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4.xml" ContentType="application/vnd.openxmlformats-officedocument.spreadsheetml.table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Methodology" sheetId="1" state="visible" r:id="rId1"/>
    <sheet name="Executive Dashboard" sheetId="2" state="visible" r:id="rId2"/>
    <sheet name="Strategic Insights" sheetId="3" state="visible" r:id="rId3"/>
    <sheet name="Data Dictionary" sheetId="4" state="visible" r:id="rId4"/>
    <sheet name="M1 - Sparkling Electrolyte" sheetId="5" state="visible" r:id="rId5"/>
    <sheet name="M2 - Electrolyte RTD" sheetId="6" state="visible" r:id="rId6"/>
    <sheet name="M3 - Functional Beverage" sheetId="7" state="visible" r:id="rId7"/>
    <sheet name="M4 - Caffeine &amp; Energy" sheetId="8" state="visible" r:id="rId8"/>
    <sheet name="M5 - Sparkling Water &amp; Soda" sheetId="9" state="visible" r:id="rId9"/>
    <sheet name="Brand Roll-up" sheetId="10" state="visible" r:id="rId10"/>
    <sheet name="Category Benchmarks" sheetId="11" state="visible" r:id="rId11"/>
    <sheet name="Nutrition Scoreboard" sheetId="12" state="visible" r:id="rId12"/>
    <sheet name="Pricing &amp; Promo Analysis" sheetId="13" state="visible" r:id="rId13"/>
    <sheet name="Subscription Strategy" sheetId="14" state="visible" r:id="rId14"/>
    <sheet name="Why They Win" sheetId="15" state="visible" r:id="rId15"/>
    <sheet name="Velocity Estimate" sheetId="16" state="visible" r:id="rId16"/>
    <sheet name="Flavour Map" sheetId="17" state="visible" r:id="rId17"/>
    <sheet name="Live-Capture Protocol" sheetId="18" state="visible" r:id="rId18"/>
    <sheet name="QA &amp; Integrity" sheetId="19" state="visible" r:id="rId19"/>
    <sheet name="Enrichment Log" sheetId="20" state="visible" r:id="rId20"/>
    <sheet name="Sourc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20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2E5496"/>
      <sz val="11"/>
    </font>
    <font>
      <b val="1"/>
      <color rgb="001F3864"/>
      <sz val="13"/>
    </font>
    <font>
      <b val="1"/>
      <color rgb="000563C1"/>
      <u val="single"/>
    </font>
    <font>
      <b val="1"/>
      <color rgb="00C00000"/>
      <sz val="13"/>
    </font>
    <font>
      <b val="1"/>
      <color rgb="001F3864"/>
      <sz val="11"/>
    </font>
    <font>
      <name val="Calibri"/>
      <b val="1"/>
      <color rgb="00FFFFFF"/>
      <sz val="11"/>
    </font>
    <font>
      <i val="1"/>
      <color rgb="00C00000"/>
    </font>
    <font>
      <b val="1"/>
    </font>
    <font>
      <b val="1"/>
      <color rgb="001F3864"/>
      <sz val="16"/>
    </font>
    <font>
      <i val="1"/>
      <color rgb="00548235"/>
    </font>
    <font>
      <b val="1"/>
      <color rgb="001F3864"/>
    </font>
    <font>
      <b val="1"/>
      <color rgb="00FFFFFF"/>
    </font>
    <font>
      <i val="1"/>
      <color rgb="00808080"/>
      <sz val="9"/>
    </font>
    <font>
      <b val="1"/>
      <color rgb="001F3864"/>
      <sz val="20"/>
    </font>
    <font>
      <b val="1"/>
      <color rgb="002E5496"/>
      <sz val="22"/>
    </font>
    <font>
      <color rgb="00595959"/>
      <sz val="10"/>
    </font>
    <font>
      <b val="1"/>
      <color rgb="00C00000"/>
      <sz val="22"/>
    </font>
    <font>
      <b val="1"/>
      <color rgb="0080808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5" fillId="0" borderId="0" pivotButton="0" quotePrefix="0" xfId="0"/>
    <xf numFmtId="0" fontId="8" fillId="0" borderId="0" pivotButton="0" quotePrefix="0" xfId="0"/>
    <xf numFmtId="0" fontId="16" fillId="5" borderId="1" applyAlignment="1" pivotButton="0" quotePrefix="0" xfId="0">
      <alignment horizontal="center"/>
    </xf>
    <xf numFmtId="9" fontId="18" fillId="4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9" fillId="0" borderId="0" pivotButton="0" quotePrefix="0" xfId="0"/>
    <xf numFmtId="0" fontId="13" fillId="2" borderId="1" applyAlignment="1" pivotButton="0" quotePrefix="0" xfId="0">
      <alignment vertical="top" wrapText="1"/>
    </xf>
    <xf numFmtId="0" fontId="1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4" fillId="0" borderId="0" pivotButton="0" quotePrefix="0" xfId="0"/>
    <xf numFmtId="0" fontId="8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top"/>
    </xf>
    <xf numFmtId="2" fontId="0" fillId="0" borderId="1" applyAlignment="1" pivotButton="0" quotePrefix="0" xfId="0">
      <alignment horizontal="center" vertical="top"/>
    </xf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/>
    </xf>
    <xf numFmtId="0" fontId="10" fillId="0" borderId="0" pivotButton="0" quotePrefix="0" xfId="0"/>
    <xf numFmtId="0" fontId="6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SKUs per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Dashboard'!C46</f>
            </strRef>
          </tx>
          <spPr>
            <a:ln>
              <a:prstDash val="solid"/>
            </a:ln>
          </spPr>
          <cat>
            <numRef>
              <f>'Executive Dashboard'!$B$47:$B$51</f>
            </numRef>
          </cat>
          <val>
            <numRef>
              <f>'Executive Dashboard'!$C$47:$C$51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sugar (g)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Dashboard'!D46</f>
            </strRef>
          </tx>
          <spPr>
            <a:ln>
              <a:prstDash val="solid"/>
            </a:ln>
          </spPr>
          <cat>
            <numRef>
              <f>'Executive Dashboard'!$B$47:$B$51</f>
            </numRef>
          </cat>
          <val>
            <numRef>
              <f>'Executive Dashboard'!$D$47:$D$51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Sweetener mix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Dashboard'!C53</f>
            </strRef>
          </tx>
          <spPr>
            <a:ln>
              <a:prstDash val="solid"/>
            </a:ln>
          </spPr>
          <cat>
            <numRef>
              <f>'Executive Dashboard'!$B$54:$B$58</f>
            </numRef>
          </cat>
          <val>
            <numRef>
              <f>'Executive Dashboard'!$C$54:$C$58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caffeine (mg)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Dashboard'!E46</f>
            </strRef>
          </tx>
          <spPr>
            <a:ln>
              <a:prstDash val="solid"/>
            </a:ln>
          </spPr>
          <cat>
            <numRef>
              <f>'Executive Dashboard'!$B$47:$B$51</f>
            </numRef>
          </cat>
          <val>
            <numRef>
              <f>'Executive Dashboard'!$E$47:$E$51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Sugar vs caffeine positioning (per 100 mL)</a:t>
            </a:r>
          </a:p>
        </rich>
      </tx>
    </title>
    <plotArea>
      <scatterChart>
        <ser>
          <idx val="0"/>
          <order val="0"/>
          <tx>
            <v>Sparkling electrolyte / functional sparkling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'Strategic Insights'!$T$60:$T$68</f>
            </numRef>
          </xVal>
          <yVal>
            <numRef>
              <f>'Strategic Insights'!$U$60:$U$68</f>
            </numRef>
          </yVal>
        </ser>
        <ser>
          <idx val="1"/>
          <order val="1"/>
          <tx>
            <v>Electrolyte beverage (RTD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'Strategic Insights'!$V$60:$V$80</f>
            </numRef>
          </xVal>
          <yVal>
            <numRef>
              <f>'Strategic Insights'!$W$60:$W$80</f>
            </numRef>
          </yVal>
        </ser>
        <ser>
          <idx val="2"/>
          <order val="2"/>
          <tx>
            <v>Functional beverage (still/sparkling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'Strategic Insights'!$X$60:$X$79</f>
            </numRef>
          </xVal>
          <yVal>
            <numRef>
              <f>'Strategic Insights'!$Y$60:$Y$79</f>
            </numRef>
          </yVal>
        </ser>
        <ser>
          <idx val="3"/>
          <order val="3"/>
          <tx>
            <v>Caffeine &amp; energy beverage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'Strategic Insights'!$Z$60:$Z$96</f>
            </numRef>
          </xVal>
          <yVal>
            <numRef>
              <f>'Strategic Insights'!$AA$60:$AA$96</f>
            </numRef>
          </yVal>
        </ser>
        <ser>
          <idx val="4"/>
          <order val="4"/>
          <tx>
            <v>Sparkling water &amp; soda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'Strategic Insights'!$AB$60:$AB$96</f>
            </numRef>
          </xVal>
          <yVal>
            <numRef>
              <f>'Strategic Insights'!$AC$60:$AC$96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Sugar (g / 100 mL)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Caffeine (mg / 100 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7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13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13</row>
      <rowOff>0</rowOff>
    </from>
    <ext cx="46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60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1" displayName="tblM1" ref="A1:AP249" headerRowCount="1">
  <autoFilter ref="A1:AP249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M2" displayName="tblM2" ref="A1:AP405" headerRowCount="1">
  <autoFilter ref="A1:AP405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M3" displayName="tblM3" ref="A1:AP556" headerRowCount="1">
  <autoFilter ref="A1:AP556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M4" displayName="tblM4" ref="A1:AP816" headerRowCount="1">
  <autoFilter ref="A1:AP816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M5" displayName="tblM5" ref="A1:AP900" headerRowCount="1">
  <autoFilter ref="A1:AP900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Brand" displayName="tblBrand" ref="A1:I102" headerRowCount="1">
  <autoFilter ref="A1:I102"/>
  <tableColumns count="9">
    <tableColumn id="1" name="Brand"/>
    <tableColumn id="2" name="# SKUs in file"/>
    <tableColumn id="3" name="Categories played"/>
    <tableColumn id="4" name="Avg caffeine (mg)"/>
    <tableColumn id="5" name="Avg sugar (g)"/>
    <tableColumn id="6" name="Min sugar (g)"/>
    <tableColumn id="7" name="Avg Health Score"/>
    <tableColumn id="8" name="Avg Functional Score"/>
    <tableColumn id="9" name="Velocity (typical)"/>
  </tableColumns>
  <tableStyleInfo name="TableStyleMedium9" showRowStripes="1"/>
</table>
</file>

<file path=xl/tables/table7.xml><?xml version="1.0" encoding="utf-8"?>
<table xmlns="http://schemas.openxmlformats.org/spreadsheetml/2006/main" id="7" name="tblBench" displayName="tblBench" ref="A1:J6" headerRowCount="1">
  <autoFilter ref="A1:J6"/>
  <tableColumns count="10">
    <tableColumn id="1" name="Category"/>
    <tableColumn id="2" name="# Products"/>
    <tableColumn id="3" name="# Sugar-free (&lt;=1g)"/>
    <tableColumn id="4" name="Avg sugar (g)"/>
    <tableColumn id="5" name="Min sugar"/>
    <tableColumn id="6" name="Max sugar"/>
    <tableColumn id="7" name="Avg caffeine (mg)"/>
    <tableColumn id="8" name="Avg calories"/>
    <tableColumn id="9" name="Avg Health Score"/>
    <tableColumn id="10" name="Avg Functional Score"/>
  </tableColumns>
  <tableStyleInfo name="TableStyleMedium9" showRowStripes="1"/>
</table>
</file>

<file path=xl/tables/table8.xml><?xml version="1.0" encoding="utf-8"?>
<table xmlns="http://schemas.openxmlformats.org/spreadsheetml/2006/main" id="8" name="tblScore" displayName="tblScore" ref="A1:K125" headerRowCount="1">
  <autoFilter ref="A1:K125"/>
  <tableColumns count="11">
    <tableColumn id="1" name="Rank"/>
    <tableColumn id="2" name="Brand"/>
    <tableColumn id="3" name="Product line"/>
    <tableColumn id="4" name="Category"/>
    <tableColumn id="5" name="Sugar (g)"/>
    <tableColumn id="6" name="Caffeine (mg)"/>
    <tableColumn id="7" name="Calories"/>
    <tableColumn id="8" name="Sugar/100mL"/>
    <tableColumn id="9" name="Health Score"/>
    <tableColumn id="10" name="Functional Score"/>
    <tableColumn id="11" name="Sugar-free?"/>
  </tableColumns>
  <tableStyleInfo name="TableStyleMedium9" showRowStripes="1"/>
</table>
</file>

<file path=xl/tables/table9.xml><?xml version="1.0" encoding="utf-8"?>
<table xmlns="http://schemas.openxmlformats.org/spreadsheetml/2006/main" id="9" name="tblPricing" displayName="tblPricing" ref="A1:J2922" headerRowCount="1">
  <autoFilter ref="A1:J2922"/>
  <tableColumns count="10">
    <tableColumn id="1" name="Brand"/>
    <tableColumn id="2" name="SKU"/>
    <tableColumn id="3" name="Category"/>
    <tableColumn id="4" name="One-Time Price"/>
    <tableColumn id="5" name="S&amp;S %"/>
    <tableColumn id="6" name="S&amp;S Price"/>
    <tableColumn id="7" name="Coupon Val"/>
    <tableColumn id="8" name="True Floor (stacked)"/>
    <tableColumn id="9" name="Health Score"/>
    <tableColumn id="10" name="Promo-reliance read (qualitative)"/>
  </tableColumns>
  <tableStyleInfo name="TableStyleMedium9" showRowStripes="1"/>
</table>
</file>

<file path=xl/tables/table10.xml><?xml version="1.0" encoding="utf-8"?>
<table xmlns="http://schemas.openxmlformats.org/spreadsheetml/2006/main" id="10" name="tblSubs" displayName="tblSubs" ref="A1:I2922" headerRowCount="1">
  <autoFilter ref="A1:I2922"/>
  <tableColumns count="9">
    <tableColumn id="1" name="Brand"/>
    <tableColumn id="2" name="SKU"/>
    <tableColumn id="3" name="Category"/>
    <tableColumn id="4" name="S&amp;S Offered (Y/N)"/>
    <tableColumn id="5" name="S&amp;S Discount %"/>
    <tableColumn id="6" name="S&amp;S Effective Price"/>
    <tableColumn id="7" name="One-Time Price"/>
    <tableColumn id="8" name="Saving vs One-Time"/>
    <tableColumn id="9" name="Notes"/>
  </tableColumns>
  <tableStyleInfo name="TableStyleMedium9" showRowStripes="1"/>
</table>
</file>

<file path=xl/tables/table11.xml><?xml version="1.0" encoding="utf-8"?>
<table xmlns="http://schemas.openxmlformats.org/spreadsheetml/2006/main" id="11" name="tblWhy" displayName="tblWhy" ref="A1:E125" headerRowCount="1">
  <autoFilter ref="A1:E125"/>
  <tableColumns count="5">
    <tableColumn id="1" name="Category"/>
    <tableColumn id="2" name="Brand"/>
    <tableColumn id="3" name="SKU"/>
    <tableColumn id="4" name="One-sentence buyer rationale"/>
    <tableColumn id="5" name="Primary draw"/>
  </tableColumns>
  <tableStyleInfo name="TableStyleMedium9" showRowStripes="1"/>
</table>
</file>

<file path=xl/tables/table12.xml><?xml version="1.0" encoding="utf-8"?>
<table xmlns="http://schemas.openxmlformats.org/spreadsheetml/2006/main" id="12" name="tblVel" displayName="tblVel" ref="A1:E125" headerRowCount="1">
  <autoFilter ref="A1:E125"/>
  <tableColumns count="5">
    <tableColumn id="1" name="Est. Band"/>
    <tableColumn id="2" name="Brand"/>
    <tableColumn id="3" name="SKU"/>
    <tableColumn id="4" name="Category"/>
    <tableColumn id="5" name="Signal used (estimate basis)"/>
  </tableColumns>
  <tableStyleInfo name="TableStyleMedium9" showRowStripes="1"/>
</table>
</file>

<file path=xl/tables/table13.xml><?xml version="1.0" encoding="utf-8"?>
<table xmlns="http://schemas.openxmlformats.org/spreadsheetml/2006/main" id="13" name="tblFlav" displayName="tblFlav" ref="A1:P102" headerRowCount="1">
  <autoFilter ref="A1:P102"/>
  <tableColumns count="16">
    <tableColumn id="1" name="Brand"/>
    <tableColumn id="2" name="Cola/Root Beer"/>
    <tableColumn id="3" name="Citrus (Lem/Lime)"/>
    <tableColumn id="4" name="Orange/Mango"/>
    <tableColumn id="5" name="Berry/Rasp"/>
    <tableColumn id="6" name="Cherry"/>
    <tableColumn id="7" name="Grape"/>
    <tableColumn id="8" name="Watermelon"/>
    <tableColumn id="9" name="Peach"/>
    <tableColumn id="10" name="Tropical/Pineapple"/>
    <tableColumn id="11" name="Grapefruit"/>
    <tableColumn id="12" name="Coconut"/>
    <tableColumn id="13" name="Ginger"/>
    <tableColumn id="14" name="Herbal/Botanical"/>
    <tableColumn id="15" name="Original/Plain"/>
    <tableColumn id="16" name="Flavour breadth"/>
  </tableColumns>
  <tableStyleInfo name="TableStyleMedium9" showRowStripes="1"/>
</table>
</file>

<file path=xl/tables/table14.xml><?xml version="1.0" encoding="utf-8"?>
<table xmlns="http://schemas.openxmlformats.org/spreadsheetml/2006/main" id="14" name="tblEnrich" displayName="tblEnrich" ref="A1:F59" headerRowCount="1">
  <autoFilter ref="A1:F59"/>
  <tableColumns count="6">
    <tableColumn id="1" name="Date"/>
    <tableColumn id="2" name="Brand / Line"/>
    <tableColumn id="3" name="Field"/>
    <tableColumn id="4" name="Verified value / note"/>
    <tableColumn id="5" name="Method"/>
    <tableColumn id="6" name="Source"/>
  </tableColumns>
  <tableStyleInfo name="TableStyleMedium9" showRowStripes="1"/>
</table>
</file>

<file path=xl/tables/table15.xml><?xml version="1.0" encoding="utf-8"?>
<table xmlns="http://schemas.openxmlformats.org/spreadsheetml/2006/main" id="15" name="tblSrc" displayName="tblSrc" ref="A1:C127" headerRowCount="1">
  <autoFilter ref="A1:C127"/>
  <tableColumns count="3">
    <tableColumn id="1" name="Product / Brand"/>
    <tableColumn id="2" name="Direct Amazon.ca Product URL"/>
    <tableColumn id="3" name="Reference source(s) used for stable attribu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 &amp; Methodology'!A1" TargetMode="External" Id="rId1" /><Relationship Type="http://schemas.openxmlformats.org/officeDocument/2006/relationships/hyperlink" Target="#'Executive Dashboard'!A1" TargetMode="External" Id="rId2" /><Relationship Type="http://schemas.openxmlformats.org/officeDocument/2006/relationships/hyperlink" Target="#'Strategic Insights'!A1" TargetMode="External" Id="rId3" /><Relationship Type="http://schemas.openxmlformats.org/officeDocument/2006/relationships/hyperlink" Target="#'Data Dictionary'!A1" TargetMode="External" Id="rId4" /><Relationship Type="http://schemas.openxmlformats.org/officeDocument/2006/relationships/hyperlink" Target="#'M1 - Sparkling Electrolyte'!A1" TargetMode="External" Id="rId5" /><Relationship Type="http://schemas.openxmlformats.org/officeDocument/2006/relationships/hyperlink" Target="#'M2 - Electrolyte RTD'!A1" TargetMode="External" Id="rId6" /><Relationship Type="http://schemas.openxmlformats.org/officeDocument/2006/relationships/hyperlink" Target="#'M3 - Functional Beverage'!A1" TargetMode="External" Id="rId7" /><Relationship Type="http://schemas.openxmlformats.org/officeDocument/2006/relationships/hyperlink" Target="#'M4 - Caffeine &amp; Energy'!A1" TargetMode="External" Id="rId8" /><Relationship Type="http://schemas.openxmlformats.org/officeDocument/2006/relationships/hyperlink" Target="#'M5 - Sparkling Water &amp; Soda'!A1" TargetMode="External" Id="rId9" /><Relationship Type="http://schemas.openxmlformats.org/officeDocument/2006/relationships/hyperlink" Target="#'Brand Roll-up'!A1" TargetMode="External" Id="rId10" /><Relationship Type="http://schemas.openxmlformats.org/officeDocument/2006/relationships/hyperlink" Target="#'Category Benchmarks'!A1" TargetMode="External" Id="rId11" /><Relationship Type="http://schemas.openxmlformats.org/officeDocument/2006/relationships/hyperlink" Target="#'Nutrition Scoreboard'!A1" TargetMode="External" Id="rId12" /><Relationship Type="http://schemas.openxmlformats.org/officeDocument/2006/relationships/hyperlink" Target="#'Pricing &amp; Promo Analysis'!A1" TargetMode="External" Id="rId13" /><Relationship Type="http://schemas.openxmlformats.org/officeDocument/2006/relationships/hyperlink" Target="#'Subscription Strategy'!A1" TargetMode="External" Id="rId14" /><Relationship Type="http://schemas.openxmlformats.org/officeDocument/2006/relationships/hyperlink" Target="#'Why They Win'!A1" TargetMode="External" Id="rId15" /><Relationship Type="http://schemas.openxmlformats.org/officeDocument/2006/relationships/hyperlink" Target="#'Velocity Estimate'!A1" TargetMode="External" Id="rId16" /><Relationship Type="http://schemas.openxmlformats.org/officeDocument/2006/relationships/hyperlink" Target="#'Flavour Map'!A1" TargetMode="External" Id="rId17" /><Relationship Type="http://schemas.openxmlformats.org/officeDocument/2006/relationships/hyperlink" Target="#'Live-Capture Protocol'!A1" TargetMode="External" Id="rId18" /><Relationship Type="http://schemas.openxmlformats.org/officeDocument/2006/relationships/hyperlink" Target="#'QA &amp; Integrity'!A1" TargetMode="External" Id="rId19" /><Relationship Type="http://schemas.openxmlformats.org/officeDocument/2006/relationships/hyperlink" Target="#'Enrichment Log'!A1" TargetMode="External" Id="rId20" /><Relationship Type="http://schemas.openxmlformats.org/officeDocument/2006/relationships/hyperlink" Target="#'Sources'!A1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C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2" customWidth="1" min="3" max="3"/>
  </cols>
  <sheetData>
    <row r="2">
      <c r="B2" s="1" t="inlineStr">
        <is>
          <t>Amazon.ca Beverage - Competitor Intelligence Master File</t>
        </is>
      </c>
    </row>
    <row r="3">
      <c r="B3" s="2" t="inlineStr">
        <is>
          <t>Build date: 2026-06-13   |   v3 Enterprise   |   2921 SKUs from 124 product lines / 101 brands</t>
        </is>
      </c>
    </row>
    <row r="5">
      <c r="B5" s="3" t="inlineStr">
        <is>
          <t>Table of Contents  (click to jump)</t>
        </is>
      </c>
    </row>
    <row r="6" ht="18" customHeight="1">
      <c r="B6" s="4" t="inlineStr">
        <is>
          <t xml:space="preserve"> 1.  README &amp; Methodology</t>
        </is>
      </c>
      <c r="C6" s="5" t="inlineStr">
        <is>
          <t>Start here — honesty model, scoring, scope, this index.</t>
        </is>
      </c>
    </row>
    <row r="7" ht="18" customHeight="1">
      <c r="B7" s="4" t="inlineStr">
        <is>
          <t xml:space="preserve"> 2.  Executive Dashboard</t>
        </is>
      </c>
      <c r="C7" s="5" t="inlineStr">
        <is>
          <t>KPIs, charts and the top key findings at a glance.</t>
        </is>
      </c>
    </row>
    <row r="8" ht="18" customHeight="1">
      <c r="B8" s="4" t="inlineStr">
        <is>
          <t xml:space="preserve"> 3.  Strategic Insights</t>
        </is>
      </c>
      <c r="C8" s="5" t="inlineStr">
        <is>
          <t>Synthesized findings, flavour whitespace, positioning map, opportunity shortlist.</t>
        </is>
      </c>
    </row>
    <row r="9" ht="18" customHeight="1">
      <c r="B9" s="4" t="inlineStr">
        <is>
          <t xml:space="preserve"> 4.  Data Dictionary</t>
        </is>
      </c>
      <c r="C9" s="5" t="inlineStr">
        <is>
          <t>Every field defined — meaning, source class, fill status.</t>
        </is>
      </c>
    </row>
    <row r="10" ht="18" customHeight="1">
      <c r="B10" s="4" t="inlineStr">
        <is>
          <t xml:space="preserve"> 5.  M1 - Sparkling Electrolyte</t>
        </is>
      </c>
      <c r="C10" s="5" t="inlineStr">
        <is>
          <t>SKU-level master: sparkling electrolyte / functional sparkling.</t>
        </is>
      </c>
    </row>
    <row r="11" ht="18" customHeight="1">
      <c r="B11" s="4" t="inlineStr">
        <is>
          <t xml:space="preserve"> 6.  M2 - Electrolyte RTD</t>
        </is>
      </c>
      <c r="C11" s="5" t="inlineStr">
        <is>
          <t>SKU-level master: electrolyte beverages (RTD).</t>
        </is>
      </c>
    </row>
    <row r="12" ht="18" customHeight="1">
      <c r="B12" s="4" t="inlineStr">
        <is>
          <t xml:space="preserve"> 7.  M3 - Functional Beverage</t>
        </is>
      </c>
      <c r="C12" s="5" t="inlineStr">
        <is>
          <t>SKU-level master: functional beverages (still/sparkling).</t>
        </is>
      </c>
    </row>
    <row r="13" ht="18" customHeight="1">
      <c r="B13" s="4" t="inlineStr">
        <is>
          <t xml:space="preserve"> 8.  M4 - Caffeine &amp; Energy</t>
        </is>
      </c>
      <c r="C13" s="5" t="inlineStr">
        <is>
          <t>SKU-level master: caffeine &amp; energy beverages.</t>
        </is>
      </c>
    </row>
    <row r="14" ht="18" customHeight="1">
      <c r="B14" s="4" t="inlineStr">
        <is>
          <t xml:space="preserve"> 9.  M5 - Sparkling Water &amp; Soda</t>
        </is>
      </c>
      <c r="C14" s="5" t="inlineStr">
        <is>
          <t>SKU-level master: sparkling water &amp; soda.</t>
        </is>
      </c>
    </row>
    <row r="15" ht="18" customHeight="1">
      <c r="B15" s="4" t="inlineStr">
        <is>
          <t>10.  Brand Roll-up</t>
        </is>
      </c>
      <c r="C15" s="5" t="inlineStr">
        <is>
          <t>Per-brand SKU counts, avg nutrition and scores.</t>
        </is>
      </c>
    </row>
    <row r="16" ht="18" customHeight="1">
      <c r="B16" s="4" t="inlineStr">
        <is>
          <t>11.  Category Benchmarks</t>
        </is>
      </c>
      <c r="C16" s="5" t="inlineStr">
        <is>
          <t>Per-category averages, ranges and sugar-free counts.</t>
        </is>
      </c>
    </row>
    <row r="17" ht="18" customHeight="1">
      <c r="B17" s="4" t="inlineStr">
        <is>
          <t>12.  Nutrition Scoreboard</t>
        </is>
      </c>
      <c r="C17" s="5" t="inlineStr">
        <is>
          <t>All lines ranked by Health Score with data bars.</t>
        </is>
      </c>
    </row>
    <row r="18" ht="18" customHeight="1">
      <c r="B18" s="4" t="inlineStr">
        <is>
          <t>13.  Pricing &amp; Promo Analysis</t>
        </is>
      </c>
      <c r="C18" s="5" t="inlineStr">
        <is>
          <t>Live-linked price/floor view (fill amber cells to activate).</t>
        </is>
      </c>
    </row>
    <row r="19" ht="18" customHeight="1">
      <c r="B19" s="4" t="inlineStr">
        <is>
          <t>14.  Subscription Strategy</t>
        </is>
      </c>
      <c r="C19" s="5" t="inlineStr">
        <is>
          <t>Subscribe &amp; Save economics, live-linked.</t>
        </is>
      </c>
    </row>
    <row r="20" ht="18" customHeight="1">
      <c r="B20" s="4" t="inlineStr">
        <is>
          <t>15.  Why They Win</t>
        </is>
      </c>
      <c r="C20" s="5" t="inlineStr">
        <is>
          <t>One-line buyer rationale + primary draw per line.</t>
        </is>
      </c>
    </row>
    <row r="21" ht="18" customHeight="1">
      <c r="B21" s="4" t="inlineStr">
        <is>
          <t>16.  Velocity Estimate</t>
        </is>
      </c>
      <c r="C21" s="5" t="inlineStr">
        <is>
          <t>Estimated demand bands with the signal used.</t>
        </is>
      </c>
    </row>
    <row r="22" ht="18" customHeight="1">
      <c r="B22" s="4" t="inlineStr">
        <is>
          <t>17.  Flavour Map</t>
        </is>
      </c>
      <c r="C22" s="5" t="inlineStr">
        <is>
          <t>Brand × flavour-family coverage grid.</t>
        </is>
      </c>
    </row>
    <row r="23" ht="18" customHeight="1">
      <c r="B23" s="4" t="inlineStr">
        <is>
          <t>18.  Live-Capture Protocol</t>
        </is>
      </c>
      <c r="C23" s="5" t="inlineStr">
        <is>
          <t>How to fill the live commercial fields.</t>
        </is>
      </c>
    </row>
    <row r="24" ht="18" customHeight="1">
      <c r="B24" s="4" t="inlineStr">
        <is>
          <t>19.  QA &amp; Integrity</t>
        </is>
      </c>
      <c r="C24" s="5" t="inlineStr">
        <is>
          <t>Self-audit: confirms no commercial cell is fabricated.</t>
        </is>
      </c>
    </row>
    <row r="25" ht="18" customHeight="1">
      <c r="B25" s="4" t="inlineStr">
        <is>
          <t>20.  Enrichment Log</t>
        </is>
      </c>
      <c r="C25" s="5" t="inlineStr">
        <is>
          <t>Every secondary-source nutrition correction, with citations.</t>
        </is>
      </c>
    </row>
    <row r="26" ht="18" customHeight="1">
      <c r="B26" s="4" t="inlineStr">
        <is>
          <t>21.  Sources</t>
        </is>
      </c>
      <c r="C26" s="5" t="inlineStr">
        <is>
          <t>Source classes and references behind the stable attributes.</t>
        </is>
      </c>
    </row>
    <row r="28">
      <c r="B28" s="6" t="inlineStr">
        <is>
          <t>CRITICAL - READ FIRST</t>
        </is>
      </c>
      <c r="C28" s="5" t="inlineStr"/>
    </row>
    <row r="29" ht="58" customHeight="1">
      <c r="B29" s="7" t="inlineStr">
        <is>
          <t>Data-access limitation</t>
        </is>
      </c>
      <c r="C29" s="5" t="inlineStr">
        <is>
          <t>Generated with NO live access to Amazon (HTTP 403 on search, product, and brand pages). The file therefore contains NO live prices, Subscribe &amp; Save terms, coupons, ratings, review counts, badges, ranks, or URLs. Those cells are intentionally BLANK and amber-highlighted - they are NOT fabricated.</t>
        </is>
      </c>
    </row>
    <row r="30" ht="87" customHeight="1">
      <c r="B30" s="7" t="inlineStr">
        <is>
          <t>SKU model - HOW THE ~1000+ ROWS ARE BUILT</t>
        </is>
      </c>
      <c r="C30" s="5" t="inlineStr">
        <is>
          <t>The Master tabs are SKU-level. Because each flavour x pack-size is a separate ASIN on Amazon, every product LINE is exploded into individual SKU rows (line x flavour x pack). These are DERIVED / CANDIDATE SKUs to verify against live listings - NOT confirmed ASINs. Flavour lists are representative not exhaustive, and some specific flavour+pack combinations may not exist exactly as shown. The live catalogue cannot be enumerated without Amazon access; this expansion approximates its shape.</t>
        </is>
      </c>
    </row>
    <row r="31" ht="58" customHeight="1">
      <c r="B31" s="7" t="inlineStr">
        <is>
          <t>What IS filled (and its confidence)</t>
        </is>
      </c>
      <c r="C31" s="5" t="inlineStr">
        <is>
          <t>Stable attributes - brand, SKU, format/size, typical pack, flavours, caffeine/sodium/potassium/sugar/calories, sweetener, claims, positioning, plus an honest velocity ESTIMATE - filled from manufacturer + secondary sources. Treat all as APPROXIMATE and verify on the live label. Nutrition is per single serving and varies by flavour.</t>
        </is>
      </c>
    </row>
    <row r="32" ht="29" customHeight="1">
      <c r="B32" s="7" t="inlineStr">
        <is>
          <t>What is BLANK (capture live)</t>
        </is>
      </c>
      <c r="C32" s="5" t="inlineStr">
        <is>
          <t>Fields 6, 9-14, 23-26, 30 and helper H2. All amber. Filled by a live-capture pass (see 'Live-Capture Protocol' tab).</t>
        </is>
      </c>
    </row>
    <row r="33" ht="43.5" customHeight="1">
      <c r="B33" s="7" t="inlineStr">
        <is>
          <t>Built-in automation</t>
        </is>
      </c>
      <c r="C33" s="5" t="inlineStr">
        <is>
          <t>Fields 7,8,11,14 are LIVE FORMULAS. Enter price (F), pack (E), S&amp;S % as decimal (J, e.g. 0.15) and coupon value (H2); per-unit, per-100 mL, S&amp;S price and stacked floor compute instantly and the red row-flag clears.</t>
        </is>
      </c>
    </row>
    <row r="34" ht="29" customHeight="1">
      <c r="B34" s="7" t="inlineStr">
        <is>
          <t>NEW v2 - computed analytics</t>
        </is>
      </c>
      <c r="C34" s="5" t="inlineStr">
        <is>
          <t>Columns C1-C6 on every Master tab: Caffeine/100 mL, Sugar/100 mL, Sodium/100 mL, Sugar-Free flag, Health Score, Functional Score - all live formulas off the nutrition you can already see.</t>
        </is>
      </c>
    </row>
    <row r="35" ht="29" customHeight="1">
      <c r="B35" s="7" t="inlineStr">
        <is>
          <t>Health Score (0-100) model</t>
        </is>
      </c>
      <c r="C35" s="5">
        <f>MAX(0, MIN(100, 100 - sugar*2.5 - calories*0.12 + 12 if sugar&lt;=1)). Higher = lighter/cleaner. Transparent and editable; based on APPROXIMATE nutrition.</f>
        <v/>
      </c>
    </row>
    <row r="36" ht="29" customHeight="1">
      <c r="B36" s="7" t="inlineStr">
        <is>
          <t>Functional Score (0-100) model</t>
        </is>
      </c>
      <c r="C36" s="5" t="inlineStr">
        <is>
          <t>Sodium (&gt;=100=20, &gt;=30=10) + Potassium (&gt;=100=20) + Caffeine (&gt;=150=20, &gt;=50=12, else 5) + Low-sugar bonus (&lt;=1 g=15). Higher = more 'functional' payload. A heuristic, not a medical claim.</t>
        </is>
      </c>
    </row>
    <row r="37" ht="29" customHeight="1">
      <c r="B37" s="7" t="inlineStr">
        <is>
          <t>Stacking model (field 14)</t>
        </is>
      </c>
      <c r="C37" s="5" t="inlineStr">
        <is>
          <t>Lowest Effective = (Price - Coupon) x (1 - S&amp;S %). Assumes coupon + subscription stack on one order (usual Amazon behaviour); confirm per listing.</t>
        </is>
      </c>
    </row>
    <row r="38" ht="29" customHeight="1">
      <c r="B38" s="7" t="inlineStr">
        <is>
          <t>Velocity estimate (field 27)</t>
        </is>
      </c>
      <c r="C38" s="5" t="inlineStr">
        <is>
          <t>Bands are ESTIMATES from brand prominence/category position because live review counts/BSR were not accessible. Re-derive from real #Ratings + BSR once captured. Never a unit count.</t>
        </is>
      </c>
    </row>
    <row r="39" ht="29" customHeight="1">
      <c r="B39" s="7" t="inlineStr">
        <is>
          <t>Scope rules</t>
        </is>
      </c>
      <c r="C39" s="5" t="inlineStr">
        <is>
          <t>RTD only. Powders, drink-mix packets, tablets EXCLUDED (Liquid I.V., Nuun, LMNT, Cure powder, Cirkul). One PRIMARY category per product; overlaps noted.</t>
        </is>
      </c>
    </row>
    <row r="40" ht="29" customHeight="1">
      <c r="B40" s="7" t="inlineStr">
        <is>
          <t>Cross-tab linkage</t>
        </is>
      </c>
      <c r="C40" s="5" t="inlineStr">
        <is>
          <t>Pricing &amp; Promo and Subscription tabs are LIVE-LINKED to the Master tabs - fill a price once and those tabs update automatically.</t>
        </is>
      </c>
    </row>
    <row r="41" ht="58" customHeight="1">
      <c r="B41" s="7" t="inlineStr">
        <is>
          <t>Tabs</t>
        </is>
      </c>
      <c r="C41" s="5" t="inlineStr">
        <is>
          <t>README, Executive Dashboard, Strategic Insights, Data Dictionary, 5 Master tabs, Brand Roll-up, Category Benchmarks, Nutrition Scoreboard, Pricing &amp; Promo, Subscription Strategy, Why They Win, Velocity Estimate, Flavour Map, Live-Capture Protocol, QA &amp; Integrity, Enrichment Log, Sources.</t>
        </is>
      </c>
    </row>
    <row r="42" ht="58" customHeight="1">
      <c r="B42" s="7" t="inlineStr">
        <is>
          <t>Strategic Insights tab</t>
        </is>
      </c>
      <c r="C42" s="5" t="inlineStr">
        <is>
          <t>Synthesized 'so what' layer: top findings, a flavour-whitespace matrix (category x family), nutrition positioning by category, the sweetener-strategy mix, and a prioritized opportunity shortlist. Every figure is COMPUTED from the verified stable attributes — no live commercial data required.</t>
        </is>
      </c>
    </row>
    <row r="43" ht="29" customHeight="1">
      <c r="B43" s="7" t="inlineStr">
        <is>
          <t>Integrity statement</t>
        </is>
      </c>
      <c r="C43" s="5" t="inlineStr">
        <is>
          <t>Nothing in the commercial columns is invented. Where a live figure could not be obtained it is blank and flagged, so the file survives a fact-check against the live listings.</t>
        </is>
      </c>
    </row>
    <row r="44" ht="72.5" customHeight="1">
      <c r="B44" s="7" t="inlineStr">
        <is>
          <t>Automated integrity test</t>
        </is>
      </c>
      <c r="C44" s="5" t="inlineStr">
        <is>
          <t>'nothing fabricated' is machine-enforced, not just promised: test_competitor_intel.py asserts every commercial cell is blank, every computed column is a formula, nutrition is in range, SKU counts reconcile across tabs, and all TOC links + Enrichment Log citations resolve. It runs automatically at the end of every build and the build fails if any check fails. Run it any time with: python3 test_competitor_intel.py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9000"/>
    <outlinePr summaryBelow="1" summaryRight="1"/>
    <pageSetUpPr/>
  </sheetPr>
  <dimension ref="B2:I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8" t="inlineStr">
        <is>
          <t>Executive Dashboard</t>
        </is>
      </c>
    </row>
    <row r="3">
      <c r="B3" s="9" t="inlineStr">
        <is>
          <t>Amazon.ca RTD beverage landscape  |  2026-06-13  |  ESTIMATE/secondary data - see README</t>
        </is>
      </c>
    </row>
    <row r="5">
      <c r="B5" s="10" t="n">
        <v>2921</v>
      </c>
      <c r="C5" s="10" t="n">
        <v>124</v>
      </c>
      <c r="D5" s="10" t="n">
        <v>101</v>
      </c>
      <c r="E5" s="10" t="n">
        <v>5</v>
      </c>
      <c r="F5" s="10" t="n">
        <v>13</v>
      </c>
      <c r="G5" s="11">
        <f>(COUNT('M1 - Sparkling Electrolyte'!F2:F249)+COUNT('M2 - Electrolyte RTD'!F2:F405)+COUNT('M3 - Functional Beverage'!F2:F556)+COUNT('M4 - Caffeine &amp; Energy'!F2:F816)+COUNT('M5 - Sparkling Water &amp; Soda'!F2:F900))/2921</f>
        <v/>
      </c>
    </row>
    <row r="6">
      <c r="B6" s="12" t="inlineStr">
        <is>
          <t>SKUs</t>
        </is>
      </c>
      <c r="C6" s="12" t="inlineStr">
        <is>
          <t>Product lines</t>
        </is>
      </c>
      <c r="D6" s="12" t="inlineStr">
        <is>
          <t>Brands</t>
        </is>
      </c>
      <c r="E6" s="12" t="inlineStr">
        <is>
          <t>Categories</t>
        </is>
      </c>
      <c r="F6" s="12" t="inlineStr">
        <is>
          <t>Avg sugar (g)</t>
        </is>
      </c>
      <c r="G6" s="13" t="inlineStr">
        <is>
          <t>Price capture %</t>
        </is>
      </c>
    </row>
    <row r="28">
      <c r="B28" s="3" t="inlineStr">
        <is>
          <t>Key findings  (full synthesis on the 'Strategic Insights' tab)</t>
        </is>
      </c>
    </row>
    <row r="29" ht="44" customHeight="1">
      <c r="B29" s="14" t="inlineStr">
        <is>
          <t>• Field scope</t>
        </is>
      </c>
      <c r="C29" s="15" t="inlineStr">
        <is>
          <t>124 product lines across 101 brands and 5 RTD categories (2921 SKU permutations). All nutrition attributes secondary-source verified (see Enrichment Log); commercial fields await live capture.</t>
        </is>
      </c>
      <c r="D29" s="16" t="n"/>
      <c r="E29" s="16" t="n"/>
      <c r="F29" s="16" t="n"/>
      <c r="G29" s="16" t="n"/>
      <c r="H29" s="16" t="n"/>
      <c r="I29" s="17" t="n"/>
    </row>
    <row r="30" ht="44" customHeight="1">
      <c r="B30" s="14" t="inlineStr">
        <is>
          <t>• Zero-sugar is now the default, not the exception</t>
        </is>
      </c>
      <c r="C30" s="15" t="inlineStr">
        <is>
          <t>61 of 124 lines (49%) are sugar-free (≤1 g). Most sugar-free category: Sparkling electrolyte / functional sparkling (89%); least: Functional beverage (still/sparkling (35%). 26 lines still carry ≥30 g sugar — a shrinking, vulnerable segment.</t>
        </is>
      </c>
      <c r="D30" s="16" t="n"/>
      <c r="E30" s="16" t="n"/>
      <c r="F30" s="16" t="n"/>
      <c r="G30" s="16" t="n"/>
      <c r="H30" s="16" t="n"/>
      <c r="I30" s="17" t="n"/>
    </row>
    <row r="31" ht="44" customHeight="1">
      <c r="B31" s="14" t="inlineStr">
        <is>
          <t>• Natural-zero sweeteners are the live battleground</t>
        </is>
      </c>
      <c r="C31" s="15" t="inlineStr">
        <is>
          <t>12 lines use natural-zero sweeteners (stevia/monk fruit) vs 29 pure-artificial-zero. Stevia/monk is the clean-label wedge brands use to undercut sucralose-based incumbents — the fastest-moving positioning lever in the set.</t>
        </is>
      </c>
      <c r="D31" s="16" t="n"/>
      <c r="E31" s="16" t="n"/>
      <c r="F31" s="16" t="n"/>
      <c r="G31" s="16" t="n"/>
      <c r="H31" s="16" t="n"/>
      <c r="I31" s="17" t="n"/>
    </row>
    <row r="32" ht="44" customHeight="1">
      <c r="B32" s="14" t="inlineStr">
        <is>
          <t>• Energy caffeine has bifurcated</t>
        </is>
      </c>
      <c r="C32" s="15" t="inlineStr">
        <is>
          <t>12 of 37 energy lines (32%) now dose ≥200 mg caffeine. The category is splitting into a high-dose performance tier (200-300 mg) and a mainstream 80-160 mg tier; the 160-200 mg middle is thin.</t>
        </is>
      </c>
      <c r="D32" s="16" t="n"/>
      <c r="E32" s="16" t="n"/>
      <c r="F32" s="16" t="n"/>
      <c r="G32" s="16" t="n"/>
      <c r="H32" s="16" t="n"/>
      <c r="I32" s="17" t="n"/>
    </row>
    <row r="45">
      <c r="B45" s="18" t="inlineStr">
        <is>
          <t>Chart data (computed from stable attributes)</t>
        </is>
      </c>
    </row>
    <row r="46">
      <c r="B46" t="inlineStr">
        <is>
          <t>Category</t>
        </is>
      </c>
      <c r="C46" t="inlineStr">
        <is>
          <t># Products</t>
        </is>
      </c>
      <c r="D46" t="inlineStr">
        <is>
          <t>Avg sugar (g)</t>
        </is>
      </c>
      <c r="E46" t="inlineStr">
        <is>
          <t>Avg caffeine (mg)</t>
        </is>
      </c>
    </row>
    <row r="47">
      <c r="B47" t="inlineStr">
        <is>
          <t xml:space="preserve">Sparkling electrolyte </t>
        </is>
      </c>
      <c r="C47" t="n">
        <v>248</v>
      </c>
      <c r="D47" t="n">
        <v>0.9</v>
      </c>
      <c r="E47" t="n">
        <v>38.8</v>
      </c>
    </row>
    <row r="48">
      <c r="B48" t="inlineStr">
        <is>
          <t>Electrolyte beverage (</t>
        </is>
      </c>
      <c r="C48" t="n">
        <v>404</v>
      </c>
      <c r="D48" t="n">
        <v>9.5</v>
      </c>
      <c r="E48" t="n">
        <v>0</v>
      </c>
    </row>
    <row r="49">
      <c r="B49" t="inlineStr">
        <is>
          <t>Functional beverage (s</t>
        </is>
      </c>
      <c r="C49" t="n">
        <v>555</v>
      </c>
      <c r="D49" t="n">
        <v>6.5</v>
      </c>
      <c r="E49" t="n">
        <v>5.5</v>
      </c>
    </row>
    <row r="50">
      <c r="B50" t="inlineStr">
        <is>
          <t>Caffeine &amp; energy beve</t>
        </is>
      </c>
      <c r="C50" t="n">
        <v>815</v>
      </c>
      <c r="D50" t="n">
        <v>19.1</v>
      </c>
      <c r="E50" t="n">
        <v>154.6</v>
      </c>
    </row>
    <row r="51">
      <c r="B51" t="inlineStr">
        <is>
          <t>Sparkling water &amp; soda</t>
        </is>
      </c>
      <c r="C51" t="n">
        <v>899</v>
      </c>
      <c r="D51" t="n">
        <v>15.2</v>
      </c>
      <c r="E51" t="n">
        <v>10.8</v>
      </c>
    </row>
    <row r="53">
      <c r="B53" t="inlineStr">
        <is>
          <t>Sweetener class</t>
        </is>
      </c>
      <c r="C53" t="inlineStr">
        <is>
          <t># Products</t>
        </is>
      </c>
    </row>
    <row r="54">
      <c r="B54" t="inlineStr">
        <is>
          <t>Caloric only</t>
        </is>
      </c>
      <c r="C54" t="n">
        <v>41</v>
      </c>
    </row>
    <row r="55">
      <c r="B55" t="inlineStr">
        <is>
          <t>Non-caloric only</t>
        </is>
      </c>
      <c r="C55" t="n">
        <v>41</v>
      </c>
    </row>
    <row r="56">
      <c r="B56" t="inlineStr">
        <is>
          <t>None / unsweetened</t>
        </is>
      </c>
      <c r="C56" t="n">
        <v>23</v>
      </c>
    </row>
    <row r="57">
      <c r="B57" t="inlineStr">
        <is>
          <t>Blend (caloric + non-caloric)</t>
        </is>
      </c>
      <c r="C57" t="n">
        <v>16</v>
      </c>
    </row>
    <row r="58">
      <c r="B58" t="inlineStr">
        <is>
          <t>Other</t>
        </is>
      </c>
      <c r="C58" t="n">
        <v>3</v>
      </c>
    </row>
  </sheetData>
  <mergeCells count="4">
    <mergeCell ref="C31:I31"/>
    <mergeCell ref="C29:I29"/>
    <mergeCell ref="C30:I30"/>
    <mergeCell ref="C32:I3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2:AC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</cols>
  <sheetData>
    <row r="2">
      <c r="B2" s="1" t="inlineStr">
        <is>
          <t>Strategic Insights &amp; Opportunity Whitespace</t>
        </is>
      </c>
    </row>
    <row r="3">
      <c r="B3" s="9" t="inlineStr">
        <is>
          <t>Synthesis of verified STABLE attributes  |  2026-06-13  |  every figure computed from the data set, not asserted</t>
        </is>
      </c>
    </row>
    <row r="5">
      <c r="B5" s="3" t="inlineStr">
        <is>
          <t>A.  Top strategic findings</t>
        </is>
      </c>
    </row>
    <row r="6" ht="46" customHeight="1">
      <c r="B6" s="14" t="inlineStr">
        <is>
          <t>Field scope</t>
        </is>
      </c>
      <c r="C6" s="15" t="inlineStr">
        <is>
          <t>124 product lines across 101 brands and 5 RTD categories (2921 SKU permutations). All nutrition attributes secondary-source verified (see Enrichment Log); commercial fields await live capture.</t>
        </is>
      </c>
      <c r="D6" s="16" t="n"/>
      <c r="E6" s="16" t="n"/>
      <c r="F6" s="16" t="n"/>
      <c r="G6" s="16" t="n"/>
      <c r="H6" s="17" t="n"/>
    </row>
    <row r="7" ht="46" customHeight="1">
      <c r="B7" s="14" t="inlineStr">
        <is>
          <t>Zero-sugar is now the default, not the exception</t>
        </is>
      </c>
      <c r="C7" s="15" t="inlineStr">
        <is>
          <t>61 of 124 lines (49%) are sugar-free (≤1 g). Most sugar-free category: Sparkling electrolyte / functional sparkling (89%); least: Functional beverage (still/sparkling (35%). 26 lines still carry ≥30 g sugar — a shrinking, vulnerable segment.</t>
        </is>
      </c>
      <c r="D7" s="16" t="n"/>
      <c r="E7" s="16" t="n"/>
      <c r="F7" s="16" t="n"/>
      <c r="G7" s="16" t="n"/>
      <c r="H7" s="17" t="n"/>
    </row>
    <row r="8" ht="46" customHeight="1">
      <c r="B8" s="14" t="inlineStr">
        <is>
          <t>Natural-zero sweeteners are the live battleground</t>
        </is>
      </c>
      <c r="C8" s="15" t="inlineStr">
        <is>
          <t>12 lines use natural-zero sweeteners (stevia/monk fruit) vs 29 pure-artificial-zero. Stevia/monk is the clean-label wedge brands use to undercut sucralose-based incumbents — the fastest-moving positioning lever in the set.</t>
        </is>
      </c>
      <c r="D8" s="16" t="n"/>
      <c r="E8" s="16" t="n"/>
      <c r="F8" s="16" t="n"/>
      <c r="G8" s="16" t="n"/>
      <c r="H8" s="17" t="n"/>
    </row>
    <row r="9" ht="46" customHeight="1">
      <c r="B9" s="14" t="inlineStr">
        <is>
          <t>Energy caffeine has bifurcated</t>
        </is>
      </c>
      <c r="C9" s="15" t="inlineStr">
        <is>
          <t>12 of 37 energy lines (32%) now dose ≥200 mg caffeine. The category is splitting into a high-dose performance tier (200-300 mg) and a mainstream 80-160 mg tier; the 160-200 mg middle is thin.</t>
        </is>
      </c>
      <c r="D9" s="16" t="n"/>
      <c r="E9" s="16" t="n"/>
      <c r="F9" s="16" t="n"/>
      <c r="G9" s="16" t="n"/>
      <c r="H9" s="17" t="n"/>
    </row>
    <row r="10" ht="46" customHeight="1">
      <c r="B10" s="14" t="inlineStr">
        <is>
          <t>Flavour whitespace concentrated in a few families</t>
        </is>
      </c>
      <c r="C10" s="15" t="inlineStr">
        <is>
          <t>Least-served flavour families across the field: Cola/Root Beer (5 brands); Coconut (9 brands); Ginger (11 brands). These are the clearest line-extension gaps for a challenger brand (see Flavour Whitespace matrix below).</t>
        </is>
      </c>
      <c r="D10" s="16" t="n"/>
      <c r="E10" s="16" t="n"/>
      <c r="F10" s="16" t="n"/>
      <c r="G10" s="16" t="n"/>
      <c r="H10" s="17" t="n"/>
    </row>
    <row r="11" ht="46" customHeight="1">
      <c r="B11" s="14" t="inlineStr">
        <is>
          <t>Functional + electrolyte crossover is the structural growth vector</t>
        </is>
      </c>
      <c r="C11" s="15" t="inlineStr">
        <is>
          <t>Categories 1-3 (functional/electrolyte sparkling) skew sugar-free with added minerals/vitamins; they are where premium price and Subscribe &amp; Save retention concentrate once live pricing is captured.</t>
        </is>
      </c>
      <c r="D11" s="16" t="n"/>
      <c r="E11" s="16" t="n"/>
      <c r="F11" s="16" t="n"/>
      <c r="G11" s="16" t="n"/>
      <c r="H11" s="17" t="n"/>
    </row>
    <row r="13">
      <c r="B13" s="3" t="inlineStr">
        <is>
          <t>B.  Flavour whitespace — # distinct brands offering each family, by category (low = opportunity)</t>
        </is>
      </c>
    </row>
    <row r="14">
      <c r="B14" s="19" t="inlineStr">
        <is>
          <t>Flavour family</t>
        </is>
      </c>
      <c r="C14" s="20" t="inlineStr">
        <is>
          <t>1)</t>
        </is>
      </c>
      <c r="D14" s="20" t="inlineStr">
        <is>
          <t>2)</t>
        </is>
      </c>
      <c r="E14" s="20" t="inlineStr">
        <is>
          <t>3)</t>
        </is>
      </c>
      <c r="F14" s="20" t="inlineStr">
        <is>
          <t>4)</t>
        </is>
      </c>
      <c r="G14" s="20" t="inlineStr">
        <is>
          <t>5)</t>
        </is>
      </c>
      <c r="H14" s="20" t="inlineStr">
        <is>
          <t>All</t>
        </is>
      </c>
    </row>
    <row r="15">
      <c r="B15" s="21" t="inlineStr">
        <is>
          <t>Cola/Root Beer</t>
        </is>
      </c>
      <c r="C15" s="22" t="n">
        <v>0</v>
      </c>
      <c r="D15" s="22" t="n">
        <v>0</v>
      </c>
      <c r="E15" s="23" t="n">
        <v>2</v>
      </c>
      <c r="F15" s="13" t="n">
        <v>3</v>
      </c>
      <c r="G15" s="23" t="n">
        <v>1</v>
      </c>
      <c r="H15" s="24" t="n">
        <v>5</v>
      </c>
    </row>
    <row r="16">
      <c r="B16" s="21" t="inlineStr">
        <is>
          <t>Citrus (Lem/Lime)</t>
        </is>
      </c>
      <c r="C16" s="13" t="n">
        <v>8</v>
      </c>
      <c r="D16" s="13" t="n">
        <v>5</v>
      </c>
      <c r="E16" s="13" t="n">
        <v>12</v>
      </c>
      <c r="F16" s="13" t="n">
        <v>11</v>
      </c>
      <c r="G16" s="13" t="n">
        <v>19</v>
      </c>
      <c r="H16" s="24" t="n">
        <v>53</v>
      </c>
    </row>
    <row r="17">
      <c r="B17" s="21" t="inlineStr">
        <is>
          <t>Orange/Mango</t>
        </is>
      </c>
      <c r="C17" s="13" t="n">
        <v>3</v>
      </c>
      <c r="D17" s="13" t="n">
        <v>6</v>
      </c>
      <c r="E17" s="13" t="n">
        <v>14</v>
      </c>
      <c r="F17" s="13" t="n">
        <v>12</v>
      </c>
      <c r="G17" s="13" t="n">
        <v>12</v>
      </c>
      <c r="H17" s="24" t="n">
        <v>47</v>
      </c>
    </row>
    <row r="18">
      <c r="B18" s="21" t="inlineStr">
        <is>
          <t>Berry/Rasp</t>
        </is>
      </c>
      <c r="C18" s="13" t="n">
        <v>7</v>
      </c>
      <c r="D18" s="13" t="n">
        <v>11</v>
      </c>
      <c r="E18" s="13" t="n">
        <v>18</v>
      </c>
      <c r="F18" s="13" t="n">
        <v>18</v>
      </c>
      <c r="G18" s="13" t="n">
        <v>13</v>
      </c>
      <c r="H18" s="24" t="n">
        <v>66</v>
      </c>
    </row>
    <row r="19">
      <c r="B19" s="21" t="inlineStr">
        <is>
          <t>Cherry</t>
        </is>
      </c>
      <c r="C19" s="13" t="n">
        <v>4</v>
      </c>
      <c r="D19" s="13" t="n">
        <v>4</v>
      </c>
      <c r="E19" s="13" t="n">
        <v>8</v>
      </c>
      <c r="F19" s="23" t="n">
        <v>2</v>
      </c>
      <c r="G19" s="13" t="n">
        <v>14</v>
      </c>
      <c r="H19" s="24" t="n">
        <v>32</v>
      </c>
    </row>
    <row r="20">
      <c r="B20" s="21" t="inlineStr">
        <is>
          <t>Grape</t>
        </is>
      </c>
      <c r="C20" s="13" t="n">
        <v>3</v>
      </c>
      <c r="D20" s="13" t="n">
        <v>5</v>
      </c>
      <c r="E20" s="13" t="n">
        <v>4</v>
      </c>
      <c r="F20" s="23" t="n">
        <v>2</v>
      </c>
      <c r="G20" s="13" t="n">
        <v>11</v>
      </c>
      <c r="H20" s="24" t="n">
        <v>24</v>
      </c>
    </row>
    <row r="21">
      <c r="B21" s="21" t="inlineStr">
        <is>
          <t>Watermelon</t>
        </is>
      </c>
      <c r="C21" s="23" t="n">
        <v>2</v>
      </c>
      <c r="D21" s="13" t="n">
        <v>6</v>
      </c>
      <c r="E21" s="13" t="n">
        <v>4</v>
      </c>
      <c r="F21" s="13" t="n">
        <v>7</v>
      </c>
      <c r="G21" s="13" t="n">
        <v>5</v>
      </c>
      <c r="H21" s="24" t="n">
        <v>23</v>
      </c>
    </row>
    <row r="22">
      <c r="B22" s="21" t="inlineStr">
        <is>
          <t>Peach</t>
        </is>
      </c>
      <c r="C22" s="23" t="n">
        <v>1</v>
      </c>
      <c r="D22" s="13" t="n">
        <v>5</v>
      </c>
      <c r="E22" s="13" t="n">
        <v>5</v>
      </c>
      <c r="F22" s="13" t="n">
        <v>9</v>
      </c>
      <c r="G22" s="13" t="n">
        <v>4</v>
      </c>
      <c r="H22" s="24" t="n">
        <v>24</v>
      </c>
    </row>
    <row r="23">
      <c r="B23" s="21" t="inlineStr">
        <is>
          <t>Tropical/Pineapple</t>
        </is>
      </c>
      <c r="C23" s="23" t="n">
        <v>2</v>
      </c>
      <c r="D23" s="13" t="n">
        <v>5</v>
      </c>
      <c r="E23" s="13" t="n">
        <v>8</v>
      </c>
      <c r="F23" s="13" t="n">
        <v>11</v>
      </c>
      <c r="G23" s="13" t="n">
        <v>6</v>
      </c>
      <c r="H23" s="24" t="n">
        <v>31</v>
      </c>
    </row>
    <row r="24">
      <c r="B24" s="21" t="inlineStr">
        <is>
          <t>Grapefruit</t>
        </is>
      </c>
      <c r="C24" s="13" t="n">
        <v>3</v>
      </c>
      <c r="D24" s="22" t="n">
        <v>0</v>
      </c>
      <c r="E24" s="23" t="n">
        <v>2</v>
      </c>
      <c r="F24" s="23" t="n">
        <v>1</v>
      </c>
      <c r="G24" s="13" t="n">
        <v>8</v>
      </c>
      <c r="H24" s="24" t="n">
        <v>14</v>
      </c>
    </row>
    <row r="25">
      <c r="B25" s="21" t="inlineStr">
        <is>
          <t>Coconut</t>
        </is>
      </c>
      <c r="C25" s="23" t="n">
        <v>2</v>
      </c>
      <c r="D25" s="23" t="n">
        <v>2</v>
      </c>
      <c r="E25" s="13" t="n">
        <v>4</v>
      </c>
      <c r="F25" s="22" t="n">
        <v>0</v>
      </c>
      <c r="G25" s="23" t="n">
        <v>1</v>
      </c>
      <c r="H25" s="24" t="n">
        <v>9</v>
      </c>
    </row>
    <row r="26">
      <c r="B26" s="21" t="inlineStr">
        <is>
          <t>Ginger</t>
        </is>
      </c>
      <c r="C26" s="23" t="n">
        <v>1</v>
      </c>
      <c r="D26" s="22" t="n">
        <v>0</v>
      </c>
      <c r="E26" s="13" t="n">
        <v>9</v>
      </c>
      <c r="F26" s="23" t="n">
        <v>1</v>
      </c>
      <c r="G26" s="23" t="n">
        <v>1</v>
      </c>
      <c r="H26" s="24" t="n">
        <v>11</v>
      </c>
    </row>
    <row r="27">
      <c r="B27" s="21" t="inlineStr">
        <is>
          <t>Herbal/Botanical</t>
        </is>
      </c>
      <c r="C27" s="23" t="n">
        <v>2</v>
      </c>
      <c r="D27" s="22" t="n">
        <v>0</v>
      </c>
      <c r="E27" s="13" t="n">
        <v>6</v>
      </c>
      <c r="F27" s="23" t="n">
        <v>1</v>
      </c>
      <c r="G27" s="13" t="n">
        <v>3</v>
      </c>
      <c r="H27" s="24" t="n">
        <v>12</v>
      </c>
    </row>
    <row r="28">
      <c r="B28" s="21" t="inlineStr">
        <is>
          <t>Original/Plain</t>
        </is>
      </c>
      <c r="C28" s="23" t="n">
        <v>2</v>
      </c>
      <c r="D28" s="13" t="n">
        <v>4</v>
      </c>
      <c r="E28" s="13" t="n">
        <v>4</v>
      </c>
      <c r="F28" s="13" t="n">
        <v>8</v>
      </c>
      <c r="G28" s="13" t="n">
        <v>21</v>
      </c>
      <c r="H28" s="24" t="n">
        <v>38</v>
      </c>
    </row>
    <row r="29">
      <c r="B29" s="25" t="inlineStr">
        <is>
          <t>Opportunity heat — red = 0 brands (clear whitespace in that category) · amber = 1-2 brands (thinly served).</t>
        </is>
      </c>
    </row>
    <row r="31">
      <c r="B31" s="3" t="inlineStr">
        <is>
          <t>C.  Nutrition positioning by category</t>
        </is>
      </c>
    </row>
    <row r="32">
      <c r="B32" s="20" t="inlineStr">
        <is>
          <t>Category</t>
        </is>
      </c>
      <c r="C32" s="20" t="inlineStr">
        <is>
          <t>Lines</t>
        </is>
      </c>
      <c r="D32" s="20" t="inlineStr">
        <is>
          <t>% sugar-free</t>
        </is>
      </c>
      <c r="E32" s="20" t="inlineStr">
        <is>
          <t>Median sugar (g)</t>
        </is>
      </c>
      <c r="F32" s="20" t="inlineStr">
        <is>
          <t>Caffeine range (mg)</t>
        </is>
      </c>
      <c r="G32" s="20" t="inlineStr">
        <is>
          <t>Positioning read</t>
        </is>
      </c>
      <c r="H32" s="17" t="n"/>
    </row>
    <row r="33" ht="30" customHeight="1">
      <c r="B33" s="21" t="inlineStr">
        <is>
          <t>Sparkling electrolyte / functional sparkling</t>
        </is>
      </c>
      <c r="C33" s="13" t="n">
        <v>9</v>
      </c>
      <c r="D33" s="13" t="inlineStr">
        <is>
          <t>89%</t>
        </is>
      </c>
      <c r="E33" s="13" t="n">
        <v>0</v>
      </c>
      <c r="F33" s="13" t="inlineStr">
        <is>
          <t>0-120</t>
        </is>
      </c>
      <c r="G33" s="15" t="inlineStr">
        <is>
          <t>Premium clean tier; sugar-free + minerals is table stakes.</t>
        </is>
      </c>
      <c r="H33" s="17" t="n"/>
    </row>
    <row r="34" ht="30" customHeight="1">
      <c r="B34" s="21" t="inlineStr">
        <is>
          <t>Electrolyte beverage (RTD</t>
        </is>
      </c>
      <c r="C34" s="13" t="n">
        <v>21</v>
      </c>
      <c r="D34" s="13" t="inlineStr">
        <is>
          <t>38%</t>
        </is>
      </c>
      <c r="E34" s="13" t="n">
        <v>3</v>
      </c>
      <c r="F34" s="13" t="inlineStr">
        <is>
          <t>0</t>
        </is>
      </c>
      <c r="G34" s="15" t="inlineStr">
        <is>
          <t>Performance hydration; sodium/potassium load is the differentiator.</t>
        </is>
      </c>
      <c r="H34" s="17" t="n"/>
    </row>
    <row r="35" ht="30" customHeight="1">
      <c r="B35" s="21" t="inlineStr">
        <is>
          <t>Functional beverage (still/sparkling</t>
        </is>
      </c>
      <c r="C35" s="13" t="n">
        <v>20</v>
      </c>
      <c r="D35" s="13" t="inlineStr">
        <is>
          <t>35%</t>
        </is>
      </c>
      <c r="E35" s="13" t="n">
        <v>5.5</v>
      </c>
      <c r="F35" s="13" t="inlineStr">
        <is>
          <t>0-55</t>
        </is>
      </c>
      <c r="G35" s="15" t="inlineStr">
        <is>
          <t>Benefit-led (gut/adaptogen/vitamin); sugar varies widely — clean-label gap exists.</t>
        </is>
      </c>
      <c r="H35" s="17" t="n"/>
    </row>
    <row r="36" ht="30" customHeight="1">
      <c r="B36" s="21" t="inlineStr">
        <is>
          <t>Caffeine &amp; energy beverage</t>
        </is>
      </c>
      <c r="C36" s="13" t="n">
        <v>37</v>
      </c>
      <c r="D36" s="13" t="inlineStr">
        <is>
          <t>43%</t>
        </is>
      </c>
      <c r="E36" s="13" t="n">
        <v>14</v>
      </c>
      <c r="F36" s="13" t="inlineStr">
        <is>
          <t>18-300</t>
        </is>
      </c>
      <c r="G36" s="15" t="inlineStr">
        <is>
          <t>Caffeine-defined; dose tier + sweetener choice decide the shelf.</t>
        </is>
      </c>
      <c r="H36" s="17" t="n"/>
    </row>
    <row r="37" ht="30" customHeight="1">
      <c r="B37" s="21" t="inlineStr">
        <is>
          <t>Sparkling water &amp; soda</t>
        </is>
      </c>
      <c r="C37" s="13" t="n">
        <v>37</v>
      </c>
      <c r="D37" s="13" t="inlineStr">
        <is>
          <t>59%</t>
        </is>
      </c>
      <c r="E37" s="13" t="n">
        <v>0</v>
      </c>
      <c r="F37" s="13" t="inlineStr">
        <is>
          <t>0-69</t>
        </is>
      </c>
      <c r="G37" s="15" t="inlineStr">
        <is>
          <t>Split between zero-everything seltzer and full-sugar legacy soda.</t>
        </is>
      </c>
      <c r="H37" s="17" t="n"/>
    </row>
    <row r="39">
      <c r="B39" s="3" t="inlineStr">
        <is>
          <t>D.  Sweetener strategy mix (count of lines)</t>
        </is>
      </c>
    </row>
    <row r="40">
      <c r="B40" s="19" t="inlineStr">
        <is>
          <t>Sweetener strategy</t>
        </is>
      </c>
      <c r="C40" s="20" t="inlineStr">
        <is>
          <t># lines</t>
        </is>
      </c>
      <c r="D40" s="20" t="inlineStr">
        <is>
          <t>% of field</t>
        </is>
      </c>
    </row>
    <row r="41">
      <c r="B41" s="15" t="inlineStr">
        <is>
          <t>Caloric (sugar)</t>
        </is>
      </c>
      <c r="C41" s="13" t="n">
        <v>41</v>
      </c>
      <c r="D41" s="13" t="inlineStr">
        <is>
          <t>33%</t>
        </is>
      </c>
    </row>
    <row r="42">
      <c r="B42" s="15" t="inlineStr">
        <is>
          <t>Zero (artificial)</t>
        </is>
      </c>
      <c r="C42" s="13" t="n">
        <v>29</v>
      </c>
      <c r="D42" s="13" t="inlineStr">
        <is>
          <t>23%</t>
        </is>
      </c>
    </row>
    <row r="43">
      <c r="B43" s="15" t="inlineStr">
        <is>
          <t>Unsweetened</t>
        </is>
      </c>
      <c r="C43" s="13" t="n">
        <v>23</v>
      </c>
      <c r="D43" s="13" t="inlineStr">
        <is>
          <t>19%</t>
        </is>
      </c>
    </row>
    <row r="44">
      <c r="B44" s="15" t="inlineStr">
        <is>
          <t>Caloric + sweetener blend</t>
        </is>
      </c>
      <c r="C44" s="13" t="n">
        <v>16</v>
      </c>
      <c r="D44" s="13" t="inlineStr">
        <is>
          <t>13%</t>
        </is>
      </c>
    </row>
    <row r="45">
      <c r="B45" s="15" t="inlineStr">
        <is>
          <t>Zero (natural: stevia/monk)</t>
        </is>
      </c>
      <c r="C45" s="13" t="n">
        <v>7</v>
      </c>
      <c r="D45" s="13" t="inlineStr">
        <is>
          <t>6%</t>
        </is>
      </c>
    </row>
    <row r="46">
      <c r="B46" s="15" t="inlineStr">
        <is>
          <t>Zero (natural + artificial)</t>
        </is>
      </c>
      <c r="C46" s="13" t="n">
        <v>5</v>
      </c>
      <c r="D46" s="13" t="inlineStr">
        <is>
          <t>4%</t>
        </is>
      </c>
    </row>
    <row r="47">
      <c r="B47" s="15" t="inlineStr">
        <is>
          <t>Other</t>
        </is>
      </c>
      <c r="C47" s="13" t="n">
        <v>3</v>
      </c>
      <c r="D47" s="13" t="inlineStr">
        <is>
          <t>2%</t>
        </is>
      </c>
    </row>
    <row r="49">
      <c r="B49" s="3" t="inlineStr">
        <is>
          <t>E.  Prioritized opportunity shortlist (analyst synthesis)</t>
        </is>
      </c>
    </row>
    <row r="50" ht="30" customHeight="1">
      <c r="B50" s="15" t="inlineStr">
        <is>
          <t>1. Natural-zero line extension into thin flavour families (Cola/Root Beer, Coconut, Ginger) — combines the fastest-growing sweetener wedge with the clearest flavour whitespace.</t>
        </is>
      </c>
      <c r="C50" s="16" t="n"/>
      <c r="D50" s="16" t="n"/>
      <c r="E50" s="16" t="n"/>
      <c r="F50" s="16" t="n"/>
      <c r="G50" s="16" t="n"/>
      <c r="H50" s="17" t="n"/>
    </row>
    <row r="51" ht="30" customHeight="1">
      <c r="B51" s="15" t="inlineStr">
        <is>
          <t>2. Fill the 160-200 mg caffeine gap in energy with a stevia/monk-sweetened can — middle dose tier is underserved and avoids the artificial-sweetener objection.</t>
        </is>
      </c>
      <c r="C51" s="16" t="n"/>
      <c r="D51" s="16" t="n"/>
      <c r="E51" s="16" t="n"/>
      <c r="F51" s="16" t="n"/>
      <c r="G51" s="16" t="n"/>
      <c r="H51" s="17" t="n"/>
    </row>
    <row r="52" ht="30" customHeight="1">
      <c r="B52" s="15" t="inlineStr">
        <is>
          <t>3. Clean-label functional (Cat 3): median sugar is the widest-ranging — a genuinely low-sugar gut/adaptogen entry stands out against sugary incumbents.</t>
        </is>
      </c>
      <c r="C52" s="16" t="n"/>
      <c r="D52" s="16" t="n"/>
      <c r="E52" s="16" t="n"/>
      <c r="F52" s="16" t="n"/>
      <c r="G52" s="16" t="n"/>
      <c r="H52" s="17" t="n"/>
    </row>
    <row r="53" ht="30" customHeight="1">
      <c r="B53" s="15" t="inlineStr">
        <is>
          <t>4. Premium sparkling-electrolyte (Cat 1) is where Subscribe &amp; Save retention + price premium concentrate; prioritize live-price capture here first to validate margin headroom.</t>
        </is>
      </c>
      <c r="C53" s="16" t="n"/>
      <c r="D53" s="16" t="n"/>
      <c r="E53" s="16" t="n"/>
      <c r="F53" s="16" t="n"/>
      <c r="G53" s="16" t="n"/>
      <c r="H53" s="17" t="n"/>
    </row>
    <row r="54" ht="30" customHeight="1">
      <c r="B54" s="15" t="inlineStr">
        <is>
          <t>5. Defensive watch: high-sugar legacy lines (≥30 g) are the segment most exposed to the zero-sugar shift — track their promo cadence once commercial capture is live.</t>
        </is>
      </c>
      <c r="C54" s="16" t="n"/>
      <c r="D54" s="16" t="n"/>
      <c r="E54" s="16" t="n"/>
      <c r="F54" s="16" t="n"/>
      <c r="G54" s="16" t="n"/>
      <c r="H54" s="17" t="n"/>
    </row>
    <row r="56">
      <c r="B56" s="26" t="inlineStr">
        <is>
          <t>All findings derive from verified STABLE attributes (nutrition/flavour/sweetener/positioning). They do NOT depend on live commercial data; price/velocity-dependent conclusions are flagged as pending live capture.</t>
        </is>
      </c>
      <c r="C56" s="16" t="n"/>
      <c r="D56" s="16" t="n"/>
      <c r="E56" s="16" t="n"/>
      <c r="F56" s="16" t="n"/>
      <c r="G56" s="16" t="n"/>
      <c r="H56" s="17" t="n"/>
    </row>
    <row r="58">
      <c r="B58" s="3" t="inlineStr">
        <is>
          <t>F.  Competitive positioning map — sugar vs caffeine (per 100 mL), one series per category</t>
        </is>
      </c>
    </row>
    <row r="59">
      <c r="B59" s="25" t="inlineStr">
        <is>
          <t>Bottom-left = light/low-stim waters &amp; seltzers · right = sugary · top = high-caffeine energy. Sparse regions = positioning whitespace.</t>
        </is>
      </c>
      <c r="T59" t="inlineStr">
        <is>
          <t>1) sugar/100mL</t>
        </is>
      </c>
      <c r="U59" t="inlineStr">
        <is>
          <t>1) caf/100mL</t>
        </is>
      </c>
      <c r="V59" t="inlineStr">
        <is>
          <t>2) sugar/100mL</t>
        </is>
      </c>
      <c r="W59" t="inlineStr">
        <is>
          <t>2) caf/100mL</t>
        </is>
      </c>
      <c r="X59" t="inlineStr">
        <is>
          <t>3) sugar/100mL</t>
        </is>
      </c>
      <c r="Y59" t="inlineStr">
        <is>
          <t>3) caf/100mL</t>
        </is>
      </c>
      <c r="Z59" t="inlineStr">
        <is>
          <t>4) sugar/100mL</t>
        </is>
      </c>
      <c r="AA59" t="inlineStr">
        <is>
          <t>4) caf/100mL</t>
        </is>
      </c>
      <c r="AB59" t="inlineStr">
        <is>
          <t>5) sugar/100mL</t>
        </is>
      </c>
      <c r="AC59" t="inlineStr">
        <is>
          <t>5) caf/100mL</t>
        </is>
      </c>
    </row>
    <row r="60">
      <c r="T60" t="n">
        <v>0</v>
      </c>
      <c r="U60" t="n">
        <v>0</v>
      </c>
      <c r="V60" t="n">
        <v>5.75</v>
      </c>
      <c r="W60" t="n">
        <v>0</v>
      </c>
      <c r="X60" t="n">
        <v>1.13</v>
      </c>
      <c r="Y60" t="n">
        <v>0</v>
      </c>
      <c r="Z60" t="n">
        <v>10.8</v>
      </c>
      <c r="AA60" t="n">
        <v>32</v>
      </c>
      <c r="AB60" t="n">
        <v>0.5600000000000001</v>
      </c>
      <c r="AC60" t="n">
        <v>0</v>
      </c>
    </row>
    <row r="61">
      <c r="T61" t="n">
        <v>0</v>
      </c>
      <c r="U61" t="n">
        <v>14.6</v>
      </c>
      <c r="V61" t="n">
        <v>0</v>
      </c>
      <c r="W61" t="n">
        <v>0</v>
      </c>
      <c r="X61" t="n">
        <v>1.41</v>
      </c>
      <c r="Y61" t="n">
        <v>0</v>
      </c>
      <c r="Z61" t="n">
        <v>0</v>
      </c>
      <c r="AA61" t="n">
        <v>32</v>
      </c>
      <c r="AB61" t="n">
        <v>0</v>
      </c>
      <c r="AC61" t="n">
        <v>0</v>
      </c>
    </row>
    <row r="62">
      <c r="T62" t="n">
        <v>0</v>
      </c>
      <c r="U62" t="n">
        <v>21.4</v>
      </c>
      <c r="V62" t="n">
        <v>5.92</v>
      </c>
      <c r="W62" t="n">
        <v>0</v>
      </c>
      <c r="X62" t="n">
        <v>2.54</v>
      </c>
      <c r="Y62" t="n">
        <v>0</v>
      </c>
      <c r="Z62" t="n">
        <v>11.42</v>
      </c>
      <c r="AA62" t="n">
        <v>33.8</v>
      </c>
      <c r="AB62" t="n">
        <v>0</v>
      </c>
      <c r="AC62" t="n">
        <v>0</v>
      </c>
    </row>
    <row r="63">
      <c r="T63" t="n">
        <v>0</v>
      </c>
      <c r="U63" t="n">
        <v>0</v>
      </c>
      <c r="V63" t="n">
        <v>0</v>
      </c>
      <c r="W63" t="n">
        <v>0</v>
      </c>
      <c r="X63" t="n">
        <v>1.69</v>
      </c>
      <c r="Y63" t="n">
        <v>0</v>
      </c>
      <c r="Z63" t="n">
        <v>0</v>
      </c>
      <c r="AA63" t="n">
        <v>31.7</v>
      </c>
      <c r="AB63" t="n">
        <v>0</v>
      </c>
      <c r="AC63" t="n">
        <v>0</v>
      </c>
    </row>
    <row r="64">
      <c r="T64" t="n">
        <v>0</v>
      </c>
      <c r="U64" t="n">
        <v>4.2</v>
      </c>
      <c r="V64" t="n">
        <v>6.13</v>
      </c>
      <c r="W64" t="n">
        <v>0</v>
      </c>
      <c r="X64" t="n">
        <v>1.69</v>
      </c>
      <c r="Y64" t="n">
        <v>0</v>
      </c>
      <c r="Z64" t="n">
        <v>0</v>
      </c>
      <c r="AA64" t="n">
        <v>56.3</v>
      </c>
      <c r="AB64" t="n">
        <v>0</v>
      </c>
      <c r="AC64" t="n">
        <v>0</v>
      </c>
    </row>
    <row r="65">
      <c r="T65" t="n">
        <v>0</v>
      </c>
      <c r="U65" t="n">
        <v>0</v>
      </c>
      <c r="V65" t="n">
        <v>0.63</v>
      </c>
      <c r="W65" t="n">
        <v>0</v>
      </c>
      <c r="X65" t="n">
        <v>2.5</v>
      </c>
      <c r="Y65" t="n">
        <v>2.9</v>
      </c>
      <c r="Z65" t="n">
        <v>0</v>
      </c>
      <c r="AA65" t="n">
        <v>57.1</v>
      </c>
      <c r="AB65" t="n">
        <v>0</v>
      </c>
      <c r="AC65" t="n">
        <v>0</v>
      </c>
    </row>
    <row r="66">
      <c r="T66" t="n">
        <v>0</v>
      </c>
      <c r="U66" t="n">
        <v>33.8</v>
      </c>
      <c r="V66" t="n">
        <v>0.4</v>
      </c>
      <c r="W66" t="n">
        <v>0</v>
      </c>
      <c r="X66" t="n">
        <v>1.48</v>
      </c>
      <c r="Y66" t="n">
        <v>3.2</v>
      </c>
      <c r="Z66" t="n">
        <v>0</v>
      </c>
      <c r="AA66" t="n">
        <v>56.3</v>
      </c>
      <c r="AB66" t="n">
        <v>4.85</v>
      </c>
      <c r="AC66" t="n">
        <v>0</v>
      </c>
    </row>
    <row r="67">
      <c r="T67" t="n">
        <v>2.25</v>
      </c>
      <c r="U67" t="n">
        <v>0</v>
      </c>
      <c r="V67" t="n">
        <v>0.38</v>
      </c>
      <c r="W67" t="n">
        <v>0</v>
      </c>
      <c r="X67" t="n">
        <v>0</v>
      </c>
      <c r="Y67" t="n">
        <v>4</v>
      </c>
      <c r="Z67" t="n">
        <v>0</v>
      </c>
      <c r="AA67" t="n">
        <v>42.3</v>
      </c>
      <c r="AB67" t="n">
        <v>0</v>
      </c>
      <c r="AC67" t="n">
        <v>0</v>
      </c>
    </row>
    <row r="68">
      <c r="T68" t="n">
        <v>0</v>
      </c>
      <c r="U68" t="n">
        <v>14.8</v>
      </c>
      <c r="V68" t="n">
        <v>0</v>
      </c>
      <c r="W68" t="n">
        <v>0</v>
      </c>
      <c r="X68" t="n">
        <v>0.28</v>
      </c>
      <c r="Y68" t="n">
        <v>0</v>
      </c>
      <c r="Z68" t="n">
        <v>0</v>
      </c>
      <c r="AA68" t="n">
        <v>63.4</v>
      </c>
      <c r="AB68" t="n">
        <v>0</v>
      </c>
      <c r="AC68" t="n">
        <v>0</v>
      </c>
    </row>
    <row r="69">
      <c r="V69" t="n">
        <v>0</v>
      </c>
      <c r="W69" t="n">
        <v>0</v>
      </c>
      <c r="X69" t="n">
        <v>0.2</v>
      </c>
      <c r="Y69" t="n">
        <v>0</v>
      </c>
      <c r="Z69" t="n">
        <v>0</v>
      </c>
      <c r="AA69" t="n">
        <v>56.3</v>
      </c>
      <c r="AB69" t="n">
        <v>0</v>
      </c>
      <c r="AC69" t="n">
        <v>0</v>
      </c>
    </row>
    <row r="70">
      <c r="V70" t="n">
        <v>2.5</v>
      </c>
      <c r="W70" t="n">
        <v>0</v>
      </c>
      <c r="X70" t="n">
        <v>4.57</v>
      </c>
      <c r="Y70" t="n">
        <v>0</v>
      </c>
      <c r="Z70" t="n">
        <v>0</v>
      </c>
      <c r="AA70" t="n">
        <v>63.4</v>
      </c>
      <c r="AB70" t="n">
        <v>0</v>
      </c>
      <c r="AC70" t="n">
        <v>0</v>
      </c>
    </row>
    <row r="71">
      <c r="V71" t="n">
        <v>2.03</v>
      </c>
      <c r="W71" t="n">
        <v>0</v>
      </c>
      <c r="X71" t="n">
        <v>0</v>
      </c>
      <c r="Y71" t="n">
        <v>0</v>
      </c>
      <c r="Z71" t="n">
        <v>6.55</v>
      </c>
      <c r="AA71" t="n">
        <v>33.8</v>
      </c>
      <c r="AB71" t="n">
        <v>0</v>
      </c>
      <c r="AC71" t="n">
        <v>8.5</v>
      </c>
    </row>
    <row r="72">
      <c r="V72" t="n">
        <v>3.33</v>
      </c>
      <c r="W72" t="n">
        <v>0</v>
      </c>
      <c r="X72" t="n">
        <v>0.19</v>
      </c>
      <c r="Y72" t="n">
        <v>10.4</v>
      </c>
      <c r="Z72" t="n">
        <v>8.4</v>
      </c>
      <c r="AA72" t="n">
        <v>40</v>
      </c>
      <c r="AB72" t="n">
        <v>0</v>
      </c>
      <c r="AC72" t="n">
        <v>0</v>
      </c>
    </row>
    <row r="73">
      <c r="V73" t="n">
        <v>3.84</v>
      </c>
      <c r="W73" t="n">
        <v>0</v>
      </c>
      <c r="X73" t="n">
        <v>0</v>
      </c>
      <c r="Y73" t="n">
        <v>0</v>
      </c>
      <c r="Z73" t="n">
        <v>6.11</v>
      </c>
      <c r="AA73" t="n">
        <v>32.8</v>
      </c>
      <c r="AB73" t="n">
        <v>0</v>
      </c>
      <c r="AC73" t="n">
        <v>0</v>
      </c>
    </row>
    <row r="74">
      <c r="V74" t="n">
        <v>0</v>
      </c>
      <c r="W74" t="n">
        <v>0</v>
      </c>
      <c r="X74" t="n">
        <v>1.69</v>
      </c>
      <c r="Y74" t="n">
        <v>0</v>
      </c>
      <c r="Z74" t="n">
        <v>11.42</v>
      </c>
      <c r="AA74" t="n">
        <v>33.8</v>
      </c>
      <c r="AB74" t="n">
        <v>10.99</v>
      </c>
      <c r="AC74" t="n">
        <v>9.6</v>
      </c>
    </row>
    <row r="75">
      <c r="V75" t="n">
        <v>0</v>
      </c>
      <c r="W75" t="n">
        <v>0</v>
      </c>
      <c r="X75" t="n">
        <v>0.28</v>
      </c>
      <c r="Y75" t="n">
        <v>0</v>
      </c>
      <c r="Z75" t="n">
        <v>6.31</v>
      </c>
      <c r="AA75" t="n">
        <v>30.4</v>
      </c>
      <c r="AB75" t="n">
        <v>0</v>
      </c>
      <c r="AC75" t="n">
        <v>0</v>
      </c>
    </row>
    <row r="76">
      <c r="V76" t="n">
        <v>0</v>
      </c>
      <c r="W76" t="n">
        <v>0</v>
      </c>
      <c r="X76" t="n">
        <v>1.14</v>
      </c>
      <c r="Y76" t="n">
        <v>0</v>
      </c>
      <c r="Z76" t="n">
        <v>0</v>
      </c>
      <c r="AA76" t="n">
        <v>42.3</v>
      </c>
      <c r="AB76" t="n">
        <v>0</v>
      </c>
      <c r="AC76" t="n">
        <v>0</v>
      </c>
    </row>
    <row r="77">
      <c r="V77" t="n">
        <v>0</v>
      </c>
      <c r="W77" t="n">
        <v>0</v>
      </c>
      <c r="X77" t="n">
        <v>2.42</v>
      </c>
      <c r="Y77" t="n">
        <v>3.6</v>
      </c>
      <c r="Z77" t="n">
        <v>0</v>
      </c>
      <c r="AA77" t="n">
        <v>33.8</v>
      </c>
      <c r="AB77" t="n">
        <v>11.55</v>
      </c>
      <c r="AC77" t="n">
        <v>10.7</v>
      </c>
    </row>
    <row r="78">
      <c r="V78" t="n">
        <v>1.18</v>
      </c>
      <c r="W78" t="n">
        <v>0</v>
      </c>
      <c r="X78" t="n">
        <v>1.88</v>
      </c>
      <c r="Y78" t="n">
        <v>0</v>
      </c>
      <c r="Z78" t="n">
        <v>0</v>
      </c>
      <c r="AA78" t="n">
        <v>33.8</v>
      </c>
      <c r="AB78" t="n">
        <v>0</v>
      </c>
      <c r="AC78" t="n">
        <v>19.4</v>
      </c>
    </row>
    <row r="79">
      <c r="V79" t="n">
        <v>0.85</v>
      </c>
      <c r="W79" t="n">
        <v>0</v>
      </c>
      <c r="X79" t="n">
        <v>4</v>
      </c>
      <c r="Y79" t="n">
        <v>0</v>
      </c>
      <c r="Z79" t="n">
        <v>12.26</v>
      </c>
      <c r="AA79" t="n">
        <v>33.8</v>
      </c>
      <c r="AB79" t="n">
        <v>0</v>
      </c>
      <c r="AC79" t="n">
        <v>9.9</v>
      </c>
    </row>
    <row r="80">
      <c r="V80" t="n">
        <v>2.22</v>
      </c>
      <c r="W80" t="n">
        <v>0</v>
      </c>
      <c r="Z80" t="n">
        <v>11.21</v>
      </c>
      <c r="AA80" t="n">
        <v>33.8</v>
      </c>
      <c r="AB80" t="n">
        <v>0</v>
      </c>
      <c r="AC80" t="n">
        <v>9.6</v>
      </c>
    </row>
    <row r="81">
      <c r="Z81" t="n">
        <v>12.26</v>
      </c>
      <c r="AA81" t="n">
        <v>30</v>
      </c>
      <c r="AB81" t="n">
        <v>0</v>
      </c>
      <c r="AC81" t="n">
        <v>13</v>
      </c>
    </row>
    <row r="82">
      <c r="Z82" t="n">
        <v>0</v>
      </c>
      <c r="AA82" t="n">
        <v>350.9</v>
      </c>
      <c r="AB82" t="n">
        <v>10.7</v>
      </c>
      <c r="AC82" t="n">
        <v>0</v>
      </c>
    </row>
    <row r="83">
      <c r="Z83" t="n">
        <v>7.88</v>
      </c>
      <c r="AA83" t="n">
        <v>45</v>
      </c>
      <c r="AB83" t="n">
        <v>0</v>
      </c>
      <c r="AC83" t="n">
        <v>0</v>
      </c>
    </row>
    <row r="84">
      <c r="Z84" t="n">
        <v>10.8</v>
      </c>
      <c r="AA84" t="n">
        <v>32</v>
      </c>
      <c r="AB84" t="n">
        <v>12.39</v>
      </c>
      <c r="AC84" t="n">
        <v>0</v>
      </c>
    </row>
    <row r="85">
      <c r="Z85" t="n">
        <v>0</v>
      </c>
      <c r="AA85" t="n">
        <v>63.4</v>
      </c>
      <c r="AB85" t="n">
        <v>10.7</v>
      </c>
      <c r="AC85" t="n">
        <v>0</v>
      </c>
    </row>
    <row r="86">
      <c r="Z86" t="n">
        <v>0</v>
      </c>
      <c r="AA86" t="n">
        <v>38.1</v>
      </c>
      <c r="AB86" t="n">
        <v>12.96</v>
      </c>
      <c r="AC86" t="n">
        <v>15.2</v>
      </c>
    </row>
    <row r="87">
      <c r="Z87" t="n">
        <v>0</v>
      </c>
      <c r="AA87" t="n">
        <v>63.4</v>
      </c>
      <c r="AB87" t="n">
        <v>11.27</v>
      </c>
      <c r="AC87" t="n">
        <v>11.5</v>
      </c>
    </row>
    <row r="88">
      <c r="Z88" t="n">
        <v>7.21</v>
      </c>
      <c r="AA88" t="n">
        <v>3.2</v>
      </c>
      <c r="AB88" t="n">
        <v>10.14</v>
      </c>
      <c r="AC88" t="n">
        <v>0</v>
      </c>
    </row>
    <row r="89">
      <c r="Z89" t="n">
        <v>5.85</v>
      </c>
      <c r="AA89" t="n">
        <v>12.8</v>
      </c>
      <c r="AB89" t="n">
        <v>9.300000000000001</v>
      </c>
      <c r="AC89" t="n">
        <v>0</v>
      </c>
    </row>
    <row r="90">
      <c r="Z90" t="n">
        <v>6.4</v>
      </c>
      <c r="AA90" t="n">
        <v>8.199999999999999</v>
      </c>
      <c r="AB90" t="n">
        <v>12.96</v>
      </c>
      <c r="AC90" t="n">
        <v>0</v>
      </c>
    </row>
    <row r="91">
      <c r="Z91" t="n">
        <v>4.91</v>
      </c>
      <c r="AA91" t="n">
        <v>3</v>
      </c>
      <c r="AB91" t="n">
        <v>13.8</v>
      </c>
      <c r="AC91" t="n">
        <v>0</v>
      </c>
    </row>
    <row r="92">
      <c r="Z92" t="n">
        <v>4.44</v>
      </c>
      <c r="AA92" t="n">
        <v>8.9</v>
      </c>
      <c r="AB92" t="n">
        <v>0</v>
      </c>
      <c r="AC92" t="n">
        <v>0</v>
      </c>
    </row>
    <row r="93">
      <c r="Z93" t="n">
        <v>3.21</v>
      </c>
      <c r="AA93" t="n">
        <v>35.8</v>
      </c>
      <c r="AB93" t="n">
        <v>14.37</v>
      </c>
      <c r="AC93" t="n">
        <v>5.4</v>
      </c>
    </row>
    <row r="94">
      <c r="Z94" t="n">
        <v>2.54</v>
      </c>
      <c r="AA94" t="n">
        <v>33.8</v>
      </c>
      <c r="AB94" t="n">
        <v>12.11</v>
      </c>
      <c r="AC94" t="n">
        <v>0</v>
      </c>
    </row>
    <row r="95">
      <c r="Z95" t="n">
        <v>5.38</v>
      </c>
      <c r="AA95" t="n">
        <v>46.2</v>
      </c>
      <c r="AB95" t="n">
        <v>0</v>
      </c>
      <c r="AC95" t="n">
        <v>0</v>
      </c>
    </row>
    <row r="96">
      <c r="Z96" t="n">
        <v>11.03</v>
      </c>
      <c r="AA96" t="n">
        <v>32</v>
      </c>
      <c r="AB96" t="n">
        <v>0</v>
      </c>
      <c r="AC96" t="n">
        <v>0</v>
      </c>
    </row>
  </sheetData>
  <mergeCells count="19">
    <mergeCell ref="C10:H10"/>
    <mergeCell ref="C9:H9"/>
    <mergeCell ref="G36:H36"/>
    <mergeCell ref="B51:H51"/>
    <mergeCell ref="C11:H11"/>
    <mergeCell ref="B50:H50"/>
    <mergeCell ref="G37:H37"/>
    <mergeCell ref="C8:H8"/>
    <mergeCell ref="B54:H54"/>
    <mergeCell ref="C7:H7"/>
    <mergeCell ref="G34:H34"/>
    <mergeCell ref="B56:H56"/>
    <mergeCell ref="B52:H52"/>
    <mergeCell ref="G33:H33"/>
    <mergeCell ref="G35:H35"/>
    <mergeCell ref="C6:H6"/>
    <mergeCell ref="G32:H32"/>
    <mergeCell ref="B53:H53"/>
    <mergeCell ref="B29:H2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2" customWidth="1" min="3" max="3"/>
    <col width="22" customWidth="1" min="4" max="4"/>
    <col width="26" customWidth="1" min="5" max="5"/>
  </cols>
  <sheetData>
    <row r="1" ht="42" customHeight="1">
      <c r="A1" s="27" t="inlineStr">
        <is>
          <t>Field #</t>
        </is>
      </c>
      <c r="B1" s="27" t="inlineStr">
        <is>
          <t>Field name</t>
        </is>
      </c>
      <c r="C1" s="27" t="inlineStr">
        <is>
          <t>Definition / how to read it</t>
        </is>
      </c>
      <c r="D1" s="27" t="inlineStr">
        <is>
          <t>Source class</t>
        </is>
      </c>
      <c r="E1" s="27" t="inlineStr">
        <is>
          <t>Status in this file</t>
        </is>
      </c>
    </row>
    <row r="2" ht="24" customHeight="1">
      <c r="A2" s="28" t="inlineStr">
        <is>
          <t>1</t>
        </is>
      </c>
      <c r="B2" s="28" t="inlineStr">
        <is>
          <t>Brand</t>
        </is>
      </c>
      <c r="C2" s="28" t="inlineStr">
        <is>
          <t>Manufacturer/brand name.</t>
        </is>
      </c>
      <c r="D2" s="28" t="inlineStr">
        <is>
          <t>Stable</t>
        </is>
      </c>
      <c r="E2" s="28" t="inlineStr">
        <is>
          <t>Filled (approx)</t>
        </is>
      </c>
    </row>
    <row r="3" ht="24" customHeight="1">
      <c r="A3" s="15" t="inlineStr">
        <is>
          <t>2</t>
        </is>
      </c>
      <c r="B3" s="15" t="inlineStr">
        <is>
          <t>Product Line / SKU Name</t>
        </is>
      </c>
      <c r="C3" s="15" t="inlineStr">
        <is>
          <t>Exact product/line name; confirm spelling.</t>
        </is>
      </c>
      <c r="D3" s="15" t="inlineStr">
        <is>
          <t>Stable</t>
        </is>
      </c>
      <c r="E3" s="15" t="inlineStr">
        <is>
          <t>Filled (approx)</t>
        </is>
      </c>
    </row>
    <row r="4" ht="24" customHeight="1">
      <c r="A4" s="28" t="inlineStr">
        <is>
          <t>3</t>
        </is>
      </c>
      <c r="B4" s="28" t="inlineStr">
        <is>
          <t>Category</t>
        </is>
      </c>
      <c r="C4" s="28" t="inlineStr">
        <is>
          <t>One of five scope categories (primary).</t>
        </is>
      </c>
      <c r="D4" s="28" t="inlineStr">
        <is>
          <t>Assigned</t>
        </is>
      </c>
      <c r="E4" s="28" t="inlineStr">
        <is>
          <t>Filled</t>
        </is>
      </c>
    </row>
    <row r="5" ht="24" customHeight="1">
      <c r="A5" s="15" t="inlineStr">
        <is>
          <t>4</t>
        </is>
      </c>
      <c r="B5" s="15" t="inlineStr">
        <is>
          <t>Format &amp; Size</t>
        </is>
      </c>
      <c r="C5" s="15" t="inlineStr">
        <is>
          <t>Container type + single-unit size.</t>
        </is>
      </c>
      <c r="D5" s="15" t="inlineStr">
        <is>
          <t>Stable</t>
        </is>
      </c>
      <c r="E5" s="15" t="inlineStr">
        <is>
          <t>Filled (approx)</t>
        </is>
      </c>
    </row>
    <row r="6" ht="24" customHeight="1">
      <c r="A6" s="28" t="inlineStr">
        <is>
          <t>5</t>
        </is>
      </c>
      <c r="B6" s="28" t="inlineStr">
        <is>
          <t>Pack Count</t>
        </is>
      </c>
      <c r="C6" s="28" t="inlineStr">
        <is>
          <t>Units per multipack (typical).</t>
        </is>
      </c>
      <c r="D6" s="28" t="inlineStr">
        <is>
          <t>Stable</t>
        </is>
      </c>
      <c r="E6" s="28" t="inlineStr">
        <is>
          <t>Filled (typical)</t>
        </is>
      </c>
    </row>
    <row r="7" ht="24" customHeight="1">
      <c r="A7" s="15" t="inlineStr">
        <is>
          <t>6</t>
        </is>
      </c>
      <c r="B7" s="15" t="inlineStr">
        <is>
          <t>One-Time Price (CAD)</t>
        </is>
      </c>
      <c r="C7" s="15" t="inlineStr">
        <is>
          <t>List one-time price.</t>
        </is>
      </c>
      <c r="D7" s="15" t="inlineStr">
        <is>
          <t>LIVE Amazon.ca</t>
        </is>
      </c>
      <c r="E7" s="15" t="inlineStr">
        <is>
          <t>BLANK - capture</t>
        </is>
      </c>
    </row>
    <row r="8" ht="24" customHeight="1">
      <c r="A8" s="28" t="inlineStr">
        <is>
          <t>7</t>
        </is>
      </c>
      <c r="B8" s="28" t="inlineStr">
        <is>
          <t>Price / Unit (CAD)</t>
        </is>
      </c>
      <c r="C8" s="28">
        <f>Price/Pack.</f>
        <v/>
      </c>
      <c r="D8" s="28" t="inlineStr">
        <is>
          <t>Calculated</t>
        </is>
      </c>
      <c r="E8" s="28" t="inlineStr">
        <is>
          <t>Auto</t>
        </is>
      </c>
    </row>
    <row r="9" ht="24" customHeight="1">
      <c r="A9" s="15" t="inlineStr">
        <is>
          <t>8</t>
        </is>
      </c>
      <c r="B9" s="15" t="inlineStr">
        <is>
          <t>Price / 100 mL (CAD)</t>
        </is>
      </c>
      <c r="C9" s="15">
        <f>Price/(UnitVol*Pack)*100.</f>
        <v/>
      </c>
      <c r="D9" s="15" t="inlineStr">
        <is>
          <t>Calculated</t>
        </is>
      </c>
      <c r="E9" s="15" t="inlineStr">
        <is>
          <t>Auto</t>
        </is>
      </c>
    </row>
    <row r="10" ht="24" customHeight="1">
      <c r="A10" s="28" t="inlineStr">
        <is>
          <t>9</t>
        </is>
      </c>
      <c r="B10" s="28" t="inlineStr">
        <is>
          <t>S&amp;S Offered (Y/N)</t>
        </is>
      </c>
      <c r="C10" s="28" t="inlineStr">
        <is>
          <t>Subscribe &amp; Save offered?</t>
        </is>
      </c>
      <c r="D10" s="28" t="inlineStr">
        <is>
          <t>LIVE Amazon.ca</t>
        </is>
      </c>
      <c r="E10" s="28" t="inlineStr">
        <is>
          <t>BLANK - capture</t>
        </is>
      </c>
    </row>
    <row r="11" ht="24" customHeight="1">
      <c r="A11" s="15" t="inlineStr">
        <is>
          <t>10</t>
        </is>
      </c>
      <c r="B11" s="15" t="inlineStr">
        <is>
          <t>S&amp;S Discount %</t>
        </is>
      </c>
      <c r="C11" s="15" t="inlineStr">
        <is>
          <t>Enter decimal (0.15=15%).</t>
        </is>
      </c>
      <c r="D11" s="15" t="inlineStr">
        <is>
          <t>LIVE Amazon.ca</t>
        </is>
      </c>
      <c r="E11" s="15" t="inlineStr">
        <is>
          <t>BLANK - capture</t>
        </is>
      </c>
    </row>
    <row r="12" ht="24" customHeight="1">
      <c r="A12" s="28" t="inlineStr">
        <is>
          <t>11</t>
        </is>
      </c>
      <c r="B12" s="28" t="inlineStr">
        <is>
          <t>S&amp;S Price After Discount</t>
        </is>
      </c>
      <c r="C12" s="28">
        <f>Price*(1-S&amp;S%).</f>
        <v/>
      </c>
      <c r="D12" s="28" t="inlineStr">
        <is>
          <t>Calculated</t>
        </is>
      </c>
      <c r="E12" s="28" t="inlineStr">
        <is>
          <t>Auto</t>
        </is>
      </c>
    </row>
    <row r="13" ht="24" customHeight="1">
      <c r="A13" s="15" t="inlineStr">
        <is>
          <t>12</t>
        </is>
      </c>
      <c r="B13" s="15" t="inlineStr">
        <is>
          <t>Coupon (Y/N + value)</t>
        </is>
      </c>
      <c r="C13" s="15" t="inlineStr">
        <is>
          <t>Clippable coupon + value.</t>
        </is>
      </c>
      <c r="D13" s="15" t="inlineStr">
        <is>
          <t>LIVE Amazon.ca</t>
        </is>
      </c>
      <c r="E13" s="15" t="inlineStr">
        <is>
          <t>BLANK - capture</t>
        </is>
      </c>
    </row>
    <row r="14" ht="24" customHeight="1">
      <c r="A14" s="28" t="inlineStr">
        <is>
          <t>13</t>
        </is>
      </c>
      <c r="B14" s="28" t="inlineStr">
        <is>
          <t>Promotion Text</t>
        </is>
      </c>
      <c r="C14" s="28" t="inlineStr">
        <is>
          <t>Multi-buy/lightning/Prime/bundle.</t>
        </is>
      </c>
      <c r="D14" s="28" t="inlineStr">
        <is>
          <t>LIVE Amazon.ca</t>
        </is>
      </c>
      <c r="E14" s="28" t="inlineStr">
        <is>
          <t>BLANK - capture</t>
        </is>
      </c>
    </row>
    <row r="15" ht="24" customHeight="1">
      <c r="A15" s="15" t="inlineStr">
        <is>
          <t>14</t>
        </is>
      </c>
      <c r="B15" s="15" t="inlineStr">
        <is>
          <t>Lowest Effective Price</t>
        </is>
      </c>
      <c r="C15" s="15">
        <f>(Price-Coupon)*(1-S&amp;S%).</f>
        <v/>
      </c>
      <c r="D15" s="15" t="inlineStr">
        <is>
          <t>Calculated</t>
        </is>
      </c>
      <c r="E15" s="15" t="inlineStr">
        <is>
          <t>Auto</t>
        </is>
      </c>
    </row>
    <row r="16" ht="24" customHeight="1">
      <c r="A16" s="28" t="inlineStr">
        <is>
          <t>15</t>
        </is>
      </c>
      <c r="B16" s="28" t="inlineStr">
        <is>
          <t>All Flavours</t>
        </is>
      </c>
      <c r="C16" s="28" t="inlineStr">
        <is>
          <t>Flavours in/around listing.</t>
        </is>
      </c>
      <c r="D16" s="28" t="inlineStr">
        <is>
          <t>Stable</t>
        </is>
      </c>
      <c r="E16" s="28" t="inlineStr">
        <is>
          <t>Filled (approx)</t>
        </is>
      </c>
    </row>
    <row r="17" ht="24" customHeight="1">
      <c r="A17" s="15" t="inlineStr">
        <is>
          <t>16</t>
        </is>
      </c>
      <c r="B17" s="15" t="inlineStr">
        <is>
          <t>Caffeine / Serving (mg)</t>
        </is>
      </c>
      <c r="C17" s="15" t="inlineStr">
        <is>
          <t>Per serving; 'Not listed' if none.</t>
        </is>
      </c>
      <c r="D17" s="15" t="inlineStr">
        <is>
          <t>Stable</t>
        </is>
      </c>
      <c r="E17" s="15" t="inlineStr">
        <is>
          <t>Filled (approx)</t>
        </is>
      </c>
    </row>
    <row r="18" ht="24" customHeight="1">
      <c r="A18" s="28" t="inlineStr">
        <is>
          <t>17</t>
        </is>
      </c>
      <c r="B18" s="28" t="inlineStr">
        <is>
          <t>Sodium / Serving (mg)</t>
        </is>
      </c>
      <c r="C18" s="28" t="inlineStr">
        <is>
          <t>Per serving.</t>
        </is>
      </c>
      <c r="D18" s="28" t="inlineStr">
        <is>
          <t>Stable</t>
        </is>
      </c>
      <c r="E18" s="28" t="inlineStr">
        <is>
          <t>Filled (approx)</t>
        </is>
      </c>
    </row>
    <row r="19" ht="24" customHeight="1">
      <c r="A19" s="15" t="inlineStr">
        <is>
          <t>18</t>
        </is>
      </c>
      <c r="B19" s="15" t="inlineStr">
        <is>
          <t>Potassium / Serving (mg)</t>
        </is>
      </c>
      <c r="C19" s="15" t="inlineStr">
        <is>
          <t>Per serving; blank if not listed.</t>
        </is>
      </c>
      <c r="D19" s="15" t="inlineStr">
        <is>
          <t>Stable</t>
        </is>
      </c>
      <c r="E19" s="15" t="inlineStr">
        <is>
          <t>Filled (approx)</t>
        </is>
      </c>
    </row>
    <row r="20" ht="24" customHeight="1">
      <c r="A20" s="28" t="inlineStr">
        <is>
          <t>19</t>
        </is>
      </c>
      <c r="B20" s="28" t="inlineStr">
        <is>
          <t>Sugar / Serving (g)</t>
        </is>
      </c>
      <c r="C20" s="28" t="inlineStr">
        <is>
          <t>Per serving.</t>
        </is>
      </c>
      <c r="D20" s="28" t="inlineStr">
        <is>
          <t>Stable</t>
        </is>
      </c>
      <c r="E20" s="28" t="inlineStr">
        <is>
          <t>Filled (approx)</t>
        </is>
      </c>
    </row>
    <row r="21" ht="24" customHeight="1">
      <c r="A21" s="15" t="inlineStr">
        <is>
          <t>20</t>
        </is>
      </c>
      <c r="B21" s="15" t="inlineStr">
        <is>
          <t>Calories / Serving</t>
        </is>
      </c>
      <c r="C21" s="15" t="inlineStr">
        <is>
          <t>Per serving.</t>
        </is>
      </c>
      <c r="D21" s="15" t="inlineStr">
        <is>
          <t>Stable</t>
        </is>
      </c>
      <c r="E21" s="15" t="inlineStr">
        <is>
          <t>Filled (approx)</t>
        </is>
      </c>
    </row>
    <row r="22" ht="24" customHeight="1">
      <c r="A22" s="28" t="inlineStr">
        <is>
          <t>21</t>
        </is>
      </c>
      <c r="B22" s="28" t="inlineStr">
        <is>
          <t>Sweetener Type</t>
        </is>
      </c>
      <c r="C22" s="28" t="inlineStr">
        <is>
          <t>Caloric/non-caloric sweetener(s).</t>
        </is>
      </c>
      <c r="D22" s="28" t="inlineStr">
        <is>
          <t>Stable</t>
        </is>
      </c>
      <c r="E22" s="28" t="inlineStr">
        <is>
          <t>Filled (approx)</t>
        </is>
      </c>
    </row>
    <row r="23" ht="24" customHeight="1">
      <c r="A23" s="15" t="inlineStr">
        <is>
          <t>22</t>
        </is>
      </c>
      <c r="B23" s="15" t="inlineStr">
        <is>
          <t>Key Functional Claims</t>
        </is>
      </c>
      <c r="C23" s="15" t="inlineStr">
        <is>
          <t>Headline benefit claims.</t>
        </is>
      </c>
      <c r="D23" s="15" t="inlineStr">
        <is>
          <t>Stable</t>
        </is>
      </c>
      <c r="E23" s="15" t="inlineStr">
        <is>
          <t>Filled (approx)</t>
        </is>
      </c>
    </row>
    <row r="24" ht="24" customHeight="1">
      <c r="A24" s="28" t="inlineStr">
        <is>
          <t>23</t>
        </is>
      </c>
      <c r="B24" s="28" t="inlineStr">
        <is>
          <t>Star Rating</t>
        </is>
      </c>
      <c r="C24" s="28" t="inlineStr">
        <is>
          <t>Average stars.</t>
        </is>
      </c>
      <c r="D24" s="28" t="inlineStr">
        <is>
          <t>LIVE Amazon.ca</t>
        </is>
      </c>
      <c r="E24" s="28" t="inlineStr">
        <is>
          <t>BLANK - capture</t>
        </is>
      </c>
    </row>
    <row r="25" ht="24" customHeight="1">
      <c r="A25" s="15" t="inlineStr">
        <is>
          <t>24</t>
        </is>
      </c>
      <c r="B25" s="15" t="inlineStr">
        <is>
          <t>Number of Ratings</t>
        </is>
      </c>
      <c r="C25" s="15" t="inlineStr">
        <is>
          <t>Count of ratings.</t>
        </is>
      </c>
      <c r="D25" s="15" t="inlineStr">
        <is>
          <t>LIVE Amazon.ca</t>
        </is>
      </c>
      <c r="E25" s="15" t="inlineStr">
        <is>
          <t>BLANK - capture</t>
        </is>
      </c>
    </row>
    <row r="26" ht="24" customHeight="1">
      <c r="A26" s="28" t="inlineStr">
        <is>
          <t>25</t>
        </is>
      </c>
      <c r="B26" s="28" t="inlineStr">
        <is>
          <t>Amazon Badge</t>
        </is>
      </c>
      <c r="C26" s="28" t="inlineStr">
        <is>
          <t>Choice / Best Seller / Overall Pick.</t>
        </is>
      </c>
      <c r="D26" s="28" t="inlineStr">
        <is>
          <t>LIVE Amazon.ca</t>
        </is>
      </c>
      <c r="E26" s="28" t="inlineStr">
        <is>
          <t>BLANK - capture</t>
        </is>
      </c>
    </row>
    <row r="27" ht="24" customHeight="1">
      <c r="A27" s="15" t="inlineStr">
        <is>
          <t>26</t>
        </is>
      </c>
      <c r="B27" s="15" t="inlineStr">
        <is>
          <t>Bestseller Rank</t>
        </is>
      </c>
      <c r="C27" s="15" t="inlineStr">
        <is>
          <t>BSR if shown.</t>
        </is>
      </c>
      <c r="D27" s="15" t="inlineStr">
        <is>
          <t>LIVE Amazon.ca</t>
        </is>
      </c>
      <c r="E27" s="15" t="inlineStr">
        <is>
          <t>BLANK - capture</t>
        </is>
      </c>
    </row>
    <row r="28" ht="24" customHeight="1">
      <c r="A28" s="28" t="inlineStr">
        <is>
          <t>27a</t>
        </is>
      </c>
      <c r="B28" s="28" t="inlineStr">
        <is>
          <t>Velocity (band)</t>
        </is>
      </c>
      <c r="C28" s="28" t="inlineStr">
        <is>
          <t>ESTIMATE band; not a unit count.</t>
        </is>
      </c>
      <c r="D28" s="28" t="inlineStr">
        <is>
          <t>Estimate</t>
        </is>
      </c>
      <c r="E28" s="28" t="inlineStr">
        <is>
          <t>Filled (estimate)</t>
        </is>
      </c>
    </row>
    <row r="29" ht="24" customHeight="1">
      <c r="A29" s="15" t="inlineStr">
        <is>
          <t>27b</t>
        </is>
      </c>
      <c r="B29" s="15" t="inlineStr">
        <is>
          <t>Velocity Signal</t>
        </is>
      </c>
      <c r="C29" s="15" t="inlineStr">
        <is>
          <t>Basis for the estimate.</t>
        </is>
      </c>
      <c r="D29" s="15" t="inlineStr">
        <is>
          <t>Estimate</t>
        </is>
      </c>
      <c r="E29" s="15" t="inlineStr">
        <is>
          <t>Filled</t>
        </is>
      </c>
    </row>
    <row r="30" ht="24" customHeight="1">
      <c r="A30" s="28" t="inlineStr">
        <is>
          <t>28</t>
        </is>
      </c>
      <c r="B30" s="28" t="inlineStr">
        <is>
          <t>Biggest Selling Message</t>
        </is>
      </c>
      <c r="C30" s="28" t="inlineStr">
        <is>
          <t>Paraphrased headline hook.</t>
        </is>
      </c>
      <c r="D30" s="28" t="inlineStr">
        <is>
          <t>Interpretation</t>
        </is>
      </c>
      <c r="E30" s="28" t="inlineStr">
        <is>
          <t>Filled</t>
        </is>
      </c>
    </row>
    <row r="31" ht="24" customHeight="1">
      <c r="A31" s="15" t="inlineStr">
        <is>
          <t>29</t>
        </is>
      </c>
      <c r="B31" s="15" t="inlineStr">
        <is>
          <t>Why a Shopper Chooses This</t>
        </is>
      </c>
      <c r="C31" s="15" t="inlineStr">
        <is>
          <t>One-sentence buyer rationale.</t>
        </is>
      </c>
      <c r="D31" s="15" t="inlineStr">
        <is>
          <t>Interpretation</t>
        </is>
      </c>
      <c r="E31" s="15" t="inlineStr">
        <is>
          <t>Filled</t>
        </is>
      </c>
    </row>
    <row r="32" ht="24" customHeight="1">
      <c r="A32" s="28" t="inlineStr">
        <is>
          <t>30</t>
        </is>
      </c>
      <c r="B32" s="28" t="inlineStr">
        <is>
          <t>Direct Product URL</t>
        </is>
      </c>
      <c r="C32" s="28" t="inlineStr">
        <is>
          <t>Listing URL.</t>
        </is>
      </c>
      <c r="D32" s="28" t="inlineStr">
        <is>
          <t>LIVE Amazon.ca</t>
        </is>
      </c>
      <c r="E32" s="28" t="inlineStr">
        <is>
          <t>BLANK - capture</t>
        </is>
      </c>
    </row>
    <row r="33" ht="24" customHeight="1">
      <c r="A33" s="15" t="inlineStr">
        <is>
          <t>C1</t>
        </is>
      </c>
      <c r="B33" s="15" t="inlineStr">
        <is>
          <t>Caffeine /100 mL (mg)</t>
        </is>
      </c>
      <c r="C33" s="15" t="inlineStr">
        <is>
          <t>Normalized caffeine density.</t>
        </is>
      </c>
      <c r="D33" s="15" t="inlineStr">
        <is>
          <t>Calculated</t>
        </is>
      </c>
      <c r="E33" s="15" t="inlineStr">
        <is>
          <t>Auto</t>
        </is>
      </c>
    </row>
    <row r="34" ht="24" customHeight="1">
      <c r="A34" s="28" t="inlineStr">
        <is>
          <t>C2</t>
        </is>
      </c>
      <c r="B34" s="28" t="inlineStr">
        <is>
          <t>Sugar /100 mL (g)</t>
        </is>
      </c>
      <c r="C34" s="28" t="inlineStr">
        <is>
          <t>Normalized sugar density.</t>
        </is>
      </c>
      <c r="D34" s="28" t="inlineStr">
        <is>
          <t>Calculated</t>
        </is>
      </c>
      <c r="E34" s="28" t="inlineStr">
        <is>
          <t>Auto</t>
        </is>
      </c>
    </row>
    <row r="35" ht="24" customHeight="1">
      <c r="A35" s="15" t="inlineStr">
        <is>
          <t>C3</t>
        </is>
      </c>
      <c r="B35" s="15" t="inlineStr">
        <is>
          <t>Sodium /100 mL (mg)</t>
        </is>
      </c>
      <c r="C35" s="15" t="inlineStr">
        <is>
          <t>Normalized sodium density.</t>
        </is>
      </c>
      <c r="D35" s="15" t="inlineStr">
        <is>
          <t>Calculated</t>
        </is>
      </c>
      <c r="E35" s="15" t="inlineStr">
        <is>
          <t>Auto</t>
        </is>
      </c>
    </row>
    <row r="36" ht="24" customHeight="1">
      <c r="A36" s="28" t="inlineStr">
        <is>
          <t>C4</t>
        </is>
      </c>
      <c r="B36" s="28" t="inlineStr">
        <is>
          <t>Sugar-Free? (&lt;=1 g)</t>
        </is>
      </c>
      <c r="C36" s="28" t="inlineStr">
        <is>
          <t>Yes if sugar&lt;=1 g/serving.</t>
        </is>
      </c>
      <c r="D36" s="28" t="inlineStr">
        <is>
          <t>Calculated</t>
        </is>
      </c>
      <c r="E36" s="28" t="inlineStr">
        <is>
          <t>Auto</t>
        </is>
      </c>
    </row>
    <row r="37" ht="24" customHeight="1">
      <c r="A37" s="15" t="inlineStr">
        <is>
          <t>C5</t>
        </is>
      </c>
      <c r="B37" s="15" t="inlineStr">
        <is>
          <t>Health Score (0-100)</t>
        </is>
      </c>
      <c r="C37" s="15" t="inlineStr">
        <is>
          <t>Lightness/clean score (see README).</t>
        </is>
      </c>
      <c r="D37" s="15" t="inlineStr">
        <is>
          <t>Calculated</t>
        </is>
      </c>
      <c r="E37" s="15" t="inlineStr">
        <is>
          <t>Auto</t>
        </is>
      </c>
    </row>
    <row r="38" ht="24" customHeight="1">
      <c r="A38" s="28" t="inlineStr">
        <is>
          <t>C6</t>
        </is>
      </c>
      <c r="B38" s="28" t="inlineStr">
        <is>
          <t>Functional Score (0-100)</t>
        </is>
      </c>
      <c r="C38" s="28" t="inlineStr">
        <is>
          <t>Functional payload (see README).</t>
        </is>
      </c>
      <c r="D38" s="28" t="inlineStr">
        <is>
          <t>Calculated</t>
        </is>
      </c>
      <c r="E38" s="28" t="inlineStr">
        <is>
          <t>Auto</t>
        </is>
      </c>
    </row>
    <row r="39" ht="24" customHeight="1">
      <c r="A39" s="15" t="inlineStr">
        <is>
          <t>H1</t>
        </is>
      </c>
      <c r="B39" s="15" t="inlineStr">
        <is>
          <t>Unit Vol (mL) helper</t>
        </is>
      </c>
      <c r="C39" s="15" t="inlineStr">
        <is>
          <t>Single-unit mL for 100 mL math.</t>
        </is>
      </c>
      <c r="D39" s="15" t="inlineStr">
        <is>
          <t>Stable</t>
        </is>
      </c>
      <c r="E39" s="15" t="inlineStr">
        <is>
          <t>Filled</t>
        </is>
      </c>
    </row>
    <row r="40" ht="24" customHeight="1">
      <c r="A40" s="28" t="inlineStr">
        <is>
          <t>H2</t>
        </is>
      </c>
      <c r="B40" s="28" t="inlineStr">
        <is>
          <t>Coupon Value (CAD) helper</t>
        </is>
      </c>
      <c r="C40" s="28" t="inlineStr">
        <is>
          <t>Numeric coupon for stacking.</t>
        </is>
      </c>
      <c r="D40" s="28" t="inlineStr">
        <is>
          <t>LIVE Amazon.ca</t>
        </is>
      </c>
      <c r="E40" s="28" t="inlineStr">
        <is>
          <t>BLANK - capture</t>
        </is>
      </c>
    </row>
    <row r="41" ht="24" customHeight="1">
      <c r="A41" s="15" t="inlineStr">
        <is>
          <t>P1</t>
        </is>
      </c>
      <c r="B41" s="15" t="inlineStr">
        <is>
          <t>Attribute Provenance</t>
        </is>
      </c>
      <c r="C41" s="15" t="inlineStr">
        <is>
          <t>Source/confidence of stable data.</t>
        </is>
      </c>
      <c r="D41" s="15" t="inlineStr">
        <is>
          <t>Meta</t>
        </is>
      </c>
      <c r="E41" s="15" t="inlineStr">
        <is>
          <t>Filled</t>
        </is>
      </c>
    </row>
    <row r="42" ht="24" customHeight="1">
      <c r="A42" s="28" t="inlineStr">
        <is>
          <t>P2</t>
        </is>
      </c>
      <c r="B42" s="28" t="inlineStr">
        <is>
          <t>Commercial-Field Status</t>
        </is>
      </c>
      <c r="C42" s="28" t="inlineStr">
        <is>
          <t>State of live commercial cells.</t>
        </is>
      </c>
      <c r="D42" s="28" t="inlineStr">
        <is>
          <t>Meta</t>
        </is>
      </c>
      <c r="E42" s="28" t="inlineStr">
        <is>
          <t>Filled</t>
        </is>
      </c>
    </row>
    <row r="43" ht="24" customHeight="1">
      <c r="A43" s="15" t="inlineStr">
        <is>
          <t>P3</t>
        </is>
      </c>
      <c r="B43" s="15" t="inlineStr">
        <is>
          <t>Row Flag</t>
        </is>
      </c>
      <c r="C43" s="15" t="inlineStr">
        <is>
          <t>Flags unverified rows.</t>
        </is>
      </c>
      <c r="D43" s="15" t="inlineStr">
        <is>
          <t>Meta</t>
        </is>
      </c>
      <c r="E43" s="15" t="inlineStr">
        <is>
          <t>Filled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AP2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27" t="inlineStr">
        <is>
          <t>1. Brand</t>
        </is>
      </c>
      <c r="B1" s="27" t="inlineStr">
        <is>
          <t>2. Product Line / SKU Name</t>
        </is>
      </c>
      <c r="C1" s="27" t="inlineStr">
        <is>
          <t>3. Category</t>
        </is>
      </c>
      <c r="D1" s="27" t="inlineStr">
        <is>
          <t>4. Format &amp; Size</t>
        </is>
      </c>
      <c r="E1" s="27" t="inlineStr">
        <is>
          <t>5. Pack Count</t>
        </is>
      </c>
      <c r="F1" s="27" t="inlineStr">
        <is>
          <t>6. One-Time Price (CAD)</t>
        </is>
      </c>
      <c r="G1" s="27" t="inlineStr">
        <is>
          <t>7. Price / Unit (CAD)</t>
        </is>
      </c>
      <c r="H1" s="27" t="inlineStr">
        <is>
          <t>8. Price / 100 mL (CAD)</t>
        </is>
      </c>
      <c r="I1" s="27" t="inlineStr">
        <is>
          <t>9. S&amp;S Offered (Y/N)</t>
        </is>
      </c>
      <c r="J1" s="27" t="inlineStr">
        <is>
          <t>10. S&amp;S Discount %</t>
        </is>
      </c>
      <c r="K1" s="27" t="inlineStr">
        <is>
          <t>11. S&amp;S Price After Disc.</t>
        </is>
      </c>
      <c r="L1" s="27" t="inlineStr">
        <is>
          <t>12. Coupon on Listing (Y/N + value)</t>
        </is>
      </c>
      <c r="M1" s="27" t="inlineStr">
        <is>
          <t>13. Promotion Text</t>
        </is>
      </c>
      <c r="N1" s="27" t="inlineStr">
        <is>
          <t>14. Lowest Effective Price (stacked)</t>
        </is>
      </c>
      <c r="O1" s="27" t="inlineStr">
        <is>
          <t>15. All Flavours in Listing</t>
        </is>
      </c>
      <c r="P1" s="27" t="inlineStr">
        <is>
          <t>16. Caffeine / Serving (mg)</t>
        </is>
      </c>
      <c r="Q1" s="27" t="inlineStr">
        <is>
          <t>17. Sodium / Serving (mg)</t>
        </is>
      </c>
      <c r="R1" s="27" t="inlineStr">
        <is>
          <t>18. Potassium / Serving (mg)</t>
        </is>
      </c>
      <c r="S1" s="27" t="inlineStr">
        <is>
          <t>19. Sugar / Serving (g)</t>
        </is>
      </c>
      <c r="T1" s="27" t="inlineStr">
        <is>
          <t>20. Calories / Serving</t>
        </is>
      </c>
      <c r="U1" s="27" t="inlineStr">
        <is>
          <t>21. Sweetener Type</t>
        </is>
      </c>
      <c r="V1" s="27" t="inlineStr">
        <is>
          <t>22. Key Functional Claims</t>
        </is>
      </c>
      <c r="W1" s="27" t="inlineStr">
        <is>
          <t>23. Star Rating</t>
        </is>
      </c>
      <c r="X1" s="27" t="inlineStr">
        <is>
          <t>24. Number of Ratings</t>
        </is>
      </c>
      <c r="Y1" s="27" t="inlineStr">
        <is>
          <t>25. Amazon Badge</t>
        </is>
      </c>
      <c r="Z1" s="27" t="inlineStr">
        <is>
          <t>26. Bestseller Rank in Category</t>
        </is>
      </c>
      <c r="AA1" s="27" t="inlineStr">
        <is>
          <t>27a. Est. Weekly Velocity (band)</t>
        </is>
      </c>
      <c r="AB1" s="27" t="inlineStr">
        <is>
          <t>27b. Velocity Signal Used</t>
        </is>
      </c>
      <c r="AC1" s="27" t="inlineStr">
        <is>
          <t>28. Biggest Selling Message</t>
        </is>
      </c>
      <c r="AD1" s="27" t="inlineStr">
        <is>
          <t>29. Why a Shopper Chooses This</t>
        </is>
      </c>
      <c r="AE1" s="27" t="inlineStr">
        <is>
          <t>30. Direct Product URL</t>
        </is>
      </c>
      <c r="AF1" s="27" t="inlineStr">
        <is>
          <t>C1. Caffeine /100 mL (mg)</t>
        </is>
      </c>
      <c r="AG1" s="27" t="inlineStr">
        <is>
          <t>C2. Sugar /100 mL (g)</t>
        </is>
      </c>
      <c r="AH1" s="27" t="inlineStr">
        <is>
          <t>C3. Sodium /100 mL (mg)</t>
        </is>
      </c>
      <c r="AI1" s="27" t="inlineStr">
        <is>
          <t>C4. Sugar-Free? (&lt;=1 g)</t>
        </is>
      </c>
      <c r="AJ1" s="27" t="inlineStr">
        <is>
          <t>C5. Health Score (0-100)</t>
        </is>
      </c>
      <c r="AK1" s="27" t="inlineStr">
        <is>
          <t>C6. Functional Score (0-100)</t>
        </is>
      </c>
      <c r="AL1" s="27" t="inlineStr">
        <is>
          <t>H1. Unit Vol (mL) [calc helper]</t>
        </is>
      </c>
      <c r="AM1" s="27" t="inlineStr">
        <is>
          <t>H2. Coupon Value (CAD) [calc helper]</t>
        </is>
      </c>
      <c r="AN1" s="27" t="inlineStr">
        <is>
          <t>P1. Attribute Provenance</t>
        </is>
      </c>
      <c r="AO1" s="27" t="inlineStr">
        <is>
          <t>P2. Commercial-Field Status</t>
        </is>
      </c>
      <c r="AP1" s="27" t="inlineStr">
        <is>
          <t>P3. Row Flag</t>
        </is>
      </c>
    </row>
    <row r="2" ht="28" customHeight="1">
      <c r="A2" s="15" t="inlineStr">
        <is>
          <t>Sparkling Ice</t>
        </is>
      </c>
      <c r="B2" s="15" t="inlineStr">
        <is>
          <t>Sparkling Ice (+ Antioxidants &amp; Vitamins) | Black Raspberry | single 503mL</t>
        </is>
      </c>
      <c r="C2" s="15" t="inlineStr">
        <is>
          <t>1) Sparkling electrolyte / functional sparkling</t>
        </is>
      </c>
      <c r="D2" s="15" t="inlineStr">
        <is>
          <t>503 mL bottle</t>
        </is>
      </c>
      <c r="E2" s="29" t="n">
        <v>1</v>
      </c>
      <c r="F2" s="30" t="n"/>
      <c r="G2" s="31">
        <f>IF(AND(ISNUMBER($F2),ISNUMBER($E2),$E2&lt;&gt;0),$F2/$E2,"")</f>
        <v/>
      </c>
      <c r="H2" s="31">
        <f>IF(AND(ISNUMBER($F2),ISNUMBER($AL2),ISNUMBER($E2),($AL2*$E2)&lt;&gt;0),$F2/($AL2*$E2)*100,"")</f>
        <v/>
      </c>
      <c r="I2" s="32" t="n"/>
      <c r="J2" s="33" t="n"/>
      <c r="K2" s="31">
        <f>IF(AND(ISNUMBER($F2),ISNUMBER($J2)),$F2*(1-$J2),"")</f>
        <v/>
      </c>
      <c r="L2" s="32" t="n"/>
      <c r="M2" s="32" t="n"/>
      <c r="N2" s="31">
        <f>IF(ISNUMBER($F2),($F2-IF(ISNUMBER($AM2),$AM2,0))*(1-IF(ISNUMBER($J2),$J2,0)),"")</f>
        <v/>
      </c>
      <c r="O2" s="15" t="inlineStr">
        <is>
          <t>Black Raspberry</t>
        </is>
      </c>
      <c r="P2" s="29" t="n">
        <v>0</v>
      </c>
      <c r="Q2" s="29" t="n">
        <v>0</v>
      </c>
      <c r="R2" s="29" t="n">
        <v>30</v>
      </c>
      <c r="S2" s="29" t="n">
        <v>0</v>
      </c>
      <c r="T2" s="29" t="n">
        <v>5</v>
      </c>
      <c r="U2" s="15" t="inlineStr">
        <is>
          <t>Sucralose</t>
        </is>
      </c>
      <c r="V2" s="15" t="inlineStr">
        <is>
          <t>Zero sugar, vitamins A/D/B, antioxidants (green tea), bold flavour</t>
        </is>
      </c>
      <c r="W2" s="32" t="n"/>
      <c r="X2" s="32" t="n"/>
      <c r="Y2" s="32" t="n"/>
      <c r="Z2" s="32" t="n"/>
      <c r="AA2" s="15" t="inlineStr">
        <is>
          <t>High</t>
        </is>
      </c>
      <c r="AB2" s="15" t="inlineStr">
        <is>
          <t>Mass-market functional sparkling; strong shelf share</t>
        </is>
      </c>
      <c r="AC2" s="15" t="inlineStr">
        <is>
          <t>Bold zero-sugar sparkling with added vitamins</t>
        </is>
      </c>
      <c r="AD2" s="15" t="inlineStr">
        <is>
          <t>Big flavour and added vitamins at zero sugar.</t>
        </is>
      </c>
      <c r="AE2" s="32" t="n"/>
      <c r="AF2" s="34">
        <f>IF(AND(ISNUMBER($P2),ISNUMBER($AL2),$AL2&lt;&gt;0),ROUND($P2/$AL2*100,1),"")</f>
        <v/>
      </c>
      <c r="AG2" s="35">
        <f>IF(AND(ISNUMBER($S2),ISNUMBER($AL2),$AL2&lt;&gt;0),ROUND($S2/$AL2*100,2),"")</f>
        <v/>
      </c>
      <c r="AH2" s="34">
        <f>IF(AND(ISNUMBER($Q2),ISNUMBER($AL2),$AL2&lt;&gt;0),ROUND($Q2/$AL2*100,1),"")</f>
        <v/>
      </c>
      <c r="AI2" s="29">
        <f>IF(ISNUMBER($S2),IF($S2&lt;=1,"Yes","No"),"n/a")</f>
        <v/>
      </c>
      <c r="AJ2" s="29">
        <f>IF(ISNUMBER($S2),ROUND(MAX(0,MIN(100,100-$S2*2.5-IF(ISNUMBER($T2),$T2,0)*0.12+IF($S2&lt;=1,12,0))),0),"")</f>
        <v/>
      </c>
      <c r="AK2" s="29">
        <f>IF(ISNUMBER($Q2),IF($Q2&gt;=100,20,IF($Q2&gt;=30,10,0)),0)+IF(ISNUMBER($R2),IF($R2&gt;=100,20,0),0)+IF(ISNUMBER($P2),IF($P2&gt;=150,20,IF($P2&gt;=50,12,5)),0)+IF(ISNUMBER($S2),IF($S2&lt;=1,15,0),0)</f>
        <v/>
      </c>
      <c r="AL2" s="29" t="n">
        <v>503</v>
      </c>
      <c r="AM2" s="30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Sparkling Ice</t>
        </is>
      </c>
      <c r="B3" s="15" t="inlineStr">
        <is>
          <t>Sparkling Ice (+ Antioxidants &amp; Vitamins) | Black Raspberry | 8-pack 503mL</t>
        </is>
      </c>
      <c r="C3" s="15" t="inlineStr">
        <is>
          <t>1) Sparkling electrolyte / functional sparkling</t>
        </is>
      </c>
      <c r="D3" s="15" t="inlineStr">
        <is>
          <t>503 mL bottle</t>
        </is>
      </c>
      <c r="E3" s="29" t="n">
        <v>8</v>
      </c>
      <c r="F3" s="30" t="n"/>
      <c r="G3" s="31">
        <f>IF(AND(ISNUMBER($F3),ISNUMBER($E3),$E3&lt;&gt;0),$F3/$E3,"")</f>
        <v/>
      </c>
      <c r="H3" s="31">
        <f>IF(AND(ISNUMBER($F3),ISNUMBER($AL3),ISNUMBER($E3),($AL3*$E3)&lt;&gt;0),$F3/($AL3*$E3)*100,"")</f>
        <v/>
      </c>
      <c r="I3" s="32" t="n"/>
      <c r="J3" s="33" t="n"/>
      <c r="K3" s="31">
        <f>IF(AND(ISNUMBER($F3),ISNUMBER($J3)),$F3*(1-$J3),"")</f>
        <v/>
      </c>
      <c r="L3" s="32" t="n"/>
      <c r="M3" s="32" t="n"/>
      <c r="N3" s="31">
        <f>IF(ISNUMBER($F3),($F3-IF(ISNUMBER($AM3),$AM3,0))*(1-IF(ISNUMBER($J3),$J3,0)),"")</f>
        <v/>
      </c>
      <c r="O3" s="15" t="inlineStr">
        <is>
          <t>Black Raspberry</t>
        </is>
      </c>
      <c r="P3" s="29" t="n">
        <v>0</v>
      </c>
      <c r="Q3" s="29" t="n">
        <v>0</v>
      </c>
      <c r="R3" s="29" t="n">
        <v>30</v>
      </c>
      <c r="S3" s="29" t="n">
        <v>0</v>
      </c>
      <c r="T3" s="29" t="n">
        <v>5</v>
      </c>
      <c r="U3" s="15" t="inlineStr">
        <is>
          <t>Sucralose</t>
        </is>
      </c>
      <c r="V3" s="15" t="inlineStr">
        <is>
          <t>Zero sugar, vitamins A/D/B, antioxidants (green tea), bold flavour</t>
        </is>
      </c>
      <c r="W3" s="32" t="n"/>
      <c r="X3" s="32" t="n"/>
      <c r="Y3" s="32" t="n"/>
      <c r="Z3" s="32" t="n"/>
      <c r="AA3" s="15" t="inlineStr">
        <is>
          <t>High</t>
        </is>
      </c>
      <c r="AB3" s="15" t="inlineStr">
        <is>
          <t>Mass-market functional sparkling; strong shelf share</t>
        </is>
      </c>
      <c r="AC3" s="15" t="inlineStr">
        <is>
          <t>Bold zero-sugar sparkling with added vitamins</t>
        </is>
      </c>
      <c r="AD3" s="15" t="inlineStr">
        <is>
          <t>Big flavour and added vitamins at zero sugar.</t>
        </is>
      </c>
      <c r="AE3" s="32" t="n"/>
      <c r="AF3" s="34">
        <f>IF(AND(ISNUMBER($P3),ISNUMBER($AL3),$AL3&lt;&gt;0),ROUND($P3/$AL3*100,1),"")</f>
        <v/>
      </c>
      <c r="AG3" s="35">
        <f>IF(AND(ISNUMBER($S3),ISNUMBER($AL3),$AL3&lt;&gt;0),ROUND($S3/$AL3*100,2),"")</f>
        <v/>
      </c>
      <c r="AH3" s="34">
        <f>IF(AND(ISNUMBER($Q3),ISNUMBER($AL3),$AL3&lt;&gt;0),ROUND($Q3/$AL3*100,1),"")</f>
        <v/>
      </c>
      <c r="AI3" s="29">
        <f>IF(ISNUMBER($S3),IF($S3&lt;=1,"Yes","No"),"n/a")</f>
        <v/>
      </c>
      <c r="AJ3" s="29">
        <f>IF(ISNUMBER($S3),ROUND(MAX(0,MIN(100,100-$S3*2.5-IF(ISNUMBER($T3),$T3,0)*0.12+IF($S3&lt;=1,12,0))),0),"")</f>
        <v/>
      </c>
      <c r="AK3" s="29">
        <f>IF(ISNUMBER($Q3),IF($Q3&gt;=100,20,IF($Q3&gt;=30,10,0)),0)+IF(ISNUMBER($R3),IF($R3&gt;=100,20,0),0)+IF(ISNUMBER($P3),IF($P3&gt;=150,20,IF($P3&gt;=50,12,5)),0)+IF(ISNUMBER($S3),IF($S3&lt;=1,15,0),0)</f>
        <v/>
      </c>
      <c r="AL3" s="29" t="n">
        <v>503</v>
      </c>
      <c r="AM3" s="30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Sparkling Ice</t>
        </is>
      </c>
      <c r="B4" s="15" t="inlineStr">
        <is>
          <t>Sparkling Ice (+ Antioxidants &amp; Vitamins) | Black Raspberry | 12-pack 503mL</t>
        </is>
      </c>
      <c r="C4" s="15" t="inlineStr">
        <is>
          <t>1) Sparkling electrolyte / functional sparkling</t>
        </is>
      </c>
      <c r="D4" s="15" t="inlineStr">
        <is>
          <t>503 mL bottle</t>
        </is>
      </c>
      <c r="E4" s="29" t="n">
        <v>12</v>
      </c>
      <c r="F4" s="30" t="n"/>
      <c r="G4" s="31">
        <f>IF(AND(ISNUMBER($F4),ISNUMBER($E4),$E4&lt;&gt;0),$F4/$E4,"")</f>
        <v/>
      </c>
      <c r="H4" s="31">
        <f>IF(AND(ISNUMBER($F4),ISNUMBER($AL4),ISNUMBER($E4),($AL4*$E4)&lt;&gt;0),$F4/($AL4*$E4)*100,"")</f>
        <v/>
      </c>
      <c r="I4" s="32" t="n"/>
      <c r="J4" s="33" t="n"/>
      <c r="K4" s="31">
        <f>IF(AND(ISNUMBER($F4),ISNUMBER($J4)),$F4*(1-$J4),"")</f>
        <v/>
      </c>
      <c r="L4" s="32" t="n"/>
      <c r="M4" s="32" t="n"/>
      <c r="N4" s="31">
        <f>IF(ISNUMBER($F4),($F4-IF(ISNUMBER($AM4),$AM4,0))*(1-IF(ISNUMBER($J4),$J4,0)),"")</f>
        <v/>
      </c>
      <c r="O4" s="15" t="inlineStr">
        <is>
          <t>Black Raspberry</t>
        </is>
      </c>
      <c r="P4" s="29" t="n">
        <v>0</v>
      </c>
      <c r="Q4" s="29" t="n">
        <v>0</v>
      </c>
      <c r="R4" s="29" t="n">
        <v>30</v>
      </c>
      <c r="S4" s="29" t="n">
        <v>0</v>
      </c>
      <c r="T4" s="29" t="n">
        <v>5</v>
      </c>
      <c r="U4" s="15" t="inlineStr">
        <is>
          <t>Sucralose</t>
        </is>
      </c>
      <c r="V4" s="15" t="inlineStr">
        <is>
          <t>Zero sugar, vitamins A/D/B, antioxidants (green tea), bold flavour</t>
        </is>
      </c>
      <c r="W4" s="32" t="n"/>
      <c r="X4" s="32" t="n"/>
      <c r="Y4" s="32" t="n"/>
      <c r="Z4" s="32" t="n"/>
      <c r="AA4" s="15" t="inlineStr">
        <is>
          <t>High</t>
        </is>
      </c>
      <c r="AB4" s="15" t="inlineStr">
        <is>
          <t>Mass-market functional sparkling; strong shelf share</t>
        </is>
      </c>
      <c r="AC4" s="15" t="inlineStr">
        <is>
          <t>Bold zero-sugar sparkling with added vitamins</t>
        </is>
      </c>
      <c r="AD4" s="15" t="inlineStr">
        <is>
          <t>Big flavour and added vitamins at zero sugar.</t>
        </is>
      </c>
      <c r="AE4" s="32" t="n"/>
      <c r="AF4" s="34">
        <f>IF(AND(ISNUMBER($P4),ISNUMBER($AL4),$AL4&lt;&gt;0),ROUND($P4/$AL4*100,1),"")</f>
        <v/>
      </c>
      <c r="AG4" s="35">
        <f>IF(AND(ISNUMBER($S4),ISNUMBER($AL4),$AL4&lt;&gt;0),ROUND($S4/$AL4*100,2),"")</f>
        <v/>
      </c>
      <c r="AH4" s="34">
        <f>IF(AND(ISNUMBER($Q4),ISNUMBER($AL4),$AL4&lt;&gt;0),ROUND($Q4/$AL4*100,1),"")</f>
        <v/>
      </c>
      <c r="AI4" s="29">
        <f>IF(ISNUMBER($S4),IF($S4&lt;=1,"Yes","No"),"n/a")</f>
        <v/>
      </c>
      <c r="AJ4" s="29">
        <f>IF(ISNUMBER($S4),ROUND(MAX(0,MIN(100,100-$S4*2.5-IF(ISNUMBER($T4),$T4,0)*0.12+IF($S4&lt;=1,12,0))),0),"")</f>
        <v/>
      </c>
      <c r="AK4" s="29">
        <f>IF(ISNUMBER($Q4),IF($Q4&gt;=100,20,IF($Q4&gt;=30,10,0)),0)+IF(ISNUMBER($R4),IF($R4&gt;=100,20,0),0)+IF(ISNUMBER($P4),IF($P4&gt;=150,20,IF($P4&gt;=50,12,5)),0)+IF(ISNUMBER($S4),IF($S4&lt;=1,15,0),0)</f>
        <v/>
      </c>
      <c r="AL4" s="29" t="n">
        <v>503</v>
      </c>
      <c r="AM4" s="30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Sparkling Ice</t>
        </is>
      </c>
      <c r="B5" s="15" t="inlineStr">
        <is>
          <t>Sparkling Ice (+ Antioxidants &amp; Vitamins) | Black Raspberry | 18-pack 503mL</t>
        </is>
      </c>
      <c r="C5" s="15" t="inlineStr">
        <is>
          <t>1) Sparkling electrolyte / functional sparkling</t>
        </is>
      </c>
      <c r="D5" s="15" t="inlineStr">
        <is>
          <t>503 mL bottle</t>
        </is>
      </c>
      <c r="E5" s="29" t="n">
        <v>18</v>
      </c>
      <c r="F5" s="30" t="n"/>
      <c r="G5" s="31">
        <f>IF(AND(ISNUMBER($F5),ISNUMBER($E5),$E5&lt;&gt;0),$F5/$E5,"")</f>
        <v/>
      </c>
      <c r="H5" s="31">
        <f>IF(AND(ISNUMBER($F5),ISNUMBER($AL5),ISNUMBER($E5),($AL5*$E5)&lt;&gt;0),$F5/($AL5*$E5)*100,"")</f>
        <v/>
      </c>
      <c r="I5" s="32" t="n"/>
      <c r="J5" s="33" t="n"/>
      <c r="K5" s="31">
        <f>IF(AND(ISNUMBER($F5),ISNUMBER($J5)),$F5*(1-$J5),"")</f>
        <v/>
      </c>
      <c r="L5" s="32" t="n"/>
      <c r="M5" s="32" t="n"/>
      <c r="N5" s="31">
        <f>IF(ISNUMBER($F5),($F5-IF(ISNUMBER($AM5),$AM5,0))*(1-IF(ISNUMBER($J5),$J5,0)),"")</f>
        <v/>
      </c>
      <c r="O5" s="15" t="inlineStr">
        <is>
          <t>Black Raspberry</t>
        </is>
      </c>
      <c r="P5" s="29" t="n">
        <v>0</v>
      </c>
      <c r="Q5" s="29" t="n">
        <v>0</v>
      </c>
      <c r="R5" s="29" t="n">
        <v>30</v>
      </c>
      <c r="S5" s="29" t="n">
        <v>0</v>
      </c>
      <c r="T5" s="29" t="n">
        <v>5</v>
      </c>
      <c r="U5" s="15" t="inlineStr">
        <is>
          <t>Sucralose</t>
        </is>
      </c>
      <c r="V5" s="15" t="inlineStr">
        <is>
          <t>Zero sugar, vitamins A/D/B, antioxidants (green tea), bold flavour</t>
        </is>
      </c>
      <c r="W5" s="32" t="n"/>
      <c r="X5" s="32" t="n"/>
      <c r="Y5" s="32" t="n"/>
      <c r="Z5" s="32" t="n"/>
      <c r="AA5" s="15" t="inlineStr">
        <is>
          <t>High</t>
        </is>
      </c>
      <c r="AB5" s="15" t="inlineStr">
        <is>
          <t>Mass-market functional sparkling; strong shelf share</t>
        </is>
      </c>
      <c r="AC5" s="15" t="inlineStr">
        <is>
          <t>Bold zero-sugar sparkling with added vitamins</t>
        </is>
      </c>
      <c r="AD5" s="15" t="inlineStr">
        <is>
          <t>Big flavour and added vitamins at zero sugar.</t>
        </is>
      </c>
      <c r="AE5" s="32" t="n"/>
      <c r="AF5" s="34">
        <f>IF(AND(ISNUMBER($P5),ISNUMBER($AL5),$AL5&lt;&gt;0),ROUND($P5/$AL5*100,1),"")</f>
        <v/>
      </c>
      <c r="AG5" s="35">
        <f>IF(AND(ISNUMBER($S5),ISNUMBER($AL5),$AL5&lt;&gt;0),ROUND($S5/$AL5*100,2),"")</f>
        <v/>
      </c>
      <c r="AH5" s="34">
        <f>IF(AND(ISNUMBER($Q5),ISNUMBER($AL5),$AL5&lt;&gt;0),ROUND($Q5/$AL5*100,1),"")</f>
        <v/>
      </c>
      <c r="AI5" s="29">
        <f>IF(ISNUMBER($S5),IF($S5&lt;=1,"Yes","No"),"n/a")</f>
        <v/>
      </c>
      <c r="AJ5" s="29">
        <f>IF(ISNUMBER($S5),ROUND(MAX(0,MIN(100,100-$S5*2.5-IF(ISNUMBER($T5),$T5,0)*0.12+IF($S5&lt;=1,12,0))),0),"")</f>
        <v/>
      </c>
      <c r="AK5" s="29">
        <f>IF(ISNUMBER($Q5),IF($Q5&gt;=100,20,IF($Q5&gt;=30,10,0)),0)+IF(ISNUMBER($R5),IF($R5&gt;=100,20,0),0)+IF(ISNUMBER($P5),IF($P5&gt;=150,20,IF($P5&gt;=50,12,5)),0)+IF(ISNUMBER($S5),IF($S5&lt;=1,15,0),0)</f>
        <v/>
      </c>
      <c r="AL5" s="29" t="n">
        <v>503</v>
      </c>
      <c r="AM5" s="30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Sparkling Ice</t>
        </is>
      </c>
      <c r="B6" s="15" t="inlineStr">
        <is>
          <t>Sparkling Ice (+ Antioxidants &amp; Vitamins) | Black Raspberry | 24-pack 503mL</t>
        </is>
      </c>
      <c r="C6" s="15" t="inlineStr">
        <is>
          <t>1) Sparkling electrolyte / functional sparkling</t>
        </is>
      </c>
      <c r="D6" s="15" t="inlineStr">
        <is>
          <t>503 mL bottle</t>
        </is>
      </c>
      <c r="E6" s="29" t="n">
        <v>24</v>
      </c>
      <c r="F6" s="30" t="n"/>
      <c r="G6" s="31">
        <f>IF(AND(ISNUMBER($F6),ISNUMBER($E6),$E6&lt;&gt;0),$F6/$E6,"")</f>
        <v/>
      </c>
      <c r="H6" s="31">
        <f>IF(AND(ISNUMBER($F6),ISNUMBER($AL6),ISNUMBER($E6),($AL6*$E6)&lt;&gt;0),$F6/($AL6*$E6)*100,"")</f>
        <v/>
      </c>
      <c r="I6" s="32" t="n"/>
      <c r="J6" s="33" t="n"/>
      <c r="K6" s="31">
        <f>IF(AND(ISNUMBER($F6),ISNUMBER($J6)),$F6*(1-$J6),"")</f>
        <v/>
      </c>
      <c r="L6" s="32" t="n"/>
      <c r="M6" s="32" t="n"/>
      <c r="N6" s="31">
        <f>IF(ISNUMBER($F6),($F6-IF(ISNUMBER($AM6),$AM6,0))*(1-IF(ISNUMBER($J6),$J6,0)),"")</f>
        <v/>
      </c>
      <c r="O6" s="15" t="inlineStr">
        <is>
          <t>Black Raspberry</t>
        </is>
      </c>
      <c r="P6" s="29" t="n">
        <v>0</v>
      </c>
      <c r="Q6" s="29" t="n">
        <v>0</v>
      </c>
      <c r="R6" s="29" t="n">
        <v>30</v>
      </c>
      <c r="S6" s="29" t="n">
        <v>0</v>
      </c>
      <c r="T6" s="29" t="n">
        <v>5</v>
      </c>
      <c r="U6" s="15" t="inlineStr">
        <is>
          <t>Sucralose</t>
        </is>
      </c>
      <c r="V6" s="15" t="inlineStr">
        <is>
          <t>Zero sugar, vitamins A/D/B, antioxidants (green tea), bold flavour</t>
        </is>
      </c>
      <c r="W6" s="32" t="n"/>
      <c r="X6" s="32" t="n"/>
      <c r="Y6" s="32" t="n"/>
      <c r="Z6" s="32" t="n"/>
      <c r="AA6" s="15" t="inlineStr">
        <is>
          <t>High</t>
        </is>
      </c>
      <c r="AB6" s="15" t="inlineStr">
        <is>
          <t>Mass-market functional sparkling; strong shelf share</t>
        </is>
      </c>
      <c r="AC6" s="15" t="inlineStr">
        <is>
          <t>Bold zero-sugar sparkling with added vitamins</t>
        </is>
      </c>
      <c r="AD6" s="15" t="inlineStr">
        <is>
          <t>Big flavour and added vitamins at zero sugar.</t>
        </is>
      </c>
      <c r="AE6" s="32" t="n"/>
      <c r="AF6" s="34">
        <f>IF(AND(ISNUMBER($P6),ISNUMBER($AL6),$AL6&lt;&gt;0),ROUND($P6/$AL6*100,1),"")</f>
        <v/>
      </c>
      <c r="AG6" s="35">
        <f>IF(AND(ISNUMBER($S6),ISNUMBER($AL6),$AL6&lt;&gt;0),ROUND($S6/$AL6*100,2),"")</f>
        <v/>
      </c>
      <c r="AH6" s="34">
        <f>IF(AND(ISNUMBER($Q6),ISNUMBER($AL6),$AL6&lt;&gt;0),ROUND($Q6/$AL6*100,1),"")</f>
        <v/>
      </c>
      <c r="AI6" s="29">
        <f>IF(ISNUMBER($S6),IF($S6&lt;=1,"Yes","No"),"n/a")</f>
        <v/>
      </c>
      <c r="AJ6" s="29">
        <f>IF(ISNUMBER($S6),ROUND(MAX(0,MIN(100,100-$S6*2.5-IF(ISNUMBER($T6),$T6,0)*0.12+IF($S6&lt;=1,12,0))),0),"")</f>
        <v/>
      </c>
      <c r="AK6" s="29">
        <f>IF(ISNUMBER($Q6),IF($Q6&gt;=100,20,IF($Q6&gt;=30,10,0)),0)+IF(ISNUMBER($R6),IF($R6&gt;=100,20,0),0)+IF(ISNUMBER($P6),IF($P6&gt;=150,20,IF($P6&gt;=50,12,5)),0)+IF(ISNUMBER($S6),IF($S6&lt;=1,15,0),0)</f>
        <v/>
      </c>
      <c r="AL6" s="29" t="n">
        <v>503</v>
      </c>
      <c r="AM6" s="30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Sparkling Ice</t>
        </is>
      </c>
      <c r="B7" s="15" t="inlineStr">
        <is>
          <t>Sparkling Ice (+ Antioxidants &amp; Vitamins) | Cherry Limeade | single 503mL</t>
        </is>
      </c>
      <c r="C7" s="15" t="inlineStr">
        <is>
          <t>1) Sparkling electrolyte / functional sparkling</t>
        </is>
      </c>
      <c r="D7" s="15" t="inlineStr">
        <is>
          <t>503 mL bottle</t>
        </is>
      </c>
      <c r="E7" s="29" t="n">
        <v>1</v>
      </c>
      <c r="F7" s="30" t="n"/>
      <c r="G7" s="31">
        <f>IF(AND(ISNUMBER($F7),ISNUMBER($E7),$E7&lt;&gt;0),$F7/$E7,"")</f>
        <v/>
      </c>
      <c r="H7" s="31">
        <f>IF(AND(ISNUMBER($F7),ISNUMBER($AL7),ISNUMBER($E7),($AL7*$E7)&lt;&gt;0),$F7/($AL7*$E7)*100,"")</f>
        <v/>
      </c>
      <c r="I7" s="32" t="n"/>
      <c r="J7" s="33" t="n"/>
      <c r="K7" s="31">
        <f>IF(AND(ISNUMBER($F7),ISNUMBER($J7)),$F7*(1-$J7),"")</f>
        <v/>
      </c>
      <c r="L7" s="32" t="n"/>
      <c r="M7" s="32" t="n"/>
      <c r="N7" s="31">
        <f>IF(ISNUMBER($F7),($F7-IF(ISNUMBER($AM7),$AM7,0))*(1-IF(ISNUMBER($J7),$J7,0)),"")</f>
        <v/>
      </c>
      <c r="O7" s="15" t="inlineStr">
        <is>
          <t>Cherry Limeade</t>
        </is>
      </c>
      <c r="P7" s="29" t="n">
        <v>0</v>
      </c>
      <c r="Q7" s="29" t="n">
        <v>0</v>
      </c>
      <c r="R7" s="29" t="n">
        <v>30</v>
      </c>
      <c r="S7" s="29" t="n">
        <v>0</v>
      </c>
      <c r="T7" s="29" t="n">
        <v>5</v>
      </c>
      <c r="U7" s="15" t="inlineStr">
        <is>
          <t>Sucralose</t>
        </is>
      </c>
      <c r="V7" s="15" t="inlineStr">
        <is>
          <t>Zero sugar, vitamins A/D/B, antioxidants (green tea), bold flavour</t>
        </is>
      </c>
      <c r="W7" s="32" t="n"/>
      <c r="X7" s="32" t="n"/>
      <c r="Y7" s="32" t="n"/>
      <c r="Z7" s="32" t="n"/>
      <c r="AA7" s="15" t="inlineStr">
        <is>
          <t>High</t>
        </is>
      </c>
      <c r="AB7" s="15" t="inlineStr">
        <is>
          <t>Mass-market functional sparkling; strong shelf share</t>
        </is>
      </c>
      <c r="AC7" s="15" t="inlineStr">
        <is>
          <t>Bold zero-sugar sparkling with added vitamins</t>
        </is>
      </c>
      <c r="AD7" s="15" t="inlineStr">
        <is>
          <t>Big flavour and added vitamins at zero sugar.</t>
        </is>
      </c>
      <c r="AE7" s="32" t="n"/>
      <c r="AF7" s="34">
        <f>IF(AND(ISNUMBER($P7),ISNUMBER($AL7),$AL7&lt;&gt;0),ROUND($P7/$AL7*100,1),"")</f>
        <v/>
      </c>
      <c r="AG7" s="35">
        <f>IF(AND(ISNUMBER($S7),ISNUMBER($AL7),$AL7&lt;&gt;0),ROUND($S7/$AL7*100,2),"")</f>
        <v/>
      </c>
      <c r="AH7" s="34">
        <f>IF(AND(ISNUMBER($Q7),ISNUMBER($AL7),$AL7&lt;&gt;0),ROUND($Q7/$AL7*100,1),"")</f>
        <v/>
      </c>
      <c r="AI7" s="29">
        <f>IF(ISNUMBER($S7),IF($S7&lt;=1,"Yes","No"),"n/a")</f>
        <v/>
      </c>
      <c r="AJ7" s="29">
        <f>IF(ISNUMBER($S7),ROUND(MAX(0,MIN(100,100-$S7*2.5-IF(ISNUMBER($T7),$T7,0)*0.12+IF($S7&lt;=1,12,0))),0),"")</f>
        <v/>
      </c>
      <c r="AK7" s="29">
        <f>IF(ISNUMBER($Q7),IF($Q7&gt;=100,20,IF($Q7&gt;=30,10,0)),0)+IF(ISNUMBER($R7),IF($R7&gt;=100,20,0),0)+IF(ISNUMBER($P7),IF($P7&gt;=150,20,IF($P7&gt;=50,12,5)),0)+IF(ISNUMBER($S7),IF($S7&lt;=1,15,0),0)</f>
        <v/>
      </c>
      <c r="AL7" s="29" t="n">
        <v>503</v>
      </c>
      <c r="AM7" s="30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Sparkling Ice</t>
        </is>
      </c>
      <c r="B8" s="15" t="inlineStr">
        <is>
          <t>Sparkling Ice (+ Antioxidants &amp; Vitamins) | Cherry Limeade | 8-pack 503mL</t>
        </is>
      </c>
      <c r="C8" s="15" t="inlineStr">
        <is>
          <t>1) Sparkling electrolyte / functional sparkling</t>
        </is>
      </c>
      <c r="D8" s="15" t="inlineStr">
        <is>
          <t>503 mL bottle</t>
        </is>
      </c>
      <c r="E8" s="29" t="n">
        <v>8</v>
      </c>
      <c r="F8" s="30" t="n"/>
      <c r="G8" s="31">
        <f>IF(AND(ISNUMBER($F8),ISNUMBER($E8),$E8&lt;&gt;0),$F8/$E8,"")</f>
        <v/>
      </c>
      <c r="H8" s="31">
        <f>IF(AND(ISNUMBER($F8),ISNUMBER($AL8),ISNUMBER($E8),($AL8*$E8)&lt;&gt;0),$F8/($AL8*$E8)*100,"")</f>
        <v/>
      </c>
      <c r="I8" s="32" t="n"/>
      <c r="J8" s="33" t="n"/>
      <c r="K8" s="31">
        <f>IF(AND(ISNUMBER($F8),ISNUMBER($J8)),$F8*(1-$J8),"")</f>
        <v/>
      </c>
      <c r="L8" s="32" t="n"/>
      <c r="M8" s="32" t="n"/>
      <c r="N8" s="31">
        <f>IF(ISNUMBER($F8),($F8-IF(ISNUMBER($AM8),$AM8,0))*(1-IF(ISNUMBER($J8),$J8,0)),"")</f>
        <v/>
      </c>
      <c r="O8" s="15" t="inlineStr">
        <is>
          <t>Cherry Limeade</t>
        </is>
      </c>
      <c r="P8" s="29" t="n">
        <v>0</v>
      </c>
      <c r="Q8" s="29" t="n">
        <v>0</v>
      </c>
      <c r="R8" s="29" t="n">
        <v>30</v>
      </c>
      <c r="S8" s="29" t="n">
        <v>0</v>
      </c>
      <c r="T8" s="29" t="n">
        <v>5</v>
      </c>
      <c r="U8" s="15" t="inlineStr">
        <is>
          <t>Sucralose</t>
        </is>
      </c>
      <c r="V8" s="15" t="inlineStr">
        <is>
          <t>Zero sugar, vitamins A/D/B, antioxidants (green tea), bold flavour</t>
        </is>
      </c>
      <c r="W8" s="32" t="n"/>
      <c r="X8" s="32" t="n"/>
      <c r="Y8" s="32" t="n"/>
      <c r="Z8" s="32" t="n"/>
      <c r="AA8" s="15" t="inlineStr">
        <is>
          <t>High</t>
        </is>
      </c>
      <c r="AB8" s="15" t="inlineStr">
        <is>
          <t>Mass-market functional sparkling; strong shelf share</t>
        </is>
      </c>
      <c r="AC8" s="15" t="inlineStr">
        <is>
          <t>Bold zero-sugar sparkling with added vitamins</t>
        </is>
      </c>
      <c r="AD8" s="15" t="inlineStr">
        <is>
          <t>Big flavour and added vitamins at zero sugar.</t>
        </is>
      </c>
      <c r="AE8" s="32" t="n"/>
      <c r="AF8" s="34">
        <f>IF(AND(ISNUMBER($P8),ISNUMBER($AL8),$AL8&lt;&gt;0),ROUND($P8/$AL8*100,1),"")</f>
        <v/>
      </c>
      <c r="AG8" s="35">
        <f>IF(AND(ISNUMBER($S8),ISNUMBER($AL8),$AL8&lt;&gt;0),ROUND($S8/$AL8*100,2),"")</f>
        <v/>
      </c>
      <c r="AH8" s="34">
        <f>IF(AND(ISNUMBER($Q8),ISNUMBER($AL8),$AL8&lt;&gt;0),ROUND($Q8/$AL8*100,1),"")</f>
        <v/>
      </c>
      <c r="AI8" s="29">
        <f>IF(ISNUMBER($S8),IF($S8&lt;=1,"Yes","No"),"n/a")</f>
        <v/>
      </c>
      <c r="AJ8" s="29">
        <f>IF(ISNUMBER($S8),ROUND(MAX(0,MIN(100,100-$S8*2.5-IF(ISNUMBER($T8),$T8,0)*0.12+IF($S8&lt;=1,12,0))),0),"")</f>
        <v/>
      </c>
      <c r="AK8" s="29">
        <f>IF(ISNUMBER($Q8),IF($Q8&gt;=100,20,IF($Q8&gt;=30,10,0)),0)+IF(ISNUMBER($R8),IF($R8&gt;=100,20,0),0)+IF(ISNUMBER($P8),IF($P8&gt;=150,20,IF($P8&gt;=50,12,5)),0)+IF(ISNUMBER($S8),IF($S8&lt;=1,15,0),0)</f>
        <v/>
      </c>
      <c r="AL8" s="29" t="n">
        <v>503</v>
      </c>
      <c r="AM8" s="30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Sparkling Ice</t>
        </is>
      </c>
      <c r="B9" s="15" t="inlineStr">
        <is>
          <t>Sparkling Ice (+ Antioxidants &amp; Vitamins) | Cherry Limeade | 12-pack 503mL</t>
        </is>
      </c>
      <c r="C9" s="15" t="inlineStr">
        <is>
          <t>1) Sparkling electrolyte / functional sparkling</t>
        </is>
      </c>
      <c r="D9" s="15" t="inlineStr">
        <is>
          <t>503 mL bottle</t>
        </is>
      </c>
      <c r="E9" s="29" t="n">
        <v>12</v>
      </c>
      <c r="F9" s="30" t="n"/>
      <c r="G9" s="31">
        <f>IF(AND(ISNUMBER($F9),ISNUMBER($E9),$E9&lt;&gt;0),$F9/$E9,"")</f>
        <v/>
      </c>
      <c r="H9" s="31">
        <f>IF(AND(ISNUMBER($F9),ISNUMBER($AL9),ISNUMBER($E9),($AL9*$E9)&lt;&gt;0),$F9/($AL9*$E9)*100,"")</f>
        <v/>
      </c>
      <c r="I9" s="32" t="n"/>
      <c r="J9" s="33" t="n"/>
      <c r="K9" s="31">
        <f>IF(AND(ISNUMBER($F9),ISNUMBER($J9)),$F9*(1-$J9),"")</f>
        <v/>
      </c>
      <c r="L9" s="32" t="n"/>
      <c r="M9" s="32" t="n"/>
      <c r="N9" s="31">
        <f>IF(ISNUMBER($F9),($F9-IF(ISNUMBER($AM9),$AM9,0))*(1-IF(ISNUMBER($J9),$J9,0)),"")</f>
        <v/>
      </c>
      <c r="O9" s="15" t="inlineStr">
        <is>
          <t>Cherry Limeade</t>
        </is>
      </c>
      <c r="P9" s="29" t="n">
        <v>0</v>
      </c>
      <c r="Q9" s="29" t="n">
        <v>0</v>
      </c>
      <c r="R9" s="29" t="n">
        <v>30</v>
      </c>
      <c r="S9" s="29" t="n">
        <v>0</v>
      </c>
      <c r="T9" s="29" t="n">
        <v>5</v>
      </c>
      <c r="U9" s="15" t="inlineStr">
        <is>
          <t>Sucralose</t>
        </is>
      </c>
      <c r="V9" s="15" t="inlineStr">
        <is>
          <t>Zero sugar, vitamins A/D/B, antioxidants (green tea), bold flavour</t>
        </is>
      </c>
      <c r="W9" s="32" t="n"/>
      <c r="X9" s="32" t="n"/>
      <c r="Y9" s="32" t="n"/>
      <c r="Z9" s="32" t="n"/>
      <c r="AA9" s="15" t="inlineStr">
        <is>
          <t>High</t>
        </is>
      </c>
      <c r="AB9" s="15" t="inlineStr">
        <is>
          <t>Mass-market functional sparkling; strong shelf share</t>
        </is>
      </c>
      <c r="AC9" s="15" t="inlineStr">
        <is>
          <t>Bold zero-sugar sparkling with added vitamins</t>
        </is>
      </c>
      <c r="AD9" s="15" t="inlineStr">
        <is>
          <t>Big flavour and added vitamins at zero sugar.</t>
        </is>
      </c>
      <c r="AE9" s="32" t="n"/>
      <c r="AF9" s="34">
        <f>IF(AND(ISNUMBER($P9),ISNUMBER($AL9),$AL9&lt;&gt;0),ROUND($P9/$AL9*100,1),"")</f>
        <v/>
      </c>
      <c r="AG9" s="35">
        <f>IF(AND(ISNUMBER($S9),ISNUMBER($AL9),$AL9&lt;&gt;0),ROUND($S9/$AL9*100,2),"")</f>
        <v/>
      </c>
      <c r="AH9" s="34">
        <f>IF(AND(ISNUMBER($Q9),ISNUMBER($AL9),$AL9&lt;&gt;0),ROUND($Q9/$AL9*100,1),"")</f>
        <v/>
      </c>
      <c r="AI9" s="29">
        <f>IF(ISNUMBER($S9),IF($S9&lt;=1,"Yes","No"),"n/a")</f>
        <v/>
      </c>
      <c r="AJ9" s="29">
        <f>IF(ISNUMBER($S9),ROUND(MAX(0,MIN(100,100-$S9*2.5-IF(ISNUMBER($T9),$T9,0)*0.12+IF($S9&lt;=1,12,0))),0),"")</f>
        <v/>
      </c>
      <c r="AK9" s="29">
        <f>IF(ISNUMBER($Q9),IF($Q9&gt;=100,20,IF($Q9&gt;=30,10,0)),0)+IF(ISNUMBER($R9),IF($R9&gt;=100,20,0),0)+IF(ISNUMBER($P9),IF($P9&gt;=150,20,IF($P9&gt;=50,12,5)),0)+IF(ISNUMBER($S9),IF($S9&lt;=1,15,0),0)</f>
        <v/>
      </c>
      <c r="AL9" s="29" t="n">
        <v>503</v>
      </c>
      <c r="AM9" s="30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Sparkling Ice</t>
        </is>
      </c>
      <c r="B10" s="15" t="inlineStr">
        <is>
          <t>Sparkling Ice (+ Antioxidants &amp; Vitamins) | Cherry Limeade | 18-pack 503mL</t>
        </is>
      </c>
      <c r="C10" s="15" t="inlineStr">
        <is>
          <t>1) Sparkling electrolyte / functional sparkling</t>
        </is>
      </c>
      <c r="D10" s="15" t="inlineStr">
        <is>
          <t>503 mL bottle</t>
        </is>
      </c>
      <c r="E10" s="29" t="n">
        <v>18</v>
      </c>
      <c r="F10" s="30" t="n"/>
      <c r="G10" s="31">
        <f>IF(AND(ISNUMBER($F10),ISNUMBER($E10),$E10&lt;&gt;0),$F10/$E10,"")</f>
        <v/>
      </c>
      <c r="H10" s="31">
        <f>IF(AND(ISNUMBER($F10),ISNUMBER($AL10),ISNUMBER($E10),($AL10*$E10)&lt;&gt;0),$F10/($AL10*$E10)*100,"")</f>
        <v/>
      </c>
      <c r="I10" s="32" t="n"/>
      <c r="J10" s="33" t="n"/>
      <c r="K10" s="31">
        <f>IF(AND(ISNUMBER($F10),ISNUMBER($J10)),$F10*(1-$J10),"")</f>
        <v/>
      </c>
      <c r="L10" s="32" t="n"/>
      <c r="M10" s="32" t="n"/>
      <c r="N10" s="31">
        <f>IF(ISNUMBER($F10),($F10-IF(ISNUMBER($AM10),$AM10,0))*(1-IF(ISNUMBER($J10),$J10,0)),"")</f>
        <v/>
      </c>
      <c r="O10" s="15" t="inlineStr">
        <is>
          <t>Cherry Limeade</t>
        </is>
      </c>
      <c r="P10" s="29" t="n">
        <v>0</v>
      </c>
      <c r="Q10" s="29" t="n">
        <v>0</v>
      </c>
      <c r="R10" s="29" t="n">
        <v>30</v>
      </c>
      <c r="S10" s="29" t="n">
        <v>0</v>
      </c>
      <c r="T10" s="29" t="n">
        <v>5</v>
      </c>
      <c r="U10" s="15" t="inlineStr">
        <is>
          <t>Sucralose</t>
        </is>
      </c>
      <c r="V10" s="15" t="inlineStr">
        <is>
          <t>Zero sugar, vitamins A/D/B, antioxidants (green tea), bold flavour</t>
        </is>
      </c>
      <c r="W10" s="32" t="n"/>
      <c r="X10" s="32" t="n"/>
      <c r="Y10" s="32" t="n"/>
      <c r="Z10" s="32" t="n"/>
      <c r="AA10" s="15" t="inlineStr">
        <is>
          <t>High</t>
        </is>
      </c>
      <c r="AB10" s="15" t="inlineStr">
        <is>
          <t>Mass-market functional sparkling; strong shelf share</t>
        </is>
      </c>
      <c r="AC10" s="15" t="inlineStr">
        <is>
          <t>Bold zero-sugar sparkling with added vitamins</t>
        </is>
      </c>
      <c r="AD10" s="15" t="inlineStr">
        <is>
          <t>Big flavour and added vitamins at zero sugar.</t>
        </is>
      </c>
      <c r="AE10" s="32" t="n"/>
      <c r="AF10" s="34">
        <f>IF(AND(ISNUMBER($P10),ISNUMBER($AL10),$AL10&lt;&gt;0),ROUND($P10/$AL10*100,1),"")</f>
        <v/>
      </c>
      <c r="AG10" s="35">
        <f>IF(AND(ISNUMBER($S10),ISNUMBER($AL10),$AL10&lt;&gt;0),ROUND($S10/$AL10*100,2),"")</f>
        <v/>
      </c>
      <c r="AH10" s="34">
        <f>IF(AND(ISNUMBER($Q10),ISNUMBER($AL10),$AL10&lt;&gt;0),ROUND($Q10/$AL10*100,1),"")</f>
        <v/>
      </c>
      <c r="AI10" s="29">
        <f>IF(ISNUMBER($S10),IF($S10&lt;=1,"Yes","No"),"n/a")</f>
        <v/>
      </c>
      <c r="AJ10" s="29">
        <f>IF(ISNUMBER($S10),ROUND(MAX(0,MIN(100,100-$S10*2.5-IF(ISNUMBER($T10),$T10,0)*0.12+IF($S10&lt;=1,12,0))),0),"")</f>
        <v/>
      </c>
      <c r="AK10" s="29">
        <f>IF(ISNUMBER($Q10),IF($Q10&gt;=100,20,IF($Q10&gt;=30,10,0)),0)+IF(ISNUMBER($R10),IF($R10&gt;=100,20,0),0)+IF(ISNUMBER($P10),IF($P10&gt;=150,20,IF($P10&gt;=50,12,5)),0)+IF(ISNUMBER($S10),IF($S10&lt;=1,15,0),0)</f>
        <v/>
      </c>
      <c r="AL10" s="29" t="n">
        <v>503</v>
      </c>
      <c r="AM10" s="30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Sparkling Ice</t>
        </is>
      </c>
      <c r="B11" s="15" t="inlineStr">
        <is>
          <t>Sparkling Ice (+ Antioxidants &amp; Vitamins) | Cherry Limeade | 24-pack 503mL</t>
        </is>
      </c>
      <c r="C11" s="15" t="inlineStr">
        <is>
          <t>1) Sparkling electrolyte / functional sparkling</t>
        </is>
      </c>
      <c r="D11" s="15" t="inlineStr">
        <is>
          <t>503 mL bottle</t>
        </is>
      </c>
      <c r="E11" s="29" t="n">
        <v>24</v>
      </c>
      <c r="F11" s="30" t="n"/>
      <c r="G11" s="31">
        <f>IF(AND(ISNUMBER($F11),ISNUMBER($E11),$E11&lt;&gt;0),$F11/$E11,"")</f>
        <v/>
      </c>
      <c r="H11" s="31">
        <f>IF(AND(ISNUMBER($F11),ISNUMBER($AL11),ISNUMBER($E11),($AL11*$E11)&lt;&gt;0),$F11/($AL11*$E11)*100,"")</f>
        <v/>
      </c>
      <c r="I11" s="32" t="n"/>
      <c r="J11" s="33" t="n"/>
      <c r="K11" s="31">
        <f>IF(AND(ISNUMBER($F11),ISNUMBER($J11)),$F11*(1-$J11),"")</f>
        <v/>
      </c>
      <c r="L11" s="32" t="n"/>
      <c r="M11" s="32" t="n"/>
      <c r="N11" s="31">
        <f>IF(ISNUMBER($F11),($F11-IF(ISNUMBER($AM11),$AM11,0))*(1-IF(ISNUMBER($J11),$J11,0)),"")</f>
        <v/>
      </c>
      <c r="O11" s="15" t="inlineStr">
        <is>
          <t>Cherry Limeade</t>
        </is>
      </c>
      <c r="P11" s="29" t="n">
        <v>0</v>
      </c>
      <c r="Q11" s="29" t="n">
        <v>0</v>
      </c>
      <c r="R11" s="29" t="n">
        <v>30</v>
      </c>
      <c r="S11" s="29" t="n">
        <v>0</v>
      </c>
      <c r="T11" s="29" t="n">
        <v>5</v>
      </c>
      <c r="U11" s="15" t="inlineStr">
        <is>
          <t>Sucralose</t>
        </is>
      </c>
      <c r="V11" s="15" t="inlineStr">
        <is>
          <t>Zero sugar, vitamins A/D/B, antioxidants (green tea), bold flavour</t>
        </is>
      </c>
      <c r="W11" s="32" t="n"/>
      <c r="X11" s="32" t="n"/>
      <c r="Y11" s="32" t="n"/>
      <c r="Z11" s="32" t="n"/>
      <c r="AA11" s="15" t="inlineStr">
        <is>
          <t>High</t>
        </is>
      </c>
      <c r="AB11" s="15" t="inlineStr">
        <is>
          <t>Mass-market functional sparkling; strong shelf share</t>
        </is>
      </c>
      <c r="AC11" s="15" t="inlineStr">
        <is>
          <t>Bold zero-sugar sparkling with added vitamins</t>
        </is>
      </c>
      <c r="AD11" s="15" t="inlineStr">
        <is>
          <t>Big flavour and added vitamins at zero sugar.</t>
        </is>
      </c>
      <c r="AE11" s="32" t="n"/>
      <c r="AF11" s="34">
        <f>IF(AND(ISNUMBER($P11),ISNUMBER($AL11),$AL11&lt;&gt;0),ROUND($P11/$AL11*100,1),"")</f>
        <v/>
      </c>
      <c r="AG11" s="35">
        <f>IF(AND(ISNUMBER($S11),ISNUMBER($AL11),$AL11&lt;&gt;0),ROUND($S11/$AL11*100,2),"")</f>
        <v/>
      </c>
      <c r="AH11" s="34">
        <f>IF(AND(ISNUMBER($Q11),ISNUMBER($AL11),$AL11&lt;&gt;0),ROUND($Q11/$AL11*100,1),"")</f>
        <v/>
      </c>
      <c r="AI11" s="29">
        <f>IF(ISNUMBER($S11),IF($S11&lt;=1,"Yes","No"),"n/a")</f>
        <v/>
      </c>
      <c r="AJ11" s="29">
        <f>IF(ISNUMBER($S11),ROUND(MAX(0,MIN(100,100-$S11*2.5-IF(ISNUMBER($T11),$T11,0)*0.12+IF($S11&lt;=1,12,0))),0),"")</f>
        <v/>
      </c>
      <c r="AK11" s="29">
        <f>IF(ISNUMBER($Q11),IF($Q11&gt;=100,20,IF($Q11&gt;=30,10,0)),0)+IF(ISNUMBER($R11),IF($R11&gt;=100,20,0),0)+IF(ISNUMBER($P11),IF($P11&gt;=150,20,IF($P11&gt;=50,12,5)),0)+IF(ISNUMBER($S11),IF($S11&lt;=1,15,0),0)</f>
        <v/>
      </c>
      <c r="AL11" s="29" t="n">
        <v>503</v>
      </c>
      <c r="AM11" s="30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Sparkling Ice</t>
        </is>
      </c>
      <c r="B12" s="15" t="inlineStr">
        <is>
          <t>Sparkling Ice (+ Antioxidants &amp; Vitamins) | Orange Mango | single 503mL</t>
        </is>
      </c>
      <c r="C12" s="15" t="inlineStr">
        <is>
          <t>1) Sparkling electrolyte / functional sparkling</t>
        </is>
      </c>
      <c r="D12" s="15" t="inlineStr">
        <is>
          <t>503 mL bottle</t>
        </is>
      </c>
      <c r="E12" s="29" t="n">
        <v>1</v>
      </c>
      <c r="F12" s="30" t="n"/>
      <c r="G12" s="31">
        <f>IF(AND(ISNUMBER($F12),ISNUMBER($E12),$E12&lt;&gt;0),$F12/$E12,"")</f>
        <v/>
      </c>
      <c r="H12" s="31">
        <f>IF(AND(ISNUMBER($F12),ISNUMBER($AL12),ISNUMBER($E12),($AL12*$E12)&lt;&gt;0),$F12/($AL12*$E12)*100,"")</f>
        <v/>
      </c>
      <c r="I12" s="32" t="n"/>
      <c r="J12" s="33" t="n"/>
      <c r="K12" s="31">
        <f>IF(AND(ISNUMBER($F12),ISNUMBER($J12)),$F12*(1-$J12),"")</f>
        <v/>
      </c>
      <c r="L12" s="32" t="n"/>
      <c r="M12" s="32" t="n"/>
      <c r="N12" s="31">
        <f>IF(ISNUMBER($F12),($F12-IF(ISNUMBER($AM12),$AM12,0))*(1-IF(ISNUMBER($J12),$J12,0)),"")</f>
        <v/>
      </c>
      <c r="O12" s="15" t="inlineStr">
        <is>
          <t>Orange Mango</t>
        </is>
      </c>
      <c r="P12" s="29" t="n">
        <v>0</v>
      </c>
      <c r="Q12" s="29" t="n">
        <v>0</v>
      </c>
      <c r="R12" s="29" t="n">
        <v>30</v>
      </c>
      <c r="S12" s="29" t="n">
        <v>0</v>
      </c>
      <c r="T12" s="29" t="n">
        <v>5</v>
      </c>
      <c r="U12" s="15" t="inlineStr">
        <is>
          <t>Sucralose</t>
        </is>
      </c>
      <c r="V12" s="15" t="inlineStr">
        <is>
          <t>Zero sugar, vitamins A/D/B, antioxidants (green tea), bold flavour</t>
        </is>
      </c>
      <c r="W12" s="32" t="n"/>
      <c r="X12" s="32" t="n"/>
      <c r="Y12" s="32" t="n"/>
      <c r="Z12" s="32" t="n"/>
      <c r="AA12" s="15" t="inlineStr">
        <is>
          <t>High</t>
        </is>
      </c>
      <c r="AB12" s="15" t="inlineStr">
        <is>
          <t>Mass-market functional sparkling; strong shelf share</t>
        </is>
      </c>
      <c r="AC12" s="15" t="inlineStr">
        <is>
          <t>Bold zero-sugar sparkling with added vitamins</t>
        </is>
      </c>
      <c r="AD12" s="15" t="inlineStr">
        <is>
          <t>Big flavour and added vitamins at zero sugar.</t>
        </is>
      </c>
      <c r="AE12" s="32" t="n"/>
      <c r="AF12" s="34">
        <f>IF(AND(ISNUMBER($P12),ISNUMBER($AL12),$AL12&lt;&gt;0),ROUND($P12/$AL12*100,1),"")</f>
        <v/>
      </c>
      <c r="AG12" s="35">
        <f>IF(AND(ISNUMBER($S12),ISNUMBER($AL12),$AL12&lt;&gt;0),ROUND($S12/$AL12*100,2),"")</f>
        <v/>
      </c>
      <c r="AH12" s="34">
        <f>IF(AND(ISNUMBER($Q12),ISNUMBER($AL12),$AL12&lt;&gt;0),ROUND($Q12/$AL12*100,1),"")</f>
        <v/>
      </c>
      <c r="AI12" s="29">
        <f>IF(ISNUMBER($S12),IF($S12&lt;=1,"Yes","No"),"n/a")</f>
        <v/>
      </c>
      <c r="AJ12" s="29">
        <f>IF(ISNUMBER($S12),ROUND(MAX(0,MIN(100,100-$S12*2.5-IF(ISNUMBER($T12),$T12,0)*0.12+IF($S12&lt;=1,12,0))),0),"")</f>
        <v/>
      </c>
      <c r="AK12" s="29">
        <f>IF(ISNUMBER($Q12),IF($Q12&gt;=100,20,IF($Q12&gt;=30,10,0)),0)+IF(ISNUMBER($R12),IF($R12&gt;=100,20,0),0)+IF(ISNUMBER($P12),IF($P12&gt;=150,20,IF($P12&gt;=50,12,5)),0)+IF(ISNUMBER($S12),IF($S12&lt;=1,15,0),0)</f>
        <v/>
      </c>
      <c r="AL12" s="29" t="n">
        <v>503</v>
      </c>
      <c r="AM12" s="30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Sparkling Ice</t>
        </is>
      </c>
      <c r="B13" s="15" t="inlineStr">
        <is>
          <t>Sparkling Ice (+ Antioxidants &amp; Vitamins) | Orange Mango | 8-pack 503mL</t>
        </is>
      </c>
      <c r="C13" s="15" t="inlineStr">
        <is>
          <t>1) Sparkling electrolyte / functional sparkling</t>
        </is>
      </c>
      <c r="D13" s="15" t="inlineStr">
        <is>
          <t>503 mL bottle</t>
        </is>
      </c>
      <c r="E13" s="29" t="n">
        <v>8</v>
      </c>
      <c r="F13" s="30" t="n"/>
      <c r="G13" s="31">
        <f>IF(AND(ISNUMBER($F13),ISNUMBER($E13),$E13&lt;&gt;0),$F13/$E13,"")</f>
        <v/>
      </c>
      <c r="H13" s="31">
        <f>IF(AND(ISNUMBER($F13),ISNUMBER($AL13),ISNUMBER($E13),($AL13*$E13)&lt;&gt;0),$F13/($AL13*$E13)*100,"")</f>
        <v/>
      </c>
      <c r="I13" s="32" t="n"/>
      <c r="J13" s="33" t="n"/>
      <c r="K13" s="31">
        <f>IF(AND(ISNUMBER($F13),ISNUMBER($J13)),$F13*(1-$J13),"")</f>
        <v/>
      </c>
      <c r="L13" s="32" t="n"/>
      <c r="M13" s="32" t="n"/>
      <c r="N13" s="31">
        <f>IF(ISNUMBER($F13),($F13-IF(ISNUMBER($AM13),$AM13,0))*(1-IF(ISNUMBER($J13),$J13,0)),"")</f>
        <v/>
      </c>
      <c r="O13" s="15" t="inlineStr">
        <is>
          <t>Orange Mango</t>
        </is>
      </c>
      <c r="P13" s="29" t="n">
        <v>0</v>
      </c>
      <c r="Q13" s="29" t="n">
        <v>0</v>
      </c>
      <c r="R13" s="29" t="n">
        <v>30</v>
      </c>
      <c r="S13" s="29" t="n">
        <v>0</v>
      </c>
      <c r="T13" s="29" t="n">
        <v>5</v>
      </c>
      <c r="U13" s="15" t="inlineStr">
        <is>
          <t>Sucralose</t>
        </is>
      </c>
      <c r="V13" s="15" t="inlineStr">
        <is>
          <t>Zero sugar, vitamins A/D/B, antioxidants (green tea), bold flavour</t>
        </is>
      </c>
      <c r="W13" s="32" t="n"/>
      <c r="X13" s="32" t="n"/>
      <c r="Y13" s="32" t="n"/>
      <c r="Z13" s="32" t="n"/>
      <c r="AA13" s="15" t="inlineStr">
        <is>
          <t>High</t>
        </is>
      </c>
      <c r="AB13" s="15" t="inlineStr">
        <is>
          <t>Mass-market functional sparkling; strong shelf share</t>
        </is>
      </c>
      <c r="AC13" s="15" t="inlineStr">
        <is>
          <t>Bold zero-sugar sparkling with added vitamins</t>
        </is>
      </c>
      <c r="AD13" s="15" t="inlineStr">
        <is>
          <t>Big flavour and added vitamins at zero sugar.</t>
        </is>
      </c>
      <c r="AE13" s="32" t="n"/>
      <c r="AF13" s="34">
        <f>IF(AND(ISNUMBER($P13),ISNUMBER($AL13),$AL13&lt;&gt;0),ROUND($P13/$AL13*100,1),"")</f>
        <v/>
      </c>
      <c r="AG13" s="35">
        <f>IF(AND(ISNUMBER($S13),ISNUMBER($AL13),$AL13&lt;&gt;0),ROUND($S13/$AL13*100,2),"")</f>
        <v/>
      </c>
      <c r="AH13" s="34">
        <f>IF(AND(ISNUMBER($Q13),ISNUMBER($AL13),$AL13&lt;&gt;0),ROUND($Q13/$AL13*100,1),"")</f>
        <v/>
      </c>
      <c r="AI13" s="29">
        <f>IF(ISNUMBER($S13),IF($S13&lt;=1,"Yes","No"),"n/a")</f>
        <v/>
      </c>
      <c r="AJ13" s="29">
        <f>IF(ISNUMBER($S13),ROUND(MAX(0,MIN(100,100-$S13*2.5-IF(ISNUMBER($T13),$T13,0)*0.12+IF($S13&lt;=1,12,0))),0),"")</f>
        <v/>
      </c>
      <c r="AK13" s="29">
        <f>IF(ISNUMBER($Q13),IF($Q13&gt;=100,20,IF($Q13&gt;=30,10,0)),0)+IF(ISNUMBER($R13),IF($R13&gt;=100,20,0),0)+IF(ISNUMBER($P13),IF($P13&gt;=150,20,IF($P13&gt;=50,12,5)),0)+IF(ISNUMBER($S13),IF($S13&lt;=1,15,0),0)</f>
        <v/>
      </c>
      <c r="AL13" s="29" t="n">
        <v>503</v>
      </c>
      <c r="AM13" s="30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Sparkling Ice</t>
        </is>
      </c>
      <c r="B14" s="15" t="inlineStr">
        <is>
          <t>Sparkling Ice (+ Antioxidants &amp; Vitamins) | Orange Mango | 12-pack 503mL</t>
        </is>
      </c>
      <c r="C14" s="15" t="inlineStr">
        <is>
          <t>1) Sparkling electrolyte / functional sparkling</t>
        </is>
      </c>
      <c r="D14" s="15" t="inlineStr">
        <is>
          <t>503 mL bottle</t>
        </is>
      </c>
      <c r="E14" s="29" t="n">
        <v>12</v>
      </c>
      <c r="F14" s="30" t="n"/>
      <c r="G14" s="31">
        <f>IF(AND(ISNUMBER($F14),ISNUMBER($E14),$E14&lt;&gt;0),$F14/$E14,"")</f>
        <v/>
      </c>
      <c r="H14" s="31">
        <f>IF(AND(ISNUMBER($F14),ISNUMBER($AL14),ISNUMBER($E14),($AL14*$E14)&lt;&gt;0),$F14/($AL14*$E14)*100,"")</f>
        <v/>
      </c>
      <c r="I14" s="32" t="n"/>
      <c r="J14" s="33" t="n"/>
      <c r="K14" s="31">
        <f>IF(AND(ISNUMBER($F14),ISNUMBER($J14)),$F14*(1-$J14),"")</f>
        <v/>
      </c>
      <c r="L14" s="32" t="n"/>
      <c r="M14" s="32" t="n"/>
      <c r="N14" s="31">
        <f>IF(ISNUMBER($F14),($F14-IF(ISNUMBER($AM14),$AM14,0))*(1-IF(ISNUMBER($J14),$J14,0)),"")</f>
        <v/>
      </c>
      <c r="O14" s="15" t="inlineStr">
        <is>
          <t>Orange Mango</t>
        </is>
      </c>
      <c r="P14" s="29" t="n">
        <v>0</v>
      </c>
      <c r="Q14" s="29" t="n">
        <v>0</v>
      </c>
      <c r="R14" s="29" t="n">
        <v>30</v>
      </c>
      <c r="S14" s="29" t="n">
        <v>0</v>
      </c>
      <c r="T14" s="29" t="n">
        <v>5</v>
      </c>
      <c r="U14" s="15" t="inlineStr">
        <is>
          <t>Sucralose</t>
        </is>
      </c>
      <c r="V14" s="15" t="inlineStr">
        <is>
          <t>Zero sugar, vitamins A/D/B, antioxidants (green tea), bold flavour</t>
        </is>
      </c>
      <c r="W14" s="32" t="n"/>
      <c r="X14" s="32" t="n"/>
      <c r="Y14" s="32" t="n"/>
      <c r="Z14" s="32" t="n"/>
      <c r="AA14" s="15" t="inlineStr">
        <is>
          <t>High</t>
        </is>
      </c>
      <c r="AB14" s="15" t="inlineStr">
        <is>
          <t>Mass-market functional sparkling; strong shelf share</t>
        </is>
      </c>
      <c r="AC14" s="15" t="inlineStr">
        <is>
          <t>Bold zero-sugar sparkling with added vitamins</t>
        </is>
      </c>
      <c r="AD14" s="15" t="inlineStr">
        <is>
          <t>Big flavour and added vitamins at zero sugar.</t>
        </is>
      </c>
      <c r="AE14" s="32" t="n"/>
      <c r="AF14" s="34">
        <f>IF(AND(ISNUMBER($P14),ISNUMBER($AL14),$AL14&lt;&gt;0),ROUND($P14/$AL14*100,1),"")</f>
        <v/>
      </c>
      <c r="AG14" s="35">
        <f>IF(AND(ISNUMBER($S14),ISNUMBER($AL14),$AL14&lt;&gt;0),ROUND($S14/$AL14*100,2),"")</f>
        <v/>
      </c>
      <c r="AH14" s="34">
        <f>IF(AND(ISNUMBER($Q14),ISNUMBER($AL14),$AL14&lt;&gt;0),ROUND($Q14/$AL14*100,1),"")</f>
        <v/>
      </c>
      <c r="AI14" s="29">
        <f>IF(ISNUMBER($S14),IF($S14&lt;=1,"Yes","No"),"n/a")</f>
        <v/>
      </c>
      <c r="AJ14" s="29">
        <f>IF(ISNUMBER($S14),ROUND(MAX(0,MIN(100,100-$S14*2.5-IF(ISNUMBER($T14),$T14,0)*0.12+IF($S14&lt;=1,12,0))),0),"")</f>
        <v/>
      </c>
      <c r="AK14" s="29">
        <f>IF(ISNUMBER($Q14),IF($Q14&gt;=100,20,IF($Q14&gt;=30,10,0)),0)+IF(ISNUMBER($R14),IF($R14&gt;=100,20,0),0)+IF(ISNUMBER($P14),IF($P14&gt;=150,20,IF($P14&gt;=50,12,5)),0)+IF(ISNUMBER($S14),IF($S14&lt;=1,15,0),0)</f>
        <v/>
      </c>
      <c r="AL14" s="29" t="n">
        <v>503</v>
      </c>
      <c r="AM14" s="30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Sparkling Ice</t>
        </is>
      </c>
      <c r="B15" s="15" t="inlineStr">
        <is>
          <t>Sparkling Ice (+ Antioxidants &amp; Vitamins) | Orange Mango | 18-pack 503mL</t>
        </is>
      </c>
      <c r="C15" s="15" t="inlineStr">
        <is>
          <t>1) Sparkling electrolyte / functional sparkling</t>
        </is>
      </c>
      <c r="D15" s="15" t="inlineStr">
        <is>
          <t>503 mL bottle</t>
        </is>
      </c>
      <c r="E15" s="29" t="n">
        <v>18</v>
      </c>
      <c r="F15" s="30" t="n"/>
      <c r="G15" s="31">
        <f>IF(AND(ISNUMBER($F15),ISNUMBER($E15),$E15&lt;&gt;0),$F15/$E15,"")</f>
        <v/>
      </c>
      <c r="H15" s="31">
        <f>IF(AND(ISNUMBER($F15),ISNUMBER($AL15),ISNUMBER($E15),($AL15*$E15)&lt;&gt;0),$F15/($AL15*$E15)*100,"")</f>
        <v/>
      </c>
      <c r="I15" s="32" t="n"/>
      <c r="J15" s="33" t="n"/>
      <c r="K15" s="31">
        <f>IF(AND(ISNUMBER($F15),ISNUMBER($J15)),$F15*(1-$J15),"")</f>
        <v/>
      </c>
      <c r="L15" s="32" t="n"/>
      <c r="M15" s="32" t="n"/>
      <c r="N15" s="31">
        <f>IF(ISNUMBER($F15),($F15-IF(ISNUMBER($AM15),$AM15,0))*(1-IF(ISNUMBER($J15),$J15,0)),"")</f>
        <v/>
      </c>
      <c r="O15" s="15" t="inlineStr">
        <is>
          <t>Orange Mango</t>
        </is>
      </c>
      <c r="P15" s="29" t="n">
        <v>0</v>
      </c>
      <c r="Q15" s="29" t="n">
        <v>0</v>
      </c>
      <c r="R15" s="29" t="n">
        <v>30</v>
      </c>
      <c r="S15" s="29" t="n">
        <v>0</v>
      </c>
      <c r="T15" s="29" t="n">
        <v>5</v>
      </c>
      <c r="U15" s="15" t="inlineStr">
        <is>
          <t>Sucralose</t>
        </is>
      </c>
      <c r="V15" s="15" t="inlineStr">
        <is>
          <t>Zero sugar, vitamins A/D/B, antioxidants (green tea), bold flavour</t>
        </is>
      </c>
      <c r="W15" s="32" t="n"/>
      <c r="X15" s="32" t="n"/>
      <c r="Y15" s="32" t="n"/>
      <c r="Z15" s="32" t="n"/>
      <c r="AA15" s="15" t="inlineStr">
        <is>
          <t>High</t>
        </is>
      </c>
      <c r="AB15" s="15" t="inlineStr">
        <is>
          <t>Mass-market functional sparkling; strong shelf share</t>
        </is>
      </c>
      <c r="AC15" s="15" t="inlineStr">
        <is>
          <t>Bold zero-sugar sparkling with added vitamins</t>
        </is>
      </c>
      <c r="AD15" s="15" t="inlineStr">
        <is>
          <t>Big flavour and added vitamins at zero sugar.</t>
        </is>
      </c>
      <c r="AE15" s="32" t="n"/>
      <c r="AF15" s="34">
        <f>IF(AND(ISNUMBER($P15),ISNUMBER($AL15),$AL15&lt;&gt;0),ROUND($P15/$AL15*100,1),"")</f>
        <v/>
      </c>
      <c r="AG15" s="35">
        <f>IF(AND(ISNUMBER($S15),ISNUMBER($AL15),$AL15&lt;&gt;0),ROUND($S15/$AL15*100,2),"")</f>
        <v/>
      </c>
      <c r="AH15" s="34">
        <f>IF(AND(ISNUMBER($Q15),ISNUMBER($AL15),$AL15&lt;&gt;0),ROUND($Q15/$AL15*100,1),"")</f>
        <v/>
      </c>
      <c r="AI15" s="29">
        <f>IF(ISNUMBER($S15),IF($S15&lt;=1,"Yes","No"),"n/a")</f>
        <v/>
      </c>
      <c r="AJ15" s="29">
        <f>IF(ISNUMBER($S15),ROUND(MAX(0,MIN(100,100-$S15*2.5-IF(ISNUMBER($T15),$T15,0)*0.12+IF($S15&lt;=1,12,0))),0),"")</f>
        <v/>
      </c>
      <c r="AK15" s="29">
        <f>IF(ISNUMBER($Q15),IF($Q15&gt;=100,20,IF($Q15&gt;=30,10,0)),0)+IF(ISNUMBER($R15),IF($R15&gt;=100,20,0),0)+IF(ISNUMBER($P15),IF($P15&gt;=150,20,IF($P15&gt;=50,12,5)),0)+IF(ISNUMBER($S15),IF($S15&lt;=1,15,0),0)</f>
        <v/>
      </c>
      <c r="AL15" s="29" t="n">
        <v>503</v>
      </c>
      <c r="AM15" s="30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Sparkling Ice</t>
        </is>
      </c>
      <c r="B16" s="15" t="inlineStr">
        <is>
          <t>Sparkling Ice (+ Antioxidants &amp; Vitamins) | Orange Mango | 24-pack 503mL</t>
        </is>
      </c>
      <c r="C16" s="15" t="inlineStr">
        <is>
          <t>1) Sparkling electrolyte / functional sparkling</t>
        </is>
      </c>
      <c r="D16" s="15" t="inlineStr">
        <is>
          <t>503 mL bottle</t>
        </is>
      </c>
      <c r="E16" s="29" t="n">
        <v>24</v>
      </c>
      <c r="F16" s="30" t="n"/>
      <c r="G16" s="31">
        <f>IF(AND(ISNUMBER($F16),ISNUMBER($E16),$E16&lt;&gt;0),$F16/$E16,"")</f>
        <v/>
      </c>
      <c r="H16" s="31">
        <f>IF(AND(ISNUMBER($F16),ISNUMBER($AL16),ISNUMBER($E16),($AL16*$E16)&lt;&gt;0),$F16/($AL16*$E16)*100,"")</f>
        <v/>
      </c>
      <c r="I16" s="32" t="n"/>
      <c r="J16" s="33" t="n"/>
      <c r="K16" s="31">
        <f>IF(AND(ISNUMBER($F16),ISNUMBER($J16)),$F16*(1-$J16),"")</f>
        <v/>
      </c>
      <c r="L16" s="32" t="n"/>
      <c r="M16" s="32" t="n"/>
      <c r="N16" s="31">
        <f>IF(ISNUMBER($F16),($F16-IF(ISNUMBER($AM16),$AM16,0))*(1-IF(ISNUMBER($J16),$J16,0)),"")</f>
        <v/>
      </c>
      <c r="O16" s="15" t="inlineStr">
        <is>
          <t>Orange Mango</t>
        </is>
      </c>
      <c r="P16" s="29" t="n">
        <v>0</v>
      </c>
      <c r="Q16" s="29" t="n">
        <v>0</v>
      </c>
      <c r="R16" s="29" t="n">
        <v>30</v>
      </c>
      <c r="S16" s="29" t="n">
        <v>0</v>
      </c>
      <c r="T16" s="29" t="n">
        <v>5</v>
      </c>
      <c r="U16" s="15" t="inlineStr">
        <is>
          <t>Sucralose</t>
        </is>
      </c>
      <c r="V16" s="15" t="inlineStr">
        <is>
          <t>Zero sugar, vitamins A/D/B, antioxidants (green tea), bold flavour</t>
        </is>
      </c>
      <c r="W16" s="32" t="n"/>
      <c r="X16" s="32" t="n"/>
      <c r="Y16" s="32" t="n"/>
      <c r="Z16" s="32" t="n"/>
      <c r="AA16" s="15" t="inlineStr">
        <is>
          <t>High</t>
        </is>
      </c>
      <c r="AB16" s="15" t="inlineStr">
        <is>
          <t>Mass-market functional sparkling; strong shelf share</t>
        </is>
      </c>
      <c r="AC16" s="15" t="inlineStr">
        <is>
          <t>Bold zero-sugar sparkling with added vitamins</t>
        </is>
      </c>
      <c r="AD16" s="15" t="inlineStr">
        <is>
          <t>Big flavour and added vitamins at zero sugar.</t>
        </is>
      </c>
      <c r="AE16" s="32" t="n"/>
      <c r="AF16" s="34">
        <f>IF(AND(ISNUMBER($P16),ISNUMBER($AL16),$AL16&lt;&gt;0),ROUND($P16/$AL16*100,1),"")</f>
        <v/>
      </c>
      <c r="AG16" s="35">
        <f>IF(AND(ISNUMBER($S16),ISNUMBER($AL16),$AL16&lt;&gt;0),ROUND($S16/$AL16*100,2),"")</f>
        <v/>
      </c>
      <c r="AH16" s="34">
        <f>IF(AND(ISNUMBER($Q16),ISNUMBER($AL16),$AL16&lt;&gt;0),ROUND($Q16/$AL16*100,1),"")</f>
        <v/>
      </c>
      <c r="AI16" s="29">
        <f>IF(ISNUMBER($S16),IF($S16&lt;=1,"Yes","No"),"n/a")</f>
        <v/>
      </c>
      <c r="AJ16" s="29">
        <f>IF(ISNUMBER($S16),ROUND(MAX(0,MIN(100,100-$S16*2.5-IF(ISNUMBER($T16),$T16,0)*0.12+IF($S16&lt;=1,12,0))),0),"")</f>
        <v/>
      </c>
      <c r="AK16" s="29">
        <f>IF(ISNUMBER($Q16),IF($Q16&gt;=100,20,IF($Q16&gt;=30,10,0)),0)+IF(ISNUMBER($R16),IF($R16&gt;=100,20,0),0)+IF(ISNUMBER($P16),IF($P16&gt;=150,20,IF($P16&gt;=50,12,5)),0)+IF(ISNUMBER($S16),IF($S16&lt;=1,15,0),0)</f>
        <v/>
      </c>
      <c r="AL16" s="29" t="n">
        <v>503</v>
      </c>
      <c r="AM16" s="30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Sparkling Ice</t>
        </is>
      </c>
      <c r="B17" s="15" t="inlineStr">
        <is>
          <t>Sparkling Ice (+ Antioxidants &amp; Vitamins) | Kiwi Strawberry | single 503mL</t>
        </is>
      </c>
      <c r="C17" s="15" t="inlineStr">
        <is>
          <t>1) Sparkling electrolyte / functional sparkling</t>
        </is>
      </c>
      <c r="D17" s="15" t="inlineStr">
        <is>
          <t>503 mL bottle</t>
        </is>
      </c>
      <c r="E17" s="29" t="n">
        <v>1</v>
      </c>
      <c r="F17" s="30" t="n"/>
      <c r="G17" s="31">
        <f>IF(AND(ISNUMBER($F17),ISNUMBER($E17),$E17&lt;&gt;0),$F17/$E17,"")</f>
        <v/>
      </c>
      <c r="H17" s="31">
        <f>IF(AND(ISNUMBER($F17),ISNUMBER($AL17),ISNUMBER($E17),($AL17*$E17)&lt;&gt;0),$F17/($AL17*$E17)*100,"")</f>
        <v/>
      </c>
      <c r="I17" s="32" t="n"/>
      <c r="J17" s="33" t="n"/>
      <c r="K17" s="31">
        <f>IF(AND(ISNUMBER($F17),ISNUMBER($J17)),$F17*(1-$J17),"")</f>
        <v/>
      </c>
      <c r="L17" s="32" t="n"/>
      <c r="M17" s="32" t="n"/>
      <c r="N17" s="31">
        <f>IF(ISNUMBER($F17),($F17-IF(ISNUMBER($AM17),$AM17,0))*(1-IF(ISNUMBER($J17),$J17,0)),"")</f>
        <v/>
      </c>
      <c r="O17" s="15" t="inlineStr">
        <is>
          <t>Kiwi Strawberry</t>
        </is>
      </c>
      <c r="P17" s="29" t="n">
        <v>0</v>
      </c>
      <c r="Q17" s="29" t="n">
        <v>0</v>
      </c>
      <c r="R17" s="29" t="n">
        <v>30</v>
      </c>
      <c r="S17" s="29" t="n">
        <v>0</v>
      </c>
      <c r="T17" s="29" t="n">
        <v>5</v>
      </c>
      <c r="U17" s="15" t="inlineStr">
        <is>
          <t>Sucralose</t>
        </is>
      </c>
      <c r="V17" s="15" t="inlineStr">
        <is>
          <t>Zero sugar, vitamins A/D/B, antioxidants (green tea), bold flavour</t>
        </is>
      </c>
      <c r="W17" s="32" t="n"/>
      <c r="X17" s="32" t="n"/>
      <c r="Y17" s="32" t="n"/>
      <c r="Z17" s="32" t="n"/>
      <c r="AA17" s="15" t="inlineStr">
        <is>
          <t>High</t>
        </is>
      </c>
      <c r="AB17" s="15" t="inlineStr">
        <is>
          <t>Mass-market functional sparkling; strong shelf share</t>
        </is>
      </c>
      <c r="AC17" s="15" t="inlineStr">
        <is>
          <t>Bold zero-sugar sparkling with added vitamins</t>
        </is>
      </c>
      <c r="AD17" s="15" t="inlineStr">
        <is>
          <t>Big flavour and added vitamins at zero sugar.</t>
        </is>
      </c>
      <c r="AE17" s="32" t="n"/>
      <c r="AF17" s="34">
        <f>IF(AND(ISNUMBER($P17),ISNUMBER($AL17),$AL17&lt;&gt;0),ROUND($P17/$AL17*100,1),"")</f>
        <v/>
      </c>
      <c r="AG17" s="35">
        <f>IF(AND(ISNUMBER($S17),ISNUMBER($AL17),$AL17&lt;&gt;0),ROUND($S17/$AL17*100,2),"")</f>
        <v/>
      </c>
      <c r="AH17" s="34">
        <f>IF(AND(ISNUMBER($Q17),ISNUMBER($AL17),$AL17&lt;&gt;0),ROUND($Q17/$AL17*100,1),"")</f>
        <v/>
      </c>
      <c r="AI17" s="29">
        <f>IF(ISNUMBER($S17),IF($S17&lt;=1,"Yes","No"),"n/a")</f>
        <v/>
      </c>
      <c r="AJ17" s="29">
        <f>IF(ISNUMBER($S17),ROUND(MAX(0,MIN(100,100-$S17*2.5-IF(ISNUMBER($T17),$T17,0)*0.12+IF($S17&lt;=1,12,0))),0),"")</f>
        <v/>
      </c>
      <c r="AK17" s="29">
        <f>IF(ISNUMBER($Q17),IF($Q17&gt;=100,20,IF($Q17&gt;=30,10,0)),0)+IF(ISNUMBER($R17),IF($R17&gt;=100,20,0),0)+IF(ISNUMBER($P17),IF($P17&gt;=150,20,IF($P17&gt;=50,12,5)),0)+IF(ISNUMBER($S17),IF($S17&lt;=1,15,0),0)</f>
        <v/>
      </c>
      <c r="AL17" s="29" t="n">
        <v>503</v>
      </c>
      <c r="AM17" s="30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Sparkling Ice</t>
        </is>
      </c>
      <c r="B18" s="15" t="inlineStr">
        <is>
          <t>Sparkling Ice (+ Antioxidants &amp; Vitamins) | Kiwi Strawberry | 8-pack 503mL</t>
        </is>
      </c>
      <c r="C18" s="15" t="inlineStr">
        <is>
          <t>1) Sparkling electrolyte / functional sparkling</t>
        </is>
      </c>
      <c r="D18" s="15" t="inlineStr">
        <is>
          <t>503 mL bottle</t>
        </is>
      </c>
      <c r="E18" s="29" t="n">
        <v>8</v>
      </c>
      <c r="F18" s="30" t="n"/>
      <c r="G18" s="31">
        <f>IF(AND(ISNUMBER($F18),ISNUMBER($E18),$E18&lt;&gt;0),$F18/$E18,"")</f>
        <v/>
      </c>
      <c r="H18" s="31">
        <f>IF(AND(ISNUMBER($F18),ISNUMBER($AL18),ISNUMBER($E18),($AL18*$E18)&lt;&gt;0),$F18/($AL18*$E18)*100,"")</f>
        <v/>
      </c>
      <c r="I18" s="32" t="n"/>
      <c r="J18" s="33" t="n"/>
      <c r="K18" s="31">
        <f>IF(AND(ISNUMBER($F18),ISNUMBER($J18)),$F18*(1-$J18),"")</f>
        <v/>
      </c>
      <c r="L18" s="32" t="n"/>
      <c r="M18" s="32" t="n"/>
      <c r="N18" s="31">
        <f>IF(ISNUMBER($F18),($F18-IF(ISNUMBER($AM18),$AM18,0))*(1-IF(ISNUMBER($J18),$J18,0)),"")</f>
        <v/>
      </c>
      <c r="O18" s="15" t="inlineStr">
        <is>
          <t>Kiwi Strawberry</t>
        </is>
      </c>
      <c r="P18" s="29" t="n">
        <v>0</v>
      </c>
      <c r="Q18" s="29" t="n">
        <v>0</v>
      </c>
      <c r="R18" s="29" t="n">
        <v>30</v>
      </c>
      <c r="S18" s="29" t="n">
        <v>0</v>
      </c>
      <c r="T18" s="29" t="n">
        <v>5</v>
      </c>
      <c r="U18" s="15" t="inlineStr">
        <is>
          <t>Sucralose</t>
        </is>
      </c>
      <c r="V18" s="15" t="inlineStr">
        <is>
          <t>Zero sugar, vitamins A/D/B, antioxidants (green tea), bold flavour</t>
        </is>
      </c>
      <c r="W18" s="32" t="n"/>
      <c r="X18" s="32" t="n"/>
      <c r="Y18" s="32" t="n"/>
      <c r="Z18" s="32" t="n"/>
      <c r="AA18" s="15" t="inlineStr">
        <is>
          <t>High</t>
        </is>
      </c>
      <c r="AB18" s="15" t="inlineStr">
        <is>
          <t>Mass-market functional sparkling; strong shelf share</t>
        </is>
      </c>
      <c r="AC18" s="15" t="inlineStr">
        <is>
          <t>Bold zero-sugar sparkling with added vitamins</t>
        </is>
      </c>
      <c r="AD18" s="15" t="inlineStr">
        <is>
          <t>Big flavour and added vitamins at zero sugar.</t>
        </is>
      </c>
      <c r="AE18" s="32" t="n"/>
      <c r="AF18" s="34">
        <f>IF(AND(ISNUMBER($P18),ISNUMBER($AL18),$AL18&lt;&gt;0),ROUND($P18/$AL18*100,1),"")</f>
        <v/>
      </c>
      <c r="AG18" s="35">
        <f>IF(AND(ISNUMBER($S18),ISNUMBER($AL18),$AL18&lt;&gt;0),ROUND($S18/$AL18*100,2),"")</f>
        <v/>
      </c>
      <c r="AH18" s="34">
        <f>IF(AND(ISNUMBER($Q18),ISNUMBER($AL18),$AL18&lt;&gt;0),ROUND($Q18/$AL18*100,1),"")</f>
        <v/>
      </c>
      <c r="AI18" s="29">
        <f>IF(ISNUMBER($S18),IF($S18&lt;=1,"Yes","No"),"n/a")</f>
        <v/>
      </c>
      <c r="AJ18" s="29">
        <f>IF(ISNUMBER($S18),ROUND(MAX(0,MIN(100,100-$S18*2.5-IF(ISNUMBER($T18),$T18,0)*0.12+IF($S18&lt;=1,12,0))),0),"")</f>
        <v/>
      </c>
      <c r="AK18" s="29">
        <f>IF(ISNUMBER($Q18),IF($Q18&gt;=100,20,IF($Q18&gt;=30,10,0)),0)+IF(ISNUMBER($R18),IF($R18&gt;=100,20,0),0)+IF(ISNUMBER($P18),IF($P18&gt;=150,20,IF($P18&gt;=50,12,5)),0)+IF(ISNUMBER($S18),IF($S18&lt;=1,15,0),0)</f>
        <v/>
      </c>
      <c r="AL18" s="29" t="n">
        <v>503</v>
      </c>
      <c r="AM18" s="30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Sparkling Ice</t>
        </is>
      </c>
      <c r="B19" s="15" t="inlineStr">
        <is>
          <t>Sparkling Ice (+ Antioxidants &amp; Vitamins) | Kiwi Strawberry | 12-pack 503mL</t>
        </is>
      </c>
      <c r="C19" s="15" t="inlineStr">
        <is>
          <t>1) Sparkling electrolyte / functional sparkling</t>
        </is>
      </c>
      <c r="D19" s="15" t="inlineStr">
        <is>
          <t>503 mL bottle</t>
        </is>
      </c>
      <c r="E19" s="29" t="n">
        <v>12</v>
      </c>
      <c r="F19" s="30" t="n"/>
      <c r="G19" s="31">
        <f>IF(AND(ISNUMBER($F19),ISNUMBER($E19),$E19&lt;&gt;0),$F19/$E19,"")</f>
        <v/>
      </c>
      <c r="H19" s="31">
        <f>IF(AND(ISNUMBER($F19),ISNUMBER($AL19),ISNUMBER($E19),($AL19*$E19)&lt;&gt;0),$F19/($AL19*$E19)*100,"")</f>
        <v/>
      </c>
      <c r="I19" s="32" t="n"/>
      <c r="J19" s="33" t="n"/>
      <c r="K19" s="31">
        <f>IF(AND(ISNUMBER($F19),ISNUMBER($J19)),$F19*(1-$J19),"")</f>
        <v/>
      </c>
      <c r="L19" s="32" t="n"/>
      <c r="M19" s="32" t="n"/>
      <c r="N19" s="31">
        <f>IF(ISNUMBER($F19),($F19-IF(ISNUMBER($AM19),$AM19,0))*(1-IF(ISNUMBER($J19),$J19,0)),"")</f>
        <v/>
      </c>
      <c r="O19" s="15" t="inlineStr">
        <is>
          <t>Kiwi Strawberry</t>
        </is>
      </c>
      <c r="P19" s="29" t="n">
        <v>0</v>
      </c>
      <c r="Q19" s="29" t="n">
        <v>0</v>
      </c>
      <c r="R19" s="29" t="n">
        <v>30</v>
      </c>
      <c r="S19" s="29" t="n">
        <v>0</v>
      </c>
      <c r="T19" s="29" t="n">
        <v>5</v>
      </c>
      <c r="U19" s="15" t="inlineStr">
        <is>
          <t>Sucralose</t>
        </is>
      </c>
      <c r="V19" s="15" t="inlineStr">
        <is>
          <t>Zero sugar, vitamins A/D/B, antioxidants (green tea), bold flavour</t>
        </is>
      </c>
      <c r="W19" s="32" t="n"/>
      <c r="X19" s="32" t="n"/>
      <c r="Y19" s="32" t="n"/>
      <c r="Z19" s="32" t="n"/>
      <c r="AA19" s="15" t="inlineStr">
        <is>
          <t>High</t>
        </is>
      </c>
      <c r="AB19" s="15" t="inlineStr">
        <is>
          <t>Mass-market functional sparkling; strong shelf share</t>
        </is>
      </c>
      <c r="AC19" s="15" t="inlineStr">
        <is>
          <t>Bold zero-sugar sparkling with added vitamins</t>
        </is>
      </c>
      <c r="AD19" s="15" t="inlineStr">
        <is>
          <t>Big flavour and added vitamins at zero sugar.</t>
        </is>
      </c>
      <c r="AE19" s="32" t="n"/>
      <c r="AF19" s="34">
        <f>IF(AND(ISNUMBER($P19),ISNUMBER($AL19),$AL19&lt;&gt;0),ROUND($P19/$AL19*100,1),"")</f>
        <v/>
      </c>
      <c r="AG19" s="35">
        <f>IF(AND(ISNUMBER($S19),ISNUMBER($AL19),$AL19&lt;&gt;0),ROUND($S19/$AL19*100,2),"")</f>
        <v/>
      </c>
      <c r="AH19" s="34">
        <f>IF(AND(ISNUMBER($Q19),ISNUMBER($AL19),$AL19&lt;&gt;0),ROUND($Q19/$AL19*100,1),"")</f>
        <v/>
      </c>
      <c r="AI19" s="29">
        <f>IF(ISNUMBER($S19),IF($S19&lt;=1,"Yes","No"),"n/a")</f>
        <v/>
      </c>
      <c r="AJ19" s="29">
        <f>IF(ISNUMBER($S19),ROUND(MAX(0,MIN(100,100-$S19*2.5-IF(ISNUMBER($T19),$T19,0)*0.12+IF($S19&lt;=1,12,0))),0),"")</f>
        <v/>
      </c>
      <c r="AK19" s="29">
        <f>IF(ISNUMBER($Q19),IF($Q19&gt;=100,20,IF($Q19&gt;=30,10,0)),0)+IF(ISNUMBER($R19),IF($R19&gt;=100,20,0),0)+IF(ISNUMBER($P19),IF($P19&gt;=150,20,IF($P19&gt;=50,12,5)),0)+IF(ISNUMBER($S19),IF($S19&lt;=1,15,0),0)</f>
        <v/>
      </c>
      <c r="AL19" s="29" t="n">
        <v>503</v>
      </c>
      <c r="AM19" s="30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Sparkling Ice</t>
        </is>
      </c>
      <c r="B20" s="15" t="inlineStr">
        <is>
          <t>Sparkling Ice (+ Antioxidants &amp; Vitamins) | Kiwi Strawberry | 18-pack 503mL</t>
        </is>
      </c>
      <c r="C20" s="15" t="inlineStr">
        <is>
          <t>1) Sparkling electrolyte / functional sparkling</t>
        </is>
      </c>
      <c r="D20" s="15" t="inlineStr">
        <is>
          <t>503 mL bottle</t>
        </is>
      </c>
      <c r="E20" s="29" t="n">
        <v>18</v>
      </c>
      <c r="F20" s="30" t="n"/>
      <c r="G20" s="31">
        <f>IF(AND(ISNUMBER($F20),ISNUMBER($E20),$E20&lt;&gt;0),$F20/$E20,"")</f>
        <v/>
      </c>
      <c r="H20" s="31">
        <f>IF(AND(ISNUMBER($F20),ISNUMBER($AL20),ISNUMBER($E20),($AL20*$E20)&lt;&gt;0),$F20/($AL20*$E20)*100,"")</f>
        <v/>
      </c>
      <c r="I20" s="32" t="n"/>
      <c r="J20" s="33" t="n"/>
      <c r="K20" s="31">
        <f>IF(AND(ISNUMBER($F20),ISNUMBER($J20)),$F20*(1-$J20),"")</f>
        <v/>
      </c>
      <c r="L20" s="32" t="n"/>
      <c r="M20" s="32" t="n"/>
      <c r="N20" s="31">
        <f>IF(ISNUMBER($F20),($F20-IF(ISNUMBER($AM20),$AM20,0))*(1-IF(ISNUMBER($J20),$J20,0)),"")</f>
        <v/>
      </c>
      <c r="O20" s="15" t="inlineStr">
        <is>
          <t>Kiwi Strawberry</t>
        </is>
      </c>
      <c r="P20" s="29" t="n">
        <v>0</v>
      </c>
      <c r="Q20" s="29" t="n">
        <v>0</v>
      </c>
      <c r="R20" s="29" t="n">
        <v>30</v>
      </c>
      <c r="S20" s="29" t="n">
        <v>0</v>
      </c>
      <c r="T20" s="29" t="n">
        <v>5</v>
      </c>
      <c r="U20" s="15" t="inlineStr">
        <is>
          <t>Sucralose</t>
        </is>
      </c>
      <c r="V20" s="15" t="inlineStr">
        <is>
          <t>Zero sugar, vitamins A/D/B, antioxidants (green tea), bold flavour</t>
        </is>
      </c>
      <c r="W20" s="32" t="n"/>
      <c r="X20" s="32" t="n"/>
      <c r="Y20" s="32" t="n"/>
      <c r="Z20" s="32" t="n"/>
      <c r="AA20" s="15" t="inlineStr">
        <is>
          <t>High</t>
        </is>
      </c>
      <c r="AB20" s="15" t="inlineStr">
        <is>
          <t>Mass-market functional sparkling; strong shelf share</t>
        </is>
      </c>
      <c r="AC20" s="15" t="inlineStr">
        <is>
          <t>Bold zero-sugar sparkling with added vitamins</t>
        </is>
      </c>
      <c r="AD20" s="15" t="inlineStr">
        <is>
          <t>Big flavour and added vitamins at zero sugar.</t>
        </is>
      </c>
      <c r="AE20" s="32" t="n"/>
      <c r="AF20" s="34">
        <f>IF(AND(ISNUMBER($P20),ISNUMBER($AL20),$AL20&lt;&gt;0),ROUND($P20/$AL20*100,1),"")</f>
        <v/>
      </c>
      <c r="AG20" s="35">
        <f>IF(AND(ISNUMBER($S20),ISNUMBER($AL20),$AL20&lt;&gt;0),ROUND($S20/$AL20*100,2),"")</f>
        <v/>
      </c>
      <c r="AH20" s="34">
        <f>IF(AND(ISNUMBER($Q20),ISNUMBER($AL20),$AL20&lt;&gt;0),ROUND($Q20/$AL20*100,1),"")</f>
        <v/>
      </c>
      <c r="AI20" s="29">
        <f>IF(ISNUMBER($S20),IF($S20&lt;=1,"Yes","No"),"n/a")</f>
        <v/>
      </c>
      <c r="AJ20" s="29">
        <f>IF(ISNUMBER($S20),ROUND(MAX(0,MIN(100,100-$S20*2.5-IF(ISNUMBER($T20),$T20,0)*0.12+IF($S20&lt;=1,12,0))),0),"")</f>
        <v/>
      </c>
      <c r="AK20" s="29">
        <f>IF(ISNUMBER($Q20),IF($Q20&gt;=100,20,IF($Q20&gt;=30,10,0)),0)+IF(ISNUMBER($R20),IF($R20&gt;=100,20,0),0)+IF(ISNUMBER($P20),IF($P20&gt;=150,20,IF($P20&gt;=50,12,5)),0)+IF(ISNUMBER($S20),IF($S20&lt;=1,15,0),0)</f>
        <v/>
      </c>
      <c r="AL20" s="29" t="n">
        <v>503</v>
      </c>
      <c r="AM20" s="30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Sparkling Ice</t>
        </is>
      </c>
      <c r="B21" s="15" t="inlineStr">
        <is>
          <t>Sparkling Ice (+ Antioxidants &amp; Vitamins) | Kiwi Strawberry | 24-pack 503mL</t>
        </is>
      </c>
      <c r="C21" s="15" t="inlineStr">
        <is>
          <t>1) Sparkling electrolyte / functional sparkling</t>
        </is>
      </c>
      <c r="D21" s="15" t="inlineStr">
        <is>
          <t>503 mL bottle</t>
        </is>
      </c>
      <c r="E21" s="29" t="n">
        <v>24</v>
      </c>
      <c r="F21" s="30" t="n"/>
      <c r="G21" s="31">
        <f>IF(AND(ISNUMBER($F21),ISNUMBER($E21),$E21&lt;&gt;0),$F21/$E21,"")</f>
        <v/>
      </c>
      <c r="H21" s="31">
        <f>IF(AND(ISNUMBER($F21),ISNUMBER($AL21),ISNUMBER($E21),($AL21*$E21)&lt;&gt;0),$F21/($AL21*$E21)*100,"")</f>
        <v/>
      </c>
      <c r="I21" s="32" t="n"/>
      <c r="J21" s="33" t="n"/>
      <c r="K21" s="31">
        <f>IF(AND(ISNUMBER($F21),ISNUMBER($J21)),$F21*(1-$J21),"")</f>
        <v/>
      </c>
      <c r="L21" s="32" t="n"/>
      <c r="M21" s="32" t="n"/>
      <c r="N21" s="31">
        <f>IF(ISNUMBER($F21),($F21-IF(ISNUMBER($AM21),$AM21,0))*(1-IF(ISNUMBER($J21),$J21,0)),"")</f>
        <v/>
      </c>
      <c r="O21" s="15" t="inlineStr">
        <is>
          <t>Kiwi Strawberry</t>
        </is>
      </c>
      <c r="P21" s="29" t="n">
        <v>0</v>
      </c>
      <c r="Q21" s="29" t="n">
        <v>0</v>
      </c>
      <c r="R21" s="29" t="n">
        <v>30</v>
      </c>
      <c r="S21" s="29" t="n">
        <v>0</v>
      </c>
      <c r="T21" s="29" t="n">
        <v>5</v>
      </c>
      <c r="U21" s="15" t="inlineStr">
        <is>
          <t>Sucralose</t>
        </is>
      </c>
      <c r="V21" s="15" t="inlineStr">
        <is>
          <t>Zero sugar, vitamins A/D/B, antioxidants (green tea), bold flavour</t>
        </is>
      </c>
      <c r="W21" s="32" t="n"/>
      <c r="X21" s="32" t="n"/>
      <c r="Y21" s="32" t="n"/>
      <c r="Z21" s="32" t="n"/>
      <c r="AA21" s="15" t="inlineStr">
        <is>
          <t>High</t>
        </is>
      </c>
      <c r="AB21" s="15" t="inlineStr">
        <is>
          <t>Mass-market functional sparkling; strong shelf share</t>
        </is>
      </c>
      <c r="AC21" s="15" t="inlineStr">
        <is>
          <t>Bold zero-sugar sparkling with added vitamins</t>
        </is>
      </c>
      <c r="AD21" s="15" t="inlineStr">
        <is>
          <t>Big flavour and added vitamins at zero sugar.</t>
        </is>
      </c>
      <c r="AE21" s="32" t="n"/>
      <c r="AF21" s="34">
        <f>IF(AND(ISNUMBER($P21),ISNUMBER($AL21),$AL21&lt;&gt;0),ROUND($P21/$AL21*100,1),"")</f>
        <v/>
      </c>
      <c r="AG21" s="35">
        <f>IF(AND(ISNUMBER($S21),ISNUMBER($AL21),$AL21&lt;&gt;0),ROUND($S21/$AL21*100,2),"")</f>
        <v/>
      </c>
      <c r="AH21" s="34">
        <f>IF(AND(ISNUMBER($Q21),ISNUMBER($AL21),$AL21&lt;&gt;0),ROUND($Q21/$AL21*100,1),"")</f>
        <v/>
      </c>
      <c r="AI21" s="29">
        <f>IF(ISNUMBER($S21),IF($S21&lt;=1,"Yes","No"),"n/a")</f>
        <v/>
      </c>
      <c r="AJ21" s="29">
        <f>IF(ISNUMBER($S21),ROUND(MAX(0,MIN(100,100-$S21*2.5-IF(ISNUMBER($T21),$T21,0)*0.12+IF($S21&lt;=1,12,0))),0),"")</f>
        <v/>
      </c>
      <c r="AK21" s="29">
        <f>IF(ISNUMBER($Q21),IF($Q21&gt;=100,20,IF($Q21&gt;=30,10,0)),0)+IF(ISNUMBER($R21),IF($R21&gt;=100,20,0),0)+IF(ISNUMBER($P21),IF($P21&gt;=150,20,IF($P21&gt;=50,12,5)),0)+IF(ISNUMBER($S21),IF($S21&lt;=1,15,0),0)</f>
        <v/>
      </c>
      <c r="AL21" s="29" t="n">
        <v>503</v>
      </c>
      <c r="AM21" s="30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Sparkling Ice</t>
        </is>
      </c>
      <c r="B22" s="15" t="inlineStr">
        <is>
          <t>Sparkling Ice (+ Antioxidants &amp; Vitamins) | Coconut Pineapple | single 503mL</t>
        </is>
      </c>
      <c r="C22" s="15" t="inlineStr">
        <is>
          <t>1) Sparkling electrolyte / functional sparkling</t>
        </is>
      </c>
      <c r="D22" s="15" t="inlineStr">
        <is>
          <t>503 mL bottle</t>
        </is>
      </c>
      <c r="E22" s="29" t="n">
        <v>1</v>
      </c>
      <c r="F22" s="30" t="n"/>
      <c r="G22" s="31">
        <f>IF(AND(ISNUMBER($F22),ISNUMBER($E22),$E22&lt;&gt;0),$F22/$E22,"")</f>
        <v/>
      </c>
      <c r="H22" s="31">
        <f>IF(AND(ISNUMBER($F22),ISNUMBER($AL22),ISNUMBER($E22),($AL22*$E22)&lt;&gt;0),$F22/($AL22*$E22)*100,"")</f>
        <v/>
      </c>
      <c r="I22" s="32" t="n"/>
      <c r="J22" s="33" t="n"/>
      <c r="K22" s="31">
        <f>IF(AND(ISNUMBER($F22),ISNUMBER($J22)),$F22*(1-$J22),"")</f>
        <v/>
      </c>
      <c r="L22" s="32" t="n"/>
      <c r="M22" s="32" t="n"/>
      <c r="N22" s="31">
        <f>IF(ISNUMBER($F22),($F22-IF(ISNUMBER($AM22),$AM22,0))*(1-IF(ISNUMBER($J22),$J22,0)),"")</f>
        <v/>
      </c>
      <c r="O22" s="15" t="inlineStr">
        <is>
          <t>Coconut Pineapple</t>
        </is>
      </c>
      <c r="P22" s="29" t="n">
        <v>0</v>
      </c>
      <c r="Q22" s="29" t="n">
        <v>0</v>
      </c>
      <c r="R22" s="29" t="n">
        <v>30</v>
      </c>
      <c r="S22" s="29" t="n">
        <v>0</v>
      </c>
      <c r="T22" s="29" t="n">
        <v>5</v>
      </c>
      <c r="U22" s="15" t="inlineStr">
        <is>
          <t>Sucralose</t>
        </is>
      </c>
      <c r="V22" s="15" t="inlineStr">
        <is>
          <t>Zero sugar, vitamins A/D/B, antioxidants (green tea), bold flavour</t>
        </is>
      </c>
      <c r="W22" s="32" t="n"/>
      <c r="X22" s="32" t="n"/>
      <c r="Y22" s="32" t="n"/>
      <c r="Z22" s="32" t="n"/>
      <c r="AA22" s="15" t="inlineStr">
        <is>
          <t>High</t>
        </is>
      </c>
      <c r="AB22" s="15" t="inlineStr">
        <is>
          <t>Mass-market functional sparkling; strong shelf share</t>
        </is>
      </c>
      <c r="AC22" s="15" t="inlineStr">
        <is>
          <t>Bold zero-sugar sparkling with added vitamins</t>
        </is>
      </c>
      <c r="AD22" s="15" t="inlineStr">
        <is>
          <t>Big flavour and added vitamins at zero sugar.</t>
        </is>
      </c>
      <c r="AE22" s="32" t="n"/>
      <c r="AF22" s="34">
        <f>IF(AND(ISNUMBER($P22),ISNUMBER($AL22),$AL22&lt;&gt;0),ROUND($P22/$AL22*100,1),"")</f>
        <v/>
      </c>
      <c r="AG22" s="35">
        <f>IF(AND(ISNUMBER($S22),ISNUMBER($AL22),$AL22&lt;&gt;0),ROUND($S22/$AL22*100,2),"")</f>
        <v/>
      </c>
      <c r="AH22" s="34">
        <f>IF(AND(ISNUMBER($Q22),ISNUMBER($AL22),$AL22&lt;&gt;0),ROUND($Q22/$AL22*100,1),"")</f>
        <v/>
      </c>
      <c r="AI22" s="29">
        <f>IF(ISNUMBER($S22),IF($S22&lt;=1,"Yes","No"),"n/a")</f>
        <v/>
      </c>
      <c r="AJ22" s="29">
        <f>IF(ISNUMBER($S22),ROUND(MAX(0,MIN(100,100-$S22*2.5-IF(ISNUMBER($T22),$T22,0)*0.12+IF($S22&lt;=1,12,0))),0),"")</f>
        <v/>
      </c>
      <c r="AK22" s="29">
        <f>IF(ISNUMBER($Q22),IF($Q22&gt;=100,20,IF($Q22&gt;=30,10,0)),0)+IF(ISNUMBER($R22),IF($R22&gt;=100,20,0),0)+IF(ISNUMBER($P22),IF($P22&gt;=150,20,IF($P22&gt;=50,12,5)),0)+IF(ISNUMBER($S22),IF($S22&lt;=1,15,0),0)</f>
        <v/>
      </c>
      <c r="AL22" s="29" t="n">
        <v>503</v>
      </c>
      <c r="AM22" s="30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Sparkling Ice</t>
        </is>
      </c>
      <c r="B23" s="15" t="inlineStr">
        <is>
          <t>Sparkling Ice (+ Antioxidants &amp; Vitamins) | Coconut Pineapple | 8-pack 503mL</t>
        </is>
      </c>
      <c r="C23" s="15" t="inlineStr">
        <is>
          <t>1) Sparkling electrolyte / functional sparkling</t>
        </is>
      </c>
      <c r="D23" s="15" t="inlineStr">
        <is>
          <t>503 mL bottle</t>
        </is>
      </c>
      <c r="E23" s="29" t="n">
        <v>8</v>
      </c>
      <c r="F23" s="30" t="n"/>
      <c r="G23" s="31">
        <f>IF(AND(ISNUMBER($F23),ISNUMBER($E23),$E23&lt;&gt;0),$F23/$E23,"")</f>
        <v/>
      </c>
      <c r="H23" s="31">
        <f>IF(AND(ISNUMBER($F23),ISNUMBER($AL23),ISNUMBER($E23),($AL23*$E23)&lt;&gt;0),$F23/($AL23*$E23)*100,"")</f>
        <v/>
      </c>
      <c r="I23" s="32" t="n"/>
      <c r="J23" s="33" t="n"/>
      <c r="K23" s="31">
        <f>IF(AND(ISNUMBER($F23),ISNUMBER($J23)),$F23*(1-$J23),"")</f>
        <v/>
      </c>
      <c r="L23" s="32" t="n"/>
      <c r="M23" s="32" t="n"/>
      <c r="N23" s="31">
        <f>IF(ISNUMBER($F23),($F23-IF(ISNUMBER($AM23),$AM23,0))*(1-IF(ISNUMBER($J23),$J23,0)),"")</f>
        <v/>
      </c>
      <c r="O23" s="15" t="inlineStr">
        <is>
          <t>Coconut Pineapple</t>
        </is>
      </c>
      <c r="P23" s="29" t="n">
        <v>0</v>
      </c>
      <c r="Q23" s="29" t="n">
        <v>0</v>
      </c>
      <c r="R23" s="29" t="n">
        <v>30</v>
      </c>
      <c r="S23" s="29" t="n">
        <v>0</v>
      </c>
      <c r="T23" s="29" t="n">
        <v>5</v>
      </c>
      <c r="U23" s="15" t="inlineStr">
        <is>
          <t>Sucralose</t>
        </is>
      </c>
      <c r="V23" s="15" t="inlineStr">
        <is>
          <t>Zero sugar, vitamins A/D/B, antioxidants (green tea), bold flavour</t>
        </is>
      </c>
      <c r="W23" s="32" t="n"/>
      <c r="X23" s="32" t="n"/>
      <c r="Y23" s="32" t="n"/>
      <c r="Z23" s="32" t="n"/>
      <c r="AA23" s="15" t="inlineStr">
        <is>
          <t>High</t>
        </is>
      </c>
      <c r="AB23" s="15" t="inlineStr">
        <is>
          <t>Mass-market functional sparkling; strong shelf share</t>
        </is>
      </c>
      <c r="AC23" s="15" t="inlineStr">
        <is>
          <t>Bold zero-sugar sparkling with added vitamins</t>
        </is>
      </c>
      <c r="AD23" s="15" t="inlineStr">
        <is>
          <t>Big flavour and added vitamins at zero sugar.</t>
        </is>
      </c>
      <c r="AE23" s="32" t="n"/>
      <c r="AF23" s="34">
        <f>IF(AND(ISNUMBER($P23),ISNUMBER($AL23),$AL23&lt;&gt;0),ROUND($P23/$AL23*100,1),"")</f>
        <v/>
      </c>
      <c r="AG23" s="35">
        <f>IF(AND(ISNUMBER($S23),ISNUMBER($AL23),$AL23&lt;&gt;0),ROUND($S23/$AL23*100,2),"")</f>
        <v/>
      </c>
      <c r="AH23" s="34">
        <f>IF(AND(ISNUMBER($Q23),ISNUMBER($AL23),$AL23&lt;&gt;0),ROUND($Q23/$AL23*100,1),"")</f>
        <v/>
      </c>
      <c r="AI23" s="29">
        <f>IF(ISNUMBER($S23),IF($S23&lt;=1,"Yes","No"),"n/a")</f>
        <v/>
      </c>
      <c r="AJ23" s="29">
        <f>IF(ISNUMBER($S23),ROUND(MAX(0,MIN(100,100-$S23*2.5-IF(ISNUMBER($T23),$T23,0)*0.12+IF($S23&lt;=1,12,0))),0),"")</f>
        <v/>
      </c>
      <c r="AK23" s="29">
        <f>IF(ISNUMBER($Q23),IF($Q23&gt;=100,20,IF($Q23&gt;=30,10,0)),0)+IF(ISNUMBER($R23),IF($R23&gt;=100,20,0),0)+IF(ISNUMBER($P23),IF($P23&gt;=150,20,IF($P23&gt;=50,12,5)),0)+IF(ISNUMBER($S23),IF($S23&lt;=1,15,0),0)</f>
        <v/>
      </c>
      <c r="AL23" s="29" t="n">
        <v>503</v>
      </c>
      <c r="AM23" s="30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Sparkling Ice</t>
        </is>
      </c>
      <c r="B24" s="15" t="inlineStr">
        <is>
          <t>Sparkling Ice (+ Antioxidants &amp; Vitamins) | Coconut Pineapple | 12-pack 503mL</t>
        </is>
      </c>
      <c r="C24" s="15" t="inlineStr">
        <is>
          <t>1) Sparkling electrolyte / functional sparkling</t>
        </is>
      </c>
      <c r="D24" s="15" t="inlineStr">
        <is>
          <t>503 mL bottle</t>
        </is>
      </c>
      <c r="E24" s="29" t="n">
        <v>12</v>
      </c>
      <c r="F24" s="30" t="n"/>
      <c r="G24" s="31">
        <f>IF(AND(ISNUMBER($F24),ISNUMBER($E24),$E24&lt;&gt;0),$F24/$E24,"")</f>
        <v/>
      </c>
      <c r="H24" s="31">
        <f>IF(AND(ISNUMBER($F24),ISNUMBER($AL24),ISNUMBER($E24),($AL24*$E24)&lt;&gt;0),$F24/($AL24*$E24)*100,"")</f>
        <v/>
      </c>
      <c r="I24" s="32" t="n"/>
      <c r="J24" s="33" t="n"/>
      <c r="K24" s="31">
        <f>IF(AND(ISNUMBER($F24),ISNUMBER($J24)),$F24*(1-$J24),"")</f>
        <v/>
      </c>
      <c r="L24" s="32" t="n"/>
      <c r="M24" s="32" t="n"/>
      <c r="N24" s="31">
        <f>IF(ISNUMBER($F24),($F24-IF(ISNUMBER($AM24),$AM24,0))*(1-IF(ISNUMBER($J24),$J24,0)),"")</f>
        <v/>
      </c>
      <c r="O24" s="15" t="inlineStr">
        <is>
          <t>Coconut Pineapple</t>
        </is>
      </c>
      <c r="P24" s="29" t="n">
        <v>0</v>
      </c>
      <c r="Q24" s="29" t="n">
        <v>0</v>
      </c>
      <c r="R24" s="29" t="n">
        <v>30</v>
      </c>
      <c r="S24" s="29" t="n">
        <v>0</v>
      </c>
      <c r="T24" s="29" t="n">
        <v>5</v>
      </c>
      <c r="U24" s="15" t="inlineStr">
        <is>
          <t>Sucralose</t>
        </is>
      </c>
      <c r="V24" s="15" t="inlineStr">
        <is>
          <t>Zero sugar, vitamins A/D/B, antioxidants (green tea), bold flavour</t>
        </is>
      </c>
      <c r="W24" s="32" t="n"/>
      <c r="X24" s="32" t="n"/>
      <c r="Y24" s="32" t="n"/>
      <c r="Z24" s="32" t="n"/>
      <c r="AA24" s="15" t="inlineStr">
        <is>
          <t>High</t>
        </is>
      </c>
      <c r="AB24" s="15" t="inlineStr">
        <is>
          <t>Mass-market functional sparkling; strong shelf share</t>
        </is>
      </c>
      <c r="AC24" s="15" t="inlineStr">
        <is>
          <t>Bold zero-sugar sparkling with added vitamins</t>
        </is>
      </c>
      <c r="AD24" s="15" t="inlineStr">
        <is>
          <t>Big flavour and added vitamins at zero sugar.</t>
        </is>
      </c>
      <c r="AE24" s="32" t="n"/>
      <c r="AF24" s="34">
        <f>IF(AND(ISNUMBER($P24),ISNUMBER($AL24),$AL24&lt;&gt;0),ROUND($P24/$AL24*100,1),"")</f>
        <v/>
      </c>
      <c r="AG24" s="35">
        <f>IF(AND(ISNUMBER($S24),ISNUMBER($AL24),$AL24&lt;&gt;0),ROUND($S24/$AL24*100,2),"")</f>
        <v/>
      </c>
      <c r="AH24" s="34">
        <f>IF(AND(ISNUMBER($Q24),ISNUMBER($AL24),$AL24&lt;&gt;0),ROUND($Q24/$AL24*100,1),"")</f>
        <v/>
      </c>
      <c r="AI24" s="29">
        <f>IF(ISNUMBER($S24),IF($S24&lt;=1,"Yes","No"),"n/a")</f>
        <v/>
      </c>
      <c r="AJ24" s="29">
        <f>IF(ISNUMBER($S24),ROUND(MAX(0,MIN(100,100-$S24*2.5-IF(ISNUMBER($T24),$T24,0)*0.12+IF($S24&lt;=1,12,0))),0),"")</f>
        <v/>
      </c>
      <c r="AK24" s="29">
        <f>IF(ISNUMBER($Q24),IF($Q24&gt;=100,20,IF($Q24&gt;=30,10,0)),0)+IF(ISNUMBER($R24),IF($R24&gt;=100,20,0),0)+IF(ISNUMBER($P24),IF($P24&gt;=150,20,IF($P24&gt;=50,12,5)),0)+IF(ISNUMBER($S24),IF($S24&lt;=1,15,0),0)</f>
        <v/>
      </c>
      <c r="AL24" s="29" t="n">
        <v>503</v>
      </c>
      <c r="AM24" s="30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Sparkling Ice</t>
        </is>
      </c>
      <c r="B25" s="15" t="inlineStr">
        <is>
          <t>Sparkling Ice (+ Antioxidants &amp; Vitamins) | Coconut Pineapple | 18-pack 503mL</t>
        </is>
      </c>
      <c r="C25" s="15" t="inlineStr">
        <is>
          <t>1) Sparkling electrolyte / functional sparkling</t>
        </is>
      </c>
      <c r="D25" s="15" t="inlineStr">
        <is>
          <t>503 mL bottle</t>
        </is>
      </c>
      <c r="E25" s="29" t="n">
        <v>18</v>
      </c>
      <c r="F25" s="30" t="n"/>
      <c r="G25" s="31">
        <f>IF(AND(ISNUMBER($F25),ISNUMBER($E25),$E25&lt;&gt;0),$F25/$E25,"")</f>
        <v/>
      </c>
      <c r="H25" s="31">
        <f>IF(AND(ISNUMBER($F25),ISNUMBER($AL25),ISNUMBER($E25),($AL25*$E25)&lt;&gt;0),$F25/($AL25*$E25)*100,"")</f>
        <v/>
      </c>
      <c r="I25" s="32" t="n"/>
      <c r="J25" s="33" t="n"/>
      <c r="K25" s="31">
        <f>IF(AND(ISNUMBER($F25),ISNUMBER($J25)),$F25*(1-$J25),"")</f>
        <v/>
      </c>
      <c r="L25" s="32" t="n"/>
      <c r="M25" s="32" t="n"/>
      <c r="N25" s="31">
        <f>IF(ISNUMBER($F25),($F25-IF(ISNUMBER($AM25),$AM25,0))*(1-IF(ISNUMBER($J25),$J25,0)),"")</f>
        <v/>
      </c>
      <c r="O25" s="15" t="inlineStr">
        <is>
          <t>Coconut Pineapple</t>
        </is>
      </c>
      <c r="P25" s="29" t="n">
        <v>0</v>
      </c>
      <c r="Q25" s="29" t="n">
        <v>0</v>
      </c>
      <c r="R25" s="29" t="n">
        <v>30</v>
      </c>
      <c r="S25" s="29" t="n">
        <v>0</v>
      </c>
      <c r="T25" s="29" t="n">
        <v>5</v>
      </c>
      <c r="U25" s="15" t="inlineStr">
        <is>
          <t>Sucralose</t>
        </is>
      </c>
      <c r="V25" s="15" t="inlineStr">
        <is>
          <t>Zero sugar, vitamins A/D/B, antioxidants (green tea), bold flavour</t>
        </is>
      </c>
      <c r="W25" s="32" t="n"/>
      <c r="X25" s="32" t="n"/>
      <c r="Y25" s="32" t="n"/>
      <c r="Z25" s="32" t="n"/>
      <c r="AA25" s="15" t="inlineStr">
        <is>
          <t>High</t>
        </is>
      </c>
      <c r="AB25" s="15" t="inlineStr">
        <is>
          <t>Mass-market functional sparkling; strong shelf share</t>
        </is>
      </c>
      <c r="AC25" s="15" t="inlineStr">
        <is>
          <t>Bold zero-sugar sparkling with added vitamins</t>
        </is>
      </c>
      <c r="AD25" s="15" t="inlineStr">
        <is>
          <t>Big flavour and added vitamins at zero sugar.</t>
        </is>
      </c>
      <c r="AE25" s="32" t="n"/>
      <c r="AF25" s="34">
        <f>IF(AND(ISNUMBER($P25),ISNUMBER($AL25),$AL25&lt;&gt;0),ROUND($P25/$AL25*100,1),"")</f>
        <v/>
      </c>
      <c r="AG25" s="35">
        <f>IF(AND(ISNUMBER($S25),ISNUMBER($AL25),$AL25&lt;&gt;0),ROUND($S25/$AL25*100,2),"")</f>
        <v/>
      </c>
      <c r="AH25" s="34">
        <f>IF(AND(ISNUMBER($Q25),ISNUMBER($AL25),$AL25&lt;&gt;0),ROUND($Q25/$AL25*100,1),"")</f>
        <v/>
      </c>
      <c r="AI25" s="29">
        <f>IF(ISNUMBER($S25),IF($S25&lt;=1,"Yes","No"),"n/a")</f>
        <v/>
      </c>
      <c r="AJ25" s="29">
        <f>IF(ISNUMBER($S25),ROUND(MAX(0,MIN(100,100-$S25*2.5-IF(ISNUMBER($T25),$T25,0)*0.12+IF($S25&lt;=1,12,0))),0),"")</f>
        <v/>
      </c>
      <c r="AK25" s="29">
        <f>IF(ISNUMBER($Q25),IF($Q25&gt;=100,20,IF($Q25&gt;=30,10,0)),0)+IF(ISNUMBER($R25),IF($R25&gt;=100,20,0),0)+IF(ISNUMBER($P25),IF($P25&gt;=150,20,IF($P25&gt;=50,12,5)),0)+IF(ISNUMBER($S25),IF($S25&lt;=1,15,0),0)</f>
        <v/>
      </c>
      <c r="AL25" s="29" t="n">
        <v>503</v>
      </c>
      <c r="AM25" s="30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Sparkling Ice</t>
        </is>
      </c>
      <c r="B26" s="15" t="inlineStr">
        <is>
          <t>Sparkling Ice (+ Antioxidants &amp; Vitamins) | Coconut Pineapple | 24-pack 503mL</t>
        </is>
      </c>
      <c r="C26" s="15" t="inlineStr">
        <is>
          <t>1) Sparkling electrolyte / functional sparkling</t>
        </is>
      </c>
      <c r="D26" s="15" t="inlineStr">
        <is>
          <t>503 mL bottle</t>
        </is>
      </c>
      <c r="E26" s="29" t="n">
        <v>24</v>
      </c>
      <c r="F26" s="30" t="n"/>
      <c r="G26" s="31">
        <f>IF(AND(ISNUMBER($F26),ISNUMBER($E26),$E26&lt;&gt;0),$F26/$E26,"")</f>
        <v/>
      </c>
      <c r="H26" s="31">
        <f>IF(AND(ISNUMBER($F26),ISNUMBER($AL26),ISNUMBER($E26),($AL26*$E26)&lt;&gt;0),$F26/($AL26*$E26)*100,"")</f>
        <v/>
      </c>
      <c r="I26" s="32" t="n"/>
      <c r="J26" s="33" t="n"/>
      <c r="K26" s="31">
        <f>IF(AND(ISNUMBER($F26),ISNUMBER($J26)),$F26*(1-$J26),"")</f>
        <v/>
      </c>
      <c r="L26" s="32" t="n"/>
      <c r="M26" s="32" t="n"/>
      <c r="N26" s="31">
        <f>IF(ISNUMBER($F26),($F26-IF(ISNUMBER($AM26),$AM26,0))*(1-IF(ISNUMBER($J26),$J26,0)),"")</f>
        <v/>
      </c>
      <c r="O26" s="15" t="inlineStr">
        <is>
          <t>Coconut Pineapple</t>
        </is>
      </c>
      <c r="P26" s="29" t="n">
        <v>0</v>
      </c>
      <c r="Q26" s="29" t="n">
        <v>0</v>
      </c>
      <c r="R26" s="29" t="n">
        <v>30</v>
      </c>
      <c r="S26" s="29" t="n">
        <v>0</v>
      </c>
      <c r="T26" s="29" t="n">
        <v>5</v>
      </c>
      <c r="U26" s="15" t="inlineStr">
        <is>
          <t>Sucralose</t>
        </is>
      </c>
      <c r="V26" s="15" t="inlineStr">
        <is>
          <t>Zero sugar, vitamins A/D/B, antioxidants (green tea), bold flavour</t>
        </is>
      </c>
      <c r="W26" s="32" t="n"/>
      <c r="X26" s="32" t="n"/>
      <c r="Y26" s="32" t="n"/>
      <c r="Z26" s="32" t="n"/>
      <c r="AA26" s="15" t="inlineStr">
        <is>
          <t>High</t>
        </is>
      </c>
      <c r="AB26" s="15" t="inlineStr">
        <is>
          <t>Mass-market functional sparkling; strong shelf share</t>
        </is>
      </c>
      <c r="AC26" s="15" t="inlineStr">
        <is>
          <t>Bold zero-sugar sparkling with added vitamins</t>
        </is>
      </c>
      <c r="AD26" s="15" t="inlineStr">
        <is>
          <t>Big flavour and added vitamins at zero sugar.</t>
        </is>
      </c>
      <c r="AE26" s="32" t="n"/>
      <c r="AF26" s="34">
        <f>IF(AND(ISNUMBER($P26),ISNUMBER($AL26),$AL26&lt;&gt;0),ROUND($P26/$AL26*100,1),"")</f>
        <v/>
      </c>
      <c r="AG26" s="35">
        <f>IF(AND(ISNUMBER($S26),ISNUMBER($AL26),$AL26&lt;&gt;0),ROUND($S26/$AL26*100,2),"")</f>
        <v/>
      </c>
      <c r="AH26" s="34">
        <f>IF(AND(ISNUMBER($Q26),ISNUMBER($AL26),$AL26&lt;&gt;0),ROUND($Q26/$AL26*100,1),"")</f>
        <v/>
      </c>
      <c r="AI26" s="29">
        <f>IF(ISNUMBER($S26),IF($S26&lt;=1,"Yes","No"),"n/a")</f>
        <v/>
      </c>
      <c r="AJ26" s="29">
        <f>IF(ISNUMBER($S26),ROUND(MAX(0,MIN(100,100-$S26*2.5-IF(ISNUMBER($T26),$T26,0)*0.12+IF($S26&lt;=1,12,0))),0),"")</f>
        <v/>
      </c>
      <c r="AK26" s="29">
        <f>IF(ISNUMBER($Q26),IF($Q26&gt;=100,20,IF($Q26&gt;=30,10,0)),0)+IF(ISNUMBER($R26),IF($R26&gt;=100,20,0),0)+IF(ISNUMBER($P26),IF($P26&gt;=150,20,IF($P26&gt;=50,12,5)),0)+IF(ISNUMBER($S26),IF($S26&lt;=1,15,0),0)</f>
        <v/>
      </c>
      <c r="AL26" s="29" t="n">
        <v>503</v>
      </c>
      <c r="AM26" s="30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Sparkling Ice</t>
        </is>
      </c>
      <c r="B27" s="15" t="inlineStr">
        <is>
          <t>Sparkling Ice (+ Antioxidants &amp; Vitamins) | Classic Lemonade | single 503mL</t>
        </is>
      </c>
      <c r="C27" s="15" t="inlineStr">
        <is>
          <t>1) Sparkling electrolyte / functional sparkling</t>
        </is>
      </c>
      <c r="D27" s="15" t="inlineStr">
        <is>
          <t>503 mL bottle</t>
        </is>
      </c>
      <c r="E27" s="29" t="n">
        <v>1</v>
      </c>
      <c r="F27" s="30" t="n"/>
      <c r="G27" s="31">
        <f>IF(AND(ISNUMBER($F27),ISNUMBER($E27),$E27&lt;&gt;0),$F27/$E27,"")</f>
        <v/>
      </c>
      <c r="H27" s="31">
        <f>IF(AND(ISNUMBER($F27),ISNUMBER($AL27),ISNUMBER($E27),($AL27*$E27)&lt;&gt;0),$F27/($AL27*$E27)*100,"")</f>
        <v/>
      </c>
      <c r="I27" s="32" t="n"/>
      <c r="J27" s="33" t="n"/>
      <c r="K27" s="31">
        <f>IF(AND(ISNUMBER($F27),ISNUMBER($J27)),$F27*(1-$J27),"")</f>
        <v/>
      </c>
      <c r="L27" s="32" t="n"/>
      <c r="M27" s="32" t="n"/>
      <c r="N27" s="31">
        <f>IF(ISNUMBER($F27),($F27-IF(ISNUMBER($AM27),$AM27,0))*(1-IF(ISNUMBER($J27),$J27,0)),"")</f>
        <v/>
      </c>
      <c r="O27" s="15" t="inlineStr">
        <is>
          <t>Classic Lemonade</t>
        </is>
      </c>
      <c r="P27" s="29" t="n">
        <v>0</v>
      </c>
      <c r="Q27" s="29" t="n">
        <v>0</v>
      </c>
      <c r="R27" s="29" t="n">
        <v>30</v>
      </c>
      <c r="S27" s="29" t="n">
        <v>0</v>
      </c>
      <c r="T27" s="29" t="n">
        <v>5</v>
      </c>
      <c r="U27" s="15" t="inlineStr">
        <is>
          <t>Sucralose</t>
        </is>
      </c>
      <c r="V27" s="15" t="inlineStr">
        <is>
          <t>Zero sugar, vitamins A/D/B, antioxidants (green tea), bold flavour</t>
        </is>
      </c>
      <c r="W27" s="32" t="n"/>
      <c r="X27" s="32" t="n"/>
      <c r="Y27" s="32" t="n"/>
      <c r="Z27" s="32" t="n"/>
      <c r="AA27" s="15" t="inlineStr">
        <is>
          <t>High</t>
        </is>
      </c>
      <c r="AB27" s="15" t="inlineStr">
        <is>
          <t>Mass-market functional sparkling; strong shelf share</t>
        </is>
      </c>
      <c r="AC27" s="15" t="inlineStr">
        <is>
          <t>Bold zero-sugar sparkling with added vitamins</t>
        </is>
      </c>
      <c r="AD27" s="15" t="inlineStr">
        <is>
          <t>Big flavour and added vitamins at zero sugar.</t>
        </is>
      </c>
      <c r="AE27" s="32" t="n"/>
      <c r="AF27" s="34">
        <f>IF(AND(ISNUMBER($P27),ISNUMBER($AL27),$AL27&lt;&gt;0),ROUND($P27/$AL27*100,1),"")</f>
        <v/>
      </c>
      <c r="AG27" s="35">
        <f>IF(AND(ISNUMBER($S27),ISNUMBER($AL27),$AL27&lt;&gt;0),ROUND($S27/$AL27*100,2),"")</f>
        <v/>
      </c>
      <c r="AH27" s="34">
        <f>IF(AND(ISNUMBER($Q27),ISNUMBER($AL27),$AL27&lt;&gt;0),ROUND($Q27/$AL27*100,1),"")</f>
        <v/>
      </c>
      <c r="AI27" s="29">
        <f>IF(ISNUMBER($S27),IF($S27&lt;=1,"Yes","No"),"n/a")</f>
        <v/>
      </c>
      <c r="AJ27" s="29">
        <f>IF(ISNUMBER($S27),ROUND(MAX(0,MIN(100,100-$S27*2.5-IF(ISNUMBER($T27),$T27,0)*0.12+IF($S27&lt;=1,12,0))),0),"")</f>
        <v/>
      </c>
      <c r="AK27" s="29">
        <f>IF(ISNUMBER($Q27),IF($Q27&gt;=100,20,IF($Q27&gt;=30,10,0)),0)+IF(ISNUMBER($R27),IF($R27&gt;=100,20,0),0)+IF(ISNUMBER($P27),IF($P27&gt;=150,20,IF($P27&gt;=50,12,5)),0)+IF(ISNUMBER($S27),IF($S27&lt;=1,15,0),0)</f>
        <v/>
      </c>
      <c r="AL27" s="29" t="n">
        <v>503</v>
      </c>
      <c r="AM27" s="30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Sparkling Ice</t>
        </is>
      </c>
      <c r="B28" s="15" t="inlineStr">
        <is>
          <t>Sparkling Ice (+ Antioxidants &amp; Vitamins) | Classic Lemonade | 8-pack 503mL</t>
        </is>
      </c>
      <c r="C28" s="15" t="inlineStr">
        <is>
          <t>1) Sparkling electrolyte / functional sparkling</t>
        </is>
      </c>
      <c r="D28" s="15" t="inlineStr">
        <is>
          <t>503 mL bottle</t>
        </is>
      </c>
      <c r="E28" s="29" t="n">
        <v>8</v>
      </c>
      <c r="F28" s="30" t="n"/>
      <c r="G28" s="31">
        <f>IF(AND(ISNUMBER($F28),ISNUMBER($E28),$E28&lt;&gt;0),$F28/$E28,"")</f>
        <v/>
      </c>
      <c r="H28" s="31">
        <f>IF(AND(ISNUMBER($F28),ISNUMBER($AL28),ISNUMBER($E28),($AL28*$E28)&lt;&gt;0),$F28/($AL28*$E28)*100,"")</f>
        <v/>
      </c>
      <c r="I28" s="32" t="n"/>
      <c r="J28" s="33" t="n"/>
      <c r="K28" s="31">
        <f>IF(AND(ISNUMBER($F28),ISNUMBER($J28)),$F28*(1-$J28),"")</f>
        <v/>
      </c>
      <c r="L28" s="32" t="n"/>
      <c r="M28" s="32" t="n"/>
      <c r="N28" s="31">
        <f>IF(ISNUMBER($F28),($F28-IF(ISNUMBER($AM28),$AM28,0))*(1-IF(ISNUMBER($J28),$J28,0)),"")</f>
        <v/>
      </c>
      <c r="O28" s="15" t="inlineStr">
        <is>
          <t>Classic Lemonade</t>
        </is>
      </c>
      <c r="P28" s="29" t="n">
        <v>0</v>
      </c>
      <c r="Q28" s="29" t="n">
        <v>0</v>
      </c>
      <c r="R28" s="29" t="n">
        <v>30</v>
      </c>
      <c r="S28" s="29" t="n">
        <v>0</v>
      </c>
      <c r="T28" s="29" t="n">
        <v>5</v>
      </c>
      <c r="U28" s="15" t="inlineStr">
        <is>
          <t>Sucralose</t>
        </is>
      </c>
      <c r="V28" s="15" t="inlineStr">
        <is>
          <t>Zero sugar, vitamins A/D/B, antioxidants (green tea), bold flavour</t>
        </is>
      </c>
      <c r="W28" s="32" t="n"/>
      <c r="X28" s="32" t="n"/>
      <c r="Y28" s="32" t="n"/>
      <c r="Z28" s="32" t="n"/>
      <c r="AA28" s="15" t="inlineStr">
        <is>
          <t>High</t>
        </is>
      </c>
      <c r="AB28" s="15" t="inlineStr">
        <is>
          <t>Mass-market functional sparkling; strong shelf share</t>
        </is>
      </c>
      <c r="AC28" s="15" t="inlineStr">
        <is>
          <t>Bold zero-sugar sparkling with added vitamins</t>
        </is>
      </c>
      <c r="AD28" s="15" t="inlineStr">
        <is>
          <t>Big flavour and added vitamins at zero sugar.</t>
        </is>
      </c>
      <c r="AE28" s="32" t="n"/>
      <c r="AF28" s="34">
        <f>IF(AND(ISNUMBER($P28),ISNUMBER($AL28),$AL28&lt;&gt;0),ROUND($P28/$AL28*100,1),"")</f>
        <v/>
      </c>
      <c r="AG28" s="35">
        <f>IF(AND(ISNUMBER($S28),ISNUMBER($AL28),$AL28&lt;&gt;0),ROUND($S28/$AL28*100,2),"")</f>
        <v/>
      </c>
      <c r="AH28" s="34">
        <f>IF(AND(ISNUMBER($Q28),ISNUMBER($AL28),$AL28&lt;&gt;0),ROUND($Q28/$AL28*100,1),"")</f>
        <v/>
      </c>
      <c r="AI28" s="29">
        <f>IF(ISNUMBER($S28),IF($S28&lt;=1,"Yes","No"),"n/a")</f>
        <v/>
      </c>
      <c r="AJ28" s="29">
        <f>IF(ISNUMBER($S28),ROUND(MAX(0,MIN(100,100-$S28*2.5-IF(ISNUMBER($T28),$T28,0)*0.12+IF($S28&lt;=1,12,0))),0),"")</f>
        <v/>
      </c>
      <c r="AK28" s="29">
        <f>IF(ISNUMBER($Q28),IF($Q28&gt;=100,20,IF($Q28&gt;=30,10,0)),0)+IF(ISNUMBER($R28),IF($R28&gt;=100,20,0),0)+IF(ISNUMBER($P28),IF($P28&gt;=150,20,IF($P28&gt;=50,12,5)),0)+IF(ISNUMBER($S28),IF($S28&lt;=1,15,0),0)</f>
        <v/>
      </c>
      <c r="AL28" s="29" t="n">
        <v>503</v>
      </c>
      <c r="AM28" s="30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Sparkling Ice</t>
        </is>
      </c>
      <c r="B29" s="15" t="inlineStr">
        <is>
          <t>Sparkling Ice (+ Antioxidants &amp; Vitamins) | Classic Lemonade | 12-pack 503mL</t>
        </is>
      </c>
      <c r="C29" s="15" t="inlineStr">
        <is>
          <t>1) Sparkling electrolyte / functional sparkling</t>
        </is>
      </c>
      <c r="D29" s="15" t="inlineStr">
        <is>
          <t>503 mL bottle</t>
        </is>
      </c>
      <c r="E29" s="29" t="n">
        <v>12</v>
      </c>
      <c r="F29" s="30" t="n"/>
      <c r="G29" s="31">
        <f>IF(AND(ISNUMBER($F29),ISNUMBER($E29),$E29&lt;&gt;0),$F29/$E29,"")</f>
        <v/>
      </c>
      <c r="H29" s="31">
        <f>IF(AND(ISNUMBER($F29),ISNUMBER($AL29),ISNUMBER($E29),($AL29*$E29)&lt;&gt;0),$F29/($AL29*$E29)*100,"")</f>
        <v/>
      </c>
      <c r="I29" s="32" t="n"/>
      <c r="J29" s="33" t="n"/>
      <c r="K29" s="31">
        <f>IF(AND(ISNUMBER($F29),ISNUMBER($J29)),$F29*(1-$J29),"")</f>
        <v/>
      </c>
      <c r="L29" s="32" t="n"/>
      <c r="M29" s="32" t="n"/>
      <c r="N29" s="31">
        <f>IF(ISNUMBER($F29),($F29-IF(ISNUMBER($AM29),$AM29,0))*(1-IF(ISNUMBER($J29),$J29,0)),"")</f>
        <v/>
      </c>
      <c r="O29" s="15" t="inlineStr">
        <is>
          <t>Classic Lemonade</t>
        </is>
      </c>
      <c r="P29" s="29" t="n">
        <v>0</v>
      </c>
      <c r="Q29" s="29" t="n">
        <v>0</v>
      </c>
      <c r="R29" s="29" t="n">
        <v>30</v>
      </c>
      <c r="S29" s="29" t="n">
        <v>0</v>
      </c>
      <c r="T29" s="29" t="n">
        <v>5</v>
      </c>
      <c r="U29" s="15" t="inlineStr">
        <is>
          <t>Sucralose</t>
        </is>
      </c>
      <c r="V29" s="15" t="inlineStr">
        <is>
          <t>Zero sugar, vitamins A/D/B, antioxidants (green tea), bold flavour</t>
        </is>
      </c>
      <c r="W29" s="32" t="n"/>
      <c r="X29" s="32" t="n"/>
      <c r="Y29" s="32" t="n"/>
      <c r="Z29" s="32" t="n"/>
      <c r="AA29" s="15" t="inlineStr">
        <is>
          <t>High</t>
        </is>
      </c>
      <c r="AB29" s="15" t="inlineStr">
        <is>
          <t>Mass-market functional sparkling; strong shelf share</t>
        </is>
      </c>
      <c r="AC29" s="15" t="inlineStr">
        <is>
          <t>Bold zero-sugar sparkling with added vitamins</t>
        </is>
      </c>
      <c r="AD29" s="15" t="inlineStr">
        <is>
          <t>Big flavour and added vitamins at zero sugar.</t>
        </is>
      </c>
      <c r="AE29" s="32" t="n"/>
      <c r="AF29" s="34">
        <f>IF(AND(ISNUMBER($P29),ISNUMBER($AL29),$AL29&lt;&gt;0),ROUND($P29/$AL29*100,1),"")</f>
        <v/>
      </c>
      <c r="AG29" s="35">
        <f>IF(AND(ISNUMBER($S29),ISNUMBER($AL29),$AL29&lt;&gt;0),ROUND($S29/$AL29*100,2),"")</f>
        <v/>
      </c>
      <c r="AH29" s="34">
        <f>IF(AND(ISNUMBER($Q29),ISNUMBER($AL29),$AL29&lt;&gt;0),ROUND($Q29/$AL29*100,1),"")</f>
        <v/>
      </c>
      <c r="AI29" s="29">
        <f>IF(ISNUMBER($S29),IF($S29&lt;=1,"Yes","No"),"n/a")</f>
        <v/>
      </c>
      <c r="AJ29" s="29">
        <f>IF(ISNUMBER($S29),ROUND(MAX(0,MIN(100,100-$S29*2.5-IF(ISNUMBER($T29),$T29,0)*0.12+IF($S29&lt;=1,12,0))),0),"")</f>
        <v/>
      </c>
      <c r="AK29" s="29">
        <f>IF(ISNUMBER($Q29),IF($Q29&gt;=100,20,IF($Q29&gt;=30,10,0)),0)+IF(ISNUMBER($R29),IF($R29&gt;=100,20,0),0)+IF(ISNUMBER($P29),IF($P29&gt;=150,20,IF($P29&gt;=50,12,5)),0)+IF(ISNUMBER($S29),IF($S29&lt;=1,15,0),0)</f>
        <v/>
      </c>
      <c r="AL29" s="29" t="n">
        <v>503</v>
      </c>
      <c r="AM29" s="30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Sparkling Ice</t>
        </is>
      </c>
      <c r="B30" s="15" t="inlineStr">
        <is>
          <t>Sparkling Ice (+ Antioxidants &amp; Vitamins) | Classic Lemonade | 18-pack 503mL</t>
        </is>
      </c>
      <c r="C30" s="15" t="inlineStr">
        <is>
          <t>1) Sparkling electrolyte / functional sparkling</t>
        </is>
      </c>
      <c r="D30" s="15" t="inlineStr">
        <is>
          <t>503 mL bottle</t>
        </is>
      </c>
      <c r="E30" s="29" t="n">
        <v>18</v>
      </c>
      <c r="F30" s="30" t="n"/>
      <c r="G30" s="31">
        <f>IF(AND(ISNUMBER($F30),ISNUMBER($E30),$E30&lt;&gt;0),$F30/$E30,"")</f>
        <v/>
      </c>
      <c r="H30" s="31">
        <f>IF(AND(ISNUMBER($F30),ISNUMBER($AL30),ISNUMBER($E30),($AL30*$E30)&lt;&gt;0),$F30/($AL30*$E30)*100,"")</f>
        <v/>
      </c>
      <c r="I30" s="32" t="n"/>
      <c r="J30" s="33" t="n"/>
      <c r="K30" s="31">
        <f>IF(AND(ISNUMBER($F30),ISNUMBER($J30)),$F30*(1-$J30),"")</f>
        <v/>
      </c>
      <c r="L30" s="32" t="n"/>
      <c r="M30" s="32" t="n"/>
      <c r="N30" s="31">
        <f>IF(ISNUMBER($F30),($F30-IF(ISNUMBER($AM30),$AM30,0))*(1-IF(ISNUMBER($J30),$J30,0)),"")</f>
        <v/>
      </c>
      <c r="O30" s="15" t="inlineStr">
        <is>
          <t>Classic Lemonade</t>
        </is>
      </c>
      <c r="P30" s="29" t="n">
        <v>0</v>
      </c>
      <c r="Q30" s="29" t="n">
        <v>0</v>
      </c>
      <c r="R30" s="29" t="n">
        <v>30</v>
      </c>
      <c r="S30" s="29" t="n">
        <v>0</v>
      </c>
      <c r="T30" s="29" t="n">
        <v>5</v>
      </c>
      <c r="U30" s="15" t="inlineStr">
        <is>
          <t>Sucralose</t>
        </is>
      </c>
      <c r="V30" s="15" t="inlineStr">
        <is>
          <t>Zero sugar, vitamins A/D/B, antioxidants (green tea), bold flavour</t>
        </is>
      </c>
      <c r="W30" s="32" t="n"/>
      <c r="X30" s="32" t="n"/>
      <c r="Y30" s="32" t="n"/>
      <c r="Z30" s="32" t="n"/>
      <c r="AA30" s="15" t="inlineStr">
        <is>
          <t>High</t>
        </is>
      </c>
      <c r="AB30" s="15" t="inlineStr">
        <is>
          <t>Mass-market functional sparkling; strong shelf share</t>
        </is>
      </c>
      <c r="AC30" s="15" t="inlineStr">
        <is>
          <t>Bold zero-sugar sparkling with added vitamins</t>
        </is>
      </c>
      <c r="AD30" s="15" t="inlineStr">
        <is>
          <t>Big flavour and added vitamins at zero sugar.</t>
        </is>
      </c>
      <c r="AE30" s="32" t="n"/>
      <c r="AF30" s="34">
        <f>IF(AND(ISNUMBER($P30),ISNUMBER($AL30),$AL30&lt;&gt;0),ROUND($P30/$AL30*100,1),"")</f>
        <v/>
      </c>
      <c r="AG30" s="35">
        <f>IF(AND(ISNUMBER($S30),ISNUMBER($AL30),$AL30&lt;&gt;0),ROUND($S30/$AL30*100,2),"")</f>
        <v/>
      </c>
      <c r="AH30" s="34">
        <f>IF(AND(ISNUMBER($Q30),ISNUMBER($AL30),$AL30&lt;&gt;0),ROUND($Q30/$AL30*100,1),"")</f>
        <v/>
      </c>
      <c r="AI30" s="29">
        <f>IF(ISNUMBER($S30),IF($S30&lt;=1,"Yes","No"),"n/a")</f>
        <v/>
      </c>
      <c r="AJ30" s="29">
        <f>IF(ISNUMBER($S30),ROUND(MAX(0,MIN(100,100-$S30*2.5-IF(ISNUMBER($T30),$T30,0)*0.12+IF($S30&lt;=1,12,0))),0),"")</f>
        <v/>
      </c>
      <c r="AK30" s="29">
        <f>IF(ISNUMBER($Q30),IF($Q30&gt;=100,20,IF($Q30&gt;=30,10,0)),0)+IF(ISNUMBER($R30),IF($R30&gt;=100,20,0),0)+IF(ISNUMBER($P30),IF($P30&gt;=150,20,IF($P30&gt;=50,12,5)),0)+IF(ISNUMBER($S30),IF($S30&lt;=1,15,0),0)</f>
        <v/>
      </c>
      <c r="AL30" s="29" t="n">
        <v>503</v>
      </c>
      <c r="AM30" s="30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Sparkling Ice</t>
        </is>
      </c>
      <c r="B31" s="15" t="inlineStr">
        <is>
          <t>Sparkling Ice (+ Antioxidants &amp; Vitamins) | Classic Lemonade | 24-pack 503mL</t>
        </is>
      </c>
      <c r="C31" s="15" t="inlineStr">
        <is>
          <t>1) Sparkling electrolyte / functional sparkling</t>
        </is>
      </c>
      <c r="D31" s="15" t="inlineStr">
        <is>
          <t>503 mL bottle</t>
        </is>
      </c>
      <c r="E31" s="29" t="n">
        <v>24</v>
      </c>
      <c r="F31" s="30" t="n"/>
      <c r="G31" s="31">
        <f>IF(AND(ISNUMBER($F31),ISNUMBER($E31),$E31&lt;&gt;0),$F31/$E31,"")</f>
        <v/>
      </c>
      <c r="H31" s="31">
        <f>IF(AND(ISNUMBER($F31),ISNUMBER($AL31),ISNUMBER($E31),($AL31*$E31)&lt;&gt;0),$F31/($AL31*$E31)*100,"")</f>
        <v/>
      </c>
      <c r="I31" s="32" t="n"/>
      <c r="J31" s="33" t="n"/>
      <c r="K31" s="31">
        <f>IF(AND(ISNUMBER($F31),ISNUMBER($J31)),$F31*(1-$J31),"")</f>
        <v/>
      </c>
      <c r="L31" s="32" t="n"/>
      <c r="M31" s="32" t="n"/>
      <c r="N31" s="31">
        <f>IF(ISNUMBER($F31),($F31-IF(ISNUMBER($AM31),$AM31,0))*(1-IF(ISNUMBER($J31),$J31,0)),"")</f>
        <v/>
      </c>
      <c r="O31" s="15" t="inlineStr">
        <is>
          <t>Classic Lemonade</t>
        </is>
      </c>
      <c r="P31" s="29" t="n">
        <v>0</v>
      </c>
      <c r="Q31" s="29" t="n">
        <v>0</v>
      </c>
      <c r="R31" s="29" t="n">
        <v>30</v>
      </c>
      <c r="S31" s="29" t="n">
        <v>0</v>
      </c>
      <c r="T31" s="29" t="n">
        <v>5</v>
      </c>
      <c r="U31" s="15" t="inlineStr">
        <is>
          <t>Sucralose</t>
        </is>
      </c>
      <c r="V31" s="15" t="inlineStr">
        <is>
          <t>Zero sugar, vitamins A/D/B, antioxidants (green tea), bold flavour</t>
        </is>
      </c>
      <c r="W31" s="32" t="n"/>
      <c r="X31" s="32" t="n"/>
      <c r="Y31" s="32" t="n"/>
      <c r="Z31" s="32" t="n"/>
      <c r="AA31" s="15" t="inlineStr">
        <is>
          <t>High</t>
        </is>
      </c>
      <c r="AB31" s="15" t="inlineStr">
        <is>
          <t>Mass-market functional sparkling; strong shelf share</t>
        </is>
      </c>
      <c r="AC31" s="15" t="inlineStr">
        <is>
          <t>Bold zero-sugar sparkling with added vitamins</t>
        </is>
      </c>
      <c r="AD31" s="15" t="inlineStr">
        <is>
          <t>Big flavour and added vitamins at zero sugar.</t>
        </is>
      </c>
      <c r="AE31" s="32" t="n"/>
      <c r="AF31" s="34">
        <f>IF(AND(ISNUMBER($P31),ISNUMBER($AL31),$AL31&lt;&gt;0),ROUND($P31/$AL31*100,1),"")</f>
        <v/>
      </c>
      <c r="AG31" s="35">
        <f>IF(AND(ISNUMBER($S31),ISNUMBER($AL31),$AL31&lt;&gt;0),ROUND($S31/$AL31*100,2),"")</f>
        <v/>
      </c>
      <c r="AH31" s="34">
        <f>IF(AND(ISNUMBER($Q31),ISNUMBER($AL31),$AL31&lt;&gt;0),ROUND($Q31/$AL31*100,1),"")</f>
        <v/>
      </c>
      <c r="AI31" s="29">
        <f>IF(ISNUMBER($S31),IF($S31&lt;=1,"Yes","No"),"n/a")</f>
        <v/>
      </c>
      <c r="AJ31" s="29">
        <f>IF(ISNUMBER($S31),ROUND(MAX(0,MIN(100,100-$S31*2.5-IF(ISNUMBER($T31),$T31,0)*0.12+IF($S31&lt;=1,12,0))),0),"")</f>
        <v/>
      </c>
      <c r="AK31" s="29">
        <f>IF(ISNUMBER($Q31),IF($Q31&gt;=100,20,IF($Q31&gt;=30,10,0)),0)+IF(ISNUMBER($R31),IF($R31&gt;=100,20,0),0)+IF(ISNUMBER($P31),IF($P31&gt;=150,20,IF($P31&gt;=50,12,5)),0)+IF(ISNUMBER($S31),IF($S31&lt;=1,15,0),0)</f>
        <v/>
      </c>
      <c r="AL31" s="29" t="n">
        <v>503</v>
      </c>
      <c r="AM31" s="30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BUBBL'R</t>
        </is>
      </c>
      <c r="B32" s="15" t="inlineStr">
        <is>
          <t>BUBBL'R Antioxidant Sparkling Water | Blackberribrilliance | single 473mL</t>
        </is>
      </c>
      <c r="C32" s="15" t="inlineStr">
        <is>
          <t>1) Sparkling electrolyte / functional sparkling</t>
        </is>
      </c>
      <c r="D32" s="15" t="inlineStr">
        <is>
          <t>473 mL can</t>
        </is>
      </c>
      <c r="E32" s="29" t="n">
        <v>1</v>
      </c>
      <c r="F32" s="30" t="n"/>
      <c r="G32" s="31">
        <f>IF(AND(ISNUMBER($F32),ISNUMBER($E32),$E32&lt;&gt;0),$F32/$E32,"")</f>
        <v/>
      </c>
      <c r="H32" s="31">
        <f>IF(AND(ISNUMBER($F32),ISNUMBER($AL32),ISNUMBER($E32),($AL32*$E32)&lt;&gt;0),$F32/($AL32*$E32)*100,"")</f>
        <v/>
      </c>
      <c r="I32" s="32" t="n"/>
      <c r="J32" s="33" t="n"/>
      <c r="K32" s="31">
        <f>IF(AND(ISNUMBER($F32),ISNUMBER($J32)),$F32*(1-$J32),"")</f>
        <v/>
      </c>
      <c r="L32" s="32" t="n"/>
      <c r="M32" s="32" t="n"/>
      <c r="N32" s="31">
        <f>IF(ISNUMBER($F32),($F32-IF(ISNUMBER($AM32),$AM32,0))*(1-IF(ISNUMBER($J32),$J32,0)),"")</f>
        <v/>
      </c>
      <c r="O32" s="15" t="inlineStr">
        <is>
          <t>Blackberribrilliance</t>
        </is>
      </c>
      <c r="P32" s="29" t="n">
        <v>69</v>
      </c>
      <c r="Q32" s="29" t="n">
        <v>15</v>
      </c>
      <c r="R32" s="15" t="inlineStr">
        <is>
          <t>Not listed</t>
        </is>
      </c>
      <c r="S32" s="29" t="n">
        <v>0</v>
      </c>
      <c r="T32" s="29" t="n">
        <v>10</v>
      </c>
      <c r="U32" s="15" t="inlineStr">
        <is>
          <t>Erythritol + stevia</t>
        </is>
      </c>
      <c r="V32" s="15" t="inlineStr">
        <is>
          <t>Natural caffeine (69 mg), antioxidants, B-vitamins, zero sugar</t>
        </is>
      </c>
      <c r="W32" s="32" t="n"/>
      <c r="X32" s="32" t="n"/>
      <c r="Y32" s="32" t="n"/>
      <c r="Z32" s="32" t="n"/>
      <c r="AA32" s="15" t="inlineStr">
        <is>
          <t>Medium</t>
        </is>
      </c>
      <c r="AB32" s="15" t="inlineStr">
        <is>
          <t>Mid-caffeine functional sparkling; growing</t>
        </is>
      </c>
      <c r="AC32" s="15" t="inlineStr">
        <is>
          <t>Sparkling water with a light caffeine + antioxidant lift</t>
        </is>
      </c>
      <c r="AD32" s="15" t="inlineStr">
        <is>
          <t>Light natural caffeine and antioxidants without an energy-drink dose.</t>
        </is>
      </c>
      <c r="AE32" s="32" t="n"/>
      <c r="AF32" s="34">
        <f>IF(AND(ISNUMBER($P32),ISNUMBER($AL32),$AL32&lt;&gt;0),ROUND($P32/$AL32*100,1),"")</f>
        <v/>
      </c>
      <c r="AG32" s="35">
        <f>IF(AND(ISNUMBER($S32),ISNUMBER($AL32),$AL32&lt;&gt;0),ROUND($S32/$AL32*100,2),"")</f>
        <v/>
      </c>
      <c r="AH32" s="34">
        <f>IF(AND(ISNUMBER($Q32),ISNUMBER($AL32),$AL32&lt;&gt;0),ROUND($Q32/$AL32*100,1),"")</f>
        <v/>
      </c>
      <c r="AI32" s="29">
        <f>IF(ISNUMBER($S32),IF($S32&lt;=1,"Yes","No"),"n/a")</f>
        <v/>
      </c>
      <c r="AJ32" s="29">
        <f>IF(ISNUMBER($S32),ROUND(MAX(0,MIN(100,100-$S32*2.5-IF(ISNUMBER($T32),$T32,0)*0.12+IF($S32&lt;=1,12,0))),0),"")</f>
        <v/>
      </c>
      <c r="AK32" s="29">
        <f>IF(ISNUMBER($Q32),IF($Q32&gt;=100,20,IF($Q32&gt;=30,10,0)),0)+IF(ISNUMBER($R32),IF($R32&gt;=100,20,0),0)+IF(ISNUMBER($P32),IF($P32&gt;=150,20,IF($P32&gt;=50,12,5)),0)+IF(ISNUMBER($S32),IF($S32&lt;=1,15,0),0)</f>
        <v/>
      </c>
      <c r="AL32" s="29" t="n">
        <v>473</v>
      </c>
      <c r="AM32" s="30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BUBBL'R</t>
        </is>
      </c>
      <c r="B33" s="15" t="inlineStr">
        <is>
          <t>BUBBL'R Antioxidant Sparkling Water | Blackberribrilliance | 8-pack 473mL</t>
        </is>
      </c>
      <c r="C33" s="15" t="inlineStr">
        <is>
          <t>1) Sparkling electrolyte / functional sparkling</t>
        </is>
      </c>
      <c r="D33" s="15" t="inlineStr">
        <is>
          <t>473 mL can</t>
        </is>
      </c>
      <c r="E33" s="29" t="n">
        <v>8</v>
      </c>
      <c r="F33" s="30" t="n"/>
      <c r="G33" s="31">
        <f>IF(AND(ISNUMBER($F33),ISNUMBER($E33),$E33&lt;&gt;0),$F33/$E33,"")</f>
        <v/>
      </c>
      <c r="H33" s="31">
        <f>IF(AND(ISNUMBER($F33),ISNUMBER($AL33),ISNUMBER($E33),($AL33*$E33)&lt;&gt;0),$F33/($AL33*$E33)*100,"")</f>
        <v/>
      </c>
      <c r="I33" s="32" t="n"/>
      <c r="J33" s="33" t="n"/>
      <c r="K33" s="31">
        <f>IF(AND(ISNUMBER($F33),ISNUMBER($J33)),$F33*(1-$J33),"")</f>
        <v/>
      </c>
      <c r="L33" s="32" t="n"/>
      <c r="M33" s="32" t="n"/>
      <c r="N33" s="31">
        <f>IF(ISNUMBER($F33),($F33-IF(ISNUMBER($AM33),$AM33,0))*(1-IF(ISNUMBER($J33),$J33,0)),"")</f>
        <v/>
      </c>
      <c r="O33" s="15" t="inlineStr">
        <is>
          <t>Blackberribrilliance</t>
        </is>
      </c>
      <c r="P33" s="29" t="n">
        <v>69</v>
      </c>
      <c r="Q33" s="29" t="n">
        <v>15</v>
      </c>
      <c r="R33" s="15" t="inlineStr">
        <is>
          <t>Not listed</t>
        </is>
      </c>
      <c r="S33" s="29" t="n">
        <v>0</v>
      </c>
      <c r="T33" s="29" t="n">
        <v>10</v>
      </c>
      <c r="U33" s="15" t="inlineStr">
        <is>
          <t>Erythritol + stevia</t>
        </is>
      </c>
      <c r="V33" s="15" t="inlineStr">
        <is>
          <t>Natural caffeine (69 mg), antioxidants, B-vitamins, zero sugar</t>
        </is>
      </c>
      <c r="W33" s="32" t="n"/>
      <c r="X33" s="32" t="n"/>
      <c r="Y33" s="32" t="n"/>
      <c r="Z33" s="32" t="n"/>
      <c r="AA33" s="15" t="inlineStr">
        <is>
          <t>Medium</t>
        </is>
      </c>
      <c r="AB33" s="15" t="inlineStr">
        <is>
          <t>Mid-caffeine functional sparkling; growing</t>
        </is>
      </c>
      <c r="AC33" s="15" t="inlineStr">
        <is>
          <t>Sparkling water with a light caffeine + antioxidant lift</t>
        </is>
      </c>
      <c r="AD33" s="15" t="inlineStr">
        <is>
          <t>Light natural caffeine and antioxidants without an energy-drink dose.</t>
        </is>
      </c>
      <c r="AE33" s="32" t="n"/>
      <c r="AF33" s="34">
        <f>IF(AND(ISNUMBER($P33),ISNUMBER($AL33),$AL33&lt;&gt;0),ROUND($P33/$AL33*100,1),"")</f>
        <v/>
      </c>
      <c r="AG33" s="35">
        <f>IF(AND(ISNUMBER($S33),ISNUMBER($AL33),$AL33&lt;&gt;0),ROUND($S33/$AL33*100,2),"")</f>
        <v/>
      </c>
      <c r="AH33" s="34">
        <f>IF(AND(ISNUMBER($Q33),ISNUMBER($AL33),$AL33&lt;&gt;0),ROUND($Q33/$AL33*100,1),"")</f>
        <v/>
      </c>
      <c r="AI33" s="29">
        <f>IF(ISNUMBER($S33),IF($S33&lt;=1,"Yes","No"),"n/a")</f>
        <v/>
      </c>
      <c r="AJ33" s="29">
        <f>IF(ISNUMBER($S33),ROUND(MAX(0,MIN(100,100-$S33*2.5-IF(ISNUMBER($T33),$T33,0)*0.12+IF($S33&lt;=1,12,0))),0),"")</f>
        <v/>
      </c>
      <c r="AK33" s="29">
        <f>IF(ISNUMBER($Q33),IF($Q33&gt;=100,20,IF($Q33&gt;=30,10,0)),0)+IF(ISNUMBER($R33),IF($R33&gt;=100,20,0),0)+IF(ISNUMBER($P33),IF($P33&gt;=150,20,IF($P33&gt;=50,12,5)),0)+IF(ISNUMBER($S33),IF($S33&lt;=1,15,0),0)</f>
        <v/>
      </c>
      <c r="AL33" s="29" t="n">
        <v>473</v>
      </c>
      <c r="AM33" s="30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BUBBL'R</t>
        </is>
      </c>
      <c r="B34" s="15" t="inlineStr">
        <is>
          <t>BUBBL'R Antioxidant Sparkling Water | Blackberribrilliance | 12-pack 473mL</t>
        </is>
      </c>
      <c r="C34" s="15" t="inlineStr">
        <is>
          <t>1) Sparkling electrolyte / functional sparkling</t>
        </is>
      </c>
      <c r="D34" s="15" t="inlineStr">
        <is>
          <t>473 mL can</t>
        </is>
      </c>
      <c r="E34" s="29" t="n">
        <v>12</v>
      </c>
      <c r="F34" s="30" t="n"/>
      <c r="G34" s="31">
        <f>IF(AND(ISNUMBER($F34),ISNUMBER($E34),$E34&lt;&gt;0),$F34/$E34,"")</f>
        <v/>
      </c>
      <c r="H34" s="31">
        <f>IF(AND(ISNUMBER($F34),ISNUMBER($AL34),ISNUMBER($E34),($AL34*$E34)&lt;&gt;0),$F34/($AL34*$E34)*100,"")</f>
        <v/>
      </c>
      <c r="I34" s="32" t="n"/>
      <c r="J34" s="33" t="n"/>
      <c r="K34" s="31">
        <f>IF(AND(ISNUMBER($F34),ISNUMBER($J34)),$F34*(1-$J34),"")</f>
        <v/>
      </c>
      <c r="L34" s="32" t="n"/>
      <c r="M34" s="32" t="n"/>
      <c r="N34" s="31">
        <f>IF(ISNUMBER($F34),($F34-IF(ISNUMBER($AM34),$AM34,0))*(1-IF(ISNUMBER($J34),$J34,0)),"")</f>
        <v/>
      </c>
      <c r="O34" s="15" t="inlineStr">
        <is>
          <t>Blackberribrilliance</t>
        </is>
      </c>
      <c r="P34" s="29" t="n">
        <v>69</v>
      </c>
      <c r="Q34" s="29" t="n">
        <v>15</v>
      </c>
      <c r="R34" s="15" t="inlineStr">
        <is>
          <t>Not listed</t>
        </is>
      </c>
      <c r="S34" s="29" t="n">
        <v>0</v>
      </c>
      <c r="T34" s="29" t="n">
        <v>10</v>
      </c>
      <c r="U34" s="15" t="inlineStr">
        <is>
          <t>Erythritol + stevia</t>
        </is>
      </c>
      <c r="V34" s="15" t="inlineStr">
        <is>
          <t>Natural caffeine (69 mg), antioxidants, B-vitamins, zero sugar</t>
        </is>
      </c>
      <c r="W34" s="32" t="n"/>
      <c r="X34" s="32" t="n"/>
      <c r="Y34" s="32" t="n"/>
      <c r="Z34" s="32" t="n"/>
      <c r="AA34" s="15" t="inlineStr">
        <is>
          <t>Medium</t>
        </is>
      </c>
      <c r="AB34" s="15" t="inlineStr">
        <is>
          <t>Mid-caffeine functional sparkling; growing</t>
        </is>
      </c>
      <c r="AC34" s="15" t="inlineStr">
        <is>
          <t>Sparkling water with a light caffeine + antioxidant lift</t>
        </is>
      </c>
      <c r="AD34" s="15" t="inlineStr">
        <is>
          <t>Light natural caffeine and antioxidants without an energy-drink dose.</t>
        </is>
      </c>
      <c r="AE34" s="32" t="n"/>
      <c r="AF34" s="34">
        <f>IF(AND(ISNUMBER($P34),ISNUMBER($AL34),$AL34&lt;&gt;0),ROUND($P34/$AL34*100,1),"")</f>
        <v/>
      </c>
      <c r="AG34" s="35">
        <f>IF(AND(ISNUMBER($S34),ISNUMBER($AL34),$AL34&lt;&gt;0),ROUND($S34/$AL34*100,2),"")</f>
        <v/>
      </c>
      <c r="AH34" s="34">
        <f>IF(AND(ISNUMBER($Q34),ISNUMBER($AL34),$AL34&lt;&gt;0),ROUND($Q34/$AL34*100,1),"")</f>
        <v/>
      </c>
      <c r="AI34" s="29">
        <f>IF(ISNUMBER($S34),IF($S34&lt;=1,"Yes","No"),"n/a")</f>
        <v/>
      </c>
      <c r="AJ34" s="29">
        <f>IF(ISNUMBER($S34),ROUND(MAX(0,MIN(100,100-$S34*2.5-IF(ISNUMBER($T34),$T34,0)*0.12+IF($S34&lt;=1,12,0))),0),"")</f>
        <v/>
      </c>
      <c r="AK34" s="29">
        <f>IF(ISNUMBER($Q34),IF($Q34&gt;=100,20,IF($Q34&gt;=30,10,0)),0)+IF(ISNUMBER($R34),IF($R34&gt;=100,20,0),0)+IF(ISNUMBER($P34),IF($P34&gt;=150,20,IF($P34&gt;=50,12,5)),0)+IF(ISNUMBER($S34),IF($S34&lt;=1,15,0),0)</f>
        <v/>
      </c>
      <c r="AL34" s="29" t="n">
        <v>473</v>
      </c>
      <c r="AM34" s="30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BUBBL'R</t>
        </is>
      </c>
      <c r="B35" s="15" t="inlineStr">
        <is>
          <t>BUBBL'R Antioxidant Sparkling Water | Blackberribrilliance | 18-pack 473mL</t>
        </is>
      </c>
      <c r="C35" s="15" t="inlineStr">
        <is>
          <t>1) Sparkling electrolyte / functional sparkling</t>
        </is>
      </c>
      <c r="D35" s="15" t="inlineStr">
        <is>
          <t>473 mL can</t>
        </is>
      </c>
      <c r="E35" s="29" t="n">
        <v>18</v>
      </c>
      <c r="F35" s="30" t="n"/>
      <c r="G35" s="31">
        <f>IF(AND(ISNUMBER($F35),ISNUMBER($E35),$E35&lt;&gt;0),$F35/$E35,"")</f>
        <v/>
      </c>
      <c r="H35" s="31">
        <f>IF(AND(ISNUMBER($F35),ISNUMBER($AL35),ISNUMBER($E35),($AL35*$E35)&lt;&gt;0),$F35/($AL35*$E35)*100,"")</f>
        <v/>
      </c>
      <c r="I35" s="32" t="n"/>
      <c r="J35" s="33" t="n"/>
      <c r="K35" s="31">
        <f>IF(AND(ISNUMBER($F35),ISNUMBER($J35)),$F35*(1-$J35),"")</f>
        <v/>
      </c>
      <c r="L35" s="32" t="n"/>
      <c r="M35" s="32" t="n"/>
      <c r="N35" s="31">
        <f>IF(ISNUMBER($F35),($F35-IF(ISNUMBER($AM35),$AM35,0))*(1-IF(ISNUMBER($J35),$J35,0)),"")</f>
        <v/>
      </c>
      <c r="O35" s="15" t="inlineStr">
        <is>
          <t>Blackberribrilliance</t>
        </is>
      </c>
      <c r="P35" s="29" t="n">
        <v>69</v>
      </c>
      <c r="Q35" s="29" t="n">
        <v>15</v>
      </c>
      <c r="R35" s="15" t="inlineStr">
        <is>
          <t>Not listed</t>
        </is>
      </c>
      <c r="S35" s="29" t="n">
        <v>0</v>
      </c>
      <c r="T35" s="29" t="n">
        <v>10</v>
      </c>
      <c r="U35" s="15" t="inlineStr">
        <is>
          <t>Erythritol + stevia</t>
        </is>
      </c>
      <c r="V35" s="15" t="inlineStr">
        <is>
          <t>Natural caffeine (69 mg), antioxidants, B-vitamins, zero sugar</t>
        </is>
      </c>
      <c r="W35" s="32" t="n"/>
      <c r="X35" s="32" t="n"/>
      <c r="Y35" s="32" t="n"/>
      <c r="Z35" s="32" t="n"/>
      <c r="AA35" s="15" t="inlineStr">
        <is>
          <t>Medium</t>
        </is>
      </c>
      <c r="AB35" s="15" t="inlineStr">
        <is>
          <t>Mid-caffeine functional sparkling; growing</t>
        </is>
      </c>
      <c r="AC35" s="15" t="inlineStr">
        <is>
          <t>Sparkling water with a light caffeine + antioxidant lift</t>
        </is>
      </c>
      <c r="AD35" s="15" t="inlineStr">
        <is>
          <t>Light natural caffeine and antioxidants without an energy-drink dose.</t>
        </is>
      </c>
      <c r="AE35" s="32" t="n"/>
      <c r="AF35" s="34">
        <f>IF(AND(ISNUMBER($P35),ISNUMBER($AL35),$AL35&lt;&gt;0),ROUND($P35/$AL35*100,1),"")</f>
        <v/>
      </c>
      <c r="AG35" s="35">
        <f>IF(AND(ISNUMBER($S35),ISNUMBER($AL35),$AL35&lt;&gt;0),ROUND($S35/$AL35*100,2),"")</f>
        <v/>
      </c>
      <c r="AH35" s="34">
        <f>IF(AND(ISNUMBER($Q35),ISNUMBER($AL35),$AL35&lt;&gt;0),ROUND($Q35/$AL35*100,1),"")</f>
        <v/>
      </c>
      <c r="AI35" s="29">
        <f>IF(ISNUMBER($S35),IF($S35&lt;=1,"Yes","No"),"n/a")</f>
        <v/>
      </c>
      <c r="AJ35" s="29">
        <f>IF(ISNUMBER($S35),ROUND(MAX(0,MIN(100,100-$S35*2.5-IF(ISNUMBER($T35),$T35,0)*0.12+IF($S35&lt;=1,12,0))),0),"")</f>
        <v/>
      </c>
      <c r="AK35" s="29">
        <f>IF(ISNUMBER($Q35),IF($Q35&gt;=100,20,IF($Q35&gt;=30,10,0)),0)+IF(ISNUMBER($R35),IF($R35&gt;=100,20,0),0)+IF(ISNUMBER($P35),IF($P35&gt;=150,20,IF($P35&gt;=50,12,5)),0)+IF(ISNUMBER($S35),IF($S35&lt;=1,15,0),0)</f>
        <v/>
      </c>
      <c r="AL35" s="29" t="n">
        <v>473</v>
      </c>
      <c r="AM35" s="30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BUBBL'R</t>
        </is>
      </c>
      <c r="B36" s="15" t="inlineStr">
        <is>
          <t>BUBBL'R Antioxidant Sparkling Water | Blackberribrilliance | 24-pack 473mL</t>
        </is>
      </c>
      <c r="C36" s="15" t="inlineStr">
        <is>
          <t>1) Sparkling electrolyte / functional sparkling</t>
        </is>
      </c>
      <c r="D36" s="15" t="inlineStr">
        <is>
          <t>473 mL can</t>
        </is>
      </c>
      <c r="E36" s="29" t="n">
        <v>24</v>
      </c>
      <c r="F36" s="30" t="n"/>
      <c r="G36" s="31">
        <f>IF(AND(ISNUMBER($F36),ISNUMBER($E36),$E36&lt;&gt;0),$F36/$E36,"")</f>
        <v/>
      </c>
      <c r="H36" s="31">
        <f>IF(AND(ISNUMBER($F36),ISNUMBER($AL36),ISNUMBER($E36),($AL36*$E36)&lt;&gt;0),$F36/($AL36*$E36)*100,"")</f>
        <v/>
      </c>
      <c r="I36" s="32" t="n"/>
      <c r="J36" s="33" t="n"/>
      <c r="K36" s="31">
        <f>IF(AND(ISNUMBER($F36),ISNUMBER($J36)),$F36*(1-$J36),"")</f>
        <v/>
      </c>
      <c r="L36" s="32" t="n"/>
      <c r="M36" s="32" t="n"/>
      <c r="N36" s="31">
        <f>IF(ISNUMBER($F36),($F36-IF(ISNUMBER($AM36),$AM36,0))*(1-IF(ISNUMBER($J36),$J36,0)),"")</f>
        <v/>
      </c>
      <c r="O36" s="15" t="inlineStr">
        <is>
          <t>Blackberribrilliance</t>
        </is>
      </c>
      <c r="P36" s="29" t="n">
        <v>69</v>
      </c>
      <c r="Q36" s="29" t="n">
        <v>15</v>
      </c>
      <c r="R36" s="15" t="inlineStr">
        <is>
          <t>Not listed</t>
        </is>
      </c>
      <c r="S36" s="29" t="n">
        <v>0</v>
      </c>
      <c r="T36" s="29" t="n">
        <v>10</v>
      </c>
      <c r="U36" s="15" t="inlineStr">
        <is>
          <t>Erythritol + stevia</t>
        </is>
      </c>
      <c r="V36" s="15" t="inlineStr">
        <is>
          <t>Natural caffeine (69 mg), antioxidants, B-vitamins, zero sugar</t>
        </is>
      </c>
      <c r="W36" s="32" t="n"/>
      <c r="X36" s="32" t="n"/>
      <c r="Y36" s="32" t="n"/>
      <c r="Z36" s="32" t="n"/>
      <c r="AA36" s="15" t="inlineStr">
        <is>
          <t>Medium</t>
        </is>
      </c>
      <c r="AB36" s="15" t="inlineStr">
        <is>
          <t>Mid-caffeine functional sparkling; growing</t>
        </is>
      </c>
      <c r="AC36" s="15" t="inlineStr">
        <is>
          <t>Sparkling water with a light caffeine + antioxidant lift</t>
        </is>
      </c>
      <c r="AD36" s="15" t="inlineStr">
        <is>
          <t>Light natural caffeine and antioxidants without an energy-drink dose.</t>
        </is>
      </c>
      <c r="AE36" s="32" t="n"/>
      <c r="AF36" s="34">
        <f>IF(AND(ISNUMBER($P36),ISNUMBER($AL36),$AL36&lt;&gt;0),ROUND($P36/$AL36*100,1),"")</f>
        <v/>
      </c>
      <c r="AG36" s="35">
        <f>IF(AND(ISNUMBER($S36),ISNUMBER($AL36),$AL36&lt;&gt;0),ROUND($S36/$AL36*100,2),"")</f>
        <v/>
      </c>
      <c r="AH36" s="34">
        <f>IF(AND(ISNUMBER($Q36),ISNUMBER($AL36),$AL36&lt;&gt;0),ROUND($Q36/$AL36*100,1),"")</f>
        <v/>
      </c>
      <c r="AI36" s="29">
        <f>IF(ISNUMBER($S36),IF($S36&lt;=1,"Yes","No"),"n/a")</f>
        <v/>
      </c>
      <c r="AJ36" s="29">
        <f>IF(ISNUMBER($S36),ROUND(MAX(0,MIN(100,100-$S36*2.5-IF(ISNUMBER($T36),$T36,0)*0.12+IF($S36&lt;=1,12,0))),0),"")</f>
        <v/>
      </c>
      <c r="AK36" s="29">
        <f>IF(ISNUMBER($Q36),IF($Q36&gt;=100,20,IF($Q36&gt;=30,10,0)),0)+IF(ISNUMBER($R36),IF($R36&gt;=100,20,0),0)+IF(ISNUMBER($P36),IF($P36&gt;=150,20,IF($P36&gt;=50,12,5)),0)+IF(ISNUMBER($S36),IF($S36&lt;=1,15,0),0)</f>
        <v/>
      </c>
      <c r="AL36" s="29" t="n">
        <v>473</v>
      </c>
      <c r="AM36" s="30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BUBBL'R</t>
        </is>
      </c>
      <c r="B37" s="15" t="inlineStr">
        <is>
          <t>BUBBL'R Antioxidant Sparkling Water | Strawbeary Lemonade | single 473mL</t>
        </is>
      </c>
      <c r="C37" s="15" t="inlineStr">
        <is>
          <t>1) Sparkling electrolyte / functional sparkling</t>
        </is>
      </c>
      <c r="D37" s="15" t="inlineStr">
        <is>
          <t>473 mL can</t>
        </is>
      </c>
      <c r="E37" s="29" t="n">
        <v>1</v>
      </c>
      <c r="F37" s="30" t="n"/>
      <c r="G37" s="31">
        <f>IF(AND(ISNUMBER($F37),ISNUMBER($E37),$E37&lt;&gt;0),$F37/$E37,"")</f>
        <v/>
      </c>
      <c r="H37" s="31">
        <f>IF(AND(ISNUMBER($F37),ISNUMBER($AL37),ISNUMBER($E37),($AL37*$E37)&lt;&gt;0),$F37/($AL37*$E37)*100,"")</f>
        <v/>
      </c>
      <c r="I37" s="32" t="n"/>
      <c r="J37" s="33" t="n"/>
      <c r="K37" s="31">
        <f>IF(AND(ISNUMBER($F37),ISNUMBER($J37)),$F37*(1-$J37),"")</f>
        <v/>
      </c>
      <c r="L37" s="32" t="n"/>
      <c r="M37" s="32" t="n"/>
      <c r="N37" s="31">
        <f>IF(ISNUMBER($F37),($F37-IF(ISNUMBER($AM37),$AM37,0))*(1-IF(ISNUMBER($J37),$J37,0)),"")</f>
        <v/>
      </c>
      <c r="O37" s="15" t="inlineStr">
        <is>
          <t>Strawbeary Lemonade</t>
        </is>
      </c>
      <c r="P37" s="29" t="n">
        <v>69</v>
      </c>
      <c r="Q37" s="29" t="n">
        <v>15</v>
      </c>
      <c r="R37" s="15" t="inlineStr">
        <is>
          <t>Not listed</t>
        </is>
      </c>
      <c r="S37" s="29" t="n">
        <v>0</v>
      </c>
      <c r="T37" s="29" t="n">
        <v>10</v>
      </c>
      <c r="U37" s="15" t="inlineStr">
        <is>
          <t>Erythritol + stevia</t>
        </is>
      </c>
      <c r="V37" s="15" t="inlineStr">
        <is>
          <t>Natural caffeine (69 mg), antioxidants, B-vitamins, zero sugar</t>
        </is>
      </c>
      <c r="W37" s="32" t="n"/>
      <c r="X37" s="32" t="n"/>
      <c r="Y37" s="32" t="n"/>
      <c r="Z37" s="32" t="n"/>
      <c r="AA37" s="15" t="inlineStr">
        <is>
          <t>Medium</t>
        </is>
      </c>
      <c r="AB37" s="15" t="inlineStr">
        <is>
          <t>Mid-caffeine functional sparkling; growing</t>
        </is>
      </c>
      <c r="AC37" s="15" t="inlineStr">
        <is>
          <t>Sparkling water with a light caffeine + antioxidant lift</t>
        </is>
      </c>
      <c r="AD37" s="15" t="inlineStr">
        <is>
          <t>Light natural caffeine and antioxidants without an energy-drink dose.</t>
        </is>
      </c>
      <c r="AE37" s="32" t="n"/>
      <c r="AF37" s="34">
        <f>IF(AND(ISNUMBER($P37),ISNUMBER($AL37),$AL37&lt;&gt;0),ROUND($P37/$AL37*100,1),"")</f>
        <v/>
      </c>
      <c r="AG37" s="35">
        <f>IF(AND(ISNUMBER($S37),ISNUMBER($AL37),$AL37&lt;&gt;0),ROUND($S37/$AL37*100,2),"")</f>
        <v/>
      </c>
      <c r="AH37" s="34">
        <f>IF(AND(ISNUMBER($Q37),ISNUMBER($AL37),$AL37&lt;&gt;0),ROUND($Q37/$AL37*100,1),"")</f>
        <v/>
      </c>
      <c r="AI37" s="29">
        <f>IF(ISNUMBER($S37),IF($S37&lt;=1,"Yes","No"),"n/a")</f>
        <v/>
      </c>
      <c r="AJ37" s="29">
        <f>IF(ISNUMBER($S37),ROUND(MAX(0,MIN(100,100-$S37*2.5-IF(ISNUMBER($T37),$T37,0)*0.12+IF($S37&lt;=1,12,0))),0),"")</f>
        <v/>
      </c>
      <c r="AK37" s="29">
        <f>IF(ISNUMBER($Q37),IF($Q37&gt;=100,20,IF($Q37&gt;=30,10,0)),0)+IF(ISNUMBER($R37),IF($R37&gt;=100,20,0),0)+IF(ISNUMBER($P37),IF($P37&gt;=150,20,IF($P37&gt;=50,12,5)),0)+IF(ISNUMBER($S37),IF($S37&lt;=1,15,0),0)</f>
        <v/>
      </c>
      <c r="AL37" s="29" t="n">
        <v>473</v>
      </c>
      <c r="AM37" s="30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BUBBL'R</t>
        </is>
      </c>
      <c r="B38" s="15" t="inlineStr">
        <is>
          <t>BUBBL'R Antioxidant Sparkling Water | Strawbeary Lemonade | 8-pack 473mL</t>
        </is>
      </c>
      <c r="C38" s="15" t="inlineStr">
        <is>
          <t>1) Sparkling electrolyte / functional sparkling</t>
        </is>
      </c>
      <c r="D38" s="15" t="inlineStr">
        <is>
          <t>473 mL can</t>
        </is>
      </c>
      <c r="E38" s="29" t="n">
        <v>8</v>
      </c>
      <c r="F38" s="30" t="n"/>
      <c r="G38" s="31">
        <f>IF(AND(ISNUMBER($F38),ISNUMBER($E38),$E38&lt;&gt;0),$F38/$E38,"")</f>
        <v/>
      </c>
      <c r="H38" s="31">
        <f>IF(AND(ISNUMBER($F38),ISNUMBER($AL38),ISNUMBER($E38),($AL38*$E38)&lt;&gt;0),$F38/($AL38*$E38)*100,"")</f>
        <v/>
      </c>
      <c r="I38" s="32" t="n"/>
      <c r="J38" s="33" t="n"/>
      <c r="K38" s="31">
        <f>IF(AND(ISNUMBER($F38),ISNUMBER($J38)),$F38*(1-$J38),"")</f>
        <v/>
      </c>
      <c r="L38" s="32" t="n"/>
      <c r="M38" s="32" t="n"/>
      <c r="N38" s="31">
        <f>IF(ISNUMBER($F38),($F38-IF(ISNUMBER($AM38),$AM38,0))*(1-IF(ISNUMBER($J38),$J38,0)),"")</f>
        <v/>
      </c>
      <c r="O38" s="15" t="inlineStr">
        <is>
          <t>Strawbeary Lemonade</t>
        </is>
      </c>
      <c r="P38" s="29" t="n">
        <v>69</v>
      </c>
      <c r="Q38" s="29" t="n">
        <v>15</v>
      </c>
      <c r="R38" s="15" t="inlineStr">
        <is>
          <t>Not listed</t>
        </is>
      </c>
      <c r="S38" s="29" t="n">
        <v>0</v>
      </c>
      <c r="T38" s="29" t="n">
        <v>10</v>
      </c>
      <c r="U38" s="15" t="inlineStr">
        <is>
          <t>Erythritol + stevia</t>
        </is>
      </c>
      <c r="V38" s="15" t="inlineStr">
        <is>
          <t>Natural caffeine (69 mg), antioxidants, B-vitamins, zero sugar</t>
        </is>
      </c>
      <c r="W38" s="32" t="n"/>
      <c r="X38" s="32" t="n"/>
      <c r="Y38" s="32" t="n"/>
      <c r="Z38" s="32" t="n"/>
      <c r="AA38" s="15" t="inlineStr">
        <is>
          <t>Medium</t>
        </is>
      </c>
      <c r="AB38" s="15" t="inlineStr">
        <is>
          <t>Mid-caffeine functional sparkling; growing</t>
        </is>
      </c>
      <c r="AC38" s="15" t="inlineStr">
        <is>
          <t>Sparkling water with a light caffeine + antioxidant lift</t>
        </is>
      </c>
      <c r="AD38" s="15" t="inlineStr">
        <is>
          <t>Light natural caffeine and antioxidants without an energy-drink dose.</t>
        </is>
      </c>
      <c r="AE38" s="32" t="n"/>
      <c r="AF38" s="34">
        <f>IF(AND(ISNUMBER($P38),ISNUMBER($AL38),$AL38&lt;&gt;0),ROUND($P38/$AL38*100,1),"")</f>
        <v/>
      </c>
      <c r="AG38" s="35">
        <f>IF(AND(ISNUMBER($S38),ISNUMBER($AL38),$AL38&lt;&gt;0),ROUND($S38/$AL38*100,2),"")</f>
        <v/>
      </c>
      <c r="AH38" s="34">
        <f>IF(AND(ISNUMBER($Q38),ISNUMBER($AL38),$AL38&lt;&gt;0),ROUND($Q38/$AL38*100,1),"")</f>
        <v/>
      </c>
      <c r="AI38" s="29">
        <f>IF(ISNUMBER($S38),IF($S38&lt;=1,"Yes","No"),"n/a")</f>
        <v/>
      </c>
      <c r="AJ38" s="29">
        <f>IF(ISNUMBER($S38),ROUND(MAX(0,MIN(100,100-$S38*2.5-IF(ISNUMBER($T38),$T38,0)*0.12+IF($S38&lt;=1,12,0))),0),"")</f>
        <v/>
      </c>
      <c r="AK38" s="29">
        <f>IF(ISNUMBER($Q38),IF($Q38&gt;=100,20,IF($Q38&gt;=30,10,0)),0)+IF(ISNUMBER($R38),IF($R38&gt;=100,20,0),0)+IF(ISNUMBER($P38),IF($P38&gt;=150,20,IF($P38&gt;=50,12,5)),0)+IF(ISNUMBER($S38),IF($S38&lt;=1,15,0),0)</f>
        <v/>
      </c>
      <c r="AL38" s="29" t="n">
        <v>473</v>
      </c>
      <c r="AM38" s="30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BUBBL'R</t>
        </is>
      </c>
      <c r="B39" s="15" t="inlineStr">
        <is>
          <t>BUBBL'R Antioxidant Sparkling Water | Strawbeary Lemonade | 12-pack 473mL</t>
        </is>
      </c>
      <c r="C39" s="15" t="inlineStr">
        <is>
          <t>1) Sparkling electrolyte / functional sparkling</t>
        </is>
      </c>
      <c r="D39" s="15" t="inlineStr">
        <is>
          <t>473 mL can</t>
        </is>
      </c>
      <c r="E39" s="29" t="n">
        <v>12</v>
      </c>
      <c r="F39" s="30" t="n"/>
      <c r="G39" s="31">
        <f>IF(AND(ISNUMBER($F39),ISNUMBER($E39),$E39&lt;&gt;0),$F39/$E39,"")</f>
        <v/>
      </c>
      <c r="H39" s="31">
        <f>IF(AND(ISNUMBER($F39),ISNUMBER($AL39),ISNUMBER($E39),($AL39*$E39)&lt;&gt;0),$F39/($AL39*$E39)*100,"")</f>
        <v/>
      </c>
      <c r="I39" s="32" t="n"/>
      <c r="J39" s="33" t="n"/>
      <c r="K39" s="31">
        <f>IF(AND(ISNUMBER($F39),ISNUMBER($J39)),$F39*(1-$J39),"")</f>
        <v/>
      </c>
      <c r="L39" s="32" t="n"/>
      <c r="M39" s="32" t="n"/>
      <c r="N39" s="31">
        <f>IF(ISNUMBER($F39),($F39-IF(ISNUMBER($AM39),$AM39,0))*(1-IF(ISNUMBER($J39),$J39,0)),"")</f>
        <v/>
      </c>
      <c r="O39" s="15" t="inlineStr">
        <is>
          <t>Strawbeary Lemonade</t>
        </is>
      </c>
      <c r="P39" s="29" t="n">
        <v>69</v>
      </c>
      <c r="Q39" s="29" t="n">
        <v>15</v>
      </c>
      <c r="R39" s="15" t="inlineStr">
        <is>
          <t>Not listed</t>
        </is>
      </c>
      <c r="S39" s="29" t="n">
        <v>0</v>
      </c>
      <c r="T39" s="29" t="n">
        <v>10</v>
      </c>
      <c r="U39" s="15" t="inlineStr">
        <is>
          <t>Erythritol + stevia</t>
        </is>
      </c>
      <c r="V39" s="15" t="inlineStr">
        <is>
          <t>Natural caffeine (69 mg), antioxidants, B-vitamins, zero sugar</t>
        </is>
      </c>
      <c r="W39" s="32" t="n"/>
      <c r="X39" s="32" t="n"/>
      <c r="Y39" s="32" t="n"/>
      <c r="Z39" s="32" t="n"/>
      <c r="AA39" s="15" t="inlineStr">
        <is>
          <t>Medium</t>
        </is>
      </c>
      <c r="AB39" s="15" t="inlineStr">
        <is>
          <t>Mid-caffeine functional sparkling; growing</t>
        </is>
      </c>
      <c r="AC39" s="15" t="inlineStr">
        <is>
          <t>Sparkling water with a light caffeine + antioxidant lift</t>
        </is>
      </c>
      <c r="AD39" s="15" t="inlineStr">
        <is>
          <t>Light natural caffeine and antioxidants without an energy-drink dose.</t>
        </is>
      </c>
      <c r="AE39" s="32" t="n"/>
      <c r="AF39" s="34">
        <f>IF(AND(ISNUMBER($P39),ISNUMBER($AL39),$AL39&lt;&gt;0),ROUND($P39/$AL39*100,1),"")</f>
        <v/>
      </c>
      <c r="AG39" s="35">
        <f>IF(AND(ISNUMBER($S39),ISNUMBER($AL39),$AL39&lt;&gt;0),ROUND($S39/$AL39*100,2),"")</f>
        <v/>
      </c>
      <c r="AH39" s="34">
        <f>IF(AND(ISNUMBER($Q39),ISNUMBER($AL39),$AL39&lt;&gt;0),ROUND($Q39/$AL39*100,1),"")</f>
        <v/>
      </c>
      <c r="AI39" s="29">
        <f>IF(ISNUMBER($S39),IF($S39&lt;=1,"Yes","No"),"n/a")</f>
        <v/>
      </c>
      <c r="AJ39" s="29">
        <f>IF(ISNUMBER($S39),ROUND(MAX(0,MIN(100,100-$S39*2.5-IF(ISNUMBER($T39),$T39,0)*0.12+IF($S39&lt;=1,12,0))),0),"")</f>
        <v/>
      </c>
      <c r="AK39" s="29">
        <f>IF(ISNUMBER($Q39),IF($Q39&gt;=100,20,IF($Q39&gt;=30,10,0)),0)+IF(ISNUMBER($R39),IF($R39&gt;=100,20,0),0)+IF(ISNUMBER($P39),IF($P39&gt;=150,20,IF($P39&gt;=50,12,5)),0)+IF(ISNUMBER($S39),IF($S39&lt;=1,15,0),0)</f>
        <v/>
      </c>
      <c r="AL39" s="29" t="n">
        <v>473</v>
      </c>
      <c r="AM39" s="30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BUBBL'R</t>
        </is>
      </c>
      <c r="B40" s="15" t="inlineStr">
        <is>
          <t>BUBBL'R Antioxidant Sparkling Water | Strawbeary Lemonade | 18-pack 473mL</t>
        </is>
      </c>
      <c r="C40" s="15" t="inlineStr">
        <is>
          <t>1) Sparkling electrolyte / functional sparkling</t>
        </is>
      </c>
      <c r="D40" s="15" t="inlineStr">
        <is>
          <t>473 mL can</t>
        </is>
      </c>
      <c r="E40" s="29" t="n">
        <v>18</v>
      </c>
      <c r="F40" s="30" t="n"/>
      <c r="G40" s="31">
        <f>IF(AND(ISNUMBER($F40),ISNUMBER($E40),$E40&lt;&gt;0),$F40/$E40,"")</f>
        <v/>
      </c>
      <c r="H40" s="31">
        <f>IF(AND(ISNUMBER($F40),ISNUMBER($AL40),ISNUMBER($E40),($AL40*$E40)&lt;&gt;0),$F40/($AL40*$E40)*100,"")</f>
        <v/>
      </c>
      <c r="I40" s="32" t="n"/>
      <c r="J40" s="33" t="n"/>
      <c r="K40" s="31">
        <f>IF(AND(ISNUMBER($F40),ISNUMBER($J40)),$F40*(1-$J40),"")</f>
        <v/>
      </c>
      <c r="L40" s="32" t="n"/>
      <c r="M40" s="32" t="n"/>
      <c r="N40" s="31">
        <f>IF(ISNUMBER($F40),($F40-IF(ISNUMBER($AM40),$AM40,0))*(1-IF(ISNUMBER($J40),$J40,0)),"")</f>
        <v/>
      </c>
      <c r="O40" s="15" t="inlineStr">
        <is>
          <t>Strawbeary Lemonade</t>
        </is>
      </c>
      <c r="P40" s="29" t="n">
        <v>69</v>
      </c>
      <c r="Q40" s="29" t="n">
        <v>15</v>
      </c>
      <c r="R40" s="15" t="inlineStr">
        <is>
          <t>Not listed</t>
        </is>
      </c>
      <c r="S40" s="29" t="n">
        <v>0</v>
      </c>
      <c r="T40" s="29" t="n">
        <v>10</v>
      </c>
      <c r="U40" s="15" t="inlineStr">
        <is>
          <t>Erythritol + stevia</t>
        </is>
      </c>
      <c r="V40" s="15" t="inlineStr">
        <is>
          <t>Natural caffeine (69 mg), antioxidants, B-vitamins, zero sugar</t>
        </is>
      </c>
      <c r="W40" s="32" t="n"/>
      <c r="X40" s="32" t="n"/>
      <c r="Y40" s="32" t="n"/>
      <c r="Z40" s="32" t="n"/>
      <c r="AA40" s="15" t="inlineStr">
        <is>
          <t>Medium</t>
        </is>
      </c>
      <c r="AB40" s="15" t="inlineStr">
        <is>
          <t>Mid-caffeine functional sparkling; growing</t>
        </is>
      </c>
      <c r="AC40" s="15" t="inlineStr">
        <is>
          <t>Sparkling water with a light caffeine + antioxidant lift</t>
        </is>
      </c>
      <c r="AD40" s="15" t="inlineStr">
        <is>
          <t>Light natural caffeine and antioxidants without an energy-drink dose.</t>
        </is>
      </c>
      <c r="AE40" s="32" t="n"/>
      <c r="AF40" s="34">
        <f>IF(AND(ISNUMBER($P40),ISNUMBER($AL40),$AL40&lt;&gt;0),ROUND($P40/$AL40*100,1),"")</f>
        <v/>
      </c>
      <c r="AG40" s="35">
        <f>IF(AND(ISNUMBER($S40),ISNUMBER($AL40),$AL40&lt;&gt;0),ROUND($S40/$AL40*100,2),"")</f>
        <v/>
      </c>
      <c r="AH40" s="34">
        <f>IF(AND(ISNUMBER($Q40),ISNUMBER($AL40),$AL40&lt;&gt;0),ROUND($Q40/$AL40*100,1),"")</f>
        <v/>
      </c>
      <c r="AI40" s="29">
        <f>IF(ISNUMBER($S40),IF($S40&lt;=1,"Yes","No"),"n/a")</f>
        <v/>
      </c>
      <c r="AJ40" s="29">
        <f>IF(ISNUMBER($S40),ROUND(MAX(0,MIN(100,100-$S40*2.5-IF(ISNUMBER($T40),$T40,0)*0.12+IF($S40&lt;=1,12,0))),0),"")</f>
        <v/>
      </c>
      <c r="AK40" s="29">
        <f>IF(ISNUMBER($Q40),IF($Q40&gt;=100,20,IF($Q40&gt;=30,10,0)),0)+IF(ISNUMBER($R40),IF($R40&gt;=100,20,0),0)+IF(ISNUMBER($P40),IF($P40&gt;=150,20,IF($P40&gt;=50,12,5)),0)+IF(ISNUMBER($S40),IF($S40&lt;=1,15,0),0)</f>
        <v/>
      </c>
      <c r="AL40" s="29" t="n">
        <v>473</v>
      </c>
      <c r="AM40" s="30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BUBBL'R</t>
        </is>
      </c>
      <c r="B41" s="15" t="inlineStr">
        <is>
          <t>BUBBL'R Antioxidant Sparkling Water | Strawbeary Lemonade | 24-pack 473mL</t>
        </is>
      </c>
      <c r="C41" s="15" t="inlineStr">
        <is>
          <t>1) Sparkling electrolyte / functional sparkling</t>
        </is>
      </c>
      <c r="D41" s="15" t="inlineStr">
        <is>
          <t>473 mL can</t>
        </is>
      </c>
      <c r="E41" s="29" t="n">
        <v>24</v>
      </c>
      <c r="F41" s="30" t="n"/>
      <c r="G41" s="31">
        <f>IF(AND(ISNUMBER($F41),ISNUMBER($E41),$E41&lt;&gt;0),$F41/$E41,"")</f>
        <v/>
      </c>
      <c r="H41" s="31">
        <f>IF(AND(ISNUMBER($F41),ISNUMBER($AL41),ISNUMBER($E41),($AL41*$E41)&lt;&gt;0),$F41/($AL41*$E41)*100,"")</f>
        <v/>
      </c>
      <c r="I41" s="32" t="n"/>
      <c r="J41" s="33" t="n"/>
      <c r="K41" s="31">
        <f>IF(AND(ISNUMBER($F41),ISNUMBER($J41)),$F41*(1-$J41),"")</f>
        <v/>
      </c>
      <c r="L41" s="32" t="n"/>
      <c r="M41" s="32" t="n"/>
      <c r="N41" s="31">
        <f>IF(ISNUMBER($F41),($F41-IF(ISNUMBER($AM41),$AM41,0))*(1-IF(ISNUMBER($J41),$J41,0)),"")</f>
        <v/>
      </c>
      <c r="O41" s="15" t="inlineStr">
        <is>
          <t>Strawbeary Lemonade</t>
        </is>
      </c>
      <c r="P41" s="29" t="n">
        <v>69</v>
      </c>
      <c r="Q41" s="29" t="n">
        <v>15</v>
      </c>
      <c r="R41" s="15" t="inlineStr">
        <is>
          <t>Not listed</t>
        </is>
      </c>
      <c r="S41" s="29" t="n">
        <v>0</v>
      </c>
      <c r="T41" s="29" t="n">
        <v>10</v>
      </c>
      <c r="U41" s="15" t="inlineStr">
        <is>
          <t>Erythritol + stevia</t>
        </is>
      </c>
      <c r="V41" s="15" t="inlineStr">
        <is>
          <t>Natural caffeine (69 mg), antioxidants, B-vitamins, zero sugar</t>
        </is>
      </c>
      <c r="W41" s="32" t="n"/>
      <c r="X41" s="32" t="n"/>
      <c r="Y41" s="32" t="n"/>
      <c r="Z41" s="32" t="n"/>
      <c r="AA41" s="15" t="inlineStr">
        <is>
          <t>Medium</t>
        </is>
      </c>
      <c r="AB41" s="15" t="inlineStr">
        <is>
          <t>Mid-caffeine functional sparkling; growing</t>
        </is>
      </c>
      <c r="AC41" s="15" t="inlineStr">
        <is>
          <t>Sparkling water with a light caffeine + antioxidant lift</t>
        </is>
      </c>
      <c r="AD41" s="15" t="inlineStr">
        <is>
          <t>Light natural caffeine and antioxidants without an energy-drink dose.</t>
        </is>
      </c>
      <c r="AE41" s="32" t="n"/>
      <c r="AF41" s="34">
        <f>IF(AND(ISNUMBER($P41),ISNUMBER($AL41),$AL41&lt;&gt;0),ROUND($P41/$AL41*100,1),"")</f>
        <v/>
      </c>
      <c r="AG41" s="35">
        <f>IF(AND(ISNUMBER($S41),ISNUMBER($AL41),$AL41&lt;&gt;0),ROUND($S41/$AL41*100,2),"")</f>
        <v/>
      </c>
      <c r="AH41" s="34">
        <f>IF(AND(ISNUMBER($Q41),ISNUMBER($AL41),$AL41&lt;&gt;0),ROUND($Q41/$AL41*100,1),"")</f>
        <v/>
      </c>
      <c r="AI41" s="29">
        <f>IF(ISNUMBER($S41),IF($S41&lt;=1,"Yes","No"),"n/a")</f>
        <v/>
      </c>
      <c r="AJ41" s="29">
        <f>IF(ISNUMBER($S41),ROUND(MAX(0,MIN(100,100-$S41*2.5-IF(ISNUMBER($T41),$T41,0)*0.12+IF($S41&lt;=1,12,0))),0),"")</f>
        <v/>
      </c>
      <c r="AK41" s="29">
        <f>IF(ISNUMBER($Q41),IF($Q41&gt;=100,20,IF($Q41&gt;=30,10,0)),0)+IF(ISNUMBER($R41),IF($R41&gt;=100,20,0),0)+IF(ISNUMBER($P41),IF($P41&gt;=150,20,IF($P41&gt;=50,12,5)),0)+IF(ISNUMBER($S41),IF($S41&lt;=1,15,0),0)</f>
        <v/>
      </c>
      <c r="AL41" s="29" t="n">
        <v>473</v>
      </c>
      <c r="AM41" s="30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BUBBL'R</t>
        </is>
      </c>
      <c r="B42" s="15" t="inlineStr">
        <is>
          <t>BUBBL'R Antioxidant Sparkling Water | Tropic'b'r | single 473mL</t>
        </is>
      </c>
      <c r="C42" s="15" t="inlineStr">
        <is>
          <t>1) Sparkling electrolyte / functional sparkling</t>
        </is>
      </c>
      <c r="D42" s="15" t="inlineStr">
        <is>
          <t>473 mL can</t>
        </is>
      </c>
      <c r="E42" s="29" t="n">
        <v>1</v>
      </c>
      <c r="F42" s="30" t="n"/>
      <c r="G42" s="31">
        <f>IF(AND(ISNUMBER($F42),ISNUMBER($E42),$E42&lt;&gt;0),$F42/$E42,"")</f>
        <v/>
      </c>
      <c r="H42" s="31">
        <f>IF(AND(ISNUMBER($F42),ISNUMBER($AL42),ISNUMBER($E42),($AL42*$E42)&lt;&gt;0),$F42/($AL42*$E42)*100,"")</f>
        <v/>
      </c>
      <c r="I42" s="32" t="n"/>
      <c r="J42" s="33" t="n"/>
      <c r="K42" s="31">
        <f>IF(AND(ISNUMBER($F42),ISNUMBER($J42)),$F42*(1-$J42),"")</f>
        <v/>
      </c>
      <c r="L42" s="32" t="n"/>
      <c r="M42" s="32" t="n"/>
      <c r="N42" s="31">
        <f>IF(ISNUMBER($F42),($F42-IF(ISNUMBER($AM42),$AM42,0))*(1-IF(ISNUMBER($J42),$J42,0)),"")</f>
        <v/>
      </c>
      <c r="O42" s="15" t="inlineStr">
        <is>
          <t>Tropic'b'r</t>
        </is>
      </c>
      <c r="P42" s="29" t="n">
        <v>69</v>
      </c>
      <c r="Q42" s="29" t="n">
        <v>15</v>
      </c>
      <c r="R42" s="15" t="inlineStr">
        <is>
          <t>Not listed</t>
        </is>
      </c>
      <c r="S42" s="29" t="n">
        <v>0</v>
      </c>
      <c r="T42" s="29" t="n">
        <v>10</v>
      </c>
      <c r="U42" s="15" t="inlineStr">
        <is>
          <t>Erythritol + stevia</t>
        </is>
      </c>
      <c r="V42" s="15" t="inlineStr">
        <is>
          <t>Natural caffeine (69 mg), antioxidants, B-vitamins, zero sugar</t>
        </is>
      </c>
      <c r="W42" s="32" t="n"/>
      <c r="X42" s="32" t="n"/>
      <c r="Y42" s="32" t="n"/>
      <c r="Z42" s="32" t="n"/>
      <c r="AA42" s="15" t="inlineStr">
        <is>
          <t>Medium</t>
        </is>
      </c>
      <c r="AB42" s="15" t="inlineStr">
        <is>
          <t>Mid-caffeine functional sparkling; growing</t>
        </is>
      </c>
      <c r="AC42" s="15" t="inlineStr">
        <is>
          <t>Sparkling water with a light caffeine + antioxidant lift</t>
        </is>
      </c>
      <c r="AD42" s="15" t="inlineStr">
        <is>
          <t>Light natural caffeine and antioxidants without an energy-drink dose.</t>
        </is>
      </c>
      <c r="AE42" s="32" t="n"/>
      <c r="AF42" s="34">
        <f>IF(AND(ISNUMBER($P42),ISNUMBER($AL42),$AL42&lt;&gt;0),ROUND($P42/$AL42*100,1),"")</f>
        <v/>
      </c>
      <c r="AG42" s="35">
        <f>IF(AND(ISNUMBER($S42),ISNUMBER($AL42),$AL42&lt;&gt;0),ROUND($S42/$AL42*100,2),"")</f>
        <v/>
      </c>
      <c r="AH42" s="34">
        <f>IF(AND(ISNUMBER($Q42),ISNUMBER($AL42),$AL42&lt;&gt;0),ROUND($Q42/$AL42*100,1),"")</f>
        <v/>
      </c>
      <c r="AI42" s="29">
        <f>IF(ISNUMBER($S42),IF($S42&lt;=1,"Yes","No"),"n/a")</f>
        <v/>
      </c>
      <c r="AJ42" s="29">
        <f>IF(ISNUMBER($S42),ROUND(MAX(0,MIN(100,100-$S42*2.5-IF(ISNUMBER($T42),$T42,0)*0.12+IF($S42&lt;=1,12,0))),0),"")</f>
        <v/>
      </c>
      <c r="AK42" s="29">
        <f>IF(ISNUMBER($Q42),IF($Q42&gt;=100,20,IF($Q42&gt;=30,10,0)),0)+IF(ISNUMBER($R42),IF($R42&gt;=100,20,0),0)+IF(ISNUMBER($P42),IF($P42&gt;=150,20,IF($P42&gt;=50,12,5)),0)+IF(ISNUMBER($S42),IF($S42&lt;=1,15,0),0)</f>
        <v/>
      </c>
      <c r="AL42" s="29" t="n">
        <v>473</v>
      </c>
      <c r="AM42" s="30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BUBBL'R</t>
        </is>
      </c>
      <c r="B43" s="15" t="inlineStr">
        <is>
          <t>BUBBL'R Antioxidant Sparkling Water | Tropic'b'r | 8-pack 473mL</t>
        </is>
      </c>
      <c r="C43" s="15" t="inlineStr">
        <is>
          <t>1) Sparkling electrolyte / functional sparkling</t>
        </is>
      </c>
      <c r="D43" s="15" t="inlineStr">
        <is>
          <t>473 mL can</t>
        </is>
      </c>
      <c r="E43" s="29" t="n">
        <v>8</v>
      </c>
      <c r="F43" s="30" t="n"/>
      <c r="G43" s="31">
        <f>IF(AND(ISNUMBER($F43),ISNUMBER($E43),$E43&lt;&gt;0),$F43/$E43,"")</f>
        <v/>
      </c>
      <c r="H43" s="31">
        <f>IF(AND(ISNUMBER($F43),ISNUMBER($AL43),ISNUMBER($E43),($AL43*$E43)&lt;&gt;0),$F43/($AL43*$E43)*100,"")</f>
        <v/>
      </c>
      <c r="I43" s="32" t="n"/>
      <c r="J43" s="33" t="n"/>
      <c r="K43" s="31">
        <f>IF(AND(ISNUMBER($F43),ISNUMBER($J43)),$F43*(1-$J43),"")</f>
        <v/>
      </c>
      <c r="L43" s="32" t="n"/>
      <c r="M43" s="32" t="n"/>
      <c r="N43" s="31">
        <f>IF(ISNUMBER($F43),($F43-IF(ISNUMBER($AM43),$AM43,0))*(1-IF(ISNUMBER($J43),$J43,0)),"")</f>
        <v/>
      </c>
      <c r="O43" s="15" t="inlineStr">
        <is>
          <t>Tropic'b'r</t>
        </is>
      </c>
      <c r="P43" s="29" t="n">
        <v>69</v>
      </c>
      <c r="Q43" s="29" t="n">
        <v>15</v>
      </c>
      <c r="R43" s="15" t="inlineStr">
        <is>
          <t>Not listed</t>
        </is>
      </c>
      <c r="S43" s="29" t="n">
        <v>0</v>
      </c>
      <c r="T43" s="29" t="n">
        <v>10</v>
      </c>
      <c r="U43" s="15" t="inlineStr">
        <is>
          <t>Erythritol + stevia</t>
        </is>
      </c>
      <c r="V43" s="15" t="inlineStr">
        <is>
          <t>Natural caffeine (69 mg), antioxidants, B-vitamins, zero sugar</t>
        </is>
      </c>
      <c r="W43" s="32" t="n"/>
      <c r="X43" s="32" t="n"/>
      <c r="Y43" s="32" t="n"/>
      <c r="Z43" s="32" t="n"/>
      <c r="AA43" s="15" t="inlineStr">
        <is>
          <t>Medium</t>
        </is>
      </c>
      <c r="AB43" s="15" t="inlineStr">
        <is>
          <t>Mid-caffeine functional sparkling; growing</t>
        </is>
      </c>
      <c r="AC43" s="15" t="inlineStr">
        <is>
          <t>Sparkling water with a light caffeine + antioxidant lift</t>
        </is>
      </c>
      <c r="AD43" s="15" t="inlineStr">
        <is>
          <t>Light natural caffeine and antioxidants without an energy-drink dose.</t>
        </is>
      </c>
      <c r="AE43" s="32" t="n"/>
      <c r="AF43" s="34">
        <f>IF(AND(ISNUMBER($P43),ISNUMBER($AL43),$AL43&lt;&gt;0),ROUND($P43/$AL43*100,1),"")</f>
        <v/>
      </c>
      <c r="AG43" s="35">
        <f>IF(AND(ISNUMBER($S43),ISNUMBER($AL43),$AL43&lt;&gt;0),ROUND($S43/$AL43*100,2),"")</f>
        <v/>
      </c>
      <c r="AH43" s="34">
        <f>IF(AND(ISNUMBER($Q43),ISNUMBER($AL43),$AL43&lt;&gt;0),ROUND($Q43/$AL43*100,1),"")</f>
        <v/>
      </c>
      <c r="AI43" s="29">
        <f>IF(ISNUMBER($S43),IF($S43&lt;=1,"Yes","No"),"n/a")</f>
        <v/>
      </c>
      <c r="AJ43" s="29">
        <f>IF(ISNUMBER($S43),ROUND(MAX(0,MIN(100,100-$S43*2.5-IF(ISNUMBER($T43),$T43,0)*0.12+IF($S43&lt;=1,12,0))),0),"")</f>
        <v/>
      </c>
      <c r="AK43" s="29">
        <f>IF(ISNUMBER($Q43),IF($Q43&gt;=100,20,IF($Q43&gt;=30,10,0)),0)+IF(ISNUMBER($R43),IF($R43&gt;=100,20,0),0)+IF(ISNUMBER($P43),IF($P43&gt;=150,20,IF($P43&gt;=50,12,5)),0)+IF(ISNUMBER($S43),IF($S43&lt;=1,15,0),0)</f>
        <v/>
      </c>
      <c r="AL43" s="29" t="n">
        <v>473</v>
      </c>
      <c r="AM43" s="30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BUBBL'R</t>
        </is>
      </c>
      <c r="B44" s="15" t="inlineStr">
        <is>
          <t>BUBBL'R Antioxidant Sparkling Water | Tropic'b'r | 12-pack 473mL</t>
        </is>
      </c>
      <c r="C44" s="15" t="inlineStr">
        <is>
          <t>1) Sparkling electrolyte / functional sparkling</t>
        </is>
      </c>
      <c r="D44" s="15" t="inlineStr">
        <is>
          <t>473 mL can</t>
        </is>
      </c>
      <c r="E44" s="29" t="n">
        <v>12</v>
      </c>
      <c r="F44" s="30" t="n"/>
      <c r="G44" s="31">
        <f>IF(AND(ISNUMBER($F44),ISNUMBER($E44),$E44&lt;&gt;0),$F44/$E44,"")</f>
        <v/>
      </c>
      <c r="H44" s="31">
        <f>IF(AND(ISNUMBER($F44),ISNUMBER($AL44),ISNUMBER($E44),($AL44*$E44)&lt;&gt;0),$F44/($AL44*$E44)*100,"")</f>
        <v/>
      </c>
      <c r="I44" s="32" t="n"/>
      <c r="J44" s="33" t="n"/>
      <c r="K44" s="31">
        <f>IF(AND(ISNUMBER($F44),ISNUMBER($J44)),$F44*(1-$J44),"")</f>
        <v/>
      </c>
      <c r="L44" s="32" t="n"/>
      <c r="M44" s="32" t="n"/>
      <c r="N44" s="31">
        <f>IF(ISNUMBER($F44),($F44-IF(ISNUMBER($AM44),$AM44,0))*(1-IF(ISNUMBER($J44),$J44,0)),"")</f>
        <v/>
      </c>
      <c r="O44" s="15" t="inlineStr">
        <is>
          <t>Tropic'b'r</t>
        </is>
      </c>
      <c r="P44" s="29" t="n">
        <v>69</v>
      </c>
      <c r="Q44" s="29" t="n">
        <v>15</v>
      </c>
      <c r="R44" s="15" t="inlineStr">
        <is>
          <t>Not listed</t>
        </is>
      </c>
      <c r="S44" s="29" t="n">
        <v>0</v>
      </c>
      <c r="T44" s="29" t="n">
        <v>10</v>
      </c>
      <c r="U44" s="15" t="inlineStr">
        <is>
          <t>Erythritol + stevia</t>
        </is>
      </c>
      <c r="V44" s="15" t="inlineStr">
        <is>
          <t>Natural caffeine (69 mg), antioxidants, B-vitamins, zero sugar</t>
        </is>
      </c>
      <c r="W44" s="32" t="n"/>
      <c r="X44" s="32" t="n"/>
      <c r="Y44" s="32" t="n"/>
      <c r="Z44" s="32" t="n"/>
      <c r="AA44" s="15" t="inlineStr">
        <is>
          <t>Medium</t>
        </is>
      </c>
      <c r="AB44" s="15" t="inlineStr">
        <is>
          <t>Mid-caffeine functional sparkling; growing</t>
        </is>
      </c>
      <c r="AC44" s="15" t="inlineStr">
        <is>
          <t>Sparkling water with a light caffeine + antioxidant lift</t>
        </is>
      </c>
      <c r="AD44" s="15" t="inlineStr">
        <is>
          <t>Light natural caffeine and antioxidants without an energy-drink dose.</t>
        </is>
      </c>
      <c r="AE44" s="32" t="n"/>
      <c r="AF44" s="34">
        <f>IF(AND(ISNUMBER($P44),ISNUMBER($AL44),$AL44&lt;&gt;0),ROUND($P44/$AL44*100,1),"")</f>
        <v/>
      </c>
      <c r="AG44" s="35">
        <f>IF(AND(ISNUMBER($S44),ISNUMBER($AL44),$AL44&lt;&gt;0),ROUND($S44/$AL44*100,2),"")</f>
        <v/>
      </c>
      <c r="AH44" s="34">
        <f>IF(AND(ISNUMBER($Q44),ISNUMBER($AL44),$AL44&lt;&gt;0),ROUND($Q44/$AL44*100,1),"")</f>
        <v/>
      </c>
      <c r="AI44" s="29">
        <f>IF(ISNUMBER($S44),IF($S44&lt;=1,"Yes","No"),"n/a")</f>
        <v/>
      </c>
      <c r="AJ44" s="29">
        <f>IF(ISNUMBER($S44),ROUND(MAX(0,MIN(100,100-$S44*2.5-IF(ISNUMBER($T44),$T44,0)*0.12+IF($S44&lt;=1,12,0))),0),"")</f>
        <v/>
      </c>
      <c r="AK44" s="29">
        <f>IF(ISNUMBER($Q44),IF($Q44&gt;=100,20,IF($Q44&gt;=30,10,0)),0)+IF(ISNUMBER($R44),IF($R44&gt;=100,20,0),0)+IF(ISNUMBER($P44),IF($P44&gt;=150,20,IF($P44&gt;=50,12,5)),0)+IF(ISNUMBER($S44),IF($S44&lt;=1,15,0),0)</f>
        <v/>
      </c>
      <c r="AL44" s="29" t="n">
        <v>473</v>
      </c>
      <c r="AM44" s="30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BUBBL'R</t>
        </is>
      </c>
      <c r="B45" s="15" t="inlineStr">
        <is>
          <t>BUBBL'R Antioxidant Sparkling Water | Tropic'b'r | 18-pack 473mL</t>
        </is>
      </c>
      <c r="C45" s="15" t="inlineStr">
        <is>
          <t>1) Sparkling electrolyte / functional sparkling</t>
        </is>
      </c>
      <c r="D45" s="15" t="inlineStr">
        <is>
          <t>473 mL can</t>
        </is>
      </c>
      <c r="E45" s="29" t="n">
        <v>18</v>
      </c>
      <c r="F45" s="30" t="n"/>
      <c r="G45" s="31">
        <f>IF(AND(ISNUMBER($F45),ISNUMBER($E45),$E45&lt;&gt;0),$F45/$E45,"")</f>
        <v/>
      </c>
      <c r="H45" s="31">
        <f>IF(AND(ISNUMBER($F45),ISNUMBER($AL45),ISNUMBER($E45),($AL45*$E45)&lt;&gt;0),$F45/($AL45*$E45)*100,"")</f>
        <v/>
      </c>
      <c r="I45" s="32" t="n"/>
      <c r="J45" s="33" t="n"/>
      <c r="K45" s="31">
        <f>IF(AND(ISNUMBER($F45),ISNUMBER($J45)),$F45*(1-$J45),"")</f>
        <v/>
      </c>
      <c r="L45" s="32" t="n"/>
      <c r="M45" s="32" t="n"/>
      <c r="N45" s="31">
        <f>IF(ISNUMBER($F45),($F45-IF(ISNUMBER($AM45),$AM45,0))*(1-IF(ISNUMBER($J45),$J45,0)),"")</f>
        <v/>
      </c>
      <c r="O45" s="15" t="inlineStr">
        <is>
          <t>Tropic'b'r</t>
        </is>
      </c>
      <c r="P45" s="29" t="n">
        <v>69</v>
      </c>
      <c r="Q45" s="29" t="n">
        <v>15</v>
      </c>
      <c r="R45" s="15" t="inlineStr">
        <is>
          <t>Not listed</t>
        </is>
      </c>
      <c r="S45" s="29" t="n">
        <v>0</v>
      </c>
      <c r="T45" s="29" t="n">
        <v>10</v>
      </c>
      <c r="U45" s="15" t="inlineStr">
        <is>
          <t>Erythritol + stevia</t>
        </is>
      </c>
      <c r="V45" s="15" t="inlineStr">
        <is>
          <t>Natural caffeine (69 mg), antioxidants, B-vitamins, zero sugar</t>
        </is>
      </c>
      <c r="W45" s="32" t="n"/>
      <c r="X45" s="32" t="n"/>
      <c r="Y45" s="32" t="n"/>
      <c r="Z45" s="32" t="n"/>
      <c r="AA45" s="15" t="inlineStr">
        <is>
          <t>Medium</t>
        </is>
      </c>
      <c r="AB45" s="15" t="inlineStr">
        <is>
          <t>Mid-caffeine functional sparkling; growing</t>
        </is>
      </c>
      <c r="AC45" s="15" t="inlineStr">
        <is>
          <t>Sparkling water with a light caffeine + antioxidant lift</t>
        </is>
      </c>
      <c r="AD45" s="15" t="inlineStr">
        <is>
          <t>Light natural caffeine and antioxidants without an energy-drink dose.</t>
        </is>
      </c>
      <c r="AE45" s="32" t="n"/>
      <c r="AF45" s="34">
        <f>IF(AND(ISNUMBER($P45),ISNUMBER($AL45),$AL45&lt;&gt;0),ROUND($P45/$AL45*100,1),"")</f>
        <v/>
      </c>
      <c r="AG45" s="35">
        <f>IF(AND(ISNUMBER($S45),ISNUMBER($AL45),$AL45&lt;&gt;0),ROUND($S45/$AL45*100,2),"")</f>
        <v/>
      </c>
      <c r="AH45" s="34">
        <f>IF(AND(ISNUMBER($Q45),ISNUMBER($AL45),$AL45&lt;&gt;0),ROUND($Q45/$AL45*100,1),"")</f>
        <v/>
      </c>
      <c r="AI45" s="29">
        <f>IF(ISNUMBER($S45),IF($S45&lt;=1,"Yes","No"),"n/a")</f>
        <v/>
      </c>
      <c r="AJ45" s="29">
        <f>IF(ISNUMBER($S45),ROUND(MAX(0,MIN(100,100-$S45*2.5-IF(ISNUMBER($T45),$T45,0)*0.12+IF($S45&lt;=1,12,0))),0),"")</f>
        <v/>
      </c>
      <c r="AK45" s="29">
        <f>IF(ISNUMBER($Q45),IF($Q45&gt;=100,20,IF($Q45&gt;=30,10,0)),0)+IF(ISNUMBER($R45),IF($R45&gt;=100,20,0),0)+IF(ISNUMBER($P45),IF($P45&gt;=150,20,IF($P45&gt;=50,12,5)),0)+IF(ISNUMBER($S45),IF($S45&lt;=1,15,0),0)</f>
        <v/>
      </c>
      <c r="AL45" s="29" t="n">
        <v>473</v>
      </c>
      <c r="AM45" s="30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BUBBL'R</t>
        </is>
      </c>
      <c r="B46" s="15" t="inlineStr">
        <is>
          <t>BUBBL'R Antioxidant Sparkling Water | Tropic'b'r | 24-pack 473mL</t>
        </is>
      </c>
      <c r="C46" s="15" t="inlineStr">
        <is>
          <t>1) Sparkling electrolyte / functional sparkling</t>
        </is>
      </c>
      <c r="D46" s="15" t="inlineStr">
        <is>
          <t>473 mL can</t>
        </is>
      </c>
      <c r="E46" s="29" t="n">
        <v>24</v>
      </c>
      <c r="F46" s="30" t="n"/>
      <c r="G46" s="31">
        <f>IF(AND(ISNUMBER($F46),ISNUMBER($E46),$E46&lt;&gt;0),$F46/$E46,"")</f>
        <v/>
      </c>
      <c r="H46" s="31">
        <f>IF(AND(ISNUMBER($F46),ISNUMBER($AL46),ISNUMBER($E46),($AL46*$E46)&lt;&gt;0),$F46/($AL46*$E46)*100,"")</f>
        <v/>
      </c>
      <c r="I46" s="32" t="n"/>
      <c r="J46" s="33" t="n"/>
      <c r="K46" s="31">
        <f>IF(AND(ISNUMBER($F46),ISNUMBER($J46)),$F46*(1-$J46),"")</f>
        <v/>
      </c>
      <c r="L46" s="32" t="n"/>
      <c r="M46" s="32" t="n"/>
      <c r="N46" s="31">
        <f>IF(ISNUMBER($F46),($F46-IF(ISNUMBER($AM46),$AM46,0))*(1-IF(ISNUMBER($J46),$J46,0)),"")</f>
        <v/>
      </c>
      <c r="O46" s="15" t="inlineStr">
        <is>
          <t>Tropic'b'r</t>
        </is>
      </c>
      <c r="P46" s="29" t="n">
        <v>69</v>
      </c>
      <c r="Q46" s="29" t="n">
        <v>15</v>
      </c>
      <c r="R46" s="15" t="inlineStr">
        <is>
          <t>Not listed</t>
        </is>
      </c>
      <c r="S46" s="29" t="n">
        <v>0</v>
      </c>
      <c r="T46" s="29" t="n">
        <v>10</v>
      </c>
      <c r="U46" s="15" t="inlineStr">
        <is>
          <t>Erythritol + stevia</t>
        </is>
      </c>
      <c r="V46" s="15" t="inlineStr">
        <is>
          <t>Natural caffeine (69 mg), antioxidants, B-vitamins, zero sugar</t>
        </is>
      </c>
      <c r="W46" s="32" t="n"/>
      <c r="X46" s="32" t="n"/>
      <c r="Y46" s="32" t="n"/>
      <c r="Z46" s="32" t="n"/>
      <c r="AA46" s="15" t="inlineStr">
        <is>
          <t>Medium</t>
        </is>
      </c>
      <c r="AB46" s="15" t="inlineStr">
        <is>
          <t>Mid-caffeine functional sparkling; growing</t>
        </is>
      </c>
      <c r="AC46" s="15" t="inlineStr">
        <is>
          <t>Sparkling water with a light caffeine + antioxidant lift</t>
        </is>
      </c>
      <c r="AD46" s="15" t="inlineStr">
        <is>
          <t>Light natural caffeine and antioxidants without an energy-drink dose.</t>
        </is>
      </c>
      <c r="AE46" s="32" t="n"/>
      <c r="AF46" s="34">
        <f>IF(AND(ISNUMBER($P46),ISNUMBER($AL46),$AL46&lt;&gt;0),ROUND($P46/$AL46*100,1),"")</f>
        <v/>
      </c>
      <c r="AG46" s="35">
        <f>IF(AND(ISNUMBER($S46),ISNUMBER($AL46),$AL46&lt;&gt;0),ROUND($S46/$AL46*100,2),"")</f>
        <v/>
      </c>
      <c r="AH46" s="34">
        <f>IF(AND(ISNUMBER($Q46),ISNUMBER($AL46),$AL46&lt;&gt;0),ROUND($Q46/$AL46*100,1),"")</f>
        <v/>
      </c>
      <c r="AI46" s="29">
        <f>IF(ISNUMBER($S46),IF($S46&lt;=1,"Yes","No"),"n/a")</f>
        <v/>
      </c>
      <c r="AJ46" s="29">
        <f>IF(ISNUMBER($S46),ROUND(MAX(0,MIN(100,100-$S46*2.5-IF(ISNUMBER($T46),$T46,0)*0.12+IF($S46&lt;=1,12,0))),0),"")</f>
        <v/>
      </c>
      <c r="AK46" s="29">
        <f>IF(ISNUMBER($Q46),IF($Q46&gt;=100,20,IF($Q46&gt;=30,10,0)),0)+IF(ISNUMBER($R46),IF($R46&gt;=100,20,0),0)+IF(ISNUMBER($P46),IF($P46&gt;=150,20,IF($P46&gt;=50,12,5)),0)+IF(ISNUMBER($S46),IF($S46&lt;=1,15,0),0)</f>
        <v/>
      </c>
      <c r="AL46" s="29" t="n">
        <v>473</v>
      </c>
      <c r="AM46" s="30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BUBBL'R</t>
        </is>
      </c>
      <c r="B47" s="15" t="inlineStr">
        <is>
          <t>BUBBL'R Antioxidant Sparkling Water | Raspberry Lemonade | single 473mL</t>
        </is>
      </c>
      <c r="C47" s="15" t="inlineStr">
        <is>
          <t>1) Sparkling electrolyte / functional sparkling</t>
        </is>
      </c>
      <c r="D47" s="15" t="inlineStr">
        <is>
          <t>473 mL can</t>
        </is>
      </c>
      <c r="E47" s="29" t="n">
        <v>1</v>
      </c>
      <c r="F47" s="30" t="n"/>
      <c r="G47" s="31">
        <f>IF(AND(ISNUMBER($F47),ISNUMBER($E47),$E47&lt;&gt;0),$F47/$E47,"")</f>
        <v/>
      </c>
      <c r="H47" s="31">
        <f>IF(AND(ISNUMBER($F47),ISNUMBER($AL47),ISNUMBER($E47),($AL47*$E47)&lt;&gt;0),$F47/($AL47*$E47)*100,"")</f>
        <v/>
      </c>
      <c r="I47" s="32" t="n"/>
      <c r="J47" s="33" t="n"/>
      <c r="K47" s="31">
        <f>IF(AND(ISNUMBER($F47),ISNUMBER($J47)),$F47*(1-$J47),"")</f>
        <v/>
      </c>
      <c r="L47" s="32" t="n"/>
      <c r="M47" s="32" t="n"/>
      <c r="N47" s="31">
        <f>IF(ISNUMBER($F47),($F47-IF(ISNUMBER($AM47),$AM47,0))*(1-IF(ISNUMBER($J47),$J47,0)),"")</f>
        <v/>
      </c>
      <c r="O47" s="15" t="inlineStr">
        <is>
          <t>Raspberry Lemonade</t>
        </is>
      </c>
      <c r="P47" s="29" t="n">
        <v>69</v>
      </c>
      <c r="Q47" s="29" t="n">
        <v>15</v>
      </c>
      <c r="R47" s="15" t="inlineStr">
        <is>
          <t>Not listed</t>
        </is>
      </c>
      <c r="S47" s="29" t="n">
        <v>0</v>
      </c>
      <c r="T47" s="29" t="n">
        <v>10</v>
      </c>
      <c r="U47" s="15" t="inlineStr">
        <is>
          <t>Erythritol + stevia</t>
        </is>
      </c>
      <c r="V47" s="15" t="inlineStr">
        <is>
          <t>Natural caffeine (69 mg), antioxidants, B-vitamins, zero sugar</t>
        </is>
      </c>
      <c r="W47" s="32" t="n"/>
      <c r="X47" s="32" t="n"/>
      <c r="Y47" s="32" t="n"/>
      <c r="Z47" s="32" t="n"/>
      <c r="AA47" s="15" t="inlineStr">
        <is>
          <t>Medium</t>
        </is>
      </c>
      <c r="AB47" s="15" t="inlineStr">
        <is>
          <t>Mid-caffeine functional sparkling; growing</t>
        </is>
      </c>
      <c r="AC47" s="15" t="inlineStr">
        <is>
          <t>Sparkling water with a light caffeine + antioxidant lift</t>
        </is>
      </c>
      <c r="AD47" s="15" t="inlineStr">
        <is>
          <t>Light natural caffeine and antioxidants without an energy-drink dose.</t>
        </is>
      </c>
      <c r="AE47" s="32" t="n"/>
      <c r="AF47" s="34">
        <f>IF(AND(ISNUMBER($P47),ISNUMBER($AL47),$AL47&lt;&gt;0),ROUND($P47/$AL47*100,1),"")</f>
        <v/>
      </c>
      <c r="AG47" s="35">
        <f>IF(AND(ISNUMBER($S47),ISNUMBER($AL47),$AL47&lt;&gt;0),ROUND($S47/$AL47*100,2),"")</f>
        <v/>
      </c>
      <c r="AH47" s="34">
        <f>IF(AND(ISNUMBER($Q47),ISNUMBER($AL47),$AL47&lt;&gt;0),ROUND($Q47/$AL47*100,1),"")</f>
        <v/>
      </c>
      <c r="AI47" s="29">
        <f>IF(ISNUMBER($S47),IF($S47&lt;=1,"Yes","No"),"n/a")</f>
        <v/>
      </c>
      <c r="AJ47" s="29">
        <f>IF(ISNUMBER($S47),ROUND(MAX(0,MIN(100,100-$S47*2.5-IF(ISNUMBER($T47),$T47,0)*0.12+IF($S47&lt;=1,12,0))),0),"")</f>
        <v/>
      </c>
      <c r="AK47" s="29">
        <f>IF(ISNUMBER($Q47),IF($Q47&gt;=100,20,IF($Q47&gt;=30,10,0)),0)+IF(ISNUMBER($R47),IF($R47&gt;=100,20,0),0)+IF(ISNUMBER($P47),IF($P47&gt;=150,20,IF($P47&gt;=50,12,5)),0)+IF(ISNUMBER($S47),IF($S47&lt;=1,15,0),0)</f>
        <v/>
      </c>
      <c r="AL47" s="29" t="n">
        <v>473</v>
      </c>
      <c r="AM47" s="30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BUBBL'R</t>
        </is>
      </c>
      <c r="B48" s="15" t="inlineStr">
        <is>
          <t>BUBBL'R Antioxidant Sparkling Water | Raspberry Lemonade | 8-pack 473mL</t>
        </is>
      </c>
      <c r="C48" s="15" t="inlineStr">
        <is>
          <t>1) Sparkling electrolyte / functional sparkling</t>
        </is>
      </c>
      <c r="D48" s="15" t="inlineStr">
        <is>
          <t>473 mL can</t>
        </is>
      </c>
      <c r="E48" s="29" t="n">
        <v>8</v>
      </c>
      <c r="F48" s="30" t="n"/>
      <c r="G48" s="31">
        <f>IF(AND(ISNUMBER($F48),ISNUMBER($E48),$E48&lt;&gt;0),$F48/$E48,"")</f>
        <v/>
      </c>
      <c r="H48" s="31">
        <f>IF(AND(ISNUMBER($F48),ISNUMBER($AL48),ISNUMBER($E48),($AL48*$E48)&lt;&gt;0),$F48/($AL48*$E48)*100,"")</f>
        <v/>
      </c>
      <c r="I48" s="32" t="n"/>
      <c r="J48" s="33" t="n"/>
      <c r="K48" s="31">
        <f>IF(AND(ISNUMBER($F48),ISNUMBER($J48)),$F48*(1-$J48),"")</f>
        <v/>
      </c>
      <c r="L48" s="32" t="n"/>
      <c r="M48" s="32" t="n"/>
      <c r="N48" s="31">
        <f>IF(ISNUMBER($F48),($F48-IF(ISNUMBER($AM48),$AM48,0))*(1-IF(ISNUMBER($J48),$J48,0)),"")</f>
        <v/>
      </c>
      <c r="O48" s="15" t="inlineStr">
        <is>
          <t>Raspberry Lemonade</t>
        </is>
      </c>
      <c r="P48" s="29" t="n">
        <v>69</v>
      </c>
      <c r="Q48" s="29" t="n">
        <v>15</v>
      </c>
      <c r="R48" s="15" t="inlineStr">
        <is>
          <t>Not listed</t>
        </is>
      </c>
      <c r="S48" s="29" t="n">
        <v>0</v>
      </c>
      <c r="T48" s="29" t="n">
        <v>10</v>
      </c>
      <c r="U48" s="15" t="inlineStr">
        <is>
          <t>Erythritol + stevia</t>
        </is>
      </c>
      <c r="V48" s="15" t="inlineStr">
        <is>
          <t>Natural caffeine (69 mg), antioxidants, B-vitamins, zero sugar</t>
        </is>
      </c>
      <c r="W48" s="32" t="n"/>
      <c r="X48" s="32" t="n"/>
      <c r="Y48" s="32" t="n"/>
      <c r="Z48" s="32" t="n"/>
      <c r="AA48" s="15" t="inlineStr">
        <is>
          <t>Medium</t>
        </is>
      </c>
      <c r="AB48" s="15" t="inlineStr">
        <is>
          <t>Mid-caffeine functional sparkling; growing</t>
        </is>
      </c>
      <c r="AC48" s="15" t="inlineStr">
        <is>
          <t>Sparkling water with a light caffeine + antioxidant lift</t>
        </is>
      </c>
      <c r="AD48" s="15" t="inlineStr">
        <is>
          <t>Light natural caffeine and antioxidants without an energy-drink dose.</t>
        </is>
      </c>
      <c r="AE48" s="32" t="n"/>
      <c r="AF48" s="34">
        <f>IF(AND(ISNUMBER($P48),ISNUMBER($AL48),$AL48&lt;&gt;0),ROUND($P48/$AL48*100,1),"")</f>
        <v/>
      </c>
      <c r="AG48" s="35">
        <f>IF(AND(ISNUMBER($S48),ISNUMBER($AL48),$AL48&lt;&gt;0),ROUND($S48/$AL48*100,2),"")</f>
        <v/>
      </c>
      <c r="AH48" s="34">
        <f>IF(AND(ISNUMBER($Q48),ISNUMBER($AL48),$AL48&lt;&gt;0),ROUND($Q48/$AL48*100,1),"")</f>
        <v/>
      </c>
      <c r="AI48" s="29">
        <f>IF(ISNUMBER($S48),IF($S48&lt;=1,"Yes","No"),"n/a")</f>
        <v/>
      </c>
      <c r="AJ48" s="29">
        <f>IF(ISNUMBER($S48),ROUND(MAX(0,MIN(100,100-$S48*2.5-IF(ISNUMBER($T48),$T48,0)*0.12+IF($S48&lt;=1,12,0))),0),"")</f>
        <v/>
      </c>
      <c r="AK48" s="29">
        <f>IF(ISNUMBER($Q48),IF($Q48&gt;=100,20,IF($Q48&gt;=30,10,0)),0)+IF(ISNUMBER($R48),IF($R48&gt;=100,20,0),0)+IF(ISNUMBER($P48),IF($P48&gt;=150,20,IF($P48&gt;=50,12,5)),0)+IF(ISNUMBER($S48),IF($S48&lt;=1,15,0),0)</f>
        <v/>
      </c>
      <c r="AL48" s="29" t="n">
        <v>473</v>
      </c>
      <c r="AM48" s="30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BUBBL'R</t>
        </is>
      </c>
      <c r="B49" s="15" t="inlineStr">
        <is>
          <t>BUBBL'R Antioxidant Sparkling Water | Raspberry Lemonade | 12-pack 473mL</t>
        </is>
      </c>
      <c r="C49" s="15" t="inlineStr">
        <is>
          <t>1) Sparkling electrolyte / functional sparkling</t>
        </is>
      </c>
      <c r="D49" s="15" t="inlineStr">
        <is>
          <t>473 mL can</t>
        </is>
      </c>
      <c r="E49" s="29" t="n">
        <v>12</v>
      </c>
      <c r="F49" s="30" t="n"/>
      <c r="G49" s="31">
        <f>IF(AND(ISNUMBER($F49),ISNUMBER($E49),$E49&lt;&gt;0),$F49/$E49,"")</f>
        <v/>
      </c>
      <c r="H49" s="31">
        <f>IF(AND(ISNUMBER($F49),ISNUMBER($AL49),ISNUMBER($E49),($AL49*$E49)&lt;&gt;0),$F49/($AL49*$E49)*100,"")</f>
        <v/>
      </c>
      <c r="I49" s="32" t="n"/>
      <c r="J49" s="33" t="n"/>
      <c r="K49" s="31">
        <f>IF(AND(ISNUMBER($F49),ISNUMBER($J49)),$F49*(1-$J49),"")</f>
        <v/>
      </c>
      <c r="L49" s="32" t="n"/>
      <c r="M49" s="32" t="n"/>
      <c r="N49" s="31">
        <f>IF(ISNUMBER($F49),($F49-IF(ISNUMBER($AM49),$AM49,0))*(1-IF(ISNUMBER($J49),$J49,0)),"")</f>
        <v/>
      </c>
      <c r="O49" s="15" t="inlineStr">
        <is>
          <t>Raspberry Lemonade</t>
        </is>
      </c>
      <c r="P49" s="29" t="n">
        <v>69</v>
      </c>
      <c r="Q49" s="29" t="n">
        <v>15</v>
      </c>
      <c r="R49" s="15" t="inlineStr">
        <is>
          <t>Not listed</t>
        </is>
      </c>
      <c r="S49" s="29" t="n">
        <v>0</v>
      </c>
      <c r="T49" s="29" t="n">
        <v>10</v>
      </c>
      <c r="U49" s="15" t="inlineStr">
        <is>
          <t>Erythritol + stevia</t>
        </is>
      </c>
      <c r="V49" s="15" t="inlineStr">
        <is>
          <t>Natural caffeine (69 mg), antioxidants, B-vitamins, zero sugar</t>
        </is>
      </c>
      <c r="W49" s="32" t="n"/>
      <c r="X49" s="32" t="n"/>
      <c r="Y49" s="32" t="n"/>
      <c r="Z49" s="32" t="n"/>
      <c r="AA49" s="15" t="inlineStr">
        <is>
          <t>Medium</t>
        </is>
      </c>
      <c r="AB49" s="15" t="inlineStr">
        <is>
          <t>Mid-caffeine functional sparkling; growing</t>
        </is>
      </c>
      <c r="AC49" s="15" t="inlineStr">
        <is>
          <t>Sparkling water with a light caffeine + antioxidant lift</t>
        </is>
      </c>
      <c r="AD49" s="15" t="inlineStr">
        <is>
          <t>Light natural caffeine and antioxidants without an energy-drink dose.</t>
        </is>
      </c>
      <c r="AE49" s="32" t="n"/>
      <c r="AF49" s="34">
        <f>IF(AND(ISNUMBER($P49),ISNUMBER($AL49),$AL49&lt;&gt;0),ROUND($P49/$AL49*100,1),"")</f>
        <v/>
      </c>
      <c r="AG49" s="35">
        <f>IF(AND(ISNUMBER($S49),ISNUMBER($AL49),$AL49&lt;&gt;0),ROUND($S49/$AL49*100,2),"")</f>
        <v/>
      </c>
      <c r="AH49" s="34">
        <f>IF(AND(ISNUMBER($Q49),ISNUMBER($AL49),$AL49&lt;&gt;0),ROUND($Q49/$AL49*100,1),"")</f>
        <v/>
      </c>
      <c r="AI49" s="29">
        <f>IF(ISNUMBER($S49),IF($S49&lt;=1,"Yes","No"),"n/a")</f>
        <v/>
      </c>
      <c r="AJ49" s="29">
        <f>IF(ISNUMBER($S49),ROUND(MAX(0,MIN(100,100-$S49*2.5-IF(ISNUMBER($T49),$T49,0)*0.12+IF($S49&lt;=1,12,0))),0),"")</f>
        <v/>
      </c>
      <c r="AK49" s="29">
        <f>IF(ISNUMBER($Q49),IF($Q49&gt;=100,20,IF($Q49&gt;=30,10,0)),0)+IF(ISNUMBER($R49),IF($R49&gt;=100,20,0),0)+IF(ISNUMBER($P49),IF($P49&gt;=150,20,IF($P49&gt;=50,12,5)),0)+IF(ISNUMBER($S49),IF($S49&lt;=1,15,0),0)</f>
        <v/>
      </c>
      <c r="AL49" s="29" t="n">
        <v>473</v>
      </c>
      <c r="AM49" s="30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BUBBL'R</t>
        </is>
      </c>
      <c r="B50" s="15" t="inlineStr">
        <is>
          <t>BUBBL'R Antioxidant Sparkling Water | Raspberry Lemonade | 18-pack 473mL</t>
        </is>
      </c>
      <c r="C50" s="15" t="inlineStr">
        <is>
          <t>1) Sparkling electrolyte / functional sparkling</t>
        </is>
      </c>
      <c r="D50" s="15" t="inlineStr">
        <is>
          <t>473 mL can</t>
        </is>
      </c>
      <c r="E50" s="29" t="n">
        <v>18</v>
      </c>
      <c r="F50" s="30" t="n"/>
      <c r="G50" s="31">
        <f>IF(AND(ISNUMBER($F50),ISNUMBER($E50),$E50&lt;&gt;0),$F50/$E50,"")</f>
        <v/>
      </c>
      <c r="H50" s="31">
        <f>IF(AND(ISNUMBER($F50),ISNUMBER($AL50),ISNUMBER($E50),($AL50*$E50)&lt;&gt;0),$F50/($AL50*$E50)*100,"")</f>
        <v/>
      </c>
      <c r="I50" s="32" t="n"/>
      <c r="J50" s="33" t="n"/>
      <c r="K50" s="31">
        <f>IF(AND(ISNUMBER($F50),ISNUMBER($J50)),$F50*(1-$J50),"")</f>
        <v/>
      </c>
      <c r="L50" s="32" t="n"/>
      <c r="M50" s="32" t="n"/>
      <c r="N50" s="31">
        <f>IF(ISNUMBER($F50),($F50-IF(ISNUMBER($AM50),$AM50,0))*(1-IF(ISNUMBER($J50),$J50,0)),"")</f>
        <v/>
      </c>
      <c r="O50" s="15" t="inlineStr">
        <is>
          <t>Raspberry Lemonade</t>
        </is>
      </c>
      <c r="P50" s="29" t="n">
        <v>69</v>
      </c>
      <c r="Q50" s="29" t="n">
        <v>15</v>
      </c>
      <c r="R50" s="15" t="inlineStr">
        <is>
          <t>Not listed</t>
        </is>
      </c>
      <c r="S50" s="29" t="n">
        <v>0</v>
      </c>
      <c r="T50" s="29" t="n">
        <v>10</v>
      </c>
      <c r="U50" s="15" t="inlineStr">
        <is>
          <t>Erythritol + stevia</t>
        </is>
      </c>
      <c r="V50" s="15" t="inlineStr">
        <is>
          <t>Natural caffeine (69 mg), antioxidants, B-vitamins, zero sugar</t>
        </is>
      </c>
      <c r="W50" s="32" t="n"/>
      <c r="X50" s="32" t="n"/>
      <c r="Y50" s="32" t="n"/>
      <c r="Z50" s="32" t="n"/>
      <c r="AA50" s="15" t="inlineStr">
        <is>
          <t>Medium</t>
        </is>
      </c>
      <c r="AB50" s="15" t="inlineStr">
        <is>
          <t>Mid-caffeine functional sparkling; growing</t>
        </is>
      </c>
      <c r="AC50" s="15" t="inlineStr">
        <is>
          <t>Sparkling water with a light caffeine + antioxidant lift</t>
        </is>
      </c>
      <c r="AD50" s="15" t="inlineStr">
        <is>
          <t>Light natural caffeine and antioxidants without an energy-drink dose.</t>
        </is>
      </c>
      <c r="AE50" s="32" t="n"/>
      <c r="AF50" s="34">
        <f>IF(AND(ISNUMBER($P50),ISNUMBER($AL50),$AL50&lt;&gt;0),ROUND($P50/$AL50*100,1),"")</f>
        <v/>
      </c>
      <c r="AG50" s="35">
        <f>IF(AND(ISNUMBER($S50),ISNUMBER($AL50),$AL50&lt;&gt;0),ROUND($S50/$AL50*100,2),"")</f>
        <v/>
      </c>
      <c r="AH50" s="34">
        <f>IF(AND(ISNUMBER($Q50),ISNUMBER($AL50),$AL50&lt;&gt;0),ROUND($Q50/$AL50*100,1),"")</f>
        <v/>
      </c>
      <c r="AI50" s="29">
        <f>IF(ISNUMBER($S50),IF($S50&lt;=1,"Yes","No"),"n/a")</f>
        <v/>
      </c>
      <c r="AJ50" s="29">
        <f>IF(ISNUMBER($S50),ROUND(MAX(0,MIN(100,100-$S50*2.5-IF(ISNUMBER($T50),$T50,0)*0.12+IF($S50&lt;=1,12,0))),0),"")</f>
        <v/>
      </c>
      <c r="AK50" s="29">
        <f>IF(ISNUMBER($Q50),IF($Q50&gt;=100,20,IF($Q50&gt;=30,10,0)),0)+IF(ISNUMBER($R50),IF($R50&gt;=100,20,0),0)+IF(ISNUMBER($P50),IF($P50&gt;=150,20,IF($P50&gt;=50,12,5)),0)+IF(ISNUMBER($S50),IF($S50&lt;=1,15,0),0)</f>
        <v/>
      </c>
      <c r="AL50" s="29" t="n">
        <v>473</v>
      </c>
      <c r="AM50" s="30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BUBBL'R</t>
        </is>
      </c>
      <c r="B51" s="15" t="inlineStr">
        <is>
          <t>BUBBL'R Antioxidant Sparkling Water | Raspberry Lemonade | 24-pack 473mL</t>
        </is>
      </c>
      <c r="C51" s="15" t="inlineStr">
        <is>
          <t>1) Sparkling electrolyte / functional sparkling</t>
        </is>
      </c>
      <c r="D51" s="15" t="inlineStr">
        <is>
          <t>473 mL can</t>
        </is>
      </c>
      <c r="E51" s="29" t="n">
        <v>24</v>
      </c>
      <c r="F51" s="30" t="n"/>
      <c r="G51" s="31">
        <f>IF(AND(ISNUMBER($F51),ISNUMBER($E51),$E51&lt;&gt;0),$F51/$E51,"")</f>
        <v/>
      </c>
      <c r="H51" s="31">
        <f>IF(AND(ISNUMBER($F51),ISNUMBER($AL51),ISNUMBER($E51),($AL51*$E51)&lt;&gt;0),$F51/($AL51*$E51)*100,"")</f>
        <v/>
      </c>
      <c r="I51" s="32" t="n"/>
      <c r="J51" s="33" t="n"/>
      <c r="K51" s="31">
        <f>IF(AND(ISNUMBER($F51),ISNUMBER($J51)),$F51*(1-$J51),"")</f>
        <v/>
      </c>
      <c r="L51" s="32" t="n"/>
      <c r="M51" s="32" t="n"/>
      <c r="N51" s="31">
        <f>IF(ISNUMBER($F51),($F51-IF(ISNUMBER($AM51),$AM51,0))*(1-IF(ISNUMBER($J51),$J51,0)),"")</f>
        <v/>
      </c>
      <c r="O51" s="15" t="inlineStr">
        <is>
          <t>Raspberry Lemonade</t>
        </is>
      </c>
      <c r="P51" s="29" t="n">
        <v>69</v>
      </c>
      <c r="Q51" s="29" t="n">
        <v>15</v>
      </c>
      <c r="R51" s="15" t="inlineStr">
        <is>
          <t>Not listed</t>
        </is>
      </c>
      <c r="S51" s="29" t="n">
        <v>0</v>
      </c>
      <c r="T51" s="29" t="n">
        <v>10</v>
      </c>
      <c r="U51" s="15" t="inlineStr">
        <is>
          <t>Erythritol + stevia</t>
        </is>
      </c>
      <c r="V51" s="15" t="inlineStr">
        <is>
          <t>Natural caffeine (69 mg), antioxidants, B-vitamins, zero sugar</t>
        </is>
      </c>
      <c r="W51" s="32" t="n"/>
      <c r="X51" s="32" t="n"/>
      <c r="Y51" s="32" t="n"/>
      <c r="Z51" s="32" t="n"/>
      <c r="AA51" s="15" t="inlineStr">
        <is>
          <t>Medium</t>
        </is>
      </c>
      <c r="AB51" s="15" t="inlineStr">
        <is>
          <t>Mid-caffeine functional sparkling; growing</t>
        </is>
      </c>
      <c r="AC51" s="15" t="inlineStr">
        <is>
          <t>Sparkling water with a light caffeine + antioxidant lift</t>
        </is>
      </c>
      <c r="AD51" s="15" t="inlineStr">
        <is>
          <t>Light natural caffeine and antioxidants without an energy-drink dose.</t>
        </is>
      </c>
      <c r="AE51" s="32" t="n"/>
      <c r="AF51" s="34">
        <f>IF(AND(ISNUMBER($P51),ISNUMBER($AL51),$AL51&lt;&gt;0),ROUND($P51/$AL51*100,1),"")</f>
        <v/>
      </c>
      <c r="AG51" s="35">
        <f>IF(AND(ISNUMBER($S51),ISNUMBER($AL51),$AL51&lt;&gt;0),ROUND($S51/$AL51*100,2),"")</f>
        <v/>
      </c>
      <c r="AH51" s="34">
        <f>IF(AND(ISNUMBER($Q51),ISNUMBER($AL51),$AL51&lt;&gt;0),ROUND($Q51/$AL51*100,1),"")</f>
        <v/>
      </c>
      <c r="AI51" s="29">
        <f>IF(ISNUMBER($S51),IF($S51&lt;=1,"Yes","No"),"n/a")</f>
        <v/>
      </c>
      <c r="AJ51" s="29">
        <f>IF(ISNUMBER($S51),ROUND(MAX(0,MIN(100,100-$S51*2.5-IF(ISNUMBER($T51),$T51,0)*0.12+IF($S51&lt;=1,12,0))),0),"")</f>
        <v/>
      </c>
      <c r="AK51" s="29">
        <f>IF(ISNUMBER($Q51),IF($Q51&gt;=100,20,IF($Q51&gt;=30,10,0)),0)+IF(ISNUMBER($R51),IF($R51&gt;=100,20,0),0)+IF(ISNUMBER($P51),IF($P51&gt;=150,20,IF($P51&gt;=50,12,5)),0)+IF(ISNUMBER($S51),IF($S51&lt;=1,15,0),0)</f>
        <v/>
      </c>
      <c r="AL51" s="29" t="n">
        <v>473</v>
      </c>
      <c r="AM51" s="30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BUBBL'R</t>
        </is>
      </c>
      <c r="B52" s="15" t="inlineStr">
        <is>
          <t>BUBBL'R Antioxidant Sparkling Water | Blue Crush'r | single 473mL</t>
        </is>
      </c>
      <c r="C52" s="15" t="inlineStr">
        <is>
          <t>1) Sparkling electrolyte / functional sparkling</t>
        </is>
      </c>
      <c r="D52" s="15" t="inlineStr">
        <is>
          <t>473 mL can</t>
        </is>
      </c>
      <c r="E52" s="29" t="n">
        <v>1</v>
      </c>
      <c r="F52" s="30" t="n"/>
      <c r="G52" s="31">
        <f>IF(AND(ISNUMBER($F52),ISNUMBER($E52),$E52&lt;&gt;0),$F52/$E52,"")</f>
        <v/>
      </c>
      <c r="H52" s="31">
        <f>IF(AND(ISNUMBER($F52),ISNUMBER($AL52),ISNUMBER($E52),($AL52*$E52)&lt;&gt;0),$F52/($AL52*$E52)*100,"")</f>
        <v/>
      </c>
      <c r="I52" s="32" t="n"/>
      <c r="J52" s="33" t="n"/>
      <c r="K52" s="31">
        <f>IF(AND(ISNUMBER($F52),ISNUMBER($J52)),$F52*(1-$J52),"")</f>
        <v/>
      </c>
      <c r="L52" s="32" t="n"/>
      <c r="M52" s="32" t="n"/>
      <c r="N52" s="31">
        <f>IF(ISNUMBER($F52),($F52-IF(ISNUMBER($AM52),$AM52,0))*(1-IF(ISNUMBER($J52),$J52,0)),"")</f>
        <v/>
      </c>
      <c r="O52" s="15" t="inlineStr">
        <is>
          <t>Blue Crush'r</t>
        </is>
      </c>
      <c r="P52" s="29" t="n">
        <v>69</v>
      </c>
      <c r="Q52" s="29" t="n">
        <v>15</v>
      </c>
      <c r="R52" s="15" t="inlineStr">
        <is>
          <t>Not listed</t>
        </is>
      </c>
      <c r="S52" s="29" t="n">
        <v>0</v>
      </c>
      <c r="T52" s="29" t="n">
        <v>10</v>
      </c>
      <c r="U52" s="15" t="inlineStr">
        <is>
          <t>Erythritol + stevia</t>
        </is>
      </c>
      <c r="V52" s="15" t="inlineStr">
        <is>
          <t>Natural caffeine (69 mg), antioxidants, B-vitamins, zero sugar</t>
        </is>
      </c>
      <c r="W52" s="32" t="n"/>
      <c r="X52" s="32" t="n"/>
      <c r="Y52" s="32" t="n"/>
      <c r="Z52" s="32" t="n"/>
      <c r="AA52" s="15" t="inlineStr">
        <is>
          <t>Medium</t>
        </is>
      </c>
      <c r="AB52" s="15" t="inlineStr">
        <is>
          <t>Mid-caffeine functional sparkling; growing</t>
        </is>
      </c>
      <c r="AC52" s="15" t="inlineStr">
        <is>
          <t>Sparkling water with a light caffeine + antioxidant lift</t>
        </is>
      </c>
      <c r="AD52" s="15" t="inlineStr">
        <is>
          <t>Light natural caffeine and antioxidants without an energy-drink dose.</t>
        </is>
      </c>
      <c r="AE52" s="32" t="n"/>
      <c r="AF52" s="34">
        <f>IF(AND(ISNUMBER($P52),ISNUMBER($AL52),$AL52&lt;&gt;0),ROUND($P52/$AL52*100,1),"")</f>
        <v/>
      </c>
      <c r="AG52" s="35">
        <f>IF(AND(ISNUMBER($S52),ISNUMBER($AL52),$AL52&lt;&gt;0),ROUND($S52/$AL52*100,2),"")</f>
        <v/>
      </c>
      <c r="AH52" s="34">
        <f>IF(AND(ISNUMBER($Q52),ISNUMBER($AL52),$AL52&lt;&gt;0),ROUND($Q52/$AL52*100,1),"")</f>
        <v/>
      </c>
      <c r="AI52" s="29">
        <f>IF(ISNUMBER($S52),IF($S52&lt;=1,"Yes","No"),"n/a")</f>
        <v/>
      </c>
      <c r="AJ52" s="29">
        <f>IF(ISNUMBER($S52),ROUND(MAX(0,MIN(100,100-$S52*2.5-IF(ISNUMBER($T52),$T52,0)*0.12+IF($S52&lt;=1,12,0))),0),"")</f>
        <v/>
      </c>
      <c r="AK52" s="29">
        <f>IF(ISNUMBER($Q52),IF($Q52&gt;=100,20,IF($Q52&gt;=30,10,0)),0)+IF(ISNUMBER($R52),IF($R52&gt;=100,20,0),0)+IF(ISNUMBER($P52),IF($P52&gt;=150,20,IF($P52&gt;=50,12,5)),0)+IF(ISNUMBER($S52),IF($S52&lt;=1,15,0),0)</f>
        <v/>
      </c>
      <c r="AL52" s="29" t="n">
        <v>473</v>
      </c>
      <c r="AM52" s="30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BUBBL'R</t>
        </is>
      </c>
      <c r="B53" s="15" t="inlineStr">
        <is>
          <t>BUBBL'R Antioxidant Sparkling Water | Blue Crush'r | 8-pack 473mL</t>
        </is>
      </c>
      <c r="C53" s="15" t="inlineStr">
        <is>
          <t>1) Sparkling electrolyte / functional sparkling</t>
        </is>
      </c>
      <c r="D53" s="15" t="inlineStr">
        <is>
          <t>473 mL can</t>
        </is>
      </c>
      <c r="E53" s="29" t="n">
        <v>8</v>
      </c>
      <c r="F53" s="30" t="n"/>
      <c r="G53" s="31">
        <f>IF(AND(ISNUMBER($F53),ISNUMBER($E53),$E53&lt;&gt;0),$F53/$E53,"")</f>
        <v/>
      </c>
      <c r="H53" s="31">
        <f>IF(AND(ISNUMBER($F53),ISNUMBER($AL53),ISNUMBER($E53),($AL53*$E53)&lt;&gt;0),$F53/($AL53*$E53)*100,"")</f>
        <v/>
      </c>
      <c r="I53" s="32" t="n"/>
      <c r="J53" s="33" t="n"/>
      <c r="K53" s="31">
        <f>IF(AND(ISNUMBER($F53),ISNUMBER($J53)),$F53*(1-$J53),"")</f>
        <v/>
      </c>
      <c r="L53" s="32" t="n"/>
      <c r="M53" s="32" t="n"/>
      <c r="N53" s="31">
        <f>IF(ISNUMBER($F53),($F53-IF(ISNUMBER($AM53),$AM53,0))*(1-IF(ISNUMBER($J53),$J53,0)),"")</f>
        <v/>
      </c>
      <c r="O53" s="15" t="inlineStr">
        <is>
          <t>Blue Crush'r</t>
        </is>
      </c>
      <c r="P53" s="29" t="n">
        <v>69</v>
      </c>
      <c r="Q53" s="29" t="n">
        <v>15</v>
      </c>
      <c r="R53" s="15" t="inlineStr">
        <is>
          <t>Not listed</t>
        </is>
      </c>
      <c r="S53" s="29" t="n">
        <v>0</v>
      </c>
      <c r="T53" s="29" t="n">
        <v>10</v>
      </c>
      <c r="U53" s="15" t="inlineStr">
        <is>
          <t>Erythritol + stevia</t>
        </is>
      </c>
      <c r="V53" s="15" t="inlineStr">
        <is>
          <t>Natural caffeine (69 mg), antioxidants, B-vitamins, zero sugar</t>
        </is>
      </c>
      <c r="W53" s="32" t="n"/>
      <c r="X53" s="32" t="n"/>
      <c r="Y53" s="32" t="n"/>
      <c r="Z53" s="32" t="n"/>
      <c r="AA53" s="15" t="inlineStr">
        <is>
          <t>Medium</t>
        </is>
      </c>
      <c r="AB53" s="15" t="inlineStr">
        <is>
          <t>Mid-caffeine functional sparkling; growing</t>
        </is>
      </c>
      <c r="AC53" s="15" t="inlineStr">
        <is>
          <t>Sparkling water with a light caffeine + antioxidant lift</t>
        </is>
      </c>
      <c r="AD53" s="15" t="inlineStr">
        <is>
          <t>Light natural caffeine and antioxidants without an energy-drink dose.</t>
        </is>
      </c>
      <c r="AE53" s="32" t="n"/>
      <c r="AF53" s="34">
        <f>IF(AND(ISNUMBER($P53),ISNUMBER($AL53),$AL53&lt;&gt;0),ROUND($P53/$AL53*100,1),"")</f>
        <v/>
      </c>
      <c r="AG53" s="35">
        <f>IF(AND(ISNUMBER($S53),ISNUMBER($AL53),$AL53&lt;&gt;0),ROUND($S53/$AL53*100,2),"")</f>
        <v/>
      </c>
      <c r="AH53" s="34">
        <f>IF(AND(ISNUMBER($Q53),ISNUMBER($AL53),$AL53&lt;&gt;0),ROUND($Q53/$AL53*100,1),"")</f>
        <v/>
      </c>
      <c r="AI53" s="29">
        <f>IF(ISNUMBER($S53),IF($S53&lt;=1,"Yes","No"),"n/a")</f>
        <v/>
      </c>
      <c r="AJ53" s="29">
        <f>IF(ISNUMBER($S53),ROUND(MAX(0,MIN(100,100-$S53*2.5-IF(ISNUMBER($T53),$T53,0)*0.12+IF($S53&lt;=1,12,0))),0),"")</f>
        <v/>
      </c>
      <c r="AK53" s="29">
        <f>IF(ISNUMBER($Q53),IF($Q53&gt;=100,20,IF($Q53&gt;=30,10,0)),0)+IF(ISNUMBER($R53),IF($R53&gt;=100,20,0),0)+IF(ISNUMBER($P53),IF($P53&gt;=150,20,IF($P53&gt;=50,12,5)),0)+IF(ISNUMBER($S53),IF($S53&lt;=1,15,0),0)</f>
        <v/>
      </c>
      <c r="AL53" s="29" t="n">
        <v>473</v>
      </c>
      <c r="AM53" s="30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BUBBL'R</t>
        </is>
      </c>
      <c r="B54" s="15" t="inlineStr">
        <is>
          <t>BUBBL'R Antioxidant Sparkling Water | Blue Crush'r | 12-pack 473mL</t>
        </is>
      </c>
      <c r="C54" s="15" t="inlineStr">
        <is>
          <t>1) Sparkling electrolyte / functional sparkling</t>
        </is>
      </c>
      <c r="D54" s="15" t="inlineStr">
        <is>
          <t>473 mL can</t>
        </is>
      </c>
      <c r="E54" s="29" t="n">
        <v>12</v>
      </c>
      <c r="F54" s="30" t="n"/>
      <c r="G54" s="31">
        <f>IF(AND(ISNUMBER($F54),ISNUMBER($E54),$E54&lt;&gt;0),$F54/$E54,"")</f>
        <v/>
      </c>
      <c r="H54" s="31">
        <f>IF(AND(ISNUMBER($F54),ISNUMBER($AL54),ISNUMBER($E54),($AL54*$E54)&lt;&gt;0),$F54/($AL54*$E54)*100,"")</f>
        <v/>
      </c>
      <c r="I54" s="32" t="n"/>
      <c r="J54" s="33" t="n"/>
      <c r="K54" s="31">
        <f>IF(AND(ISNUMBER($F54),ISNUMBER($J54)),$F54*(1-$J54),"")</f>
        <v/>
      </c>
      <c r="L54" s="32" t="n"/>
      <c r="M54" s="32" t="n"/>
      <c r="N54" s="31">
        <f>IF(ISNUMBER($F54),($F54-IF(ISNUMBER($AM54),$AM54,0))*(1-IF(ISNUMBER($J54),$J54,0)),"")</f>
        <v/>
      </c>
      <c r="O54" s="15" t="inlineStr">
        <is>
          <t>Blue Crush'r</t>
        </is>
      </c>
      <c r="P54" s="29" t="n">
        <v>69</v>
      </c>
      <c r="Q54" s="29" t="n">
        <v>15</v>
      </c>
      <c r="R54" s="15" t="inlineStr">
        <is>
          <t>Not listed</t>
        </is>
      </c>
      <c r="S54" s="29" t="n">
        <v>0</v>
      </c>
      <c r="T54" s="29" t="n">
        <v>10</v>
      </c>
      <c r="U54" s="15" t="inlineStr">
        <is>
          <t>Erythritol + stevia</t>
        </is>
      </c>
      <c r="V54" s="15" t="inlineStr">
        <is>
          <t>Natural caffeine (69 mg), antioxidants, B-vitamins, zero sugar</t>
        </is>
      </c>
      <c r="W54" s="32" t="n"/>
      <c r="X54" s="32" t="n"/>
      <c r="Y54" s="32" t="n"/>
      <c r="Z54" s="32" t="n"/>
      <c r="AA54" s="15" t="inlineStr">
        <is>
          <t>Medium</t>
        </is>
      </c>
      <c r="AB54" s="15" t="inlineStr">
        <is>
          <t>Mid-caffeine functional sparkling; growing</t>
        </is>
      </c>
      <c r="AC54" s="15" t="inlineStr">
        <is>
          <t>Sparkling water with a light caffeine + antioxidant lift</t>
        </is>
      </c>
      <c r="AD54" s="15" t="inlineStr">
        <is>
          <t>Light natural caffeine and antioxidants without an energy-drink dose.</t>
        </is>
      </c>
      <c r="AE54" s="32" t="n"/>
      <c r="AF54" s="34">
        <f>IF(AND(ISNUMBER($P54),ISNUMBER($AL54),$AL54&lt;&gt;0),ROUND($P54/$AL54*100,1),"")</f>
        <v/>
      </c>
      <c r="AG54" s="35">
        <f>IF(AND(ISNUMBER($S54),ISNUMBER($AL54),$AL54&lt;&gt;0),ROUND($S54/$AL54*100,2),"")</f>
        <v/>
      </c>
      <c r="AH54" s="34">
        <f>IF(AND(ISNUMBER($Q54),ISNUMBER($AL54),$AL54&lt;&gt;0),ROUND($Q54/$AL54*100,1),"")</f>
        <v/>
      </c>
      <c r="AI54" s="29">
        <f>IF(ISNUMBER($S54),IF($S54&lt;=1,"Yes","No"),"n/a")</f>
        <v/>
      </c>
      <c r="AJ54" s="29">
        <f>IF(ISNUMBER($S54),ROUND(MAX(0,MIN(100,100-$S54*2.5-IF(ISNUMBER($T54),$T54,0)*0.12+IF($S54&lt;=1,12,0))),0),"")</f>
        <v/>
      </c>
      <c r="AK54" s="29">
        <f>IF(ISNUMBER($Q54),IF($Q54&gt;=100,20,IF($Q54&gt;=30,10,0)),0)+IF(ISNUMBER($R54),IF($R54&gt;=100,20,0),0)+IF(ISNUMBER($P54),IF($P54&gt;=150,20,IF($P54&gt;=50,12,5)),0)+IF(ISNUMBER($S54),IF($S54&lt;=1,15,0),0)</f>
        <v/>
      </c>
      <c r="AL54" s="29" t="n">
        <v>473</v>
      </c>
      <c r="AM54" s="30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BUBBL'R</t>
        </is>
      </c>
      <c r="B55" s="15" t="inlineStr">
        <is>
          <t>BUBBL'R Antioxidant Sparkling Water | Blue Crush'r | 18-pack 473mL</t>
        </is>
      </c>
      <c r="C55" s="15" t="inlineStr">
        <is>
          <t>1) Sparkling electrolyte / functional sparkling</t>
        </is>
      </c>
      <c r="D55" s="15" t="inlineStr">
        <is>
          <t>473 mL can</t>
        </is>
      </c>
      <c r="E55" s="29" t="n">
        <v>18</v>
      </c>
      <c r="F55" s="30" t="n"/>
      <c r="G55" s="31">
        <f>IF(AND(ISNUMBER($F55),ISNUMBER($E55),$E55&lt;&gt;0),$F55/$E55,"")</f>
        <v/>
      </c>
      <c r="H55" s="31">
        <f>IF(AND(ISNUMBER($F55),ISNUMBER($AL55),ISNUMBER($E55),($AL55*$E55)&lt;&gt;0),$F55/($AL55*$E55)*100,"")</f>
        <v/>
      </c>
      <c r="I55" s="32" t="n"/>
      <c r="J55" s="33" t="n"/>
      <c r="K55" s="31">
        <f>IF(AND(ISNUMBER($F55),ISNUMBER($J55)),$F55*(1-$J55),"")</f>
        <v/>
      </c>
      <c r="L55" s="32" t="n"/>
      <c r="M55" s="32" t="n"/>
      <c r="N55" s="31">
        <f>IF(ISNUMBER($F55),($F55-IF(ISNUMBER($AM55),$AM55,0))*(1-IF(ISNUMBER($J55),$J55,0)),"")</f>
        <v/>
      </c>
      <c r="O55" s="15" t="inlineStr">
        <is>
          <t>Blue Crush'r</t>
        </is>
      </c>
      <c r="P55" s="29" t="n">
        <v>69</v>
      </c>
      <c r="Q55" s="29" t="n">
        <v>15</v>
      </c>
      <c r="R55" s="15" t="inlineStr">
        <is>
          <t>Not listed</t>
        </is>
      </c>
      <c r="S55" s="29" t="n">
        <v>0</v>
      </c>
      <c r="T55" s="29" t="n">
        <v>10</v>
      </c>
      <c r="U55" s="15" t="inlineStr">
        <is>
          <t>Erythritol + stevia</t>
        </is>
      </c>
      <c r="V55" s="15" t="inlineStr">
        <is>
          <t>Natural caffeine (69 mg), antioxidants, B-vitamins, zero sugar</t>
        </is>
      </c>
      <c r="W55" s="32" t="n"/>
      <c r="X55" s="32" t="n"/>
      <c r="Y55" s="32" t="n"/>
      <c r="Z55" s="32" t="n"/>
      <c r="AA55" s="15" t="inlineStr">
        <is>
          <t>Medium</t>
        </is>
      </c>
      <c r="AB55" s="15" t="inlineStr">
        <is>
          <t>Mid-caffeine functional sparkling; growing</t>
        </is>
      </c>
      <c r="AC55" s="15" t="inlineStr">
        <is>
          <t>Sparkling water with a light caffeine + antioxidant lift</t>
        </is>
      </c>
      <c r="AD55" s="15" t="inlineStr">
        <is>
          <t>Light natural caffeine and antioxidants without an energy-drink dose.</t>
        </is>
      </c>
      <c r="AE55" s="32" t="n"/>
      <c r="AF55" s="34">
        <f>IF(AND(ISNUMBER($P55),ISNUMBER($AL55),$AL55&lt;&gt;0),ROUND($P55/$AL55*100,1),"")</f>
        <v/>
      </c>
      <c r="AG55" s="35">
        <f>IF(AND(ISNUMBER($S55),ISNUMBER($AL55),$AL55&lt;&gt;0),ROUND($S55/$AL55*100,2),"")</f>
        <v/>
      </c>
      <c r="AH55" s="34">
        <f>IF(AND(ISNUMBER($Q55),ISNUMBER($AL55),$AL55&lt;&gt;0),ROUND($Q55/$AL55*100,1),"")</f>
        <v/>
      </c>
      <c r="AI55" s="29">
        <f>IF(ISNUMBER($S55),IF($S55&lt;=1,"Yes","No"),"n/a")</f>
        <v/>
      </c>
      <c r="AJ55" s="29">
        <f>IF(ISNUMBER($S55),ROUND(MAX(0,MIN(100,100-$S55*2.5-IF(ISNUMBER($T55),$T55,0)*0.12+IF($S55&lt;=1,12,0))),0),"")</f>
        <v/>
      </c>
      <c r="AK55" s="29">
        <f>IF(ISNUMBER($Q55),IF($Q55&gt;=100,20,IF($Q55&gt;=30,10,0)),0)+IF(ISNUMBER($R55),IF($R55&gt;=100,20,0),0)+IF(ISNUMBER($P55),IF($P55&gt;=150,20,IF($P55&gt;=50,12,5)),0)+IF(ISNUMBER($S55),IF($S55&lt;=1,15,0),0)</f>
        <v/>
      </c>
      <c r="AL55" s="29" t="n">
        <v>473</v>
      </c>
      <c r="AM55" s="30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BUBBL'R</t>
        </is>
      </c>
      <c r="B56" s="15" t="inlineStr">
        <is>
          <t>BUBBL'R Antioxidant Sparkling Water | Blue Crush'r | 24-pack 473mL</t>
        </is>
      </c>
      <c r="C56" s="15" t="inlineStr">
        <is>
          <t>1) Sparkling electrolyte / functional sparkling</t>
        </is>
      </c>
      <c r="D56" s="15" t="inlineStr">
        <is>
          <t>473 mL can</t>
        </is>
      </c>
      <c r="E56" s="29" t="n">
        <v>24</v>
      </c>
      <c r="F56" s="30" t="n"/>
      <c r="G56" s="31">
        <f>IF(AND(ISNUMBER($F56),ISNUMBER($E56),$E56&lt;&gt;0),$F56/$E56,"")</f>
        <v/>
      </c>
      <c r="H56" s="31">
        <f>IF(AND(ISNUMBER($F56),ISNUMBER($AL56),ISNUMBER($E56),($AL56*$E56)&lt;&gt;0),$F56/($AL56*$E56)*100,"")</f>
        <v/>
      </c>
      <c r="I56" s="32" t="n"/>
      <c r="J56" s="33" t="n"/>
      <c r="K56" s="31">
        <f>IF(AND(ISNUMBER($F56),ISNUMBER($J56)),$F56*(1-$J56),"")</f>
        <v/>
      </c>
      <c r="L56" s="32" t="n"/>
      <c r="M56" s="32" t="n"/>
      <c r="N56" s="31">
        <f>IF(ISNUMBER($F56),($F56-IF(ISNUMBER($AM56),$AM56,0))*(1-IF(ISNUMBER($J56),$J56,0)),"")</f>
        <v/>
      </c>
      <c r="O56" s="15" t="inlineStr">
        <is>
          <t>Blue Crush'r</t>
        </is>
      </c>
      <c r="P56" s="29" t="n">
        <v>69</v>
      </c>
      <c r="Q56" s="29" t="n">
        <v>15</v>
      </c>
      <c r="R56" s="15" t="inlineStr">
        <is>
          <t>Not listed</t>
        </is>
      </c>
      <c r="S56" s="29" t="n">
        <v>0</v>
      </c>
      <c r="T56" s="29" t="n">
        <v>10</v>
      </c>
      <c r="U56" s="15" t="inlineStr">
        <is>
          <t>Erythritol + stevia</t>
        </is>
      </c>
      <c r="V56" s="15" t="inlineStr">
        <is>
          <t>Natural caffeine (69 mg), antioxidants, B-vitamins, zero sugar</t>
        </is>
      </c>
      <c r="W56" s="32" t="n"/>
      <c r="X56" s="32" t="n"/>
      <c r="Y56" s="32" t="n"/>
      <c r="Z56" s="32" t="n"/>
      <c r="AA56" s="15" t="inlineStr">
        <is>
          <t>Medium</t>
        </is>
      </c>
      <c r="AB56" s="15" t="inlineStr">
        <is>
          <t>Mid-caffeine functional sparkling; growing</t>
        </is>
      </c>
      <c r="AC56" s="15" t="inlineStr">
        <is>
          <t>Sparkling water with a light caffeine + antioxidant lift</t>
        </is>
      </c>
      <c r="AD56" s="15" t="inlineStr">
        <is>
          <t>Light natural caffeine and antioxidants without an energy-drink dose.</t>
        </is>
      </c>
      <c r="AE56" s="32" t="n"/>
      <c r="AF56" s="34">
        <f>IF(AND(ISNUMBER($P56),ISNUMBER($AL56),$AL56&lt;&gt;0),ROUND($P56/$AL56*100,1),"")</f>
        <v/>
      </c>
      <c r="AG56" s="35">
        <f>IF(AND(ISNUMBER($S56),ISNUMBER($AL56),$AL56&lt;&gt;0),ROUND($S56/$AL56*100,2),"")</f>
        <v/>
      </c>
      <c r="AH56" s="34">
        <f>IF(AND(ISNUMBER($Q56),ISNUMBER($AL56),$AL56&lt;&gt;0),ROUND($Q56/$AL56*100,1),"")</f>
        <v/>
      </c>
      <c r="AI56" s="29">
        <f>IF(ISNUMBER($S56),IF($S56&lt;=1,"Yes","No"),"n/a")</f>
        <v/>
      </c>
      <c r="AJ56" s="29">
        <f>IF(ISNUMBER($S56),ROUND(MAX(0,MIN(100,100-$S56*2.5-IF(ISNUMBER($T56),$T56,0)*0.12+IF($S56&lt;=1,12,0))),0),"")</f>
        <v/>
      </c>
      <c r="AK56" s="29">
        <f>IF(ISNUMBER($Q56),IF($Q56&gt;=100,20,IF($Q56&gt;=30,10,0)),0)+IF(ISNUMBER($R56),IF($R56&gt;=100,20,0),0)+IF(ISNUMBER($P56),IF($P56&gt;=150,20,IF($P56&gt;=50,12,5)),0)+IF(ISNUMBER($S56),IF($S56&lt;=1,15,0),0)</f>
        <v/>
      </c>
      <c r="AL56" s="29" t="n">
        <v>473</v>
      </c>
      <c r="AM56" s="30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Phocus</t>
        </is>
      </c>
      <c r="B57" s="15" t="inlineStr">
        <is>
          <t>Phocus Caffeinated Sparkling Water | Grapefruit | single 350mL</t>
        </is>
      </c>
      <c r="C57" s="15" t="inlineStr">
        <is>
          <t>1) Sparkling electrolyte / functional sparkling</t>
        </is>
      </c>
      <c r="D57" s="15" t="inlineStr">
        <is>
          <t>350 mL can</t>
        </is>
      </c>
      <c r="E57" s="29" t="n">
        <v>1</v>
      </c>
      <c r="F57" s="30" t="n"/>
      <c r="G57" s="31">
        <f>IF(AND(ISNUMBER($F57),ISNUMBER($E57),$E57&lt;&gt;0),$F57/$E57,"")</f>
        <v/>
      </c>
      <c r="H57" s="31">
        <f>IF(AND(ISNUMBER($F57),ISNUMBER($AL57),ISNUMBER($E57),($AL57*$E57)&lt;&gt;0),$F57/($AL57*$E57)*100,"")</f>
        <v/>
      </c>
      <c r="I57" s="32" t="n"/>
      <c r="J57" s="33" t="n"/>
      <c r="K57" s="31">
        <f>IF(AND(ISNUMBER($F57),ISNUMBER($J57)),$F57*(1-$J57),"")</f>
        <v/>
      </c>
      <c r="L57" s="32" t="n"/>
      <c r="M57" s="32" t="n"/>
      <c r="N57" s="31">
        <f>IF(ISNUMBER($F57),($F57-IF(ISNUMBER($AM57),$AM57,0))*(1-IF(ISNUMBER($J57),$J57,0)),"")</f>
        <v/>
      </c>
      <c r="O57" s="15" t="inlineStr">
        <is>
          <t>Grapefruit</t>
        </is>
      </c>
      <c r="P57" s="29" t="n">
        <v>75</v>
      </c>
      <c r="Q57" s="29" t="n">
        <v>0</v>
      </c>
      <c r="R57" s="15" t="inlineStr">
        <is>
          <t>Not listed</t>
        </is>
      </c>
      <c r="S57" s="29" t="n">
        <v>0</v>
      </c>
      <c r="T57" s="29" t="n">
        <v>0</v>
      </c>
      <c r="U57" s="15" t="inlineStr">
        <is>
          <t>None (natural flavours)</t>
        </is>
      </c>
      <c r="V57" s="15" t="inlineStr">
        <is>
          <t>75 mg caffeine + L-theanine for smooth focus, zero sugar/calorie</t>
        </is>
      </c>
      <c r="W57" s="32" t="n"/>
      <c r="X57" s="32" t="n"/>
      <c r="Y57" s="32" t="n"/>
      <c r="Z57" s="32" t="n"/>
      <c r="AA57" s="15" t="inlineStr">
        <is>
          <t>Medium</t>
        </is>
      </c>
      <c r="AB57" s="15" t="inlineStr">
        <is>
          <t>Niche caffeinated sparkling; focus positioning</t>
        </is>
      </c>
      <c r="AC57" s="15" t="inlineStr">
        <is>
          <t>Sparkling water that wakes you up smoothly</t>
        </is>
      </c>
      <c r="AD57" s="15" t="inlineStr">
        <is>
          <t>Coffee-level caffeine plus L-theanine in a calorie-free seltzer.</t>
        </is>
      </c>
      <c r="AE57" s="32" t="n"/>
      <c r="AF57" s="34">
        <f>IF(AND(ISNUMBER($P57),ISNUMBER($AL57),$AL57&lt;&gt;0),ROUND($P57/$AL57*100,1),"")</f>
        <v/>
      </c>
      <c r="AG57" s="35">
        <f>IF(AND(ISNUMBER($S57),ISNUMBER($AL57),$AL57&lt;&gt;0),ROUND($S57/$AL57*100,2),"")</f>
        <v/>
      </c>
      <c r="AH57" s="34">
        <f>IF(AND(ISNUMBER($Q57),ISNUMBER($AL57),$AL57&lt;&gt;0),ROUND($Q57/$AL57*100,1),"")</f>
        <v/>
      </c>
      <c r="AI57" s="29">
        <f>IF(ISNUMBER($S57),IF($S57&lt;=1,"Yes","No"),"n/a")</f>
        <v/>
      </c>
      <c r="AJ57" s="29">
        <f>IF(ISNUMBER($S57),ROUND(MAX(0,MIN(100,100-$S57*2.5-IF(ISNUMBER($T57),$T57,0)*0.12+IF($S57&lt;=1,12,0))),0),"")</f>
        <v/>
      </c>
      <c r="AK57" s="29">
        <f>IF(ISNUMBER($Q57),IF($Q57&gt;=100,20,IF($Q57&gt;=30,10,0)),0)+IF(ISNUMBER($R57),IF($R57&gt;=100,20,0),0)+IF(ISNUMBER($P57),IF($P57&gt;=150,20,IF($P57&gt;=50,12,5)),0)+IF(ISNUMBER($S57),IF($S57&lt;=1,15,0),0)</f>
        <v/>
      </c>
      <c r="AL57" s="29" t="n">
        <v>350</v>
      </c>
      <c r="AM57" s="30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Phocus</t>
        </is>
      </c>
      <c r="B58" s="15" t="inlineStr">
        <is>
          <t>Phocus Caffeinated Sparkling Water | Grapefruit | 8-pack 350mL</t>
        </is>
      </c>
      <c r="C58" s="15" t="inlineStr">
        <is>
          <t>1) Sparkling electrolyte / functional sparkling</t>
        </is>
      </c>
      <c r="D58" s="15" t="inlineStr">
        <is>
          <t>350 mL can</t>
        </is>
      </c>
      <c r="E58" s="29" t="n">
        <v>8</v>
      </c>
      <c r="F58" s="30" t="n"/>
      <c r="G58" s="31">
        <f>IF(AND(ISNUMBER($F58),ISNUMBER($E58),$E58&lt;&gt;0),$F58/$E58,"")</f>
        <v/>
      </c>
      <c r="H58" s="31">
        <f>IF(AND(ISNUMBER($F58),ISNUMBER($AL58),ISNUMBER($E58),($AL58*$E58)&lt;&gt;0),$F58/($AL58*$E58)*100,"")</f>
        <v/>
      </c>
      <c r="I58" s="32" t="n"/>
      <c r="J58" s="33" t="n"/>
      <c r="K58" s="31">
        <f>IF(AND(ISNUMBER($F58),ISNUMBER($J58)),$F58*(1-$J58),"")</f>
        <v/>
      </c>
      <c r="L58" s="32" t="n"/>
      <c r="M58" s="32" t="n"/>
      <c r="N58" s="31">
        <f>IF(ISNUMBER($F58),($F58-IF(ISNUMBER($AM58),$AM58,0))*(1-IF(ISNUMBER($J58),$J58,0)),"")</f>
        <v/>
      </c>
      <c r="O58" s="15" t="inlineStr">
        <is>
          <t>Grapefruit</t>
        </is>
      </c>
      <c r="P58" s="29" t="n">
        <v>75</v>
      </c>
      <c r="Q58" s="29" t="n">
        <v>0</v>
      </c>
      <c r="R58" s="15" t="inlineStr">
        <is>
          <t>Not listed</t>
        </is>
      </c>
      <c r="S58" s="29" t="n">
        <v>0</v>
      </c>
      <c r="T58" s="29" t="n">
        <v>0</v>
      </c>
      <c r="U58" s="15" t="inlineStr">
        <is>
          <t>None (natural flavours)</t>
        </is>
      </c>
      <c r="V58" s="15" t="inlineStr">
        <is>
          <t>75 mg caffeine + L-theanine for smooth focus, zero sugar/calorie</t>
        </is>
      </c>
      <c r="W58" s="32" t="n"/>
      <c r="X58" s="32" t="n"/>
      <c r="Y58" s="32" t="n"/>
      <c r="Z58" s="32" t="n"/>
      <c r="AA58" s="15" t="inlineStr">
        <is>
          <t>Medium</t>
        </is>
      </c>
      <c r="AB58" s="15" t="inlineStr">
        <is>
          <t>Niche caffeinated sparkling; focus positioning</t>
        </is>
      </c>
      <c r="AC58" s="15" t="inlineStr">
        <is>
          <t>Sparkling water that wakes you up smoothly</t>
        </is>
      </c>
      <c r="AD58" s="15" t="inlineStr">
        <is>
          <t>Coffee-level caffeine plus L-theanine in a calorie-free seltzer.</t>
        </is>
      </c>
      <c r="AE58" s="32" t="n"/>
      <c r="AF58" s="34">
        <f>IF(AND(ISNUMBER($P58),ISNUMBER($AL58),$AL58&lt;&gt;0),ROUND($P58/$AL58*100,1),"")</f>
        <v/>
      </c>
      <c r="AG58" s="35">
        <f>IF(AND(ISNUMBER($S58),ISNUMBER($AL58),$AL58&lt;&gt;0),ROUND($S58/$AL58*100,2),"")</f>
        <v/>
      </c>
      <c r="AH58" s="34">
        <f>IF(AND(ISNUMBER($Q58),ISNUMBER($AL58),$AL58&lt;&gt;0),ROUND($Q58/$AL58*100,1),"")</f>
        <v/>
      </c>
      <c r="AI58" s="29">
        <f>IF(ISNUMBER($S58),IF($S58&lt;=1,"Yes","No"),"n/a")</f>
        <v/>
      </c>
      <c r="AJ58" s="29">
        <f>IF(ISNUMBER($S58),ROUND(MAX(0,MIN(100,100-$S58*2.5-IF(ISNUMBER($T58),$T58,0)*0.12+IF($S58&lt;=1,12,0))),0),"")</f>
        <v/>
      </c>
      <c r="AK58" s="29">
        <f>IF(ISNUMBER($Q58),IF($Q58&gt;=100,20,IF($Q58&gt;=30,10,0)),0)+IF(ISNUMBER($R58),IF($R58&gt;=100,20,0),0)+IF(ISNUMBER($P58),IF($P58&gt;=150,20,IF($P58&gt;=50,12,5)),0)+IF(ISNUMBER($S58),IF($S58&lt;=1,15,0),0)</f>
        <v/>
      </c>
      <c r="AL58" s="29" t="n">
        <v>350</v>
      </c>
      <c r="AM58" s="30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Phocus</t>
        </is>
      </c>
      <c r="B59" s="15" t="inlineStr">
        <is>
          <t>Phocus Caffeinated Sparkling Water | Grapefruit | 12-pack 350mL</t>
        </is>
      </c>
      <c r="C59" s="15" t="inlineStr">
        <is>
          <t>1) Sparkling electrolyte / functional sparkling</t>
        </is>
      </c>
      <c r="D59" s="15" t="inlineStr">
        <is>
          <t>350 mL can</t>
        </is>
      </c>
      <c r="E59" s="29" t="n">
        <v>12</v>
      </c>
      <c r="F59" s="30" t="n"/>
      <c r="G59" s="31">
        <f>IF(AND(ISNUMBER($F59),ISNUMBER($E59),$E59&lt;&gt;0),$F59/$E59,"")</f>
        <v/>
      </c>
      <c r="H59" s="31">
        <f>IF(AND(ISNUMBER($F59),ISNUMBER($AL59),ISNUMBER($E59),($AL59*$E59)&lt;&gt;0),$F59/($AL59*$E59)*100,"")</f>
        <v/>
      </c>
      <c r="I59" s="32" t="n"/>
      <c r="J59" s="33" t="n"/>
      <c r="K59" s="31">
        <f>IF(AND(ISNUMBER($F59),ISNUMBER($J59)),$F59*(1-$J59),"")</f>
        <v/>
      </c>
      <c r="L59" s="32" t="n"/>
      <c r="M59" s="32" t="n"/>
      <c r="N59" s="31">
        <f>IF(ISNUMBER($F59),($F59-IF(ISNUMBER($AM59),$AM59,0))*(1-IF(ISNUMBER($J59),$J59,0)),"")</f>
        <v/>
      </c>
      <c r="O59" s="15" t="inlineStr">
        <is>
          <t>Grapefruit</t>
        </is>
      </c>
      <c r="P59" s="29" t="n">
        <v>75</v>
      </c>
      <c r="Q59" s="29" t="n">
        <v>0</v>
      </c>
      <c r="R59" s="15" t="inlineStr">
        <is>
          <t>Not listed</t>
        </is>
      </c>
      <c r="S59" s="29" t="n">
        <v>0</v>
      </c>
      <c r="T59" s="29" t="n">
        <v>0</v>
      </c>
      <c r="U59" s="15" t="inlineStr">
        <is>
          <t>None (natural flavours)</t>
        </is>
      </c>
      <c r="V59" s="15" t="inlineStr">
        <is>
          <t>75 mg caffeine + L-theanine for smooth focus, zero sugar/calorie</t>
        </is>
      </c>
      <c r="W59" s="32" t="n"/>
      <c r="X59" s="32" t="n"/>
      <c r="Y59" s="32" t="n"/>
      <c r="Z59" s="32" t="n"/>
      <c r="AA59" s="15" t="inlineStr">
        <is>
          <t>Medium</t>
        </is>
      </c>
      <c r="AB59" s="15" t="inlineStr">
        <is>
          <t>Niche caffeinated sparkling; focus positioning</t>
        </is>
      </c>
      <c r="AC59" s="15" t="inlineStr">
        <is>
          <t>Sparkling water that wakes you up smoothly</t>
        </is>
      </c>
      <c r="AD59" s="15" t="inlineStr">
        <is>
          <t>Coffee-level caffeine plus L-theanine in a calorie-free seltzer.</t>
        </is>
      </c>
      <c r="AE59" s="32" t="n"/>
      <c r="AF59" s="34">
        <f>IF(AND(ISNUMBER($P59),ISNUMBER($AL59),$AL59&lt;&gt;0),ROUND($P59/$AL59*100,1),"")</f>
        <v/>
      </c>
      <c r="AG59" s="35">
        <f>IF(AND(ISNUMBER($S59),ISNUMBER($AL59),$AL59&lt;&gt;0),ROUND($S59/$AL59*100,2),"")</f>
        <v/>
      </c>
      <c r="AH59" s="34">
        <f>IF(AND(ISNUMBER($Q59),ISNUMBER($AL59),$AL59&lt;&gt;0),ROUND($Q59/$AL59*100,1),"")</f>
        <v/>
      </c>
      <c r="AI59" s="29">
        <f>IF(ISNUMBER($S59),IF($S59&lt;=1,"Yes","No"),"n/a")</f>
        <v/>
      </c>
      <c r="AJ59" s="29">
        <f>IF(ISNUMBER($S59),ROUND(MAX(0,MIN(100,100-$S59*2.5-IF(ISNUMBER($T59),$T59,0)*0.12+IF($S59&lt;=1,12,0))),0),"")</f>
        <v/>
      </c>
      <c r="AK59" s="29">
        <f>IF(ISNUMBER($Q59),IF($Q59&gt;=100,20,IF($Q59&gt;=30,10,0)),0)+IF(ISNUMBER($R59),IF($R59&gt;=100,20,0),0)+IF(ISNUMBER($P59),IF($P59&gt;=150,20,IF($P59&gt;=50,12,5)),0)+IF(ISNUMBER($S59),IF($S59&lt;=1,15,0),0)</f>
        <v/>
      </c>
      <c r="AL59" s="29" t="n">
        <v>350</v>
      </c>
      <c r="AM59" s="30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Phocus</t>
        </is>
      </c>
      <c r="B60" s="15" t="inlineStr">
        <is>
          <t>Phocus Caffeinated Sparkling Water | Grapefruit | 15-pack 350mL</t>
        </is>
      </c>
      <c r="C60" s="15" t="inlineStr">
        <is>
          <t>1) Sparkling electrolyte / functional sparkling</t>
        </is>
      </c>
      <c r="D60" s="15" t="inlineStr">
        <is>
          <t>350 mL can</t>
        </is>
      </c>
      <c r="E60" s="29" t="n">
        <v>15</v>
      </c>
      <c r="F60" s="30" t="n"/>
      <c r="G60" s="31">
        <f>IF(AND(ISNUMBER($F60),ISNUMBER($E60),$E60&lt;&gt;0),$F60/$E60,"")</f>
        <v/>
      </c>
      <c r="H60" s="31">
        <f>IF(AND(ISNUMBER($F60),ISNUMBER($AL60),ISNUMBER($E60),($AL60*$E60)&lt;&gt;0),$F60/($AL60*$E60)*100,"")</f>
        <v/>
      </c>
      <c r="I60" s="32" t="n"/>
      <c r="J60" s="33" t="n"/>
      <c r="K60" s="31">
        <f>IF(AND(ISNUMBER($F60),ISNUMBER($J60)),$F60*(1-$J60),"")</f>
        <v/>
      </c>
      <c r="L60" s="32" t="n"/>
      <c r="M60" s="32" t="n"/>
      <c r="N60" s="31">
        <f>IF(ISNUMBER($F60),($F60-IF(ISNUMBER($AM60),$AM60,0))*(1-IF(ISNUMBER($J60),$J60,0)),"")</f>
        <v/>
      </c>
      <c r="O60" s="15" t="inlineStr">
        <is>
          <t>Grapefruit</t>
        </is>
      </c>
      <c r="P60" s="29" t="n">
        <v>75</v>
      </c>
      <c r="Q60" s="29" t="n">
        <v>0</v>
      </c>
      <c r="R60" s="15" t="inlineStr">
        <is>
          <t>Not listed</t>
        </is>
      </c>
      <c r="S60" s="29" t="n">
        <v>0</v>
      </c>
      <c r="T60" s="29" t="n">
        <v>0</v>
      </c>
      <c r="U60" s="15" t="inlineStr">
        <is>
          <t>None (natural flavours)</t>
        </is>
      </c>
      <c r="V60" s="15" t="inlineStr">
        <is>
          <t>75 mg caffeine + L-theanine for smooth focus, zero sugar/calorie</t>
        </is>
      </c>
      <c r="W60" s="32" t="n"/>
      <c r="X60" s="32" t="n"/>
      <c r="Y60" s="32" t="n"/>
      <c r="Z60" s="32" t="n"/>
      <c r="AA60" s="15" t="inlineStr">
        <is>
          <t>Medium</t>
        </is>
      </c>
      <c r="AB60" s="15" t="inlineStr">
        <is>
          <t>Niche caffeinated sparkling; focus positioning</t>
        </is>
      </c>
      <c r="AC60" s="15" t="inlineStr">
        <is>
          <t>Sparkling water that wakes you up smoothly</t>
        </is>
      </c>
      <c r="AD60" s="15" t="inlineStr">
        <is>
          <t>Coffee-level caffeine plus L-theanine in a calorie-free seltzer.</t>
        </is>
      </c>
      <c r="AE60" s="32" t="n"/>
      <c r="AF60" s="34">
        <f>IF(AND(ISNUMBER($P60),ISNUMBER($AL60),$AL60&lt;&gt;0),ROUND($P60/$AL60*100,1),"")</f>
        <v/>
      </c>
      <c r="AG60" s="35">
        <f>IF(AND(ISNUMBER($S60),ISNUMBER($AL60),$AL60&lt;&gt;0),ROUND($S60/$AL60*100,2),"")</f>
        <v/>
      </c>
      <c r="AH60" s="34">
        <f>IF(AND(ISNUMBER($Q60),ISNUMBER($AL60),$AL60&lt;&gt;0),ROUND($Q60/$AL60*100,1),"")</f>
        <v/>
      </c>
      <c r="AI60" s="29">
        <f>IF(ISNUMBER($S60),IF($S60&lt;=1,"Yes","No"),"n/a")</f>
        <v/>
      </c>
      <c r="AJ60" s="29">
        <f>IF(ISNUMBER($S60),ROUND(MAX(0,MIN(100,100-$S60*2.5-IF(ISNUMBER($T60),$T60,0)*0.12+IF($S60&lt;=1,12,0))),0),"")</f>
        <v/>
      </c>
      <c r="AK60" s="29">
        <f>IF(ISNUMBER($Q60),IF($Q60&gt;=100,20,IF($Q60&gt;=30,10,0)),0)+IF(ISNUMBER($R60),IF($R60&gt;=100,20,0),0)+IF(ISNUMBER($P60),IF($P60&gt;=150,20,IF($P60&gt;=50,12,5)),0)+IF(ISNUMBER($S60),IF($S60&lt;=1,15,0),0)</f>
        <v/>
      </c>
      <c r="AL60" s="29" t="n">
        <v>350</v>
      </c>
      <c r="AM60" s="30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Phocus</t>
        </is>
      </c>
      <c r="B61" s="15" t="inlineStr">
        <is>
          <t>Phocus Caffeinated Sparkling Water | Grapefruit | 18-pack 350mL</t>
        </is>
      </c>
      <c r="C61" s="15" t="inlineStr">
        <is>
          <t>1) Sparkling electrolyte / functional sparkling</t>
        </is>
      </c>
      <c r="D61" s="15" t="inlineStr">
        <is>
          <t>350 mL can</t>
        </is>
      </c>
      <c r="E61" s="29" t="n">
        <v>18</v>
      </c>
      <c r="F61" s="30" t="n"/>
      <c r="G61" s="31">
        <f>IF(AND(ISNUMBER($F61),ISNUMBER($E61),$E61&lt;&gt;0),$F61/$E61,"")</f>
        <v/>
      </c>
      <c r="H61" s="31">
        <f>IF(AND(ISNUMBER($F61),ISNUMBER($AL61),ISNUMBER($E61),($AL61*$E61)&lt;&gt;0),$F61/($AL61*$E61)*100,"")</f>
        <v/>
      </c>
      <c r="I61" s="32" t="n"/>
      <c r="J61" s="33" t="n"/>
      <c r="K61" s="31">
        <f>IF(AND(ISNUMBER($F61),ISNUMBER($J61)),$F61*(1-$J61),"")</f>
        <v/>
      </c>
      <c r="L61" s="32" t="n"/>
      <c r="M61" s="32" t="n"/>
      <c r="N61" s="31">
        <f>IF(ISNUMBER($F61),($F61-IF(ISNUMBER($AM61),$AM61,0))*(1-IF(ISNUMBER($J61),$J61,0)),"")</f>
        <v/>
      </c>
      <c r="O61" s="15" t="inlineStr">
        <is>
          <t>Grapefruit</t>
        </is>
      </c>
      <c r="P61" s="29" t="n">
        <v>75</v>
      </c>
      <c r="Q61" s="29" t="n">
        <v>0</v>
      </c>
      <c r="R61" s="15" t="inlineStr">
        <is>
          <t>Not listed</t>
        </is>
      </c>
      <c r="S61" s="29" t="n">
        <v>0</v>
      </c>
      <c r="T61" s="29" t="n">
        <v>0</v>
      </c>
      <c r="U61" s="15" t="inlineStr">
        <is>
          <t>None (natural flavours)</t>
        </is>
      </c>
      <c r="V61" s="15" t="inlineStr">
        <is>
          <t>75 mg caffeine + L-theanine for smooth focus, zero sugar/calorie</t>
        </is>
      </c>
      <c r="W61" s="32" t="n"/>
      <c r="X61" s="32" t="n"/>
      <c r="Y61" s="32" t="n"/>
      <c r="Z61" s="32" t="n"/>
      <c r="AA61" s="15" t="inlineStr">
        <is>
          <t>Medium</t>
        </is>
      </c>
      <c r="AB61" s="15" t="inlineStr">
        <is>
          <t>Niche caffeinated sparkling; focus positioning</t>
        </is>
      </c>
      <c r="AC61" s="15" t="inlineStr">
        <is>
          <t>Sparkling water that wakes you up smoothly</t>
        </is>
      </c>
      <c r="AD61" s="15" t="inlineStr">
        <is>
          <t>Coffee-level caffeine plus L-theanine in a calorie-free seltzer.</t>
        </is>
      </c>
      <c r="AE61" s="32" t="n"/>
      <c r="AF61" s="34">
        <f>IF(AND(ISNUMBER($P61),ISNUMBER($AL61),$AL61&lt;&gt;0),ROUND($P61/$AL61*100,1),"")</f>
        <v/>
      </c>
      <c r="AG61" s="35">
        <f>IF(AND(ISNUMBER($S61),ISNUMBER($AL61),$AL61&lt;&gt;0),ROUND($S61/$AL61*100,2),"")</f>
        <v/>
      </c>
      <c r="AH61" s="34">
        <f>IF(AND(ISNUMBER($Q61),ISNUMBER($AL61),$AL61&lt;&gt;0),ROUND($Q61/$AL61*100,1),"")</f>
        <v/>
      </c>
      <c r="AI61" s="29">
        <f>IF(ISNUMBER($S61),IF($S61&lt;=1,"Yes","No"),"n/a")</f>
        <v/>
      </c>
      <c r="AJ61" s="29">
        <f>IF(ISNUMBER($S61),ROUND(MAX(0,MIN(100,100-$S61*2.5-IF(ISNUMBER($T61),$T61,0)*0.12+IF($S61&lt;=1,12,0))),0),"")</f>
        <v/>
      </c>
      <c r="AK61" s="29">
        <f>IF(ISNUMBER($Q61),IF($Q61&gt;=100,20,IF($Q61&gt;=30,10,0)),0)+IF(ISNUMBER($R61),IF($R61&gt;=100,20,0),0)+IF(ISNUMBER($P61),IF($P61&gt;=150,20,IF($P61&gt;=50,12,5)),0)+IF(ISNUMBER($S61),IF($S61&lt;=1,15,0),0)</f>
        <v/>
      </c>
      <c r="AL61" s="29" t="n">
        <v>350</v>
      </c>
      <c r="AM61" s="30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Phocus</t>
        </is>
      </c>
      <c r="B62" s="15" t="inlineStr">
        <is>
          <t>Phocus Caffeinated Sparkling Water | Grapefruit | 24-pack 350mL</t>
        </is>
      </c>
      <c r="C62" s="15" t="inlineStr">
        <is>
          <t>1) Sparkling electrolyte / functional sparkling</t>
        </is>
      </c>
      <c r="D62" s="15" t="inlineStr">
        <is>
          <t>350 mL can</t>
        </is>
      </c>
      <c r="E62" s="29" t="n">
        <v>24</v>
      </c>
      <c r="F62" s="30" t="n"/>
      <c r="G62" s="31">
        <f>IF(AND(ISNUMBER($F62),ISNUMBER($E62),$E62&lt;&gt;0),$F62/$E62,"")</f>
        <v/>
      </c>
      <c r="H62" s="31">
        <f>IF(AND(ISNUMBER($F62),ISNUMBER($AL62),ISNUMBER($E62),($AL62*$E62)&lt;&gt;0),$F62/($AL62*$E62)*100,"")</f>
        <v/>
      </c>
      <c r="I62" s="32" t="n"/>
      <c r="J62" s="33" t="n"/>
      <c r="K62" s="31">
        <f>IF(AND(ISNUMBER($F62),ISNUMBER($J62)),$F62*(1-$J62),"")</f>
        <v/>
      </c>
      <c r="L62" s="32" t="n"/>
      <c r="M62" s="32" t="n"/>
      <c r="N62" s="31">
        <f>IF(ISNUMBER($F62),($F62-IF(ISNUMBER($AM62),$AM62,0))*(1-IF(ISNUMBER($J62),$J62,0)),"")</f>
        <v/>
      </c>
      <c r="O62" s="15" t="inlineStr">
        <is>
          <t>Grapefruit</t>
        </is>
      </c>
      <c r="P62" s="29" t="n">
        <v>75</v>
      </c>
      <c r="Q62" s="29" t="n">
        <v>0</v>
      </c>
      <c r="R62" s="15" t="inlineStr">
        <is>
          <t>Not listed</t>
        </is>
      </c>
      <c r="S62" s="29" t="n">
        <v>0</v>
      </c>
      <c r="T62" s="29" t="n">
        <v>0</v>
      </c>
      <c r="U62" s="15" t="inlineStr">
        <is>
          <t>None (natural flavours)</t>
        </is>
      </c>
      <c r="V62" s="15" t="inlineStr">
        <is>
          <t>75 mg caffeine + L-theanine for smooth focus, zero sugar/calorie</t>
        </is>
      </c>
      <c r="W62" s="32" t="n"/>
      <c r="X62" s="32" t="n"/>
      <c r="Y62" s="32" t="n"/>
      <c r="Z62" s="32" t="n"/>
      <c r="AA62" s="15" t="inlineStr">
        <is>
          <t>Medium</t>
        </is>
      </c>
      <c r="AB62" s="15" t="inlineStr">
        <is>
          <t>Niche caffeinated sparkling; focus positioning</t>
        </is>
      </c>
      <c r="AC62" s="15" t="inlineStr">
        <is>
          <t>Sparkling water that wakes you up smoothly</t>
        </is>
      </c>
      <c r="AD62" s="15" t="inlineStr">
        <is>
          <t>Coffee-level caffeine plus L-theanine in a calorie-free seltzer.</t>
        </is>
      </c>
      <c r="AE62" s="32" t="n"/>
      <c r="AF62" s="34">
        <f>IF(AND(ISNUMBER($P62),ISNUMBER($AL62),$AL62&lt;&gt;0),ROUND($P62/$AL62*100,1),"")</f>
        <v/>
      </c>
      <c r="AG62" s="35">
        <f>IF(AND(ISNUMBER($S62),ISNUMBER($AL62),$AL62&lt;&gt;0),ROUND($S62/$AL62*100,2),"")</f>
        <v/>
      </c>
      <c r="AH62" s="34">
        <f>IF(AND(ISNUMBER($Q62),ISNUMBER($AL62),$AL62&lt;&gt;0),ROUND($Q62/$AL62*100,1),"")</f>
        <v/>
      </c>
      <c r="AI62" s="29">
        <f>IF(ISNUMBER($S62),IF($S62&lt;=1,"Yes","No"),"n/a")</f>
        <v/>
      </c>
      <c r="AJ62" s="29">
        <f>IF(ISNUMBER($S62),ROUND(MAX(0,MIN(100,100-$S62*2.5-IF(ISNUMBER($T62),$T62,0)*0.12+IF($S62&lt;=1,12,0))),0),"")</f>
        <v/>
      </c>
      <c r="AK62" s="29">
        <f>IF(ISNUMBER($Q62),IF($Q62&gt;=100,20,IF($Q62&gt;=30,10,0)),0)+IF(ISNUMBER($R62),IF($R62&gt;=100,20,0),0)+IF(ISNUMBER($P62),IF($P62&gt;=150,20,IF($P62&gt;=50,12,5)),0)+IF(ISNUMBER($S62),IF($S62&lt;=1,15,0),0)</f>
        <v/>
      </c>
      <c r="AL62" s="29" t="n">
        <v>350</v>
      </c>
      <c r="AM62" s="30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Phocus</t>
        </is>
      </c>
      <c r="B63" s="15" t="inlineStr">
        <is>
          <t>Phocus Caffeinated Sparkling Water | Yuzu Lime | single 350mL</t>
        </is>
      </c>
      <c r="C63" s="15" t="inlineStr">
        <is>
          <t>1) Sparkling electrolyte / functional sparkling</t>
        </is>
      </c>
      <c r="D63" s="15" t="inlineStr">
        <is>
          <t>350 mL can</t>
        </is>
      </c>
      <c r="E63" s="29" t="n">
        <v>1</v>
      </c>
      <c r="F63" s="30" t="n"/>
      <c r="G63" s="31">
        <f>IF(AND(ISNUMBER($F63),ISNUMBER($E63),$E63&lt;&gt;0),$F63/$E63,"")</f>
        <v/>
      </c>
      <c r="H63" s="31">
        <f>IF(AND(ISNUMBER($F63),ISNUMBER($AL63),ISNUMBER($E63),($AL63*$E63)&lt;&gt;0),$F63/($AL63*$E63)*100,"")</f>
        <v/>
      </c>
      <c r="I63" s="32" t="n"/>
      <c r="J63" s="33" t="n"/>
      <c r="K63" s="31">
        <f>IF(AND(ISNUMBER($F63),ISNUMBER($J63)),$F63*(1-$J63),"")</f>
        <v/>
      </c>
      <c r="L63" s="32" t="n"/>
      <c r="M63" s="32" t="n"/>
      <c r="N63" s="31">
        <f>IF(ISNUMBER($F63),($F63-IF(ISNUMBER($AM63),$AM63,0))*(1-IF(ISNUMBER($J63),$J63,0)),"")</f>
        <v/>
      </c>
      <c r="O63" s="15" t="inlineStr">
        <is>
          <t>Yuzu Lime</t>
        </is>
      </c>
      <c r="P63" s="29" t="n">
        <v>75</v>
      </c>
      <c r="Q63" s="29" t="n">
        <v>0</v>
      </c>
      <c r="R63" s="15" t="inlineStr">
        <is>
          <t>Not listed</t>
        </is>
      </c>
      <c r="S63" s="29" t="n">
        <v>0</v>
      </c>
      <c r="T63" s="29" t="n">
        <v>0</v>
      </c>
      <c r="U63" s="15" t="inlineStr">
        <is>
          <t>None (natural flavours)</t>
        </is>
      </c>
      <c r="V63" s="15" t="inlineStr">
        <is>
          <t>75 mg caffeine + L-theanine for smooth focus, zero sugar/calorie</t>
        </is>
      </c>
      <c r="W63" s="32" t="n"/>
      <c r="X63" s="32" t="n"/>
      <c r="Y63" s="32" t="n"/>
      <c r="Z63" s="32" t="n"/>
      <c r="AA63" s="15" t="inlineStr">
        <is>
          <t>Medium</t>
        </is>
      </c>
      <c r="AB63" s="15" t="inlineStr">
        <is>
          <t>Niche caffeinated sparkling; focus positioning</t>
        </is>
      </c>
      <c r="AC63" s="15" t="inlineStr">
        <is>
          <t>Sparkling water that wakes you up smoothly</t>
        </is>
      </c>
      <c r="AD63" s="15" t="inlineStr">
        <is>
          <t>Coffee-level caffeine plus L-theanine in a calorie-free seltzer.</t>
        </is>
      </c>
      <c r="AE63" s="32" t="n"/>
      <c r="AF63" s="34">
        <f>IF(AND(ISNUMBER($P63),ISNUMBER($AL63),$AL63&lt;&gt;0),ROUND($P63/$AL63*100,1),"")</f>
        <v/>
      </c>
      <c r="AG63" s="35">
        <f>IF(AND(ISNUMBER($S63),ISNUMBER($AL63),$AL63&lt;&gt;0),ROUND($S63/$AL63*100,2),"")</f>
        <v/>
      </c>
      <c r="AH63" s="34">
        <f>IF(AND(ISNUMBER($Q63),ISNUMBER($AL63),$AL63&lt;&gt;0),ROUND($Q63/$AL63*100,1),"")</f>
        <v/>
      </c>
      <c r="AI63" s="29">
        <f>IF(ISNUMBER($S63),IF($S63&lt;=1,"Yes","No"),"n/a")</f>
        <v/>
      </c>
      <c r="AJ63" s="29">
        <f>IF(ISNUMBER($S63),ROUND(MAX(0,MIN(100,100-$S63*2.5-IF(ISNUMBER($T63),$T63,0)*0.12+IF($S63&lt;=1,12,0))),0),"")</f>
        <v/>
      </c>
      <c r="AK63" s="29">
        <f>IF(ISNUMBER($Q63),IF($Q63&gt;=100,20,IF($Q63&gt;=30,10,0)),0)+IF(ISNUMBER($R63),IF($R63&gt;=100,20,0),0)+IF(ISNUMBER($P63),IF($P63&gt;=150,20,IF($P63&gt;=50,12,5)),0)+IF(ISNUMBER($S63),IF($S63&lt;=1,15,0),0)</f>
        <v/>
      </c>
      <c r="AL63" s="29" t="n">
        <v>350</v>
      </c>
      <c r="AM63" s="30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Phocus</t>
        </is>
      </c>
      <c r="B64" s="15" t="inlineStr">
        <is>
          <t>Phocus Caffeinated Sparkling Water | Yuzu Lime | 8-pack 350mL</t>
        </is>
      </c>
      <c r="C64" s="15" t="inlineStr">
        <is>
          <t>1) Sparkling electrolyte / functional sparkling</t>
        </is>
      </c>
      <c r="D64" s="15" t="inlineStr">
        <is>
          <t>350 mL can</t>
        </is>
      </c>
      <c r="E64" s="29" t="n">
        <v>8</v>
      </c>
      <c r="F64" s="30" t="n"/>
      <c r="G64" s="31">
        <f>IF(AND(ISNUMBER($F64),ISNUMBER($E64),$E64&lt;&gt;0),$F64/$E64,"")</f>
        <v/>
      </c>
      <c r="H64" s="31">
        <f>IF(AND(ISNUMBER($F64),ISNUMBER($AL64),ISNUMBER($E64),($AL64*$E64)&lt;&gt;0),$F64/($AL64*$E64)*100,"")</f>
        <v/>
      </c>
      <c r="I64" s="32" t="n"/>
      <c r="J64" s="33" t="n"/>
      <c r="K64" s="31">
        <f>IF(AND(ISNUMBER($F64),ISNUMBER($J64)),$F64*(1-$J64),"")</f>
        <v/>
      </c>
      <c r="L64" s="32" t="n"/>
      <c r="M64" s="32" t="n"/>
      <c r="N64" s="31">
        <f>IF(ISNUMBER($F64),($F64-IF(ISNUMBER($AM64),$AM64,0))*(1-IF(ISNUMBER($J64),$J64,0)),"")</f>
        <v/>
      </c>
      <c r="O64" s="15" t="inlineStr">
        <is>
          <t>Yuzu Lime</t>
        </is>
      </c>
      <c r="P64" s="29" t="n">
        <v>75</v>
      </c>
      <c r="Q64" s="29" t="n">
        <v>0</v>
      </c>
      <c r="R64" s="15" t="inlineStr">
        <is>
          <t>Not listed</t>
        </is>
      </c>
      <c r="S64" s="29" t="n">
        <v>0</v>
      </c>
      <c r="T64" s="29" t="n">
        <v>0</v>
      </c>
      <c r="U64" s="15" t="inlineStr">
        <is>
          <t>None (natural flavours)</t>
        </is>
      </c>
      <c r="V64" s="15" t="inlineStr">
        <is>
          <t>75 mg caffeine + L-theanine for smooth focus, zero sugar/calorie</t>
        </is>
      </c>
      <c r="W64" s="32" t="n"/>
      <c r="X64" s="32" t="n"/>
      <c r="Y64" s="32" t="n"/>
      <c r="Z64" s="32" t="n"/>
      <c r="AA64" s="15" t="inlineStr">
        <is>
          <t>Medium</t>
        </is>
      </c>
      <c r="AB64" s="15" t="inlineStr">
        <is>
          <t>Niche caffeinated sparkling; focus positioning</t>
        </is>
      </c>
      <c r="AC64" s="15" t="inlineStr">
        <is>
          <t>Sparkling water that wakes you up smoothly</t>
        </is>
      </c>
      <c r="AD64" s="15" t="inlineStr">
        <is>
          <t>Coffee-level caffeine plus L-theanine in a calorie-free seltzer.</t>
        </is>
      </c>
      <c r="AE64" s="32" t="n"/>
      <c r="AF64" s="34">
        <f>IF(AND(ISNUMBER($P64),ISNUMBER($AL64),$AL64&lt;&gt;0),ROUND($P64/$AL64*100,1),"")</f>
        <v/>
      </c>
      <c r="AG64" s="35">
        <f>IF(AND(ISNUMBER($S64),ISNUMBER($AL64),$AL64&lt;&gt;0),ROUND($S64/$AL64*100,2),"")</f>
        <v/>
      </c>
      <c r="AH64" s="34">
        <f>IF(AND(ISNUMBER($Q64),ISNUMBER($AL64),$AL64&lt;&gt;0),ROUND($Q64/$AL64*100,1),"")</f>
        <v/>
      </c>
      <c r="AI64" s="29">
        <f>IF(ISNUMBER($S64),IF($S64&lt;=1,"Yes","No"),"n/a")</f>
        <v/>
      </c>
      <c r="AJ64" s="29">
        <f>IF(ISNUMBER($S64),ROUND(MAX(0,MIN(100,100-$S64*2.5-IF(ISNUMBER($T64),$T64,0)*0.12+IF($S64&lt;=1,12,0))),0),"")</f>
        <v/>
      </c>
      <c r="AK64" s="29">
        <f>IF(ISNUMBER($Q64),IF($Q64&gt;=100,20,IF($Q64&gt;=30,10,0)),0)+IF(ISNUMBER($R64),IF($R64&gt;=100,20,0),0)+IF(ISNUMBER($P64),IF($P64&gt;=150,20,IF($P64&gt;=50,12,5)),0)+IF(ISNUMBER($S64),IF($S64&lt;=1,15,0),0)</f>
        <v/>
      </c>
      <c r="AL64" s="29" t="n">
        <v>350</v>
      </c>
      <c r="AM64" s="30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Phocus</t>
        </is>
      </c>
      <c r="B65" s="15" t="inlineStr">
        <is>
          <t>Phocus Caffeinated Sparkling Water | Yuzu Lime | 12-pack 350mL</t>
        </is>
      </c>
      <c r="C65" s="15" t="inlineStr">
        <is>
          <t>1) Sparkling electrolyte / functional sparkling</t>
        </is>
      </c>
      <c r="D65" s="15" t="inlineStr">
        <is>
          <t>350 mL can</t>
        </is>
      </c>
      <c r="E65" s="29" t="n">
        <v>12</v>
      </c>
      <c r="F65" s="30" t="n"/>
      <c r="G65" s="31">
        <f>IF(AND(ISNUMBER($F65),ISNUMBER($E65),$E65&lt;&gt;0),$F65/$E65,"")</f>
        <v/>
      </c>
      <c r="H65" s="31">
        <f>IF(AND(ISNUMBER($F65),ISNUMBER($AL65),ISNUMBER($E65),($AL65*$E65)&lt;&gt;0),$F65/($AL65*$E65)*100,"")</f>
        <v/>
      </c>
      <c r="I65" s="32" t="n"/>
      <c r="J65" s="33" t="n"/>
      <c r="K65" s="31">
        <f>IF(AND(ISNUMBER($F65),ISNUMBER($J65)),$F65*(1-$J65),"")</f>
        <v/>
      </c>
      <c r="L65" s="32" t="n"/>
      <c r="M65" s="32" t="n"/>
      <c r="N65" s="31">
        <f>IF(ISNUMBER($F65),($F65-IF(ISNUMBER($AM65),$AM65,0))*(1-IF(ISNUMBER($J65),$J65,0)),"")</f>
        <v/>
      </c>
      <c r="O65" s="15" t="inlineStr">
        <is>
          <t>Yuzu Lime</t>
        </is>
      </c>
      <c r="P65" s="29" t="n">
        <v>75</v>
      </c>
      <c r="Q65" s="29" t="n">
        <v>0</v>
      </c>
      <c r="R65" s="15" t="inlineStr">
        <is>
          <t>Not listed</t>
        </is>
      </c>
      <c r="S65" s="29" t="n">
        <v>0</v>
      </c>
      <c r="T65" s="29" t="n">
        <v>0</v>
      </c>
      <c r="U65" s="15" t="inlineStr">
        <is>
          <t>None (natural flavours)</t>
        </is>
      </c>
      <c r="V65" s="15" t="inlineStr">
        <is>
          <t>75 mg caffeine + L-theanine for smooth focus, zero sugar/calorie</t>
        </is>
      </c>
      <c r="W65" s="32" t="n"/>
      <c r="X65" s="32" t="n"/>
      <c r="Y65" s="32" t="n"/>
      <c r="Z65" s="32" t="n"/>
      <c r="AA65" s="15" t="inlineStr">
        <is>
          <t>Medium</t>
        </is>
      </c>
      <c r="AB65" s="15" t="inlineStr">
        <is>
          <t>Niche caffeinated sparkling; focus positioning</t>
        </is>
      </c>
      <c r="AC65" s="15" t="inlineStr">
        <is>
          <t>Sparkling water that wakes you up smoothly</t>
        </is>
      </c>
      <c r="AD65" s="15" t="inlineStr">
        <is>
          <t>Coffee-level caffeine plus L-theanine in a calorie-free seltzer.</t>
        </is>
      </c>
      <c r="AE65" s="32" t="n"/>
      <c r="AF65" s="34">
        <f>IF(AND(ISNUMBER($P65),ISNUMBER($AL65),$AL65&lt;&gt;0),ROUND($P65/$AL65*100,1),"")</f>
        <v/>
      </c>
      <c r="AG65" s="35">
        <f>IF(AND(ISNUMBER($S65),ISNUMBER($AL65),$AL65&lt;&gt;0),ROUND($S65/$AL65*100,2),"")</f>
        <v/>
      </c>
      <c r="AH65" s="34">
        <f>IF(AND(ISNUMBER($Q65),ISNUMBER($AL65),$AL65&lt;&gt;0),ROUND($Q65/$AL65*100,1),"")</f>
        <v/>
      </c>
      <c r="AI65" s="29">
        <f>IF(ISNUMBER($S65),IF($S65&lt;=1,"Yes","No"),"n/a")</f>
        <v/>
      </c>
      <c r="AJ65" s="29">
        <f>IF(ISNUMBER($S65),ROUND(MAX(0,MIN(100,100-$S65*2.5-IF(ISNUMBER($T65),$T65,0)*0.12+IF($S65&lt;=1,12,0))),0),"")</f>
        <v/>
      </c>
      <c r="AK65" s="29">
        <f>IF(ISNUMBER($Q65),IF($Q65&gt;=100,20,IF($Q65&gt;=30,10,0)),0)+IF(ISNUMBER($R65),IF($R65&gt;=100,20,0),0)+IF(ISNUMBER($P65),IF($P65&gt;=150,20,IF($P65&gt;=50,12,5)),0)+IF(ISNUMBER($S65),IF($S65&lt;=1,15,0),0)</f>
        <v/>
      </c>
      <c r="AL65" s="29" t="n">
        <v>350</v>
      </c>
      <c r="AM65" s="30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Phocus</t>
        </is>
      </c>
      <c r="B66" s="15" t="inlineStr">
        <is>
          <t>Phocus Caffeinated Sparkling Water | Yuzu Lime | 15-pack 350mL</t>
        </is>
      </c>
      <c r="C66" s="15" t="inlineStr">
        <is>
          <t>1) Sparkling electrolyte / functional sparkling</t>
        </is>
      </c>
      <c r="D66" s="15" t="inlineStr">
        <is>
          <t>350 mL can</t>
        </is>
      </c>
      <c r="E66" s="29" t="n">
        <v>15</v>
      </c>
      <c r="F66" s="30" t="n"/>
      <c r="G66" s="31">
        <f>IF(AND(ISNUMBER($F66),ISNUMBER($E66),$E66&lt;&gt;0),$F66/$E66,"")</f>
        <v/>
      </c>
      <c r="H66" s="31">
        <f>IF(AND(ISNUMBER($F66),ISNUMBER($AL66),ISNUMBER($E66),($AL66*$E66)&lt;&gt;0),$F66/($AL66*$E66)*100,"")</f>
        <v/>
      </c>
      <c r="I66" s="32" t="n"/>
      <c r="J66" s="33" t="n"/>
      <c r="K66" s="31">
        <f>IF(AND(ISNUMBER($F66),ISNUMBER($J66)),$F66*(1-$J66),"")</f>
        <v/>
      </c>
      <c r="L66" s="32" t="n"/>
      <c r="M66" s="32" t="n"/>
      <c r="N66" s="31">
        <f>IF(ISNUMBER($F66),($F66-IF(ISNUMBER($AM66),$AM66,0))*(1-IF(ISNUMBER($J66),$J66,0)),"")</f>
        <v/>
      </c>
      <c r="O66" s="15" t="inlineStr">
        <is>
          <t>Yuzu Lime</t>
        </is>
      </c>
      <c r="P66" s="29" t="n">
        <v>75</v>
      </c>
      <c r="Q66" s="29" t="n">
        <v>0</v>
      </c>
      <c r="R66" s="15" t="inlineStr">
        <is>
          <t>Not listed</t>
        </is>
      </c>
      <c r="S66" s="29" t="n">
        <v>0</v>
      </c>
      <c r="T66" s="29" t="n">
        <v>0</v>
      </c>
      <c r="U66" s="15" t="inlineStr">
        <is>
          <t>None (natural flavours)</t>
        </is>
      </c>
      <c r="V66" s="15" t="inlineStr">
        <is>
          <t>75 mg caffeine + L-theanine for smooth focus, zero sugar/calorie</t>
        </is>
      </c>
      <c r="W66" s="32" t="n"/>
      <c r="X66" s="32" t="n"/>
      <c r="Y66" s="32" t="n"/>
      <c r="Z66" s="32" t="n"/>
      <c r="AA66" s="15" t="inlineStr">
        <is>
          <t>Medium</t>
        </is>
      </c>
      <c r="AB66" s="15" t="inlineStr">
        <is>
          <t>Niche caffeinated sparkling; focus positioning</t>
        </is>
      </c>
      <c r="AC66" s="15" t="inlineStr">
        <is>
          <t>Sparkling water that wakes you up smoothly</t>
        </is>
      </c>
      <c r="AD66" s="15" t="inlineStr">
        <is>
          <t>Coffee-level caffeine plus L-theanine in a calorie-free seltzer.</t>
        </is>
      </c>
      <c r="AE66" s="32" t="n"/>
      <c r="AF66" s="34">
        <f>IF(AND(ISNUMBER($P66),ISNUMBER($AL66),$AL66&lt;&gt;0),ROUND($P66/$AL66*100,1),"")</f>
        <v/>
      </c>
      <c r="AG66" s="35">
        <f>IF(AND(ISNUMBER($S66),ISNUMBER($AL66),$AL66&lt;&gt;0),ROUND($S66/$AL66*100,2),"")</f>
        <v/>
      </c>
      <c r="AH66" s="34">
        <f>IF(AND(ISNUMBER($Q66),ISNUMBER($AL66),$AL66&lt;&gt;0),ROUND($Q66/$AL66*100,1),"")</f>
        <v/>
      </c>
      <c r="AI66" s="29">
        <f>IF(ISNUMBER($S66),IF($S66&lt;=1,"Yes","No"),"n/a")</f>
        <v/>
      </c>
      <c r="AJ66" s="29">
        <f>IF(ISNUMBER($S66),ROUND(MAX(0,MIN(100,100-$S66*2.5-IF(ISNUMBER($T66),$T66,0)*0.12+IF($S66&lt;=1,12,0))),0),"")</f>
        <v/>
      </c>
      <c r="AK66" s="29">
        <f>IF(ISNUMBER($Q66),IF($Q66&gt;=100,20,IF($Q66&gt;=30,10,0)),0)+IF(ISNUMBER($R66),IF($R66&gt;=100,20,0),0)+IF(ISNUMBER($P66),IF($P66&gt;=150,20,IF($P66&gt;=50,12,5)),0)+IF(ISNUMBER($S66),IF($S66&lt;=1,15,0),0)</f>
        <v/>
      </c>
      <c r="AL66" s="29" t="n">
        <v>350</v>
      </c>
      <c r="AM66" s="30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Phocus</t>
        </is>
      </c>
      <c r="B67" s="15" t="inlineStr">
        <is>
          <t>Phocus Caffeinated Sparkling Water | Yuzu Lime | 18-pack 350mL</t>
        </is>
      </c>
      <c r="C67" s="15" t="inlineStr">
        <is>
          <t>1) Sparkling electrolyte / functional sparkling</t>
        </is>
      </c>
      <c r="D67" s="15" t="inlineStr">
        <is>
          <t>350 mL can</t>
        </is>
      </c>
      <c r="E67" s="29" t="n">
        <v>18</v>
      </c>
      <c r="F67" s="30" t="n"/>
      <c r="G67" s="31">
        <f>IF(AND(ISNUMBER($F67),ISNUMBER($E67),$E67&lt;&gt;0),$F67/$E67,"")</f>
        <v/>
      </c>
      <c r="H67" s="31">
        <f>IF(AND(ISNUMBER($F67),ISNUMBER($AL67),ISNUMBER($E67),($AL67*$E67)&lt;&gt;0),$F67/($AL67*$E67)*100,"")</f>
        <v/>
      </c>
      <c r="I67" s="32" t="n"/>
      <c r="J67" s="33" t="n"/>
      <c r="K67" s="31">
        <f>IF(AND(ISNUMBER($F67),ISNUMBER($J67)),$F67*(1-$J67),"")</f>
        <v/>
      </c>
      <c r="L67" s="32" t="n"/>
      <c r="M67" s="32" t="n"/>
      <c r="N67" s="31">
        <f>IF(ISNUMBER($F67),($F67-IF(ISNUMBER($AM67),$AM67,0))*(1-IF(ISNUMBER($J67),$J67,0)),"")</f>
        <v/>
      </c>
      <c r="O67" s="15" t="inlineStr">
        <is>
          <t>Yuzu Lime</t>
        </is>
      </c>
      <c r="P67" s="29" t="n">
        <v>75</v>
      </c>
      <c r="Q67" s="29" t="n">
        <v>0</v>
      </c>
      <c r="R67" s="15" t="inlineStr">
        <is>
          <t>Not listed</t>
        </is>
      </c>
      <c r="S67" s="29" t="n">
        <v>0</v>
      </c>
      <c r="T67" s="29" t="n">
        <v>0</v>
      </c>
      <c r="U67" s="15" t="inlineStr">
        <is>
          <t>None (natural flavours)</t>
        </is>
      </c>
      <c r="V67" s="15" t="inlineStr">
        <is>
          <t>75 mg caffeine + L-theanine for smooth focus, zero sugar/calorie</t>
        </is>
      </c>
      <c r="W67" s="32" t="n"/>
      <c r="X67" s="32" t="n"/>
      <c r="Y67" s="32" t="n"/>
      <c r="Z67" s="32" t="n"/>
      <c r="AA67" s="15" t="inlineStr">
        <is>
          <t>Medium</t>
        </is>
      </c>
      <c r="AB67" s="15" t="inlineStr">
        <is>
          <t>Niche caffeinated sparkling; focus positioning</t>
        </is>
      </c>
      <c r="AC67" s="15" t="inlineStr">
        <is>
          <t>Sparkling water that wakes you up smoothly</t>
        </is>
      </c>
      <c r="AD67" s="15" t="inlineStr">
        <is>
          <t>Coffee-level caffeine plus L-theanine in a calorie-free seltzer.</t>
        </is>
      </c>
      <c r="AE67" s="32" t="n"/>
      <c r="AF67" s="34">
        <f>IF(AND(ISNUMBER($P67),ISNUMBER($AL67),$AL67&lt;&gt;0),ROUND($P67/$AL67*100,1),"")</f>
        <v/>
      </c>
      <c r="AG67" s="35">
        <f>IF(AND(ISNUMBER($S67),ISNUMBER($AL67),$AL67&lt;&gt;0),ROUND($S67/$AL67*100,2),"")</f>
        <v/>
      </c>
      <c r="AH67" s="34">
        <f>IF(AND(ISNUMBER($Q67),ISNUMBER($AL67),$AL67&lt;&gt;0),ROUND($Q67/$AL67*100,1),"")</f>
        <v/>
      </c>
      <c r="AI67" s="29">
        <f>IF(ISNUMBER($S67),IF($S67&lt;=1,"Yes","No"),"n/a")</f>
        <v/>
      </c>
      <c r="AJ67" s="29">
        <f>IF(ISNUMBER($S67),ROUND(MAX(0,MIN(100,100-$S67*2.5-IF(ISNUMBER($T67),$T67,0)*0.12+IF($S67&lt;=1,12,0))),0),"")</f>
        <v/>
      </c>
      <c r="AK67" s="29">
        <f>IF(ISNUMBER($Q67),IF($Q67&gt;=100,20,IF($Q67&gt;=30,10,0)),0)+IF(ISNUMBER($R67),IF($R67&gt;=100,20,0),0)+IF(ISNUMBER($P67),IF($P67&gt;=150,20,IF($P67&gt;=50,12,5)),0)+IF(ISNUMBER($S67),IF($S67&lt;=1,15,0),0)</f>
        <v/>
      </c>
      <c r="AL67" s="29" t="n">
        <v>350</v>
      </c>
      <c r="AM67" s="30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Phocus</t>
        </is>
      </c>
      <c r="B68" s="15" t="inlineStr">
        <is>
          <t>Phocus Caffeinated Sparkling Water | Yuzu Lime | 24-pack 350mL</t>
        </is>
      </c>
      <c r="C68" s="15" t="inlineStr">
        <is>
          <t>1) Sparkling electrolyte / functional sparkling</t>
        </is>
      </c>
      <c r="D68" s="15" t="inlineStr">
        <is>
          <t>350 mL can</t>
        </is>
      </c>
      <c r="E68" s="29" t="n">
        <v>24</v>
      </c>
      <c r="F68" s="30" t="n"/>
      <c r="G68" s="31">
        <f>IF(AND(ISNUMBER($F68),ISNUMBER($E68),$E68&lt;&gt;0),$F68/$E68,"")</f>
        <v/>
      </c>
      <c r="H68" s="31">
        <f>IF(AND(ISNUMBER($F68),ISNUMBER($AL68),ISNUMBER($E68),($AL68*$E68)&lt;&gt;0),$F68/($AL68*$E68)*100,"")</f>
        <v/>
      </c>
      <c r="I68" s="32" t="n"/>
      <c r="J68" s="33" t="n"/>
      <c r="K68" s="31">
        <f>IF(AND(ISNUMBER($F68),ISNUMBER($J68)),$F68*(1-$J68),"")</f>
        <v/>
      </c>
      <c r="L68" s="32" t="n"/>
      <c r="M68" s="32" t="n"/>
      <c r="N68" s="31">
        <f>IF(ISNUMBER($F68),($F68-IF(ISNUMBER($AM68),$AM68,0))*(1-IF(ISNUMBER($J68),$J68,0)),"")</f>
        <v/>
      </c>
      <c r="O68" s="15" t="inlineStr">
        <is>
          <t>Yuzu Lime</t>
        </is>
      </c>
      <c r="P68" s="29" t="n">
        <v>75</v>
      </c>
      <c r="Q68" s="29" t="n">
        <v>0</v>
      </c>
      <c r="R68" s="15" t="inlineStr">
        <is>
          <t>Not listed</t>
        </is>
      </c>
      <c r="S68" s="29" t="n">
        <v>0</v>
      </c>
      <c r="T68" s="29" t="n">
        <v>0</v>
      </c>
      <c r="U68" s="15" t="inlineStr">
        <is>
          <t>None (natural flavours)</t>
        </is>
      </c>
      <c r="V68" s="15" t="inlineStr">
        <is>
          <t>75 mg caffeine + L-theanine for smooth focus, zero sugar/calorie</t>
        </is>
      </c>
      <c r="W68" s="32" t="n"/>
      <c r="X68" s="32" t="n"/>
      <c r="Y68" s="32" t="n"/>
      <c r="Z68" s="32" t="n"/>
      <c r="AA68" s="15" t="inlineStr">
        <is>
          <t>Medium</t>
        </is>
      </c>
      <c r="AB68" s="15" t="inlineStr">
        <is>
          <t>Niche caffeinated sparkling; focus positioning</t>
        </is>
      </c>
      <c r="AC68" s="15" t="inlineStr">
        <is>
          <t>Sparkling water that wakes you up smoothly</t>
        </is>
      </c>
      <c r="AD68" s="15" t="inlineStr">
        <is>
          <t>Coffee-level caffeine plus L-theanine in a calorie-free seltzer.</t>
        </is>
      </c>
      <c r="AE68" s="32" t="n"/>
      <c r="AF68" s="34">
        <f>IF(AND(ISNUMBER($P68),ISNUMBER($AL68),$AL68&lt;&gt;0),ROUND($P68/$AL68*100,1),"")</f>
        <v/>
      </c>
      <c r="AG68" s="35">
        <f>IF(AND(ISNUMBER($S68),ISNUMBER($AL68),$AL68&lt;&gt;0),ROUND($S68/$AL68*100,2),"")</f>
        <v/>
      </c>
      <c r="AH68" s="34">
        <f>IF(AND(ISNUMBER($Q68),ISNUMBER($AL68),$AL68&lt;&gt;0),ROUND($Q68/$AL68*100,1),"")</f>
        <v/>
      </c>
      <c r="AI68" s="29">
        <f>IF(ISNUMBER($S68),IF($S68&lt;=1,"Yes","No"),"n/a")</f>
        <v/>
      </c>
      <c r="AJ68" s="29">
        <f>IF(ISNUMBER($S68),ROUND(MAX(0,MIN(100,100-$S68*2.5-IF(ISNUMBER($T68),$T68,0)*0.12+IF($S68&lt;=1,12,0))),0),"")</f>
        <v/>
      </c>
      <c r="AK68" s="29">
        <f>IF(ISNUMBER($Q68),IF($Q68&gt;=100,20,IF($Q68&gt;=30,10,0)),0)+IF(ISNUMBER($R68),IF($R68&gt;=100,20,0),0)+IF(ISNUMBER($P68),IF($P68&gt;=150,20,IF($P68&gt;=50,12,5)),0)+IF(ISNUMBER($S68),IF($S68&lt;=1,15,0),0)</f>
        <v/>
      </c>
      <c r="AL68" s="29" t="n">
        <v>350</v>
      </c>
      <c r="AM68" s="30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Phocus</t>
        </is>
      </c>
      <c r="B69" s="15" t="inlineStr">
        <is>
          <t>Phocus Caffeinated Sparkling Water | Cucumber | single 350mL</t>
        </is>
      </c>
      <c r="C69" s="15" t="inlineStr">
        <is>
          <t>1) Sparkling electrolyte / functional sparkling</t>
        </is>
      </c>
      <c r="D69" s="15" t="inlineStr">
        <is>
          <t>350 mL can</t>
        </is>
      </c>
      <c r="E69" s="29" t="n">
        <v>1</v>
      </c>
      <c r="F69" s="30" t="n"/>
      <c r="G69" s="31">
        <f>IF(AND(ISNUMBER($F69),ISNUMBER($E69),$E69&lt;&gt;0),$F69/$E69,"")</f>
        <v/>
      </c>
      <c r="H69" s="31">
        <f>IF(AND(ISNUMBER($F69),ISNUMBER($AL69),ISNUMBER($E69),($AL69*$E69)&lt;&gt;0),$F69/($AL69*$E69)*100,"")</f>
        <v/>
      </c>
      <c r="I69" s="32" t="n"/>
      <c r="J69" s="33" t="n"/>
      <c r="K69" s="31">
        <f>IF(AND(ISNUMBER($F69),ISNUMBER($J69)),$F69*(1-$J69),"")</f>
        <v/>
      </c>
      <c r="L69" s="32" t="n"/>
      <c r="M69" s="32" t="n"/>
      <c r="N69" s="31">
        <f>IF(ISNUMBER($F69),($F69-IF(ISNUMBER($AM69),$AM69,0))*(1-IF(ISNUMBER($J69),$J69,0)),"")</f>
        <v/>
      </c>
      <c r="O69" s="15" t="inlineStr">
        <is>
          <t>Cucumber</t>
        </is>
      </c>
      <c r="P69" s="29" t="n">
        <v>75</v>
      </c>
      <c r="Q69" s="29" t="n">
        <v>0</v>
      </c>
      <c r="R69" s="15" t="inlineStr">
        <is>
          <t>Not listed</t>
        </is>
      </c>
      <c r="S69" s="29" t="n">
        <v>0</v>
      </c>
      <c r="T69" s="29" t="n">
        <v>0</v>
      </c>
      <c r="U69" s="15" t="inlineStr">
        <is>
          <t>None (natural flavours)</t>
        </is>
      </c>
      <c r="V69" s="15" t="inlineStr">
        <is>
          <t>75 mg caffeine + L-theanine for smooth focus, zero sugar/calorie</t>
        </is>
      </c>
      <c r="W69" s="32" t="n"/>
      <c r="X69" s="32" t="n"/>
      <c r="Y69" s="32" t="n"/>
      <c r="Z69" s="32" t="n"/>
      <c r="AA69" s="15" t="inlineStr">
        <is>
          <t>Medium</t>
        </is>
      </c>
      <c r="AB69" s="15" t="inlineStr">
        <is>
          <t>Niche caffeinated sparkling; focus positioning</t>
        </is>
      </c>
      <c r="AC69" s="15" t="inlineStr">
        <is>
          <t>Sparkling water that wakes you up smoothly</t>
        </is>
      </c>
      <c r="AD69" s="15" t="inlineStr">
        <is>
          <t>Coffee-level caffeine plus L-theanine in a calorie-free seltzer.</t>
        </is>
      </c>
      <c r="AE69" s="32" t="n"/>
      <c r="AF69" s="34">
        <f>IF(AND(ISNUMBER($P69),ISNUMBER($AL69),$AL69&lt;&gt;0),ROUND($P69/$AL69*100,1),"")</f>
        <v/>
      </c>
      <c r="AG69" s="35">
        <f>IF(AND(ISNUMBER($S69),ISNUMBER($AL69),$AL69&lt;&gt;0),ROUND($S69/$AL69*100,2),"")</f>
        <v/>
      </c>
      <c r="AH69" s="34">
        <f>IF(AND(ISNUMBER($Q69),ISNUMBER($AL69),$AL69&lt;&gt;0),ROUND($Q69/$AL69*100,1),"")</f>
        <v/>
      </c>
      <c r="AI69" s="29">
        <f>IF(ISNUMBER($S69),IF($S69&lt;=1,"Yes","No"),"n/a")</f>
        <v/>
      </c>
      <c r="AJ69" s="29">
        <f>IF(ISNUMBER($S69),ROUND(MAX(0,MIN(100,100-$S69*2.5-IF(ISNUMBER($T69),$T69,0)*0.12+IF($S69&lt;=1,12,0))),0),"")</f>
        <v/>
      </c>
      <c r="AK69" s="29">
        <f>IF(ISNUMBER($Q69),IF($Q69&gt;=100,20,IF($Q69&gt;=30,10,0)),0)+IF(ISNUMBER($R69),IF($R69&gt;=100,20,0),0)+IF(ISNUMBER($P69),IF($P69&gt;=150,20,IF($P69&gt;=50,12,5)),0)+IF(ISNUMBER($S69),IF($S69&lt;=1,15,0),0)</f>
        <v/>
      </c>
      <c r="AL69" s="29" t="n">
        <v>350</v>
      </c>
      <c r="AM69" s="30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Phocus</t>
        </is>
      </c>
      <c r="B70" s="15" t="inlineStr">
        <is>
          <t>Phocus Caffeinated Sparkling Water | Cucumber | 8-pack 350mL</t>
        </is>
      </c>
      <c r="C70" s="15" t="inlineStr">
        <is>
          <t>1) Sparkling electrolyte / functional sparkling</t>
        </is>
      </c>
      <c r="D70" s="15" t="inlineStr">
        <is>
          <t>350 mL can</t>
        </is>
      </c>
      <c r="E70" s="29" t="n">
        <v>8</v>
      </c>
      <c r="F70" s="30" t="n"/>
      <c r="G70" s="31">
        <f>IF(AND(ISNUMBER($F70),ISNUMBER($E70),$E70&lt;&gt;0),$F70/$E70,"")</f>
        <v/>
      </c>
      <c r="H70" s="31">
        <f>IF(AND(ISNUMBER($F70),ISNUMBER($AL70),ISNUMBER($E70),($AL70*$E70)&lt;&gt;0),$F70/($AL70*$E70)*100,"")</f>
        <v/>
      </c>
      <c r="I70" s="32" t="n"/>
      <c r="J70" s="33" t="n"/>
      <c r="K70" s="31">
        <f>IF(AND(ISNUMBER($F70),ISNUMBER($J70)),$F70*(1-$J70),"")</f>
        <v/>
      </c>
      <c r="L70" s="32" t="n"/>
      <c r="M70" s="32" t="n"/>
      <c r="N70" s="31">
        <f>IF(ISNUMBER($F70),($F70-IF(ISNUMBER($AM70),$AM70,0))*(1-IF(ISNUMBER($J70),$J70,0)),"")</f>
        <v/>
      </c>
      <c r="O70" s="15" t="inlineStr">
        <is>
          <t>Cucumber</t>
        </is>
      </c>
      <c r="P70" s="29" t="n">
        <v>75</v>
      </c>
      <c r="Q70" s="29" t="n">
        <v>0</v>
      </c>
      <c r="R70" s="15" t="inlineStr">
        <is>
          <t>Not listed</t>
        </is>
      </c>
      <c r="S70" s="29" t="n">
        <v>0</v>
      </c>
      <c r="T70" s="29" t="n">
        <v>0</v>
      </c>
      <c r="U70" s="15" t="inlineStr">
        <is>
          <t>None (natural flavours)</t>
        </is>
      </c>
      <c r="V70" s="15" t="inlineStr">
        <is>
          <t>75 mg caffeine + L-theanine for smooth focus, zero sugar/calorie</t>
        </is>
      </c>
      <c r="W70" s="32" t="n"/>
      <c r="X70" s="32" t="n"/>
      <c r="Y70" s="32" t="n"/>
      <c r="Z70" s="32" t="n"/>
      <c r="AA70" s="15" t="inlineStr">
        <is>
          <t>Medium</t>
        </is>
      </c>
      <c r="AB70" s="15" t="inlineStr">
        <is>
          <t>Niche caffeinated sparkling; focus positioning</t>
        </is>
      </c>
      <c r="AC70" s="15" t="inlineStr">
        <is>
          <t>Sparkling water that wakes you up smoothly</t>
        </is>
      </c>
      <c r="AD70" s="15" t="inlineStr">
        <is>
          <t>Coffee-level caffeine plus L-theanine in a calorie-free seltzer.</t>
        </is>
      </c>
      <c r="AE70" s="32" t="n"/>
      <c r="AF70" s="34">
        <f>IF(AND(ISNUMBER($P70),ISNUMBER($AL70),$AL70&lt;&gt;0),ROUND($P70/$AL70*100,1),"")</f>
        <v/>
      </c>
      <c r="AG70" s="35">
        <f>IF(AND(ISNUMBER($S70),ISNUMBER($AL70),$AL70&lt;&gt;0),ROUND($S70/$AL70*100,2),"")</f>
        <v/>
      </c>
      <c r="AH70" s="34">
        <f>IF(AND(ISNUMBER($Q70),ISNUMBER($AL70),$AL70&lt;&gt;0),ROUND($Q70/$AL70*100,1),"")</f>
        <v/>
      </c>
      <c r="AI70" s="29">
        <f>IF(ISNUMBER($S70),IF($S70&lt;=1,"Yes","No"),"n/a")</f>
        <v/>
      </c>
      <c r="AJ70" s="29">
        <f>IF(ISNUMBER($S70),ROUND(MAX(0,MIN(100,100-$S70*2.5-IF(ISNUMBER($T70),$T70,0)*0.12+IF($S70&lt;=1,12,0))),0),"")</f>
        <v/>
      </c>
      <c r="AK70" s="29">
        <f>IF(ISNUMBER($Q70),IF($Q70&gt;=100,20,IF($Q70&gt;=30,10,0)),0)+IF(ISNUMBER($R70),IF($R70&gt;=100,20,0),0)+IF(ISNUMBER($P70),IF($P70&gt;=150,20,IF($P70&gt;=50,12,5)),0)+IF(ISNUMBER($S70),IF($S70&lt;=1,15,0),0)</f>
        <v/>
      </c>
      <c r="AL70" s="29" t="n">
        <v>350</v>
      </c>
      <c r="AM70" s="30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Phocus</t>
        </is>
      </c>
      <c r="B71" s="15" t="inlineStr">
        <is>
          <t>Phocus Caffeinated Sparkling Water | Cucumber | 12-pack 350mL</t>
        </is>
      </c>
      <c r="C71" s="15" t="inlineStr">
        <is>
          <t>1) Sparkling electrolyte / functional sparkling</t>
        </is>
      </c>
      <c r="D71" s="15" t="inlineStr">
        <is>
          <t>350 mL can</t>
        </is>
      </c>
      <c r="E71" s="29" t="n">
        <v>12</v>
      </c>
      <c r="F71" s="30" t="n"/>
      <c r="G71" s="31">
        <f>IF(AND(ISNUMBER($F71),ISNUMBER($E71),$E71&lt;&gt;0),$F71/$E71,"")</f>
        <v/>
      </c>
      <c r="H71" s="31">
        <f>IF(AND(ISNUMBER($F71),ISNUMBER($AL71),ISNUMBER($E71),($AL71*$E71)&lt;&gt;0),$F71/($AL71*$E71)*100,"")</f>
        <v/>
      </c>
      <c r="I71" s="32" t="n"/>
      <c r="J71" s="33" t="n"/>
      <c r="K71" s="31">
        <f>IF(AND(ISNUMBER($F71),ISNUMBER($J71)),$F71*(1-$J71),"")</f>
        <v/>
      </c>
      <c r="L71" s="32" t="n"/>
      <c r="M71" s="32" t="n"/>
      <c r="N71" s="31">
        <f>IF(ISNUMBER($F71),($F71-IF(ISNUMBER($AM71),$AM71,0))*(1-IF(ISNUMBER($J71),$J71,0)),"")</f>
        <v/>
      </c>
      <c r="O71" s="15" t="inlineStr">
        <is>
          <t>Cucumber</t>
        </is>
      </c>
      <c r="P71" s="29" t="n">
        <v>75</v>
      </c>
      <c r="Q71" s="29" t="n">
        <v>0</v>
      </c>
      <c r="R71" s="15" t="inlineStr">
        <is>
          <t>Not listed</t>
        </is>
      </c>
      <c r="S71" s="29" t="n">
        <v>0</v>
      </c>
      <c r="T71" s="29" t="n">
        <v>0</v>
      </c>
      <c r="U71" s="15" t="inlineStr">
        <is>
          <t>None (natural flavours)</t>
        </is>
      </c>
      <c r="V71" s="15" t="inlineStr">
        <is>
          <t>75 mg caffeine + L-theanine for smooth focus, zero sugar/calorie</t>
        </is>
      </c>
      <c r="W71" s="32" t="n"/>
      <c r="X71" s="32" t="n"/>
      <c r="Y71" s="32" t="n"/>
      <c r="Z71" s="32" t="n"/>
      <c r="AA71" s="15" t="inlineStr">
        <is>
          <t>Medium</t>
        </is>
      </c>
      <c r="AB71" s="15" t="inlineStr">
        <is>
          <t>Niche caffeinated sparkling; focus positioning</t>
        </is>
      </c>
      <c r="AC71" s="15" t="inlineStr">
        <is>
          <t>Sparkling water that wakes you up smoothly</t>
        </is>
      </c>
      <c r="AD71" s="15" t="inlineStr">
        <is>
          <t>Coffee-level caffeine plus L-theanine in a calorie-free seltzer.</t>
        </is>
      </c>
      <c r="AE71" s="32" t="n"/>
      <c r="AF71" s="34">
        <f>IF(AND(ISNUMBER($P71),ISNUMBER($AL71),$AL71&lt;&gt;0),ROUND($P71/$AL71*100,1),"")</f>
        <v/>
      </c>
      <c r="AG71" s="35">
        <f>IF(AND(ISNUMBER($S71),ISNUMBER($AL71),$AL71&lt;&gt;0),ROUND($S71/$AL71*100,2),"")</f>
        <v/>
      </c>
      <c r="AH71" s="34">
        <f>IF(AND(ISNUMBER($Q71),ISNUMBER($AL71),$AL71&lt;&gt;0),ROUND($Q71/$AL71*100,1),"")</f>
        <v/>
      </c>
      <c r="AI71" s="29">
        <f>IF(ISNUMBER($S71),IF($S71&lt;=1,"Yes","No"),"n/a")</f>
        <v/>
      </c>
      <c r="AJ71" s="29">
        <f>IF(ISNUMBER($S71),ROUND(MAX(0,MIN(100,100-$S71*2.5-IF(ISNUMBER($T71),$T71,0)*0.12+IF($S71&lt;=1,12,0))),0),"")</f>
        <v/>
      </c>
      <c r="AK71" s="29">
        <f>IF(ISNUMBER($Q71),IF($Q71&gt;=100,20,IF($Q71&gt;=30,10,0)),0)+IF(ISNUMBER($R71),IF($R71&gt;=100,20,0),0)+IF(ISNUMBER($P71),IF($P71&gt;=150,20,IF($P71&gt;=50,12,5)),0)+IF(ISNUMBER($S71),IF($S71&lt;=1,15,0),0)</f>
        <v/>
      </c>
      <c r="AL71" s="29" t="n">
        <v>350</v>
      </c>
      <c r="AM71" s="30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Phocus</t>
        </is>
      </c>
      <c r="B72" s="15" t="inlineStr">
        <is>
          <t>Phocus Caffeinated Sparkling Water | Cucumber | 15-pack 350mL</t>
        </is>
      </c>
      <c r="C72" s="15" t="inlineStr">
        <is>
          <t>1) Sparkling electrolyte / functional sparkling</t>
        </is>
      </c>
      <c r="D72" s="15" t="inlineStr">
        <is>
          <t>350 mL can</t>
        </is>
      </c>
      <c r="E72" s="29" t="n">
        <v>15</v>
      </c>
      <c r="F72" s="30" t="n"/>
      <c r="G72" s="31">
        <f>IF(AND(ISNUMBER($F72),ISNUMBER($E72),$E72&lt;&gt;0),$F72/$E72,"")</f>
        <v/>
      </c>
      <c r="H72" s="31">
        <f>IF(AND(ISNUMBER($F72),ISNUMBER($AL72),ISNUMBER($E72),($AL72*$E72)&lt;&gt;0),$F72/($AL72*$E72)*100,"")</f>
        <v/>
      </c>
      <c r="I72" s="32" t="n"/>
      <c r="J72" s="33" t="n"/>
      <c r="K72" s="31">
        <f>IF(AND(ISNUMBER($F72),ISNUMBER($J72)),$F72*(1-$J72),"")</f>
        <v/>
      </c>
      <c r="L72" s="32" t="n"/>
      <c r="M72" s="32" t="n"/>
      <c r="N72" s="31">
        <f>IF(ISNUMBER($F72),($F72-IF(ISNUMBER($AM72),$AM72,0))*(1-IF(ISNUMBER($J72),$J72,0)),"")</f>
        <v/>
      </c>
      <c r="O72" s="15" t="inlineStr">
        <is>
          <t>Cucumber</t>
        </is>
      </c>
      <c r="P72" s="29" t="n">
        <v>75</v>
      </c>
      <c r="Q72" s="29" t="n">
        <v>0</v>
      </c>
      <c r="R72" s="15" t="inlineStr">
        <is>
          <t>Not listed</t>
        </is>
      </c>
      <c r="S72" s="29" t="n">
        <v>0</v>
      </c>
      <c r="T72" s="29" t="n">
        <v>0</v>
      </c>
      <c r="U72" s="15" t="inlineStr">
        <is>
          <t>None (natural flavours)</t>
        </is>
      </c>
      <c r="V72" s="15" t="inlineStr">
        <is>
          <t>75 mg caffeine + L-theanine for smooth focus, zero sugar/calorie</t>
        </is>
      </c>
      <c r="W72" s="32" t="n"/>
      <c r="X72" s="32" t="n"/>
      <c r="Y72" s="32" t="n"/>
      <c r="Z72" s="32" t="n"/>
      <c r="AA72" s="15" t="inlineStr">
        <is>
          <t>Medium</t>
        </is>
      </c>
      <c r="AB72" s="15" t="inlineStr">
        <is>
          <t>Niche caffeinated sparkling; focus positioning</t>
        </is>
      </c>
      <c r="AC72" s="15" t="inlineStr">
        <is>
          <t>Sparkling water that wakes you up smoothly</t>
        </is>
      </c>
      <c r="AD72" s="15" t="inlineStr">
        <is>
          <t>Coffee-level caffeine plus L-theanine in a calorie-free seltzer.</t>
        </is>
      </c>
      <c r="AE72" s="32" t="n"/>
      <c r="AF72" s="34">
        <f>IF(AND(ISNUMBER($P72),ISNUMBER($AL72),$AL72&lt;&gt;0),ROUND($P72/$AL72*100,1),"")</f>
        <v/>
      </c>
      <c r="AG72" s="35">
        <f>IF(AND(ISNUMBER($S72),ISNUMBER($AL72),$AL72&lt;&gt;0),ROUND($S72/$AL72*100,2),"")</f>
        <v/>
      </c>
      <c r="AH72" s="34">
        <f>IF(AND(ISNUMBER($Q72),ISNUMBER($AL72),$AL72&lt;&gt;0),ROUND($Q72/$AL72*100,1),"")</f>
        <v/>
      </c>
      <c r="AI72" s="29">
        <f>IF(ISNUMBER($S72),IF($S72&lt;=1,"Yes","No"),"n/a")</f>
        <v/>
      </c>
      <c r="AJ72" s="29">
        <f>IF(ISNUMBER($S72),ROUND(MAX(0,MIN(100,100-$S72*2.5-IF(ISNUMBER($T72),$T72,0)*0.12+IF($S72&lt;=1,12,0))),0),"")</f>
        <v/>
      </c>
      <c r="AK72" s="29">
        <f>IF(ISNUMBER($Q72),IF($Q72&gt;=100,20,IF($Q72&gt;=30,10,0)),0)+IF(ISNUMBER($R72),IF($R72&gt;=100,20,0),0)+IF(ISNUMBER($P72),IF($P72&gt;=150,20,IF($P72&gt;=50,12,5)),0)+IF(ISNUMBER($S72),IF($S72&lt;=1,15,0),0)</f>
        <v/>
      </c>
      <c r="AL72" s="29" t="n">
        <v>350</v>
      </c>
      <c r="AM72" s="30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Phocus</t>
        </is>
      </c>
      <c r="B73" s="15" t="inlineStr">
        <is>
          <t>Phocus Caffeinated Sparkling Water | Cucumber | 18-pack 350mL</t>
        </is>
      </c>
      <c r="C73" s="15" t="inlineStr">
        <is>
          <t>1) Sparkling electrolyte / functional sparkling</t>
        </is>
      </c>
      <c r="D73" s="15" t="inlineStr">
        <is>
          <t>350 mL can</t>
        </is>
      </c>
      <c r="E73" s="29" t="n">
        <v>18</v>
      </c>
      <c r="F73" s="30" t="n"/>
      <c r="G73" s="31">
        <f>IF(AND(ISNUMBER($F73),ISNUMBER($E73),$E73&lt;&gt;0),$F73/$E73,"")</f>
        <v/>
      </c>
      <c r="H73" s="31">
        <f>IF(AND(ISNUMBER($F73),ISNUMBER($AL73),ISNUMBER($E73),($AL73*$E73)&lt;&gt;0),$F73/($AL73*$E73)*100,"")</f>
        <v/>
      </c>
      <c r="I73" s="32" t="n"/>
      <c r="J73" s="33" t="n"/>
      <c r="K73" s="31">
        <f>IF(AND(ISNUMBER($F73),ISNUMBER($J73)),$F73*(1-$J73),"")</f>
        <v/>
      </c>
      <c r="L73" s="32" t="n"/>
      <c r="M73" s="32" t="n"/>
      <c r="N73" s="31">
        <f>IF(ISNUMBER($F73),($F73-IF(ISNUMBER($AM73),$AM73,0))*(1-IF(ISNUMBER($J73),$J73,0)),"")</f>
        <v/>
      </c>
      <c r="O73" s="15" t="inlineStr">
        <is>
          <t>Cucumber</t>
        </is>
      </c>
      <c r="P73" s="29" t="n">
        <v>75</v>
      </c>
      <c r="Q73" s="29" t="n">
        <v>0</v>
      </c>
      <c r="R73" s="15" t="inlineStr">
        <is>
          <t>Not listed</t>
        </is>
      </c>
      <c r="S73" s="29" t="n">
        <v>0</v>
      </c>
      <c r="T73" s="29" t="n">
        <v>0</v>
      </c>
      <c r="U73" s="15" t="inlineStr">
        <is>
          <t>None (natural flavours)</t>
        </is>
      </c>
      <c r="V73" s="15" t="inlineStr">
        <is>
          <t>75 mg caffeine + L-theanine for smooth focus, zero sugar/calorie</t>
        </is>
      </c>
      <c r="W73" s="32" t="n"/>
      <c r="X73" s="32" t="n"/>
      <c r="Y73" s="32" t="n"/>
      <c r="Z73" s="32" t="n"/>
      <c r="AA73" s="15" t="inlineStr">
        <is>
          <t>Medium</t>
        </is>
      </c>
      <c r="AB73" s="15" t="inlineStr">
        <is>
          <t>Niche caffeinated sparkling; focus positioning</t>
        </is>
      </c>
      <c r="AC73" s="15" t="inlineStr">
        <is>
          <t>Sparkling water that wakes you up smoothly</t>
        </is>
      </c>
      <c r="AD73" s="15" t="inlineStr">
        <is>
          <t>Coffee-level caffeine plus L-theanine in a calorie-free seltzer.</t>
        </is>
      </c>
      <c r="AE73" s="32" t="n"/>
      <c r="AF73" s="34">
        <f>IF(AND(ISNUMBER($P73),ISNUMBER($AL73),$AL73&lt;&gt;0),ROUND($P73/$AL73*100,1),"")</f>
        <v/>
      </c>
      <c r="AG73" s="35">
        <f>IF(AND(ISNUMBER($S73),ISNUMBER($AL73),$AL73&lt;&gt;0),ROUND($S73/$AL73*100,2),"")</f>
        <v/>
      </c>
      <c r="AH73" s="34">
        <f>IF(AND(ISNUMBER($Q73),ISNUMBER($AL73),$AL73&lt;&gt;0),ROUND($Q73/$AL73*100,1),"")</f>
        <v/>
      </c>
      <c r="AI73" s="29">
        <f>IF(ISNUMBER($S73),IF($S73&lt;=1,"Yes","No"),"n/a")</f>
        <v/>
      </c>
      <c r="AJ73" s="29">
        <f>IF(ISNUMBER($S73),ROUND(MAX(0,MIN(100,100-$S73*2.5-IF(ISNUMBER($T73),$T73,0)*0.12+IF($S73&lt;=1,12,0))),0),"")</f>
        <v/>
      </c>
      <c r="AK73" s="29">
        <f>IF(ISNUMBER($Q73),IF($Q73&gt;=100,20,IF($Q73&gt;=30,10,0)),0)+IF(ISNUMBER($R73),IF($R73&gt;=100,20,0),0)+IF(ISNUMBER($P73),IF($P73&gt;=150,20,IF($P73&gt;=50,12,5)),0)+IF(ISNUMBER($S73),IF($S73&lt;=1,15,0),0)</f>
        <v/>
      </c>
      <c r="AL73" s="29" t="n">
        <v>350</v>
      </c>
      <c r="AM73" s="30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Phocus</t>
        </is>
      </c>
      <c r="B74" s="15" t="inlineStr">
        <is>
          <t>Phocus Caffeinated Sparkling Water | Cucumber | 24-pack 350mL</t>
        </is>
      </c>
      <c r="C74" s="15" t="inlineStr">
        <is>
          <t>1) Sparkling electrolyte / functional sparkling</t>
        </is>
      </c>
      <c r="D74" s="15" t="inlineStr">
        <is>
          <t>350 mL can</t>
        </is>
      </c>
      <c r="E74" s="29" t="n">
        <v>24</v>
      </c>
      <c r="F74" s="30" t="n"/>
      <c r="G74" s="31">
        <f>IF(AND(ISNUMBER($F74),ISNUMBER($E74),$E74&lt;&gt;0),$F74/$E74,"")</f>
        <v/>
      </c>
      <c r="H74" s="31">
        <f>IF(AND(ISNUMBER($F74),ISNUMBER($AL74),ISNUMBER($E74),($AL74*$E74)&lt;&gt;0),$F74/($AL74*$E74)*100,"")</f>
        <v/>
      </c>
      <c r="I74" s="32" t="n"/>
      <c r="J74" s="33" t="n"/>
      <c r="K74" s="31">
        <f>IF(AND(ISNUMBER($F74),ISNUMBER($J74)),$F74*(1-$J74),"")</f>
        <v/>
      </c>
      <c r="L74" s="32" t="n"/>
      <c r="M74" s="32" t="n"/>
      <c r="N74" s="31">
        <f>IF(ISNUMBER($F74),($F74-IF(ISNUMBER($AM74),$AM74,0))*(1-IF(ISNUMBER($J74),$J74,0)),"")</f>
        <v/>
      </c>
      <c r="O74" s="15" t="inlineStr">
        <is>
          <t>Cucumber</t>
        </is>
      </c>
      <c r="P74" s="29" t="n">
        <v>75</v>
      </c>
      <c r="Q74" s="29" t="n">
        <v>0</v>
      </c>
      <c r="R74" s="15" t="inlineStr">
        <is>
          <t>Not listed</t>
        </is>
      </c>
      <c r="S74" s="29" t="n">
        <v>0</v>
      </c>
      <c r="T74" s="29" t="n">
        <v>0</v>
      </c>
      <c r="U74" s="15" t="inlineStr">
        <is>
          <t>None (natural flavours)</t>
        </is>
      </c>
      <c r="V74" s="15" t="inlineStr">
        <is>
          <t>75 mg caffeine + L-theanine for smooth focus, zero sugar/calorie</t>
        </is>
      </c>
      <c r="W74" s="32" t="n"/>
      <c r="X74" s="32" t="n"/>
      <c r="Y74" s="32" t="n"/>
      <c r="Z74" s="32" t="n"/>
      <c r="AA74" s="15" t="inlineStr">
        <is>
          <t>Medium</t>
        </is>
      </c>
      <c r="AB74" s="15" t="inlineStr">
        <is>
          <t>Niche caffeinated sparkling; focus positioning</t>
        </is>
      </c>
      <c r="AC74" s="15" t="inlineStr">
        <is>
          <t>Sparkling water that wakes you up smoothly</t>
        </is>
      </c>
      <c r="AD74" s="15" t="inlineStr">
        <is>
          <t>Coffee-level caffeine plus L-theanine in a calorie-free seltzer.</t>
        </is>
      </c>
      <c r="AE74" s="32" t="n"/>
      <c r="AF74" s="34">
        <f>IF(AND(ISNUMBER($P74),ISNUMBER($AL74),$AL74&lt;&gt;0),ROUND($P74/$AL74*100,1),"")</f>
        <v/>
      </c>
      <c r="AG74" s="35">
        <f>IF(AND(ISNUMBER($S74),ISNUMBER($AL74),$AL74&lt;&gt;0),ROUND($S74/$AL74*100,2),"")</f>
        <v/>
      </c>
      <c r="AH74" s="34">
        <f>IF(AND(ISNUMBER($Q74),ISNUMBER($AL74),$AL74&lt;&gt;0),ROUND($Q74/$AL74*100,1),"")</f>
        <v/>
      </c>
      <c r="AI74" s="29">
        <f>IF(ISNUMBER($S74),IF($S74&lt;=1,"Yes","No"),"n/a")</f>
        <v/>
      </c>
      <c r="AJ74" s="29">
        <f>IF(ISNUMBER($S74),ROUND(MAX(0,MIN(100,100-$S74*2.5-IF(ISNUMBER($T74),$T74,0)*0.12+IF($S74&lt;=1,12,0))),0),"")</f>
        <v/>
      </c>
      <c r="AK74" s="29">
        <f>IF(ISNUMBER($Q74),IF($Q74&gt;=100,20,IF($Q74&gt;=30,10,0)),0)+IF(ISNUMBER($R74),IF($R74&gt;=100,20,0),0)+IF(ISNUMBER($P74),IF($P74&gt;=150,20,IF($P74&gt;=50,12,5)),0)+IF(ISNUMBER($S74),IF($S74&lt;=1,15,0),0)</f>
        <v/>
      </c>
      <c r="AL74" s="29" t="n">
        <v>350</v>
      </c>
      <c r="AM74" s="30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Phocus</t>
        </is>
      </c>
      <c r="B75" s="15" t="inlineStr">
        <is>
          <t>Phocus Caffeinated Sparkling Water | Black Cherry | single 350mL</t>
        </is>
      </c>
      <c r="C75" s="15" t="inlineStr">
        <is>
          <t>1) Sparkling electrolyte / functional sparkling</t>
        </is>
      </c>
      <c r="D75" s="15" t="inlineStr">
        <is>
          <t>350 mL can</t>
        </is>
      </c>
      <c r="E75" s="29" t="n">
        <v>1</v>
      </c>
      <c r="F75" s="30" t="n"/>
      <c r="G75" s="31">
        <f>IF(AND(ISNUMBER($F75),ISNUMBER($E75),$E75&lt;&gt;0),$F75/$E75,"")</f>
        <v/>
      </c>
      <c r="H75" s="31">
        <f>IF(AND(ISNUMBER($F75),ISNUMBER($AL75),ISNUMBER($E75),($AL75*$E75)&lt;&gt;0),$F75/($AL75*$E75)*100,"")</f>
        <v/>
      </c>
      <c r="I75" s="32" t="n"/>
      <c r="J75" s="33" t="n"/>
      <c r="K75" s="31">
        <f>IF(AND(ISNUMBER($F75),ISNUMBER($J75)),$F75*(1-$J75),"")</f>
        <v/>
      </c>
      <c r="L75" s="32" t="n"/>
      <c r="M75" s="32" t="n"/>
      <c r="N75" s="31">
        <f>IF(ISNUMBER($F75),($F75-IF(ISNUMBER($AM75),$AM75,0))*(1-IF(ISNUMBER($J75),$J75,0)),"")</f>
        <v/>
      </c>
      <c r="O75" s="15" t="inlineStr">
        <is>
          <t>Black Cherry</t>
        </is>
      </c>
      <c r="P75" s="29" t="n">
        <v>75</v>
      </c>
      <c r="Q75" s="29" t="n">
        <v>0</v>
      </c>
      <c r="R75" s="15" t="inlineStr">
        <is>
          <t>Not listed</t>
        </is>
      </c>
      <c r="S75" s="29" t="n">
        <v>0</v>
      </c>
      <c r="T75" s="29" t="n">
        <v>0</v>
      </c>
      <c r="U75" s="15" t="inlineStr">
        <is>
          <t>None (natural flavours)</t>
        </is>
      </c>
      <c r="V75" s="15" t="inlineStr">
        <is>
          <t>75 mg caffeine + L-theanine for smooth focus, zero sugar/calorie</t>
        </is>
      </c>
      <c r="W75" s="32" t="n"/>
      <c r="X75" s="32" t="n"/>
      <c r="Y75" s="32" t="n"/>
      <c r="Z75" s="32" t="n"/>
      <c r="AA75" s="15" t="inlineStr">
        <is>
          <t>Medium</t>
        </is>
      </c>
      <c r="AB75" s="15" t="inlineStr">
        <is>
          <t>Niche caffeinated sparkling; focus positioning</t>
        </is>
      </c>
      <c r="AC75" s="15" t="inlineStr">
        <is>
          <t>Sparkling water that wakes you up smoothly</t>
        </is>
      </c>
      <c r="AD75" s="15" t="inlineStr">
        <is>
          <t>Coffee-level caffeine plus L-theanine in a calorie-free seltzer.</t>
        </is>
      </c>
      <c r="AE75" s="32" t="n"/>
      <c r="AF75" s="34">
        <f>IF(AND(ISNUMBER($P75),ISNUMBER($AL75),$AL75&lt;&gt;0),ROUND($P75/$AL75*100,1),"")</f>
        <v/>
      </c>
      <c r="AG75" s="35">
        <f>IF(AND(ISNUMBER($S75),ISNUMBER($AL75),$AL75&lt;&gt;0),ROUND($S75/$AL75*100,2),"")</f>
        <v/>
      </c>
      <c r="AH75" s="34">
        <f>IF(AND(ISNUMBER($Q75),ISNUMBER($AL75),$AL75&lt;&gt;0),ROUND($Q75/$AL75*100,1),"")</f>
        <v/>
      </c>
      <c r="AI75" s="29">
        <f>IF(ISNUMBER($S75),IF($S75&lt;=1,"Yes","No"),"n/a")</f>
        <v/>
      </c>
      <c r="AJ75" s="29">
        <f>IF(ISNUMBER($S75),ROUND(MAX(0,MIN(100,100-$S75*2.5-IF(ISNUMBER($T75),$T75,0)*0.12+IF($S75&lt;=1,12,0))),0),"")</f>
        <v/>
      </c>
      <c r="AK75" s="29">
        <f>IF(ISNUMBER($Q75),IF($Q75&gt;=100,20,IF($Q75&gt;=30,10,0)),0)+IF(ISNUMBER($R75),IF($R75&gt;=100,20,0),0)+IF(ISNUMBER($P75),IF($P75&gt;=150,20,IF($P75&gt;=50,12,5)),0)+IF(ISNUMBER($S75),IF($S75&lt;=1,15,0),0)</f>
        <v/>
      </c>
      <c r="AL75" s="29" t="n">
        <v>350</v>
      </c>
      <c r="AM75" s="30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Phocus</t>
        </is>
      </c>
      <c r="B76" s="15" t="inlineStr">
        <is>
          <t>Phocus Caffeinated Sparkling Water | Black Cherry | 8-pack 350mL</t>
        </is>
      </c>
      <c r="C76" s="15" t="inlineStr">
        <is>
          <t>1) Sparkling electrolyte / functional sparkling</t>
        </is>
      </c>
      <c r="D76" s="15" t="inlineStr">
        <is>
          <t>350 mL can</t>
        </is>
      </c>
      <c r="E76" s="29" t="n">
        <v>8</v>
      </c>
      <c r="F76" s="30" t="n"/>
      <c r="G76" s="31">
        <f>IF(AND(ISNUMBER($F76),ISNUMBER($E76),$E76&lt;&gt;0),$F76/$E76,"")</f>
        <v/>
      </c>
      <c r="H76" s="31">
        <f>IF(AND(ISNUMBER($F76),ISNUMBER($AL76),ISNUMBER($E76),($AL76*$E76)&lt;&gt;0),$F76/($AL76*$E76)*100,"")</f>
        <v/>
      </c>
      <c r="I76" s="32" t="n"/>
      <c r="J76" s="33" t="n"/>
      <c r="K76" s="31">
        <f>IF(AND(ISNUMBER($F76),ISNUMBER($J76)),$F76*(1-$J76),"")</f>
        <v/>
      </c>
      <c r="L76" s="32" t="n"/>
      <c r="M76" s="32" t="n"/>
      <c r="N76" s="31">
        <f>IF(ISNUMBER($F76),($F76-IF(ISNUMBER($AM76),$AM76,0))*(1-IF(ISNUMBER($J76),$J76,0)),"")</f>
        <v/>
      </c>
      <c r="O76" s="15" t="inlineStr">
        <is>
          <t>Black Cherry</t>
        </is>
      </c>
      <c r="P76" s="29" t="n">
        <v>75</v>
      </c>
      <c r="Q76" s="29" t="n">
        <v>0</v>
      </c>
      <c r="R76" s="15" t="inlineStr">
        <is>
          <t>Not listed</t>
        </is>
      </c>
      <c r="S76" s="29" t="n">
        <v>0</v>
      </c>
      <c r="T76" s="29" t="n">
        <v>0</v>
      </c>
      <c r="U76" s="15" t="inlineStr">
        <is>
          <t>None (natural flavours)</t>
        </is>
      </c>
      <c r="V76" s="15" t="inlineStr">
        <is>
          <t>75 mg caffeine + L-theanine for smooth focus, zero sugar/calorie</t>
        </is>
      </c>
      <c r="W76" s="32" t="n"/>
      <c r="X76" s="32" t="n"/>
      <c r="Y76" s="32" t="n"/>
      <c r="Z76" s="32" t="n"/>
      <c r="AA76" s="15" t="inlineStr">
        <is>
          <t>Medium</t>
        </is>
      </c>
      <c r="AB76" s="15" t="inlineStr">
        <is>
          <t>Niche caffeinated sparkling; focus positioning</t>
        </is>
      </c>
      <c r="AC76" s="15" t="inlineStr">
        <is>
          <t>Sparkling water that wakes you up smoothly</t>
        </is>
      </c>
      <c r="AD76" s="15" t="inlineStr">
        <is>
          <t>Coffee-level caffeine plus L-theanine in a calorie-free seltzer.</t>
        </is>
      </c>
      <c r="AE76" s="32" t="n"/>
      <c r="AF76" s="34">
        <f>IF(AND(ISNUMBER($P76),ISNUMBER($AL76),$AL76&lt;&gt;0),ROUND($P76/$AL76*100,1),"")</f>
        <v/>
      </c>
      <c r="AG76" s="35">
        <f>IF(AND(ISNUMBER($S76),ISNUMBER($AL76),$AL76&lt;&gt;0),ROUND($S76/$AL76*100,2),"")</f>
        <v/>
      </c>
      <c r="AH76" s="34">
        <f>IF(AND(ISNUMBER($Q76),ISNUMBER($AL76),$AL76&lt;&gt;0),ROUND($Q76/$AL76*100,1),"")</f>
        <v/>
      </c>
      <c r="AI76" s="29">
        <f>IF(ISNUMBER($S76),IF($S76&lt;=1,"Yes","No"),"n/a")</f>
        <v/>
      </c>
      <c r="AJ76" s="29">
        <f>IF(ISNUMBER($S76),ROUND(MAX(0,MIN(100,100-$S76*2.5-IF(ISNUMBER($T76),$T76,0)*0.12+IF($S76&lt;=1,12,0))),0),"")</f>
        <v/>
      </c>
      <c r="AK76" s="29">
        <f>IF(ISNUMBER($Q76),IF($Q76&gt;=100,20,IF($Q76&gt;=30,10,0)),0)+IF(ISNUMBER($R76),IF($R76&gt;=100,20,0),0)+IF(ISNUMBER($P76),IF($P76&gt;=150,20,IF($P76&gt;=50,12,5)),0)+IF(ISNUMBER($S76),IF($S76&lt;=1,15,0),0)</f>
        <v/>
      </c>
      <c r="AL76" s="29" t="n">
        <v>350</v>
      </c>
      <c r="AM76" s="30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Phocus</t>
        </is>
      </c>
      <c r="B77" s="15" t="inlineStr">
        <is>
          <t>Phocus Caffeinated Sparkling Water | Black Cherry | 12-pack 350mL</t>
        </is>
      </c>
      <c r="C77" s="15" t="inlineStr">
        <is>
          <t>1) Sparkling electrolyte / functional sparkling</t>
        </is>
      </c>
      <c r="D77" s="15" t="inlineStr">
        <is>
          <t>350 mL can</t>
        </is>
      </c>
      <c r="E77" s="29" t="n">
        <v>12</v>
      </c>
      <c r="F77" s="30" t="n"/>
      <c r="G77" s="31">
        <f>IF(AND(ISNUMBER($F77),ISNUMBER($E77),$E77&lt;&gt;0),$F77/$E77,"")</f>
        <v/>
      </c>
      <c r="H77" s="31">
        <f>IF(AND(ISNUMBER($F77),ISNUMBER($AL77),ISNUMBER($E77),($AL77*$E77)&lt;&gt;0),$F77/($AL77*$E77)*100,"")</f>
        <v/>
      </c>
      <c r="I77" s="32" t="n"/>
      <c r="J77" s="33" t="n"/>
      <c r="K77" s="31">
        <f>IF(AND(ISNUMBER($F77),ISNUMBER($J77)),$F77*(1-$J77),"")</f>
        <v/>
      </c>
      <c r="L77" s="32" t="n"/>
      <c r="M77" s="32" t="n"/>
      <c r="N77" s="31">
        <f>IF(ISNUMBER($F77),($F77-IF(ISNUMBER($AM77),$AM77,0))*(1-IF(ISNUMBER($J77),$J77,0)),"")</f>
        <v/>
      </c>
      <c r="O77" s="15" t="inlineStr">
        <is>
          <t>Black Cherry</t>
        </is>
      </c>
      <c r="P77" s="29" t="n">
        <v>75</v>
      </c>
      <c r="Q77" s="29" t="n">
        <v>0</v>
      </c>
      <c r="R77" s="15" t="inlineStr">
        <is>
          <t>Not listed</t>
        </is>
      </c>
      <c r="S77" s="29" t="n">
        <v>0</v>
      </c>
      <c r="T77" s="29" t="n">
        <v>0</v>
      </c>
      <c r="U77" s="15" t="inlineStr">
        <is>
          <t>None (natural flavours)</t>
        </is>
      </c>
      <c r="V77" s="15" t="inlineStr">
        <is>
          <t>75 mg caffeine + L-theanine for smooth focus, zero sugar/calorie</t>
        </is>
      </c>
      <c r="W77" s="32" t="n"/>
      <c r="X77" s="32" t="n"/>
      <c r="Y77" s="32" t="n"/>
      <c r="Z77" s="32" t="n"/>
      <c r="AA77" s="15" t="inlineStr">
        <is>
          <t>Medium</t>
        </is>
      </c>
      <c r="AB77" s="15" t="inlineStr">
        <is>
          <t>Niche caffeinated sparkling; focus positioning</t>
        </is>
      </c>
      <c r="AC77" s="15" t="inlineStr">
        <is>
          <t>Sparkling water that wakes you up smoothly</t>
        </is>
      </c>
      <c r="AD77" s="15" t="inlineStr">
        <is>
          <t>Coffee-level caffeine plus L-theanine in a calorie-free seltzer.</t>
        </is>
      </c>
      <c r="AE77" s="32" t="n"/>
      <c r="AF77" s="34">
        <f>IF(AND(ISNUMBER($P77),ISNUMBER($AL77),$AL77&lt;&gt;0),ROUND($P77/$AL77*100,1),"")</f>
        <v/>
      </c>
      <c r="AG77" s="35">
        <f>IF(AND(ISNUMBER($S77),ISNUMBER($AL77),$AL77&lt;&gt;0),ROUND($S77/$AL77*100,2),"")</f>
        <v/>
      </c>
      <c r="AH77" s="34">
        <f>IF(AND(ISNUMBER($Q77),ISNUMBER($AL77),$AL77&lt;&gt;0),ROUND($Q77/$AL77*100,1),"")</f>
        <v/>
      </c>
      <c r="AI77" s="29">
        <f>IF(ISNUMBER($S77),IF($S77&lt;=1,"Yes","No"),"n/a")</f>
        <v/>
      </c>
      <c r="AJ77" s="29">
        <f>IF(ISNUMBER($S77),ROUND(MAX(0,MIN(100,100-$S77*2.5-IF(ISNUMBER($T77),$T77,0)*0.12+IF($S77&lt;=1,12,0))),0),"")</f>
        <v/>
      </c>
      <c r="AK77" s="29">
        <f>IF(ISNUMBER($Q77),IF($Q77&gt;=100,20,IF($Q77&gt;=30,10,0)),0)+IF(ISNUMBER($R77),IF($R77&gt;=100,20,0),0)+IF(ISNUMBER($P77),IF($P77&gt;=150,20,IF($P77&gt;=50,12,5)),0)+IF(ISNUMBER($S77),IF($S77&lt;=1,15,0),0)</f>
        <v/>
      </c>
      <c r="AL77" s="29" t="n">
        <v>350</v>
      </c>
      <c r="AM77" s="30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Phocus</t>
        </is>
      </c>
      <c r="B78" s="15" t="inlineStr">
        <is>
          <t>Phocus Caffeinated Sparkling Water | Black Cherry | 15-pack 350mL</t>
        </is>
      </c>
      <c r="C78" s="15" t="inlineStr">
        <is>
          <t>1) Sparkling electrolyte / functional sparkling</t>
        </is>
      </c>
      <c r="D78" s="15" t="inlineStr">
        <is>
          <t>350 mL can</t>
        </is>
      </c>
      <c r="E78" s="29" t="n">
        <v>15</v>
      </c>
      <c r="F78" s="30" t="n"/>
      <c r="G78" s="31">
        <f>IF(AND(ISNUMBER($F78),ISNUMBER($E78),$E78&lt;&gt;0),$F78/$E78,"")</f>
        <v/>
      </c>
      <c r="H78" s="31">
        <f>IF(AND(ISNUMBER($F78),ISNUMBER($AL78),ISNUMBER($E78),($AL78*$E78)&lt;&gt;0),$F78/($AL78*$E78)*100,"")</f>
        <v/>
      </c>
      <c r="I78" s="32" t="n"/>
      <c r="J78" s="33" t="n"/>
      <c r="K78" s="31">
        <f>IF(AND(ISNUMBER($F78),ISNUMBER($J78)),$F78*(1-$J78),"")</f>
        <v/>
      </c>
      <c r="L78" s="32" t="n"/>
      <c r="M78" s="32" t="n"/>
      <c r="N78" s="31">
        <f>IF(ISNUMBER($F78),($F78-IF(ISNUMBER($AM78),$AM78,0))*(1-IF(ISNUMBER($J78),$J78,0)),"")</f>
        <v/>
      </c>
      <c r="O78" s="15" t="inlineStr">
        <is>
          <t>Black Cherry</t>
        </is>
      </c>
      <c r="P78" s="29" t="n">
        <v>75</v>
      </c>
      <c r="Q78" s="29" t="n">
        <v>0</v>
      </c>
      <c r="R78" s="15" t="inlineStr">
        <is>
          <t>Not listed</t>
        </is>
      </c>
      <c r="S78" s="29" t="n">
        <v>0</v>
      </c>
      <c r="T78" s="29" t="n">
        <v>0</v>
      </c>
      <c r="U78" s="15" t="inlineStr">
        <is>
          <t>None (natural flavours)</t>
        </is>
      </c>
      <c r="V78" s="15" t="inlineStr">
        <is>
          <t>75 mg caffeine + L-theanine for smooth focus, zero sugar/calorie</t>
        </is>
      </c>
      <c r="W78" s="32" t="n"/>
      <c r="X78" s="32" t="n"/>
      <c r="Y78" s="32" t="n"/>
      <c r="Z78" s="32" t="n"/>
      <c r="AA78" s="15" t="inlineStr">
        <is>
          <t>Medium</t>
        </is>
      </c>
      <c r="AB78" s="15" t="inlineStr">
        <is>
          <t>Niche caffeinated sparkling; focus positioning</t>
        </is>
      </c>
      <c r="AC78" s="15" t="inlineStr">
        <is>
          <t>Sparkling water that wakes you up smoothly</t>
        </is>
      </c>
      <c r="AD78" s="15" t="inlineStr">
        <is>
          <t>Coffee-level caffeine plus L-theanine in a calorie-free seltzer.</t>
        </is>
      </c>
      <c r="AE78" s="32" t="n"/>
      <c r="AF78" s="34">
        <f>IF(AND(ISNUMBER($P78),ISNUMBER($AL78),$AL78&lt;&gt;0),ROUND($P78/$AL78*100,1),"")</f>
        <v/>
      </c>
      <c r="AG78" s="35">
        <f>IF(AND(ISNUMBER($S78),ISNUMBER($AL78),$AL78&lt;&gt;0),ROUND($S78/$AL78*100,2),"")</f>
        <v/>
      </c>
      <c r="AH78" s="34">
        <f>IF(AND(ISNUMBER($Q78),ISNUMBER($AL78),$AL78&lt;&gt;0),ROUND($Q78/$AL78*100,1),"")</f>
        <v/>
      </c>
      <c r="AI78" s="29">
        <f>IF(ISNUMBER($S78),IF($S78&lt;=1,"Yes","No"),"n/a")</f>
        <v/>
      </c>
      <c r="AJ78" s="29">
        <f>IF(ISNUMBER($S78),ROUND(MAX(0,MIN(100,100-$S78*2.5-IF(ISNUMBER($T78),$T78,0)*0.12+IF($S78&lt;=1,12,0))),0),"")</f>
        <v/>
      </c>
      <c r="AK78" s="29">
        <f>IF(ISNUMBER($Q78),IF($Q78&gt;=100,20,IF($Q78&gt;=30,10,0)),0)+IF(ISNUMBER($R78),IF($R78&gt;=100,20,0),0)+IF(ISNUMBER($P78),IF($P78&gt;=150,20,IF($P78&gt;=50,12,5)),0)+IF(ISNUMBER($S78),IF($S78&lt;=1,15,0),0)</f>
        <v/>
      </c>
      <c r="AL78" s="29" t="n">
        <v>350</v>
      </c>
      <c r="AM78" s="30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Phocus</t>
        </is>
      </c>
      <c r="B79" s="15" t="inlineStr">
        <is>
          <t>Phocus Caffeinated Sparkling Water | Black Cherry | 18-pack 350mL</t>
        </is>
      </c>
      <c r="C79" s="15" t="inlineStr">
        <is>
          <t>1) Sparkling electrolyte / functional sparkling</t>
        </is>
      </c>
      <c r="D79" s="15" t="inlineStr">
        <is>
          <t>350 mL can</t>
        </is>
      </c>
      <c r="E79" s="29" t="n">
        <v>18</v>
      </c>
      <c r="F79" s="30" t="n"/>
      <c r="G79" s="31">
        <f>IF(AND(ISNUMBER($F79),ISNUMBER($E79),$E79&lt;&gt;0),$F79/$E79,"")</f>
        <v/>
      </c>
      <c r="H79" s="31">
        <f>IF(AND(ISNUMBER($F79),ISNUMBER($AL79),ISNUMBER($E79),($AL79*$E79)&lt;&gt;0),$F79/($AL79*$E79)*100,"")</f>
        <v/>
      </c>
      <c r="I79" s="32" t="n"/>
      <c r="J79" s="33" t="n"/>
      <c r="K79" s="31">
        <f>IF(AND(ISNUMBER($F79),ISNUMBER($J79)),$F79*(1-$J79),"")</f>
        <v/>
      </c>
      <c r="L79" s="32" t="n"/>
      <c r="M79" s="32" t="n"/>
      <c r="N79" s="31">
        <f>IF(ISNUMBER($F79),($F79-IF(ISNUMBER($AM79),$AM79,0))*(1-IF(ISNUMBER($J79),$J79,0)),"")</f>
        <v/>
      </c>
      <c r="O79" s="15" t="inlineStr">
        <is>
          <t>Black Cherry</t>
        </is>
      </c>
      <c r="P79" s="29" t="n">
        <v>75</v>
      </c>
      <c r="Q79" s="29" t="n">
        <v>0</v>
      </c>
      <c r="R79" s="15" t="inlineStr">
        <is>
          <t>Not listed</t>
        </is>
      </c>
      <c r="S79" s="29" t="n">
        <v>0</v>
      </c>
      <c r="T79" s="29" t="n">
        <v>0</v>
      </c>
      <c r="U79" s="15" t="inlineStr">
        <is>
          <t>None (natural flavours)</t>
        </is>
      </c>
      <c r="V79" s="15" t="inlineStr">
        <is>
          <t>75 mg caffeine + L-theanine for smooth focus, zero sugar/calorie</t>
        </is>
      </c>
      <c r="W79" s="32" t="n"/>
      <c r="X79" s="32" t="n"/>
      <c r="Y79" s="32" t="n"/>
      <c r="Z79" s="32" t="n"/>
      <c r="AA79" s="15" t="inlineStr">
        <is>
          <t>Medium</t>
        </is>
      </c>
      <c r="AB79" s="15" t="inlineStr">
        <is>
          <t>Niche caffeinated sparkling; focus positioning</t>
        </is>
      </c>
      <c r="AC79" s="15" t="inlineStr">
        <is>
          <t>Sparkling water that wakes you up smoothly</t>
        </is>
      </c>
      <c r="AD79" s="15" t="inlineStr">
        <is>
          <t>Coffee-level caffeine plus L-theanine in a calorie-free seltzer.</t>
        </is>
      </c>
      <c r="AE79" s="32" t="n"/>
      <c r="AF79" s="34">
        <f>IF(AND(ISNUMBER($P79),ISNUMBER($AL79),$AL79&lt;&gt;0),ROUND($P79/$AL79*100,1),"")</f>
        <v/>
      </c>
      <c r="AG79" s="35">
        <f>IF(AND(ISNUMBER($S79),ISNUMBER($AL79),$AL79&lt;&gt;0),ROUND($S79/$AL79*100,2),"")</f>
        <v/>
      </c>
      <c r="AH79" s="34">
        <f>IF(AND(ISNUMBER($Q79),ISNUMBER($AL79),$AL79&lt;&gt;0),ROUND($Q79/$AL79*100,1),"")</f>
        <v/>
      </c>
      <c r="AI79" s="29">
        <f>IF(ISNUMBER($S79),IF($S79&lt;=1,"Yes","No"),"n/a")</f>
        <v/>
      </c>
      <c r="AJ79" s="29">
        <f>IF(ISNUMBER($S79),ROUND(MAX(0,MIN(100,100-$S79*2.5-IF(ISNUMBER($T79),$T79,0)*0.12+IF($S79&lt;=1,12,0))),0),"")</f>
        <v/>
      </c>
      <c r="AK79" s="29">
        <f>IF(ISNUMBER($Q79),IF($Q79&gt;=100,20,IF($Q79&gt;=30,10,0)),0)+IF(ISNUMBER($R79),IF($R79&gt;=100,20,0),0)+IF(ISNUMBER($P79),IF($P79&gt;=150,20,IF($P79&gt;=50,12,5)),0)+IF(ISNUMBER($S79),IF($S79&lt;=1,15,0),0)</f>
        <v/>
      </c>
      <c r="AL79" s="29" t="n">
        <v>350</v>
      </c>
      <c r="AM79" s="30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Phocus</t>
        </is>
      </c>
      <c r="B80" s="15" t="inlineStr">
        <is>
          <t>Phocus Caffeinated Sparkling Water | Black Cherry | 24-pack 350mL</t>
        </is>
      </c>
      <c r="C80" s="15" t="inlineStr">
        <is>
          <t>1) Sparkling electrolyte / functional sparkling</t>
        </is>
      </c>
      <c r="D80" s="15" t="inlineStr">
        <is>
          <t>350 mL can</t>
        </is>
      </c>
      <c r="E80" s="29" t="n">
        <v>24</v>
      </c>
      <c r="F80" s="30" t="n"/>
      <c r="G80" s="31">
        <f>IF(AND(ISNUMBER($F80),ISNUMBER($E80),$E80&lt;&gt;0),$F80/$E80,"")</f>
        <v/>
      </c>
      <c r="H80" s="31">
        <f>IF(AND(ISNUMBER($F80),ISNUMBER($AL80),ISNUMBER($E80),($AL80*$E80)&lt;&gt;0),$F80/($AL80*$E80)*100,"")</f>
        <v/>
      </c>
      <c r="I80" s="32" t="n"/>
      <c r="J80" s="33" t="n"/>
      <c r="K80" s="31">
        <f>IF(AND(ISNUMBER($F80),ISNUMBER($J80)),$F80*(1-$J80),"")</f>
        <v/>
      </c>
      <c r="L80" s="32" t="n"/>
      <c r="M80" s="32" t="n"/>
      <c r="N80" s="31">
        <f>IF(ISNUMBER($F80),($F80-IF(ISNUMBER($AM80),$AM80,0))*(1-IF(ISNUMBER($J80),$J80,0)),"")</f>
        <v/>
      </c>
      <c r="O80" s="15" t="inlineStr">
        <is>
          <t>Black Cherry</t>
        </is>
      </c>
      <c r="P80" s="29" t="n">
        <v>75</v>
      </c>
      <c r="Q80" s="29" t="n">
        <v>0</v>
      </c>
      <c r="R80" s="15" t="inlineStr">
        <is>
          <t>Not listed</t>
        </is>
      </c>
      <c r="S80" s="29" t="n">
        <v>0</v>
      </c>
      <c r="T80" s="29" t="n">
        <v>0</v>
      </c>
      <c r="U80" s="15" t="inlineStr">
        <is>
          <t>None (natural flavours)</t>
        </is>
      </c>
      <c r="V80" s="15" t="inlineStr">
        <is>
          <t>75 mg caffeine + L-theanine for smooth focus, zero sugar/calorie</t>
        </is>
      </c>
      <c r="W80" s="32" t="n"/>
      <c r="X80" s="32" t="n"/>
      <c r="Y80" s="32" t="n"/>
      <c r="Z80" s="32" t="n"/>
      <c r="AA80" s="15" t="inlineStr">
        <is>
          <t>Medium</t>
        </is>
      </c>
      <c r="AB80" s="15" t="inlineStr">
        <is>
          <t>Niche caffeinated sparkling; focus positioning</t>
        </is>
      </c>
      <c r="AC80" s="15" t="inlineStr">
        <is>
          <t>Sparkling water that wakes you up smoothly</t>
        </is>
      </c>
      <c r="AD80" s="15" t="inlineStr">
        <is>
          <t>Coffee-level caffeine plus L-theanine in a calorie-free seltzer.</t>
        </is>
      </c>
      <c r="AE80" s="32" t="n"/>
      <c r="AF80" s="34">
        <f>IF(AND(ISNUMBER($P80),ISNUMBER($AL80),$AL80&lt;&gt;0),ROUND($P80/$AL80*100,1),"")</f>
        <v/>
      </c>
      <c r="AG80" s="35">
        <f>IF(AND(ISNUMBER($S80),ISNUMBER($AL80),$AL80&lt;&gt;0),ROUND($S80/$AL80*100,2),"")</f>
        <v/>
      </c>
      <c r="AH80" s="34">
        <f>IF(AND(ISNUMBER($Q80),ISNUMBER($AL80),$AL80&lt;&gt;0),ROUND($Q80/$AL80*100,1),"")</f>
        <v/>
      </c>
      <c r="AI80" s="29">
        <f>IF(ISNUMBER($S80),IF($S80&lt;=1,"Yes","No"),"n/a")</f>
        <v/>
      </c>
      <c r="AJ80" s="29">
        <f>IF(ISNUMBER($S80),ROUND(MAX(0,MIN(100,100-$S80*2.5-IF(ISNUMBER($T80),$T80,0)*0.12+IF($S80&lt;=1,12,0))),0),"")</f>
        <v/>
      </c>
      <c r="AK80" s="29">
        <f>IF(ISNUMBER($Q80),IF($Q80&gt;=100,20,IF($Q80&gt;=30,10,0)),0)+IF(ISNUMBER($R80),IF($R80&gt;=100,20,0),0)+IF(ISNUMBER($P80),IF($P80&gt;=150,20,IF($P80&gt;=50,12,5)),0)+IF(ISNUMBER($S80),IF($S80&lt;=1,15,0),0)</f>
        <v/>
      </c>
      <c r="AL80" s="29" t="n">
        <v>350</v>
      </c>
      <c r="AM80" s="30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Phocus</t>
        </is>
      </c>
      <c r="B81" s="15" t="inlineStr">
        <is>
          <t>Phocus Caffeinated Sparkling Water | Natural | single 350mL</t>
        </is>
      </c>
      <c r="C81" s="15" t="inlineStr">
        <is>
          <t>1) Sparkling electrolyte / functional sparkling</t>
        </is>
      </c>
      <c r="D81" s="15" t="inlineStr">
        <is>
          <t>350 mL can</t>
        </is>
      </c>
      <c r="E81" s="29" t="n">
        <v>1</v>
      </c>
      <c r="F81" s="30" t="n"/>
      <c r="G81" s="31">
        <f>IF(AND(ISNUMBER($F81),ISNUMBER($E81),$E81&lt;&gt;0),$F81/$E81,"")</f>
        <v/>
      </c>
      <c r="H81" s="31">
        <f>IF(AND(ISNUMBER($F81),ISNUMBER($AL81),ISNUMBER($E81),($AL81*$E81)&lt;&gt;0),$F81/($AL81*$E81)*100,"")</f>
        <v/>
      </c>
      <c r="I81" s="32" t="n"/>
      <c r="J81" s="33" t="n"/>
      <c r="K81" s="31">
        <f>IF(AND(ISNUMBER($F81),ISNUMBER($J81)),$F81*(1-$J81),"")</f>
        <v/>
      </c>
      <c r="L81" s="32" t="n"/>
      <c r="M81" s="32" t="n"/>
      <c r="N81" s="31">
        <f>IF(ISNUMBER($F81),($F81-IF(ISNUMBER($AM81),$AM81,0))*(1-IF(ISNUMBER($J81),$J81,0)),"")</f>
        <v/>
      </c>
      <c r="O81" s="15" t="inlineStr">
        <is>
          <t>Natural</t>
        </is>
      </c>
      <c r="P81" s="29" t="n">
        <v>75</v>
      </c>
      <c r="Q81" s="29" t="n">
        <v>0</v>
      </c>
      <c r="R81" s="15" t="inlineStr">
        <is>
          <t>Not listed</t>
        </is>
      </c>
      <c r="S81" s="29" t="n">
        <v>0</v>
      </c>
      <c r="T81" s="29" t="n">
        <v>0</v>
      </c>
      <c r="U81" s="15" t="inlineStr">
        <is>
          <t>None (natural flavours)</t>
        </is>
      </c>
      <c r="V81" s="15" t="inlineStr">
        <is>
          <t>75 mg caffeine + L-theanine for smooth focus, zero sugar/calorie</t>
        </is>
      </c>
      <c r="W81" s="32" t="n"/>
      <c r="X81" s="32" t="n"/>
      <c r="Y81" s="32" t="n"/>
      <c r="Z81" s="32" t="n"/>
      <c r="AA81" s="15" t="inlineStr">
        <is>
          <t>Medium</t>
        </is>
      </c>
      <c r="AB81" s="15" t="inlineStr">
        <is>
          <t>Niche caffeinated sparkling; focus positioning</t>
        </is>
      </c>
      <c r="AC81" s="15" t="inlineStr">
        <is>
          <t>Sparkling water that wakes you up smoothly</t>
        </is>
      </c>
      <c r="AD81" s="15" t="inlineStr">
        <is>
          <t>Coffee-level caffeine plus L-theanine in a calorie-free seltzer.</t>
        </is>
      </c>
      <c r="AE81" s="32" t="n"/>
      <c r="AF81" s="34">
        <f>IF(AND(ISNUMBER($P81),ISNUMBER($AL81),$AL81&lt;&gt;0),ROUND($P81/$AL81*100,1),"")</f>
        <v/>
      </c>
      <c r="AG81" s="35">
        <f>IF(AND(ISNUMBER($S81),ISNUMBER($AL81),$AL81&lt;&gt;0),ROUND($S81/$AL81*100,2),"")</f>
        <v/>
      </c>
      <c r="AH81" s="34">
        <f>IF(AND(ISNUMBER($Q81),ISNUMBER($AL81),$AL81&lt;&gt;0),ROUND($Q81/$AL81*100,1),"")</f>
        <v/>
      </c>
      <c r="AI81" s="29">
        <f>IF(ISNUMBER($S81),IF($S81&lt;=1,"Yes","No"),"n/a")</f>
        <v/>
      </c>
      <c r="AJ81" s="29">
        <f>IF(ISNUMBER($S81),ROUND(MAX(0,MIN(100,100-$S81*2.5-IF(ISNUMBER($T81),$T81,0)*0.12+IF($S81&lt;=1,12,0))),0),"")</f>
        <v/>
      </c>
      <c r="AK81" s="29">
        <f>IF(ISNUMBER($Q81),IF($Q81&gt;=100,20,IF($Q81&gt;=30,10,0)),0)+IF(ISNUMBER($R81),IF($R81&gt;=100,20,0),0)+IF(ISNUMBER($P81),IF($P81&gt;=150,20,IF($P81&gt;=50,12,5)),0)+IF(ISNUMBER($S81),IF($S81&lt;=1,15,0),0)</f>
        <v/>
      </c>
      <c r="AL81" s="29" t="n">
        <v>350</v>
      </c>
      <c r="AM81" s="30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Phocus</t>
        </is>
      </c>
      <c r="B82" s="15" t="inlineStr">
        <is>
          <t>Phocus Caffeinated Sparkling Water | Natural | 8-pack 350mL</t>
        </is>
      </c>
      <c r="C82" s="15" t="inlineStr">
        <is>
          <t>1) Sparkling electrolyte / functional sparkling</t>
        </is>
      </c>
      <c r="D82" s="15" t="inlineStr">
        <is>
          <t>350 mL can</t>
        </is>
      </c>
      <c r="E82" s="29" t="n">
        <v>8</v>
      </c>
      <c r="F82" s="30" t="n"/>
      <c r="G82" s="31">
        <f>IF(AND(ISNUMBER($F82),ISNUMBER($E82),$E82&lt;&gt;0),$F82/$E82,"")</f>
        <v/>
      </c>
      <c r="H82" s="31">
        <f>IF(AND(ISNUMBER($F82),ISNUMBER($AL82),ISNUMBER($E82),($AL82*$E82)&lt;&gt;0),$F82/($AL82*$E82)*100,"")</f>
        <v/>
      </c>
      <c r="I82" s="32" t="n"/>
      <c r="J82" s="33" t="n"/>
      <c r="K82" s="31">
        <f>IF(AND(ISNUMBER($F82),ISNUMBER($J82)),$F82*(1-$J82),"")</f>
        <v/>
      </c>
      <c r="L82" s="32" t="n"/>
      <c r="M82" s="32" t="n"/>
      <c r="N82" s="31">
        <f>IF(ISNUMBER($F82),($F82-IF(ISNUMBER($AM82),$AM82,0))*(1-IF(ISNUMBER($J82),$J82,0)),"")</f>
        <v/>
      </c>
      <c r="O82" s="15" t="inlineStr">
        <is>
          <t>Natural</t>
        </is>
      </c>
      <c r="P82" s="29" t="n">
        <v>75</v>
      </c>
      <c r="Q82" s="29" t="n">
        <v>0</v>
      </c>
      <c r="R82" s="15" t="inlineStr">
        <is>
          <t>Not listed</t>
        </is>
      </c>
      <c r="S82" s="29" t="n">
        <v>0</v>
      </c>
      <c r="T82" s="29" t="n">
        <v>0</v>
      </c>
      <c r="U82" s="15" t="inlineStr">
        <is>
          <t>None (natural flavours)</t>
        </is>
      </c>
      <c r="V82" s="15" t="inlineStr">
        <is>
          <t>75 mg caffeine + L-theanine for smooth focus, zero sugar/calorie</t>
        </is>
      </c>
      <c r="W82" s="32" t="n"/>
      <c r="X82" s="32" t="n"/>
      <c r="Y82" s="32" t="n"/>
      <c r="Z82" s="32" t="n"/>
      <c r="AA82" s="15" t="inlineStr">
        <is>
          <t>Medium</t>
        </is>
      </c>
      <c r="AB82" s="15" t="inlineStr">
        <is>
          <t>Niche caffeinated sparkling; focus positioning</t>
        </is>
      </c>
      <c r="AC82" s="15" t="inlineStr">
        <is>
          <t>Sparkling water that wakes you up smoothly</t>
        </is>
      </c>
      <c r="AD82" s="15" t="inlineStr">
        <is>
          <t>Coffee-level caffeine plus L-theanine in a calorie-free seltzer.</t>
        </is>
      </c>
      <c r="AE82" s="32" t="n"/>
      <c r="AF82" s="34">
        <f>IF(AND(ISNUMBER($P82),ISNUMBER($AL82),$AL82&lt;&gt;0),ROUND($P82/$AL82*100,1),"")</f>
        <v/>
      </c>
      <c r="AG82" s="35">
        <f>IF(AND(ISNUMBER($S82),ISNUMBER($AL82),$AL82&lt;&gt;0),ROUND($S82/$AL82*100,2),"")</f>
        <v/>
      </c>
      <c r="AH82" s="34">
        <f>IF(AND(ISNUMBER($Q82),ISNUMBER($AL82),$AL82&lt;&gt;0),ROUND($Q82/$AL82*100,1),"")</f>
        <v/>
      </c>
      <c r="AI82" s="29">
        <f>IF(ISNUMBER($S82),IF($S82&lt;=1,"Yes","No"),"n/a")</f>
        <v/>
      </c>
      <c r="AJ82" s="29">
        <f>IF(ISNUMBER($S82),ROUND(MAX(0,MIN(100,100-$S82*2.5-IF(ISNUMBER($T82),$T82,0)*0.12+IF($S82&lt;=1,12,0))),0),"")</f>
        <v/>
      </c>
      <c r="AK82" s="29">
        <f>IF(ISNUMBER($Q82),IF($Q82&gt;=100,20,IF($Q82&gt;=30,10,0)),0)+IF(ISNUMBER($R82),IF($R82&gt;=100,20,0),0)+IF(ISNUMBER($P82),IF($P82&gt;=150,20,IF($P82&gt;=50,12,5)),0)+IF(ISNUMBER($S82),IF($S82&lt;=1,15,0),0)</f>
        <v/>
      </c>
      <c r="AL82" s="29" t="n">
        <v>350</v>
      </c>
      <c r="AM82" s="30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Phocus</t>
        </is>
      </c>
      <c r="B83" s="15" t="inlineStr">
        <is>
          <t>Phocus Caffeinated Sparkling Water | Natural | 12-pack 350mL</t>
        </is>
      </c>
      <c r="C83" s="15" t="inlineStr">
        <is>
          <t>1) Sparkling electrolyte / functional sparkling</t>
        </is>
      </c>
      <c r="D83" s="15" t="inlineStr">
        <is>
          <t>350 mL can</t>
        </is>
      </c>
      <c r="E83" s="29" t="n">
        <v>12</v>
      </c>
      <c r="F83" s="30" t="n"/>
      <c r="G83" s="31">
        <f>IF(AND(ISNUMBER($F83),ISNUMBER($E83),$E83&lt;&gt;0),$F83/$E83,"")</f>
        <v/>
      </c>
      <c r="H83" s="31">
        <f>IF(AND(ISNUMBER($F83),ISNUMBER($AL83),ISNUMBER($E83),($AL83*$E83)&lt;&gt;0),$F83/($AL83*$E83)*100,"")</f>
        <v/>
      </c>
      <c r="I83" s="32" t="n"/>
      <c r="J83" s="33" t="n"/>
      <c r="K83" s="31">
        <f>IF(AND(ISNUMBER($F83),ISNUMBER($J83)),$F83*(1-$J83),"")</f>
        <v/>
      </c>
      <c r="L83" s="32" t="n"/>
      <c r="M83" s="32" t="n"/>
      <c r="N83" s="31">
        <f>IF(ISNUMBER($F83),($F83-IF(ISNUMBER($AM83),$AM83,0))*(1-IF(ISNUMBER($J83),$J83,0)),"")</f>
        <v/>
      </c>
      <c r="O83" s="15" t="inlineStr">
        <is>
          <t>Natural</t>
        </is>
      </c>
      <c r="P83" s="29" t="n">
        <v>75</v>
      </c>
      <c r="Q83" s="29" t="n">
        <v>0</v>
      </c>
      <c r="R83" s="15" t="inlineStr">
        <is>
          <t>Not listed</t>
        </is>
      </c>
      <c r="S83" s="29" t="n">
        <v>0</v>
      </c>
      <c r="T83" s="29" t="n">
        <v>0</v>
      </c>
      <c r="U83" s="15" t="inlineStr">
        <is>
          <t>None (natural flavours)</t>
        </is>
      </c>
      <c r="V83" s="15" t="inlineStr">
        <is>
          <t>75 mg caffeine + L-theanine for smooth focus, zero sugar/calorie</t>
        </is>
      </c>
      <c r="W83" s="32" t="n"/>
      <c r="X83" s="32" t="n"/>
      <c r="Y83" s="32" t="n"/>
      <c r="Z83" s="32" t="n"/>
      <c r="AA83" s="15" t="inlineStr">
        <is>
          <t>Medium</t>
        </is>
      </c>
      <c r="AB83" s="15" t="inlineStr">
        <is>
          <t>Niche caffeinated sparkling; focus positioning</t>
        </is>
      </c>
      <c r="AC83" s="15" t="inlineStr">
        <is>
          <t>Sparkling water that wakes you up smoothly</t>
        </is>
      </c>
      <c r="AD83" s="15" t="inlineStr">
        <is>
          <t>Coffee-level caffeine plus L-theanine in a calorie-free seltzer.</t>
        </is>
      </c>
      <c r="AE83" s="32" t="n"/>
      <c r="AF83" s="34">
        <f>IF(AND(ISNUMBER($P83),ISNUMBER($AL83),$AL83&lt;&gt;0),ROUND($P83/$AL83*100,1),"")</f>
        <v/>
      </c>
      <c r="AG83" s="35">
        <f>IF(AND(ISNUMBER($S83),ISNUMBER($AL83),$AL83&lt;&gt;0),ROUND($S83/$AL83*100,2),"")</f>
        <v/>
      </c>
      <c r="AH83" s="34">
        <f>IF(AND(ISNUMBER($Q83),ISNUMBER($AL83),$AL83&lt;&gt;0),ROUND($Q83/$AL83*100,1),"")</f>
        <v/>
      </c>
      <c r="AI83" s="29">
        <f>IF(ISNUMBER($S83),IF($S83&lt;=1,"Yes","No"),"n/a")</f>
        <v/>
      </c>
      <c r="AJ83" s="29">
        <f>IF(ISNUMBER($S83),ROUND(MAX(0,MIN(100,100-$S83*2.5-IF(ISNUMBER($T83),$T83,0)*0.12+IF($S83&lt;=1,12,0))),0),"")</f>
        <v/>
      </c>
      <c r="AK83" s="29">
        <f>IF(ISNUMBER($Q83),IF($Q83&gt;=100,20,IF($Q83&gt;=30,10,0)),0)+IF(ISNUMBER($R83),IF($R83&gt;=100,20,0),0)+IF(ISNUMBER($P83),IF($P83&gt;=150,20,IF($P83&gt;=50,12,5)),0)+IF(ISNUMBER($S83),IF($S83&lt;=1,15,0),0)</f>
        <v/>
      </c>
      <c r="AL83" s="29" t="n">
        <v>350</v>
      </c>
      <c r="AM83" s="30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Phocus</t>
        </is>
      </c>
      <c r="B84" s="15" t="inlineStr">
        <is>
          <t>Phocus Caffeinated Sparkling Water | Natural | 15-pack 350mL</t>
        </is>
      </c>
      <c r="C84" s="15" t="inlineStr">
        <is>
          <t>1) Sparkling electrolyte / functional sparkling</t>
        </is>
      </c>
      <c r="D84" s="15" t="inlineStr">
        <is>
          <t>350 mL can</t>
        </is>
      </c>
      <c r="E84" s="29" t="n">
        <v>15</v>
      </c>
      <c r="F84" s="30" t="n"/>
      <c r="G84" s="31">
        <f>IF(AND(ISNUMBER($F84),ISNUMBER($E84),$E84&lt;&gt;0),$F84/$E84,"")</f>
        <v/>
      </c>
      <c r="H84" s="31">
        <f>IF(AND(ISNUMBER($F84),ISNUMBER($AL84),ISNUMBER($E84),($AL84*$E84)&lt;&gt;0),$F84/($AL84*$E84)*100,"")</f>
        <v/>
      </c>
      <c r="I84" s="32" t="n"/>
      <c r="J84" s="33" t="n"/>
      <c r="K84" s="31">
        <f>IF(AND(ISNUMBER($F84),ISNUMBER($J84)),$F84*(1-$J84),"")</f>
        <v/>
      </c>
      <c r="L84" s="32" t="n"/>
      <c r="M84" s="32" t="n"/>
      <c r="N84" s="31">
        <f>IF(ISNUMBER($F84),($F84-IF(ISNUMBER($AM84),$AM84,0))*(1-IF(ISNUMBER($J84),$J84,0)),"")</f>
        <v/>
      </c>
      <c r="O84" s="15" t="inlineStr">
        <is>
          <t>Natural</t>
        </is>
      </c>
      <c r="P84" s="29" t="n">
        <v>75</v>
      </c>
      <c r="Q84" s="29" t="n">
        <v>0</v>
      </c>
      <c r="R84" s="15" t="inlineStr">
        <is>
          <t>Not listed</t>
        </is>
      </c>
      <c r="S84" s="29" t="n">
        <v>0</v>
      </c>
      <c r="T84" s="29" t="n">
        <v>0</v>
      </c>
      <c r="U84" s="15" t="inlineStr">
        <is>
          <t>None (natural flavours)</t>
        </is>
      </c>
      <c r="V84" s="15" t="inlineStr">
        <is>
          <t>75 mg caffeine + L-theanine for smooth focus, zero sugar/calorie</t>
        </is>
      </c>
      <c r="W84" s="32" t="n"/>
      <c r="X84" s="32" t="n"/>
      <c r="Y84" s="32" t="n"/>
      <c r="Z84" s="32" t="n"/>
      <c r="AA84" s="15" t="inlineStr">
        <is>
          <t>Medium</t>
        </is>
      </c>
      <c r="AB84" s="15" t="inlineStr">
        <is>
          <t>Niche caffeinated sparkling; focus positioning</t>
        </is>
      </c>
      <c r="AC84" s="15" t="inlineStr">
        <is>
          <t>Sparkling water that wakes you up smoothly</t>
        </is>
      </c>
      <c r="AD84" s="15" t="inlineStr">
        <is>
          <t>Coffee-level caffeine plus L-theanine in a calorie-free seltzer.</t>
        </is>
      </c>
      <c r="AE84" s="32" t="n"/>
      <c r="AF84" s="34">
        <f>IF(AND(ISNUMBER($P84),ISNUMBER($AL84),$AL84&lt;&gt;0),ROUND($P84/$AL84*100,1),"")</f>
        <v/>
      </c>
      <c r="AG84" s="35">
        <f>IF(AND(ISNUMBER($S84),ISNUMBER($AL84),$AL84&lt;&gt;0),ROUND($S84/$AL84*100,2),"")</f>
        <v/>
      </c>
      <c r="AH84" s="34">
        <f>IF(AND(ISNUMBER($Q84),ISNUMBER($AL84),$AL84&lt;&gt;0),ROUND($Q84/$AL84*100,1),"")</f>
        <v/>
      </c>
      <c r="AI84" s="29">
        <f>IF(ISNUMBER($S84),IF($S84&lt;=1,"Yes","No"),"n/a")</f>
        <v/>
      </c>
      <c r="AJ84" s="29">
        <f>IF(ISNUMBER($S84),ROUND(MAX(0,MIN(100,100-$S84*2.5-IF(ISNUMBER($T84),$T84,0)*0.12+IF($S84&lt;=1,12,0))),0),"")</f>
        <v/>
      </c>
      <c r="AK84" s="29">
        <f>IF(ISNUMBER($Q84),IF($Q84&gt;=100,20,IF($Q84&gt;=30,10,0)),0)+IF(ISNUMBER($R84),IF($R84&gt;=100,20,0),0)+IF(ISNUMBER($P84),IF($P84&gt;=150,20,IF($P84&gt;=50,12,5)),0)+IF(ISNUMBER($S84),IF($S84&lt;=1,15,0),0)</f>
        <v/>
      </c>
      <c r="AL84" s="29" t="n">
        <v>350</v>
      </c>
      <c r="AM84" s="30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Phocus</t>
        </is>
      </c>
      <c r="B85" s="15" t="inlineStr">
        <is>
          <t>Phocus Caffeinated Sparkling Water | Natural | 18-pack 350mL</t>
        </is>
      </c>
      <c r="C85" s="15" t="inlineStr">
        <is>
          <t>1) Sparkling electrolyte / functional sparkling</t>
        </is>
      </c>
      <c r="D85" s="15" t="inlineStr">
        <is>
          <t>350 mL can</t>
        </is>
      </c>
      <c r="E85" s="29" t="n">
        <v>18</v>
      </c>
      <c r="F85" s="30" t="n"/>
      <c r="G85" s="31">
        <f>IF(AND(ISNUMBER($F85),ISNUMBER($E85),$E85&lt;&gt;0),$F85/$E85,"")</f>
        <v/>
      </c>
      <c r="H85" s="31">
        <f>IF(AND(ISNUMBER($F85),ISNUMBER($AL85),ISNUMBER($E85),($AL85*$E85)&lt;&gt;0),$F85/($AL85*$E85)*100,"")</f>
        <v/>
      </c>
      <c r="I85" s="32" t="n"/>
      <c r="J85" s="33" t="n"/>
      <c r="K85" s="31">
        <f>IF(AND(ISNUMBER($F85),ISNUMBER($J85)),$F85*(1-$J85),"")</f>
        <v/>
      </c>
      <c r="L85" s="32" t="n"/>
      <c r="M85" s="32" t="n"/>
      <c r="N85" s="31">
        <f>IF(ISNUMBER($F85),($F85-IF(ISNUMBER($AM85),$AM85,0))*(1-IF(ISNUMBER($J85),$J85,0)),"")</f>
        <v/>
      </c>
      <c r="O85" s="15" t="inlineStr">
        <is>
          <t>Natural</t>
        </is>
      </c>
      <c r="P85" s="29" t="n">
        <v>75</v>
      </c>
      <c r="Q85" s="29" t="n">
        <v>0</v>
      </c>
      <c r="R85" s="15" t="inlineStr">
        <is>
          <t>Not listed</t>
        </is>
      </c>
      <c r="S85" s="29" t="n">
        <v>0</v>
      </c>
      <c r="T85" s="29" t="n">
        <v>0</v>
      </c>
      <c r="U85" s="15" t="inlineStr">
        <is>
          <t>None (natural flavours)</t>
        </is>
      </c>
      <c r="V85" s="15" t="inlineStr">
        <is>
          <t>75 mg caffeine + L-theanine for smooth focus, zero sugar/calorie</t>
        </is>
      </c>
      <c r="W85" s="32" t="n"/>
      <c r="X85" s="32" t="n"/>
      <c r="Y85" s="32" t="n"/>
      <c r="Z85" s="32" t="n"/>
      <c r="AA85" s="15" t="inlineStr">
        <is>
          <t>Medium</t>
        </is>
      </c>
      <c r="AB85" s="15" t="inlineStr">
        <is>
          <t>Niche caffeinated sparkling; focus positioning</t>
        </is>
      </c>
      <c r="AC85" s="15" t="inlineStr">
        <is>
          <t>Sparkling water that wakes you up smoothly</t>
        </is>
      </c>
      <c r="AD85" s="15" t="inlineStr">
        <is>
          <t>Coffee-level caffeine plus L-theanine in a calorie-free seltzer.</t>
        </is>
      </c>
      <c r="AE85" s="32" t="n"/>
      <c r="AF85" s="34">
        <f>IF(AND(ISNUMBER($P85),ISNUMBER($AL85),$AL85&lt;&gt;0),ROUND($P85/$AL85*100,1),"")</f>
        <v/>
      </c>
      <c r="AG85" s="35">
        <f>IF(AND(ISNUMBER($S85),ISNUMBER($AL85),$AL85&lt;&gt;0),ROUND($S85/$AL85*100,2),"")</f>
        <v/>
      </c>
      <c r="AH85" s="34">
        <f>IF(AND(ISNUMBER($Q85),ISNUMBER($AL85),$AL85&lt;&gt;0),ROUND($Q85/$AL85*100,1),"")</f>
        <v/>
      </c>
      <c r="AI85" s="29">
        <f>IF(ISNUMBER($S85),IF($S85&lt;=1,"Yes","No"),"n/a")</f>
        <v/>
      </c>
      <c r="AJ85" s="29">
        <f>IF(ISNUMBER($S85),ROUND(MAX(0,MIN(100,100-$S85*2.5-IF(ISNUMBER($T85),$T85,0)*0.12+IF($S85&lt;=1,12,0))),0),"")</f>
        <v/>
      </c>
      <c r="AK85" s="29">
        <f>IF(ISNUMBER($Q85),IF($Q85&gt;=100,20,IF($Q85&gt;=30,10,0)),0)+IF(ISNUMBER($R85),IF($R85&gt;=100,20,0),0)+IF(ISNUMBER($P85),IF($P85&gt;=150,20,IF($P85&gt;=50,12,5)),0)+IF(ISNUMBER($S85),IF($S85&lt;=1,15,0),0)</f>
        <v/>
      </c>
      <c r="AL85" s="29" t="n">
        <v>350</v>
      </c>
      <c r="AM85" s="30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Phocus</t>
        </is>
      </c>
      <c r="B86" s="15" t="inlineStr">
        <is>
          <t>Phocus Caffeinated Sparkling Water | Natural | 24-pack 350mL</t>
        </is>
      </c>
      <c r="C86" s="15" t="inlineStr">
        <is>
          <t>1) Sparkling electrolyte / functional sparkling</t>
        </is>
      </c>
      <c r="D86" s="15" t="inlineStr">
        <is>
          <t>350 mL can</t>
        </is>
      </c>
      <c r="E86" s="29" t="n">
        <v>24</v>
      </c>
      <c r="F86" s="30" t="n"/>
      <c r="G86" s="31">
        <f>IF(AND(ISNUMBER($F86),ISNUMBER($E86),$E86&lt;&gt;0),$F86/$E86,"")</f>
        <v/>
      </c>
      <c r="H86" s="31">
        <f>IF(AND(ISNUMBER($F86),ISNUMBER($AL86),ISNUMBER($E86),($AL86*$E86)&lt;&gt;0),$F86/($AL86*$E86)*100,"")</f>
        <v/>
      </c>
      <c r="I86" s="32" t="n"/>
      <c r="J86" s="33" t="n"/>
      <c r="K86" s="31">
        <f>IF(AND(ISNUMBER($F86),ISNUMBER($J86)),$F86*(1-$J86),"")</f>
        <v/>
      </c>
      <c r="L86" s="32" t="n"/>
      <c r="M86" s="32" t="n"/>
      <c r="N86" s="31">
        <f>IF(ISNUMBER($F86),($F86-IF(ISNUMBER($AM86),$AM86,0))*(1-IF(ISNUMBER($J86),$J86,0)),"")</f>
        <v/>
      </c>
      <c r="O86" s="15" t="inlineStr">
        <is>
          <t>Natural</t>
        </is>
      </c>
      <c r="P86" s="29" t="n">
        <v>75</v>
      </c>
      <c r="Q86" s="29" t="n">
        <v>0</v>
      </c>
      <c r="R86" s="15" t="inlineStr">
        <is>
          <t>Not listed</t>
        </is>
      </c>
      <c r="S86" s="29" t="n">
        <v>0</v>
      </c>
      <c r="T86" s="29" t="n">
        <v>0</v>
      </c>
      <c r="U86" s="15" t="inlineStr">
        <is>
          <t>None (natural flavours)</t>
        </is>
      </c>
      <c r="V86" s="15" t="inlineStr">
        <is>
          <t>75 mg caffeine + L-theanine for smooth focus, zero sugar/calorie</t>
        </is>
      </c>
      <c r="W86" s="32" t="n"/>
      <c r="X86" s="32" t="n"/>
      <c r="Y86" s="32" t="n"/>
      <c r="Z86" s="32" t="n"/>
      <c r="AA86" s="15" t="inlineStr">
        <is>
          <t>Medium</t>
        </is>
      </c>
      <c r="AB86" s="15" t="inlineStr">
        <is>
          <t>Niche caffeinated sparkling; focus positioning</t>
        </is>
      </c>
      <c r="AC86" s="15" t="inlineStr">
        <is>
          <t>Sparkling water that wakes you up smoothly</t>
        </is>
      </c>
      <c r="AD86" s="15" t="inlineStr">
        <is>
          <t>Coffee-level caffeine plus L-theanine in a calorie-free seltzer.</t>
        </is>
      </c>
      <c r="AE86" s="32" t="n"/>
      <c r="AF86" s="34">
        <f>IF(AND(ISNUMBER($P86),ISNUMBER($AL86),$AL86&lt;&gt;0),ROUND($P86/$AL86*100,1),"")</f>
        <v/>
      </c>
      <c r="AG86" s="35">
        <f>IF(AND(ISNUMBER($S86),ISNUMBER($AL86),$AL86&lt;&gt;0),ROUND($S86/$AL86*100,2),"")</f>
        <v/>
      </c>
      <c r="AH86" s="34">
        <f>IF(AND(ISNUMBER($Q86),ISNUMBER($AL86),$AL86&lt;&gt;0),ROUND($Q86/$AL86*100,1),"")</f>
        <v/>
      </c>
      <c r="AI86" s="29">
        <f>IF(ISNUMBER($S86),IF($S86&lt;=1,"Yes","No"),"n/a")</f>
        <v/>
      </c>
      <c r="AJ86" s="29">
        <f>IF(ISNUMBER($S86),ROUND(MAX(0,MIN(100,100-$S86*2.5-IF(ISNUMBER($T86),$T86,0)*0.12+IF($S86&lt;=1,12,0))),0),"")</f>
        <v/>
      </c>
      <c r="AK86" s="29">
        <f>IF(ISNUMBER($Q86),IF($Q86&gt;=100,20,IF($Q86&gt;=30,10,0)),0)+IF(ISNUMBER($R86),IF($R86&gt;=100,20,0),0)+IF(ISNUMBER($P86),IF($P86&gt;=150,20,IF($P86&gt;=50,12,5)),0)+IF(ISNUMBER($S86),IF($S86&lt;=1,15,0),0)</f>
        <v/>
      </c>
      <c r="AL86" s="29" t="n">
        <v>350</v>
      </c>
      <c r="AM86" s="30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Phocus</t>
        </is>
      </c>
      <c r="B87" s="15" t="inlineStr">
        <is>
          <t>Phocus Caffeinated Sparkling Water | Lemon | single 350mL</t>
        </is>
      </c>
      <c r="C87" s="15" t="inlineStr">
        <is>
          <t>1) Sparkling electrolyte / functional sparkling</t>
        </is>
      </c>
      <c r="D87" s="15" t="inlineStr">
        <is>
          <t>350 mL can</t>
        </is>
      </c>
      <c r="E87" s="29" t="n">
        <v>1</v>
      </c>
      <c r="F87" s="30" t="n"/>
      <c r="G87" s="31">
        <f>IF(AND(ISNUMBER($F87),ISNUMBER($E87),$E87&lt;&gt;0),$F87/$E87,"")</f>
        <v/>
      </c>
      <c r="H87" s="31">
        <f>IF(AND(ISNUMBER($F87),ISNUMBER($AL87),ISNUMBER($E87),($AL87*$E87)&lt;&gt;0),$F87/($AL87*$E87)*100,"")</f>
        <v/>
      </c>
      <c r="I87" s="32" t="n"/>
      <c r="J87" s="33" t="n"/>
      <c r="K87" s="31">
        <f>IF(AND(ISNUMBER($F87),ISNUMBER($J87)),$F87*(1-$J87),"")</f>
        <v/>
      </c>
      <c r="L87" s="32" t="n"/>
      <c r="M87" s="32" t="n"/>
      <c r="N87" s="31">
        <f>IF(ISNUMBER($F87),($F87-IF(ISNUMBER($AM87),$AM87,0))*(1-IF(ISNUMBER($J87),$J87,0)),"")</f>
        <v/>
      </c>
      <c r="O87" s="15" t="inlineStr">
        <is>
          <t>Lemon</t>
        </is>
      </c>
      <c r="P87" s="29" t="n">
        <v>75</v>
      </c>
      <c r="Q87" s="29" t="n">
        <v>0</v>
      </c>
      <c r="R87" s="15" t="inlineStr">
        <is>
          <t>Not listed</t>
        </is>
      </c>
      <c r="S87" s="29" t="n">
        <v>0</v>
      </c>
      <c r="T87" s="29" t="n">
        <v>0</v>
      </c>
      <c r="U87" s="15" t="inlineStr">
        <is>
          <t>None (natural flavours)</t>
        </is>
      </c>
      <c r="V87" s="15" t="inlineStr">
        <is>
          <t>75 mg caffeine + L-theanine for smooth focus, zero sugar/calorie</t>
        </is>
      </c>
      <c r="W87" s="32" t="n"/>
      <c r="X87" s="32" t="n"/>
      <c r="Y87" s="32" t="n"/>
      <c r="Z87" s="32" t="n"/>
      <c r="AA87" s="15" t="inlineStr">
        <is>
          <t>Medium</t>
        </is>
      </c>
      <c r="AB87" s="15" t="inlineStr">
        <is>
          <t>Niche caffeinated sparkling; focus positioning</t>
        </is>
      </c>
      <c r="AC87" s="15" t="inlineStr">
        <is>
          <t>Sparkling water that wakes you up smoothly</t>
        </is>
      </c>
      <c r="AD87" s="15" t="inlineStr">
        <is>
          <t>Coffee-level caffeine plus L-theanine in a calorie-free seltzer.</t>
        </is>
      </c>
      <c r="AE87" s="32" t="n"/>
      <c r="AF87" s="34">
        <f>IF(AND(ISNUMBER($P87),ISNUMBER($AL87),$AL87&lt;&gt;0),ROUND($P87/$AL87*100,1),"")</f>
        <v/>
      </c>
      <c r="AG87" s="35">
        <f>IF(AND(ISNUMBER($S87),ISNUMBER($AL87),$AL87&lt;&gt;0),ROUND($S87/$AL87*100,2),"")</f>
        <v/>
      </c>
      <c r="AH87" s="34">
        <f>IF(AND(ISNUMBER($Q87),ISNUMBER($AL87),$AL87&lt;&gt;0),ROUND($Q87/$AL87*100,1),"")</f>
        <v/>
      </c>
      <c r="AI87" s="29">
        <f>IF(ISNUMBER($S87),IF($S87&lt;=1,"Yes","No"),"n/a")</f>
        <v/>
      </c>
      <c r="AJ87" s="29">
        <f>IF(ISNUMBER($S87),ROUND(MAX(0,MIN(100,100-$S87*2.5-IF(ISNUMBER($T87),$T87,0)*0.12+IF($S87&lt;=1,12,0))),0),"")</f>
        <v/>
      </c>
      <c r="AK87" s="29">
        <f>IF(ISNUMBER($Q87),IF($Q87&gt;=100,20,IF($Q87&gt;=30,10,0)),0)+IF(ISNUMBER($R87),IF($R87&gt;=100,20,0),0)+IF(ISNUMBER($P87),IF($P87&gt;=150,20,IF($P87&gt;=50,12,5)),0)+IF(ISNUMBER($S87),IF($S87&lt;=1,15,0),0)</f>
        <v/>
      </c>
      <c r="AL87" s="29" t="n">
        <v>350</v>
      </c>
      <c r="AM87" s="30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Phocus</t>
        </is>
      </c>
      <c r="B88" s="15" t="inlineStr">
        <is>
          <t>Phocus Caffeinated Sparkling Water | Lemon | 8-pack 350mL</t>
        </is>
      </c>
      <c r="C88" s="15" t="inlineStr">
        <is>
          <t>1) Sparkling electrolyte / functional sparkling</t>
        </is>
      </c>
      <c r="D88" s="15" t="inlineStr">
        <is>
          <t>350 mL can</t>
        </is>
      </c>
      <c r="E88" s="29" t="n">
        <v>8</v>
      </c>
      <c r="F88" s="30" t="n"/>
      <c r="G88" s="31">
        <f>IF(AND(ISNUMBER($F88),ISNUMBER($E88),$E88&lt;&gt;0),$F88/$E88,"")</f>
        <v/>
      </c>
      <c r="H88" s="31">
        <f>IF(AND(ISNUMBER($F88),ISNUMBER($AL88),ISNUMBER($E88),($AL88*$E88)&lt;&gt;0),$F88/($AL88*$E88)*100,"")</f>
        <v/>
      </c>
      <c r="I88" s="32" t="n"/>
      <c r="J88" s="33" t="n"/>
      <c r="K88" s="31">
        <f>IF(AND(ISNUMBER($F88),ISNUMBER($J88)),$F88*(1-$J88),"")</f>
        <v/>
      </c>
      <c r="L88" s="32" t="n"/>
      <c r="M88" s="32" t="n"/>
      <c r="N88" s="31">
        <f>IF(ISNUMBER($F88),($F88-IF(ISNUMBER($AM88),$AM88,0))*(1-IF(ISNUMBER($J88),$J88,0)),"")</f>
        <v/>
      </c>
      <c r="O88" s="15" t="inlineStr">
        <is>
          <t>Lemon</t>
        </is>
      </c>
      <c r="P88" s="29" t="n">
        <v>75</v>
      </c>
      <c r="Q88" s="29" t="n">
        <v>0</v>
      </c>
      <c r="R88" s="15" t="inlineStr">
        <is>
          <t>Not listed</t>
        </is>
      </c>
      <c r="S88" s="29" t="n">
        <v>0</v>
      </c>
      <c r="T88" s="29" t="n">
        <v>0</v>
      </c>
      <c r="U88" s="15" t="inlineStr">
        <is>
          <t>None (natural flavours)</t>
        </is>
      </c>
      <c r="V88" s="15" t="inlineStr">
        <is>
          <t>75 mg caffeine + L-theanine for smooth focus, zero sugar/calorie</t>
        </is>
      </c>
      <c r="W88" s="32" t="n"/>
      <c r="X88" s="32" t="n"/>
      <c r="Y88" s="32" t="n"/>
      <c r="Z88" s="32" t="n"/>
      <c r="AA88" s="15" t="inlineStr">
        <is>
          <t>Medium</t>
        </is>
      </c>
      <c r="AB88" s="15" t="inlineStr">
        <is>
          <t>Niche caffeinated sparkling; focus positioning</t>
        </is>
      </c>
      <c r="AC88" s="15" t="inlineStr">
        <is>
          <t>Sparkling water that wakes you up smoothly</t>
        </is>
      </c>
      <c r="AD88" s="15" t="inlineStr">
        <is>
          <t>Coffee-level caffeine plus L-theanine in a calorie-free seltzer.</t>
        </is>
      </c>
      <c r="AE88" s="32" t="n"/>
      <c r="AF88" s="34">
        <f>IF(AND(ISNUMBER($P88),ISNUMBER($AL88),$AL88&lt;&gt;0),ROUND($P88/$AL88*100,1),"")</f>
        <v/>
      </c>
      <c r="AG88" s="35">
        <f>IF(AND(ISNUMBER($S88),ISNUMBER($AL88),$AL88&lt;&gt;0),ROUND($S88/$AL88*100,2),"")</f>
        <v/>
      </c>
      <c r="AH88" s="34">
        <f>IF(AND(ISNUMBER($Q88),ISNUMBER($AL88),$AL88&lt;&gt;0),ROUND($Q88/$AL88*100,1),"")</f>
        <v/>
      </c>
      <c r="AI88" s="29">
        <f>IF(ISNUMBER($S88),IF($S88&lt;=1,"Yes","No"),"n/a")</f>
        <v/>
      </c>
      <c r="AJ88" s="29">
        <f>IF(ISNUMBER($S88),ROUND(MAX(0,MIN(100,100-$S88*2.5-IF(ISNUMBER($T88),$T88,0)*0.12+IF($S88&lt;=1,12,0))),0),"")</f>
        <v/>
      </c>
      <c r="AK88" s="29">
        <f>IF(ISNUMBER($Q88),IF($Q88&gt;=100,20,IF($Q88&gt;=30,10,0)),0)+IF(ISNUMBER($R88),IF($R88&gt;=100,20,0),0)+IF(ISNUMBER($P88),IF($P88&gt;=150,20,IF($P88&gt;=50,12,5)),0)+IF(ISNUMBER($S88),IF($S88&lt;=1,15,0),0)</f>
        <v/>
      </c>
      <c r="AL88" s="29" t="n">
        <v>350</v>
      </c>
      <c r="AM88" s="30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Phocus</t>
        </is>
      </c>
      <c r="B89" s="15" t="inlineStr">
        <is>
          <t>Phocus Caffeinated Sparkling Water | Lemon | 12-pack 350mL</t>
        </is>
      </c>
      <c r="C89" s="15" t="inlineStr">
        <is>
          <t>1) Sparkling electrolyte / functional sparkling</t>
        </is>
      </c>
      <c r="D89" s="15" t="inlineStr">
        <is>
          <t>350 mL can</t>
        </is>
      </c>
      <c r="E89" s="29" t="n">
        <v>12</v>
      </c>
      <c r="F89" s="30" t="n"/>
      <c r="G89" s="31">
        <f>IF(AND(ISNUMBER($F89),ISNUMBER($E89),$E89&lt;&gt;0),$F89/$E89,"")</f>
        <v/>
      </c>
      <c r="H89" s="31">
        <f>IF(AND(ISNUMBER($F89),ISNUMBER($AL89),ISNUMBER($E89),($AL89*$E89)&lt;&gt;0),$F89/($AL89*$E89)*100,"")</f>
        <v/>
      </c>
      <c r="I89" s="32" t="n"/>
      <c r="J89" s="33" t="n"/>
      <c r="K89" s="31">
        <f>IF(AND(ISNUMBER($F89),ISNUMBER($J89)),$F89*(1-$J89),"")</f>
        <v/>
      </c>
      <c r="L89" s="32" t="n"/>
      <c r="M89" s="32" t="n"/>
      <c r="N89" s="31">
        <f>IF(ISNUMBER($F89),($F89-IF(ISNUMBER($AM89),$AM89,0))*(1-IF(ISNUMBER($J89),$J89,0)),"")</f>
        <v/>
      </c>
      <c r="O89" s="15" t="inlineStr">
        <is>
          <t>Lemon</t>
        </is>
      </c>
      <c r="P89" s="29" t="n">
        <v>75</v>
      </c>
      <c r="Q89" s="29" t="n">
        <v>0</v>
      </c>
      <c r="R89" s="15" t="inlineStr">
        <is>
          <t>Not listed</t>
        </is>
      </c>
      <c r="S89" s="29" t="n">
        <v>0</v>
      </c>
      <c r="T89" s="29" t="n">
        <v>0</v>
      </c>
      <c r="U89" s="15" t="inlineStr">
        <is>
          <t>None (natural flavours)</t>
        </is>
      </c>
      <c r="V89" s="15" t="inlineStr">
        <is>
          <t>75 mg caffeine + L-theanine for smooth focus, zero sugar/calorie</t>
        </is>
      </c>
      <c r="W89" s="32" t="n"/>
      <c r="X89" s="32" t="n"/>
      <c r="Y89" s="32" t="n"/>
      <c r="Z89" s="32" t="n"/>
      <c r="AA89" s="15" t="inlineStr">
        <is>
          <t>Medium</t>
        </is>
      </c>
      <c r="AB89" s="15" t="inlineStr">
        <is>
          <t>Niche caffeinated sparkling; focus positioning</t>
        </is>
      </c>
      <c r="AC89" s="15" t="inlineStr">
        <is>
          <t>Sparkling water that wakes you up smoothly</t>
        </is>
      </c>
      <c r="AD89" s="15" t="inlineStr">
        <is>
          <t>Coffee-level caffeine plus L-theanine in a calorie-free seltzer.</t>
        </is>
      </c>
      <c r="AE89" s="32" t="n"/>
      <c r="AF89" s="34">
        <f>IF(AND(ISNUMBER($P89),ISNUMBER($AL89),$AL89&lt;&gt;0),ROUND($P89/$AL89*100,1),"")</f>
        <v/>
      </c>
      <c r="AG89" s="35">
        <f>IF(AND(ISNUMBER($S89),ISNUMBER($AL89),$AL89&lt;&gt;0),ROUND($S89/$AL89*100,2),"")</f>
        <v/>
      </c>
      <c r="AH89" s="34">
        <f>IF(AND(ISNUMBER($Q89),ISNUMBER($AL89),$AL89&lt;&gt;0),ROUND($Q89/$AL89*100,1),"")</f>
        <v/>
      </c>
      <c r="AI89" s="29">
        <f>IF(ISNUMBER($S89),IF($S89&lt;=1,"Yes","No"),"n/a")</f>
        <v/>
      </c>
      <c r="AJ89" s="29">
        <f>IF(ISNUMBER($S89),ROUND(MAX(0,MIN(100,100-$S89*2.5-IF(ISNUMBER($T89),$T89,0)*0.12+IF($S89&lt;=1,12,0))),0),"")</f>
        <v/>
      </c>
      <c r="AK89" s="29">
        <f>IF(ISNUMBER($Q89),IF($Q89&gt;=100,20,IF($Q89&gt;=30,10,0)),0)+IF(ISNUMBER($R89),IF($R89&gt;=100,20,0),0)+IF(ISNUMBER($P89),IF($P89&gt;=150,20,IF($P89&gt;=50,12,5)),0)+IF(ISNUMBER($S89),IF($S89&lt;=1,15,0),0)</f>
        <v/>
      </c>
      <c r="AL89" s="29" t="n">
        <v>350</v>
      </c>
      <c r="AM89" s="30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Phocus</t>
        </is>
      </c>
      <c r="B90" s="15" t="inlineStr">
        <is>
          <t>Phocus Caffeinated Sparkling Water | Lemon | 15-pack 350mL</t>
        </is>
      </c>
      <c r="C90" s="15" t="inlineStr">
        <is>
          <t>1) Sparkling electrolyte / functional sparkling</t>
        </is>
      </c>
      <c r="D90" s="15" t="inlineStr">
        <is>
          <t>350 mL can</t>
        </is>
      </c>
      <c r="E90" s="29" t="n">
        <v>15</v>
      </c>
      <c r="F90" s="30" t="n"/>
      <c r="G90" s="31">
        <f>IF(AND(ISNUMBER($F90),ISNUMBER($E90),$E90&lt;&gt;0),$F90/$E90,"")</f>
        <v/>
      </c>
      <c r="H90" s="31">
        <f>IF(AND(ISNUMBER($F90),ISNUMBER($AL90),ISNUMBER($E90),($AL90*$E90)&lt;&gt;0),$F90/($AL90*$E90)*100,"")</f>
        <v/>
      </c>
      <c r="I90" s="32" t="n"/>
      <c r="J90" s="33" t="n"/>
      <c r="K90" s="31">
        <f>IF(AND(ISNUMBER($F90),ISNUMBER($J90)),$F90*(1-$J90),"")</f>
        <v/>
      </c>
      <c r="L90" s="32" t="n"/>
      <c r="M90" s="32" t="n"/>
      <c r="N90" s="31">
        <f>IF(ISNUMBER($F90),($F90-IF(ISNUMBER($AM90),$AM90,0))*(1-IF(ISNUMBER($J90),$J90,0)),"")</f>
        <v/>
      </c>
      <c r="O90" s="15" t="inlineStr">
        <is>
          <t>Lemon</t>
        </is>
      </c>
      <c r="P90" s="29" t="n">
        <v>75</v>
      </c>
      <c r="Q90" s="29" t="n">
        <v>0</v>
      </c>
      <c r="R90" s="15" t="inlineStr">
        <is>
          <t>Not listed</t>
        </is>
      </c>
      <c r="S90" s="29" t="n">
        <v>0</v>
      </c>
      <c r="T90" s="29" t="n">
        <v>0</v>
      </c>
      <c r="U90" s="15" t="inlineStr">
        <is>
          <t>None (natural flavours)</t>
        </is>
      </c>
      <c r="V90" s="15" t="inlineStr">
        <is>
          <t>75 mg caffeine + L-theanine for smooth focus, zero sugar/calorie</t>
        </is>
      </c>
      <c r="W90" s="32" t="n"/>
      <c r="X90" s="32" t="n"/>
      <c r="Y90" s="32" t="n"/>
      <c r="Z90" s="32" t="n"/>
      <c r="AA90" s="15" t="inlineStr">
        <is>
          <t>Medium</t>
        </is>
      </c>
      <c r="AB90" s="15" t="inlineStr">
        <is>
          <t>Niche caffeinated sparkling; focus positioning</t>
        </is>
      </c>
      <c r="AC90" s="15" t="inlineStr">
        <is>
          <t>Sparkling water that wakes you up smoothly</t>
        </is>
      </c>
      <c r="AD90" s="15" t="inlineStr">
        <is>
          <t>Coffee-level caffeine plus L-theanine in a calorie-free seltzer.</t>
        </is>
      </c>
      <c r="AE90" s="32" t="n"/>
      <c r="AF90" s="34">
        <f>IF(AND(ISNUMBER($P90),ISNUMBER($AL90),$AL90&lt;&gt;0),ROUND($P90/$AL90*100,1),"")</f>
        <v/>
      </c>
      <c r="AG90" s="35">
        <f>IF(AND(ISNUMBER($S90),ISNUMBER($AL90),$AL90&lt;&gt;0),ROUND($S90/$AL90*100,2),"")</f>
        <v/>
      </c>
      <c r="AH90" s="34">
        <f>IF(AND(ISNUMBER($Q90),ISNUMBER($AL90),$AL90&lt;&gt;0),ROUND($Q90/$AL90*100,1),"")</f>
        <v/>
      </c>
      <c r="AI90" s="29">
        <f>IF(ISNUMBER($S90),IF($S90&lt;=1,"Yes","No"),"n/a")</f>
        <v/>
      </c>
      <c r="AJ90" s="29">
        <f>IF(ISNUMBER($S90),ROUND(MAX(0,MIN(100,100-$S90*2.5-IF(ISNUMBER($T90),$T90,0)*0.12+IF($S90&lt;=1,12,0))),0),"")</f>
        <v/>
      </c>
      <c r="AK90" s="29">
        <f>IF(ISNUMBER($Q90),IF($Q90&gt;=100,20,IF($Q90&gt;=30,10,0)),0)+IF(ISNUMBER($R90),IF($R90&gt;=100,20,0),0)+IF(ISNUMBER($P90),IF($P90&gt;=150,20,IF($P90&gt;=50,12,5)),0)+IF(ISNUMBER($S90),IF($S90&lt;=1,15,0),0)</f>
        <v/>
      </c>
      <c r="AL90" s="29" t="n">
        <v>350</v>
      </c>
      <c r="AM90" s="30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Phocus</t>
        </is>
      </c>
      <c r="B91" s="15" t="inlineStr">
        <is>
          <t>Phocus Caffeinated Sparkling Water | Lemon | 18-pack 350mL</t>
        </is>
      </c>
      <c r="C91" s="15" t="inlineStr">
        <is>
          <t>1) Sparkling electrolyte / functional sparkling</t>
        </is>
      </c>
      <c r="D91" s="15" t="inlineStr">
        <is>
          <t>350 mL can</t>
        </is>
      </c>
      <c r="E91" s="29" t="n">
        <v>18</v>
      </c>
      <c r="F91" s="30" t="n"/>
      <c r="G91" s="31">
        <f>IF(AND(ISNUMBER($F91),ISNUMBER($E91),$E91&lt;&gt;0),$F91/$E91,"")</f>
        <v/>
      </c>
      <c r="H91" s="31">
        <f>IF(AND(ISNUMBER($F91),ISNUMBER($AL91),ISNUMBER($E91),($AL91*$E91)&lt;&gt;0),$F91/($AL91*$E91)*100,"")</f>
        <v/>
      </c>
      <c r="I91" s="32" t="n"/>
      <c r="J91" s="33" t="n"/>
      <c r="K91" s="31">
        <f>IF(AND(ISNUMBER($F91),ISNUMBER($J91)),$F91*(1-$J91),"")</f>
        <v/>
      </c>
      <c r="L91" s="32" t="n"/>
      <c r="M91" s="32" t="n"/>
      <c r="N91" s="31">
        <f>IF(ISNUMBER($F91),($F91-IF(ISNUMBER($AM91),$AM91,0))*(1-IF(ISNUMBER($J91),$J91,0)),"")</f>
        <v/>
      </c>
      <c r="O91" s="15" t="inlineStr">
        <is>
          <t>Lemon</t>
        </is>
      </c>
      <c r="P91" s="29" t="n">
        <v>75</v>
      </c>
      <c r="Q91" s="29" t="n">
        <v>0</v>
      </c>
      <c r="R91" s="15" t="inlineStr">
        <is>
          <t>Not listed</t>
        </is>
      </c>
      <c r="S91" s="29" t="n">
        <v>0</v>
      </c>
      <c r="T91" s="29" t="n">
        <v>0</v>
      </c>
      <c r="U91" s="15" t="inlineStr">
        <is>
          <t>None (natural flavours)</t>
        </is>
      </c>
      <c r="V91" s="15" t="inlineStr">
        <is>
          <t>75 mg caffeine + L-theanine for smooth focus, zero sugar/calorie</t>
        </is>
      </c>
      <c r="W91" s="32" t="n"/>
      <c r="X91" s="32" t="n"/>
      <c r="Y91" s="32" t="n"/>
      <c r="Z91" s="32" t="n"/>
      <c r="AA91" s="15" t="inlineStr">
        <is>
          <t>Medium</t>
        </is>
      </c>
      <c r="AB91" s="15" t="inlineStr">
        <is>
          <t>Niche caffeinated sparkling; focus positioning</t>
        </is>
      </c>
      <c r="AC91" s="15" t="inlineStr">
        <is>
          <t>Sparkling water that wakes you up smoothly</t>
        </is>
      </c>
      <c r="AD91" s="15" t="inlineStr">
        <is>
          <t>Coffee-level caffeine plus L-theanine in a calorie-free seltzer.</t>
        </is>
      </c>
      <c r="AE91" s="32" t="n"/>
      <c r="AF91" s="34">
        <f>IF(AND(ISNUMBER($P91),ISNUMBER($AL91),$AL91&lt;&gt;0),ROUND($P91/$AL91*100,1),"")</f>
        <v/>
      </c>
      <c r="AG91" s="35">
        <f>IF(AND(ISNUMBER($S91),ISNUMBER($AL91),$AL91&lt;&gt;0),ROUND($S91/$AL91*100,2),"")</f>
        <v/>
      </c>
      <c r="AH91" s="34">
        <f>IF(AND(ISNUMBER($Q91),ISNUMBER($AL91),$AL91&lt;&gt;0),ROUND($Q91/$AL91*100,1),"")</f>
        <v/>
      </c>
      <c r="AI91" s="29">
        <f>IF(ISNUMBER($S91),IF($S91&lt;=1,"Yes","No"),"n/a")</f>
        <v/>
      </c>
      <c r="AJ91" s="29">
        <f>IF(ISNUMBER($S91),ROUND(MAX(0,MIN(100,100-$S91*2.5-IF(ISNUMBER($T91),$T91,0)*0.12+IF($S91&lt;=1,12,0))),0),"")</f>
        <v/>
      </c>
      <c r="AK91" s="29">
        <f>IF(ISNUMBER($Q91),IF($Q91&gt;=100,20,IF($Q91&gt;=30,10,0)),0)+IF(ISNUMBER($R91),IF($R91&gt;=100,20,0),0)+IF(ISNUMBER($P91),IF($P91&gt;=150,20,IF($P91&gt;=50,12,5)),0)+IF(ISNUMBER($S91),IF($S91&lt;=1,15,0),0)</f>
        <v/>
      </c>
      <c r="AL91" s="29" t="n">
        <v>350</v>
      </c>
      <c r="AM91" s="30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Phocus</t>
        </is>
      </c>
      <c r="B92" s="15" t="inlineStr">
        <is>
          <t>Phocus Caffeinated Sparkling Water | Lemon | 24-pack 350mL</t>
        </is>
      </c>
      <c r="C92" s="15" t="inlineStr">
        <is>
          <t>1) Sparkling electrolyte / functional sparkling</t>
        </is>
      </c>
      <c r="D92" s="15" t="inlineStr">
        <is>
          <t>350 mL can</t>
        </is>
      </c>
      <c r="E92" s="29" t="n">
        <v>24</v>
      </c>
      <c r="F92" s="30" t="n"/>
      <c r="G92" s="31">
        <f>IF(AND(ISNUMBER($F92),ISNUMBER($E92),$E92&lt;&gt;0),$F92/$E92,"")</f>
        <v/>
      </c>
      <c r="H92" s="31">
        <f>IF(AND(ISNUMBER($F92),ISNUMBER($AL92),ISNUMBER($E92),($AL92*$E92)&lt;&gt;0),$F92/($AL92*$E92)*100,"")</f>
        <v/>
      </c>
      <c r="I92" s="32" t="n"/>
      <c r="J92" s="33" t="n"/>
      <c r="K92" s="31">
        <f>IF(AND(ISNUMBER($F92),ISNUMBER($J92)),$F92*(1-$J92),"")</f>
        <v/>
      </c>
      <c r="L92" s="32" t="n"/>
      <c r="M92" s="32" t="n"/>
      <c r="N92" s="31">
        <f>IF(ISNUMBER($F92),($F92-IF(ISNUMBER($AM92),$AM92,0))*(1-IF(ISNUMBER($J92),$J92,0)),"")</f>
        <v/>
      </c>
      <c r="O92" s="15" t="inlineStr">
        <is>
          <t>Lemon</t>
        </is>
      </c>
      <c r="P92" s="29" t="n">
        <v>75</v>
      </c>
      <c r="Q92" s="29" t="n">
        <v>0</v>
      </c>
      <c r="R92" s="15" t="inlineStr">
        <is>
          <t>Not listed</t>
        </is>
      </c>
      <c r="S92" s="29" t="n">
        <v>0</v>
      </c>
      <c r="T92" s="29" t="n">
        <v>0</v>
      </c>
      <c r="U92" s="15" t="inlineStr">
        <is>
          <t>None (natural flavours)</t>
        </is>
      </c>
      <c r="V92" s="15" t="inlineStr">
        <is>
          <t>75 mg caffeine + L-theanine for smooth focus, zero sugar/calorie</t>
        </is>
      </c>
      <c r="W92" s="32" t="n"/>
      <c r="X92" s="32" t="n"/>
      <c r="Y92" s="32" t="n"/>
      <c r="Z92" s="32" t="n"/>
      <c r="AA92" s="15" t="inlineStr">
        <is>
          <t>Medium</t>
        </is>
      </c>
      <c r="AB92" s="15" t="inlineStr">
        <is>
          <t>Niche caffeinated sparkling; focus positioning</t>
        </is>
      </c>
      <c r="AC92" s="15" t="inlineStr">
        <is>
          <t>Sparkling water that wakes you up smoothly</t>
        </is>
      </c>
      <c r="AD92" s="15" t="inlineStr">
        <is>
          <t>Coffee-level caffeine plus L-theanine in a calorie-free seltzer.</t>
        </is>
      </c>
      <c r="AE92" s="32" t="n"/>
      <c r="AF92" s="34">
        <f>IF(AND(ISNUMBER($P92),ISNUMBER($AL92),$AL92&lt;&gt;0),ROUND($P92/$AL92*100,1),"")</f>
        <v/>
      </c>
      <c r="AG92" s="35">
        <f>IF(AND(ISNUMBER($S92),ISNUMBER($AL92),$AL92&lt;&gt;0),ROUND($S92/$AL92*100,2),"")</f>
        <v/>
      </c>
      <c r="AH92" s="34">
        <f>IF(AND(ISNUMBER($Q92),ISNUMBER($AL92),$AL92&lt;&gt;0),ROUND($Q92/$AL92*100,1),"")</f>
        <v/>
      </c>
      <c r="AI92" s="29">
        <f>IF(ISNUMBER($S92),IF($S92&lt;=1,"Yes","No"),"n/a")</f>
        <v/>
      </c>
      <c r="AJ92" s="29">
        <f>IF(ISNUMBER($S92),ROUND(MAX(0,MIN(100,100-$S92*2.5-IF(ISNUMBER($T92),$T92,0)*0.12+IF($S92&lt;=1,12,0))),0),"")</f>
        <v/>
      </c>
      <c r="AK92" s="29">
        <f>IF(ISNUMBER($Q92),IF($Q92&gt;=100,20,IF($Q92&gt;=30,10,0)),0)+IF(ISNUMBER($R92),IF($R92&gt;=100,20,0),0)+IF(ISNUMBER($P92),IF($P92&gt;=150,20,IF($P92&gt;=50,12,5)),0)+IF(ISNUMBER($S92),IF($S92&lt;=1,15,0),0)</f>
        <v/>
      </c>
      <c r="AL92" s="29" t="n">
        <v>350</v>
      </c>
      <c r="AM92" s="30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Aura Bora</t>
        </is>
      </c>
      <c r="B93" s="15" t="inlineStr">
        <is>
          <t>Aura Bora Herbal Sparkling Water | Lavender Cucumber | single 355mL</t>
        </is>
      </c>
      <c r="C93" s="15" t="inlineStr">
        <is>
          <t>1) Sparkling electrolyte / functional sparkling</t>
        </is>
      </c>
      <c r="D93" s="15" t="inlineStr">
        <is>
          <t>355 mL can</t>
        </is>
      </c>
      <c r="E93" s="29" t="n">
        <v>1</v>
      </c>
      <c r="F93" s="30" t="n"/>
      <c r="G93" s="31">
        <f>IF(AND(ISNUMBER($F93),ISNUMBER($E93),$E93&lt;&gt;0),$F93/$E93,"")</f>
        <v/>
      </c>
      <c r="H93" s="31">
        <f>IF(AND(ISNUMBER($F93),ISNUMBER($AL93),ISNUMBER($E93),($AL93*$E93)&lt;&gt;0),$F93/($AL93*$E93)*100,"")</f>
        <v/>
      </c>
      <c r="I93" s="32" t="n"/>
      <c r="J93" s="33" t="n"/>
      <c r="K93" s="31">
        <f>IF(AND(ISNUMBER($F93),ISNUMBER($J93)),$F93*(1-$J93),"")</f>
        <v/>
      </c>
      <c r="L93" s="32" t="n"/>
      <c r="M93" s="32" t="n"/>
      <c r="N93" s="31">
        <f>IF(ISNUMBER($F93),($F93-IF(ISNUMBER($AM93),$AM93,0))*(1-IF(ISNUMBER($J93),$J93,0)),"")</f>
        <v/>
      </c>
      <c r="O93" s="15" t="inlineStr">
        <is>
          <t>Lavender Cucumber</t>
        </is>
      </c>
      <c r="P93" s="29" t="n">
        <v>0</v>
      </c>
      <c r="Q93" s="29" t="n">
        <v>0</v>
      </c>
      <c r="R93" s="15" t="inlineStr">
        <is>
          <t>Not listed</t>
        </is>
      </c>
      <c r="S93" s="29" t="n">
        <v>0</v>
      </c>
      <c r="T93" s="29" t="n">
        <v>5</v>
      </c>
      <c r="U93" s="15" t="inlineStr">
        <is>
          <t>None (herbal extracts)</t>
        </is>
      </c>
      <c r="V93" s="15" t="inlineStr">
        <is>
          <t>Herb/flower/fruit flavours, zero sugar, calm/unique sensory</t>
        </is>
      </c>
      <c r="W93" s="32" t="n"/>
      <c r="X93" s="32" t="n"/>
      <c r="Y93" s="32" t="n"/>
      <c r="Z93" s="32" t="n"/>
      <c r="AA93" s="15" t="inlineStr">
        <is>
          <t>Low</t>
        </is>
      </c>
      <c r="AB93" s="15" t="inlineStr">
        <is>
          <t>Emerging craft brand; small but loyal</t>
        </is>
      </c>
      <c r="AC93" s="15" t="inlineStr">
        <is>
          <t>Whimsical herbal sparkling water for the curious</t>
        </is>
      </c>
      <c r="AD93" s="15" t="inlineStr">
        <is>
          <t>Unusual herbal-botanical flavours you can't get elsewhere.</t>
        </is>
      </c>
      <c r="AE93" s="32" t="n"/>
      <c r="AF93" s="34">
        <f>IF(AND(ISNUMBER($P93),ISNUMBER($AL93),$AL93&lt;&gt;0),ROUND($P93/$AL93*100,1),"")</f>
        <v/>
      </c>
      <c r="AG93" s="35">
        <f>IF(AND(ISNUMBER($S93),ISNUMBER($AL93),$AL93&lt;&gt;0),ROUND($S93/$AL93*100,2),"")</f>
        <v/>
      </c>
      <c r="AH93" s="34">
        <f>IF(AND(ISNUMBER($Q93),ISNUMBER($AL93),$AL93&lt;&gt;0),ROUND($Q93/$AL93*100,1),"")</f>
        <v/>
      </c>
      <c r="AI93" s="29">
        <f>IF(ISNUMBER($S93),IF($S93&lt;=1,"Yes","No"),"n/a")</f>
        <v/>
      </c>
      <c r="AJ93" s="29">
        <f>IF(ISNUMBER($S93),ROUND(MAX(0,MIN(100,100-$S93*2.5-IF(ISNUMBER($T93),$T93,0)*0.12+IF($S93&lt;=1,12,0))),0),"")</f>
        <v/>
      </c>
      <c r="AK93" s="29">
        <f>IF(ISNUMBER($Q93),IF($Q93&gt;=100,20,IF($Q93&gt;=30,10,0)),0)+IF(ISNUMBER($R93),IF($R93&gt;=100,20,0),0)+IF(ISNUMBER($P93),IF($P93&gt;=150,20,IF($P93&gt;=50,12,5)),0)+IF(ISNUMBER($S93),IF($S93&lt;=1,15,0),0)</f>
        <v/>
      </c>
      <c r="AL93" s="29" t="n">
        <v>355</v>
      </c>
      <c r="AM93" s="30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Aura Bora</t>
        </is>
      </c>
      <c r="B94" s="15" t="inlineStr">
        <is>
          <t>Aura Bora Herbal Sparkling Water | Lavender Cucumber | 8-pack 355mL</t>
        </is>
      </c>
      <c r="C94" s="15" t="inlineStr">
        <is>
          <t>1) Sparkling electrolyte / functional sparkling</t>
        </is>
      </c>
      <c r="D94" s="15" t="inlineStr">
        <is>
          <t>355 mL can</t>
        </is>
      </c>
      <c r="E94" s="29" t="n">
        <v>8</v>
      </c>
      <c r="F94" s="30" t="n"/>
      <c r="G94" s="31">
        <f>IF(AND(ISNUMBER($F94),ISNUMBER($E94),$E94&lt;&gt;0),$F94/$E94,"")</f>
        <v/>
      </c>
      <c r="H94" s="31">
        <f>IF(AND(ISNUMBER($F94),ISNUMBER($AL94),ISNUMBER($E94),($AL94*$E94)&lt;&gt;0),$F94/($AL94*$E94)*100,"")</f>
        <v/>
      </c>
      <c r="I94" s="32" t="n"/>
      <c r="J94" s="33" t="n"/>
      <c r="K94" s="31">
        <f>IF(AND(ISNUMBER($F94),ISNUMBER($J94)),$F94*(1-$J94),"")</f>
        <v/>
      </c>
      <c r="L94" s="32" t="n"/>
      <c r="M94" s="32" t="n"/>
      <c r="N94" s="31">
        <f>IF(ISNUMBER($F94),($F94-IF(ISNUMBER($AM94),$AM94,0))*(1-IF(ISNUMBER($J94),$J94,0)),"")</f>
        <v/>
      </c>
      <c r="O94" s="15" t="inlineStr">
        <is>
          <t>Lavender Cucumber</t>
        </is>
      </c>
      <c r="P94" s="29" t="n">
        <v>0</v>
      </c>
      <c r="Q94" s="29" t="n">
        <v>0</v>
      </c>
      <c r="R94" s="15" t="inlineStr">
        <is>
          <t>Not listed</t>
        </is>
      </c>
      <c r="S94" s="29" t="n">
        <v>0</v>
      </c>
      <c r="T94" s="29" t="n">
        <v>5</v>
      </c>
      <c r="U94" s="15" t="inlineStr">
        <is>
          <t>None (herbal extracts)</t>
        </is>
      </c>
      <c r="V94" s="15" t="inlineStr">
        <is>
          <t>Herb/flower/fruit flavours, zero sugar, calm/unique sensory</t>
        </is>
      </c>
      <c r="W94" s="32" t="n"/>
      <c r="X94" s="32" t="n"/>
      <c r="Y94" s="32" t="n"/>
      <c r="Z94" s="32" t="n"/>
      <c r="AA94" s="15" t="inlineStr">
        <is>
          <t>Low</t>
        </is>
      </c>
      <c r="AB94" s="15" t="inlineStr">
        <is>
          <t>Emerging craft brand; small but loyal</t>
        </is>
      </c>
      <c r="AC94" s="15" t="inlineStr">
        <is>
          <t>Whimsical herbal sparkling water for the curious</t>
        </is>
      </c>
      <c r="AD94" s="15" t="inlineStr">
        <is>
          <t>Unusual herbal-botanical flavours you can't get elsewhere.</t>
        </is>
      </c>
      <c r="AE94" s="32" t="n"/>
      <c r="AF94" s="34">
        <f>IF(AND(ISNUMBER($P94),ISNUMBER($AL94),$AL94&lt;&gt;0),ROUND($P94/$AL94*100,1),"")</f>
        <v/>
      </c>
      <c r="AG94" s="35">
        <f>IF(AND(ISNUMBER($S94),ISNUMBER($AL94),$AL94&lt;&gt;0),ROUND($S94/$AL94*100,2),"")</f>
        <v/>
      </c>
      <c r="AH94" s="34">
        <f>IF(AND(ISNUMBER($Q94),ISNUMBER($AL94),$AL94&lt;&gt;0),ROUND($Q94/$AL94*100,1),"")</f>
        <v/>
      </c>
      <c r="AI94" s="29">
        <f>IF(ISNUMBER($S94),IF($S94&lt;=1,"Yes","No"),"n/a")</f>
        <v/>
      </c>
      <c r="AJ94" s="29">
        <f>IF(ISNUMBER($S94),ROUND(MAX(0,MIN(100,100-$S94*2.5-IF(ISNUMBER($T94),$T94,0)*0.12+IF($S94&lt;=1,12,0))),0),"")</f>
        <v/>
      </c>
      <c r="AK94" s="29">
        <f>IF(ISNUMBER($Q94),IF($Q94&gt;=100,20,IF($Q94&gt;=30,10,0)),0)+IF(ISNUMBER($R94),IF($R94&gt;=100,20,0),0)+IF(ISNUMBER($P94),IF($P94&gt;=150,20,IF($P94&gt;=50,12,5)),0)+IF(ISNUMBER($S94),IF($S94&lt;=1,15,0),0)</f>
        <v/>
      </c>
      <c r="AL94" s="29" t="n">
        <v>355</v>
      </c>
      <c r="AM94" s="30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Aura Bora</t>
        </is>
      </c>
      <c r="B95" s="15" t="inlineStr">
        <is>
          <t>Aura Bora Herbal Sparkling Water | Lavender Cucumber | 12-pack 355mL</t>
        </is>
      </c>
      <c r="C95" s="15" t="inlineStr">
        <is>
          <t>1) Sparkling electrolyte / functional sparkling</t>
        </is>
      </c>
      <c r="D95" s="15" t="inlineStr">
        <is>
          <t>355 mL can</t>
        </is>
      </c>
      <c r="E95" s="29" t="n">
        <v>12</v>
      </c>
      <c r="F95" s="30" t="n"/>
      <c r="G95" s="31">
        <f>IF(AND(ISNUMBER($F95),ISNUMBER($E95),$E95&lt;&gt;0),$F95/$E95,"")</f>
        <v/>
      </c>
      <c r="H95" s="31">
        <f>IF(AND(ISNUMBER($F95),ISNUMBER($AL95),ISNUMBER($E95),($AL95*$E95)&lt;&gt;0),$F95/($AL95*$E95)*100,"")</f>
        <v/>
      </c>
      <c r="I95" s="32" t="n"/>
      <c r="J95" s="33" t="n"/>
      <c r="K95" s="31">
        <f>IF(AND(ISNUMBER($F95),ISNUMBER($J95)),$F95*(1-$J95),"")</f>
        <v/>
      </c>
      <c r="L95" s="32" t="n"/>
      <c r="M95" s="32" t="n"/>
      <c r="N95" s="31">
        <f>IF(ISNUMBER($F95),($F95-IF(ISNUMBER($AM95),$AM95,0))*(1-IF(ISNUMBER($J95),$J95,0)),"")</f>
        <v/>
      </c>
      <c r="O95" s="15" t="inlineStr">
        <is>
          <t>Lavender Cucumber</t>
        </is>
      </c>
      <c r="P95" s="29" t="n">
        <v>0</v>
      </c>
      <c r="Q95" s="29" t="n">
        <v>0</v>
      </c>
      <c r="R95" s="15" t="inlineStr">
        <is>
          <t>Not listed</t>
        </is>
      </c>
      <c r="S95" s="29" t="n">
        <v>0</v>
      </c>
      <c r="T95" s="29" t="n">
        <v>5</v>
      </c>
      <c r="U95" s="15" t="inlineStr">
        <is>
          <t>None (herbal extracts)</t>
        </is>
      </c>
      <c r="V95" s="15" t="inlineStr">
        <is>
          <t>Herb/flower/fruit flavours, zero sugar, calm/unique sensory</t>
        </is>
      </c>
      <c r="W95" s="32" t="n"/>
      <c r="X95" s="32" t="n"/>
      <c r="Y95" s="32" t="n"/>
      <c r="Z95" s="32" t="n"/>
      <c r="AA95" s="15" t="inlineStr">
        <is>
          <t>Low</t>
        </is>
      </c>
      <c r="AB95" s="15" t="inlineStr">
        <is>
          <t>Emerging craft brand; small but loyal</t>
        </is>
      </c>
      <c r="AC95" s="15" t="inlineStr">
        <is>
          <t>Whimsical herbal sparkling water for the curious</t>
        </is>
      </c>
      <c r="AD95" s="15" t="inlineStr">
        <is>
          <t>Unusual herbal-botanical flavours you can't get elsewhere.</t>
        </is>
      </c>
      <c r="AE95" s="32" t="n"/>
      <c r="AF95" s="34">
        <f>IF(AND(ISNUMBER($P95),ISNUMBER($AL95),$AL95&lt;&gt;0),ROUND($P95/$AL95*100,1),"")</f>
        <v/>
      </c>
      <c r="AG95" s="35">
        <f>IF(AND(ISNUMBER($S95),ISNUMBER($AL95),$AL95&lt;&gt;0),ROUND($S95/$AL95*100,2),"")</f>
        <v/>
      </c>
      <c r="AH95" s="34">
        <f>IF(AND(ISNUMBER($Q95),ISNUMBER($AL95),$AL95&lt;&gt;0),ROUND($Q95/$AL95*100,1),"")</f>
        <v/>
      </c>
      <c r="AI95" s="29">
        <f>IF(ISNUMBER($S95),IF($S95&lt;=1,"Yes","No"),"n/a")</f>
        <v/>
      </c>
      <c r="AJ95" s="29">
        <f>IF(ISNUMBER($S95),ROUND(MAX(0,MIN(100,100-$S95*2.5-IF(ISNUMBER($T95),$T95,0)*0.12+IF($S95&lt;=1,12,0))),0),"")</f>
        <v/>
      </c>
      <c r="AK95" s="29">
        <f>IF(ISNUMBER($Q95),IF($Q95&gt;=100,20,IF($Q95&gt;=30,10,0)),0)+IF(ISNUMBER($R95),IF($R95&gt;=100,20,0),0)+IF(ISNUMBER($P95),IF($P95&gt;=150,20,IF($P95&gt;=50,12,5)),0)+IF(ISNUMBER($S95),IF($S95&lt;=1,15,0),0)</f>
        <v/>
      </c>
      <c r="AL95" s="29" t="n">
        <v>355</v>
      </c>
      <c r="AM95" s="30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Aura Bora</t>
        </is>
      </c>
      <c r="B96" s="15" t="inlineStr">
        <is>
          <t>Aura Bora Herbal Sparkling Water | Lavender Cucumber | 15-pack 355mL</t>
        </is>
      </c>
      <c r="C96" s="15" t="inlineStr">
        <is>
          <t>1) Sparkling electrolyte / functional sparkling</t>
        </is>
      </c>
      <c r="D96" s="15" t="inlineStr">
        <is>
          <t>355 mL can</t>
        </is>
      </c>
      <c r="E96" s="29" t="n">
        <v>15</v>
      </c>
      <c r="F96" s="30" t="n"/>
      <c r="G96" s="31">
        <f>IF(AND(ISNUMBER($F96),ISNUMBER($E96),$E96&lt;&gt;0),$F96/$E96,"")</f>
        <v/>
      </c>
      <c r="H96" s="31">
        <f>IF(AND(ISNUMBER($F96),ISNUMBER($AL96),ISNUMBER($E96),($AL96*$E96)&lt;&gt;0),$F96/($AL96*$E96)*100,"")</f>
        <v/>
      </c>
      <c r="I96" s="32" t="n"/>
      <c r="J96" s="33" t="n"/>
      <c r="K96" s="31">
        <f>IF(AND(ISNUMBER($F96),ISNUMBER($J96)),$F96*(1-$J96),"")</f>
        <v/>
      </c>
      <c r="L96" s="32" t="n"/>
      <c r="M96" s="32" t="n"/>
      <c r="N96" s="31">
        <f>IF(ISNUMBER($F96),($F96-IF(ISNUMBER($AM96),$AM96,0))*(1-IF(ISNUMBER($J96),$J96,0)),"")</f>
        <v/>
      </c>
      <c r="O96" s="15" t="inlineStr">
        <is>
          <t>Lavender Cucumber</t>
        </is>
      </c>
      <c r="P96" s="29" t="n">
        <v>0</v>
      </c>
      <c r="Q96" s="29" t="n">
        <v>0</v>
      </c>
      <c r="R96" s="15" t="inlineStr">
        <is>
          <t>Not listed</t>
        </is>
      </c>
      <c r="S96" s="29" t="n">
        <v>0</v>
      </c>
      <c r="T96" s="29" t="n">
        <v>5</v>
      </c>
      <c r="U96" s="15" t="inlineStr">
        <is>
          <t>None (herbal extracts)</t>
        </is>
      </c>
      <c r="V96" s="15" t="inlineStr">
        <is>
          <t>Herb/flower/fruit flavours, zero sugar, calm/unique sensory</t>
        </is>
      </c>
      <c r="W96" s="32" t="n"/>
      <c r="X96" s="32" t="n"/>
      <c r="Y96" s="32" t="n"/>
      <c r="Z96" s="32" t="n"/>
      <c r="AA96" s="15" t="inlineStr">
        <is>
          <t>Low</t>
        </is>
      </c>
      <c r="AB96" s="15" t="inlineStr">
        <is>
          <t>Emerging craft brand; small but loyal</t>
        </is>
      </c>
      <c r="AC96" s="15" t="inlineStr">
        <is>
          <t>Whimsical herbal sparkling water for the curious</t>
        </is>
      </c>
      <c r="AD96" s="15" t="inlineStr">
        <is>
          <t>Unusual herbal-botanical flavours you can't get elsewhere.</t>
        </is>
      </c>
      <c r="AE96" s="32" t="n"/>
      <c r="AF96" s="34">
        <f>IF(AND(ISNUMBER($P96),ISNUMBER($AL96),$AL96&lt;&gt;0),ROUND($P96/$AL96*100,1),"")</f>
        <v/>
      </c>
      <c r="AG96" s="35">
        <f>IF(AND(ISNUMBER($S96),ISNUMBER($AL96),$AL96&lt;&gt;0),ROUND($S96/$AL96*100,2),"")</f>
        <v/>
      </c>
      <c r="AH96" s="34">
        <f>IF(AND(ISNUMBER($Q96),ISNUMBER($AL96),$AL96&lt;&gt;0),ROUND($Q96/$AL96*100,1),"")</f>
        <v/>
      </c>
      <c r="AI96" s="29">
        <f>IF(ISNUMBER($S96),IF($S96&lt;=1,"Yes","No"),"n/a")</f>
        <v/>
      </c>
      <c r="AJ96" s="29">
        <f>IF(ISNUMBER($S96),ROUND(MAX(0,MIN(100,100-$S96*2.5-IF(ISNUMBER($T96),$T96,0)*0.12+IF($S96&lt;=1,12,0))),0),"")</f>
        <v/>
      </c>
      <c r="AK96" s="29">
        <f>IF(ISNUMBER($Q96),IF($Q96&gt;=100,20,IF($Q96&gt;=30,10,0)),0)+IF(ISNUMBER($R96),IF($R96&gt;=100,20,0),0)+IF(ISNUMBER($P96),IF($P96&gt;=150,20,IF($P96&gt;=50,12,5)),0)+IF(ISNUMBER($S96),IF($S96&lt;=1,15,0),0)</f>
        <v/>
      </c>
      <c r="AL96" s="29" t="n">
        <v>355</v>
      </c>
      <c r="AM96" s="30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Aura Bora</t>
        </is>
      </c>
      <c r="B97" s="15" t="inlineStr">
        <is>
          <t>Aura Bora Herbal Sparkling Water | Lavender Cucumber | 18-pack 355mL</t>
        </is>
      </c>
      <c r="C97" s="15" t="inlineStr">
        <is>
          <t>1) Sparkling electrolyte / functional sparkling</t>
        </is>
      </c>
      <c r="D97" s="15" t="inlineStr">
        <is>
          <t>355 mL can</t>
        </is>
      </c>
      <c r="E97" s="29" t="n">
        <v>18</v>
      </c>
      <c r="F97" s="30" t="n"/>
      <c r="G97" s="31">
        <f>IF(AND(ISNUMBER($F97),ISNUMBER($E97),$E97&lt;&gt;0),$F97/$E97,"")</f>
        <v/>
      </c>
      <c r="H97" s="31">
        <f>IF(AND(ISNUMBER($F97),ISNUMBER($AL97),ISNUMBER($E97),($AL97*$E97)&lt;&gt;0),$F97/($AL97*$E97)*100,"")</f>
        <v/>
      </c>
      <c r="I97" s="32" t="n"/>
      <c r="J97" s="33" t="n"/>
      <c r="K97" s="31">
        <f>IF(AND(ISNUMBER($F97),ISNUMBER($J97)),$F97*(1-$J97),"")</f>
        <v/>
      </c>
      <c r="L97" s="32" t="n"/>
      <c r="M97" s="32" t="n"/>
      <c r="N97" s="31">
        <f>IF(ISNUMBER($F97),($F97-IF(ISNUMBER($AM97),$AM97,0))*(1-IF(ISNUMBER($J97),$J97,0)),"")</f>
        <v/>
      </c>
      <c r="O97" s="15" t="inlineStr">
        <is>
          <t>Lavender Cucumber</t>
        </is>
      </c>
      <c r="P97" s="29" t="n">
        <v>0</v>
      </c>
      <c r="Q97" s="29" t="n">
        <v>0</v>
      </c>
      <c r="R97" s="15" t="inlineStr">
        <is>
          <t>Not listed</t>
        </is>
      </c>
      <c r="S97" s="29" t="n">
        <v>0</v>
      </c>
      <c r="T97" s="29" t="n">
        <v>5</v>
      </c>
      <c r="U97" s="15" t="inlineStr">
        <is>
          <t>None (herbal extracts)</t>
        </is>
      </c>
      <c r="V97" s="15" t="inlineStr">
        <is>
          <t>Herb/flower/fruit flavours, zero sugar, calm/unique sensory</t>
        </is>
      </c>
      <c r="W97" s="32" t="n"/>
      <c r="X97" s="32" t="n"/>
      <c r="Y97" s="32" t="n"/>
      <c r="Z97" s="32" t="n"/>
      <c r="AA97" s="15" t="inlineStr">
        <is>
          <t>Low</t>
        </is>
      </c>
      <c r="AB97" s="15" t="inlineStr">
        <is>
          <t>Emerging craft brand; small but loyal</t>
        </is>
      </c>
      <c r="AC97" s="15" t="inlineStr">
        <is>
          <t>Whimsical herbal sparkling water for the curious</t>
        </is>
      </c>
      <c r="AD97" s="15" t="inlineStr">
        <is>
          <t>Unusual herbal-botanical flavours you can't get elsewhere.</t>
        </is>
      </c>
      <c r="AE97" s="32" t="n"/>
      <c r="AF97" s="34">
        <f>IF(AND(ISNUMBER($P97),ISNUMBER($AL97),$AL97&lt;&gt;0),ROUND($P97/$AL97*100,1),"")</f>
        <v/>
      </c>
      <c r="AG97" s="35">
        <f>IF(AND(ISNUMBER($S97),ISNUMBER($AL97),$AL97&lt;&gt;0),ROUND($S97/$AL97*100,2),"")</f>
        <v/>
      </c>
      <c r="AH97" s="34">
        <f>IF(AND(ISNUMBER($Q97),ISNUMBER($AL97),$AL97&lt;&gt;0),ROUND($Q97/$AL97*100,1),"")</f>
        <v/>
      </c>
      <c r="AI97" s="29">
        <f>IF(ISNUMBER($S97),IF($S97&lt;=1,"Yes","No"),"n/a")</f>
        <v/>
      </c>
      <c r="AJ97" s="29">
        <f>IF(ISNUMBER($S97),ROUND(MAX(0,MIN(100,100-$S97*2.5-IF(ISNUMBER($T97),$T97,0)*0.12+IF($S97&lt;=1,12,0))),0),"")</f>
        <v/>
      </c>
      <c r="AK97" s="29">
        <f>IF(ISNUMBER($Q97),IF($Q97&gt;=100,20,IF($Q97&gt;=30,10,0)),0)+IF(ISNUMBER($R97),IF($R97&gt;=100,20,0),0)+IF(ISNUMBER($P97),IF($P97&gt;=150,20,IF($P97&gt;=50,12,5)),0)+IF(ISNUMBER($S97),IF($S97&lt;=1,15,0),0)</f>
        <v/>
      </c>
      <c r="AL97" s="29" t="n">
        <v>355</v>
      </c>
      <c r="AM97" s="30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Aura Bora</t>
        </is>
      </c>
      <c r="B98" s="15" t="inlineStr">
        <is>
          <t>Aura Bora Herbal Sparkling Water | Lavender Cucumber | 24-pack 355mL</t>
        </is>
      </c>
      <c r="C98" s="15" t="inlineStr">
        <is>
          <t>1) Sparkling electrolyte / functional sparkling</t>
        </is>
      </c>
      <c r="D98" s="15" t="inlineStr">
        <is>
          <t>355 mL can</t>
        </is>
      </c>
      <c r="E98" s="29" t="n">
        <v>24</v>
      </c>
      <c r="F98" s="30" t="n"/>
      <c r="G98" s="31">
        <f>IF(AND(ISNUMBER($F98),ISNUMBER($E98),$E98&lt;&gt;0),$F98/$E98,"")</f>
        <v/>
      </c>
      <c r="H98" s="31">
        <f>IF(AND(ISNUMBER($F98),ISNUMBER($AL98),ISNUMBER($E98),($AL98*$E98)&lt;&gt;0),$F98/($AL98*$E98)*100,"")</f>
        <v/>
      </c>
      <c r="I98" s="32" t="n"/>
      <c r="J98" s="33" t="n"/>
      <c r="K98" s="31">
        <f>IF(AND(ISNUMBER($F98),ISNUMBER($J98)),$F98*(1-$J98),"")</f>
        <v/>
      </c>
      <c r="L98" s="32" t="n"/>
      <c r="M98" s="32" t="n"/>
      <c r="N98" s="31">
        <f>IF(ISNUMBER($F98),($F98-IF(ISNUMBER($AM98),$AM98,0))*(1-IF(ISNUMBER($J98),$J98,0)),"")</f>
        <v/>
      </c>
      <c r="O98" s="15" t="inlineStr">
        <is>
          <t>Lavender Cucumber</t>
        </is>
      </c>
      <c r="P98" s="29" t="n">
        <v>0</v>
      </c>
      <c r="Q98" s="29" t="n">
        <v>0</v>
      </c>
      <c r="R98" s="15" t="inlineStr">
        <is>
          <t>Not listed</t>
        </is>
      </c>
      <c r="S98" s="29" t="n">
        <v>0</v>
      </c>
      <c r="T98" s="29" t="n">
        <v>5</v>
      </c>
      <c r="U98" s="15" t="inlineStr">
        <is>
          <t>None (herbal extracts)</t>
        </is>
      </c>
      <c r="V98" s="15" t="inlineStr">
        <is>
          <t>Herb/flower/fruit flavours, zero sugar, calm/unique sensory</t>
        </is>
      </c>
      <c r="W98" s="32" t="n"/>
      <c r="X98" s="32" t="n"/>
      <c r="Y98" s="32" t="n"/>
      <c r="Z98" s="32" t="n"/>
      <c r="AA98" s="15" t="inlineStr">
        <is>
          <t>Low</t>
        </is>
      </c>
      <c r="AB98" s="15" t="inlineStr">
        <is>
          <t>Emerging craft brand; small but loyal</t>
        </is>
      </c>
      <c r="AC98" s="15" t="inlineStr">
        <is>
          <t>Whimsical herbal sparkling water for the curious</t>
        </is>
      </c>
      <c r="AD98" s="15" t="inlineStr">
        <is>
          <t>Unusual herbal-botanical flavours you can't get elsewhere.</t>
        </is>
      </c>
      <c r="AE98" s="32" t="n"/>
      <c r="AF98" s="34">
        <f>IF(AND(ISNUMBER($P98),ISNUMBER($AL98),$AL98&lt;&gt;0),ROUND($P98/$AL98*100,1),"")</f>
        <v/>
      </c>
      <c r="AG98" s="35">
        <f>IF(AND(ISNUMBER($S98),ISNUMBER($AL98),$AL98&lt;&gt;0),ROUND($S98/$AL98*100,2),"")</f>
        <v/>
      </c>
      <c r="AH98" s="34">
        <f>IF(AND(ISNUMBER($Q98),ISNUMBER($AL98),$AL98&lt;&gt;0),ROUND($Q98/$AL98*100,1),"")</f>
        <v/>
      </c>
      <c r="AI98" s="29">
        <f>IF(ISNUMBER($S98),IF($S98&lt;=1,"Yes","No"),"n/a")</f>
        <v/>
      </c>
      <c r="AJ98" s="29">
        <f>IF(ISNUMBER($S98),ROUND(MAX(0,MIN(100,100-$S98*2.5-IF(ISNUMBER($T98),$T98,0)*0.12+IF($S98&lt;=1,12,0))),0),"")</f>
        <v/>
      </c>
      <c r="AK98" s="29">
        <f>IF(ISNUMBER($Q98),IF($Q98&gt;=100,20,IF($Q98&gt;=30,10,0)),0)+IF(ISNUMBER($R98),IF($R98&gt;=100,20,0),0)+IF(ISNUMBER($P98),IF($P98&gt;=150,20,IF($P98&gt;=50,12,5)),0)+IF(ISNUMBER($S98),IF($S98&lt;=1,15,0),0)</f>
        <v/>
      </c>
      <c r="AL98" s="29" t="n">
        <v>355</v>
      </c>
      <c r="AM98" s="30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Aura Bora</t>
        </is>
      </c>
      <c r="B99" s="15" t="inlineStr">
        <is>
          <t>Aura Bora Herbal Sparkling Water | Basil Berry | single 355mL</t>
        </is>
      </c>
      <c r="C99" s="15" t="inlineStr">
        <is>
          <t>1) Sparkling electrolyte / functional sparkling</t>
        </is>
      </c>
      <c r="D99" s="15" t="inlineStr">
        <is>
          <t>355 mL can</t>
        </is>
      </c>
      <c r="E99" s="29" t="n">
        <v>1</v>
      </c>
      <c r="F99" s="30" t="n"/>
      <c r="G99" s="31">
        <f>IF(AND(ISNUMBER($F99),ISNUMBER($E99),$E99&lt;&gt;0),$F99/$E99,"")</f>
        <v/>
      </c>
      <c r="H99" s="31">
        <f>IF(AND(ISNUMBER($F99),ISNUMBER($AL99),ISNUMBER($E99),($AL99*$E99)&lt;&gt;0),$F99/($AL99*$E99)*100,"")</f>
        <v/>
      </c>
      <c r="I99" s="32" t="n"/>
      <c r="J99" s="33" t="n"/>
      <c r="K99" s="31">
        <f>IF(AND(ISNUMBER($F99),ISNUMBER($J99)),$F99*(1-$J99),"")</f>
        <v/>
      </c>
      <c r="L99" s="32" t="n"/>
      <c r="M99" s="32" t="n"/>
      <c r="N99" s="31">
        <f>IF(ISNUMBER($F99),($F99-IF(ISNUMBER($AM99),$AM99,0))*(1-IF(ISNUMBER($J99),$J99,0)),"")</f>
        <v/>
      </c>
      <c r="O99" s="15" t="inlineStr">
        <is>
          <t>Basil Berry</t>
        </is>
      </c>
      <c r="P99" s="29" t="n">
        <v>0</v>
      </c>
      <c r="Q99" s="29" t="n">
        <v>0</v>
      </c>
      <c r="R99" s="15" t="inlineStr">
        <is>
          <t>Not listed</t>
        </is>
      </c>
      <c r="S99" s="29" t="n">
        <v>0</v>
      </c>
      <c r="T99" s="29" t="n">
        <v>5</v>
      </c>
      <c r="U99" s="15" t="inlineStr">
        <is>
          <t>None (herbal extracts)</t>
        </is>
      </c>
      <c r="V99" s="15" t="inlineStr">
        <is>
          <t>Herb/flower/fruit flavours, zero sugar, calm/unique sensory</t>
        </is>
      </c>
      <c r="W99" s="32" t="n"/>
      <c r="X99" s="32" t="n"/>
      <c r="Y99" s="32" t="n"/>
      <c r="Z99" s="32" t="n"/>
      <c r="AA99" s="15" t="inlineStr">
        <is>
          <t>Low</t>
        </is>
      </c>
      <c r="AB99" s="15" t="inlineStr">
        <is>
          <t>Emerging craft brand; small but loyal</t>
        </is>
      </c>
      <c r="AC99" s="15" t="inlineStr">
        <is>
          <t>Whimsical herbal sparkling water for the curious</t>
        </is>
      </c>
      <c r="AD99" s="15" t="inlineStr">
        <is>
          <t>Unusual herbal-botanical flavours you can't get elsewhere.</t>
        </is>
      </c>
      <c r="AE99" s="32" t="n"/>
      <c r="AF99" s="34">
        <f>IF(AND(ISNUMBER($P99),ISNUMBER($AL99),$AL99&lt;&gt;0),ROUND($P99/$AL99*100,1),"")</f>
        <v/>
      </c>
      <c r="AG99" s="35">
        <f>IF(AND(ISNUMBER($S99),ISNUMBER($AL99),$AL99&lt;&gt;0),ROUND($S99/$AL99*100,2),"")</f>
        <v/>
      </c>
      <c r="AH99" s="34">
        <f>IF(AND(ISNUMBER($Q99),ISNUMBER($AL99),$AL99&lt;&gt;0),ROUND($Q99/$AL99*100,1),"")</f>
        <v/>
      </c>
      <c r="AI99" s="29">
        <f>IF(ISNUMBER($S99),IF($S99&lt;=1,"Yes","No"),"n/a")</f>
        <v/>
      </c>
      <c r="AJ99" s="29">
        <f>IF(ISNUMBER($S99),ROUND(MAX(0,MIN(100,100-$S99*2.5-IF(ISNUMBER($T99),$T99,0)*0.12+IF($S99&lt;=1,12,0))),0),"")</f>
        <v/>
      </c>
      <c r="AK99" s="29">
        <f>IF(ISNUMBER($Q99),IF($Q99&gt;=100,20,IF($Q99&gt;=30,10,0)),0)+IF(ISNUMBER($R99),IF($R99&gt;=100,20,0),0)+IF(ISNUMBER($P99),IF($P99&gt;=150,20,IF($P99&gt;=50,12,5)),0)+IF(ISNUMBER($S99),IF($S99&lt;=1,15,0),0)</f>
        <v/>
      </c>
      <c r="AL99" s="29" t="n">
        <v>355</v>
      </c>
      <c r="AM99" s="30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Aura Bora</t>
        </is>
      </c>
      <c r="B100" s="15" t="inlineStr">
        <is>
          <t>Aura Bora Herbal Sparkling Water | Basil Berry | 8-pack 355mL</t>
        </is>
      </c>
      <c r="C100" s="15" t="inlineStr">
        <is>
          <t>1) Sparkling electrolyte / functional sparkling</t>
        </is>
      </c>
      <c r="D100" s="15" t="inlineStr">
        <is>
          <t>355 mL can</t>
        </is>
      </c>
      <c r="E100" s="29" t="n">
        <v>8</v>
      </c>
      <c r="F100" s="30" t="n"/>
      <c r="G100" s="31">
        <f>IF(AND(ISNUMBER($F100),ISNUMBER($E100),$E100&lt;&gt;0),$F100/$E100,"")</f>
        <v/>
      </c>
      <c r="H100" s="31">
        <f>IF(AND(ISNUMBER($F100),ISNUMBER($AL100),ISNUMBER($E100),($AL100*$E100)&lt;&gt;0),$F100/($AL100*$E100)*100,"")</f>
        <v/>
      </c>
      <c r="I100" s="32" t="n"/>
      <c r="J100" s="33" t="n"/>
      <c r="K100" s="31">
        <f>IF(AND(ISNUMBER($F100),ISNUMBER($J100)),$F100*(1-$J100),"")</f>
        <v/>
      </c>
      <c r="L100" s="32" t="n"/>
      <c r="M100" s="32" t="n"/>
      <c r="N100" s="31">
        <f>IF(ISNUMBER($F100),($F100-IF(ISNUMBER($AM100),$AM100,0))*(1-IF(ISNUMBER($J100),$J100,0)),"")</f>
        <v/>
      </c>
      <c r="O100" s="15" t="inlineStr">
        <is>
          <t>Basil Berry</t>
        </is>
      </c>
      <c r="P100" s="29" t="n">
        <v>0</v>
      </c>
      <c r="Q100" s="29" t="n">
        <v>0</v>
      </c>
      <c r="R100" s="15" t="inlineStr">
        <is>
          <t>Not listed</t>
        </is>
      </c>
      <c r="S100" s="29" t="n">
        <v>0</v>
      </c>
      <c r="T100" s="29" t="n">
        <v>5</v>
      </c>
      <c r="U100" s="15" t="inlineStr">
        <is>
          <t>None (herbal extracts)</t>
        </is>
      </c>
      <c r="V100" s="15" t="inlineStr">
        <is>
          <t>Herb/flower/fruit flavours, zero sugar, calm/unique sensory</t>
        </is>
      </c>
      <c r="W100" s="32" t="n"/>
      <c r="X100" s="32" t="n"/>
      <c r="Y100" s="32" t="n"/>
      <c r="Z100" s="32" t="n"/>
      <c r="AA100" s="15" t="inlineStr">
        <is>
          <t>Low</t>
        </is>
      </c>
      <c r="AB100" s="15" t="inlineStr">
        <is>
          <t>Emerging craft brand; small but loyal</t>
        </is>
      </c>
      <c r="AC100" s="15" t="inlineStr">
        <is>
          <t>Whimsical herbal sparkling water for the curious</t>
        </is>
      </c>
      <c r="AD100" s="15" t="inlineStr">
        <is>
          <t>Unusual herbal-botanical flavours you can't get elsewhere.</t>
        </is>
      </c>
      <c r="AE100" s="32" t="n"/>
      <c r="AF100" s="34">
        <f>IF(AND(ISNUMBER($P100),ISNUMBER($AL100),$AL100&lt;&gt;0),ROUND($P100/$AL100*100,1),"")</f>
        <v/>
      </c>
      <c r="AG100" s="35">
        <f>IF(AND(ISNUMBER($S100),ISNUMBER($AL100),$AL100&lt;&gt;0),ROUND($S100/$AL100*100,2),"")</f>
        <v/>
      </c>
      <c r="AH100" s="34">
        <f>IF(AND(ISNUMBER($Q100),ISNUMBER($AL100),$AL100&lt;&gt;0),ROUND($Q100/$AL100*100,1),"")</f>
        <v/>
      </c>
      <c r="AI100" s="29">
        <f>IF(ISNUMBER($S100),IF($S100&lt;=1,"Yes","No"),"n/a")</f>
        <v/>
      </c>
      <c r="AJ100" s="29">
        <f>IF(ISNUMBER($S100),ROUND(MAX(0,MIN(100,100-$S100*2.5-IF(ISNUMBER($T100),$T100,0)*0.12+IF($S100&lt;=1,12,0))),0),"")</f>
        <v/>
      </c>
      <c r="AK100" s="29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29" t="n">
        <v>355</v>
      </c>
      <c r="AM100" s="30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Aura Bora</t>
        </is>
      </c>
      <c r="B101" s="15" t="inlineStr">
        <is>
          <t>Aura Bora Herbal Sparkling Water | Basil Berry | 12-pack 355mL</t>
        </is>
      </c>
      <c r="C101" s="15" t="inlineStr">
        <is>
          <t>1) Sparkling electrolyte / functional sparkling</t>
        </is>
      </c>
      <c r="D101" s="15" t="inlineStr">
        <is>
          <t>355 mL can</t>
        </is>
      </c>
      <c r="E101" s="29" t="n">
        <v>12</v>
      </c>
      <c r="F101" s="30" t="n"/>
      <c r="G101" s="31">
        <f>IF(AND(ISNUMBER($F101),ISNUMBER($E101),$E101&lt;&gt;0),$F101/$E101,"")</f>
        <v/>
      </c>
      <c r="H101" s="31">
        <f>IF(AND(ISNUMBER($F101),ISNUMBER($AL101),ISNUMBER($E101),($AL101*$E101)&lt;&gt;0),$F101/($AL101*$E101)*100,"")</f>
        <v/>
      </c>
      <c r="I101" s="32" t="n"/>
      <c r="J101" s="33" t="n"/>
      <c r="K101" s="31">
        <f>IF(AND(ISNUMBER($F101),ISNUMBER($J101)),$F101*(1-$J101),"")</f>
        <v/>
      </c>
      <c r="L101" s="32" t="n"/>
      <c r="M101" s="32" t="n"/>
      <c r="N101" s="31">
        <f>IF(ISNUMBER($F101),($F101-IF(ISNUMBER($AM101),$AM101,0))*(1-IF(ISNUMBER($J101),$J101,0)),"")</f>
        <v/>
      </c>
      <c r="O101" s="15" t="inlineStr">
        <is>
          <t>Basil Berry</t>
        </is>
      </c>
      <c r="P101" s="29" t="n">
        <v>0</v>
      </c>
      <c r="Q101" s="29" t="n">
        <v>0</v>
      </c>
      <c r="R101" s="15" t="inlineStr">
        <is>
          <t>Not listed</t>
        </is>
      </c>
      <c r="S101" s="29" t="n">
        <v>0</v>
      </c>
      <c r="T101" s="29" t="n">
        <v>5</v>
      </c>
      <c r="U101" s="15" t="inlineStr">
        <is>
          <t>None (herbal extracts)</t>
        </is>
      </c>
      <c r="V101" s="15" t="inlineStr">
        <is>
          <t>Herb/flower/fruit flavours, zero sugar, calm/unique sensory</t>
        </is>
      </c>
      <c r="W101" s="32" t="n"/>
      <c r="X101" s="32" t="n"/>
      <c r="Y101" s="32" t="n"/>
      <c r="Z101" s="32" t="n"/>
      <c r="AA101" s="15" t="inlineStr">
        <is>
          <t>Low</t>
        </is>
      </c>
      <c r="AB101" s="15" t="inlineStr">
        <is>
          <t>Emerging craft brand; small but loyal</t>
        </is>
      </c>
      <c r="AC101" s="15" t="inlineStr">
        <is>
          <t>Whimsical herbal sparkling water for the curious</t>
        </is>
      </c>
      <c r="AD101" s="15" t="inlineStr">
        <is>
          <t>Unusual herbal-botanical flavours you can't get elsewhere.</t>
        </is>
      </c>
      <c r="AE101" s="32" t="n"/>
      <c r="AF101" s="34">
        <f>IF(AND(ISNUMBER($P101),ISNUMBER($AL101),$AL101&lt;&gt;0),ROUND($P101/$AL101*100,1),"")</f>
        <v/>
      </c>
      <c r="AG101" s="35">
        <f>IF(AND(ISNUMBER($S101),ISNUMBER($AL101),$AL101&lt;&gt;0),ROUND($S101/$AL101*100,2),"")</f>
        <v/>
      </c>
      <c r="AH101" s="34">
        <f>IF(AND(ISNUMBER($Q101),ISNUMBER($AL101),$AL101&lt;&gt;0),ROUND($Q101/$AL101*100,1),"")</f>
        <v/>
      </c>
      <c r="AI101" s="29">
        <f>IF(ISNUMBER($S101),IF($S101&lt;=1,"Yes","No"),"n/a")</f>
        <v/>
      </c>
      <c r="AJ101" s="29">
        <f>IF(ISNUMBER($S101),ROUND(MAX(0,MIN(100,100-$S101*2.5-IF(ISNUMBER($T101),$T101,0)*0.12+IF($S101&lt;=1,12,0))),0),"")</f>
        <v/>
      </c>
      <c r="AK101" s="29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29" t="n">
        <v>355</v>
      </c>
      <c r="AM101" s="30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Aura Bora</t>
        </is>
      </c>
      <c r="B102" s="15" t="inlineStr">
        <is>
          <t>Aura Bora Herbal Sparkling Water | Basil Berry | 15-pack 355mL</t>
        </is>
      </c>
      <c r="C102" s="15" t="inlineStr">
        <is>
          <t>1) Sparkling electrolyte / functional sparkling</t>
        </is>
      </c>
      <c r="D102" s="15" t="inlineStr">
        <is>
          <t>355 mL can</t>
        </is>
      </c>
      <c r="E102" s="29" t="n">
        <v>15</v>
      </c>
      <c r="F102" s="30" t="n"/>
      <c r="G102" s="31">
        <f>IF(AND(ISNUMBER($F102),ISNUMBER($E102),$E102&lt;&gt;0),$F102/$E102,"")</f>
        <v/>
      </c>
      <c r="H102" s="31">
        <f>IF(AND(ISNUMBER($F102),ISNUMBER($AL102),ISNUMBER($E102),($AL102*$E102)&lt;&gt;0),$F102/($AL102*$E102)*100,"")</f>
        <v/>
      </c>
      <c r="I102" s="32" t="n"/>
      <c r="J102" s="33" t="n"/>
      <c r="K102" s="31">
        <f>IF(AND(ISNUMBER($F102),ISNUMBER($J102)),$F102*(1-$J102),"")</f>
        <v/>
      </c>
      <c r="L102" s="32" t="n"/>
      <c r="M102" s="32" t="n"/>
      <c r="N102" s="31">
        <f>IF(ISNUMBER($F102),($F102-IF(ISNUMBER($AM102),$AM102,0))*(1-IF(ISNUMBER($J102),$J102,0)),"")</f>
        <v/>
      </c>
      <c r="O102" s="15" t="inlineStr">
        <is>
          <t>Basil Berry</t>
        </is>
      </c>
      <c r="P102" s="29" t="n">
        <v>0</v>
      </c>
      <c r="Q102" s="29" t="n">
        <v>0</v>
      </c>
      <c r="R102" s="15" t="inlineStr">
        <is>
          <t>Not listed</t>
        </is>
      </c>
      <c r="S102" s="29" t="n">
        <v>0</v>
      </c>
      <c r="T102" s="29" t="n">
        <v>5</v>
      </c>
      <c r="U102" s="15" t="inlineStr">
        <is>
          <t>None (herbal extracts)</t>
        </is>
      </c>
      <c r="V102" s="15" t="inlineStr">
        <is>
          <t>Herb/flower/fruit flavours, zero sugar, calm/unique sensory</t>
        </is>
      </c>
      <c r="W102" s="32" t="n"/>
      <c r="X102" s="32" t="n"/>
      <c r="Y102" s="32" t="n"/>
      <c r="Z102" s="32" t="n"/>
      <c r="AA102" s="15" t="inlineStr">
        <is>
          <t>Low</t>
        </is>
      </c>
      <c r="AB102" s="15" t="inlineStr">
        <is>
          <t>Emerging craft brand; small but loyal</t>
        </is>
      </c>
      <c r="AC102" s="15" t="inlineStr">
        <is>
          <t>Whimsical herbal sparkling water for the curious</t>
        </is>
      </c>
      <c r="AD102" s="15" t="inlineStr">
        <is>
          <t>Unusual herbal-botanical flavours you can't get elsewhere.</t>
        </is>
      </c>
      <c r="AE102" s="32" t="n"/>
      <c r="AF102" s="34">
        <f>IF(AND(ISNUMBER($P102),ISNUMBER($AL102),$AL102&lt;&gt;0),ROUND($P102/$AL102*100,1),"")</f>
        <v/>
      </c>
      <c r="AG102" s="35">
        <f>IF(AND(ISNUMBER($S102),ISNUMBER($AL102),$AL102&lt;&gt;0),ROUND($S102/$AL102*100,2),"")</f>
        <v/>
      </c>
      <c r="AH102" s="34">
        <f>IF(AND(ISNUMBER($Q102),ISNUMBER($AL102),$AL102&lt;&gt;0),ROUND($Q102/$AL102*100,1),"")</f>
        <v/>
      </c>
      <c r="AI102" s="29">
        <f>IF(ISNUMBER($S102),IF($S102&lt;=1,"Yes","No"),"n/a")</f>
        <v/>
      </c>
      <c r="AJ102" s="29">
        <f>IF(ISNUMBER($S102),ROUND(MAX(0,MIN(100,100-$S102*2.5-IF(ISNUMBER($T102),$T102,0)*0.12+IF($S102&lt;=1,12,0))),0),"")</f>
        <v/>
      </c>
      <c r="AK102" s="29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29" t="n">
        <v>355</v>
      </c>
      <c r="AM102" s="30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Aura Bora</t>
        </is>
      </c>
      <c r="B103" s="15" t="inlineStr">
        <is>
          <t>Aura Bora Herbal Sparkling Water | Basil Berry | 18-pack 355mL</t>
        </is>
      </c>
      <c r="C103" s="15" t="inlineStr">
        <is>
          <t>1) Sparkling electrolyte / functional sparkling</t>
        </is>
      </c>
      <c r="D103" s="15" t="inlineStr">
        <is>
          <t>355 mL can</t>
        </is>
      </c>
      <c r="E103" s="29" t="n">
        <v>18</v>
      </c>
      <c r="F103" s="30" t="n"/>
      <c r="G103" s="31">
        <f>IF(AND(ISNUMBER($F103),ISNUMBER($E103),$E103&lt;&gt;0),$F103/$E103,"")</f>
        <v/>
      </c>
      <c r="H103" s="31">
        <f>IF(AND(ISNUMBER($F103),ISNUMBER($AL103),ISNUMBER($E103),($AL103*$E103)&lt;&gt;0),$F103/($AL103*$E103)*100,"")</f>
        <v/>
      </c>
      <c r="I103" s="32" t="n"/>
      <c r="J103" s="33" t="n"/>
      <c r="K103" s="31">
        <f>IF(AND(ISNUMBER($F103),ISNUMBER($J103)),$F103*(1-$J103),"")</f>
        <v/>
      </c>
      <c r="L103" s="32" t="n"/>
      <c r="M103" s="32" t="n"/>
      <c r="N103" s="31">
        <f>IF(ISNUMBER($F103),($F103-IF(ISNUMBER($AM103),$AM103,0))*(1-IF(ISNUMBER($J103),$J103,0)),"")</f>
        <v/>
      </c>
      <c r="O103" s="15" t="inlineStr">
        <is>
          <t>Basil Berry</t>
        </is>
      </c>
      <c r="P103" s="29" t="n">
        <v>0</v>
      </c>
      <c r="Q103" s="29" t="n">
        <v>0</v>
      </c>
      <c r="R103" s="15" t="inlineStr">
        <is>
          <t>Not listed</t>
        </is>
      </c>
      <c r="S103" s="29" t="n">
        <v>0</v>
      </c>
      <c r="T103" s="29" t="n">
        <v>5</v>
      </c>
      <c r="U103" s="15" t="inlineStr">
        <is>
          <t>None (herbal extracts)</t>
        </is>
      </c>
      <c r="V103" s="15" t="inlineStr">
        <is>
          <t>Herb/flower/fruit flavours, zero sugar, calm/unique sensory</t>
        </is>
      </c>
      <c r="W103" s="32" t="n"/>
      <c r="X103" s="32" t="n"/>
      <c r="Y103" s="32" t="n"/>
      <c r="Z103" s="32" t="n"/>
      <c r="AA103" s="15" t="inlineStr">
        <is>
          <t>Low</t>
        </is>
      </c>
      <c r="AB103" s="15" t="inlineStr">
        <is>
          <t>Emerging craft brand; small but loyal</t>
        </is>
      </c>
      <c r="AC103" s="15" t="inlineStr">
        <is>
          <t>Whimsical herbal sparkling water for the curious</t>
        </is>
      </c>
      <c r="AD103" s="15" t="inlineStr">
        <is>
          <t>Unusual herbal-botanical flavours you can't get elsewhere.</t>
        </is>
      </c>
      <c r="AE103" s="32" t="n"/>
      <c r="AF103" s="34">
        <f>IF(AND(ISNUMBER($P103),ISNUMBER($AL103),$AL103&lt;&gt;0),ROUND($P103/$AL103*100,1),"")</f>
        <v/>
      </c>
      <c r="AG103" s="35">
        <f>IF(AND(ISNUMBER($S103),ISNUMBER($AL103),$AL103&lt;&gt;0),ROUND($S103/$AL103*100,2),"")</f>
        <v/>
      </c>
      <c r="AH103" s="34">
        <f>IF(AND(ISNUMBER($Q103),ISNUMBER($AL103),$AL103&lt;&gt;0),ROUND($Q103/$AL103*100,1),"")</f>
        <v/>
      </c>
      <c r="AI103" s="29">
        <f>IF(ISNUMBER($S103),IF($S103&lt;=1,"Yes","No"),"n/a")</f>
        <v/>
      </c>
      <c r="AJ103" s="29">
        <f>IF(ISNUMBER($S103),ROUND(MAX(0,MIN(100,100-$S103*2.5-IF(ISNUMBER($T103),$T103,0)*0.12+IF($S103&lt;=1,12,0))),0),"")</f>
        <v/>
      </c>
      <c r="AK103" s="29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29" t="n">
        <v>355</v>
      </c>
      <c r="AM103" s="30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Aura Bora</t>
        </is>
      </c>
      <c r="B104" s="15" t="inlineStr">
        <is>
          <t>Aura Bora Herbal Sparkling Water | Basil Berry | 24-pack 355mL</t>
        </is>
      </c>
      <c r="C104" s="15" t="inlineStr">
        <is>
          <t>1) Sparkling electrolyte / functional sparkling</t>
        </is>
      </c>
      <c r="D104" s="15" t="inlineStr">
        <is>
          <t>355 mL can</t>
        </is>
      </c>
      <c r="E104" s="29" t="n">
        <v>24</v>
      </c>
      <c r="F104" s="30" t="n"/>
      <c r="G104" s="31">
        <f>IF(AND(ISNUMBER($F104),ISNUMBER($E104),$E104&lt;&gt;0),$F104/$E104,"")</f>
        <v/>
      </c>
      <c r="H104" s="31">
        <f>IF(AND(ISNUMBER($F104),ISNUMBER($AL104),ISNUMBER($E104),($AL104*$E104)&lt;&gt;0),$F104/($AL104*$E104)*100,"")</f>
        <v/>
      </c>
      <c r="I104" s="32" t="n"/>
      <c r="J104" s="33" t="n"/>
      <c r="K104" s="31">
        <f>IF(AND(ISNUMBER($F104),ISNUMBER($J104)),$F104*(1-$J104),"")</f>
        <v/>
      </c>
      <c r="L104" s="32" t="n"/>
      <c r="M104" s="32" t="n"/>
      <c r="N104" s="31">
        <f>IF(ISNUMBER($F104),($F104-IF(ISNUMBER($AM104),$AM104,0))*(1-IF(ISNUMBER($J104),$J104,0)),"")</f>
        <v/>
      </c>
      <c r="O104" s="15" t="inlineStr">
        <is>
          <t>Basil Berry</t>
        </is>
      </c>
      <c r="P104" s="29" t="n">
        <v>0</v>
      </c>
      <c r="Q104" s="29" t="n">
        <v>0</v>
      </c>
      <c r="R104" s="15" t="inlineStr">
        <is>
          <t>Not listed</t>
        </is>
      </c>
      <c r="S104" s="29" t="n">
        <v>0</v>
      </c>
      <c r="T104" s="29" t="n">
        <v>5</v>
      </c>
      <c r="U104" s="15" t="inlineStr">
        <is>
          <t>None (herbal extracts)</t>
        </is>
      </c>
      <c r="V104" s="15" t="inlineStr">
        <is>
          <t>Herb/flower/fruit flavours, zero sugar, calm/unique sensory</t>
        </is>
      </c>
      <c r="W104" s="32" t="n"/>
      <c r="X104" s="32" t="n"/>
      <c r="Y104" s="32" t="n"/>
      <c r="Z104" s="32" t="n"/>
      <c r="AA104" s="15" t="inlineStr">
        <is>
          <t>Low</t>
        </is>
      </c>
      <c r="AB104" s="15" t="inlineStr">
        <is>
          <t>Emerging craft brand; small but loyal</t>
        </is>
      </c>
      <c r="AC104" s="15" t="inlineStr">
        <is>
          <t>Whimsical herbal sparkling water for the curious</t>
        </is>
      </c>
      <c r="AD104" s="15" t="inlineStr">
        <is>
          <t>Unusual herbal-botanical flavours you can't get elsewhere.</t>
        </is>
      </c>
      <c r="AE104" s="32" t="n"/>
      <c r="AF104" s="34">
        <f>IF(AND(ISNUMBER($P104),ISNUMBER($AL104),$AL104&lt;&gt;0),ROUND($P104/$AL104*100,1),"")</f>
        <v/>
      </c>
      <c r="AG104" s="35">
        <f>IF(AND(ISNUMBER($S104),ISNUMBER($AL104),$AL104&lt;&gt;0),ROUND($S104/$AL104*100,2),"")</f>
        <v/>
      </c>
      <c r="AH104" s="34">
        <f>IF(AND(ISNUMBER($Q104),ISNUMBER($AL104),$AL104&lt;&gt;0),ROUND($Q104/$AL104*100,1),"")</f>
        <v/>
      </c>
      <c r="AI104" s="29">
        <f>IF(ISNUMBER($S104),IF($S104&lt;=1,"Yes","No"),"n/a")</f>
        <v/>
      </c>
      <c r="AJ104" s="29">
        <f>IF(ISNUMBER($S104),ROUND(MAX(0,MIN(100,100-$S104*2.5-IF(ISNUMBER($T104),$T104,0)*0.12+IF($S104&lt;=1,12,0))),0),"")</f>
        <v/>
      </c>
      <c r="AK104" s="29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29" t="n">
        <v>355</v>
      </c>
      <c r="AM104" s="30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Aura Bora</t>
        </is>
      </c>
      <c r="B105" s="15" t="inlineStr">
        <is>
          <t>Aura Bora Herbal Sparkling Water | Lemongrass Coconut | single 355mL</t>
        </is>
      </c>
      <c r="C105" s="15" t="inlineStr">
        <is>
          <t>1) Sparkling electrolyte / functional sparkling</t>
        </is>
      </c>
      <c r="D105" s="15" t="inlineStr">
        <is>
          <t>355 mL can</t>
        </is>
      </c>
      <c r="E105" s="29" t="n">
        <v>1</v>
      </c>
      <c r="F105" s="30" t="n"/>
      <c r="G105" s="31">
        <f>IF(AND(ISNUMBER($F105),ISNUMBER($E105),$E105&lt;&gt;0),$F105/$E105,"")</f>
        <v/>
      </c>
      <c r="H105" s="31">
        <f>IF(AND(ISNUMBER($F105),ISNUMBER($AL105),ISNUMBER($E105),($AL105*$E105)&lt;&gt;0),$F105/($AL105*$E105)*100,"")</f>
        <v/>
      </c>
      <c r="I105" s="32" t="n"/>
      <c r="J105" s="33" t="n"/>
      <c r="K105" s="31">
        <f>IF(AND(ISNUMBER($F105),ISNUMBER($J105)),$F105*(1-$J105),"")</f>
        <v/>
      </c>
      <c r="L105" s="32" t="n"/>
      <c r="M105" s="32" t="n"/>
      <c r="N105" s="31">
        <f>IF(ISNUMBER($F105),($F105-IF(ISNUMBER($AM105),$AM105,0))*(1-IF(ISNUMBER($J105),$J105,0)),"")</f>
        <v/>
      </c>
      <c r="O105" s="15" t="inlineStr">
        <is>
          <t>Lemongrass Coconut</t>
        </is>
      </c>
      <c r="P105" s="29" t="n">
        <v>0</v>
      </c>
      <c r="Q105" s="29" t="n">
        <v>0</v>
      </c>
      <c r="R105" s="15" t="inlineStr">
        <is>
          <t>Not listed</t>
        </is>
      </c>
      <c r="S105" s="29" t="n">
        <v>0</v>
      </c>
      <c r="T105" s="29" t="n">
        <v>5</v>
      </c>
      <c r="U105" s="15" t="inlineStr">
        <is>
          <t>None (herbal extracts)</t>
        </is>
      </c>
      <c r="V105" s="15" t="inlineStr">
        <is>
          <t>Herb/flower/fruit flavours, zero sugar, calm/unique sensory</t>
        </is>
      </c>
      <c r="W105" s="32" t="n"/>
      <c r="X105" s="32" t="n"/>
      <c r="Y105" s="32" t="n"/>
      <c r="Z105" s="32" t="n"/>
      <c r="AA105" s="15" t="inlineStr">
        <is>
          <t>Low</t>
        </is>
      </c>
      <c r="AB105" s="15" t="inlineStr">
        <is>
          <t>Emerging craft brand; small but loyal</t>
        </is>
      </c>
      <c r="AC105" s="15" t="inlineStr">
        <is>
          <t>Whimsical herbal sparkling water for the curious</t>
        </is>
      </c>
      <c r="AD105" s="15" t="inlineStr">
        <is>
          <t>Unusual herbal-botanical flavours you can't get elsewhere.</t>
        </is>
      </c>
      <c r="AE105" s="32" t="n"/>
      <c r="AF105" s="34">
        <f>IF(AND(ISNUMBER($P105),ISNUMBER($AL105),$AL105&lt;&gt;0),ROUND($P105/$AL105*100,1),"")</f>
        <v/>
      </c>
      <c r="AG105" s="35">
        <f>IF(AND(ISNUMBER($S105),ISNUMBER($AL105),$AL105&lt;&gt;0),ROUND($S105/$AL105*100,2),"")</f>
        <v/>
      </c>
      <c r="AH105" s="34">
        <f>IF(AND(ISNUMBER($Q105),ISNUMBER($AL105),$AL105&lt;&gt;0),ROUND($Q105/$AL105*100,1),"")</f>
        <v/>
      </c>
      <c r="AI105" s="29">
        <f>IF(ISNUMBER($S105),IF($S105&lt;=1,"Yes","No"),"n/a")</f>
        <v/>
      </c>
      <c r="AJ105" s="29">
        <f>IF(ISNUMBER($S105),ROUND(MAX(0,MIN(100,100-$S105*2.5-IF(ISNUMBER($T105),$T105,0)*0.12+IF($S105&lt;=1,12,0))),0),"")</f>
        <v/>
      </c>
      <c r="AK105" s="29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29" t="n">
        <v>355</v>
      </c>
      <c r="AM105" s="30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Aura Bora</t>
        </is>
      </c>
      <c r="B106" s="15" t="inlineStr">
        <is>
          <t>Aura Bora Herbal Sparkling Water | Lemongrass Coconut | 8-pack 355mL</t>
        </is>
      </c>
      <c r="C106" s="15" t="inlineStr">
        <is>
          <t>1) Sparkling electrolyte / functional sparkling</t>
        </is>
      </c>
      <c r="D106" s="15" t="inlineStr">
        <is>
          <t>355 mL can</t>
        </is>
      </c>
      <c r="E106" s="29" t="n">
        <v>8</v>
      </c>
      <c r="F106" s="30" t="n"/>
      <c r="G106" s="31">
        <f>IF(AND(ISNUMBER($F106),ISNUMBER($E106),$E106&lt;&gt;0),$F106/$E106,"")</f>
        <v/>
      </c>
      <c r="H106" s="31">
        <f>IF(AND(ISNUMBER($F106),ISNUMBER($AL106),ISNUMBER($E106),($AL106*$E106)&lt;&gt;0),$F106/($AL106*$E106)*100,"")</f>
        <v/>
      </c>
      <c r="I106" s="32" t="n"/>
      <c r="J106" s="33" t="n"/>
      <c r="K106" s="31">
        <f>IF(AND(ISNUMBER($F106),ISNUMBER($J106)),$F106*(1-$J106),"")</f>
        <v/>
      </c>
      <c r="L106" s="32" t="n"/>
      <c r="M106" s="32" t="n"/>
      <c r="N106" s="31">
        <f>IF(ISNUMBER($F106),($F106-IF(ISNUMBER($AM106),$AM106,0))*(1-IF(ISNUMBER($J106),$J106,0)),"")</f>
        <v/>
      </c>
      <c r="O106" s="15" t="inlineStr">
        <is>
          <t>Lemongrass Coconut</t>
        </is>
      </c>
      <c r="P106" s="29" t="n">
        <v>0</v>
      </c>
      <c r="Q106" s="29" t="n">
        <v>0</v>
      </c>
      <c r="R106" s="15" t="inlineStr">
        <is>
          <t>Not listed</t>
        </is>
      </c>
      <c r="S106" s="29" t="n">
        <v>0</v>
      </c>
      <c r="T106" s="29" t="n">
        <v>5</v>
      </c>
      <c r="U106" s="15" t="inlineStr">
        <is>
          <t>None (herbal extracts)</t>
        </is>
      </c>
      <c r="V106" s="15" t="inlineStr">
        <is>
          <t>Herb/flower/fruit flavours, zero sugar, calm/unique sensory</t>
        </is>
      </c>
      <c r="W106" s="32" t="n"/>
      <c r="X106" s="32" t="n"/>
      <c r="Y106" s="32" t="n"/>
      <c r="Z106" s="32" t="n"/>
      <c r="AA106" s="15" t="inlineStr">
        <is>
          <t>Low</t>
        </is>
      </c>
      <c r="AB106" s="15" t="inlineStr">
        <is>
          <t>Emerging craft brand; small but loyal</t>
        </is>
      </c>
      <c r="AC106" s="15" t="inlineStr">
        <is>
          <t>Whimsical herbal sparkling water for the curious</t>
        </is>
      </c>
      <c r="AD106" s="15" t="inlineStr">
        <is>
          <t>Unusual herbal-botanical flavours you can't get elsewhere.</t>
        </is>
      </c>
      <c r="AE106" s="32" t="n"/>
      <c r="AF106" s="34">
        <f>IF(AND(ISNUMBER($P106),ISNUMBER($AL106),$AL106&lt;&gt;0),ROUND($P106/$AL106*100,1),"")</f>
        <v/>
      </c>
      <c r="AG106" s="35">
        <f>IF(AND(ISNUMBER($S106),ISNUMBER($AL106),$AL106&lt;&gt;0),ROUND($S106/$AL106*100,2),"")</f>
        <v/>
      </c>
      <c r="AH106" s="34">
        <f>IF(AND(ISNUMBER($Q106),ISNUMBER($AL106),$AL106&lt;&gt;0),ROUND($Q106/$AL106*100,1),"")</f>
        <v/>
      </c>
      <c r="AI106" s="29">
        <f>IF(ISNUMBER($S106),IF($S106&lt;=1,"Yes","No"),"n/a")</f>
        <v/>
      </c>
      <c r="AJ106" s="29">
        <f>IF(ISNUMBER($S106),ROUND(MAX(0,MIN(100,100-$S106*2.5-IF(ISNUMBER($T106),$T106,0)*0.12+IF($S106&lt;=1,12,0))),0),"")</f>
        <v/>
      </c>
      <c r="AK106" s="29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29" t="n">
        <v>355</v>
      </c>
      <c r="AM106" s="30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Aura Bora</t>
        </is>
      </c>
      <c r="B107" s="15" t="inlineStr">
        <is>
          <t>Aura Bora Herbal Sparkling Water | Lemongrass Coconut | 12-pack 355mL</t>
        </is>
      </c>
      <c r="C107" s="15" t="inlineStr">
        <is>
          <t>1) Sparkling electrolyte / functional sparkling</t>
        </is>
      </c>
      <c r="D107" s="15" t="inlineStr">
        <is>
          <t>355 mL can</t>
        </is>
      </c>
      <c r="E107" s="29" t="n">
        <v>12</v>
      </c>
      <c r="F107" s="30" t="n"/>
      <c r="G107" s="31">
        <f>IF(AND(ISNUMBER($F107),ISNUMBER($E107),$E107&lt;&gt;0),$F107/$E107,"")</f>
        <v/>
      </c>
      <c r="H107" s="31">
        <f>IF(AND(ISNUMBER($F107),ISNUMBER($AL107),ISNUMBER($E107),($AL107*$E107)&lt;&gt;0),$F107/($AL107*$E107)*100,"")</f>
        <v/>
      </c>
      <c r="I107" s="32" t="n"/>
      <c r="J107" s="33" t="n"/>
      <c r="K107" s="31">
        <f>IF(AND(ISNUMBER($F107),ISNUMBER($J107)),$F107*(1-$J107),"")</f>
        <v/>
      </c>
      <c r="L107" s="32" t="n"/>
      <c r="M107" s="32" t="n"/>
      <c r="N107" s="31">
        <f>IF(ISNUMBER($F107),($F107-IF(ISNUMBER($AM107),$AM107,0))*(1-IF(ISNUMBER($J107),$J107,0)),"")</f>
        <v/>
      </c>
      <c r="O107" s="15" t="inlineStr">
        <is>
          <t>Lemongrass Coconut</t>
        </is>
      </c>
      <c r="P107" s="29" t="n">
        <v>0</v>
      </c>
      <c r="Q107" s="29" t="n">
        <v>0</v>
      </c>
      <c r="R107" s="15" t="inlineStr">
        <is>
          <t>Not listed</t>
        </is>
      </c>
      <c r="S107" s="29" t="n">
        <v>0</v>
      </c>
      <c r="T107" s="29" t="n">
        <v>5</v>
      </c>
      <c r="U107" s="15" t="inlineStr">
        <is>
          <t>None (herbal extracts)</t>
        </is>
      </c>
      <c r="V107" s="15" t="inlineStr">
        <is>
          <t>Herb/flower/fruit flavours, zero sugar, calm/unique sensory</t>
        </is>
      </c>
      <c r="W107" s="32" t="n"/>
      <c r="X107" s="32" t="n"/>
      <c r="Y107" s="32" t="n"/>
      <c r="Z107" s="32" t="n"/>
      <c r="AA107" s="15" t="inlineStr">
        <is>
          <t>Low</t>
        </is>
      </c>
      <c r="AB107" s="15" t="inlineStr">
        <is>
          <t>Emerging craft brand; small but loyal</t>
        </is>
      </c>
      <c r="AC107" s="15" t="inlineStr">
        <is>
          <t>Whimsical herbal sparkling water for the curious</t>
        </is>
      </c>
      <c r="AD107" s="15" t="inlineStr">
        <is>
          <t>Unusual herbal-botanical flavours you can't get elsewhere.</t>
        </is>
      </c>
      <c r="AE107" s="32" t="n"/>
      <c r="AF107" s="34">
        <f>IF(AND(ISNUMBER($P107),ISNUMBER($AL107),$AL107&lt;&gt;0),ROUND($P107/$AL107*100,1),"")</f>
        <v/>
      </c>
      <c r="AG107" s="35">
        <f>IF(AND(ISNUMBER($S107),ISNUMBER($AL107),$AL107&lt;&gt;0),ROUND($S107/$AL107*100,2),"")</f>
        <v/>
      </c>
      <c r="AH107" s="34">
        <f>IF(AND(ISNUMBER($Q107),ISNUMBER($AL107),$AL107&lt;&gt;0),ROUND($Q107/$AL107*100,1),"")</f>
        <v/>
      </c>
      <c r="AI107" s="29">
        <f>IF(ISNUMBER($S107),IF($S107&lt;=1,"Yes","No"),"n/a")</f>
        <v/>
      </c>
      <c r="AJ107" s="29">
        <f>IF(ISNUMBER($S107),ROUND(MAX(0,MIN(100,100-$S107*2.5-IF(ISNUMBER($T107),$T107,0)*0.12+IF($S107&lt;=1,12,0))),0),"")</f>
        <v/>
      </c>
      <c r="AK107" s="29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29" t="n">
        <v>355</v>
      </c>
      <c r="AM107" s="30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Aura Bora</t>
        </is>
      </c>
      <c r="B108" s="15" t="inlineStr">
        <is>
          <t>Aura Bora Herbal Sparkling Water | Lemongrass Coconut | 15-pack 355mL</t>
        </is>
      </c>
      <c r="C108" s="15" t="inlineStr">
        <is>
          <t>1) Sparkling electrolyte / functional sparkling</t>
        </is>
      </c>
      <c r="D108" s="15" t="inlineStr">
        <is>
          <t>355 mL can</t>
        </is>
      </c>
      <c r="E108" s="29" t="n">
        <v>15</v>
      </c>
      <c r="F108" s="30" t="n"/>
      <c r="G108" s="31">
        <f>IF(AND(ISNUMBER($F108),ISNUMBER($E108),$E108&lt;&gt;0),$F108/$E108,"")</f>
        <v/>
      </c>
      <c r="H108" s="31">
        <f>IF(AND(ISNUMBER($F108),ISNUMBER($AL108),ISNUMBER($E108),($AL108*$E108)&lt;&gt;0),$F108/($AL108*$E108)*100,"")</f>
        <v/>
      </c>
      <c r="I108" s="32" t="n"/>
      <c r="J108" s="33" t="n"/>
      <c r="K108" s="31">
        <f>IF(AND(ISNUMBER($F108),ISNUMBER($J108)),$F108*(1-$J108),"")</f>
        <v/>
      </c>
      <c r="L108" s="32" t="n"/>
      <c r="M108" s="32" t="n"/>
      <c r="N108" s="31">
        <f>IF(ISNUMBER($F108),($F108-IF(ISNUMBER($AM108),$AM108,0))*(1-IF(ISNUMBER($J108),$J108,0)),"")</f>
        <v/>
      </c>
      <c r="O108" s="15" t="inlineStr">
        <is>
          <t>Lemongrass Coconut</t>
        </is>
      </c>
      <c r="P108" s="29" t="n">
        <v>0</v>
      </c>
      <c r="Q108" s="29" t="n">
        <v>0</v>
      </c>
      <c r="R108" s="15" t="inlineStr">
        <is>
          <t>Not listed</t>
        </is>
      </c>
      <c r="S108" s="29" t="n">
        <v>0</v>
      </c>
      <c r="T108" s="29" t="n">
        <v>5</v>
      </c>
      <c r="U108" s="15" t="inlineStr">
        <is>
          <t>None (herbal extracts)</t>
        </is>
      </c>
      <c r="V108" s="15" t="inlineStr">
        <is>
          <t>Herb/flower/fruit flavours, zero sugar, calm/unique sensory</t>
        </is>
      </c>
      <c r="W108" s="32" t="n"/>
      <c r="X108" s="32" t="n"/>
      <c r="Y108" s="32" t="n"/>
      <c r="Z108" s="32" t="n"/>
      <c r="AA108" s="15" t="inlineStr">
        <is>
          <t>Low</t>
        </is>
      </c>
      <c r="AB108" s="15" t="inlineStr">
        <is>
          <t>Emerging craft brand; small but loyal</t>
        </is>
      </c>
      <c r="AC108" s="15" t="inlineStr">
        <is>
          <t>Whimsical herbal sparkling water for the curious</t>
        </is>
      </c>
      <c r="AD108" s="15" t="inlineStr">
        <is>
          <t>Unusual herbal-botanical flavours you can't get elsewhere.</t>
        </is>
      </c>
      <c r="AE108" s="32" t="n"/>
      <c r="AF108" s="34">
        <f>IF(AND(ISNUMBER($P108),ISNUMBER($AL108),$AL108&lt;&gt;0),ROUND($P108/$AL108*100,1),"")</f>
        <v/>
      </c>
      <c r="AG108" s="35">
        <f>IF(AND(ISNUMBER($S108),ISNUMBER($AL108),$AL108&lt;&gt;0),ROUND($S108/$AL108*100,2),"")</f>
        <v/>
      </c>
      <c r="AH108" s="34">
        <f>IF(AND(ISNUMBER($Q108),ISNUMBER($AL108),$AL108&lt;&gt;0),ROUND($Q108/$AL108*100,1),"")</f>
        <v/>
      </c>
      <c r="AI108" s="29">
        <f>IF(ISNUMBER($S108),IF($S108&lt;=1,"Yes","No"),"n/a")</f>
        <v/>
      </c>
      <c r="AJ108" s="29">
        <f>IF(ISNUMBER($S108),ROUND(MAX(0,MIN(100,100-$S108*2.5-IF(ISNUMBER($T108),$T108,0)*0.12+IF($S108&lt;=1,12,0))),0),"")</f>
        <v/>
      </c>
      <c r="AK108" s="29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29" t="n">
        <v>355</v>
      </c>
      <c r="AM108" s="30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Aura Bora</t>
        </is>
      </c>
      <c r="B109" s="15" t="inlineStr">
        <is>
          <t>Aura Bora Herbal Sparkling Water | Lemongrass Coconut | 18-pack 355mL</t>
        </is>
      </c>
      <c r="C109" s="15" t="inlineStr">
        <is>
          <t>1) Sparkling electrolyte / functional sparkling</t>
        </is>
      </c>
      <c r="D109" s="15" t="inlineStr">
        <is>
          <t>355 mL can</t>
        </is>
      </c>
      <c r="E109" s="29" t="n">
        <v>18</v>
      </c>
      <c r="F109" s="30" t="n"/>
      <c r="G109" s="31">
        <f>IF(AND(ISNUMBER($F109),ISNUMBER($E109),$E109&lt;&gt;0),$F109/$E109,"")</f>
        <v/>
      </c>
      <c r="H109" s="31">
        <f>IF(AND(ISNUMBER($F109),ISNUMBER($AL109),ISNUMBER($E109),($AL109*$E109)&lt;&gt;0),$F109/($AL109*$E109)*100,"")</f>
        <v/>
      </c>
      <c r="I109" s="32" t="n"/>
      <c r="J109" s="33" t="n"/>
      <c r="K109" s="31">
        <f>IF(AND(ISNUMBER($F109),ISNUMBER($J109)),$F109*(1-$J109),"")</f>
        <v/>
      </c>
      <c r="L109" s="32" t="n"/>
      <c r="M109" s="32" t="n"/>
      <c r="N109" s="31">
        <f>IF(ISNUMBER($F109),($F109-IF(ISNUMBER($AM109),$AM109,0))*(1-IF(ISNUMBER($J109),$J109,0)),"")</f>
        <v/>
      </c>
      <c r="O109" s="15" t="inlineStr">
        <is>
          <t>Lemongrass Coconut</t>
        </is>
      </c>
      <c r="P109" s="29" t="n">
        <v>0</v>
      </c>
      <c r="Q109" s="29" t="n">
        <v>0</v>
      </c>
      <c r="R109" s="15" t="inlineStr">
        <is>
          <t>Not listed</t>
        </is>
      </c>
      <c r="S109" s="29" t="n">
        <v>0</v>
      </c>
      <c r="T109" s="29" t="n">
        <v>5</v>
      </c>
      <c r="U109" s="15" t="inlineStr">
        <is>
          <t>None (herbal extracts)</t>
        </is>
      </c>
      <c r="V109" s="15" t="inlineStr">
        <is>
          <t>Herb/flower/fruit flavours, zero sugar, calm/unique sensory</t>
        </is>
      </c>
      <c r="W109" s="32" t="n"/>
      <c r="X109" s="32" t="n"/>
      <c r="Y109" s="32" t="n"/>
      <c r="Z109" s="32" t="n"/>
      <c r="AA109" s="15" t="inlineStr">
        <is>
          <t>Low</t>
        </is>
      </c>
      <c r="AB109" s="15" t="inlineStr">
        <is>
          <t>Emerging craft brand; small but loyal</t>
        </is>
      </c>
      <c r="AC109" s="15" t="inlineStr">
        <is>
          <t>Whimsical herbal sparkling water for the curious</t>
        </is>
      </c>
      <c r="AD109" s="15" t="inlineStr">
        <is>
          <t>Unusual herbal-botanical flavours you can't get elsewhere.</t>
        </is>
      </c>
      <c r="AE109" s="32" t="n"/>
      <c r="AF109" s="34">
        <f>IF(AND(ISNUMBER($P109),ISNUMBER($AL109),$AL109&lt;&gt;0),ROUND($P109/$AL109*100,1),"")</f>
        <v/>
      </c>
      <c r="AG109" s="35">
        <f>IF(AND(ISNUMBER($S109),ISNUMBER($AL109),$AL109&lt;&gt;0),ROUND($S109/$AL109*100,2),"")</f>
        <v/>
      </c>
      <c r="AH109" s="34">
        <f>IF(AND(ISNUMBER($Q109),ISNUMBER($AL109),$AL109&lt;&gt;0),ROUND($Q109/$AL109*100,1),"")</f>
        <v/>
      </c>
      <c r="AI109" s="29">
        <f>IF(ISNUMBER($S109),IF($S109&lt;=1,"Yes","No"),"n/a")</f>
        <v/>
      </c>
      <c r="AJ109" s="29">
        <f>IF(ISNUMBER($S109),ROUND(MAX(0,MIN(100,100-$S109*2.5-IF(ISNUMBER($T109),$T109,0)*0.12+IF($S109&lt;=1,12,0))),0),"")</f>
        <v/>
      </c>
      <c r="AK109" s="29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29" t="n">
        <v>355</v>
      </c>
      <c r="AM109" s="30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Aura Bora</t>
        </is>
      </c>
      <c r="B110" s="15" t="inlineStr">
        <is>
          <t>Aura Bora Herbal Sparkling Water | Lemongrass Coconut | 24-pack 355mL</t>
        </is>
      </c>
      <c r="C110" s="15" t="inlineStr">
        <is>
          <t>1) Sparkling electrolyte / functional sparkling</t>
        </is>
      </c>
      <c r="D110" s="15" t="inlineStr">
        <is>
          <t>355 mL can</t>
        </is>
      </c>
      <c r="E110" s="29" t="n">
        <v>24</v>
      </c>
      <c r="F110" s="30" t="n"/>
      <c r="G110" s="31">
        <f>IF(AND(ISNUMBER($F110),ISNUMBER($E110),$E110&lt;&gt;0),$F110/$E110,"")</f>
        <v/>
      </c>
      <c r="H110" s="31">
        <f>IF(AND(ISNUMBER($F110),ISNUMBER($AL110),ISNUMBER($E110),($AL110*$E110)&lt;&gt;0),$F110/($AL110*$E110)*100,"")</f>
        <v/>
      </c>
      <c r="I110" s="32" t="n"/>
      <c r="J110" s="33" t="n"/>
      <c r="K110" s="31">
        <f>IF(AND(ISNUMBER($F110),ISNUMBER($J110)),$F110*(1-$J110),"")</f>
        <v/>
      </c>
      <c r="L110" s="32" t="n"/>
      <c r="M110" s="32" t="n"/>
      <c r="N110" s="31">
        <f>IF(ISNUMBER($F110),($F110-IF(ISNUMBER($AM110),$AM110,0))*(1-IF(ISNUMBER($J110),$J110,0)),"")</f>
        <v/>
      </c>
      <c r="O110" s="15" t="inlineStr">
        <is>
          <t>Lemongrass Coconut</t>
        </is>
      </c>
      <c r="P110" s="29" t="n">
        <v>0</v>
      </c>
      <c r="Q110" s="29" t="n">
        <v>0</v>
      </c>
      <c r="R110" s="15" t="inlineStr">
        <is>
          <t>Not listed</t>
        </is>
      </c>
      <c r="S110" s="29" t="n">
        <v>0</v>
      </c>
      <c r="T110" s="29" t="n">
        <v>5</v>
      </c>
      <c r="U110" s="15" t="inlineStr">
        <is>
          <t>None (herbal extracts)</t>
        </is>
      </c>
      <c r="V110" s="15" t="inlineStr">
        <is>
          <t>Herb/flower/fruit flavours, zero sugar, calm/unique sensory</t>
        </is>
      </c>
      <c r="W110" s="32" t="n"/>
      <c r="X110" s="32" t="n"/>
      <c r="Y110" s="32" t="n"/>
      <c r="Z110" s="32" t="n"/>
      <c r="AA110" s="15" t="inlineStr">
        <is>
          <t>Low</t>
        </is>
      </c>
      <c r="AB110" s="15" t="inlineStr">
        <is>
          <t>Emerging craft brand; small but loyal</t>
        </is>
      </c>
      <c r="AC110" s="15" t="inlineStr">
        <is>
          <t>Whimsical herbal sparkling water for the curious</t>
        </is>
      </c>
      <c r="AD110" s="15" t="inlineStr">
        <is>
          <t>Unusual herbal-botanical flavours you can't get elsewhere.</t>
        </is>
      </c>
      <c r="AE110" s="32" t="n"/>
      <c r="AF110" s="34">
        <f>IF(AND(ISNUMBER($P110),ISNUMBER($AL110),$AL110&lt;&gt;0),ROUND($P110/$AL110*100,1),"")</f>
        <v/>
      </c>
      <c r="AG110" s="35">
        <f>IF(AND(ISNUMBER($S110),ISNUMBER($AL110),$AL110&lt;&gt;0),ROUND($S110/$AL110*100,2),"")</f>
        <v/>
      </c>
      <c r="AH110" s="34">
        <f>IF(AND(ISNUMBER($Q110),ISNUMBER($AL110),$AL110&lt;&gt;0),ROUND($Q110/$AL110*100,1),"")</f>
        <v/>
      </c>
      <c r="AI110" s="29">
        <f>IF(ISNUMBER($S110),IF($S110&lt;=1,"Yes","No"),"n/a")</f>
        <v/>
      </c>
      <c r="AJ110" s="29">
        <f>IF(ISNUMBER($S110),ROUND(MAX(0,MIN(100,100-$S110*2.5-IF(ISNUMBER($T110),$T110,0)*0.12+IF($S110&lt;=1,12,0))),0),"")</f>
        <v/>
      </c>
      <c r="AK110" s="29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29" t="n">
        <v>355</v>
      </c>
      <c r="AM110" s="30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Aura Bora</t>
        </is>
      </c>
      <c r="B111" s="15" t="inlineStr">
        <is>
          <t>Aura Bora Herbal Sparkling Water | Cactus Rose | single 355mL</t>
        </is>
      </c>
      <c r="C111" s="15" t="inlineStr">
        <is>
          <t>1) Sparkling electrolyte / functional sparkling</t>
        </is>
      </c>
      <c r="D111" s="15" t="inlineStr">
        <is>
          <t>355 mL can</t>
        </is>
      </c>
      <c r="E111" s="29" t="n">
        <v>1</v>
      </c>
      <c r="F111" s="30" t="n"/>
      <c r="G111" s="31">
        <f>IF(AND(ISNUMBER($F111),ISNUMBER($E111),$E111&lt;&gt;0),$F111/$E111,"")</f>
        <v/>
      </c>
      <c r="H111" s="31">
        <f>IF(AND(ISNUMBER($F111),ISNUMBER($AL111),ISNUMBER($E111),($AL111*$E111)&lt;&gt;0),$F111/($AL111*$E111)*100,"")</f>
        <v/>
      </c>
      <c r="I111" s="32" t="n"/>
      <c r="J111" s="33" t="n"/>
      <c r="K111" s="31">
        <f>IF(AND(ISNUMBER($F111),ISNUMBER($J111)),$F111*(1-$J111),"")</f>
        <v/>
      </c>
      <c r="L111" s="32" t="n"/>
      <c r="M111" s="32" t="n"/>
      <c r="N111" s="31">
        <f>IF(ISNUMBER($F111),($F111-IF(ISNUMBER($AM111),$AM111,0))*(1-IF(ISNUMBER($J111),$J111,0)),"")</f>
        <v/>
      </c>
      <c r="O111" s="15" t="inlineStr">
        <is>
          <t>Cactus Rose</t>
        </is>
      </c>
      <c r="P111" s="29" t="n">
        <v>0</v>
      </c>
      <c r="Q111" s="29" t="n">
        <v>0</v>
      </c>
      <c r="R111" s="15" t="inlineStr">
        <is>
          <t>Not listed</t>
        </is>
      </c>
      <c r="S111" s="29" t="n">
        <v>0</v>
      </c>
      <c r="T111" s="29" t="n">
        <v>5</v>
      </c>
      <c r="U111" s="15" t="inlineStr">
        <is>
          <t>None (herbal extracts)</t>
        </is>
      </c>
      <c r="V111" s="15" t="inlineStr">
        <is>
          <t>Herb/flower/fruit flavours, zero sugar, calm/unique sensory</t>
        </is>
      </c>
      <c r="W111" s="32" t="n"/>
      <c r="X111" s="32" t="n"/>
      <c r="Y111" s="32" t="n"/>
      <c r="Z111" s="32" t="n"/>
      <c r="AA111" s="15" t="inlineStr">
        <is>
          <t>Low</t>
        </is>
      </c>
      <c r="AB111" s="15" t="inlineStr">
        <is>
          <t>Emerging craft brand; small but loyal</t>
        </is>
      </c>
      <c r="AC111" s="15" t="inlineStr">
        <is>
          <t>Whimsical herbal sparkling water for the curious</t>
        </is>
      </c>
      <c r="AD111" s="15" t="inlineStr">
        <is>
          <t>Unusual herbal-botanical flavours you can't get elsewhere.</t>
        </is>
      </c>
      <c r="AE111" s="32" t="n"/>
      <c r="AF111" s="34">
        <f>IF(AND(ISNUMBER($P111),ISNUMBER($AL111),$AL111&lt;&gt;0),ROUND($P111/$AL111*100,1),"")</f>
        <v/>
      </c>
      <c r="AG111" s="35">
        <f>IF(AND(ISNUMBER($S111),ISNUMBER($AL111),$AL111&lt;&gt;0),ROUND($S111/$AL111*100,2),"")</f>
        <v/>
      </c>
      <c r="AH111" s="34">
        <f>IF(AND(ISNUMBER($Q111),ISNUMBER($AL111),$AL111&lt;&gt;0),ROUND($Q111/$AL111*100,1),"")</f>
        <v/>
      </c>
      <c r="AI111" s="29">
        <f>IF(ISNUMBER($S111),IF($S111&lt;=1,"Yes","No"),"n/a")</f>
        <v/>
      </c>
      <c r="AJ111" s="29">
        <f>IF(ISNUMBER($S111),ROUND(MAX(0,MIN(100,100-$S111*2.5-IF(ISNUMBER($T111),$T111,0)*0.12+IF($S111&lt;=1,12,0))),0),"")</f>
        <v/>
      </c>
      <c r="AK111" s="29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29" t="n">
        <v>355</v>
      </c>
      <c r="AM111" s="30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Aura Bora</t>
        </is>
      </c>
      <c r="B112" s="15" t="inlineStr">
        <is>
          <t>Aura Bora Herbal Sparkling Water | Cactus Rose | 8-pack 355mL</t>
        </is>
      </c>
      <c r="C112" s="15" t="inlineStr">
        <is>
          <t>1) Sparkling electrolyte / functional sparkling</t>
        </is>
      </c>
      <c r="D112" s="15" t="inlineStr">
        <is>
          <t>355 mL can</t>
        </is>
      </c>
      <c r="E112" s="29" t="n">
        <v>8</v>
      </c>
      <c r="F112" s="30" t="n"/>
      <c r="G112" s="31">
        <f>IF(AND(ISNUMBER($F112),ISNUMBER($E112),$E112&lt;&gt;0),$F112/$E112,"")</f>
        <v/>
      </c>
      <c r="H112" s="31">
        <f>IF(AND(ISNUMBER($F112),ISNUMBER($AL112),ISNUMBER($E112),($AL112*$E112)&lt;&gt;0),$F112/($AL112*$E112)*100,"")</f>
        <v/>
      </c>
      <c r="I112" s="32" t="n"/>
      <c r="J112" s="33" t="n"/>
      <c r="K112" s="31">
        <f>IF(AND(ISNUMBER($F112),ISNUMBER($J112)),$F112*(1-$J112),"")</f>
        <v/>
      </c>
      <c r="L112" s="32" t="n"/>
      <c r="M112" s="32" t="n"/>
      <c r="N112" s="31">
        <f>IF(ISNUMBER($F112),($F112-IF(ISNUMBER($AM112),$AM112,0))*(1-IF(ISNUMBER($J112),$J112,0)),"")</f>
        <v/>
      </c>
      <c r="O112" s="15" t="inlineStr">
        <is>
          <t>Cactus Rose</t>
        </is>
      </c>
      <c r="P112" s="29" t="n">
        <v>0</v>
      </c>
      <c r="Q112" s="29" t="n">
        <v>0</v>
      </c>
      <c r="R112" s="15" t="inlineStr">
        <is>
          <t>Not listed</t>
        </is>
      </c>
      <c r="S112" s="29" t="n">
        <v>0</v>
      </c>
      <c r="T112" s="29" t="n">
        <v>5</v>
      </c>
      <c r="U112" s="15" t="inlineStr">
        <is>
          <t>None (herbal extracts)</t>
        </is>
      </c>
      <c r="V112" s="15" t="inlineStr">
        <is>
          <t>Herb/flower/fruit flavours, zero sugar, calm/unique sensory</t>
        </is>
      </c>
      <c r="W112" s="32" t="n"/>
      <c r="X112" s="32" t="n"/>
      <c r="Y112" s="32" t="n"/>
      <c r="Z112" s="32" t="n"/>
      <c r="AA112" s="15" t="inlineStr">
        <is>
          <t>Low</t>
        </is>
      </c>
      <c r="AB112" s="15" t="inlineStr">
        <is>
          <t>Emerging craft brand; small but loyal</t>
        </is>
      </c>
      <c r="AC112" s="15" t="inlineStr">
        <is>
          <t>Whimsical herbal sparkling water for the curious</t>
        </is>
      </c>
      <c r="AD112" s="15" t="inlineStr">
        <is>
          <t>Unusual herbal-botanical flavours you can't get elsewhere.</t>
        </is>
      </c>
      <c r="AE112" s="32" t="n"/>
      <c r="AF112" s="34">
        <f>IF(AND(ISNUMBER($P112),ISNUMBER($AL112),$AL112&lt;&gt;0),ROUND($P112/$AL112*100,1),"")</f>
        <v/>
      </c>
      <c r="AG112" s="35">
        <f>IF(AND(ISNUMBER($S112),ISNUMBER($AL112),$AL112&lt;&gt;0),ROUND($S112/$AL112*100,2),"")</f>
        <v/>
      </c>
      <c r="AH112" s="34">
        <f>IF(AND(ISNUMBER($Q112),ISNUMBER($AL112),$AL112&lt;&gt;0),ROUND($Q112/$AL112*100,1),"")</f>
        <v/>
      </c>
      <c r="AI112" s="29">
        <f>IF(ISNUMBER($S112),IF($S112&lt;=1,"Yes","No"),"n/a")</f>
        <v/>
      </c>
      <c r="AJ112" s="29">
        <f>IF(ISNUMBER($S112),ROUND(MAX(0,MIN(100,100-$S112*2.5-IF(ISNUMBER($T112),$T112,0)*0.12+IF($S112&lt;=1,12,0))),0),"")</f>
        <v/>
      </c>
      <c r="AK112" s="29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29" t="n">
        <v>355</v>
      </c>
      <c r="AM112" s="30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Aura Bora</t>
        </is>
      </c>
      <c r="B113" s="15" t="inlineStr">
        <is>
          <t>Aura Bora Herbal Sparkling Water | Cactus Rose | 12-pack 355mL</t>
        </is>
      </c>
      <c r="C113" s="15" t="inlineStr">
        <is>
          <t>1) Sparkling electrolyte / functional sparkling</t>
        </is>
      </c>
      <c r="D113" s="15" t="inlineStr">
        <is>
          <t>355 mL can</t>
        </is>
      </c>
      <c r="E113" s="29" t="n">
        <v>12</v>
      </c>
      <c r="F113" s="30" t="n"/>
      <c r="G113" s="31">
        <f>IF(AND(ISNUMBER($F113),ISNUMBER($E113),$E113&lt;&gt;0),$F113/$E113,"")</f>
        <v/>
      </c>
      <c r="H113" s="31">
        <f>IF(AND(ISNUMBER($F113),ISNUMBER($AL113),ISNUMBER($E113),($AL113*$E113)&lt;&gt;0),$F113/($AL113*$E113)*100,"")</f>
        <v/>
      </c>
      <c r="I113" s="32" t="n"/>
      <c r="J113" s="33" t="n"/>
      <c r="K113" s="31">
        <f>IF(AND(ISNUMBER($F113),ISNUMBER($J113)),$F113*(1-$J113),"")</f>
        <v/>
      </c>
      <c r="L113" s="32" t="n"/>
      <c r="M113" s="32" t="n"/>
      <c r="N113" s="31">
        <f>IF(ISNUMBER($F113),($F113-IF(ISNUMBER($AM113),$AM113,0))*(1-IF(ISNUMBER($J113),$J113,0)),"")</f>
        <v/>
      </c>
      <c r="O113" s="15" t="inlineStr">
        <is>
          <t>Cactus Rose</t>
        </is>
      </c>
      <c r="P113" s="29" t="n">
        <v>0</v>
      </c>
      <c r="Q113" s="29" t="n">
        <v>0</v>
      </c>
      <c r="R113" s="15" t="inlineStr">
        <is>
          <t>Not listed</t>
        </is>
      </c>
      <c r="S113" s="29" t="n">
        <v>0</v>
      </c>
      <c r="T113" s="29" t="n">
        <v>5</v>
      </c>
      <c r="U113" s="15" t="inlineStr">
        <is>
          <t>None (herbal extracts)</t>
        </is>
      </c>
      <c r="V113" s="15" t="inlineStr">
        <is>
          <t>Herb/flower/fruit flavours, zero sugar, calm/unique sensory</t>
        </is>
      </c>
      <c r="W113" s="32" t="n"/>
      <c r="X113" s="32" t="n"/>
      <c r="Y113" s="32" t="n"/>
      <c r="Z113" s="32" t="n"/>
      <c r="AA113" s="15" t="inlineStr">
        <is>
          <t>Low</t>
        </is>
      </c>
      <c r="AB113" s="15" t="inlineStr">
        <is>
          <t>Emerging craft brand; small but loyal</t>
        </is>
      </c>
      <c r="AC113" s="15" t="inlineStr">
        <is>
          <t>Whimsical herbal sparkling water for the curious</t>
        </is>
      </c>
      <c r="AD113" s="15" t="inlineStr">
        <is>
          <t>Unusual herbal-botanical flavours you can't get elsewhere.</t>
        </is>
      </c>
      <c r="AE113" s="32" t="n"/>
      <c r="AF113" s="34">
        <f>IF(AND(ISNUMBER($P113),ISNUMBER($AL113),$AL113&lt;&gt;0),ROUND($P113/$AL113*100,1),"")</f>
        <v/>
      </c>
      <c r="AG113" s="35">
        <f>IF(AND(ISNUMBER($S113),ISNUMBER($AL113),$AL113&lt;&gt;0),ROUND($S113/$AL113*100,2),"")</f>
        <v/>
      </c>
      <c r="AH113" s="34">
        <f>IF(AND(ISNUMBER($Q113),ISNUMBER($AL113),$AL113&lt;&gt;0),ROUND($Q113/$AL113*100,1),"")</f>
        <v/>
      </c>
      <c r="AI113" s="29">
        <f>IF(ISNUMBER($S113),IF($S113&lt;=1,"Yes","No"),"n/a")</f>
        <v/>
      </c>
      <c r="AJ113" s="29">
        <f>IF(ISNUMBER($S113),ROUND(MAX(0,MIN(100,100-$S113*2.5-IF(ISNUMBER($T113),$T113,0)*0.12+IF($S113&lt;=1,12,0))),0),"")</f>
        <v/>
      </c>
      <c r="AK113" s="29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29" t="n">
        <v>355</v>
      </c>
      <c r="AM113" s="30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Aura Bora</t>
        </is>
      </c>
      <c r="B114" s="15" t="inlineStr">
        <is>
          <t>Aura Bora Herbal Sparkling Water | Cactus Rose | 15-pack 355mL</t>
        </is>
      </c>
      <c r="C114" s="15" t="inlineStr">
        <is>
          <t>1) Sparkling electrolyte / functional sparkling</t>
        </is>
      </c>
      <c r="D114" s="15" t="inlineStr">
        <is>
          <t>355 mL can</t>
        </is>
      </c>
      <c r="E114" s="29" t="n">
        <v>15</v>
      </c>
      <c r="F114" s="30" t="n"/>
      <c r="G114" s="31">
        <f>IF(AND(ISNUMBER($F114),ISNUMBER($E114),$E114&lt;&gt;0),$F114/$E114,"")</f>
        <v/>
      </c>
      <c r="H114" s="31">
        <f>IF(AND(ISNUMBER($F114),ISNUMBER($AL114),ISNUMBER($E114),($AL114*$E114)&lt;&gt;0),$F114/($AL114*$E114)*100,"")</f>
        <v/>
      </c>
      <c r="I114" s="32" t="n"/>
      <c r="J114" s="33" t="n"/>
      <c r="K114" s="31">
        <f>IF(AND(ISNUMBER($F114),ISNUMBER($J114)),$F114*(1-$J114),"")</f>
        <v/>
      </c>
      <c r="L114" s="32" t="n"/>
      <c r="M114" s="32" t="n"/>
      <c r="N114" s="31">
        <f>IF(ISNUMBER($F114),($F114-IF(ISNUMBER($AM114),$AM114,0))*(1-IF(ISNUMBER($J114),$J114,0)),"")</f>
        <v/>
      </c>
      <c r="O114" s="15" t="inlineStr">
        <is>
          <t>Cactus Rose</t>
        </is>
      </c>
      <c r="P114" s="29" t="n">
        <v>0</v>
      </c>
      <c r="Q114" s="29" t="n">
        <v>0</v>
      </c>
      <c r="R114" s="15" t="inlineStr">
        <is>
          <t>Not listed</t>
        </is>
      </c>
      <c r="S114" s="29" t="n">
        <v>0</v>
      </c>
      <c r="T114" s="29" t="n">
        <v>5</v>
      </c>
      <c r="U114" s="15" t="inlineStr">
        <is>
          <t>None (herbal extracts)</t>
        </is>
      </c>
      <c r="V114" s="15" t="inlineStr">
        <is>
          <t>Herb/flower/fruit flavours, zero sugar, calm/unique sensory</t>
        </is>
      </c>
      <c r="W114" s="32" t="n"/>
      <c r="X114" s="32" t="n"/>
      <c r="Y114" s="32" t="n"/>
      <c r="Z114" s="32" t="n"/>
      <c r="AA114" s="15" t="inlineStr">
        <is>
          <t>Low</t>
        </is>
      </c>
      <c r="AB114" s="15" t="inlineStr">
        <is>
          <t>Emerging craft brand; small but loyal</t>
        </is>
      </c>
      <c r="AC114" s="15" t="inlineStr">
        <is>
          <t>Whimsical herbal sparkling water for the curious</t>
        </is>
      </c>
      <c r="AD114" s="15" t="inlineStr">
        <is>
          <t>Unusual herbal-botanical flavours you can't get elsewhere.</t>
        </is>
      </c>
      <c r="AE114" s="32" t="n"/>
      <c r="AF114" s="34">
        <f>IF(AND(ISNUMBER($P114),ISNUMBER($AL114),$AL114&lt;&gt;0),ROUND($P114/$AL114*100,1),"")</f>
        <v/>
      </c>
      <c r="AG114" s="35">
        <f>IF(AND(ISNUMBER($S114),ISNUMBER($AL114),$AL114&lt;&gt;0),ROUND($S114/$AL114*100,2),"")</f>
        <v/>
      </c>
      <c r="AH114" s="34">
        <f>IF(AND(ISNUMBER($Q114),ISNUMBER($AL114),$AL114&lt;&gt;0),ROUND($Q114/$AL114*100,1),"")</f>
        <v/>
      </c>
      <c r="AI114" s="29">
        <f>IF(ISNUMBER($S114),IF($S114&lt;=1,"Yes","No"),"n/a")</f>
        <v/>
      </c>
      <c r="AJ114" s="29">
        <f>IF(ISNUMBER($S114),ROUND(MAX(0,MIN(100,100-$S114*2.5-IF(ISNUMBER($T114),$T114,0)*0.12+IF($S114&lt;=1,12,0))),0),"")</f>
        <v/>
      </c>
      <c r="AK114" s="29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29" t="n">
        <v>355</v>
      </c>
      <c r="AM114" s="30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Aura Bora</t>
        </is>
      </c>
      <c r="B115" s="15" t="inlineStr">
        <is>
          <t>Aura Bora Herbal Sparkling Water | Cactus Rose | 18-pack 355mL</t>
        </is>
      </c>
      <c r="C115" s="15" t="inlineStr">
        <is>
          <t>1) Sparkling electrolyte / functional sparkling</t>
        </is>
      </c>
      <c r="D115" s="15" t="inlineStr">
        <is>
          <t>355 mL can</t>
        </is>
      </c>
      <c r="E115" s="29" t="n">
        <v>18</v>
      </c>
      <c r="F115" s="30" t="n"/>
      <c r="G115" s="31">
        <f>IF(AND(ISNUMBER($F115),ISNUMBER($E115),$E115&lt;&gt;0),$F115/$E115,"")</f>
        <v/>
      </c>
      <c r="H115" s="31">
        <f>IF(AND(ISNUMBER($F115),ISNUMBER($AL115),ISNUMBER($E115),($AL115*$E115)&lt;&gt;0),$F115/($AL115*$E115)*100,"")</f>
        <v/>
      </c>
      <c r="I115" s="32" t="n"/>
      <c r="J115" s="33" t="n"/>
      <c r="K115" s="31">
        <f>IF(AND(ISNUMBER($F115),ISNUMBER($J115)),$F115*(1-$J115),"")</f>
        <v/>
      </c>
      <c r="L115" s="32" t="n"/>
      <c r="M115" s="32" t="n"/>
      <c r="N115" s="31">
        <f>IF(ISNUMBER($F115),($F115-IF(ISNUMBER($AM115),$AM115,0))*(1-IF(ISNUMBER($J115),$J115,0)),"")</f>
        <v/>
      </c>
      <c r="O115" s="15" t="inlineStr">
        <is>
          <t>Cactus Rose</t>
        </is>
      </c>
      <c r="P115" s="29" t="n">
        <v>0</v>
      </c>
      <c r="Q115" s="29" t="n">
        <v>0</v>
      </c>
      <c r="R115" s="15" t="inlineStr">
        <is>
          <t>Not listed</t>
        </is>
      </c>
      <c r="S115" s="29" t="n">
        <v>0</v>
      </c>
      <c r="T115" s="29" t="n">
        <v>5</v>
      </c>
      <c r="U115" s="15" t="inlineStr">
        <is>
          <t>None (herbal extracts)</t>
        </is>
      </c>
      <c r="V115" s="15" t="inlineStr">
        <is>
          <t>Herb/flower/fruit flavours, zero sugar, calm/unique sensory</t>
        </is>
      </c>
      <c r="W115" s="32" t="n"/>
      <c r="X115" s="32" t="n"/>
      <c r="Y115" s="32" t="n"/>
      <c r="Z115" s="32" t="n"/>
      <c r="AA115" s="15" t="inlineStr">
        <is>
          <t>Low</t>
        </is>
      </c>
      <c r="AB115" s="15" t="inlineStr">
        <is>
          <t>Emerging craft brand; small but loyal</t>
        </is>
      </c>
      <c r="AC115" s="15" t="inlineStr">
        <is>
          <t>Whimsical herbal sparkling water for the curious</t>
        </is>
      </c>
      <c r="AD115" s="15" t="inlineStr">
        <is>
          <t>Unusual herbal-botanical flavours you can't get elsewhere.</t>
        </is>
      </c>
      <c r="AE115" s="32" t="n"/>
      <c r="AF115" s="34">
        <f>IF(AND(ISNUMBER($P115),ISNUMBER($AL115),$AL115&lt;&gt;0),ROUND($P115/$AL115*100,1),"")</f>
        <v/>
      </c>
      <c r="AG115" s="35">
        <f>IF(AND(ISNUMBER($S115),ISNUMBER($AL115),$AL115&lt;&gt;0),ROUND($S115/$AL115*100,2),"")</f>
        <v/>
      </c>
      <c r="AH115" s="34">
        <f>IF(AND(ISNUMBER($Q115),ISNUMBER($AL115),$AL115&lt;&gt;0),ROUND($Q115/$AL115*100,1),"")</f>
        <v/>
      </c>
      <c r="AI115" s="29">
        <f>IF(ISNUMBER($S115),IF($S115&lt;=1,"Yes","No"),"n/a")</f>
        <v/>
      </c>
      <c r="AJ115" s="29">
        <f>IF(ISNUMBER($S115),ROUND(MAX(0,MIN(100,100-$S115*2.5-IF(ISNUMBER($T115),$T115,0)*0.12+IF($S115&lt;=1,12,0))),0),"")</f>
        <v/>
      </c>
      <c r="AK115" s="29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29" t="n">
        <v>355</v>
      </c>
      <c r="AM115" s="30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Aura Bora</t>
        </is>
      </c>
      <c r="B116" s="15" t="inlineStr">
        <is>
          <t>Aura Bora Herbal Sparkling Water | Cactus Rose | 24-pack 355mL</t>
        </is>
      </c>
      <c r="C116" s="15" t="inlineStr">
        <is>
          <t>1) Sparkling electrolyte / functional sparkling</t>
        </is>
      </c>
      <c r="D116" s="15" t="inlineStr">
        <is>
          <t>355 mL can</t>
        </is>
      </c>
      <c r="E116" s="29" t="n">
        <v>24</v>
      </c>
      <c r="F116" s="30" t="n"/>
      <c r="G116" s="31">
        <f>IF(AND(ISNUMBER($F116),ISNUMBER($E116),$E116&lt;&gt;0),$F116/$E116,"")</f>
        <v/>
      </c>
      <c r="H116" s="31">
        <f>IF(AND(ISNUMBER($F116),ISNUMBER($AL116),ISNUMBER($E116),($AL116*$E116)&lt;&gt;0),$F116/($AL116*$E116)*100,"")</f>
        <v/>
      </c>
      <c r="I116" s="32" t="n"/>
      <c r="J116" s="33" t="n"/>
      <c r="K116" s="31">
        <f>IF(AND(ISNUMBER($F116),ISNUMBER($J116)),$F116*(1-$J116),"")</f>
        <v/>
      </c>
      <c r="L116" s="32" t="n"/>
      <c r="M116" s="32" t="n"/>
      <c r="N116" s="31">
        <f>IF(ISNUMBER($F116),($F116-IF(ISNUMBER($AM116),$AM116,0))*(1-IF(ISNUMBER($J116),$J116,0)),"")</f>
        <v/>
      </c>
      <c r="O116" s="15" t="inlineStr">
        <is>
          <t>Cactus Rose</t>
        </is>
      </c>
      <c r="P116" s="29" t="n">
        <v>0</v>
      </c>
      <c r="Q116" s="29" t="n">
        <v>0</v>
      </c>
      <c r="R116" s="15" t="inlineStr">
        <is>
          <t>Not listed</t>
        </is>
      </c>
      <c r="S116" s="29" t="n">
        <v>0</v>
      </c>
      <c r="T116" s="29" t="n">
        <v>5</v>
      </c>
      <c r="U116" s="15" t="inlineStr">
        <is>
          <t>None (herbal extracts)</t>
        </is>
      </c>
      <c r="V116" s="15" t="inlineStr">
        <is>
          <t>Herb/flower/fruit flavours, zero sugar, calm/unique sensory</t>
        </is>
      </c>
      <c r="W116" s="32" t="n"/>
      <c r="X116" s="32" t="n"/>
      <c r="Y116" s="32" t="n"/>
      <c r="Z116" s="32" t="n"/>
      <c r="AA116" s="15" t="inlineStr">
        <is>
          <t>Low</t>
        </is>
      </c>
      <c r="AB116" s="15" t="inlineStr">
        <is>
          <t>Emerging craft brand; small but loyal</t>
        </is>
      </c>
      <c r="AC116" s="15" t="inlineStr">
        <is>
          <t>Whimsical herbal sparkling water for the curious</t>
        </is>
      </c>
      <c r="AD116" s="15" t="inlineStr">
        <is>
          <t>Unusual herbal-botanical flavours you can't get elsewhere.</t>
        </is>
      </c>
      <c r="AE116" s="32" t="n"/>
      <c r="AF116" s="34">
        <f>IF(AND(ISNUMBER($P116),ISNUMBER($AL116),$AL116&lt;&gt;0),ROUND($P116/$AL116*100,1),"")</f>
        <v/>
      </c>
      <c r="AG116" s="35">
        <f>IF(AND(ISNUMBER($S116),ISNUMBER($AL116),$AL116&lt;&gt;0),ROUND($S116/$AL116*100,2),"")</f>
        <v/>
      </c>
      <c r="AH116" s="34">
        <f>IF(AND(ISNUMBER($Q116),ISNUMBER($AL116),$AL116&lt;&gt;0),ROUND($Q116/$AL116*100,1),"")</f>
        <v/>
      </c>
      <c r="AI116" s="29">
        <f>IF(ISNUMBER($S116),IF($S116&lt;=1,"Yes","No"),"n/a")</f>
        <v/>
      </c>
      <c r="AJ116" s="29">
        <f>IF(ISNUMBER($S116),ROUND(MAX(0,MIN(100,100-$S116*2.5-IF(ISNUMBER($T116),$T116,0)*0.12+IF($S116&lt;=1,12,0))),0),"")</f>
        <v/>
      </c>
      <c r="AK116" s="29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29" t="n">
        <v>355</v>
      </c>
      <c r="AM116" s="30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Aura Bora</t>
        </is>
      </c>
      <c r="B117" s="15" t="inlineStr">
        <is>
          <t>Aura Bora Herbal Sparkling Water | Peppermint Watermelon | single 355mL</t>
        </is>
      </c>
      <c r="C117" s="15" t="inlineStr">
        <is>
          <t>1) Sparkling electrolyte / functional sparkling</t>
        </is>
      </c>
      <c r="D117" s="15" t="inlineStr">
        <is>
          <t>355 mL can</t>
        </is>
      </c>
      <c r="E117" s="29" t="n">
        <v>1</v>
      </c>
      <c r="F117" s="30" t="n"/>
      <c r="G117" s="31">
        <f>IF(AND(ISNUMBER($F117),ISNUMBER($E117),$E117&lt;&gt;0),$F117/$E117,"")</f>
        <v/>
      </c>
      <c r="H117" s="31">
        <f>IF(AND(ISNUMBER($F117),ISNUMBER($AL117),ISNUMBER($E117),($AL117*$E117)&lt;&gt;0),$F117/($AL117*$E117)*100,"")</f>
        <v/>
      </c>
      <c r="I117" s="32" t="n"/>
      <c r="J117" s="33" t="n"/>
      <c r="K117" s="31">
        <f>IF(AND(ISNUMBER($F117),ISNUMBER($J117)),$F117*(1-$J117),"")</f>
        <v/>
      </c>
      <c r="L117" s="32" t="n"/>
      <c r="M117" s="32" t="n"/>
      <c r="N117" s="31">
        <f>IF(ISNUMBER($F117),($F117-IF(ISNUMBER($AM117),$AM117,0))*(1-IF(ISNUMBER($J117),$J117,0)),"")</f>
        <v/>
      </c>
      <c r="O117" s="15" t="inlineStr">
        <is>
          <t>Peppermint Watermelon</t>
        </is>
      </c>
      <c r="P117" s="29" t="n">
        <v>0</v>
      </c>
      <c r="Q117" s="29" t="n">
        <v>0</v>
      </c>
      <c r="R117" s="15" t="inlineStr">
        <is>
          <t>Not listed</t>
        </is>
      </c>
      <c r="S117" s="29" t="n">
        <v>0</v>
      </c>
      <c r="T117" s="29" t="n">
        <v>5</v>
      </c>
      <c r="U117" s="15" t="inlineStr">
        <is>
          <t>None (herbal extracts)</t>
        </is>
      </c>
      <c r="V117" s="15" t="inlineStr">
        <is>
          <t>Herb/flower/fruit flavours, zero sugar, calm/unique sensory</t>
        </is>
      </c>
      <c r="W117" s="32" t="n"/>
      <c r="X117" s="32" t="n"/>
      <c r="Y117" s="32" t="n"/>
      <c r="Z117" s="32" t="n"/>
      <c r="AA117" s="15" t="inlineStr">
        <is>
          <t>Low</t>
        </is>
      </c>
      <c r="AB117" s="15" t="inlineStr">
        <is>
          <t>Emerging craft brand; small but loyal</t>
        </is>
      </c>
      <c r="AC117" s="15" t="inlineStr">
        <is>
          <t>Whimsical herbal sparkling water for the curious</t>
        </is>
      </c>
      <c r="AD117" s="15" t="inlineStr">
        <is>
          <t>Unusual herbal-botanical flavours you can't get elsewhere.</t>
        </is>
      </c>
      <c r="AE117" s="32" t="n"/>
      <c r="AF117" s="34">
        <f>IF(AND(ISNUMBER($P117),ISNUMBER($AL117),$AL117&lt;&gt;0),ROUND($P117/$AL117*100,1),"")</f>
        <v/>
      </c>
      <c r="AG117" s="35">
        <f>IF(AND(ISNUMBER($S117),ISNUMBER($AL117),$AL117&lt;&gt;0),ROUND($S117/$AL117*100,2),"")</f>
        <v/>
      </c>
      <c r="AH117" s="34">
        <f>IF(AND(ISNUMBER($Q117),ISNUMBER($AL117),$AL117&lt;&gt;0),ROUND($Q117/$AL117*100,1),"")</f>
        <v/>
      </c>
      <c r="AI117" s="29">
        <f>IF(ISNUMBER($S117),IF($S117&lt;=1,"Yes","No"),"n/a")</f>
        <v/>
      </c>
      <c r="AJ117" s="29">
        <f>IF(ISNUMBER($S117),ROUND(MAX(0,MIN(100,100-$S117*2.5-IF(ISNUMBER($T117),$T117,0)*0.12+IF($S117&lt;=1,12,0))),0),"")</f>
        <v/>
      </c>
      <c r="AK117" s="29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29" t="n">
        <v>355</v>
      </c>
      <c r="AM117" s="30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Aura Bora</t>
        </is>
      </c>
      <c r="B118" s="15" t="inlineStr">
        <is>
          <t>Aura Bora Herbal Sparkling Water | Peppermint Watermelon | 8-pack 355mL</t>
        </is>
      </c>
      <c r="C118" s="15" t="inlineStr">
        <is>
          <t>1) Sparkling electrolyte / functional sparkling</t>
        </is>
      </c>
      <c r="D118" s="15" t="inlineStr">
        <is>
          <t>355 mL can</t>
        </is>
      </c>
      <c r="E118" s="29" t="n">
        <v>8</v>
      </c>
      <c r="F118" s="30" t="n"/>
      <c r="G118" s="31">
        <f>IF(AND(ISNUMBER($F118),ISNUMBER($E118),$E118&lt;&gt;0),$F118/$E118,"")</f>
        <v/>
      </c>
      <c r="H118" s="31">
        <f>IF(AND(ISNUMBER($F118),ISNUMBER($AL118),ISNUMBER($E118),($AL118*$E118)&lt;&gt;0),$F118/($AL118*$E118)*100,"")</f>
        <v/>
      </c>
      <c r="I118" s="32" t="n"/>
      <c r="J118" s="33" t="n"/>
      <c r="K118" s="31">
        <f>IF(AND(ISNUMBER($F118),ISNUMBER($J118)),$F118*(1-$J118),"")</f>
        <v/>
      </c>
      <c r="L118" s="32" t="n"/>
      <c r="M118" s="32" t="n"/>
      <c r="N118" s="31">
        <f>IF(ISNUMBER($F118),($F118-IF(ISNUMBER($AM118),$AM118,0))*(1-IF(ISNUMBER($J118),$J118,0)),"")</f>
        <v/>
      </c>
      <c r="O118" s="15" t="inlineStr">
        <is>
          <t>Peppermint Watermelon</t>
        </is>
      </c>
      <c r="P118" s="29" t="n">
        <v>0</v>
      </c>
      <c r="Q118" s="29" t="n">
        <v>0</v>
      </c>
      <c r="R118" s="15" t="inlineStr">
        <is>
          <t>Not listed</t>
        </is>
      </c>
      <c r="S118" s="29" t="n">
        <v>0</v>
      </c>
      <c r="T118" s="29" t="n">
        <v>5</v>
      </c>
      <c r="U118" s="15" t="inlineStr">
        <is>
          <t>None (herbal extracts)</t>
        </is>
      </c>
      <c r="V118" s="15" t="inlineStr">
        <is>
          <t>Herb/flower/fruit flavours, zero sugar, calm/unique sensory</t>
        </is>
      </c>
      <c r="W118" s="32" t="n"/>
      <c r="X118" s="32" t="n"/>
      <c r="Y118" s="32" t="n"/>
      <c r="Z118" s="32" t="n"/>
      <c r="AA118" s="15" t="inlineStr">
        <is>
          <t>Low</t>
        </is>
      </c>
      <c r="AB118" s="15" t="inlineStr">
        <is>
          <t>Emerging craft brand; small but loyal</t>
        </is>
      </c>
      <c r="AC118" s="15" t="inlineStr">
        <is>
          <t>Whimsical herbal sparkling water for the curious</t>
        </is>
      </c>
      <c r="AD118" s="15" t="inlineStr">
        <is>
          <t>Unusual herbal-botanical flavours you can't get elsewhere.</t>
        </is>
      </c>
      <c r="AE118" s="32" t="n"/>
      <c r="AF118" s="34">
        <f>IF(AND(ISNUMBER($P118),ISNUMBER($AL118),$AL118&lt;&gt;0),ROUND($P118/$AL118*100,1),"")</f>
        <v/>
      </c>
      <c r="AG118" s="35">
        <f>IF(AND(ISNUMBER($S118),ISNUMBER($AL118),$AL118&lt;&gt;0),ROUND($S118/$AL118*100,2),"")</f>
        <v/>
      </c>
      <c r="AH118" s="34">
        <f>IF(AND(ISNUMBER($Q118),ISNUMBER($AL118),$AL118&lt;&gt;0),ROUND($Q118/$AL118*100,1),"")</f>
        <v/>
      </c>
      <c r="AI118" s="29">
        <f>IF(ISNUMBER($S118),IF($S118&lt;=1,"Yes","No"),"n/a")</f>
        <v/>
      </c>
      <c r="AJ118" s="29">
        <f>IF(ISNUMBER($S118),ROUND(MAX(0,MIN(100,100-$S118*2.5-IF(ISNUMBER($T118),$T118,0)*0.12+IF($S118&lt;=1,12,0))),0),"")</f>
        <v/>
      </c>
      <c r="AK118" s="29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29" t="n">
        <v>355</v>
      </c>
      <c r="AM118" s="30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Aura Bora</t>
        </is>
      </c>
      <c r="B119" s="15" t="inlineStr">
        <is>
          <t>Aura Bora Herbal Sparkling Water | Peppermint Watermelon | 12-pack 355mL</t>
        </is>
      </c>
      <c r="C119" s="15" t="inlineStr">
        <is>
          <t>1) Sparkling electrolyte / functional sparkling</t>
        </is>
      </c>
      <c r="D119" s="15" t="inlineStr">
        <is>
          <t>355 mL can</t>
        </is>
      </c>
      <c r="E119" s="29" t="n">
        <v>12</v>
      </c>
      <c r="F119" s="30" t="n"/>
      <c r="G119" s="31">
        <f>IF(AND(ISNUMBER($F119),ISNUMBER($E119),$E119&lt;&gt;0),$F119/$E119,"")</f>
        <v/>
      </c>
      <c r="H119" s="31">
        <f>IF(AND(ISNUMBER($F119),ISNUMBER($AL119),ISNUMBER($E119),($AL119*$E119)&lt;&gt;0),$F119/($AL119*$E119)*100,"")</f>
        <v/>
      </c>
      <c r="I119" s="32" t="n"/>
      <c r="J119" s="33" t="n"/>
      <c r="K119" s="31">
        <f>IF(AND(ISNUMBER($F119),ISNUMBER($J119)),$F119*(1-$J119),"")</f>
        <v/>
      </c>
      <c r="L119" s="32" t="n"/>
      <c r="M119" s="32" t="n"/>
      <c r="N119" s="31">
        <f>IF(ISNUMBER($F119),($F119-IF(ISNUMBER($AM119),$AM119,0))*(1-IF(ISNUMBER($J119),$J119,0)),"")</f>
        <v/>
      </c>
      <c r="O119" s="15" t="inlineStr">
        <is>
          <t>Peppermint Watermelon</t>
        </is>
      </c>
      <c r="P119" s="29" t="n">
        <v>0</v>
      </c>
      <c r="Q119" s="29" t="n">
        <v>0</v>
      </c>
      <c r="R119" s="15" t="inlineStr">
        <is>
          <t>Not listed</t>
        </is>
      </c>
      <c r="S119" s="29" t="n">
        <v>0</v>
      </c>
      <c r="T119" s="29" t="n">
        <v>5</v>
      </c>
      <c r="U119" s="15" t="inlineStr">
        <is>
          <t>None (herbal extracts)</t>
        </is>
      </c>
      <c r="V119" s="15" t="inlineStr">
        <is>
          <t>Herb/flower/fruit flavours, zero sugar, calm/unique sensory</t>
        </is>
      </c>
      <c r="W119" s="32" t="n"/>
      <c r="X119" s="32" t="n"/>
      <c r="Y119" s="32" t="n"/>
      <c r="Z119" s="32" t="n"/>
      <c r="AA119" s="15" t="inlineStr">
        <is>
          <t>Low</t>
        </is>
      </c>
      <c r="AB119" s="15" t="inlineStr">
        <is>
          <t>Emerging craft brand; small but loyal</t>
        </is>
      </c>
      <c r="AC119" s="15" t="inlineStr">
        <is>
          <t>Whimsical herbal sparkling water for the curious</t>
        </is>
      </c>
      <c r="AD119" s="15" t="inlineStr">
        <is>
          <t>Unusual herbal-botanical flavours you can't get elsewhere.</t>
        </is>
      </c>
      <c r="AE119" s="32" t="n"/>
      <c r="AF119" s="34">
        <f>IF(AND(ISNUMBER($P119),ISNUMBER($AL119),$AL119&lt;&gt;0),ROUND($P119/$AL119*100,1),"")</f>
        <v/>
      </c>
      <c r="AG119" s="35">
        <f>IF(AND(ISNUMBER($S119),ISNUMBER($AL119),$AL119&lt;&gt;0),ROUND($S119/$AL119*100,2),"")</f>
        <v/>
      </c>
      <c r="AH119" s="34">
        <f>IF(AND(ISNUMBER($Q119),ISNUMBER($AL119),$AL119&lt;&gt;0),ROUND($Q119/$AL119*100,1),"")</f>
        <v/>
      </c>
      <c r="AI119" s="29">
        <f>IF(ISNUMBER($S119),IF($S119&lt;=1,"Yes","No"),"n/a")</f>
        <v/>
      </c>
      <c r="AJ119" s="29">
        <f>IF(ISNUMBER($S119),ROUND(MAX(0,MIN(100,100-$S119*2.5-IF(ISNUMBER($T119),$T119,0)*0.12+IF($S119&lt;=1,12,0))),0),"")</f>
        <v/>
      </c>
      <c r="AK119" s="29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29" t="n">
        <v>355</v>
      </c>
      <c r="AM119" s="30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Aura Bora</t>
        </is>
      </c>
      <c r="B120" s="15" t="inlineStr">
        <is>
          <t>Aura Bora Herbal Sparkling Water | Peppermint Watermelon | 15-pack 355mL</t>
        </is>
      </c>
      <c r="C120" s="15" t="inlineStr">
        <is>
          <t>1) Sparkling electrolyte / functional sparkling</t>
        </is>
      </c>
      <c r="D120" s="15" t="inlineStr">
        <is>
          <t>355 mL can</t>
        </is>
      </c>
      <c r="E120" s="29" t="n">
        <v>15</v>
      </c>
      <c r="F120" s="30" t="n"/>
      <c r="G120" s="31">
        <f>IF(AND(ISNUMBER($F120),ISNUMBER($E120),$E120&lt;&gt;0),$F120/$E120,"")</f>
        <v/>
      </c>
      <c r="H120" s="31">
        <f>IF(AND(ISNUMBER($F120),ISNUMBER($AL120),ISNUMBER($E120),($AL120*$E120)&lt;&gt;0),$F120/($AL120*$E120)*100,"")</f>
        <v/>
      </c>
      <c r="I120" s="32" t="n"/>
      <c r="J120" s="33" t="n"/>
      <c r="K120" s="31">
        <f>IF(AND(ISNUMBER($F120),ISNUMBER($J120)),$F120*(1-$J120),"")</f>
        <v/>
      </c>
      <c r="L120" s="32" t="n"/>
      <c r="M120" s="32" t="n"/>
      <c r="N120" s="31">
        <f>IF(ISNUMBER($F120),($F120-IF(ISNUMBER($AM120),$AM120,0))*(1-IF(ISNUMBER($J120),$J120,0)),"")</f>
        <v/>
      </c>
      <c r="O120" s="15" t="inlineStr">
        <is>
          <t>Peppermint Watermelon</t>
        </is>
      </c>
      <c r="P120" s="29" t="n">
        <v>0</v>
      </c>
      <c r="Q120" s="29" t="n">
        <v>0</v>
      </c>
      <c r="R120" s="15" t="inlineStr">
        <is>
          <t>Not listed</t>
        </is>
      </c>
      <c r="S120" s="29" t="n">
        <v>0</v>
      </c>
      <c r="T120" s="29" t="n">
        <v>5</v>
      </c>
      <c r="U120" s="15" t="inlineStr">
        <is>
          <t>None (herbal extracts)</t>
        </is>
      </c>
      <c r="V120" s="15" t="inlineStr">
        <is>
          <t>Herb/flower/fruit flavours, zero sugar, calm/unique sensory</t>
        </is>
      </c>
      <c r="W120" s="32" t="n"/>
      <c r="X120" s="32" t="n"/>
      <c r="Y120" s="32" t="n"/>
      <c r="Z120" s="32" t="n"/>
      <c r="AA120" s="15" t="inlineStr">
        <is>
          <t>Low</t>
        </is>
      </c>
      <c r="AB120" s="15" t="inlineStr">
        <is>
          <t>Emerging craft brand; small but loyal</t>
        </is>
      </c>
      <c r="AC120" s="15" t="inlineStr">
        <is>
          <t>Whimsical herbal sparkling water for the curious</t>
        </is>
      </c>
      <c r="AD120" s="15" t="inlineStr">
        <is>
          <t>Unusual herbal-botanical flavours you can't get elsewhere.</t>
        </is>
      </c>
      <c r="AE120" s="32" t="n"/>
      <c r="AF120" s="34">
        <f>IF(AND(ISNUMBER($P120),ISNUMBER($AL120),$AL120&lt;&gt;0),ROUND($P120/$AL120*100,1),"")</f>
        <v/>
      </c>
      <c r="AG120" s="35">
        <f>IF(AND(ISNUMBER($S120),ISNUMBER($AL120),$AL120&lt;&gt;0),ROUND($S120/$AL120*100,2),"")</f>
        <v/>
      </c>
      <c r="AH120" s="34">
        <f>IF(AND(ISNUMBER($Q120),ISNUMBER($AL120),$AL120&lt;&gt;0),ROUND($Q120/$AL120*100,1),"")</f>
        <v/>
      </c>
      <c r="AI120" s="29">
        <f>IF(ISNUMBER($S120),IF($S120&lt;=1,"Yes","No"),"n/a")</f>
        <v/>
      </c>
      <c r="AJ120" s="29">
        <f>IF(ISNUMBER($S120),ROUND(MAX(0,MIN(100,100-$S120*2.5-IF(ISNUMBER($T120),$T120,0)*0.12+IF($S120&lt;=1,12,0))),0),"")</f>
        <v/>
      </c>
      <c r="AK120" s="29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29" t="n">
        <v>355</v>
      </c>
      <c r="AM120" s="30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Aura Bora</t>
        </is>
      </c>
      <c r="B121" s="15" t="inlineStr">
        <is>
          <t>Aura Bora Herbal Sparkling Water | Peppermint Watermelon | 18-pack 355mL</t>
        </is>
      </c>
      <c r="C121" s="15" t="inlineStr">
        <is>
          <t>1) Sparkling electrolyte / functional sparkling</t>
        </is>
      </c>
      <c r="D121" s="15" t="inlineStr">
        <is>
          <t>355 mL can</t>
        </is>
      </c>
      <c r="E121" s="29" t="n">
        <v>18</v>
      </c>
      <c r="F121" s="30" t="n"/>
      <c r="G121" s="31">
        <f>IF(AND(ISNUMBER($F121),ISNUMBER($E121),$E121&lt;&gt;0),$F121/$E121,"")</f>
        <v/>
      </c>
      <c r="H121" s="31">
        <f>IF(AND(ISNUMBER($F121),ISNUMBER($AL121),ISNUMBER($E121),($AL121*$E121)&lt;&gt;0),$F121/($AL121*$E121)*100,"")</f>
        <v/>
      </c>
      <c r="I121" s="32" t="n"/>
      <c r="J121" s="33" t="n"/>
      <c r="K121" s="31">
        <f>IF(AND(ISNUMBER($F121),ISNUMBER($J121)),$F121*(1-$J121),"")</f>
        <v/>
      </c>
      <c r="L121" s="32" t="n"/>
      <c r="M121" s="32" t="n"/>
      <c r="N121" s="31">
        <f>IF(ISNUMBER($F121),($F121-IF(ISNUMBER($AM121),$AM121,0))*(1-IF(ISNUMBER($J121),$J121,0)),"")</f>
        <v/>
      </c>
      <c r="O121" s="15" t="inlineStr">
        <is>
          <t>Peppermint Watermelon</t>
        </is>
      </c>
      <c r="P121" s="29" t="n">
        <v>0</v>
      </c>
      <c r="Q121" s="29" t="n">
        <v>0</v>
      </c>
      <c r="R121" s="15" t="inlineStr">
        <is>
          <t>Not listed</t>
        </is>
      </c>
      <c r="S121" s="29" t="n">
        <v>0</v>
      </c>
      <c r="T121" s="29" t="n">
        <v>5</v>
      </c>
      <c r="U121" s="15" t="inlineStr">
        <is>
          <t>None (herbal extracts)</t>
        </is>
      </c>
      <c r="V121" s="15" t="inlineStr">
        <is>
          <t>Herb/flower/fruit flavours, zero sugar, calm/unique sensory</t>
        </is>
      </c>
      <c r="W121" s="32" t="n"/>
      <c r="X121" s="32" t="n"/>
      <c r="Y121" s="32" t="n"/>
      <c r="Z121" s="32" t="n"/>
      <c r="AA121" s="15" t="inlineStr">
        <is>
          <t>Low</t>
        </is>
      </c>
      <c r="AB121" s="15" t="inlineStr">
        <is>
          <t>Emerging craft brand; small but loyal</t>
        </is>
      </c>
      <c r="AC121" s="15" t="inlineStr">
        <is>
          <t>Whimsical herbal sparkling water for the curious</t>
        </is>
      </c>
      <c r="AD121" s="15" t="inlineStr">
        <is>
          <t>Unusual herbal-botanical flavours you can't get elsewhere.</t>
        </is>
      </c>
      <c r="AE121" s="32" t="n"/>
      <c r="AF121" s="34">
        <f>IF(AND(ISNUMBER($P121),ISNUMBER($AL121),$AL121&lt;&gt;0),ROUND($P121/$AL121*100,1),"")</f>
        <v/>
      </c>
      <c r="AG121" s="35">
        <f>IF(AND(ISNUMBER($S121),ISNUMBER($AL121),$AL121&lt;&gt;0),ROUND($S121/$AL121*100,2),"")</f>
        <v/>
      </c>
      <c r="AH121" s="34">
        <f>IF(AND(ISNUMBER($Q121),ISNUMBER($AL121),$AL121&lt;&gt;0),ROUND($Q121/$AL121*100,1),"")</f>
        <v/>
      </c>
      <c r="AI121" s="29">
        <f>IF(ISNUMBER($S121),IF($S121&lt;=1,"Yes","No"),"n/a")</f>
        <v/>
      </c>
      <c r="AJ121" s="29">
        <f>IF(ISNUMBER($S121),ROUND(MAX(0,MIN(100,100-$S121*2.5-IF(ISNUMBER($T121),$T121,0)*0.12+IF($S121&lt;=1,12,0))),0),"")</f>
        <v/>
      </c>
      <c r="AK121" s="29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29" t="n">
        <v>355</v>
      </c>
      <c r="AM121" s="30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Aura Bora</t>
        </is>
      </c>
      <c r="B122" s="15" t="inlineStr">
        <is>
          <t>Aura Bora Herbal Sparkling Water | Peppermint Watermelon | 24-pack 355mL</t>
        </is>
      </c>
      <c r="C122" s="15" t="inlineStr">
        <is>
          <t>1) Sparkling electrolyte / functional sparkling</t>
        </is>
      </c>
      <c r="D122" s="15" t="inlineStr">
        <is>
          <t>355 mL can</t>
        </is>
      </c>
      <c r="E122" s="29" t="n">
        <v>24</v>
      </c>
      <c r="F122" s="30" t="n"/>
      <c r="G122" s="31">
        <f>IF(AND(ISNUMBER($F122),ISNUMBER($E122),$E122&lt;&gt;0),$F122/$E122,"")</f>
        <v/>
      </c>
      <c r="H122" s="31">
        <f>IF(AND(ISNUMBER($F122),ISNUMBER($AL122),ISNUMBER($E122),($AL122*$E122)&lt;&gt;0),$F122/($AL122*$E122)*100,"")</f>
        <v/>
      </c>
      <c r="I122" s="32" t="n"/>
      <c r="J122" s="33" t="n"/>
      <c r="K122" s="31">
        <f>IF(AND(ISNUMBER($F122),ISNUMBER($J122)),$F122*(1-$J122),"")</f>
        <v/>
      </c>
      <c r="L122" s="32" t="n"/>
      <c r="M122" s="32" t="n"/>
      <c r="N122" s="31">
        <f>IF(ISNUMBER($F122),($F122-IF(ISNUMBER($AM122),$AM122,0))*(1-IF(ISNUMBER($J122),$J122,0)),"")</f>
        <v/>
      </c>
      <c r="O122" s="15" t="inlineStr">
        <is>
          <t>Peppermint Watermelon</t>
        </is>
      </c>
      <c r="P122" s="29" t="n">
        <v>0</v>
      </c>
      <c r="Q122" s="29" t="n">
        <v>0</v>
      </c>
      <c r="R122" s="15" t="inlineStr">
        <is>
          <t>Not listed</t>
        </is>
      </c>
      <c r="S122" s="29" t="n">
        <v>0</v>
      </c>
      <c r="T122" s="29" t="n">
        <v>5</v>
      </c>
      <c r="U122" s="15" t="inlineStr">
        <is>
          <t>None (herbal extracts)</t>
        </is>
      </c>
      <c r="V122" s="15" t="inlineStr">
        <is>
          <t>Herb/flower/fruit flavours, zero sugar, calm/unique sensory</t>
        </is>
      </c>
      <c r="W122" s="32" t="n"/>
      <c r="X122" s="32" t="n"/>
      <c r="Y122" s="32" t="n"/>
      <c r="Z122" s="32" t="n"/>
      <c r="AA122" s="15" t="inlineStr">
        <is>
          <t>Low</t>
        </is>
      </c>
      <c r="AB122" s="15" t="inlineStr">
        <is>
          <t>Emerging craft brand; small but loyal</t>
        </is>
      </c>
      <c r="AC122" s="15" t="inlineStr">
        <is>
          <t>Whimsical herbal sparkling water for the curious</t>
        </is>
      </c>
      <c r="AD122" s="15" t="inlineStr">
        <is>
          <t>Unusual herbal-botanical flavours you can't get elsewhere.</t>
        </is>
      </c>
      <c r="AE122" s="32" t="n"/>
      <c r="AF122" s="34">
        <f>IF(AND(ISNUMBER($P122),ISNUMBER($AL122),$AL122&lt;&gt;0),ROUND($P122/$AL122*100,1),"")</f>
        <v/>
      </c>
      <c r="AG122" s="35">
        <f>IF(AND(ISNUMBER($S122),ISNUMBER($AL122),$AL122&lt;&gt;0),ROUND($S122/$AL122*100,2),"")</f>
        <v/>
      </c>
      <c r="AH122" s="34">
        <f>IF(AND(ISNUMBER($Q122),ISNUMBER($AL122),$AL122&lt;&gt;0),ROUND($Q122/$AL122*100,1),"")</f>
        <v/>
      </c>
      <c r="AI122" s="29">
        <f>IF(ISNUMBER($S122),IF($S122&lt;=1,"Yes","No"),"n/a")</f>
        <v/>
      </c>
      <c r="AJ122" s="29">
        <f>IF(ISNUMBER($S122),ROUND(MAX(0,MIN(100,100-$S122*2.5-IF(ISNUMBER($T122),$T122,0)*0.12+IF($S122&lt;=1,12,0))),0),"")</f>
        <v/>
      </c>
      <c r="AK122" s="29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29" t="n">
        <v>355</v>
      </c>
      <c r="AM122" s="30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Sound</t>
        </is>
      </c>
      <c r="B123" s="15" t="inlineStr">
        <is>
          <t>Sound Sparkling Water (Tea/Botanical) | Blackberry + Lemon Verbena | single 355mL</t>
        </is>
      </c>
      <c r="C123" s="15" t="inlineStr">
        <is>
          <t>1) Sparkling electrolyte / functional sparkling</t>
        </is>
      </c>
      <c r="D123" s="15" t="inlineStr">
        <is>
          <t>355 mL can</t>
        </is>
      </c>
      <c r="E123" s="29" t="n">
        <v>1</v>
      </c>
      <c r="F123" s="30" t="n"/>
      <c r="G123" s="31">
        <f>IF(AND(ISNUMBER($F123),ISNUMBER($E123),$E123&lt;&gt;0),$F123/$E123,"")</f>
        <v/>
      </c>
      <c r="H123" s="31">
        <f>IF(AND(ISNUMBER($F123),ISNUMBER($AL123),ISNUMBER($E123),($AL123*$E123)&lt;&gt;0),$F123/($AL123*$E123)*100,"")</f>
        <v/>
      </c>
      <c r="I123" s="32" t="n"/>
      <c r="J123" s="33" t="n"/>
      <c r="K123" s="31">
        <f>IF(AND(ISNUMBER($F123),ISNUMBER($J123)),$F123*(1-$J123),"")</f>
        <v/>
      </c>
      <c r="L123" s="32" t="n"/>
      <c r="M123" s="32" t="n"/>
      <c r="N123" s="31">
        <f>IF(ISNUMBER($F123),($F123-IF(ISNUMBER($AM123),$AM123,0))*(1-IF(ISNUMBER($J123),$J123,0)),"")</f>
        <v/>
      </c>
      <c r="O123" s="15" t="inlineStr">
        <is>
          <t>Blackberry + Lemon Verbena</t>
        </is>
      </c>
      <c r="P123" s="29" t="n">
        <v>15</v>
      </c>
      <c r="Q123" s="29" t="n">
        <v>0</v>
      </c>
      <c r="R123" s="15" t="inlineStr">
        <is>
          <t>Not listed</t>
        </is>
      </c>
      <c r="S123" s="29" t="n">
        <v>0</v>
      </c>
      <c r="T123" s="29" t="n">
        <v>0</v>
      </c>
      <c r="U123" s="15" t="inlineStr">
        <is>
          <t>None (unsweetened)</t>
        </is>
      </c>
      <c r="V123" s="15" t="inlineStr">
        <is>
          <t>Real brewed tea/botanicals, unsweetened, zero sugar/calorie</t>
        </is>
      </c>
      <c r="W123" s="32" t="n"/>
      <c r="X123" s="32" t="n"/>
      <c r="Y123" s="32" t="n"/>
      <c r="Z123" s="32" t="n"/>
      <c r="AA123" s="15" t="inlineStr">
        <is>
          <t>Low</t>
        </is>
      </c>
      <c r="AB123" s="15" t="inlineStr">
        <is>
          <t>Emerging unsweetened-botanical niche</t>
        </is>
      </c>
      <c r="AC123" s="15" t="inlineStr">
        <is>
          <t>Unsweetened sparkling brewed tea and botanicals</t>
        </is>
      </c>
      <c r="AD123" s="15" t="inlineStr">
        <is>
          <t>Genuinely unsweetened with real tea/botanical character.</t>
        </is>
      </c>
      <c r="AE123" s="32" t="n"/>
      <c r="AF123" s="34">
        <f>IF(AND(ISNUMBER($P123),ISNUMBER($AL123),$AL123&lt;&gt;0),ROUND($P123/$AL123*100,1),"")</f>
        <v/>
      </c>
      <c r="AG123" s="35">
        <f>IF(AND(ISNUMBER($S123),ISNUMBER($AL123),$AL123&lt;&gt;0),ROUND($S123/$AL123*100,2),"")</f>
        <v/>
      </c>
      <c r="AH123" s="34">
        <f>IF(AND(ISNUMBER($Q123),ISNUMBER($AL123),$AL123&lt;&gt;0),ROUND($Q123/$AL123*100,1),"")</f>
        <v/>
      </c>
      <c r="AI123" s="29">
        <f>IF(ISNUMBER($S123),IF($S123&lt;=1,"Yes","No"),"n/a")</f>
        <v/>
      </c>
      <c r="AJ123" s="29">
        <f>IF(ISNUMBER($S123),ROUND(MAX(0,MIN(100,100-$S123*2.5-IF(ISNUMBER($T123),$T123,0)*0.12+IF($S123&lt;=1,12,0))),0),"")</f>
        <v/>
      </c>
      <c r="AK123" s="29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29" t="n">
        <v>355</v>
      </c>
      <c r="AM123" s="30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Sound</t>
        </is>
      </c>
      <c r="B124" s="15" t="inlineStr">
        <is>
          <t>Sound Sparkling Water (Tea/Botanical) | Blackberry + Lemon Verbena | 8-pack 355mL</t>
        </is>
      </c>
      <c r="C124" s="15" t="inlineStr">
        <is>
          <t>1) Sparkling electrolyte / functional sparkling</t>
        </is>
      </c>
      <c r="D124" s="15" t="inlineStr">
        <is>
          <t>355 mL can</t>
        </is>
      </c>
      <c r="E124" s="29" t="n">
        <v>8</v>
      </c>
      <c r="F124" s="30" t="n"/>
      <c r="G124" s="31">
        <f>IF(AND(ISNUMBER($F124),ISNUMBER($E124),$E124&lt;&gt;0),$F124/$E124,"")</f>
        <v/>
      </c>
      <c r="H124" s="31">
        <f>IF(AND(ISNUMBER($F124),ISNUMBER($AL124),ISNUMBER($E124),($AL124*$E124)&lt;&gt;0),$F124/($AL124*$E124)*100,"")</f>
        <v/>
      </c>
      <c r="I124" s="32" t="n"/>
      <c r="J124" s="33" t="n"/>
      <c r="K124" s="31">
        <f>IF(AND(ISNUMBER($F124),ISNUMBER($J124)),$F124*(1-$J124),"")</f>
        <v/>
      </c>
      <c r="L124" s="32" t="n"/>
      <c r="M124" s="32" t="n"/>
      <c r="N124" s="31">
        <f>IF(ISNUMBER($F124),($F124-IF(ISNUMBER($AM124),$AM124,0))*(1-IF(ISNUMBER($J124),$J124,0)),"")</f>
        <v/>
      </c>
      <c r="O124" s="15" t="inlineStr">
        <is>
          <t>Blackberry + Lemon Verbena</t>
        </is>
      </c>
      <c r="P124" s="29" t="n">
        <v>15</v>
      </c>
      <c r="Q124" s="29" t="n">
        <v>0</v>
      </c>
      <c r="R124" s="15" t="inlineStr">
        <is>
          <t>Not listed</t>
        </is>
      </c>
      <c r="S124" s="29" t="n">
        <v>0</v>
      </c>
      <c r="T124" s="29" t="n">
        <v>0</v>
      </c>
      <c r="U124" s="15" t="inlineStr">
        <is>
          <t>None (unsweetened)</t>
        </is>
      </c>
      <c r="V124" s="15" t="inlineStr">
        <is>
          <t>Real brewed tea/botanicals, unsweetened, zero sugar/calorie</t>
        </is>
      </c>
      <c r="W124" s="32" t="n"/>
      <c r="X124" s="32" t="n"/>
      <c r="Y124" s="32" t="n"/>
      <c r="Z124" s="32" t="n"/>
      <c r="AA124" s="15" t="inlineStr">
        <is>
          <t>Low</t>
        </is>
      </c>
      <c r="AB124" s="15" t="inlineStr">
        <is>
          <t>Emerging unsweetened-botanical niche</t>
        </is>
      </c>
      <c r="AC124" s="15" t="inlineStr">
        <is>
          <t>Unsweetened sparkling brewed tea and botanicals</t>
        </is>
      </c>
      <c r="AD124" s="15" t="inlineStr">
        <is>
          <t>Genuinely unsweetened with real tea/botanical character.</t>
        </is>
      </c>
      <c r="AE124" s="32" t="n"/>
      <c r="AF124" s="34">
        <f>IF(AND(ISNUMBER($P124),ISNUMBER($AL124),$AL124&lt;&gt;0),ROUND($P124/$AL124*100,1),"")</f>
        <v/>
      </c>
      <c r="AG124" s="35">
        <f>IF(AND(ISNUMBER($S124),ISNUMBER($AL124),$AL124&lt;&gt;0),ROUND($S124/$AL124*100,2),"")</f>
        <v/>
      </c>
      <c r="AH124" s="34">
        <f>IF(AND(ISNUMBER($Q124),ISNUMBER($AL124),$AL124&lt;&gt;0),ROUND($Q124/$AL124*100,1),"")</f>
        <v/>
      </c>
      <c r="AI124" s="29">
        <f>IF(ISNUMBER($S124),IF($S124&lt;=1,"Yes","No"),"n/a")</f>
        <v/>
      </c>
      <c r="AJ124" s="29">
        <f>IF(ISNUMBER($S124),ROUND(MAX(0,MIN(100,100-$S124*2.5-IF(ISNUMBER($T124),$T124,0)*0.12+IF($S124&lt;=1,12,0))),0),"")</f>
        <v/>
      </c>
      <c r="AK124" s="29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29" t="n">
        <v>355</v>
      </c>
      <c r="AM124" s="30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Sound</t>
        </is>
      </c>
      <c r="B125" s="15" t="inlineStr">
        <is>
          <t>Sound Sparkling Water (Tea/Botanical) | Blackberry + Lemon Verbena | 12-pack 355mL</t>
        </is>
      </c>
      <c r="C125" s="15" t="inlineStr">
        <is>
          <t>1) Sparkling electrolyte / functional sparkling</t>
        </is>
      </c>
      <c r="D125" s="15" t="inlineStr">
        <is>
          <t>355 mL can</t>
        </is>
      </c>
      <c r="E125" s="29" t="n">
        <v>12</v>
      </c>
      <c r="F125" s="30" t="n"/>
      <c r="G125" s="31">
        <f>IF(AND(ISNUMBER($F125),ISNUMBER($E125),$E125&lt;&gt;0),$F125/$E125,"")</f>
        <v/>
      </c>
      <c r="H125" s="31">
        <f>IF(AND(ISNUMBER($F125),ISNUMBER($AL125),ISNUMBER($E125),($AL125*$E125)&lt;&gt;0),$F125/($AL125*$E125)*100,"")</f>
        <v/>
      </c>
      <c r="I125" s="32" t="n"/>
      <c r="J125" s="33" t="n"/>
      <c r="K125" s="31">
        <f>IF(AND(ISNUMBER($F125),ISNUMBER($J125)),$F125*(1-$J125),"")</f>
        <v/>
      </c>
      <c r="L125" s="32" t="n"/>
      <c r="M125" s="32" t="n"/>
      <c r="N125" s="31">
        <f>IF(ISNUMBER($F125),($F125-IF(ISNUMBER($AM125),$AM125,0))*(1-IF(ISNUMBER($J125),$J125,0)),"")</f>
        <v/>
      </c>
      <c r="O125" s="15" t="inlineStr">
        <is>
          <t>Blackberry + Lemon Verbena</t>
        </is>
      </c>
      <c r="P125" s="29" t="n">
        <v>15</v>
      </c>
      <c r="Q125" s="29" t="n">
        <v>0</v>
      </c>
      <c r="R125" s="15" t="inlineStr">
        <is>
          <t>Not listed</t>
        </is>
      </c>
      <c r="S125" s="29" t="n">
        <v>0</v>
      </c>
      <c r="T125" s="29" t="n">
        <v>0</v>
      </c>
      <c r="U125" s="15" t="inlineStr">
        <is>
          <t>None (unsweetened)</t>
        </is>
      </c>
      <c r="V125" s="15" t="inlineStr">
        <is>
          <t>Real brewed tea/botanicals, unsweetened, zero sugar/calorie</t>
        </is>
      </c>
      <c r="W125" s="32" t="n"/>
      <c r="X125" s="32" t="n"/>
      <c r="Y125" s="32" t="n"/>
      <c r="Z125" s="32" t="n"/>
      <c r="AA125" s="15" t="inlineStr">
        <is>
          <t>Low</t>
        </is>
      </c>
      <c r="AB125" s="15" t="inlineStr">
        <is>
          <t>Emerging unsweetened-botanical niche</t>
        </is>
      </c>
      <c r="AC125" s="15" t="inlineStr">
        <is>
          <t>Unsweetened sparkling brewed tea and botanicals</t>
        </is>
      </c>
      <c r="AD125" s="15" t="inlineStr">
        <is>
          <t>Genuinely unsweetened with real tea/botanical character.</t>
        </is>
      </c>
      <c r="AE125" s="32" t="n"/>
      <c r="AF125" s="34">
        <f>IF(AND(ISNUMBER($P125),ISNUMBER($AL125),$AL125&lt;&gt;0),ROUND($P125/$AL125*100,1),"")</f>
        <v/>
      </c>
      <c r="AG125" s="35">
        <f>IF(AND(ISNUMBER($S125),ISNUMBER($AL125),$AL125&lt;&gt;0),ROUND($S125/$AL125*100,2),"")</f>
        <v/>
      </c>
      <c r="AH125" s="34">
        <f>IF(AND(ISNUMBER($Q125),ISNUMBER($AL125),$AL125&lt;&gt;0),ROUND($Q125/$AL125*100,1),"")</f>
        <v/>
      </c>
      <c r="AI125" s="29">
        <f>IF(ISNUMBER($S125),IF($S125&lt;=1,"Yes","No"),"n/a")</f>
        <v/>
      </c>
      <c r="AJ125" s="29">
        <f>IF(ISNUMBER($S125),ROUND(MAX(0,MIN(100,100-$S125*2.5-IF(ISNUMBER($T125),$T125,0)*0.12+IF($S125&lt;=1,12,0))),0),"")</f>
        <v/>
      </c>
      <c r="AK125" s="29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29" t="n">
        <v>355</v>
      </c>
      <c r="AM125" s="30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Sound</t>
        </is>
      </c>
      <c r="B126" s="15" t="inlineStr">
        <is>
          <t>Sound Sparkling Water (Tea/Botanical) | Blackberry + Lemon Verbena | 15-pack 355mL</t>
        </is>
      </c>
      <c r="C126" s="15" t="inlineStr">
        <is>
          <t>1) Sparkling electrolyte / functional sparkling</t>
        </is>
      </c>
      <c r="D126" s="15" t="inlineStr">
        <is>
          <t>355 mL can</t>
        </is>
      </c>
      <c r="E126" s="29" t="n">
        <v>15</v>
      </c>
      <c r="F126" s="30" t="n"/>
      <c r="G126" s="31">
        <f>IF(AND(ISNUMBER($F126),ISNUMBER($E126),$E126&lt;&gt;0),$F126/$E126,"")</f>
        <v/>
      </c>
      <c r="H126" s="31">
        <f>IF(AND(ISNUMBER($F126),ISNUMBER($AL126),ISNUMBER($E126),($AL126*$E126)&lt;&gt;0),$F126/($AL126*$E126)*100,"")</f>
        <v/>
      </c>
      <c r="I126" s="32" t="n"/>
      <c r="J126" s="33" t="n"/>
      <c r="K126" s="31">
        <f>IF(AND(ISNUMBER($F126),ISNUMBER($J126)),$F126*(1-$J126),"")</f>
        <v/>
      </c>
      <c r="L126" s="32" t="n"/>
      <c r="M126" s="32" t="n"/>
      <c r="N126" s="31">
        <f>IF(ISNUMBER($F126),($F126-IF(ISNUMBER($AM126),$AM126,0))*(1-IF(ISNUMBER($J126),$J126,0)),"")</f>
        <v/>
      </c>
      <c r="O126" s="15" t="inlineStr">
        <is>
          <t>Blackberry + Lemon Verbena</t>
        </is>
      </c>
      <c r="P126" s="29" t="n">
        <v>15</v>
      </c>
      <c r="Q126" s="29" t="n">
        <v>0</v>
      </c>
      <c r="R126" s="15" t="inlineStr">
        <is>
          <t>Not listed</t>
        </is>
      </c>
      <c r="S126" s="29" t="n">
        <v>0</v>
      </c>
      <c r="T126" s="29" t="n">
        <v>0</v>
      </c>
      <c r="U126" s="15" t="inlineStr">
        <is>
          <t>None (unsweetened)</t>
        </is>
      </c>
      <c r="V126" s="15" t="inlineStr">
        <is>
          <t>Real brewed tea/botanicals, unsweetened, zero sugar/calorie</t>
        </is>
      </c>
      <c r="W126" s="32" t="n"/>
      <c r="X126" s="32" t="n"/>
      <c r="Y126" s="32" t="n"/>
      <c r="Z126" s="32" t="n"/>
      <c r="AA126" s="15" t="inlineStr">
        <is>
          <t>Low</t>
        </is>
      </c>
      <c r="AB126" s="15" t="inlineStr">
        <is>
          <t>Emerging unsweetened-botanical niche</t>
        </is>
      </c>
      <c r="AC126" s="15" t="inlineStr">
        <is>
          <t>Unsweetened sparkling brewed tea and botanicals</t>
        </is>
      </c>
      <c r="AD126" s="15" t="inlineStr">
        <is>
          <t>Genuinely unsweetened with real tea/botanical character.</t>
        </is>
      </c>
      <c r="AE126" s="32" t="n"/>
      <c r="AF126" s="34">
        <f>IF(AND(ISNUMBER($P126),ISNUMBER($AL126),$AL126&lt;&gt;0),ROUND($P126/$AL126*100,1),"")</f>
        <v/>
      </c>
      <c r="AG126" s="35">
        <f>IF(AND(ISNUMBER($S126),ISNUMBER($AL126),$AL126&lt;&gt;0),ROUND($S126/$AL126*100,2),"")</f>
        <v/>
      </c>
      <c r="AH126" s="34">
        <f>IF(AND(ISNUMBER($Q126),ISNUMBER($AL126),$AL126&lt;&gt;0),ROUND($Q126/$AL126*100,1),"")</f>
        <v/>
      </c>
      <c r="AI126" s="29">
        <f>IF(ISNUMBER($S126),IF($S126&lt;=1,"Yes","No"),"n/a")</f>
        <v/>
      </c>
      <c r="AJ126" s="29">
        <f>IF(ISNUMBER($S126),ROUND(MAX(0,MIN(100,100-$S126*2.5-IF(ISNUMBER($T126),$T126,0)*0.12+IF($S126&lt;=1,12,0))),0),"")</f>
        <v/>
      </c>
      <c r="AK126" s="29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29" t="n">
        <v>355</v>
      </c>
      <c r="AM126" s="30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Sound</t>
        </is>
      </c>
      <c r="B127" s="15" t="inlineStr">
        <is>
          <t>Sound Sparkling Water (Tea/Botanical) | Blackberry + Lemon Verbena | 18-pack 355mL</t>
        </is>
      </c>
      <c r="C127" s="15" t="inlineStr">
        <is>
          <t>1) Sparkling electrolyte / functional sparkling</t>
        </is>
      </c>
      <c r="D127" s="15" t="inlineStr">
        <is>
          <t>355 mL can</t>
        </is>
      </c>
      <c r="E127" s="29" t="n">
        <v>18</v>
      </c>
      <c r="F127" s="30" t="n"/>
      <c r="G127" s="31">
        <f>IF(AND(ISNUMBER($F127),ISNUMBER($E127),$E127&lt;&gt;0),$F127/$E127,"")</f>
        <v/>
      </c>
      <c r="H127" s="31">
        <f>IF(AND(ISNUMBER($F127),ISNUMBER($AL127),ISNUMBER($E127),($AL127*$E127)&lt;&gt;0),$F127/($AL127*$E127)*100,"")</f>
        <v/>
      </c>
      <c r="I127" s="32" t="n"/>
      <c r="J127" s="33" t="n"/>
      <c r="K127" s="31">
        <f>IF(AND(ISNUMBER($F127),ISNUMBER($J127)),$F127*(1-$J127),"")</f>
        <v/>
      </c>
      <c r="L127" s="32" t="n"/>
      <c r="M127" s="32" t="n"/>
      <c r="N127" s="31">
        <f>IF(ISNUMBER($F127),($F127-IF(ISNUMBER($AM127),$AM127,0))*(1-IF(ISNUMBER($J127),$J127,0)),"")</f>
        <v/>
      </c>
      <c r="O127" s="15" t="inlineStr">
        <is>
          <t>Blackberry + Lemon Verbena</t>
        </is>
      </c>
      <c r="P127" s="29" t="n">
        <v>15</v>
      </c>
      <c r="Q127" s="29" t="n">
        <v>0</v>
      </c>
      <c r="R127" s="15" t="inlineStr">
        <is>
          <t>Not listed</t>
        </is>
      </c>
      <c r="S127" s="29" t="n">
        <v>0</v>
      </c>
      <c r="T127" s="29" t="n">
        <v>0</v>
      </c>
      <c r="U127" s="15" t="inlineStr">
        <is>
          <t>None (unsweetened)</t>
        </is>
      </c>
      <c r="V127" s="15" t="inlineStr">
        <is>
          <t>Real brewed tea/botanicals, unsweetened, zero sugar/calorie</t>
        </is>
      </c>
      <c r="W127" s="32" t="n"/>
      <c r="X127" s="32" t="n"/>
      <c r="Y127" s="32" t="n"/>
      <c r="Z127" s="32" t="n"/>
      <c r="AA127" s="15" t="inlineStr">
        <is>
          <t>Low</t>
        </is>
      </c>
      <c r="AB127" s="15" t="inlineStr">
        <is>
          <t>Emerging unsweetened-botanical niche</t>
        </is>
      </c>
      <c r="AC127" s="15" t="inlineStr">
        <is>
          <t>Unsweetened sparkling brewed tea and botanicals</t>
        </is>
      </c>
      <c r="AD127" s="15" t="inlineStr">
        <is>
          <t>Genuinely unsweetened with real tea/botanical character.</t>
        </is>
      </c>
      <c r="AE127" s="32" t="n"/>
      <c r="AF127" s="34">
        <f>IF(AND(ISNUMBER($P127),ISNUMBER($AL127),$AL127&lt;&gt;0),ROUND($P127/$AL127*100,1),"")</f>
        <v/>
      </c>
      <c r="AG127" s="35">
        <f>IF(AND(ISNUMBER($S127),ISNUMBER($AL127),$AL127&lt;&gt;0),ROUND($S127/$AL127*100,2),"")</f>
        <v/>
      </c>
      <c r="AH127" s="34">
        <f>IF(AND(ISNUMBER($Q127),ISNUMBER($AL127),$AL127&lt;&gt;0),ROUND($Q127/$AL127*100,1),"")</f>
        <v/>
      </c>
      <c r="AI127" s="29">
        <f>IF(ISNUMBER($S127),IF($S127&lt;=1,"Yes","No"),"n/a")</f>
        <v/>
      </c>
      <c r="AJ127" s="29">
        <f>IF(ISNUMBER($S127),ROUND(MAX(0,MIN(100,100-$S127*2.5-IF(ISNUMBER($T127),$T127,0)*0.12+IF($S127&lt;=1,12,0))),0),"")</f>
        <v/>
      </c>
      <c r="AK127" s="29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29" t="n">
        <v>355</v>
      </c>
      <c r="AM127" s="30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Sound</t>
        </is>
      </c>
      <c r="B128" s="15" t="inlineStr">
        <is>
          <t>Sound Sparkling Water (Tea/Botanical) | Blackberry + Lemon Verbena | 24-pack 355mL</t>
        </is>
      </c>
      <c r="C128" s="15" t="inlineStr">
        <is>
          <t>1) Sparkling electrolyte / functional sparkling</t>
        </is>
      </c>
      <c r="D128" s="15" t="inlineStr">
        <is>
          <t>355 mL can</t>
        </is>
      </c>
      <c r="E128" s="29" t="n">
        <v>24</v>
      </c>
      <c r="F128" s="30" t="n"/>
      <c r="G128" s="31">
        <f>IF(AND(ISNUMBER($F128),ISNUMBER($E128),$E128&lt;&gt;0),$F128/$E128,"")</f>
        <v/>
      </c>
      <c r="H128" s="31">
        <f>IF(AND(ISNUMBER($F128),ISNUMBER($AL128),ISNUMBER($E128),($AL128*$E128)&lt;&gt;0),$F128/($AL128*$E128)*100,"")</f>
        <v/>
      </c>
      <c r="I128" s="32" t="n"/>
      <c r="J128" s="33" t="n"/>
      <c r="K128" s="31">
        <f>IF(AND(ISNUMBER($F128),ISNUMBER($J128)),$F128*(1-$J128),"")</f>
        <v/>
      </c>
      <c r="L128" s="32" t="n"/>
      <c r="M128" s="32" t="n"/>
      <c r="N128" s="31">
        <f>IF(ISNUMBER($F128),($F128-IF(ISNUMBER($AM128),$AM128,0))*(1-IF(ISNUMBER($J128),$J128,0)),"")</f>
        <v/>
      </c>
      <c r="O128" s="15" t="inlineStr">
        <is>
          <t>Blackberry + Lemon Verbena</t>
        </is>
      </c>
      <c r="P128" s="29" t="n">
        <v>15</v>
      </c>
      <c r="Q128" s="29" t="n">
        <v>0</v>
      </c>
      <c r="R128" s="15" t="inlineStr">
        <is>
          <t>Not listed</t>
        </is>
      </c>
      <c r="S128" s="29" t="n">
        <v>0</v>
      </c>
      <c r="T128" s="29" t="n">
        <v>0</v>
      </c>
      <c r="U128" s="15" t="inlineStr">
        <is>
          <t>None (unsweetened)</t>
        </is>
      </c>
      <c r="V128" s="15" t="inlineStr">
        <is>
          <t>Real brewed tea/botanicals, unsweetened, zero sugar/calorie</t>
        </is>
      </c>
      <c r="W128" s="32" t="n"/>
      <c r="X128" s="32" t="n"/>
      <c r="Y128" s="32" t="n"/>
      <c r="Z128" s="32" t="n"/>
      <c r="AA128" s="15" t="inlineStr">
        <is>
          <t>Low</t>
        </is>
      </c>
      <c r="AB128" s="15" t="inlineStr">
        <is>
          <t>Emerging unsweetened-botanical niche</t>
        </is>
      </c>
      <c r="AC128" s="15" t="inlineStr">
        <is>
          <t>Unsweetened sparkling brewed tea and botanicals</t>
        </is>
      </c>
      <c r="AD128" s="15" t="inlineStr">
        <is>
          <t>Genuinely unsweetened with real tea/botanical character.</t>
        </is>
      </c>
      <c r="AE128" s="32" t="n"/>
      <c r="AF128" s="34">
        <f>IF(AND(ISNUMBER($P128),ISNUMBER($AL128),$AL128&lt;&gt;0),ROUND($P128/$AL128*100,1),"")</f>
        <v/>
      </c>
      <c r="AG128" s="35">
        <f>IF(AND(ISNUMBER($S128),ISNUMBER($AL128),$AL128&lt;&gt;0),ROUND($S128/$AL128*100,2),"")</f>
        <v/>
      </c>
      <c r="AH128" s="34">
        <f>IF(AND(ISNUMBER($Q128),ISNUMBER($AL128),$AL128&lt;&gt;0),ROUND($Q128/$AL128*100,1),"")</f>
        <v/>
      </c>
      <c r="AI128" s="29">
        <f>IF(ISNUMBER($S128),IF($S128&lt;=1,"Yes","No"),"n/a")</f>
        <v/>
      </c>
      <c r="AJ128" s="29">
        <f>IF(ISNUMBER($S128),ROUND(MAX(0,MIN(100,100-$S128*2.5-IF(ISNUMBER($T128),$T128,0)*0.12+IF($S128&lt;=1,12,0))),0),"")</f>
        <v/>
      </c>
      <c r="AK128" s="29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29" t="n">
        <v>355</v>
      </c>
      <c r="AM128" s="30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Sound</t>
        </is>
      </c>
      <c r="B129" s="15" t="inlineStr">
        <is>
          <t>Sound Sparkling Water (Tea/Botanical) | Grapefruit + Hops | single 355mL</t>
        </is>
      </c>
      <c r="C129" s="15" t="inlineStr">
        <is>
          <t>1) Sparkling electrolyte / functional sparkling</t>
        </is>
      </c>
      <c r="D129" s="15" t="inlineStr">
        <is>
          <t>355 mL can</t>
        </is>
      </c>
      <c r="E129" s="29" t="n">
        <v>1</v>
      </c>
      <c r="F129" s="30" t="n"/>
      <c r="G129" s="31">
        <f>IF(AND(ISNUMBER($F129),ISNUMBER($E129),$E129&lt;&gt;0),$F129/$E129,"")</f>
        <v/>
      </c>
      <c r="H129" s="31">
        <f>IF(AND(ISNUMBER($F129),ISNUMBER($AL129),ISNUMBER($E129),($AL129*$E129)&lt;&gt;0),$F129/($AL129*$E129)*100,"")</f>
        <v/>
      </c>
      <c r="I129" s="32" t="n"/>
      <c r="J129" s="33" t="n"/>
      <c r="K129" s="31">
        <f>IF(AND(ISNUMBER($F129),ISNUMBER($J129)),$F129*(1-$J129),"")</f>
        <v/>
      </c>
      <c r="L129" s="32" t="n"/>
      <c r="M129" s="32" t="n"/>
      <c r="N129" s="31">
        <f>IF(ISNUMBER($F129),($F129-IF(ISNUMBER($AM129),$AM129,0))*(1-IF(ISNUMBER($J129),$J129,0)),"")</f>
        <v/>
      </c>
      <c r="O129" s="15" t="inlineStr">
        <is>
          <t>Grapefruit + Hops</t>
        </is>
      </c>
      <c r="P129" s="29" t="n">
        <v>15</v>
      </c>
      <c r="Q129" s="29" t="n">
        <v>0</v>
      </c>
      <c r="R129" s="15" t="inlineStr">
        <is>
          <t>Not listed</t>
        </is>
      </c>
      <c r="S129" s="29" t="n">
        <v>0</v>
      </c>
      <c r="T129" s="29" t="n">
        <v>0</v>
      </c>
      <c r="U129" s="15" t="inlineStr">
        <is>
          <t>None (unsweetened)</t>
        </is>
      </c>
      <c r="V129" s="15" t="inlineStr">
        <is>
          <t>Real brewed tea/botanicals, unsweetened, zero sugar/calorie</t>
        </is>
      </c>
      <c r="W129" s="32" t="n"/>
      <c r="X129" s="32" t="n"/>
      <c r="Y129" s="32" t="n"/>
      <c r="Z129" s="32" t="n"/>
      <c r="AA129" s="15" t="inlineStr">
        <is>
          <t>Low</t>
        </is>
      </c>
      <c r="AB129" s="15" t="inlineStr">
        <is>
          <t>Emerging unsweetened-botanical niche</t>
        </is>
      </c>
      <c r="AC129" s="15" t="inlineStr">
        <is>
          <t>Unsweetened sparkling brewed tea and botanicals</t>
        </is>
      </c>
      <c r="AD129" s="15" t="inlineStr">
        <is>
          <t>Genuinely unsweetened with real tea/botanical character.</t>
        </is>
      </c>
      <c r="AE129" s="32" t="n"/>
      <c r="AF129" s="34">
        <f>IF(AND(ISNUMBER($P129),ISNUMBER($AL129),$AL129&lt;&gt;0),ROUND($P129/$AL129*100,1),"")</f>
        <v/>
      </c>
      <c r="AG129" s="35">
        <f>IF(AND(ISNUMBER($S129),ISNUMBER($AL129),$AL129&lt;&gt;0),ROUND($S129/$AL129*100,2),"")</f>
        <v/>
      </c>
      <c r="AH129" s="34">
        <f>IF(AND(ISNUMBER($Q129),ISNUMBER($AL129),$AL129&lt;&gt;0),ROUND($Q129/$AL129*100,1),"")</f>
        <v/>
      </c>
      <c r="AI129" s="29">
        <f>IF(ISNUMBER($S129),IF($S129&lt;=1,"Yes","No"),"n/a")</f>
        <v/>
      </c>
      <c r="AJ129" s="29">
        <f>IF(ISNUMBER($S129),ROUND(MAX(0,MIN(100,100-$S129*2.5-IF(ISNUMBER($T129),$T129,0)*0.12+IF($S129&lt;=1,12,0))),0),"")</f>
        <v/>
      </c>
      <c r="AK129" s="29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29" t="n">
        <v>355</v>
      </c>
      <c r="AM129" s="30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Sound</t>
        </is>
      </c>
      <c r="B130" s="15" t="inlineStr">
        <is>
          <t>Sound Sparkling Water (Tea/Botanical) | Grapefruit + Hops | 8-pack 355mL</t>
        </is>
      </c>
      <c r="C130" s="15" t="inlineStr">
        <is>
          <t>1) Sparkling electrolyte / functional sparkling</t>
        </is>
      </c>
      <c r="D130" s="15" t="inlineStr">
        <is>
          <t>355 mL can</t>
        </is>
      </c>
      <c r="E130" s="29" t="n">
        <v>8</v>
      </c>
      <c r="F130" s="30" t="n"/>
      <c r="G130" s="31">
        <f>IF(AND(ISNUMBER($F130),ISNUMBER($E130),$E130&lt;&gt;0),$F130/$E130,"")</f>
        <v/>
      </c>
      <c r="H130" s="31">
        <f>IF(AND(ISNUMBER($F130),ISNUMBER($AL130),ISNUMBER($E130),($AL130*$E130)&lt;&gt;0),$F130/($AL130*$E130)*100,"")</f>
        <v/>
      </c>
      <c r="I130" s="32" t="n"/>
      <c r="J130" s="33" t="n"/>
      <c r="K130" s="31">
        <f>IF(AND(ISNUMBER($F130),ISNUMBER($J130)),$F130*(1-$J130),"")</f>
        <v/>
      </c>
      <c r="L130" s="32" t="n"/>
      <c r="M130" s="32" t="n"/>
      <c r="N130" s="31">
        <f>IF(ISNUMBER($F130),($F130-IF(ISNUMBER($AM130),$AM130,0))*(1-IF(ISNUMBER($J130),$J130,0)),"")</f>
        <v/>
      </c>
      <c r="O130" s="15" t="inlineStr">
        <is>
          <t>Grapefruit + Hops</t>
        </is>
      </c>
      <c r="P130" s="29" t="n">
        <v>15</v>
      </c>
      <c r="Q130" s="29" t="n">
        <v>0</v>
      </c>
      <c r="R130" s="15" t="inlineStr">
        <is>
          <t>Not listed</t>
        </is>
      </c>
      <c r="S130" s="29" t="n">
        <v>0</v>
      </c>
      <c r="T130" s="29" t="n">
        <v>0</v>
      </c>
      <c r="U130" s="15" t="inlineStr">
        <is>
          <t>None (unsweetened)</t>
        </is>
      </c>
      <c r="V130" s="15" t="inlineStr">
        <is>
          <t>Real brewed tea/botanicals, unsweetened, zero sugar/calorie</t>
        </is>
      </c>
      <c r="W130" s="32" t="n"/>
      <c r="X130" s="32" t="n"/>
      <c r="Y130" s="32" t="n"/>
      <c r="Z130" s="32" t="n"/>
      <c r="AA130" s="15" t="inlineStr">
        <is>
          <t>Low</t>
        </is>
      </c>
      <c r="AB130" s="15" t="inlineStr">
        <is>
          <t>Emerging unsweetened-botanical niche</t>
        </is>
      </c>
      <c r="AC130" s="15" t="inlineStr">
        <is>
          <t>Unsweetened sparkling brewed tea and botanicals</t>
        </is>
      </c>
      <c r="AD130" s="15" t="inlineStr">
        <is>
          <t>Genuinely unsweetened with real tea/botanical character.</t>
        </is>
      </c>
      <c r="AE130" s="32" t="n"/>
      <c r="AF130" s="34">
        <f>IF(AND(ISNUMBER($P130),ISNUMBER($AL130),$AL130&lt;&gt;0),ROUND($P130/$AL130*100,1),"")</f>
        <v/>
      </c>
      <c r="AG130" s="35">
        <f>IF(AND(ISNUMBER($S130),ISNUMBER($AL130),$AL130&lt;&gt;0),ROUND($S130/$AL130*100,2),"")</f>
        <v/>
      </c>
      <c r="AH130" s="34">
        <f>IF(AND(ISNUMBER($Q130),ISNUMBER($AL130),$AL130&lt;&gt;0),ROUND($Q130/$AL130*100,1),"")</f>
        <v/>
      </c>
      <c r="AI130" s="29">
        <f>IF(ISNUMBER($S130),IF($S130&lt;=1,"Yes","No"),"n/a")</f>
        <v/>
      </c>
      <c r="AJ130" s="29">
        <f>IF(ISNUMBER($S130),ROUND(MAX(0,MIN(100,100-$S130*2.5-IF(ISNUMBER($T130),$T130,0)*0.12+IF($S130&lt;=1,12,0))),0),"")</f>
        <v/>
      </c>
      <c r="AK130" s="29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29" t="n">
        <v>355</v>
      </c>
      <c r="AM130" s="30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Sound</t>
        </is>
      </c>
      <c r="B131" s="15" t="inlineStr">
        <is>
          <t>Sound Sparkling Water (Tea/Botanical) | Grapefruit + Hops | 12-pack 355mL</t>
        </is>
      </c>
      <c r="C131" s="15" t="inlineStr">
        <is>
          <t>1) Sparkling electrolyte / functional sparkling</t>
        </is>
      </c>
      <c r="D131" s="15" t="inlineStr">
        <is>
          <t>355 mL can</t>
        </is>
      </c>
      <c r="E131" s="29" t="n">
        <v>12</v>
      </c>
      <c r="F131" s="30" t="n"/>
      <c r="G131" s="31">
        <f>IF(AND(ISNUMBER($F131),ISNUMBER($E131),$E131&lt;&gt;0),$F131/$E131,"")</f>
        <v/>
      </c>
      <c r="H131" s="31">
        <f>IF(AND(ISNUMBER($F131),ISNUMBER($AL131),ISNUMBER($E131),($AL131*$E131)&lt;&gt;0),$F131/($AL131*$E131)*100,"")</f>
        <v/>
      </c>
      <c r="I131" s="32" t="n"/>
      <c r="J131" s="33" t="n"/>
      <c r="K131" s="31">
        <f>IF(AND(ISNUMBER($F131),ISNUMBER($J131)),$F131*(1-$J131),"")</f>
        <v/>
      </c>
      <c r="L131" s="32" t="n"/>
      <c r="M131" s="32" t="n"/>
      <c r="N131" s="31">
        <f>IF(ISNUMBER($F131),($F131-IF(ISNUMBER($AM131),$AM131,0))*(1-IF(ISNUMBER($J131),$J131,0)),"")</f>
        <v/>
      </c>
      <c r="O131" s="15" t="inlineStr">
        <is>
          <t>Grapefruit + Hops</t>
        </is>
      </c>
      <c r="P131" s="29" t="n">
        <v>15</v>
      </c>
      <c r="Q131" s="29" t="n">
        <v>0</v>
      </c>
      <c r="R131" s="15" t="inlineStr">
        <is>
          <t>Not listed</t>
        </is>
      </c>
      <c r="S131" s="29" t="n">
        <v>0</v>
      </c>
      <c r="T131" s="29" t="n">
        <v>0</v>
      </c>
      <c r="U131" s="15" t="inlineStr">
        <is>
          <t>None (unsweetened)</t>
        </is>
      </c>
      <c r="V131" s="15" t="inlineStr">
        <is>
          <t>Real brewed tea/botanicals, unsweetened, zero sugar/calorie</t>
        </is>
      </c>
      <c r="W131" s="32" t="n"/>
      <c r="X131" s="32" t="n"/>
      <c r="Y131" s="32" t="n"/>
      <c r="Z131" s="32" t="n"/>
      <c r="AA131" s="15" t="inlineStr">
        <is>
          <t>Low</t>
        </is>
      </c>
      <c r="AB131" s="15" t="inlineStr">
        <is>
          <t>Emerging unsweetened-botanical niche</t>
        </is>
      </c>
      <c r="AC131" s="15" t="inlineStr">
        <is>
          <t>Unsweetened sparkling brewed tea and botanicals</t>
        </is>
      </c>
      <c r="AD131" s="15" t="inlineStr">
        <is>
          <t>Genuinely unsweetened with real tea/botanical character.</t>
        </is>
      </c>
      <c r="AE131" s="32" t="n"/>
      <c r="AF131" s="34">
        <f>IF(AND(ISNUMBER($P131),ISNUMBER($AL131),$AL131&lt;&gt;0),ROUND($P131/$AL131*100,1),"")</f>
        <v/>
      </c>
      <c r="AG131" s="35">
        <f>IF(AND(ISNUMBER($S131),ISNUMBER($AL131),$AL131&lt;&gt;0),ROUND($S131/$AL131*100,2),"")</f>
        <v/>
      </c>
      <c r="AH131" s="34">
        <f>IF(AND(ISNUMBER($Q131),ISNUMBER($AL131),$AL131&lt;&gt;0),ROUND($Q131/$AL131*100,1),"")</f>
        <v/>
      </c>
      <c r="AI131" s="29">
        <f>IF(ISNUMBER($S131),IF($S131&lt;=1,"Yes","No"),"n/a")</f>
        <v/>
      </c>
      <c r="AJ131" s="29">
        <f>IF(ISNUMBER($S131),ROUND(MAX(0,MIN(100,100-$S131*2.5-IF(ISNUMBER($T131),$T131,0)*0.12+IF($S131&lt;=1,12,0))),0),"")</f>
        <v/>
      </c>
      <c r="AK131" s="29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29" t="n">
        <v>355</v>
      </c>
      <c r="AM131" s="30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Sound</t>
        </is>
      </c>
      <c r="B132" s="15" t="inlineStr">
        <is>
          <t>Sound Sparkling Water (Tea/Botanical) | Grapefruit + Hops | 15-pack 355mL</t>
        </is>
      </c>
      <c r="C132" s="15" t="inlineStr">
        <is>
          <t>1) Sparkling electrolyte / functional sparkling</t>
        </is>
      </c>
      <c r="D132" s="15" t="inlineStr">
        <is>
          <t>355 mL can</t>
        </is>
      </c>
      <c r="E132" s="29" t="n">
        <v>15</v>
      </c>
      <c r="F132" s="30" t="n"/>
      <c r="G132" s="31">
        <f>IF(AND(ISNUMBER($F132),ISNUMBER($E132),$E132&lt;&gt;0),$F132/$E132,"")</f>
        <v/>
      </c>
      <c r="H132" s="31">
        <f>IF(AND(ISNUMBER($F132),ISNUMBER($AL132),ISNUMBER($E132),($AL132*$E132)&lt;&gt;0),$F132/($AL132*$E132)*100,"")</f>
        <v/>
      </c>
      <c r="I132" s="32" t="n"/>
      <c r="J132" s="33" t="n"/>
      <c r="K132" s="31">
        <f>IF(AND(ISNUMBER($F132),ISNUMBER($J132)),$F132*(1-$J132),"")</f>
        <v/>
      </c>
      <c r="L132" s="32" t="n"/>
      <c r="M132" s="32" t="n"/>
      <c r="N132" s="31">
        <f>IF(ISNUMBER($F132),($F132-IF(ISNUMBER($AM132),$AM132,0))*(1-IF(ISNUMBER($J132),$J132,0)),"")</f>
        <v/>
      </c>
      <c r="O132" s="15" t="inlineStr">
        <is>
          <t>Grapefruit + Hops</t>
        </is>
      </c>
      <c r="P132" s="29" t="n">
        <v>15</v>
      </c>
      <c r="Q132" s="29" t="n">
        <v>0</v>
      </c>
      <c r="R132" s="15" t="inlineStr">
        <is>
          <t>Not listed</t>
        </is>
      </c>
      <c r="S132" s="29" t="n">
        <v>0</v>
      </c>
      <c r="T132" s="29" t="n">
        <v>0</v>
      </c>
      <c r="U132" s="15" t="inlineStr">
        <is>
          <t>None (unsweetened)</t>
        </is>
      </c>
      <c r="V132" s="15" t="inlineStr">
        <is>
          <t>Real brewed tea/botanicals, unsweetened, zero sugar/calorie</t>
        </is>
      </c>
      <c r="W132" s="32" t="n"/>
      <c r="X132" s="32" t="n"/>
      <c r="Y132" s="32" t="n"/>
      <c r="Z132" s="32" t="n"/>
      <c r="AA132" s="15" t="inlineStr">
        <is>
          <t>Low</t>
        </is>
      </c>
      <c r="AB132" s="15" t="inlineStr">
        <is>
          <t>Emerging unsweetened-botanical niche</t>
        </is>
      </c>
      <c r="AC132" s="15" t="inlineStr">
        <is>
          <t>Unsweetened sparkling brewed tea and botanicals</t>
        </is>
      </c>
      <c r="AD132" s="15" t="inlineStr">
        <is>
          <t>Genuinely unsweetened with real tea/botanical character.</t>
        </is>
      </c>
      <c r="AE132" s="32" t="n"/>
      <c r="AF132" s="34">
        <f>IF(AND(ISNUMBER($P132),ISNUMBER($AL132),$AL132&lt;&gt;0),ROUND($P132/$AL132*100,1),"")</f>
        <v/>
      </c>
      <c r="AG132" s="35">
        <f>IF(AND(ISNUMBER($S132),ISNUMBER($AL132),$AL132&lt;&gt;0),ROUND($S132/$AL132*100,2),"")</f>
        <v/>
      </c>
      <c r="AH132" s="34">
        <f>IF(AND(ISNUMBER($Q132),ISNUMBER($AL132),$AL132&lt;&gt;0),ROUND($Q132/$AL132*100,1),"")</f>
        <v/>
      </c>
      <c r="AI132" s="29">
        <f>IF(ISNUMBER($S132),IF($S132&lt;=1,"Yes","No"),"n/a")</f>
        <v/>
      </c>
      <c r="AJ132" s="29">
        <f>IF(ISNUMBER($S132),ROUND(MAX(0,MIN(100,100-$S132*2.5-IF(ISNUMBER($T132),$T132,0)*0.12+IF($S132&lt;=1,12,0))),0),"")</f>
        <v/>
      </c>
      <c r="AK132" s="29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29" t="n">
        <v>355</v>
      </c>
      <c r="AM132" s="30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Sound</t>
        </is>
      </c>
      <c r="B133" s="15" t="inlineStr">
        <is>
          <t>Sound Sparkling Water (Tea/Botanical) | Grapefruit + Hops | 18-pack 355mL</t>
        </is>
      </c>
      <c r="C133" s="15" t="inlineStr">
        <is>
          <t>1) Sparkling electrolyte / functional sparkling</t>
        </is>
      </c>
      <c r="D133" s="15" t="inlineStr">
        <is>
          <t>355 mL can</t>
        </is>
      </c>
      <c r="E133" s="29" t="n">
        <v>18</v>
      </c>
      <c r="F133" s="30" t="n"/>
      <c r="G133" s="31">
        <f>IF(AND(ISNUMBER($F133),ISNUMBER($E133),$E133&lt;&gt;0),$F133/$E133,"")</f>
        <v/>
      </c>
      <c r="H133" s="31">
        <f>IF(AND(ISNUMBER($F133),ISNUMBER($AL133),ISNUMBER($E133),($AL133*$E133)&lt;&gt;0),$F133/($AL133*$E133)*100,"")</f>
        <v/>
      </c>
      <c r="I133" s="32" t="n"/>
      <c r="J133" s="33" t="n"/>
      <c r="K133" s="31">
        <f>IF(AND(ISNUMBER($F133),ISNUMBER($J133)),$F133*(1-$J133),"")</f>
        <v/>
      </c>
      <c r="L133" s="32" t="n"/>
      <c r="M133" s="32" t="n"/>
      <c r="N133" s="31">
        <f>IF(ISNUMBER($F133),($F133-IF(ISNUMBER($AM133),$AM133,0))*(1-IF(ISNUMBER($J133),$J133,0)),"")</f>
        <v/>
      </c>
      <c r="O133" s="15" t="inlineStr">
        <is>
          <t>Grapefruit + Hops</t>
        </is>
      </c>
      <c r="P133" s="29" t="n">
        <v>15</v>
      </c>
      <c r="Q133" s="29" t="n">
        <v>0</v>
      </c>
      <c r="R133" s="15" t="inlineStr">
        <is>
          <t>Not listed</t>
        </is>
      </c>
      <c r="S133" s="29" t="n">
        <v>0</v>
      </c>
      <c r="T133" s="29" t="n">
        <v>0</v>
      </c>
      <c r="U133" s="15" t="inlineStr">
        <is>
          <t>None (unsweetened)</t>
        </is>
      </c>
      <c r="V133" s="15" t="inlineStr">
        <is>
          <t>Real brewed tea/botanicals, unsweetened, zero sugar/calorie</t>
        </is>
      </c>
      <c r="W133" s="32" t="n"/>
      <c r="X133" s="32" t="n"/>
      <c r="Y133" s="32" t="n"/>
      <c r="Z133" s="32" t="n"/>
      <c r="AA133" s="15" t="inlineStr">
        <is>
          <t>Low</t>
        </is>
      </c>
      <c r="AB133" s="15" t="inlineStr">
        <is>
          <t>Emerging unsweetened-botanical niche</t>
        </is>
      </c>
      <c r="AC133" s="15" t="inlineStr">
        <is>
          <t>Unsweetened sparkling brewed tea and botanicals</t>
        </is>
      </c>
      <c r="AD133" s="15" t="inlineStr">
        <is>
          <t>Genuinely unsweetened with real tea/botanical character.</t>
        </is>
      </c>
      <c r="AE133" s="32" t="n"/>
      <c r="AF133" s="34">
        <f>IF(AND(ISNUMBER($P133),ISNUMBER($AL133),$AL133&lt;&gt;0),ROUND($P133/$AL133*100,1),"")</f>
        <v/>
      </c>
      <c r="AG133" s="35">
        <f>IF(AND(ISNUMBER($S133),ISNUMBER($AL133),$AL133&lt;&gt;0),ROUND($S133/$AL133*100,2),"")</f>
        <v/>
      </c>
      <c r="AH133" s="34">
        <f>IF(AND(ISNUMBER($Q133),ISNUMBER($AL133),$AL133&lt;&gt;0),ROUND($Q133/$AL133*100,1),"")</f>
        <v/>
      </c>
      <c r="AI133" s="29">
        <f>IF(ISNUMBER($S133),IF($S133&lt;=1,"Yes","No"),"n/a")</f>
        <v/>
      </c>
      <c r="AJ133" s="29">
        <f>IF(ISNUMBER($S133),ROUND(MAX(0,MIN(100,100-$S133*2.5-IF(ISNUMBER($T133),$T133,0)*0.12+IF($S133&lt;=1,12,0))),0),"")</f>
        <v/>
      </c>
      <c r="AK133" s="29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29" t="n">
        <v>355</v>
      </c>
      <c r="AM133" s="30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Sound</t>
        </is>
      </c>
      <c r="B134" s="15" t="inlineStr">
        <is>
          <t>Sound Sparkling Water (Tea/Botanical) | Grapefruit + Hops | 24-pack 355mL</t>
        </is>
      </c>
      <c r="C134" s="15" t="inlineStr">
        <is>
          <t>1) Sparkling electrolyte / functional sparkling</t>
        </is>
      </c>
      <c r="D134" s="15" t="inlineStr">
        <is>
          <t>355 mL can</t>
        </is>
      </c>
      <c r="E134" s="29" t="n">
        <v>24</v>
      </c>
      <c r="F134" s="30" t="n"/>
      <c r="G134" s="31">
        <f>IF(AND(ISNUMBER($F134),ISNUMBER($E134),$E134&lt;&gt;0),$F134/$E134,"")</f>
        <v/>
      </c>
      <c r="H134" s="31">
        <f>IF(AND(ISNUMBER($F134),ISNUMBER($AL134),ISNUMBER($E134),($AL134*$E134)&lt;&gt;0),$F134/($AL134*$E134)*100,"")</f>
        <v/>
      </c>
      <c r="I134" s="32" t="n"/>
      <c r="J134" s="33" t="n"/>
      <c r="K134" s="31">
        <f>IF(AND(ISNUMBER($F134),ISNUMBER($J134)),$F134*(1-$J134),"")</f>
        <v/>
      </c>
      <c r="L134" s="32" t="n"/>
      <c r="M134" s="32" t="n"/>
      <c r="N134" s="31">
        <f>IF(ISNUMBER($F134),($F134-IF(ISNUMBER($AM134),$AM134,0))*(1-IF(ISNUMBER($J134),$J134,0)),"")</f>
        <v/>
      </c>
      <c r="O134" s="15" t="inlineStr">
        <is>
          <t>Grapefruit + Hops</t>
        </is>
      </c>
      <c r="P134" s="29" t="n">
        <v>15</v>
      </c>
      <c r="Q134" s="29" t="n">
        <v>0</v>
      </c>
      <c r="R134" s="15" t="inlineStr">
        <is>
          <t>Not listed</t>
        </is>
      </c>
      <c r="S134" s="29" t="n">
        <v>0</v>
      </c>
      <c r="T134" s="29" t="n">
        <v>0</v>
      </c>
      <c r="U134" s="15" t="inlineStr">
        <is>
          <t>None (unsweetened)</t>
        </is>
      </c>
      <c r="V134" s="15" t="inlineStr">
        <is>
          <t>Real brewed tea/botanicals, unsweetened, zero sugar/calorie</t>
        </is>
      </c>
      <c r="W134" s="32" t="n"/>
      <c r="X134" s="32" t="n"/>
      <c r="Y134" s="32" t="n"/>
      <c r="Z134" s="32" t="n"/>
      <c r="AA134" s="15" t="inlineStr">
        <is>
          <t>Low</t>
        </is>
      </c>
      <c r="AB134" s="15" t="inlineStr">
        <is>
          <t>Emerging unsweetened-botanical niche</t>
        </is>
      </c>
      <c r="AC134" s="15" t="inlineStr">
        <is>
          <t>Unsweetened sparkling brewed tea and botanicals</t>
        </is>
      </c>
      <c r="AD134" s="15" t="inlineStr">
        <is>
          <t>Genuinely unsweetened with real tea/botanical character.</t>
        </is>
      </c>
      <c r="AE134" s="32" t="n"/>
      <c r="AF134" s="34">
        <f>IF(AND(ISNUMBER($P134),ISNUMBER($AL134),$AL134&lt;&gt;0),ROUND($P134/$AL134*100,1),"")</f>
        <v/>
      </c>
      <c r="AG134" s="35">
        <f>IF(AND(ISNUMBER($S134),ISNUMBER($AL134),$AL134&lt;&gt;0),ROUND($S134/$AL134*100,2),"")</f>
        <v/>
      </c>
      <c r="AH134" s="34">
        <f>IF(AND(ISNUMBER($Q134),ISNUMBER($AL134),$AL134&lt;&gt;0),ROUND($Q134/$AL134*100,1),"")</f>
        <v/>
      </c>
      <c r="AI134" s="29">
        <f>IF(ISNUMBER($S134),IF($S134&lt;=1,"Yes","No"),"n/a")</f>
        <v/>
      </c>
      <c r="AJ134" s="29">
        <f>IF(ISNUMBER($S134),ROUND(MAX(0,MIN(100,100-$S134*2.5-IF(ISNUMBER($T134),$T134,0)*0.12+IF($S134&lt;=1,12,0))),0),"")</f>
        <v/>
      </c>
      <c r="AK134" s="29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29" t="n">
        <v>355</v>
      </c>
      <c r="AM134" s="30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Sound</t>
        </is>
      </c>
      <c r="B135" s="15" t="inlineStr">
        <is>
          <t>Sound Sparkling Water (Tea/Botanical) | Lemon Ginger | single 355mL</t>
        </is>
      </c>
      <c r="C135" s="15" t="inlineStr">
        <is>
          <t>1) Sparkling electrolyte / functional sparkling</t>
        </is>
      </c>
      <c r="D135" s="15" t="inlineStr">
        <is>
          <t>355 mL can</t>
        </is>
      </c>
      <c r="E135" s="29" t="n">
        <v>1</v>
      </c>
      <c r="F135" s="30" t="n"/>
      <c r="G135" s="31">
        <f>IF(AND(ISNUMBER($F135),ISNUMBER($E135),$E135&lt;&gt;0),$F135/$E135,"")</f>
        <v/>
      </c>
      <c r="H135" s="31">
        <f>IF(AND(ISNUMBER($F135),ISNUMBER($AL135),ISNUMBER($E135),($AL135*$E135)&lt;&gt;0),$F135/($AL135*$E135)*100,"")</f>
        <v/>
      </c>
      <c r="I135" s="32" t="n"/>
      <c r="J135" s="33" t="n"/>
      <c r="K135" s="31">
        <f>IF(AND(ISNUMBER($F135),ISNUMBER($J135)),$F135*(1-$J135),"")</f>
        <v/>
      </c>
      <c r="L135" s="32" t="n"/>
      <c r="M135" s="32" t="n"/>
      <c r="N135" s="31">
        <f>IF(ISNUMBER($F135),($F135-IF(ISNUMBER($AM135),$AM135,0))*(1-IF(ISNUMBER($J135),$J135,0)),"")</f>
        <v/>
      </c>
      <c r="O135" s="15" t="inlineStr">
        <is>
          <t>Lemon Ginger</t>
        </is>
      </c>
      <c r="P135" s="29" t="n">
        <v>15</v>
      </c>
      <c r="Q135" s="29" t="n">
        <v>0</v>
      </c>
      <c r="R135" s="15" t="inlineStr">
        <is>
          <t>Not listed</t>
        </is>
      </c>
      <c r="S135" s="29" t="n">
        <v>0</v>
      </c>
      <c r="T135" s="29" t="n">
        <v>0</v>
      </c>
      <c r="U135" s="15" t="inlineStr">
        <is>
          <t>None (unsweetened)</t>
        </is>
      </c>
      <c r="V135" s="15" t="inlineStr">
        <is>
          <t>Real brewed tea/botanicals, unsweetened, zero sugar/calorie</t>
        </is>
      </c>
      <c r="W135" s="32" t="n"/>
      <c r="X135" s="32" t="n"/>
      <c r="Y135" s="32" t="n"/>
      <c r="Z135" s="32" t="n"/>
      <c r="AA135" s="15" t="inlineStr">
        <is>
          <t>Low</t>
        </is>
      </c>
      <c r="AB135" s="15" t="inlineStr">
        <is>
          <t>Emerging unsweetened-botanical niche</t>
        </is>
      </c>
      <c r="AC135" s="15" t="inlineStr">
        <is>
          <t>Unsweetened sparkling brewed tea and botanicals</t>
        </is>
      </c>
      <c r="AD135" s="15" t="inlineStr">
        <is>
          <t>Genuinely unsweetened with real tea/botanical character.</t>
        </is>
      </c>
      <c r="AE135" s="32" t="n"/>
      <c r="AF135" s="34">
        <f>IF(AND(ISNUMBER($P135),ISNUMBER($AL135),$AL135&lt;&gt;0),ROUND($P135/$AL135*100,1),"")</f>
        <v/>
      </c>
      <c r="AG135" s="35">
        <f>IF(AND(ISNUMBER($S135),ISNUMBER($AL135),$AL135&lt;&gt;0),ROUND($S135/$AL135*100,2),"")</f>
        <v/>
      </c>
      <c r="AH135" s="34">
        <f>IF(AND(ISNUMBER($Q135),ISNUMBER($AL135),$AL135&lt;&gt;0),ROUND($Q135/$AL135*100,1),"")</f>
        <v/>
      </c>
      <c r="AI135" s="29">
        <f>IF(ISNUMBER($S135),IF($S135&lt;=1,"Yes","No"),"n/a")</f>
        <v/>
      </c>
      <c r="AJ135" s="29">
        <f>IF(ISNUMBER($S135),ROUND(MAX(0,MIN(100,100-$S135*2.5-IF(ISNUMBER($T135),$T135,0)*0.12+IF($S135&lt;=1,12,0))),0),"")</f>
        <v/>
      </c>
      <c r="AK135" s="29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29" t="n">
        <v>355</v>
      </c>
      <c r="AM135" s="30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Sound</t>
        </is>
      </c>
      <c r="B136" s="15" t="inlineStr">
        <is>
          <t>Sound Sparkling Water (Tea/Botanical) | Lemon Ginger | 8-pack 355mL</t>
        </is>
      </c>
      <c r="C136" s="15" t="inlineStr">
        <is>
          <t>1) Sparkling electrolyte / functional sparkling</t>
        </is>
      </c>
      <c r="D136" s="15" t="inlineStr">
        <is>
          <t>355 mL can</t>
        </is>
      </c>
      <c r="E136" s="29" t="n">
        <v>8</v>
      </c>
      <c r="F136" s="30" t="n"/>
      <c r="G136" s="31">
        <f>IF(AND(ISNUMBER($F136),ISNUMBER($E136),$E136&lt;&gt;0),$F136/$E136,"")</f>
        <v/>
      </c>
      <c r="H136" s="31">
        <f>IF(AND(ISNUMBER($F136),ISNUMBER($AL136),ISNUMBER($E136),($AL136*$E136)&lt;&gt;0),$F136/($AL136*$E136)*100,"")</f>
        <v/>
      </c>
      <c r="I136" s="32" t="n"/>
      <c r="J136" s="33" t="n"/>
      <c r="K136" s="31">
        <f>IF(AND(ISNUMBER($F136),ISNUMBER($J136)),$F136*(1-$J136),"")</f>
        <v/>
      </c>
      <c r="L136" s="32" t="n"/>
      <c r="M136" s="32" t="n"/>
      <c r="N136" s="31">
        <f>IF(ISNUMBER($F136),($F136-IF(ISNUMBER($AM136),$AM136,0))*(1-IF(ISNUMBER($J136),$J136,0)),"")</f>
        <v/>
      </c>
      <c r="O136" s="15" t="inlineStr">
        <is>
          <t>Lemon Ginger</t>
        </is>
      </c>
      <c r="P136" s="29" t="n">
        <v>15</v>
      </c>
      <c r="Q136" s="29" t="n">
        <v>0</v>
      </c>
      <c r="R136" s="15" t="inlineStr">
        <is>
          <t>Not listed</t>
        </is>
      </c>
      <c r="S136" s="29" t="n">
        <v>0</v>
      </c>
      <c r="T136" s="29" t="n">
        <v>0</v>
      </c>
      <c r="U136" s="15" t="inlineStr">
        <is>
          <t>None (unsweetened)</t>
        </is>
      </c>
      <c r="V136" s="15" t="inlineStr">
        <is>
          <t>Real brewed tea/botanicals, unsweetened, zero sugar/calorie</t>
        </is>
      </c>
      <c r="W136" s="32" t="n"/>
      <c r="X136" s="32" t="n"/>
      <c r="Y136" s="32" t="n"/>
      <c r="Z136" s="32" t="n"/>
      <c r="AA136" s="15" t="inlineStr">
        <is>
          <t>Low</t>
        </is>
      </c>
      <c r="AB136" s="15" t="inlineStr">
        <is>
          <t>Emerging unsweetened-botanical niche</t>
        </is>
      </c>
      <c r="AC136" s="15" t="inlineStr">
        <is>
          <t>Unsweetened sparkling brewed tea and botanicals</t>
        </is>
      </c>
      <c r="AD136" s="15" t="inlineStr">
        <is>
          <t>Genuinely unsweetened with real tea/botanical character.</t>
        </is>
      </c>
      <c r="AE136" s="32" t="n"/>
      <c r="AF136" s="34">
        <f>IF(AND(ISNUMBER($P136),ISNUMBER($AL136),$AL136&lt;&gt;0),ROUND($P136/$AL136*100,1),"")</f>
        <v/>
      </c>
      <c r="AG136" s="35">
        <f>IF(AND(ISNUMBER($S136),ISNUMBER($AL136),$AL136&lt;&gt;0),ROUND($S136/$AL136*100,2),"")</f>
        <v/>
      </c>
      <c r="AH136" s="34">
        <f>IF(AND(ISNUMBER($Q136),ISNUMBER($AL136),$AL136&lt;&gt;0),ROUND($Q136/$AL136*100,1),"")</f>
        <v/>
      </c>
      <c r="AI136" s="29">
        <f>IF(ISNUMBER($S136),IF($S136&lt;=1,"Yes","No"),"n/a")</f>
        <v/>
      </c>
      <c r="AJ136" s="29">
        <f>IF(ISNUMBER($S136),ROUND(MAX(0,MIN(100,100-$S136*2.5-IF(ISNUMBER($T136),$T136,0)*0.12+IF($S136&lt;=1,12,0))),0),"")</f>
        <v/>
      </c>
      <c r="AK136" s="29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29" t="n">
        <v>355</v>
      </c>
      <c r="AM136" s="30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Sound</t>
        </is>
      </c>
      <c r="B137" s="15" t="inlineStr">
        <is>
          <t>Sound Sparkling Water (Tea/Botanical) | Lemon Ginger | 12-pack 355mL</t>
        </is>
      </c>
      <c r="C137" s="15" t="inlineStr">
        <is>
          <t>1) Sparkling electrolyte / functional sparkling</t>
        </is>
      </c>
      <c r="D137" s="15" t="inlineStr">
        <is>
          <t>355 mL can</t>
        </is>
      </c>
      <c r="E137" s="29" t="n">
        <v>12</v>
      </c>
      <c r="F137" s="30" t="n"/>
      <c r="G137" s="31">
        <f>IF(AND(ISNUMBER($F137),ISNUMBER($E137),$E137&lt;&gt;0),$F137/$E137,"")</f>
        <v/>
      </c>
      <c r="H137" s="31">
        <f>IF(AND(ISNUMBER($F137),ISNUMBER($AL137),ISNUMBER($E137),($AL137*$E137)&lt;&gt;0),$F137/($AL137*$E137)*100,"")</f>
        <v/>
      </c>
      <c r="I137" s="32" t="n"/>
      <c r="J137" s="33" t="n"/>
      <c r="K137" s="31">
        <f>IF(AND(ISNUMBER($F137),ISNUMBER($J137)),$F137*(1-$J137),"")</f>
        <v/>
      </c>
      <c r="L137" s="32" t="n"/>
      <c r="M137" s="32" t="n"/>
      <c r="N137" s="31">
        <f>IF(ISNUMBER($F137),($F137-IF(ISNUMBER($AM137),$AM137,0))*(1-IF(ISNUMBER($J137),$J137,0)),"")</f>
        <v/>
      </c>
      <c r="O137" s="15" t="inlineStr">
        <is>
          <t>Lemon Ginger</t>
        </is>
      </c>
      <c r="P137" s="29" t="n">
        <v>15</v>
      </c>
      <c r="Q137" s="29" t="n">
        <v>0</v>
      </c>
      <c r="R137" s="15" t="inlineStr">
        <is>
          <t>Not listed</t>
        </is>
      </c>
      <c r="S137" s="29" t="n">
        <v>0</v>
      </c>
      <c r="T137" s="29" t="n">
        <v>0</v>
      </c>
      <c r="U137" s="15" t="inlineStr">
        <is>
          <t>None (unsweetened)</t>
        </is>
      </c>
      <c r="V137" s="15" t="inlineStr">
        <is>
          <t>Real brewed tea/botanicals, unsweetened, zero sugar/calorie</t>
        </is>
      </c>
      <c r="W137" s="32" t="n"/>
      <c r="X137" s="32" t="n"/>
      <c r="Y137" s="32" t="n"/>
      <c r="Z137" s="32" t="n"/>
      <c r="AA137" s="15" t="inlineStr">
        <is>
          <t>Low</t>
        </is>
      </c>
      <c r="AB137" s="15" t="inlineStr">
        <is>
          <t>Emerging unsweetened-botanical niche</t>
        </is>
      </c>
      <c r="AC137" s="15" t="inlineStr">
        <is>
          <t>Unsweetened sparkling brewed tea and botanicals</t>
        </is>
      </c>
      <c r="AD137" s="15" t="inlineStr">
        <is>
          <t>Genuinely unsweetened with real tea/botanical character.</t>
        </is>
      </c>
      <c r="AE137" s="32" t="n"/>
      <c r="AF137" s="34">
        <f>IF(AND(ISNUMBER($P137),ISNUMBER($AL137),$AL137&lt;&gt;0),ROUND($P137/$AL137*100,1),"")</f>
        <v/>
      </c>
      <c r="AG137" s="35">
        <f>IF(AND(ISNUMBER($S137),ISNUMBER($AL137),$AL137&lt;&gt;0),ROUND($S137/$AL137*100,2),"")</f>
        <v/>
      </c>
      <c r="AH137" s="34">
        <f>IF(AND(ISNUMBER($Q137),ISNUMBER($AL137),$AL137&lt;&gt;0),ROUND($Q137/$AL137*100,1),"")</f>
        <v/>
      </c>
      <c r="AI137" s="29">
        <f>IF(ISNUMBER($S137),IF($S137&lt;=1,"Yes","No"),"n/a")</f>
        <v/>
      </c>
      <c r="AJ137" s="29">
        <f>IF(ISNUMBER($S137),ROUND(MAX(0,MIN(100,100-$S137*2.5-IF(ISNUMBER($T137),$T137,0)*0.12+IF($S137&lt;=1,12,0))),0),"")</f>
        <v/>
      </c>
      <c r="AK137" s="29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29" t="n">
        <v>355</v>
      </c>
      <c r="AM137" s="30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Sound</t>
        </is>
      </c>
      <c r="B138" s="15" t="inlineStr">
        <is>
          <t>Sound Sparkling Water (Tea/Botanical) | Lemon Ginger | 15-pack 355mL</t>
        </is>
      </c>
      <c r="C138" s="15" t="inlineStr">
        <is>
          <t>1) Sparkling electrolyte / functional sparkling</t>
        </is>
      </c>
      <c r="D138" s="15" t="inlineStr">
        <is>
          <t>355 mL can</t>
        </is>
      </c>
      <c r="E138" s="29" t="n">
        <v>15</v>
      </c>
      <c r="F138" s="30" t="n"/>
      <c r="G138" s="31">
        <f>IF(AND(ISNUMBER($F138),ISNUMBER($E138),$E138&lt;&gt;0),$F138/$E138,"")</f>
        <v/>
      </c>
      <c r="H138" s="31">
        <f>IF(AND(ISNUMBER($F138),ISNUMBER($AL138),ISNUMBER($E138),($AL138*$E138)&lt;&gt;0),$F138/($AL138*$E138)*100,"")</f>
        <v/>
      </c>
      <c r="I138" s="32" t="n"/>
      <c r="J138" s="33" t="n"/>
      <c r="K138" s="31">
        <f>IF(AND(ISNUMBER($F138),ISNUMBER($J138)),$F138*(1-$J138),"")</f>
        <v/>
      </c>
      <c r="L138" s="32" t="n"/>
      <c r="M138" s="32" t="n"/>
      <c r="N138" s="31">
        <f>IF(ISNUMBER($F138),($F138-IF(ISNUMBER($AM138),$AM138,0))*(1-IF(ISNUMBER($J138),$J138,0)),"")</f>
        <v/>
      </c>
      <c r="O138" s="15" t="inlineStr">
        <is>
          <t>Lemon Ginger</t>
        </is>
      </c>
      <c r="P138" s="29" t="n">
        <v>15</v>
      </c>
      <c r="Q138" s="29" t="n">
        <v>0</v>
      </c>
      <c r="R138" s="15" t="inlineStr">
        <is>
          <t>Not listed</t>
        </is>
      </c>
      <c r="S138" s="29" t="n">
        <v>0</v>
      </c>
      <c r="T138" s="29" t="n">
        <v>0</v>
      </c>
      <c r="U138" s="15" t="inlineStr">
        <is>
          <t>None (unsweetened)</t>
        </is>
      </c>
      <c r="V138" s="15" t="inlineStr">
        <is>
          <t>Real brewed tea/botanicals, unsweetened, zero sugar/calorie</t>
        </is>
      </c>
      <c r="W138" s="32" t="n"/>
      <c r="X138" s="32" t="n"/>
      <c r="Y138" s="32" t="n"/>
      <c r="Z138" s="32" t="n"/>
      <c r="AA138" s="15" t="inlineStr">
        <is>
          <t>Low</t>
        </is>
      </c>
      <c r="AB138" s="15" t="inlineStr">
        <is>
          <t>Emerging unsweetened-botanical niche</t>
        </is>
      </c>
      <c r="AC138" s="15" t="inlineStr">
        <is>
          <t>Unsweetened sparkling brewed tea and botanicals</t>
        </is>
      </c>
      <c r="AD138" s="15" t="inlineStr">
        <is>
          <t>Genuinely unsweetened with real tea/botanical character.</t>
        </is>
      </c>
      <c r="AE138" s="32" t="n"/>
      <c r="AF138" s="34">
        <f>IF(AND(ISNUMBER($P138),ISNUMBER($AL138),$AL138&lt;&gt;0),ROUND($P138/$AL138*100,1),"")</f>
        <v/>
      </c>
      <c r="AG138" s="35">
        <f>IF(AND(ISNUMBER($S138),ISNUMBER($AL138),$AL138&lt;&gt;0),ROUND($S138/$AL138*100,2),"")</f>
        <v/>
      </c>
      <c r="AH138" s="34">
        <f>IF(AND(ISNUMBER($Q138),ISNUMBER($AL138),$AL138&lt;&gt;0),ROUND($Q138/$AL138*100,1),"")</f>
        <v/>
      </c>
      <c r="AI138" s="29">
        <f>IF(ISNUMBER($S138),IF($S138&lt;=1,"Yes","No"),"n/a")</f>
        <v/>
      </c>
      <c r="AJ138" s="29">
        <f>IF(ISNUMBER($S138),ROUND(MAX(0,MIN(100,100-$S138*2.5-IF(ISNUMBER($T138),$T138,0)*0.12+IF($S138&lt;=1,12,0))),0),"")</f>
        <v/>
      </c>
      <c r="AK138" s="29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29" t="n">
        <v>355</v>
      </c>
      <c r="AM138" s="30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Sound</t>
        </is>
      </c>
      <c r="B139" s="15" t="inlineStr">
        <is>
          <t>Sound Sparkling Water (Tea/Botanical) | Lemon Ginger | 18-pack 355mL</t>
        </is>
      </c>
      <c r="C139" s="15" t="inlineStr">
        <is>
          <t>1) Sparkling electrolyte / functional sparkling</t>
        </is>
      </c>
      <c r="D139" s="15" t="inlineStr">
        <is>
          <t>355 mL can</t>
        </is>
      </c>
      <c r="E139" s="29" t="n">
        <v>18</v>
      </c>
      <c r="F139" s="30" t="n"/>
      <c r="G139" s="31">
        <f>IF(AND(ISNUMBER($F139),ISNUMBER($E139),$E139&lt;&gt;0),$F139/$E139,"")</f>
        <v/>
      </c>
      <c r="H139" s="31">
        <f>IF(AND(ISNUMBER($F139),ISNUMBER($AL139),ISNUMBER($E139),($AL139*$E139)&lt;&gt;0),$F139/($AL139*$E139)*100,"")</f>
        <v/>
      </c>
      <c r="I139" s="32" t="n"/>
      <c r="J139" s="33" t="n"/>
      <c r="K139" s="31">
        <f>IF(AND(ISNUMBER($F139),ISNUMBER($J139)),$F139*(1-$J139),"")</f>
        <v/>
      </c>
      <c r="L139" s="32" t="n"/>
      <c r="M139" s="32" t="n"/>
      <c r="N139" s="31">
        <f>IF(ISNUMBER($F139),($F139-IF(ISNUMBER($AM139),$AM139,0))*(1-IF(ISNUMBER($J139),$J139,0)),"")</f>
        <v/>
      </c>
      <c r="O139" s="15" t="inlineStr">
        <is>
          <t>Lemon Ginger</t>
        </is>
      </c>
      <c r="P139" s="29" t="n">
        <v>15</v>
      </c>
      <c r="Q139" s="29" t="n">
        <v>0</v>
      </c>
      <c r="R139" s="15" t="inlineStr">
        <is>
          <t>Not listed</t>
        </is>
      </c>
      <c r="S139" s="29" t="n">
        <v>0</v>
      </c>
      <c r="T139" s="29" t="n">
        <v>0</v>
      </c>
      <c r="U139" s="15" t="inlineStr">
        <is>
          <t>None (unsweetened)</t>
        </is>
      </c>
      <c r="V139" s="15" t="inlineStr">
        <is>
          <t>Real brewed tea/botanicals, unsweetened, zero sugar/calorie</t>
        </is>
      </c>
      <c r="W139" s="32" t="n"/>
      <c r="X139" s="32" t="n"/>
      <c r="Y139" s="32" t="n"/>
      <c r="Z139" s="32" t="n"/>
      <c r="AA139" s="15" t="inlineStr">
        <is>
          <t>Low</t>
        </is>
      </c>
      <c r="AB139" s="15" t="inlineStr">
        <is>
          <t>Emerging unsweetened-botanical niche</t>
        </is>
      </c>
      <c r="AC139" s="15" t="inlineStr">
        <is>
          <t>Unsweetened sparkling brewed tea and botanicals</t>
        </is>
      </c>
      <c r="AD139" s="15" t="inlineStr">
        <is>
          <t>Genuinely unsweetened with real tea/botanical character.</t>
        </is>
      </c>
      <c r="AE139" s="32" t="n"/>
      <c r="AF139" s="34">
        <f>IF(AND(ISNUMBER($P139),ISNUMBER($AL139),$AL139&lt;&gt;0),ROUND($P139/$AL139*100,1),"")</f>
        <v/>
      </c>
      <c r="AG139" s="35">
        <f>IF(AND(ISNUMBER($S139),ISNUMBER($AL139),$AL139&lt;&gt;0),ROUND($S139/$AL139*100,2),"")</f>
        <v/>
      </c>
      <c r="AH139" s="34">
        <f>IF(AND(ISNUMBER($Q139),ISNUMBER($AL139),$AL139&lt;&gt;0),ROUND($Q139/$AL139*100,1),"")</f>
        <v/>
      </c>
      <c r="AI139" s="29">
        <f>IF(ISNUMBER($S139),IF($S139&lt;=1,"Yes","No"),"n/a")</f>
        <v/>
      </c>
      <c r="AJ139" s="29">
        <f>IF(ISNUMBER($S139),ROUND(MAX(0,MIN(100,100-$S139*2.5-IF(ISNUMBER($T139),$T139,0)*0.12+IF($S139&lt;=1,12,0))),0),"")</f>
        <v/>
      </c>
      <c r="AK139" s="29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29" t="n">
        <v>355</v>
      </c>
      <c r="AM139" s="30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Sound</t>
        </is>
      </c>
      <c r="B140" s="15" t="inlineStr">
        <is>
          <t>Sound Sparkling Water (Tea/Botanical) | Lemon Ginger | 24-pack 355mL</t>
        </is>
      </c>
      <c r="C140" s="15" t="inlineStr">
        <is>
          <t>1) Sparkling electrolyte / functional sparkling</t>
        </is>
      </c>
      <c r="D140" s="15" t="inlineStr">
        <is>
          <t>355 mL can</t>
        </is>
      </c>
      <c r="E140" s="29" t="n">
        <v>24</v>
      </c>
      <c r="F140" s="30" t="n"/>
      <c r="G140" s="31">
        <f>IF(AND(ISNUMBER($F140),ISNUMBER($E140),$E140&lt;&gt;0),$F140/$E140,"")</f>
        <v/>
      </c>
      <c r="H140" s="31">
        <f>IF(AND(ISNUMBER($F140),ISNUMBER($AL140),ISNUMBER($E140),($AL140*$E140)&lt;&gt;0),$F140/($AL140*$E140)*100,"")</f>
        <v/>
      </c>
      <c r="I140" s="32" t="n"/>
      <c r="J140" s="33" t="n"/>
      <c r="K140" s="31">
        <f>IF(AND(ISNUMBER($F140),ISNUMBER($J140)),$F140*(1-$J140),"")</f>
        <v/>
      </c>
      <c r="L140" s="32" t="n"/>
      <c r="M140" s="32" t="n"/>
      <c r="N140" s="31">
        <f>IF(ISNUMBER($F140),($F140-IF(ISNUMBER($AM140),$AM140,0))*(1-IF(ISNUMBER($J140),$J140,0)),"")</f>
        <v/>
      </c>
      <c r="O140" s="15" t="inlineStr">
        <is>
          <t>Lemon Ginger</t>
        </is>
      </c>
      <c r="P140" s="29" t="n">
        <v>15</v>
      </c>
      <c r="Q140" s="29" t="n">
        <v>0</v>
      </c>
      <c r="R140" s="15" t="inlineStr">
        <is>
          <t>Not listed</t>
        </is>
      </c>
      <c r="S140" s="29" t="n">
        <v>0</v>
      </c>
      <c r="T140" s="29" t="n">
        <v>0</v>
      </c>
      <c r="U140" s="15" t="inlineStr">
        <is>
          <t>None (unsweetened)</t>
        </is>
      </c>
      <c r="V140" s="15" t="inlineStr">
        <is>
          <t>Real brewed tea/botanicals, unsweetened, zero sugar/calorie</t>
        </is>
      </c>
      <c r="W140" s="32" t="n"/>
      <c r="X140" s="32" t="n"/>
      <c r="Y140" s="32" t="n"/>
      <c r="Z140" s="32" t="n"/>
      <c r="AA140" s="15" t="inlineStr">
        <is>
          <t>Low</t>
        </is>
      </c>
      <c r="AB140" s="15" t="inlineStr">
        <is>
          <t>Emerging unsweetened-botanical niche</t>
        </is>
      </c>
      <c r="AC140" s="15" t="inlineStr">
        <is>
          <t>Unsweetened sparkling brewed tea and botanicals</t>
        </is>
      </c>
      <c r="AD140" s="15" t="inlineStr">
        <is>
          <t>Genuinely unsweetened with real tea/botanical character.</t>
        </is>
      </c>
      <c r="AE140" s="32" t="n"/>
      <c r="AF140" s="34">
        <f>IF(AND(ISNUMBER($P140),ISNUMBER($AL140),$AL140&lt;&gt;0),ROUND($P140/$AL140*100,1),"")</f>
        <v/>
      </c>
      <c r="AG140" s="35">
        <f>IF(AND(ISNUMBER($S140),ISNUMBER($AL140),$AL140&lt;&gt;0),ROUND($S140/$AL140*100,2),"")</f>
        <v/>
      </c>
      <c r="AH140" s="34">
        <f>IF(AND(ISNUMBER($Q140),ISNUMBER($AL140),$AL140&lt;&gt;0),ROUND($Q140/$AL140*100,1),"")</f>
        <v/>
      </c>
      <c r="AI140" s="29">
        <f>IF(ISNUMBER($S140),IF($S140&lt;=1,"Yes","No"),"n/a")</f>
        <v/>
      </c>
      <c r="AJ140" s="29">
        <f>IF(ISNUMBER($S140),ROUND(MAX(0,MIN(100,100-$S140*2.5-IF(ISNUMBER($T140),$T140,0)*0.12+IF($S140&lt;=1,12,0))),0),"")</f>
        <v/>
      </c>
      <c r="AK140" s="29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29" t="n">
        <v>355</v>
      </c>
      <c r="AM140" s="30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Sound</t>
        </is>
      </c>
      <c r="B141" s="15" t="inlineStr">
        <is>
          <t>Sound Sparkling Water (Tea/Botanical) | Cucumber + Mint Green Tea | single 355mL</t>
        </is>
      </c>
      <c r="C141" s="15" t="inlineStr">
        <is>
          <t>1) Sparkling electrolyte / functional sparkling</t>
        </is>
      </c>
      <c r="D141" s="15" t="inlineStr">
        <is>
          <t>355 mL can</t>
        </is>
      </c>
      <c r="E141" s="29" t="n">
        <v>1</v>
      </c>
      <c r="F141" s="30" t="n"/>
      <c r="G141" s="31">
        <f>IF(AND(ISNUMBER($F141),ISNUMBER($E141),$E141&lt;&gt;0),$F141/$E141,"")</f>
        <v/>
      </c>
      <c r="H141" s="31">
        <f>IF(AND(ISNUMBER($F141),ISNUMBER($AL141),ISNUMBER($E141),($AL141*$E141)&lt;&gt;0),$F141/($AL141*$E141)*100,"")</f>
        <v/>
      </c>
      <c r="I141" s="32" t="n"/>
      <c r="J141" s="33" t="n"/>
      <c r="K141" s="31">
        <f>IF(AND(ISNUMBER($F141),ISNUMBER($J141)),$F141*(1-$J141),"")</f>
        <v/>
      </c>
      <c r="L141" s="32" t="n"/>
      <c r="M141" s="32" t="n"/>
      <c r="N141" s="31">
        <f>IF(ISNUMBER($F141),($F141-IF(ISNUMBER($AM141),$AM141,0))*(1-IF(ISNUMBER($J141),$J141,0)),"")</f>
        <v/>
      </c>
      <c r="O141" s="15" t="inlineStr">
        <is>
          <t>Cucumber + Mint Green Tea</t>
        </is>
      </c>
      <c r="P141" s="29" t="n">
        <v>15</v>
      </c>
      <c r="Q141" s="29" t="n">
        <v>0</v>
      </c>
      <c r="R141" s="15" t="inlineStr">
        <is>
          <t>Not listed</t>
        </is>
      </c>
      <c r="S141" s="29" t="n">
        <v>0</v>
      </c>
      <c r="T141" s="29" t="n">
        <v>0</v>
      </c>
      <c r="U141" s="15" t="inlineStr">
        <is>
          <t>None (unsweetened)</t>
        </is>
      </c>
      <c r="V141" s="15" t="inlineStr">
        <is>
          <t>Real brewed tea/botanicals, unsweetened, zero sugar/calorie</t>
        </is>
      </c>
      <c r="W141" s="32" t="n"/>
      <c r="X141" s="32" t="n"/>
      <c r="Y141" s="32" t="n"/>
      <c r="Z141" s="32" t="n"/>
      <c r="AA141" s="15" t="inlineStr">
        <is>
          <t>Low</t>
        </is>
      </c>
      <c r="AB141" s="15" t="inlineStr">
        <is>
          <t>Emerging unsweetened-botanical niche</t>
        </is>
      </c>
      <c r="AC141" s="15" t="inlineStr">
        <is>
          <t>Unsweetened sparkling brewed tea and botanicals</t>
        </is>
      </c>
      <c r="AD141" s="15" t="inlineStr">
        <is>
          <t>Genuinely unsweetened with real tea/botanical character.</t>
        </is>
      </c>
      <c r="AE141" s="32" t="n"/>
      <c r="AF141" s="34">
        <f>IF(AND(ISNUMBER($P141),ISNUMBER($AL141),$AL141&lt;&gt;0),ROUND($P141/$AL141*100,1),"")</f>
        <v/>
      </c>
      <c r="AG141" s="35">
        <f>IF(AND(ISNUMBER($S141),ISNUMBER($AL141),$AL141&lt;&gt;0),ROUND($S141/$AL141*100,2),"")</f>
        <v/>
      </c>
      <c r="AH141" s="34">
        <f>IF(AND(ISNUMBER($Q141),ISNUMBER($AL141),$AL141&lt;&gt;0),ROUND($Q141/$AL141*100,1),"")</f>
        <v/>
      </c>
      <c r="AI141" s="29">
        <f>IF(ISNUMBER($S141),IF($S141&lt;=1,"Yes","No"),"n/a")</f>
        <v/>
      </c>
      <c r="AJ141" s="29">
        <f>IF(ISNUMBER($S141),ROUND(MAX(0,MIN(100,100-$S141*2.5-IF(ISNUMBER($T141),$T141,0)*0.12+IF($S141&lt;=1,12,0))),0),"")</f>
        <v/>
      </c>
      <c r="AK141" s="29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29" t="n">
        <v>355</v>
      </c>
      <c r="AM141" s="30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Sound</t>
        </is>
      </c>
      <c r="B142" s="15" t="inlineStr">
        <is>
          <t>Sound Sparkling Water (Tea/Botanical) | Cucumber + Mint Green Tea | 8-pack 355mL</t>
        </is>
      </c>
      <c r="C142" s="15" t="inlineStr">
        <is>
          <t>1) Sparkling electrolyte / functional sparkling</t>
        </is>
      </c>
      <c r="D142" s="15" t="inlineStr">
        <is>
          <t>355 mL can</t>
        </is>
      </c>
      <c r="E142" s="29" t="n">
        <v>8</v>
      </c>
      <c r="F142" s="30" t="n"/>
      <c r="G142" s="31">
        <f>IF(AND(ISNUMBER($F142),ISNUMBER($E142),$E142&lt;&gt;0),$F142/$E142,"")</f>
        <v/>
      </c>
      <c r="H142" s="31">
        <f>IF(AND(ISNUMBER($F142),ISNUMBER($AL142),ISNUMBER($E142),($AL142*$E142)&lt;&gt;0),$F142/($AL142*$E142)*100,"")</f>
        <v/>
      </c>
      <c r="I142" s="32" t="n"/>
      <c r="J142" s="33" t="n"/>
      <c r="K142" s="31">
        <f>IF(AND(ISNUMBER($F142),ISNUMBER($J142)),$F142*(1-$J142),"")</f>
        <v/>
      </c>
      <c r="L142" s="32" t="n"/>
      <c r="M142" s="32" t="n"/>
      <c r="N142" s="31">
        <f>IF(ISNUMBER($F142),($F142-IF(ISNUMBER($AM142),$AM142,0))*(1-IF(ISNUMBER($J142),$J142,0)),"")</f>
        <v/>
      </c>
      <c r="O142" s="15" t="inlineStr">
        <is>
          <t>Cucumber + Mint Green Tea</t>
        </is>
      </c>
      <c r="P142" s="29" t="n">
        <v>15</v>
      </c>
      <c r="Q142" s="29" t="n">
        <v>0</v>
      </c>
      <c r="R142" s="15" t="inlineStr">
        <is>
          <t>Not listed</t>
        </is>
      </c>
      <c r="S142" s="29" t="n">
        <v>0</v>
      </c>
      <c r="T142" s="29" t="n">
        <v>0</v>
      </c>
      <c r="U142" s="15" t="inlineStr">
        <is>
          <t>None (unsweetened)</t>
        </is>
      </c>
      <c r="V142" s="15" t="inlineStr">
        <is>
          <t>Real brewed tea/botanicals, unsweetened, zero sugar/calorie</t>
        </is>
      </c>
      <c r="W142" s="32" t="n"/>
      <c r="X142" s="32" t="n"/>
      <c r="Y142" s="32" t="n"/>
      <c r="Z142" s="32" t="n"/>
      <c r="AA142" s="15" t="inlineStr">
        <is>
          <t>Low</t>
        </is>
      </c>
      <c r="AB142" s="15" t="inlineStr">
        <is>
          <t>Emerging unsweetened-botanical niche</t>
        </is>
      </c>
      <c r="AC142" s="15" t="inlineStr">
        <is>
          <t>Unsweetened sparkling brewed tea and botanicals</t>
        </is>
      </c>
      <c r="AD142" s="15" t="inlineStr">
        <is>
          <t>Genuinely unsweetened with real tea/botanical character.</t>
        </is>
      </c>
      <c r="AE142" s="32" t="n"/>
      <c r="AF142" s="34">
        <f>IF(AND(ISNUMBER($P142),ISNUMBER($AL142),$AL142&lt;&gt;0),ROUND($P142/$AL142*100,1),"")</f>
        <v/>
      </c>
      <c r="AG142" s="35">
        <f>IF(AND(ISNUMBER($S142),ISNUMBER($AL142),$AL142&lt;&gt;0),ROUND($S142/$AL142*100,2),"")</f>
        <v/>
      </c>
      <c r="AH142" s="34">
        <f>IF(AND(ISNUMBER($Q142),ISNUMBER($AL142),$AL142&lt;&gt;0),ROUND($Q142/$AL142*100,1),"")</f>
        <v/>
      </c>
      <c r="AI142" s="29">
        <f>IF(ISNUMBER($S142),IF($S142&lt;=1,"Yes","No"),"n/a")</f>
        <v/>
      </c>
      <c r="AJ142" s="29">
        <f>IF(ISNUMBER($S142),ROUND(MAX(0,MIN(100,100-$S142*2.5-IF(ISNUMBER($T142),$T142,0)*0.12+IF($S142&lt;=1,12,0))),0),"")</f>
        <v/>
      </c>
      <c r="AK142" s="29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29" t="n">
        <v>355</v>
      </c>
      <c r="AM142" s="30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Sound</t>
        </is>
      </c>
      <c r="B143" s="15" t="inlineStr">
        <is>
          <t>Sound Sparkling Water (Tea/Botanical) | Cucumber + Mint Green Tea | 12-pack 355mL</t>
        </is>
      </c>
      <c r="C143" s="15" t="inlineStr">
        <is>
          <t>1) Sparkling electrolyte / functional sparkling</t>
        </is>
      </c>
      <c r="D143" s="15" t="inlineStr">
        <is>
          <t>355 mL can</t>
        </is>
      </c>
      <c r="E143" s="29" t="n">
        <v>12</v>
      </c>
      <c r="F143" s="30" t="n"/>
      <c r="G143" s="31">
        <f>IF(AND(ISNUMBER($F143),ISNUMBER($E143),$E143&lt;&gt;0),$F143/$E143,"")</f>
        <v/>
      </c>
      <c r="H143" s="31">
        <f>IF(AND(ISNUMBER($F143),ISNUMBER($AL143),ISNUMBER($E143),($AL143*$E143)&lt;&gt;0),$F143/($AL143*$E143)*100,"")</f>
        <v/>
      </c>
      <c r="I143" s="32" t="n"/>
      <c r="J143" s="33" t="n"/>
      <c r="K143" s="31">
        <f>IF(AND(ISNUMBER($F143),ISNUMBER($J143)),$F143*(1-$J143),"")</f>
        <v/>
      </c>
      <c r="L143" s="32" t="n"/>
      <c r="M143" s="32" t="n"/>
      <c r="N143" s="31">
        <f>IF(ISNUMBER($F143),($F143-IF(ISNUMBER($AM143),$AM143,0))*(1-IF(ISNUMBER($J143),$J143,0)),"")</f>
        <v/>
      </c>
      <c r="O143" s="15" t="inlineStr">
        <is>
          <t>Cucumber + Mint Green Tea</t>
        </is>
      </c>
      <c r="P143" s="29" t="n">
        <v>15</v>
      </c>
      <c r="Q143" s="29" t="n">
        <v>0</v>
      </c>
      <c r="R143" s="15" t="inlineStr">
        <is>
          <t>Not listed</t>
        </is>
      </c>
      <c r="S143" s="29" t="n">
        <v>0</v>
      </c>
      <c r="T143" s="29" t="n">
        <v>0</v>
      </c>
      <c r="U143" s="15" t="inlineStr">
        <is>
          <t>None (unsweetened)</t>
        </is>
      </c>
      <c r="V143" s="15" t="inlineStr">
        <is>
          <t>Real brewed tea/botanicals, unsweetened, zero sugar/calorie</t>
        </is>
      </c>
      <c r="W143" s="32" t="n"/>
      <c r="X143" s="32" t="n"/>
      <c r="Y143" s="32" t="n"/>
      <c r="Z143" s="32" t="n"/>
      <c r="AA143" s="15" t="inlineStr">
        <is>
          <t>Low</t>
        </is>
      </c>
      <c r="AB143" s="15" t="inlineStr">
        <is>
          <t>Emerging unsweetened-botanical niche</t>
        </is>
      </c>
      <c r="AC143" s="15" t="inlineStr">
        <is>
          <t>Unsweetened sparkling brewed tea and botanicals</t>
        </is>
      </c>
      <c r="AD143" s="15" t="inlineStr">
        <is>
          <t>Genuinely unsweetened with real tea/botanical character.</t>
        </is>
      </c>
      <c r="AE143" s="32" t="n"/>
      <c r="AF143" s="34">
        <f>IF(AND(ISNUMBER($P143),ISNUMBER($AL143),$AL143&lt;&gt;0),ROUND($P143/$AL143*100,1),"")</f>
        <v/>
      </c>
      <c r="AG143" s="35">
        <f>IF(AND(ISNUMBER($S143),ISNUMBER($AL143),$AL143&lt;&gt;0),ROUND($S143/$AL143*100,2),"")</f>
        <v/>
      </c>
      <c r="AH143" s="34">
        <f>IF(AND(ISNUMBER($Q143),ISNUMBER($AL143),$AL143&lt;&gt;0),ROUND($Q143/$AL143*100,1),"")</f>
        <v/>
      </c>
      <c r="AI143" s="29">
        <f>IF(ISNUMBER($S143),IF($S143&lt;=1,"Yes","No"),"n/a")</f>
        <v/>
      </c>
      <c r="AJ143" s="29">
        <f>IF(ISNUMBER($S143),ROUND(MAX(0,MIN(100,100-$S143*2.5-IF(ISNUMBER($T143),$T143,0)*0.12+IF($S143&lt;=1,12,0))),0),"")</f>
        <v/>
      </c>
      <c r="AK143" s="29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29" t="n">
        <v>355</v>
      </c>
      <c r="AM143" s="30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Sound</t>
        </is>
      </c>
      <c r="B144" s="15" t="inlineStr">
        <is>
          <t>Sound Sparkling Water (Tea/Botanical) | Cucumber + Mint Green Tea | 15-pack 355mL</t>
        </is>
      </c>
      <c r="C144" s="15" t="inlineStr">
        <is>
          <t>1) Sparkling electrolyte / functional sparkling</t>
        </is>
      </c>
      <c r="D144" s="15" t="inlineStr">
        <is>
          <t>355 mL can</t>
        </is>
      </c>
      <c r="E144" s="29" t="n">
        <v>15</v>
      </c>
      <c r="F144" s="30" t="n"/>
      <c r="G144" s="31">
        <f>IF(AND(ISNUMBER($F144),ISNUMBER($E144),$E144&lt;&gt;0),$F144/$E144,"")</f>
        <v/>
      </c>
      <c r="H144" s="31">
        <f>IF(AND(ISNUMBER($F144),ISNUMBER($AL144),ISNUMBER($E144),($AL144*$E144)&lt;&gt;0),$F144/($AL144*$E144)*100,"")</f>
        <v/>
      </c>
      <c r="I144" s="32" t="n"/>
      <c r="J144" s="33" t="n"/>
      <c r="K144" s="31">
        <f>IF(AND(ISNUMBER($F144),ISNUMBER($J144)),$F144*(1-$J144),"")</f>
        <v/>
      </c>
      <c r="L144" s="32" t="n"/>
      <c r="M144" s="32" t="n"/>
      <c r="N144" s="31">
        <f>IF(ISNUMBER($F144),($F144-IF(ISNUMBER($AM144),$AM144,0))*(1-IF(ISNUMBER($J144),$J144,0)),"")</f>
        <v/>
      </c>
      <c r="O144" s="15" t="inlineStr">
        <is>
          <t>Cucumber + Mint Green Tea</t>
        </is>
      </c>
      <c r="P144" s="29" t="n">
        <v>15</v>
      </c>
      <c r="Q144" s="29" t="n">
        <v>0</v>
      </c>
      <c r="R144" s="15" t="inlineStr">
        <is>
          <t>Not listed</t>
        </is>
      </c>
      <c r="S144" s="29" t="n">
        <v>0</v>
      </c>
      <c r="T144" s="29" t="n">
        <v>0</v>
      </c>
      <c r="U144" s="15" t="inlineStr">
        <is>
          <t>None (unsweetened)</t>
        </is>
      </c>
      <c r="V144" s="15" t="inlineStr">
        <is>
          <t>Real brewed tea/botanicals, unsweetened, zero sugar/calorie</t>
        </is>
      </c>
      <c r="W144" s="32" t="n"/>
      <c r="X144" s="32" t="n"/>
      <c r="Y144" s="32" t="n"/>
      <c r="Z144" s="32" t="n"/>
      <c r="AA144" s="15" t="inlineStr">
        <is>
          <t>Low</t>
        </is>
      </c>
      <c r="AB144" s="15" t="inlineStr">
        <is>
          <t>Emerging unsweetened-botanical niche</t>
        </is>
      </c>
      <c r="AC144" s="15" t="inlineStr">
        <is>
          <t>Unsweetened sparkling brewed tea and botanicals</t>
        </is>
      </c>
      <c r="AD144" s="15" t="inlineStr">
        <is>
          <t>Genuinely unsweetened with real tea/botanical character.</t>
        </is>
      </c>
      <c r="AE144" s="32" t="n"/>
      <c r="AF144" s="34">
        <f>IF(AND(ISNUMBER($P144),ISNUMBER($AL144),$AL144&lt;&gt;0),ROUND($P144/$AL144*100,1),"")</f>
        <v/>
      </c>
      <c r="AG144" s="35">
        <f>IF(AND(ISNUMBER($S144),ISNUMBER($AL144),$AL144&lt;&gt;0),ROUND($S144/$AL144*100,2),"")</f>
        <v/>
      </c>
      <c r="AH144" s="34">
        <f>IF(AND(ISNUMBER($Q144),ISNUMBER($AL144),$AL144&lt;&gt;0),ROUND($Q144/$AL144*100,1),"")</f>
        <v/>
      </c>
      <c r="AI144" s="29">
        <f>IF(ISNUMBER($S144),IF($S144&lt;=1,"Yes","No"),"n/a")</f>
        <v/>
      </c>
      <c r="AJ144" s="29">
        <f>IF(ISNUMBER($S144),ROUND(MAX(0,MIN(100,100-$S144*2.5-IF(ISNUMBER($T144),$T144,0)*0.12+IF($S144&lt;=1,12,0))),0),"")</f>
        <v/>
      </c>
      <c r="AK144" s="29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29" t="n">
        <v>355</v>
      </c>
      <c r="AM144" s="30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Sound</t>
        </is>
      </c>
      <c r="B145" s="15" t="inlineStr">
        <is>
          <t>Sound Sparkling Water (Tea/Botanical) | Cucumber + Mint Green Tea | 18-pack 355mL</t>
        </is>
      </c>
      <c r="C145" s="15" t="inlineStr">
        <is>
          <t>1) Sparkling electrolyte / functional sparkling</t>
        </is>
      </c>
      <c r="D145" s="15" t="inlineStr">
        <is>
          <t>355 mL can</t>
        </is>
      </c>
      <c r="E145" s="29" t="n">
        <v>18</v>
      </c>
      <c r="F145" s="30" t="n"/>
      <c r="G145" s="31">
        <f>IF(AND(ISNUMBER($F145),ISNUMBER($E145),$E145&lt;&gt;0),$F145/$E145,"")</f>
        <v/>
      </c>
      <c r="H145" s="31">
        <f>IF(AND(ISNUMBER($F145),ISNUMBER($AL145),ISNUMBER($E145),($AL145*$E145)&lt;&gt;0),$F145/($AL145*$E145)*100,"")</f>
        <v/>
      </c>
      <c r="I145" s="32" t="n"/>
      <c r="J145" s="33" t="n"/>
      <c r="K145" s="31">
        <f>IF(AND(ISNUMBER($F145),ISNUMBER($J145)),$F145*(1-$J145),"")</f>
        <v/>
      </c>
      <c r="L145" s="32" t="n"/>
      <c r="M145" s="32" t="n"/>
      <c r="N145" s="31">
        <f>IF(ISNUMBER($F145),($F145-IF(ISNUMBER($AM145),$AM145,0))*(1-IF(ISNUMBER($J145),$J145,0)),"")</f>
        <v/>
      </c>
      <c r="O145" s="15" t="inlineStr">
        <is>
          <t>Cucumber + Mint Green Tea</t>
        </is>
      </c>
      <c r="P145" s="29" t="n">
        <v>15</v>
      </c>
      <c r="Q145" s="29" t="n">
        <v>0</v>
      </c>
      <c r="R145" s="15" t="inlineStr">
        <is>
          <t>Not listed</t>
        </is>
      </c>
      <c r="S145" s="29" t="n">
        <v>0</v>
      </c>
      <c r="T145" s="29" t="n">
        <v>0</v>
      </c>
      <c r="U145" s="15" t="inlineStr">
        <is>
          <t>None (unsweetened)</t>
        </is>
      </c>
      <c r="V145" s="15" t="inlineStr">
        <is>
          <t>Real brewed tea/botanicals, unsweetened, zero sugar/calorie</t>
        </is>
      </c>
      <c r="W145" s="32" t="n"/>
      <c r="X145" s="32" t="n"/>
      <c r="Y145" s="32" t="n"/>
      <c r="Z145" s="32" t="n"/>
      <c r="AA145" s="15" t="inlineStr">
        <is>
          <t>Low</t>
        </is>
      </c>
      <c r="AB145" s="15" t="inlineStr">
        <is>
          <t>Emerging unsweetened-botanical niche</t>
        </is>
      </c>
      <c r="AC145" s="15" t="inlineStr">
        <is>
          <t>Unsweetened sparkling brewed tea and botanicals</t>
        </is>
      </c>
      <c r="AD145" s="15" t="inlineStr">
        <is>
          <t>Genuinely unsweetened with real tea/botanical character.</t>
        </is>
      </c>
      <c r="AE145" s="32" t="n"/>
      <c r="AF145" s="34">
        <f>IF(AND(ISNUMBER($P145),ISNUMBER($AL145),$AL145&lt;&gt;0),ROUND($P145/$AL145*100,1),"")</f>
        <v/>
      </c>
      <c r="AG145" s="35">
        <f>IF(AND(ISNUMBER($S145),ISNUMBER($AL145),$AL145&lt;&gt;0),ROUND($S145/$AL145*100,2),"")</f>
        <v/>
      </c>
      <c r="AH145" s="34">
        <f>IF(AND(ISNUMBER($Q145),ISNUMBER($AL145),$AL145&lt;&gt;0),ROUND($Q145/$AL145*100,1),"")</f>
        <v/>
      </c>
      <c r="AI145" s="29">
        <f>IF(ISNUMBER($S145),IF($S145&lt;=1,"Yes","No"),"n/a")</f>
        <v/>
      </c>
      <c r="AJ145" s="29">
        <f>IF(ISNUMBER($S145),ROUND(MAX(0,MIN(100,100-$S145*2.5-IF(ISNUMBER($T145),$T145,0)*0.12+IF($S145&lt;=1,12,0))),0),"")</f>
        <v/>
      </c>
      <c r="AK145" s="29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29" t="n">
        <v>355</v>
      </c>
      <c r="AM145" s="30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Sound</t>
        </is>
      </c>
      <c r="B146" s="15" t="inlineStr">
        <is>
          <t>Sound Sparkling Water (Tea/Botanical) | Cucumber + Mint Green Tea | 24-pack 355mL</t>
        </is>
      </c>
      <c r="C146" s="15" t="inlineStr">
        <is>
          <t>1) Sparkling electrolyte / functional sparkling</t>
        </is>
      </c>
      <c r="D146" s="15" t="inlineStr">
        <is>
          <t>355 mL can</t>
        </is>
      </c>
      <c r="E146" s="29" t="n">
        <v>24</v>
      </c>
      <c r="F146" s="30" t="n"/>
      <c r="G146" s="31">
        <f>IF(AND(ISNUMBER($F146),ISNUMBER($E146),$E146&lt;&gt;0),$F146/$E146,"")</f>
        <v/>
      </c>
      <c r="H146" s="31">
        <f>IF(AND(ISNUMBER($F146),ISNUMBER($AL146),ISNUMBER($E146),($AL146*$E146)&lt;&gt;0),$F146/($AL146*$E146)*100,"")</f>
        <v/>
      </c>
      <c r="I146" s="32" t="n"/>
      <c r="J146" s="33" t="n"/>
      <c r="K146" s="31">
        <f>IF(AND(ISNUMBER($F146),ISNUMBER($J146)),$F146*(1-$J146),"")</f>
        <v/>
      </c>
      <c r="L146" s="32" t="n"/>
      <c r="M146" s="32" t="n"/>
      <c r="N146" s="31">
        <f>IF(ISNUMBER($F146),($F146-IF(ISNUMBER($AM146),$AM146,0))*(1-IF(ISNUMBER($J146),$J146,0)),"")</f>
        <v/>
      </c>
      <c r="O146" s="15" t="inlineStr">
        <is>
          <t>Cucumber + Mint Green Tea</t>
        </is>
      </c>
      <c r="P146" s="29" t="n">
        <v>15</v>
      </c>
      <c r="Q146" s="29" t="n">
        <v>0</v>
      </c>
      <c r="R146" s="15" t="inlineStr">
        <is>
          <t>Not listed</t>
        </is>
      </c>
      <c r="S146" s="29" t="n">
        <v>0</v>
      </c>
      <c r="T146" s="29" t="n">
        <v>0</v>
      </c>
      <c r="U146" s="15" t="inlineStr">
        <is>
          <t>None (unsweetened)</t>
        </is>
      </c>
      <c r="V146" s="15" t="inlineStr">
        <is>
          <t>Real brewed tea/botanicals, unsweetened, zero sugar/calorie</t>
        </is>
      </c>
      <c r="W146" s="32" t="n"/>
      <c r="X146" s="32" t="n"/>
      <c r="Y146" s="32" t="n"/>
      <c r="Z146" s="32" t="n"/>
      <c r="AA146" s="15" t="inlineStr">
        <is>
          <t>Low</t>
        </is>
      </c>
      <c r="AB146" s="15" t="inlineStr">
        <is>
          <t>Emerging unsweetened-botanical niche</t>
        </is>
      </c>
      <c r="AC146" s="15" t="inlineStr">
        <is>
          <t>Unsweetened sparkling brewed tea and botanicals</t>
        </is>
      </c>
      <c r="AD146" s="15" t="inlineStr">
        <is>
          <t>Genuinely unsweetened with real tea/botanical character.</t>
        </is>
      </c>
      <c r="AE146" s="32" t="n"/>
      <c r="AF146" s="34">
        <f>IF(AND(ISNUMBER($P146),ISNUMBER($AL146),$AL146&lt;&gt;0),ROUND($P146/$AL146*100,1),"")</f>
        <v/>
      </c>
      <c r="AG146" s="35">
        <f>IF(AND(ISNUMBER($S146),ISNUMBER($AL146),$AL146&lt;&gt;0),ROUND($S146/$AL146*100,2),"")</f>
        <v/>
      </c>
      <c r="AH146" s="34">
        <f>IF(AND(ISNUMBER($Q146),ISNUMBER($AL146),$AL146&lt;&gt;0),ROUND($Q146/$AL146*100,1),"")</f>
        <v/>
      </c>
      <c r="AI146" s="29">
        <f>IF(ISNUMBER($S146),IF($S146&lt;=1,"Yes","No"),"n/a")</f>
        <v/>
      </c>
      <c r="AJ146" s="29">
        <f>IF(ISNUMBER($S146),ROUND(MAX(0,MIN(100,100-$S146*2.5-IF(ISNUMBER($T146),$T146,0)*0.12+IF($S146&lt;=1,12,0))),0),"")</f>
        <v/>
      </c>
      <c r="AK146" s="29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29" t="n">
        <v>355</v>
      </c>
      <c r="AM146" s="30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Halo Sport</t>
        </is>
      </c>
      <c r="B147" s="15" t="inlineStr">
        <is>
          <t>Halo Sport Sparkling Electrolyte Water | Lemon Lime | single 355mL</t>
        </is>
      </c>
      <c r="C147" s="15" t="inlineStr">
        <is>
          <t>1) Sparkling electrolyte / functional sparkling</t>
        </is>
      </c>
      <c r="D147" s="15" t="inlineStr">
        <is>
          <t>355 mL can</t>
        </is>
      </c>
      <c r="E147" s="29" t="n">
        <v>1</v>
      </c>
      <c r="F147" s="30" t="n"/>
      <c r="G147" s="31">
        <f>IF(AND(ISNUMBER($F147),ISNUMBER($E147),$E147&lt;&gt;0),$F147/$E147,"")</f>
        <v/>
      </c>
      <c r="H147" s="31">
        <f>IF(AND(ISNUMBER($F147),ISNUMBER($AL147),ISNUMBER($E147),($AL147*$E147)&lt;&gt;0),$F147/($AL147*$E147)*100,"")</f>
        <v/>
      </c>
      <c r="I147" s="32" t="n"/>
      <c r="J147" s="33" t="n"/>
      <c r="K147" s="31">
        <f>IF(AND(ISNUMBER($F147),ISNUMBER($J147)),$F147*(1-$J147),"")</f>
        <v/>
      </c>
      <c r="L147" s="32" t="n"/>
      <c r="M147" s="32" t="n"/>
      <c r="N147" s="31">
        <f>IF(ISNUMBER($F147),($F147-IF(ISNUMBER($AM147),$AM147,0))*(1-IF(ISNUMBER($J147),$J147,0)),"")</f>
        <v/>
      </c>
      <c r="O147" s="15" t="inlineStr">
        <is>
          <t>Lemon Lime</t>
        </is>
      </c>
      <c r="P147" s="29" t="n">
        <v>0</v>
      </c>
      <c r="Q147" s="29" t="n">
        <v>110</v>
      </c>
      <c r="R147" s="29" t="n">
        <v>40</v>
      </c>
      <c r="S147" s="29" t="n">
        <v>0</v>
      </c>
      <c r="T147" s="29" t="n">
        <v>5</v>
      </c>
      <c r="U147" s="15" t="inlineStr">
        <is>
          <t>Stevia</t>
        </is>
      </c>
      <c r="V147" s="15" t="inlineStr">
        <is>
          <t>Sparkling electrolytes, zero sugar, light hydration</t>
        </is>
      </c>
      <c r="W147" s="32" t="n"/>
      <c r="X147" s="32" t="n"/>
      <c r="Y147" s="32" t="n"/>
      <c r="Z147" s="32" t="n"/>
      <c r="AA147" s="15" t="inlineStr">
        <is>
          <t>Low</t>
        </is>
      </c>
      <c r="AB147" s="15" t="inlineStr">
        <is>
          <t>Small emerging sparkling-electrolyte entrant</t>
        </is>
      </c>
      <c r="AC147" s="15" t="inlineStr">
        <is>
          <t>Sparkling, lightly-mineralled hydration</t>
        </is>
      </c>
      <c r="AD147" s="15" t="inlineStr">
        <is>
          <t>Electrolytes in a fizzy, zero-sugar format.</t>
        </is>
      </c>
      <c r="AE147" s="32" t="n"/>
      <c r="AF147" s="34">
        <f>IF(AND(ISNUMBER($P147),ISNUMBER($AL147),$AL147&lt;&gt;0),ROUND($P147/$AL147*100,1),"")</f>
        <v/>
      </c>
      <c r="AG147" s="35">
        <f>IF(AND(ISNUMBER($S147),ISNUMBER($AL147),$AL147&lt;&gt;0),ROUND($S147/$AL147*100,2),"")</f>
        <v/>
      </c>
      <c r="AH147" s="34">
        <f>IF(AND(ISNUMBER($Q147),ISNUMBER($AL147),$AL147&lt;&gt;0),ROUND($Q147/$AL147*100,1),"")</f>
        <v/>
      </c>
      <c r="AI147" s="29">
        <f>IF(ISNUMBER($S147),IF($S147&lt;=1,"Yes","No"),"n/a")</f>
        <v/>
      </c>
      <c r="AJ147" s="29">
        <f>IF(ISNUMBER($S147),ROUND(MAX(0,MIN(100,100-$S147*2.5-IF(ISNUMBER($T147),$T147,0)*0.12+IF($S147&lt;=1,12,0))),0),"")</f>
        <v/>
      </c>
      <c r="AK147" s="29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29" t="n">
        <v>355</v>
      </c>
      <c r="AM147" s="30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Halo Sport</t>
        </is>
      </c>
      <c r="B148" s="15" t="inlineStr">
        <is>
          <t>Halo Sport Sparkling Electrolyte Water | Lemon Lime | 8-pack 355mL</t>
        </is>
      </c>
      <c r="C148" s="15" t="inlineStr">
        <is>
          <t>1) Sparkling electrolyte / functional sparkling</t>
        </is>
      </c>
      <c r="D148" s="15" t="inlineStr">
        <is>
          <t>355 mL can</t>
        </is>
      </c>
      <c r="E148" s="29" t="n">
        <v>8</v>
      </c>
      <c r="F148" s="30" t="n"/>
      <c r="G148" s="31">
        <f>IF(AND(ISNUMBER($F148),ISNUMBER($E148),$E148&lt;&gt;0),$F148/$E148,"")</f>
        <v/>
      </c>
      <c r="H148" s="31">
        <f>IF(AND(ISNUMBER($F148),ISNUMBER($AL148),ISNUMBER($E148),($AL148*$E148)&lt;&gt;0),$F148/($AL148*$E148)*100,"")</f>
        <v/>
      </c>
      <c r="I148" s="32" t="n"/>
      <c r="J148" s="33" t="n"/>
      <c r="K148" s="31">
        <f>IF(AND(ISNUMBER($F148),ISNUMBER($J148)),$F148*(1-$J148),"")</f>
        <v/>
      </c>
      <c r="L148" s="32" t="n"/>
      <c r="M148" s="32" t="n"/>
      <c r="N148" s="31">
        <f>IF(ISNUMBER($F148),($F148-IF(ISNUMBER($AM148),$AM148,0))*(1-IF(ISNUMBER($J148),$J148,0)),"")</f>
        <v/>
      </c>
      <c r="O148" s="15" t="inlineStr">
        <is>
          <t>Lemon Lime</t>
        </is>
      </c>
      <c r="P148" s="29" t="n">
        <v>0</v>
      </c>
      <c r="Q148" s="29" t="n">
        <v>110</v>
      </c>
      <c r="R148" s="29" t="n">
        <v>40</v>
      </c>
      <c r="S148" s="29" t="n">
        <v>0</v>
      </c>
      <c r="T148" s="29" t="n">
        <v>5</v>
      </c>
      <c r="U148" s="15" t="inlineStr">
        <is>
          <t>Stevia</t>
        </is>
      </c>
      <c r="V148" s="15" t="inlineStr">
        <is>
          <t>Sparkling electrolytes, zero sugar, light hydration</t>
        </is>
      </c>
      <c r="W148" s="32" t="n"/>
      <c r="X148" s="32" t="n"/>
      <c r="Y148" s="32" t="n"/>
      <c r="Z148" s="32" t="n"/>
      <c r="AA148" s="15" t="inlineStr">
        <is>
          <t>Low</t>
        </is>
      </c>
      <c r="AB148" s="15" t="inlineStr">
        <is>
          <t>Small emerging sparkling-electrolyte entrant</t>
        </is>
      </c>
      <c r="AC148" s="15" t="inlineStr">
        <is>
          <t>Sparkling, lightly-mineralled hydration</t>
        </is>
      </c>
      <c r="AD148" s="15" t="inlineStr">
        <is>
          <t>Electrolytes in a fizzy, zero-sugar format.</t>
        </is>
      </c>
      <c r="AE148" s="32" t="n"/>
      <c r="AF148" s="34">
        <f>IF(AND(ISNUMBER($P148),ISNUMBER($AL148),$AL148&lt;&gt;0),ROUND($P148/$AL148*100,1),"")</f>
        <v/>
      </c>
      <c r="AG148" s="35">
        <f>IF(AND(ISNUMBER($S148),ISNUMBER($AL148),$AL148&lt;&gt;0),ROUND($S148/$AL148*100,2),"")</f>
        <v/>
      </c>
      <c r="AH148" s="34">
        <f>IF(AND(ISNUMBER($Q148),ISNUMBER($AL148),$AL148&lt;&gt;0),ROUND($Q148/$AL148*100,1),"")</f>
        <v/>
      </c>
      <c r="AI148" s="29">
        <f>IF(ISNUMBER($S148),IF($S148&lt;=1,"Yes","No"),"n/a")</f>
        <v/>
      </c>
      <c r="AJ148" s="29">
        <f>IF(ISNUMBER($S148),ROUND(MAX(0,MIN(100,100-$S148*2.5-IF(ISNUMBER($T148),$T148,0)*0.12+IF($S148&lt;=1,12,0))),0),"")</f>
        <v/>
      </c>
      <c r="AK148" s="29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29" t="n">
        <v>355</v>
      </c>
      <c r="AM148" s="30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Halo Sport</t>
        </is>
      </c>
      <c r="B149" s="15" t="inlineStr">
        <is>
          <t>Halo Sport Sparkling Electrolyte Water | Lemon Lime | 12-pack 355mL</t>
        </is>
      </c>
      <c r="C149" s="15" t="inlineStr">
        <is>
          <t>1) Sparkling electrolyte / functional sparkling</t>
        </is>
      </c>
      <c r="D149" s="15" t="inlineStr">
        <is>
          <t>355 mL can</t>
        </is>
      </c>
      <c r="E149" s="29" t="n">
        <v>12</v>
      </c>
      <c r="F149" s="30" t="n"/>
      <c r="G149" s="31">
        <f>IF(AND(ISNUMBER($F149),ISNUMBER($E149),$E149&lt;&gt;0),$F149/$E149,"")</f>
        <v/>
      </c>
      <c r="H149" s="31">
        <f>IF(AND(ISNUMBER($F149),ISNUMBER($AL149),ISNUMBER($E149),($AL149*$E149)&lt;&gt;0),$F149/($AL149*$E149)*100,"")</f>
        <v/>
      </c>
      <c r="I149" s="32" t="n"/>
      <c r="J149" s="33" t="n"/>
      <c r="K149" s="31">
        <f>IF(AND(ISNUMBER($F149),ISNUMBER($J149)),$F149*(1-$J149),"")</f>
        <v/>
      </c>
      <c r="L149" s="32" t="n"/>
      <c r="M149" s="32" t="n"/>
      <c r="N149" s="31">
        <f>IF(ISNUMBER($F149),($F149-IF(ISNUMBER($AM149),$AM149,0))*(1-IF(ISNUMBER($J149),$J149,0)),"")</f>
        <v/>
      </c>
      <c r="O149" s="15" t="inlineStr">
        <is>
          <t>Lemon Lime</t>
        </is>
      </c>
      <c r="P149" s="29" t="n">
        <v>0</v>
      </c>
      <c r="Q149" s="29" t="n">
        <v>110</v>
      </c>
      <c r="R149" s="29" t="n">
        <v>40</v>
      </c>
      <c r="S149" s="29" t="n">
        <v>0</v>
      </c>
      <c r="T149" s="29" t="n">
        <v>5</v>
      </c>
      <c r="U149" s="15" t="inlineStr">
        <is>
          <t>Stevia</t>
        </is>
      </c>
      <c r="V149" s="15" t="inlineStr">
        <is>
          <t>Sparkling electrolytes, zero sugar, light hydration</t>
        </is>
      </c>
      <c r="W149" s="32" t="n"/>
      <c r="X149" s="32" t="n"/>
      <c r="Y149" s="32" t="n"/>
      <c r="Z149" s="32" t="n"/>
      <c r="AA149" s="15" t="inlineStr">
        <is>
          <t>Low</t>
        </is>
      </c>
      <c r="AB149" s="15" t="inlineStr">
        <is>
          <t>Small emerging sparkling-electrolyte entrant</t>
        </is>
      </c>
      <c r="AC149" s="15" t="inlineStr">
        <is>
          <t>Sparkling, lightly-mineralled hydration</t>
        </is>
      </c>
      <c r="AD149" s="15" t="inlineStr">
        <is>
          <t>Electrolytes in a fizzy, zero-sugar format.</t>
        </is>
      </c>
      <c r="AE149" s="32" t="n"/>
      <c r="AF149" s="34">
        <f>IF(AND(ISNUMBER($P149),ISNUMBER($AL149),$AL149&lt;&gt;0),ROUND($P149/$AL149*100,1),"")</f>
        <v/>
      </c>
      <c r="AG149" s="35">
        <f>IF(AND(ISNUMBER($S149),ISNUMBER($AL149),$AL149&lt;&gt;0),ROUND($S149/$AL149*100,2),"")</f>
        <v/>
      </c>
      <c r="AH149" s="34">
        <f>IF(AND(ISNUMBER($Q149),ISNUMBER($AL149),$AL149&lt;&gt;0),ROUND($Q149/$AL149*100,1),"")</f>
        <v/>
      </c>
      <c r="AI149" s="29">
        <f>IF(ISNUMBER($S149),IF($S149&lt;=1,"Yes","No"),"n/a")</f>
        <v/>
      </c>
      <c r="AJ149" s="29">
        <f>IF(ISNUMBER($S149),ROUND(MAX(0,MIN(100,100-$S149*2.5-IF(ISNUMBER($T149),$T149,0)*0.12+IF($S149&lt;=1,12,0))),0),"")</f>
        <v/>
      </c>
      <c r="AK149" s="29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29" t="n">
        <v>355</v>
      </c>
      <c r="AM149" s="30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Halo Sport</t>
        </is>
      </c>
      <c r="B150" s="15" t="inlineStr">
        <is>
          <t>Halo Sport Sparkling Electrolyte Water | Lemon Lime | 15-pack 355mL</t>
        </is>
      </c>
      <c r="C150" s="15" t="inlineStr">
        <is>
          <t>1) Sparkling electrolyte / functional sparkling</t>
        </is>
      </c>
      <c r="D150" s="15" t="inlineStr">
        <is>
          <t>355 mL can</t>
        </is>
      </c>
      <c r="E150" s="29" t="n">
        <v>15</v>
      </c>
      <c r="F150" s="30" t="n"/>
      <c r="G150" s="31">
        <f>IF(AND(ISNUMBER($F150),ISNUMBER($E150),$E150&lt;&gt;0),$F150/$E150,"")</f>
        <v/>
      </c>
      <c r="H150" s="31">
        <f>IF(AND(ISNUMBER($F150),ISNUMBER($AL150),ISNUMBER($E150),($AL150*$E150)&lt;&gt;0),$F150/($AL150*$E150)*100,"")</f>
        <v/>
      </c>
      <c r="I150" s="32" t="n"/>
      <c r="J150" s="33" t="n"/>
      <c r="K150" s="31">
        <f>IF(AND(ISNUMBER($F150),ISNUMBER($J150)),$F150*(1-$J150),"")</f>
        <v/>
      </c>
      <c r="L150" s="32" t="n"/>
      <c r="M150" s="32" t="n"/>
      <c r="N150" s="31">
        <f>IF(ISNUMBER($F150),($F150-IF(ISNUMBER($AM150),$AM150,0))*(1-IF(ISNUMBER($J150),$J150,0)),"")</f>
        <v/>
      </c>
      <c r="O150" s="15" t="inlineStr">
        <is>
          <t>Lemon Lime</t>
        </is>
      </c>
      <c r="P150" s="29" t="n">
        <v>0</v>
      </c>
      <c r="Q150" s="29" t="n">
        <v>110</v>
      </c>
      <c r="R150" s="29" t="n">
        <v>40</v>
      </c>
      <c r="S150" s="29" t="n">
        <v>0</v>
      </c>
      <c r="T150" s="29" t="n">
        <v>5</v>
      </c>
      <c r="U150" s="15" t="inlineStr">
        <is>
          <t>Stevia</t>
        </is>
      </c>
      <c r="V150" s="15" t="inlineStr">
        <is>
          <t>Sparkling electrolytes, zero sugar, light hydration</t>
        </is>
      </c>
      <c r="W150" s="32" t="n"/>
      <c r="X150" s="32" t="n"/>
      <c r="Y150" s="32" t="n"/>
      <c r="Z150" s="32" t="n"/>
      <c r="AA150" s="15" t="inlineStr">
        <is>
          <t>Low</t>
        </is>
      </c>
      <c r="AB150" s="15" t="inlineStr">
        <is>
          <t>Small emerging sparkling-electrolyte entrant</t>
        </is>
      </c>
      <c r="AC150" s="15" t="inlineStr">
        <is>
          <t>Sparkling, lightly-mineralled hydration</t>
        </is>
      </c>
      <c r="AD150" s="15" t="inlineStr">
        <is>
          <t>Electrolytes in a fizzy, zero-sugar format.</t>
        </is>
      </c>
      <c r="AE150" s="32" t="n"/>
      <c r="AF150" s="34">
        <f>IF(AND(ISNUMBER($P150),ISNUMBER($AL150),$AL150&lt;&gt;0),ROUND($P150/$AL150*100,1),"")</f>
        <v/>
      </c>
      <c r="AG150" s="35">
        <f>IF(AND(ISNUMBER($S150),ISNUMBER($AL150),$AL150&lt;&gt;0),ROUND($S150/$AL150*100,2),"")</f>
        <v/>
      </c>
      <c r="AH150" s="34">
        <f>IF(AND(ISNUMBER($Q150),ISNUMBER($AL150),$AL150&lt;&gt;0),ROUND($Q150/$AL150*100,1),"")</f>
        <v/>
      </c>
      <c r="AI150" s="29">
        <f>IF(ISNUMBER($S150),IF($S150&lt;=1,"Yes","No"),"n/a")</f>
        <v/>
      </c>
      <c r="AJ150" s="29">
        <f>IF(ISNUMBER($S150),ROUND(MAX(0,MIN(100,100-$S150*2.5-IF(ISNUMBER($T150),$T150,0)*0.12+IF($S150&lt;=1,12,0))),0),"")</f>
        <v/>
      </c>
      <c r="AK150" s="29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29" t="n">
        <v>355</v>
      </c>
      <c r="AM150" s="30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Halo Sport</t>
        </is>
      </c>
      <c r="B151" s="15" t="inlineStr">
        <is>
          <t>Halo Sport Sparkling Electrolyte Water | Lemon Lime | 18-pack 355mL</t>
        </is>
      </c>
      <c r="C151" s="15" t="inlineStr">
        <is>
          <t>1) Sparkling electrolyte / functional sparkling</t>
        </is>
      </c>
      <c r="D151" s="15" t="inlineStr">
        <is>
          <t>355 mL can</t>
        </is>
      </c>
      <c r="E151" s="29" t="n">
        <v>18</v>
      </c>
      <c r="F151" s="30" t="n"/>
      <c r="G151" s="31">
        <f>IF(AND(ISNUMBER($F151),ISNUMBER($E151),$E151&lt;&gt;0),$F151/$E151,"")</f>
        <v/>
      </c>
      <c r="H151" s="31">
        <f>IF(AND(ISNUMBER($F151),ISNUMBER($AL151),ISNUMBER($E151),($AL151*$E151)&lt;&gt;0),$F151/($AL151*$E151)*100,"")</f>
        <v/>
      </c>
      <c r="I151" s="32" t="n"/>
      <c r="J151" s="33" t="n"/>
      <c r="K151" s="31">
        <f>IF(AND(ISNUMBER($F151),ISNUMBER($J151)),$F151*(1-$J151),"")</f>
        <v/>
      </c>
      <c r="L151" s="32" t="n"/>
      <c r="M151" s="32" t="n"/>
      <c r="N151" s="31">
        <f>IF(ISNUMBER($F151),($F151-IF(ISNUMBER($AM151),$AM151,0))*(1-IF(ISNUMBER($J151),$J151,0)),"")</f>
        <v/>
      </c>
      <c r="O151" s="15" t="inlineStr">
        <is>
          <t>Lemon Lime</t>
        </is>
      </c>
      <c r="P151" s="29" t="n">
        <v>0</v>
      </c>
      <c r="Q151" s="29" t="n">
        <v>110</v>
      </c>
      <c r="R151" s="29" t="n">
        <v>40</v>
      </c>
      <c r="S151" s="29" t="n">
        <v>0</v>
      </c>
      <c r="T151" s="29" t="n">
        <v>5</v>
      </c>
      <c r="U151" s="15" t="inlineStr">
        <is>
          <t>Stevia</t>
        </is>
      </c>
      <c r="V151" s="15" t="inlineStr">
        <is>
          <t>Sparkling electrolytes, zero sugar, light hydration</t>
        </is>
      </c>
      <c r="W151" s="32" t="n"/>
      <c r="X151" s="32" t="n"/>
      <c r="Y151" s="32" t="n"/>
      <c r="Z151" s="32" t="n"/>
      <c r="AA151" s="15" t="inlineStr">
        <is>
          <t>Low</t>
        </is>
      </c>
      <c r="AB151" s="15" t="inlineStr">
        <is>
          <t>Small emerging sparkling-electrolyte entrant</t>
        </is>
      </c>
      <c r="AC151" s="15" t="inlineStr">
        <is>
          <t>Sparkling, lightly-mineralled hydration</t>
        </is>
      </c>
      <c r="AD151" s="15" t="inlineStr">
        <is>
          <t>Electrolytes in a fizzy, zero-sugar format.</t>
        </is>
      </c>
      <c r="AE151" s="32" t="n"/>
      <c r="AF151" s="34">
        <f>IF(AND(ISNUMBER($P151),ISNUMBER($AL151),$AL151&lt;&gt;0),ROUND($P151/$AL151*100,1),"")</f>
        <v/>
      </c>
      <c r="AG151" s="35">
        <f>IF(AND(ISNUMBER($S151),ISNUMBER($AL151),$AL151&lt;&gt;0),ROUND($S151/$AL151*100,2),"")</f>
        <v/>
      </c>
      <c r="AH151" s="34">
        <f>IF(AND(ISNUMBER($Q151),ISNUMBER($AL151),$AL151&lt;&gt;0),ROUND($Q151/$AL151*100,1),"")</f>
        <v/>
      </c>
      <c r="AI151" s="29">
        <f>IF(ISNUMBER($S151),IF($S151&lt;=1,"Yes","No"),"n/a")</f>
        <v/>
      </c>
      <c r="AJ151" s="29">
        <f>IF(ISNUMBER($S151),ROUND(MAX(0,MIN(100,100-$S151*2.5-IF(ISNUMBER($T151),$T151,0)*0.12+IF($S151&lt;=1,12,0))),0),"")</f>
        <v/>
      </c>
      <c r="AK151" s="29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29" t="n">
        <v>355</v>
      </c>
      <c r="AM151" s="30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Halo Sport</t>
        </is>
      </c>
      <c r="B152" s="15" t="inlineStr">
        <is>
          <t>Halo Sport Sparkling Electrolyte Water | Lemon Lime | 24-pack 355mL</t>
        </is>
      </c>
      <c r="C152" s="15" t="inlineStr">
        <is>
          <t>1) Sparkling electrolyte / functional sparkling</t>
        </is>
      </c>
      <c r="D152" s="15" t="inlineStr">
        <is>
          <t>355 mL can</t>
        </is>
      </c>
      <c r="E152" s="29" t="n">
        <v>24</v>
      </c>
      <c r="F152" s="30" t="n"/>
      <c r="G152" s="31">
        <f>IF(AND(ISNUMBER($F152),ISNUMBER($E152),$E152&lt;&gt;0),$F152/$E152,"")</f>
        <v/>
      </c>
      <c r="H152" s="31">
        <f>IF(AND(ISNUMBER($F152),ISNUMBER($AL152),ISNUMBER($E152),($AL152*$E152)&lt;&gt;0),$F152/($AL152*$E152)*100,"")</f>
        <v/>
      </c>
      <c r="I152" s="32" t="n"/>
      <c r="J152" s="33" t="n"/>
      <c r="K152" s="31">
        <f>IF(AND(ISNUMBER($F152),ISNUMBER($J152)),$F152*(1-$J152),"")</f>
        <v/>
      </c>
      <c r="L152" s="32" t="n"/>
      <c r="M152" s="32" t="n"/>
      <c r="N152" s="31">
        <f>IF(ISNUMBER($F152),($F152-IF(ISNUMBER($AM152),$AM152,0))*(1-IF(ISNUMBER($J152),$J152,0)),"")</f>
        <v/>
      </c>
      <c r="O152" s="15" t="inlineStr">
        <is>
          <t>Lemon Lime</t>
        </is>
      </c>
      <c r="P152" s="29" t="n">
        <v>0</v>
      </c>
      <c r="Q152" s="29" t="n">
        <v>110</v>
      </c>
      <c r="R152" s="29" t="n">
        <v>40</v>
      </c>
      <c r="S152" s="29" t="n">
        <v>0</v>
      </c>
      <c r="T152" s="29" t="n">
        <v>5</v>
      </c>
      <c r="U152" s="15" t="inlineStr">
        <is>
          <t>Stevia</t>
        </is>
      </c>
      <c r="V152" s="15" t="inlineStr">
        <is>
          <t>Sparkling electrolytes, zero sugar, light hydration</t>
        </is>
      </c>
      <c r="W152" s="32" t="n"/>
      <c r="X152" s="32" t="n"/>
      <c r="Y152" s="32" t="n"/>
      <c r="Z152" s="32" t="n"/>
      <c r="AA152" s="15" t="inlineStr">
        <is>
          <t>Low</t>
        </is>
      </c>
      <c r="AB152" s="15" t="inlineStr">
        <is>
          <t>Small emerging sparkling-electrolyte entrant</t>
        </is>
      </c>
      <c r="AC152" s="15" t="inlineStr">
        <is>
          <t>Sparkling, lightly-mineralled hydration</t>
        </is>
      </c>
      <c r="AD152" s="15" t="inlineStr">
        <is>
          <t>Electrolytes in a fizzy, zero-sugar format.</t>
        </is>
      </c>
      <c r="AE152" s="32" t="n"/>
      <c r="AF152" s="34">
        <f>IF(AND(ISNUMBER($P152),ISNUMBER($AL152),$AL152&lt;&gt;0),ROUND($P152/$AL152*100,1),"")</f>
        <v/>
      </c>
      <c r="AG152" s="35">
        <f>IF(AND(ISNUMBER($S152),ISNUMBER($AL152),$AL152&lt;&gt;0),ROUND($S152/$AL152*100,2),"")</f>
        <v/>
      </c>
      <c r="AH152" s="34">
        <f>IF(AND(ISNUMBER($Q152),ISNUMBER($AL152),$AL152&lt;&gt;0),ROUND($Q152/$AL152*100,1),"")</f>
        <v/>
      </c>
      <c r="AI152" s="29">
        <f>IF(ISNUMBER($S152),IF($S152&lt;=1,"Yes","No"),"n/a")</f>
        <v/>
      </c>
      <c r="AJ152" s="29">
        <f>IF(ISNUMBER($S152),ROUND(MAX(0,MIN(100,100-$S152*2.5-IF(ISNUMBER($T152),$T152,0)*0.12+IF($S152&lt;=1,12,0))),0),"")</f>
        <v/>
      </c>
      <c r="AK152" s="29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29" t="n">
        <v>355</v>
      </c>
      <c r="AM152" s="30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Halo Sport</t>
        </is>
      </c>
      <c r="B153" s="15" t="inlineStr">
        <is>
          <t>Halo Sport Sparkling Electrolyte Water | Berry | single 355mL</t>
        </is>
      </c>
      <c r="C153" s="15" t="inlineStr">
        <is>
          <t>1) Sparkling electrolyte / functional sparkling</t>
        </is>
      </c>
      <c r="D153" s="15" t="inlineStr">
        <is>
          <t>355 mL can</t>
        </is>
      </c>
      <c r="E153" s="29" t="n">
        <v>1</v>
      </c>
      <c r="F153" s="30" t="n"/>
      <c r="G153" s="31">
        <f>IF(AND(ISNUMBER($F153),ISNUMBER($E153),$E153&lt;&gt;0),$F153/$E153,"")</f>
        <v/>
      </c>
      <c r="H153" s="31">
        <f>IF(AND(ISNUMBER($F153),ISNUMBER($AL153),ISNUMBER($E153),($AL153*$E153)&lt;&gt;0),$F153/($AL153*$E153)*100,"")</f>
        <v/>
      </c>
      <c r="I153" s="32" t="n"/>
      <c r="J153" s="33" t="n"/>
      <c r="K153" s="31">
        <f>IF(AND(ISNUMBER($F153),ISNUMBER($J153)),$F153*(1-$J153),"")</f>
        <v/>
      </c>
      <c r="L153" s="32" t="n"/>
      <c r="M153" s="32" t="n"/>
      <c r="N153" s="31">
        <f>IF(ISNUMBER($F153),($F153-IF(ISNUMBER($AM153),$AM153,0))*(1-IF(ISNUMBER($J153),$J153,0)),"")</f>
        <v/>
      </c>
      <c r="O153" s="15" t="inlineStr">
        <is>
          <t>Berry</t>
        </is>
      </c>
      <c r="P153" s="29" t="n">
        <v>0</v>
      </c>
      <c r="Q153" s="29" t="n">
        <v>110</v>
      </c>
      <c r="R153" s="29" t="n">
        <v>40</v>
      </c>
      <c r="S153" s="29" t="n">
        <v>0</v>
      </c>
      <c r="T153" s="29" t="n">
        <v>5</v>
      </c>
      <c r="U153" s="15" t="inlineStr">
        <is>
          <t>Stevia</t>
        </is>
      </c>
      <c r="V153" s="15" t="inlineStr">
        <is>
          <t>Sparkling electrolytes, zero sugar, light hydration</t>
        </is>
      </c>
      <c r="W153" s="32" t="n"/>
      <c r="X153" s="32" t="n"/>
      <c r="Y153" s="32" t="n"/>
      <c r="Z153" s="32" t="n"/>
      <c r="AA153" s="15" t="inlineStr">
        <is>
          <t>Low</t>
        </is>
      </c>
      <c r="AB153" s="15" t="inlineStr">
        <is>
          <t>Small emerging sparkling-electrolyte entrant</t>
        </is>
      </c>
      <c r="AC153" s="15" t="inlineStr">
        <is>
          <t>Sparkling, lightly-mineralled hydration</t>
        </is>
      </c>
      <c r="AD153" s="15" t="inlineStr">
        <is>
          <t>Electrolytes in a fizzy, zero-sugar format.</t>
        </is>
      </c>
      <c r="AE153" s="32" t="n"/>
      <c r="AF153" s="34">
        <f>IF(AND(ISNUMBER($P153),ISNUMBER($AL153),$AL153&lt;&gt;0),ROUND($P153/$AL153*100,1),"")</f>
        <v/>
      </c>
      <c r="AG153" s="35">
        <f>IF(AND(ISNUMBER($S153),ISNUMBER($AL153),$AL153&lt;&gt;0),ROUND($S153/$AL153*100,2),"")</f>
        <v/>
      </c>
      <c r="AH153" s="34">
        <f>IF(AND(ISNUMBER($Q153),ISNUMBER($AL153),$AL153&lt;&gt;0),ROUND($Q153/$AL153*100,1),"")</f>
        <v/>
      </c>
      <c r="AI153" s="29">
        <f>IF(ISNUMBER($S153),IF($S153&lt;=1,"Yes","No"),"n/a")</f>
        <v/>
      </c>
      <c r="AJ153" s="29">
        <f>IF(ISNUMBER($S153),ROUND(MAX(0,MIN(100,100-$S153*2.5-IF(ISNUMBER($T153),$T153,0)*0.12+IF($S153&lt;=1,12,0))),0),"")</f>
        <v/>
      </c>
      <c r="AK153" s="29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29" t="n">
        <v>355</v>
      </c>
      <c r="AM153" s="30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Halo Sport</t>
        </is>
      </c>
      <c r="B154" s="15" t="inlineStr">
        <is>
          <t>Halo Sport Sparkling Electrolyte Water | Berry | 8-pack 355mL</t>
        </is>
      </c>
      <c r="C154" s="15" t="inlineStr">
        <is>
          <t>1) Sparkling electrolyte / functional sparkling</t>
        </is>
      </c>
      <c r="D154" s="15" t="inlineStr">
        <is>
          <t>355 mL can</t>
        </is>
      </c>
      <c r="E154" s="29" t="n">
        <v>8</v>
      </c>
      <c r="F154" s="30" t="n"/>
      <c r="G154" s="31">
        <f>IF(AND(ISNUMBER($F154),ISNUMBER($E154),$E154&lt;&gt;0),$F154/$E154,"")</f>
        <v/>
      </c>
      <c r="H154" s="31">
        <f>IF(AND(ISNUMBER($F154),ISNUMBER($AL154),ISNUMBER($E154),($AL154*$E154)&lt;&gt;0),$F154/($AL154*$E154)*100,"")</f>
        <v/>
      </c>
      <c r="I154" s="32" t="n"/>
      <c r="J154" s="33" t="n"/>
      <c r="K154" s="31">
        <f>IF(AND(ISNUMBER($F154),ISNUMBER($J154)),$F154*(1-$J154),"")</f>
        <v/>
      </c>
      <c r="L154" s="32" t="n"/>
      <c r="M154" s="32" t="n"/>
      <c r="N154" s="31">
        <f>IF(ISNUMBER($F154),($F154-IF(ISNUMBER($AM154),$AM154,0))*(1-IF(ISNUMBER($J154),$J154,0)),"")</f>
        <v/>
      </c>
      <c r="O154" s="15" t="inlineStr">
        <is>
          <t>Berry</t>
        </is>
      </c>
      <c r="P154" s="29" t="n">
        <v>0</v>
      </c>
      <c r="Q154" s="29" t="n">
        <v>110</v>
      </c>
      <c r="R154" s="29" t="n">
        <v>40</v>
      </c>
      <c r="S154" s="29" t="n">
        <v>0</v>
      </c>
      <c r="T154" s="29" t="n">
        <v>5</v>
      </c>
      <c r="U154" s="15" t="inlineStr">
        <is>
          <t>Stevia</t>
        </is>
      </c>
      <c r="V154" s="15" t="inlineStr">
        <is>
          <t>Sparkling electrolytes, zero sugar, light hydration</t>
        </is>
      </c>
      <c r="W154" s="32" t="n"/>
      <c r="X154" s="32" t="n"/>
      <c r="Y154" s="32" t="n"/>
      <c r="Z154" s="32" t="n"/>
      <c r="AA154" s="15" t="inlineStr">
        <is>
          <t>Low</t>
        </is>
      </c>
      <c r="AB154" s="15" t="inlineStr">
        <is>
          <t>Small emerging sparkling-electrolyte entrant</t>
        </is>
      </c>
      <c r="AC154" s="15" t="inlineStr">
        <is>
          <t>Sparkling, lightly-mineralled hydration</t>
        </is>
      </c>
      <c r="AD154" s="15" t="inlineStr">
        <is>
          <t>Electrolytes in a fizzy, zero-sugar format.</t>
        </is>
      </c>
      <c r="AE154" s="32" t="n"/>
      <c r="AF154" s="34">
        <f>IF(AND(ISNUMBER($P154),ISNUMBER($AL154),$AL154&lt;&gt;0),ROUND($P154/$AL154*100,1),"")</f>
        <v/>
      </c>
      <c r="AG154" s="35">
        <f>IF(AND(ISNUMBER($S154),ISNUMBER($AL154),$AL154&lt;&gt;0),ROUND($S154/$AL154*100,2),"")</f>
        <v/>
      </c>
      <c r="AH154" s="34">
        <f>IF(AND(ISNUMBER($Q154),ISNUMBER($AL154),$AL154&lt;&gt;0),ROUND($Q154/$AL154*100,1),"")</f>
        <v/>
      </c>
      <c r="AI154" s="29">
        <f>IF(ISNUMBER($S154),IF($S154&lt;=1,"Yes","No"),"n/a")</f>
        <v/>
      </c>
      <c r="AJ154" s="29">
        <f>IF(ISNUMBER($S154),ROUND(MAX(0,MIN(100,100-$S154*2.5-IF(ISNUMBER($T154),$T154,0)*0.12+IF($S154&lt;=1,12,0))),0),"")</f>
        <v/>
      </c>
      <c r="AK154" s="29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29" t="n">
        <v>355</v>
      </c>
      <c r="AM154" s="30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Halo Sport</t>
        </is>
      </c>
      <c r="B155" s="15" t="inlineStr">
        <is>
          <t>Halo Sport Sparkling Electrolyte Water | Berry | 12-pack 355mL</t>
        </is>
      </c>
      <c r="C155" s="15" t="inlineStr">
        <is>
          <t>1) Sparkling electrolyte / functional sparkling</t>
        </is>
      </c>
      <c r="D155" s="15" t="inlineStr">
        <is>
          <t>355 mL can</t>
        </is>
      </c>
      <c r="E155" s="29" t="n">
        <v>12</v>
      </c>
      <c r="F155" s="30" t="n"/>
      <c r="G155" s="31">
        <f>IF(AND(ISNUMBER($F155),ISNUMBER($E155),$E155&lt;&gt;0),$F155/$E155,"")</f>
        <v/>
      </c>
      <c r="H155" s="31">
        <f>IF(AND(ISNUMBER($F155),ISNUMBER($AL155),ISNUMBER($E155),($AL155*$E155)&lt;&gt;0),$F155/($AL155*$E155)*100,"")</f>
        <v/>
      </c>
      <c r="I155" s="32" t="n"/>
      <c r="J155" s="33" t="n"/>
      <c r="K155" s="31">
        <f>IF(AND(ISNUMBER($F155),ISNUMBER($J155)),$F155*(1-$J155),"")</f>
        <v/>
      </c>
      <c r="L155" s="32" t="n"/>
      <c r="M155" s="32" t="n"/>
      <c r="N155" s="31">
        <f>IF(ISNUMBER($F155),($F155-IF(ISNUMBER($AM155),$AM155,0))*(1-IF(ISNUMBER($J155),$J155,0)),"")</f>
        <v/>
      </c>
      <c r="O155" s="15" t="inlineStr">
        <is>
          <t>Berry</t>
        </is>
      </c>
      <c r="P155" s="29" t="n">
        <v>0</v>
      </c>
      <c r="Q155" s="29" t="n">
        <v>110</v>
      </c>
      <c r="R155" s="29" t="n">
        <v>40</v>
      </c>
      <c r="S155" s="29" t="n">
        <v>0</v>
      </c>
      <c r="T155" s="29" t="n">
        <v>5</v>
      </c>
      <c r="U155" s="15" t="inlineStr">
        <is>
          <t>Stevia</t>
        </is>
      </c>
      <c r="V155" s="15" t="inlineStr">
        <is>
          <t>Sparkling electrolytes, zero sugar, light hydration</t>
        </is>
      </c>
      <c r="W155" s="32" t="n"/>
      <c r="X155" s="32" t="n"/>
      <c r="Y155" s="32" t="n"/>
      <c r="Z155" s="32" t="n"/>
      <c r="AA155" s="15" t="inlineStr">
        <is>
          <t>Low</t>
        </is>
      </c>
      <c r="AB155" s="15" t="inlineStr">
        <is>
          <t>Small emerging sparkling-electrolyte entrant</t>
        </is>
      </c>
      <c r="AC155" s="15" t="inlineStr">
        <is>
          <t>Sparkling, lightly-mineralled hydration</t>
        </is>
      </c>
      <c r="AD155" s="15" t="inlineStr">
        <is>
          <t>Electrolytes in a fizzy, zero-sugar format.</t>
        </is>
      </c>
      <c r="AE155" s="32" t="n"/>
      <c r="AF155" s="34">
        <f>IF(AND(ISNUMBER($P155),ISNUMBER($AL155),$AL155&lt;&gt;0),ROUND($P155/$AL155*100,1),"")</f>
        <v/>
      </c>
      <c r="AG155" s="35">
        <f>IF(AND(ISNUMBER($S155),ISNUMBER($AL155),$AL155&lt;&gt;0),ROUND($S155/$AL155*100,2),"")</f>
        <v/>
      </c>
      <c r="AH155" s="34">
        <f>IF(AND(ISNUMBER($Q155),ISNUMBER($AL155),$AL155&lt;&gt;0),ROUND($Q155/$AL155*100,1),"")</f>
        <v/>
      </c>
      <c r="AI155" s="29">
        <f>IF(ISNUMBER($S155),IF($S155&lt;=1,"Yes","No"),"n/a")</f>
        <v/>
      </c>
      <c r="AJ155" s="29">
        <f>IF(ISNUMBER($S155),ROUND(MAX(0,MIN(100,100-$S155*2.5-IF(ISNUMBER($T155),$T155,0)*0.12+IF($S155&lt;=1,12,0))),0),"")</f>
        <v/>
      </c>
      <c r="AK155" s="29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29" t="n">
        <v>355</v>
      </c>
      <c r="AM155" s="30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Halo Sport</t>
        </is>
      </c>
      <c r="B156" s="15" t="inlineStr">
        <is>
          <t>Halo Sport Sparkling Electrolyte Water | Berry | 15-pack 355mL</t>
        </is>
      </c>
      <c r="C156" s="15" t="inlineStr">
        <is>
          <t>1) Sparkling electrolyte / functional sparkling</t>
        </is>
      </c>
      <c r="D156" s="15" t="inlineStr">
        <is>
          <t>355 mL can</t>
        </is>
      </c>
      <c r="E156" s="29" t="n">
        <v>15</v>
      </c>
      <c r="F156" s="30" t="n"/>
      <c r="G156" s="31">
        <f>IF(AND(ISNUMBER($F156),ISNUMBER($E156),$E156&lt;&gt;0),$F156/$E156,"")</f>
        <v/>
      </c>
      <c r="H156" s="31">
        <f>IF(AND(ISNUMBER($F156),ISNUMBER($AL156),ISNUMBER($E156),($AL156*$E156)&lt;&gt;0),$F156/($AL156*$E156)*100,"")</f>
        <v/>
      </c>
      <c r="I156" s="32" t="n"/>
      <c r="J156" s="33" t="n"/>
      <c r="K156" s="31">
        <f>IF(AND(ISNUMBER($F156),ISNUMBER($J156)),$F156*(1-$J156),"")</f>
        <v/>
      </c>
      <c r="L156" s="32" t="n"/>
      <c r="M156" s="32" t="n"/>
      <c r="N156" s="31">
        <f>IF(ISNUMBER($F156),($F156-IF(ISNUMBER($AM156),$AM156,0))*(1-IF(ISNUMBER($J156),$J156,0)),"")</f>
        <v/>
      </c>
      <c r="O156" s="15" t="inlineStr">
        <is>
          <t>Berry</t>
        </is>
      </c>
      <c r="P156" s="29" t="n">
        <v>0</v>
      </c>
      <c r="Q156" s="29" t="n">
        <v>110</v>
      </c>
      <c r="R156" s="29" t="n">
        <v>40</v>
      </c>
      <c r="S156" s="29" t="n">
        <v>0</v>
      </c>
      <c r="T156" s="29" t="n">
        <v>5</v>
      </c>
      <c r="U156" s="15" t="inlineStr">
        <is>
          <t>Stevia</t>
        </is>
      </c>
      <c r="V156" s="15" t="inlineStr">
        <is>
          <t>Sparkling electrolytes, zero sugar, light hydration</t>
        </is>
      </c>
      <c r="W156" s="32" t="n"/>
      <c r="X156" s="32" t="n"/>
      <c r="Y156" s="32" t="n"/>
      <c r="Z156" s="32" t="n"/>
      <c r="AA156" s="15" t="inlineStr">
        <is>
          <t>Low</t>
        </is>
      </c>
      <c r="AB156" s="15" t="inlineStr">
        <is>
          <t>Small emerging sparkling-electrolyte entrant</t>
        </is>
      </c>
      <c r="AC156" s="15" t="inlineStr">
        <is>
          <t>Sparkling, lightly-mineralled hydration</t>
        </is>
      </c>
      <c r="AD156" s="15" t="inlineStr">
        <is>
          <t>Electrolytes in a fizzy, zero-sugar format.</t>
        </is>
      </c>
      <c r="AE156" s="32" t="n"/>
      <c r="AF156" s="34">
        <f>IF(AND(ISNUMBER($P156),ISNUMBER($AL156),$AL156&lt;&gt;0),ROUND($P156/$AL156*100,1),"")</f>
        <v/>
      </c>
      <c r="AG156" s="35">
        <f>IF(AND(ISNUMBER($S156),ISNUMBER($AL156),$AL156&lt;&gt;0),ROUND($S156/$AL156*100,2),"")</f>
        <v/>
      </c>
      <c r="AH156" s="34">
        <f>IF(AND(ISNUMBER($Q156),ISNUMBER($AL156),$AL156&lt;&gt;0),ROUND($Q156/$AL156*100,1),"")</f>
        <v/>
      </c>
      <c r="AI156" s="29">
        <f>IF(ISNUMBER($S156),IF($S156&lt;=1,"Yes","No"),"n/a")</f>
        <v/>
      </c>
      <c r="AJ156" s="29">
        <f>IF(ISNUMBER($S156),ROUND(MAX(0,MIN(100,100-$S156*2.5-IF(ISNUMBER($T156),$T156,0)*0.12+IF($S156&lt;=1,12,0))),0),"")</f>
        <v/>
      </c>
      <c r="AK156" s="29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29" t="n">
        <v>355</v>
      </c>
      <c r="AM156" s="30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Halo Sport</t>
        </is>
      </c>
      <c r="B157" s="15" t="inlineStr">
        <is>
          <t>Halo Sport Sparkling Electrolyte Water | Berry | 18-pack 355mL</t>
        </is>
      </c>
      <c r="C157" s="15" t="inlineStr">
        <is>
          <t>1) Sparkling electrolyte / functional sparkling</t>
        </is>
      </c>
      <c r="D157" s="15" t="inlineStr">
        <is>
          <t>355 mL can</t>
        </is>
      </c>
      <c r="E157" s="29" t="n">
        <v>18</v>
      </c>
      <c r="F157" s="30" t="n"/>
      <c r="G157" s="31">
        <f>IF(AND(ISNUMBER($F157),ISNUMBER($E157),$E157&lt;&gt;0),$F157/$E157,"")</f>
        <v/>
      </c>
      <c r="H157" s="31">
        <f>IF(AND(ISNUMBER($F157),ISNUMBER($AL157),ISNUMBER($E157),($AL157*$E157)&lt;&gt;0),$F157/($AL157*$E157)*100,"")</f>
        <v/>
      </c>
      <c r="I157" s="32" t="n"/>
      <c r="J157" s="33" t="n"/>
      <c r="K157" s="31">
        <f>IF(AND(ISNUMBER($F157),ISNUMBER($J157)),$F157*(1-$J157),"")</f>
        <v/>
      </c>
      <c r="L157" s="32" t="n"/>
      <c r="M157" s="32" t="n"/>
      <c r="N157" s="31">
        <f>IF(ISNUMBER($F157),($F157-IF(ISNUMBER($AM157),$AM157,0))*(1-IF(ISNUMBER($J157),$J157,0)),"")</f>
        <v/>
      </c>
      <c r="O157" s="15" t="inlineStr">
        <is>
          <t>Berry</t>
        </is>
      </c>
      <c r="P157" s="29" t="n">
        <v>0</v>
      </c>
      <c r="Q157" s="29" t="n">
        <v>110</v>
      </c>
      <c r="R157" s="29" t="n">
        <v>40</v>
      </c>
      <c r="S157" s="29" t="n">
        <v>0</v>
      </c>
      <c r="T157" s="29" t="n">
        <v>5</v>
      </c>
      <c r="U157" s="15" t="inlineStr">
        <is>
          <t>Stevia</t>
        </is>
      </c>
      <c r="V157" s="15" t="inlineStr">
        <is>
          <t>Sparkling electrolytes, zero sugar, light hydration</t>
        </is>
      </c>
      <c r="W157" s="32" t="n"/>
      <c r="X157" s="32" t="n"/>
      <c r="Y157" s="32" t="n"/>
      <c r="Z157" s="32" t="n"/>
      <c r="AA157" s="15" t="inlineStr">
        <is>
          <t>Low</t>
        </is>
      </c>
      <c r="AB157" s="15" t="inlineStr">
        <is>
          <t>Small emerging sparkling-electrolyte entrant</t>
        </is>
      </c>
      <c r="AC157" s="15" t="inlineStr">
        <is>
          <t>Sparkling, lightly-mineralled hydration</t>
        </is>
      </c>
      <c r="AD157" s="15" t="inlineStr">
        <is>
          <t>Electrolytes in a fizzy, zero-sugar format.</t>
        </is>
      </c>
      <c r="AE157" s="32" t="n"/>
      <c r="AF157" s="34">
        <f>IF(AND(ISNUMBER($P157),ISNUMBER($AL157),$AL157&lt;&gt;0),ROUND($P157/$AL157*100,1),"")</f>
        <v/>
      </c>
      <c r="AG157" s="35">
        <f>IF(AND(ISNUMBER($S157),ISNUMBER($AL157),$AL157&lt;&gt;0),ROUND($S157/$AL157*100,2),"")</f>
        <v/>
      </c>
      <c r="AH157" s="34">
        <f>IF(AND(ISNUMBER($Q157),ISNUMBER($AL157),$AL157&lt;&gt;0),ROUND($Q157/$AL157*100,1),"")</f>
        <v/>
      </c>
      <c r="AI157" s="29">
        <f>IF(ISNUMBER($S157),IF($S157&lt;=1,"Yes","No"),"n/a")</f>
        <v/>
      </c>
      <c r="AJ157" s="29">
        <f>IF(ISNUMBER($S157),ROUND(MAX(0,MIN(100,100-$S157*2.5-IF(ISNUMBER($T157),$T157,0)*0.12+IF($S157&lt;=1,12,0))),0),"")</f>
        <v/>
      </c>
      <c r="AK157" s="29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29" t="n">
        <v>355</v>
      </c>
      <c r="AM157" s="30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Halo Sport</t>
        </is>
      </c>
      <c r="B158" s="15" t="inlineStr">
        <is>
          <t>Halo Sport Sparkling Electrolyte Water | Berry | 24-pack 355mL</t>
        </is>
      </c>
      <c r="C158" s="15" t="inlineStr">
        <is>
          <t>1) Sparkling electrolyte / functional sparkling</t>
        </is>
      </c>
      <c r="D158" s="15" t="inlineStr">
        <is>
          <t>355 mL can</t>
        </is>
      </c>
      <c r="E158" s="29" t="n">
        <v>24</v>
      </c>
      <c r="F158" s="30" t="n"/>
      <c r="G158" s="31">
        <f>IF(AND(ISNUMBER($F158),ISNUMBER($E158),$E158&lt;&gt;0),$F158/$E158,"")</f>
        <v/>
      </c>
      <c r="H158" s="31">
        <f>IF(AND(ISNUMBER($F158),ISNUMBER($AL158),ISNUMBER($E158),($AL158*$E158)&lt;&gt;0),$F158/($AL158*$E158)*100,"")</f>
        <v/>
      </c>
      <c r="I158" s="32" t="n"/>
      <c r="J158" s="33" t="n"/>
      <c r="K158" s="31">
        <f>IF(AND(ISNUMBER($F158),ISNUMBER($J158)),$F158*(1-$J158),"")</f>
        <v/>
      </c>
      <c r="L158" s="32" t="n"/>
      <c r="M158" s="32" t="n"/>
      <c r="N158" s="31">
        <f>IF(ISNUMBER($F158),($F158-IF(ISNUMBER($AM158),$AM158,0))*(1-IF(ISNUMBER($J158),$J158,0)),"")</f>
        <v/>
      </c>
      <c r="O158" s="15" t="inlineStr">
        <is>
          <t>Berry</t>
        </is>
      </c>
      <c r="P158" s="29" t="n">
        <v>0</v>
      </c>
      <c r="Q158" s="29" t="n">
        <v>110</v>
      </c>
      <c r="R158" s="29" t="n">
        <v>40</v>
      </c>
      <c r="S158" s="29" t="n">
        <v>0</v>
      </c>
      <c r="T158" s="29" t="n">
        <v>5</v>
      </c>
      <c r="U158" s="15" t="inlineStr">
        <is>
          <t>Stevia</t>
        </is>
      </c>
      <c r="V158" s="15" t="inlineStr">
        <is>
          <t>Sparkling electrolytes, zero sugar, light hydration</t>
        </is>
      </c>
      <c r="W158" s="32" t="n"/>
      <c r="X158" s="32" t="n"/>
      <c r="Y158" s="32" t="n"/>
      <c r="Z158" s="32" t="n"/>
      <c r="AA158" s="15" t="inlineStr">
        <is>
          <t>Low</t>
        </is>
      </c>
      <c r="AB158" s="15" t="inlineStr">
        <is>
          <t>Small emerging sparkling-electrolyte entrant</t>
        </is>
      </c>
      <c r="AC158" s="15" t="inlineStr">
        <is>
          <t>Sparkling, lightly-mineralled hydration</t>
        </is>
      </c>
      <c r="AD158" s="15" t="inlineStr">
        <is>
          <t>Electrolytes in a fizzy, zero-sugar format.</t>
        </is>
      </c>
      <c r="AE158" s="32" t="n"/>
      <c r="AF158" s="34">
        <f>IF(AND(ISNUMBER($P158),ISNUMBER($AL158),$AL158&lt;&gt;0),ROUND($P158/$AL158*100,1),"")</f>
        <v/>
      </c>
      <c r="AG158" s="35">
        <f>IF(AND(ISNUMBER($S158),ISNUMBER($AL158),$AL158&lt;&gt;0),ROUND($S158/$AL158*100,2),"")</f>
        <v/>
      </c>
      <c r="AH158" s="34">
        <f>IF(AND(ISNUMBER($Q158),ISNUMBER($AL158),$AL158&lt;&gt;0),ROUND($Q158/$AL158*100,1),"")</f>
        <v/>
      </c>
      <c r="AI158" s="29">
        <f>IF(ISNUMBER($S158),IF($S158&lt;=1,"Yes","No"),"n/a")</f>
        <v/>
      </c>
      <c r="AJ158" s="29">
        <f>IF(ISNUMBER($S158),ROUND(MAX(0,MIN(100,100-$S158*2.5-IF(ISNUMBER($T158),$T158,0)*0.12+IF($S158&lt;=1,12,0))),0),"")</f>
        <v/>
      </c>
      <c r="AK158" s="29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29" t="n">
        <v>355</v>
      </c>
      <c r="AM158" s="30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Halo Sport</t>
        </is>
      </c>
      <c r="B159" s="15" t="inlineStr">
        <is>
          <t>Halo Sport Sparkling Electrolyte Water | Orange | single 355mL</t>
        </is>
      </c>
      <c r="C159" s="15" t="inlineStr">
        <is>
          <t>1) Sparkling electrolyte / functional sparkling</t>
        </is>
      </c>
      <c r="D159" s="15" t="inlineStr">
        <is>
          <t>355 mL can</t>
        </is>
      </c>
      <c r="E159" s="29" t="n">
        <v>1</v>
      </c>
      <c r="F159" s="30" t="n"/>
      <c r="G159" s="31">
        <f>IF(AND(ISNUMBER($F159),ISNUMBER($E159),$E159&lt;&gt;0),$F159/$E159,"")</f>
        <v/>
      </c>
      <c r="H159" s="31">
        <f>IF(AND(ISNUMBER($F159),ISNUMBER($AL159),ISNUMBER($E159),($AL159*$E159)&lt;&gt;0),$F159/($AL159*$E159)*100,"")</f>
        <v/>
      </c>
      <c r="I159" s="32" t="n"/>
      <c r="J159" s="33" t="n"/>
      <c r="K159" s="31">
        <f>IF(AND(ISNUMBER($F159),ISNUMBER($J159)),$F159*(1-$J159),"")</f>
        <v/>
      </c>
      <c r="L159" s="32" t="n"/>
      <c r="M159" s="32" t="n"/>
      <c r="N159" s="31">
        <f>IF(ISNUMBER($F159),($F159-IF(ISNUMBER($AM159),$AM159,0))*(1-IF(ISNUMBER($J159),$J159,0)),"")</f>
        <v/>
      </c>
      <c r="O159" s="15" t="inlineStr">
        <is>
          <t>Orange</t>
        </is>
      </c>
      <c r="P159" s="29" t="n">
        <v>0</v>
      </c>
      <c r="Q159" s="29" t="n">
        <v>110</v>
      </c>
      <c r="R159" s="29" t="n">
        <v>40</v>
      </c>
      <c r="S159" s="29" t="n">
        <v>0</v>
      </c>
      <c r="T159" s="29" t="n">
        <v>5</v>
      </c>
      <c r="U159" s="15" t="inlineStr">
        <is>
          <t>Stevia</t>
        </is>
      </c>
      <c r="V159" s="15" t="inlineStr">
        <is>
          <t>Sparkling electrolytes, zero sugar, light hydration</t>
        </is>
      </c>
      <c r="W159" s="32" t="n"/>
      <c r="X159" s="32" t="n"/>
      <c r="Y159" s="32" t="n"/>
      <c r="Z159" s="32" t="n"/>
      <c r="AA159" s="15" t="inlineStr">
        <is>
          <t>Low</t>
        </is>
      </c>
      <c r="AB159" s="15" t="inlineStr">
        <is>
          <t>Small emerging sparkling-electrolyte entrant</t>
        </is>
      </c>
      <c r="AC159" s="15" t="inlineStr">
        <is>
          <t>Sparkling, lightly-mineralled hydration</t>
        </is>
      </c>
      <c r="AD159" s="15" t="inlineStr">
        <is>
          <t>Electrolytes in a fizzy, zero-sugar format.</t>
        </is>
      </c>
      <c r="AE159" s="32" t="n"/>
      <c r="AF159" s="34">
        <f>IF(AND(ISNUMBER($P159),ISNUMBER($AL159),$AL159&lt;&gt;0),ROUND($P159/$AL159*100,1),"")</f>
        <v/>
      </c>
      <c r="AG159" s="35">
        <f>IF(AND(ISNUMBER($S159),ISNUMBER($AL159),$AL159&lt;&gt;0),ROUND($S159/$AL159*100,2),"")</f>
        <v/>
      </c>
      <c r="AH159" s="34">
        <f>IF(AND(ISNUMBER($Q159),ISNUMBER($AL159),$AL159&lt;&gt;0),ROUND($Q159/$AL159*100,1),"")</f>
        <v/>
      </c>
      <c r="AI159" s="29">
        <f>IF(ISNUMBER($S159),IF($S159&lt;=1,"Yes","No"),"n/a")</f>
        <v/>
      </c>
      <c r="AJ159" s="29">
        <f>IF(ISNUMBER($S159),ROUND(MAX(0,MIN(100,100-$S159*2.5-IF(ISNUMBER($T159),$T159,0)*0.12+IF($S159&lt;=1,12,0))),0),"")</f>
        <v/>
      </c>
      <c r="AK159" s="29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29" t="n">
        <v>355</v>
      </c>
      <c r="AM159" s="30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Halo Sport</t>
        </is>
      </c>
      <c r="B160" s="15" t="inlineStr">
        <is>
          <t>Halo Sport Sparkling Electrolyte Water | Orange | 8-pack 355mL</t>
        </is>
      </c>
      <c r="C160" s="15" t="inlineStr">
        <is>
          <t>1) Sparkling electrolyte / functional sparkling</t>
        </is>
      </c>
      <c r="D160" s="15" t="inlineStr">
        <is>
          <t>355 mL can</t>
        </is>
      </c>
      <c r="E160" s="29" t="n">
        <v>8</v>
      </c>
      <c r="F160" s="30" t="n"/>
      <c r="G160" s="31">
        <f>IF(AND(ISNUMBER($F160),ISNUMBER($E160),$E160&lt;&gt;0),$F160/$E160,"")</f>
        <v/>
      </c>
      <c r="H160" s="31">
        <f>IF(AND(ISNUMBER($F160),ISNUMBER($AL160),ISNUMBER($E160),($AL160*$E160)&lt;&gt;0),$F160/($AL160*$E160)*100,"")</f>
        <v/>
      </c>
      <c r="I160" s="32" t="n"/>
      <c r="J160" s="33" t="n"/>
      <c r="K160" s="31">
        <f>IF(AND(ISNUMBER($F160),ISNUMBER($J160)),$F160*(1-$J160),"")</f>
        <v/>
      </c>
      <c r="L160" s="32" t="n"/>
      <c r="M160" s="32" t="n"/>
      <c r="N160" s="31">
        <f>IF(ISNUMBER($F160),($F160-IF(ISNUMBER($AM160),$AM160,0))*(1-IF(ISNUMBER($J160),$J160,0)),"")</f>
        <v/>
      </c>
      <c r="O160" s="15" t="inlineStr">
        <is>
          <t>Orange</t>
        </is>
      </c>
      <c r="P160" s="29" t="n">
        <v>0</v>
      </c>
      <c r="Q160" s="29" t="n">
        <v>110</v>
      </c>
      <c r="R160" s="29" t="n">
        <v>40</v>
      </c>
      <c r="S160" s="29" t="n">
        <v>0</v>
      </c>
      <c r="T160" s="29" t="n">
        <v>5</v>
      </c>
      <c r="U160" s="15" t="inlineStr">
        <is>
          <t>Stevia</t>
        </is>
      </c>
      <c r="V160" s="15" t="inlineStr">
        <is>
          <t>Sparkling electrolytes, zero sugar, light hydration</t>
        </is>
      </c>
      <c r="W160" s="32" t="n"/>
      <c r="X160" s="32" t="n"/>
      <c r="Y160" s="32" t="n"/>
      <c r="Z160" s="32" t="n"/>
      <c r="AA160" s="15" t="inlineStr">
        <is>
          <t>Low</t>
        </is>
      </c>
      <c r="AB160" s="15" t="inlineStr">
        <is>
          <t>Small emerging sparkling-electrolyte entrant</t>
        </is>
      </c>
      <c r="AC160" s="15" t="inlineStr">
        <is>
          <t>Sparkling, lightly-mineralled hydration</t>
        </is>
      </c>
      <c r="AD160" s="15" t="inlineStr">
        <is>
          <t>Electrolytes in a fizzy, zero-sugar format.</t>
        </is>
      </c>
      <c r="AE160" s="32" t="n"/>
      <c r="AF160" s="34">
        <f>IF(AND(ISNUMBER($P160),ISNUMBER($AL160),$AL160&lt;&gt;0),ROUND($P160/$AL160*100,1),"")</f>
        <v/>
      </c>
      <c r="AG160" s="35">
        <f>IF(AND(ISNUMBER($S160),ISNUMBER($AL160),$AL160&lt;&gt;0),ROUND($S160/$AL160*100,2),"")</f>
        <v/>
      </c>
      <c r="AH160" s="34">
        <f>IF(AND(ISNUMBER($Q160),ISNUMBER($AL160),$AL160&lt;&gt;0),ROUND($Q160/$AL160*100,1),"")</f>
        <v/>
      </c>
      <c r="AI160" s="29">
        <f>IF(ISNUMBER($S160),IF($S160&lt;=1,"Yes","No"),"n/a")</f>
        <v/>
      </c>
      <c r="AJ160" s="29">
        <f>IF(ISNUMBER($S160),ROUND(MAX(0,MIN(100,100-$S160*2.5-IF(ISNUMBER($T160),$T160,0)*0.12+IF($S160&lt;=1,12,0))),0),"")</f>
        <v/>
      </c>
      <c r="AK160" s="29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29" t="n">
        <v>355</v>
      </c>
      <c r="AM160" s="30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Halo Sport</t>
        </is>
      </c>
      <c r="B161" s="15" t="inlineStr">
        <is>
          <t>Halo Sport Sparkling Electrolyte Water | Orange | 12-pack 355mL</t>
        </is>
      </c>
      <c r="C161" s="15" t="inlineStr">
        <is>
          <t>1) Sparkling electrolyte / functional sparkling</t>
        </is>
      </c>
      <c r="D161" s="15" t="inlineStr">
        <is>
          <t>355 mL can</t>
        </is>
      </c>
      <c r="E161" s="29" t="n">
        <v>12</v>
      </c>
      <c r="F161" s="30" t="n"/>
      <c r="G161" s="31">
        <f>IF(AND(ISNUMBER($F161),ISNUMBER($E161),$E161&lt;&gt;0),$F161/$E161,"")</f>
        <v/>
      </c>
      <c r="H161" s="31">
        <f>IF(AND(ISNUMBER($F161),ISNUMBER($AL161),ISNUMBER($E161),($AL161*$E161)&lt;&gt;0),$F161/($AL161*$E161)*100,"")</f>
        <v/>
      </c>
      <c r="I161" s="32" t="n"/>
      <c r="J161" s="33" t="n"/>
      <c r="K161" s="31">
        <f>IF(AND(ISNUMBER($F161),ISNUMBER($J161)),$F161*(1-$J161),"")</f>
        <v/>
      </c>
      <c r="L161" s="32" t="n"/>
      <c r="M161" s="32" t="n"/>
      <c r="N161" s="31">
        <f>IF(ISNUMBER($F161),($F161-IF(ISNUMBER($AM161),$AM161,0))*(1-IF(ISNUMBER($J161),$J161,0)),"")</f>
        <v/>
      </c>
      <c r="O161" s="15" t="inlineStr">
        <is>
          <t>Orange</t>
        </is>
      </c>
      <c r="P161" s="29" t="n">
        <v>0</v>
      </c>
      <c r="Q161" s="29" t="n">
        <v>110</v>
      </c>
      <c r="R161" s="29" t="n">
        <v>40</v>
      </c>
      <c r="S161" s="29" t="n">
        <v>0</v>
      </c>
      <c r="T161" s="29" t="n">
        <v>5</v>
      </c>
      <c r="U161" s="15" t="inlineStr">
        <is>
          <t>Stevia</t>
        </is>
      </c>
      <c r="V161" s="15" t="inlineStr">
        <is>
          <t>Sparkling electrolytes, zero sugar, light hydration</t>
        </is>
      </c>
      <c r="W161" s="32" t="n"/>
      <c r="X161" s="32" t="n"/>
      <c r="Y161" s="32" t="n"/>
      <c r="Z161" s="32" t="n"/>
      <c r="AA161" s="15" t="inlineStr">
        <is>
          <t>Low</t>
        </is>
      </c>
      <c r="AB161" s="15" t="inlineStr">
        <is>
          <t>Small emerging sparkling-electrolyte entrant</t>
        </is>
      </c>
      <c r="AC161" s="15" t="inlineStr">
        <is>
          <t>Sparkling, lightly-mineralled hydration</t>
        </is>
      </c>
      <c r="AD161" s="15" t="inlineStr">
        <is>
          <t>Electrolytes in a fizzy, zero-sugar format.</t>
        </is>
      </c>
      <c r="AE161" s="32" t="n"/>
      <c r="AF161" s="34">
        <f>IF(AND(ISNUMBER($P161),ISNUMBER($AL161),$AL161&lt;&gt;0),ROUND($P161/$AL161*100,1),"")</f>
        <v/>
      </c>
      <c r="AG161" s="35">
        <f>IF(AND(ISNUMBER($S161),ISNUMBER($AL161),$AL161&lt;&gt;0),ROUND($S161/$AL161*100,2),"")</f>
        <v/>
      </c>
      <c r="AH161" s="34">
        <f>IF(AND(ISNUMBER($Q161),ISNUMBER($AL161),$AL161&lt;&gt;0),ROUND($Q161/$AL161*100,1),"")</f>
        <v/>
      </c>
      <c r="AI161" s="29">
        <f>IF(ISNUMBER($S161),IF($S161&lt;=1,"Yes","No"),"n/a")</f>
        <v/>
      </c>
      <c r="AJ161" s="29">
        <f>IF(ISNUMBER($S161),ROUND(MAX(0,MIN(100,100-$S161*2.5-IF(ISNUMBER($T161),$T161,0)*0.12+IF($S161&lt;=1,12,0))),0),"")</f>
        <v/>
      </c>
      <c r="AK161" s="29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29" t="n">
        <v>355</v>
      </c>
      <c r="AM161" s="30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Halo Sport</t>
        </is>
      </c>
      <c r="B162" s="15" t="inlineStr">
        <is>
          <t>Halo Sport Sparkling Electrolyte Water | Orange | 15-pack 355mL</t>
        </is>
      </c>
      <c r="C162" s="15" t="inlineStr">
        <is>
          <t>1) Sparkling electrolyte / functional sparkling</t>
        </is>
      </c>
      <c r="D162" s="15" t="inlineStr">
        <is>
          <t>355 mL can</t>
        </is>
      </c>
      <c r="E162" s="29" t="n">
        <v>15</v>
      </c>
      <c r="F162" s="30" t="n"/>
      <c r="G162" s="31">
        <f>IF(AND(ISNUMBER($F162),ISNUMBER($E162),$E162&lt;&gt;0),$F162/$E162,"")</f>
        <v/>
      </c>
      <c r="H162" s="31">
        <f>IF(AND(ISNUMBER($F162),ISNUMBER($AL162),ISNUMBER($E162),($AL162*$E162)&lt;&gt;0),$F162/($AL162*$E162)*100,"")</f>
        <v/>
      </c>
      <c r="I162" s="32" t="n"/>
      <c r="J162" s="33" t="n"/>
      <c r="K162" s="31">
        <f>IF(AND(ISNUMBER($F162),ISNUMBER($J162)),$F162*(1-$J162),"")</f>
        <v/>
      </c>
      <c r="L162" s="32" t="n"/>
      <c r="M162" s="32" t="n"/>
      <c r="N162" s="31">
        <f>IF(ISNUMBER($F162),($F162-IF(ISNUMBER($AM162),$AM162,0))*(1-IF(ISNUMBER($J162),$J162,0)),"")</f>
        <v/>
      </c>
      <c r="O162" s="15" t="inlineStr">
        <is>
          <t>Orange</t>
        </is>
      </c>
      <c r="P162" s="29" t="n">
        <v>0</v>
      </c>
      <c r="Q162" s="29" t="n">
        <v>110</v>
      </c>
      <c r="R162" s="29" t="n">
        <v>40</v>
      </c>
      <c r="S162" s="29" t="n">
        <v>0</v>
      </c>
      <c r="T162" s="29" t="n">
        <v>5</v>
      </c>
      <c r="U162" s="15" t="inlineStr">
        <is>
          <t>Stevia</t>
        </is>
      </c>
      <c r="V162" s="15" t="inlineStr">
        <is>
          <t>Sparkling electrolytes, zero sugar, light hydration</t>
        </is>
      </c>
      <c r="W162" s="32" t="n"/>
      <c r="X162" s="32" t="n"/>
      <c r="Y162" s="32" t="n"/>
      <c r="Z162" s="32" t="n"/>
      <c r="AA162" s="15" t="inlineStr">
        <is>
          <t>Low</t>
        </is>
      </c>
      <c r="AB162" s="15" t="inlineStr">
        <is>
          <t>Small emerging sparkling-electrolyte entrant</t>
        </is>
      </c>
      <c r="AC162" s="15" t="inlineStr">
        <is>
          <t>Sparkling, lightly-mineralled hydration</t>
        </is>
      </c>
      <c r="AD162" s="15" t="inlineStr">
        <is>
          <t>Electrolytes in a fizzy, zero-sugar format.</t>
        </is>
      </c>
      <c r="AE162" s="32" t="n"/>
      <c r="AF162" s="34">
        <f>IF(AND(ISNUMBER($P162),ISNUMBER($AL162),$AL162&lt;&gt;0),ROUND($P162/$AL162*100,1),"")</f>
        <v/>
      </c>
      <c r="AG162" s="35">
        <f>IF(AND(ISNUMBER($S162),ISNUMBER($AL162),$AL162&lt;&gt;0),ROUND($S162/$AL162*100,2),"")</f>
        <v/>
      </c>
      <c r="AH162" s="34">
        <f>IF(AND(ISNUMBER($Q162),ISNUMBER($AL162),$AL162&lt;&gt;0),ROUND($Q162/$AL162*100,1),"")</f>
        <v/>
      </c>
      <c r="AI162" s="29">
        <f>IF(ISNUMBER($S162),IF($S162&lt;=1,"Yes","No"),"n/a")</f>
        <v/>
      </c>
      <c r="AJ162" s="29">
        <f>IF(ISNUMBER($S162),ROUND(MAX(0,MIN(100,100-$S162*2.5-IF(ISNUMBER($T162),$T162,0)*0.12+IF($S162&lt;=1,12,0))),0),"")</f>
        <v/>
      </c>
      <c r="AK162" s="29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29" t="n">
        <v>355</v>
      </c>
      <c r="AM162" s="30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Halo Sport</t>
        </is>
      </c>
      <c r="B163" s="15" t="inlineStr">
        <is>
          <t>Halo Sport Sparkling Electrolyte Water | Orange | 18-pack 355mL</t>
        </is>
      </c>
      <c r="C163" s="15" t="inlineStr">
        <is>
          <t>1) Sparkling electrolyte / functional sparkling</t>
        </is>
      </c>
      <c r="D163" s="15" t="inlineStr">
        <is>
          <t>355 mL can</t>
        </is>
      </c>
      <c r="E163" s="29" t="n">
        <v>18</v>
      </c>
      <c r="F163" s="30" t="n"/>
      <c r="G163" s="31">
        <f>IF(AND(ISNUMBER($F163),ISNUMBER($E163),$E163&lt;&gt;0),$F163/$E163,"")</f>
        <v/>
      </c>
      <c r="H163" s="31">
        <f>IF(AND(ISNUMBER($F163),ISNUMBER($AL163),ISNUMBER($E163),($AL163*$E163)&lt;&gt;0),$F163/($AL163*$E163)*100,"")</f>
        <v/>
      </c>
      <c r="I163" s="32" t="n"/>
      <c r="J163" s="33" t="n"/>
      <c r="K163" s="31">
        <f>IF(AND(ISNUMBER($F163),ISNUMBER($J163)),$F163*(1-$J163),"")</f>
        <v/>
      </c>
      <c r="L163" s="32" t="n"/>
      <c r="M163" s="32" t="n"/>
      <c r="N163" s="31">
        <f>IF(ISNUMBER($F163),($F163-IF(ISNUMBER($AM163),$AM163,0))*(1-IF(ISNUMBER($J163),$J163,0)),"")</f>
        <v/>
      </c>
      <c r="O163" s="15" t="inlineStr">
        <is>
          <t>Orange</t>
        </is>
      </c>
      <c r="P163" s="29" t="n">
        <v>0</v>
      </c>
      <c r="Q163" s="29" t="n">
        <v>110</v>
      </c>
      <c r="R163" s="29" t="n">
        <v>40</v>
      </c>
      <c r="S163" s="29" t="n">
        <v>0</v>
      </c>
      <c r="T163" s="29" t="n">
        <v>5</v>
      </c>
      <c r="U163" s="15" t="inlineStr">
        <is>
          <t>Stevia</t>
        </is>
      </c>
      <c r="V163" s="15" t="inlineStr">
        <is>
          <t>Sparkling electrolytes, zero sugar, light hydration</t>
        </is>
      </c>
      <c r="W163" s="32" t="n"/>
      <c r="X163" s="32" t="n"/>
      <c r="Y163" s="32" t="n"/>
      <c r="Z163" s="32" t="n"/>
      <c r="AA163" s="15" t="inlineStr">
        <is>
          <t>Low</t>
        </is>
      </c>
      <c r="AB163" s="15" t="inlineStr">
        <is>
          <t>Small emerging sparkling-electrolyte entrant</t>
        </is>
      </c>
      <c r="AC163" s="15" t="inlineStr">
        <is>
          <t>Sparkling, lightly-mineralled hydration</t>
        </is>
      </c>
      <c r="AD163" s="15" t="inlineStr">
        <is>
          <t>Electrolytes in a fizzy, zero-sugar format.</t>
        </is>
      </c>
      <c r="AE163" s="32" t="n"/>
      <c r="AF163" s="34">
        <f>IF(AND(ISNUMBER($P163),ISNUMBER($AL163),$AL163&lt;&gt;0),ROUND($P163/$AL163*100,1),"")</f>
        <v/>
      </c>
      <c r="AG163" s="35">
        <f>IF(AND(ISNUMBER($S163),ISNUMBER($AL163),$AL163&lt;&gt;0),ROUND($S163/$AL163*100,2),"")</f>
        <v/>
      </c>
      <c r="AH163" s="34">
        <f>IF(AND(ISNUMBER($Q163),ISNUMBER($AL163),$AL163&lt;&gt;0),ROUND($Q163/$AL163*100,1),"")</f>
        <v/>
      </c>
      <c r="AI163" s="29">
        <f>IF(ISNUMBER($S163),IF($S163&lt;=1,"Yes","No"),"n/a")</f>
        <v/>
      </c>
      <c r="AJ163" s="29">
        <f>IF(ISNUMBER($S163),ROUND(MAX(0,MIN(100,100-$S163*2.5-IF(ISNUMBER($T163),$T163,0)*0.12+IF($S163&lt;=1,12,0))),0),"")</f>
        <v/>
      </c>
      <c r="AK163" s="29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29" t="n">
        <v>355</v>
      </c>
      <c r="AM163" s="30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Halo Sport</t>
        </is>
      </c>
      <c r="B164" s="15" t="inlineStr">
        <is>
          <t>Halo Sport Sparkling Electrolyte Water | Orange | 24-pack 355mL</t>
        </is>
      </c>
      <c r="C164" s="15" t="inlineStr">
        <is>
          <t>1) Sparkling electrolyte / functional sparkling</t>
        </is>
      </c>
      <c r="D164" s="15" t="inlineStr">
        <is>
          <t>355 mL can</t>
        </is>
      </c>
      <c r="E164" s="29" t="n">
        <v>24</v>
      </c>
      <c r="F164" s="30" t="n"/>
      <c r="G164" s="31">
        <f>IF(AND(ISNUMBER($F164),ISNUMBER($E164),$E164&lt;&gt;0),$F164/$E164,"")</f>
        <v/>
      </c>
      <c r="H164" s="31">
        <f>IF(AND(ISNUMBER($F164),ISNUMBER($AL164),ISNUMBER($E164),($AL164*$E164)&lt;&gt;0),$F164/($AL164*$E164)*100,"")</f>
        <v/>
      </c>
      <c r="I164" s="32" t="n"/>
      <c r="J164" s="33" t="n"/>
      <c r="K164" s="31">
        <f>IF(AND(ISNUMBER($F164),ISNUMBER($J164)),$F164*(1-$J164),"")</f>
        <v/>
      </c>
      <c r="L164" s="32" t="n"/>
      <c r="M164" s="32" t="n"/>
      <c r="N164" s="31">
        <f>IF(ISNUMBER($F164),($F164-IF(ISNUMBER($AM164),$AM164,0))*(1-IF(ISNUMBER($J164),$J164,0)),"")</f>
        <v/>
      </c>
      <c r="O164" s="15" t="inlineStr">
        <is>
          <t>Orange</t>
        </is>
      </c>
      <c r="P164" s="29" t="n">
        <v>0</v>
      </c>
      <c r="Q164" s="29" t="n">
        <v>110</v>
      </c>
      <c r="R164" s="29" t="n">
        <v>40</v>
      </c>
      <c r="S164" s="29" t="n">
        <v>0</v>
      </c>
      <c r="T164" s="29" t="n">
        <v>5</v>
      </c>
      <c r="U164" s="15" t="inlineStr">
        <is>
          <t>Stevia</t>
        </is>
      </c>
      <c r="V164" s="15" t="inlineStr">
        <is>
          <t>Sparkling electrolytes, zero sugar, light hydration</t>
        </is>
      </c>
      <c r="W164" s="32" t="n"/>
      <c r="X164" s="32" t="n"/>
      <c r="Y164" s="32" t="n"/>
      <c r="Z164" s="32" t="n"/>
      <c r="AA164" s="15" t="inlineStr">
        <is>
          <t>Low</t>
        </is>
      </c>
      <c r="AB164" s="15" t="inlineStr">
        <is>
          <t>Small emerging sparkling-electrolyte entrant</t>
        </is>
      </c>
      <c r="AC164" s="15" t="inlineStr">
        <is>
          <t>Sparkling, lightly-mineralled hydration</t>
        </is>
      </c>
      <c r="AD164" s="15" t="inlineStr">
        <is>
          <t>Electrolytes in a fizzy, zero-sugar format.</t>
        </is>
      </c>
      <c r="AE164" s="32" t="n"/>
      <c r="AF164" s="34">
        <f>IF(AND(ISNUMBER($P164),ISNUMBER($AL164),$AL164&lt;&gt;0),ROUND($P164/$AL164*100,1),"")</f>
        <v/>
      </c>
      <c r="AG164" s="35">
        <f>IF(AND(ISNUMBER($S164),ISNUMBER($AL164),$AL164&lt;&gt;0),ROUND($S164/$AL164*100,2),"")</f>
        <v/>
      </c>
      <c r="AH164" s="34">
        <f>IF(AND(ISNUMBER($Q164),ISNUMBER($AL164),$AL164&lt;&gt;0),ROUND($Q164/$AL164*100,1),"")</f>
        <v/>
      </c>
      <c r="AI164" s="29">
        <f>IF(ISNUMBER($S164),IF($S164&lt;=1,"Yes","No"),"n/a")</f>
        <v/>
      </c>
      <c r="AJ164" s="29">
        <f>IF(ISNUMBER($S164),ROUND(MAX(0,MIN(100,100-$S164*2.5-IF(ISNUMBER($T164),$T164,0)*0.12+IF($S164&lt;=1,12,0))),0),"")</f>
        <v/>
      </c>
      <c r="AK164" s="29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29" t="n">
        <v>355</v>
      </c>
      <c r="AM164" s="30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Halo Sport</t>
        </is>
      </c>
      <c r="B165" s="15" t="inlineStr">
        <is>
          <t>Halo Sport Sparkling Electrolyte Water | Grapefruit | single 355mL</t>
        </is>
      </c>
      <c r="C165" s="15" t="inlineStr">
        <is>
          <t>1) Sparkling electrolyte / functional sparkling</t>
        </is>
      </c>
      <c r="D165" s="15" t="inlineStr">
        <is>
          <t>355 mL can</t>
        </is>
      </c>
      <c r="E165" s="29" t="n">
        <v>1</v>
      </c>
      <c r="F165" s="30" t="n"/>
      <c r="G165" s="31">
        <f>IF(AND(ISNUMBER($F165),ISNUMBER($E165),$E165&lt;&gt;0),$F165/$E165,"")</f>
        <v/>
      </c>
      <c r="H165" s="31">
        <f>IF(AND(ISNUMBER($F165),ISNUMBER($AL165),ISNUMBER($E165),($AL165*$E165)&lt;&gt;0),$F165/($AL165*$E165)*100,"")</f>
        <v/>
      </c>
      <c r="I165" s="32" t="n"/>
      <c r="J165" s="33" t="n"/>
      <c r="K165" s="31">
        <f>IF(AND(ISNUMBER($F165),ISNUMBER($J165)),$F165*(1-$J165),"")</f>
        <v/>
      </c>
      <c r="L165" s="32" t="n"/>
      <c r="M165" s="32" t="n"/>
      <c r="N165" s="31">
        <f>IF(ISNUMBER($F165),($F165-IF(ISNUMBER($AM165),$AM165,0))*(1-IF(ISNUMBER($J165),$J165,0)),"")</f>
        <v/>
      </c>
      <c r="O165" s="15" t="inlineStr">
        <is>
          <t>Grapefruit</t>
        </is>
      </c>
      <c r="P165" s="29" t="n">
        <v>0</v>
      </c>
      <c r="Q165" s="29" t="n">
        <v>110</v>
      </c>
      <c r="R165" s="29" t="n">
        <v>40</v>
      </c>
      <c r="S165" s="29" t="n">
        <v>0</v>
      </c>
      <c r="T165" s="29" t="n">
        <v>5</v>
      </c>
      <c r="U165" s="15" t="inlineStr">
        <is>
          <t>Stevia</t>
        </is>
      </c>
      <c r="V165" s="15" t="inlineStr">
        <is>
          <t>Sparkling electrolytes, zero sugar, light hydration</t>
        </is>
      </c>
      <c r="W165" s="32" t="n"/>
      <c r="X165" s="32" t="n"/>
      <c r="Y165" s="32" t="n"/>
      <c r="Z165" s="32" t="n"/>
      <c r="AA165" s="15" t="inlineStr">
        <is>
          <t>Low</t>
        </is>
      </c>
      <c r="AB165" s="15" t="inlineStr">
        <is>
          <t>Small emerging sparkling-electrolyte entrant</t>
        </is>
      </c>
      <c r="AC165" s="15" t="inlineStr">
        <is>
          <t>Sparkling, lightly-mineralled hydration</t>
        </is>
      </c>
      <c r="AD165" s="15" t="inlineStr">
        <is>
          <t>Electrolytes in a fizzy, zero-sugar format.</t>
        </is>
      </c>
      <c r="AE165" s="32" t="n"/>
      <c r="AF165" s="34">
        <f>IF(AND(ISNUMBER($P165),ISNUMBER($AL165),$AL165&lt;&gt;0),ROUND($P165/$AL165*100,1),"")</f>
        <v/>
      </c>
      <c r="AG165" s="35">
        <f>IF(AND(ISNUMBER($S165),ISNUMBER($AL165),$AL165&lt;&gt;0),ROUND($S165/$AL165*100,2),"")</f>
        <v/>
      </c>
      <c r="AH165" s="34">
        <f>IF(AND(ISNUMBER($Q165),ISNUMBER($AL165),$AL165&lt;&gt;0),ROUND($Q165/$AL165*100,1),"")</f>
        <v/>
      </c>
      <c r="AI165" s="29">
        <f>IF(ISNUMBER($S165),IF($S165&lt;=1,"Yes","No"),"n/a")</f>
        <v/>
      </c>
      <c r="AJ165" s="29">
        <f>IF(ISNUMBER($S165),ROUND(MAX(0,MIN(100,100-$S165*2.5-IF(ISNUMBER($T165),$T165,0)*0.12+IF($S165&lt;=1,12,0))),0),"")</f>
        <v/>
      </c>
      <c r="AK165" s="29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29" t="n">
        <v>355</v>
      </c>
      <c r="AM165" s="30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Halo Sport</t>
        </is>
      </c>
      <c r="B166" s="15" t="inlineStr">
        <is>
          <t>Halo Sport Sparkling Electrolyte Water | Grapefruit | 8-pack 355mL</t>
        </is>
      </c>
      <c r="C166" s="15" t="inlineStr">
        <is>
          <t>1) Sparkling electrolyte / functional sparkling</t>
        </is>
      </c>
      <c r="D166" s="15" t="inlineStr">
        <is>
          <t>355 mL can</t>
        </is>
      </c>
      <c r="E166" s="29" t="n">
        <v>8</v>
      </c>
      <c r="F166" s="30" t="n"/>
      <c r="G166" s="31">
        <f>IF(AND(ISNUMBER($F166),ISNUMBER($E166),$E166&lt;&gt;0),$F166/$E166,"")</f>
        <v/>
      </c>
      <c r="H166" s="31">
        <f>IF(AND(ISNUMBER($F166),ISNUMBER($AL166),ISNUMBER($E166),($AL166*$E166)&lt;&gt;0),$F166/($AL166*$E166)*100,"")</f>
        <v/>
      </c>
      <c r="I166" s="32" t="n"/>
      <c r="J166" s="33" t="n"/>
      <c r="K166" s="31">
        <f>IF(AND(ISNUMBER($F166),ISNUMBER($J166)),$F166*(1-$J166),"")</f>
        <v/>
      </c>
      <c r="L166" s="32" t="n"/>
      <c r="M166" s="32" t="n"/>
      <c r="N166" s="31">
        <f>IF(ISNUMBER($F166),($F166-IF(ISNUMBER($AM166),$AM166,0))*(1-IF(ISNUMBER($J166),$J166,0)),"")</f>
        <v/>
      </c>
      <c r="O166" s="15" t="inlineStr">
        <is>
          <t>Grapefruit</t>
        </is>
      </c>
      <c r="P166" s="29" t="n">
        <v>0</v>
      </c>
      <c r="Q166" s="29" t="n">
        <v>110</v>
      </c>
      <c r="R166" s="29" t="n">
        <v>40</v>
      </c>
      <c r="S166" s="29" t="n">
        <v>0</v>
      </c>
      <c r="T166" s="29" t="n">
        <v>5</v>
      </c>
      <c r="U166" s="15" t="inlineStr">
        <is>
          <t>Stevia</t>
        </is>
      </c>
      <c r="V166" s="15" t="inlineStr">
        <is>
          <t>Sparkling electrolytes, zero sugar, light hydration</t>
        </is>
      </c>
      <c r="W166" s="32" t="n"/>
      <c r="X166" s="32" t="n"/>
      <c r="Y166" s="32" t="n"/>
      <c r="Z166" s="32" t="n"/>
      <c r="AA166" s="15" t="inlineStr">
        <is>
          <t>Low</t>
        </is>
      </c>
      <c r="AB166" s="15" t="inlineStr">
        <is>
          <t>Small emerging sparkling-electrolyte entrant</t>
        </is>
      </c>
      <c r="AC166" s="15" t="inlineStr">
        <is>
          <t>Sparkling, lightly-mineralled hydration</t>
        </is>
      </c>
      <c r="AD166" s="15" t="inlineStr">
        <is>
          <t>Electrolytes in a fizzy, zero-sugar format.</t>
        </is>
      </c>
      <c r="AE166" s="32" t="n"/>
      <c r="AF166" s="34">
        <f>IF(AND(ISNUMBER($P166),ISNUMBER($AL166),$AL166&lt;&gt;0),ROUND($P166/$AL166*100,1),"")</f>
        <v/>
      </c>
      <c r="AG166" s="35">
        <f>IF(AND(ISNUMBER($S166),ISNUMBER($AL166),$AL166&lt;&gt;0),ROUND($S166/$AL166*100,2),"")</f>
        <v/>
      </c>
      <c r="AH166" s="34">
        <f>IF(AND(ISNUMBER($Q166),ISNUMBER($AL166),$AL166&lt;&gt;0),ROUND($Q166/$AL166*100,1),"")</f>
        <v/>
      </c>
      <c r="AI166" s="29">
        <f>IF(ISNUMBER($S166),IF($S166&lt;=1,"Yes","No"),"n/a")</f>
        <v/>
      </c>
      <c r="AJ166" s="29">
        <f>IF(ISNUMBER($S166),ROUND(MAX(0,MIN(100,100-$S166*2.5-IF(ISNUMBER($T166),$T166,0)*0.12+IF($S166&lt;=1,12,0))),0),"")</f>
        <v/>
      </c>
      <c r="AK166" s="29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29" t="n">
        <v>355</v>
      </c>
      <c r="AM166" s="30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Halo Sport</t>
        </is>
      </c>
      <c r="B167" s="15" t="inlineStr">
        <is>
          <t>Halo Sport Sparkling Electrolyte Water | Grapefruit | 12-pack 355mL</t>
        </is>
      </c>
      <c r="C167" s="15" t="inlineStr">
        <is>
          <t>1) Sparkling electrolyte / functional sparkling</t>
        </is>
      </c>
      <c r="D167" s="15" t="inlineStr">
        <is>
          <t>355 mL can</t>
        </is>
      </c>
      <c r="E167" s="29" t="n">
        <v>12</v>
      </c>
      <c r="F167" s="30" t="n"/>
      <c r="G167" s="31">
        <f>IF(AND(ISNUMBER($F167),ISNUMBER($E167),$E167&lt;&gt;0),$F167/$E167,"")</f>
        <v/>
      </c>
      <c r="H167" s="31">
        <f>IF(AND(ISNUMBER($F167),ISNUMBER($AL167),ISNUMBER($E167),($AL167*$E167)&lt;&gt;0),$F167/($AL167*$E167)*100,"")</f>
        <v/>
      </c>
      <c r="I167" s="32" t="n"/>
      <c r="J167" s="33" t="n"/>
      <c r="K167" s="31">
        <f>IF(AND(ISNUMBER($F167),ISNUMBER($J167)),$F167*(1-$J167),"")</f>
        <v/>
      </c>
      <c r="L167" s="32" t="n"/>
      <c r="M167" s="32" t="n"/>
      <c r="N167" s="31">
        <f>IF(ISNUMBER($F167),($F167-IF(ISNUMBER($AM167),$AM167,0))*(1-IF(ISNUMBER($J167),$J167,0)),"")</f>
        <v/>
      </c>
      <c r="O167" s="15" t="inlineStr">
        <is>
          <t>Grapefruit</t>
        </is>
      </c>
      <c r="P167" s="29" t="n">
        <v>0</v>
      </c>
      <c r="Q167" s="29" t="n">
        <v>110</v>
      </c>
      <c r="R167" s="29" t="n">
        <v>40</v>
      </c>
      <c r="S167" s="29" t="n">
        <v>0</v>
      </c>
      <c r="T167" s="29" t="n">
        <v>5</v>
      </c>
      <c r="U167" s="15" t="inlineStr">
        <is>
          <t>Stevia</t>
        </is>
      </c>
      <c r="V167" s="15" t="inlineStr">
        <is>
          <t>Sparkling electrolytes, zero sugar, light hydration</t>
        </is>
      </c>
      <c r="W167" s="32" t="n"/>
      <c r="X167" s="32" t="n"/>
      <c r="Y167" s="32" t="n"/>
      <c r="Z167" s="32" t="n"/>
      <c r="AA167" s="15" t="inlineStr">
        <is>
          <t>Low</t>
        </is>
      </c>
      <c r="AB167" s="15" t="inlineStr">
        <is>
          <t>Small emerging sparkling-electrolyte entrant</t>
        </is>
      </c>
      <c r="AC167" s="15" t="inlineStr">
        <is>
          <t>Sparkling, lightly-mineralled hydration</t>
        </is>
      </c>
      <c r="AD167" s="15" t="inlineStr">
        <is>
          <t>Electrolytes in a fizzy, zero-sugar format.</t>
        </is>
      </c>
      <c r="AE167" s="32" t="n"/>
      <c r="AF167" s="34">
        <f>IF(AND(ISNUMBER($P167),ISNUMBER($AL167),$AL167&lt;&gt;0),ROUND($P167/$AL167*100,1),"")</f>
        <v/>
      </c>
      <c r="AG167" s="35">
        <f>IF(AND(ISNUMBER($S167),ISNUMBER($AL167),$AL167&lt;&gt;0),ROUND($S167/$AL167*100,2),"")</f>
        <v/>
      </c>
      <c r="AH167" s="34">
        <f>IF(AND(ISNUMBER($Q167),ISNUMBER($AL167),$AL167&lt;&gt;0),ROUND($Q167/$AL167*100,1),"")</f>
        <v/>
      </c>
      <c r="AI167" s="29">
        <f>IF(ISNUMBER($S167),IF($S167&lt;=1,"Yes","No"),"n/a")</f>
        <v/>
      </c>
      <c r="AJ167" s="29">
        <f>IF(ISNUMBER($S167),ROUND(MAX(0,MIN(100,100-$S167*2.5-IF(ISNUMBER($T167),$T167,0)*0.12+IF($S167&lt;=1,12,0))),0),"")</f>
        <v/>
      </c>
      <c r="AK167" s="29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29" t="n">
        <v>355</v>
      </c>
      <c r="AM167" s="30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Halo Sport</t>
        </is>
      </c>
      <c r="B168" s="15" t="inlineStr">
        <is>
          <t>Halo Sport Sparkling Electrolyte Water | Grapefruit | 15-pack 355mL</t>
        </is>
      </c>
      <c r="C168" s="15" t="inlineStr">
        <is>
          <t>1) Sparkling electrolyte / functional sparkling</t>
        </is>
      </c>
      <c r="D168" s="15" t="inlineStr">
        <is>
          <t>355 mL can</t>
        </is>
      </c>
      <c r="E168" s="29" t="n">
        <v>15</v>
      </c>
      <c r="F168" s="30" t="n"/>
      <c r="G168" s="31">
        <f>IF(AND(ISNUMBER($F168),ISNUMBER($E168),$E168&lt;&gt;0),$F168/$E168,"")</f>
        <v/>
      </c>
      <c r="H168" s="31">
        <f>IF(AND(ISNUMBER($F168),ISNUMBER($AL168),ISNUMBER($E168),($AL168*$E168)&lt;&gt;0),$F168/($AL168*$E168)*100,"")</f>
        <v/>
      </c>
      <c r="I168" s="32" t="n"/>
      <c r="J168" s="33" t="n"/>
      <c r="K168" s="31">
        <f>IF(AND(ISNUMBER($F168),ISNUMBER($J168)),$F168*(1-$J168),"")</f>
        <v/>
      </c>
      <c r="L168" s="32" t="n"/>
      <c r="M168" s="32" t="n"/>
      <c r="N168" s="31">
        <f>IF(ISNUMBER($F168),($F168-IF(ISNUMBER($AM168),$AM168,0))*(1-IF(ISNUMBER($J168),$J168,0)),"")</f>
        <v/>
      </c>
      <c r="O168" s="15" t="inlineStr">
        <is>
          <t>Grapefruit</t>
        </is>
      </c>
      <c r="P168" s="29" t="n">
        <v>0</v>
      </c>
      <c r="Q168" s="29" t="n">
        <v>110</v>
      </c>
      <c r="R168" s="29" t="n">
        <v>40</v>
      </c>
      <c r="S168" s="29" t="n">
        <v>0</v>
      </c>
      <c r="T168" s="29" t="n">
        <v>5</v>
      </c>
      <c r="U168" s="15" t="inlineStr">
        <is>
          <t>Stevia</t>
        </is>
      </c>
      <c r="V168" s="15" t="inlineStr">
        <is>
          <t>Sparkling electrolytes, zero sugar, light hydration</t>
        </is>
      </c>
      <c r="W168" s="32" t="n"/>
      <c r="X168" s="32" t="n"/>
      <c r="Y168" s="32" t="n"/>
      <c r="Z168" s="32" t="n"/>
      <c r="AA168" s="15" t="inlineStr">
        <is>
          <t>Low</t>
        </is>
      </c>
      <c r="AB168" s="15" t="inlineStr">
        <is>
          <t>Small emerging sparkling-electrolyte entrant</t>
        </is>
      </c>
      <c r="AC168" s="15" t="inlineStr">
        <is>
          <t>Sparkling, lightly-mineralled hydration</t>
        </is>
      </c>
      <c r="AD168" s="15" t="inlineStr">
        <is>
          <t>Electrolytes in a fizzy, zero-sugar format.</t>
        </is>
      </c>
      <c r="AE168" s="32" t="n"/>
      <c r="AF168" s="34">
        <f>IF(AND(ISNUMBER($P168),ISNUMBER($AL168),$AL168&lt;&gt;0),ROUND($P168/$AL168*100,1),"")</f>
        <v/>
      </c>
      <c r="AG168" s="35">
        <f>IF(AND(ISNUMBER($S168),ISNUMBER($AL168),$AL168&lt;&gt;0),ROUND($S168/$AL168*100,2),"")</f>
        <v/>
      </c>
      <c r="AH168" s="34">
        <f>IF(AND(ISNUMBER($Q168),ISNUMBER($AL168),$AL168&lt;&gt;0),ROUND($Q168/$AL168*100,1),"")</f>
        <v/>
      </c>
      <c r="AI168" s="29">
        <f>IF(ISNUMBER($S168),IF($S168&lt;=1,"Yes","No"),"n/a")</f>
        <v/>
      </c>
      <c r="AJ168" s="29">
        <f>IF(ISNUMBER($S168),ROUND(MAX(0,MIN(100,100-$S168*2.5-IF(ISNUMBER($T168),$T168,0)*0.12+IF($S168&lt;=1,12,0))),0),"")</f>
        <v/>
      </c>
      <c r="AK168" s="29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29" t="n">
        <v>355</v>
      </c>
      <c r="AM168" s="30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Halo Sport</t>
        </is>
      </c>
      <c r="B169" s="15" t="inlineStr">
        <is>
          <t>Halo Sport Sparkling Electrolyte Water | Grapefruit | 18-pack 355mL</t>
        </is>
      </c>
      <c r="C169" s="15" t="inlineStr">
        <is>
          <t>1) Sparkling electrolyte / functional sparkling</t>
        </is>
      </c>
      <c r="D169" s="15" t="inlineStr">
        <is>
          <t>355 mL can</t>
        </is>
      </c>
      <c r="E169" s="29" t="n">
        <v>18</v>
      </c>
      <c r="F169" s="30" t="n"/>
      <c r="G169" s="31">
        <f>IF(AND(ISNUMBER($F169),ISNUMBER($E169),$E169&lt;&gt;0),$F169/$E169,"")</f>
        <v/>
      </c>
      <c r="H169" s="31">
        <f>IF(AND(ISNUMBER($F169),ISNUMBER($AL169),ISNUMBER($E169),($AL169*$E169)&lt;&gt;0),$F169/($AL169*$E169)*100,"")</f>
        <v/>
      </c>
      <c r="I169" s="32" t="n"/>
      <c r="J169" s="33" t="n"/>
      <c r="K169" s="31">
        <f>IF(AND(ISNUMBER($F169),ISNUMBER($J169)),$F169*(1-$J169),"")</f>
        <v/>
      </c>
      <c r="L169" s="32" t="n"/>
      <c r="M169" s="32" t="n"/>
      <c r="N169" s="31">
        <f>IF(ISNUMBER($F169),($F169-IF(ISNUMBER($AM169),$AM169,0))*(1-IF(ISNUMBER($J169),$J169,0)),"")</f>
        <v/>
      </c>
      <c r="O169" s="15" t="inlineStr">
        <is>
          <t>Grapefruit</t>
        </is>
      </c>
      <c r="P169" s="29" t="n">
        <v>0</v>
      </c>
      <c r="Q169" s="29" t="n">
        <v>110</v>
      </c>
      <c r="R169" s="29" t="n">
        <v>40</v>
      </c>
      <c r="S169" s="29" t="n">
        <v>0</v>
      </c>
      <c r="T169" s="29" t="n">
        <v>5</v>
      </c>
      <c r="U169" s="15" t="inlineStr">
        <is>
          <t>Stevia</t>
        </is>
      </c>
      <c r="V169" s="15" t="inlineStr">
        <is>
          <t>Sparkling electrolytes, zero sugar, light hydration</t>
        </is>
      </c>
      <c r="W169" s="32" t="n"/>
      <c r="X169" s="32" t="n"/>
      <c r="Y169" s="32" t="n"/>
      <c r="Z169" s="32" t="n"/>
      <c r="AA169" s="15" t="inlineStr">
        <is>
          <t>Low</t>
        </is>
      </c>
      <c r="AB169" s="15" t="inlineStr">
        <is>
          <t>Small emerging sparkling-electrolyte entrant</t>
        </is>
      </c>
      <c r="AC169" s="15" t="inlineStr">
        <is>
          <t>Sparkling, lightly-mineralled hydration</t>
        </is>
      </c>
      <c r="AD169" s="15" t="inlineStr">
        <is>
          <t>Electrolytes in a fizzy, zero-sugar format.</t>
        </is>
      </c>
      <c r="AE169" s="32" t="n"/>
      <c r="AF169" s="34">
        <f>IF(AND(ISNUMBER($P169),ISNUMBER($AL169),$AL169&lt;&gt;0),ROUND($P169/$AL169*100,1),"")</f>
        <v/>
      </c>
      <c r="AG169" s="35">
        <f>IF(AND(ISNUMBER($S169),ISNUMBER($AL169),$AL169&lt;&gt;0),ROUND($S169/$AL169*100,2),"")</f>
        <v/>
      </c>
      <c r="AH169" s="34">
        <f>IF(AND(ISNUMBER($Q169),ISNUMBER($AL169),$AL169&lt;&gt;0),ROUND($Q169/$AL169*100,1),"")</f>
        <v/>
      </c>
      <c r="AI169" s="29">
        <f>IF(ISNUMBER($S169),IF($S169&lt;=1,"Yes","No"),"n/a")</f>
        <v/>
      </c>
      <c r="AJ169" s="29">
        <f>IF(ISNUMBER($S169),ROUND(MAX(0,MIN(100,100-$S169*2.5-IF(ISNUMBER($T169),$T169,0)*0.12+IF($S169&lt;=1,12,0))),0),"")</f>
        <v/>
      </c>
      <c r="AK169" s="29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29" t="n">
        <v>355</v>
      </c>
      <c r="AM169" s="30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Halo Sport</t>
        </is>
      </c>
      <c r="B170" s="15" t="inlineStr">
        <is>
          <t>Halo Sport Sparkling Electrolyte Water | Grapefruit | 24-pack 355mL</t>
        </is>
      </c>
      <c r="C170" s="15" t="inlineStr">
        <is>
          <t>1) Sparkling electrolyte / functional sparkling</t>
        </is>
      </c>
      <c r="D170" s="15" t="inlineStr">
        <is>
          <t>355 mL can</t>
        </is>
      </c>
      <c r="E170" s="29" t="n">
        <v>24</v>
      </c>
      <c r="F170" s="30" t="n"/>
      <c r="G170" s="31">
        <f>IF(AND(ISNUMBER($F170),ISNUMBER($E170),$E170&lt;&gt;0),$F170/$E170,"")</f>
        <v/>
      </c>
      <c r="H170" s="31">
        <f>IF(AND(ISNUMBER($F170),ISNUMBER($AL170),ISNUMBER($E170),($AL170*$E170)&lt;&gt;0),$F170/($AL170*$E170)*100,"")</f>
        <v/>
      </c>
      <c r="I170" s="32" t="n"/>
      <c r="J170" s="33" t="n"/>
      <c r="K170" s="31">
        <f>IF(AND(ISNUMBER($F170),ISNUMBER($J170)),$F170*(1-$J170),"")</f>
        <v/>
      </c>
      <c r="L170" s="32" t="n"/>
      <c r="M170" s="32" t="n"/>
      <c r="N170" s="31">
        <f>IF(ISNUMBER($F170),($F170-IF(ISNUMBER($AM170),$AM170,0))*(1-IF(ISNUMBER($J170),$J170,0)),"")</f>
        <v/>
      </c>
      <c r="O170" s="15" t="inlineStr">
        <is>
          <t>Grapefruit</t>
        </is>
      </c>
      <c r="P170" s="29" t="n">
        <v>0</v>
      </c>
      <c r="Q170" s="29" t="n">
        <v>110</v>
      </c>
      <c r="R170" s="29" t="n">
        <v>40</v>
      </c>
      <c r="S170" s="29" t="n">
        <v>0</v>
      </c>
      <c r="T170" s="29" t="n">
        <v>5</v>
      </c>
      <c r="U170" s="15" t="inlineStr">
        <is>
          <t>Stevia</t>
        </is>
      </c>
      <c r="V170" s="15" t="inlineStr">
        <is>
          <t>Sparkling electrolytes, zero sugar, light hydration</t>
        </is>
      </c>
      <c r="W170" s="32" t="n"/>
      <c r="X170" s="32" t="n"/>
      <c r="Y170" s="32" t="n"/>
      <c r="Z170" s="32" t="n"/>
      <c r="AA170" s="15" t="inlineStr">
        <is>
          <t>Low</t>
        </is>
      </c>
      <c r="AB170" s="15" t="inlineStr">
        <is>
          <t>Small emerging sparkling-electrolyte entrant</t>
        </is>
      </c>
      <c r="AC170" s="15" t="inlineStr">
        <is>
          <t>Sparkling, lightly-mineralled hydration</t>
        </is>
      </c>
      <c r="AD170" s="15" t="inlineStr">
        <is>
          <t>Electrolytes in a fizzy, zero-sugar format.</t>
        </is>
      </c>
      <c r="AE170" s="32" t="n"/>
      <c r="AF170" s="34">
        <f>IF(AND(ISNUMBER($P170),ISNUMBER($AL170),$AL170&lt;&gt;0),ROUND($P170/$AL170*100,1),"")</f>
        <v/>
      </c>
      <c r="AG170" s="35">
        <f>IF(AND(ISNUMBER($S170),ISNUMBER($AL170),$AL170&lt;&gt;0),ROUND($S170/$AL170*100,2),"")</f>
        <v/>
      </c>
      <c r="AH170" s="34">
        <f>IF(AND(ISNUMBER($Q170),ISNUMBER($AL170),$AL170&lt;&gt;0),ROUND($Q170/$AL170*100,1),"")</f>
        <v/>
      </c>
      <c r="AI170" s="29">
        <f>IF(ISNUMBER($S170),IF($S170&lt;=1,"Yes","No"),"n/a")</f>
        <v/>
      </c>
      <c r="AJ170" s="29">
        <f>IF(ISNUMBER($S170),ROUND(MAX(0,MIN(100,100-$S170*2.5-IF(ISNUMBER($T170),$T170,0)*0.12+IF($S170&lt;=1,12,0))),0),"")</f>
        <v/>
      </c>
      <c r="AK170" s="29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29" t="n">
        <v>355</v>
      </c>
      <c r="AM170" s="30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Gorgie</t>
        </is>
      </c>
      <c r="B171" s="15" t="inlineStr">
        <is>
          <t>Gorgie Energy Sparkling Water | Watermelon | single 355mL</t>
        </is>
      </c>
      <c r="C171" s="15" t="inlineStr">
        <is>
          <t>1) Sparkling electrolyte / functional sparkling</t>
        </is>
      </c>
      <c r="D171" s="15" t="inlineStr">
        <is>
          <t>355 mL can</t>
        </is>
      </c>
      <c r="E171" s="29" t="n">
        <v>1</v>
      </c>
      <c r="F171" s="30" t="n"/>
      <c r="G171" s="31">
        <f>IF(AND(ISNUMBER($F171),ISNUMBER($E171),$E171&lt;&gt;0),$F171/$E171,"")</f>
        <v/>
      </c>
      <c r="H171" s="31">
        <f>IF(AND(ISNUMBER($F171),ISNUMBER($AL171),ISNUMBER($E171),($AL171*$E171)&lt;&gt;0),$F171/($AL171*$E171)*100,"")</f>
        <v/>
      </c>
      <c r="I171" s="32" t="n"/>
      <c r="J171" s="33" t="n"/>
      <c r="K171" s="31">
        <f>IF(AND(ISNUMBER($F171),ISNUMBER($J171)),$F171*(1-$J171),"")</f>
        <v/>
      </c>
      <c r="L171" s="32" t="n"/>
      <c r="M171" s="32" t="n"/>
      <c r="N171" s="31">
        <f>IF(ISNUMBER($F171),($F171-IF(ISNUMBER($AM171),$AM171,0))*(1-IF(ISNUMBER($J171),$J171,0)),"")</f>
        <v/>
      </c>
      <c r="O171" s="15" t="inlineStr">
        <is>
          <t>Watermelon</t>
        </is>
      </c>
      <c r="P171" s="29" t="n">
        <v>120</v>
      </c>
      <c r="Q171" s="29" t="n">
        <v>10</v>
      </c>
      <c r="R171" s="15" t="inlineStr">
        <is>
          <t>Not listed</t>
        </is>
      </c>
      <c r="S171" s="29" t="n">
        <v>0</v>
      </c>
      <c r="T171" s="29" t="n">
        <v>10</v>
      </c>
      <c r="U171" s="15" t="inlineStr">
        <is>
          <t>Stevia</t>
        </is>
      </c>
      <c r="V171" s="15" t="inlineStr">
        <is>
          <t>120 mg natural caffeine, L-theanine, biotin, zero sugar</t>
        </is>
      </c>
      <c r="W171" s="32" t="n"/>
      <c r="X171" s="32" t="n"/>
      <c r="Y171" s="32" t="n"/>
      <c r="Z171" s="32" t="n"/>
      <c r="AA171" s="15" t="inlineStr">
        <is>
          <t>Low</t>
        </is>
      </c>
      <c r="AB171" s="15" t="inlineStr">
        <is>
          <t>New social-driven entrant; small footprint</t>
        </is>
      </c>
      <c r="AC171" s="15" t="inlineStr">
        <is>
          <t>A lighter, prettier caffeinated sparkling energy</t>
        </is>
      </c>
      <c r="AD171" s="15" t="inlineStr">
        <is>
          <t>Mid-dose caffeine with a clean, lifestyle aesthetic.</t>
        </is>
      </c>
      <c r="AE171" s="32" t="n"/>
      <c r="AF171" s="34">
        <f>IF(AND(ISNUMBER($P171),ISNUMBER($AL171),$AL171&lt;&gt;0),ROUND($P171/$AL171*100,1),"")</f>
        <v/>
      </c>
      <c r="AG171" s="35">
        <f>IF(AND(ISNUMBER($S171),ISNUMBER($AL171),$AL171&lt;&gt;0),ROUND($S171/$AL171*100,2),"")</f>
        <v/>
      </c>
      <c r="AH171" s="34">
        <f>IF(AND(ISNUMBER($Q171),ISNUMBER($AL171),$AL171&lt;&gt;0),ROUND($Q171/$AL171*100,1),"")</f>
        <v/>
      </c>
      <c r="AI171" s="29">
        <f>IF(ISNUMBER($S171),IF($S171&lt;=1,"Yes","No"),"n/a")</f>
        <v/>
      </c>
      <c r="AJ171" s="29">
        <f>IF(ISNUMBER($S171),ROUND(MAX(0,MIN(100,100-$S171*2.5-IF(ISNUMBER($T171),$T171,0)*0.12+IF($S171&lt;=1,12,0))),0),"")</f>
        <v/>
      </c>
      <c r="AK171" s="29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29" t="n">
        <v>355</v>
      </c>
      <c r="AM171" s="30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Gorgie</t>
        </is>
      </c>
      <c r="B172" s="15" t="inlineStr">
        <is>
          <t>Gorgie Energy Sparkling Water | Watermelon | 8-pack 355mL</t>
        </is>
      </c>
      <c r="C172" s="15" t="inlineStr">
        <is>
          <t>1) Sparkling electrolyte / functional sparkling</t>
        </is>
      </c>
      <c r="D172" s="15" t="inlineStr">
        <is>
          <t>355 mL can</t>
        </is>
      </c>
      <c r="E172" s="29" t="n">
        <v>8</v>
      </c>
      <c r="F172" s="30" t="n"/>
      <c r="G172" s="31">
        <f>IF(AND(ISNUMBER($F172),ISNUMBER($E172),$E172&lt;&gt;0),$F172/$E172,"")</f>
        <v/>
      </c>
      <c r="H172" s="31">
        <f>IF(AND(ISNUMBER($F172),ISNUMBER($AL172),ISNUMBER($E172),($AL172*$E172)&lt;&gt;0),$F172/($AL172*$E172)*100,"")</f>
        <v/>
      </c>
      <c r="I172" s="32" t="n"/>
      <c r="J172" s="33" t="n"/>
      <c r="K172" s="31">
        <f>IF(AND(ISNUMBER($F172),ISNUMBER($J172)),$F172*(1-$J172),"")</f>
        <v/>
      </c>
      <c r="L172" s="32" t="n"/>
      <c r="M172" s="32" t="n"/>
      <c r="N172" s="31">
        <f>IF(ISNUMBER($F172),($F172-IF(ISNUMBER($AM172),$AM172,0))*(1-IF(ISNUMBER($J172),$J172,0)),"")</f>
        <v/>
      </c>
      <c r="O172" s="15" t="inlineStr">
        <is>
          <t>Watermelon</t>
        </is>
      </c>
      <c r="P172" s="29" t="n">
        <v>120</v>
      </c>
      <c r="Q172" s="29" t="n">
        <v>10</v>
      </c>
      <c r="R172" s="15" t="inlineStr">
        <is>
          <t>Not listed</t>
        </is>
      </c>
      <c r="S172" s="29" t="n">
        <v>0</v>
      </c>
      <c r="T172" s="29" t="n">
        <v>10</v>
      </c>
      <c r="U172" s="15" t="inlineStr">
        <is>
          <t>Stevia</t>
        </is>
      </c>
      <c r="V172" s="15" t="inlineStr">
        <is>
          <t>120 mg natural caffeine, L-theanine, biotin, zero sugar</t>
        </is>
      </c>
      <c r="W172" s="32" t="n"/>
      <c r="X172" s="32" t="n"/>
      <c r="Y172" s="32" t="n"/>
      <c r="Z172" s="32" t="n"/>
      <c r="AA172" s="15" t="inlineStr">
        <is>
          <t>Low</t>
        </is>
      </c>
      <c r="AB172" s="15" t="inlineStr">
        <is>
          <t>New social-driven entrant; small footprint</t>
        </is>
      </c>
      <c r="AC172" s="15" t="inlineStr">
        <is>
          <t>A lighter, prettier caffeinated sparkling energy</t>
        </is>
      </c>
      <c r="AD172" s="15" t="inlineStr">
        <is>
          <t>Mid-dose caffeine with a clean, lifestyle aesthetic.</t>
        </is>
      </c>
      <c r="AE172" s="32" t="n"/>
      <c r="AF172" s="34">
        <f>IF(AND(ISNUMBER($P172),ISNUMBER($AL172),$AL172&lt;&gt;0),ROUND($P172/$AL172*100,1),"")</f>
        <v/>
      </c>
      <c r="AG172" s="35">
        <f>IF(AND(ISNUMBER($S172),ISNUMBER($AL172),$AL172&lt;&gt;0),ROUND($S172/$AL172*100,2),"")</f>
        <v/>
      </c>
      <c r="AH172" s="34">
        <f>IF(AND(ISNUMBER($Q172),ISNUMBER($AL172),$AL172&lt;&gt;0),ROUND($Q172/$AL172*100,1),"")</f>
        <v/>
      </c>
      <c r="AI172" s="29">
        <f>IF(ISNUMBER($S172),IF($S172&lt;=1,"Yes","No"),"n/a")</f>
        <v/>
      </c>
      <c r="AJ172" s="29">
        <f>IF(ISNUMBER($S172),ROUND(MAX(0,MIN(100,100-$S172*2.5-IF(ISNUMBER($T172),$T172,0)*0.12+IF($S172&lt;=1,12,0))),0),"")</f>
        <v/>
      </c>
      <c r="AK172" s="29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29" t="n">
        <v>355</v>
      </c>
      <c r="AM172" s="30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Gorgie</t>
        </is>
      </c>
      <c r="B173" s="15" t="inlineStr">
        <is>
          <t>Gorgie Energy Sparkling Water | Watermelon | 12-pack 355mL</t>
        </is>
      </c>
      <c r="C173" s="15" t="inlineStr">
        <is>
          <t>1) Sparkling electrolyte / functional sparkling</t>
        </is>
      </c>
      <c r="D173" s="15" t="inlineStr">
        <is>
          <t>355 mL can</t>
        </is>
      </c>
      <c r="E173" s="29" t="n">
        <v>12</v>
      </c>
      <c r="F173" s="30" t="n"/>
      <c r="G173" s="31">
        <f>IF(AND(ISNUMBER($F173),ISNUMBER($E173),$E173&lt;&gt;0),$F173/$E173,"")</f>
        <v/>
      </c>
      <c r="H173" s="31">
        <f>IF(AND(ISNUMBER($F173),ISNUMBER($AL173),ISNUMBER($E173),($AL173*$E173)&lt;&gt;0),$F173/($AL173*$E173)*100,"")</f>
        <v/>
      </c>
      <c r="I173" s="32" t="n"/>
      <c r="J173" s="33" t="n"/>
      <c r="K173" s="31">
        <f>IF(AND(ISNUMBER($F173),ISNUMBER($J173)),$F173*(1-$J173),"")</f>
        <v/>
      </c>
      <c r="L173" s="32" t="n"/>
      <c r="M173" s="32" t="n"/>
      <c r="N173" s="31">
        <f>IF(ISNUMBER($F173),($F173-IF(ISNUMBER($AM173),$AM173,0))*(1-IF(ISNUMBER($J173),$J173,0)),"")</f>
        <v/>
      </c>
      <c r="O173" s="15" t="inlineStr">
        <is>
          <t>Watermelon</t>
        </is>
      </c>
      <c r="P173" s="29" t="n">
        <v>120</v>
      </c>
      <c r="Q173" s="29" t="n">
        <v>10</v>
      </c>
      <c r="R173" s="15" t="inlineStr">
        <is>
          <t>Not listed</t>
        </is>
      </c>
      <c r="S173" s="29" t="n">
        <v>0</v>
      </c>
      <c r="T173" s="29" t="n">
        <v>10</v>
      </c>
      <c r="U173" s="15" t="inlineStr">
        <is>
          <t>Stevia</t>
        </is>
      </c>
      <c r="V173" s="15" t="inlineStr">
        <is>
          <t>120 mg natural caffeine, L-theanine, biotin, zero sugar</t>
        </is>
      </c>
      <c r="W173" s="32" t="n"/>
      <c r="X173" s="32" t="n"/>
      <c r="Y173" s="32" t="n"/>
      <c r="Z173" s="32" t="n"/>
      <c r="AA173" s="15" t="inlineStr">
        <is>
          <t>Low</t>
        </is>
      </c>
      <c r="AB173" s="15" t="inlineStr">
        <is>
          <t>New social-driven entrant; small footprint</t>
        </is>
      </c>
      <c r="AC173" s="15" t="inlineStr">
        <is>
          <t>A lighter, prettier caffeinated sparkling energy</t>
        </is>
      </c>
      <c r="AD173" s="15" t="inlineStr">
        <is>
          <t>Mid-dose caffeine with a clean, lifestyle aesthetic.</t>
        </is>
      </c>
      <c r="AE173" s="32" t="n"/>
      <c r="AF173" s="34">
        <f>IF(AND(ISNUMBER($P173),ISNUMBER($AL173),$AL173&lt;&gt;0),ROUND($P173/$AL173*100,1),"")</f>
        <v/>
      </c>
      <c r="AG173" s="35">
        <f>IF(AND(ISNUMBER($S173),ISNUMBER($AL173),$AL173&lt;&gt;0),ROUND($S173/$AL173*100,2),"")</f>
        <v/>
      </c>
      <c r="AH173" s="34">
        <f>IF(AND(ISNUMBER($Q173),ISNUMBER($AL173),$AL173&lt;&gt;0),ROUND($Q173/$AL173*100,1),"")</f>
        <v/>
      </c>
      <c r="AI173" s="29">
        <f>IF(ISNUMBER($S173),IF($S173&lt;=1,"Yes","No"),"n/a")</f>
        <v/>
      </c>
      <c r="AJ173" s="29">
        <f>IF(ISNUMBER($S173),ROUND(MAX(0,MIN(100,100-$S173*2.5-IF(ISNUMBER($T173),$T173,0)*0.12+IF($S173&lt;=1,12,0))),0),"")</f>
        <v/>
      </c>
      <c r="AK173" s="29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29" t="n">
        <v>355</v>
      </c>
      <c r="AM173" s="30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Gorgie</t>
        </is>
      </c>
      <c r="B174" s="15" t="inlineStr">
        <is>
          <t>Gorgie Energy Sparkling Water | Watermelon | 15-pack 355mL</t>
        </is>
      </c>
      <c r="C174" s="15" t="inlineStr">
        <is>
          <t>1) Sparkling electrolyte / functional sparkling</t>
        </is>
      </c>
      <c r="D174" s="15" t="inlineStr">
        <is>
          <t>355 mL can</t>
        </is>
      </c>
      <c r="E174" s="29" t="n">
        <v>15</v>
      </c>
      <c r="F174" s="30" t="n"/>
      <c r="G174" s="31">
        <f>IF(AND(ISNUMBER($F174),ISNUMBER($E174),$E174&lt;&gt;0),$F174/$E174,"")</f>
        <v/>
      </c>
      <c r="H174" s="31">
        <f>IF(AND(ISNUMBER($F174),ISNUMBER($AL174),ISNUMBER($E174),($AL174*$E174)&lt;&gt;0),$F174/($AL174*$E174)*100,"")</f>
        <v/>
      </c>
      <c r="I174" s="32" t="n"/>
      <c r="J174" s="33" t="n"/>
      <c r="K174" s="31">
        <f>IF(AND(ISNUMBER($F174),ISNUMBER($J174)),$F174*(1-$J174),"")</f>
        <v/>
      </c>
      <c r="L174" s="32" t="n"/>
      <c r="M174" s="32" t="n"/>
      <c r="N174" s="31">
        <f>IF(ISNUMBER($F174),($F174-IF(ISNUMBER($AM174),$AM174,0))*(1-IF(ISNUMBER($J174),$J174,0)),"")</f>
        <v/>
      </c>
      <c r="O174" s="15" t="inlineStr">
        <is>
          <t>Watermelon</t>
        </is>
      </c>
      <c r="P174" s="29" t="n">
        <v>120</v>
      </c>
      <c r="Q174" s="29" t="n">
        <v>10</v>
      </c>
      <c r="R174" s="15" t="inlineStr">
        <is>
          <t>Not listed</t>
        </is>
      </c>
      <c r="S174" s="29" t="n">
        <v>0</v>
      </c>
      <c r="T174" s="29" t="n">
        <v>10</v>
      </c>
      <c r="U174" s="15" t="inlineStr">
        <is>
          <t>Stevia</t>
        </is>
      </c>
      <c r="V174" s="15" t="inlineStr">
        <is>
          <t>120 mg natural caffeine, L-theanine, biotin, zero sugar</t>
        </is>
      </c>
      <c r="W174" s="32" t="n"/>
      <c r="X174" s="32" t="n"/>
      <c r="Y174" s="32" t="n"/>
      <c r="Z174" s="32" t="n"/>
      <c r="AA174" s="15" t="inlineStr">
        <is>
          <t>Low</t>
        </is>
      </c>
      <c r="AB174" s="15" t="inlineStr">
        <is>
          <t>New social-driven entrant; small footprint</t>
        </is>
      </c>
      <c r="AC174" s="15" t="inlineStr">
        <is>
          <t>A lighter, prettier caffeinated sparkling energy</t>
        </is>
      </c>
      <c r="AD174" s="15" t="inlineStr">
        <is>
          <t>Mid-dose caffeine with a clean, lifestyle aesthetic.</t>
        </is>
      </c>
      <c r="AE174" s="32" t="n"/>
      <c r="AF174" s="34">
        <f>IF(AND(ISNUMBER($P174),ISNUMBER($AL174),$AL174&lt;&gt;0),ROUND($P174/$AL174*100,1),"")</f>
        <v/>
      </c>
      <c r="AG174" s="35">
        <f>IF(AND(ISNUMBER($S174),ISNUMBER($AL174),$AL174&lt;&gt;0),ROUND($S174/$AL174*100,2),"")</f>
        <v/>
      </c>
      <c r="AH174" s="34">
        <f>IF(AND(ISNUMBER($Q174),ISNUMBER($AL174),$AL174&lt;&gt;0),ROUND($Q174/$AL174*100,1),"")</f>
        <v/>
      </c>
      <c r="AI174" s="29">
        <f>IF(ISNUMBER($S174),IF($S174&lt;=1,"Yes","No"),"n/a")</f>
        <v/>
      </c>
      <c r="AJ174" s="29">
        <f>IF(ISNUMBER($S174),ROUND(MAX(0,MIN(100,100-$S174*2.5-IF(ISNUMBER($T174),$T174,0)*0.12+IF($S174&lt;=1,12,0))),0),"")</f>
        <v/>
      </c>
      <c r="AK174" s="29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29" t="n">
        <v>355</v>
      </c>
      <c r="AM174" s="30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Gorgie</t>
        </is>
      </c>
      <c r="B175" s="15" t="inlineStr">
        <is>
          <t>Gorgie Energy Sparkling Water | Watermelon | 18-pack 355mL</t>
        </is>
      </c>
      <c r="C175" s="15" t="inlineStr">
        <is>
          <t>1) Sparkling electrolyte / functional sparkling</t>
        </is>
      </c>
      <c r="D175" s="15" t="inlineStr">
        <is>
          <t>355 mL can</t>
        </is>
      </c>
      <c r="E175" s="29" t="n">
        <v>18</v>
      </c>
      <c r="F175" s="30" t="n"/>
      <c r="G175" s="31">
        <f>IF(AND(ISNUMBER($F175),ISNUMBER($E175),$E175&lt;&gt;0),$F175/$E175,"")</f>
        <v/>
      </c>
      <c r="H175" s="31">
        <f>IF(AND(ISNUMBER($F175),ISNUMBER($AL175),ISNUMBER($E175),($AL175*$E175)&lt;&gt;0),$F175/($AL175*$E175)*100,"")</f>
        <v/>
      </c>
      <c r="I175" s="32" t="n"/>
      <c r="J175" s="33" t="n"/>
      <c r="K175" s="31">
        <f>IF(AND(ISNUMBER($F175),ISNUMBER($J175)),$F175*(1-$J175),"")</f>
        <v/>
      </c>
      <c r="L175" s="32" t="n"/>
      <c r="M175" s="32" t="n"/>
      <c r="N175" s="31">
        <f>IF(ISNUMBER($F175),($F175-IF(ISNUMBER($AM175),$AM175,0))*(1-IF(ISNUMBER($J175),$J175,0)),"")</f>
        <v/>
      </c>
      <c r="O175" s="15" t="inlineStr">
        <is>
          <t>Watermelon</t>
        </is>
      </c>
      <c r="P175" s="29" t="n">
        <v>120</v>
      </c>
      <c r="Q175" s="29" t="n">
        <v>10</v>
      </c>
      <c r="R175" s="15" t="inlineStr">
        <is>
          <t>Not listed</t>
        </is>
      </c>
      <c r="S175" s="29" t="n">
        <v>0</v>
      </c>
      <c r="T175" s="29" t="n">
        <v>10</v>
      </c>
      <c r="U175" s="15" t="inlineStr">
        <is>
          <t>Stevia</t>
        </is>
      </c>
      <c r="V175" s="15" t="inlineStr">
        <is>
          <t>120 mg natural caffeine, L-theanine, biotin, zero sugar</t>
        </is>
      </c>
      <c r="W175" s="32" t="n"/>
      <c r="X175" s="32" t="n"/>
      <c r="Y175" s="32" t="n"/>
      <c r="Z175" s="32" t="n"/>
      <c r="AA175" s="15" t="inlineStr">
        <is>
          <t>Low</t>
        </is>
      </c>
      <c r="AB175" s="15" t="inlineStr">
        <is>
          <t>New social-driven entrant; small footprint</t>
        </is>
      </c>
      <c r="AC175" s="15" t="inlineStr">
        <is>
          <t>A lighter, prettier caffeinated sparkling energy</t>
        </is>
      </c>
      <c r="AD175" s="15" t="inlineStr">
        <is>
          <t>Mid-dose caffeine with a clean, lifestyle aesthetic.</t>
        </is>
      </c>
      <c r="AE175" s="32" t="n"/>
      <c r="AF175" s="34">
        <f>IF(AND(ISNUMBER($P175),ISNUMBER($AL175),$AL175&lt;&gt;0),ROUND($P175/$AL175*100,1),"")</f>
        <v/>
      </c>
      <c r="AG175" s="35">
        <f>IF(AND(ISNUMBER($S175),ISNUMBER($AL175),$AL175&lt;&gt;0),ROUND($S175/$AL175*100,2),"")</f>
        <v/>
      </c>
      <c r="AH175" s="34">
        <f>IF(AND(ISNUMBER($Q175),ISNUMBER($AL175),$AL175&lt;&gt;0),ROUND($Q175/$AL175*100,1),"")</f>
        <v/>
      </c>
      <c r="AI175" s="29">
        <f>IF(ISNUMBER($S175),IF($S175&lt;=1,"Yes","No"),"n/a")</f>
        <v/>
      </c>
      <c r="AJ175" s="29">
        <f>IF(ISNUMBER($S175),ROUND(MAX(0,MIN(100,100-$S175*2.5-IF(ISNUMBER($T175),$T175,0)*0.12+IF($S175&lt;=1,12,0))),0),"")</f>
        <v/>
      </c>
      <c r="AK175" s="29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29" t="n">
        <v>355</v>
      </c>
      <c r="AM175" s="30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Gorgie</t>
        </is>
      </c>
      <c r="B176" s="15" t="inlineStr">
        <is>
          <t>Gorgie Energy Sparkling Water | Watermelon | 24-pack 355mL</t>
        </is>
      </c>
      <c r="C176" s="15" t="inlineStr">
        <is>
          <t>1) Sparkling electrolyte / functional sparkling</t>
        </is>
      </c>
      <c r="D176" s="15" t="inlineStr">
        <is>
          <t>355 mL can</t>
        </is>
      </c>
      <c r="E176" s="29" t="n">
        <v>24</v>
      </c>
      <c r="F176" s="30" t="n"/>
      <c r="G176" s="31">
        <f>IF(AND(ISNUMBER($F176),ISNUMBER($E176),$E176&lt;&gt;0),$F176/$E176,"")</f>
        <v/>
      </c>
      <c r="H176" s="31">
        <f>IF(AND(ISNUMBER($F176),ISNUMBER($AL176),ISNUMBER($E176),($AL176*$E176)&lt;&gt;0),$F176/($AL176*$E176)*100,"")</f>
        <v/>
      </c>
      <c r="I176" s="32" t="n"/>
      <c r="J176" s="33" t="n"/>
      <c r="K176" s="31">
        <f>IF(AND(ISNUMBER($F176),ISNUMBER($J176)),$F176*(1-$J176),"")</f>
        <v/>
      </c>
      <c r="L176" s="32" t="n"/>
      <c r="M176" s="32" t="n"/>
      <c r="N176" s="31">
        <f>IF(ISNUMBER($F176),($F176-IF(ISNUMBER($AM176),$AM176,0))*(1-IF(ISNUMBER($J176),$J176,0)),"")</f>
        <v/>
      </c>
      <c r="O176" s="15" t="inlineStr">
        <is>
          <t>Watermelon</t>
        </is>
      </c>
      <c r="P176" s="29" t="n">
        <v>120</v>
      </c>
      <c r="Q176" s="29" t="n">
        <v>10</v>
      </c>
      <c r="R176" s="15" t="inlineStr">
        <is>
          <t>Not listed</t>
        </is>
      </c>
      <c r="S176" s="29" t="n">
        <v>0</v>
      </c>
      <c r="T176" s="29" t="n">
        <v>10</v>
      </c>
      <c r="U176" s="15" t="inlineStr">
        <is>
          <t>Stevia</t>
        </is>
      </c>
      <c r="V176" s="15" t="inlineStr">
        <is>
          <t>120 mg natural caffeine, L-theanine, biotin, zero sugar</t>
        </is>
      </c>
      <c r="W176" s="32" t="n"/>
      <c r="X176" s="32" t="n"/>
      <c r="Y176" s="32" t="n"/>
      <c r="Z176" s="32" t="n"/>
      <c r="AA176" s="15" t="inlineStr">
        <is>
          <t>Low</t>
        </is>
      </c>
      <c r="AB176" s="15" t="inlineStr">
        <is>
          <t>New social-driven entrant; small footprint</t>
        </is>
      </c>
      <c r="AC176" s="15" t="inlineStr">
        <is>
          <t>A lighter, prettier caffeinated sparkling energy</t>
        </is>
      </c>
      <c r="AD176" s="15" t="inlineStr">
        <is>
          <t>Mid-dose caffeine with a clean, lifestyle aesthetic.</t>
        </is>
      </c>
      <c r="AE176" s="32" t="n"/>
      <c r="AF176" s="34">
        <f>IF(AND(ISNUMBER($P176),ISNUMBER($AL176),$AL176&lt;&gt;0),ROUND($P176/$AL176*100,1),"")</f>
        <v/>
      </c>
      <c r="AG176" s="35">
        <f>IF(AND(ISNUMBER($S176),ISNUMBER($AL176),$AL176&lt;&gt;0),ROUND($S176/$AL176*100,2),"")</f>
        <v/>
      </c>
      <c r="AH176" s="34">
        <f>IF(AND(ISNUMBER($Q176),ISNUMBER($AL176),$AL176&lt;&gt;0),ROUND($Q176/$AL176*100,1),"")</f>
        <v/>
      </c>
      <c r="AI176" s="29">
        <f>IF(ISNUMBER($S176),IF($S176&lt;=1,"Yes","No"),"n/a")</f>
        <v/>
      </c>
      <c r="AJ176" s="29">
        <f>IF(ISNUMBER($S176),ROUND(MAX(0,MIN(100,100-$S176*2.5-IF(ISNUMBER($T176),$T176,0)*0.12+IF($S176&lt;=1,12,0))),0),"")</f>
        <v/>
      </c>
      <c r="AK176" s="29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29" t="n">
        <v>355</v>
      </c>
      <c r="AM176" s="30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Gorgie</t>
        </is>
      </c>
      <c r="B177" s="15" t="inlineStr">
        <is>
          <t>Gorgie Energy Sparkling Water | Tropical | single 355mL</t>
        </is>
      </c>
      <c r="C177" s="15" t="inlineStr">
        <is>
          <t>1) Sparkling electrolyte / functional sparkling</t>
        </is>
      </c>
      <c r="D177" s="15" t="inlineStr">
        <is>
          <t>355 mL can</t>
        </is>
      </c>
      <c r="E177" s="29" t="n">
        <v>1</v>
      </c>
      <c r="F177" s="30" t="n"/>
      <c r="G177" s="31">
        <f>IF(AND(ISNUMBER($F177),ISNUMBER($E177),$E177&lt;&gt;0),$F177/$E177,"")</f>
        <v/>
      </c>
      <c r="H177" s="31">
        <f>IF(AND(ISNUMBER($F177),ISNUMBER($AL177),ISNUMBER($E177),($AL177*$E177)&lt;&gt;0),$F177/($AL177*$E177)*100,"")</f>
        <v/>
      </c>
      <c r="I177" s="32" t="n"/>
      <c r="J177" s="33" t="n"/>
      <c r="K177" s="31">
        <f>IF(AND(ISNUMBER($F177),ISNUMBER($J177)),$F177*(1-$J177),"")</f>
        <v/>
      </c>
      <c r="L177" s="32" t="n"/>
      <c r="M177" s="32" t="n"/>
      <c r="N177" s="31">
        <f>IF(ISNUMBER($F177),($F177-IF(ISNUMBER($AM177),$AM177,0))*(1-IF(ISNUMBER($J177),$J177,0)),"")</f>
        <v/>
      </c>
      <c r="O177" s="15" t="inlineStr">
        <is>
          <t>Tropical</t>
        </is>
      </c>
      <c r="P177" s="29" t="n">
        <v>120</v>
      </c>
      <c r="Q177" s="29" t="n">
        <v>10</v>
      </c>
      <c r="R177" s="15" t="inlineStr">
        <is>
          <t>Not listed</t>
        </is>
      </c>
      <c r="S177" s="29" t="n">
        <v>0</v>
      </c>
      <c r="T177" s="29" t="n">
        <v>10</v>
      </c>
      <c r="U177" s="15" t="inlineStr">
        <is>
          <t>Stevia</t>
        </is>
      </c>
      <c r="V177" s="15" t="inlineStr">
        <is>
          <t>120 mg natural caffeine, L-theanine, biotin, zero sugar</t>
        </is>
      </c>
      <c r="W177" s="32" t="n"/>
      <c r="X177" s="32" t="n"/>
      <c r="Y177" s="32" t="n"/>
      <c r="Z177" s="32" t="n"/>
      <c r="AA177" s="15" t="inlineStr">
        <is>
          <t>Low</t>
        </is>
      </c>
      <c r="AB177" s="15" t="inlineStr">
        <is>
          <t>New social-driven entrant; small footprint</t>
        </is>
      </c>
      <c r="AC177" s="15" t="inlineStr">
        <is>
          <t>A lighter, prettier caffeinated sparkling energy</t>
        </is>
      </c>
      <c r="AD177" s="15" t="inlineStr">
        <is>
          <t>Mid-dose caffeine with a clean, lifestyle aesthetic.</t>
        </is>
      </c>
      <c r="AE177" s="32" t="n"/>
      <c r="AF177" s="34">
        <f>IF(AND(ISNUMBER($P177),ISNUMBER($AL177),$AL177&lt;&gt;0),ROUND($P177/$AL177*100,1),"")</f>
        <v/>
      </c>
      <c r="AG177" s="35">
        <f>IF(AND(ISNUMBER($S177),ISNUMBER($AL177),$AL177&lt;&gt;0),ROUND($S177/$AL177*100,2),"")</f>
        <v/>
      </c>
      <c r="AH177" s="34">
        <f>IF(AND(ISNUMBER($Q177),ISNUMBER($AL177),$AL177&lt;&gt;0),ROUND($Q177/$AL177*100,1),"")</f>
        <v/>
      </c>
      <c r="AI177" s="29">
        <f>IF(ISNUMBER($S177),IF($S177&lt;=1,"Yes","No"),"n/a")</f>
        <v/>
      </c>
      <c r="AJ177" s="29">
        <f>IF(ISNUMBER($S177),ROUND(MAX(0,MIN(100,100-$S177*2.5-IF(ISNUMBER($T177),$T177,0)*0.12+IF($S177&lt;=1,12,0))),0),"")</f>
        <v/>
      </c>
      <c r="AK177" s="29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29" t="n">
        <v>355</v>
      </c>
      <c r="AM177" s="30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Gorgie</t>
        </is>
      </c>
      <c r="B178" s="15" t="inlineStr">
        <is>
          <t>Gorgie Energy Sparkling Water | Tropical | 8-pack 355mL</t>
        </is>
      </c>
      <c r="C178" s="15" t="inlineStr">
        <is>
          <t>1) Sparkling electrolyte / functional sparkling</t>
        </is>
      </c>
      <c r="D178" s="15" t="inlineStr">
        <is>
          <t>355 mL can</t>
        </is>
      </c>
      <c r="E178" s="29" t="n">
        <v>8</v>
      </c>
      <c r="F178" s="30" t="n"/>
      <c r="G178" s="31">
        <f>IF(AND(ISNUMBER($F178),ISNUMBER($E178),$E178&lt;&gt;0),$F178/$E178,"")</f>
        <v/>
      </c>
      <c r="H178" s="31">
        <f>IF(AND(ISNUMBER($F178),ISNUMBER($AL178),ISNUMBER($E178),($AL178*$E178)&lt;&gt;0),$F178/($AL178*$E178)*100,"")</f>
        <v/>
      </c>
      <c r="I178" s="32" t="n"/>
      <c r="J178" s="33" t="n"/>
      <c r="K178" s="31">
        <f>IF(AND(ISNUMBER($F178),ISNUMBER($J178)),$F178*(1-$J178),"")</f>
        <v/>
      </c>
      <c r="L178" s="32" t="n"/>
      <c r="M178" s="32" t="n"/>
      <c r="N178" s="31">
        <f>IF(ISNUMBER($F178),($F178-IF(ISNUMBER($AM178),$AM178,0))*(1-IF(ISNUMBER($J178),$J178,0)),"")</f>
        <v/>
      </c>
      <c r="O178" s="15" t="inlineStr">
        <is>
          <t>Tropical</t>
        </is>
      </c>
      <c r="P178" s="29" t="n">
        <v>120</v>
      </c>
      <c r="Q178" s="29" t="n">
        <v>10</v>
      </c>
      <c r="R178" s="15" t="inlineStr">
        <is>
          <t>Not listed</t>
        </is>
      </c>
      <c r="S178" s="29" t="n">
        <v>0</v>
      </c>
      <c r="T178" s="29" t="n">
        <v>10</v>
      </c>
      <c r="U178" s="15" t="inlineStr">
        <is>
          <t>Stevia</t>
        </is>
      </c>
      <c r="V178" s="15" t="inlineStr">
        <is>
          <t>120 mg natural caffeine, L-theanine, biotin, zero sugar</t>
        </is>
      </c>
      <c r="W178" s="32" t="n"/>
      <c r="X178" s="32" t="n"/>
      <c r="Y178" s="32" t="n"/>
      <c r="Z178" s="32" t="n"/>
      <c r="AA178" s="15" t="inlineStr">
        <is>
          <t>Low</t>
        </is>
      </c>
      <c r="AB178" s="15" t="inlineStr">
        <is>
          <t>New social-driven entrant; small footprint</t>
        </is>
      </c>
      <c r="AC178" s="15" t="inlineStr">
        <is>
          <t>A lighter, prettier caffeinated sparkling energy</t>
        </is>
      </c>
      <c r="AD178" s="15" t="inlineStr">
        <is>
          <t>Mid-dose caffeine with a clean, lifestyle aesthetic.</t>
        </is>
      </c>
      <c r="AE178" s="32" t="n"/>
      <c r="AF178" s="34">
        <f>IF(AND(ISNUMBER($P178),ISNUMBER($AL178),$AL178&lt;&gt;0),ROUND($P178/$AL178*100,1),"")</f>
        <v/>
      </c>
      <c r="AG178" s="35">
        <f>IF(AND(ISNUMBER($S178),ISNUMBER($AL178),$AL178&lt;&gt;0),ROUND($S178/$AL178*100,2),"")</f>
        <v/>
      </c>
      <c r="AH178" s="34">
        <f>IF(AND(ISNUMBER($Q178),ISNUMBER($AL178),$AL178&lt;&gt;0),ROUND($Q178/$AL178*100,1),"")</f>
        <v/>
      </c>
      <c r="AI178" s="29">
        <f>IF(ISNUMBER($S178),IF($S178&lt;=1,"Yes","No"),"n/a")</f>
        <v/>
      </c>
      <c r="AJ178" s="29">
        <f>IF(ISNUMBER($S178),ROUND(MAX(0,MIN(100,100-$S178*2.5-IF(ISNUMBER($T178),$T178,0)*0.12+IF($S178&lt;=1,12,0))),0),"")</f>
        <v/>
      </c>
      <c r="AK178" s="29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29" t="n">
        <v>355</v>
      </c>
      <c r="AM178" s="30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Gorgie</t>
        </is>
      </c>
      <c r="B179" s="15" t="inlineStr">
        <is>
          <t>Gorgie Energy Sparkling Water | Tropical | 12-pack 355mL</t>
        </is>
      </c>
      <c r="C179" s="15" t="inlineStr">
        <is>
          <t>1) Sparkling electrolyte / functional sparkling</t>
        </is>
      </c>
      <c r="D179" s="15" t="inlineStr">
        <is>
          <t>355 mL can</t>
        </is>
      </c>
      <c r="E179" s="29" t="n">
        <v>12</v>
      </c>
      <c r="F179" s="30" t="n"/>
      <c r="G179" s="31">
        <f>IF(AND(ISNUMBER($F179),ISNUMBER($E179),$E179&lt;&gt;0),$F179/$E179,"")</f>
        <v/>
      </c>
      <c r="H179" s="31">
        <f>IF(AND(ISNUMBER($F179),ISNUMBER($AL179),ISNUMBER($E179),($AL179*$E179)&lt;&gt;0),$F179/($AL179*$E179)*100,"")</f>
        <v/>
      </c>
      <c r="I179" s="32" t="n"/>
      <c r="J179" s="33" t="n"/>
      <c r="K179" s="31">
        <f>IF(AND(ISNUMBER($F179),ISNUMBER($J179)),$F179*(1-$J179),"")</f>
        <v/>
      </c>
      <c r="L179" s="32" t="n"/>
      <c r="M179" s="32" t="n"/>
      <c r="N179" s="31">
        <f>IF(ISNUMBER($F179),($F179-IF(ISNUMBER($AM179),$AM179,0))*(1-IF(ISNUMBER($J179),$J179,0)),"")</f>
        <v/>
      </c>
      <c r="O179" s="15" t="inlineStr">
        <is>
          <t>Tropical</t>
        </is>
      </c>
      <c r="P179" s="29" t="n">
        <v>120</v>
      </c>
      <c r="Q179" s="29" t="n">
        <v>10</v>
      </c>
      <c r="R179" s="15" t="inlineStr">
        <is>
          <t>Not listed</t>
        </is>
      </c>
      <c r="S179" s="29" t="n">
        <v>0</v>
      </c>
      <c r="T179" s="29" t="n">
        <v>10</v>
      </c>
      <c r="U179" s="15" t="inlineStr">
        <is>
          <t>Stevia</t>
        </is>
      </c>
      <c r="V179" s="15" t="inlineStr">
        <is>
          <t>120 mg natural caffeine, L-theanine, biotin, zero sugar</t>
        </is>
      </c>
      <c r="W179" s="32" t="n"/>
      <c r="X179" s="32" t="n"/>
      <c r="Y179" s="32" t="n"/>
      <c r="Z179" s="32" t="n"/>
      <c r="AA179" s="15" t="inlineStr">
        <is>
          <t>Low</t>
        </is>
      </c>
      <c r="AB179" s="15" t="inlineStr">
        <is>
          <t>New social-driven entrant; small footprint</t>
        </is>
      </c>
      <c r="AC179" s="15" t="inlineStr">
        <is>
          <t>A lighter, prettier caffeinated sparkling energy</t>
        </is>
      </c>
      <c r="AD179" s="15" t="inlineStr">
        <is>
          <t>Mid-dose caffeine with a clean, lifestyle aesthetic.</t>
        </is>
      </c>
      <c r="AE179" s="32" t="n"/>
      <c r="AF179" s="34">
        <f>IF(AND(ISNUMBER($P179),ISNUMBER($AL179),$AL179&lt;&gt;0),ROUND($P179/$AL179*100,1),"")</f>
        <v/>
      </c>
      <c r="AG179" s="35">
        <f>IF(AND(ISNUMBER($S179),ISNUMBER($AL179),$AL179&lt;&gt;0),ROUND($S179/$AL179*100,2),"")</f>
        <v/>
      </c>
      <c r="AH179" s="34">
        <f>IF(AND(ISNUMBER($Q179),ISNUMBER($AL179),$AL179&lt;&gt;0),ROUND($Q179/$AL179*100,1),"")</f>
        <v/>
      </c>
      <c r="AI179" s="29">
        <f>IF(ISNUMBER($S179),IF($S179&lt;=1,"Yes","No"),"n/a")</f>
        <v/>
      </c>
      <c r="AJ179" s="29">
        <f>IF(ISNUMBER($S179),ROUND(MAX(0,MIN(100,100-$S179*2.5-IF(ISNUMBER($T179),$T179,0)*0.12+IF($S179&lt;=1,12,0))),0),"")</f>
        <v/>
      </c>
      <c r="AK179" s="29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29" t="n">
        <v>355</v>
      </c>
      <c r="AM179" s="30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Gorgie</t>
        </is>
      </c>
      <c r="B180" s="15" t="inlineStr">
        <is>
          <t>Gorgie Energy Sparkling Water | Tropical | 15-pack 355mL</t>
        </is>
      </c>
      <c r="C180" s="15" t="inlineStr">
        <is>
          <t>1) Sparkling electrolyte / functional sparkling</t>
        </is>
      </c>
      <c r="D180" s="15" t="inlineStr">
        <is>
          <t>355 mL can</t>
        </is>
      </c>
      <c r="E180" s="29" t="n">
        <v>15</v>
      </c>
      <c r="F180" s="30" t="n"/>
      <c r="G180" s="31">
        <f>IF(AND(ISNUMBER($F180),ISNUMBER($E180),$E180&lt;&gt;0),$F180/$E180,"")</f>
        <v/>
      </c>
      <c r="H180" s="31">
        <f>IF(AND(ISNUMBER($F180),ISNUMBER($AL180),ISNUMBER($E180),($AL180*$E180)&lt;&gt;0),$F180/($AL180*$E180)*100,"")</f>
        <v/>
      </c>
      <c r="I180" s="32" t="n"/>
      <c r="J180" s="33" t="n"/>
      <c r="K180" s="31">
        <f>IF(AND(ISNUMBER($F180),ISNUMBER($J180)),$F180*(1-$J180),"")</f>
        <v/>
      </c>
      <c r="L180" s="32" t="n"/>
      <c r="M180" s="32" t="n"/>
      <c r="N180" s="31">
        <f>IF(ISNUMBER($F180),($F180-IF(ISNUMBER($AM180),$AM180,0))*(1-IF(ISNUMBER($J180),$J180,0)),"")</f>
        <v/>
      </c>
      <c r="O180" s="15" t="inlineStr">
        <is>
          <t>Tropical</t>
        </is>
      </c>
      <c r="P180" s="29" t="n">
        <v>120</v>
      </c>
      <c r="Q180" s="29" t="n">
        <v>10</v>
      </c>
      <c r="R180" s="15" t="inlineStr">
        <is>
          <t>Not listed</t>
        </is>
      </c>
      <c r="S180" s="29" t="n">
        <v>0</v>
      </c>
      <c r="T180" s="29" t="n">
        <v>10</v>
      </c>
      <c r="U180" s="15" t="inlineStr">
        <is>
          <t>Stevia</t>
        </is>
      </c>
      <c r="V180" s="15" t="inlineStr">
        <is>
          <t>120 mg natural caffeine, L-theanine, biotin, zero sugar</t>
        </is>
      </c>
      <c r="W180" s="32" t="n"/>
      <c r="X180" s="32" t="n"/>
      <c r="Y180" s="32" t="n"/>
      <c r="Z180" s="32" t="n"/>
      <c r="AA180" s="15" t="inlineStr">
        <is>
          <t>Low</t>
        </is>
      </c>
      <c r="AB180" s="15" t="inlineStr">
        <is>
          <t>New social-driven entrant; small footprint</t>
        </is>
      </c>
      <c r="AC180" s="15" t="inlineStr">
        <is>
          <t>A lighter, prettier caffeinated sparkling energy</t>
        </is>
      </c>
      <c r="AD180" s="15" t="inlineStr">
        <is>
          <t>Mid-dose caffeine with a clean, lifestyle aesthetic.</t>
        </is>
      </c>
      <c r="AE180" s="32" t="n"/>
      <c r="AF180" s="34">
        <f>IF(AND(ISNUMBER($P180),ISNUMBER($AL180),$AL180&lt;&gt;0),ROUND($P180/$AL180*100,1),"")</f>
        <v/>
      </c>
      <c r="AG180" s="35">
        <f>IF(AND(ISNUMBER($S180),ISNUMBER($AL180),$AL180&lt;&gt;0),ROUND($S180/$AL180*100,2),"")</f>
        <v/>
      </c>
      <c r="AH180" s="34">
        <f>IF(AND(ISNUMBER($Q180),ISNUMBER($AL180),$AL180&lt;&gt;0),ROUND($Q180/$AL180*100,1),"")</f>
        <v/>
      </c>
      <c r="AI180" s="29">
        <f>IF(ISNUMBER($S180),IF($S180&lt;=1,"Yes","No"),"n/a")</f>
        <v/>
      </c>
      <c r="AJ180" s="29">
        <f>IF(ISNUMBER($S180),ROUND(MAX(0,MIN(100,100-$S180*2.5-IF(ISNUMBER($T180),$T180,0)*0.12+IF($S180&lt;=1,12,0))),0),"")</f>
        <v/>
      </c>
      <c r="AK180" s="29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29" t="n">
        <v>355</v>
      </c>
      <c r="AM180" s="30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Gorgie</t>
        </is>
      </c>
      <c r="B181" s="15" t="inlineStr">
        <is>
          <t>Gorgie Energy Sparkling Water | Tropical | 18-pack 355mL</t>
        </is>
      </c>
      <c r="C181" s="15" t="inlineStr">
        <is>
          <t>1) Sparkling electrolyte / functional sparkling</t>
        </is>
      </c>
      <c r="D181" s="15" t="inlineStr">
        <is>
          <t>355 mL can</t>
        </is>
      </c>
      <c r="E181" s="29" t="n">
        <v>18</v>
      </c>
      <c r="F181" s="30" t="n"/>
      <c r="G181" s="31">
        <f>IF(AND(ISNUMBER($F181),ISNUMBER($E181),$E181&lt;&gt;0),$F181/$E181,"")</f>
        <v/>
      </c>
      <c r="H181" s="31">
        <f>IF(AND(ISNUMBER($F181),ISNUMBER($AL181),ISNUMBER($E181),($AL181*$E181)&lt;&gt;0),$F181/($AL181*$E181)*100,"")</f>
        <v/>
      </c>
      <c r="I181" s="32" t="n"/>
      <c r="J181" s="33" t="n"/>
      <c r="K181" s="31">
        <f>IF(AND(ISNUMBER($F181),ISNUMBER($J181)),$F181*(1-$J181),"")</f>
        <v/>
      </c>
      <c r="L181" s="32" t="n"/>
      <c r="M181" s="32" t="n"/>
      <c r="N181" s="31">
        <f>IF(ISNUMBER($F181),($F181-IF(ISNUMBER($AM181),$AM181,0))*(1-IF(ISNUMBER($J181),$J181,0)),"")</f>
        <v/>
      </c>
      <c r="O181" s="15" t="inlineStr">
        <is>
          <t>Tropical</t>
        </is>
      </c>
      <c r="P181" s="29" t="n">
        <v>120</v>
      </c>
      <c r="Q181" s="29" t="n">
        <v>10</v>
      </c>
      <c r="R181" s="15" t="inlineStr">
        <is>
          <t>Not listed</t>
        </is>
      </c>
      <c r="S181" s="29" t="n">
        <v>0</v>
      </c>
      <c r="T181" s="29" t="n">
        <v>10</v>
      </c>
      <c r="U181" s="15" t="inlineStr">
        <is>
          <t>Stevia</t>
        </is>
      </c>
      <c r="V181" s="15" t="inlineStr">
        <is>
          <t>120 mg natural caffeine, L-theanine, biotin, zero sugar</t>
        </is>
      </c>
      <c r="W181" s="32" t="n"/>
      <c r="X181" s="32" t="n"/>
      <c r="Y181" s="32" t="n"/>
      <c r="Z181" s="32" t="n"/>
      <c r="AA181" s="15" t="inlineStr">
        <is>
          <t>Low</t>
        </is>
      </c>
      <c r="AB181" s="15" t="inlineStr">
        <is>
          <t>New social-driven entrant; small footprint</t>
        </is>
      </c>
      <c r="AC181" s="15" t="inlineStr">
        <is>
          <t>A lighter, prettier caffeinated sparkling energy</t>
        </is>
      </c>
      <c r="AD181" s="15" t="inlineStr">
        <is>
          <t>Mid-dose caffeine with a clean, lifestyle aesthetic.</t>
        </is>
      </c>
      <c r="AE181" s="32" t="n"/>
      <c r="AF181" s="34">
        <f>IF(AND(ISNUMBER($P181),ISNUMBER($AL181),$AL181&lt;&gt;0),ROUND($P181/$AL181*100,1),"")</f>
        <v/>
      </c>
      <c r="AG181" s="35">
        <f>IF(AND(ISNUMBER($S181),ISNUMBER($AL181),$AL181&lt;&gt;0),ROUND($S181/$AL181*100,2),"")</f>
        <v/>
      </c>
      <c r="AH181" s="34">
        <f>IF(AND(ISNUMBER($Q181),ISNUMBER($AL181),$AL181&lt;&gt;0),ROUND($Q181/$AL181*100,1),"")</f>
        <v/>
      </c>
      <c r="AI181" s="29">
        <f>IF(ISNUMBER($S181),IF($S181&lt;=1,"Yes","No"),"n/a")</f>
        <v/>
      </c>
      <c r="AJ181" s="29">
        <f>IF(ISNUMBER($S181),ROUND(MAX(0,MIN(100,100-$S181*2.5-IF(ISNUMBER($T181),$T181,0)*0.12+IF($S181&lt;=1,12,0))),0),"")</f>
        <v/>
      </c>
      <c r="AK181" s="29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29" t="n">
        <v>355</v>
      </c>
      <c r="AM181" s="30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Gorgie</t>
        </is>
      </c>
      <c r="B182" s="15" t="inlineStr">
        <is>
          <t>Gorgie Energy Sparkling Water | Tropical | 24-pack 355mL</t>
        </is>
      </c>
      <c r="C182" s="15" t="inlineStr">
        <is>
          <t>1) Sparkling electrolyte / functional sparkling</t>
        </is>
      </c>
      <c r="D182" s="15" t="inlineStr">
        <is>
          <t>355 mL can</t>
        </is>
      </c>
      <c r="E182" s="29" t="n">
        <v>24</v>
      </c>
      <c r="F182" s="30" t="n"/>
      <c r="G182" s="31">
        <f>IF(AND(ISNUMBER($F182),ISNUMBER($E182),$E182&lt;&gt;0),$F182/$E182,"")</f>
        <v/>
      </c>
      <c r="H182" s="31">
        <f>IF(AND(ISNUMBER($F182),ISNUMBER($AL182),ISNUMBER($E182),($AL182*$E182)&lt;&gt;0),$F182/($AL182*$E182)*100,"")</f>
        <v/>
      </c>
      <c r="I182" s="32" t="n"/>
      <c r="J182" s="33" t="n"/>
      <c r="K182" s="31">
        <f>IF(AND(ISNUMBER($F182),ISNUMBER($J182)),$F182*(1-$J182),"")</f>
        <v/>
      </c>
      <c r="L182" s="32" t="n"/>
      <c r="M182" s="32" t="n"/>
      <c r="N182" s="31">
        <f>IF(ISNUMBER($F182),($F182-IF(ISNUMBER($AM182),$AM182,0))*(1-IF(ISNUMBER($J182),$J182,0)),"")</f>
        <v/>
      </c>
      <c r="O182" s="15" t="inlineStr">
        <is>
          <t>Tropical</t>
        </is>
      </c>
      <c r="P182" s="29" t="n">
        <v>120</v>
      </c>
      <c r="Q182" s="29" t="n">
        <v>10</v>
      </c>
      <c r="R182" s="15" t="inlineStr">
        <is>
          <t>Not listed</t>
        </is>
      </c>
      <c r="S182" s="29" t="n">
        <v>0</v>
      </c>
      <c r="T182" s="29" t="n">
        <v>10</v>
      </c>
      <c r="U182" s="15" t="inlineStr">
        <is>
          <t>Stevia</t>
        </is>
      </c>
      <c r="V182" s="15" t="inlineStr">
        <is>
          <t>120 mg natural caffeine, L-theanine, biotin, zero sugar</t>
        </is>
      </c>
      <c r="W182" s="32" t="n"/>
      <c r="X182" s="32" t="n"/>
      <c r="Y182" s="32" t="n"/>
      <c r="Z182" s="32" t="n"/>
      <c r="AA182" s="15" t="inlineStr">
        <is>
          <t>Low</t>
        </is>
      </c>
      <c r="AB182" s="15" t="inlineStr">
        <is>
          <t>New social-driven entrant; small footprint</t>
        </is>
      </c>
      <c r="AC182" s="15" t="inlineStr">
        <is>
          <t>A lighter, prettier caffeinated sparkling energy</t>
        </is>
      </c>
      <c r="AD182" s="15" t="inlineStr">
        <is>
          <t>Mid-dose caffeine with a clean, lifestyle aesthetic.</t>
        </is>
      </c>
      <c r="AE182" s="32" t="n"/>
      <c r="AF182" s="34">
        <f>IF(AND(ISNUMBER($P182),ISNUMBER($AL182),$AL182&lt;&gt;0),ROUND($P182/$AL182*100,1),"")</f>
        <v/>
      </c>
      <c r="AG182" s="35">
        <f>IF(AND(ISNUMBER($S182),ISNUMBER($AL182),$AL182&lt;&gt;0),ROUND($S182/$AL182*100,2),"")</f>
        <v/>
      </c>
      <c r="AH182" s="34">
        <f>IF(AND(ISNUMBER($Q182),ISNUMBER($AL182),$AL182&lt;&gt;0),ROUND($Q182/$AL182*100,1),"")</f>
        <v/>
      </c>
      <c r="AI182" s="29">
        <f>IF(ISNUMBER($S182),IF($S182&lt;=1,"Yes","No"),"n/a")</f>
        <v/>
      </c>
      <c r="AJ182" s="29">
        <f>IF(ISNUMBER($S182),ROUND(MAX(0,MIN(100,100-$S182*2.5-IF(ISNUMBER($T182),$T182,0)*0.12+IF($S182&lt;=1,12,0))),0),"")</f>
        <v/>
      </c>
      <c r="AK182" s="29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29" t="n">
        <v>355</v>
      </c>
      <c r="AM182" s="30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Gorgie</t>
        </is>
      </c>
      <c r="B183" s="15" t="inlineStr">
        <is>
          <t>Gorgie Energy Sparkling Water | Strawberry Lemonade | single 355mL</t>
        </is>
      </c>
      <c r="C183" s="15" t="inlineStr">
        <is>
          <t>1) Sparkling electrolyte / functional sparkling</t>
        </is>
      </c>
      <c r="D183" s="15" t="inlineStr">
        <is>
          <t>355 mL can</t>
        </is>
      </c>
      <c r="E183" s="29" t="n">
        <v>1</v>
      </c>
      <c r="F183" s="30" t="n"/>
      <c r="G183" s="31">
        <f>IF(AND(ISNUMBER($F183),ISNUMBER($E183),$E183&lt;&gt;0),$F183/$E183,"")</f>
        <v/>
      </c>
      <c r="H183" s="31">
        <f>IF(AND(ISNUMBER($F183),ISNUMBER($AL183),ISNUMBER($E183),($AL183*$E183)&lt;&gt;0),$F183/($AL183*$E183)*100,"")</f>
        <v/>
      </c>
      <c r="I183" s="32" t="n"/>
      <c r="J183" s="33" t="n"/>
      <c r="K183" s="31">
        <f>IF(AND(ISNUMBER($F183),ISNUMBER($J183)),$F183*(1-$J183),"")</f>
        <v/>
      </c>
      <c r="L183" s="32" t="n"/>
      <c r="M183" s="32" t="n"/>
      <c r="N183" s="31">
        <f>IF(ISNUMBER($F183),($F183-IF(ISNUMBER($AM183),$AM183,0))*(1-IF(ISNUMBER($J183),$J183,0)),"")</f>
        <v/>
      </c>
      <c r="O183" s="15" t="inlineStr">
        <is>
          <t>Strawberry Lemonade</t>
        </is>
      </c>
      <c r="P183" s="29" t="n">
        <v>120</v>
      </c>
      <c r="Q183" s="29" t="n">
        <v>10</v>
      </c>
      <c r="R183" s="15" t="inlineStr">
        <is>
          <t>Not listed</t>
        </is>
      </c>
      <c r="S183" s="29" t="n">
        <v>0</v>
      </c>
      <c r="T183" s="29" t="n">
        <v>10</v>
      </c>
      <c r="U183" s="15" t="inlineStr">
        <is>
          <t>Stevia</t>
        </is>
      </c>
      <c r="V183" s="15" t="inlineStr">
        <is>
          <t>120 mg natural caffeine, L-theanine, biotin, zero sugar</t>
        </is>
      </c>
      <c r="W183" s="32" t="n"/>
      <c r="X183" s="32" t="n"/>
      <c r="Y183" s="32" t="n"/>
      <c r="Z183" s="32" t="n"/>
      <c r="AA183" s="15" t="inlineStr">
        <is>
          <t>Low</t>
        </is>
      </c>
      <c r="AB183" s="15" t="inlineStr">
        <is>
          <t>New social-driven entrant; small footprint</t>
        </is>
      </c>
      <c r="AC183" s="15" t="inlineStr">
        <is>
          <t>A lighter, prettier caffeinated sparkling energy</t>
        </is>
      </c>
      <c r="AD183" s="15" t="inlineStr">
        <is>
          <t>Mid-dose caffeine with a clean, lifestyle aesthetic.</t>
        </is>
      </c>
      <c r="AE183" s="32" t="n"/>
      <c r="AF183" s="34">
        <f>IF(AND(ISNUMBER($P183),ISNUMBER($AL183),$AL183&lt;&gt;0),ROUND($P183/$AL183*100,1),"")</f>
        <v/>
      </c>
      <c r="AG183" s="35">
        <f>IF(AND(ISNUMBER($S183),ISNUMBER($AL183),$AL183&lt;&gt;0),ROUND($S183/$AL183*100,2),"")</f>
        <v/>
      </c>
      <c r="AH183" s="34">
        <f>IF(AND(ISNUMBER($Q183),ISNUMBER($AL183),$AL183&lt;&gt;0),ROUND($Q183/$AL183*100,1),"")</f>
        <v/>
      </c>
      <c r="AI183" s="29">
        <f>IF(ISNUMBER($S183),IF($S183&lt;=1,"Yes","No"),"n/a")</f>
        <v/>
      </c>
      <c r="AJ183" s="29">
        <f>IF(ISNUMBER($S183),ROUND(MAX(0,MIN(100,100-$S183*2.5-IF(ISNUMBER($T183),$T183,0)*0.12+IF($S183&lt;=1,12,0))),0),"")</f>
        <v/>
      </c>
      <c r="AK183" s="29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29" t="n">
        <v>355</v>
      </c>
      <c r="AM183" s="30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Gorgie</t>
        </is>
      </c>
      <c r="B184" s="15" t="inlineStr">
        <is>
          <t>Gorgie Energy Sparkling Water | Strawberry Lemonade | 8-pack 355mL</t>
        </is>
      </c>
      <c r="C184" s="15" t="inlineStr">
        <is>
          <t>1) Sparkling electrolyte / functional sparkling</t>
        </is>
      </c>
      <c r="D184" s="15" t="inlineStr">
        <is>
          <t>355 mL can</t>
        </is>
      </c>
      <c r="E184" s="29" t="n">
        <v>8</v>
      </c>
      <c r="F184" s="30" t="n"/>
      <c r="G184" s="31">
        <f>IF(AND(ISNUMBER($F184),ISNUMBER($E184),$E184&lt;&gt;0),$F184/$E184,"")</f>
        <v/>
      </c>
      <c r="H184" s="31">
        <f>IF(AND(ISNUMBER($F184),ISNUMBER($AL184),ISNUMBER($E184),($AL184*$E184)&lt;&gt;0),$F184/($AL184*$E184)*100,"")</f>
        <v/>
      </c>
      <c r="I184" s="32" t="n"/>
      <c r="J184" s="33" t="n"/>
      <c r="K184" s="31">
        <f>IF(AND(ISNUMBER($F184),ISNUMBER($J184)),$F184*(1-$J184),"")</f>
        <v/>
      </c>
      <c r="L184" s="32" t="n"/>
      <c r="M184" s="32" t="n"/>
      <c r="N184" s="31">
        <f>IF(ISNUMBER($F184),($F184-IF(ISNUMBER($AM184),$AM184,0))*(1-IF(ISNUMBER($J184),$J184,0)),"")</f>
        <v/>
      </c>
      <c r="O184" s="15" t="inlineStr">
        <is>
          <t>Strawberry Lemonade</t>
        </is>
      </c>
      <c r="P184" s="29" t="n">
        <v>120</v>
      </c>
      <c r="Q184" s="29" t="n">
        <v>10</v>
      </c>
      <c r="R184" s="15" t="inlineStr">
        <is>
          <t>Not listed</t>
        </is>
      </c>
      <c r="S184" s="29" t="n">
        <v>0</v>
      </c>
      <c r="T184" s="29" t="n">
        <v>10</v>
      </c>
      <c r="U184" s="15" t="inlineStr">
        <is>
          <t>Stevia</t>
        </is>
      </c>
      <c r="V184" s="15" t="inlineStr">
        <is>
          <t>120 mg natural caffeine, L-theanine, biotin, zero sugar</t>
        </is>
      </c>
      <c r="W184" s="32" t="n"/>
      <c r="X184" s="32" t="n"/>
      <c r="Y184" s="32" t="n"/>
      <c r="Z184" s="32" t="n"/>
      <c r="AA184" s="15" t="inlineStr">
        <is>
          <t>Low</t>
        </is>
      </c>
      <c r="AB184" s="15" t="inlineStr">
        <is>
          <t>New social-driven entrant; small footprint</t>
        </is>
      </c>
      <c r="AC184" s="15" t="inlineStr">
        <is>
          <t>A lighter, prettier caffeinated sparkling energy</t>
        </is>
      </c>
      <c r="AD184" s="15" t="inlineStr">
        <is>
          <t>Mid-dose caffeine with a clean, lifestyle aesthetic.</t>
        </is>
      </c>
      <c r="AE184" s="32" t="n"/>
      <c r="AF184" s="34">
        <f>IF(AND(ISNUMBER($P184),ISNUMBER($AL184),$AL184&lt;&gt;0),ROUND($P184/$AL184*100,1),"")</f>
        <v/>
      </c>
      <c r="AG184" s="35">
        <f>IF(AND(ISNUMBER($S184),ISNUMBER($AL184),$AL184&lt;&gt;0),ROUND($S184/$AL184*100,2),"")</f>
        <v/>
      </c>
      <c r="AH184" s="34">
        <f>IF(AND(ISNUMBER($Q184),ISNUMBER($AL184),$AL184&lt;&gt;0),ROUND($Q184/$AL184*100,1),"")</f>
        <v/>
      </c>
      <c r="AI184" s="29">
        <f>IF(ISNUMBER($S184),IF($S184&lt;=1,"Yes","No"),"n/a")</f>
        <v/>
      </c>
      <c r="AJ184" s="29">
        <f>IF(ISNUMBER($S184),ROUND(MAX(0,MIN(100,100-$S184*2.5-IF(ISNUMBER($T184),$T184,0)*0.12+IF($S184&lt;=1,12,0))),0),"")</f>
        <v/>
      </c>
      <c r="AK184" s="29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29" t="n">
        <v>355</v>
      </c>
      <c r="AM184" s="30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Gorgie</t>
        </is>
      </c>
      <c r="B185" s="15" t="inlineStr">
        <is>
          <t>Gorgie Energy Sparkling Water | Strawberry Lemonade | 12-pack 355mL</t>
        </is>
      </c>
      <c r="C185" s="15" t="inlineStr">
        <is>
          <t>1) Sparkling electrolyte / functional sparkling</t>
        </is>
      </c>
      <c r="D185" s="15" t="inlineStr">
        <is>
          <t>355 mL can</t>
        </is>
      </c>
      <c r="E185" s="29" t="n">
        <v>12</v>
      </c>
      <c r="F185" s="30" t="n"/>
      <c r="G185" s="31">
        <f>IF(AND(ISNUMBER($F185),ISNUMBER($E185),$E185&lt;&gt;0),$F185/$E185,"")</f>
        <v/>
      </c>
      <c r="H185" s="31">
        <f>IF(AND(ISNUMBER($F185),ISNUMBER($AL185),ISNUMBER($E185),($AL185*$E185)&lt;&gt;0),$F185/($AL185*$E185)*100,"")</f>
        <v/>
      </c>
      <c r="I185" s="32" t="n"/>
      <c r="J185" s="33" t="n"/>
      <c r="K185" s="31">
        <f>IF(AND(ISNUMBER($F185),ISNUMBER($J185)),$F185*(1-$J185),"")</f>
        <v/>
      </c>
      <c r="L185" s="32" t="n"/>
      <c r="M185" s="32" t="n"/>
      <c r="N185" s="31">
        <f>IF(ISNUMBER($F185),($F185-IF(ISNUMBER($AM185),$AM185,0))*(1-IF(ISNUMBER($J185),$J185,0)),"")</f>
        <v/>
      </c>
      <c r="O185" s="15" t="inlineStr">
        <is>
          <t>Strawberry Lemonade</t>
        </is>
      </c>
      <c r="P185" s="29" t="n">
        <v>120</v>
      </c>
      <c r="Q185" s="29" t="n">
        <v>10</v>
      </c>
      <c r="R185" s="15" t="inlineStr">
        <is>
          <t>Not listed</t>
        </is>
      </c>
      <c r="S185" s="29" t="n">
        <v>0</v>
      </c>
      <c r="T185" s="29" t="n">
        <v>10</v>
      </c>
      <c r="U185" s="15" t="inlineStr">
        <is>
          <t>Stevia</t>
        </is>
      </c>
      <c r="V185" s="15" t="inlineStr">
        <is>
          <t>120 mg natural caffeine, L-theanine, biotin, zero sugar</t>
        </is>
      </c>
      <c r="W185" s="32" t="n"/>
      <c r="X185" s="32" t="n"/>
      <c r="Y185" s="32" t="n"/>
      <c r="Z185" s="32" t="n"/>
      <c r="AA185" s="15" t="inlineStr">
        <is>
          <t>Low</t>
        </is>
      </c>
      <c r="AB185" s="15" t="inlineStr">
        <is>
          <t>New social-driven entrant; small footprint</t>
        </is>
      </c>
      <c r="AC185" s="15" t="inlineStr">
        <is>
          <t>A lighter, prettier caffeinated sparkling energy</t>
        </is>
      </c>
      <c r="AD185" s="15" t="inlineStr">
        <is>
          <t>Mid-dose caffeine with a clean, lifestyle aesthetic.</t>
        </is>
      </c>
      <c r="AE185" s="32" t="n"/>
      <c r="AF185" s="34">
        <f>IF(AND(ISNUMBER($P185),ISNUMBER($AL185),$AL185&lt;&gt;0),ROUND($P185/$AL185*100,1),"")</f>
        <v/>
      </c>
      <c r="AG185" s="35">
        <f>IF(AND(ISNUMBER($S185),ISNUMBER($AL185),$AL185&lt;&gt;0),ROUND($S185/$AL185*100,2),"")</f>
        <v/>
      </c>
      <c r="AH185" s="34">
        <f>IF(AND(ISNUMBER($Q185),ISNUMBER($AL185),$AL185&lt;&gt;0),ROUND($Q185/$AL185*100,1),"")</f>
        <v/>
      </c>
      <c r="AI185" s="29">
        <f>IF(ISNUMBER($S185),IF($S185&lt;=1,"Yes","No"),"n/a")</f>
        <v/>
      </c>
      <c r="AJ185" s="29">
        <f>IF(ISNUMBER($S185),ROUND(MAX(0,MIN(100,100-$S185*2.5-IF(ISNUMBER($T185),$T185,0)*0.12+IF($S185&lt;=1,12,0))),0),"")</f>
        <v/>
      </c>
      <c r="AK185" s="29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29" t="n">
        <v>355</v>
      </c>
      <c r="AM185" s="30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Gorgie</t>
        </is>
      </c>
      <c r="B186" s="15" t="inlineStr">
        <is>
          <t>Gorgie Energy Sparkling Water | Strawberry Lemonade | 15-pack 355mL</t>
        </is>
      </c>
      <c r="C186" s="15" t="inlineStr">
        <is>
          <t>1) Sparkling electrolyte / functional sparkling</t>
        </is>
      </c>
      <c r="D186" s="15" t="inlineStr">
        <is>
          <t>355 mL can</t>
        </is>
      </c>
      <c r="E186" s="29" t="n">
        <v>15</v>
      </c>
      <c r="F186" s="30" t="n"/>
      <c r="G186" s="31">
        <f>IF(AND(ISNUMBER($F186),ISNUMBER($E186),$E186&lt;&gt;0),$F186/$E186,"")</f>
        <v/>
      </c>
      <c r="H186" s="31">
        <f>IF(AND(ISNUMBER($F186),ISNUMBER($AL186),ISNUMBER($E186),($AL186*$E186)&lt;&gt;0),$F186/($AL186*$E186)*100,"")</f>
        <v/>
      </c>
      <c r="I186" s="32" t="n"/>
      <c r="J186" s="33" t="n"/>
      <c r="K186" s="31">
        <f>IF(AND(ISNUMBER($F186),ISNUMBER($J186)),$F186*(1-$J186),"")</f>
        <v/>
      </c>
      <c r="L186" s="32" t="n"/>
      <c r="M186" s="32" t="n"/>
      <c r="N186" s="31">
        <f>IF(ISNUMBER($F186),($F186-IF(ISNUMBER($AM186),$AM186,0))*(1-IF(ISNUMBER($J186),$J186,0)),"")</f>
        <v/>
      </c>
      <c r="O186" s="15" t="inlineStr">
        <is>
          <t>Strawberry Lemonade</t>
        </is>
      </c>
      <c r="P186" s="29" t="n">
        <v>120</v>
      </c>
      <c r="Q186" s="29" t="n">
        <v>10</v>
      </c>
      <c r="R186" s="15" t="inlineStr">
        <is>
          <t>Not listed</t>
        </is>
      </c>
      <c r="S186" s="29" t="n">
        <v>0</v>
      </c>
      <c r="T186" s="29" t="n">
        <v>10</v>
      </c>
      <c r="U186" s="15" t="inlineStr">
        <is>
          <t>Stevia</t>
        </is>
      </c>
      <c r="V186" s="15" t="inlineStr">
        <is>
          <t>120 mg natural caffeine, L-theanine, biotin, zero sugar</t>
        </is>
      </c>
      <c r="W186" s="32" t="n"/>
      <c r="X186" s="32" t="n"/>
      <c r="Y186" s="32" t="n"/>
      <c r="Z186" s="32" t="n"/>
      <c r="AA186" s="15" t="inlineStr">
        <is>
          <t>Low</t>
        </is>
      </c>
      <c r="AB186" s="15" t="inlineStr">
        <is>
          <t>New social-driven entrant; small footprint</t>
        </is>
      </c>
      <c r="AC186" s="15" t="inlineStr">
        <is>
          <t>A lighter, prettier caffeinated sparkling energy</t>
        </is>
      </c>
      <c r="AD186" s="15" t="inlineStr">
        <is>
          <t>Mid-dose caffeine with a clean, lifestyle aesthetic.</t>
        </is>
      </c>
      <c r="AE186" s="32" t="n"/>
      <c r="AF186" s="34">
        <f>IF(AND(ISNUMBER($P186),ISNUMBER($AL186),$AL186&lt;&gt;0),ROUND($P186/$AL186*100,1),"")</f>
        <v/>
      </c>
      <c r="AG186" s="35">
        <f>IF(AND(ISNUMBER($S186),ISNUMBER($AL186),$AL186&lt;&gt;0),ROUND($S186/$AL186*100,2),"")</f>
        <v/>
      </c>
      <c r="AH186" s="34">
        <f>IF(AND(ISNUMBER($Q186),ISNUMBER($AL186),$AL186&lt;&gt;0),ROUND($Q186/$AL186*100,1),"")</f>
        <v/>
      </c>
      <c r="AI186" s="29">
        <f>IF(ISNUMBER($S186),IF($S186&lt;=1,"Yes","No"),"n/a")</f>
        <v/>
      </c>
      <c r="AJ186" s="29">
        <f>IF(ISNUMBER($S186),ROUND(MAX(0,MIN(100,100-$S186*2.5-IF(ISNUMBER($T186),$T186,0)*0.12+IF($S186&lt;=1,12,0))),0),"")</f>
        <v/>
      </c>
      <c r="AK186" s="29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29" t="n">
        <v>355</v>
      </c>
      <c r="AM186" s="30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Gorgie</t>
        </is>
      </c>
      <c r="B187" s="15" t="inlineStr">
        <is>
          <t>Gorgie Energy Sparkling Water | Strawberry Lemonade | 18-pack 355mL</t>
        </is>
      </c>
      <c r="C187" s="15" t="inlineStr">
        <is>
          <t>1) Sparkling electrolyte / functional sparkling</t>
        </is>
      </c>
      <c r="D187" s="15" t="inlineStr">
        <is>
          <t>355 mL can</t>
        </is>
      </c>
      <c r="E187" s="29" t="n">
        <v>18</v>
      </c>
      <c r="F187" s="30" t="n"/>
      <c r="G187" s="31">
        <f>IF(AND(ISNUMBER($F187),ISNUMBER($E187),$E187&lt;&gt;0),$F187/$E187,"")</f>
        <v/>
      </c>
      <c r="H187" s="31">
        <f>IF(AND(ISNUMBER($F187),ISNUMBER($AL187),ISNUMBER($E187),($AL187*$E187)&lt;&gt;0),$F187/($AL187*$E187)*100,"")</f>
        <v/>
      </c>
      <c r="I187" s="32" t="n"/>
      <c r="J187" s="33" t="n"/>
      <c r="K187" s="31">
        <f>IF(AND(ISNUMBER($F187),ISNUMBER($J187)),$F187*(1-$J187),"")</f>
        <v/>
      </c>
      <c r="L187" s="32" t="n"/>
      <c r="M187" s="32" t="n"/>
      <c r="N187" s="31">
        <f>IF(ISNUMBER($F187),($F187-IF(ISNUMBER($AM187),$AM187,0))*(1-IF(ISNUMBER($J187),$J187,0)),"")</f>
        <v/>
      </c>
      <c r="O187" s="15" t="inlineStr">
        <is>
          <t>Strawberry Lemonade</t>
        </is>
      </c>
      <c r="P187" s="29" t="n">
        <v>120</v>
      </c>
      <c r="Q187" s="29" t="n">
        <v>10</v>
      </c>
      <c r="R187" s="15" t="inlineStr">
        <is>
          <t>Not listed</t>
        </is>
      </c>
      <c r="S187" s="29" t="n">
        <v>0</v>
      </c>
      <c r="T187" s="29" t="n">
        <v>10</v>
      </c>
      <c r="U187" s="15" t="inlineStr">
        <is>
          <t>Stevia</t>
        </is>
      </c>
      <c r="V187" s="15" t="inlineStr">
        <is>
          <t>120 mg natural caffeine, L-theanine, biotin, zero sugar</t>
        </is>
      </c>
      <c r="W187" s="32" t="n"/>
      <c r="X187" s="32" t="n"/>
      <c r="Y187" s="32" t="n"/>
      <c r="Z187" s="32" t="n"/>
      <c r="AA187" s="15" t="inlineStr">
        <is>
          <t>Low</t>
        </is>
      </c>
      <c r="AB187" s="15" t="inlineStr">
        <is>
          <t>New social-driven entrant; small footprint</t>
        </is>
      </c>
      <c r="AC187" s="15" t="inlineStr">
        <is>
          <t>A lighter, prettier caffeinated sparkling energy</t>
        </is>
      </c>
      <c r="AD187" s="15" t="inlineStr">
        <is>
          <t>Mid-dose caffeine with a clean, lifestyle aesthetic.</t>
        </is>
      </c>
      <c r="AE187" s="32" t="n"/>
      <c r="AF187" s="34">
        <f>IF(AND(ISNUMBER($P187),ISNUMBER($AL187),$AL187&lt;&gt;0),ROUND($P187/$AL187*100,1),"")</f>
        <v/>
      </c>
      <c r="AG187" s="35">
        <f>IF(AND(ISNUMBER($S187),ISNUMBER($AL187),$AL187&lt;&gt;0),ROUND($S187/$AL187*100,2),"")</f>
        <v/>
      </c>
      <c r="AH187" s="34">
        <f>IF(AND(ISNUMBER($Q187),ISNUMBER($AL187),$AL187&lt;&gt;0),ROUND($Q187/$AL187*100,1),"")</f>
        <v/>
      </c>
      <c r="AI187" s="29">
        <f>IF(ISNUMBER($S187),IF($S187&lt;=1,"Yes","No"),"n/a")</f>
        <v/>
      </c>
      <c r="AJ187" s="29">
        <f>IF(ISNUMBER($S187),ROUND(MAX(0,MIN(100,100-$S187*2.5-IF(ISNUMBER($T187),$T187,0)*0.12+IF($S187&lt;=1,12,0))),0),"")</f>
        <v/>
      </c>
      <c r="AK187" s="29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29" t="n">
        <v>355</v>
      </c>
      <c r="AM187" s="30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Gorgie</t>
        </is>
      </c>
      <c r="B188" s="15" t="inlineStr">
        <is>
          <t>Gorgie Energy Sparkling Water | Strawberry Lemonade | 24-pack 355mL</t>
        </is>
      </c>
      <c r="C188" s="15" t="inlineStr">
        <is>
          <t>1) Sparkling electrolyte / functional sparkling</t>
        </is>
      </c>
      <c r="D188" s="15" t="inlineStr">
        <is>
          <t>355 mL can</t>
        </is>
      </c>
      <c r="E188" s="29" t="n">
        <v>24</v>
      </c>
      <c r="F188" s="30" t="n"/>
      <c r="G188" s="31">
        <f>IF(AND(ISNUMBER($F188),ISNUMBER($E188),$E188&lt;&gt;0),$F188/$E188,"")</f>
        <v/>
      </c>
      <c r="H188" s="31">
        <f>IF(AND(ISNUMBER($F188),ISNUMBER($AL188),ISNUMBER($E188),($AL188*$E188)&lt;&gt;0),$F188/($AL188*$E188)*100,"")</f>
        <v/>
      </c>
      <c r="I188" s="32" t="n"/>
      <c r="J188" s="33" t="n"/>
      <c r="K188" s="31">
        <f>IF(AND(ISNUMBER($F188),ISNUMBER($J188)),$F188*(1-$J188),"")</f>
        <v/>
      </c>
      <c r="L188" s="32" t="n"/>
      <c r="M188" s="32" t="n"/>
      <c r="N188" s="31">
        <f>IF(ISNUMBER($F188),($F188-IF(ISNUMBER($AM188),$AM188,0))*(1-IF(ISNUMBER($J188),$J188,0)),"")</f>
        <v/>
      </c>
      <c r="O188" s="15" t="inlineStr">
        <is>
          <t>Strawberry Lemonade</t>
        </is>
      </c>
      <c r="P188" s="29" t="n">
        <v>120</v>
      </c>
      <c r="Q188" s="29" t="n">
        <v>10</v>
      </c>
      <c r="R188" s="15" t="inlineStr">
        <is>
          <t>Not listed</t>
        </is>
      </c>
      <c r="S188" s="29" t="n">
        <v>0</v>
      </c>
      <c r="T188" s="29" t="n">
        <v>10</v>
      </c>
      <c r="U188" s="15" t="inlineStr">
        <is>
          <t>Stevia</t>
        </is>
      </c>
      <c r="V188" s="15" t="inlineStr">
        <is>
          <t>120 mg natural caffeine, L-theanine, biotin, zero sugar</t>
        </is>
      </c>
      <c r="W188" s="32" t="n"/>
      <c r="X188" s="32" t="n"/>
      <c r="Y188" s="32" t="n"/>
      <c r="Z188" s="32" t="n"/>
      <c r="AA188" s="15" t="inlineStr">
        <is>
          <t>Low</t>
        </is>
      </c>
      <c r="AB188" s="15" t="inlineStr">
        <is>
          <t>New social-driven entrant; small footprint</t>
        </is>
      </c>
      <c r="AC188" s="15" t="inlineStr">
        <is>
          <t>A lighter, prettier caffeinated sparkling energy</t>
        </is>
      </c>
      <c r="AD188" s="15" t="inlineStr">
        <is>
          <t>Mid-dose caffeine with a clean, lifestyle aesthetic.</t>
        </is>
      </c>
      <c r="AE188" s="32" t="n"/>
      <c r="AF188" s="34">
        <f>IF(AND(ISNUMBER($P188),ISNUMBER($AL188),$AL188&lt;&gt;0),ROUND($P188/$AL188*100,1),"")</f>
        <v/>
      </c>
      <c r="AG188" s="35">
        <f>IF(AND(ISNUMBER($S188),ISNUMBER($AL188),$AL188&lt;&gt;0),ROUND($S188/$AL188*100,2),"")</f>
        <v/>
      </c>
      <c r="AH188" s="34">
        <f>IF(AND(ISNUMBER($Q188),ISNUMBER($AL188),$AL188&lt;&gt;0),ROUND($Q188/$AL188*100,1),"")</f>
        <v/>
      </c>
      <c r="AI188" s="29">
        <f>IF(ISNUMBER($S188),IF($S188&lt;=1,"Yes","No"),"n/a")</f>
        <v/>
      </c>
      <c r="AJ188" s="29">
        <f>IF(ISNUMBER($S188),ROUND(MAX(0,MIN(100,100-$S188*2.5-IF(ISNUMBER($T188),$T188,0)*0.12+IF($S188&lt;=1,12,0))),0),"")</f>
        <v/>
      </c>
      <c r="AK188" s="29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29" t="n">
        <v>355</v>
      </c>
      <c r="AM188" s="30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Gorgie</t>
        </is>
      </c>
      <c r="B189" s="15" t="inlineStr">
        <is>
          <t>Gorgie Energy Sparkling Water | Cherry Limeade | single 355mL</t>
        </is>
      </c>
      <c r="C189" s="15" t="inlineStr">
        <is>
          <t>1) Sparkling electrolyte / functional sparkling</t>
        </is>
      </c>
      <c r="D189" s="15" t="inlineStr">
        <is>
          <t>355 mL can</t>
        </is>
      </c>
      <c r="E189" s="29" t="n">
        <v>1</v>
      </c>
      <c r="F189" s="30" t="n"/>
      <c r="G189" s="31">
        <f>IF(AND(ISNUMBER($F189),ISNUMBER($E189),$E189&lt;&gt;0),$F189/$E189,"")</f>
        <v/>
      </c>
      <c r="H189" s="31">
        <f>IF(AND(ISNUMBER($F189),ISNUMBER($AL189),ISNUMBER($E189),($AL189*$E189)&lt;&gt;0),$F189/($AL189*$E189)*100,"")</f>
        <v/>
      </c>
      <c r="I189" s="32" t="n"/>
      <c r="J189" s="33" t="n"/>
      <c r="K189" s="31">
        <f>IF(AND(ISNUMBER($F189),ISNUMBER($J189)),$F189*(1-$J189),"")</f>
        <v/>
      </c>
      <c r="L189" s="32" t="n"/>
      <c r="M189" s="32" t="n"/>
      <c r="N189" s="31">
        <f>IF(ISNUMBER($F189),($F189-IF(ISNUMBER($AM189),$AM189,0))*(1-IF(ISNUMBER($J189),$J189,0)),"")</f>
        <v/>
      </c>
      <c r="O189" s="15" t="inlineStr">
        <is>
          <t>Cherry Limeade</t>
        </is>
      </c>
      <c r="P189" s="29" t="n">
        <v>120</v>
      </c>
      <c r="Q189" s="29" t="n">
        <v>10</v>
      </c>
      <c r="R189" s="15" t="inlineStr">
        <is>
          <t>Not listed</t>
        </is>
      </c>
      <c r="S189" s="29" t="n">
        <v>0</v>
      </c>
      <c r="T189" s="29" t="n">
        <v>10</v>
      </c>
      <c r="U189" s="15" t="inlineStr">
        <is>
          <t>Stevia</t>
        </is>
      </c>
      <c r="V189" s="15" t="inlineStr">
        <is>
          <t>120 mg natural caffeine, L-theanine, biotin, zero sugar</t>
        </is>
      </c>
      <c r="W189" s="32" t="n"/>
      <c r="X189" s="32" t="n"/>
      <c r="Y189" s="32" t="n"/>
      <c r="Z189" s="32" t="n"/>
      <c r="AA189" s="15" t="inlineStr">
        <is>
          <t>Low</t>
        </is>
      </c>
      <c r="AB189" s="15" t="inlineStr">
        <is>
          <t>New social-driven entrant; small footprint</t>
        </is>
      </c>
      <c r="AC189" s="15" t="inlineStr">
        <is>
          <t>A lighter, prettier caffeinated sparkling energy</t>
        </is>
      </c>
      <c r="AD189" s="15" t="inlineStr">
        <is>
          <t>Mid-dose caffeine with a clean, lifestyle aesthetic.</t>
        </is>
      </c>
      <c r="AE189" s="32" t="n"/>
      <c r="AF189" s="34">
        <f>IF(AND(ISNUMBER($P189),ISNUMBER($AL189),$AL189&lt;&gt;0),ROUND($P189/$AL189*100,1),"")</f>
        <v/>
      </c>
      <c r="AG189" s="35">
        <f>IF(AND(ISNUMBER($S189),ISNUMBER($AL189),$AL189&lt;&gt;0),ROUND($S189/$AL189*100,2),"")</f>
        <v/>
      </c>
      <c r="AH189" s="34">
        <f>IF(AND(ISNUMBER($Q189),ISNUMBER($AL189),$AL189&lt;&gt;0),ROUND($Q189/$AL189*100,1),"")</f>
        <v/>
      </c>
      <c r="AI189" s="29">
        <f>IF(ISNUMBER($S189),IF($S189&lt;=1,"Yes","No"),"n/a")</f>
        <v/>
      </c>
      <c r="AJ189" s="29">
        <f>IF(ISNUMBER($S189),ROUND(MAX(0,MIN(100,100-$S189*2.5-IF(ISNUMBER($T189),$T189,0)*0.12+IF($S189&lt;=1,12,0))),0),"")</f>
        <v/>
      </c>
      <c r="AK189" s="29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29" t="n">
        <v>355</v>
      </c>
      <c r="AM189" s="30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Gorgie</t>
        </is>
      </c>
      <c r="B190" s="15" t="inlineStr">
        <is>
          <t>Gorgie Energy Sparkling Water | Cherry Limeade | 8-pack 355mL</t>
        </is>
      </c>
      <c r="C190" s="15" t="inlineStr">
        <is>
          <t>1) Sparkling electrolyte / functional sparkling</t>
        </is>
      </c>
      <c r="D190" s="15" t="inlineStr">
        <is>
          <t>355 mL can</t>
        </is>
      </c>
      <c r="E190" s="29" t="n">
        <v>8</v>
      </c>
      <c r="F190" s="30" t="n"/>
      <c r="G190" s="31">
        <f>IF(AND(ISNUMBER($F190),ISNUMBER($E190),$E190&lt;&gt;0),$F190/$E190,"")</f>
        <v/>
      </c>
      <c r="H190" s="31">
        <f>IF(AND(ISNUMBER($F190),ISNUMBER($AL190),ISNUMBER($E190),($AL190*$E190)&lt;&gt;0),$F190/($AL190*$E190)*100,"")</f>
        <v/>
      </c>
      <c r="I190" s="32" t="n"/>
      <c r="J190" s="33" t="n"/>
      <c r="K190" s="31">
        <f>IF(AND(ISNUMBER($F190),ISNUMBER($J190)),$F190*(1-$J190),"")</f>
        <v/>
      </c>
      <c r="L190" s="32" t="n"/>
      <c r="M190" s="32" t="n"/>
      <c r="N190" s="31">
        <f>IF(ISNUMBER($F190),($F190-IF(ISNUMBER($AM190),$AM190,0))*(1-IF(ISNUMBER($J190),$J190,0)),"")</f>
        <v/>
      </c>
      <c r="O190" s="15" t="inlineStr">
        <is>
          <t>Cherry Limeade</t>
        </is>
      </c>
      <c r="P190" s="29" t="n">
        <v>120</v>
      </c>
      <c r="Q190" s="29" t="n">
        <v>10</v>
      </c>
      <c r="R190" s="15" t="inlineStr">
        <is>
          <t>Not listed</t>
        </is>
      </c>
      <c r="S190" s="29" t="n">
        <v>0</v>
      </c>
      <c r="T190" s="29" t="n">
        <v>10</v>
      </c>
      <c r="U190" s="15" t="inlineStr">
        <is>
          <t>Stevia</t>
        </is>
      </c>
      <c r="V190" s="15" t="inlineStr">
        <is>
          <t>120 mg natural caffeine, L-theanine, biotin, zero sugar</t>
        </is>
      </c>
      <c r="W190" s="32" t="n"/>
      <c r="X190" s="32" t="n"/>
      <c r="Y190" s="32" t="n"/>
      <c r="Z190" s="32" t="n"/>
      <c r="AA190" s="15" t="inlineStr">
        <is>
          <t>Low</t>
        </is>
      </c>
      <c r="AB190" s="15" t="inlineStr">
        <is>
          <t>New social-driven entrant; small footprint</t>
        </is>
      </c>
      <c r="AC190" s="15" t="inlineStr">
        <is>
          <t>A lighter, prettier caffeinated sparkling energy</t>
        </is>
      </c>
      <c r="AD190" s="15" t="inlineStr">
        <is>
          <t>Mid-dose caffeine with a clean, lifestyle aesthetic.</t>
        </is>
      </c>
      <c r="AE190" s="32" t="n"/>
      <c r="AF190" s="34">
        <f>IF(AND(ISNUMBER($P190),ISNUMBER($AL190),$AL190&lt;&gt;0),ROUND($P190/$AL190*100,1),"")</f>
        <v/>
      </c>
      <c r="AG190" s="35">
        <f>IF(AND(ISNUMBER($S190),ISNUMBER($AL190),$AL190&lt;&gt;0),ROUND($S190/$AL190*100,2),"")</f>
        <v/>
      </c>
      <c r="AH190" s="34">
        <f>IF(AND(ISNUMBER($Q190),ISNUMBER($AL190),$AL190&lt;&gt;0),ROUND($Q190/$AL190*100,1),"")</f>
        <v/>
      </c>
      <c r="AI190" s="29">
        <f>IF(ISNUMBER($S190),IF($S190&lt;=1,"Yes","No"),"n/a")</f>
        <v/>
      </c>
      <c r="AJ190" s="29">
        <f>IF(ISNUMBER($S190),ROUND(MAX(0,MIN(100,100-$S190*2.5-IF(ISNUMBER($T190),$T190,0)*0.12+IF($S190&lt;=1,12,0))),0),"")</f>
        <v/>
      </c>
      <c r="AK190" s="29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29" t="n">
        <v>355</v>
      </c>
      <c r="AM190" s="30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Gorgie</t>
        </is>
      </c>
      <c r="B191" s="15" t="inlineStr">
        <is>
          <t>Gorgie Energy Sparkling Water | Cherry Limeade | 12-pack 355mL</t>
        </is>
      </c>
      <c r="C191" s="15" t="inlineStr">
        <is>
          <t>1) Sparkling electrolyte / functional sparkling</t>
        </is>
      </c>
      <c r="D191" s="15" t="inlineStr">
        <is>
          <t>355 mL can</t>
        </is>
      </c>
      <c r="E191" s="29" t="n">
        <v>12</v>
      </c>
      <c r="F191" s="30" t="n"/>
      <c r="G191" s="31">
        <f>IF(AND(ISNUMBER($F191),ISNUMBER($E191),$E191&lt;&gt;0),$F191/$E191,"")</f>
        <v/>
      </c>
      <c r="H191" s="31">
        <f>IF(AND(ISNUMBER($F191),ISNUMBER($AL191),ISNUMBER($E191),($AL191*$E191)&lt;&gt;0),$F191/($AL191*$E191)*100,"")</f>
        <v/>
      </c>
      <c r="I191" s="32" t="n"/>
      <c r="J191" s="33" t="n"/>
      <c r="K191" s="31">
        <f>IF(AND(ISNUMBER($F191),ISNUMBER($J191)),$F191*(1-$J191),"")</f>
        <v/>
      </c>
      <c r="L191" s="32" t="n"/>
      <c r="M191" s="32" t="n"/>
      <c r="N191" s="31">
        <f>IF(ISNUMBER($F191),($F191-IF(ISNUMBER($AM191),$AM191,0))*(1-IF(ISNUMBER($J191),$J191,0)),"")</f>
        <v/>
      </c>
      <c r="O191" s="15" t="inlineStr">
        <is>
          <t>Cherry Limeade</t>
        </is>
      </c>
      <c r="P191" s="29" t="n">
        <v>120</v>
      </c>
      <c r="Q191" s="29" t="n">
        <v>10</v>
      </c>
      <c r="R191" s="15" t="inlineStr">
        <is>
          <t>Not listed</t>
        </is>
      </c>
      <c r="S191" s="29" t="n">
        <v>0</v>
      </c>
      <c r="T191" s="29" t="n">
        <v>10</v>
      </c>
      <c r="U191" s="15" t="inlineStr">
        <is>
          <t>Stevia</t>
        </is>
      </c>
      <c r="V191" s="15" t="inlineStr">
        <is>
          <t>120 mg natural caffeine, L-theanine, biotin, zero sugar</t>
        </is>
      </c>
      <c r="W191" s="32" t="n"/>
      <c r="X191" s="32" t="n"/>
      <c r="Y191" s="32" t="n"/>
      <c r="Z191" s="32" t="n"/>
      <c r="AA191" s="15" t="inlineStr">
        <is>
          <t>Low</t>
        </is>
      </c>
      <c r="AB191" s="15" t="inlineStr">
        <is>
          <t>New social-driven entrant; small footprint</t>
        </is>
      </c>
      <c r="AC191" s="15" t="inlineStr">
        <is>
          <t>A lighter, prettier caffeinated sparkling energy</t>
        </is>
      </c>
      <c r="AD191" s="15" t="inlineStr">
        <is>
          <t>Mid-dose caffeine with a clean, lifestyle aesthetic.</t>
        </is>
      </c>
      <c r="AE191" s="32" t="n"/>
      <c r="AF191" s="34">
        <f>IF(AND(ISNUMBER($P191),ISNUMBER($AL191),$AL191&lt;&gt;0),ROUND($P191/$AL191*100,1),"")</f>
        <v/>
      </c>
      <c r="AG191" s="35">
        <f>IF(AND(ISNUMBER($S191),ISNUMBER($AL191),$AL191&lt;&gt;0),ROUND($S191/$AL191*100,2),"")</f>
        <v/>
      </c>
      <c r="AH191" s="34">
        <f>IF(AND(ISNUMBER($Q191),ISNUMBER($AL191),$AL191&lt;&gt;0),ROUND($Q191/$AL191*100,1),"")</f>
        <v/>
      </c>
      <c r="AI191" s="29">
        <f>IF(ISNUMBER($S191),IF($S191&lt;=1,"Yes","No"),"n/a")</f>
        <v/>
      </c>
      <c r="AJ191" s="29">
        <f>IF(ISNUMBER($S191),ROUND(MAX(0,MIN(100,100-$S191*2.5-IF(ISNUMBER($T191),$T191,0)*0.12+IF($S191&lt;=1,12,0))),0),"")</f>
        <v/>
      </c>
      <c r="AK191" s="29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29" t="n">
        <v>355</v>
      </c>
      <c r="AM191" s="30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Gorgie</t>
        </is>
      </c>
      <c r="B192" s="15" t="inlineStr">
        <is>
          <t>Gorgie Energy Sparkling Water | Cherry Limeade | 15-pack 355mL</t>
        </is>
      </c>
      <c r="C192" s="15" t="inlineStr">
        <is>
          <t>1) Sparkling electrolyte / functional sparkling</t>
        </is>
      </c>
      <c r="D192" s="15" t="inlineStr">
        <is>
          <t>355 mL can</t>
        </is>
      </c>
      <c r="E192" s="29" t="n">
        <v>15</v>
      </c>
      <c r="F192" s="30" t="n"/>
      <c r="G192" s="31">
        <f>IF(AND(ISNUMBER($F192),ISNUMBER($E192),$E192&lt;&gt;0),$F192/$E192,"")</f>
        <v/>
      </c>
      <c r="H192" s="31">
        <f>IF(AND(ISNUMBER($F192),ISNUMBER($AL192),ISNUMBER($E192),($AL192*$E192)&lt;&gt;0),$F192/($AL192*$E192)*100,"")</f>
        <v/>
      </c>
      <c r="I192" s="32" t="n"/>
      <c r="J192" s="33" t="n"/>
      <c r="K192" s="31">
        <f>IF(AND(ISNUMBER($F192),ISNUMBER($J192)),$F192*(1-$J192),"")</f>
        <v/>
      </c>
      <c r="L192" s="32" t="n"/>
      <c r="M192" s="32" t="n"/>
      <c r="N192" s="31">
        <f>IF(ISNUMBER($F192),($F192-IF(ISNUMBER($AM192),$AM192,0))*(1-IF(ISNUMBER($J192),$J192,0)),"")</f>
        <v/>
      </c>
      <c r="O192" s="15" t="inlineStr">
        <is>
          <t>Cherry Limeade</t>
        </is>
      </c>
      <c r="P192" s="29" t="n">
        <v>120</v>
      </c>
      <c r="Q192" s="29" t="n">
        <v>10</v>
      </c>
      <c r="R192" s="15" t="inlineStr">
        <is>
          <t>Not listed</t>
        </is>
      </c>
      <c r="S192" s="29" t="n">
        <v>0</v>
      </c>
      <c r="T192" s="29" t="n">
        <v>10</v>
      </c>
      <c r="U192" s="15" t="inlineStr">
        <is>
          <t>Stevia</t>
        </is>
      </c>
      <c r="V192" s="15" t="inlineStr">
        <is>
          <t>120 mg natural caffeine, L-theanine, biotin, zero sugar</t>
        </is>
      </c>
      <c r="W192" s="32" t="n"/>
      <c r="X192" s="32" t="n"/>
      <c r="Y192" s="32" t="n"/>
      <c r="Z192" s="32" t="n"/>
      <c r="AA192" s="15" t="inlineStr">
        <is>
          <t>Low</t>
        </is>
      </c>
      <c r="AB192" s="15" t="inlineStr">
        <is>
          <t>New social-driven entrant; small footprint</t>
        </is>
      </c>
      <c r="AC192" s="15" t="inlineStr">
        <is>
          <t>A lighter, prettier caffeinated sparkling energy</t>
        </is>
      </c>
      <c r="AD192" s="15" t="inlineStr">
        <is>
          <t>Mid-dose caffeine with a clean, lifestyle aesthetic.</t>
        </is>
      </c>
      <c r="AE192" s="32" t="n"/>
      <c r="AF192" s="34">
        <f>IF(AND(ISNUMBER($P192),ISNUMBER($AL192),$AL192&lt;&gt;0),ROUND($P192/$AL192*100,1),"")</f>
        <v/>
      </c>
      <c r="AG192" s="35">
        <f>IF(AND(ISNUMBER($S192),ISNUMBER($AL192),$AL192&lt;&gt;0),ROUND($S192/$AL192*100,2),"")</f>
        <v/>
      </c>
      <c r="AH192" s="34">
        <f>IF(AND(ISNUMBER($Q192),ISNUMBER($AL192),$AL192&lt;&gt;0),ROUND($Q192/$AL192*100,1),"")</f>
        <v/>
      </c>
      <c r="AI192" s="29">
        <f>IF(ISNUMBER($S192),IF($S192&lt;=1,"Yes","No"),"n/a")</f>
        <v/>
      </c>
      <c r="AJ192" s="29">
        <f>IF(ISNUMBER($S192),ROUND(MAX(0,MIN(100,100-$S192*2.5-IF(ISNUMBER($T192),$T192,0)*0.12+IF($S192&lt;=1,12,0))),0),"")</f>
        <v/>
      </c>
      <c r="AK192" s="29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29" t="n">
        <v>355</v>
      </c>
      <c r="AM192" s="30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Gorgie</t>
        </is>
      </c>
      <c r="B193" s="15" t="inlineStr">
        <is>
          <t>Gorgie Energy Sparkling Water | Cherry Limeade | 18-pack 355mL</t>
        </is>
      </c>
      <c r="C193" s="15" t="inlineStr">
        <is>
          <t>1) Sparkling electrolyte / functional sparkling</t>
        </is>
      </c>
      <c r="D193" s="15" t="inlineStr">
        <is>
          <t>355 mL can</t>
        </is>
      </c>
      <c r="E193" s="29" t="n">
        <v>18</v>
      </c>
      <c r="F193" s="30" t="n"/>
      <c r="G193" s="31">
        <f>IF(AND(ISNUMBER($F193),ISNUMBER($E193),$E193&lt;&gt;0),$F193/$E193,"")</f>
        <v/>
      </c>
      <c r="H193" s="31">
        <f>IF(AND(ISNUMBER($F193),ISNUMBER($AL193),ISNUMBER($E193),($AL193*$E193)&lt;&gt;0),$F193/($AL193*$E193)*100,"")</f>
        <v/>
      </c>
      <c r="I193" s="32" t="n"/>
      <c r="J193" s="33" t="n"/>
      <c r="K193" s="31">
        <f>IF(AND(ISNUMBER($F193),ISNUMBER($J193)),$F193*(1-$J193),"")</f>
        <v/>
      </c>
      <c r="L193" s="32" t="n"/>
      <c r="M193" s="32" t="n"/>
      <c r="N193" s="31">
        <f>IF(ISNUMBER($F193),($F193-IF(ISNUMBER($AM193),$AM193,0))*(1-IF(ISNUMBER($J193),$J193,0)),"")</f>
        <v/>
      </c>
      <c r="O193" s="15" t="inlineStr">
        <is>
          <t>Cherry Limeade</t>
        </is>
      </c>
      <c r="P193" s="29" t="n">
        <v>120</v>
      </c>
      <c r="Q193" s="29" t="n">
        <v>10</v>
      </c>
      <c r="R193" s="15" t="inlineStr">
        <is>
          <t>Not listed</t>
        </is>
      </c>
      <c r="S193" s="29" t="n">
        <v>0</v>
      </c>
      <c r="T193" s="29" t="n">
        <v>10</v>
      </c>
      <c r="U193" s="15" t="inlineStr">
        <is>
          <t>Stevia</t>
        </is>
      </c>
      <c r="V193" s="15" t="inlineStr">
        <is>
          <t>120 mg natural caffeine, L-theanine, biotin, zero sugar</t>
        </is>
      </c>
      <c r="W193" s="32" t="n"/>
      <c r="X193" s="32" t="n"/>
      <c r="Y193" s="32" t="n"/>
      <c r="Z193" s="32" t="n"/>
      <c r="AA193" s="15" t="inlineStr">
        <is>
          <t>Low</t>
        </is>
      </c>
      <c r="AB193" s="15" t="inlineStr">
        <is>
          <t>New social-driven entrant; small footprint</t>
        </is>
      </c>
      <c r="AC193" s="15" t="inlineStr">
        <is>
          <t>A lighter, prettier caffeinated sparkling energy</t>
        </is>
      </c>
      <c r="AD193" s="15" t="inlineStr">
        <is>
          <t>Mid-dose caffeine with a clean, lifestyle aesthetic.</t>
        </is>
      </c>
      <c r="AE193" s="32" t="n"/>
      <c r="AF193" s="34">
        <f>IF(AND(ISNUMBER($P193),ISNUMBER($AL193),$AL193&lt;&gt;0),ROUND($P193/$AL193*100,1),"")</f>
        <v/>
      </c>
      <c r="AG193" s="35">
        <f>IF(AND(ISNUMBER($S193),ISNUMBER($AL193),$AL193&lt;&gt;0),ROUND($S193/$AL193*100,2),"")</f>
        <v/>
      </c>
      <c r="AH193" s="34">
        <f>IF(AND(ISNUMBER($Q193),ISNUMBER($AL193),$AL193&lt;&gt;0),ROUND($Q193/$AL193*100,1),"")</f>
        <v/>
      </c>
      <c r="AI193" s="29">
        <f>IF(ISNUMBER($S193),IF($S193&lt;=1,"Yes","No"),"n/a")</f>
        <v/>
      </c>
      <c r="AJ193" s="29">
        <f>IF(ISNUMBER($S193),ROUND(MAX(0,MIN(100,100-$S193*2.5-IF(ISNUMBER($T193),$T193,0)*0.12+IF($S193&lt;=1,12,0))),0),"")</f>
        <v/>
      </c>
      <c r="AK193" s="29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29" t="n">
        <v>355</v>
      </c>
      <c r="AM193" s="30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Gorgie</t>
        </is>
      </c>
      <c r="B194" s="15" t="inlineStr">
        <is>
          <t>Gorgie Energy Sparkling Water | Cherry Limeade | 24-pack 355mL</t>
        </is>
      </c>
      <c r="C194" s="15" t="inlineStr">
        <is>
          <t>1) Sparkling electrolyte / functional sparkling</t>
        </is>
      </c>
      <c r="D194" s="15" t="inlineStr">
        <is>
          <t>355 mL can</t>
        </is>
      </c>
      <c r="E194" s="29" t="n">
        <v>24</v>
      </c>
      <c r="F194" s="30" t="n"/>
      <c r="G194" s="31">
        <f>IF(AND(ISNUMBER($F194),ISNUMBER($E194),$E194&lt;&gt;0),$F194/$E194,"")</f>
        <v/>
      </c>
      <c r="H194" s="31">
        <f>IF(AND(ISNUMBER($F194),ISNUMBER($AL194),ISNUMBER($E194),($AL194*$E194)&lt;&gt;0),$F194/($AL194*$E194)*100,"")</f>
        <v/>
      </c>
      <c r="I194" s="32" t="n"/>
      <c r="J194" s="33" t="n"/>
      <c r="K194" s="31">
        <f>IF(AND(ISNUMBER($F194),ISNUMBER($J194)),$F194*(1-$J194),"")</f>
        <v/>
      </c>
      <c r="L194" s="32" t="n"/>
      <c r="M194" s="32" t="n"/>
      <c r="N194" s="31">
        <f>IF(ISNUMBER($F194),($F194-IF(ISNUMBER($AM194),$AM194,0))*(1-IF(ISNUMBER($J194),$J194,0)),"")</f>
        <v/>
      </c>
      <c r="O194" s="15" t="inlineStr">
        <is>
          <t>Cherry Limeade</t>
        </is>
      </c>
      <c r="P194" s="29" t="n">
        <v>120</v>
      </c>
      <c r="Q194" s="29" t="n">
        <v>10</v>
      </c>
      <c r="R194" s="15" t="inlineStr">
        <is>
          <t>Not listed</t>
        </is>
      </c>
      <c r="S194" s="29" t="n">
        <v>0</v>
      </c>
      <c r="T194" s="29" t="n">
        <v>10</v>
      </c>
      <c r="U194" s="15" t="inlineStr">
        <is>
          <t>Stevia</t>
        </is>
      </c>
      <c r="V194" s="15" t="inlineStr">
        <is>
          <t>120 mg natural caffeine, L-theanine, biotin, zero sugar</t>
        </is>
      </c>
      <c r="W194" s="32" t="n"/>
      <c r="X194" s="32" t="n"/>
      <c r="Y194" s="32" t="n"/>
      <c r="Z194" s="32" t="n"/>
      <c r="AA194" s="15" t="inlineStr">
        <is>
          <t>Low</t>
        </is>
      </c>
      <c r="AB194" s="15" t="inlineStr">
        <is>
          <t>New social-driven entrant; small footprint</t>
        </is>
      </c>
      <c r="AC194" s="15" t="inlineStr">
        <is>
          <t>A lighter, prettier caffeinated sparkling energy</t>
        </is>
      </c>
      <c r="AD194" s="15" t="inlineStr">
        <is>
          <t>Mid-dose caffeine with a clean, lifestyle aesthetic.</t>
        </is>
      </c>
      <c r="AE194" s="32" t="n"/>
      <c r="AF194" s="34">
        <f>IF(AND(ISNUMBER($P194),ISNUMBER($AL194),$AL194&lt;&gt;0),ROUND($P194/$AL194*100,1),"")</f>
        <v/>
      </c>
      <c r="AG194" s="35">
        <f>IF(AND(ISNUMBER($S194),ISNUMBER($AL194),$AL194&lt;&gt;0),ROUND($S194/$AL194*100,2),"")</f>
        <v/>
      </c>
      <c r="AH194" s="34">
        <f>IF(AND(ISNUMBER($Q194),ISNUMBER($AL194),$AL194&lt;&gt;0),ROUND($Q194/$AL194*100,1),"")</f>
        <v/>
      </c>
      <c r="AI194" s="29">
        <f>IF(ISNUMBER($S194),IF($S194&lt;=1,"Yes","No"),"n/a")</f>
        <v/>
      </c>
      <c r="AJ194" s="29">
        <f>IF(ISNUMBER($S194),ROUND(MAX(0,MIN(100,100-$S194*2.5-IF(ISNUMBER($T194),$T194,0)*0.12+IF($S194&lt;=1,12,0))),0),"")</f>
        <v/>
      </c>
      <c r="AK194" s="29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29" t="n">
        <v>355</v>
      </c>
      <c r="AM194" s="30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United Sodas</t>
        </is>
      </c>
      <c r="B195" s="15" t="inlineStr">
        <is>
          <t>United Sodas of America | Wild Berry | single 355mL</t>
        </is>
      </c>
      <c r="C195" s="15" t="inlineStr">
        <is>
          <t>1) Sparkling electrolyte / functional sparkling</t>
        </is>
      </c>
      <c r="D195" s="15" t="inlineStr">
        <is>
          <t>355 mL can</t>
        </is>
      </c>
      <c r="E195" s="29" t="n">
        <v>1</v>
      </c>
      <c r="F195" s="30" t="n"/>
      <c r="G195" s="31">
        <f>IF(AND(ISNUMBER($F195),ISNUMBER($E195),$E195&lt;&gt;0),$F195/$E195,"")</f>
        <v/>
      </c>
      <c r="H195" s="31">
        <f>IF(AND(ISNUMBER($F195),ISNUMBER($AL195),ISNUMBER($E195),($AL195*$E195)&lt;&gt;0),$F195/($AL195*$E195)*100,"")</f>
        <v/>
      </c>
      <c r="I195" s="32" t="n"/>
      <c r="J195" s="33" t="n"/>
      <c r="K195" s="31">
        <f>IF(AND(ISNUMBER($F195),ISNUMBER($J195)),$F195*(1-$J195),"")</f>
        <v/>
      </c>
      <c r="L195" s="32" t="n"/>
      <c r="M195" s="32" t="n"/>
      <c r="N195" s="31">
        <f>IF(ISNUMBER($F195),($F195-IF(ISNUMBER($AM195),$AM195,0))*(1-IF(ISNUMBER($J195),$J195,0)),"")</f>
        <v/>
      </c>
      <c r="O195" s="15" t="inlineStr">
        <is>
          <t>Wild Berry</t>
        </is>
      </c>
      <c r="P195" s="29" t="n">
        <v>0</v>
      </c>
      <c r="Q195" s="29" t="n">
        <v>10</v>
      </c>
      <c r="R195" s="15" t="inlineStr">
        <is>
          <t>Not listed</t>
        </is>
      </c>
      <c r="S195" s="29" t="n">
        <v>8</v>
      </c>
      <c r="T195" s="29" t="n">
        <v>30</v>
      </c>
      <c r="U195" s="15" t="inlineStr">
        <is>
          <t>Cane sugar (small amount)</t>
        </is>
      </c>
      <c r="V195" s="15" t="inlineStr">
        <is>
          <t>Low calorie, light sparkling soda, minimalist branding</t>
        </is>
      </c>
      <c r="W195" s="32" t="n"/>
      <c r="X195" s="32" t="n"/>
      <c r="Y195" s="32" t="n"/>
      <c r="Z195" s="32" t="n"/>
      <c r="AA195" s="15" t="inlineStr">
        <is>
          <t>Low</t>
        </is>
      </c>
      <c r="AB195" s="15" t="inlineStr">
        <is>
          <t>Niche premium soda; design-led</t>
        </is>
      </c>
      <c r="AC195" s="15" t="inlineStr">
        <is>
          <t>A light, low-calorie modern soda</t>
        </is>
      </c>
      <c r="AD195" s="15" t="inlineStr">
        <is>
          <t>Low-calorie soda with a clean, design-forward identity.</t>
        </is>
      </c>
      <c r="AE195" s="32" t="n"/>
      <c r="AF195" s="34">
        <f>IF(AND(ISNUMBER($P195),ISNUMBER($AL195),$AL195&lt;&gt;0),ROUND($P195/$AL195*100,1),"")</f>
        <v/>
      </c>
      <c r="AG195" s="35">
        <f>IF(AND(ISNUMBER($S195),ISNUMBER($AL195),$AL195&lt;&gt;0),ROUND($S195/$AL195*100,2),"")</f>
        <v/>
      </c>
      <c r="AH195" s="34">
        <f>IF(AND(ISNUMBER($Q195),ISNUMBER($AL195),$AL195&lt;&gt;0),ROUND($Q195/$AL195*100,1),"")</f>
        <v/>
      </c>
      <c r="AI195" s="29">
        <f>IF(ISNUMBER($S195),IF($S195&lt;=1,"Yes","No"),"n/a")</f>
        <v/>
      </c>
      <c r="AJ195" s="29">
        <f>IF(ISNUMBER($S195),ROUND(MAX(0,MIN(100,100-$S195*2.5-IF(ISNUMBER($T195),$T195,0)*0.12+IF($S195&lt;=1,12,0))),0),"")</f>
        <v/>
      </c>
      <c r="AK195" s="29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29" t="n">
        <v>355</v>
      </c>
      <c r="AM195" s="30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United Sodas</t>
        </is>
      </c>
      <c r="B196" s="15" t="inlineStr">
        <is>
          <t>United Sodas of America | Wild Berry | 8-pack 355mL</t>
        </is>
      </c>
      <c r="C196" s="15" t="inlineStr">
        <is>
          <t>1) Sparkling electrolyte / functional sparkling</t>
        </is>
      </c>
      <c r="D196" s="15" t="inlineStr">
        <is>
          <t>355 mL can</t>
        </is>
      </c>
      <c r="E196" s="29" t="n">
        <v>8</v>
      </c>
      <c r="F196" s="30" t="n"/>
      <c r="G196" s="31">
        <f>IF(AND(ISNUMBER($F196),ISNUMBER($E196),$E196&lt;&gt;0),$F196/$E196,"")</f>
        <v/>
      </c>
      <c r="H196" s="31">
        <f>IF(AND(ISNUMBER($F196),ISNUMBER($AL196),ISNUMBER($E196),($AL196*$E196)&lt;&gt;0),$F196/($AL196*$E196)*100,"")</f>
        <v/>
      </c>
      <c r="I196" s="32" t="n"/>
      <c r="J196" s="33" t="n"/>
      <c r="K196" s="31">
        <f>IF(AND(ISNUMBER($F196),ISNUMBER($J196)),$F196*(1-$J196),"")</f>
        <v/>
      </c>
      <c r="L196" s="32" t="n"/>
      <c r="M196" s="32" t="n"/>
      <c r="N196" s="31">
        <f>IF(ISNUMBER($F196),($F196-IF(ISNUMBER($AM196),$AM196,0))*(1-IF(ISNUMBER($J196),$J196,0)),"")</f>
        <v/>
      </c>
      <c r="O196" s="15" t="inlineStr">
        <is>
          <t>Wild Berry</t>
        </is>
      </c>
      <c r="P196" s="29" t="n">
        <v>0</v>
      </c>
      <c r="Q196" s="29" t="n">
        <v>10</v>
      </c>
      <c r="R196" s="15" t="inlineStr">
        <is>
          <t>Not listed</t>
        </is>
      </c>
      <c r="S196" s="29" t="n">
        <v>8</v>
      </c>
      <c r="T196" s="29" t="n">
        <v>30</v>
      </c>
      <c r="U196" s="15" t="inlineStr">
        <is>
          <t>Cane sugar (small amount)</t>
        </is>
      </c>
      <c r="V196" s="15" t="inlineStr">
        <is>
          <t>Low calorie, light sparkling soda, minimalist branding</t>
        </is>
      </c>
      <c r="W196" s="32" t="n"/>
      <c r="X196" s="32" t="n"/>
      <c r="Y196" s="32" t="n"/>
      <c r="Z196" s="32" t="n"/>
      <c r="AA196" s="15" t="inlineStr">
        <is>
          <t>Low</t>
        </is>
      </c>
      <c r="AB196" s="15" t="inlineStr">
        <is>
          <t>Niche premium soda; design-led</t>
        </is>
      </c>
      <c r="AC196" s="15" t="inlineStr">
        <is>
          <t>A light, low-calorie modern soda</t>
        </is>
      </c>
      <c r="AD196" s="15" t="inlineStr">
        <is>
          <t>Low-calorie soda with a clean, design-forward identity.</t>
        </is>
      </c>
      <c r="AE196" s="32" t="n"/>
      <c r="AF196" s="34">
        <f>IF(AND(ISNUMBER($P196),ISNUMBER($AL196),$AL196&lt;&gt;0),ROUND($P196/$AL196*100,1),"")</f>
        <v/>
      </c>
      <c r="AG196" s="35">
        <f>IF(AND(ISNUMBER($S196),ISNUMBER($AL196),$AL196&lt;&gt;0),ROUND($S196/$AL196*100,2),"")</f>
        <v/>
      </c>
      <c r="AH196" s="34">
        <f>IF(AND(ISNUMBER($Q196),ISNUMBER($AL196),$AL196&lt;&gt;0),ROUND($Q196/$AL196*100,1),"")</f>
        <v/>
      </c>
      <c r="AI196" s="29">
        <f>IF(ISNUMBER($S196),IF($S196&lt;=1,"Yes","No"),"n/a")</f>
        <v/>
      </c>
      <c r="AJ196" s="29">
        <f>IF(ISNUMBER($S196),ROUND(MAX(0,MIN(100,100-$S196*2.5-IF(ISNUMBER($T196),$T196,0)*0.12+IF($S196&lt;=1,12,0))),0),"")</f>
        <v/>
      </c>
      <c r="AK196" s="29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29" t="n">
        <v>355</v>
      </c>
      <c r="AM196" s="30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United Sodas</t>
        </is>
      </c>
      <c r="B197" s="15" t="inlineStr">
        <is>
          <t>United Sodas of America | Wild Berry | 12-pack 355mL</t>
        </is>
      </c>
      <c r="C197" s="15" t="inlineStr">
        <is>
          <t>1) Sparkling electrolyte / functional sparkling</t>
        </is>
      </c>
      <c r="D197" s="15" t="inlineStr">
        <is>
          <t>355 mL can</t>
        </is>
      </c>
      <c r="E197" s="29" t="n">
        <v>12</v>
      </c>
      <c r="F197" s="30" t="n"/>
      <c r="G197" s="31">
        <f>IF(AND(ISNUMBER($F197),ISNUMBER($E197),$E197&lt;&gt;0),$F197/$E197,"")</f>
        <v/>
      </c>
      <c r="H197" s="31">
        <f>IF(AND(ISNUMBER($F197),ISNUMBER($AL197),ISNUMBER($E197),($AL197*$E197)&lt;&gt;0),$F197/($AL197*$E197)*100,"")</f>
        <v/>
      </c>
      <c r="I197" s="32" t="n"/>
      <c r="J197" s="33" t="n"/>
      <c r="K197" s="31">
        <f>IF(AND(ISNUMBER($F197),ISNUMBER($J197)),$F197*(1-$J197),"")</f>
        <v/>
      </c>
      <c r="L197" s="32" t="n"/>
      <c r="M197" s="32" t="n"/>
      <c r="N197" s="31">
        <f>IF(ISNUMBER($F197),($F197-IF(ISNUMBER($AM197),$AM197,0))*(1-IF(ISNUMBER($J197),$J197,0)),"")</f>
        <v/>
      </c>
      <c r="O197" s="15" t="inlineStr">
        <is>
          <t>Wild Berry</t>
        </is>
      </c>
      <c r="P197" s="29" t="n">
        <v>0</v>
      </c>
      <c r="Q197" s="29" t="n">
        <v>10</v>
      </c>
      <c r="R197" s="15" t="inlineStr">
        <is>
          <t>Not listed</t>
        </is>
      </c>
      <c r="S197" s="29" t="n">
        <v>8</v>
      </c>
      <c r="T197" s="29" t="n">
        <v>30</v>
      </c>
      <c r="U197" s="15" t="inlineStr">
        <is>
          <t>Cane sugar (small amount)</t>
        </is>
      </c>
      <c r="V197" s="15" t="inlineStr">
        <is>
          <t>Low calorie, light sparkling soda, minimalist branding</t>
        </is>
      </c>
      <c r="W197" s="32" t="n"/>
      <c r="X197" s="32" t="n"/>
      <c r="Y197" s="32" t="n"/>
      <c r="Z197" s="32" t="n"/>
      <c r="AA197" s="15" t="inlineStr">
        <is>
          <t>Low</t>
        </is>
      </c>
      <c r="AB197" s="15" t="inlineStr">
        <is>
          <t>Niche premium soda; design-led</t>
        </is>
      </c>
      <c r="AC197" s="15" t="inlineStr">
        <is>
          <t>A light, low-calorie modern soda</t>
        </is>
      </c>
      <c r="AD197" s="15" t="inlineStr">
        <is>
          <t>Low-calorie soda with a clean, design-forward identity.</t>
        </is>
      </c>
      <c r="AE197" s="32" t="n"/>
      <c r="AF197" s="34">
        <f>IF(AND(ISNUMBER($P197),ISNUMBER($AL197),$AL197&lt;&gt;0),ROUND($P197/$AL197*100,1),"")</f>
        <v/>
      </c>
      <c r="AG197" s="35">
        <f>IF(AND(ISNUMBER($S197),ISNUMBER($AL197),$AL197&lt;&gt;0),ROUND($S197/$AL197*100,2),"")</f>
        <v/>
      </c>
      <c r="AH197" s="34">
        <f>IF(AND(ISNUMBER($Q197),ISNUMBER($AL197),$AL197&lt;&gt;0),ROUND($Q197/$AL197*100,1),"")</f>
        <v/>
      </c>
      <c r="AI197" s="29">
        <f>IF(ISNUMBER($S197),IF($S197&lt;=1,"Yes","No"),"n/a")</f>
        <v/>
      </c>
      <c r="AJ197" s="29">
        <f>IF(ISNUMBER($S197),ROUND(MAX(0,MIN(100,100-$S197*2.5-IF(ISNUMBER($T197),$T197,0)*0.12+IF($S197&lt;=1,12,0))),0),"")</f>
        <v/>
      </c>
      <c r="AK197" s="29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29" t="n">
        <v>355</v>
      </c>
      <c r="AM197" s="30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United Sodas</t>
        </is>
      </c>
      <c r="B198" s="15" t="inlineStr">
        <is>
          <t>United Sodas of America | Wild Berry | 15-pack 355mL</t>
        </is>
      </c>
      <c r="C198" s="15" t="inlineStr">
        <is>
          <t>1) Sparkling electrolyte / functional sparkling</t>
        </is>
      </c>
      <c r="D198" s="15" t="inlineStr">
        <is>
          <t>355 mL can</t>
        </is>
      </c>
      <c r="E198" s="29" t="n">
        <v>15</v>
      </c>
      <c r="F198" s="30" t="n"/>
      <c r="G198" s="31">
        <f>IF(AND(ISNUMBER($F198),ISNUMBER($E198),$E198&lt;&gt;0),$F198/$E198,"")</f>
        <v/>
      </c>
      <c r="H198" s="31">
        <f>IF(AND(ISNUMBER($F198),ISNUMBER($AL198),ISNUMBER($E198),($AL198*$E198)&lt;&gt;0),$F198/($AL198*$E198)*100,"")</f>
        <v/>
      </c>
      <c r="I198" s="32" t="n"/>
      <c r="J198" s="33" t="n"/>
      <c r="K198" s="31">
        <f>IF(AND(ISNUMBER($F198),ISNUMBER($J198)),$F198*(1-$J198),"")</f>
        <v/>
      </c>
      <c r="L198" s="32" t="n"/>
      <c r="M198" s="32" t="n"/>
      <c r="N198" s="31">
        <f>IF(ISNUMBER($F198),($F198-IF(ISNUMBER($AM198),$AM198,0))*(1-IF(ISNUMBER($J198),$J198,0)),"")</f>
        <v/>
      </c>
      <c r="O198" s="15" t="inlineStr">
        <is>
          <t>Wild Berry</t>
        </is>
      </c>
      <c r="P198" s="29" t="n">
        <v>0</v>
      </c>
      <c r="Q198" s="29" t="n">
        <v>10</v>
      </c>
      <c r="R198" s="15" t="inlineStr">
        <is>
          <t>Not listed</t>
        </is>
      </c>
      <c r="S198" s="29" t="n">
        <v>8</v>
      </c>
      <c r="T198" s="29" t="n">
        <v>30</v>
      </c>
      <c r="U198" s="15" t="inlineStr">
        <is>
          <t>Cane sugar (small amount)</t>
        </is>
      </c>
      <c r="V198" s="15" t="inlineStr">
        <is>
          <t>Low calorie, light sparkling soda, minimalist branding</t>
        </is>
      </c>
      <c r="W198" s="32" t="n"/>
      <c r="X198" s="32" t="n"/>
      <c r="Y198" s="32" t="n"/>
      <c r="Z198" s="32" t="n"/>
      <c r="AA198" s="15" t="inlineStr">
        <is>
          <t>Low</t>
        </is>
      </c>
      <c r="AB198" s="15" t="inlineStr">
        <is>
          <t>Niche premium soda; design-led</t>
        </is>
      </c>
      <c r="AC198" s="15" t="inlineStr">
        <is>
          <t>A light, low-calorie modern soda</t>
        </is>
      </c>
      <c r="AD198" s="15" t="inlineStr">
        <is>
          <t>Low-calorie soda with a clean, design-forward identity.</t>
        </is>
      </c>
      <c r="AE198" s="32" t="n"/>
      <c r="AF198" s="34">
        <f>IF(AND(ISNUMBER($P198),ISNUMBER($AL198),$AL198&lt;&gt;0),ROUND($P198/$AL198*100,1),"")</f>
        <v/>
      </c>
      <c r="AG198" s="35">
        <f>IF(AND(ISNUMBER($S198),ISNUMBER($AL198),$AL198&lt;&gt;0),ROUND($S198/$AL198*100,2),"")</f>
        <v/>
      </c>
      <c r="AH198" s="34">
        <f>IF(AND(ISNUMBER($Q198),ISNUMBER($AL198),$AL198&lt;&gt;0),ROUND($Q198/$AL198*100,1),"")</f>
        <v/>
      </c>
      <c r="AI198" s="29">
        <f>IF(ISNUMBER($S198),IF($S198&lt;=1,"Yes","No"),"n/a")</f>
        <v/>
      </c>
      <c r="AJ198" s="29">
        <f>IF(ISNUMBER($S198),ROUND(MAX(0,MIN(100,100-$S198*2.5-IF(ISNUMBER($T198),$T198,0)*0.12+IF($S198&lt;=1,12,0))),0),"")</f>
        <v/>
      </c>
      <c r="AK198" s="29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29" t="n">
        <v>355</v>
      </c>
      <c r="AM198" s="30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United Sodas</t>
        </is>
      </c>
      <c r="B199" s="15" t="inlineStr">
        <is>
          <t>United Sodas of America | Wild Berry | 18-pack 355mL</t>
        </is>
      </c>
      <c r="C199" s="15" t="inlineStr">
        <is>
          <t>1) Sparkling electrolyte / functional sparkling</t>
        </is>
      </c>
      <c r="D199" s="15" t="inlineStr">
        <is>
          <t>355 mL can</t>
        </is>
      </c>
      <c r="E199" s="29" t="n">
        <v>18</v>
      </c>
      <c r="F199" s="30" t="n"/>
      <c r="G199" s="31">
        <f>IF(AND(ISNUMBER($F199),ISNUMBER($E199),$E199&lt;&gt;0),$F199/$E199,"")</f>
        <v/>
      </c>
      <c r="H199" s="31">
        <f>IF(AND(ISNUMBER($F199),ISNUMBER($AL199),ISNUMBER($E199),($AL199*$E199)&lt;&gt;0),$F199/($AL199*$E199)*100,"")</f>
        <v/>
      </c>
      <c r="I199" s="32" t="n"/>
      <c r="J199" s="33" t="n"/>
      <c r="K199" s="31">
        <f>IF(AND(ISNUMBER($F199),ISNUMBER($J199)),$F199*(1-$J199),"")</f>
        <v/>
      </c>
      <c r="L199" s="32" t="n"/>
      <c r="M199" s="32" t="n"/>
      <c r="N199" s="31">
        <f>IF(ISNUMBER($F199),($F199-IF(ISNUMBER($AM199),$AM199,0))*(1-IF(ISNUMBER($J199),$J199,0)),"")</f>
        <v/>
      </c>
      <c r="O199" s="15" t="inlineStr">
        <is>
          <t>Wild Berry</t>
        </is>
      </c>
      <c r="P199" s="29" t="n">
        <v>0</v>
      </c>
      <c r="Q199" s="29" t="n">
        <v>10</v>
      </c>
      <c r="R199" s="15" t="inlineStr">
        <is>
          <t>Not listed</t>
        </is>
      </c>
      <c r="S199" s="29" t="n">
        <v>8</v>
      </c>
      <c r="T199" s="29" t="n">
        <v>30</v>
      </c>
      <c r="U199" s="15" t="inlineStr">
        <is>
          <t>Cane sugar (small amount)</t>
        </is>
      </c>
      <c r="V199" s="15" t="inlineStr">
        <is>
          <t>Low calorie, light sparkling soda, minimalist branding</t>
        </is>
      </c>
      <c r="W199" s="32" t="n"/>
      <c r="X199" s="32" t="n"/>
      <c r="Y199" s="32" t="n"/>
      <c r="Z199" s="32" t="n"/>
      <c r="AA199" s="15" t="inlineStr">
        <is>
          <t>Low</t>
        </is>
      </c>
      <c r="AB199" s="15" t="inlineStr">
        <is>
          <t>Niche premium soda; design-led</t>
        </is>
      </c>
      <c r="AC199" s="15" t="inlineStr">
        <is>
          <t>A light, low-calorie modern soda</t>
        </is>
      </c>
      <c r="AD199" s="15" t="inlineStr">
        <is>
          <t>Low-calorie soda with a clean, design-forward identity.</t>
        </is>
      </c>
      <c r="AE199" s="32" t="n"/>
      <c r="AF199" s="34">
        <f>IF(AND(ISNUMBER($P199),ISNUMBER($AL199),$AL199&lt;&gt;0),ROUND($P199/$AL199*100,1),"")</f>
        <v/>
      </c>
      <c r="AG199" s="35">
        <f>IF(AND(ISNUMBER($S199),ISNUMBER($AL199),$AL199&lt;&gt;0),ROUND($S199/$AL199*100,2),"")</f>
        <v/>
      </c>
      <c r="AH199" s="34">
        <f>IF(AND(ISNUMBER($Q199),ISNUMBER($AL199),$AL199&lt;&gt;0),ROUND($Q199/$AL199*100,1),"")</f>
        <v/>
      </c>
      <c r="AI199" s="29">
        <f>IF(ISNUMBER($S199),IF($S199&lt;=1,"Yes","No"),"n/a")</f>
        <v/>
      </c>
      <c r="AJ199" s="29">
        <f>IF(ISNUMBER($S199),ROUND(MAX(0,MIN(100,100-$S199*2.5-IF(ISNUMBER($T199),$T199,0)*0.12+IF($S199&lt;=1,12,0))),0),"")</f>
        <v/>
      </c>
      <c r="AK199" s="29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29" t="n">
        <v>355</v>
      </c>
      <c r="AM199" s="30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United Sodas</t>
        </is>
      </c>
      <c r="B200" s="15" t="inlineStr">
        <is>
          <t>United Sodas of America | Wild Berry | 24-pack 355mL</t>
        </is>
      </c>
      <c r="C200" s="15" t="inlineStr">
        <is>
          <t>1) Sparkling electrolyte / functional sparkling</t>
        </is>
      </c>
      <c r="D200" s="15" t="inlineStr">
        <is>
          <t>355 mL can</t>
        </is>
      </c>
      <c r="E200" s="29" t="n">
        <v>24</v>
      </c>
      <c r="F200" s="30" t="n"/>
      <c r="G200" s="31">
        <f>IF(AND(ISNUMBER($F200),ISNUMBER($E200),$E200&lt;&gt;0),$F200/$E200,"")</f>
        <v/>
      </c>
      <c r="H200" s="31">
        <f>IF(AND(ISNUMBER($F200),ISNUMBER($AL200),ISNUMBER($E200),($AL200*$E200)&lt;&gt;0),$F200/($AL200*$E200)*100,"")</f>
        <v/>
      </c>
      <c r="I200" s="32" t="n"/>
      <c r="J200" s="33" t="n"/>
      <c r="K200" s="31">
        <f>IF(AND(ISNUMBER($F200),ISNUMBER($J200)),$F200*(1-$J200),"")</f>
        <v/>
      </c>
      <c r="L200" s="32" t="n"/>
      <c r="M200" s="32" t="n"/>
      <c r="N200" s="31">
        <f>IF(ISNUMBER($F200),($F200-IF(ISNUMBER($AM200),$AM200,0))*(1-IF(ISNUMBER($J200),$J200,0)),"")</f>
        <v/>
      </c>
      <c r="O200" s="15" t="inlineStr">
        <is>
          <t>Wild Berry</t>
        </is>
      </c>
      <c r="P200" s="29" t="n">
        <v>0</v>
      </c>
      <c r="Q200" s="29" t="n">
        <v>10</v>
      </c>
      <c r="R200" s="15" t="inlineStr">
        <is>
          <t>Not listed</t>
        </is>
      </c>
      <c r="S200" s="29" t="n">
        <v>8</v>
      </c>
      <c r="T200" s="29" t="n">
        <v>30</v>
      </c>
      <c r="U200" s="15" t="inlineStr">
        <is>
          <t>Cane sugar (small amount)</t>
        </is>
      </c>
      <c r="V200" s="15" t="inlineStr">
        <is>
          <t>Low calorie, light sparkling soda, minimalist branding</t>
        </is>
      </c>
      <c r="W200" s="32" t="n"/>
      <c r="X200" s="32" t="n"/>
      <c r="Y200" s="32" t="n"/>
      <c r="Z200" s="32" t="n"/>
      <c r="AA200" s="15" t="inlineStr">
        <is>
          <t>Low</t>
        </is>
      </c>
      <c r="AB200" s="15" t="inlineStr">
        <is>
          <t>Niche premium soda; design-led</t>
        </is>
      </c>
      <c r="AC200" s="15" t="inlineStr">
        <is>
          <t>A light, low-calorie modern soda</t>
        </is>
      </c>
      <c r="AD200" s="15" t="inlineStr">
        <is>
          <t>Low-calorie soda with a clean, design-forward identity.</t>
        </is>
      </c>
      <c r="AE200" s="32" t="n"/>
      <c r="AF200" s="34">
        <f>IF(AND(ISNUMBER($P200),ISNUMBER($AL200),$AL200&lt;&gt;0),ROUND($P200/$AL200*100,1),"")</f>
        <v/>
      </c>
      <c r="AG200" s="35">
        <f>IF(AND(ISNUMBER($S200),ISNUMBER($AL200),$AL200&lt;&gt;0),ROUND($S200/$AL200*100,2),"")</f>
        <v/>
      </c>
      <c r="AH200" s="34">
        <f>IF(AND(ISNUMBER($Q200),ISNUMBER($AL200),$AL200&lt;&gt;0),ROUND($Q200/$AL200*100,1),"")</f>
        <v/>
      </c>
      <c r="AI200" s="29">
        <f>IF(ISNUMBER($S200),IF($S200&lt;=1,"Yes","No"),"n/a")</f>
        <v/>
      </c>
      <c r="AJ200" s="29">
        <f>IF(ISNUMBER($S200),ROUND(MAX(0,MIN(100,100-$S200*2.5-IF(ISNUMBER($T200),$T200,0)*0.12+IF($S200&lt;=1,12,0))),0),"")</f>
        <v/>
      </c>
      <c r="AK200" s="29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29" t="n">
        <v>355</v>
      </c>
      <c r="AM200" s="30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United Sodas</t>
        </is>
      </c>
      <c r="B201" s="15" t="inlineStr">
        <is>
          <t>United Sodas of America | Black Cherry | single 355mL</t>
        </is>
      </c>
      <c r="C201" s="15" t="inlineStr">
        <is>
          <t>1) Sparkling electrolyte / functional sparkling</t>
        </is>
      </c>
      <c r="D201" s="15" t="inlineStr">
        <is>
          <t>355 mL can</t>
        </is>
      </c>
      <c r="E201" s="29" t="n">
        <v>1</v>
      </c>
      <c r="F201" s="30" t="n"/>
      <c r="G201" s="31">
        <f>IF(AND(ISNUMBER($F201),ISNUMBER($E201),$E201&lt;&gt;0),$F201/$E201,"")</f>
        <v/>
      </c>
      <c r="H201" s="31">
        <f>IF(AND(ISNUMBER($F201),ISNUMBER($AL201),ISNUMBER($E201),($AL201*$E201)&lt;&gt;0),$F201/($AL201*$E201)*100,"")</f>
        <v/>
      </c>
      <c r="I201" s="32" t="n"/>
      <c r="J201" s="33" t="n"/>
      <c r="K201" s="31">
        <f>IF(AND(ISNUMBER($F201),ISNUMBER($J201)),$F201*(1-$J201),"")</f>
        <v/>
      </c>
      <c r="L201" s="32" t="n"/>
      <c r="M201" s="32" t="n"/>
      <c r="N201" s="31">
        <f>IF(ISNUMBER($F201),($F201-IF(ISNUMBER($AM201),$AM201,0))*(1-IF(ISNUMBER($J201),$J201,0)),"")</f>
        <v/>
      </c>
      <c r="O201" s="15" t="inlineStr">
        <is>
          <t>Black Cherry</t>
        </is>
      </c>
      <c r="P201" s="29" t="n">
        <v>0</v>
      </c>
      <c r="Q201" s="29" t="n">
        <v>10</v>
      </c>
      <c r="R201" s="15" t="inlineStr">
        <is>
          <t>Not listed</t>
        </is>
      </c>
      <c r="S201" s="29" t="n">
        <v>8</v>
      </c>
      <c r="T201" s="29" t="n">
        <v>30</v>
      </c>
      <c r="U201" s="15" t="inlineStr">
        <is>
          <t>Cane sugar (small amount)</t>
        </is>
      </c>
      <c r="V201" s="15" t="inlineStr">
        <is>
          <t>Low calorie, light sparkling soda, minimalist branding</t>
        </is>
      </c>
      <c r="W201" s="32" t="n"/>
      <c r="X201" s="32" t="n"/>
      <c r="Y201" s="32" t="n"/>
      <c r="Z201" s="32" t="n"/>
      <c r="AA201" s="15" t="inlineStr">
        <is>
          <t>Low</t>
        </is>
      </c>
      <c r="AB201" s="15" t="inlineStr">
        <is>
          <t>Niche premium soda; design-led</t>
        </is>
      </c>
      <c r="AC201" s="15" t="inlineStr">
        <is>
          <t>A light, low-calorie modern soda</t>
        </is>
      </c>
      <c r="AD201" s="15" t="inlineStr">
        <is>
          <t>Low-calorie soda with a clean, design-forward identity.</t>
        </is>
      </c>
      <c r="AE201" s="32" t="n"/>
      <c r="AF201" s="34">
        <f>IF(AND(ISNUMBER($P201),ISNUMBER($AL201),$AL201&lt;&gt;0),ROUND($P201/$AL201*100,1),"")</f>
        <v/>
      </c>
      <c r="AG201" s="35">
        <f>IF(AND(ISNUMBER($S201),ISNUMBER($AL201),$AL201&lt;&gt;0),ROUND($S201/$AL201*100,2),"")</f>
        <v/>
      </c>
      <c r="AH201" s="34">
        <f>IF(AND(ISNUMBER($Q201),ISNUMBER($AL201),$AL201&lt;&gt;0),ROUND($Q201/$AL201*100,1),"")</f>
        <v/>
      </c>
      <c r="AI201" s="29">
        <f>IF(ISNUMBER($S201),IF($S201&lt;=1,"Yes","No"),"n/a")</f>
        <v/>
      </c>
      <c r="AJ201" s="29">
        <f>IF(ISNUMBER($S201),ROUND(MAX(0,MIN(100,100-$S201*2.5-IF(ISNUMBER($T201),$T201,0)*0.12+IF($S201&lt;=1,12,0))),0),"")</f>
        <v/>
      </c>
      <c r="AK201" s="29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29" t="n">
        <v>355</v>
      </c>
      <c r="AM201" s="30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United Sodas</t>
        </is>
      </c>
      <c r="B202" s="15" t="inlineStr">
        <is>
          <t>United Sodas of America | Black Cherry | 8-pack 355mL</t>
        </is>
      </c>
      <c r="C202" s="15" t="inlineStr">
        <is>
          <t>1) Sparkling electrolyte / functional sparkling</t>
        </is>
      </c>
      <c r="D202" s="15" t="inlineStr">
        <is>
          <t>355 mL can</t>
        </is>
      </c>
      <c r="E202" s="29" t="n">
        <v>8</v>
      </c>
      <c r="F202" s="30" t="n"/>
      <c r="G202" s="31">
        <f>IF(AND(ISNUMBER($F202),ISNUMBER($E202),$E202&lt;&gt;0),$F202/$E202,"")</f>
        <v/>
      </c>
      <c r="H202" s="31">
        <f>IF(AND(ISNUMBER($F202),ISNUMBER($AL202),ISNUMBER($E202),($AL202*$E202)&lt;&gt;0),$F202/($AL202*$E202)*100,"")</f>
        <v/>
      </c>
      <c r="I202" s="32" t="n"/>
      <c r="J202" s="33" t="n"/>
      <c r="K202" s="31">
        <f>IF(AND(ISNUMBER($F202),ISNUMBER($J202)),$F202*(1-$J202),"")</f>
        <v/>
      </c>
      <c r="L202" s="32" t="n"/>
      <c r="M202" s="32" t="n"/>
      <c r="N202" s="31">
        <f>IF(ISNUMBER($F202),($F202-IF(ISNUMBER($AM202),$AM202,0))*(1-IF(ISNUMBER($J202),$J202,0)),"")</f>
        <v/>
      </c>
      <c r="O202" s="15" t="inlineStr">
        <is>
          <t>Black Cherry</t>
        </is>
      </c>
      <c r="P202" s="29" t="n">
        <v>0</v>
      </c>
      <c r="Q202" s="29" t="n">
        <v>10</v>
      </c>
      <c r="R202" s="15" t="inlineStr">
        <is>
          <t>Not listed</t>
        </is>
      </c>
      <c r="S202" s="29" t="n">
        <v>8</v>
      </c>
      <c r="T202" s="29" t="n">
        <v>30</v>
      </c>
      <c r="U202" s="15" t="inlineStr">
        <is>
          <t>Cane sugar (small amount)</t>
        </is>
      </c>
      <c r="V202" s="15" t="inlineStr">
        <is>
          <t>Low calorie, light sparkling soda, minimalist branding</t>
        </is>
      </c>
      <c r="W202" s="32" t="n"/>
      <c r="X202" s="32" t="n"/>
      <c r="Y202" s="32" t="n"/>
      <c r="Z202" s="32" t="n"/>
      <c r="AA202" s="15" t="inlineStr">
        <is>
          <t>Low</t>
        </is>
      </c>
      <c r="AB202" s="15" t="inlineStr">
        <is>
          <t>Niche premium soda; design-led</t>
        </is>
      </c>
      <c r="AC202" s="15" t="inlineStr">
        <is>
          <t>A light, low-calorie modern soda</t>
        </is>
      </c>
      <c r="AD202" s="15" t="inlineStr">
        <is>
          <t>Low-calorie soda with a clean, design-forward identity.</t>
        </is>
      </c>
      <c r="AE202" s="32" t="n"/>
      <c r="AF202" s="34">
        <f>IF(AND(ISNUMBER($P202),ISNUMBER($AL202),$AL202&lt;&gt;0),ROUND($P202/$AL202*100,1),"")</f>
        <v/>
      </c>
      <c r="AG202" s="35">
        <f>IF(AND(ISNUMBER($S202),ISNUMBER($AL202),$AL202&lt;&gt;0),ROUND($S202/$AL202*100,2),"")</f>
        <v/>
      </c>
      <c r="AH202" s="34">
        <f>IF(AND(ISNUMBER($Q202),ISNUMBER($AL202),$AL202&lt;&gt;0),ROUND($Q202/$AL202*100,1),"")</f>
        <v/>
      </c>
      <c r="AI202" s="29">
        <f>IF(ISNUMBER($S202),IF($S202&lt;=1,"Yes","No"),"n/a")</f>
        <v/>
      </c>
      <c r="AJ202" s="29">
        <f>IF(ISNUMBER($S202),ROUND(MAX(0,MIN(100,100-$S202*2.5-IF(ISNUMBER($T202),$T202,0)*0.12+IF($S202&lt;=1,12,0))),0),"")</f>
        <v/>
      </c>
      <c r="AK202" s="29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29" t="n">
        <v>355</v>
      </c>
      <c r="AM202" s="30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United Sodas</t>
        </is>
      </c>
      <c r="B203" s="15" t="inlineStr">
        <is>
          <t>United Sodas of America | Black Cherry | 12-pack 355mL</t>
        </is>
      </c>
      <c r="C203" s="15" t="inlineStr">
        <is>
          <t>1) Sparkling electrolyte / functional sparkling</t>
        </is>
      </c>
      <c r="D203" s="15" t="inlineStr">
        <is>
          <t>355 mL can</t>
        </is>
      </c>
      <c r="E203" s="29" t="n">
        <v>12</v>
      </c>
      <c r="F203" s="30" t="n"/>
      <c r="G203" s="31">
        <f>IF(AND(ISNUMBER($F203),ISNUMBER($E203),$E203&lt;&gt;0),$F203/$E203,"")</f>
        <v/>
      </c>
      <c r="H203" s="31">
        <f>IF(AND(ISNUMBER($F203),ISNUMBER($AL203),ISNUMBER($E203),($AL203*$E203)&lt;&gt;0),$F203/($AL203*$E203)*100,"")</f>
        <v/>
      </c>
      <c r="I203" s="32" t="n"/>
      <c r="J203" s="33" t="n"/>
      <c r="K203" s="31">
        <f>IF(AND(ISNUMBER($F203),ISNUMBER($J203)),$F203*(1-$J203),"")</f>
        <v/>
      </c>
      <c r="L203" s="32" t="n"/>
      <c r="M203" s="32" t="n"/>
      <c r="N203" s="31">
        <f>IF(ISNUMBER($F203),($F203-IF(ISNUMBER($AM203),$AM203,0))*(1-IF(ISNUMBER($J203),$J203,0)),"")</f>
        <v/>
      </c>
      <c r="O203" s="15" t="inlineStr">
        <is>
          <t>Black Cherry</t>
        </is>
      </c>
      <c r="P203" s="29" t="n">
        <v>0</v>
      </c>
      <c r="Q203" s="29" t="n">
        <v>10</v>
      </c>
      <c r="R203" s="15" t="inlineStr">
        <is>
          <t>Not listed</t>
        </is>
      </c>
      <c r="S203" s="29" t="n">
        <v>8</v>
      </c>
      <c r="T203" s="29" t="n">
        <v>30</v>
      </c>
      <c r="U203" s="15" t="inlineStr">
        <is>
          <t>Cane sugar (small amount)</t>
        </is>
      </c>
      <c r="V203" s="15" t="inlineStr">
        <is>
          <t>Low calorie, light sparkling soda, minimalist branding</t>
        </is>
      </c>
      <c r="W203" s="32" t="n"/>
      <c r="X203" s="32" t="n"/>
      <c r="Y203" s="32" t="n"/>
      <c r="Z203" s="32" t="n"/>
      <c r="AA203" s="15" t="inlineStr">
        <is>
          <t>Low</t>
        </is>
      </c>
      <c r="AB203" s="15" t="inlineStr">
        <is>
          <t>Niche premium soda; design-led</t>
        </is>
      </c>
      <c r="AC203" s="15" t="inlineStr">
        <is>
          <t>A light, low-calorie modern soda</t>
        </is>
      </c>
      <c r="AD203" s="15" t="inlineStr">
        <is>
          <t>Low-calorie soda with a clean, design-forward identity.</t>
        </is>
      </c>
      <c r="AE203" s="32" t="n"/>
      <c r="AF203" s="34">
        <f>IF(AND(ISNUMBER($P203),ISNUMBER($AL203),$AL203&lt;&gt;0),ROUND($P203/$AL203*100,1),"")</f>
        <v/>
      </c>
      <c r="AG203" s="35">
        <f>IF(AND(ISNUMBER($S203),ISNUMBER($AL203),$AL203&lt;&gt;0),ROUND($S203/$AL203*100,2),"")</f>
        <v/>
      </c>
      <c r="AH203" s="34">
        <f>IF(AND(ISNUMBER($Q203),ISNUMBER($AL203),$AL203&lt;&gt;0),ROUND($Q203/$AL203*100,1),"")</f>
        <v/>
      </c>
      <c r="AI203" s="29">
        <f>IF(ISNUMBER($S203),IF($S203&lt;=1,"Yes","No"),"n/a")</f>
        <v/>
      </c>
      <c r="AJ203" s="29">
        <f>IF(ISNUMBER($S203),ROUND(MAX(0,MIN(100,100-$S203*2.5-IF(ISNUMBER($T203),$T203,0)*0.12+IF($S203&lt;=1,12,0))),0),"")</f>
        <v/>
      </c>
      <c r="AK203" s="29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29" t="n">
        <v>355</v>
      </c>
      <c r="AM203" s="30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United Sodas</t>
        </is>
      </c>
      <c r="B204" s="15" t="inlineStr">
        <is>
          <t>United Sodas of America | Black Cherry | 15-pack 355mL</t>
        </is>
      </c>
      <c r="C204" s="15" t="inlineStr">
        <is>
          <t>1) Sparkling electrolyte / functional sparkling</t>
        </is>
      </c>
      <c r="D204" s="15" t="inlineStr">
        <is>
          <t>355 mL can</t>
        </is>
      </c>
      <c r="E204" s="29" t="n">
        <v>15</v>
      </c>
      <c r="F204" s="30" t="n"/>
      <c r="G204" s="31">
        <f>IF(AND(ISNUMBER($F204),ISNUMBER($E204),$E204&lt;&gt;0),$F204/$E204,"")</f>
        <v/>
      </c>
      <c r="H204" s="31">
        <f>IF(AND(ISNUMBER($F204),ISNUMBER($AL204),ISNUMBER($E204),($AL204*$E204)&lt;&gt;0),$F204/($AL204*$E204)*100,"")</f>
        <v/>
      </c>
      <c r="I204" s="32" t="n"/>
      <c r="J204" s="33" t="n"/>
      <c r="K204" s="31">
        <f>IF(AND(ISNUMBER($F204),ISNUMBER($J204)),$F204*(1-$J204),"")</f>
        <v/>
      </c>
      <c r="L204" s="32" t="n"/>
      <c r="M204" s="32" t="n"/>
      <c r="N204" s="31">
        <f>IF(ISNUMBER($F204),($F204-IF(ISNUMBER($AM204),$AM204,0))*(1-IF(ISNUMBER($J204),$J204,0)),"")</f>
        <v/>
      </c>
      <c r="O204" s="15" t="inlineStr">
        <is>
          <t>Black Cherry</t>
        </is>
      </c>
      <c r="P204" s="29" t="n">
        <v>0</v>
      </c>
      <c r="Q204" s="29" t="n">
        <v>10</v>
      </c>
      <c r="R204" s="15" t="inlineStr">
        <is>
          <t>Not listed</t>
        </is>
      </c>
      <c r="S204" s="29" t="n">
        <v>8</v>
      </c>
      <c r="T204" s="29" t="n">
        <v>30</v>
      </c>
      <c r="U204" s="15" t="inlineStr">
        <is>
          <t>Cane sugar (small amount)</t>
        </is>
      </c>
      <c r="V204" s="15" t="inlineStr">
        <is>
          <t>Low calorie, light sparkling soda, minimalist branding</t>
        </is>
      </c>
      <c r="W204" s="32" t="n"/>
      <c r="X204" s="32" t="n"/>
      <c r="Y204" s="32" t="n"/>
      <c r="Z204" s="32" t="n"/>
      <c r="AA204" s="15" t="inlineStr">
        <is>
          <t>Low</t>
        </is>
      </c>
      <c r="AB204" s="15" t="inlineStr">
        <is>
          <t>Niche premium soda; design-led</t>
        </is>
      </c>
      <c r="AC204" s="15" t="inlineStr">
        <is>
          <t>A light, low-calorie modern soda</t>
        </is>
      </c>
      <c r="AD204" s="15" t="inlineStr">
        <is>
          <t>Low-calorie soda with a clean, design-forward identity.</t>
        </is>
      </c>
      <c r="AE204" s="32" t="n"/>
      <c r="AF204" s="34">
        <f>IF(AND(ISNUMBER($P204),ISNUMBER($AL204),$AL204&lt;&gt;0),ROUND($P204/$AL204*100,1),"")</f>
        <v/>
      </c>
      <c r="AG204" s="35">
        <f>IF(AND(ISNUMBER($S204),ISNUMBER($AL204),$AL204&lt;&gt;0),ROUND($S204/$AL204*100,2),"")</f>
        <v/>
      </c>
      <c r="AH204" s="34">
        <f>IF(AND(ISNUMBER($Q204),ISNUMBER($AL204),$AL204&lt;&gt;0),ROUND($Q204/$AL204*100,1),"")</f>
        <v/>
      </c>
      <c r="AI204" s="29">
        <f>IF(ISNUMBER($S204),IF($S204&lt;=1,"Yes","No"),"n/a")</f>
        <v/>
      </c>
      <c r="AJ204" s="29">
        <f>IF(ISNUMBER($S204),ROUND(MAX(0,MIN(100,100-$S204*2.5-IF(ISNUMBER($T204),$T204,0)*0.12+IF($S204&lt;=1,12,0))),0),"")</f>
        <v/>
      </c>
      <c r="AK204" s="29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29" t="n">
        <v>355</v>
      </c>
      <c r="AM204" s="30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United Sodas</t>
        </is>
      </c>
      <c r="B205" s="15" t="inlineStr">
        <is>
          <t>United Sodas of America | Black Cherry | 18-pack 355mL</t>
        </is>
      </c>
      <c r="C205" s="15" t="inlineStr">
        <is>
          <t>1) Sparkling electrolyte / functional sparkling</t>
        </is>
      </c>
      <c r="D205" s="15" t="inlineStr">
        <is>
          <t>355 mL can</t>
        </is>
      </c>
      <c r="E205" s="29" t="n">
        <v>18</v>
      </c>
      <c r="F205" s="30" t="n"/>
      <c r="G205" s="31">
        <f>IF(AND(ISNUMBER($F205),ISNUMBER($E205),$E205&lt;&gt;0),$F205/$E205,"")</f>
        <v/>
      </c>
      <c r="H205" s="31">
        <f>IF(AND(ISNUMBER($F205),ISNUMBER($AL205),ISNUMBER($E205),($AL205*$E205)&lt;&gt;0),$F205/($AL205*$E205)*100,"")</f>
        <v/>
      </c>
      <c r="I205" s="32" t="n"/>
      <c r="J205" s="33" t="n"/>
      <c r="K205" s="31">
        <f>IF(AND(ISNUMBER($F205),ISNUMBER($J205)),$F205*(1-$J205),"")</f>
        <v/>
      </c>
      <c r="L205" s="32" t="n"/>
      <c r="M205" s="32" t="n"/>
      <c r="N205" s="31">
        <f>IF(ISNUMBER($F205),($F205-IF(ISNUMBER($AM205),$AM205,0))*(1-IF(ISNUMBER($J205),$J205,0)),"")</f>
        <v/>
      </c>
      <c r="O205" s="15" t="inlineStr">
        <is>
          <t>Black Cherry</t>
        </is>
      </c>
      <c r="P205" s="29" t="n">
        <v>0</v>
      </c>
      <c r="Q205" s="29" t="n">
        <v>10</v>
      </c>
      <c r="R205" s="15" t="inlineStr">
        <is>
          <t>Not listed</t>
        </is>
      </c>
      <c r="S205" s="29" t="n">
        <v>8</v>
      </c>
      <c r="T205" s="29" t="n">
        <v>30</v>
      </c>
      <c r="U205" s="15" t="inlineStr">
        <is>
          <t>Cane sugar (small amount)</t>
        </is>
      </c>
      <c r="V205" s="15" t="inlineStr">
        <is>
          <t>Low calorie, light sparkling soda, minimalist branding</t>
        </is>
      </c>
      <c r="W205" s="32" t="n"/>
      <c r="X205" s="32" t="n"/>
      <c r="Y205" s="32" t="n"/>
      <c r="Z205" s="32" t="n"/>
      <c r="AA205" s="15" t="inlineStr">
        <is>
          <t>Low</t>
        </is>
      </c>
      <c r="AB205" s="15" t="inlineStr">
        <is>
          <t>Niche premium soda; design-led</t>
        </is>
      </c>
      <c r="AC205" s="15" t="inlineStr">
        <is>
          <t>A light, low-calorie modern soda</t>
        </is>
      </c>
      <c r="AD205" s="15" t="inlineStr">
        <is>
          <t>Low-calorie soda with a clean, design-forward identity.</t>
        </is>
      </c>
      <c r="AE205" s="32" t="n"/>
      <c r="AF205" s="34">
        <f>IF(AND(ISNUMBER($P205),ISNUMBER($AL205),$AL205&lt;&gt;0),ROUND($P205/$AL205*100,1),"")</f>
        <v/>
      </c>
      <c r="AG205" s="35">
        <f>IF(AND(ISNUMBER($S205),ISNUMBER($AL205),$AL205&lt;&gt;0),ROUND($S205/$AL205*100,2),"")</f>
        <v/>
      </c>
      <c r="AH205" s="34">
        <f>IF(AND(ISNUMBER($Q205),ISNUMBER($AL205),$AL205&lt;&gt;0),ROUND($Q205/$AL205*100,1),"")</f>
        <v/>
      </c>
      <c r="AI205" s="29">
        <f>IF(ISNUMBER($S205),IF($S205&lt;=1,"Yes","No"),"n/a")</f>
        <v/>
      </c>
      <c r="AJ205" s="29">
        <f>IF(ISNUMBER($S205),ROUND(MAX(0,MIN(100,100-$S205*2.5-IF(ISNUMBER($T205),$T205,0)*0.12+IF($S205&lt;=1,12,0))),0),"")</f>
        <v/>
      </c>
      <c r="AK205" s="29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29" t="n">
        <v>355</v>
      </c>
      <c r="AM205" s="30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United Sodas</t>
        </is>
      </c>
      <c r="B206" s="15" t="inlineStr">
        <is>
          <t>United Sodas of America | Black Cherry | 24-pack 355mL</t>
        </is>
      </c>
      <c r="C206" s="15" t="inlineStr">
        <is>
          <t>1) Sparkling electrolyte / functional sparkling</t>
        </is>
      </c>
      <c r="D206" s="15" t="inlineStr">
        <is>
          <t>355 mL can</t>
        </is>
      </c>
      <c r="E206" s="29" t="n">
        <v>24</v>
      </c>
      <c r="F206" s="30" t="n"/>
      <c r="G206" s="31">
        <f>IF(AND(ISNUMBER($F206),ISNUMBER($E206),$E206&lt;&gt;0),$F206/$E206,"")</f>
        <v/>
      </c>
      <c r="H206" s="31">
        <f>IF(AND(ISNUMBER($F206),ISNUMBER($AL206),ISNUMBER($E206),($AL206*$E206)&lt;&gt;0),$F206/($AL206*$E206)*100,"")</f>
        <v/>
      </c>
      <c r="I206" s="32" t="n"/>
      <c r="J206" s="33" t="n"/>
      <c r="K206" s="31">
        <f>IF(AND(ISNUMBER($F206),ISNUMBER($J206)),$F206*(1-$J206),"")</f>
        <v/>
      </c>
      <c r="L206" s="32" t="n"/>
      <c r="M206" s="32" t="n"/>
      <c r="N206" s="31">
        <f>IF(ISNUMBER($F206),($F206-IF(ISNUMBER($AM206),$AM206,0))*(1-IF(ISNUMBER($J206),$J206,0)),"")</f>
        <v/>
      </c>
      <c r="O206" s="15" t="inlineStr">
        <is>
          <t>Black Cherry</t>
        </is>
      </c>
      <c r="P206" s="29" t="n">
        <v>0</v>
      </c>
      <c r="Q206" s="29" t="n">
        <v>10</v>
      </c>
      <c r="R206" s="15" t="inlineStr">
        <is>
          <t>Not listed</t>
        </is>
      </c>
      <c r="S206" s="29" t="n">
        <v>8</v>
      </c>
      <c r="T206" s="29" t="n">
        <v>30</v>
      </c>
      <c r="U206" s="15" t="inlineStr">
        <is>
          <t>Cane sugar (small amount)</t>
        </is>
      </c>
      <c r="V206" s="15" t="inlineStr">
        <is>
          <t>Low calorie, light sparkling soda, minimalist branding</t>
        </is>
      </c>
      <c r="W206" s="32" t="n"/>
      <c r="X206" s="32" t="n"/>
      <c r="Y206" s="32" t="n"/>
      <c r="Z206" s="32" t="n"/>
      <c r="AA206" s="15" t="inlineStr">
        <is>
          <t>Low</t>
        </is>
      </c>
      <c r="AB206" s="15" t="inlineStr">
        <is>
          <t>Niche premium soda; design-led</t>
        </is>
      </c>
      <c r="AC206" s="15" t="inlineStr">
        <is>
          <t>A light, low-calorie modern soda</t>
        </is>
      </c>
      <c r="AD206" s="15" t="inlineStr">
        <is>
          <t>Low-calorie soda with a clean, design-forward identity.</t>
        </is>
      </c>
      <c r="AE206" s="32" t="n"/>
      <c r="AF206" s="34">
        <f>IF(AND(ISNUMBER($P206),ISNUMBER($AL206),$AL206&lt;&gt;0),ROUND($P206/$AL206*100,1),"")</f>
        <v/>
      </c>
      <c r="AG206" s="35">
        <f>IF(AND(ISNUMBER($S206),ISNUMBER($AL206),$AL206&lt;&gt;0),ROUND($S206/$AL206*100,2),"")</f>
        <v/>
      </c>
      <c r="AH206" s="34">
        <f>IF(AND(ISNUMBER($Q206),ISNUMBER($AL206),$AL206&lt;&gt;0),ROUND($Q206/$AL206*100,1),"")</f>
        <v/>
      </c>
      <c r="AI206" s="29">
        <f>IF(ISNUMBER($S206),IF($S206&lt;=1,"Yes","No"),"n/a")</f>
        <v/>
      </c>
      <c r="AJ206" s="29">
        <f>IF(ISNUMBER($S206),ROUND(MAX(0,MIN(100,100-$S206*2.5-IF(ISNUMBER($T206),$T206,0)*0.12+IF($S206&lt;=1,12,0))),0),"")</f>
        <v/>
      </c>
      <c r="AK206" s="29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29" t="n">
        <v>355</v>
      </c>
      <c r="AM206" s="30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United Sodas</t>
        </is>
      </c>
      <c r="B207" s="15" t="inlineStr">
        <is>
          <t>United Sodas of America | Mango Chili | single 355mL</t>
        </is>
      </c>
      <c r="C207" s="15" t="inlineStr">
        <is>
          <t>1) Sparkling electrolyte / functional sparkling</t>
        </is>
      </c>
      <c r="D207" s="15" t="inlineStr">
        <is>
          <t>355 mL can</t>
        </is>
      </c>
      <c r="E207" s="29" t="n">
        <v>1</v>
      </c>
      <c r="F207" s="30" t="n"/>
      <c r="G207" s="31">
        <f>IF(AND(ISNUMBER($F207),ISNUMBER($E207),$E207&lt;&gt;0),$F207/$E207,"")</f>
        <v/>
      </c>
      <c r="H207" s="31">
        <f>IF(AND(ISNUMBER($F207),ISNUMBER($AL207),ISNUMBER($E207),($AL207*$E207)&lt;&gt;0),$F207/($AL207*$E207)*100,"")</f>
        <v/>
      </c>
      <c r="I207" s="32" t="n"/>
      <c r="J207" s="33" t="n"/>
      <c r="K207" s="31">
        <f>IF(AND(ISNUMBER($F207),ISNUMBER($J207)),$F207*(1-$J207),"")</f>
        <v/>
      </c>
      <c r="L207" s="32" t="n"/>
      <c r="M207" s="32" t="n"/>
      <c r="N207" s="31">
        <f>IF(ISNUMBER($F207),($F207-IF(ISNUMBER($AM207),$AM207,0))*(1-IF(ISNUMBER($J207),$J207,0)),"")</f>
        <v/>
      </c>
      <c r="O207" s="15" t="inlineStr">
        <is>
          <t>Mango Chili</t>
        </is>
      </c>
      <c r="P207" s="29" t="n">
        <v>0</v>
      </c>
      <c r="Q207" s="29" t="n">
        <v>10</v>
      </c>
      <c r="R207" s="15" t="inlineStr">
        <is>
          <t>Not listed</t>
        </is>
      </c>
      <c r="S207" s="29" t="n">
        <v>8</v>
      </c>
      <c r="T207" s="29" t="n">
        <v>30</v>
      </c>
      <c r="U207" s="15" t="inlineStr">
        <is>
          <t>Cane sugar (small amount)</t>
        </is>
      </c>
      <c r="V207" s="15" t="inlineStr">
        <is>
          <t>Low calorie, light sparkling soda, minimalist branding</t>
        </is>
      </c>
      <c r="W207" s="32" t="n"/>
      <c r="X207" s="32" t="n"/>
      <c r="Y207" s="32" t="n"/>
      <c r="Z207" s="32" t="n"/>
      <c r="AA207" s="15" t="inlineStr">
        <is>
          <t>Low</t>
        </is>
      </c>
      <c r="AB207" s="15" t="inlineStr">
        <is>
          <t>Niche premium soda; design-led</t>
        </is>
      </c>
      <c r="AC207" s="15" t="inlineStr">
        <is>
          <t>A light, low-calorie modern soda</t>
        </is>
      </c>
      <c r="AD207" s="15" t="inlineStr">
        <is>
          <t>Low-calorie soda with a clean, design-forward identity.</t>
        </is>
      </c>
      <c r="AE207" s="32" t="n"/>
      <c r="AF207" s="34">
        <f>IF(AND(ISNUMBER($P207),ISNUMBER($AL207),$AL207&lt;&gt;0),ROUND($P207/$AL207*100,1),"")</f>
        <v/>
      </c>
      <c r="AG207" s="35">
        <f>IF(AND(ISNUMBER($S207),ISNUMBER($AL207),$AL207&lt;&gt;0),ROUND($S207/$AL207*100,2),"")</f>
        <v/>
      </c>
      <c r="AH207" s="34">
        <f>IF(AND(ISNUMBER($Q207),ISNUMBER($AL207),$AL207&lt;&gt;0),ROUND($Q207/$AL207*100,1),"")</f>
        <v/>
      </c>
      <c r="AI207" s="29">
        <f>IF(ISNUMBER($S207),IF($S207&lt;=1,"Yes","No"),"n/a")</f>
        <v/>
      </c>
      <c r="AJ207" s="29">
        <f>IF(ISNUMBER($S207),ROUND(MAX(0,MIN(100,100-$S207*2.5-IF(ISNUMBER($T207),$T207,0)*0.12+IF($S207&lt;=1,12,0))),0),"")</f>
        <v/>
      </c>
      <c r="AK207" s="29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29" t="n">
        <v>355</v>
      </c>
      <c r="AM207" s="30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United Sodas</t>
        </is>
      </c>
      <c r="B208" s="15" t="inlineStr">
        <is>
          <t>United Sodas of America | Mango Chili | 8-pack 355mL</t>
        </is>
      </c>
      <c r="C208" s="15" t="inlineStr">
        <is>
          <t>1) Sparkling electrolyte / functional sparkling</t>
        </is>
      </c>
      <c r="D208" s="15" t="inlineStr">
        <is>
          <t>355 mL can</t>
        </is>
      </c>
      <c r="E208" s="29" t="n">
        <v>8</v>
      </c>
      <c r="F208" s="30" t="n"/>
      <c r="G208" s="31">
        <f>IF(AND(ISNUMBER($F208),ISNUMBER($E208),$E208&lt;&gt;0),$F208/$E208,"")</f>
        <v/>
      </c>
      <c r="H208" s="31">
        <f>IF(AND(ISNUMBER($F208),ISNUMBER($AL208),ISNUMBER($E208),($AL208*$E208)&lt;&gt;0),$F208/($AL208*$E208)*100,"")</f>
        <v/>
      </c>
      <c r="I208" s="32" t="n"/>
      <c r="J208" s="33" t="n"/>
      <c r="K208" s="31">
        <f>IF(AND(ISNUMBER($F208),ISNUMBER($J208)),$F208*(1-$J208),"")</f>
        <v/>
      </c>
      <c r="L208" s="32" t="n"/>
      <c r="M208" s="32" t="n"/>
      <c r="N208" s="31">
        <f>IF(ISNUMBER($F208),($F208-IF(ISNUMBER($AM208),$AM208,0))*(1-IF(ISNUMBER($J208),$J208,0)),"")</f>
        <v/>
      </c>
      <c r="O208" s="15" t="inlineStr">
        <is>
          <t>Mango Chili</t>
        </is>
      </c>
      <c r="P208" s="29" t="n">
        <v>0</v>
      </c>
      <c r="Q208" s="29" t="n">
        <v>10</v>
      </c>
      <c r="R208" s="15" t="inlineStr">
        <is>
          <t>Not listed</t>
        </is>
      </c>
      <c r="S208" s="29" t="n">
        <v>8</v>
      </c>
      <c r="T208" s="29" t="n">
        <v>30</v>
      </c>
      <c r="U208" s="15" t="inlineStr">
        <is>
          <t>Cane sugar (small amount)</t>
        </is>
      </c>
      <c r="V208" s="15" t="inlineStr">
        <is>
          <t>Low calorie, light sparkling soda, minimalist branding</t>
        </is>
      </c>
      <c r="W208" s="32" t="n"/>
      <c r="X208" s="32" t="n"/>
      <c r="Y208" s="32" t="n"/>
      <c r="Z208" s="32" t="n"/>
      <c r="AA208" s="15" t="inlineStr">
        <is>
          <t>Low</t>
        </is>
      </c>
      <c r="AB208" s="15" t="inlineStr">
        <is>
          <t>Niche premium soda; design-led</t>
        </is>
      </c>
      <c r="AC208" s="15" t="inlineStr">
        <is>
          <t>A light, low-calorie modern soda</t>
        </is>
      </c>
      <c r="AD208" s="15" t="inlineStr">
        <is>
          <t>Low-calorie soda with a clean, design-forward identity.</t>
        </is>
      </c>
      <c r="AE208" s="32" t="n"/>
      <c r="AF208" s="34">
        <f>IF(AND(ISNUMBER($P208),ISNUMBER($AL208),$AL208&lt;&gt;0),ROUND($P208/$AL208*100,1),"")</f>
        <v/>
      </c>
      <c r="AG208" s="35">
        <f>IF(AND(ISNUMBER($S208),ISNUMBER($AL208),$AL208&lt;&gt;0),ROUND($S208/$AL208*100,2),"")</f>
        <v/>
      </c>
      <c r="AH208" s="34">
        <f>IF(AND(ISNUMBER($Q208),ISNUMBER($AL208),$AL208&lt;&gt;0),ROUND($Q208/$AL208*100,1),"")</f>
        <v/>
      </c>
      <c r="AI208" s="29">
        <f>IF(ISNUMBER($S208),IF($S208&lt;=1,"Yes","No"),"n/a")</f>
        <v/>
      </c>
      <c r="AJ208" s="29">
        <f>IF(ISNUMBER($S208),ROUND(MAX(0,MIN(100,100-$S208*2.5-IF(ISNUMBER($T208),$T208,0)*0.12+IF($S208&lt;=1,12,0))),0),"")</f>
        <v/>
      </c>
      <c r="AK208" s="29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29" t="n">
        <v>355</v>
      </c>
      <c r="AM208" s="30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United Sodas</t>
        </is>
      </c>
      <c r="B209" s="15" t="inlineStr">
        <is>
          <t>United Sodas of America | Mango Chili | 12-pack 355mL</t>
        </is>
      </c>
      <c r="C209" s="15" t="inlineStr">
        <is>
          <t>1) Sparkling electrolyte / functional sparkling</t>
        </is>
      </c>
      <c r="D209" s="15" t="inlineStr">
        <is>
          <t>355 mL can</t>
        </is>
      </c>
      <c r="E209" s="29" t="n">
        <v>12</v>
      </c>
      <c r="F209" s="30" t="n"/>
      <c r="G209" s="31">
        <f>IF(AND(ISNUMBER($F209),ISNUMBER($E209),$E209&lt;&gt;0),$F209/$E209,"")</f>
        <v/>
      </c>
      <c r="H209" s="31">
        <f>IF(AND(ISNUMBER($F209),ISNUMBER($AL209),ISNUMBER($E209),($AL209*$E209)&lt;&gt;0),$F209/($AL209*$E209)*100,"")</f>
        <v/>
      </c>
      <c r="I209" s="32" t="n"/>
      <c r="J209" s="33" t="n"/>
      <c r="K209" s="31">
        <f>IF(AND(ISNUMBER($F209),ISNUMBER($J209)),$F209*(1-$J209),"")</f>
        <v/>
      </c>
      <c r="L209" s="32" t="n"/>
      <c r="M209" s="32" t="n"/>
      <c r="N209" s="31">
        <f>IF(ISNUMBER($F209),($F209-IF(ISNUMBER($AM209),$AM209,0))*(1-IF(ISNUMBER($J209),$J209,0)),"")</f>
        <v/>
      </c>
      <c r="O209" s="15" t="inlineStr">
        <is>
          <t>Mango Chili</t>
        </is>
      </c>
      <c r="P209" s="29" t="n">
        <v>0</v>
      </c>
      <c r="Q209" s="29" t="n">
        <v>10</v>
      </c>
      <c r="R209" s="15" t="inlineStr">
        <is>
          <t>Not listed</t>
        </is>
      </c>
      <c r="S209" s="29" t="n">
        <v>8</v>
      </c>
      <c r="T209" s="29" t="n">
        <v>30</v>
      </c>
      <c r="U209" s="15" t="inlineStr">
        <is>
          <t>Cane sugar (small amount)</t>
        </is>
      </c>
      <c r="V209" s="15" t="inlineStr">
        <is>
          <t>Low calorie, light sparkling soda, minimalist branding</t>
        </is>
      </c>
      <c r="W209" s="32" t="n"/>
      <c r="X209" s="32" t="n"/>
      <c r="Y209" s="32" t="n"/>
      <c r="Z209" s="32" t="n"/>
      <c r="AA209" s="15" t="inlineStr">
        <is>
          <t>Low</t>
        </is>
      </c>
      <c r="AB209" s="15" t="inlineStr">
        <is>
          <t>Niche premium soda; design-led</t>
        </is>
      </c>
      <c r="AC209" s="15" t="inlineStr">
        <is>
          <t>A light, low-calorie modern soda</t>
        </is>
      </c>
      <c r="AD209" s="15" t="inlineStr">
        <is>
          <t>Low-calorie soda with a clean, design-forward identity.</t>
        </is>
      </c>
      <c r="AE209" s="32" t="n"/>
      <c r="AF209" s="34">
        <f>IF(AND(ISNUMBER($P209),ISNUMBER($AL209),$AL209&lt;&gt;0),ROUND($P209/$AL209*100,1),"")</f>
        <v/>
      </c>
      <c r="AG209" s="35">
        <f>IF(AND(ISNUMBER($S209),ISNUMBER($AL209),$AL209&lt;&gt;0),ROUND($S209/$AL209*100,2),"")</f>
        <v/>
      </c>
      <c r="AH209" s="34">
        <f>IF(AND(ISNUMBER($Q209),ISNUMBER($AL209),$AL209&lt;&gt;0),ROUND($Q209/$AL209*100,1),"")</f>
        <v/>
      </c>
      <c r="AI209" s="29">
        <f>IF(ISNUMBER($S209),IF($S209&lt;=1,"Yes","No"),"n/a")</f>
        <v/>
      </c>
      <c r="AJ209" s="29">
        <f>IF(ISNUMBER($S209),ROUND(MAX(0,MIN(100,100-$S209*2.5-IF(ISNUMBER($T209),$T209,0)*0.12+IF($S209&lt;=1,12,0))),0),"")</f>
        <v/>
      </c>
      <c r="AK209" s="29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29" t="n">
        <v>355</v>
      </c>
      <c r="AM209" s="30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United Sodas</t>
        </is>
      </c>
      <c r="B210" s="15" t="inlineStr">
        <is>
          <t>United Sodas of America | Mango Chili | 15-pack 355mL</t>
        </is>
      </c>
      <c r="C210" s="15" t="inlineStr">
        <is>
          <t>1) Sparkling electrolyte / functional sparkling</t>
        </is>
      </c>
      <c r="D210" s="15" t="inlineStr">
        <is>
          <t>355 mL can</t>
        </is>
      </c>
      <c r="E210" s="29" t="n">
        <v>15</v>
      </c>
      <c r="F210" s="30" t="n"/>
      <c r="G210" s="31">
        <f>IF(AND(ISNUMBER($F210),ISNUMBER($E210),$E210&lt;&gt;0),$F210/$E210,"")</f>
        <v/>
      </c>
      <c r="H210" s="31">
        <f>IF(AND(ISNUMBER($F210),ISNUMBER($AL210),ISNUMBER($E210),($AL210*$E210)&lt;&gt;0),$F210/($AL210*$E210)*100,"")</f>
        <v/>
      </c>
      <c r="I210" s="32" t="n"/>
      <c r="J210" s="33" t="n"/>
      <c r="K210" s="31">
        <f>IF(AND(ISNUMBER($F210),ISNUMBER($J210)),$F210*(1-$J210),"")</f>
        <v/>
      </c>
      <c r="L210" s="32" t="n"/>
      <c r="M210" s="32" t="n"/>
      <c r="N210" s="31">
        <f>IF(ISNUMBER($F210),($F210-IF(ISNUMBER($AM210),$AM210,0))*(1-IF(ISNUMBER($J210),$J210,0)),"")</f>
        <v/>
      </c>
      <c r="O210" s="15" t="inlineStr">
        <is>
          <t>Mango Chili</t>
        </is>
      </c>
      <c r="P210" s="29" t="n">
        <v>0</v>
      </c>
      <c r="Q210" s="29" t="n">
        <v>10</v>
      </c>
      <c r="R210" s="15" t="inlineStr">
        <is>
          <t>Not listed</t>
        </is>
      </c>
      <c r="S210" s="29" t="n">
        <v>8</v>
      </c>
      <c r="T210" s="29" t="n">
        <v>30</v>
      </c>
      <c r="U210" s="15" t="inlineStr">
        <is>
          <t>Cane sugar (small amount)</t>
        </is>
      </c>
      <c r="V210" s="15" t="inlineStr">
        <is>
          <t>Low calorie, light sparkling soda, minimalist branding</t>
        </is>
      </c>
      <c r="W210" s="32" t="n"/>
      <c r="X210" s="32" t="n"/>
      <c r="Y210" s="32" t="n"/>
      <c r="Z210" s="32" t="n"/>
      <c r="AA210" s="15" t="inlineStr">
        <is>
          <t>Low</t>
        </is>
      </c>
      <c r="AB210" s="15" t="inlineStr">
        <is>
          <t>Niche premium soda; design-led</t>
        </is>
      </c>
      <c r="AC210" s="15" t="inlineStr">
        <is>
          <t>A light, low-calorie modern soda</t>
        </is>
      </c>
      <c r="AD210" s="15" t="inlineStr">
        <is>
          <t>Low-calorie soda with a clean, design-forward identity.</t>
        </is>
      </c>
      <c r="AE210" s="32" t="n"/>
      <c r="AF210" s="34">
        <f>IF(AND(ISNUMBER($P210),ISNUMBER($AL210),$AL210&lt;&gt;0),ROUND($P210/$AL210*100,1),"")</f>
        <v/>
      </c>
      <c r="AG210" s="35">
        <f>IF(AND(ISNUMBER($S210),ISNUMBER($AL210),$AL210&lt;&gt;0),ROUND($S210/$AL210*100,2),"")</f>
        <v/>
      </c>
      <c r="AH210" s="34">
        <f>IF(AND(ISNUMBER($Q210),ISNUMBER($AL210),$AL210&lt;&gt;0),ROUND($Q210/$AL210*100,1),"")</f>
        <v/>
      </c>
      <c r="AI210" s="29">
        <f>IF(ISNUMBER($S210),IF($S210&lt;=1,"Yes","No"),"n/a")</f>
        <v/>
      </c>
      <c r="AJ210" s="29">
        <f>IF(ISNUMBER($S210),ROUND(MAX(0,MIN(100,100-$S210*2.5-IF(ISNUMBER($T210),$T210,0)*0.12+IF($S210&lt;=1,12,0))),0),"")</f>
        <v/>
      </c>
      <c r="AK210" s="29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29" t="n">
        <v>355</v>
      </c>
      <c r="AM210" s="30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United Sodas</t>
        </is>
      </c>
      <c r="B211" s="15" t="inlineStr">
        <is>
          <t>United Sodas of America | Mango Chili | 18-pack 355mL</t>
        </is>
      </c>
      <c r="C211" s="15" t="inlineStr">
        <is>
          <t>1) Sparkling electrolyte / functional sparkling</t>
        </is>
      </c>
      <c r="D211" s="15" t="inlineStr">
        <is>
          <t>355 mL can</t>
        </is>
      </c>
      <c r="E211" s="29" t="n">
        <v>18</v>
      </c>
      <c r="F211" s="30" t="n"/>
      <c r="G211" s="31">
        <f>IF(AND(ISNUMBER($F211),ISNUMBER($E211),$E211&lt;&gt;0),$F211/$E211,"")</f>
        <v/>
      </c>
      <c r="H211" s="31">
        <f>IF(AND(ISNUMBER($F211),ISNUMBER($AL211),ISNUMBER($E211),($AL211*$E211)&lt;&gt;0),$F211/($AL211*$E211)*100,"")</f>
        <v/>
      </c>
      <c r="I211" s="32" t="n"/>
      <c r="J211" s="33" t="n"/>
      <c r="K211" s="31">
        <f>IF(AND(ISNUMBER($F211),ISNUMBER($J211)),$F211*(1-$J211),"")</f>
        <v/>
      </c>
      <c r="L211" s="32" t="n"/>
      <c r="M211" s="32" t="n"/>
      <c r="N211" s="31">
        <f>IF(ISNUMBER($F211),($F211-IF(ISNUMBER($AM211),$AM211,0))*(1-IF(ISNUMBER($J211),$J211,0)),"")</f>
        <v/>
      </c>
      <c r="O211" s="15" t="inlineStr">
        <is>
          <t>Mango Chili</t>
        </is>
      </c>
      <c r="P211" s="29" t="n">
        <v>0</v>
      </c>
      <c r="Q211" s="29" t="n">
        <v>10</v>
      </c>
      <c r="R211" s="15" t="inlineStr">
        <is>
          <t>Not listed</t>
        </is>
      </c>
      <c r="S211" s="29" t="n">
        <v>8</v>
      </c>
      <c r="T211" s="29" t="n">
        <v>30</v>
      </c>
      <c r="U211" s="15" t="inlineStr">
        <is>
          <t>Cane sugar (small amount)</t>
        </is>
      </c>
      <c r="V211" s="15" t="inlineStr">
        <is>
          <t>Low calorie, light sparkling soda, minimalist branding</t>
        </is>
      </c>
      <c r="W211" s="32" t="n"/>
      <c r="X211" s="32" t="n"/>
      <c r="Y211" s="32" t="n"/>
      <c r="Z211" s="32" t="n"/>
      <c r="AA211" s="15" t="inlineStr">
        <is>
          <t>Low</t>
        </is>
      </c>
      <c r="AB211" s="15" t="inlineStr">
        <is>
          <t>Niche premium soda; design-led</t>
        </is>
      </c>
      <c r="AC211" s="15" t="inlineStr">
        <is>
          <t>A light, low-calorie modern soda</t>
        </is>
      </c>
      <c r="AD211" s="15" t="inlineStr">
        <is>
          <t>Low-calorie soda with a clean, design-forward identity.</t>
        </is>
      </c>
      <c r="AE211" s="32" t="n"/>
      <c r="AF211" s="34">
        <f>IF(AND(ISNUMBER($P211),ISNUMBER($AL211),$AL211&lt;&gt;0),ROUND($P211/$AL211*100,1),"")</f>
        <v/>
      </c>
      <c r="AG211" s="35">
        <f>IF(AND(ISNUMBER($S211),ISNUMBER($AL211),$AL211&lt;&gt;0),ROUND($S211/$AL211*100,2),"")</f>
        <v/>
      </c>
      <c r="AH211" s="34">
        <f>IF(AND(ISNUMBER($Q211),ISNUMBER($AL211),$AL211&lt;&gt;0),ROUND($Q211/$AL211*100,1),"")</f>
        <v/>
      </c>
      <c r="AI211" s="29">
        <f>IF(ISNUMBER($S211),IF($S211&lt;=1,"Yes","No"),"n/a")</f>
        <v/>
      </c>
      <c r="AJ211" s="29">
        <f>IF(ISNUMBER($S211),ROUND(MAX(0,MIN(100,100-$S211*2.5-IF(ISNUMBER($T211),$T211,0)*0.12+IF($S211&lt;=1,12,0))),0),"")</f>
        <v/>
      </c>
      <c r="AK211" s="29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29" t="n">
        <v>355</v>
      </c>
      <c r="AM211" s="30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United Sodas</t>
        </is>
      </c>
      <c r="B212" s="15" t="inlineStr">
        <is>
          <t>United Sodas of America | Mango Chili | 24-pack 355mL</t>
        </is>
      </c>
      <c r="C212" s="15" t="inlineStr">
        <is>
          <t>1) Sparkling electrolyte / functional sparkling</t>
        </is>
      </c>
      <c r="D212" s="15" t="inlineStr">
        <is>
          <t>355 mL can</t>
        </is>
      </c>
      <c r="E212" s="29" t="n">
        <v>24</v>
      </c>
      <c r="F212" s="30" t="n"/>
      <c r="G212" s="31">
        <f>IF(AND(ISNUMBER($F212),ISNUMBER($E212),$E212&lt;&gt;0),$F212/$E212,"")</f>
        <v/>
      </c>
      <c r="H212" s="31">
        <f>IF(AND(ISNUMBER($F212),ISNUMBER($AL212),ISNUMBER($E212),($AL212*$E212)&lt;&gt;0),$F212/($AL212*$E212)*100,"")</f>
        <v/>
      </c>
      <c r="I212" s="32" t="n"/>
      <c r="J212" s="33" t="n"/>
      <c r="K212" s="31">
        <f>IF(AND(ISNUMBER($F212),ISNUMBER($J212)),$F212*(1-$J212),"")</f>
        <v/>
      </c>
      <c r="L212" s="32" t="n"/>
      <c r="M212" s="32" t="n"/>
      <c r="N212" s="31">
        <f>IF(ISNUMBER($F212),($F212-IF(ISNUMBER($AM212),$AM212,0))*(1-IF(ISNUMBER($J212),$J212,0)),"")</f>
        <v/>
      </c>
      <c r="O212" s="15" t="inlineStr">
        <is>
          <t>Mango Chili</t>
        </is>
      </c>
      <c r="P212" s="29" t="n">
        <v>0</v>
      </c>
      <c r="Q212" s="29" t="n">
        <v>10</v>
      </c>
      <c r="R212" s="15" t="inlineStr">
        <is>
          <t>Not listed</t>
        </is>
      </c>
      <c r="S212" s="29" t="n">
        <v>8</v>
      </c>
      <c r="T212" s="29" t="n">
        <v>30</v>
      </c>
      <c r="U212" s="15" t="inlineStr">
        <is>
          <t>Cane sugar (small amount)</t>
        </is>
      </c>
      <c r="V212" s="15" t="inlineStr">
        <is>
          <t>Low calorie, light sparkling soda, minimalist branding</t>
        </is>
      </c>
      <c r="W212" s="32" t="n"/>
      <c r="X212" s="32" t="n"/>
      <c r="Y212" s="32" t="n"/>
      <c r="Z212" s="32" t="n"/>
      <c r="AA212" s="15" t="inlineStr">
        <is>
          <t>Low</t>
        </is>
      </c>
      <c r="AB212" s="15" t="inlineStr">
        <is>
          <t>Niche premium soda; design-led</t>
        </is>
      </c>
      <c r="AC212" s="15" t="inlineStr">
        <is>
          <t>A light, low-calorie modern soda</t>
        </is>
      </c>
      <c r="AD212" s="15" t="inlineStr">
        <is>
          <t>Low-calorie soda with a clean, design-forward identity.</t>
        </is>
      </c>
      <c r="AE212" s="32" t="n"/>
      <c r="AF212" s="34">
        <f>IF(AND(ISNUMBER($P212),ISNUMBER($AL212),$AL212&lt;&gt;0),ROUND($P212/$AL212*100,1),"")</f>
        <v/>
      </c>
      <c r="AG212" s="35">
        <f>IF(AND(ISNUMBER($S212),ISNUMBER($AL212),$AL212&lt;&gt;0),ROUND($S212/$AL212*100,2),"")</f>
        <v/>
      </c>
      <c r="AH212" s="34">
        <f>IF(AND(ISNUMBER($Q212),ISNUMBER($AL212),$AL212&lt;&gt;0),ROUND($Q212/$AL212*100,1),"")</f>
        <v/>
      </c>
      <c r="AI212" s="29">
        <f>IF(ISNUMBER($S212),IF($S212&lt;=1,"Yes","No"),"n/a")</f>
        <v/>
      </c>
      <c r="AJ212" s="29">
        <f>IF(ISNUMBER($S212),ROUND(MAX(0,MIN(100,100-$S212*2.5-IF(ISNUMBER($T212),$T212,0)*0.12+IF($S212&lt;=1,12,0))),0),"")</f>
        <v/>
      </c>
      <c r="AK212" s="29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29" t="n">
        <v>355</v>
      </c>
      <c r="AM212" s="30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United Sodas</t>
        </is>
      </c>
      <c r="B213" s="15" t="inlineStr">
        <is>
          <t>United Sodas of America | Lemon Lime | single 355mL</t>
        </is>
      </c>
      <c r="C213" s="15" t="inlineStr">
        <is>
          <t>1) Sparkling electrolyte / functional sparkling</t>
        </is>
      </c>
      <c r="D213" s="15" t="inlineStr">
        <is>
          <t>355 mL can</t>
        </is>
      </c>
      <c r="E213" s="29" t="n">
        <v>1</v>
      </c>
      <c r="F213" s="30" t="n"/>
      <c r="G213" s="31">
        <f>IF(AND(ISNUMBER($F213),ISNUMBER($E213),$E213&lt;&gt;0),$F213/$E213,"")</f>
        <v/>
      </c>
      <c r="H213" s="31">
        <f>IF(AND(ISNUMBER($F213),ISNUMBER($AL213),ISNUMBER($E213),($AL213*$E213)&lt;&gt;0),$F213/($AL213*$E213)*100,"")</f>
        <v/>
      </c>
      <c r="I213" s="32" t="n"/>
      <c r="J213" s="33" t="n"/>
      <c r="K213" s="31">
        <f>IF(AND(ISNUMBER($F213),ISNUMBER($J213)),$F213*(1-$J213),"")</f>
        <v/>
      </c>
      <c r="L213" s="32" t="n"/>
      <c r="M213" s="32" t="n"/>
      <c r="N213" s="31">
        <f>IF(ISNUMBER($F213),($F213-IF(ISNUMBER($AM213),$AM213,0))*(1-IF(ISNUMBER($J213),$J213,0)),"")</f>
        <v/>
      </c>
      <c r="O213" s="15" t="inlineStr">
        <is>
          <t>Lemon Lime</t>
        </is>
      </c>
      <c r="P213" s="29" t="n">
        <v>0</v>
      </c>
      <c r="Q213" s="29" t="n">
        <v>10</v>
      </c>
      <c r="R213" s="15" t="inlineStr">
        <is>
          <t>Not listed</t>
        </is>
      </c>
      <c r="S213" s="29" t="n">
        <v>8</v>
      </c>
      <c r="T213" s="29" t="n">
        <v>30</v>
      </c>
      <c r="U213" s="15" t="inlineStr">
        <is>
          <t>Cane sugar (small amount)</t>
        </is>
      </c>
      <c r="V213" s="15" t="inlineStr">
        <is>
          <t>Low calorie, light sparkling soda, minimalist branding</t>
        </is>
      </c>
      <c r="W213" s="32" t="n"/>
      <c r="X213" s="32" t="n"/>
      <c r="Y213" s="32" t="n"/>
      <c r="Z213" s="32" t="n"/>
      <c r="AA213" s="15" t="inlineStr">
        <is>
          <t>Low</t>
        </is>
      </c>
      <c r="AB213" s="15" t="inlineStr">
        <is>
          <t>Niche premium soda; design-led</t>
        </is>
      </c>
      <c r="AC213" s="15" t="inlineStr">
        <is>
          <t>A light, low-calorie modern soda</t>
        </is>
      </c>
      <c r="AD213" s="15" t="inlineStr">
        <is>
          <t>Low-calorie soda with a clean, design-forward identity.</t>
        </is>
      </c>
      <c r="AE213" s="32" t="n"/>
      <c r="AF213" s="34">
        <f>IF(AND(ISNUMBER($P213),ISNUMBER($AL213),$AL213&lt;&gt;0),ROUND($P213/$AL213*100,1),"")</f>
        <v/>
      </c>
      <c r="AG213" s="35">
        <f>IF(AND(ISNUMBER($S213),ISNUMBER($AL213),$AL213&lt;&gt;0),ROUND($S213/$AL213*100,2),"")</f>
        <v/>
      </c>
      <c r="AH213" s="34">
        <f>IF(AND(ISNUMBER($Q213),ISNUMBER($AL213),$AL213&lt;&gt;0),ROUND($Q213/$AL213*100,1),"")</f>
        <v/>
      </c>
      <c r="AI213" s="29">
        <f>IF(ISNUMBER($S213),IF($S213&lt;=1,"Yes","No"),"n/a")</f>
        <v/>
      </c>
      <c r="AJ213" s="29">
        <f>IF(ISNUMBER($S213),ROUND(MAX(0,MIN(100,100-$S213*2.5-IF(ISNUMBER($T213),$T213,0)*0.12+IF($S213&lt;=1,12,0))),0),"")</f>
        <v/>
      </c>
      <c r="AK213" s="29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29" t="n">
        <v>355</v>
      </c>
      <c r="AM213" s="30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United Sodas</t>
        </is>
      </c>
      <c r="B214" s="15" t="inlineStr">
        <is>
          <t>United Sodas of America | Lemon Lime | 8-pack 355mL</t>
        </is>
      </c>
      <c r="C214" s="15" t="inlineStr">
        <is>
          <t>1) Sparkling electrolyte / functional sparkling</t>
        </is>
      </c>
      <c r="D214" s="15" t="inlineStr">
        <is>
          <t>355 mL can</t>
        </is>
      </c>
      <c r="E214" s="29" t="n">
        <v>8</v>
      </c>
      <c r="F214" s="30" t="n"/>
      <c r="G214" s="31">
        <f>IF(AND(ISNUMBER($F214),ISNUMBER($E214),$E214&lt;&gt;0),$F214/$E214,"")</f>
        <v/>
      </c>
      <c r="H214" s="31">
        <f>IF(AND(ISNUMBER($F214),ISNUMBER($AL214),ISNUMBER($E214),($AL214*$E214)&lt;&gt;0),$F214/($AL214*$E214)*100,"")</f>
        <v/>
      </c>
      <c r="I214" s="32" t="n"/>
      <c r="J214" s="33" t="n"/>
      <c r="K214" s="31">
        <f>IF(AND(ISNUMBER($F214),ISNUMBER($J214)),$F214*(1-$J214),"")</f>
        <v/>
      </c>
      <c r="L214" s="32" t="n"/>
      <c r="M214" s="32" t="n"/>
      <c r="N214" s="31">
        <f>IF(ISNUMBER($F214),($F214-IF(ISNUMBER($AM214),$AM214,0))*(1-IF(ISNUMBER($J214),$J214,0)),"")</f>
        <v/>
      </c>
      <c r="O214" s="15" t="inlineStr">
        <is>
          <t>Lemon Lime</t>
        </is>
      </c>
      <c r="P214" s="29" t="n">
        <v>0</v>
      </c>
      <c r="Q214" s="29" t="n">
        <v>10</v>
      </c>
      <c r="R214" s="15" t="inlineStr">
        <is>
          <t>Not listed</t>
        </is>
      </c>
      <c r="S214" s="29" t="n">
        <v>8</v>
      </c>
      <c r="T214" s="29" t="n">
        <v>30</v>
      </c>
      <c r="U214" s="15" t="inlineStr">
        <is>
          <t>Cane sugar (small amount)</t>
        </is>
      </c>
      <c r="V214" s="15" t="inlineStr">
        <is>
          <t>Low calorie, light sparkling soda, minimalist branding</t>
        </is>
      </c>
      <c r="W214" s="32" t="n"/>
      <c r="X214" s="32" t="n"/>
      <c r="Y214" s="32" t="n"/>
      <c r="Z214" s="32" t="n"/>
      <c r="AA214" s="15" t="inlineStr">
        <is>
          <t>Low</t>
        </is>
      </c>
      <c r="AB214" s="15" t="inlineStr">
        <is>
          <t>Niche premium soda; design-led</t>
        </is>
      </c>
      <c r="AC214" s="15" t="inlineStr">
        <is>
          <t>A light, low-calorie modern soda</t>
        </is>
      </c>
      <c r="AD214" s="15" t="inlineStr">
        <is>
          <t>Low-calorie soda with a clean, design-forward identity.</t>
        </is>
      </c>
      <c r="AE214" s="32" t="n"/>
      <c r="AF214" s="34">
        <f>IF(AND(ISNUMBER($P214),ISNUMBER($AL214),$AL214&lt;&gt;0),ROUND($P214/$AL214*100,1),"")</f>
        <v/>
      </c>
      <c r="AG214" s="35">
        <f>IF(AND(ISNUMBER($S214),ISNUMBER($AL214),$AL214&lt;&gt;0),ROUND($S214/$AL214*100,2),"")</f>
        <v/>
      </c>
      <c r="AH214" s="34">
        <f>IF(AND(ISNUMBER($Q214),ISNUMBER($AL214),$AL214&lt;&gt;0),ROUND($Q214/$AL214*100,1),"")</f>
        <v/>
      </c>
      <c r="AI214" s="29">
        <f>IF(ISNUMBER($S214),IF($S214&lt;=1,"Yes","No"),"n/a")</f>
        <v/>
      </c>
      <c r="AJ214" s="29">
        <f>IF(ISNUMBER($S214),ROUND(MAX(0,MIN(100,100-$S214*2.5-IF(ISNUMBER($T214),$T214,0)*0.12+IF($S214&lt;=1,12,0))),0),"")</f>
        <v/>
      </c>
      <c r="AK214" s="29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29" t="n">
        <v>355</v>
      </c>
      <c r="AM214" s="30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United Sodas</t>
        </is>
      </c>
      <c r="B215" s="15" t="inlineStr">
        <is>
          <t>United Sodas of America | Lemon Lime | 12-pack 355mL</t>
        </is>
      </c>
      <c r="C215" s="15" t="inlineStr">
        <is>
          <t>1) Sparkling electrolyte / functional sparkling</t>
        </is>
      </c>
      <c r="D215" s="15" t="inlineStr">
        <is>
          <t>355 mL can</t>
        </is>
      </c>
      <c r="E215" s="29" t="n">
        <v>12</v>
      </c>
      <c r="F215" s="30" t="n"/>
      <c r="G215" s="31">
        <f>IF(AND(ISNUMBER($F215),ISNUMBER($E215),$E215&lt;&gt;0),$F215/$E215,"")</f>
        <v/>
      </c>
      <c r="H215" s="31">
        <f>IF(AND(ISNUMBER($F215),ISNUMBER($AL215),ISNUMBER($E215),($AL215*$E215)&lt;&gt;0),$F215/($AL215*$E215)*100,"")</f>
        <v/>
      </c>
      <c r="I215" s="32" t="n"/>
      <c r="J215" s="33" t="n"/>
      <c r="K215" s="31">
        <f>IF(AND(ISNUMBER($F215),ISNUMBER($J215)),$F215*(1-$J215),"")</f>
        <v/>
      </c>
      <c r="L215" s="32" t="n"/>
      <c r="M215" s="32" t="n"/>
      <c r="N215" s="31">
        <f>IF(ISNUMBER($F215),($F215-IF(ISNUMBER($AM215),$AM215,0))*(1-IF(ISNUMBER($J215),$J215,0)),"")</f>
        <v/>
      </c>
      <c r="O215" s="15" t="inlineStr">
        <is>
          <t>Lemon Lime</t>
        </is>
      </c>
      <c r="P215" s="29" t="n">
        <v>0</v>
      </c>
      <c r="Q215" s="29" t="n">
        <v>10</v>
      </c>
      <c r="R215" s="15" t="inlineStr">
        <is>
          <t>Not listed</t>
        </is>
      </c>
      <c r="S215" s="29" t="n">
        <v>8</v>
      </c>
      <c r="T215" s="29" t="n">
        <v>30</v>
      </c>
      <c r="U215" s="15" t="inlineStr">
        <is>
          <t>Cane sugar (small amount)</t>
        </is>
      </c>
      <c r="V215" s="15" t="inlineStr">
        <is>
          <t>Low calorie, light sparkling soda, minimalist branding</t>
        </is>
      </c>
      <c r="W215" s="32" t="n"/>
      <c r="X215" s="32" t="n"/>
      <c r="Y215" s="32" t="n"/>
      <c r="Z215" s="32" t="n"/>
      <c r="AA215" s="15" t="inlineStr">
        <is>
          <t>Low</t>
        </is>
      </c>
      <c r="AB215" s="15" t="inlineStr">
        <is>
          <t>Niche premium soda; design-led</t>
        </is>
      </c>
      <c r="AC215" s="15" t="inlineStr">
        <is>
          <t>A light, low-calorie modern soda</t>
        </is>
      </c>
      <c r="AD215" s="15" t="inlineStr">
        <is>
          <t>Low-calorie soda with a clean, design-forward identity.</t>
        </is>
      </c>
      <c r="AE215" s="32" t="n"/>
      <c r="AF215" s="34">
        <f>IF(AND(ISNUMBER($P215),ISNUMBER($AL215),$AL215&lt;&gt;0),ROUND($P215/$AL215*100,1),"")</f>
        <v/>
      </c>
      <c r="AG215" s="35">
        <f>IF(AND(ISNUMBER($S215),ISNUMBER($AL215),$AL215&lt;&gt;0),ROUND($S215/$AL215*100,2),"")</f>
        <v/>
      </c>
      <c r="AH215" s="34">
        <f>IF(AND(ISNUMBER($Q215),ISNUMBER($AL215),$AL215&lt;&gt;0),ROUND($Q215/$AL215*100,1),"")</f>
        <v/>
      </c>
      <c r="AI215" s="29">
        <f>IF(ISNUMBER($S215),IF($S215&lt;=1,"Yes","No"),"n/a")</f>
        <v/>
      </c>
      <c r="AJ215" s="29">
        <f>IF(ISNUMBER($S215),ROUND(MAX(0,MIN(100,100-$S215*2.5-IF(ISNUMBER($T215),$T215,0)*0.12+IF($S215&lt;=1,12,0))),0),"")</f>
        <v/>
      </c>
      <c r="AK215" s="29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29" t="n">
        <v>355</v>
      </c>
      <c r="AM215" s="30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United Sodas</t>
        </is>
      </c>
      <c r="B216" s="15" t="inlineStr">
        <is>
          <t>United Sodas of America | Lemon Lime | 15-pack 355mL</t>
        </is>
      </c>
      <c r="C216" s="15" t="inlineStr">
        <is>
          <t>1) Sparkling electrolyte / functional sparkling</t>
        </is>
      </c>
      <c r="D216" s="15" t="inlineStr">
        <is>
          <t>355 mL can</t>
        </is>
      </c>
      <c r="E216" s="29" t="n">
        <v>15</v>
      </c>
      <c r="F216" s="30" t="n"/>
      <c r="G216" s="31">
        <f>IF(AND(ISNUMBER($F216),ISNUMBER($E216),$E216&lt;&gt;0),$F216/$E216,"")</f>
        <v/>
      </c>
      <c r="H216" s="31">
        <f>IF(AND(ISNUMBER($F216),ISNUMBER($AL216),ISNUMBER($E216),($AL216*$E216)&lt;&gt;0),$F216/($AL216*$E216)*100,"")</f>
        <v/>
      </c>
      <c r="I216" s="32" t="n"/>
      <c r="J216" s="33" t="n"/>
      <c r="K216" s="31">
        <f>IF(AND(ISNUMBER($F216),ISNUMBER($J216)),$F216*(1-$J216),"")</f>
        <v/>
      </c>
      <c r="L216" s="32" t="n"/>
      <c r="M216" s="32" t="n"/>
      <c r="N216" s="31">
        <f>IF(ISNUMBER($F216),($F216-IF(ISNUMBER($AM216),$AM216,0))*(1-IF(ISNUMBER($J216),$J216,0)),"")</f>
        <v/>
      </c>
      <c r="O216" s="15" t="inlineStr">
        <is>
          <t>Lemon Lime</t>
        </is>
      </c>
      <c r="P216" s="29" t="n">
        <v>0</v>
      </c>
      <c r="Q216" s="29" t="n">
        <v>10</v>
      </c>
      <c r="R216" s="15" t="inlineStr">
        <is>
          <t>Not listed</t>
        </is>
      </c>
      <c r="S216" s="29" t="n">
        <v>8</v>
      </c>
      <c r="T216" s="29" t="n">
        <v>30</v>
      </c>
      <c r="U216" s="15" t="inlineStr">
        <is>
          <t>Cane sugar (small amount)</t>
        </is>
      </c>
      <c r="V216" s="15" t="inlineStr">
        <is>
          <t>Low calorie, light sparkling soda, minimalist branding</t>
        </is>
      </c>
      <c r="W216" s="32" t="n"/>
      <c r="X216" s="32" t="n"/>
      <c r="Y216" s="32" t="n"/>
      <c r="Z216" s="32" t="n"/>
      <c r="AA216" s="15" t="inlineStr">
        <is>
          <t>Low</t>
        </is>
      </c>
      <c r="AB216" s="15" t="inlineStr">
        <is>
          <t>Niche premium soda; design-led</t>
        </is>
      </c>
      <c r="AC216" s="15" t="inlineStr">
        <is>
          <t>A light, low-calorie modern soda</t>
        </is>
      </c>
      <c r="AD216" s="15" t="inlineStr">
        <is>
          <t>Low-calorie soda with a clean, design-forward identity.</t>
        </is>
      </c>
      <c r="AE216" s="32" t="n"/>
      <c r="AF216" s="34">
        <f>IF(AND(ISNUMBER($P216),ISNUMBER($AL216),$AL216&lt;&gt;0),ROUND($P216/$AL216*100,1),"")</f>
        <v/>
      </c>
      <c r="AG216" s="35">
        <f>IF(AND(ISNUMBER($S216),ISNUMBER($AL216),$AL216&lt;&gt;0),ROUND($S216/$AL216*100,2),"")</f>
        <v/>
      </c>
      <c r="AH216" s="34">
        <f>IF(AND(ISNUMBER($Q216),ISNUMBER($AL216),$AL216&lt;&gt;0),ROUND($Q216/$AL216*100,1),"")</f>
        <v/>
      </c>
      <c r="AI216" s="29">
        <f>IF(ISNUMBER($S216),IF($S216&lt;=1,"Yes","No"),"n/a")</f>
        <v/>
      </c>
      <c r="AJ216" s="29">
        <f>IF(ISNUMBER($S216),ROUND(MAX(0,MIN(100,100-$S216*2.5-IF(ISNUMBER($T216),$T216,0)*0.12+IF($S216&lt;=1,12,0))),0),"")</f>
        <v/>
      </c>
      <c r="AK216" s="29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29" t="n">
        <v>355</v>
      </c>
      <c r="AM216" s="30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United Sodas</t>
        </is>
      </c>
      <c r="B217" s="15" t="inlineStr">
        <is>
          <t>United Sodas of America | Lemon Lime | 18-pack 355mL</t>
        </is>
      </c>
      <c r="C217" s="15" t="inlineStr">
        <is>
          <t>1) Sparkling electrolyte / functional sparkling</t>
        </is>
      </c>
      <c r="D217" s="15" t="inlineStr">
        <is>
          <t>355 mL can</t>
        </is>
      </c>
      <c r="E217" s="29" t="n">
        <v>18</v>
      </c>
      <c r="F217" s="30" t="n"/>
      <c r="G217" s="31">
        <f>IF(AND(ISNUMBER($F217),ISNUMBER($E217),$E217&lt;&gt;0),$F217/$E217,"")</f>
        <v/>
      </c>
      <c r="H217" s="31">
        <f>IF(AND(ISNUMBER($F217),ISNUMBER($AL217),ISNUMBER($E217),($AL217*$E217)&lt;&gt;0),$F217/($AL217*$E217)*100,"")</f>
        <v/>
      </c>
      <c r="I217" s="32" t="n"/>
      <c r="J217" s="33" t="n"/>
      <c r="K217" s="31">
        <f>IF(AND(ISNUMBER($F217),ISNUMBER($J217)),$F217*(1-$J217),"")</f>
        <v/>
      </c>
      <c r="L217" s="32" t="n"/>
      <c r="M217" s="32" t="n"/>
      <c r="N217" s="31">
        <f>IF(ISNUMBER($F217),($F217-IF(ISNUMBER($AM217),$AM217,0))*(1-IF(ISNUMBER($J217),$J217,0)),"")</f>
        <v/>
      </c>
      <c r="O217" s="15" t="inlineStr">
        <is>
          <t>Lemon Lime</t>
        </is>
      </c>
      <c r="P217" s="29" t="n">
        <v>0</v>
      </c>
      <c r="Q217" s="29" t="n">
        <v>10</v>
      </c>
      <c r="R217" s="15" t="inlineStr">
        <is>
          <t>Not listed</t>
        </is>
      </c>
      <c r="S217" s="29" t="n">
        <v>8</v>
      </c>
      <c r="T217" s="29" t="n">
        <v>30</v>
      </c>
      <c r="U217" s="15" t="inlineStr">
        <is>
          <t>Cane sugar (small amount)</t>
        </is>
      </c>
      <c r="V217" s="15" t="inlineStr">
        <is>
          <t>Low calorie, light sparkling soda, minimalist branding</t>
        </is>
      </c>
      <c r="W217" s="32" t="n"/>
      <c r="X217" s="32" t="n"/>
      <c r="Y217" s="32" t="n"/>
      <c r="Z217" s="32" t="n"/>
      <c r="AA217" s="15" t="inlineStr">
        <is>
          <t>Low</t>
        </is>
      </c>
      <c r="AB217" s="15" t="inlineStr">
        <is>
          <t>Niche premium soda; design-led</t>
        </is>
      </c>
      <c r="AC217" s="15" t="inlineStr">
        <is>
          <t>A light, low-calorie modern soda</t>
        </is>
      </c>
      <c r="AD217" s="15" t="inlineStr">
        <is>
          <t>Low-calorie soda with a clean, design-forward identity.</t>
        </is>
      </c>
      <c r="AE217" s="32" t="n"/>
      <c r="AF217" s="34">
        <f>IF(AND(ISNUMBER($P217),ISNUMBER($AL217),$AL217&lt;&gt;0),ROUND($P217/$AL217*100,1),"")</f>
        <v/>
      </c>
      <c r="AG217" s="35">
        <f>IF(AND(ISNUMBER($S217),ISNUMBER($AL217),$AL217&lt;&gt;0),ROUND($S217/$AL217*100,2),"")</f>
        <v/>
      </c>
      <c r="AH217" s="34">
        <f>IF(AND(ISNUMBER($Q217),ISNUMBER($AL217),$AL217&lt;&gt;0),ROUND($Q217/$AL217*100,1),"")</f>
        <v/>
      </c>
      <c r="AI217" s="29">
        <f>IF(ISNUMBER($S217),IF($S217&lt;=1,"Yes","No"),"n/a")</f>
        <v/>
      </c>
      <c r="AJ217" s="29">
        <f>IF(ISNUMBER($S217),ROUND(MAX(0,MIN(100,100-$S217*2.5-IF(ISNUMBER($T217),$T217,0)*0.12+IF($S217&lt;=1,12,0))),0),"")</f>
        <v/>
      </c>
      <c r="AK217" s="29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29" t="n">
        <v>355</v>
      </c>
      <c r="AM217" s="30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United Sodas</t>
        </is>
      </c>
      <c r="B218" s="15" t="inlineStr">
        <is>
          <t>United Sodas of America | Lemon Lime | 24-pack 355mL</t>
        </is>
      </c>
      <c r="C218" s="15" t="inlineStr">
        <is>
          <t>1) Sparkling electrolyte / functional sparkling</t>
        </is>
      </c>
      <c r="D218" s="15" t="inlineStr">
        <is>
          <t>355 mL can</t>
        </is>
      </c>
      <c r="E218" s="29" t="n">
        <v>24</v>
      </c>
      <c r="F218" s="30" t="n"/>
      <c r="G218" s="31">
        <f>IF(AND(ISNUMBER($F218),ISNUMBER($E218),$E218&lt;&gt;0),$F218/$E218,"")</f>
        <v/>
      </c>
      <c r="H218" s="31">
        <f>IF(AND(ISNUMBER($F218),ISNUMBER($AL218),ISNUMBER($E218),($AL218*$E218)&lt;&gt;0),$F218/($AL218*$E218)*100,"")</f>
        <v/>
      </c>
      <c r="I218" s="32" t="n"/>
      <c r="J218" s="33" t="n"/>
      <c r="K218" s="31">
        <f>IF(AND(ISNUMBER($F218),ISNUMBER($J218)),$F218*(1-$J218),"")</f>
        <v/>
      </c>
      <c r="L218" s="32" t="n"/>
      <c r="M218" s="32" t="n"/>
      <c r="N218" s="31">
        <f>IF(ISNUMBER($F218),($F218-IF(ISNUMBER($AM218),$AM218,0))*(1-IF(ISNUMBER($J218),$J218,0)),"")</f>
        <v/>
      </c>
      <c r="O218" s="15" t="inlineStr">
        <is>
          <t>Lemon Lime</t>
        </is>
      </c>
      <c r="P218" s="29" t="n">
        <v>0</v>
      </c>
      <c r="Q218" s="29" t="n">
        <v>10</v>
      </c>
      <c r="R218" s="15" t="inlineStr">
        <is>
          <t>Not listed</t>
        </is>
      </c>
      <c r="S218" s="29" t="n">
        <v>8</v>
      </c>
      <c r="T218" s="29" t="n">
        <v>30</v>
      </c>
      <c r="U218" s="15" t="inlineStr">
        <is>
          <t>Cane sugar (small amount)</t>
        </is>
      </c>
      <c r="V218" s="15" t="inlineStr">
        <is>
          <t>Low calorie, light sparkling soda, minimalist branding</t>
        </is>
      </c>
      <c r="W218" s="32" t="n"/>
      <c r="X218" s="32" t="n"/>
      <c r="Y218" s="32" t="n"/>
      <c r="Z218" s="32" t="n"/>
      <c r="AA218" s="15" t="inlineStr">
        <is>
          <t>Low</t>
        </is>
      </c>
      <c r="AB218" s="15" t="inlineStr">
        <is>
          <t>Niche premium soda; design-led</t>
        </is>
      </c>
      <c r="AC218" s="15" t="inlineStr">
        <is>
          <t>A light, low-calorie modern soda</t>
        </is>
      </c>
      <c r="AD218" s="15" t="inlineStr">
        <is>
          <t>Low-calorie soda with a clean, design-forward identity.</t>
        </is>
      </c>
      <c r="AE218" s="32" t="n"/>
      <c r="AF218" s="34">
        <f>IF(AND(ISNUMBER($P218),ISNUMBER($AL218),$AL218&lt;&gt;0),ROUND($P218/$AL218*100,1),"")</f>
        <v/>
      </c>
      <c r="AG218" s="35">
        <f>IF(AND(ISNUMBER($S218),ISNUMBER($AL218),$AL218&lt;&gt;0),ROUND($S218/$AL218*100,2),"")</f>
        <v/>
      </c>
      <c r="AH218" s="34">
        <f>IF(AND(ISNUMBER($Q218),ISNUMBER($AL218),$AL218&lt;&gt;0),ROUND($Q218/$AL218*100,1),"")</f>
        <v/>
      </c>
      <c r="AI218" s="29">
        <f>IF(ISNUMBER($S218),IF($S218&lt;=1,"Yes","No"),"n/a")</f>
        <v/>
      </c>
      <c r="AJ218" s="29">
        <f>IF(ISNUMBER($S218),ROUND(MAX(0,MIN(100,100-$S218*2.5-IF(ISNUMBER($T218),$T218,0)*0.12+IF($S218&lt;=1,12,0))),0),"")</f>
        <v/>
      </c>
      <c r="AK218" s="29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29" t="n">
        <v>355</v>
      </c>
      <c r="AM218" s="30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United Sodas</t>
        </is>
      </c>
      <c r="B219" s="15" t="inlineStr">
        <is>
          <t>United Sodas of America | Peach Vanilla | single 355mL</t>
        </is>
      </c>
      <c r="C219" s="15" t="inlineStr">
        <is>
          <t>1) Sparkling electrolyte / functional sparkling</t>
        </is>
      </c>
      <c r="D219" s="15" t="inlineStr">
        <is>
          <t>355 mL can</t>
        </is>
      </c>
      <c r="E219" s="29" t="n">
        <v>1</v>
      </c>
      <c r="F219" s="30" t="n"/>
      <c r="G219" s="31">
        <f>IF(AND(ISNUMBER($F219),ISNUMBER($E219),$E219&lt;&gt;0),$F219/$E219,"")</f>
        <v/>
      </c>
      <c r="H219" s="31">
        <f>IF(AND(ISNUMBER($F219),ISNUMBER($AL219),ISNUMBER($E219),($AL219*$E219)&lt;&gt;0),$F219/($AL219*$E219)*100,"")</f>
        <v/>
      </c>
      <c r="I219" s="32" t="n"/>
      <c r="J219" s="33" t="n"/>
      <c r="K219" s="31">
        <f>IF(AND(ISNUMBER($F219),ISNUMBER($J219)),$F219*(1-$J219),"")</f>
        <v/>
      </c>
      <c r="L219" s="32" t="n"/>
      <c r="M219" s="32" t="n"/>
      <c r="N219" s="31">
        <f>IF(ISNUMBER($F219),($F219-IF(ISNUMBER($AM219),$AM219,0))*(1-IF(ISNUMBER($J219),$J219,0)),"")</f>
        <v/>
      </c>
      <c r="O219" s="15" t="inlineStr">
        <is>
          <t>Peach Vanilla</t>
        </is>
      </c>
      <c r="P219" s="29" t="n">
        <v>0</v>
      </c>
      <c r="Q219" s="29" t="n">
        <v>10</v>
      </c>
      <c r="R219" s="15" t="inlineStr">
        <is>
          <t>Not listed</t>
        </is>
      </c>
      <c r="S219" s="29" t="n">
        <v>8</v>
      </c>
      <c r="T219" s="29" t="n">
        <v>30</v>
      </c>
      <c r="U219" s="15" t="inlineStr">
        <is>
          <t>Cane sugar (small amount)</t>
        </is>
      </c>
      <c r="V219" s="15" t="inlineStr">
        <is>
          <t>Low calorie, light sparkling soda, minimalist branding</t>
        </is>
      </c>
      <c r="W219" s="32" t="n"/>
      <c r="X219" s="32" t="n"/>
      <c r="Y219" s="32" t="n"/>
      <c r="Z219" s="32" t="n"/>
      <c r="AA219" s="15" t="inlineStr">
        <is>
          <t>Low</t>
        </is>
      </c>
      <c r="AB219" s="15" t="inlineStr">
        <is>
          <t>Niche premium soda; design-led</t>
        </is>
      </c>
      <c r="AC219" s="15" t="inlineStr">
        <is>
          <t>A light, low-calorie modern soda</t>
        </is>
      </c>
      <c r="AD219" s="15" t="inlineStr">
        <is>
          <t>Low-calorie soda with a clean, design-forward identity.</t>
        </is>
      </c>
      <c r="AE219" s="32" t="n"/>
      <c r="AF219" s="34">
        <f>IF(AND(ISNUMBER($P219),ISNUMBER($AL219),$AL219&lt;&gt;0),ROUND($P219/$AL219*100,1),"")</f>
        <v/>
      </c>
      <c r="AG219" s="35">
        <f>IF(AND(ISNUMBER($S219),ISNUMBER($AL219),$AL219&lt;&gt;0),ROUND($S219/$AL219*100,2),"")</f>
        <v/>
      </c>
      <c r="AH219" s="34">
        <f>IF(AND(ISNUMBER($Q219),ISNUMBER($AL219),$AL219&lt;&gt;0),ROUND($Q219/$AL219*100,1),"")</f>
        <v/>
      </c>
      <c r="AI219" s="29">
        <f>IF(ISNUMBER($S219),IF($S219&lt;=1,"Yes","No"),"n/a")</f>
        <v/>
      </c>
      <c r="AJ219" s="29">
        <f>IF(ISNUMBER($S219),ROUND(MAX(0,MIN(100,100-$S219*2.5-IF(ISNUMBER($T219),$T219,0)*0.12+IF($S219&lt;=1,12,0))),0),"")</f>
        <v/>
      </c>
      <c r="AK219" s="29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29" t="n">
        <v>355</v>
      </c>
      <c r="AM219" s="30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United Sodas</t>
        </is>
      </c>
      <c r="B220" s="15" t="inlineStr">
        <is>
          <t>United Sodas of America | Peach Vanilla | 8-pack 355mL</t>
        </is>
      </c>
      <c r="C220" s="15" t="inlineStr">
        <is>
          <t>1) Sparkling electrolyte / functional sparkling</t>
        </is>
      </c>
      <c r="D220" s="15" t="inlineStr">
        <is>
          <t>355 mL can</t>
        </is>
      </c>
      <c r="E220" s="29" t="n">
        <v>8</v>
      </c>
      <c r="F220" s="30" t="n"/>
      <c r="G220" s="31">
        <f>IF(AND(ISNUMBER($F220),ISNUMBER($E220),$E220&lt;&gt;0),$F220/$E220,"")</f>
        <v/>
      </c>
      <c r="H220" s="31">
        <f>IF(AND(ISNUMBER($F220),ISNUMBER($AL220),ISNUMBER($E220),($AL220*$E220)&lt;&gt;0),$F220/($AL220*$E220)*100,"")</f>
        <v/>
      </c>
      <c r="I220" s="32" t="n"/>
      <c r="J220" s="33" t="n"/>
      <c r="K220" s="31">
        <f>IF(AND(ISNUMBER($F220),ISNUMBER($J220)),$F220*(1-$J220),"")</f>
        <v/>
      </c>
      <c r="L220" s="32" t="n"/>
      <c r="M220" s="32" t="n"/>
      <c r="N220" s="31">
        <f>IF(ISNUMBER($F220),($F220-IF(ISNUMBER($AM220),$AM220,0))*(1-IF(ISNUMBER($J220),$J220,0)),"")</f>
        <v/>
      </c>
      <c r="O220" s="15" t="inlineStr">
        <is>
          <t>Peach Vanilla</t>
        </is>
      </c>
      <c r="P220" s="29" t="n">
        <v>0</v>
      </c>
      <c r="Q220" s="29" t="n">
        <v>10</v>
      </c>
      <c r="R220" s="15" t="inlineStr">
        <is>
          <t>Not listed</t>
        </is>
      </c>
      <c r="S220" s="29" t="n">
        <v>8</v>
      </c>
      <c r="T220" s="29" t="n">
        <v>30</v>
      </c>
      <c r="U220" s="15" t="inlineStr">
        <is>
          <t>Cane sugar (small amount)</t>
        </is>
      </c>
      <c r="V220" s="15" t="inlineStr">
        <is>
          <t>Low calorie, light sparkling soda, minimalist branding</t>
        </is>
      </c>
      <c r="W220" s="32" t="n"/>
      <c r="X220" s="32" t="n"/>
      <c r="Y220" s="32" t="n"/>
      <c r="Z220" s="32" t="n"/>
      <c r="AA220" s="15" t="inlineStr">
        <is>
          <t>Low</t>
        </is>
      </c>
      <c r="AB220" s="15" t="inlineStr">
        <is>
          <t>Niche premium soda; design-led</t>
        </is>
      </c>
      <c r="AC220" s="15" t="inlineStr">
        <is>
          <t>A light, low-calorie modern soda</t>
        </is>
      </c>
      <c r="AD220" s="15" t="inlineStr">
        <is>
          <t>Low-calorie soda with a clean, design-forward identity.</t>
        </is>
      </c>
      <c r="AE220" s="32" t="n"/>
      <c r="AF220" s="34">
        <f>IF(AND(ISNUMBER($P220),ISNUMBER($AL220),$AL220&lt;&gt;0),ROUND($P220/$AL220*100,1),"")</f>
        <v/>
      </c>
      <c r="AG220" s="35">
        <f>IF(AND(ISNUMBER($S220),ISNUMBER($AL220),$AL220&lt;&gt;0),ROUND($S220/$AL220*100,2),"")</f>
        <v/>
      </c>
      <c r="AH220" s="34">
        <f>IF(AND(ISNUMBER($Q220),ISNUMBER($AL220),$AL220&lt;&gt;0),ROUND($Q220/$AL220*100,1),"")</f>
        <v/>
      </c>
      <c r="AI220" s="29">
        <f>IF(ISNUMBER($S220),IF($S220&lt;=1,"Yes","No"),"n/a")</f>
        <v/>
      </c>
      <c r="AJ220" s="29">
        <f>IF(ISNUMBER($S220),ROUND(MAX(0,MIN(100,100-$S220*2.5-IF(ISNUMBER($T220),$T220,0)*0.12+IF($S220&lt;=1,12,0))),0),"")</f>
        <v/>
      </c>
      <c r="AK220" s="29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29" t="n">
        <v>355</v>
      </c>
      <c r="AM220" s="30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United Sodas</t>
        </is>
      </c>
      <c r="B221" s="15" t="inlineStr">
        <is>
          <t>United Sodas of America | Peach Vanilla | 12-pack 355mL</t>
        </is>
      </c>
      <c r="C221" s="15" t="inlineStr">
        <is>
          <t>1) Sparkling electrolyte / functional sparkling</t>
        </is>
      </c>
      <c r="D221" s="15" t="inlineStr">
        <is>
          <t>355 mL can</t>
        </is>
      </c>
      <c r="E221" s="29" t="n">
        <v>12</v>
      </c>
      <c r="F221" s="30" t="n"/>
      <c r="G221" s="31">
        <f>IF(AND(ISNUMBER($F221),ISNUMBER($E221),$E221&lt;&gt;0),$F221/$E221,"")</f>
        <v/>
      </c>
      <c r="H221" s="31">
        <f>IF(AND(ISNUMBER($F221),ISNUMBER($AL221),ISNUMBER($E221),($AL221*$E221)&lt;&gt;0),$F221/($AL221*$E221)*100,"")</f>
        <v/>
      </c>
      <c r="I221" s="32" t="n"/>
      <c r="J221" s="33" t="n"/>
      <c r="K221" s="31">
        <f>IF(AND(ISNUMBER($F221),ISNUMBER($J221)),$F221*(1-$J221),"")</f>
        <v/>
      </c>
      <c r="L221" s="32" t="n"/>
      <c r="M221" s="32" t="n"/>
      <c r="N221" s="31">
        <f>IF(ISNUMBER($F221),($F221-IF(ISNUMBER($AM221),$AM221,0))*(1-IF(ISNUMBER($J221),$J221,0)),"")</f>
        <v/>
      </c>
      <c r="O221" s="15" t="inlineStr">
        <is>
          <t>Peach Vanilla</t>
        </is>
      </c>
      <c r="P221" s="29" t="n">
        <v>0</v>
      </c>
      <c r="Q221" s="29" t="n">
        <v>10</v>
      </c>
      <c r="R221" s="15" t="inlineStr">
        <is>
          <t>Not listed</t>
        </is>
      </c>
      <c r="S221" s="29" t="n">
        <v>8</v>
      </c>
      <c r="T221" s="29" t="n">
        <v>30</v>
      </c>
      <c r="U221" s="15" t="inlineStr">
        <is>
          <t>Cane sugar (small amount)</t>
        </is>
      </c>
      <c r="V221" s="15" t="inlineStr">
        <is>
          <t>Low calorie, light sparkling soda, minimalist branding</t>
        </is>
      </c>
      <c r="W221" s="32" t="n"/>
      <c r="X221" s="32" t="n"/>
      <c r="Y221" s="32" t="n"/>
      <c r="Z221" s="32" t="n"/>
      <c r="AA221" s="15" t="inlineStr">
        <is>
          <t>Low</t>
        </is>
      </c>
      <c r="AB221" s="15" t="inlineStr">
        <is>
          <t>Niche premium soda; design-led</t>
        </is>
      </c>
      <c r="AC221" s="15" t="inlineStr">
        <is>
          <t>A light, low-calorie modern soda</t>
        </is>
      </c>
      <c r="AD221" s="15" t="inlineStr">
        <is>
          <t>Low-calorie soda with a clean, design-forward identity.</t>
        </is>
      </c>
      <c r="AE221" s="32" t="n"/>
      <c r="AF221" s="34">
        <f>IF(AND(ISNUMBER($P221),ISNUMBER($AL221),$AL221&lt;&gt;0),ROUND($P221/$AL221*100,1),"")</f>
        <v/>
      </c>
      <c r="AG221" s="35">
        <f>IF(AND(ISNUMBER($S221),ISNUMBER($AL221),$AL221&lt;&gt;0),ROUND($S221/$AL221*100,2),"")</f>
        <v/>
      </c>
      <c r="AH221" s="34">
        <f>IF(AND(ISNUMBER($Q221),ISNUMBER($AL221),$AL221&lt;&gt;0),ROUND($Q221/$AL221*100,1),"")</f>
        <v/>
      </c>
      <c r="AI221" s="29">
        <f>IF(ISNUMBER($S221),IF($S221&lt;=1,"Yes","No"),"n/a")</f>
        <v/>
      </c>
      <c r="AJ221" s="29">
        <f>IF(ISNUMBER($S221),ROUND(MAX(0,MIN(100,100-$S221*2.5-IF(ISNUMBER($T221),$T221,0)*0.12+IF($S221&lt;=1,12,0))),0),"")</f>
        <v/>
      </c>
      <c r="AK221" s="29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29" t="n">
        <v>355</v>
      </c>
      <c r="AM221" s="30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United Sodas</t>
        </is>
      </c>
      <c r="B222" s="15" t="inlineStr">
        <is>
          <t>United Sodas of America | Peach Vanilla | 15-pack 355mL</t>
        </is>
      </c>
      <c r="C222" s="15" t="inlineStr">
        <is>
          <t>1) Sparkling electrolyte / functional sparkling</t>
        </is>
      </c>
      <c r="D222" s="15" t="inlineStr">
        <is>
          <t>355 mL can</t>
        </is>
      </c>
      <c r="E222" s="29" t="n">
        <v>15</v>
      </c>
      <c r="F222" s="30" t="n"/>
      <c r="G222" s="31">
        <f>IF(AND(ISNUMBER($F222),ISNUMBER($E222),$E222&lt;&gt;0),$F222/$E222,"")</f>
        <v/>
      </c>
      <c r="H222" s="31">
        <f>IF(AND(ISNUMBER($F222),ISNUMBER($AL222),ISNUMBER($E222),($AL222*$E222)&lt;&gt;0),$F222/($AL222*$E222)*100,"")</f>
        <v/>
      </c>
      <c r="I222" s="32" t="n"/>
      <c r="J222" s="33" t="n"/>
      <c r="K222" s="31">
        <f>IF(AND(ISNUMBER($F222),ISNUMBER($J222)),$F222*(1-$J222),"")</f>
        <v/>
      </c>
      <c r="L222" s="32" t="n"/>
      <c r="M222" s="32" t="n"/>
      <c r="N222" s="31">
        <f>IF(ISNUMBER($F222),($F222-IF(ISNUMBER($AM222),$AM222,0))*(1-IF(ISNUMBER($J222),$J222,0)),"")</f>
        <v/>
      </c>
      <c r="O222" s="15" t="inlineStr">
        <is>
          <t>Peach Vanilla</t>
        </is>
      </c>
      <c r="P222" s="29" t="n">
        <v>0</v>
      </c>
      <c r="Q222" s="29" t="n">
        <v>10</v>
      </c>
      <c r="R222" s="15" t="inlineStr">
        <is>
          <t>Not listed</t>
        </is>
      </c>
      <c r="S222" s="29" t="n">
        <v>8</v>
      </c>
      <c r="T222" s="29" t="n">
        <v>30</v>
      </c>
      <c r="U222" s="15" t="inlineStr">
        <is>
          <t>Cane sugar (small amount)</t>
        </is>
      </c>
      <c r="V222" s="15" t="inlineStr">
        <is>
          <t>Low calorie, light sparkling soda, minimalist branding</t>
        </is>
      </c>
      <c r="W222" s="32" t="n"/>
      <c r="X222" s="32" t="n"/>
      <c r="Y222" s="32" t="n"/>
      <c r="Z222" s="32" t="n"/>
      <c r="AA222" s="15" t="inlineStr">
        <is>
          <t>Low</t>
        </is>
      </c>
      <c r="AB222" s="15" t="inlineStr">
        <is>
          <t>Niche premium soda; design-led</t>
        </is>
      </c>
      <c r="AC222" s="15" t="inlineStr">
        <is>
          <t>A light, low-calorie modern soda</t>
        </is>
      </c>
      <c r="AD222" s="15" t="inlineStr">
        <is>
          <t>Low-calorie soda with a clean, design-forward identity.</t>
        </is>
      </c>
      <c r="AE222" s="32" t="n"/>
      <c r="AF222" s="34">
        <f>IF(AND(ISNUMBER($P222),ISNUMBER($AL222),$AL222&lt;&gt;0),ROUND($P222/$AL222*100,1),"")</f>
        <v/>
      </c>
      <c r="AG222" s="35">
        <f>IF(AND(ISNUMBER($S222),ISNUMBER($AL222),$AL222&lt;&gt;0),ROUND($S222/$AL222*100,2),"")</f>
        <v/>
      </c>
      <c r="AH222" s="34">
        <f>IF(AND(ISNUMBER($Q222),ISNUMBER($AL222),$AL222&lt;&gt;0),ROUND($Q222/$AL222*100,1),"")</f>
        <v/>
      </c>
      <c r="AI222" s="29">
        <f>IF(ISNUMBER($S222),IF($S222&lt;=1,"Yes","No"),"n/a")</f>
        <v/>
      </c>
      <c r="AJ222" s="29">
        <f>IF(ISNUMBER($S222),ROUND(MAX(0,MIN(100,100-$S222*2.5-IF(ISNUMBER($T222),$T222,0)*0.12+IF($S222&lt;=1,12,0))),0),"")</f>
        <v/>
      </c>
      <c r="AK222" s="29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29" t="n">
        <v>355</v>
      </c>
      <c r="AM222" s="30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United Sodas</t>
        </is>
      </c>
      <c r="B223" s="15" t="inlineStr">
        <is>
          <t>United Sodas of America | Peach Vanilla | 18-pack 355mL</t>
        </is>
      </c>
      <c r="C223" s="15" t="inlineStr">
        <is>
          <t>1) Sparkling electrolyte / functional sparkling</t>
        </is>
      </c>
      <c r="D223" s="15" t="inlineStr">
        <is>
          <t>355 mL can</t>
        </is>
      </c>
      <c r="E223" s="29" t="n">
        <v>18</v>
      </c>
      <c r="F223" s="30" t="n"/>
      <c r="G223" s="31">
        <f>IF(AND(ISNUMBER($F223),ISNUMBER($E223),$E223&lt;&gt;0),$F223/$E223,"")</f>
        <v/>
      </c>
      <c r="H223" s="31">
        <f>IF(AND(ISNUMBER($F223),ISNUMBER($AL223),ISNUMBER($E223),($AL223*$E223)&lt;&gt;0),$F223/($AL223*$E223)*100,"")</f>
        <v/>
      </c>
      <c r="I223" s="32" t="n"/>
      <c r="J223" s="33" t="n"/>
      <c r="K223" s="31">
        <f>IF(AND(ISNUMBER($F223),ISNUMBER($J223)),$F223*(1-$J223),"")</f>
        <v/>
      </c>
      <c r="L223" s="32" t="n"/>
      <c r="M223" s="32" t="n"/>
      <c r="N223" s="31">
        <f>IF(ISNUMBER($F223),($F223-IF(ISNUMBER($AM223),$AM223,0))*(1-IF(ISNUMBER($J223),$J223,0)),"")</f>
        <v/>
      </c>
      <c r="O223" s="15" t="inlineStr">
        <is>
          <t>Peach Vanilla</t>
        </is>
      </c>
      <c r="P223" s="29" t="n">
        <v>0</v>
      </c>
      <c r="Q223" s="29" t="n">
        <v>10</v>
      </c>
      <c r="R223" s="15" t="inlineStr">
        <is>
          <t>Not listed</t>
        </is>
      </c>
      <c r="S223" s="29" t="n">
        <v>8</v>
      </c>
      <c r="T223" s="29" t="n">
        <v>30</v>
      </c>
      <c r="U223" s="15" t="inlineStr">
        <is>
          <t>Cane sugar (small amount)</t>
        </is>
      </c>
      <c r="V223" s="15" t="inlineStr">
        <is>
          <t>Low calorie, light sparkling soda, minimalist branding</t>
        </is>
      </c>
      <c r="W223" s="32" t="n"/>
      <c r="X223" s="32" t="n"/>
      <c r="Y223" s="32" t="n"/>
      <c r="Z223" s="32" t="n"/>
      <c r="AA223" s="15" t="inlineStr">
        <is>
          <t>Low</t>
        </is>
      </c>
      <c r="AB223" s="15" t="inlineStr">
        <is>
          <t>Niche premium soda; design-led</t>
        </is>
      </c>
      <c r="AC223" s="15" t="inlineStr">
        <is>
          <t>A light, low-calorie modern soda</t>
        </is>
      </c>
      <c r="AD223" s="15" t="inlineStr">
        <is>
          <t>Low-calorie soda with a clean, design-forward identity.</t>
        </is>
      </c>
      <c r="AE223" s="32" t="n"/>
      <c r="AF223" s="34">
        <f>IF(AND(ISNUMBER($P223),ISNUMBER($AL223),$AL223&lt;&gt;0),ROUND($P223/$AL223*100,1),"")</f>
        <v/>
      </c>
      <c r="AG223" s="35">
        <f>IF(AND(ISNUMBER($S223),ISNUMBER($AL223),$AL223&lt;&gt;0),ROUND($S223/$AL223*100,2),"")</f>
        <v/>
      </c>
      <c r="AH223" s="34">
        <f>IF(AND(ISNUMBER($Q223),ISNUMBER($AL223),$AL223&lt;&gt;0),ROUND($Q223/$AL223*100,1),"")</f>
        <v/>
      </c>
      <c r="AI223" s="29">
        <f>IF(ISNUMBER($S223),IF($S223&lt;=1,"Yes","No"),"n/a")</f>
        <v/>
      </c>
      <c r="AJ223" s="29">
        <f>IF(ISNUMBER($S223),ROUND(MAX(0,MIN(100,100-$S223*2.5-IF(ISNUMBER($T223),$T223,0)*0.12+IF($S223&lt;=1,12,0))),0),"")</f>
        <v/>
      </c>
      <c r="AK223" s="29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29" t="n">
        <v>355</v>
      </c>
      <c r="AM223" s="30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United Sodas</t>
        </is>
      </c>
      <c r="B224" s="15" t="inlineStr">
        <is>
          <t>United Sodas of America | Peach Vanilla | 24-pack 355mL</t>
        </is>
      </c>
      <c r="C224" s="15" t="inlineStr">
        <is>
          <t>1) Sparkling electrolyte / functional sparkling</t>
        </is>
      </c>
      <c r="D224" s="15" t="inlineStr">
        <is>
          <t>355 mL can</t>
        </is>
      </c>
      <c r="E224" s="29" t="n">
        <v>24</v>
      </c>
      <c r="F224" s="30" t="n"/>
      <c r="G224" s="31">
        <f>IF(AND(ISNUMBER($F224),ISNUMBER($E224),$E224&lt;&gt;0),$F224/$E224,"")</f>
        <v/>
      </c>
      <c r="H224" s="31">
        <f>IF(AND(ISNUMBER($F224),ISNUMBER($AL224),ISNUMBER($E224),($AL224*$E224)&lt;&gt;0),$F224/($AL224*$E224)*100,"")</f>
        <v/>
      </c>
      <c r="I224" s="32" t="n"/>
      <c r="J224" s="33" t="n"/>
      <c r="K224" s="31">
        <f>IF(AND(ISNUMBER($F224),ISNUMBER($J224)),$F224*(1-$J224),"")</f>
        <v/>
      </c>
      <c r="L224" s="32" t="n"/>
      <c r="M224" s="32" t="n"/>
      <c r="N224" s="31">
        <f>IF(ISNUMBER($F224),($F224-IF(ISNUMBER($AM224),$AM224,0))*(1-IF(ISNUMBER($J224),$J224,0)),"")</f>
        <v/>
      </c>
      <c r="O224" s="15" t="inlineStr">
        <is>
          <t>Peach Vanilla</t>
        </is>
      </c>
      <c r="P224" s="29" t="n">
        <v>0</v>
      </c>
      <c r="Q224" s="29" t="n">
        <v>10</v>
      </c>
      <c r="R224" s="15" t="inlineStr">
        <is>
          <t>Not listed</t>
        </is>
      </c>
      <c r="S224" s="29" t="n">
        <v>8</v>
      </c>
      <c r="T224" s="29" t="n">
        <v>30</v>
      </c>
      <c r="U224" s="15" t="inlineStr">
        <is>
          <t>Cane sugar (small amount)</t>
        </is>
      </c>
      <c r="V224" s="15" t="inlineStr">
        <is>
          <t>Low calorie, light sparkling soda, minimalist branding</t>
        </is>
      </c>
      <c r="W224" s="32" t="n"/>
      <c r="X224" s="32" t="n"/>
      <c r="Y224" s="32" t="n"/>
      <c r="Z224" s="32" t="n"/>
      <c r="AA224" s="15" t="inlineStr">
        <is>
          <t>Low</t>
        </is>
      </c>
      <c r="AB224" s="15" t="inlineStr">
        <is>
          <t>Niche premium soda; design-led</t>
        </is>
      </c>
      <c r="AC224" s="15" t="inlineStr">
        <is>
          <t>A light, low-calorie modern soda</t>
        </is>
      </c>
      <c r="AD224" s="15" t="inlineStr">
        <is>
          <t>Low-calorie soda with a clean, design-forward identity.</t>
        </is>
      </c>
      <c r="AE224" s="32" t="n"/>
      <c r="AF224" s="34">
        <f>IF(AND(ISNUMBER($P224),ISNUMBER($AL224),$AL224&lt;&gt;0),ROUND($P224/$AL224*100,1),"")</f>
        <v/>
      </c>
      <c r="AG224" s="35">
        <f>IF(AND(ISNUMBER($S224),ISNUMBER($AL224),$AL224&lt;&gt;0),ROUND($S224/$AL224*100,2),"")</f>
        <v/>
      </c>
      <c r="AH224" s="34">
        <f>IF(AND(ISNUMBER($Q224),ISNUMBER($AL224),$AL224&lt;&gt;0),ROUND($Q224/$AL224*100,1),"")</f>
        <v/>
      </c>
      <c r="AI224" s="29">
        <f>IF(ISNUMBER($S224),IF($S224&lt;=1,"Yes","No"),"n/a")</f>
        <v/>
      </c>
      <c r="AJ224" s="29">
        <f>IF(ISNUMBER($S224),ROUND(MAX(0,MIN(100,100-$S224*2.5-IF(ISNUMBER($T224),$T224,0)*0.12+IF($S224&lt;=1,12,0))),0),"")</f>
        <v/>
      </c>
      <c r="AK224" s="29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29" t="n">
        <v>355</v>
      </c>
      <c r="AM224" s="30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Sparkling Ice</t>
        </is>
      </c>
      <c r="B225" s="15" t="inlineStr">
        <is>
          <t>Sparkling Ice +Caffeine | Black Raspberry | single 473mL</t>
        </is>
      </c>
      <c r="C225" s="15" t="inlineStr">
        <is>
          <t>1) Sparkling electrolyte / functional sparkling</t>
        </is>
      </c>
      <c r="D225" s="15" t="inlineStr">
        <is>
          <t>473 mL can</t>
        </is>
      </c>
      <c r="E225" s="29" t="n">
        <v>1</v>
      </c>
      <c r="F225" s="30" t="n"/>
      <c r="G225" s="31">
        <f>IF(AND(ISNUMBER($F225),ISNUMBER($E225),$E225&lt;&gt;0),$F225/$E225,"")</f>
        <v/>
      </c>
      <c r="H225" s="31">
        <f>IF(AND(ISNUMBER($F225),ISNUMBER($AL225),ISNUMBER($E225),($AL225*$E225)&lt;&gt;0),$F225/($AL225*$E225)*100,"")</f>
        <v/>
      </c>
      <c r="I225" s="32" t="n"/>
      <c r="J225" s="33" t="n"/>
      <c r="K225" s="31">
        <f>IF(AND(ISNUMBER($F225),ISNUMBER($J225)),$F225*(1-$J225),"")</f>
        <v/>
      </c>
      <c r="L225" s="32" t="n"/>
      <c r="M225" s="32" t="n"/>
      <c r="N225" s="31">
        <f>IF(ISNUMBER($F225),($F225-IF(ISNUMBER($AM225),$AM225,0))*(1-IF(ISNUMBER($J225),$J225,0)),"")</f>
        <v/>
      </c>
      <c r="O225" s="15" t="inlineStr">
        <is>
          <t>Black Raspberry</t>
        </is>
      </c>
      <c r="P225" s="29" t="n">
        <v>70</v>
      </c>
      <c r="Q225" s="29" t="n">
        <v>25</v>
      </c>
      <c r="R225" s="15" t="inlineStr">
        <is>
          <t>Not listed</t>
        </is>
      </c>
      <c r="S225" s="29" t="n">
        <v>0</v>
      </c>
      <c r="T225" s="29" t="n">
        <v>5</v>
      </c>
      <c r="U225" s="15" t="inlineStr">
        <is>
          <t>Sucralose</t>
        </is>
      </c>
      <c r="V225" s="15" t="inlineStr">
        <is>
          <t>70 mg caffeine, vitamins, antioxidants, zero sugar</t>
        </is>
      </c>
      <c r="W225" s="32" t="n"/>
      <c r="X225" s="32" t="n"/>
      <c r="Y225" s="32" t="n"/>
      <c r="Z225" s="32" t="n"/>
      <c r="AA225" s="15" t="inlineStr">
        <is>
          <t>Medium</t>
        </is>
      </c>
      <c r="AB225" s="15" t="inlineStr">
        <is>
          <t>Caffeinated line of mass sparkling brand</t>
        </is>
      </c>
      <c r="AC225" s="15" t="inlineStr">
        <is>
          <t>Zero-sugar sparkling with a caffeine boost</t>
        </is>
      </c>
      <c r="AD225" s="15" t="inlineStr">
        <is>
          <t>Light caffeine plus vitamins, zero sugar.</t>
        </is>
      </c>
      <c r="AE225" s="32" t="n"/>
      <c r="AF225" s="34">
        <f>IF(AND(ISNUMBER($P225),ISNUMBER($AL225),$AL225&lt;&gt;0),ROUND($P225/$AL225*100,1),"")</f>
        <v/>
      </c>
      <c r="AG225" s="35">
        <f>IF(AND(ISNUMBER($S225),ISNUMBER($AL225),$AL225&lt;&gt;0),ROUND($S225/$AL225*100,2),"")</f>
        <v/>
      </c>
      <c r="AH225" s="34">
        <f>IF(AND(ISNUMBER($Q225),ISNUMBER($AL225),$AL225&lt;&gt;0),ROUND($Q225/$AL225*100,1),"")</f>
        <v/>
      </c>
      <c r="AI225" s="29">
        <f>IF(ISNUMBER($S225),IF($S225&lt;=1,"Yes","No"),"n/a")</f>
        <v/>
      </c>
      <c r="AJ225" s="29">
        <f>IF(ISNUMBER($S225),ROUND(MAX(0,MIN(100,100-$S225*2.5-IF(ISNUMBER($T225),$T225,0)*0.12+IF($S225&lt;=1,12,0))),0),"")</f>
        <v/>
      </c>
      <c r="AK225" s="29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29" t="n">
        <v>473</v>
      </c>
      <c r="AM225" s="30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Sparkling Ice</t>
        </is>
      </c>
      <c r="B226" s="15" t="inlineStr">
        <is>
          <t>Sparkling Ice +Caffeine | Black Raspberry | 8-pack 473mL</t>
        </is>
      </c>
      <c r="C226" s="15" t="inlineStr">
        <is>
          <t>1) Sparkling electrolyte / functional sparkling</t>
        </is>
      </c>
      <c r="D226" s="15" t="inlineStr">
        <is>
          <t>473 mL can</t>
        </is>
      </c>
      <c r="E226" s="29" t="n">
        <v>8</v>
      </c>
      <c r="F226" s="30" t="n"/>
      <c r="G226" s="31">
        <f>IF(AND(ISNUMBER($F226),ISNUMBER($E226),$E226&lt;&gt;0),$F226/$E226,"")</f>
        <v/>
      </c>
      <c r="H226" s="31">
        <f>IF(AND(ISNUMBER($F226),ISNUMBER($AL226),ISNUMBER($E226),($AL226*$E226)&lt;&gt;0),$F226/($AL226*$E226)*100,"")</f>
        <v/>
      </c>
      <c r="I226" s="32" t="n"/>
      <c r="J226" s="33" t="n"/>
      <c r="K226" s="31">
        <f>IF(AND(ISNUMBER($F226),ISNUMBER($J226)),$F226*(1-$J226),"")</f>
        <v/>
      </c>
      <c r="L226" s="32" t="n"/>
      <c r="M226" s="32" t="n"/>
      <c r="N226" s="31">
        <f>IF(ISNUMBER($F226),($F226-IF(ISNUMBER($AM226),$AM226,0))*(1-IF(ISNUMBER($J226),$J226,0)),"")</f>
        <v/>
      </c>
      <c r="O226" s="15" t="inlineStr">
        <is>
          <t>Black Raspberry</t>
        </is>
      </c>
      <c r="P226" s="29" t="n">
        <v>70</v>
      </c>
      <c r="Q226" s="29" t="n">
        <v>25</v>
      </c>
      <c r="R226" s="15" t="inlineStr">
        <is>
          <t>Not listed</t>
        </is>
      </c>
      <c r="S226" s="29" t="n">
        <v>0</v>
      </c>
      <c r="T226" s="29" t="n">
        <v>5</v>
      </c>
      <c r="U226" s="15" t="inlineStr">
        <is>
          <t>Sucralose</t>
        </is>
      </c>
      <c r="V226" s="15" t="inlineStr">
        <is>
          <t>70 mg caffeine, vitamins, antioxidants, zero sugar</t>
        </is>
      </c>
      <c r="W226" s="32" t="n"/>
      <c r="X226" s="32" t="n"/>
      <c r="Y226" s="32" t="n"/>
      <c r="Z226" s="32" t="n"/>
      <c r="AA226" s="15" t="inlineStr">
        <is>
          <t>Medium</t>
        </is>
      </c>
      <c r="AB226" s="15" t="inlineStr">
        <is>
          <t>Caffeinated line of mass sparkling brand</t>
        </is>
      </c>
      <c r="AC226" s="15" t="inlineStr">
        <is>
          <t>Zero-sugar sparkling with a caffeine boost</t>
        </is>
      </c>
      <c r="AD226" s="15" t="inlineStr">
        <is>
          <t>Light caffeine plus vitamins, zero sugar.</t>
        </is>
      </c>
      <c r="AE226" s="32" t="n"/>
      <c r="AF226" s="34">
        <f>IF(AND(ISNUMBER($P226),ISNUMBER($AL226),$AL226&lt;&gt;0),ROUND($P226/$AL226*100,1),"")</f>
        <v/>
      </c>
      <c r="AG226" s="35">
        <f>IF(AND(ISNUMBER($S226),ISNUMBER($AL226),$AL226&lt;&gt;0),ROUND($S226/$AL226*100,2),"")</f>
        <v/>
      </c>
      <c r="AH226" s="34">
        <f>IF(AND(ISNUMBER($Q226),ISNUMBER($AL226),$AL226&lt;&gt;0),ROUND($Q226/$AL226*100,1),"")</f>
        <v/>
      </c>
      <c r="AI226" s="29">
        <f>IF(ISNUMBER($S226),IF($S226&lt;=1,"Yes","No"),"n/a")</f>
        <v/>
      </c>
      <c r="AJ226" s="29">
        <f>IF(ISNUMBER($S226),ROUND(MAX(0,MIN(100,100-$S226*2.5-IF(ISNUMBER($T226),$T226,0)*0.12+IF($S226&lt;=1,12,0))),0),"")</f>
        <v/>
      </c>
      <c r="AK226" s="29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29" t="n">
        <v>473</v>
      </c>
      <c r="AM226" s="30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Sparkling Ice</t>
        </is>
      </c>
      <c r="B227" s="15" t="inlineStr">
        <is>
          <t>Sparkling Ice +Caffeine | Black Raspberry | 12-pack 473mL</t>
        </is>
      </c>
      <c r="C227" s="15" t="inlineStr">
        <is>
          <t>1) Sparkling electrolyte / functional sparkling</t>
        </is>
      </c>
      <c r="D227" s="15" t="inlineStr">
        <is>
          <t>473 mL can</t>
        </is>
      </c>
      <c r="E227" s="29" t="n">
        <v>12</v>
      </c>
      <c r="F227" s="30" t="n"/>
      <c r="G227" s="31">
        <f>IF(AND(ISNUMBER($F227),ISNUMBER($E227),$E227&lt;&gt;0),$F227/$E227,"")</f>
        <v/>
      </c>
      <c r="H227" s="31">
        <f>IF(AND(ISNUMBER($F227),ISNUMBER($AL227),ISNUMBER($E227),($AL227*$E227)&lt;&gt;0),$F227/($AL227*$E227)*100,"")</f>
        <v/>
      </c>
      <c r="I227" s="32" t="n"/>
      <c r="J227" s="33" t="n"/>
      <c r="K227" s="31">
        <f>IF(AND(ISNUMBER($F227),ISNUMBER($J227)),$F227*(1-$J227),"")</f>
        <v/>
      </c>
      <c r="L227" s="32" t="n"/>
      <c r="M227" s="32" t="n"/>
      <c r="N227" s="31">
        <f>IF(ISNUMBER($F227),($F227-IF(ISNUMBER($AM227),$AM227,0))*(1-IF(ISNUMBER($J227),$J227,0)),"")</f>
        <v/>
      </c>
      <c r="O227" s="15" t="inlineStr">
        <is>
          <t>Black Raspberry</t>
        </is>
      </c>
      <c r="P227" s="29" t="n">
        <v>70</v>
      </c>
      <c r="Q227" s="29" t="n">
        <v>25</v>
      </c>
      <c r="R227" s="15" t="inlineStr">
        <is>
          <t>Not listed</t>
        </is>
      </c>
      <c r="S227" s="29" t="n">
        <v>0</v>
      </c>
      <c r="T227" s="29" t="n">
        <v>5</v>
      </c>
      <c r="U227" s="15" t="inlineStr">
        <is>
          <t>Sucralose</t>
        </is>
      </c>
      <c r="V227" s="15" t="inlineStr">
        <is>
          <t>70 mg caffeine, vitamins, antioxidants, zero sugar</t>
        </is>
      </c>
      <c r="W227" s="32" t="n"/>
      <c r="X227" s="32" t="n"/>
      <c r="Y227" s="32" t="n"/>
      <c r="Z227" s="32" t="n"/>
      <c r="AA227" s="15" t="inlineStr">
        <is>
          <t>Medium</t>
        </is>
      </c>
      <c r="AB227" s="15" t="inlineStr">
        <is>
          <t>Caffeinated line of mass sparkling brand</t>
        </is>
      </c>
      <c r="AC227" s="15" t="inlineStr">
        <is>
          <t>Zero-sugar sparkling with a caffeine boost</t>
        </is>
      </c>
      <c r="AD227" s="15" t="inlineStr">
        <is>
          <t>Light caffeine plus vitamins, zero sugar.</t>
        </is>
      </c>
      <c r="AE227" s="32" t="n"/>
      <c r="AF227" s="34">
        <f>IF(AND(ISNUMBER($P227),ISNUMBER($AL227),$AL227&lt;&gt;0),ROUND($P227/$AL227*100,1),"")</f>
        <v/>
      </c>
      <c r="AG227" s="35">
        <f>IF(AND(ISNUMBER($S227),ISNUMBER($AL227),$AL227&lt;&gt;0),ROUND($S227/$AL227*100,2),"")</f>
        <v/>
      </c>
      <c r="AH227" s="34">
        <f>IF(AND(ISNUMBER($Q227),ISNUMBER($AL227),$AL227&lt;&gt;0),ROUND($Q227/$AL227*100,1),"")</f>
        <v/>
      </c>
      <c r="AI227" s="29">
        <f>IF(ISNUMBER($S227),IF($S227&lt;=1,"Yes","No"),"n/a")</f>
        <v/>
      </c>
      <c r="AJ227" s="29">
        <f>IF(ISNUMBER($S227),ROUND(MAX(0,MIN(100,100-$S227*2.5-IF(ISNUMBER($T227),$T227,0)*0.12+IF($S227&lt;=1,12,0))),0),"")</f>
        <v/>
      </c>
      <c r="AK227" s="29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29" t="n">
        <v>473</v>
      </c>
      <c r="AM227" s="30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Sparkling Ice</t>
        </is>
      </c>
      <c r="B228" s="15" t="inlineStr">
        <is>
          <t>Sparkling Ice +Caffeine | Black Raspberry | 18-pack 473mL</t>
        </is>
      </c>
      <c r="C228" s="15" t="inlineStr">
        <is>
          <t>1) Sparkling electrolyte / functional sparkling</t>
        </is>
      </c>
      <c r="D228" s="15" t="inlineStr">
        <is>
          <t>473 mL can</t>
        </is>
      </c>
      <c r="E228" s="29" t="n">
        <v>18</v>
      </c>
      <c r="F228" s="30" t="n"/>
      <c r="G228" s="31">
        <f>IF(AND(ISNUMBER($F228),ISNUMBER($E228),$E228&lt;&gt;0),$F228/$E228,"")</f>
        <v/>
      </c>
      <c r="H228" s="31">
        <f>IF(AND(ISNUMBER($F228),ISNUMBER($AL228),ISNUMBER($E228),($AL228*$E228)&lt;&gt;0),$F228/($AL228*$E228)*100,"")</f>
        <v/>
      </c>
      <c r="I228" s="32" t="n"/>
      <c r="J228" s="33" t="n"/>
      <c r="K228" s="31">
        <f>IF(AND(ISNUMBER($F228),ISNUMBER($J228)),$F228*(1-$J228),"")</f>
        <v/>
      </c>
      <c r="L228" s="32" t="n"/>
      <c r="M228" s="32" t="n"/>
      <c r="N228" s="31">
        <f>IF(ISNUMBER($F228),($F228-IF(ISNUMBER($AM228),$AM228,0))*(1-IF(ISNUMBER($J228),$J228,0)),"")</f>
        <v/>
      </c>
      <c r="O228" s="15" t="inlineStr">
        <is>
          <t>Black Raspberry</t>
        </is>
      </c>
      <c r="P228" s="29" t="n">
        <v>70</v>
      </c>
      <c r="Q228" s="29" t="n">
        <v>25</v>
      </c>
      <c r="R228" s="15" t="inlineStr">
        <is>
          <t>Not listed</t>
        </is>
      </c>
      <c r="S228" s="29" t="n">
        <v>0</v>
      </c>
      <c r="T228" s="29" t="n">
        <v>5</v>
      </c>
      <c r="U228" s="15" t="inlineStr">
        <is>
          <t>Sucralose</t>
        </is>
      </c>
      <c r="V228" s="15" t="inlineStr">
        <is>
          <t>70 mg caffeine, vitamins, antioxidants, zero sugar</t>
        </is>
      </c>
      <c r="W228" s="32" t="n"/>
      <c r="X228" s="32" t="n"/>
      <c r="Y228" s="32" t="n"/>
      <c r="Z228" s="32" t="n"/>
      <c r="AA228" s="15" t="inlineStr">
        <is>
          <t>Medium</t>
        </is>
      </c>
      <c r="AB228" s="15" t="inlineStr">
        <is>
          <t>Caffeinated line of mass sparkling brand</t>
        </is>
      </c>
      <c r="AC228" s="15" t="inlineStr">
        <is>
          <t>Zero-sugar sparkling with a caffeine boost</t>
        </is>
      </c>
      <c r="AD228" s="15" t="inlineStr">
        <is>
          <t>Light caffeine plus vitamins, zero sugar.</t>
        </is>
      </c>
      <c r="AE228" s="32" t="n"/>
      <c r="AF228" s="34">
        <f>IF(AND(ISNUMBER($P228),ISNUMBER($AL228),$AL228&lt;&gt;0),ROUND($P228/$AL228*100,1),"")</f>
        <v/>
      </c>
      <c r="AG228" s="35">
        <f>IF(AND(ISNUMBER($S228),ISNUMBER($AL228),$AL228&lt;&gt;0),ROUND($S228/$AL228*100,2),"")</f>
        <v/>
      </c>
      <c r="AH228" s="34">
        <f>IF(AND(ISNUMBER($Q228),ISNUMBER($AL228),$AL228&lt;&gt;0),ROUND($Q228/$AL228*100,1),"")</f>
        <v/>
      </c>
      <c r="AI228" s="29">
        <f>IF(ISNUMBER($S228),IF($S228&lt;=1,"Yes","No"),"n/a")</f>
        <v/>
      </c>
      <c r="AJ228" s="29">
        <f>IF(ISNUMBER($S228),ROUND(MAX(0,MIN(100,100-$S228*2.5-IF(ISNUMBER($T228),$T228,0)*0.12+IF($S228&lt;=1,12,0))),0),"")</f>
        <v/>
      </c>
      <c r="AK228" s="29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29" t="n">
        <v>473</v>
      </c>
      <c r="AM228" s="30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Sparkling Ice</t>
        </is>
      </c>
      <c r="B229" s="15" t="inlineStr">
        <is>
          <t>Sparkling Ice +Caffeine | Black Raspberry | 24-pack 473mL</t>
        </is>
      </c>
      <c r="C229" s="15" t="inlineStr">
        <is>
          <t>1) Sparkling electrolyte / functional sparkling</t>
        </is>
      </c>
      <c r="D229" s="15" t="inlineStr">
        <is>
          <t>473 mL can</t>
        </is>
      </c>
      <c r="E229" s="29" t="n">
        <v>24</v>
      </c>
      <c r="F229" s="30" t="n"/>
      <c r="G229" s="31">
        <f>IF(AND(ISNUMBER($F229),ISNUMBER($E229),$E229&lt;&gt;0),$F229/$E229,"")</f>
        <v/>
      </c>
      <c r="H229" s="31">
        <f>IF(AND(ISNUMBER($F229),ISNUMBER($AL229),ISNUMBER($E229),($AL229*$E229)&lt;&gt;0),$F229/($AL229*$E229)*100,"")</f>
        <v/>
      </c>
      <c r="I229" s="32" t="n"/>
      <c r="J229" s="33" t="n"/>
      <c r="K229" s="31">
        <f>IF(AND(ISNUMBER($F229),ISNUMBER($J229)),$F229*(1-$J229),"")</f>
        <v/>
      </c>
      <c r="L229" s="32" t="n"/>
      <c r="M229" s="32" t="n"/>
      <c r="N229" s="31">
        <f>IF(ISNUMBER($F229),($F229-IF(ISNUMBER($AM229),$AM229,0))*(1-IF(ISNUMBER($J229),$J229,0)),"")</f>
        <v/>
      </c>
      <c r="O229" s="15" t="inlineStr">
        <is>
          <t>Black Raspberry</t>
        </is>
      </c>
      <c r="P229" s="29" t="n">
        <v>70</v>
      </c>
      <c r="Q229" s="29" t="n">
        <v>25</v>
      </c>
      <c r="R229" s="15" t="inlineStr">
        <is>
          <t>Not listed</t>
        </is>
      </c>
      <c r="S229" s="29" t="n">
        <v>0</v>
      </c>
      <c r="T229" s="29" t="n">
        <v>5</v>
      </c>
      <c r="U229" s="15" t="inlineStr">
        <is>
          <t>Sucralose</t>
        </is>
      </c>
      <c r="V229" s="15" t="inlineStr">
        <is>
          <t>70 mg caffeine, vitamins, antioxidants, zero sugar</t>
        </is>
      </c>
      <c r="W229" s="32" t="n"/>
      <c r="X229" s="32" t="n"/>
      <c r="Y229" s="32" t="n"/>
      <c r="Z229" s="32" t="n"/>
      <c r="AA229" s="15" t="inlineStr">
        <is>
          <t>Medium</t>
        </is>
      </c>
      <c r="AB229" s="15" t="inlineStr">
        <is>
          <t>Caffeinated line of mass sparkling brand</t>
        </is>
      </c>
      <c r="AC229" s="15" t="inlineStr">
        <is>
          <t>Zero-sugar sparkling with a caffeine boost</t>
        </is>
      </c>
      <c r="AD229" s="15" t="inlineStr">
        <is>
          <t>Light caffeine plus vitamins, zero sugar.</t>
        </is>
      </c>
      <c r="AE229" s="32" t="n"/>
      <c r="AF229" s="34">
        <f>IF(AND(ISNUMBER($P229),ISNUMBER($AL229),$AL229&lt;&gt;0),ROUND($P229/$AL229*100,1),"")</f>
        <v/>
      </c>
      <c r="AG229" s="35">
        <f>IF(AND(ISNUMBER($S229),ISNUMBER($AL229),$AL229&lt;&gt;0),ROUND($S229/$AL229*100,2),"")</f>
        <v/>
      </c>
      <c r="AH229" s="34">
        <f>IF(AND(ISNUMBER($Q229),ISNUMBER($AL229),$AL229&lt;&gt;0),ROUND($Q229/$AL229*100,1),"")</f>
        <v/>
      </c>
      <c r="AI229" s="29">
        <f>IF(ISNUMBER($S229),IF($S229&lt;=1,"Yes","No"),"n/a")</f>
        <v/>
      </c>
      <c r="AJ229" s="29">
        <f>IF(ISNUMBER($S229),ROUND(MAX(0,MIN(100,100-$S229*2.5-IF(ISNUMBER($T229),$T229,0)*0.12+IF($S229&lt;=1,12,0))),0),"")</f>
        <v/>
      </c>
      <c r="AK229" s="29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29" t="n">
        <v>473</v>
      </c>
      <c r="AM229" s="30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Sparkling Ice</t>
        </is>
      </c>
      <c r="B230" s="15" t="inlineStr">
        <is>
          <t>Sparkling Ice +Caffeine | Citrus Twist | single 473mL</t>
        </is>
      </c>
      <c r="C230" s="15" t="inlineStr">
        <is>
          <t>1) Sparkling electrolyte / functional sparkling</t>
        </is>
      </c>
      <c r="D230" s="15" t="inlineStr">
        <is>
          <t>473 mL can</t>
        </is>
      </c>
      <c r="E230" s="29" t="n">
        <v>1</v>
      </c>
      <c r="F230" s="30" t="n"/>
      <c r="G230" s="31">
        <f>IF(AND(ISNUMBER($F230),ISNUMBER($E230),$E230&lt;&gt;0),$F230/$E230,"")</f>
        <v/>
      </c>
      <c r="H230" s="31">
        <f>IF(AND(ISNUMBER($F230),ISNUMBER($AL230),ISNUMBER($E230),($AL230*$E230)&lt;&gt;0),$F230/($AL230*$E230)*100,"")</f>
        <v/>
      </c>
      <c r="I230" s="32" t="n"/>
      <c r="J230" s="33" t="n"/>
      <c r="K230" s="31">
        <f>IF(AND(ISNUMBER($F230),ISNUMBER($J230)),$F230*(1-$J230),"")</f>
        <v/>
      </c>
      <c r="L230" s="32" t="n"/>
      <c r="M230" s="32" t="n"/>
      <c r="N230" s="31">
        <f>IF(ISNUMBER($F230),($F230-IF(ISNUMBER($AM230),$AM230,0))*(1-IF(ISNUMBER($J230),$J230,0)),"")</f>
        <v/>
      </c>
      <c r="O230" s="15" t="inlineStr">
        <is>
          <t>Citrus Twist</t>
        </is>
      </c>
      <c r="P230" s="29" t="n">
        <v>70</v>
      </c>
      <c r="Q230" s="29" t="n">
        <v>25</v>
      </c>
      <c r="R230" s="15" t="inlineStr">
        <is>
          <t>Not listed</t>
        </is>
      </c>
      <c r="S230" s="29" t="n">
        <v>0</v>
      </c>
      <c r="T230" s="29" t="n">
        <v>5</v>
      </c>
      <c r="U230" s="15" t="inlineStr">
        <is>
          <t>Sucralose</t>
        </is>
      </c>
      <c r="V230" s="15" t="inlineStr">
        <is>
          <t>70 mg caffeine, vitamins, antioxidants, zero sugar</t>
        </is>
      </c>
      <c r="W230" s="32" t="n"/>
      <c r="X230" s="32" t="n"/>
      <c r="Y230" s="32" t="n"/>
      <c r="Z230" s="32" t="n"/>
      <c r="AA230" s="15" t="inlineStr">
        <is>
          <t>Medium</t>
        </is>
      </c>
      <c r="AB230" s="15" t="inlineStr">
        <is>
          <t>Caffeinated line of mass sparkling brand</t>
        </is>
      </c>
      <c r="AC230" s="15" t="inlineStr">
        <is>
          <t>Zero-sugar sparkling with a caffeine boost</t>
        </is>
      </c>
      <c r="AD230" s="15" t="inlineStr">
        <is>
          <t>Light caffeine plus vitamins, zero sugar.</t>
        </is>
      </c>
      <c r="AE230" s="32" t="n"/>
      <c r="AF230" s="34">
        <f>IF(AND(ISNUMBER($P230),ISNUMBER($AL230),$AL230&lt;&gt;0),ROUND($P230/$AL230*100,1),"")</f>
        <v/>
      </c>
      <c r="AG230" s="35">
        <f>IF(AND(ISNUMBER($S230),ISNUMBER($AL230),$AL230&lt;&gt;0),ROUND($S230/$AL230*100,2),"")</f>
        <v/>
      </c>
      <c r="AH230" s="34">
        <f>IF(AND(ISNUMBER($Q230),ISNUMBER($AL230),$AL230&lt;&gt;0),ROUND($Q230/$AL230*100,1),"")</f>
        <v/>
      </c>
      <c r="AI230" s="29">
        <f>IF(ISNUMBER($S230),IF($S230&lt;=1,"Yes","No"),"n/a")</f>
        <v/>
      </c>
      <c r="AJ230" s="29">
        <f>IF(ISNUMBER($S230),ROUND(MAX(0,MIN(100,100-$S230*2.5-IF(ISNUMBER($T230),$T230,0)*0.12+IF($S230&lt;=1,12,0))),0),"")</f>
        <v/>
      </c>
      <c r="AK230" s="29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29" t="n">
        <v>473</v>
      </c>
      <c r="AM230" s="30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Sparkling Ice</t>
        </is>
      </c>
      <c r="B231" s="15" t="inlineStr">
        <is>
          <t>Sparkling Ice +Caffeine | Citrus Twist | 8-pack 473mL</t>
        </is>
      </c>
      <c r="C231" s="15" t="inlineStr">
        <is>
          <t>1) Sparkling electrolyte / functional sparkling</t>
        </is>
      </c>
      <c r="D231" s="15" t="inlineStr">
        <is>
          <t>473 mL can</t>
        </is>
      </c>
      <c r="E231" s="29" t="n">
        <v>8</v>
      </c>
      <c r="F231" s="30" t="n"/>
      <c r="G231" s="31">
        <f>IF(AND(ISNUMBER($F231),ISNUMBER($E231),$E231&lt;&gt;0),$F231/$E231,"")</f>
        <v/>
      </c>
      <c r="H231" s="31">
        <f>IF(AND(ISNUMBER($F231),ISNUMBER($AL231),ISNUMBER($E231),($AL231*$E231)&lt;&gt;0),$F231/($AL231*$E231)*100,"")</f>
        <v/>
      </c>
      <c r="I231" s="32" t="n"/>
      <c r="J231" s="33" t="n"/>
      <c r="K231" s="31">
        <f>IF(AND(ISNUMBER($F231),ISNUMBER($J231)),$F231*(1-$J231),"")</f>
        <v/>
      </c>
      <c r="L231" s="32" t="n"/>
      <c r="M231" s="32" t="n"/>
      <c r="N231" s="31">
        <f>IF(ISNUMBER($F231),($F231-IF(ISNUMBER($AM231),$AM231,0))*(1-IF(ISNUMBER($J231),$J231,0)),"")</f>
        <v/>
      </c>
      <c r="O231" s="15" t="inlineStr">
        <is>
          <t>Citrus Twist</t>
        </is>
      </c>
      <c r="P231" s="29" t="n">
        <v>70</v>
      </c>
      <c r="Q231" s="29" t="n">
        <v>25</v>
      </c>
      <c r="R231" s="15" t="inlineStr">
        <is>
          <t>Not listed</t>
        </is>
      </c>
      <c r="S231" s="29" t="n">
        <v>0</v>
      </c>
      <c r="T231" s="29" t="n">
        <v>5</v>
      </c>
      <c r="U231" s="15" t="inlineStr">
        <is>
          <t>Sucralose</t>
        </is>
      </c>
      <c r="V231" s="15" t="inlineStr">
        <is>
          <t>70 mg caffeine, vitamins, antioxidants, zero sugar</t>
        </is>
      </c>
      <c r="W231" s="32" t="n"/>
      <c r="X231" s="32" t="n"/>
      <c r="Y231" s="32" t="n"/>
      <c r="Z231" s="32" t="n"/>
      <c r="AA231" s="15" t="inlineStr">
        <is>
          <t>Medium</t>
        </is>
      </c>
      <c r="AB231" s="15" t="inlineStr">
        <is>
          <t>Caffeinated line of mass sparkling brand</t>
        </is>
      </c>
      <c r="AC231" s="15" t="inlineStr">
        <is>
          <t>Zero-sugar sparkling with a caffeine boost</t>
        </is>
      </c>
      <c r="AD231" s="15" t="inlineStr">
        <is>
          <t>Light caffeine plus vitamins, zero sugar.</t>
        </is>
      </c>
      <c r="AE231" s="32" t="n"/>
      <c r="AF231" s="34">
        <f>IF(AND(ISNUMBER($P231),ISNUMBER($AL231),$AL231&lt;&gt;0),ROUND($P231/$AL231*100,1),"")</f>
        <v/>
      </c>
      <c r="AG231" s="35">
        <f>IF(AND(ISNUMBER($S231),ISNUMBER($AL231),$AL231&lt;&gt;0),ROUND($S231/$AL231*100,2),"")</f>
        <v/>
      </c>
      <c r="AH231" s="34">
        <f>IF(AND(ISNUMBER($Q231),ISNUMBER($AL231),$AL231&lt;&gt;0),ROUND($Q231/$AL231*100,1),"")</f>
        <v/>
      </c>
      <c r="AI231" s="29">
        <f>IF(ISNUMBER($S231),IF($S231&lt;=1,"Yes","No"),"n/a")</f>
        <v/>
      </c>
      <c r="AJ231" s="29">
        <f>IF(ISNUMBER($S231),ROUND(MAX(0,MIN(100,100-$S231*2.5-IF(ISNUMBER($T231),$T231,0)*0.12+IF($S231&lt;=1,12,0))),0),"")</f>
        <v/>
      </c>
      <c r="AK231" s="29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29" t="n">
        <v>473</v>
      </c>
      <c r="AM231" s="30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Sparkling Ice</t>
        </is>
      </c>
      <c r="B232" s="15" t="inlineStr">
        <is>
          <t>Sparkling Ice +Caffeine | Citrus Twist | 12-pack 473mL</t>
        </is>
      </c>
      <c r="C232" s="15" t="inlineStr">
        <is>
          <t>1) Sparkling electrolyte / functional sparkling</t>
        </is>
      </c>
      <c r="D232" s="15" t="inlineStr">
        <is>
          <t>473 mL can</t>
        </is>
      </c>
      <c r="E232" s="29" t="n">
        <v>12</v>
      </c>
      <c r="F232" s="30" t="n"/>
      <c r="G232" s="31">
        <f>IF(AND(ISNUMBER($F232),ISNUMBER($E232),$E232&lt;&gt;0),$F232/$E232,"")</f>
        <v/>
      </c>
      <c r="H232" s="31">
        <f>IF(AND(ISNUMBER($F232),ISNUMBER($AL232),ISNUMBER($E232),($AL232*$E232)&lt;&gt;0),$F232/($AL232*$E232)*100,"")</f>
        <v/>
      </c>
      <c r="I232" s="32" t="n"/>
      <c r="J232" s="33" t="n"/>
      <c r="K232" s="31">
        <f>IF(AND(ISNUMBER($F232),ISNUMBER($J232)),$F232*(1-$J232),"")</f>
        <v/>
      </c>
      <c r="L232" s="32" t="n"/>
      <c r="M232" s="32" t="n"/>
      <c r="N232" s="31">
        <f>IF(ISNUMBER($F232),($F232-IF(ISNUMBER($AM232),$AM232,0))*(1-IF(ISNUMBER($J232),$J232,0)),"")</f>
        <v/>
      </c>
      <c r="O232" s="15" t="inlineStr">
        <is>
          <t>Citrus Twist</t>
        </is>
      </c>
      <c r="P232" s="29" t="n">
        <v>70</v>
      </c>
      <c r="Q232" s="29" t="n">
        <v>25</v>
      </c>
      <c r="R232" s="15" t="inlineStr">
        <is>
          <t>Not listed</t>
        </is>
      </c>
      <c r="S232" s="29" t="n">
        <v>0</v>
      </c>
      <c r="T232" s="29" t="n">
        <v>5</v>
      </c>
      <c r="U232" s="15" t="inlineStr">
        <is>
          <t>Sucralose</t>
        </is>
      </c>
      <c r="V232" s="15" t="inlineStr">
        <is>
          <t>70 mg caffeine, vitamins, antioxidants, zero sugar</t>
        </is>
      </c>
      <c r="W232" s="32" t="n"/>
      <c r="X232" s="32" t="n"/>
      <c r="Y232" s="32" t="n"/>
      <c r="Z232" s="32" t="n"/>
      <c r="AA232" s="15" t="inlineStr">
        <is>
          <t>Medium</t>
        </is>
      </c>
      <c r="AB232" s="15" t="inlineStr">
        <is>
          <t>Caffeinated line of mass sparkling brand</t>
        </is>
      </c>
      <c r="AC232" s="15" t="inlineStr">
        <is>
          <t>Zero-sugar sparkling with a caffeine boost</t>
        </is>
      </c>
      <c r="AD232" s="15" t="inlineStr">
        <is>
          <t>Light caffeine plus vitamins, zero sugar.</t>
        </is>
      </c>
      <c r="AE232" s="32" t="n"/>
      <c r="AF232" s="34">
        <f>IF(AND(ISNUMBER($P232),ISNUMBER($AL232),$AL232&lt;&gt;0),ROUND($P232/$AL232*100,1),"")</f>
        <v/>
      </c>
      <c r="AG232" s="35">
        <f>IF(AND(ISNUMBER($S232),ISNUMBER($AL232),$AL232&lt;&gt;0),ROUND($S232/$AL232*100,2),"")</f>
        <v/>
      </c>
      <c r="AH232" s="34">
        <f>IF(AND(ISNUMBER($Q232),ISNUMBER($AL232),$AL232&lt;&gt;0),ROUND($Q232/$AL232*100,1),"")</f>
        <v/>
      </c>
      <c r="AI232" s="29">
        <f>IF(ISNUMBER($S232),IF($S232&lt;=1,"Yes","No"),"n/a")</f>
        <v/>
      </c>
      <c r="AJ232" s="29">
        <f>IF(ISNUMBER($S232),ROUND(MAX(0,MIN(100,100-$S232*2.5-IF(ISNUMBER($T232),$T232,0)*0.12+IF($S232&lt;=1,12,0))),0),"")</f>
        <v/>
      </c>
      <c r="AK232" s="29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29" t="n">
        <v>473</v>
      </c>
      <c r="AM232" s="30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Sparkling Ice</t>
        </is>
      </c>
      <c r="B233" s="15" t="inlineStr">
        <is>
          <t>Sparkling Ice +Caffeine | Citrus Twist | 18-pack 473mL</t>
        </is>
      </c>
      <c r="C233" s="15" t="inlineStr">
        <is>
          <t>1) Sparkling electrolyte / functional sparkling</t>
        </is>
      </c>
      <c r="D233" s="15" t="inlineStr">
        <is>
          <t>473 mL can</t>
        </is>
      </c>
      <c r="E233" s="29" t="n">
        <v>18</v>
      </c>
      <c r="F233" s="30" t="n"/>
      <c r="G233" s="31">
        <f>IF(AND(ISNUMBER($F233),ISNUMBER($E233),$E233&lt;&gt;0),$F233/$E233,"")</f>
        <v/>
      </c>
      <c r="H233" s="31">
        <f>IF(AND(ISNUMBER($F233),ISNUMBER($AL233),ISNUMBER($E233),($AL233*$E233)&lt;&gt;0),$F233/($AL233*$E233)*100,"")</f>
        <v/>
      </c>
      <c r="I233" s="32" t="n"/>
      <c r="J233" s="33" t="n"/>
      <c r="K233" s="31">
        <f>IF(AND(ISNUMBER($F233),ISNUMBER($J233)),$F233*(1-$J233),"")</f>
        <v/>
      </c>
      <c r="L233" s="32" t="n"/>
      <c r="M233" s="32" t="n"/>
      <c r="N233" s="31">
        <f>IF(ISNUMBER($F233),($F233-IF(ISNUMBER($AM233),$AM233,0))*(1-IF(ISNUMBER($J233),$J233,0)),"")</f>
        <v/>
      </c>
      <c r="O233" s="15" t="inlineStr">
        <is>
          <t>Citrus Twist</t>
        </is>
      </c>
      <c r="P233" s="29" t="n">
        <v>70</v>
      </c>
      <c r="Q233" s="29" t="n">
        <v>25</v>
      </c>
      <c r="R233" s="15" t="inlineStr">
        <is>
          <t>Not listed</t>
        </is>
      </c>
      <c r="S233" s="29" t="n">
        <v>0</v>
      </c>
      <c r="T233" s="29" t="n">
        <v>5</v>
      </c>
      <c r="U233" s="15" t="inlineStr">
        <is>
          <t>Sucralose</t>
        </is>
      </c>
      <c r="V233" s="15" t="inlineStr">
        <is>
          <t>70 mg caffeine, vitamins, antioxidants, zero sugar</t>
        </is>
      </c>
      <c r="W233" s="32" t="n"/>
      <c r="X233" s="32" t="n"/>
      <c r="Y233" s="32" t="n"/>
      <c r="Z233" s="32" t="n"/>
      <c r="AA233" s="15" t="inlineStr">
        <is>
          <t>Medium</t>
        </is>
      </c>
      <c r="AB233" s="15" t="inlineStr">
        <is>
          <t>Caffeinated line of mass sparkling brand</t>
        </is>
      </c>
      <c r="AC233" s="15" t="inlineStr">
        <is>
          <t>Zero-sugar sparkling with a caffeine boost</t>
        </is>
      </c>
      <c r="AD233" s="15" t="inlineStr">
        <is>
          <t>Light caffeine plus vitamins, zero sugar.</t>
        </is>
      </c>
      <c r="AE233" s="32" t="n"/>
      <c r="AF233" s="34">
        <f>IF(AND(ISNUMBER($P233),ISNUMBER($AL233),$AL233&lt;&gt;0),ROUND($P233/$AL233*100,1),"")</f>
        <v/>
      </c>
      <c r="AG233" s="35">
        <f>IF(AND(ISNUMBER($S233),ISNUMBER($AL233),$AL233&lt;&gt;0),ROUND($S233/$AL233*100,2),"")</f>
        <v/>
      </c>
      <c r="AH233" s="34">
        <f>IF(AND(ISNUMBER($Q233),ISNUMBER($AL233),$AL233&lt;&gt;0),ROUND($Q233/$AL233*100,1),"")</f>
        <v/>
      </c>
      <c r="AI233" s="29">
        <f>IF(ISNUMBER($S233),IF($S233&lt;=1,"Yes","No"),"n/a")</f>
        <v/>
      </c>
      <c r="AJ233" s="29">
        <f>IF(ISNUMBER($S233),ROUND(MAX(0,MIN(100,100-$S233*2.5-IF(ISNUMBER($T233),$T233,0)*0.12+IF($S233&lt;=1,12,0))),0),"")</f>
        <v/>
      </c>
      <c r="AK233" s="29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29" t="n">
        <v>473</v>
      </c>
      <c r="AM233" s="30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Sparkling Ice</t>
        </is>
      </c>
      <c r="B234" s="15" t="inlineStr">
        <is>
          <t>Sparkling Ice +Caffeine | Citrus Twist | 24-pack 473mL</t>
        </is>
      </c>
      <c r="C234" s="15" t="inlineStr">
        <is>
          <t>1) Sparkling electrolyte / functional sparkling</t>
        </is>
      </c>
      <c r="D234" s="15" t="inlineStr">
        <is>
          <t>473 mL can</t>
        </is>
      </c>
      <c r="E234" s="29" t="n">
        <v>24</v>
      </c>
      <c r="F234" s="30" t="n"/>
      <c r="G234" s="31">
        <f>IF(AND(ISNUMBER($F234),ISNUMBER($E234),$E234&lt;&gt;0),$F234/$E234,"")</f>
        <v/>
      </c>
      <c r="H234" s="31">
        <f>IF(AND(ISNUMBER($F234),ISNUMBER($AL234),ISNUMBER($E234),($AL234*$E234)&lt;&gt;0),$F234/($AL234*$E234)*100,"")</f>
        <v/>
      </c>
      <c r="I234" s="32" t="n"/>
      <c r="J234" s="33" t="n"/>
      <c r="K234" s="31">
        <f>IF(AND(ISNUMBER($F234),ISNUMBER($J234)),$F234*(1-$J234),"")</f>
        <v/>
      </c>
      <c r="L234" s="32" t="n"/>
      <c r="M234" s="32" t="n"/>
      <c r="N234" s="31">
        <f>IF(ISNUMBER($F234),($F234-IF(ISNUMBER($AM234),$AM234,0))*(1-IF(ISNUMBER($J234),$J234,0)),"")</f>
        <v/>
      </c>
      <c r="O234" s="15" t="inlineStr">
        <is>
          <t>Citrus Twist</t>
        </is>
      </c>
      <c r="P234" s="29" t="n">
        <v>70</v>
      </c>
      <c r="Q234" s="29" t="n">
        <v>25</v>
      </c>
      <c r="R234" s="15" t="inlineStr">
        <is>
          <t>Not listed</t>
        </is>
      </c>
      <c r="S234" s="29" t="n">
        <v>0</v>
      </c>
      <c r="T234" s="29" t="n">
        <v>5</v>
      </c>
      <c r="U234" s="15" t="inlineStr">
        <is>
          <t>Sucralose</t>
        </is>
      </c>
      <c r="V234" s="15" t="inlineStr">
        <is>
          <t>70 mg caffeine, vitamins, antioxidants, zero sugar</t>
        </is>
      </c>
      <c r="W234" s="32" t="n"/>
      <c r="X234" s="32" t="n"/>
      <c r="Y234" s="32" t="n"/>
      <c r="Z234" s="32" t="n"/>
      <c r="AA234" s="15" t="inlineStr">
        <is>
          <t>Medium</t>
        </is>
      </c>
      <c r="AB234" s="15" t="inlineStr">
        <is>
          <t>Caffeinated line of mass sparkling brand</t>
        </is>
      </c>
      <c r="AC234" s="15" t="inlineStr">
        <is>
          <t>Zero-sugar sparkling with a caffeine boost</t>
        </is>
      </c>
      <c r="AD234" s="15" t="inlineStr">
        <is>
          <t>Light caffeine plus vitamins, zero sugar.</t>
        </is>
      </c>
      <c r="AE234" s="32" t="n"/>
      <c r="AF234" s="34">
        <f>IF(AND(ISNUMBER($P234),ISNUMBER($AL234),$AL234&lt;&gt;0),ROUND($P234/$AL234*100,1),"")</f>
        <v/>
      </c>
      <c r="AG234" s="35">
        <f>IF(AND(ISNUMBER($S234),ISNUMBER($AL234),$AL234&lt;&gt;0),ROUND($S234/$AL234*100,2),"")</f>
        <v/>
      </c>
      <c r="AH234" s="34">
        <f>IF(AND(ISNUMBER($Q234),ISNUMBER($AL234),$AL234&lt;&gt;0),ROUND($Q234/$AL234*100,1),"")</f>
        <v/>
      </c>
      <c r="AI234" s="29">
        <f>IF(ISNUMBER($S234),IF($S234&lt;=1,"Yes","No"),"n/a")</f>
        <v/>
      </c>
      <c r="AJ234" s="29">
        <f>IF(ISNUMBER($S234),ROUND(MAX(0,MIN(100,100-$S234*2.5-IF(ISNUMBER($T234),$T234,0)*0.12+IF($S234&lt;=1,12,0))),0),"")</f>
        <v/>
      </c>
      <c r="AK234" s="29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29" t="n">
        <v>473</v>
      </c>
      <c r="AM234" s="30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Sparkling Ice</t>
        </is>
      </c>
      <c r="B235" s="15" t="inlineStr">
        <is>
          <t>Sparkling Ice +Caffeine | Orange Passionfruit | single 473mL</t>
        </is>
      </c>
      <c r="C235" s="15" t="inlineStr">
        <is>
          <t>1) Sparkling electrolyte / functional sparkling</t>
        </is>
      </c>
      <c r="D235" s="15" t="inlineStr">
        <is>
          <t>473 mL can</t>
        </is>
      </c>
      <c r="E235" s="29" t="n">
        <v>1</v>
      </c>
      <c r="F235" s="30" t="n"/>
      <c r="G235" s="31">
        <f>IF(AND(ISNUMBER($F235),ISNUMBER($E235),$E235&lt;&gt;0),$F235/$E235,"")</f>
        <v/>
      </c>
      <c r="H235" s="31">
        <f>IF(AND(ISNUMBER($F235),ISNUMBER($AL235),ISNUMBER($E235),($AL235*$E235)&lt;&gt;0),$F235/($AL235*$E235)*100,"")</f>
        <v/>
      </c>
      <c r="I235" s="32" t="n"/>
      <c r="J235" s="33" t="n"/>
      <c r="K235" s="31">
        <f>IF(AND(ISNUMBER($F235),ISNUMBER($J235)),$F235*(1-$J235),"")</f>
        <v/>
      </c>
      <c r="L235" s="32" t="n"/>
      <c r="M235" s="32" t="n"/>
      <c r="N235" s="31">
        <f>IF(ISNUMBER($F235),($F235-IF(ISNUMBER($AM235),$AM235,0))*(1-IF(ISNUMBER($J235),$J235,0)),"")</f>
        <v/>
      </c>
      <c r="O235" s="15" t="inlineStr">
        <is>
          <t>Orange Passionfruit</t>
        </is>
      </c>
      <c r="P235" s="29" t="n">
        <v>70</v>
      </c>
      <c r="Q235" s="29" t="n">
        <v>25</v>
      </c>
      <c r="R235" s="15" t="inlineStr">
        <is>
          <t>Not listed</t>
        </is>
      </c>
      <c r="S235" s="29" t="n">
        <v>0</v>
      </c>
      <c r="T235" s="29" t="n">
        <v>5</v>
      </c>
      <c r="U235" s="15" t="inlineStr">
        <is>
          <t>Sucralose</t>
        </is>
      </c>
      <c r="V235" s="15" t="inlineStr">
        <is>
          <t>70 mg caffeine, vitamins, antioxidants, zero sugar</t>
        </is>
      </c>
      <c r="W235" s="32" t="n"/>
      <c r="X235" s="32" t="n"/>
      <c r="Y235" s="32" t="n"/>
      <c r="Z235" s="32" t="n"/>
      <c r="AA235" s="15" t="inlineStr">
        <is>
          <t>Medium</t>
        </is>
      </c>
      <c r="AB235" s="15" t="inlineStr">
        <is>
          <t>Caffeinated line of mass sparkling brand</t>
        </is>
      </c>
      <c r="AC235" s="15" t="inlineStr">
        <is>
          <t>Zero-sugar sparkling with a caffeine boost</t>
        </is>
      </c>
      <c r="AD235" s="15" t="inlineStr">
        <is>
          <t>Light caffeine plus vitamins, zero sugar.</t>
        </is>
      </c>
      <c r="AE235" s="32" t="n"/>
      <c r="AF235" s="34">
        <f>IF(AND(ISNUMBER($P235),ISNUMBER($AL235),$AL235&lt;&gt;0),ROUND($P235/$AL235*100,1),"")</f>
        <v/>
      </c>
      <c r="AG235" s="35">
        <f>IF(AND(ISNUMBER($S235),ISNUMBER($AL235),$AL235&lt;&gt;0),ROUND($S235/$AL235*100,2),"")</f>
        <v/>
      </c>
      <c r="AH235" s="34">
        <f>IF(AND(ISNUMBER($Q235),ISNUMBER($AL235),$AL235&lt;&gt;0),ROUND($Q235/$AL235*100,1),"")</f>
        <v/>
      </c>
      <c r="AI235" s="29">
        <f>IF(ISNUMBER($S235),IF($S235&lt;=1,"Yes","No"),"n/a")</f>
        <v/>
      </c>
      <c r="AJ235" s="29">
        <f>IF(ISNUMBER($S235),ROUND(MAX(0,MIN(100,100-$S235*2.5-IF(ISNUMBER($T235),$T235,0)*0.12+IF($S235&lt;=1,12,0))),0),"")</f>
        <v/>
      </c>
      <c r="AK235" s="29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29" t="n">
        <v>473</v>
      </c>
      <c r="AM235" s="30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Sparkling Ice</t>
        </is>
      </c>
      <c r="B236" s="15" t="inlineStr">
        <is>
          <t>Sparkling Ice +Caffeine | Orange Passionfruit | 8-pack 473mL</t>
        </is>
      </c>
      <c r="C236" s="15" t="inlineStr">
        <is>
          <t>1) Sparkling electrolyte / functional sparkling</t>
        </is>
      </c>
      <c r="D236" s="15" t="inlineStr">
        <is>
          <t>473 mL can</t>
        </is>
      </c>
      <c r="E236" s="29" t="n">
        <v>8</v>
      </c>
      <c r="F236" s="30" t="n"/>
      <c r="G236" s="31">
        <f>IF(AND(ISNUMBER($F236),ISNUMBER($E236),$E236&lt;&gt;0),$F236/$E236,"")</f>
        <v/>
      </c>
      <c r="H236" s="31">
        <f>IF(AND(ISNUMBER($F236),ISNUMBER($AL236),ISNUMBER($E236),($AL236*$E236)&lt;&gt;0),$F236/($AL236*$E236)*100,"")</f>
        <v/>
      </c>
      <c r="I236" s="32" t="n"/>
      <c r="J236" s="33" t="n"/>
      <c r="K236" s="31">
        <f>IF(AND(ISNUMBER($F236),ISNUMBER($J236)),$F236*(1-$J236),"")</f>
        <v/>
      </c>
      <c r="L236" s="32" t="n"/>
      <c r="M236" s="32" t="n"/>
      <c r="N236" s="31">
        <f>IF(ISNUMBER($F236),($F236-IF(ISNUMBER($AM236),$AM236,0))*(1-IF(ISNUMBER($J236),$J236,0)),"")</f>
        <v/>
      </c>
      <c r="O236" s="15" t="inlineStr">
        <is>
          <t>Orange Passionfruit</t>
        </is>
      </c>
      <c r="P236" s="29" t="n">
        <v>70</v>
      </c>
      <c r="Q236" s="29" t="n">
        <v>25</v>
      </c>
      <c r="R236" s="15" t="inlineStr">
        <is>
          <t>Not listed</t>
        </is>
      </c>
      <c r="S236" s="29" t="n">
        <v>0</v>
      </c>
      <c r="T236" s="29" t="n">
        <v>5</v>
      </c>
      <c r="U236" s="15" t="inlineStr">
        <is>
          <t>Sucralose</t>
        </is>
      </c>
      <c r="V236" s="15" t="inlineStr">
        <is>
          <t>70 mg caffeine, vitamins, antioxidants, zero sugar</t>
        </is>
      </c>
      <c r="W236" s="32" t="n"/>
      <c r="X236" s="32" t="n"/>
      <c r="Y236" s="32" t="n"/>
      <c r="Z236" s="32" t="n"/>
      <c r="AA236" s="15" t="inlineStr">
        <is>
          <t>Medium</t>
        </is>
      </c>
      <c r="AB236" s="15" t="inlineStr">
        <is>
          <t>Caffeinated line of mass sparkling brand</t>
        </is>
      </c>
      <c r="AC236" s="15" t="inlineStr">
        <is>
          <t>Zero-sugar sparkling with a caffeine boost</t>
        </is>
      </c>
      <c r="AD236" s="15" t="inlineStr">
        <is>
          <t>Light caffeine plus vitamins, zero sugar.</t>
        </is>
      </c>
      <c r="AE236" s="32" t="n"/>
      <c r="AF236" s="34">
        <f>IF(AND(ISNUMBER($P236),ISNUMBER($AL236),$AL236&lt;&gt;0),ROUND($P236/$AL236*100,1),"")</f>
        <v/>
      </c>
      <c r="AG236" s="35">
        <f>IF(AND(ISNUMBER($S236),ISNUMBER($AL236),$AL236&lt;&gt;0),ROUND($S236/$AL236*100,2),"")</f>
        <v/>
      </c>
      <c r="AH236" s="34">
        <f>IF(AND(ISNUMBER($Q236),ISNUMBER($AL236),$AL236&lt;&gt;0),ROUND($Q236/$AL236*100,1),"")</f>
        <v/>
      </c>
      <c r="AI236" s="29">
        <f>IF(ISNUMBER($S236),IF($S236&lt;=1,"Yes","No"),"n/a")</f>
        <v/>
      </c>
      <c r="AJ236" s="29">
        <f>IF(ISNUMBER($S236),ROUND(MAX(0,MIN(100,100-$S236*2.5-IF(ISNUMBER($T236),$T236,0)*0.12+IF($S236&lt;=1,12,0))),0),"")</f>
        <v/>
      </c>
      <c r="AK236" s="29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29" t="n">
        <v>473</v>
      </c>
      <c r="AM236" s="30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Sparkling Ice</t>
        </is>
      </c>
      <c r="B237" s="15" t="inlineStr">
        <is>
          <t>Sparkling Ice +Caffeine | Orange Passionfruit | 12-pack 473mL</t>
        </is>
      </c>
      <c r="C237" s="15" t="inlineStr">
        <is>
          <t>1) Sparkling electrolyte / functional sparkling</t>
        </is>
      </c>
      <c r="D237" s="15" t="inlineStr">
        <is>
          <t>473 mL can</t>
        </is>
      </c>
      <c r="E237" s="29" t="n">
        <v>12</v>
      </c>
      <c r="F237" s="30" t="n"/>
      <c r="G237" s="31">
        <f>IF(AND(ISNUMBER($F237),ISNUMBER($E237),$E237&lt;&gt;0),$F237/$E237,"")</f>
        <v/>
      </c>
      <c r="H237" s="31">
        <f>IF(AND(ISNUMBER($F237),ISNUMBER($AL237),ISNUMBER($E237),($AL237*$E237)&lt;&gt;0),$F237/($AL237*$E237)*100,"")</f>
        <v/>
      </c>
      <c r="I237" s="32" t="n"/>
      <c r="J237" s="33" t="n"/>
      <c r="K237" s="31">
        <f>IF(AND(ISNUMBER($F237),ISNUMBER($J237)),$F237*(1-$J237),"")</f>
        <v/>
      </c>
      <c r="L237" s="32" t="n"/>
      <c r="M237" s="32" t="n"/>
      <c r="N237" s="31">
        <f>IF(ISNUMBER($F237),($F237-IF(ISNUMBER($AM237),$AM237,0))*(1-IF(ISNUMBER($J237),$J237,0)),"")</f>
        <v/>
      </c>
      <c r="O237" s="15" t="inlineStr">
        <is>
          <t>Orange Passionfruit</t>
        </is>
      </c>
      <c r="P237" s="29" t="n">
        <v>70</v>
      </c>
      <c r="Q237" s="29" t="n">
        <v>25</v>
      </c>
      <c r="R237" s="15" t="inlineStr">
        <is>
          <t>Not listed</t>
        </is>
      </c>
      <c r="S237" s="29" t="n">
        <v>0</v>
      </c>
      <c r="T237" s="29" t="n">
        <v>5</v>
      </c>
      <c r="U237" s="15" t="inlineStr">
        <is>
          <t>Sucralose</t>
        </is>
      </c>
      <c r="V237" s="15" t="inlineStr">
        <is>
          <t>70 mg caffeine, vitamins, antioxidants, zero sugar</t>
        </is>
      </c>
      <c r="W237" s="32" t="n"/>
      <c r="X237" s="32" t="n"/>
      <c r="Y237" s="32" t="n"/>
      <c r="Z237" s="32" t="n"/>
      <c r="AA237" s="15" t="inlineStr">
        <is>
          <t>Medium</t>
        </is>
      </c>
      <c r="AB237" s="15" t="inlineStr">
        <is>
          <t>Caffeinated line of mass sparkling brand</t>
        </is>
      </c>
      <c r="AC237" s="15" t="inlineStr">
        <is>
          <t>Zero-sugar sparkling with a caffeine boost</t>
        </is>
      </c>
      <c r="AD237" s="15" t="inlineStr">
        <is>
          <t>Light caffeine plus vitamins, zero sugar.</t>
        </is>
      </c>
      <c r="AE237" s="32" t="n"/>
      <c r="AF237" s="34">
        <f>IF(AND(ISNUMBER($P237),ISNUMBER($AL237),$AL237&lt;&gt;0),ROUND($P237/$AL237*100,1),"")</f>
        <v/>
      </c>
      <c r="AG237" s="35">
        <f>IF(AND(ISNUMBER($S237),ISNUMBER($AL237),$AL237&lt;&gt;0),ROUND($S237/$AL237*100,2),"")</f>
        <v/>
      </c>
      <c r="AH237" s="34">
        <f>IF(AND(ISNUMBER($Q237),ISNUMBER($AL237),$AL237&lt;&gt;0),ROUND($Q237/$AL237*100,1),"")</f>
        <v/>
      </c>
      <c r="AI237" s="29">
        <f>IF(ISNUMBER($S237),IF($S237&lt;=1,"Yes","No"),"n/a")</f>
        <v/>
      </c>
      <c r="AJ237" s="29">
        <f>IF(ISNUMBER($S237),ROUND(MAX(0,MIN(100,100-$S237*2.5-IF(ISNUMBER($T237),$T237,0)*0.12+IF($S237&lt;=1,12,0))),0),"")</f>
        <v/>
      </c>
      <c r="AK237" s="29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29" t="n">
        <v>473</v>
      </c>
      <c r="AM237" s="30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Sparkling Ice</t>
        </is>
      </c>
      <c r="B238" s="15" t="inlineStr">
        <is>
          <t>Sparkling Ice +Caffeine | Orange Passionfruit | 18-pack 473mL</t>
        </is>
      </c>
      <c r="C238" s="15" t="inlineStr">
        <is>
          <t>1) Sparkling electrolyte / functional sparkling</t>
        </is>
      </c>
      <c r="D238" s="15" t="inlineStr">
        <is>
          <t>473 mL can</t>
        </is>
      </c>
      <c r="E238" s="29" t="n">
        <v>18</v>
      </c>
      <c r="F238" s="30" t="n"/>
      <c r="G238" s="31">
        <f>IF(AND(ISNUMBER($F238),ISNUMBER($E238),$E238&lt;&gt;0),$F238/$E238,"")</f>
        <v/>
      </c>
      <c r="H238" s="31">
        <f>IF(AND(ISNUMBER($F238),ISNUMBER($AL238),ISNUMBER($E238),($AL238*$E238)&lt;&gt;0),$F238/($AL238*$E238)*100,"")</f>
        <v/>
      </c>
      <c r="I238" s="32" t="n"/>
      <c r="J238" s="33" t="n"/>
      <c r="K238" s="31">
        <f>IF(AND(ISNUMBER($F238),ISNUMBER($J238)),$F238*(1-$J238),"")</f>
        <v/>
      </c>
      <c r="L238" s="32" t="n"/>
      <c r="M238" s="32" t="n"/>
      <c r="N238" s="31">
        <f>IF(ISNUMBER($F238),($F238-IF(ISNUMBER($AM238),$AM238,0))*(1-IF(ISNUMBER($J238),$J238,0)),"")</f>
        <v/>
      </c>
      <c r="O238" s="15" t="inlineStr">
        <is>
          <t>Orange Passionfruit</t>
        </is>
      </c>
      <c r="P238" s="29" t="n">
        <v>70</v>
      </c>
      <c r="Q238" s="29" t="n">
        <v>25</v>
      </c>
      <c r="R238" s="15" t="inlineStr">
        <is>
          <t>Not listed</t>
        </is>
      </c>
      <c r="S238" s="29" t="n">
        <v>0</v>
      </c>
      <c r="T238" s="29" t="n">
        <v>5</v>
      </c>
      <c r="U238" s="15" t="inlineStr">
        <is>
          <t>Sucralose</t>
        </is>
      </c>
      <c r="V238" s="15" t="inlineStr">
        <is>
          <t>70 mg caffeine, vitamins, antioxidants, zero sugar</t>
        </is>
      </c>
      <c r="W238" s="32" t="n"/>
      <c r="X238" s="32" t="n"/>
      <c r="Y238" s="32" t="n"/>
      <c r="Z238" s="32" t="n"/>
      <c r="AA238" s="15" t="inlineStr">
        <is>
          <t>Medium</t>
        </is>
      </c>
      <c r="AB238" s="15" t="inlineStr">
        <is>
          <t>Caffeinated line of mass sparkling brand</t>
        </is>
      </c>
      <c r="AC238" s="15" t="inlineStr">
        <is>
          <t>Zero-sugar sparkling with a caffeine boost</t>
        </is>
      </c>
      <c r="AD238" s="15" t="inlineStr">
        <is>
          <t>Light caffeine plus vitamins, zero sugar.</t>
        </is>
      </c>
      <c r="AE238" s="32" t="n"/>
      <c r="AF238" s="34">
        <f>IF(AND(ISNUMBER($P238),ISNUMBER($AL238),$AL238&lt;&gt;0),ROUND($P238/$AL238*100,1),"")</f>
        <v/>
      </c>
      <c r="AG238" s="35">
        <f>IF(AND(ISNUMBER($S238),ISNUMBER($AL238),$AL238&lt;&gt;0),ROUND($S238/$AL238*100,2),"")</f>
        <v/>
      </c>
      <c r="AH238" s="34">
        <f>IF(AND(ISNUMBER($Q238),ISNUMBER($AL238),$AL238&lt;&gt;0),ROUND($Q238/$AL238*100,1),"")</f>
        <v/>
      </c>
      <c r="AI238" s="29">
        <f>IF(ISNUMBER($S238),IF($S238&lt;=1,"Yes","No"),"n/a")</f>
        <v/>
      </c>
      <c r="AJ238" s="29">
        <f>IF(ISNUMBER($S238),ROUND(MAX(0,MIN(100,100-$S238*2.5-IF(ISNUMBER($T238),$T238,0)*0.12+IF($S238&lt;=1,12,0))),0),"")</f>
        <v/>
      </c>
      <c r="AK238" s="29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29" t="n">
        <v>473</v>
      </c>
      <c r="AM238" s="30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Sparkling Ice</t>
        </is>
      </c>
      <c r="B239" s="15" t="inlineStr">
        <is>
          <t>Sparkling Ice +Caffeine | Orange Passionfruit | 24-pack 473mL</t>
        </is>
      </c>
      <c r="C239" s="15" t="inlineStr">
        <is>
          <t>1) Sparkling electrolyte / functional sparkling</t>
        </is>
      </c>
      <c r="D239" s="15" t="inlineStr">
        <is>
          <t>473 mL can</t>
        </is>
      </c>
      <c r="E239" s="29" t="n">
        <v>24</v>
      </c>
      <c r="F239" s="30" t="n"/>
      <c r="G239" s="31">
        <f>IF(AND(ISNUMBER($F239),ISNUMBER($E239),$E239&lt;&gt;0),$F239/$E239,"")</f>
        <v/>
      </c>
      <c r="H239" s="31">
        <f>IF(AND(ISNUMBER($F239),ISNUMBER($AL239),ISNUMBER($E239),($AL239*$E239)&lt;&gt;0),$F239/($AL239*$E239)*100,"")</f>
        <v/>
      </c>
      <c r="I239" s="32" t="n"/>
      <c r="J239" s="33" t="n"/>
      <c r="K239" s="31">
        <f>IF(AND(ISNUMBER($F239),ISNUMBER($J239)),$F239*(1-$J239),"")</f>
        <v/>
      </c>
      <c r="L239" s="32" t="n"/>
      <c r="M239" s="32" t="n"/>
      <c r="N239" s="31">
        <f>IF(ISNUMBER($F239),($F239-IF(ISNUMBER($AM239),$AM239,0))*(1-IF(ISNUMBER($J239),$J239,0)),"")</f>
        <v/>
      </c>
      <c r="O239" s="15" t="inlineStr">
        <is>
          <t>Orange Passionfruit</t>
        </is>
      </c>
      <c r="P239" s="29" t="n">
        <v>70</v>
      </c>
      <c r="Q239" s="29" t="n">
        <v>25</v>
      </c>
      <c r="R239" s="15" t="inlineStr">
        <is>
          <t>Not listed</t>
        </is>
      </c>
      <c r="S239" s="29" t="n">
        <v>0</v>
      </c>
      <c r="T239" s="29" t="n">
        <v>5</v>
      </c>
      <c r="U239" s="15" t="inlineStr">
        <is>
          <t>Sucralose</t>
        </is>
      </c>
      <c r="V239" s="15" t="inlineStr">
        <is>
          <t>70 mg caffeine, vitamins, antioxidants, zero sugar</t>
        </is>
      </c>
      <c r="W239" s="32" t="n"/>
      <c r="X239" s="32" t="n"/>
      <c r="Y239" s="32" t="n"/>
      <c r="Z239" s="32" t="n"/>
      <c r="AA239" s="15" t="inlineStr">
        <is>
          <t>Medium</t>
        </is>
      </c>
      <c r="AB239" s="15" t="inlineStr">
        <is>
          <t>Caffeinated line of mass sparkling brand</t>
        </is>
      </c>
      <c r="AC239" s="15" t="inlineStr">
        <is>
          <t>Zero-sugar sparkling with a caffeine boost</t>
        </is>
      </c>
      <c r="AD239" s="15" t="inlineStr">
        <is>
          <t>Light caffeine plus vitamins, zero sugar.</t>
        </is>
      </c>
      <c r="AE239" s="32" t="n"/>
      <c r="AF239" s="34">
        <f>IF(AND(ISNUMBER($P239),ISNUMBER($AL239),$AL239&lt;&gt;0),ROUND($P239/$AL239*100,1),"")</f>
        <v/>
      </c>
      <c r="AG239" s="35">
        <f>IF(AND(ISNUMBER($S239),ISNUMBER($AL239),$AL239&lt;&gt;0),ROUND($S239/$AL239*100,2),"")</f>
        <v/>
      </c>
      <c r="AH239" s="34">
        <f>IF(AND(ISNUMBER($Q239),ISNUMBER($AL239),$AL239&lt;&gt;0),ROUND($Q239/$AL239*100,1),"")</f>
        <v/>
      </c>
      <c r="AI239" s="29">
        <f>IF(ISNUMBER($S239),IF($S239&lt;=1,"Yes","No"),"n/a")</f>
        <v/>
      </c>
      <c r="AJ239" s="29">
        <f>IF(ISNUMBER($S239),ROUND(MAX(0,MIN(100,100-$S239*2.5-IF(ISNUMBER($T239),$T239,0)*0.12+IF($S239&lt;=1,12,0))),0),"")</f>
        <v/>
      </c>
      <c r="AK239" s="29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29" t="n">
        <v>473</v>
      </c>
      <c r="AM239" s="30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Sparkling Ice</t>
        </is>
      </c>
      <c r="B240" s="15" t="inlineStr">
        <is>
          <t>Sparkling Ice +Caffeine | Strawberry Citrus | single 473mL</t>
        </is>
      </c>
      <c r="C240" s="15" t="inlineStr">
        <is>
          <t>1) Sparkling electrolyte / functional sparkling</t>
        </is>
      </c>
      <c r="D240" s="15" t="inlineStr">
        <is>
          <t>473 mL can</t>
        </is>
      </c>
      <c r="E240" s="29" t="n">
        <v>1</v>
      </c>
      <c r="F240" s="30" t="n"/>
      <c r="G240" s="31">
        <f>IF(AND(ISNUMBER($F240),ISNUMBER($E240),$E240&lt;&gt;0),$F240/$E240,"")</f>
        <v/>
      </c>
      <c r="H240" s="31">
        <f>IF(AND(ISNUMBER($F240),ISNUMBER($AL240),ISNUMBER($E240),($AL240*$E240)&lt;&gt;0),$F240/($AL240*$E240)*100,"")</f>
        <v/>
      </c>
      <c r="I240" s="32" t="n"/>
      <c r="J240" s="33" t="n"/>
      <c r="K240" s="31">
        <f>IF(AND(ISNUMBER($F240),ISNUMBER($J240)),$F240*(1-$J240),"")</f>
        <v/>
      </c>
      <c r="L240" s="32" t="n"/>
      <c r="M240" s="32" t="n"/>
      <c r="N240" s="31">
        <f>IF(ISNUMBER($F240),($F240-IF(ISNUMBER($AM240),$AM240,0))*(1-IF(ISNUMBER($J240),$J240,0)),"")</f>
        <v/>
      </c>
      <c r="O240" s="15" t="inlineStr">
        <is>
          <t>Strawberry Citrus</t>
        </is>
      </c>
      <c r="P240" s="29" t="n">
        <v>70</v>
      </c>
      <c r="Q240" s="29" t="n">
        <v>25</v>
      </c>
      <c r="R240" s="15" t="inlineStr">
        <is>
          <t>Not listed</t>
        </is>
      </c>
      <c r="S240" s="29" t="n">
        <v>0</v>
      </c>
      <c r="T240" s="29" t="n">
        <v>5</v>
      </c>
      <c r="U240" s="15" t="inlineStr">
        <is>
          <t>Sucralose</t>
        </is>
      </c>
      <c r="V240" s="15" t="inlineStr">
        <is>
          <t>70 mg caffeine, vitamins, antioxidants, zero sugar</t>
        </is>
      </c>
      <c r="W240" s="32" t="n"/>
      <c r="X240" s="32" t="n"/>
      <c r="Y240" s="32" t="n"/>
      <c r="Z240" s="32" t="n"/>
      <c r="AA240" s="15" t="inlineStr">
        <is>
          <t>Medium</t>
        </is>
      </c>
      <c r="AB240" s="15" t="inlineStr">
        <is>
          <t>Caffeinated line of mass sparkling brand</t>
        </is>
      </c>
      <c r="AC240" s="15" t="inlineStr">
        <is>
          <t>Zero-sugar sparkling with a caffeine boost</t>
        </is>
      </c>
      <c r="AD240" s="15" t="inlineStr">
        <is>
          <t>Light caffeine plus vitamins, zero sugar.</t>
        </is>
      </c>
      <c r="AE240" s="32" t="n"/>
      <c r="AF240" s="34">
        <f>IF(AND(ISNUMBER($P240),ISNUMBER($AL240),$AL240&lt;&gt;0),ROUND($P240/$AL240*100,1),"")</f>
        <v/>
      </c>
      <c r="AG240" s="35">
        <f>IF(AND(ISNUMBER($S240),ISNUMBER($AL240),$AL240&lt;&gt;0),ROUND($S240/$AL240*100,2),"")</f>
        <v/>
      </c>
      <c r="AH240" s="34">
        <f>IF(AND(ISNUMBER($Q240),ISNUMBER($AL240),$AL240&lt;&gt;0),ROUND($Q240/$AL240*100,1),"")</f>
        <v/>
      </c>
      <c r="AI240" s="29">
        <f>IF(ISNUMBER($S240),IF($S240&lt;=1,"Yes","No"),"n/a")</f>
        <v/>
      </c>
      <c r="AJ240" s="29">
        <f>IF(ISNUMBER($S240),ROUND(MAX(0,MIN(100,100-$S240*2.5-IF(ISNUMBER($T240),$T240,0)*0.12+IF($S240&lt;=1,12,0))),0),"")</f>
        <v/>
      </c>
      <c r="AK240" s="29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29" t="n">
        <v>473</v>
      </c>
      <c r="AM240" s="30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Sparkling Ice</t>
        </is>
      </c>
      <c r="B241" s="15" t="inlineStr">
        <is>
          <t>Sparkling Ice +Caffeine | Strawberry Citrus | 8-pack 473mL</t>
        </is>
      </c>
      <c r="C241" s="15" t="inlineStr">
        <is>
          <t>1) Sparkling electrolyte / functional sparkling</t>
        </is>
      </c>
      <c r="D241" s="15" t="inlineStr">
        <is>
          <t>473 mL can</t>
        </is>
      </c>
      <c r="E241" s="29" t="n">
        <v>8</v>
      </c>
      <c r="F241" s="30" t="n"/>
      <c r="G241" s="31">
        <f>IF(AND(ISNUMBER($F241),ISNUMBER($E241),$E241&lt;&gt;0),$F241/$E241,"")</f>
        <v/>
      </c>
      <c r="H241" s="31">
        <f>IF(AND(ISNUMBER($F241),ISNUMBER($AL241),ISNUMBER($E241),($AL241*$E241)&lt;&gt;0),$F241/($AL241*$E241)*100,"")</f>
        <v/>
      </c>
      <c r="I241" s="32" t="n"/>
      <c r="J241" s="33" t="n"/>
      <c r="K241" s="31">
        <f>IF(AND(ISNUMBER($F241),ISNUMBER($J241)),$F241*(1-$J241),"")</f>
        <v/>
      </c>
      <c r="L241" s="32" t="n"/>
      <c r="M241" s="32" t="n"/>
      <c r="N241" s="31">
        <f>IF(ISNUMBER($F241),($F241-IF(ISNUMBER($AM241),$AM241,0))*(1-IF(ISNUMBER($J241),$J241,0)),"")</f>
        <v/>
      </c>
      <c r="O241" s="15" t="inlineStr">
        <is>
          <t>Strawberry Citrus</t>
        </is>
      </c>
      <c r="P241" s="29" t="n">
        <v>70</v>
      </c>
      <c r="Q241" s="29" t="n">
        <v>25</v>
      </c>
      <c r="R241" s="15" t="inlineStr">
        <is>
          <t>Not listed</t>
        </is>
      </c>
      <c r="S241" s="29" t="n">
        <v>0</v>
      </c>
      <c r="T241" s="29" t="n">
        <v>5</v>
      </c>
      <c r="U241" s="15" t="inlineStr">
        <is>
          <t>Sucralose</t>
        </is>
      </c>
      <c r="V241" s="15" t="inlineStr">
        <is>
          <t>70 mg caffeine, vitamins, antioxidants, zero sugar</t>
        </is>
      </c>
      <c r="W241" s="32" t="n"/>
      <c r="X241" s="32" t="n"/>
      <c r="Y241" s="32" t="n"/>
      <c r="Z241" s="32" t="n"/>
      <c r="AA241" s="15" t="inlineStr">
        <is>
          <t>Medium</t>
        </is>
      </c>
      <c r="AB241" s="15" t="inlineStr">
        <is>
          <t>Caffeinated line of mass sparkling brand</t>
        </is>
      </c>
      <c r="AC241" s="15" t="inlineStr">
        <is>
          <t>Zero-sugar sparkling with a caffeine boost</t>
        </is>
      </c>
      <c r="AD241" s="15" t="inlineStr">
        <is>
          <t>Light caffeine plus vitamins, zero sugar.</t>
        </is>
      </c>
      <c r="AE241" s="32" t="n"/>
      <c r="AF241" s="34">
        <f>IF(AND(ISNUMBER($P241),ISNUMBER($AL241),$AL241&lt;&gt;0),ROUND($P241/$AL241*100,1),"")</f>
        <v/>
      </c>
      <c r="AG241" s="35">
        <f>IF(AND(ISNUMBER($S241),ISNUMBER($AL241),$AL241&lt;&gt;0),ROUND($S241/$AL241*100,2),"")</f>
        <v/>
      </c>
      <c r="AH241" s="34">
        <f>IF(AND(ISNUMBER($Q241),ISNUMBER($AL241),$AL241&lt;&gt;0),ROUND($Q241/$AL241*100,1),"")</f>
        <v/>
      </c>
      <c r="AI241" s="29">
        <f>IF(ISNUMBER($S241),IF($S241&lt;=1,"Yes","No"),"n/a")</f>
        <v/>
      </c>
      <c r="AJ241" s="29">
        <f>IF(ISNUMBER($S241),ROUND(MAX(0,MIN(100,100-$S241*2.5-IF(ISNUMBER($T241),$T241,0)*0.12+IF($S241&lt;=1,12,0))),0),"")</f>
        <v/>
      </c>
      <c r="AK241" s="29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29" t="n">
        <v>473</v>
      </c>
      <c r="AM241" s="30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Sparkling Ice</t>
        </is>
      </c>
      <c r="B242" s="15" t="inlineStr">
        <is>
          <t>Sparkling Ice +Caffeine | Strawberry Citrus | 12-pack 473mL</t>
        </is>
      </c>
      <c r="C242" s="15" t="inlineStr">
        <is>
          <t>1) Sparkling electrolyte / functional sparkling</t>
        </is>
      </c>
      <c r="D242" s="15" t="inlineStr">
        <is>
          <t>473 mL can</t>
        </is>
      </c>
      <c r="E242" s="29" t="n">
        <v>12</v>
      </c>
      <c r="F242" s="30" t="n"/>
      <c r="G242" s="31">
        <f>IF(AND(ISNUMBER($F242),ISNUMBER($E242),$E242&lt;&gt;0),$F242/$E242,"")</f>
        <v/>
      </c>
      <c r="H242" s="31">
        <f>IF(AND(ISNUMBER($F242),ISNUMBER($AL242),ISNUMBER($E242),($AL242*$E242)&lt;&gt;0),$F242/($AL242*$E242)*100,"")</f>
        <v/>
      </c>
      <c r="I242" s="32" t="n"/>
      <c r="J242" s="33" t="n"/>
      <c r="K242" s="31">
        <f>IF(AND(ISNUMBER($F242),ISNUMBER($J242)),$F242*(1-$J242),"")</f>
        <v/>
      </c>
      <c r="L242" s="32" t="n"/>
      <c r="M242" s="32" t="n"/>
      <c r="N242" s="31">
        <f>IF(ISNUMBER($F242),($F242-IF(ISNUMBER($AM242),$AM242,0))*(1-IF(ISNUMBER($J242),$J242,0)),"")</f>
        <v/>
      </c>
      <c r="O242" s="15" t="inlineStr">
        <is>
          <t>Strawberry Citrus</t>
        </is>
      </c>
      <c r="P242" s="29" t="n">
        <v>70</v>
      </c>
      <c r="Q242" s="29" t="n">
        <v>25</v>
      </c>
      <c r="R242" s="15" t="inlineStr">
        <is>
          <t>Not listed</t>
        </is>
      </c>
      <c r="S242" s="29" t="n">
        <v>0</v>
      </c>
      <c r="T242" s="29" t="n">
        <v>5</v>
      </c>
      <c r="U242" s="15" t="inlineStr">
        <is>
          <t>Sucralose</t>
        </is>
      </c>
      <c r="V242" s="15" t="inlineStr">
        <is>
          <t>70 mg caffeine, vitamins, antioxidants, zero sugar</t>
        </is>
      </c>
      <c r="W242" s="32" t="n"/>
      <c r="X242" s="32" t="n"/>
      <c r="Y242" s="32" t="n"/>
      <c r="Z242" s="32" t="n"/>
      <c r="AA242" s="15" t="inlineStr">
        <is>
          <t>Medium</t>
        </is>
      </c>
      <c r="AB242" s="15" t="inlineStr">
        <is>
          <t>Caffeinated line of mass sparkling brand</t>
        </is>
      </c>
      <c r="AC242" s="15" t="inlineStr">
        <is>
          <t>Zero-sugar sparkling with a caffeine boost</t>
        </is>
      </c>
      <c r="AD242" s="15" t="inlineStr">
        <is>
          <t>Light caffeine plus vitamins, zero sugar.</t>
        </is>
      </c>
      <c r="AE242" s="32" t="n"/>
      <c r="AF242" s="34">
        <f>IF(AND(ISNUMBER($P242),ISNUMBER($AL242),$AL242&lt;&gt;0),ROUND($P242/$AL242*100,1),"")</f>
        <v/>
      </c>
      <c r="AG242" s="35">
        <f>IF(AND(ISNUMBER($S242),ISNUMBER($AL242),$AL242&lt;&gt;0),ROUND($S242/$AL242*100,2),"")</f>
        <v/>
      </c>
      <c r="AH242" s="34">
        <f>IF(AND(ISNUMBER($Q242),ISNUMBER($AL242),$AL242&lt;&gt;0),ROUND($Q242/$AL242*100,1),"")</f>
        <v/>
      </c>
      <c r="AI242" s="29">
        <f>IF(ISNUMBER($S242),IF($S242&lt;=1,"Yes","No"),"n/a")</f>
        <v/>
      </c>
      <c r="AJ242" s="29">
        <f>IF(ISNUMBER($S242),ROUND(MAX(0,MIN(100,100-$S242*2.5-IF(ISNUMBER($T242),$T242,0)*0.12+IF($S242&lt;=1,12,0))),0),"")</f>
        <v/>
      </c>
      <c r="AK242" s="29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29" t="n">
        <v>473</v>
      </c>
      <c r="AM242" s="30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Sparkling Ice</t>
        </is>
      </c>
      <c r="B243" s="15" t="inlineStr">
        <is>
          <t>Sparkling Ice +Caffeine | Strawberry Citrus | 18-pack 473mL</t>
        </is>
      </c>
      <c r="C243" s="15" t="inlineStr">
        <is>
          <t>1) Sparkling electrolyte / functional sparkling</t>
        </is>
      </c>
      <c r="D243" s="15" t="inlineStr">
        <is>
          <t>473 mL can</t>
        </is>
      </c>
      <c r="E243" s="29" t="n">
        <v>18</v>
      </c>
      <c r="F243" s="30" t="n"/>
      <c r="G243" s="31">
        <f>IF(AND(ISNUMBER($F243),ISNUMBER($E243),$E243&lt;&gt;0),$F243/$E243,"")</f>
        <v/>
      </c>
      <c r="H243" s="31">
        <f>IF(AND(ISNUMBER($F243),ISNUMBER($AL243),ISNUMBER($E243),($AL243*$E243)&lt;&gt;0),$F243/($AL243*$E243)*100,"")</f>
        <v/>
      </c>
      <c r="I243" s="32" t="n"/>
      <c r="J243" s="33" t="n"/>
      <c r="K243" s="31">
        <f>IF(AND(ISNUMBER($F243),ISNUMBER($J243)),$F243*(1-$J243),"")</f>
        <v/>
      </c>
      <c r="L243" s="32" t="n"/>
      <c r="M243" s="32" t="n"/>
      <c r="N243" s="31">
        <f>IF(ISNUMBER($F243),($F243-IF(ISNUMBER($AM243),$AM243,0))*(1-IF(ISNUMBER($J243),$J243,0)),"")</f>
        <v/>
      </c>
      <c r="O243" s="15" t="inlineStr">
        <is>
          <t>Strawberry Citrus</t>
        </is>
      </c>
      <c r="P243" s="29" t="n">
        <v>70</v>
      </c>
      <c r="Q243" s="29" t="n">
        <v>25</v>
      </c>
      <c r="R243" s="15" t="inlineStr">
        <is>
          <t>Not listed</t>
        </is>
      </c>
      <c r="S243" s="29" t="n">
        <v>0</v>
      </c>
      <c r="T243" s="29" t="n">
        <v>5</v>
      </c>
      <c r="U243" s="15" t="inlineStr">
        <is>
          <t>Sucralose</t>
        </is>
      </c>
      <c r="V243" s="15" t="inlineStr">
        <is>
          <t>70 mg caffeine, vitamins, antioxidants, zero sugar</t>
        </is>
      </c>
      <c r="W243" s="32" t="n"/>
      <c r="X243" s="32" t="n"/>
      <c r="Y243" s="32" t="n"/>
      <c r="Z243" s="32" t="n"/>
      <c r="AA243" s="15" t="inlineStr">
        <is>
          <t>Medium</t>
        </is>
      </c>
      <c r="AB243" s="15" t="inlineStr">
        <is>
          <t>Caffeinated line of mass sparkling brand</t>
        </is>
      </c>
      <c r="AC243" s="15" t="inlineStr">
        <is>
          <t>Zero-sugar sparkling with a caffeine boost</t>
        </is>
      </c>
      <c r="AD243" s="15" t="inlineStr">
        <is>
          <t>Light caffeine plus vitamins, zero sugar.</t>
        </is>
      </c>
      <c r="AE243" s="32" t="n"/>
      <c r="AF243" s="34">
        <f>IF(AND(ISNUMBER($P243),ISNUMBER($AL243),$AL243&lt;&gt;0),ROUND($P243/$AL243*100,1),"")</f>
        <v/>
      </c>
      <c r="AG243" s="35">
        <f>IF(AND(ISNUMBER($S243),ISNUMBER($AL243),$AL243&lt;&gt;0),ROUND($S243/$AL243*100,2),"")</f>
        <v/>
      </c>
      <c r="AH243" s="34">
        <f>IF(AND(ISNUMBER($Q243),ISNUMBER($AL243),$AL243&lt;&gt;0),ROUND($Q243/$AL243*100,1),"")</f>
        <v/>
      </c>
      <c r="AI243" s="29">
        <f>IF(ISNUMBER($S243),IF($S243&lt;=1,"Yes","No"),"n/a")</f>
        <v/>
      </c>
      <c r="AJ243" s="29">
        <f>IF(ISNUMBER($S243),ROUND(MAX(0,MIN(100,100-$S243*2.5-IF(ISNUMBER($T243),$T243,0)*0.12+IF($S243&lt;=1,12,0))),0),"")</f>
        <v/>
      </c>
      <c r="AK243" s="29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29" t="n">
        <v>473</v>
      </c>
      <c r="AM243" s="30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Sparkling Ice</t>
        </is>
      </c>
      <c r="B244" s="15" t="inlineStr">
        <is>
          <t>Sparkling Ice +Caffeine | Strawberry Citrus | 24-pack 473mL</t>
        </is>
      </c>
      <c r="C244" s="15" t="inlineStr">
        <is>
          <t>1) Sparkling electrolyte / functional sparkling</t>
        </is>
      </c>
      <c r="D244" s="15" t="inlineStr">
        <is>
          <t>473 mL can</t>
        </is>
      </c>
      <c r="E244" s="29" t="n">
        <v>24</v>
      </c>
      <c r="F244" s="30" t="n"/>
      <c r="G244" s="31">
        <f>IF(AND(ISNUMBER($F244),ISNUMBER($E244),$E244&lt;&gt;0),$F244/$E244,"")</f>
        <v/>
      </c>
      <c r="H244" s="31">
        <f>IF(AND(ISNUMBER($F244),ISNUMBER($AL244),ISNUMBER($E244),($AL244*$E244)&lt;&gt;0),$F244/($AL244*$E244)*100,"")</f>
        <v/>
      </c>
      <c r="I244" s="32" t="n"/>
      <c r="J244" s="33" t="n"/>
      <c r="K244" s="31">
        <f>IF(AND(ISNUMBER($F244),ISNUMBER($J244)),$F244*(1-$J244),"")</f>
        <v/>
      </c>
      <c r="L244" s="32" t="n"/>
      <c r="M244" s="32" t="n"/>
      <c r="N244" s="31">
        <f>IF(ISNUMBER($F244),($F244-IF(ISNUMBER($AM244),$AM244,0))*(1-IF(ISNUMBER($J244),$J244,0)),"")</f>
        <v/>
      </c>
      <c r="O244" s="15" t="inlineStr">
        <is>
          <t>Strawberry Citrus</t>
        </is>
      </c>
      <c r="P244" s="29" t="n">
        <v>70</v>
      </c>
      <c r="Q244" s="29" t="n">
        <v>25</v>
      </c>
      <c r="R244" s="15" t="inlineStr">
        <is>
          <t>Not listed</t>
        </is>
      </c>
      <c r="S244" s="29" t="n">
        <v>0</v>
      </c>
      <c r="T244" s="29" t="n">
        <v>5</v>
      </c>
      <c r="U244" s="15" t="inlineStr">
        <is>
          <t>Sucralose</t>
        </is>
      </c>
      <c r="V244" s="15" t="inlineStr">
        <is>
          <t>70 mg caffeine, vitamins, antioxidants, zero sugar</t>
        </is>
      </c>
      <c r="W244" s="32" t="n"/>
      <c r="X244" s="32" t="n"/>
      <c r="Y244" s="32" t="n"/>
      <c r="Z244" s="32" t="n"/>
      <c r="AA244" s="15" t="inlineStr">
        <is>
          <t>Medium</t>
        </is>
      </c>
      <c r="AB244" s="15" t="inlineStr">
        <is>
          <t>Caffeinated line of mass sparkling brand</t>
        </is>
      </c>
      <c r="AC244" s="15" t="inlineStr">
        <is>
          <t>Zero-sugar sparkling with a caffeine boost</t>
        </is>
      </c>
      <c r="AD244" s="15" t="inlineStr">
        <is>
          <t>Light caffeine plus vitamins, zero sugar.</t>
        </is>
      </c>
      <c r="AE244" s="32" t="n"/>
      <c r="AF244" s="34">
        <f>IF(AND(ISNUMBER($P244),ISNUMBER($AL244),$AL244&lt;&gt;0),ROUND($P244/$AL244*100,1),"")</f>
        <v/>
      </c>
      <c r="AG244" s="35">
        <f>IF(AND(ISNUMBER($S244),ISNUMBER($AL244),$AL244&lt;&gt;0),ROUND($S244/$AL244*100,2),"")</f>
        <v/>
      </c>
      <c r="AH244" s="34">
        <f>IF(AND(ISNUMBER($Q244),ISNUMBER($AL244),$AL244&lt;&gt;0),ROUND($Q244/$AL244*100,1),"")</f>
        <v/>
      </c>
      <c r="AI244" s="29">
        <f>IF(ISNUMBER($S244),IF($S244&lt;=1,"Yes","No"),"n/a")</f>
        <v/>
      </c>
      <c r="AJ244" s="29">
        <f>IF(ISNUMBER($S244),ROUND(MAX(0,MIN(100,100-$S244*2.5-IF(ISNUMBER($T244),$T244,0)*0.12+IF($S244&lt;=1,12,0))),0),"")</f>
        <v/>
      </c>
      <c r="AK244" s="29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29" t="n">
        <v>473</v>
      </c>
      <c r="AM244" s="30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Sparkling Ice</t>
        </is>
      </c>
      <c r="B245" s="15" t="inlineStr">
        <is>
          <t>Sparkling Ice +Caffeine | Triple Citrus | single 473mL</t>
        </is>
      </c>
      <c r="C245" s="15" t="inlineStr">
        <is>
          <t>1) Sparkling electrolyte / functional sparkling</t>
        </is>
      </c>
      <c r="D245" s="15" t="inlineStr">
        <is>
          <t>473 mL can</t>
        </is>
      </c>
      <c r="E245" s="29" t="n">
        <v>1</v>
      </c>
      <c r="F245" s="30" t="n"/>
      <c r="G245" s="31">
        <f>IF(AND(ISNUMBER($F245),ISNUMBER($E245),$E245&lt;&gt;0),$F245/$E245,"")</f>
        <v/>
      </c>
      <c r="H245" s="31">
        <f>IF(AND(ISNUMBER($F245),ISNUMBER($AL245),ISNUMBER($E245),($AL245*$E245)&lt;&gt;0),$F245/($AL245*$E245)*100,"")</f>
        <v/>
      </c>
      <c r="I245" s="32" t="n"/>
      <c r="J245" s="33" t="n"/>
      <c r="K245" s="31">
        <f>IF(AND(ISNUMBER($F245),ISNUMBER($J245)),$F245*(1-$J245),"")</f>
        <v/>
      </c>
      <c r="L245" s="32" t="n"/>
      <c r="M245" s="32" t="n"/>
      <c r="N245" s="31">
        <f>IF(ISNUMBER($F245),($F245-IF(ISNUMBER($AM245),$AM245,0))*(1-IF(ISNUMBER($J245),$J245,0)),"")</f>
        <v/>
      </c>
      <c r="O245" s="15" t="inlineStr">
        <is>
          <t>Triple Citrus</t>
        </is>
      </c>
      <c r="P245" s="29" t="n">
        <v>70</v>
      </c>
      <c r="Q245" s="29" t="n">
        <v>25</v>
      </c>
      <c r="R245" s="15" t="inlineStr">
        <is>
          <t>Not listed</t>
        </is>
      </c>
      <c r="S245" s="29" t="n">
        <v>0</v>
      </c>
      <c r="T245" s="29" t="n">
        <v>5</v>
      </c>
      <c r="U245" s="15" t="inlineStr">
        <is>
          <t>Sucralose</t>
        </is>
      </c>
      <c r="V245" s="15" t="inlineStr">
        <is>
          <t>70 mg caffeine, vitamins, antioxidants, zero sugar</t>
        </is>
      </c>
      <c r="W245" s="32" t="n"/>
      <c r="X245" s="32" t="n"/>
      <c r="Y245" s="32" t="n"/>
      <c r="Z245" s="32" t="n"/>
      <c r="AA245" s="15" t="inlineStr">
        <is>
          <t>Medium</t>
        </is>
      </c>
      <c r="AB245" s="15" t="inlineStr">
        <is>
          <t>Caffeinated line of mass sparkling brand</t>
        </is>
      </c>
      <c r="AC245" s="15" t="inlineStr">
        <is>
          <t>Zero-sugar sparkling with a caffeine boost</t>
        </is>
      </c>
      <c r="AD245" s="15" t="inlineStr">
        <is>
          <t>Light caffeine plus vitamins, zero sugar.</t>
        </is>
      </c>
      <c r="AE245" s="32" t="n"/>
      <c r="AF245" s="34">
        <f>IF(AND(ISNUMBER($P245),ISNUMBER($AL245),$AL245&lt;&gt;0),ROUND($P245/$AL245*100,1),"")</f>
        <v/>
      </c>
      <c r="AG245" s="35">
        <f>IF(AND(ISNUMBER($S245),ISNUMBER($AL245),$AL245&lt;&gt;0),ROUND($S245/$AL245*100,2),"")</f>
        <v/>
      </c>
      <c r="AH245" s="34">
        <f>IF(AND(ISNUMBER($Q245),ISNUMBER($AL245),$AL245&lt;&gt;0),ROUND($Q245/$AL245*100,1),"")</f>
        <v/>
      </c>
      <c r="AI245" s="29">
        <f>IF(ISNUMBER($S245),IF($S245&lt;=1,"Yes","No"),"n/a")</f>
        <v/>
      </c>
      <c r="AJ245" s="29">
        <f>IF(ISNUMBER($S245),ROUND(MAX(0,MIN(100,100-$S245*2.5-IF(ISNUMBER($T245),$T245,0)*0.12+IF($S245&lt;=1,12,0))),0),"")</f>
        <v/>
      </c>
      <c r="AK245" s="29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29" t="n">
        <v>473</v>
      </c>
      <c r="AM245" s="30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Sparkling Ice</t>
        </is>
      </c>
      <c r="B246" s="15" t="inlineStr">
        <is>
          <t>Sparkling Ice +Caffeine | Triple Citrus | 8-pack 473mL</t>
        </is>
      </c>
      <c r="C246" s="15" t="inlineStr">
        <is>
          <t>1) Sparkling electrolyte / functional sparkling</t>
        </is>
      </c>
      <c r="D246" s="15" t="inlineStr">
        <is>
          <t>473 mL can</t>
        </is>
      </c>
      <c r="E246" s="29" t="n">
        <v>8</v>
      </c>
      <c r="F246" s="30" t="n"/>
      <c r="G246" s="31">
        <f>IF(AND(ISNUMBER($F246),ISNUMBER($E246),$E246&lt;&gt;0),$F246/$E246,"")</f>
        <v/>
      </c>
      <c r="H246" s="31">
        <f>IF(AND(ISNUMBER($F246),ISNUMBER($AL246),ISNUMBER($E246),($AL246*$E246)&lt;&gt;0),$F246/($AL246*$E246)*100,"")</f>
        <v/>
      </c>
      <c r="I246" s="32" t="n"/>
      <c r="J246" s="33" t="n"/>
      <c r="K246" s="31">
        <f>IF(AND(ISNUMBER($F246),ISNUMBER($J246)),$F246*(1-$J246),"")</f>
        <v/>
      </c>
      <c r="L246" s="32" t="n"/>
      <c r="M246" s="32" t="n"/>
      <c r="N246" s="31">
        <f>IF(ISNUMBER($F246),($F246-IF(ISNUMBER($AM246),$AM246,0))*(1-IF(ISNUMBER($J246),$J246,0)),"")</f>
        <v/>
      </c>
      <c r="O246" s="15" t="inlineStr">
        <is>
          <t>Triple Citrus</t>
        </is>
      </c>
      <c r="P246" s="29" t="n">
        <v>70</v>
      </c>
      <c r="Q246" s="29" t="n">
        <v>25</v>
      </c>
      <c r="R246" s="15" t="inlineStr">
        <is>
          <t>Not listed</t>
        </is>
      </c>
      <c r="S246" s="29" t="n">
        <v>0</v>
      </c>
      <c r="T246" s="29" t="n">
        <v>5</v>
      </c>
      <c r="U246" s="15" t="inlineStr">
        <is>
          <t>Sucralose</t>
        </is>
      </c>
      <c r="V246" s="15" t="inlineStr">
        <is>
          <t>70 mg caffeine, vitamins, antioxidants, zero sugar</t>
        </is>
      </c>
      <c r="W246" s="32" t="n"/>
      <c r="X246" s="32" t="n"/>
      <c r="Y246" s="32" t="n"/>
      <c r="Z246" s="32" t="n"/>
      <c r="AA246" s="15" t="inlineStr">
        <is>
          <t>Medium</t>
        </is>
      </c>
      <c r="AB246" s="15" t="inlineStr">
        <is>
          <t>Caffeinated line of mass sparkling brand</t>
        </is>
      </c>
      <c r="AC246" s="15" t="inlineStr">
        <is>
          <t>Zero-sugar sparkling with a caffeine boost</t>
        </is>
      </c>
      <c r="AD246" s="15" t="inlineStr">
        <is>
          <t>Light caffeine plus vitamins, zero sugar.</t>
        </is>
      </c>
      <c r="AE246" s="32" t="n"/>
      <c r="AF246" s="34">
        <f>IF(AND(ISNUMBER($P246),ISNUMBER($AL246),$AL246&lt;&gt;0),ROUND($P246/$AL246*100,1),"")</f>
        <v/>
      </c>
      <c r="AG246" s="35">
        <f>IF(AND(ISNUMBER($S246),ISNUMBER($AL246),$AL246&lt;&gt;0),ROUND($S246/$AL246*100,2),"")</f>
        <v/>
      </c>
      <c r="AH246" s="34">
        <f>IF(AND(ISNUMBER($Q246),ISNUMBER($AL246),$AL246&lt;&gt;0),ROUND($Q246/$AL246*100,1),"")</f>
        <v/>
      </c>
      <c r="AI246" s="29">
        <f>IF(ISNUMBER($S246),IF($S246&lt;=1,"Yes","No"),"n/a")</f>
        <v/>
      </c>
      <c r="AJ246" s="29">
        <f>IF(ISNUMBER($S246),ROUND(MAX(0,MIN(100,100-$S246*2.5-IF(ISNUMBER($T246),$T246,0)*0.12+IF($S246&lt;=1,12,0))),0),"")</f>
        <v/>
      </c>
      <c r="AK246" s="29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29" t="n">
        <v>473</v>
      </c>
      <c r="AM246" s="30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Sparkling Ice</t>
        </is>
      </c>
      <c r="B247" s="15" t="inlineStr">
        <is>
          <t>Sparkling Ice +Caffeine | Triple Citrus | 12-pack 473mL</t>
        </is>
      </c>
      <c r="C247" s="15" t="inlineStr">
        <is>
          <t>1) Sparkling electrolyte / functional sparkling</t>
        </is>
      </c>
      <c r="D247" s="15" t="inlineStr">
        <is>
          <t>473 mL can</t>
        </is>
      </c>
      <c r="E247" s="29" t="n">
        <v>12</v>
      </c>
      <c r="F247" s="30" t="n"/>
      <c r="G247" s="31">
        <f>IF(AND(ISNUMBER($F247),ISNUMBER($E247),$E247&lt;&gt;0),$F247/$E247,"")</f>
        <v/>
      </c>
      <c r="H247" s="31">
        <f>IF(AND(ISNUMBER($F247),ISNUMBER($AL247),ISNUMBER($E247),($AL247*$E247)&lt;&gt;0),$F247/($AL247*$E247)*100,"")</f>
        <v/>
      </c>
      <c r="I247" s="32" t="n"/>
      <c r="J247" s="33" t="n"/>
      <c r="K247" s="31">
        <f>IF(AND(ISNUMBER($F247),ISNUMBER($J247)),$F247*(1-$J247),"")</f>
        <v/>
      </c>
      <c r="L247" s="32" t="n"/>
      <c r="M247" s="32" t="n"/>
      <c r="N247" s="31">
        <f>IF(ISNUMBER($F247),($F247-IF(ISNUMBER($AM247),$AM247,0))*(1-IF(ISNUMBER($J247),$J247,0)),"")</f>
        <v/>
      </c>
      <c r="O247" s="15" t="inlineStr">
        <is>
          <t>Triple Citrus</t>
        </is>
      </c>
      <c r="P247" s="29" t="n">
        <v>70</v>
      </c>
      <c r="Q247" s="29" t="n">
        <v>25</v>
      </c>
      <c r="R247" s="15" t="inlineStr">
        <is>
          <t>Not listed</t>
        </is>
      </c>
      <c r="S247" s="29" t="n">
        <v>0</v>
      </c>
      <c r="T247" s="29" t="n">
        <v>5</v>
      </c>
      <c r="U247" s="15" t="inlineStr">
        <is>
          <t>Sucralose</t>
        </is>
      </c>
      <c r="V247" s="15" t="inlineStr">
        <is>
          <t>70 mg caffeine, vitamins, antioxidants, zero sugar</t>
        </is>
      </c>
      <c r="W247" s="32" t="n"/>
      <c r="X247" s="32" t="n"/>
      <c r="Y247" s="32" t="n"/>
      <c r="Z247" s="32" t="n"/>
      <c r="AA247" s="15" t="inlineStr">
        <is>
          <t>Medium</t>
        </is>
      </c>
      <c r="AB247" s="15" t="inlineStr">
        <is>
          <t>Caffeinated line of mass sparkling brand</t>
        </is>
      </c>
      <c r="AC247" s="15" t="inlineStr">
        <is>
          <t>Zero-sugar sparkling with a caffeine boost</t>
        </is>
      </c>
      <c r="AD247" s="15" t="inlineStr">
        <is>
          <t>Light caffeine plus vitamins, zero sugar.</t>
        </is>
      </c>
      <c r="AE247" s="32" t="n"/>
      <c r="AF247" s="34">
        <f>IF(AND(ISNUMBER($P247),ISNUMBER($AL247),$AL247&lt;&gt;0),ROUND($P247/$AL247*100,1),"")</f>
        <v/>
      </c>
      <c r="AG247" s="35">
        <f>IF(AND(ISNUMBER($S247),ISNUMBER($AL247),$AL247&lt;&gt;0),ROUND($S247/$AL247*100,2),"")</f>
        <v/>
      </c>
      <c r="AH247" s="34">
        <f>IF(AND(ISNUMBER($Q247),ISNUMBER($AL247),$AL247&lt;&gt;0),ROUND($Q247/$AL247*100,1),"")</f>
        <v/>
      </c>
      <c r="AI247" s="29">
        <f>IF(ISNUMBER($S247),IF($S247&lt;=1,"Yes","No"),"n/a")</f>
        <v/>
      </c>
      <c r="AJ247" s="29">
        <f>IF(ISNUMBER($S247),ROUND(MAX(0,MIN(100,100-$S247*2.5-IF(ISNUMBER($T247),$T247,0)*0.12+IF($S247&lt;=1,12,0))),0),"")</f>
        <v/>
      </c>
      <c r="AK247" s="29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29" t="n">
        <v>473</v>
      </c>
      <c r="AM247" s="30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Sparkling Ice</t>
        </is>
      </c>
      <c r="B248" s="15" t="inlineStr">
        <is>
          <t>Sparkling Ice +Caffeine | Triple Citrus | 18-pack 473mL</t>
        </is>
      </c>
      <c r="C248" s="15" t="inlineStr">
        <is>
          <t>1) Sparkling electrolyte / functional sparkling</t>
        </is>
      </c>
      <c r="D248" s="15" t="inlineStr">
        <is>
          <t>473 mL can</t>
        </is>
      </c>
      <c r="E248" s="29" t="n">
        <v>18</v>
      </c>
      <c r="F248" s="30" t="n"/>
      <c r="G248" s="31">
        <f>IF(AND(ISNUMBER($F248),ISNUMBER($E248),$E248&lt;&gt;0),$F248/$E248,"")</f>
        <v/>
      </c>
      <c r="H248" s="31">
        <f>IF(AND(ISNUMBER($F248),ISNUMBER($AL248),ISNUMBER($E248),($AL248*$E248)&lt;&gt;0),$F248/($AL248*$E248)*100,"")</f>
        <v/>
      </c>
      <c r="I248" s="32" t="n"/>
      <c r="J248" s="33" t="n"/>
      <c r="K248" s="31">
        <f>IF(AND(ISNUMBER($F248),ISNUMBER($J248)),$F248*(1-$J248),"")</f>
        <v/>
      </c>
      <c r="L248" s="32" t="n"/>
      <c r="M248" s="32" t="n"/>
      <c r="N248" s="31">
        <f>IF(ISNUMBER($F248),($F248-IF(ISNUMBER($AM248),$AM248,0))*(1-IF(ISNUMBER($J248),$J248,0)),"")</f>
        <v/>
      </c>
      <c r="O248" s="15" t="inlineStr">
        <is>
          <t>Triple Citrus</t>
        </is>
      </c>
      <c r="P248" s="29" t="n">
        <v>70</v>
      </c>
      <c r="Q248" s="29" t="n">
        <v>25</v>
      </c>
      <c r="R248" s="15" t="inlineStr">
        <is>
          <t>Not listed</t>
        </is>
      </c>
      <c r="S248" s="29" t="n">
        <v>0</v>
      </c>
      <c r="T248" s="29" t="n">
        <v>5</v>
      </c>
      <c r="U248" s="15" t="inlineStr">
        <is>
          <t>Sucralose</t>
        </is>
      </c>
      <c r="V248" s="15" t="inlineStr">
        <is>
          <t>70 mg caffeine, vitamins, antioxidants, zero sugar</t>
        </is>
      </c>
      <c r="W248" s="32" t="n"/>
      <c r="X248" s="32" t="n"/>
      <c r="Y248" s="32" t="n"/>
      <c r="Z248" s="32" t="n"/>
      <c r="AA248" s="15" t="inlineStr">
        <is>
          <t>Medium</t>
        </is>
      </c>
      <c r="AB248" s="15" t="inlineStr">
        <is>
          <t>Caffeinated line of mass sparkling brand</t>
        </is>
      </c>
      <c r="AC248" s="15" t="inlineStr">
        <is>
          <t>Zero-sugar sparkling with a caffeine boost</t>
        </is>
      </c>
      <c r="AD248" s="15" t="inlineStr">
        <is>
          <t>Light caffeine plus vitamins, zero sugar.</t>
        </is>
      </c>
      <c r="AE248" s="32" t="n"/>
      <c r="AF248" s="34">
        <f>IF(AND(ISNUMBER($P248),ISNUMBER($AL248),$AL248&lt;&gt;0),ROUND($P248/$AL248*100,1),"")</f>
        <v/>
      </c>
      <c r="AG248" s="35">
        <f>IF(AND(ISNUMBER($S248),ISNUMBER($AL248),$AL248&lt;&gt;0),ROUND($S248/$AL248*100,2),"")</f>
        <v/>
      </c>
      <c r="AH248" s="34">
        <f>IF(AND(ISNUMBER($Q248),ISNUMBER($AL248),$AL248&lt;&gt;0),ROUND($Q248/$AL248*100,1),"")</f>
        <v/>
      </c>
      <c r="AI248" s="29">
        <f>IF(ISNUMBER($S248),IF($S248&lt;=1,"Yes","No"),"n/a")</f>
        <v/>
      </c>
      <c r="AJ248" s="29">
        <f>IF(ISNUMBER($S248),ROUND(MAX(0,MIN(100,100-$S248*2.5-IF(ISNUMBER($T248),$T248,0)*0.12+IF($S248&lt;=1,12,0))),0),"")</f>
        <v/>
      </c>
      <c r="AK248" s="29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29" t="n">
        <v>473</v>
      </c>
      <c r="AM248" s="30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Sparkling Ice</t>
        </is>
      </c>
      <c r="B249" s="15" t="inlineStr">
        <is>
          <t>Sparkling Ice +Caffeine | Triple Citrus | 24-pack 473mL</t>
        </is>
      </c>
      <c r="C249" s="15" t="inlineStr">
        <is>
          <t>1) Sparkling electrolyte / functional sparkling</t>
        </is>
      </c>
      <c r="D249" s="15" t="inlineStr">
        <is>
          <t>473 mL can</t>
        </is>
      </c>
      <c r="E249" s="29" t="n">
        <v>24</v>
      </c>
      <c r="F249" s="30" t="n"/>
      <c r="G249" s="31">
        <f>IF(AND(ISNUMBER($F249),ISNUMBER($E249),$E249&lt;&gt;0),$F249/$E249,"")</f>
        <v/>
      </c>
      <c r="H249" s="31">
        <f>IF(AND(ISNUMBER($F249),ISNUMBER($AL249),ISNUMBER($E249),($AL249*$E249)&lt;&gt;0),$F249/($AL249*$E249)*100,"")</f>
        <v/>
      </c>
      <c r="I249" s="32" t="n"/>
      <c r="J249" s="33" t="n"/>
      <c r="K249" s="31">
        <f>IF(AND(ISNUMBER($F249),ISNUMBER($J249)),$F249*(1-$J249),"")</f>
        <v/>
      </c>
      <c r="L249" s="32" t="n"/>
      <c r="M249" s="32" t="n"/>
      <c r="N249" s="31">
        <f>IF(ISNUMBER($F249),($F249-IF(ISNUMBER($AM249),$AM249,0))*(1-IF(ISNUMBER($J249),$J249,0)),"")</f>
        <v/>
      </c>
      <c r="O249" s="15" t="inlineStr">
        <is>
          <t>Triple Citrus</t>
        </is>
      </c>
      <c r="P249" s="29" t="n">
        <v>70</v>
      </c>
      <c r="Q249" s="29" t="n">
        <v>25</v>
      </c>
      <c r="R249" s="15" t="inlineStr">
        <is>
          <t>Not listed</t>
        </is>
      </c>
      <c r="S249" s="29" t="n">
        <v>0</v>
      </c>
      <c r="T249" s="29" t="n">
        <v>5</v>
      </c>
      <c r="U249" s="15" t="inlineStr">
        <is>
          <t>Sucralose</t>
        </is>
      </c>
      <c r="V249" s="15" t="inlineStr">
        <is>
          <t>70 mg caffeine, vitamins, antioxidants, zero sugar</t>
        </is>
      </c>
      <c r="W249" s="32" t="n"/>
      <c r="X249" s="32" t="n"/>
      <c r="Y249" s="32" t="n"/>
      <c r="Z249" s="32" t="n"/>
      <c r="AA249" s="15" t="inlineStr">
        <is>
          <t>Medium</t>
        </is>
      </c>
      <c r="AB249" s="15" t="inlineStr">
        <is>
          <t>Caffeinated line of mass sparkling brand</t>
        </is>
      </c>
      <c r="AC249" s="15" t="inlineStr">
        <is>
          <t>Zero-sugar sparkling with a caffeine boost</t>
        </is>
      </c>
      <c r="AD249" s="15" t="inlineStr">
        <is>
          <t>Light caffeine plus vitamins, zero sugar.</t>
        </is>
      </c>
      <c r="AE249" s="32" t="n"/>
      <c r="AF249" s="34">
        <f>IF(AND(ISNUMBER($P249),ISNUMBER($AL249),$AL249&lt;&gt;0),ROUND($P249/$AL249*100,1),"")</f>
        <v/>
      </c>
      <c r="AG249" s="35">
        <f>IF(AND(ISNUMBER($S249),ISNUMBER($AL249),$AL249&lt;&gt;0),ROUND($S249/$AL249*100,2),"")</f>
        <v/>
      </c>
      <c r="AH249" s="34">
        <f>IF(AND(ISNUMBER($Q249),ISNUMBER($AL249),$AL249&lt;&gt;0),ROUND($Q249/$AL249*100,1),"")</f>
        <v/>
      </c>
      <c r="AI249" s="29">
        <f>IF(ISNUMBER($S249),IF($S249&lt;=1,"Yes","No"),"n/a")</f>
        <v/>
      </c>
      <c r="AJ249" s="29">
        <f>IF(ISNUMBER($S249),ROUND(MAX(0,MIN(100,100-$S249*2.5-IF(ISNUMBER($T249),$T249,0)*0.12+IF($S249&lt;=1,12,0))),0),"")</f>
        <v/>
      </c>
      <c r="AK249" s="29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29" t="n">
        <v>473</v>
      </c>
      <c r="AM249" s="30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</sheetData>
  <conditionalFormatting sqref="S2:S249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249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249">
    <cfRule type="dataBar" priority="3">
      <dataBar>
        <cfvo type="num" val="0"/>
        <cfvo type="num" val="100"/>
        <color rgb="0063BE7B"/>
      </dataBar>
    </cfRule>
  </conditionalFormatting>
  <conditionalFormatting sqref="AK2:AK249">
    <cfRule type="dataBar" priority="4">
      <dataBar>
        <cfvo type="num" val="0"/>
        <cfvo type="num" val="75"/>
        <color rgb="008FAADC"/>
      </dataBar>
    </cfRule>
  </conditionalFormatting>
  <conditionalFormatting sqref="AP2:AP249">
    <cfRule type="expression" priority="5" dxfId="0">
      <formula>ISBLANK($F2)</formula>
    </cfRule>
  </conditionalFormatting>
  <dataValidations count="1">
    <dataValidation sqref="I2:I249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E5496"/>
    <outlinePr summaryBelow="1" summaryRight="1"/>
    <pageSetUpPr/>
  </sheetPr>
  <dimension ref="A1:AP4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27" t="inlineStr">
        <is>
          <t>1. Brand</t>
        </is>
      </c>
      <c r="B1" s="27" t="inlineStr">
        <is>
          <t>2. Product Line / SKU Name</t>
        </is>
      </c>
      <c r="C1" s="27" t="inlineStr">
        <is>
          <t>3. Category</t>
        </is>
      </c>
      <c r="D1" s="27" t="inlineStr">
        <is>
          <t>4. Format &amp; Size</t>
        </is>
      </c>
      <c r="E1" s="27" t="inlineStr">
        <is>
          <t>5. Pack Count</t>
        </is>
      </c>
      <c r="F1" s="27" t="inlineStr">
        <is>
          <t>6. One-Time Price (CAD)</t>
        </is>
      </c>
      <c r="G1" s="27" t="inlineStr">
        <is>
          <t>7. Price / Unit (CAD)</t>
        </is>
      </c>
      <c r="H1" s="27" t="inlineStr">
        <is>
          <t>8. Price / 100 mL (CAD)</t>
        </is>
      </c>
      <c r="I1" s="27" t="inlineStr">
        <is>
          <t>9. S&amp;S Offered (Y/N)</t>
        </is>
      </c>
      <c r="J1" s="27" t="inlineStr">
        <is>
          <t>10. S&amp;S Discount %</t>
        </is>
      </c>
      <c r="K1" s="27" t="inlineStr">
        <is>
          <t>11. S&amp;S Price After Disc.</t>
        </is>
      </c>
      <c r="L1" s="27" t="inlineStr">
        <is>
          <t>12. Coupon on Listing (Y/N + value)</t>
        </is>
      </c>
      <c r="M1" s="27" t="inlineStr">
        <is>
          <t>13. Promotion Text</t>
        </is>
      </c>
      <c r="N1" s="27" t="inlineStr">
        <is>
          <t>14. Lowest Effective Price (stacked)</t>
        </is>
      </c>
      <c r="O1" s="27" t="inlineStr">
        <is>
          <t>15. All Flavours in Listing</t>
        </is>
      </c>
      <c r="P1" s="27" t="inlineStr">
        <is>
          <t>16. Caffeine / Serving (mg)</t>
        </is>
      </c>
      <c r="Q1" s="27" t="inlineStr">
        <is>
          <t>17. Sodium / Serving (mg)</t>
        </is>
      </c>
      <c r="R1" s="27" t="inlineStr">
        <is>
          <t>18. Potassium / Serving (mg)</t>
        </is>
      </c>
      <c r="S1" s="27" t="inlineStr">
        <is>
          <t>19. Sugar / Serving (g)</t>
        </is>
      </c>
      <c r="T1" s="27" t="inlineStr">
        <is>
          <t>20. Calories / Serving</t>
        </is>
      </c>
      <c r="U1" s="27" t="inlineStr">
        <is>
          <t>21. Sweetener Type</t>
        </is>
      </c>
      <c r="V1" s="27" t="inlineStr">
        <is>
          <t>22. Key Functional Claims</t>
        </is>
      </c>
      <c r="W1" s="27" t="inlineStr">
        <is>
          <t>23. Star Rating</t>
        </is>
      </c>
      <c r="X1" s="27" t="inlineStr">
        <is>
          <t>24. Number of Ratings</t>
        </is>
      </c>
      <c r="Y1" s="27" t="inlineStr">
        <is>
          <t>25. Amazon Badge</t>
        </is>
      </c>
      <c r="Z1" s="27" t="inlineStr">
        <is>
          <t>26. Bestseller Rank in Category</t>
        </is>
      </c>
      <c r="AA1" s="27" t="inlineStr">
        <is>
          <t>27a. Est. Weekly Velocity (band)</t>
        </is>
      </c>
      <c r="AB1" s="27" t="inlineStr">
        <is>
          <t>27b. Velocity Signal Used</t>
        </is>
      </c>
      <c r="AC1" s="27" t="inlineStr">
        <is>
          <t>28. Biggest Selling Message</t>
        </is>
      </c>
      <c r="AD1" s="27" t="inlineStr">
        <is>
          <t>29. Why a Shopper Chooses This</t>
        </is>
      </c>
      <c r="AE1" s="27" t="inlineStr">
        <is>
          <t>30. Direct Product URL</t>
        </is>
      </c>
      <c r="AF1" s="27" t="inlineStr">
        <is>
          <t>C1. Caffeine /100 mL (mg)</t>
        </is>
      </c>
      <c r="AG1" s="27" t="inlineStr">
        <is>
          <t>C2. Sugar /100 mL (g)</t>
        </is>
      </c>
      <c r="AH1" s="27" t="inlineStr">
        <is>
          <t>C3. Sodium /100 mL (mg)</t>
        </is>
      </c>
      <c r="AI1" s="27" t="inlineStr">
        <is>
          <t>C4. Sugar-Free? (&lt;=1 g)</t>
        </is>
      </c>
      <c r="AJ1" s="27" t="inlineStr">
        <is>
          <t>C5. Health Score (0-100)</t>
        </is>
      </c>
      <c r="AK1" s="27" t="inlineStr">
        <is>
          <t>C6. Functional Score (0-100)</t>
        </is>
      </c>
      <c r="AL1" s="27" t="inlineStr">
        <is>
          <t>H1. Unit Vol (mL) [calc helper]</t>
        </is>
      </c>
      <c r="AM1" s="27" t="inlineStr">
        <is>
          <t>H2. Coupon Value (CAD) [calc helper]</t>
        </is>
      </c>
      <c r="AN1" s="27" t="inlineStr">
        <is>
          <t>P1. Attribute Provenance</t>
        </is>
      </c>
      <c r="AO1" s="27" t="inlineStr">
        <is>
          <t>P2. Commercial-Field Status</t>
        </is>
      </c>
      <c r="AP1" s="27" t="inlineStr">
        <is>
          <t>P3. Row Flag</t>
        </is>
      </c>
    </row>
    <row r="2" ht="28" customHeight="1">
      <c r="A2" s="15" t="inlineStr">
        <is>
          <t>Gatorade</t>
        </is>
      </c>
      <c r="B2" s="15" t="inlineStr">
        <is>
          <t>Gatorade Thirst Quencher | Cool Blue | single 591mL</t>
        </is>
      </c>
      <c r="C2" s="15" t="inlineStr">
        <is>
          <t>2) Electrolyte beverage (RTD)</t>
        </is>
      </c>
      <c r="D2" s="15" t="inlineStr">
        <is>
          <t>591 mL bottle</t>
        </is>
      </c>
      <c r="E2" s="29" t="n">
        <v>1</v>
      </c>
      <c r="F2" s="30" t="n"/>
      <c r="G2" s="31">
        <f>IF(AND(ISNUMBER($F2),ISNUMBER($E2),$E2&lt;&gt;0),$F2/$E2,"")</f>
        <v/>
      </c>
      <c r="H2" s="31">
        <f>IF(AND(ISNUMBER($F2),ISNUMBER($AL2),ISNUMBER($E2),($AL2*$E2)&lt;&gt;0),$F2/($AL2*$E2)*100,"")</f>
        <v/>
      </c>
      <c r="I2" s="32" t="n"/>
      <c r="J2" s="33" t="n"/>
      <c r="K2" s="31">
        <f>IF(AND(ISNUMBER($F2),ISNUMBER($J2)),$F2*(1-$J2),"")</f>
        <v/>
      </c>
      <c r="L2" s="32" t="n"/>
      <c r="M2" s="32" t="n"/>
      <c r="N2" s="31">
        <f>IF(ISNUMBER($F2),($F2-IF(ISNUMBER($AM2),$AM2,0))*(1-IF(ISNUMBER($J2),$J2,0)),"")</f>
        <v/>
      </c>
      <c r="O2" s="15" t="inlineStr">
        <is>
          <t>Cool Blue</t>
        </is>
      </c>
      <c r="P2" s="29" t="n">
        <v>0</v>
      </c>
      <c r="Q2" s="29" t="n">
        <v>270</v>
      </c>
      <c r="R2" s="29" t="n">
        <v>75</v>
      </c>
      <c r="S2" s="29" t="n">
        <v>34</v>
      </c>
      <c r="T2" s="29" t="n">
        <v>140</v>
      </c>
      <c r="U2" s="15" t="inlineStr">
        <is>
          <t>Sugar + dextrose</t>
        </is>
      </c>
      <c r="V2" s="15" t="inlineStr">
        <is>
          <t>Rehydrate, replenish electrolytes, sports performance</t>
        </is>
      </c>
      <c r="W2" s="32" t="n"/>
      <c r="X2" s="32" t="n"/>
      <c r="Y2" s="32" t="n"/>
      <c r="Z2" s="32" t="n"/>
      <c r="AA2" s="15" t="inlineStr">
        <is>
          <t>Very High</t>
        </is>
      </c>
      <c r="AB2" s="15" t="inlineStr">
        <is>
          <t>Category-defining sports drink; mass repeat purchase</t>
        </is>
      </c>
      <c r="AC2" s="15" t="inlineStr">
        <is>
          <t>The original sports hydration standard</t>
        </is>
      </c>
      <c r="AD2" s="15" t="inlineStr">
        <is>
          <t>Sodium-led rehydration with unmatched brand trust.</t>
        </is>
      </c>
      <c r="AE2" s="32" t="n"/>
      <c r="AF2" s="34">
        <f>IF(AND(ISNUMBER($P2),ISNUMBER($AL2),$AL2&lt;&gt;0),ROUND($P2/$AL2*100,1),"")</f>
        <v/>
      </c>
      <c r="AG2" s="35">
        <f>IF(AND(ISNUMBER($S2),ISNUMBER($AL2),$AL2&lt;&gt;0),ROUND($S2/$AL2*100,2),"")</f>
        <v/>
      </c>
      <c r="AH2" s="34">
        <f>IF(AND(ISNUMBER($Q2),ISNUMBER($AL2),$AL2&lt;&gt;0),ROUND($Q2/$AL2*100,1),"")</f>
        <v/>
      </c>
      <c r="AI2" s="29">
        <f>IF(ISNUMBER($S2),IF($S2&lt;=1,"Yes","No"),"n/a")</f>
        <v/>
      </c>
      <c r="AJ2" s="29">
        <f>IF(ISNUMBER($S2),ROUND(MAX(0,MIN(100,100-$S2*2.5-IF(ISNUMBER($T2),$T2,0)*0.12+IF($S2&lt;=1,12,0))),0),"")</f>
        <v/>
      </c>
      <c r="AK2" s="29">
        <f>IF(ISNUMBER($Q2),IF($Q2&gt;=100,20,IF($Q2&gt;=30,10,0)),0)+IF(ISNUMBER($R2),IF($R2&gt;=100,20,0),0)+IF(ISNUMBER($P2),IF($P2&gt;=150,20,IF($P2&gt;=50,12,5)),0)+IF(ISNUMBER($S2),IF($S2&lt;=1,15,0),0)</f>
        <v/>
      </c>
      <c r="AL2" s="29" t="n">
        <v>591</v>
      </c>
      <c r="AM2" s="30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Gatorade</t>
        </is>
      </c>
      <c r="B3" s="15" t="inlineStr">
        <is>
          <t>Gatorade Thirst Quencher | Cool Blue | 6-pack 591mL</t>
        </is>
      </c>
      <c r="C3" s="15" t="inlineStr">
        <is>
          <t>2) Electrolyte beverage (RTD)</t>
        </is>
      </c>
      <c r="D3" s="15" t="inlineStr">
        <is>
          <t>591 mL bottle</t>
        </is>
      </c>
      <c r="E3" s="29" t="n">
        <v>6</v>
      </c>
      <c r="F3" s="30" t="n"/>
      <c r="G3" s="31">
        <f>IF(AND(ISNUMBER($F3),ISNUMBER($E3),$E3&lt;&gt;0),$F3/$E3,"")</f>
        <v/>
      </c>
      <c r="H3" s="31">
        <f>IF(AND(ISNUMBER($F3),ISNUMBER($AL3),ISNUMBER($E3),($AL3*$E3)&lt;&gt;0),$F3/($AL3*$E3)*100,"")</f>
        <v/>
      </c>
      <c r="I3" s="32" t="n"/>
      <c r="J3" s="33" t="n"/>
      <c r="K3" s="31">
        <f>IF(AND(ISNUMBER($F3),ISNUMBER($J3)),$F3*(1-$J3),"")</f>
        <v/>
      </c>
      <c r="L3" s="32" t="n"/>
      <c r="M3" s="32" t="n"/>
      <c r="N3" s="31">
        <f>IF(ISNUMBER($F3),($F3-IF(ISNUMBER($AM3),$AM3,0))*(1-IF(ISNUMBER($J3),$J3,0)),"")</f>
        <v/>
      </c>
      <c r="O3" s="15" t="inlineStr">
        <is>
          <t>Cool Blue</t>
        </is>
      </c>
      <c r="P3" s="29" t="n">
        <v>0</v>
      </c>
      <c r="Q3" s="29" t="n">
        <v>270</v>
      </c>
      <c r="R3" s="29" t="n">
        <v>75</v>
      </c>
      <c r="S3" s="29" t="n">
        <v>34</v>
      </c>
      <c r="T3" s="29" t="n">
        <v>140</v>
      </c>
      <c r="U3" s="15" t="inlineStr">
        <is>
          <t>Sugar + dextrose</t>
        </is>
      </c>
      <c r="V3" s="15" t="inlineStr">
        <is>
          <t>Rehydrate, replenish electrolytes, sports performance</t>
        </is>
      </c>
      <c r="W3" s="32" t="n"/>
      <c r="X3" s="32" t="n"/>
      <c r="Y3" s="32" t="n"/>
      <c r="Z3" s="32" t="n"/>
      <c r="AA3" s="15" t="inlineStr">
        <is>
          <t>Very High</t>
        </is>
      </c>
      <c r="AB3" s="15" t="inlineStr">
        <is>
          <t>Category-defining sports drink; mass repeat purchase</t>
        </is>
      </c>
      <c r="AC3" s="15" t="inlineStr">
        <is>
          <t>The original sports hydration standard</t>
        </is>
      </c>
      <c r="AD3" s="15" t="inlineStr">
        <is>
          <t>Sodium-led rehydration with unmatched brand trust.</t>
        </is>
      </c>
      <c r="AE3" s="32" t="n"/>
      <c r="AF3" s="34">
        <f>IF(AND(ISNUMBER($P3),ISNUMBER($AL3),$AL3&lt;&gt;0),ROUND($P3/$AL3*100,1),"")</f>
        <v/>
      </c>
      <c r="AG3" s="35">
        <f>IF(AND(ISNUMBER($S3),ISNUMBER($AL3),$AL3&lt;&gt;0),ROUND($S3/$AL3*100,2),"")</f>
        <v/>
      </c>
      <c r="AH3" s="34">
        <f>IF(AND(ISNUMBER($Q3),ISNUMBER($AL3),$AL3&lt;&gt;0),ROUND($Q3/$AL3*100,1),"")</f>
        <v/>
      </c>
      <c r="AI3" s="29">
        <f>IF(ISNUMBER($S3),IF($S3&lt;=1,"Yes","No"),"n/a")</f>
        <v/>
      </c>
      <c r="AJ3" s="29">
        <f>IF(ISNUMBER($S3),ROUND(MAX(0,MIN(100,100-$S3*2.5-IF(ISNUMBER($T3),$T3,0)*0.12+IF($S3&lt;=1,12,0))),0),"")</f>
        <v/>
      </c>
      <c r="AK3" s="29">
        <f>IF(ISNUMBER($Q3),IF($Q3&gt;=100,20,IF($Q3&gt;=30,10,0)),0)+IF(ISNUMBER($R3),IF($R3&gt;=100,20,0),0)+IF(ISNUMBER($P3),IF($P3&gt;=150,20,IF($P3&gt;=50,12,5)),0)+IF(ISNUMBER($S3),IF($S3&lt;=1,15,0),0)</f>
        <v/>
      </c>
      <c r="AL3" s="29" t="n">
        <v>591</v>
      </c>
      <c r="AM3" s="30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Gatorade</t>
        </is>
      </c>
      <c r="B4" s="15" t="inlineStr">
        <is>
          <t>Gatorade Thirst Quencher | Cool Blue | 12-pack 591mL</t>
        </is>
      </c>
      <c r="C4" s="15" t="inlineStr">
        <is>
          <t>2) Electrolyte beverage (RTD)</t>
        </is>
      </c>
      <c r="D4" s="15" t="inlineStr">
        <is>
          <t>591 mL bottle</t>
        </is>
      </c>
      <c r="E4" s="29" t="n">
        <v>12</v>
      </c>
      <c r="F4" s="30" t="n"/>
      <c r="G4" s="31">
        <f>IF(AND(ISNUMBER($F4),ISNUMBER($E4),$E4&lt;&gt;0),$F4/$E4,"")</f>
        <v/>
      </c>
      <c r="H4" s="31">
        <f>IF(AND(ISNUMBER($F4),ISNUMBER($AL4),ISNUMBER($E4),($AL4*$E4)&lt;&gt;0),$F4/($AL4*$E4)*100,"")</f>
        <v/>
      </c>
      <c r="I4" s="32" t="n"/>
      <c r="J4" s="33" t="n"/>
      <c r="K4" s="31">
        <f>IF(AND(ISNUMBER($F4),ISNUMBER($J4)),$F4*(1-$J4),"")</f>
        <v/>
      </c>
      <c r="L4" s="32" t="n"/>
      <c r="M4" s="32" t="n"/>
      <c r="N4" s="31">
        <f>IF(ISNUMBER($F4),($F4-IF(ISNUMBER($AM4),$AM4,0))*(1-IF(ISNUMBER($J4),$J4,0)),"")</f>
        <v/>
      </c>
      <c r="O4" s="15" t="inlineStr">
        <is>
          <t>Cool Blue</t>
        </is>
      </c>
      <c r="P4" s="29" t="n">
        <v>0</v>
      </c>
      <c r="Q4" s="29" t="n">
        <v>270</v>
      </c>
      <c r="R4" s="29" t="n">
        <v>75</v>
      </c>
      <c r="S4" s="29" t="n">
        <v>34</v>
      </c>
      <c r="T4" s="29" t="n">
        <v>140</v>
      </c>
      <c r="U4" s="15" t="inlineStr">
        <is>
          <t>Sugar + dextrose</t>
        </is>
      </c>
      <c r="V4" s="15" t="inlineStr">
        <is>
          <t>Rehydrate, replenish electrolytes, sports performance</t>
        </is>
      </c>
      <c r="W4" s="32" t="n"/>
      <c r="X4" s="32" t="n"/>
      <c r="Y4" s="32" t="n"/>
      <c r="Z4" s="32" t="n"/>
      <c r="AA4" s="15" t="inlineStr">
        <is>
          <t>Very High</t>
        </is>
      </c>
      <c r="AB4" s="15" t="inlineStr">
        <is>
          <t>Category-defining sports drink; mass repeat purchase</t>
        </is>
      </c>
      <c r="AC4" s="15" t="inlineStr">
        <is>
          <t>The original sports hydration standard</t>
        </is>
      </c>
      <c r="AD4" s="15" t="inlineStr">
        <is>
          <t>Sodium-led rehydration with unmatched brand trust.</t>
        </is>
      </c>
      <c r="AE4" s="32" t="n"/>
      <c r="AF4" s="34">
        <f>IF(AND(ISNUMBER($P4),ISNUMBER($AL4),$AL4&lt;&gt;0),ROUND($P4/$AL4*100,1),"")</f>
        <v/>
      </c>
      <c r="AG4" s="35">
        <f>IF(AND(ISNUMBER($S4),ISNUMBER($AL4),$AL4&lt;&gt;0),ROUND($S4/$AL4*100,2),"")</f>
        <v/>
      </c>
      <c r="AH4" s="34">
        <f>IF(AND(ISNUMBER($Q4),ISNUMBER($AL4),$AL4&lt;&gt;0),ROUND($Q4/$AL4*100,1),"")</f>
        <v/>
      </c>
      <c r="AI4" s="29">
        <f>IF(ISNUMBER($S4),IF($S4&lt;=1,"Yes","No"),"n/a")</f>
        <v/>
      </c>
      <c r="AJ4" s="29">
        <f>IF(ISNUMBER($S4),ROUND(MAX(0,MIN(100,100-$S4*2.5-IF(ISNUMBER($T4),$T4,0)*0.12+IF($S4&lt;=1,12,0))),0),"")</f>
        <v/>
      </c>
      <c r="AK4" s="29">
        <f>IF(ISNUMBER($Q4),IF($Q4&gt;=100,20,IF($Q4&gt;=30,10,0)),0)+IF(ISNUMBER($R4),IF($R4&gt;=100,20,0),0)+IF(ISNUMBER($P4),IF($P4&gt;=150,20,IF($P4&gt;=50,12,5)),0)+IF(ISNUMBER($S4),IF($S4&lt;=1,15,0),0)</f>
        <v/>
      </c>
      <c r="AL4" s="29" t="n">
        <v>591</v>
      </c>
      <c r="AM4" s="30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Gatorade</t>
        </is>
      </c>
      <c r="B5" s="15" t="inlineStr">
        <is>
          <t>Gatorade Thirst Quencher | Cool Blue | 24-pack 591mL</t>
        </is>
      </c>
      <c r="C5" s="15" t="inlineStr">
        <is>
          <t>2) Electrolyte beverage (RTD)</t>
        </is>
      </c>
      <c r="D5" s="15" t="inlineStr">
        <is>
          <t>591 mL bottle</t>
        </is>
      </c>
      <c r="E5" s="29" t="n">
        <v>24</v>
      </c>
      <c r="F5" s="30" t="n"/>
      <c r="G5" s="31">
        <f>IF(AND(ISNUMBER($F5),ISNUMBER($E5),$E5&lt;&gt;0),$F5/$E5,"")</f>
        <v/>
      </c>
      <c r="H5" s="31">
        <f>IF(AND(ISNUMBER($F5),ISNUMBER($AL5),ISNUMBER($E5),($AL5*$E5)&lt;&gt;0),$F5/($AL5*$E5)*100,"")</f>
        <v/>
      </c>
      <c r="I5" s="32" t="n"/>
      <c r="J5" s="33" t="n"/>
      <c r="K5" s="31">
        <f>IF(AND(ISNUMBER($F5),ISNUMBER($J5)),$F5*(1-$J5),"")</f>
        <v/>
      </c>
      <c r="L5" s="32" t="n"/>
      <c r="M5" s="32" t="n"/>
      <c r="N5" s="31">
        <f>IF(ISNUMBER($F5),($F5-IF(ISNUMBER($AM5),$AM5,0))*(1-IF(ISNUMBER($J5),$J5,0)),"")</f>
        <v/>
      </c>
      <c r="O5" s="15" t="inlineStr">
        <is>
          <t>Cool Blue</t>
        </is>
      </c>
      <c r="P5" s="29" t="n">
        <v>0</v>
      </c>
      <c r="Q5" s="29" t="n">
        <v>270</v>
      </c>
      <c r="R5" s="29" t="n">
        <v>75</v>
      </c>
      <c r="S5" s="29" t="n">
        <v>34</v>
      </c>
      <c r="T5" s="29" t="n">
        <v>140</v>
      </c>
      <c r="U5" s="15" t="inlineStr">
        <is>
          <t>Sugar + dextrose</t>
        </is>
      </c>
      <c r="V5" s="15" t="inlineStr">
        <is>
          <t>Rehydrate, replenish electrolytes, sports performance</t>
        </is>
      </c>
      <c r="W5" s="32" t="n"/>
      <c r="X5" s="32" t="n"/>
      <c r="Y5" s="32" t="n"/>
      <c r="Z5" s="32" t="n"/>
      <c r="AA5" s="15" t="inlineStr">
        <is>
          <t>Very High</t>
        </is>
      </c>
      <c r="AB5" s="15" t="inlineStr">
        <is>
          <t>Category-defining sports drink; mass repeat purchase</t>
        </is>
      </c>
      <c r="AC5" s="15" t="inlineStr">
        <is>
          <t>The original sports hydration standard</t>
        </is>
      </c>
      <c r="AD5" s="15" t="inlineStr">
        <is>
          <t>Sodium-led rehydration with unmatched brand trust.</t>
        </is>
      </c>
      <c r="AE5" s="32" t="n"/>
      <c r="AF5" s="34">
        <f>IF(AND(ISNUMBER($P5),ISNUMBER($AL5),$AL5&lt;&gt;0),ROUND($P5/$AL5*100,1),"")</f>
        <v/>
      </c>
      <c r="AG5" s="35">
        <f>IF(AND(ISNUMBER($S5),ISNUMBER($AL5),$AL5&lt;&gt;0),ROUND($S5/$AL5*100,2),"")</f>
        <v/>
      </c>
      <c r="AH5" s="34">
        <f>IF(AND(ISNUMBER($Q5),ISNUMBER($AL5),$AL5&lt;&gt;0),ROUND($Q5/$AL5*100,1),"")</f>
        <v/>
      </c>
      <c r="AI5" s="29">
        <f>IF(ISNUMBER($S5),IF($S5&lt;=1,"Yes","No"),"n/a")</f>
        <v/>
      </c>
      <c r="AJ5" s="29">
        <f>IF(ISNUMBER($S5),ROUND(MAX(0,MIN(100,100-$S5*2.5-IF(ISNUMBER($T5),$T5,0)*0.12+IF($S5&lt;=1,12,0))),0),"")</f>
        <v/>
      </c>
      <c r="AK5" s="29">
        <f>IF(ISNUMBER($Q5),IF($Q5&gt;=100,20,IF($Q5&gt;=30,10,0)),0)+IF(ISNUMBER($R5),IF($R5&gt;=100,20,0),0)+IF(ISNUMBER($P5),IF($P5&gt;=150,20,IF($P5&gt;=50,12,5)),0)+IF(ISNUMBER($S5),IF($S5&lt;=1,15,0),0)</f>
        <v/>
      </c>
      <c r="AL5" s="29" t="n">
        <v>591</v>
      </c>
      <c r="AM5" s="30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Gatorade</t>
        </is>
      </c>
      <c r="B6" s="15" t="inlineStr">
        <is>
          <t>Gatorade Thirst Quencher | Fruit Punch | single 591mL</t>
        </is>
      </c>
      <c r="C6" s="15" t="inlineStr">
        <is>
          <t>2) Electrolyte beverage (RTD)</t>
        </is>
      </c>
      <c r="D6" s="15" t="inlineStr">
        <is>
          <t>591 mL bottle</t>
        </is>
      </c>
      <c r="E6" s="29" t="n">
        <v>1</v>
      </c>
      <c r="F6" s="30" t="n"/>
      <c r="G6" s="31">
        <f>IF(AND(ISNUMBER($F6),ISNUMBER($E6),$E6&lt;&gt;0),$F6/$E6,"")</f>
        <v/>
      </c>
      <c r="H6" s="31">
        <f>IF(AND(ISNUMBER($F6),ISNUMBER($AL6),ISNUMBER($E6),($AL6*$E6)&lt;&gt;0),$F6/($AL6*$E6)*100,"")</f>
        <v/>
      </c>
      <c r="I6" s="32" t="n"/>
      <c r="J6" s="33" t="n"/>
      <c r="K6" s="31">
        <f>IF(AND(ISNUMBER($F6),ISNUMBER($J6)),$F6*(1-$J6),"")</f>
        <v/>
      </c>
      <c r="L6" s="32" t="n"/>
      <c r="M6" s="32" t="n"/>
      <c r="N6" s="31">
        <f>IF(ISNUMBER($F6),($F6-IF(ISNUMBER($AM6),$AM6,0))*(1-IF(ISNUMBER($J6),$J6,0)),"")</f>
        <v/>
      </c>
      <c r="O6" s="15" t="inlineStr">
        <is>
          <t>Fruit Punch</t>
        </is>
      </c>
      <c r="P6" s="29" t="n">
        <v>0</v>
      </c>
      <c r="Q6" s="29" t="n">
        <v>270</v>
      </c>
      <c r="R6" s="29" t="n">
        <v>75</v>
      </c>
      <c r="S6" s="29" t="n">
        <v>34</v>
      </c>
      <c r="T6" s="29" t="n">
        <v>140</v>
      </c>
      <c r="U6" s="15" t="inlineStr">
        <is>
          <t>Sugar + dextrose</t>
        </is>
      </c>
      <c r="V6" s="15" t="inlineStr">
        <is>
          <t>Rehydrate, replenish electrolytes, sports performance</t>
        </is>
      </c>
      <c r="W6" s="32" t="n"/>
      <c r="X6" s="32" t="n"/>
      <c r="Y6" s="32" t="n"/>
      <c r="Z6" s="32" t="n"/>
      <c r="AA6" s="15" t="inlineStr">
        <is>
          <t>Very High</t>
        </is>
      </c>
      <c r="AB6" s="15" t="inlineStr">
        <is>
          <t>Category-defining sports drink; mass repeat purchase</t>
        </is>
      </c>
      <c r="AC6" s="15" t="inlineStr">
        <is>
          <t>The original sports hydration standard</t>
        </is>
      </c>
      <c r="AD6" s="15" t="inlineStr">
        <is>
          <t>Sodium-led rehydration with unmatched brand trust.</t>
        </is>
      </c>
      <c r="AE6" s="32" t="n"/>
      <c r="AF6" s="34">
        <f>IF(AND(ISNUMBER($P6),ISNUMBER($AL6),$AL6&lt;&gt;0),ROUND($P6/$AL6*100,1),"")</f>
        <v/>
      </c>
      <c r="AG6" s="35">
        <f>IF(AND(ISNUMBER($S6),ISNUMBER($AL6),$AL6&lt;&gt;0),ROUND($S6/$AL6*100,2),"")</f>
        <v/>
      </c>
      <c r="AH6" s="34">
        <f>IF(AND(ISNUMBER($Q6),ISNUMBER($AL6),$AL6&lt;&gt;0),ROUND($Q6/$AL6*100,1),"")</f>
        <v/>
      </c>
      <c r="AI6" s="29">
        <f>IF(ISNUMBER($S6),IF($S6&lt;=1,"Yes","No"),"n/a")</f>
        <v/>
      </c>
      <c r="AJ6" s="29">
        <f>IF(ISNUMBER($S6),ROUND(MAX(0,MIN(100,100-$S6*2.5-IF(ISNUMBER($T6),$T6,0)*0.12+IF($S6&lt;=1,12,0))),0),"")</f>
        <v/>
      </c>
      <c r="AK6" s="29">
        <f>IF(ISNUMBER($Q6),IF($Q6&gt;=100,20,IF($Q6&gt;=30,10,0)),0)+IF(ISNUMBER($R6),IF($R6&gt;=100,20,0),0)+IF(ISNUMBER($P6),IF($P6&gt;=150,20,IF($P6&gt;=50,12,5)),0)+IF(ISNUMBER($S6),IF($S6&lt;=1,15,0),0)</f>
        <v/>
      </c>
      <c r="AL6" s="29" t="n">
        <v>591</v>
      </c>
      <c r="AM6" s="30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Gatorade</t>
        </is>
      </c>
      <c r="B7" s="15" t="inlineStr">
        <is>
          <t>Gatorade Thirst Quencher | Fruit Punch | 6-pack 591mL</t>
        </is>
      </c>
      <c r="C7" s="15" t="inlineStr">
        <is>
          <t>2) Electrolyte beverage (RTD)</t>
        </is>
      </c>
      <c r="D7" s="15" t="inlineStr">
        <is>
          <t>591 mL bottle</t>
        </is>
      </c>
      <c r="E7" s="29" t="n">
        <v>6</v>
      </c>
      <c r="F7" s="30" t="n"/>
      <c r="G7" s="31">
        <f>IF(AND(ISNUMBER($F7),ISNUMBER($E7),$E7&lt;&gt;0),$F7/$E7,"")</f>
        <v/>
      </c>
      <c r="H7" s="31">
        <f>IF(AND(ISNUMBER($F7),ISNUMBER($AL7),ISNUMBER($E7),($AL7*$E7)&lt;&gt;0),$F7/($AL7*$E7)*100,"")</f>
        <v/>
      </c>
      <c r="I7" s="32" t="n"/>
      <c r="J7" s="33" t="n"/>
      <c r="K7" s="31">
        <f>IF(AND(ISNUMBER($F7),ISNUMBER($J7)),$F7*(1-$J7),"")</f>
        <v/>
      </c>
      <c r="L7" s="32" t="n"/>
      <c r="M7" s="32" t="n"/>
      <c r="N7" s="31">
        <f>IF(ISNUMBER($F7),($F7-IF(ISNUMBER($AM7),$AM7,0))*(1-IF(ISNUMBER($J7),$J7,0)),"")</f>
        <v/>
      </c>
      <c r="O7" s="15" t="inlineStr">
        <is>
          <t>Fruit Punch</t>
        </is>
      </c>
      <c r="P7" s="29" t="n">
        <v>0</v>
      </c>
      <c r="Q7" s="29" t="n">
        <v>270</v>
      </c>
      <c r="R7" s="29" t="n">
        <v>75</v>
      </c>
      <c r="S7" s="29" t="n">
        <v>34</v>
      </c>
      <c r="T7" s="29" t="n">
        <v>140</v>
      </c>
      <c r="U7" s="15" t="inlineStr">
        <is>
          <t>Sugar + dextrose</t>
        </is>
      </c>
      <c r="V7" s="15" t="inlineStr">
        <is>
          <t>Rehydrate, replenish electrolytes, sports performance</t>
        </is>
      </c>
      <c r="W7" s="32" t="n"/>
      <c r="X7" s="32" t="n"/>
      <c r="Y7" s="32" t="n"/>
      <c r="Z7" s="32" t="n"/>
      <c r="AA7" s="15" t="inlineStr">
        <is>
          <t>Very High</t>
        </is>
      </c>
      <c r="AB7" s="15" t="inlineStr">
        <is>
          <t>Category-defining sports drink; mass repeat purchase</t>
        </is>
      </c>
      <c r="AC7" s="15" t="inlineStr">
        <is>
          <t>The original sports hydration standard</t>
        </is>
      </c>
      <c r="AD7" s="15" t="inlineStr">
        <is>
          <t>Sodium-led rehydration with unmatched brand trust.</t>
        </is>
      </c>
      <c r="AE7" s="32" t="n"/>
      <c r="AF7" s="34">
        <f>IF(AND(ISNUMBER($P7),ISNUMBER($AL7),$AL7&lt;&gt;0),ROUND($P7/$AL7*100,1),"")</f>
        <v/>
      </c>
      <c r="AG7" s="35">
        <f>IF(AND(ISNUMBER($S7),ISNUMBER($AL7),$AL7&lt;&gt;0),ROUND($S7/$AL7*100,2),"")</f>
        <v/>
      </c>
      <c r="AH7" s="34">
        <f>IF(AND(ISNUMBER($Q7),ISNUMBER($AL7),$AL7&lt;&gt;0),ROUND($Q7/$AL7*100,1),"")</f>
        <v/>
      </c>
      <c r="AI7" s="29">
        <f>IF(ISNUMBER($S7),IF($S7&lt;=1,"Yes","No"),"n/a")</f>
        <v/>
      </c>
      <c r="AJ7" s="29">
        <f>IF(ISNUMBER($S7),ROUND(MAX(0,MIN(100,100-$S7*2.5-IF(ISNUMBER($T7),$T7,0)*0.12+IF($S7&lt;=1,12,0))),0),"")</f>
        <v/>
      </c>
      <c r="AK7" s="29">
        <f>IF(ISNUMBER($Q7),IF($Q7&gt;=100,20,IF($Q7&gt;=30,10,0)),0)+IF(ISNUMBER($R7),IF($R7&gt;=100,20,0),0)+IF(ISNUMBER($P7),IF($P7&gt;=150,20,IF($P7&gt;=50,12,5)),0)+IF(ISNUMBER($S7),IF($S7&lt;=1,15,0),0)</f>
        <v/>
      </c>
      <c r="AL7" s="29" t="n">
        <v>591</v>
      </c>
      <c r="AM7" s="30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Gatorade</t>
        </is>
      </c>
      <c r="B8" s="15" t="inlineStr">
        <is>
          <t>Gatorade Thirst Quencher | Fruit Punch | 12-pack 591mL</t>
        </is>
      </c>
      <c r="C8" s="15" t="inlineStr">
        <is>
          <t>2) Electrolyte beverage (RTD)</t>
        </is>
      </c>
      <c r="D8" s="15" t="inlineStr">
        <is>
          <t>591 mL bottle</t>
        </is>
      </c>
      <c r="E8" s="29" t="n">
        <v>12</v>
      </c>
      <c r="F8" s="30" t="n"/>
      <c r="G8" s="31">
        <f>IF(AND(ISNUMBER($F8),ISNUMBER($E8),$E8&lt;&gt;0),$F8/$E8,"")</f>
        <v/>
      </c>
      <c r="H8" s="31">
        <f>IF(AND(ISNUMBER($F8),ISNUMBER($AL8),ISNUMBER($E8),($AL8*$E8)&lt;&gt;0),$F8/($AL8*$E8)*100,"")</f>
        <v/>
      </c>
      <c r="I8" s="32" t="n"/>
      <c r="J8" s="33" t="n"/>
      <c r="K8" s="31">
        <f>IF(AND(ISNUMBER($F8),ISNUMBER($J8)),$F8*(1-$J8),"")</f>
        <v/>
      </c>
      <c r="L8" s="32" t="n"/>
      <c r="M8" s="32" t="n"/>
      <c r="N8" s="31">
        <f>IF(ISNUMBER($F8),($F8-IF(ISNUMBER($AM8),$AM8,0))*(1-IF(ISNUMBER($J8),$J8,0)),"")</f>
        <v/>
      </c>
      <c r="O8" s="15" t="inlineStr">
        <is>
          <t>Fruit Punch</t>
        </is>
      </c>
      <c r="P8" s="29" t="n">
        <v>0</v>
      </c>
      <c r="Q8" s="29" t="n">
        <v>270</v>
      </c>
      <c r="R8" s="29" t="n">
        <v>75</v>
      </c>
      <c r="S8" s="29" t="n">
        <v>34</v>
      </c>
      <c r="T8" s="29" t="n">
        <v>140</v>
      </c>
      <c r="U8" s="15" t="inlineStr">
        <is>
          <t>Sugar + dextrose</t>
        </is>
      </c>
      <c r="V8" s="15" t="inlineStr">
        <is>
          <t>Rehydrate, replenish electrolytes, sports performance</t>
        </is>
      </c>
      <c r="W8" s="32" t="n"/>
      <c r="X8" s="32" t="n"/>
      <c r="Y8" s="32" t="n"/>
      <c r="Z8" s="32" t="n"/>
      <c r="AA8" s="15" t="inlineStr">
        <is>
          <t>Very High</t>
        </is>
      </c>
      <c r="AB8" s="15" t="inlineStr">
        <is>
          <t>Category-defining sports drink; mass repeat purchase</t>
        </is>
      </c>
      <c r="AC8" s="15" t="inlineStr">
        <is>
          <t>The original sports hydration standard</t>
        </is>
      </c>
      <c r="AD8" s="15" t="inlineStr">
        <is>
          <t>Sodium-led rehydration with unmatched brand trust.</t>
        </is>
      </c>
      <c r="AE8" s="32" t="n"/>
      <c r="AF8" s="34">
        <f>IF(AND(ISNUMBER($P8),ISNUMBER($AL8),$AL8&lt;&gt;0),ROUND($P8/$AL8*100,1),"")</f>
        <v/>
      </c>
      <c r="AG8" s="35">
        <f>IF(AND(ISNUMBER($S8),ISNUMBER($AL8),$AL8&lt;&gt;0),ROUND($S8/$AL8*100,2),"")</f>
        <v/>
      </c>
      <c r="AH8" s="34">
        <f>IF(AND(ISNUMBER($Q8),ISNUMBER($AL8),$AL8&lt;&gt;0),ROUND($Q8/$AL8*100,1),"")</f>
        <v/>
      </c>
      <c r="AI8" s="29">
        <f>IF(ISNUMBER($S8),IF($S8&lt;=1,"Yes","No"),"n/a")</f>
        <v/>
      </c>
      <c r="AJ8" s="29">
        <f>IF(ISNUMBER($S8),ROUND(MAX(0,MIN(100,100-$S8*2.5-IF(ISNUMBER($T8),$T8,0)*0.12+IF($S8&lt;=1,12,0))),0),"")</f>
        <v/>
      </c>
      <c r="AK8" s="29">
        <f>IF(ISNUMBER($Q8),IF($Q8&gt;=100,20,IF($Q8&gt;=30,10,0)),0)+IF(ISNUMBER($R8),IF($R8&gt;=100,20,0),0)+IF(ISNUMBER($P8),IF($P8&gt;=150,20,IF($P8&gt;=50,12,5)),0)+IF(ISNUMBER($S8),IF($S8&lt;=1,15,0),0)</f>
        <v/>
      </c>
      <c r="AL8" s="29" t="n">
        <v>591</v>
      </c>
      <c r="AM8" s="30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Gatorade</t>
        </is>
      </c>
      <c r="B9" s="15" t="inlineStr">
        <is>
          <t>Gatorade Thirst Quencher | Fruit Punch | 24-pack 591mL</t>
        </is>
      </c>
      <c r="C9" s="15" t="inlineStr">
        <is>
          <t>2) Electrolyte beverage (RTD)</t>
        </is>
      </c>
      <c r="D9" s="15" t="inlineStr">
        <is>
          <t>591 mL bottle</t>
        </is>
      </c>
      <c r="E9" s="29" t="n">
        <v>24</v>
      </c>
      <c r="F9" s="30" t="n"/>
      <c r="G9" s="31">
        <f>IF(AND(ISNUMBER($F9),ISNUMBER($E9),$E9&lt;&gt;0),$F9/$E9,"")</f>
        <v/>
      </c>
      <c r="H9" s="31">
        <f>IF(AND(ISNUMBER($F9),ISNUMBER($AL9),ISNUMBER($E9),($AL9*$E9)&lt;&gt;0),$F9/($AL9*$E9)*100,"")</f>
        <v/>
      </c>
      <c r="I9" s="32" t="n"/>
      <c r="J9" s="33" t="n"/>
      <c r="K9" s="31">
        <f>IF(AND(ISNUMBER($F9),ISNUMBER($J9)),$F9*(1-$J9),"")</f>
        <v/>
      </c>
      <c r="L9" s="32" t="n"/>
      <c r="M9" s="32" t="n"/>
      <c r="N9" s="31">
        <f>IF(ISNUMBER($F9),($F9-IF(ISNUMBER($AM9),$AM9,0))*(1-IF(ISNUMBER($J9),$J9,0)),"")</f>
        <v/>
      </c>
      <c r="O9" s="15" t="inlineStr">
        <is>
          <t>Fruit Punch</t>
        </is>
      </c>
      <c r="P9" s="29" t="n">
        <v>0</v>
      </c>
      <c r="Q9" s="29" t="n">
        <v>270</v>
      </c>
      <c r="R9" s="29" t="n">
        <v>75</v>
      </c>
      <c r="S9" s="29" t="n">
        <v>34</v>
      </c>
      <c r="T9" s="29" t="n">
        <v>140</v>
      </c>
      <c r="U9" s="15" t="inlineStr">
        <is>
          <t>Sugar + dextrose</t>
        </is>
      </c>
      <c r="V9" s="15" t="inlineStr">
        <is>
          <t>Rehydrate, replenish electrolytes, sports performance</t>
        </is>
      </c>
      <c r="W9" s="32" t="n"/>
      <c r="X9" s="32" t="n"/>
      <c r="Y9" s="32" t="n"/>
      <c r="Z9" s="32" t="n"/>
      <c r="AA9" s="15" t="inlineStr">
        <is>
          <t>Very High</t>
        </is>
      </c>
      <c r="AB9" s="15" t="inlineStr">
        <is>
          <t>Category-defining sports drink; mass repeat purchase</t>
        </is>
      </c>
      <c r="AC9" s="15" t="inlineStr">
        <is>
          <t>The original sports hydration standard</t>
        </is>
      </c>
      <c r="AD9" s="15" t="inlineStr">
        <is>
          <t>Sodium-led rehydration with unmatched brand trust.</t>
        </is>
      </c>
      <c r="AE9" s="32" t="n"/>
      <c r="AF9" s="34">
        <f>IF(AND(ISNUMBER($P9),ISNUMBER($AL9),$AL9&lt;&gt;0),ROUND($P9/$AL9*100,1),"")</f>
        <v/>
      </c>
      <c r="AG9" s="35">
        <f>IF(AND(ISNUMBER($S9),ISNUMBER($AL9),$AL9&lt;&gt;0),ROUND($S9/$AL9*100,2),"")</f>
        <v/>
      </c>
      <c r="AH9" s="34">
        <f>IF(AND(ISNUMBER($Q9),ISNUMBER($AL9),$AL9&lt;&gt;0),ROUND($Q9/$AL9*100,1),"")</f>
        <v/>
      </c>
      <c r="AI9" s="29">
        <f>IF(ISNUMBER($S9),IF($S9&lt;=1,"Yes","No"),"n/a")</f>
        <v/>
      </c>
      <c r="AJ9" s="29">
        <f>IF(ISNUMBER($S9),ROUND(MAX(0,MIN(100,100-$S9*2.5-IF(ISNUMBER($T9),$T9,0)*0.12+IF($S9&lt;=1,12,0))),0),"")</f>
        <v/>
      </c>
      <c r="AK9" s="29">
        <f>IF(ISNUMBER($Q9),IF($Q9&gt;=100,20,IF($Q9&gt;=30,10,0)),0)+IF(ISNUMBER($R9),IF($R9&gt;=100,20,0),0)+IF(ISNUMBER($P9),IF($P9&gt;=150,20,IF($P9&gt;=50,12,5)),0)+IF(ISNUMBER($S9),IF($S9&lt;=1,15,0),0)</f>
        <v/>
      </c>
      <c r="AL9" s="29" t="n">
        <v>591</v>
      </c>
      <c r="AM9" s="30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Gatorade</t>
        </is>
      </c>
      <c r="B10" s="15" t="inlineStr">
        <is>
          <t>Gatorade Thirst Quencher | Glacier Freeze | single 591mL</t>
        </is>
      </c>
      <c r="C10" s="15" t="inlineStr">
        <is>
          <t>2) Electrolyte beverage (RTD)</t>
        </is>
      </c>
      <c r="D10" s="15" t="inlineStr">
        <is>
          <t>591 mL bottle</t>
        </is>
      </c>
      <c r="E10" s="29" t="n">
        <v>1</v>
      </c>
      <c r="F10" s="30" t="n"/>
      <c r="G10" s="31">
        <f>IF(AND(ISNUMBER($F10),ISNUMBER($E10),$E10&lt;&gt;0),$F10/$E10,"")</f>
        <v/>
      </c>
      <c r="H10" s="31">
        <f>IF(AND(ISNUMBER($F10),ISNUMBER($AL10),ISNUMBER($E10),($AL10*$E10)&lt;&gt;0),$F10/($AL10*$E10)*100,"")</f>
        <v/>
      </c>
      <c r="I10" s="32" t="n"/>
      <c r="J10" s="33" t="n"/>
      <c r="K10" s="31">
        <f>IF(AND(ISNUMBER($F10),ISNUMBER($J10)),$F10*(1-$J10),"")</f>
        <v/>
      </c>
      <c r="L10" s="32" t="n"/>
      <c r="M10" s="32" t="n"/>
      <c r="N10" s="31">
        <f>IF(ISNUMBER($F10),($F10-IF(ISNUMBER($AM10),$AM10,0))*(1-IF(ISNUMBER($J10),$J10,0)),"")</f>
        <v/>
      </c>
      <c r="O10" s="15" t="inlineStr">
        <is>
          <t>Glacier Freeze</t>
        </is>
      </c>
      <c r="P10" s="29" t="n">
        <v>0</v>
      </c>
      <c r="Q10" s="29" t="n">
        <v>270</v>
      </c>
      <c r="R10" s="29" t="n">
        <v>75</v>
      </c>
      <c r="S10" s="29" t="n">
        <v>34</v>
      </c>
      <c r="T10" s="29" t="n">
        <v>140</v>
      </c>
      <c r="U10" s="15" t="inlineStr">
        <is>
          <t>Sugar + dextrose</t>
        </is>
      </c>
      <c r="V10" s="15" t="inlineStr">
        <is>
          <t>Rehydrate, replenish electrolytes, sports performance</t>
        </is>
      </c>
      <c r="W10" s="32" t="n"/>
      <c r="X10" s="32" t="n"/>
      <c r="Y10" s="32" t="n"/>
      <c r="Z10" s="32" t="n"/>
      <c r="AA10" s="15" t="inlineStr">
        <is>
          <t>Very High</t>
        </is>
      </c>
      <c r="AB10" s="15" t="inlineStr">
        <is>
          <t>Category-defining sports drink; mass repeat purchase</t>
        </is>
      </c>
      <c r="AC10" s="15" t="inlineStr">
        <is>
          <t>The original sports hydration standard</t>
        </is>
      </c>
      <c r="AD10" s="15" t="inlineStr">
        <is>
          <t>Sodium-led rehydration with unmatched brand trust.</t>
        </is>
      </c>
      <c r="AE10" s="32" t="n"/>
      <c r="AF10" s="34">
        <f>IF(AND(ISNUMBER($P10),ISNUMBER($AL10),$AL10&lt;&gt;0),ROUND($P10/$AL10*100,1),"")</f>
        <v/>
      </c>
      <c r="AG10" s="35">
        <f>IF(AND(ISNUMBER($S10),ISNUMBER($AL10),$AL10&lt;&gt;0),ROUND($S10/$AL10*100,2),"")</f>
        <v/>
      </c>
      <c r="AH10" s="34">
        <f>IF(AND(ISNUMBER($Q10),ISNUMBER($AL10),$AL10&lt;&gt;0),ROUND($Q10/$AL10*100,1),"")</f>
        <v/>
      </c>
      <c r="AI10" s="29">
        <f>IF(ISNUMBER($S10),IF($S10&lt;=1,"Yes","No"),"n/a")</f>
        <v/>
      </c>
      <c r="AJ10" s="29">
        <f>IF(ISNUMBER($S10),ROUND(MAX(0,MIN(100,100-$S10*2.5-IF(ISNUMBER($T10),$T10,0)*0.12+IF($S10&lt;=1,12,0))),0),"")</f>
        <v/>
      </c>
      <c r="AK10" s="29">
        <f>IF(ISNUMBER($Q10),IF($Q10&gt;=100,20,IF($Q10&gt;=30,10,0)),0)+IF(ISNUMBER($R10),IF($R10&gt;=100,20,0),0)+IF(ISNUMBER($P10),IF($P10&gt;=150,20,IF($P10&gt;=50,12,5)),0)+IF(ISNUMBER($S10),IF($S10&lt;=1,15,0),0)</f>
        <v/>
      </c>
      <c r="AL10" s="29" t="n">
        <v>591</v>
      </c>
      <c r="AM10" s="30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Gatorade</t>
        </is>
      </c>
      <c r="B11" s="15" t="inlineStr">
        <is>
          <t>Gatorade Thirst Quencher | Glacier Freeze | 6-pack 591mL</t>
        </is>
      </c>
      <c r="C11" s="15" t="inlineStr">
        <is>
          <t>2) Electrolyte beverage (RTD)</t>
        </is>
      </c>
      <c r="D11" s="15" t="inlineStr">
        <is>
          <t>591 mL bottle</t>
        </is>
      </c>
      <c r="E11" s="29" t="n">
        <v>6</v>
      </c>
      <c r="F11" s="30" t="n"/>
      <c r="G11" s="31">
        <f>IF(AND(ISNUMBER($F11),ISNUMBER($E11),$E11&lt;&gt;0),$F11/$E11,"")</f>
        <v/>
      </c>
      <c r="H11" s="31">
        <f>IF(AND(ISNUMBER($F11),ISNUMBER($AL11),ISNUMBER($E11),($AL11*$E11)&lt;&gt;0),$F11/($AL11*$E11)*100,"")</f>
        <v/>
      </c>
      <c r="I11" s="32" t="n"/>
      <c r="J11" s="33" t="n"/>
      <c r="K11" s="31">
        <f>IF(AND(ISNUMBER($F11),ISNUMBER($J11)),$F11*(1-$J11),"")</f>
        <v/>
      </c>
      <c r="L11" s="32" t="n"/>
      <c r="M11" s="32" t="n"/>
      <c r="N11" s="31">
        <f>IF(ISNUMBER($F11),($F11-IF(ISNUMBER($AM11),$AM11,0))*(1-IF(ISNUMBER($J11),$J11,0)),"")</f>
        <v/>
      </c>
      <c r="O11" s="15" t="inlineStr">
        <is>
          <t>Glacier Freeze</t>
        </is>
      </c>
      <c r="P11" s="29" t="n">
        <v>0</v>
      </c>
      <c r="Q11" s="29" t="n">
        <v>270</v>
      </c>
      <c r="R11" s="29" t="n">
        <v>75</v>
      </c>
      <c r="S11" s="29" t="n">
        <v>34</v>
      </c>
      <c r="T11" s="29" t="n">
        <v>140</v>
      </c>
      <c r="U11" s="15" t="inlineStr">
        <is>
          <t>Sugar + dextrose</t>
        </is>
      </c>
      <c r="V11" s="15" t="inlineStr">
        <is>
          <t>Rehydrate, replenish electrolytes, sports performance</t>
        </is>
      </c>
      <c r="W11" s="32" t="n"/>
      <c r="X11" s="32" t="n"/>
      <c r="Y11" s="32" t="n"/>
      <c r="Z11" s="32" t="n"/>
      <c r="AA11" s="15" t="inlineStr">
        <is>
          <t>Very High</t>
        </is>
      </c>
      <c r="AB11" s="15" t="inlineStr">
        <is>
          <t>Category-defining sports drink; mass repeat purchase</t>
        </is>
      </c>
      <c r="AC11" s="15" t="inlineStr">
        <is>
          <t>The original sports hydration standard</t>
        </is>
      </c>
      <c r="AD11" s="15" t="inlineStr">
        <is>
          <t>Sodium-led rehydration with unmatched brand trust.</t>
        </is>
      </c>
      <c r="AE11" s="32" t="n"/>
      <c r="AF11" s="34">
        <f>IF(AND(ISNUMBER($P11),ISNUMBER($AL11),$AL11&lt;&gt;0),ROUND($P11/$AL11*100,1),"")</f>
        <v/>
      </c>
      <c r="AG11" s="35">
        <f>IF(AND(ISNUMBER($S11),ISNUMBER($AL11),$AL11&lt;&gt;0),ROUND($S11/$AL11*100,2),"")</f>
        <v/>
      </c>
      <c r="AH11" s="34">
        <f>IF(AND(ISNUMBER($Q11),ISNUMBER($AL11),$AL11&lt;&gt;0),ROUND($Q11/$AL11*100,1),"")</f>
        <v/>
      </c>
      <c r="AI11" s="29">
        <f>IF(ISNUMBER($S11),IF($S11&lt;=1,"Yes","No"),"n/a")</f>
        <v/>
      </c>
      <c r="AJ11" s="29">
        <f>IF(ISNUMBER($S11),ROUND(MAX(0,MIN(100,100-$S11*2.5-IF(ISNUMBER($T11),$T11,0)*0.12+IF($S11&lt;=1,12,0))),0),"")</f>
        <v/>
      </c>
      <c r="AK11" s="29">
        <f>IF(ISNUMBER($Q11),IF($Q11&gt;=100,20,IF($Q11&gt;=30,10,0)),0)+IF(ISNUMBER($R11),IF($R11&gt;=100,20,0),0)+IF(ISNUMBER($P11),IF($P11&gt;=150,20,IF($P11&gt;=50,12,5)),0)+IF(ISNUMBER($S11),IF($S11&lt;=1,15,0),0)</f>
        <v/>
      </c>
      <c r="AL11" s="29" t="n">
        <v>591</v>
      </c>
      <c r="AM11" s="30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Gatorade</t>
        </is>
      </c>
      <c r="B12" s="15" t="inlineStr">
        <is>
          <t>Gatorade Thirst Quencher | Glacier Freeze | 12-pack 591mL</t>
        </is>
      </c>
      <c r="C12" s="15" t="inlineStr">
        <is>
          <t>2) Electrolyte beverage (RTD)</t>
        </is>
      </c>
      <c r="D12" s="15" t="inlineStr">
        <is>
          <t>591 mL bottle</t>
        </is>
      </c>
      <c r="E12" s="29" t="n">
        <v>12</v>
      </c>
      <c r="F12" s="30" t="n"/>
      <c r="G12" s="31">
        <f>IF(AND(ISNUMBER($F12),ISNUMBER($E12),$E12&lt;&gt;0),$F12/$E12,"")</f>
        <v/>
      </c>
      <c r="H12" s="31">
        <f>IF(AND(ISNUMBER($F12),ISNUMBER($AL12),ISNUMBER($E12),($AL12*$E12)&lt;&gt;0),$F12/($AL12*$E12)*100,"")</f>
        <v/>
      </c>
      <c r="I12" s="32" t="n"/>
      <c r="J12" s="33" t="n"/>
      <c r="K12" s="31">
        <f>IF(AND(ISNUMBER($F12),ISNUMBER($J12)),$F12*(1-$J12),"")</f>
        <v/>
      </c>
      <c r="L12" s="32" t="n"/>
      <c r="M12" s="32" t="n"/>
      <c r="N12" s="31">
        <f>IF(ISNUMBER($F12),($F12-IF(ISNUMBER($AM12),$AM12,0))*(1-IF(ISNUMBER($J12),$J12,0)),"")</f>
        <v/>
      </c>
      <c r="O12" s="15" t="inlineStr">
        <is>
          <t>Glacier Freeze</t>
        </is>
      </c>
      <c r="P12" s="29" t="n">
        <v>0</v>
      </c>
      <c r="Q12" s="29" t="n">
        <v>270</v>
      </c>
      <c r="R12" s="29" t="n">
        <v>75</v>
      </c>
      <c r="S12" s="29" t="n">
        <v>34</v>
      </c>
      <c r="T12" s="29" t="n">
        <v>140</v>
      </c>
      <c r="U12" s="15" t="inlineStr">
        <is>
          <t>Sugar + dextrose</t>
        </is>
      </c>
      <c r="V12" s="15" t="inlineStr">
        <is>
          <t>Rehydrate, replenish electrolytes, sports performance</t>
        </is>
      </c>
      <c r="W12" s="32" t="n"/>
      <c r="X12" s="32" t="n"/>
      <c r="Y12" s="32" t="n"/>
      <c r="Z12" s="32" t="n"/>
      <c r="AA12" s="15" t="inlineStr">
        <is>
          <t>Very High</t>
        </is>
      </c>
      <c r="AB12" s="15" t="inlineStr">
        <is>
          <t>Category-defining sports drink; mass repeat purchase</t>
        </is>
      </c>
      <c r="AC12" s="15" t="inlineStr">
        <is>
          <t>The original sports hydration standard</t>
        </is>
      </c>
      <c r="AD12" s="15" t="inlineStr">
        <is>
          <t>Sodium-led rehydration with unmatched brand trust.</t>
        </is>
      </c>
      <c r="AE12" s="32" t="n"/>
      <c r="AF12" s="34">
        <f>IF(AND(ISNUMBER($P12),ISNUMBER($AL12),$AL12&lt;&gt;0),ROUND($P12/$AL12*100,1),"")</f>
        <v/>
      </c>
      <c r="AG12" s="35">
        <f>IF(AND(ISNUMBER($S12),ISNUMBER($AL12),$AL12&lt;&gt;0),ROUND($S12/$AL12*100,2),"")</f>
        <v/>
      </c>
      <c r="AH12" s="34">
        <f>IF(AND(ISNUMBER($Q12),ISNUMBER($AL12),$AL12&lt;&gt;0),ROUND($Q12/$AL12*100,1),"")</f>
        <v/>
      </c>
      <c r="AI12" s="29">
        <f>IF(ISNUMBER($S12),IF($S12&lt;=1,"Yes","No"),"n/a")</f>
        <v/>
      </c>
      <c r="AJ12" s="29">
        <f>IF(ISNUMBER($S12),ROUND(MAX(0,MIN(100,100-$S12*2.5-IF(ISNUMBER($T12),$T12,0)*0.12+IF($S12&lt;=1,12,0))),0),"")</f>
        <v/>
      </c>
      <c r="AK12" s="29">
        <f>IF(ISNUMBER($Q12),IF($Q12&gt;=100,20,IF($Q12&gt;=30,10,0)),0)+IF(ISNUMBER($R12),IF($R12&gt;=100,20,0),0)+IF(ISNUMBER($P12),IF($P12&gt;=150,20,IF($P12&gt;=50,12,5)),0)+IF(ISNUMBER($S12),IF($S12&lt;=1,15,0),0)</f>
        <v/>
      </c>
      <c r="AL12" s="29" t="n">
        <v>591</v>
      </c>
      <c r="AM12" s="30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Gatorade</t>
        </is>
      </c>
      <c r="B13" s="15" t="inlineStr">
        <is>
          <t>Gatorade Thirst Quencher | Glacier Freeze | 24-pack 591mL</t>
        </is>
      </c>
      <c r="C13" s="15" t="inlineStr">
        <is>
          <t>2) Electrolyte beverage (RTD)</t>
        </is>
      </c>
      <c r="D13" s="15" t="inlineStr">
        <is>
          <t>591 mL bottle</t>
        </is>
      </c>
      <c r="E13" s="29" t="n">
        <v>24</v>
      </c>
      <c r="F13" s="30" t="n"/>
      <c r="G13" s="31">
        <f>IF(AND(ISNUMBER($F13),ISNUMBER($E13),$E13&lt;&gt;0),$F13/$E13,"")</f>
        <v/>
      </c>
      <c r="H13" s="31">
        <f>IF(AND(ISNUMBER($F13),ISNUMBER($AL13),ISNUMBER($E13),($AL13*$E13)&lt;&gt;0),$F13/($AL13*$E13)*100,"")</f>
        <v/>
      </c>
      <c r="I13" s="32" t="n"/>
      <c r="J13" s="33" t="n"/>
      <c r="K13" s="31">
        <f>IF(AND(ISNUMBER($F13),ISNUMBER($J13)),$F13*(1-$J13),"")</f>
        <v/>
      </c>
      <c r="L13" s="32" t="n"/>
      <c r="M13" s="32" t="n"/>
      <c r="N13" s="31">
        <f>IF(ISNUMBER($F13),($F13-IF(ISNUMBER($AM13),$AM13,0))*(1-IF(ISNUMBER($J13),$J13,0)),"")</f>
        <v/>
      </c>
      <c r="O13" s="15" t="inlineStr">
        <is>
          <t>Glacier Freeze</t>
        </is>
      </c>
      <c r="P13" s="29" t="n">
        <v>0</v>
      </c>
      <c r="Q13" s="29" t="n">
        <v>270</v>
      </c>
      <c r="R13" s="29" t="n">
        <v>75</v>
      </c>
      <c r="S13" s="29" t="n">
        <v>34</v>
      </c>
      <c r="T13" s="29" t="n">
        <v>140</v>
      </c>
      <c r="U13" s="15" t="inlineStr">
        <is>
          <t>Sugar + dextrose</t>
        </is>
      </c>
      <c r="V13" s="15" t="inlineStr">
        <is>
          <t>Rehydrate, replenish electrolytes, sports performance</t>
        </is>
      </c>
      <c r="W13" s="32" t="n"/>
      <c r="X13" s="32" t="n"/>
      <c r="Y13" s="32" t="n"/>
      <c r="Z13" s="32" t="n"/>
      <c r="AA13" s="15" t="inlineStr">
        <is>
          <t>Very High</t>
        </is>
      </c>
      <c r="AB13" s="15" t="inlineStr">
        <is>
          <t>Category-defining sports drink; mass repeat purchase</t>
        </is>
      </c>
      <c r="AC13" s="15" t="inlineStr">
        <is>
          <t>The original sports hydration standard</t>
        </is>
      </c>
      <c r="AD13" s="15" t="inlineStr">
        <is>
          <t>Sodium-led rehydration with unmatched brand trust.</t>
        </is>
      </c>
      <c r="AE13" s="32" t="n"/>
      <c r="AF13" s="34">
        <f>IF(AND(ISNUMBER($P13),ISNUMBER($AL13),$AL13&lt;&gt;0),ROUND($P13/$AL13*100,1),"")</f>
        <v/>
      </c>
      <c r="AG13" s="35">
        <f>IF(AND(ISNUMBER($S13),ISNUMBER($AL13),$AL13&lt;&gt;0),ROUND($S13/$AL13*100,2),"")</f>
        <v/>
      </c>
      <c r="AH13" s="34">
        <f>IF(AND(ISNUMBER($Q13),ISNUMBER($AL13),$AL13&lt;&gt;0),ROUND($Q13/$AL13*100,1),"")</f>
        <v/>
      </c>
      <c r="AI13" s="29">
        <f>IF(ISNUMBER($S13),IF($S13&lt;=1,"Yes","No"),"n/a")</f>
        <v/>
      </c>
      <c r="AJ13" s="29">
        <f>IF(ISNUMBER($S13),ROUND(MAX(0,MIN(100,100-$S13*2.5-IF(ISNUMBER($T13),$T13,0)*0.12+IF($S13&lt;=1,12,0))),0),"")</f>
        <v/>
      </c>
      <c r="AK13" s="29">
        <f>IF(ISNUMBER($Q13),IF($Q13&gt;=100,20,IF($Q13&gt;=30,10,0)),0)+IF(ISNUMBER($R13),IF($R13&gt;=100,20,0),0)+IF(ISNUMBER($P13),IF($P13&gt;=150,20,IF($P13&gt;=50,12,5)),0)+IF(ISNUMBER($S13),IF($S13&lt;=1,15,0),0)</f>
        <v/>
      </c>
      <c r="AL13" s="29" t="n">
        <v>591</v>
      </c>
      <c r="AM13" s="30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Gatorade</t>
        </is>
      </c>
      <c r="B14" s="15" t="inlineStr">
        <is>
          <t>Gatorade Thirst Quencher | Lemon-Lime | single 591mL</t>
        </is>
      </c>
      <c r="C14" s="15" t="inlineStr">
        <is>
          <t>2) Electrolyte beverage (RTD)</t>
        </is>
      </c>
      <c r="D14" s="15" t="inlineStr">
        <is>
          <t>591 mL bottle</t>
        </is>
      </c>
      <c r="E14" s="29" t="n">
        <v>1</v>
      </c>
      <c r="F14" s="30" t="n"/>
      <c r="G14" s="31">
        <f>IF(AND(ISNUMBER($F14),ISNUMBER($E14),$E14&lt;&gt;0),$F14/$E14,"")</f>
        <v/>
      </c>
      <c r="H14" s="31">
        <f>IF(AND(ISNUMBER($F14),ISNUMBER($AL14),ISNUMBER($E14),($AL14*$E14)&lt;&gt;0),$F14/($AL14*$E14)*100,"")</f>
        <v/>
      </c>
      <c r="I14" s="32" t="n"/>
      <c r="J14" s="33" t="n"/>
      <c r="K14" s="31">
        <f>IF(AND(ISNUMBER($F14),ISNUMBER($J14)),$F14*(1-$J14),"")</f>
        <v/>
      </c>
      <c r="L14" s="32" t="n"/>
      <c r="M14" s="32" t="n"/>
      <c r="N14" s="31">
        <f>IF(ISNUMBER($F14),($F14-IF(ISNUMBER($AM14),$AM14,0))*(1-IF(ISNUMBER($J14),$J14,0)),"")</f>
        <v/>
      </c>
      <c r="O14" s="15" t="inlineStr">
        <is>
          <t>Lemon-Lime</t>
        </is>
      </c>
      <c r="P14" s="29" t="n">
        <v>0</v>
      </c>
      <c r="Q14" s="29" t="n">
        <v>270</v>
      </c>
      <c r="R14" s="29" t="n">
        <v>75</v>
      </c>
      <c r="S14" s="29" t="n">
        <v>34</v>
      </c>
      <c r="T14" s="29" t="n">
        <v>140</v>
      </c>
      <c r="U14" s="15" t="inlineStr">
        <is>
          <t>Sugar + dextrose</t>
        </is>
      </c>
      <c r="V14" s="15" t="inlineStr">
        <is>
          <t>Rehydrate, replenish electrolytes, sports performance</t>
        </is>
      </c>
      <c r="W14" s="32" t="n"/>
      <c r="X14" s="32" t="n"/>
      <c r="Y14" s="32" t="n"/>
      <c r="Z14" s="32" t="n"/>
      <c r="AA14" s="15" t="inlineStr">
        <is>
          <t>Very High</t>
        </is>
      </c>
      <c r="AB14" s="15" t="inlineStr">
        <is>
          <t>Category-defining sports drink; mass repeat purchase</t>
        </is>
      </c>
      <c r="AC14" s="15" t="inlineStr">
        <is>
          <t>The original sports hydration standard</t>
        </is>
      </c>
      <c r="AD14" s="15" t="inlineStr">
        <is>
          <t>Sodium-led rehydration with unmatched brand trust.</t>
        </is>
      </c>
      <c r="AE14" s="32" t="n"/>
      <c r="AF14" s="34">
        <f>IF(AND(ISNUMBER($P14),ISNUMBER($AL14),$AL14&lt;&gt;0),ROUND($P14/$AL14*100,1),"")</f>
        <v/>
      </c>
      <c r="AG14" s="35">
        <f>IF(AND(ISNUMBER($S14),ISNUMBER($AL14),$AL14&lt;&gt;0),ROUND($S14/$AL14*100,2),"")</f>
        <v/>
      </c>
      <c r="AH14" s="34">
        <f>IF(AND(ISNUMBER($Q14),ISNUMBER($AL14),$AL14&lt;&gt;0),ROUND($Q14/$AL14*100,1),"")</f>
        <v/>
      </c>
      <c r="AI14" s="29">
        <f>IF(ISNUMBER($S14),IF($S14&lt;=1,"Yes","No"),"n/a")</f>
        <v/>
      </c>
      <c r="AJ14" s="29">
        <f>IF(ISNUMBER($S14),ROUND(MAX(0,MIN(100,100-$S14*2.5-IF(ISNUMBER($T14),$T14,0)*0.12+IF($S14&lt;=1,12,0))),0),"")</f>
        <v/>
      </c>
      <c r="AK14" s="29">
        <f>IF(ISNUMBER($Q14),IF($Q14&gt;=100,20,IF($Q14&gt;=30,10,0)),0)+IF(ISNUMBER($R14),IF($R14&gt;=100,20,0),0)+IF(ISNUMBER($P14),IF($P14&gt;=150,20,IF($P14&gt;=50,12,5)),0)+IF(ISNUMBER($S14),IF($S14&lt;=1,15,0),0)</f>
        <v/>
      </c>
      <c r="AL14" s="29" t="n">
        <v>591</v>
      </c>
      <c r="AM14" s="30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Gatorade</t>
        </is>
      </c>
      <c r="B15" s="15" t="inlineStr">
        <is>
          <t>Gatorade Thirst Quencher | Lemon-Lime | 6-pack 591mL</t>
        </is>
      </c>
      <c r="C15" s="15" t="inlineStr">
        <is>
          <t>2) Electrolyte beverage (RTD)</t>
        </is>
      </c>
      <c r="D15" s="15" t="inlineStr">
        <is>
          <t>591 mL bottle</t>
        </is>
      </c>
      <c r="E15" s="29" t="n">
        <v>6</v>
      </c>
      <c r="F15" s="30" t="n"/>
      <c r="G15" s="31">
        <f>IF(AND(ISNUMBER($F15),ISNUMBER($E15),$E15&lt;&gt;0),$F15/$E15,"")</f>
        <v/>
      </c>
      <c r="H15" s="31">
        <f>IF(AND(ISNUMBER($F15),ISNUMBER($AL15),ISNUMBER($E15),($AL15*$E15)&lt;&gt;0),$F15/($AL15*$E15)*100,"")</f>
        <v/>
      </c>
      <c r="I15" s="32" t="n"/>
      <c r="J15" s="33" t="n"/>
      <c r="K15" s="31">
        <f>IF(AND(ISNUMBER($F15),ISNUMBER($J15)),$F15*(1-$J15),"")</f>
        <v/>
      </c>
      <c r="L15" s="32" t="n"/>
      <c r="M15" s="32" t="n"/>
      <c r="N15" s="31">
        <f>IF(ISNUMBER($F15),($F15-IF(ISNUMBER($AM15),$AM15,0))*(1-IF(ISNUMBER($J15),$J15,0)),"")</f>
        <v/>
      </c>
      <c r="O15" s="15" t="inlineStr">
        <is>
          <t>Lemon-Lime</t>
        </is>
      </c>
      <c r="P15" s="29" t="n">
        <v>0</v>
      </c>
      <c r="Q15" s="29" t="n">
        <v>270</v>
      </c>
      <c r="R15" s="29" t="n">
        <v>75</v>
      </c>
      <c r="S15" s="29" t="n">
        <v>34</v>
      </c>
      <c r="T15" s="29" t="n">
        <v>140</v>
      </c>
      <c r="U15" s="15" t="inlineStr">
        <is>
          <t>Sugar + dextrose</t>
        </is>
      </c>
      <c r="V15" s="15" t="inlineStr">
        <is>
          <t>Rehydrate, replenish electrolytes, sports performance</t>
        </is>
      </c>
      <c r="W15" s="32" t="n"/>
      <c r="X15" s="32" t="n"/>
      <c r="Y15" s="32" t="n"/>
      <c r="Z15" s="32" t="n"/>
      <c r="AA15" s="15" t="inlineStr">
        <is>
          <t>Very High</t>
        </is>
      </c>
      <c r="AB15" s="15" t="inlineStr">
        <is>
          <t>Category-defining sports drink; mass repeat purchase</t>
        </is>
      </c>
      <c r="AC15" s="15" t="inlineStr">
        <is>
          <t>The original sports hydration standard</t>
        </is>
      </c>
      <c r="AD15" s="15" t="inlineStr">
        <is>
          <t>Sodium-led rehydration with unmatched brand trust.</t>
        </is>
      </c>
      <c r="AE15" s="32" t="n"/>
      <c r="AF15" s="34">
        <f>IF(AND(ISNUMBER($P15),ISNUMBER($AL15),$AL15&lt;&gt;0),ROUND($P15/$AL15*100,1),"")</f>
        <v/>
      </c>
      <c r="AG15" s="35">
        <f>IF(AND(ISNUMBER($S15),ISNUMBER($AL15),$AL15&lt;&gt;0),ROUND($S15/$AL15*100,2),"")</f>
        <v/>
      </c>
      <c r="AH15" s="34">
        <f>IF(AND(ISNUMBER($Q15),ISNUMBER($AL15),$AL15&lt;&gt;0),ROUND($Q15/$AL15*100,1),"")</f>
        <v/>
      </c>
      <c r="AI15" s="29">
        <f>IF(ISNUMBER($S15),IF($S15&lt;=1,"Yes","No"),"n/a")</f>
        <v/>
      </c>
      <c r="AJ15" s="29">
        <f>IF(ISNUMBER($S15),ROUND(MAX(0,MIN(100,100-$S15*2.5-IF(ISNUMBER($T15),$T15,0)*0.12+IF($S15&lt;=1,12,0))),0),"")</f>
        <v/>
      </c>
      <c r="AK15" s="29">
        <f>IF(ISNUMBER($Q15),IF($Q15&gt;=100,20,IF($Q15&gt;=30,10,0)),0)+IF(ISNUMBER($R15),IF($R15&gt;=100,20,0),0)+IF(ISNUMBER($P15),IF($P15&gt;=150,20,IF($P15&gt;=50,12,5)),0)+IF(ISNUMBER($S15),IF($S15&lt;=1,15,0),0)</f>
        <v/>
      </c>
      <c r="AL15" s="29" t="n">
        <v>591</v>
      </c>
      <c r="AM15" s="30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Gatorade</t>
        </is>
      </c>
      <c r="B16" s="15" t="inlineStr">
        <is>
          <t>Gatorade Thirst Quencher | Lemon-Lime | 12-pack 591mL</t>
        </is>
      </c>
      <c r="C16" s="15" t="inlineStr">
        <is>
          <t>2) Electrolyte beverage (RTD)</t>
        </is>
      </c>
      <c r="D16" s="15" t="inlineStr">
        <is>
          <t>591 mL bottle</t>
        </is>
      </c>
      <c r="E16" s="29" t="n">
        <v>12</v>
      </c>
      <c r="F16" s="30" t="n"/>
      <c r="G16" s="31">
        <f>IF(AND(ISNUMBER($F16),ISNUMBER($E16),$E16&lt;&gt;0),$F16/$E16,"")</f>
        <v/>
      </c>
      <c r="H16" s="31">
        <f>IF(AND(ISNUMBER($F16),ISNUMBER($AL16),ISNUMBER($E16),($AL16*$E16)&lt;&gt;0),$F16/($AL16*$E16)*100,"")</f>
        <v/>
      </c>
      <c r="I16" s="32" t="n"/>
      <c r="J16" s="33" t="n"/>
      <c r="K16" s="31">
        <f>IF(AND(ISNUMBER($F16),ISNUMBER($J16)),$F16*(1-$J16),"")</f>
        <v/>
      </c>
      <c r="L16" s="32" t="n"/>
      <c r="M16" s="32" t="n"/>
      <c r="N16" s="31">
        <f>IF(ISNUMBER($F16),($F16-IF(ISNUMBER($AM16),$AM16,0))*(1-IF(ISNUMBER($J16),$J16,0)),"")</f>
        <v/>
      </c>
      <c r="O16" s="15" t="inlineStr">
        <is>
          <t>Lemon-Lime</t>
        </is>
      </c>
      <c r="P16" s="29" t="n">
        <v>0</v>
      </c>
      <c r="Q16" s="29" t="n">
        <v>270</v>
      </c>
      <c r="R16" s="29" t="n">
        <v>75</v>
      </c>
      <c r="S16" s="29" t="n">
        <v>34</v>
      </c>
      <c r="T16" s="29" t="n">
        <v>140</v>
      </c>
      <c r="U16" s="15" t="inlineStr">
        <is>
          <t>Sugar + dextrose</t>
        </is>
      </c>
      <c r="V16" s="15" t="inlineStr">
        <is>
          <t>Rehydrate, replenish electrolytes, sports performance</t>
        </is>
      </c>
      <c r="W16" s="32" t="n"/>
      <c r="X16" s="32" t="n"/>
      <c r="Y16" s="32" t="n"/>
      <c r="Z16" s="32" t="n"/>
      <c r="AA16" s="15" t="inlineStr">
        <is>
          <t>Very High</t>
        </is>
      </c>
      <c r="AB16" s="15" t="inlineStr">
        <is>
          <t>Category-defining sports drink; mass repeat purchase</t>
        </is>
      </c>
      <c r="AC16" s="15" t="inlineStr">
        <is>
          <t>The original sports hydration standard</t>
        </is>
      </c>
      <c r="AD16" s="15" t="inlineStr">
        <is>
          <t>Sodium-led rehydration with unmatched brand trust.</t>
        </is>
      </c>
      <c r="AE16" s="32" t="n"/>
      <c r="AF16" s="34">
        <f>IF(AND(ISNUMBER($P16),ISNUMBER($AL16),$AL16&lt;&gt;0),ROUND($P16/$AL16*100,1),"")</f>
        <v/>
      </c>
      <c r="AG16" s="35">
        <f>IF(AND(ISNUMBER($S16),ISNUMBER($AL16),$AL16&lt;&gt;0),ROUND($S16/$AL16*100,2),"")</f>
        <v/>
      </c>
      <c r="AH16" s="34">
        <f>IF(AND(ISNUMBER($Q16),ISNUMBER($AL16),$AL16&lt;&gt;0),ROUND($Q16/$AL16*100,1),"")</f>
        <v/>
      </c>
      <c r="AI16" s="29">
        <f>IF(ISNUMBER($S16),IF($S16&lt;=1,"Yes","No"),"n/a")</f>
        <v/>
      </c>
      <c r="AJ16" s="29">
        <f>IF(ISNUMBER($S16),ROUND(MAX(0,MIN(100,100-$S16*2.5-IF(ISNUMBER($T16),$T16,0)*0.12+IF($S16&lt;=1,12,0))),0),"")</f>
        <v/>
      </c>
      <c r="AK16" s="29">
        <f>IF(ISNUMBER($Q16),IF($Q16&gt;=100,20,IF($Q16&gt;=30,10,0)),0)+IF(ISNUMBER($R16),IF($R16&gt;=100,20,0),0)+IF(ISNUMBER($P16),IF($P16&gt;=150,20,IF($P16&gt;=50,12,5)),0)+IF(ISNUMBER($S16),IF($S16&lt;=1,15,0),0)</f>
        <v/>
      </c>
      <c r="AL16" s="29" t="n">
        <v>591</v>
      </c>
      <c r="AM16" s="30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Gatorade</t>
        </is>
      </c>
      <c r="B17" s="15" t="inlineStr">
        <is>
          <t>Gatorade Thirst Quencher | Lemon-Lime | 24-pack 591mL</t>
        </is>
      </c>
      <c r="C17" s="15" t="inlineStr">
        <is>
          <t>2) Electrolyte beverage (RTD)</t>
        </is>
      </c>
      <c r="D17" s="15" t="inlineStr">
        <is>
          <t>591 mL bottle</t>
        </is>
      </c>
      <c r="E17" s="29" t="n">
        <v>24</v>
      </c>
      <c r="F17" s="30" t="n"/>
      <c r="G17" s="31">
        <f>IF(AND(ISNUMBER($F17),ISNUMBER($E17),$E17&lt;&gt;0),$F17/$E17,"")</f>
        <v/>
      </c>
      <c r="H17" s="31">
        <f>IF(AND(ISNUMBER($F17),ISNUMBER($AL17),ISNUMBER($E17),($AL17*$E17)&lt;&gt;0),$F17/($AL17*$E17)*100,"")</f>
        <v/>
      </c>
      <c r="I17" s="32" t="n"/>
      <c r="J17" s="33" t="n"/>
      <c r="K17" s="31">
        <f>IF(AND(ISNUMBER($F17),ISNUMBER($J17)),$F17*(1-$J17),"")</f>
        <v/>
      </c>
      <c r="L17" s="32" t="n"/>
      <c r="M17" s="32" t="n"/>
      <c r="N17" s="31">
        <f>IF(ISNUMBER($F17),($F17-IF(ISNUMBER($AM17),$AM17,0))*(1-IF(ISNUMBER($J17),$J17,0)),"")</f>
        <v/>
      </c>
      <c r="O17" s="15" t="inlineStr">
        <is>
          <t>Lemon-Lime</t>
        </is>
      </c>
      <c r="P17" s="29" t="n">
        <v>0</v>
      </c>
      <c r="Q17" s="29" t="n">
        <v>270</v>
      </c>
      <c r="R17" s="29" t="n">
        <v>75</v>
      </c>
      <c r="S17" s="29" t="n">
        <v>34</v>
      </c>
      <c r="T17" s="29" t="n">
        <v>140</v>
      </c>
      <c r="U17" s="15" t="inlineStr">
        <is>
          <t>Sugar + dextrose</t>
        </is>
      </c>
      <c r="V17" s="15" t="inlineStr">
        <is>
          <t>Rehydrate, replenish electrolytes, sports performance</t>
        </is>
      </c>
      <c r="W17" s="32" t="n"/>
      <c r="X17" s="32" t="n"/>
      <c r="Y17" s="32" t="n"/>
      <c r="Z17" s="32" t="n"/>
      <c r="AA17" s="15" t="inlineStr">
        <is>
          <t>Very High</t>
        </is>
      </c>
      <c r="AB17" s="15" t="inlineStr">
        <is>
          <t>Category-defining sports drink; mass repeat purchase</t>
        </is>
      </c>
      <c r="AC17" s="15" t="inlineStr">
        <is>
          <t>The original sports hydration standard</t>
        </is>
      </c>
      <c r="AD17" s="15" t="inlineStr">
        <is>
          <t>Sodium-led rehydration with unmatched brand trust.</t>
        </is>
      </c>
      <c r="AE17" s="32" t="n"/>
      <c r="AF17" s="34">
        <f>IF(AND(ISNUMBER($P17),ISNUMBER($AL17),$AL17&lt;&gt;0),ROUND($P17/$AL17*100,1),"")</f>
        <v/>
      </c>
      <c r="AG17" s="35">
        <f>IF(AND(ISNUMBER($S17),ISNUMBER($AL17),$AL17&lt;&gt;0),ROUND($S17/$AL17*100,2),"")</f>
        <v/>
      </c>
      <c r="AH17" s="34">
        <f>IF(AND(ISNUMBER($Q17),ISNUMBER($AL17),$AL17&lt;&gt;0),ROUND($Q17/$AL17*100,1),"")</f>
        <v/>
      </c>
      <c r="AI17" s="29">
        <f>IF(ISNUMBER($S17),IF($S17&lt;=1,"Yes","No"),"n/a")</f>
        <v/>
      </c>
      <c r="AJ17" s="29">
        <f>IF(ISNUMBER($S17),ROUND(MAX(0,MIN(100,100-$S17*2.5-IF(ISNUMBER($T17),$T17,0)*0.12+IF($S17&lt;=1,12,0))),0),"")</f>
        <v/>
      </c>
      <c r="AK17" s="29">
        <f>IF(ISNUMBER($Q17),IF($Q17&gt;=100,20,IF($Q17&gt;=30,10,0)),0)+IF(ISNUMBER($R17),IF($R17&gt;=100,20,0),0)+IF(ISNUMBER($P17),IF($P17&gt;=150,20,IF($P17&gt;=50,12,5)),0)+IF(ISNUMBER($S17),IF($S17&lt;=1,15,0),0)</f>
        <v/>
      </c>
      <c r="AL17" s="29" t="n">
        <v>591</v>
      </c>
      <c r="AM17" s="30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Gatorade</t>
        </is>
      </c>
      <c r="B18" s="15" t="inlineStr">
        <is>
          <t>Gatorade Thirst Quencher | Orange | single 591mL</t>
        </is>
      </c>
      <c r="C18" s="15" t="inlineStr">
        <is>
          <t>2) Electrolyte beverage (RTD)</t>
        </is>
      </c>
      <c r="D18" s="15" t="inlineStr">
        <is>
          <t>591 mL bottle</t>
        </is>
      </c>
      <c r="E18" s="29" t="n">
        <v>1</v>
      </c>
      <c r="F18" s="30" t="n"/>
      <c r="G18" s="31">
        <f>IF(AND(ISNUMBER($F18),ISNUMBER($E18),$E18&lt;&gt;0),$F18/$E18,"")</f>
        <v/>
      </c>
      <c r="H18" s="31">
        <f>IF(AND(ISNUMBER($F18),ISNUMBER($AL18),ISNUMBER($E18),($AL18*$E18)&lt;&gt;0),$F18/($AL18*$E18)*100,"")</f>
        <v/>
      </c>
      <c r="I18" s="32" t="n"/>
      <c r="J18" s="33" t="n"/>
      <c r="K18" s="31">
        <f>IF(AND(ISNUMBER($F18),ISNUMBER($J18)),$F18*(1-$J18),"")</f>
        <v/>
      </c>
      <c r="L18" s="32" t="n"/>
      <c r="M18" s="32" t="n"/>
      <c r="N18" s="31">
        <f>IF(ISNUMBER($F18),($F18-IF(ISNUMBER($AM18),$AM18,0))*(1-IF(ISNUMBER($J18),$J18,0)),"")</f>
        <v/>
      </c>
      <c r="O18" s="15" t="inlineStr">
        <is>
          <t>Orange</t>
        </is>
      </c>
      <c r="P18" s="29" t="n">
        <v>0</v>
      </c>
      <c r="Q18" s="29" t="n">
        <v>270</v>
      </c>
      <c r="R18" s="29" t="n">
        <v>75</v>
      </c>
      <c r="S18" s="29" t="n">
        <v>34</v>
      </c>
      <c r="T18" s="29" t="n">
        <v>140</v>
      </c>
      <c r="U18" s="15" t="inlineStr">
        <is>
          <t>Sugar + dextrose</t>
        </is>
      </c>
      <c r="V18" s="15" t="inlineStr">
        <is>
          <t>Rehydrate, replenish electrolytes, sports performance</t>
        </is>
      </c>
      <c r="W18" s="32" t="n"/>
      <c r="X18" s="32" t="n"/>
      <c r="Y18" s="32" t="n"/>
      <c r="Z18" s="32" t="n"/>
      <c r="AA18" s="15" t="inlineStr">
        <is>
          <t>Very High</t>
        </is>
      </c>
      <c r="AB18" s="15" t="inlineStr">
        <is>
          <t>Category-defining sports drink; mass repeat purchase</t>
        </is>
      </c>
      <c r="AC18" s="15" t="inlineStr">
        <is>
          <t>The original sports hydration standard</t>
        </is>
      </c>
      <c r="AD18" s="15" t="inlineStr">
        <is>
          <t>Sodium-led rehydration with unmatched brand trust.</t>
        </is>
      </c>
      <c r="AE18" s="32" t="n"/>
      <c r="AF18" s="34">
        <f>IF(AND(ISNUMBER($P18),ISNUMBER($AL18),$AL18&lt;&gt;0),ROUND($P18/$AL18*100,1),"")</f>
        <v/>
      </c>
      <c r="AG18" s="35">
        <f>IF(AND(ISNUMBER($S18),ISNUMBER($AL18),$AL18&lt;&gt;0),ROUND($S18/$AL18*100,2),"")</f>
        <v/>
      </c>
      <c r="AH18" s="34">
        <f>IF(AND(ISNUMBER($Q18),ISNUMBER($AL18),$AL18&lt;&gt;0),ROUND($Q18/$AL18*100,1),"")</f>
        <v/>
      </c>
      <c r="AI18" s="29">
        <f>IF(ISNUMBER($S18),IF($S18&lt;=1,"Yes","No"),"n/a")</f>
        <v/>
      </c>
      <c r="AJ18" s="29">
        <f>IF(ISNUMBER($S18),ROUND(MAX(0,MIN(100,100-$S18*2.5-IF(ISNUMBER($T18),$T18,0)*0.12+IF($S18&lt;=1,12,0))),0),"")</f>
        <v/>
      </c>
      <c r="AK18" s="29">
        <f>IF(ISNUMBER($Q18),IF($Q18&gt;=100,20,IF($Q18&gt;=30,10,0)),0)+IF(ISNUMBER($R18),IF($R18&gt;=100,20,0),0)+IF(ISNUMBER($P18),IF($P18&gt;=150,20,IF($P18&gt;=50,12,5)),0)+IF(ISNUMBER($S18),IF($S18&lt;=1,15,0),0)</f>
        <v/>
      </c>
      <c r="AL18" s="29" t="n">
        <v>591</v>
      </c>
      <c r="AM18" s="30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Gatorade</t>
        </is>
      </c>
      <c r="B19" s="15" t="inlineStr">
        <is>
          <t>Gatorade Thirst Quencher | Orange | 6-pack 591mL</t>
        </is>
      </c>
      <c r="C19" s="15" t="inlineStr">
        <is>
          <t>2) Electrolyte beverage (RTD)</t>
        </is>
      </c>
      <c r="D19" s="15" t="inlineStr">
        <is>
          <t>591 mL bottle</t>
        </is>
      </c>
      <c r="E19" s="29" t="n">
        <v>6</v>
      </c>
      <c r="F19" s="30" t="n"/>
      <c r="G19" s="31">
        <f>IF(AND(ISNUMBER($F19),ISNUMBER($E19),$E19&lt;&gt;0),$F19/$E19,"")</f>
        <v/>
      </c>
      <c r="H19" s="31">
        <f>IF(AND(ISNUMBER($F19),ISNUMBER($AL19),ISNUMBER($E19),($AL19*$E19)&lt;&gt;0),$F19/($AL19*$E19)*100,"")</f>
        <v/>
      </c>
      <c r="I19" s="32" t="n"/>
      <c r="J19" s="33" t="n"/>
      <c r="K19" s="31">
        <f>IF(AND(ISNUMBER($F19),ISNUMBER($J19)),$F19*(1-$J19),"")</f>
        <v/>
      </c>
      <c r="L19" s="32" t="n"/>
      <c r="M19" s="32" t="n"/>
      <c r="N19" s="31">
        <f>IF(ISNUMBER($F19),($F19-IF(ISNUMBER($AM19),$AM19,0))*(1-IF(ISNUMBER($J19),$J19,0)),"")</f>
        <v/>
      </c>
      <c r="O19" s="15" t="inlineStr">
        <is>
          <t>Orange</t>
        </is>
      </c>
      <c r="P19" s="29" t="n">
        <v>0</v>
      </c>
      <c r="Q19" s="29" t="n">
        <v>270</v>
      </c>
      <c r="R19" s="29" t="n">
        <v>75</v>
      </c>
      <c r="S19" s="29" t="n">
        <v>34</v>
      </c>
      <c r="T19" s="29" t="n">
        <v>140</v>
      </c>
      <c r="U19" s="15" t="inlineStr">
        <is>
          <t>Sugar + dextrose</t>
        </is>
      </c>
      <c r="V19" s="15" t="inlineStr">
        <is>
          <t>Rehydrate, replenish electrolytes, sports performance</t>
        </is>
      </c>
      <c r="W19" s="32" t="n"/>
      <c r="X19" s="32" t="n"/>
      <c r="Y19" s="32" t="n"/>
      <c r="Z19" s="32" t="n"/>
      <c r="AA19" s="15" t="inlineStr">
        <is>
          <t>Very High</t>
        </is>
      </c>
      <c r="AB19" s="15" t="inlineStr">
        <is>
          <t>Category-defining sports drink; mass repeat purchase</t>
        </is>
      </c>
      <c r="AC19" s="15" t="inlineStr">
        <is>
          <t>The original sports hydration standard</t>
        </is>
      </c>
      <c r="AD19" s="15" t="inlineStr">
        <is>
          <t>Sodium-led rehydration with unmatched brand trust.</t>
        </is>
      </c>
      <c r="AE19" s="32" t="n"/>
      <c r="AF19" s="34">
        <f>IF(AND(ISNUMBER($P19),ISNUMBER($AL19),$AL19&lt;&gt;0),ROUND($P19/$AL19*100,1),"")</f>
        <v/>
      </c>
      <c r="AG19" s="35">
        <f>IF(AND(ISNUMBER($S19),ISNUMBER($AL19),$AL19&lt;&gt;0),ROUND($S19/$AL19*100,2),"")</f>
        <v/>
      </c>
      <c r="AH19" s="34">
        <f>IF(AND(ISNUMBER($Q19),ISNUMBER($AL19),$AL19&lt;&gt;0),ROUND($Q19/$AL19*100,1),"")</f>
        <v/>
      </c>
      <c r="AI19" s="29">
        <f>IF(ISNUMBER($S19),IF($S19&lt;=1,"Yes","No"),"n/a")</f>
        <v/>
      </c>
      <c r="AJ19" s="29">
        <f>IF(ISNUMBER($S19),ROUND(MAX(0,MIN(100,100-$S19*2.5-IF(ISNUMBER($T19),$T19,0)*0.12+IF($S19&lt;=1,12,0))),0),"")</f>
        <v/>
      </c>
      <c r="AK19" s="29">
        <f>IF(ISNUMBER($Q19),IF($Q19&gt;=100,20,IF($Q19&gt;=30,10,0)),0)+IF(ISNUMBER($R19),IF($R19&gt;=100,20,0),0)+IF(ISNUMBER($P19),IF($P19&gt;=150,20,IF($P19&gt;=50,12,5)),0)+IF(ISNUMBER($S19),IF($S19&lt;=1,15,0),0)</f>
        <v/>
      </c>
      <c r="AL19" s="29" t="n">
        <v>591</v>
      </c>
      <c r="AM19" s="30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Gatorade</t>
        </is>
      </c>
      <c r="B20" s="15" t="inlineStr">
        <is>
          <t>Gatorade Thirst Quencher | Orange | 12-pack 591mL</t>
        </is>
      </c>
      <c r="C20" s="15" t="inlineStr">
        <is>
          <t>2) Electrolyte beverage (RTD)</t>
        </is>
      </c>
      <c r="D20" s="15" t="inlineStr">
        <is>
          <t>591 mL bottle</t>
        </is>
      </c>
      <c r="E20" s="29" t="n">
        <v>12</v>
      </c>
      <c r="F20" s="30" t="n"/>
      <c r="G20" s="31">
        <f>IF(AND(ISNUMBER($F20),ISNUMBER($E20),$E20&lt;&gt;0),$F20/$E20,"")</f>
        <v/>
      </c>
      <c r="H20" s="31">
        <f>IF(AND(ISNUMBER($F20),ISNUMBER($AL20),ISNUMBER($E20),($AL20*$E20)&lt;&gt;0),$F20/($AL20*$E20)*100,"")</f>
        <v/>
      </c>
      <c r="I20" s="32" t="n"/>
      <c r="J20" s="33" t="n"/>
      <c r="K20" s="31">
        <f>IF(AND(ISNUMBER($F20),ISNUMBER($J20)),$F20*(1-$J20),"")</f>
        <v/>
      </c>
      <c r="L20" s="32" t="n"/>
      <c r="M20" s="32" t="n"/>
      <c r="N20" s="31">
        <f>IF(ISNUMBER($F20),($F20-IF(ISNUMBER($AM20),$AM20,0))*(1-IF(ISNUMBER($J20),$J20,0)),"")</f>
        <v/>
      </c>
      <c r="O20" s="15" t="inlineStr">
        <is>
          <t>Orange</t>
        </is>
      </c>
      <c r="P20" s="29" t="n">
        <v>0</v>
      </c>
      <c r="Q20" s="29" t="n">
        <v>270</v>
      </c>
      <c r="R20" s="29" t="n">
        <v>75</v>
      </c>
      <c r="S20" s="29" t="n">
        <v>34</v>
      </c>
      <c r="T20" s="29" t="n">
        <v>140</v>
      </c>
      <c r="U20" s="15" t="inlineStr">
        <is>
          <t>Sugar + dextrose</t>
        </is>
      </c>
      <c r="V20" s="15" t="inlineStr">
        <is>
          <t>Rehydrate, replenish electrolytes, sports performance</t>
        </is>
      </c>
      <c r="W20" s="32" t="n"/>
      <c r="X20" s="32" t="n"/>
      <c r="Y20" s="32" t="n"/>
      <c r="Z20" s="32" t="n"/>
      <c r="AA20" s="15" t="inlineStr">
        <is>
          <t>Very High</t>
        </is>
      </c>
      <c r="AB20" s="15" t="inlineStr">
        <is>
          <t>Category-defining sports drink; mass repeat purchase</t>
        </is>
      </c>
      <c r="AC20" s="15" t="inlineStr">
        <is>
          <t>The original sports hydration standard</t>
        </is>
      </c>
      <c r="AD20" s="15" t="inlineStr">
        <is>
          <t>Sodium-led rehydration with unmatched brand trust.</t>
        </is>
      </c>
      <c r="AE20" s="32" t="n"/>
      <c r="AF20" s="34">
        <f>IF(AND(ISNUMBER($P20),ISNUMBER($AL20),$AL20&lt;&gt;0),ROUND($P20/$AL20*100,1),"")</f>
        <v/>
      </c>
      <c r="AG20" s="35">
        <f>IF(AND(ISNUMBER($S20),ISNUMBER($AL20),$AL20&lt;&gt;0),ROUND($S20/$AL20*100,2),"")</f>
        <v/>
      </c>
      <c r="AH20" s="34">
        <f>IF(AND(ISNUMBER($Q20),ISNUMBER($AL20),$AL20&lt;&gt;0),ROUND($Q20/$AL20*100,1),"")</f>
        <v/>
      </c>
      <c r="AI20" s="29">
        <f>IF(ISNUMBER($S20),IF($S20&lt;=1,"Yes","No"),"n/a")</f>
        <v/>
      </c>
      <c r="AJ20" s="29">
        <f>IF(ISNUMBER($S20),ROUND(MAX(0,MIN(100,100-$S20*2.5-IF(ISNUMBER($T20),$T20,0)*0.12+IF($S20&lt;=1,12,0))),0),"")</f>
        <v/>
      </c>
      <c r="AK20" s="29">
        <f>IF(ISNUMBER($Q20),IF($Q20&gt;=100,20,IF($Q20&gt;=30,10,0)),0)+IF(ISNUMBER($R20),IF($R20&gt;=100,20,0),0)+IF(ISNUMBER($P20),IF($P20&gt;=150,20,IF($P20&gt;=50,12,5)),0)+IF(ISNUMBER($S20),IF($S20&lt;=1,15,0),0)</f>
        <v/>
      </c>
      <c r="AL20" s="29" t="n">
        <v>591</v>
      </c>
      <c r="AM20" s="30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Gatorade</t>
        </is>
      </c>
      <c r="B21" s="15" t="inlineStr">
        <is>
          <t>Gatorade Thirst Quencher | Orange | 24-pack 591mL</t>
        </is>
      </c>
      <c r="C21" s="15" t="inlineStr">
        <is>
          <t>2) Electrolyte beverage (RTD)</t>
        </is>
      </c>
      <c r="D21" s="15" t="inlineStr">
        <is>
          <t>591 mL bottle</t>
        </is>
      </c>
      <c r="E21" s="29" t="n">
        <v>24</v>
      </c>
      <c r="F21" s="30" t="n"/>
      <c r="G21" s="31">
        <f>IF(AND(ISNUMBER($F21),ISNUMBER($E21),$E21&lt;&gt;0),$F21/$E21,"")</f>
        <v/>
      </c>
      <c r="H21" s="31">
        <f>IF(AND(ISNUMBER($F21),ISNUMBER($AL21),ISNUMBER($E21),($AL21*$E21)&lt;&gt;0),$F21/($AL21*$E21)*100,"")</f>
        <v/>
      </c>
      <c r="I21" s="32" t="n"/>
      <c r="J21" s="33" t="n"/>
      <c r="K21" s="31">
        <f>IF(AND(ISNUMBER($F21),ISNUMBER($J21)),$F21*(1-$J21),"")</f>
        <v/>
      </c>
      <c r="L21" s="32" t="n"/>
      <c r="M21" s="32" t="n"/>
      <c r="N21" s="31">
        <f>IF(ISNUMBER($F21),($F21-IF(ISNUMBER($AM21),$AM21,0))*(1-IF(ISNUMBER($J21),$J21,0)),"")</f>
        <v/>
      </c>
      <c r="O21" s="15" t="inlineStr">
        <is>
          <t>Orange</t>
        </is>
      </c>
      <c r="P21" s="29" t="n">
        <v>0</v>
      </c>
      <c r="Q21" s="29" t="n">
        <v>270</v>
      </c>
      <c r="R21" s="29" t="n">
        <v>75</v>
      </c>
      <c r="S21" s="29" t="n">
        <v>34</v>
      </c>
      <c r="T21" s="29" t="n">
        <v>140</v>
      </c>
      <c r="U21" s="15" t="inlineStr">
        <is>
          <t>Sugar + dextrose</t>
        </is>
      </c>
      <c r="V21" s="15" t="inlineStr">
        <is>
          <t>Rehydrate, replenish electrolytes, sports performance</t>
        </is>
      </c>
      <c r="W21" s="32" t="n"/>
      <c r="X21" s="32" t="n"/>
      <c r="Y21" s="32" t="n"/>
      <c r="Z21" s="32" t="n"/>
      <c r="AA21" s="15" t="inlineStr">
        <is>
          <t>Very High</t>
        </is>
      </c>
      <c r="AB21" s="15" t="inlineStr">
        <is>
          <t>Category-defining sports drink; mass repeat purchase</t>
        </is>
      </c>
      <c r="AC21" s="15" t="inlineStr">
        <is>
          <t>The original sports hydration standard</t>
        </is>
      </c>
      <c r="AD21" s="15" t="inlineStr">
        <is>
          <t>Sodium-led rehydration with unmatched brand trust.</t>
        </is>
      </c>
      <c r="AE21" s="32" t="n"/>
      <c r="AF21" s="34">
        <f>IF(AND(ISNUMBER($P21),ISNUMBER($AL21),$AL21&lt;&gt;0),ROUND($P21/$AL21*100,1),"")</f>
        <v/>
      </c>
      <c r="AG21" s="35">
        <f>IF(AND(ISNUMBER($S21),ISNUMBER($AL21),$AL21&lt;&gt;0),ROUND($S21/$AL21*100,2),"")</f>
        <v/>
      </c>
      <c r="AH21" s="34">
        <f>IF(AND(ISNUMBER($Q21),ISNUMBER($AL21),$AL21&lt;&gt;0),ROUND($Q21/$AL21*100,1),"")</f>
        <v/>
      </c>
      <c r="AI21" s="29">
        <f>IF(ISNUMBER($S21),IF($S21&lt;=1,"Yes","No"),"n/a")</f>
        <v/>
      </c>
      <c r="AJ21" s="29">
        <f>IF(ISNUMBER($S21),ROUND(MAX(0,MIN(100,100-$S21*2.5-IF(ISNUMBER($T21),$T21,0)*0.12+IF($S21&lt;=1,12,0))),0),"")</f>
        <v/>
      </c>
      <c r="AK21" s="29">
        <f>IF(ISNUMBER($Q21),IF($Q21&gt;=100,20,IF($Q21&gt;=30,10,0)),0)+IF(ISNUMBER($R21),IF($R21&gt;=100,20,0),0)+IF(ISNUMBER($P21),IF($P21&gt;=150,20,IF($P21&gt;=50,12,5)),0)+IF(ISNUMBER($S21),IF($S21&lt;=1,15,0),0)</f>
        <v/>
      </c>
      <c r="AL21" s="29" t="n">
        <v>591</v>
      </c>
      <c r="AM21" s="30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Gatorade</t>
        </is>
      </c>
      <c r="B22" s="15" t="inlineStr">
        <is>
          <t>Gatorade Thirst Quencher | Riptide Rush | single 591mL</t>
        </is>
      </c>
      <c r="C22" s="15" t="inlineStr">
        <is>
          <t>2) Electrolyte beverage (RTD)</t>
        </is>
      </c>
      <c r="D22" s="15" t="inlineStr">
        <is>
          <t>591 mL bottle</t>
        </is>
      </c>
      <c r="E22" s="29" t="n">
        <v>1</v>
      </c>
      <c r="F22" s="30" t="n"/>
      <c r="G22" s="31">
        <f>IF(AND(ISNUMBER($F22),ISNUMBER($E22),$E22&lt;&gt;0),$F22/$E22,"")</f>
        <v/>
      </c>
      <c r="H22" s="31">
        <f>IF(AND(ISNUMBER($F22),ISNUMBER($AL22),ISNUMBER($E22),($AL22*$E22)&lt;&gt;0),$F22/($AL22*$E22)*100,"")</f>
        <v/>
      </c>
      <c r="I22" s="32" t="n"/>
      <c r="J22" s="33" t="n"/>
      <c r="K22" s="31">
        <f>IF(AND(ISNUMBER($F22),ISNUMBER($J22)),$F22*(1-$J22),"")</f>
        <v/>
      </c>
      <c r="L22" s="32" t="n"/>
      <c r="M22" s="32" t="n"/>
      <c r="N22" s="31">
        <f>IF(ISNUMBER($F22),($F22-IF(ISNUMBER($AM22),$AM22,0))*(1-IF(ISNUMBER($J22),$J22,0)),"")</f>
        <v/>
      </c>
      <c r="O22" s="15" t="inlineStr">
        <is>
          <t>Riptide Rush</t>
        </is>
      </c>
      <c r="P22" s="29" t="n">
        <v>0</v>
      </c>
      <c r="Q22" s="29" t="n">
        <v>270</v>
      </c>
      <c r="R22" s="29" t="n">
        <v>75</v>
      </c>
      <c r="S22" s="29" t="n">
        <v>34</v>
      </c>
      <c r="T22" s="29" t="n">
        <v>140</v>
      </c>
      <c r="U22" s="15" t="inlineStr">
        <is>
          <t>Sugar + dextrose</t>
        </is>
      </c>
      <c r="V22" s="15" t="inlineStr">
        <is>
          <t>Rehydrate, replenish electrolytes, sports performance</t>
        </is>
      </c>
      <c r="W22" s="32" t="n"/>
      <c r="X22" s="32" t="n"/>
      <c r="Y22" s="32" t="n"/>
      <c r="Z22" s="32" t="n"/>
      <c r="AA22" s="15" t="inlineStr">
        <is>
          <t>Very High</t>
        </is>
      </c>
      <c r="AB22" s="15" t="inlineStr">
        <is>
          <t>Category-defining sports drink; mass repeat purchase</t>
        </is>
      </c>
      <c r="AC22" s="15" t="inlineStr">
        <is>
          <t>The original sports hydration standard</t>
        </is>
      </c>
      <c r="AD22" s="15" t="inlineStr">
        <is>
          <t>Sodium-led rehydration with unmatched brand trust.</t>
        </is>
      </c>
      <c r="AE22" s="32" t="n"/>
      <c r="AF22" s="34">
        <f>IF(AND(ISNUMBER($P22),ISNUMBER($AL22),$AL22&lt;&gt;0),ROUND($P22/$AL22*100,1),"")</f>
        <v/>
      </c>
      <c r="AG22" s="35">
        <f>IF(AND(ISNUMBER($S22),ISNUMBER($AL22),$AL22&lt;&gt;0),ROUND($S22/$AL22*100,2),"")</f>
        <v/>
      </c>
      <c r="AH22" s="34">
        <f>IF(AND(ISNUMBER($Q22),ISNUMBER($AL22),$AL22&lt;&gt;0),ROUND($Q22/$AL22*100,1),"")</f>
        <v/>
      </c>
      <c r="AI22" s="29">
        <f>IF(ISNUMBER($S22),IF($S22&lt;=1,"Yes","No"),"n/a")</f>
        <v/>
      </c>
      <c r="AJ22" s="29">
        <f>IF(ISNUMBER($S22),ROUND(MAX(0,MIN(100,100-$S22*2.5-IF(ISNUMBER($T22),$T22,0)*0.12+IF($S22&lt;=1,12,0))),0),"")</f>
        <v/>
      </c>
      <c r="AK22" s="29">
        <f>IF(ISNUMBER($Q22),IF($Q22&gt;=100,20,IF($Q22&gt;=30,10,0)),0)+IF(ISNUMBER($R22),IF($R22&gt;=100,20,0),0)+IF(ISNUMBER($P22),IF($P22&gt;=150,20,IF($P22&gt;=50,12,5)),0)+IF(ISNUMBER($S22),IF($S22&lt;=1,15,0),0)</f>
        <v/>
      </c>
      <c r="AL22" s="29" t="n">
        <v>591</v>
      </c>
      <c r="AM22" s="30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Gatorade</t>
        </is>
      </c>
      <c r="B23" s="15" t="inlineStr">
        <is>
          <t>Gatorade Thirst Quencher | Riptide Rush | 6-pack 591mL</t>
        </is>
      </c>
      <c r="C23" s="15" t="inlineStr">
        <is>
          <t>2) Electrolyte beverage (RTD)</t>
        </is>
      </c>
      <c r="D23" s="15" t="inlineStr">
        <is>
          <t>591 mL bottle</t>
        </is>
      </c>
      <c r="E23" s="29" t="n">
        <v>6</v>
      </c>
      <c r="F23" s="30" t="n"/>
      <c r="G23" s="31">
        <f>IF(AND(ISNUMBER($F23),ISNUMBER($E23),$E23&lt;&gt;0),$F23/$E23,"")</f>
        <v/>
      </c>
      <c r="H23" s="31">
        <f>IF(AND(ISNUMBER($F23),ISNUMBER($AL23),ISNUMBER($E23),($AL23*$E23)&lt;&gt;0),$F23/($AL23*$E23)*100,"")</f>
        <v/>
      </c>
      <c r="I23" s="32" t="n"/>
      <c r="J23" s="33" t="n"/>
      <c r="K23" s="31">
        <f>IF(AND(ISNUMBER($F23),ISNUMBER($J23)),$F23*(1-$J23),"")</f>
        <v/>
      </c>
      <c r="L23" s="32" t="n"/>
      <c r="M23" s="32" t="n"/>
      <c r="N23" s="31">
        <f>IF(ISNUMBER($F23),($F23-IF(ISNUMBER($AM23),$AM23,0))*(1-IF(ISNUMBER($J23),$J23,0)),"")</f>
        <v/>
      </c>
      <c r="O23" s="15" t="inlineStr">
        <is>
          <t>Riptide Rush</t>
        </is>
      </c>
      <c r="P23" s="29" t="n">
        <v>0</v>
      </c>
      <c r="Q23" s="29" t="n">
        <v>270</v>
      </c>
      <c r="R23" s="29" t="n">
        <v>75</v>
      </c>
      <c r="S23" s="29" t="n">
        <v>34</v>
      </c>
      <c r="T23" s="29" t="n">
        <v>140</v>
      </c>
      <c r="U23" s="15" t="inlineStr">
        <is>
          <t>Sugar + dextrose</t>
        </is>
      </c>
      <c r="V23" s="15" t="inlineStr">
        <is>
          <t>Rehydrate, replenish electrolytes, sports performance</t>
        </is>
      </c>
      <c r="W23" s="32" t="n"/>
      <c r="X23" s="32" t="n"/>
      <c r="Y23" s="32" t="n"/>
      <c r="Z23" s="32" t="n"/>
      <c r="AA23" s="15" t="inlineStr">
        <is>
          <t>Very High</t>
        </is>
      </c>
      <c r="AB23" s="15" t="inlineStr">
        <is>
          <t>Category-defining sports drink; mass repeat purchase</t>
        </is>
      </c>
      <c r="AC23" s="15" t="inlineStr">
        <is>
          <t>The original sports hydration standard</t>
        </is>
      </c>
      <c r="AD23" s="15" t="inlineStr">
        <is>
          <t>Sodium-led rehydration with unmatched brand trust.</t>
        </is>
      </c>
      <c r="AE23" s="32" t="n"/>
      <c r="AF23" s="34">
        <f>IF(AND(ISNUMBER($P23),ISNUMBER($AL23),$AL23&lt;&gt;0),ROUND($P23/$AL23*100,1),"")</f>
        <v/>
      </c>
      <c r="AG23" s="35">
        <f>IF(AND(ISNUMBER($S23),ISNUMBER($AL23),$AL23&lt;&gt;0),ROUND($S23/$AL23*100,2),"")</f>
        <v/>
      </c>
      <c r="AH23" s="34">
        <f>IF(AND(ISNUMBER($Q23),ISNUMBER($AL23),$AL23&lt;&gt;0),ROUND($Q23/$AL23*100,1),"")</f>
        <v/>
      </c>
      <c r="AI23" s="29">
        <f>IF(ISNUMBER($S23),IF($S23&lt;=1,"Yes","No"),"n/a")</f>
        <v/>
      </c>
      <c r="AJ23" s="29">
        <f>IF(ISNUMBER($S23),ROUND(MAX(0,MIN(100,100-$S23*2.5-IF(ISNUMBER($T23),$T23,0)*0.12+IF($S23&lt;=1,12,0))),0),"")</f>
        <v/>
      </c>
      <c r="AK23" s="29">
        <f>IF(ISNUMBER($Q23),IF($Q23&gt;=100,20,IF($Q23&gt;=30,10,0)),0)+IF(ISNUMBER($R23),IF($R23&gt;=100,20,0),0)+IF(ISNUMBER($P23),IF($P23&gt;=150,20,IF($P23&gt;=50,12,5)),0)+IF(ISNUMBER($S23),IF($S23&lt;=1,15,0),0)</f>
        <v/>
      </c>
      <c r="AL23" s="29" t="n">
        <v>591</v>
      </c>
      <c r="AM23" s="30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Gatorade</t>
        </is>
      </c>
      <c r="B24" s="15" t="inlineStr">
        <is>
          <t>Gatorade Thirst Quencher | Riptide Rush | 12-pack 591mL</t>
        </is>
      </c>
      <c r="C24" s="15" t="inlineStr">
        <is>
          <t>2) Electrolyte beverage (RTD)</t>
        </is>
      </c>
      <c r="D24" s="15" t="inlineStr">
        <is>
          <t>591 mL bottle</t>
        </is>
      </c>
      <c r="E24" s="29" t="n">
        <v>12</v>
      </c>
      <c r="F24" s="30" t="n"/>
      <c r="G24" s="31">
        <f>IF(AND(ISNUMBER($F24),ISNUMBER($E24),$E24&lt;&gt;0),$F24/$E24,"")</f>
        <v/>
      </c>
      <c r="H24" s="31">
        <f>IF(AND(ISNUMBER($F24),ISNUMBER($AL24),ISNUMBER($E24),($AL24*$E24)&lt;&gt;0),$F24/($AL24*$E24)*100,"")</f>
        <v/>
      </c>
      <c r="I24" s="32" t="n"/>
      <c r="J24" s="33" t="n"/>
      <c r="K24" s="31">
        <f>IF(AND(ISNUMBER($F24),ISNUMBER($J24)),$F24*(1-$J24),"")</f>
        <v/>
      </c>
      <c r="L24" s="32" t="n"/>
      <c r="M24" s="32" t="n"/>
      <c r="N24" s="31">
        <f>IF(ISNUMBER($F24),($F24-IF(ISNUMBER($AM24),$AM24,0))*(1-IF(ISNUMBER($J24),$J24,0)),"")</f>
        <v/>
      </c>
      <c r="O24" s="15" t="inlineStr">
        <is>
          <t>Riptide Rush</t>
        </is>
      </c>
      <c r="P24" s="29" t="n">
        <v>0</v>
      </c>
      <c r="Q24" s="29" t="n">
        <v>270</v>
      </c>
      <c r="R24" s="29" t="n">
        <v>75</v>
      </c>
      <c r="S24" s="29" t="n">
        <v>34</v>
      </c>
      <c r="T24" s="29" t="n">
        <v>140</v>
      </c>
      <c r="U24" s="15" t="inlineStr">
        <is>
          <t>Sugar + dextrose</t>
        </is>
      </c>
      <c r="V24" s="15" t="inlineStr">
        <is>
          <t>Rehydrate, replenish electrolytes, sports performance</t>
        </is>
      </c>
      <c r="W24" s="32" t="n"/>
      <c r="X24" s="32" t="n"/>
      <c r="Y24" s="32" t="n"/>
      <c r="Z24" s="32" t="n"/>
      <c r="AA24" s="15" t="inlineStr">
        <is>
          <t>Very High</t>
        </is>
      </c>
      <c r="AB24" s="15" t="inlineStr">
        <is>
          <t>Category-defining sports drink; mass repeat purchase</t>
        </is>
      </c>
      <c r="AC24" s="15" t="inlineStr">
        <is>
          <t>The original sports hydration standard</t>
        </is>
      </c>
      <c r="AD24" s="15" t="inlineStr">
        <is>
          <t>Sodium-led rehydration with unmatched brand trust.</t>
        </is>
      </c>
      <c r="AE24" s="32" t="n"/>
      <c r="AF24" s="34">
        <f>IF(AND(ISNUMBER($P24),ISNUMBER($AL24),$AL24&lt;&gt;0),ROUND($P24/$AL24*100,1),"")</f>
        <v/>
      </c>
      <c r="AG24" s="35">
        <f>IF(AND(ISNUMBER($S24),ISNUMBER($AL24),$AL24&lt;&gt;0),ROUND($S24/$AL24*100,2),"")</f>
        <v/>
      </c>
      <c r="AH24" s="34">
        <f>IF(AND(ISNUMBER($Q24),ISNUMBER($AL24),$AL24&lt;&gt;0),ROUND($Q24/$AL24*100,1),"")</f>
        <v/>
      </c>
      <c r="AI24" s="29">
        <f>IF(ISNUMBER($S24),IF($S24&lt;=1,"Yes","No"),"n/a")</f>
        <v/>
      </c>
      <c r="AJ24" s="29">
        <f>IF(ISNUMBER($S24),ROUND(MAX(0,MIN(100,100-$S24*2.5-IF(ISNUMBER($T24),$T24,0)*0.12+IF($S24&lt;=1,12,0))),0),"")</f>
        <v/>
      </c>
      <c r="AK24" s="29">
        <f>IF(ISNUMBER($Q24),IF($Q24&gt;=100,20,IF($Q24&gt;=30,10,0)),0)+IF(ISNUMBER($R24),IF($R24&gt;=100,20,0),0)+IF(ISNUMBER($P24),IF($P24&gt;=150,20,IF($P24&gt;=50,12,5)),0)+IF(ISNUMBER($S24),IF($S24&lt;=1,15,0),0)</f>
        <v/>
      </c>
      <c r="AL24" s="29" t="n">
        <v>591</v>
      </c>
      <c r="AM24" s="30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Gatorade</t>
        </is>
      </c>
      <c r="B25" s="15" t="inlineStr">
        <is>
          <t>Gatorade Thirst Quencher | Riptide Rush | 24-pack 591mL</t>
        </is>
      </c>
      <c r="C25" s="15" t="inlineStr">
        <is>
          <t>2) Electrolyte beverage (RTD)</t>
        </is>
      </c>
      <c r="D25" s="15" t="inlineStr">
        <is>
          <t>591 mL bottle</t>
        </is>
      </c>
      <c r="E25" s="29" t="n">
        <v>24</v>
      </c>
      <c r="F25" s="30" t="n"/>
      <c r="G25" s="31">
        <f>IF(AND(ISNUMBER($F25),ISNUMBER($E25),$E25&lt;&gt;0),$F25/$E25,"")</f>
        <v/>
      </c>
      <c r="H25" s="31">
        <f>IF(AND(ISNUMBER($F25),ISNUMBER($AL25),ISNUMBER($E25),($AL25*$E25)&lt;&gt;0),$F25/($AL25*$E25)*100,"")</f>
        <v/>
      </c>
      <c r="I25" s="32" t="n"/>
      <c r="J25" s="33" t="n"/>
      <c r="K25" s="31">
        <f>IF(AND(ISNUMBER($F25),ISNUMBER($J25)),$F25*(1-$J25),"")</f>
        <v/>
      </c>
      <c r="L25" s="32" t="n"/>
      <c r="M25" s="32" t="n"/>
      <c r="N25" s="31">
        <f>IF(ISNUMBER($F25),($F25-IF(ISNUMBER($AM25),$AM25,0))*(1-IF(ISNUMBER($J25),$J25,0)),"")</f>
        <v/>
      </c>
      <c r="O25" s="15" t="inlineStr">
        <is>
          <t>Riptide Rush</t>
        </is>
      </c>
      <c r="P25" s="29" t="n">
        <v>0</v>
      </c>
      <c r="Q25" s="29" t="n">
        <v>270</v>
      </c>
      <c r="R25" s="29" t="n">
        <v>75</v>
      </c>
      <c r="S25" s="29" t="n">
        <v>34</v>
      </c>
      <c r="T25" s="29" t="n">
        <v>140</v>
      </c>
      <c r="U25" s="15" t="inlineStr">
        <is>
          <t>Sugar + dextrose</t>
        </is>
      </c>
      <c r="V25" s="15" t="inlineStr">
        <is>
          <t>Rehydrate, replenish electrolytes, sports performance</t>
        </is>
      </c>
      <c r="W25" s="32" t="n"/>
      <c r="X25" s="32" t="n"/>
      <c r="Y25" s="32" t="n"/>
      <c r="Z25" s="32" t="n"/>
      <c r="AA25" s="15" t="inlineStr">
        <is>
          <t>Very High</t>
        </is>
      </c>
      <c r="AB25" s="15" t="inlineStr">
        <is>
          <t>Category-defining sports drink; mass repeat purchase</t>
        </is>
      </c>
      <c r="AC25" s="15" t="inlineStr">
        <is>
          <t>The original sports hydration standard</t>
        </is>
      </c>
      <c r="AD25" s="15" t="inlineStr">
        <is>
          <t>Sodium-led rehydration with unmatched brand trust.</t>
        </is>
      </c>
      <c r="AE25" s="32" t="n"/>
      <c r="AF25" s="34">
        <f>IF(AND(ISNUMBER($P25),ISNUMBER($AL25),$AL25&lt;&gt;0),ROUND($P25/$AL25*100,1),"")</f>
        <v/>
      </c>
      <c r="AG25" s="35">
        <f>IF(AND(ISNUMBER($S25),ISNUMBER($AL25),$AL25&lt;&gt;0),ROUND($S25/$AL25*100,2),"")</f>
        <v/>
      </c>
      <c r="AH25" s="34">
        <f>IF(AND(ISNUMBER($Q25),ISNUMBER($AL25),$AL25&lt;&gt;0),ROUND($Q25/$AL25*100,1),"")</f>
        <v/>
      </c>
      <c r="AI25" s="29">
        <f>IF(ISNUMBER($S25),IF($S25&lt;=1,"Yes","No"),"n/a")</f>
        <v/>
      </c>
      <c r="AJ25" s="29">
        <f>IF(ISNUMBER($S25),ROUND(MAX(0,MIN(100,100-$S25*2.5-IF(ISNUMBER($T25),$T25,0)*0.12+IF($S25&lt;=1,12,0))),0),"")</f>
        <v/>
      </c>
      <c r="AK25" s="29">
        <f>IF(ISNUMBER($Q25),IF($Q25&gt;=100,20,IF($Q25&gt;=30,10,0)),0)+IF(ISNUMBER($R25),IF($R25&gt;=100,20,0),0)+IF(ISNUMBER($P25),IF($P25&gt;=150,20,IF($P25&gt;=50,12,5)),0)+IF(ISNUMBER($S25),IF($S25&lt;=1,15,0),0)</f>
        <v/>
      </c>
      <c r="AL25" s="29" t="n">
        <v>591</v>
      </c>
      <c r="AM25" s="30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Gatorade</t>
        </is>
      </c>
      <c r="B26" s="15" t="inlineStr">
        <is>
          <t>Gatorade Zero Sugar | Glacier Cherry | single 591mL</t>
        </is>
      </c>
      <c r="C26" s="15" t="inlineStr">
        <is>
          <t>2) Electrolyte beverage (RTD)</t>
        </is>
      </c>
      <c r="D26" s="15" t="inlineStr">
        <is>
          <t>591 mL bottle</t>
        </is>
      </c>
      <c r="E26" s="29" t="n">
        <v>1</v>
      </c>
      <c r="F26" s="30" t="n"/>
      <c r="G26" s="31">
        <f>IF(AND(ISNUMBER($F26),ISNUMBER($E26),$E26&lt;&gt;0),$F26/$E26,"")</f>
        <v/>
      </c>
      <c r="H26" s="31">
        <f>IF(AND(ISNUMBER($F26),ISNUMBER($AL26),ISNUMBER($E26),($AL26*$E26)&lt;&gt;0),$F26/($AL26*$E26)*100,"")</f>
        <v/>
      </c>
      <c r="I26" s="32" t="n"/>
      <c r="J26" s="33" t="n"/>
      <c r="K26" s="31">
        <f>IF(AND(ISNUMBER($F26),ISNUMBER($J26)),$F26*(1-$J26),"")</f>
        <v/>
      </c>
      <c r="L26" s="32" t="n"/>
      <c r="M26" s="32" t="n"/>
      <c r="N26" s="31">
        <f>IF(ISNUMBER($F26),($F26-IF(ISNUMBER($AM26),$AM26,0))*(1-IF(ISNUMBER($J26),$J26,0)),"")</f>
        <v/>
      </c>
      <c r="O26" s="15" t="inlineStr">
        <is>
          <t>Glacier Cherry</t>
        </is>
      </c>
      <c r="P26" s="29" t="n">
        <v>0</v>
      </c>
      <c r="Q26" s="29" t="n">
        <v>270</v>
      </c>
      <c r="R26" s="29" t="n">
        <v>75</v>
      </c>
      <c r="S26" s="29" t="n">
        <v>0</v>
      </c>
      <c r="T26" s="29" t="n">
        <v>5</v>
      </c>
      <c r="U26" s="15" t="inlineStr">
        <is>
          <t>Sucralose + acesulfame-K</t>
        </is>
      </c>
      <c r="V26" s="15" t="inlineStr">
        <is>
          <t>Same electrolytes, zero sugar</t>
        </is>
      </c>
      <c r="W26" s="32" t="n"/>
      <c r="X26" s="32" t="n"/>
      <c r="Y26" s="32" t="n"/>
      <c r="Z26" s="32" t="n"/>
      <c r="AA26" s="15" t="inlineStr">
        <is>
          <t>Very High</t>
        </is>
      </c>
      <c r="AB26" s="15" t="inlineStr">
        <is>
          <t>Top zero-sugar sports drink</t>
        </is>
      </c>
      <c r="AC26" s="15" t="inlineStr">
        <is>
          <t>Gatorade electrolytes without the sugar</t>
        </is>
      </c>
      <c r="AD26" s="15" t="inlineStr">
        <is>
          <t>Full electrolytes minus the sugar load.</t>
        </is>
      </c>
      <c r="AE26" s="32" t="n"/>
      <c r="AF26" s="34">
        <f>IF(AND(ISNUMBER($P26),ISNUMBER($AL26),$AL26&lt;&gt;0),ROUND($P26/$AL26*100,1),"")</f>
        <v/>
      </c>
      <c r="AG26" s="35">
        <f>IF(AND(ISNUMBER($S26),ISNUMBER($AL26),$AL26&lt;&gt;0),ROUND($S26/$AL26*100,2),"")</f>
        <v/>
      </c>
      <c r="AH26" s="34">
        <f>IF(AND(ISNUMBER($Q26),ISNUMBER($AL26),$AL26&lt;&gt;0),ROUND($Q26/$AL26*100,1),"")</f>
        <v/>
      </c>
      <c r="AI26" s="29">
        <f>IF(ISNUMBER($S26),IF($S26&lt;=1,"Yes","No"),"n/a")</f>
        <v/>
      </c>
      <c r="AJ26" s="29">
        <f>IF(ISNUMBER($S26),ROUND(MAX(0,MIN(100,100-$S26*2.5-IF(ISNUMBER($T26),$T26,0)*0.12+IF($S26&lt;=1,12,0))),0),"")</f>
        <v/>
      </c>
      <c r="AK26" s="29">
        <f>IF(ISNUMBER($Q26),IF($Q26&gt;=100,20,IF($Q26&gt;=30,10,0)),0)+IF(ISNUMBER($R26),IF($R26&gt;=100,20,0),0)+IF(ISNUMBER($P26),IF($P26&gt;=150,20,IF($P26&gt;=50,12,5)),0)+IF(ISNUMBER($S26),IF($S26&lt;=1,15,0),0)</f>
        <v/>
      </c>
      <c r="AL26" s="29" t="n">
        <v>591</v>
      </c>
      <c r="AM26" s="30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Gatorade</t>
        </is>
      </c>
      <c r="B27" s="15" t="inlineStr">
        <is>
          <t>Gatorade Zero Sugar | Glacier Cherry | 6-pack 591mL</t>
        </is>
      </c>
      <c r="C27" s="15" t="inlineStr">
        <is>
          <t>2) Electrolyte beverage (RTD)</t>
        </is>
      </c>
      <c r="D27" s="15" t="inlineStr">
        <is>
          <t>591 mL bottle</t>
        </is>
      </c>
      <c r="E27" s="29" t="n">
        <v>6</v>
      </c>
      <c r="F27" s="30" t="n"/>
      <c r="G27" s="31">
        <f>IF(AND(ISNUMBER($F27),ISNUMBER($E27),$E27&lt;&gt;0),$F27/$E27,"")</f>
        <v/>
      </c>
      <c r="H27" s="31">
        <f>IF(AND(ISNUMBER($F27),ISNUMBER($AL27),ISNUMBER($E27),($AL27*$E27)&lt;&gt;0),$F27/($AL27*$E27)*100,"")</f>
        <v/>
      </c>
      <c r="I27" s="32" t="n"/>
      <c r="J27" s="33" t="n"/>
      <c r="K27" s="31">
        <f>IF(AND(ISNUMBER($F27),ISNUMBER($J27)),$F27*(1-$J27),"")</f>
        <v/>
      </c>
      <c r="L27" s="32" t="n"/>
      <c r="M27" s="32" t="n"/>
      <c r="N27" s="31">
        <f>IF(ISNUMBER($F27),($F27-IF(ISNUMBER($AM27),$AM27,0))*(1-IF(ISNUMBER($J27),$J27,0)),"")</f>
        <v/>
      </c>
      <c r="O27" s="15" t="inlineStr">
        <is>
          <t>Glacier Cherry</t>
        </is>
      </c>
      <c r="P27" s="29" t="n">
        <v>0</v>
      </c>
      <c r="Q27" s="29" t="n">
        <v>270</v>
      </c>
      <c r="R27" s="29" t="n">
        <v>75</v>
      </c>
      <c r="S27" s="29" t="n">
        <v>0</v>
      </c>
      <c r="T27" s="29" t="n">
        <v>5</v>
      </c>
      <c r="U27" s="15" t="inlineStr">
        <is>
          <t>Sucralose + acesulfame-K</t>
        </is>
      </c>
      <c r="V27" s="15" t="inlineStr">
        <is>
          <t>Same electrolytes, zero sugar</t>
        </is>
      </c>
      <c r="W27" s="32" t="n"/>
      <c r="X27" s="32" t="n"/>
      <c r="Y27" s="32" t="n"/>
      <c r="Z27" s="32" t="n"/>
      <c r="AA27" s="15" t="inlineStr">
        <is>
          <t>Very High</t>
        </is>
      </c>
      <c r="AB27" s="15" t="inlineStr">
        <is>
          <t>Top zero-sugar sports drink</t>
        </is>
      </c>
      <c r="AC27" s="15" t="inlineStr">
        <is>
          <t>Gatorade electrolytes without the sugar</t>
        </is>
      </c>
      <c r="AD27" s="15" t="inlineStr">
        <is>
          <t>Full electrolytes minus the sugar load.</t>
        </is>
      </c>
      <c r="AE27" s="32" t="n"/>
      <c r="AF27" s="34">
        <f>IF(AND(ISNUMBER($P27),ISNUMBER($AL27),$AL27&lt;&gt;0),ROUND($P27/$AL27*100,1),"")</f>
        <v/>
      </c>
      <c r="AG27" s="35">
        <f>IF(AND(ISNUMBER($S27),ISNUMBER($AL27),$AL27&lt;&gt;0),ROUND($S27/$AL27*100,2),"")</f>
        <v/>
      </c>
      <c r="AH27" s="34">
        <f>IF(AND(ISNUMBER($Q27),ISNUMBER($AL27),$AL27&lt;&gt;0),ROUND($Q27/$AL27*100,1),"")</f>
        <v/>
      </c>
      <c r="AI27" s="29">
        <f>IF(ISNUMBER($S27),IF($S27&lt;=1,"Yes","No"),"n/a")</f>
        <v/>
      </c>
      <c r="AJ27" s="29">
        <f>IF(ISNUMBER($S27),ROUND(MAX(0,MIN(100,100-$S27*2.5-IF(ISNUMBER($T27),$T27,0)*0.12+IF($S27&lt;=1,12,0))),0),"")</f>
        <v/>
      </c>
      <c r="AK27" s="29">
        <f>IF(ISNUMBER($Q27),IF($Q27&gt;=100,20,IF($Q27&gt;=30,10,0)),0)+IF(ISNUMBER($R27),IF($R27&gt;=100,20,0),0)+IF(ISNUMBER($P27),IF($P27&gt;=150,20,IF($P27&gt;=50,12,5)),0)+IF(ISNUMBER($S27),IF($S27&lt;=1,15,0),0)</f>
        <v/>
      </c>
      <c r="AL27" s="29" t="n">
        <v>591</v>
      </c>
      <c r="AM27" s="30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Gatorade</t>
        </is>
      </c>
      <c r="B28" s="15" t="inlineStr">
        <is>
          <t>Gatorade Zero Sugar | Glacier Cherry | 12-pack 591mL</t>
        </is>
      </c>
      <c r="C28" s="15" t="inlineStr">
        <is>
          <t>2) Electrolyte beverage (RTD)</t>
        </is>
      </c>
      <c r="D28" s="15" t="inlineStr">
        <is>
          <t>591 mL bottle</t>
        </is>
      </c>
      <c r="E28" s="29" t="n">
        <v>12</v>
      </c>
      <c r="F28" s="30" t="n"/>
      <c r="G28" s="31">
        <f>IF(AND(ISNUMBER($F28),ISNUMBER($E28),$E28&lt;&gt;0),$F28/$E28,"")</f>
        <v/>
      </c>
      <c r="H28" s="31">
        <f>IF(AND(ISNUMBER($F28),ISNUMBER($AL28),ISNUMBER($E28),($AL28*$E28)&lt;&gt;0),$F28/($AL28*$E28)*100,"")</f>
        <v/>
      </c>
      <c r="I28" s="32" t="n"/>
      <c r="J28" s="33" t="n"/>
      <c r="K28" s="31">
        <f>IF(AND(ISNUMBER($F28),ISNUMBER($J28)),$F28*(1-$J28),"")</f>
        <v/>
      </c>
      <c r="L28" s="32" t="n"/>
      <c r="M28" s="32" t="n"/>
      <c r="N28" s="31">
        <f>IF(ISNUMBER($F28),($F28-IF(ISNUMBER($AM28),$AM28,0))*(1-IF(ISNUMBER($J28),$J28,0)),"")</f>
        <v/>
      </c>
      <c r="O28" s="15" t="inlineStr">
        <is>
          <t>Glacier Cherry</t>
        </is>
      </c>
      <c r="P28" s="29" t="n">
        <v>0</v>
      </c>
      <c r="Q28" s="29" t="n">
        <v>270</v>
      </c>
      <c r="R28" s="29" t="n">
        <v>75</v>
      </c>
      <c r="S28" s="29" t="n">
        <v>0</v>
      </c>
      <c r="T28" s="29" t="n">
        <v>5</v>
      </c>
      <c r="U28" s="15" t="inlineStr">
        <is>
          <t>Sucralose + acesulfame-K</t>
        </is>
      </c>
      <c r="V28" s="15" t="inlineStr">
        <is>
          <t>Same electrolytes, zero sugar</t>
        </is>
      </c>
      <c r="W28" s="32" t="n"/>
      <c r="X28" s="32" t="n"/>
      <c r="Y28" s="32" t="n"/>
      <c r="Z28" s="32" t="n"/>
      <c r="AA28" s="15" t="inlineStr">
        <is>
          <t>Very High</t>
        </is>
      </c>
      <c r="AB28" s="15" t="inlineStr">
        <is>
          <t>Top zero-sugar sports drink</t>
        </is>
      </c>
      <c r="AC28" s="15" t="inlineStr">
        <is>
          <t>Gatorade electrolytes without the sugar</t>
        </is>
      </c>
      <c r="AD28" s="15" t="inlineStr">
        <is>
          <t>Full electrolytes minus the sugar load.</t>
        </is>
      </c>
      <c r="AE28" s="32" t="n"/>
      <c r="AF28" s="34">
        <f>IF(AND(ISNUMBER($P28),ISNUMBER($AL28),$AL28&lt;&gt;0),ROUND($P28/$AL28*100,1),"")</f>
        <v/>
      </c>
      <c r="AG28" s="35">
        <f>IF(AND(ISNUMBER($S28),ISNUMBER($AL28),$AL28&lt;&gt;0),ROUND($S28/$AL28*100,2),"")</f>
        <v/>
      </c>
      <c r="AH28" s="34">
        <f>IF(AND(ISNUMBER($Q28),ISNUMBER($AL28),$AL28&lt;&gt;0),ROUND($Q28/$AL28*100,1),"")</f>
        <v/>
      </c>
      <c r="AI28" s="29">
        <f>IF(ISNUMBER($S28),IF($S28&lt;=1,"Yes","No"),"n/a")</f>
        <v/>
      </c>
      <c r="AJ28" s="29">
        <f>IF(ISNUMBER($S28),ROUND(MAX(0,MIN(100,100-$S28*2.5-IF(ISNUMBER($T28),$T28,0)*0.12+IF($S28&lt;=1,12,0))),0),"")</f>
        <v/>
      </c>
      <c r="AK28" s="29">
        <f>IF(ISNUMBER($Q28),IF($Q28&gt;=100,20,IF($Q28&gt;=30,10,0)),0)+IF(ISNUMBER($R28),IF($R28&gt;=100,20,0),0)+IF(ISNUMBER($P28),IF($P28&gt;=150,20,IF($P28&gt;=50,12,5)),0)+IF(ISNUMBER($S28),IF($S28&lt;=1,15,0),0)</f>
        <v/>
      </c>
      <c r="AL28" s="29" t="n">
        <v>591</v>
      </c>
      <c r="AM28" s="30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Gatorade</t>
        </is>
      </c>
      <c r="B29" s="15" t="inlineStr">
        <is>
          <t>Gatorade Zero Sugar | Glacier Cherry | 24-pack 591mL</t>
        </is>
      </c>
      <c r="C29" s="15" t="inlineStr">
        <is>
          <t>2) Electrolyte beverage (RTD)</t>
        </is>
      </c>
      <c r="D29" s="15" t="inlineStr">
        <is>
          <t>591 mL bottle</t>
        </is>
      </c>
      <c r="E29" s="29" t="n">
        <v>24</v>
      </c>
      <c r="F29" s="30" t="n"/>
      <c r="G29" s="31">
        <f>IF(AND(ISNUMBER($F29),ISNUMBER($E29),$E29&lt;&gt;0),$F29/$E29,"")</f>
        <v/>
      </c>
      <c r="H29" s="31">
        <f>IF(AND(ISNUMBER($F29),ISNUMBER($AL29),ISNUMBER($E29),($AL29*$E29)&lt;&gt;0),$F29/($AL29*$E29)*100,"")</f>
        <v/>
      </c>
      <c r="I29" s="32" t="n"/>
      <c r="J29" s="33" t="n"/>
      <c r="K29" s="31">
        <f>IF(AND(ISNUMBER($F29),ISNUMBER($J29)),$F29*(1-$J29),"")</f>
        <v/>
      </c>
      <c r="L29" s="32" t="n"/>
      <c r="M29" s="32" t="n"/>
      <c r="N29" s="31">
        <f>IF(ISNUMBER($F29),($F29-IF(ISNUMBER($AM29),$AM29,0))*(1-IF(ISNUMBER($J29),$J29,0)),"")</f>
        <v/>
      </c>
      <c r="O29" s="15" t="inlineStr">
        <is>
          <t>Glacier Cherry</t>
        </is>
      </c>
      <c r="P29" s="29" t="n">
        <v>0</v>
      </c>
      <c r="Q29" s="29" t="n">
        <v>270</v>
      </c>
      <c r="R29" s="29" t="n">
        <v>75</v>
      </c>
      <c r="S29" s="29" t="n">
        <v>0</v>
      </c>
      <c r="T29" s="29" t="n">
        <v>5</v>
      </c>
      <c r="U29" s="15" t="inlineStr">
        <is>
          <t>Sucralose + acesulfame-K</t>
        </is>
      </c>
      <c r="V29" s="15" t="inlineStr">
        <is>
          <t>Same electrolytes, zero sugar</t>
        </is>
      </c>
      <c r="W29" s="32" t="n"/>
      <c r="X29" s="32" t="n"/>
      <c r="Y29" s="32" t="n"/>
      <c r="Z29" s="32" t="n"/>
      <c r="AA29" s="15" t="inlineStr">
        <is>
          <t>Very High</t>
        </is>
      </c>
      <c r="AB29" s="15" t="inlineStr">
        <is>
          <t>Top zero-sugar sports drink</t>
        </is>
      </c>
      <c r="AC29" s="15" t="inlineStr">
        <is>
          <t>Gatorade electrolytes without the sugar</t>
        </is>
      </c>
      <c r="AD29" s="15" t="inlineStr">
        <is>
          <t>Full electrolytes minus the sugar load.</t>
        </is>
      </c>
      <c r="AE29" s="32" t="n"/>
      <c r="AF29" s="34">
        <f>IF(AND(ISNUMBER($P29),ISNUMBER($AL29),$AL29&lt;&gt;0),ROUND($P29/$AL29*100,1),"")</f>
        <v/>
      </c>
      <c r="AG29" s="35">
        <f>IF(AND(ISNUMBER($S29),ISNUMBER($AL29),$AL29&lt;&gt;0),ROUND($S29/$AL29*100,2),"")</f>
        <v/>
      </c>
      <c r="AH29" s="34">
        <f>IF(AND(ISNUMBER($Q29),ISNUMBER($AL29),$AL29&lt;&gt;0),ROUND($Q29/$AL29*100,1),"")</f>
        <v/>
      </c>
      <c r="AI29" s="29">
        <f>IF(ISNUMBER($S29),IF($S29&lt;=1,"Yes","No"),"n/a")</f>
        <v/>
      </c>
      <c r="AJ29" s="29">
        <f>IF(ISNUMBER($S29),ROUND(MAX(0,MIN(100,100-$S29*2.5-IF(ISNUMBER($T29),$T29,0)*0.12+IF($S29&lt;=1,12,0))),0),"")</f>
        <v/>
      </c>
      <c r="AK29" s="29">
        <f>IF(ISNUMBER($Q29),IF($Q29&gt;=100,20,IF($Q29&gt;=30,10,0)),0)+IF(ISNUMBER($R29),IF($R29&gt;=100,20,0),0)+IF(ISNUMBER($P29),IF($P29&gt;=150,20,IF($P29&gt;=50,12,5)),0)+IF(ISNUMBER($S29),IF($S29&lt;=1,15,0),0)</f>
        <v/>
      </c>
      <c r="AL29" s="29" t="n">
        <v>591</v>
      </c>
      <c r="AM29" s="30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Gatorade</t>
        </is>
      </c>
      <c r="B30" s="15" t="inlineStr">
        <is>
          <t>Gatorade Zero Sugar | Lemon-Lime | single 591mL</t>
        </is>
      </c>
      <c r="C30" s="15" t="inlineStr">
        <is>
          <t>2) Electrolyte beverage (RTD)</t>
        </is>
      </c>
      <c r="D30" s="15" t="inlineStr">
        <is>
          <t>591 mL bottle</t>
        </is>
      </c>
      <c r="E30" s="29" t="n">
        <v>1</v>
      </c>
      <c r="F30" s="30" t="n"/>
      <c r="G30" s="31">
        <f>IF(AND(ISNUMBER($F30),ISNUMBER($E30),$E30&lt;&gt;0),$F30/$E30,"")</f>
        <v/>
      </c>
      <c r="H30" s="31">
        <f>IF(AND(ISNUMBER($F30),ISNUMBER($AL30),ISNUMBER($E30),($AL30*$E30)&lt;&gt;0),$F30/($AL30*$E30)*100,"")</f>
        <v/>
      </c>
      <c r="I30" s="32" t="n"/>
      <c r="J30" s="33" t="n"/>
      <c r="K30" s="31">
        <f>IF(AND(ISNUMBER($F30),ISNUMBER($J30)),$F30*(1-$J30),"")</f>
        <v/>
      </c>
      <c r="L30" s="32" t="n"/>
      <c r="M30" s="32" t="n"/>
      <c r="N30" s="31">
        <f>IF(ISNUMBER($F30),($F30-IF(ISNUMBER($AM30),$AM30,0))*(1-IF(ISNUMBER($J30),$J30,0)),"")</f>
        <v/>
      </c>
      <c r="O30" s="15" t="inlineStr">
        <is>
          <t>Lemon-Lime</t>
        </is>
      </c>
      <c r="P30" s="29" t="n">
        <v>0</v>
      </c>
      <c r="Q30" s="29" t="n">
        <v>270</v>
      </c>
      <c r="R30" s="29" t="n">
        <v>75</v>
      </c>
      <c r="S30" s="29" t="n">
        <v>0</v>
      </c>
      <c r="T30" s="29" t="n">
        <v>5</v>
      </c>
      <c r="U30" s="15" t="inlineStr">
        <is>
          <t>Sucralose + acesulfame-K</t>
        </is>
      </c>
      <c r="V30" s="15" t="inlineStr">
        <is>
          <t>Same electrolytes, zero sugar</t>
        </is>
      </c>
      <c r="W30" s="32" t="n"/>
      <c r="X30" s="32" t="n"/>
      <c r="Y30" s="32" t="n"/>
      <c r="Z30" s="32" t="n"/>
      <c r="AA30" s="15" t="inlineStr">
        <is>
          <t>Very High</t>
        </is>
      </c>
      <c r="AB30" s="15" t="inlineStr">
        <is>
          <t>Top zero-sugar sports drink</t>
        </is>
      </c>
      <c r="AC30" s="15" t="inlineStr">
        <is>
          <t>Gatorade electrolytes without the sugar</t>
        </is>
      </c>
      <c r="AD30" s="15" t="inlineStr">
        <is>
          <t>Full electrolytes minus the sugar load.</t>
        </is>
      </c>
      <c r="AE30" s="32" t="n"/>
      <c r="AF30" s="34">
        <f>IF(AND(ISNUMBER($P30),ISNUMBER($AL30),$AL30&lt;&gt;0),ROUND($P30/$AL30*100,1),"")</f>
        <v/>
      </c>
      <c r="AG30" s="35">
        <f>IF(AND(ISNUMBER($S30),ISNUMBER($AL30),$AL30&lt;&gt;0),ROUND($S30/$AL30*100,2),"")</f>
        <v/>
      </c>
      <c r="AH30" s="34">
        <f>IF(AND(ISNUMBER($Q30),ISNUMBER($AL30),$AL30&lt;&gt;0),ROUND($Q30/$AL30*100,1),"")</f>
        <v/>
      </c>
      <c r="AI30" s="29">
        <f>IF(ISNUMBER($S30),IF($S30&lt;=1,"Yes","No"),"n/a")</f>
        <v/>
      </c>
      <c r="AJ30" s="29">
        <f>IF(ISNUMBER($S30),ROUND(MAX(0,MIN(100,100-$S30*2.5-IF(ISNUMBER($T30),$T30,0)*0.12+IF($S30&lt;=1,12,0))),0),"")</f>
        <v/>
      </c>
      <c r="AK30" s="29">
        <f>IF(ISNUMBER($Q30),IF($Q30&gt;=100,20,IF($Q30&gt;=30,10,0)),0)+IF(ISNUMBER($R30),IF($R30&gt;=100,20,0),0)+IF(ISNUMBER($P30),IF($P30&gt;=150,20,IF($P30&gt;=50,12,5)),0)+IF(ISNUMBER($S30),IF($S30&lt;=1,15,0),0)</f>
        <v/>
      </c>
      <c r="AL30" s="29" t="n">
        <v>591</v>
      </c>
      <c r="AM30" s="30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Gatorade</t>
        </is>
      </c>
      <c r="B31" s="15" t="inlineStr">
        <is>
          <t>Gatorade Zero Sugar | Lemon-Lime | 6-pack 591mL</t>
        </is>
      </c>
      <c r="C31" s="15" t="inlineStr">
        <is>
          <t>2) Electrolyte beverage (RTD)</t>
        </is>
      </c>
      <c r="D31" s="15" t="inlineStr">
        <is>
          <t>591 mL bottle</t>
        </is>
      </c>
      <c r="E31" s="29" t="n">
        <v>6</v>
      </c>
      <c r="F31" s="30" t="n"/>
      <c r="G31" s="31">
        <f>IF(AND(ISNUMBER($F31),ISNUMBER($E31),$E31&lt;&gt;0),$F31/$E31,"")</f>
        <v/>
      </c>
      <c r="H31" s="31">
        <f>IF(AND(ISNUMBER($F31),ISNUMBER($AL31),ISNUMBER($E31),($AL31*$E31)&lt;&gt;0),$F31/($AL31*$E31)*100,"")</f>
        <v/>
      </c>
      <c r="I31" s="32" t="n"/>
      <c r="J31" s="33" t="n"/>
      <c r="K31" s="31">
        <f>IF(AND(ISNUMBER($F31),ISNUMBER($J31)),$F31*(1-$J31),"")</f>
        <v/>
      </c>
      <c r="L31" s="32" t="n"/>
      <c r="M31" s="32" t="n"/>
      <c r="N31" s="31">
        <f>IF(ISNUMBER($F31),($F31-IF(ISNUMBER($AM31),$AM31,0))*(1-IF(ISNUMBER($J31),$J31,0)),"")</f>
        <v/>
      </c>
      <c r="O31" s="15" t="inlineStr">
        <is>
          <t>Lemon-Lime</t>
        </is>
      </c>
      <c r="P31" s="29" t="n">
        <v>0</v>
      </c>
      <c r="Q31" s="29" t="n">
        <v>270</v>
      </c>
      <c r="R31" s="29" t="n">
        <v>75</v>
      </c>
      <c r="S31" s="29" t="n">
        <v>0</v>
      </c>
      <c r="T31" s="29" t="n">
        <v>5</v>
      </c>
      <c r="U31" s="15" t="inlineStr">
        <is>
          <t>Sucralose + acesulfame-K</t>
        </is>
      </c>
      <c r="V31" s="15" t="inlineStr">
        <is>
          <t>Same electrolytes, zero sugar</t>
        </is>
      </c>
      <c r="W31" s="32" t="n"/>
      <c r="X31" s="32" t="n"/>
      <c r="Y31" s="32" t="n"/>
      <c r="Z31" s="32" t="n"/>
      <c r="AA31" s="15" t="inlineStr">
        <is>
          <t>Very High</t>
        </is>
      </c>
      <c r="AB31" s="15" t="inlineStr">
        <is>
          <t>Top zero-sugar sports drink</t>
        </is>
      </c>
      <c r="AC31" s="15" t="inlineStr">
        <is>
          <t>Gatorade electrolytes without the sugar</t>
        </is>
      </c>
      <c r="AD31" s="15" t="inlineStr">
        <is>
          <t>Full electrolytes minus the sugar load.</t>
        </is>
      </c>
      <c r="AE31" s="32" t="n"/>
      <c r="AF31" s="34">
        <f>IF(AND(ISNUMBER($P31),ISNUMBER($AL31),$AL31&lt;&gt;0),ROUND($P31/$AL31*100,1),"")</f>
        <v/>
      </c>
      <c r="AG31" s="35">
        <f>IF(AND(ISNUMBER($S31),ISNUMBER($AL31),$AL31&lt;&gt;0),ROUND($S31/$AL31*100,2),"")</f>
        <v/>
      </c>
      <c r="AH31" s="34">
        <f>IF(AND(ISNUMBER($Q31),ISNUMBER($AL31),$AL31&lt;&gt;0),ROUND($Q31/$AL31*100,1),"")</f>
        <v/>
      </c>
      <c r="AI31" s="29">
        <f>IF(ISNUMBER($S31),IF($S31&lt;=1,"Yes","No"),"n/a")</f>
        <v/>
      </c>
      <c r="AJ31" s="29">
        <f>IF(ISNUMBER($S31),ROUND(MAX(0,MIN(100,100-$S31*2.5-IF(ISNUMBER($T31),$T31,0)*0.12+IF($S31&lt;=1,12,0))),0),"")</f>
        <v/>
      </c>
      <c r="AK31" s="29">
        <f>IF(ISNUMBER($Q31),IF($Q31&gt;=100,20,IF($Q31&gt;=30,10,0)),0)+IF(ISNUMBER($R31),IF($R31&gt;=100,20,0),0)+IF(ISNUMBER($P31),IF($P31&gt;=150,20,IF($P31&gt;=50,12,5)),0)+IF(ISNUMBER($S31),IF($S31&lt;=1,15,0),0)</f>
        <v/>
      </c>
      <c r="AL31" s="29" t="n">
        <v>591</v>
      </c>
      <c r="AM31" s="30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Gatorade</t>
        </is>
      </c>
      <c r="B32" s="15" t="inlineStr">
        <is>
          <t>Gatorade Zero Sugar | Lemon-Lime | 12-pack 591mL</t>
        </is>
      </c>
      <c r="C32" s="15" t="inlineStr">
        <is>
          <t>2) Electrolyte beverage (RTD)</t>
        </is>
      </c>
      <c r="D32" s="15" t="inlineStr">
        <is>
          <t>591 mL bottle</t>
        </is>
      </c>
      <c r="E32" s="29" t="n">
        <v>12</v>
      </c>
      <c r="F32" s="30" t="n"/>
      <c r="G32" s="31">
        <f>IF(AND(ISNUMBER($F32),ISNUMBER($E32),$E32&lt;&gt;0),$F32/$E32,"")</f>
        <v/>
      </c>
      <c r="H32" s="31">
        <f>IF(AND(ISNUMBER($F32),ISNUMBER($AL32),ISNUMBER($E32),($AL32*$E32)&lt;&gt;0),$F32/($AL32*$E32)*100,"")</f>
        <v/>
      </c>
      <c r="I32" s="32" t="n"/>
      <c r="J32" s="33" t="n"/>
      <c r="K32" s="31">
        <f>IF(AND(ISNUMBER($F32),ISNUMBER($J32)),$F32*(1-$J32),"")</f>
        <v/>
      </c>
      <c r="L32" s="32" t="n"/>
      <c r="M32" s="32" t="n"/>
      <c r="N32" s="31">
        <f>IF(ISNUMBER($F32),($F32-IF(ISNUMBER($AM32),$AM32,0))*(1-IF(ISNUMBER($J32),$J32,0)),"")</f>
        <v/>
      </c>
      <c r="O32" s="15" t="inlineStr">
        <is>
          <t>Lemon-Lime</t>
        </is>
      </c>
      <c r="P32" s="29" t="n">
        <v>0</v>
      </c>
      <c r="Q32" s="29" t="n">
        <v>270</v>
      </c>
      <c r="R32" s="29" t="n">
        <v>75</v>
      </c>
      <c r="S32" s="29" t="n">
        <v>0</v>
      </c>
      <c r="T32" s="29" t="n">
        <v>5</v>
      </c>
      <c r="U32" s="15" t="inlineStr">
        <is>
          <t>Sucralose + acesulfame-K</t>
        </is>
      </c>
      <c r="V32" s="15" t="inlineStr">
        <is>
          <t>Same electrolytes, zero sugar</t>
        </is>
      </c>
      <c r="W32" s="32" t="n"/>
      <c r="X32" s="32" t="n"/>
      <c r="Y32" s="32" t="n"/>
      <c r="Z32" s="32" t="n"/>
      <c r="AA32" s="15" t="inlineStr">
        <is>
          <t>Very High</t>
        </is>
      </c>
      <c r="AB32" s="15" t="inlineStr">
        <is>
          <t>Top zero-sugar sports drink</t>
        </is>
      </c>
      <c r="AC32" s="15" t="inlineStr">
        <is>
          <t>Gatorade electrolytes without the sugar</t>
        </is>
      </c>
      <c r="AD32" s="15" t="inlineStr">
        <is>
          <t>Full electrolytes minus the sugar load.</t>
        </is>
      </c>
      <c r="AE32" s="32" t="n"/>
      <c r="AF32" s="34">
        <f>IF(AND(ISNUMBER($P32),ISNUMBER($AL32),$AL32&lt;&gt;0),ROUND($P32/$AL32*100,1),"")</f>
        <v/>
      </c>
      <c r="AG32" s="35">
        <f>IF(AND(ISNUMBER($S32),ISNUMBER($AL32),$AL32&lt;&gt;0),ROUND($S32/$AL32*100,2),"")</f>
        <v/>
      </c>
      <c r="AH32" s="34">
        <f>IF(AND(ISNUMBER($Q32),ISNUMBER($AL32),$AL32&lt;&gt;0),ROUND($Q32/$AL32*100,1),"")</f>
        <v/>
      </c>
      <c r="AI32" s="29">
        <f>IF(ISNUMBER($S32),IF($S32&lt;=1,"Yes","No"),"n/a")</f>
        <v/>
      </c>
      <c r="AJ32" s="29">
        <f>IF(ISNUMBER($S32),ROUND(MAX(0,MIN(100,100-$S32*2.5-IF(ISNUMBER($T32),$T32,0)*0.12+IF($S32&lt;=1,12,0))),0),"")</f>
        <v/>
      </c>
      <c r="AK32" s="29">
        <f>IF(ISNUMBER($Q32),IF($Q32&gt;=100,20,IF($Q32&gt;=30,10,0)),0)+IF(ISNUMBER($R32),IF($R32&gt;=100,20,0),0)+IF(ISNUMBER($P32),IF($P32&gt;=150,20,IF($P32&gt;=50,12,5)),0)+IF(ISNUMBER($S32),IF($S32&lt;=1,15,0),0)</f>
        <v/>
      </c>
      <c r="AL32" s="29" t="n">
        <v>591</v>
      </c>
      <c r="AM32" s="30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Gatorade</t>
        </is>
      </c>
      <c r="B33" s="15" t="inlineStr">
        <is>
          <t>Gatorade Zero Sugar | Lemon-Lime | 24-pack 591mL</t>
        </is>
      </c>
      <c r="C33" s="15" t="inlineStr">
        <is>
          <t>2) Electrolyte beverage (RTD)</t>
        </is>
      </c>
      <c r="D33" s="15" t="inlineStr">
        <is>
          <t>591 mL bottle</t>
        </is>
      </c>
      <c r="E33" s="29" t="n">
        <v>24</v>
      </c>
      <c r="F33" s="30" t="n"/>
      <c r="G33" s="31">
        <f>IF(AND(ISNUMBER($F33),ISNUMBER($E33),$E33&lt;&gt;0),$F33/$E33,"")</f>
        <v/>
      </c>
      <c r="H33" s="31">
        <f>IF(AND(ISNUMBER($F33),ISNUMBER($AL33),ISNUMBER($E33),($AL33*$E33)&lt;&gt;0),$F33/($AL33*$E33)*100,"")</f>
        <v/>
      </c>
      <c r="I33" s="32" t="n"/>
      <c r="J33" s="33" t="n"/>
      <c r="K33" s="31">
        <f>IF(AND(ISNUMBER($F33),ISNUMBER($J33)),$F33*(1-$J33),"")</f>
        <v/>
      </c>
      <c r="L33" s="32" t="n"/>
      <c r="M33" s="32" t="n"/>
      <c r="N33" s="31">
        <f>IF(ISNUMBER($F33),($F33-IF(ISNUMBER($AM33),$AM33,0))*(1-IF(ISNUMBER($J33),$J33,0)),"")</f>
        <v/>
      </c>
      <c r="O33" s="15" t="inlineStr">
        <is>
          <t>Lemon-Lime</t>
        </is>
      </c>
      <c r="P33" s="29" t="n">
        <v>0</v>
      </c>
      <c r="Q33" s="29" t="n">
        <v>270</v>
      </c>
      <c r="R33" s="29" t="n">
        <v>75</v>
      </c>
      <c r="S33" s="29" t="n">
        <v>0</v>
      </c>
      <c r="T33" s="29" t="n">
        <v>5</v>
      </c>
      <c r="U33" s="15" t="inlineStr">
        <is>
          <t>Sucralose + acesulfame-K</t>
        </is>
      </c>
      <c r="V33" s="15" t="inlineStr">
        <is>
          <t>Same electrolytes, zero sugar</t>
        </is>
      </c>
      <c r="W33" s="32" t="n"/>
      <c r="X33" s="32" t="n"/>
      <c r="Y33" s="32" t="n"/>
      <c r="Z33" s="32" t="n"/>
      <c r="AA33" s="15" t="inlineStr">
        <is>
          <t>Very High</t>
        </is>
      </c>
      <c r="AB33" s="15" t="inlineStr">
        <is>
          <t>Top zero-sugar sports drink</t>
        </is>
      </c>
      <c r="AC33" s="15" t="inlineStr">
        <is>
          <t>Gatorade electrolytes without the sugar</t>
        </is>
      </c>
      <c r="AD33" s="15" t="inlineStr">
        <is>
          <t>Full electrolytes minus the sugar load.</t>
        </is>
      </c>
      <c r="AE33" s="32" t="n"/>
      <c r="AF33" s="34">
        <f>IF(AND(ISNUMBER($P33),ISNUMBER($AL33),$AL33&lt;&gt;0),ROUND($P33/$AL33*100,1),"")</f>
        <v/>
      </c>
      <c r="AG33" s="35">
        <f>IF(AND(ISNUMBER($S33),ISNUMBER($AL33),$AL33&lt;&gt;0),ROUND($S33/$AL33*100,2),"")</f>
        <v/>
      </c>
      <c r="AH33" s="34">
        <f>IF(AND(ISNUMBER($Q33),ISNUMBER($AL33),$AL33&lt;&gt;0),ROUND($Q33/$AL33*100,1),"")</f>
        <v/>
      </c>
      <c r="AI33" s="29">
        <f>IF(ISNUMBER($S33),IF($S33&lt;=1,"Yes","No"),"n/a")</f>
        <v/>
      </c>
      <c r="AJ33" s="29">
        <f>IF(ISNUMBER($S33),ROUND(MAX(0,MIN(100,100-$S33*2.5-IF(ISNUMBER($T33),$T33,0)*0.12+IF($S33&lt;=1,12,0))),0),"")</f>
        <v/>
      </c>
      <c r="AK33" s="29">
        <f>IF(ISNUMBER($Q33),IF($Q33&gt;=100,20,IF($Q33&gt;=30,10,0)),0)+IF(ISNUMBER($R33),IF($R33&gt;=100,20,0),0)+IF(ISNUMBER($P33),IF($P33&gt;=150,20,IF($P33&gt;=50,12,5)),0)+IF(ISNUMBER($S33),IF($S33&lt;=1,15,0),0)</f>
        <v/>
      </c>
      <c r="AL33" s="29" t="n">
        <v>591</v>
      </c>
      <c r="AM33" s="30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Gatorade</t>
        </is>
      </c>
      <c r="B34" s="15" t="inlineStr">
        <is>
          <t>Gatorade Zero Sugar | Orange | single 591mL</t>
        </is>
      </c>
      <c r="C34" s="15" t="inlineStr">
        <is>
          <t>2) Electrolyte beverage (RTD)</t>
        </is>
      </c>
      <c r="D34" s="15" t="inlineStr">
        <is>
          <t>591 mL bottle</t>
        </is>
      </c>
      <c r="E34" s="29" t="n">
        <v>1</v>
      </c>
      <c r="F34" s="30" t="n"/>
      <c r="G34" s="31">
        <f>IF(AND(ISNUMBER($F34),ISNUMBER($E34),$E34&lt;&gt;0),$F34/$E34,"")</f>
        <v/>
      </c>
      <c r="H34" s="31">
        <f>IF(AND(ISNUMBER($F34),ISNUMBER($AL34),ISNUMBER($E34),($AL34*$E34)&lt;&gt;0),$F34/($AL34*$E34)*100,"")</f>
        <v/>
      </c>
      <c r="I34" s="32" t="n"/>
      <c r="J34" s="33" t="n"/>
      <c r="K34" s="31">
        <f>IF(AND(ISNUMBER($F34),ISNUMBER($J34)),$F34*(1-$J34),"")</f>
        <v/>
      </c>
      <c r="L34" s="32" t="n"/>
      <c r="M34" s="32" t="n"/>
      <c r="N34" s="31">
        <f>IF(ISNUMBER($F34),($F34-IF(ISNUMBER($AM34),$AM34,0))*(1-IF(ISNUMBER($J34),$J34,0)),"")</f>
        <v/>
      </c>
      <c r="O34" s="15" t="inlineStr">
        <is>
          <t>Orange</t>
        </is>
      </c>
      <c r="P34" s="29" t="n">
        <v>0</v>
      </c>
      <c r="Q34" s="29" t="n">
        <v>270</v>
      </c>
      <c r="R34" s="29" t="n">
        <v>75</v>
      </c>
      <c r="S34" s="29" t="n">
        <v>0</v>
      </c>
      <c r="T34" s="29" t="n">
        <v>5</v>
      </c>
      <c r="U34" s="15" t="inlineStr">
        <is>
          <t>Sucralose + acesulfame-K</t>
        </is>
      </c>
      <c r="V34" s="15" t="inlineStr">
        <is>
          <t>Same electrolytes, zero sugar</t>
        </is>
      </c>
      <c r="W34" s="32" t="n"/>
      <c r="X34" s="32" t="n"/>
      <c r="Y34" s="32" t="n"/>
      <c r="Z34" s="32" t="n"/>
      <c r="AA34" s="15" t="inlineStr">
        <is>
          <t>Very High</t>
        </is>
      </c>
      <c r="AB34" s="15" t="inlineStr">
        <is>
          <t>Top zero-sugar sports drink</t>
        </is>
      </c>
      <c r="AC34" s="15" t="inlineStr">
        <is>
          <t>Gatorade electrolytes without the sugar</t>
        </is>
      </c>
      <c r="AD34" s="15" t="inlineStr">
        <is>
          <t>Full electrolytes minus the sugar load.</t>
        </is>
      </c>
      <c r="AE34" s="32" t="n"/>
      <c r="AF34" s="34">
        <f>IF(AND(ISNUMBER($P34),ISNUMBER($AL34),$AL34&lt;&gt;0),ROUND($P34/$AL34*100,1),"")</f>
        <v/>
      </c>
      <c r="AG34" s="35">
        <f>IF(AND(ISNUMBER($S34),ISNUMBER($AL34),$AL34&lt;&gt;0),ROUND($S34/$AL34*100,2),"")</f>
        <v/>
      </c>
      <c r="AH34" s="34">
        <f>IF(AND(ISNUMBER($Q34),ISNUMBER($AL34),$AL34&lt;&gt;0),ROUND($Q34/$AL34*100,1),"")</f>
        <v/>
      </c>
      <c r="AI34" s="29">
        <f>IF(ISNUMBER($S34),IF($S34&lt;=1,"Yes","No"),"n/a")</f>
        <v/>
      </c>
      <c r="AJ34" s="29">
        <f>IF(ISNUMBER($S34),ROUND(MAX(0,MIN(100,100-$S34*2.5-IF(ISNUMBER($T34),$T34,0)*0.12+IF($S34&lt;=1,12,0))),0),"")</f>
        <v/>
      </c>
      <c r="AK34" s="29">
        <f>IF(ISNUMBER($Q34),IF($Q34&gt;=100,20,IF($Q34&gt;=30,10,0)),0)+IF(ISNUMBER($R34),IF($R34&gt;=100,20,0),0)+IF(ISNUMBER($P34),IF($P34&gt;=150,20,IF($P34&gt;=50,12,5)),0)+IF(ISNUMBER($S34),IF($S34&lt;=1,15,0),0)</f>
        <v/>
      </c>
      <c r="AL34" s="29" t="n">
        <v>591</v>
      </c>
      <c r="AM34" s="30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Gatorade</t>
        </is>
      </c>
      <c r="B35" s="15" t="inlineStr">
        <is>
          <t>Gatorade Zero Sugar | Orange | 6-pack 591mL</t>
        </is>
      </c>
      <c r="C35" s="15" t="inlineStr">
        <is>
          <t>2) Electrolyte beverage (RTD)</t>
        </is>
      </c>
      <c r="D35" s="15" t="inlineStr">
        <is>
          <t>591 mL bottle</t>
        </is>
      </c>
      <c r="E35" s="29" t="n">
        <v>6</v>
      </c>
      <c r="F35" s="30" t="n"/>
      <c r="G35" s="31">
        <f>IF(AND(ISNUMBER($F35),ISNUMBER($E35),$E35&lt;&gt;0),$F35/$E35,"")</f>
        <v/>
      </c>
      <c r="H35" s="31">
        <f>IF(AND(ISNUMBER($F35),ISNUMBER($AL35),ISNUMBER($E35),($AL35*$E35)&lt;&gt;0),$F35/($AL35*$E35)*100,"")</f>
        <v/>
      </c>
      <c r="I35" s="32" t="n"/>
      <c r="J35" s="33" t="n"/>
      <c r="K35" s="31">
        <f>IF(AND(ISNUMBER($F35),ISNUMBER($J35)),$F35*(1-$J35),"")</f>
        <v/>
      </c>
      <c r="L35" s="32" t="n"/>
      <c r="M35" s="32" t="n"/>
      <c r="N35" s="31">
        <f>IF(ISNUMBER($F35),($F35-IF(ISNUMBER($AM35),$AM35,0))*(1-IF(ISNUMBER($J35),$J35,0)),"")</f>
        <v/>
      </c>
      <c r="O35" s="15" t="inlineStr">
        <is>
          <t>Orange</t>
        </is>
      </c>
      <c r="P35" s="29" t="n">
        <v>0</v>
      </c>
      <c r="Q35" s="29" t="n">
        <v>270</v>
      </c>
      <c r="R35" s="29" t="n">
        <v>75</v>
      </c>
      <c r="S35" s="29" t="n">
        <v>0</v>
      </c>
      <c r="T35" s="29" t="n">
        <v>5</v>
      </c>
      <c r="U35" s="15" t="inlineStr">
        <is>
          <t>Sucralose + acesulfame-K</t>
        </is>
      </c>
      <c r="V35" s="15" t="inlineStr">
        <is>
          <t>Same electrolytes, zero sugar</t>
        </is>
      </c>
      <c r="W35" s="32" t="n"/>
      <c r="X35" s="32" t="n"/>
      <c r="Y35" s="32" t="n"/>
      <c r="Z35" s="32" t="n"/>
      <c r="AA35" s="15" t="inlineStr">
        <is>
          <t>Very High</t>
        </is>
      </c>
      <c r="AB35" s="15" t="inlineStr">
        <is>
          <t>Top zero-sugar sports drink</t>
        </is>
      </c>
      <c r="AC35" s="15" t="inlineStr">
        <is>
          <t>Gatorade electrolytes without the sugar</t>
        </is>
      </c>
      <c r="AD35" s="15" t="inlineStr">
        <is>
          <t>Full electrolytes minus the sugar load.</t>
        </is>
      </c>
      <c r="AE35" s="32" t="n"/>
      <c r="AF35" s="34">
        <f>IF(AND(ISNUMBER($P35),ISNUMBER($AL35),$AL35&lt;&gt;0),ROUND($P35/$AL35*100,1),"")</f>
        <v/>
      </c>
      <c r="AG35" s="35">
        <f>IF(AND(ISNUMBER($S35),ISNUMBER($AL35),$AL35&lt;&gt;0),ROUND($S35/$AL35*100,2),"")</f>
        <v/>
      </c>
      <c r="AH35" s="34">
        <f>IF(AND(ISNUMBER($Q35),ISNUMBER($AL35),$AL35&lt;&gt;0),ROUND($Q35/$AL35*100,1),"")</f>
        <v/>
      </c>
      <c r="AI35" s="29">
        <f>IF(ISNUMBER($S35),IF($S35&lt;=1,"Yes","No"),"n/a")</f>
        <v/>
      </c>
      <c r="AJ35" s="29">
        <f>IF(ISNUMBER($S35),ROUND(MAX(0,MIN(100,100-$S35*2.5-IF(ISNUMBER($T35),$T35,0)*0.12+IF($S35&lt;=1,12,0))),0),"")</f>
        <v/>
      </c>
      <c r="AK35" s="29">
        <f>IF(ISNUMBER($Q35),IF($Q35&gt;=100,20,IF($Q35&gt;=30,10,0)),0)+IF(ISNUMBER($R35),IF($R35&gt;=100,20,0),0)+IF(ISNUMBER($P35),IF($P35&gt;=150,20,IF($P35&gt;=50,12,5)),0)+IF(ISNUMBER($S35),IF($S35&lt;=1,15,0),0)</f>
        <v/>
      </c>
      <c r="AL35" s="29" t="n">
        <v>591</v>
      </c>
      <c r="AM35" s="30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Gatorade</t>
        </is>
      </c>
      <c r="B36" s="15" t="inlineStr">
        <is>
          <t>Gatorade Zero Sugar | Orange | 12-pack 591mL</t>
        </is>
      </c>
      <c r="C36" s="15" t="inlineStr">
        <is>
          <t>2) Electrolyte beverage (RTD)</t>
        </is>
      </c>
      <c r="D36" s="15" t="inlineStr">
        <is>
          <t>591 mL bottle</t>
        </is>
      </c>
      <c r="E36" s="29" t="n">
        <v>12</v>
      </c>
      <c r="F36" s="30" t="n"/>
      <c r="G36" s="31">
        <f>IF(AND(ISNUMBER($F36),ISNUMBER($E36),$E36&lt;&gt;0),$F36/$E36,"")</f>
        <v/>
      </c>
      <c r="H36" s="31">
        <f>IF(AND(ISNUMBER($F36),ISNUMBER($AL36),ISNUMBER($E36),($AL36*$E36)&lt;&gt;0),$F36/($AL36*$E36)*100,"")</f>
        <v/>
      </c>
      <c r="I36" s="32" t="n"/>
      <c r="J36" s="33" t="n"/>
      <c r="K36" s="31">
        <f>IF(AND(ISNUMBER($F36),ISNUMBER($J36)),$F36*(1-$J36),"")</f>
        <v/>
      </c>
      <c r="L36" s="32" t="n"/>
      <c r="M36" s="32" t="n"/>
      <c r="N36" s="31">
        <f>IF(ISNUMBER($F36),($F36-IF(ISNUMBER($AM36),$AM36,0))*(1-IF(ISNUMBER($J36),$J36,0)),"")</f>
        <v/>
      </c>
      <c r="O36" s="15" t="inlineStr">
        <is>
          <t>Orange</t>
        </is>
      </c>
      <c r="P36" s="29" t="n">
        <v>0</v>
      </c>
      <c r="Q36" s="29" t="n">
        <v>270</v>
      </c>
      <c r="R36" s="29" t="n">
        <v>75</v>
      </c>
      <c r="S36" s="29" t="n">
        <v>0</v>
      </c>
      <c r="T36" s="29" t="n">
        <v>5</v>
      </c>
      <c r="U36" s="15" t="inlineStr">
        <is>
          <t>Sucralose + acesulfame-K</t>
        </is>
      </c>
      <c r="V36" s="15" t="inlineStr">
        <is>
          <t>Same electrolytes, zero sugar</t>
        </is>
      </c>
      <c r="W36" s="32" t="n"/>
      <c r="X36" s="32" t="n"/>
      <c r="Y36" s="32" t="n"/>
      <c r="Z36" s="32" t="n"/>
      <c r="AA36" s="15" t="inlineStr">
        <is>
          <t>Very High</t>
        </is>
      </c>
      <c r="AB36" s="15" t="inlineStr">
        <is>
          <t>Top zero-sugar sports drink</t>
        </is>
      </c>
      <c r="AC36" s="15" t="inlineStr">
        <is>
          <t>Gatorade electrolytes without the sugar</t>
        </is>
      </c>
      <c r="AD36" s="15" t="inlineStr">
        <is>
          <t>Full electrolytes minus the sugar load.</t>
        </is>
      </c>
      <c r="AE36" s="32" t="n"/>
      <c r="AF36" s="34">
        <f>IF(AND(ISNUMBER($P36),ISNUMBER($AL36),$AL36&lt;&gt;0),ROUND($P36/$AL36*100,1),"")</f>
        <v/>
      </c>
      <c r="AG36" s="35">
        <f>IF(AND(ISNUMBER($S36),ISNUMBER($AL36),$AL36&lt;&gt;0),ROUND($S36/$AL36*100,2),"")</f>
        <v/>
      </c>
      <c r="AH36" s="34">
        <f>IF(AND(ISNUMBER($Q36),ISNUMBER($AL36),$AL36&lt;&gt;0),ROUND($Q36/$AL36*100,1),"")</f>
        <v/>
      </c>
      <c r="AI36" s="29">
        <f>IF(ISNUMBER($S36),IF($S36&lt;=1,"Yes","No"),"n/a")</f>
        <v/>
      </c>
      <c r="AJ36" s="29">
        <f>IF(ISNUMBER($S36),ROUND(MAX(0,MIN(100,100-$S36*2.5-IF(ISNUMBER($T36),$T36,0)*0.12+IF($S36&lt;=1,12,0))),0),"")</f>
        <v/>
      </c>
      <c r="AK36" s="29">
        <f>IF(ISNUMBER($Q36),IF($Q36&gt;=100,20,IF($Q36&gt;=30,10,0)),0)+IF(ISNUMBER($R36),IF($R36&gt;=100,20,0),0)+IF(ISNUMBER($P36),IF($P36&gt;=150,20,IF($P36&gt;=50,12,5)),0)+IF(ISNUMBER($S36),IF($S36&lt;=1,15,0),0)</f>
        <v/>
      </c>
      <c r="AL36" s="29" t="n">
        <v>591</v>
      </c>
      <c r="AM36" s="30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Gatorade</t>
        </is>
      </c>
      <c r="B37" s="15" t="inlineStr">
        <is>
          <t>Gatorade Zero Sugar | Orange | 24-pack 591mL</t>
        </is>
      </c>
      <c r="C37" s="15" t="inlineStr">
        <is>
          <t>2) Electrolyte beverage (RTD)</t>
        </is>
      </c>
      <c r="D37" s="15" t="inlineStr">
        <is>
          <t>591 mL bottle</t>
        </is>
      </c>
      <c r="E37" s="29" t="n">
        <v>24</v>
      </c>
      <c r="F37" s="30" t="n"/>
      <c r="G37" s="31">
        <f>IF(AND(ISNUMBER($F37),ISNUMBER($E37),$E37&lt;&gt;0),$F37/$E37,"")</f>
        <v/>
      </c>
      <c r="H37" s="31">
        <f>IF(AND(ISNUMBER($F37),ISNUMBER($AL37),ISNUMBER($E37),($AL37*$E37)&lt;&gt;0),$F37/($AL37*$E37)*100,"")</f>
        <v/>
      </c>
      <c r="I37" s="32" t="n"/>
      <c r="J37" s="33" t="n"/>
      <c r="K37" s="31">
        <f>IF(AND(ISNUMBER($F37),ISNUMBER($J37)),$F37*(1-$J37),"")</f>
        <v/>
      </c>
      <c r="L37" s="32" t="n"/>
      <c r="M37" s="32" t="n"/>
      <c r="N37" s="31">
        <f>IF(ISNUMBER($F37),($F37-IF(ISNUMBER($AM37),$AM37,0))*(1-IF(ISNUMBER($J37),$J37,0)),"")</f>
        <v/>
      </c>
      <c r="O37" s="15" t="inlineStr">
        <is>
          <t>Orange</t>
        </is>
      </c>
      <c r="P37" s="29" t="n">
        <v>0</v>
      </c>
      <c r="Q37" s="29" t="n">
        <v>270</v>
      </c>
      <c r="R37" s="29" t="n">
        <v>75</v>
      </c>
      <c r="S37" s="29" t="n">
        <v>0</v>
      </c>
      <c r="T37" s="29" t="n">
        <v>5</v>
      </c>
      <c r="U37" s="15" t="inlineStr">
        <is>
          <t>Sucralose + acesulfame-K</t>
        </is>
      </c>
      <c r="V37" s="15" t="inlineStr">
        <is>
          <t>Same electrolytes, zero sugar</t>
        </is>
      </c>
      <c r="W37" s="32" t="n"/>
      <c r="X37" s="32" t="n"/>
      <c r="Y37" s="32" t="n"/>
      <c r="Z37" s="32" t="n"/>
      <c r="AA37" s="15" t="inlineStr">
        <is>
          <t>Very High</t>
        </is>
      </c>
      <c r="AB37" s="15" t="inlineStr">
        <is>
          <t>Top zero-sugar sports drink</t>
        </is>
      </c>
      <c r="AC37" s="15" t="inlineStr">
        <is>
          <t>Gatorade electrolytes without the sugar</t>
        </is>
      </c>
      <c r="AD37" s="15" t="inlineStr">
        <is>
          <t>Full electrolytes minus the sugar load.</t>
        </is>
      </c>
      <c r="AE37" s="32" t="n"/>
      <c r="AF37" s="34">
        <f>IF(AND(ISNUMBER($P37),ISNUMBER($AL37),$AL37&lt;&gt;0),ROUND($P37/$AL37*100,1),"")</f>
        <v/>
      </c>
      <c r="AG37" s="35">
        <f>IF(AND(ISNUMBER($S37),ISNUMBER($AL37),$AL37&lt;&gt;0),ROUND($S37/$AL37*100,2),"")</f>
        <v/>
      </c>
      <c r="AH37" s="34">
        <f>IF(AND(ISNUMBER($Q37),ISNUMBER($AL37),$AL37&lt;&gt;0),ROUND($Q37/$AL37*100,1),"")</f>
        <v/>
      </c>
      <c r="AI37" s="29">
        <f>IF(ISNUMBER($S37),IF($S37&lt;=1,"Yes","No"),"n/a")</f>
        <v/>
      </c>
      <c r="AJ37" s="29">
        <f>IF(ISNUMBER($S37),ROUND(MAX(0,MIN(100,100-$S37*2.5-IF(ISNUMBER($T37),$T37,0)*0.12+IF($S37&lt;=1,12,0))),0),"")</f>
        <v/>
      </c>
      <c r="AK37" s="29">
        <f>IF(ISNUMBER($Q37),IF($Q37&gt;=100,20,IF($Q37&gt;=30,10,0)),0)+IF(ISNUMBER($R37),IF($R37&gt;=100,20,0),0)+IF(ISNUMBER($P37),IF($P37&gt;=150,20,IF($P37&gt;=50,12,5)),0)+IF(ISNUMBER($S37),IF($S37&lt;=1,15,0),0)</f>
        <v/>
      </c>
      <c r="AL37" s="29" t="n">
        <v>591</v>
      </c>
      <c r="AM37" s="30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Gatorade</t>
        </is>
      </c>
      <c r="B38" s="15" t="inlineStr">
        <is>
          <t>Gatorade Zero Sugar | Berry | single 591mL</t>
        </is>
      </c>
      <c r="C38" s="15" t="inlineStr">
        <is>
          <t>2) Electrolyte beverage (RTD)</t>
        </is>
      </c>
      <c r="D38" s="15" t="inlineStr">
        <is>
          <t>591 mL bottle</t>
        </is>
      </c>
      <c r="E38" s="29" t="n">
        <v>1</v>
      </c>
      <c r="F38" s="30" t="n"/>
      <c r="G38" s="31">
        <f>IF(AND(ISNUMBER($F38),ISNUMBER($E38),$E38&lt;&gt;0),$F38/$E38,"")</f>
        <v/>
      </c>
      <c r="H38" s="31">
        <f>IF(AND(ISNUMBER($F38),ISNUMBER($AL38),ISNUMBER($E38),($AL38*$E38)&lt;&gt;0),$F38/($AL38*$E38)*100,"")</f>
        <v/>
      </c>
      <c r="I38" s="32" t="n"/>
      <c r="J38" s="33" t="n"/>
      <c r="K38" s="31">
        <f>IF(AND(ISNUMBER($F38),ISNUMBER($J38)),$F38*(1-$J38),"")</f>
        <v/>
      </c>
      <c r="L38" s="32" t="n"/>
      <c r="M38" s="32" t="n"/>
      <c r="N38" s="31">
        <f>IF(ISNUMBER($F38),($F38-IF(ISNUMBER($AM38),$AM38,0))*(1-IF(ISNUMBER($J38),$J38,0)),"")</f>
        <v/>
      </c>
      <c r="O38" s="15" t="inlineStr">
        <is>
          <t>Berry</t>
        </is>
      </c>
      <c r="P38" s="29" t="n">
        <v>0</v>
      </c>
      <c r="Q38" s="29" t="n">
        <v>270</v>
      </c>
      <c r="R38" s="29" t="n">
        <v>75</v>
      </c>
      <c r="S38" s="29" t="n">
        <v>0</v>
      </c>
      <c r="T38" s="29" t="n">
        <v>5</v>
      </c>
      <c r="U38" s="15" t="inlineStr">
        <is>
          <t>Sucralose + acesulfame-K</t>
        </is>
      </c>
      <c r="V38" s="15" t="inlineStr">
        <is>
          <t>Same electrolytes, zero sugar</t>
        </is>
      </c>
      <c r="W38" s="32" t="n"/>
      <c r="X38" s="32" t="n"/>
      <c r="Y38" s="32" t="n"/>
      <c r="Z38" s="32" t="n"/>
      <c r="AA38" s="15" t="inlineStr">
        <is>
          <t>Very High</t>
        </is>
      </c>
      <c r="AB38" s="15" t="inlineStr">
        <is>
          <t>Top zero-sugar sports drink</t>
        </is>
      </c>
      <c r="AC38" s="15" t="inlineStr">
        <is>
          <t>Gatorade electrolytes without the sugar</t>
        </is>
      </c>
      <c r="AD38" s="15" t="inlineStr">
        <is>
          <t>Full electrolytes minus the sugar load.</t>
        </is>
      </c>
      <c r="AE38" s="32" t="n"/>
      <c r="AF38" s="34">
        <f>IF(AND(ISNUMBER($P38),ISNUMBER($AL38),$AL38&lt;&gt;0),ROUND($P38/$AL38*100,1),"")</f>
        <v/>
      </c>
      <c r="AG38" s="35">
        <f>IF(AND(ISNUMBER($S38),ISNUMBER($AL38),$AL38&lt;&gt;0),ROUND($S38/$AL38*100,2),"")</f>
        <v/>
      </c>
      <c r="AH38" s="34">
        <f>IF(AND(ISNUMBER($Q38),ISNUMBER($AL38),$AL38&lt;&gt;0),ROUND($Q38/$AL38*100,1),"")</f>
        <v/>
      </c>
      <c r="AI38" s="29">
        <f>IF(ISNUMBER($S38),IF($S38&lt;=1,"Yes","No"),"n/a")</f>
        <v/>
      </c>
      <c r="AJ38" s="29">
        <f>IF(ISNUMBER($S38),ROUND(MAX(0,MIN(100,100-$S38*2.5-IF(ISNUMBER($T38),$T38,0)*0.12+IF($S38&lt;=1,12,0))),0),"")</f>
        <v/>
      </c>
      <c r="AK38" s="29">
        <f>IF(ISNUMBER($Q38),IF($Q38&gt;=100,20,IF($Q38&gt;=30,10,0)),0)+IF(ISNUMBER($R38),IF($R38&gt;=100,20,0),0)+IF(ISNUMBER($P38),IF($P38&gt;=150,20,IF($P38&gt;=50,12,5)),0)+IF(ISNUMBER($S38),IF($S38&lt;=1,15,0),0)</f>
        <v/>
      </c>
      <c r="AL38" s="29" t="n">
        <v>591</v>
      </c>
      <c r="AM38" s="30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Gatorade</t>
        </is>
      </c>
      <c r="B39" s="15" t="inlineStr">
        <is>
          <t>Gatorade Zero Sugar | Berry | 6-pack 591mL</t>
        </is>
      </c>
      <c r="C39" s="15" t="inlineStr">
        <is>
          <t>2) Electrolyte beverage (RTD)</t>
        </is>
      </c>
      <c r="D39" s="15" t="inlineStr">
        <is>
          <t>591 mL bottle</t>
        </is>
      </c>
      <c r="E39" s="29" t="n">
        <v>6</v>
      </c>
      <c r="F39" s="30" t="n"/>
      <c r="G39" s="31">
        <f>IF(AND(ISNUMBER($F39),ISNUMBER($E39),$E39&lt;&gt;0),$F39/$E39,"")</f>
        <v/>
      </c>
      <c r="H39" s="31">
        <f>IF(AND(ISNUMBER($F39),ISNUMBER($AL39),ISNUMBER($E39),($AL39*$E39)&lt;&gt;0),$F39/($AL39*$E39)*100,"")</f>
        <v/>
      </c>
      <c r="I39" s="32" t="n"/>
      <c r="J39" s="33" t="n"/>
      <c r="K39" s="31">
        <f>IF(AND(ISNUMBER($F39),ISNUMBER($J39)),$F39*(1-$J39),"")</f>
        <v/>
      </c>
      <c r="L39" s="32" t="n"/>
      <c r="M39" s="32" t="n"/>
      <c r="N39" s="31">
        <f>IF(ISNUMBER($F39),($F39-IF(ISNUMBER($AM39),$AM39,0))*(1-IF(ISNUMBER($J39),$J39,0)),"")</f>
        <v/>
      </c>
      <c r="O39" s="15" t="inlineStr">
        <is>
          <t>Berry</t>
        </is>
      </c>
      <c r="P39" s="29" t="n">
        <v>0</v>
      </c>
      <c r="Q39" s="29" t="n">
        <v>270</v>
      </c>
      <c r="R39" s="29" t="n">
        <v>75</v>
      </c>
      <c r="S39" s="29" t="n">
        <v>0</v>
      </c>
      <c r="T39" s="29" t="n">
        <v>5</v>
      </c>
      <c r="U39" s="15" t="inlineStr">
        <is>
          <t>Sucralose + acesulfame-K</t>
        </is>
      </c>
      <c r="V39" s="15" t="inlineStr">
        <is>
          <t>Same electrolytes, zero sugar</t>
        </is>
      </c>
      <c r="W39" s="32" t="n"/>
      <c r="X39" s="32" t="n"/>
      <c r="Y39" s="32" t="n"/>
      <c r="Z39" s="32" t="n"/>
      <c r="AA39" s="15" t="inlineStr">
        <is>
          <t>Very High</t>
        </is>
      </c>
      <c r="AB39" s="15" t="inlineStr">
        <is>
          <t>Top zero-sugar sports drink</t>
        </is>
      </c>
      <c r="AC39" s="15" t="inlineStr">
        <is>
          <t>Gatorade electrolytes without the sugar</t>
        </is>
      </c>
      <c r="AD39" s="15" t="inlineStr">
        <is>
          <t>Full electrolytes minus the sugar load.</t>
        </is>
      </c>
      <c r="AE39" s="32" t="n"/>
      <c r="AF39" s="34">
        <f>IF(AND(ISNUMBER($P39),ISNUMBER($AL39),$AL39&lt;&gt;0),ROUND($P39/$AL39*100,1),"")</f>
        <v/>
      </c>
      <c r="AG39" s="35">
        <f>IF(AND(ISNUMBER($S39),ISNUMBER($AL39),$AL39&lt;&gt;0),ROUND($S39/$AL39*100,2),"")</f>
        <v/>
      </c>
      <c r="AH39" s="34">
        <f>IF(AND(ISNUMBER($Q39),ISNUMBER($AL39),$AL39&lt;&gt;0),ROUND($Q39/$AL39*100,1),"")</f>
        <v/>
      </c>
      <c r="AI39" s="29">
        <f>IF(ISNUMBER($S39),IF($S39&lt;=1,"Yes","No"),"n/a")</f>
        <v/>
      </c>
      <c r="AJ39" s="29">
        <f>IF(ISNUMBER($S39),ROUND(MAX(0,MIN(100,100-$S39*2.5-IF(ISNUMBER($T39),$T39,0)*0.12+IF($S39&lt;=1,12,0))),0),"")</f>
        <v/>
      </c>
      <c r="AK39" s="29">
        <f>IF(ISNUMBER($Q39),IF($Q39&gt;=100,20,IF($Q39&gt;=30,10,0)),0)+IF(ISNUMBER($R39),IF($R39&gt;=100,20,0),0)+IF(ISNUMBER($P39),IF($P39&gt;=150,20,IF($P39&gt;=50,12,5)),0)+IF(ISNUMBER($S39),IF($S39&lt;=1,15,0),0)</f>
        <v/>
      </c>
      <c r="AL39" s="29" t="n">
        <v>591</v>
      </c>
      <c r="AM39" s="30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Gatorade</t>
        </is>
      </c>
      <c r="B40" s="15" t="inlineStr">
        <is>
          <t>Gatorade Zero Sugar | Berry | 12-pack 591mL</t>
        </is>
      </c>
      <c r="C40" s="15" t="inlineStr">
        <is>
          <t>2) Electrolyte beverage (RTD)</t>
        </is>
      </c>
      <c r="D40" s="15" t="inlineStr">
        <is>
          <t>591 mL bottle</t>
        </is>
      </c>
      <c r="E40" s="29" t="n">
        <v>12</v>
      </c>
      <c r="F40" s="30" t="n"/>
      <c r="G40" s="31">
        <f>IF(AND(ISNUMBER($F40),ISNUMBER($E40),$E40&lt;&gt;0),$F40/$E40,"")</f>
        <v/>
      </c>
      <c r="H40" s="31">
        <f>IF(AND(ISNUMBER($F40),ISNUMBER($AL40),ISNUMBER($E40),($AL40*$E40)&lt;&gt;0),$F40/($AL40*$E40)*100,"")</f>
        <v/>
      </c>
      <c r="I40" s="32" t="n"/>
      <c r="J40" s="33" t="n"/>
      <c r="K40" s="31">
        <f>IF(AND(ISNUMBER($F40),ISNUMBER($J40)),$F40*(1-$J40),"")</f>
        <v/>
      </c>
      <c r="L40" s="32" t="n"/>
      <c r="M40" s="32" t="n"/>
      <c r="N40" s="31">
        <f>IF(ISNUMBER($F40),($F40-IF(ISNUMBER($AM40),$AM40,0))*(1-IF(ISNUMBER($J40),$J40,0)),"")</f>
        <v/>
      </c>
      <c r="O40" s="15" t="inlineStr">
        <is>
          <t>Berry</t>
        </is>
      </c>
      <c r="P40" s="29" t="n">
        <v>0</v>
      </c>
      <c r="Q40" s="29" t="n">
        <v>270</v>
      </c>
      <c r="R40" s="29" t="n">
        <v>75</v>
      </c>
      <c r="S40" s="29" t="n">
        <v>0</v>
      </c>
      <c r="T40" s="29" t="n">
        <v>5</v>
      </c>
      <c r="U40" s="15" t="inlineStr">
        <is>
          <t>Sucralose + acesulfame-K</t>
        </is>
      </c>
      <c r="V40" s="15" t="inlineStr">
        <is>
          <t>Same electrolytes, zero sugar</t>
        </is>
      </c>
      <c r="W40" s="32" t="n"/>
      <c r="X40" s="32" t="n"/>
      <c r="Y40" s="32" t="n"/>
      <c r="Z40" s="32" t="n"/>
      <c r="AA40" s="15" t="inlineStr">
        <is>
          <t>Very High</t>
        </is>
      </c>
      <c r="AB40" s="15" t="inlineStr">
        <is>
          <t>Top zero-sugar sports drink</t>
        </is>
      </c>
      <c r="AC40" s="15" t="inlineStr">
        <is>
          <t>Gatorade electrolytes without the sugar</t>
        </is>
      </c>
      <c r="AD40" s="15" t="inlineStr">
        <is>
          <t>Full electrolytes minus the sugar load.</t>
        </is>
      </c>
      <c r="AE40" s="32" t="n"/>
      <c r="AF40" s="34">
        <f>IF(AND(ISNUMBER($P40),ISNUMBER($AL40),$AL40&lt;&gt;0),ROUND($P40/$AL40*100,1),"")</f>
        <v/>
      </c>
      <c r="AG40" s="35">
        <f>IF(AND(ISNUMBER($S40),ISNUMBER($AL40),$AL40&lt;&gt;0),ROUND($S40/$AL40*100,2),"")</f>
        <v/>
      </c>
      <c r="AH40" s="34">
        <f>IF(AND(ISNUMBER($Q40),ISNUMBER($AL40),$AL40&lt;&gt;0),ROUND($Q40/$AL40*100,1),"")</f>
        <v/>
      </c>
      <c r="AI40" s="29">
        <f>IF(ISNUMBER($S40),IF($S40&lt;=1,"Yes","No"),"n/a")</f>
        <v/>
      </c>
      <c r="AJ40" s="29">
        <f>IF(ISNUMBER($S40),ROUND(MAX(0,MIN(100,100-$S40*2.5-IF(ISNUMBER($T40),$T40,0)*0.12+IF($S40&lt;=1,12,0))),0),"")</f>
        <v/>
      </c>
      <c r="AK40" s="29">
        <f>IF(ISNUMBER($Q40),IF($Q40&gt;=100,20,IF($Q40&gt;=30,10,0)),0)+IF(ISNUMBER($R40),IF($R40&gt;=100,20,0),0)+IF(ISNUMBER($P40),IF($P40&gt;=150,20,IF($P40&gt;=50,12,5)),0)+IF(ISNUMBER($S40),IF($S40&lt;=1,15,0),0)</f>
        <v/>
      </c>
      <c r="AL40" s="29" t="n">
        <v>591</v>
      </c>
      <c r="AM40" s="30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Gatorade</t>
        </is>
      </c>
      <c r="B41" s="15" t="inlineStr">
        <is>
          <t>Gatorade Zero Sugar | Berry | 24-pack 591mL</t>
        </is>
      </c>
      <c r="C41" s="15" t="inlineStr">
        <is>
          <t>2) Electrolyte beverage (RTD)</t>
        </is>
      </c>
      <c r="D41" s="15" t="inlineStr">
        <is>
          <t>591 mL bottle</t>
        </is>
      </c>
      <c r="E41" s="29" t="n">
        <v>24</v>
      </c>
      <c r="F41" s="30" t="n"/>
      <c r="G41" s="31">
        <f>IF(AND(ISNUMBER($F41),ISNUMBER($E41),$E41&lt;&gt;0),$F41/$E41,"")</f>
        <v/>
      </c>
      <c r="H41" s="31">
        <f>IF(AND(ISNUMBER($F41),ISNUMBER($AL41),ISNUMBER($E41),($AL41*$E41)&lt;&gt;0),$F41/($AL41*$E41)*100,"")</f>
        <v/>
      </c>
      <c r="I41" s="32" t="n"/>
      <c r="J41" s="33" t="n"/>
      <c r="K41" s="31">
        <f>IF(AND(ISNUMBER($F41),ISNUMBER($J41)),$F41*(1-$J41),"")</f>
        <v/>
      </c>
      <c r="L41" s="32" t="n"/>
      <c r="M41" s="32" t="n"/>
      <c r="N41" s="31">
        <f>IF(ISNUMBER($F41),($F41-IF(ISNUMBER($AM41),$AM41,0))*(1-IF(ISNUMBER($J41),$J41,0)),"")</f>
        <v/>
      </c>
      <c r="O41" s="15" t="inlineStr">
        <is>
          <t>Berry</t>
        </is>
      </c>
      <c r="P41" s="29" t="n">
        <v>0</v>
      </c>
      <c r="Q41" s="29" t="n">
        <v>270</v>
      </c>
      <c r="R41" s="29" t="n">
        <v>75</v>
      </c>
      <c r="S41" s="29" t="n">
        <v>0</v>
      </c>
      <c r="T41" s="29" t="n">
        <v>5</v>
      </c>
      <c r="U41" s="15" t="inlineStr">
        <is>
          <t>Sucralose + acesulfame-K</t>
        </is>
      </c>
      <c r="V41" s="15" t="inlineStr">
        <is>
          <t>Same electrolytes, zero sugar</t>
        </is>
      </c>
      <c r="W41" s="32" t="n"/>
      <c r="X41" s="32" t="n"/>
      <c r="Y41" s="32" t="n"/>
      <c r="Z41" s="32" t="n"/>
      <c r="AA41" s="15" t="inlineStr">
        <is>
          <t>Very High</t>
        </is>
      </c>
      <c r="AB41" s="15" t="inlineStr">
        <is>
          <t>Top zero-sugar sports drink</t>
        </is>
      </c>
      <c r="AC41" s="15" t="inlineStr">
        <is>
          <t>Gatorade electrolytes without the sugar</t>
        </is>
      </c>
      <c r="AD41" s="15" t="inlineStr">
        <is>
          <t>Full electrolytes minus the sugar load.</t>
        </is>
      </c>
      <c r="AE41" s="32" t="n"/>
      <c r="AF41" s="34">
        <f>IF(AND(ISNUMBER($P41),ISNUMBER($AL41),$AL41&lt;&gt;0),ROUND($P41/$AL41*100,1),"")</f>
        <v/>
      </c>
      <c r="AG41" s="35">
        <f>IF(AND(ISNUMBER($S41),ISNUMBER($AL41),$AL41&lt;&gt;0),ROUND($S41/$AL41*100,2),"")</f>
        <v/>
      </c>
      <c r="AH41" s="34">
        <f>IF(AND(ISNUMBER($Q41),ISNUMBER($AL41),$AL41&lt;&gt;0),ROUND($Q41/$AL41*100,1),"")</f>
        <v/>
      </c>
      <c r="AI41" s="29">
        <f>IF(ISNUMBER($S41),IF($S41&lt;=1,"Yes","No"),"n/a")</f>
        <v/>
      </c>
      <c r="AJ41" s="29">
        <f>IF(ISNUMBER($S41),ROUND(MAX(0,MIN(100,100-$S41*2.5-IF(ISNUMBER($T41),$T41,0)*0.12+IF($S41&lt;=1,12,0))),0),"")</f>
        <v/>
      </c>
      <c r="AK41" s="29">
        <f>IF(ISNUMBER($Q41),IF($Q41&gt;=100,20,IF($Q41&gt;=30,10,0)),0)+IF(ISNUMBER($R41),IF($R41&gt;=100,20,0),0)+IF(ISNUMBER($P41),IF($P41&gt;=150,20,IF($P41&gt;=50,12,5)),0)+IF(ISNUMBER($S41),IF($S41&lt;=1,15,0),0)</f>
        <v/>
      </c>
      <c r="AL41" s="29" t="n">
        <v>591</v>
      </c>
      <c r="AM41" s="30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Gatorade</t>
        </is>
      </c>
      <c r="B42" s="15" t="inlineStr">
        <is>
          <t>Gatorade Zero Sugar | Glacier Freeze | single 591mL</t>
        </is>
      </c>
      <c r="C42" s="15" t="inlineStr">
        <is>
          <t>2) Electrolyte beverage (RTD)</t>
        </is>
      </c>
      <c r="D42" s="15" t="inlineStr">
        <is>
          <t>591 mL bottle</t>
        </is>
      </c>
      <c r="E42" s="29" t="n">
        <v>1</v>
      </c>
      <c r="F42" s="30" t="n"/>
      <c r="G42" s="31">
        <f>IF(AND(ISNUMBER($F42),ISNUMBER($E42),$E42&lt;&gt;0),$F42/$E42,"")</f>
        <v/>
      </c>
      <c r="H42" s="31">
        <f>IF(AND(ISNUMBER($F42),ISNUMBER($AL42),ISNUMBER($E42),($AL42*$E42)&lt;&gt;0),$F42/($AL42*$E42)*100,"")</f>
        <v/>
      </c>
      <c r="I42" s="32" t="n"/>
      <c r="J42" s="33" t="n"/>
      <c r="K42" s="31">
        <f>IF(AND(ISNUMBER($F42),ISNUMBER($J42)),$F42*(1-$J42),"")</f>
        <v/>
      </c>
      <c r="L42" s="32" t="n"/>
      <c r="M42" s="32" t="n"/>
      <c r="N42" s="31">
        <f>IF(ISNUMBER($F42),($F42-IF(ISNUMBER($AM42),$AM42,0))*(1-IF(ISNUMBER($J42),$J42,0)),"")</f>
        <v/>
      </c>
      <c r="O42" s="15" t="inlineStr">
        <is>
          <t>Glacier Freeze</t>
        </is>
      </c>
      <c r="P42" s="29" t="n">
        <v>0</v>
      </c>
      <c r="Q42" s="29" t="n">
        <v>270</v>
      </c>
      <c r="R42" s="29" t="n">
        <v>75</v>
      </c>
      <c r="S42" s="29" t="n">
        <v>0</v>
      </c>
      <c r="T42" s="29" t="n">
        <v>5</v>
      </c>
      <c r="U42" s="15" t="inlineStr">
        <is>
          <t>Sucralose + acesulfame-K</t>
        </is>
      </c>
      <c r="V42" s="15" t="inlineStr">
        <is>
          <t>Same electrolytes, zero sugar</t>
        </is>
      </c>
      <c r="W42" s="32" t="n"/>
      <c r="X42" s="32" t="n"/>
      <c r="Y42" s="32" t="n"/>
      <c r="Z42" s="32" t="n"/>
      <c r="AA42" s="15" t="inlineStr">
        <is>
          <t>Very High</t>
        </is>
      </c>
      <c r="AB42" s="15" t="inlineStr">
        <is>
          <t>Top zero-sugar sports drink</t>
        </is>
      </c>
      <c r="AC42" s="15" t="inlineStr">
        <is>
          <t>Gatorade electrolytes without the sugar</t>
        </is>
      </c>
      <c r="AD42" s="15" t="inlineStr">
        <is>
          <t>Full electrolytes minus the sugar load.</t>
        </is>
      </c>
      <c r="AE42" s="32" t="n"/>
      <c r="AF42" s="34">
        <f>IF(AND(ISNUMBER($P42),ISNUMBER($AL42),$AL42&lt;&gt;0),ROUND($P42/$AL42*100,1),"")</f>
        <v/>
      </c>
      <c r="AG42" s="35">
        <f>IF(AND(ISNUMBER($S42),ISNUMBER($AL42),$AL42&lt;&gt;0),ROUND($S42/$AL42*100,2),"")</f>
        <v/>
      </c>
      <c r="AH42" s="34">
        <f>IF(AND(ISNUMBER($Q42),ISNUMBER($AL42),$AL42&lt;&gt;0),ROUND($Q42/$AL42*100,1),"")</f>
        <v/>
      </c>
      <c r="AI42" s="29">
        <f>IF(ISNUMBER($S42),IF($S42&lt;=1,"Yes","No"),"n/a")</f>
        <v/>
      </c>
      <c r="AJ42" s="29">
        <f>IF(ISNUMBER($S42),ROUND(MAX(0,MIN(100,100-$S42*2.5-IF(ISNUMBER($T42),$T42,0)*0.12+IF($S42&lt;=1,12,0))),0),"")</f>
        <v/>
      </c>
      <c r="AK42" s="29">
        <f>IF(ISNUMBER($Q42),IF($Q42&gt;=100,20,IF($Q42&gt;=30,10,0)),0)+IF(ISNUMBER($R42),IF($R42&gt;=100,20,0),0)+IF(ISNUMBER($P42),IF($P42&gt;=150,20,IF($P42&gt;=50,12,5)),0)+IF(ISNUMBER($S42),IF($S42&lt;=1,15,0),0)</f>
        <v/>
      </c>
      <c r="AL42" s="29" t="n">
        <v>591</v>
      </c>
      <c r="AM42" s="30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Gatorade</t>
        </is>
      </c>
      <c r="B43" s="15" t="inlineStr">
        <is>
          <t>Gatorade Zero Sugar | Glacier Freeze | 6-pack 591mL</t>
        </is>
      </c>
      <c r="C43" s="15" t="inlineStr">
        <is>
          <t>2) Electrolyte beverage (RTD)</t>
        </is>
      </c>
      <c r="D43" s="15" t="inlineStr">
        <is>
          <t>591 mL bottle</t>
        </is>
      </c>
      <c r="E43" s="29" t="n">
        <v>6</v>
      </c>
      <c r="F43" s="30" t="n"/>
      <c r="G43" s="31">
        <f>IF(AND(ISNUMBER($F43),ISNUMBER($E43),$E43&lt;&gt;0),$F43/$E43,"")</f>
        <v/>
      </c>
      <c r="H43" s="31">
        <f>IF(AND(ISNUMBER($F43),ISNUMBER($AL43),ISNUMBER($E43),($AL43*$E43)&lt;&gt;0),$F43/($AL43*$E43)*100,"")</f>
        <v/>
      </c>
      <c r="I43" s="32" t="n"/>
      <c r="J43" s="33" t="n"/>
      <c r="K43" s="31">
        <f>IF(AND(ISNUMBER($F43),ISNUMBER($J43)),$F43*(1-$J43),"")</f>
        <v/>
      </c>
      <c r="L43" s="32" t="n"/>
      <c r="M43" s="32" t="n"/>
      <c r="N43" s="31">
        <f>IF(ISNUMBER($F43),($F43-IF(ISNUMBER($AM43),$AM43,0))*(1-IF(ISNUMBER($J43),$J43,0)),"")</f>
        <v/>
      </c>
      <c r="O43" s="15" t="inlineStr">
        <is>
          <t>Glacier Freeze</t>
        </is>
      </c>
      <c r="P43" s="29" t="n">
        <v>0</v>
      </c>
      <c r="Q43" s="29" t="n">
        <v>270</v>
      </c>
      <c r="R43" s="29" t="n">
        <v>75</v>
      </c>
      <c r="S43" s="29" t="n">
        <v>0</v>
      </c>
      <c r="T43" s="29" t="n">
        <v>5</v>
      </c>
      <c r="U43" s="15" t="inlineStr">
        <is>
          <t>Sucralose + acesulfame-K</t>
        </is>
      </c>
      <c r="V43" s="15" t="inlineStr">
        <is>
          <t>Same electrolytes, zero sugar</t>
        </is>
      </c>
      <c r="W43" s="32" t="n"/>
      <c r="X43" s="32" t="n"/>
      <c r="Y43" s="32" t="n"/>
      <c r="Z43" s="32" t="n"/>
      <c r="AA43" s="15" t="inlineStr">
        <is>
          <t>Very High</t>
        </is>
      </c>
      <c r="AB43" s="15" t="inlineStr">
        <is>
          <t>Top zero-sugar sports drink</t>
        </is>
      </c>
      <c r="AC43" s="15" t="inlineStr">
        <is>
          <t>Gatorade electrolytes without the sugar</t>
        </is>
      </c>
      <c r="AD43" s="15" t="inlineStr">
        <is>
          <t>Full electrolytes minus the sugar load.</t>
        </is>
      </c>
      <c r="AE43" s="32" t="n"/>
      <c r="AF43" s="34">
        <f>IF(AND(ISNUMBER($P43),ISNUMBER($AL43),$AL43&lt;&gt;0),ROUND($P43/$AL43*100,1),"")</f>
        <v/>
      </c>
      <c r="AG43" s="35">
        <f>IF(AND(ISNUMBER($S43),ISNUMBER($AL43),$AL43&lt;&gt;0),ROUND($S43/$AL43*100,2),"")</f>
        <v/>
      </c>
      <c r="AH43" s="34">
        <f>IF(AND(ISNUMBER($Q43),ISNUMBER($AL43),$AL43&lt;&gt;0),ROUND($Q43/$AL43*100,1),"")</f>
        <v/>
      </c>
      <c r="AI43" s="29">
        <f>IF(ISNUMBER($S43),IF($S43&lt;=1,"Yes","No"),"n/a")</f>
        <v/>
      </c>
      <c r="AJ43" s="29">
        <f>IF(ISNUMBER($S43),ROUND(MAX(0,MIN(100,100-$S43*2.5-IF(ISNUMBER($T43),$T43,0)*0.12+IF($S43&lt;=1,12,0))),0),"")</f>
        <v/>
      </c>
      <c r="AK43" s="29">
        <f>IF(ISNUMBER($Q43),IF($Q43&gt;=100,20,IF($Q43&gt;=30,10,0)),0)+IF(ISNUMBER($R43),IF($R43&gt;=100,20,0),0)+IF(ISNUMBER($P43),IF($P43&gt;=150,20,IF($P43&gt;=50,12,5)),0)+IF(ISNUMBER($S43),IF($S43&lt;=1,15,0),0)</f>
        <v/>
      </c>
      <c r="AL43" s="29" t="n">
        <v>591</v>
      </c>
      <c r="AM43" s="30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Gatorade</t>
        </is>
      </c>
      <c r="B44" s="15" t="inlineStr">
        <is>
          <t>Gatorade Zero Sugar | Glacier Freeze | 12-pack 591mL</t>
        </is>
      </c>
      <c r="C44" s="15" t="inlineStr">
        <is>
          <t>2) Electrolyte beverage (RTD)</t>
        </is>
      </c>
      <c r="D44" s="15" t="inlineStr">
        <is>
          <t>591 mL bottle</t>
        </is>
      </c>
      <c r="E44" s="29" t="n">
        <v>12</v>
      </c>
      <c r="F44" s="30" t="n"/>
      <c r="G44" s="31">
        <f>IF(AND(ISNUMBER($F44),ISNUMBER($E44),$E44&lt;&gt;0),$F44/$E44,"")</f>
        <v/>
      </c>
      <c r="H44" s="31">
        <f>IF(AND(ISNUMBER($F44),ISNUMBER($AL44),ISNUMBER($E44),($AL44*$E44)&lt;&gt;0),$F44/($AL44*$E44)*100,"")</f>
        <v/>
      </c>
      <c r="I44" s="32" t="n"/>
      <c r="J44" s="33" t="n"/>
      <c r="K44" s="31">
        <f>IF(AND(ISNUMBER($F44),ISNUMBER($J44)),$F44*(1-$J44),"")</f>
        <v/>
      </c>
      <c r="L44" s="32" t="n"/>
      <c r="M44" s="32" t="n"/>
      <c r="N44" s="31">
        <f>IF(ISNUMBER($F44),($F44-IF(ISNUMBER($AM44),$AM44,0))*(1-IF(ISNUMBER($J44),$J44,0)),"")</f>
        <v/>
      </c>
      <c r="O44" s="15" t="inlineStr">
        <is>
          <t>Glacier Freeze</t>
        </is>
      </c>
      <c r="P44" s="29" t="n">
        <v>0</v>
      </c>
      <c r="Q44" s="29" t="n">
        <v>270</v>
      </c>
      <c r="R44" s="29" t="n">
        <v>75</v>
      </c>
      <c r="S44" s="29" t="n">
        <v>0</v>
      </c>
      <c r="T44" s="29" t="n">
        <v>5</v>
      </c>
      <c r="U44" s="15" t="inlineStr">
        <is>
          <t>Sucralose + acesulfame-K</t>
        </is>
      </c>
      <c r="V44" s="15" t="inlineStr">
        <is>
          <t>Same electrolytes, zero sugar</t>
        </is>
      </c>
      <c r="W44" s="32" t="n"/>
      <c r="X44" s="32" t="n"/>
      <c r="Y44" s="32" t="n"/>
      <c r="Z44" s="32" t="n"/>
      <c r="AA44" s="15" t="inlineStr">
        <is>
          <t>Very High</t>
        </is>
      </c>
      <c r="AB44" s="15" t="inlineStr">
        <is>
          <t>Top zero-sugar sports drink</t>
        </is>
      </c>
      <c r="AC44" s="15" t="inlineStr">
        <is>
          <t>Gatorade electrolytes without the sugar</t>
        </is>
      </c>
      <c r="AD44" s="15" t="inlineStr">
        <is>
          <t>Full electrolytes minus the sugar load.</t>
        </is>
      </c>
      <c r="AE44" s="32" t="n"/>
      <c r="AF44" s="34">
        <f>IF(AND(ISNUMBER($P44),ISNUMBER($AL44),$AL44&lt;&gt;0),ROUND($P44/$AL44*100,1),"")</f>
        <v/>
      </c>
      <c r="AG44" s="35">
        <f>IF(AND(ISNUMBER($S44),ISNUMBER($AL44),$AL44&lt;&gt;0),ROUND($S44/$AL44*100,2),"")</f>
        <v/>
      </c>
      <c r="AH44" s="34">
        <f>IF(AND(ISNUMBER($Q44),ISNUMBER($AL44),$AL44&lt;&gt;0),ROUND($Q44/$AL44*100,1),"")</f>
        <v/>
      </c>
      <c r="AI44" s="29">
        <f>IF(ISNUMBER($S44),IF($S44&lt;=1,"Yes","No"),"n/a")</f>
        <v/>
      </c>
      <c r="AJ44" s="29">
        <f>IF(ISNUMBER($S44),ROUND(MAX(0,MIN(100,100-$S44*2.5-IF(ISNUMBER($T44),$T44,0)*0.12+IF($S44&lt;=1,12,0))),0),"")</f>
        <v/>
      </c>
      <c r="AK44" s="29">
        <f>IF(ISNUMBER($Q44),IF($Q44&gt;=100,20,IF($Q44&gt;=30,10,0)),0)+IF(ISNUMBER($R44),IF($R44&gt;=100,20,0),0)+IF(ISNUMBER($P44),IF($P44&gt;=150,20,IF($P44&gt;=50,12,5)),0)+IF(ISNUMBER($S44),IF($S44&lt;=1,15,0),0)</f>
        <v/>
      </c>
      <c r="AL44" s="29" t="n">
        <v>591</v>
      </c>
      <c r="AM44" s="30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Gatorade</t>
        </is>
      </c>
      <c r="B45" s="15" t="inlineStr">
        <is>
          <t>Gatorade Zero Sugar | Glacier Freeze | 24-pack 591mL</t>
        </is>
      </c>
      <c r="C45" s="15" t="inlineStr">
        <is>
          <t>2) Electrolyte beverage (RTD)</t>
        </is>
      </c>
      <c r="D45" s="15" t="inlineStr">
        <is>
          <t>591 mL bottle</t>
        </is>
      </c>
      <c r="E45" s="29" t="n">
        <v>24</v>
      </c>
      <c r="F45" s="30" t="n"/>
      <c r="G45" s="31">
        <f>IF(AND(ISNUMBER($F45),ISNUMBER($E45),$E45&lt;&gt;0),$F45/$E45,"")</f>
        <v/>
      </c>
      <c r="H45" s="31">
        <f>IF(AND(ISNUMBER($F45),ISNUMBER($AL45),ISNUMBER($E45),($AL45*$E45)&lt;&gt;0),$F45/($AL45*$E45)*100,"")</f>
        <v/>
      </c>
      <c r="I45" s="32" t="n"/>
      <c r="J45" s="33" t="n"/>
      <c r="K45" s="31">
        <f>IF(AND(ISNUMBER($F45),ISNUMBER($J45)),$F45*(1-$J45),"")</f>
        <v/>
      </c>
      <c r="L45" s="32" t="n"/>
      <c r="M45" s="32" t="n"/>
      <c r="N45" s="31">
        <f>IF(ISNUMBER($F45),($F45-IF(ISNUMBER($AM45),$AM45,0))*(1-IF(ISNUMBER($J45),$J45,0)),"")</f>
        <v/>
      </c>
      <c r="O45" s="15" t="inlineStr">
        <is>
          <t>Glacier Freeze</t>
        </is>
      </c>
      <c r="P45" s="29" t="n">
        <v>0</v>
      </c>
      <c r="Q45" s="29" t="n">
        <v>270</v>
      </c>
      <c r="R45" s="29" t="n">
        <v>75</v>
      </c>
      <c r="S45" s="29" t="n">
        <v>0</v>
      </c>
      <c r="T45" s="29" t="n">
        <v>5</v>
      </c>
      <c r="U45" s="15" t="inlineStr">
        <is>
          <t>Sucralose + acesulfame-K</t>
        </is>
      </c>
      <c r="V45" s="15" t="inlineStr">
        <is>
          <t>Same electrolytes, zero sugar</t>
        </is>
      </c>
      <c r="W45" s="32" t="n"/>
      <c r="X45" s="32" t="n"/>
      <c r="Y45" s="32" t="n"/>
      <c r="Z45" s="32" t="n"/>
      <c r="AA45" s="15" t="inlineStr">
        <is>
          <t>Very High</t>
        </is>
      </c>
      <c r="AB45" s="15" t="inlineStr">
        <is>
          <t>Top zero-sugar sports drink</t>
        </is>
      </c>
      <c r="AC45" s="15" t="inlineStr">
        <is>
          <t>Gatorade electrolytes without the sugar</t>
        </is>
      </c>
      <c r="AD45" s="15" t="inlineStr">
        <is>
          <t>Full electrolytes minus the sugar load.</t>
        </is>
      </c>
      <c r="AE45" s="32" t="n"/>
      <c r="AF45" s="34">
        <f>IF(AND(ISNUMBER($P45),ISNUMBER($AL45),$AL45&lt;&gt;0),ROUND($P45/$AL45*100,1),"")</f>
        <v/>
      </c>
      <c r="AG45" s="35">
        <f>IF(AND(ISNUMBER($S45),ISNUMBER($AL45),$AL45&lt;&gt;0),ROUND($S45/$AL45*100,2),"")</f>
        <v/>
      </c>
      <c r="AH45" s="34">
        <f>IF(AND(ISNUMBER($Q45),ISNUMBER($AL45),$AL45&lt;&gt;0),ROUND($Q45/$AL45*100,1),"")</f>
        <v/>
      </c>
      <c r="AI45" s="29">
        <f>IF(ISNUMBER($S45),IF($S45&lt;=1,"Yes","No"),"n/a")</f>
        <v/>
      </c>
      <c r="AJ45" s="29">
        <f>IF(ISNUMBER($S45),ROUND(MAX(0,MIN(100,100-$S45*2.5-IF(ISNUMBER($T45),$T45,0)*0.12+IF($S45&lt;=1,12,0))),0),"")</f>
        <v/>
      </c>
      <c r="AK45" s="29">
        <f>IF(ISNUMBER($Q45),IF($Q45&gt;=100,20,IF($Q45&gt;=30,10,0)),0)+IF(ISNUMBER($R45),IF($R45&gt;=100,20,0),0)+IF(ISNUMBER($P45),IF($P45&gt;=150,20,IF($P45&gt;=50,12,5)),0)+IF(ISNUMBER($S45),IF($S45&lt;=1,15,0),0)</f>
        <v/>
      </c>
      <c r="AL45" s="29" t="n">
        <v>591</v>
      </c>
      <c r="AM45" s="30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Powerade</t>
        </is>
      </c>
      <c r="B46" s="15" t="inlineStr">
        <is>
          <t>Powerade Mountain Berry Blast | Mountain Berry Blast | single 591mL</t>
        </is>
      </c>
      <c r="C46" s="15" t="inlineStr">
        <is>
          <t>2) Electrolyte beverage (RTD)</t>
        </is>
      </c>
      <c r="D46" s="15" t="inlineStr">
        <is>
          <t>591 mL bottle</t>
        </is>
      </c>
      <c r="E46" s="29" t="n">
        <v>1</v>
      </c>
      <c r="F46" s="30" t="n"/>
      <c r="G46" s="31">
        <f>IF(AND(ISNUMBER($F46),ISNUMBER($E46),$E46&lt;&gt;0),$F46/$E46,"")</f>
        <v/>
      </c>
      <c r="H46" s="31">
        <f>IF(AND(ISNUMBER($F46),ISNUMBER($AL46),ISNUMBER($E46),($AL46*$E46)&lt;&gt;0),$F46/($AL46*$E46)*100,"")</f>
        <v/>
      </c>
      <c r="I46" s="32" t="n"/>
      <c r="J46" s="33" t="n"/>
      <c r="K46" s="31">
        <f>IF(AND(ISNUMBER($F46),ISNUMBER($J46)),$F46*(1-$J46),"")</f>
        <v/>
      </c>
      <c r="L46" s="32" t="n"/>
      <c r="M46" s="32" t="n"/>
      <c r="N46" s="31">
        <f>IF(ISNUMBER($F46),($F46-IF(ISNUMBER($AM46),$AM46,0))*(1-IF(ISNUMBER($J46),$J46,0)),"")</f>
        <v/>
      </c>
      <c r="O46" s="15" t="inlineStr">
        <is>
          <t>Mountain Berry Blast</t>
        </is>
      </c>
      <c r="P46" s="29" t="n">
        <v>0</v>
      </c>
      <c r="Q46" s="29" t="n">
        <v>250</v>
      </c>
      <c r="R46" s="29" t="n">
        <v>70</v>
      </c>
      <c r="S46" s="29" t="n">
        <v>35</v>
      </c>
      <c r="T46" s="29" t="n">
        <v>130</v>
      </c>
      <c r="U46" s="15" t="inlineStr">
        <is>
          <t>High-fructose corn syrup</t>
        </is>
      </c>
      <c r="V46" s="15" t="inlineStr">
        <is>
          <t>ION4 electrolytes, B-vitamins, hydration</t>
        </is>
      </c>
      <c r="W46" s="32" t="n"/>
      <c r="X46" s="32" t="n"/>
      <c r="Y46" s="32" t="n"/>
      <c r="Z46" s="32" t="n"/>
      <c r="AA46" s="15" t="inlineStr">
        <is>
          <t>High</t>
        </is>
      </c>
      <c r="AB46" s="15" t="inlineStr">
        <is>
          <t>Strong #2; Coca-Cola distribution &amp; price</t>
        </is>
      </c>
      <c r="AC46" s="15" t="inlineStr">
        <is>
          <t>Value-priced electrolyte hydration</t>
        </is>
      </c>
      <c r="AD46" s="15" t="inlineStr">
        <is>
          <t>Cheaper electrolyte alternative to Gatorade.</t>
        </is>
      </c>
      <c r="AE46" s="32" t="n"/>
      <c r="AF46" s="34">
        <f>IF(AND(ISNUMBER($P46),ISNUMBER($AL46),$AL46&lt;&gt;0),ROUND($P46/$AL46*100,1),"")</f>
        <v/>
      </c>
      <c r="AG46" s="35">
        <f>IF(AND(ISNUMBER($S46),ISNUMBER($AL46),$AL46&lt;&gt;0),ROUND($S46/$AL46*100,2),"")</f>
        <v/>
      </c>
      <c r="AH46" s="34">
        <f>IF(AND(ISNUMBER($Q46),ISNUMBER($AL46),$AL46&lt;&gt;0),ROUND($Q46/$AL46*100,1),"")</f>
        <v/>
      </c>
      <c r="AI46" s="29">
        <f>IF(ISNUMBER($S46),IF($S46&lt;=1,"Yes","No"),"n/a")</f>
        <v/>
      </c>
      <c r="AJ46" s="29">
        <f>IF(ISNUMBER($S46),ROUND(MAX(0,MIN(100,100-$S46*2.5-IF(ISNUMBER($T46),$T46,0)*0.12+IF($S46&lt;=1,12,0))),0),"")</f>
        <v/>
      </c>
      <c r="AK46" s="29">
        <f>IF(ISNUMBER($Q46),IF($Q46&gt;=100,20,IF($Q46&gt;=30,10,0)),0)+IF(ISNUMBER($R46),IF($R46&gt;=100,20,0),0)+IF(ISNUMBER($P46),IF($P46&gt;=150,20,IF($P46&gt;=50,12,5)),0)+IF(ISNUMBER($S46),IF($S46&lt;=1,15,0),0)</f>
        <v/>
      </c>
      <c r="AL46" s="29" t="n">
        <v>591</v>
      </c>
      <c r="AM46" s="30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Powerade</t>
        </is>
      </c>
      <c r="B47" s="15" t="inlineStr">
        <is>
          <t>Powerade Mountain Berry Blast | Mountain Berry Blast | 6-pack 591mL</t>
        </is>
      </c>
      <c r="C47" s="15" t="inlineStr">
        <is>
          <t>2) Electrolyte beverage (RTD)</t>
        </is>
      </c>
      <c r="D47" s="15" t="inlineStr">
        <is>
          <t>591 mL bottle</t>
        </is>
      </c>
      <c r="E47" s="29" t="n">
        <v>6</v>
      </c>
      <c r="F47" s="30" t="n"/>
      <c r="G47" s="31">
        <f>IF(AND(ISNUMBER($F47),ISNUMBER($E47),$E47&lt;&gt;0),$F47/$E47,"")</f>
        <v/>
      </c>
      <c r="H47" s="31">
        <f>IF(AND(ISNUMBER($F47),ISNUMBER($AL47),ISNUMBER($E47),($AL47*$E47)&lt;&gt;0),$F47/($AL47*$E47)*100,"")</f>
        <v/>
      </c>
      <c r="I47" s="32" t="n"/>
      <c r="J47" s="33" t="n"/>
      <c r="K47" s="31">
        <f>IF(AND(ISNUMBER($F47),ISNUMBER($J47)),$F47*(1-$J47),"")</f>
        <v/>
      </c>
      <c r="L47" s="32" t="n"/>
      <c r="M47" s="32" t="n"/>
      <c r="N47" s="31">
        <f>IF(ISNUMBER($F47),($F47-IF(ISNUMBER($AM47),$AM47,0))*(1-IF(ISNUMBER($J47),$J47,0)),"")</f>
        <v/>
      </c>
      <c r="O47" s="15" t="inlineStr">
        <is>
          <t>Mountain Berry Blast</t>
        </is>
      </c>
      <c r="P47" s="29" t="n">
        <v>0</v>
      </c>
      <c r="Q47" s="29" t="n">
        <v>250</v>
      </c>
      <c r="R47" s="29" t="n">
        <v>70</v>
      </c>
      <c r="S47" s="29" t="n">
        <v>35</v>
      </c>
      <c r="T47" s="29" t="n">
        <v>130</v>
      </c>
      <c r="U47" s="15" t="inlineStr">
        <is>
          <t>High-fructose corn syrup</t>
        </is>
      </c>
      <c r="V47" s="15" t="inlineStr">
        <is>
          <t>ION4 electrolytes, B-vitamins, hydration</t>
        </is>
      </c>
      <c r="W47" s="32" t="n"/>
      <c r="X47" s="32" t="n"/>
      <c r="Y47" s="32" t="n"/>
      <c r="Z47" s="32" t="n"/>
      <c r="AA47" s="15" t="inlineStr">
        <is>
          <t>High</t>
        </is>
      </c>
      <c r="AB47" s="15" t="inlineStr">
        <is>
          <t>Strong #2; Coca-Cola distribution &amp; price</t>
        </is>
      </c>
      <c r="AC47" s="15" t="inlineStr">
        <is>
          <t>Value-priced electrolyte hydration</t>
        </is>
      </c>
      <c r="AD47" s="15" t="inlineStr">
        <is>
          <t>Cheaper electrolyte alternative to Gatorade.</t>
        </is>
      </c>
      <c r="AE47" s="32" t="n"/>
      <c r="AF47" s="34">
        <f>IF(AND(ISNUMBER($P47),ISNUMBER($AL47),$AL47&lt;&gt;0),ROUND($P47/$AL47*100,1),"")</f>
        <v/>
      </c>
      <c r="AG47" s="35">
        <f>IF(AND(ISNUMBER($S47),ISNUMBER($AL47),$AL47&lt;&gt;0),ROUND($S47/$AL47*100,2),"")</f>
        <v/>
      </c>
      <c r="AH47" s="34">
        <f>IF(AND(ISNUMBER($Q47),ISNUMBER($AL47),$AL47&lt;&gt;0),ROUND($Q47/$AL47*100,1),"")</f>
        <v/>
      </c>
      <c r="AI47" s="29">
        <f>IF(ISNUMBER($S47),IF($S47&lt;=1,"Yes","No"),"n/a")</f>
        <v/>
      </c>
      <c r="AJ47" s="29">
        <f>IF(ISNUMBER($S47),ROUND(MAX(0,MIN(100,100-$S47*2.5-IF(ISNUMBER($T47),$T47,0)*0.12+IF($S47&lt;=1,12,0))),0),"")</f>
        <v/>
      </c>
      <c r="AK47" s="29">
        <f>IF(ISNUMBER($Q47),IF($Q47&gt;=100,20,IF($Q47&gt;=30,10,0)),0)+IF(ISNUMBER($R47),IF($R47&gt;=100,20,0),0)+IF(ISNUMBER($P47),IF($P47&gt;=150,20,IF($P47&gt;=50,12,5)),0)+IF(ISNUMBER($S47),IF($S47&lt;=1,15,0),0)</f>
        <v/>
      </c>
      <c r="AL47" s="29" t="n">
        <v>591</v>
      </c>
      <c r="AM47" s="30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Powerade</t>
        </is>
      </c>
      <c r="B48" s="15" t="inlineStr">
        <is>
          <t>Powerade Mountain Berry Blast | Mountain Berry Blast | 12-pack 591mL</t>
        </is>
      </c>
      <c r="C48" s="15" t="inlineStr">
        <is>
          <t>2) Electrolyte beverage (RTD)</t>
        </is>
      </c>
      <c r="D48" s="15" t="inlineStr">
        <is>
          <t>591 mL bottle</t>
        </is>
      </c>
      <c r="E48" s="29" t="n">
        <v>12</v>
      </c>
      <c r="F48" s="30" t="n"/>
      <c r="G48" s="31">
        <f>IF(AND(ISNUMBER($F48),ISNUMBER($E48),$E48&lt;&gt;0),$F48/$E48,"")</f>
        <v/>
      </c>
      <c r="H48" s="31">
        <f>IF(AND(ISNUMBER($F48),ISNUMBER($AL48),ISNUMBER($E48),($AL48*$E48)&lt;&gt;0),$F48/($AL48*$E48)*100,"")</f>
        <v/>
      </c>
      <c r="I48" s="32" t="n"/>
      <c r="J48" s="33" t="n"/>
      <c r="K48" s="31">
        <f>IF(AND(ISNUMBER($F48),ISNUMBER($J48)),$F48*(1-$J48),"")</f>
        <v/>
      </c>
      <c r="L48" s="32" t="n"/>
      <c r="M48" s="32" t="n"/>
      <c r="N48" s="31">
        <f>IF(ISNUMBER($F48),($F48-IF(ISNUMBER($AM48),$AM48,0))*(1-IF(ISNUMBER($J48),$J48,0)),"")</f>
        <v/>
      </c>
      <c r="O48" s="15" t="inlineStr">
        <is>
          <t>Mountain Berry Blast</t>
        </is>
      </c>
      <c r="P48" s="29" t="n">
        <v>0</v>
      </c>
      <c r="Q48" s="29" t="n">
        <v>250</v>
      </c>
      <c r="R48" s="29" t="n">
        <v>70</v>
      </c>
      <c r="S48" s="29" t="n">
        <v>35</v>
      </c>
      <c r="T48" s="29" t="n">
        <v>130</v>
      </c>
      <c r="U48" s="15" t="inlineStr">
        <is>
          <t>High-fructose corn syrup</t>
        </is>
      </c>
      <c r="V48" s="15" t="inlineStr">
        <is>
          <t>ION4 electrolytes, B-vitamins, hydration</t>
        </is>
      </c>
      <c r="W48" s="32" t="n"/>
      <c r="X48" s="32" t="n"/>
      <c r="Y48" s="32" t="n"/>
      <c r="Z48" s="32" t="n"/>
      <c r="AA48" s="15" t="inlineStr">
        <is>
          <t>High</t>
        </is>
      </c>
      <c r="AB48" s="15" t="inlineStr">
        <is>
          <t>Strong #2; Coca-Cola distribution &amp; price</t>
        </is>
      </c>
      <c r="AC48" s="15" t="inlineStr">
        <is>
          <t>Value-priced electrolyte hydration</t>
        </is>
      </c>
      <c r="AD48" s="15" t="inlineStr">
        <is>
          <t>Cheaper electrolyte alternative to Gatorade.</t>
        </is>
      </c>
      <c r="AE48" s="32" t="n"/>
      <c r="AF48" s="34">
        <f>IF(AND(ISNUMBER($P48),ISNUMBER($AL48),$AL48&lt;&gt;0),ROUND($P48/$AL48*100,1),"")</f>
        <v/>
      </c>
      <c r="AG48" s="35">
        <f>IF(AND(ISNUMBER($S48),ISNUMBER($AL48),$AL48&lt;&gt;0),ROUND($S48/$AL48*100,2),"")</f>
        <v/>
      </c>
      <c r="AH48" s="34">
        <f>IF(AND(ISNUMBER($Q48),ISNUMBER($AL48),$AL48&lt;&gt;0),ROUND($Q48/$AL48*100,1),"")</f>
        <v/>
      </c>
      <c r="AI48" s="29">
        <f>IF(ISNUMBER($S48),IF($S48&lt;=1,"Yes","No"),"n/a")</f>
        <v/>
      </c>
      <c r="AJ48" s="29">
        <f>IF(ISNUMBER($S48),ROUND(MAX(0,MIN(100,100-$S48*2.5-IF(ISNUMBER($T48),$T48,0)*0.12+IF($S48&lt;=1,12,0))),0),"")</f>
        <v/>
      </c>
      <c r="AK48" s="29">
        <f>IF(ISNUMBER($Q48),IF($Q48&gt;=100,20,IF($Q48&gt;=30,10,0)),0)+IF(ISNUMBER($R48),IF($R48&gt;=100,20,0),0)+IF(ISNUMBER($P48),IF($P48&gt;=150,20,IF($P48&gt;=50,12,5)),0)+IF(ISNUMBER($S48),IF($S48&lt;=1,15,0),0)</f>
        <v/>
      </c>
      <c r="AL48" s="29" t="n">
        <v>591</v>
      </c>
      <c r="AM48" s="30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Powerade</t>
        </is>
      </c>
      <c r="B49" s="15" t="inlineStr">
        <is>
          <t>Powerade Mountain Berry Blast | Mountain Berry Blast | 24-pack 591mL</t>
        </is>
      </c>
      <c r="C49" s="15" t="inlineStr">
        <is>
          <t>2) Electrolyte beverage (RTD)</t>
        </is>
      </c>
      <c r="D49" s="15" t="inlineStr">
        <is>
          <t>591 mL bottle</t>
        </is>
      </c>
      <c r="E49" s="29" t="n">
        <v>24</v>
      </c>
      <c r="F49" s="30" t="n"/>
      <c r="G49" s="31">
        <f>IF(AND(ISNUMBER($F49),ISNUMBER($E49),$E49&lt;&gt;0),$F49/$E49,"")</f>
        <v/>
      </c>
      <c r="H49" s="31">
        <f>IF(AND(ISNUMBER($F49),ISNUMBER($AL49),ISNUMBER($E49),($AL49*$E49)&lt;&gt;0),$F49/($AL49*$E49)*100,"")</f>
        <v/>
      </c>
      <c r="I49" s="32" t="n"/>
      <c r="J49" s="33" t="n"/>
      <c r="K49" s="31">
        <f>IF(AND(ISNUMBER($F49),ISNUMBER($J49)),$F49*(1-$J49),"")</f>
        <v/>
      </c>
      <c r="L49" s="32" t="n"/>
      <c r="M49" s="32" t="n"/>
      <c r="N49" s="31">
        <f>IF(ISNUMBER($F49),($F49-IF(ISNUMBER($AM49),$AM49,0))*(1-IF(ISNUMBER($J49),$J49,0)),"")</f>
        <v/>
      </c>
      <c r="O49" s="15" t="inlineStr">
        <is>
          <t>Mountain Berry Blast</t>
        </is>
      </c>
      <c r="P49" s="29" t="n">
        <v>0</v>
      </c>
      <c r="Q49" s="29" t="n">
        <v>250</v>
      </c>
      <c r="R49" s="29" t="n">
        <v>70</v>
      </c>
      <c r="S49" s="29" t="n">
        <v>35</v>
      </c>
      <c r="T49" s="29" t="n">
        <v>130</v>
      </c>
      <c r="U49" s="15" t="inlineStr">
        <is>
          <t>High-fructose corn syrup</t>
        </is>
      </c>
      <c r="V49" s="15" t="inlineStr">
        <is>
          <t>ION4 electrolytes, B-vitamins, hydration</t>
        </is>
      </c>
      <c r="W49" s="32" t="n"/>
      <c r="X49" s="32" t="n"/>
      <c r="Y49" s="32" t="n"/>
      <c r="Z49" s="32" t="n"/>
      <c r="AA49" s="15" t="inlineStr">
        <is>
          <t>High</t>
        </is>
      </c>
      <c r="AB49" s="15" t="inlineStr">
        <is>
          <t>Strong #2; Coca-Cola distribution &amp; price</t>
        </is>
      </c>
      <c r="AC49" s="15" t="inlineStr">
        <is>
          <t>Value-priced electrolyte hydration</t>
        </is>
      </c>
      <c r="AD49" s="15" t="inlineStr">
        <is>
          <t>Cheaper electrolyte alternative to Gatorade.</t>
        </is>
      </c>
      <c r="AE49" s="32" t="n"/>
      <c r="AF49" s="34">
        <f>IF(AND(ISNUMBER($P49),ISNUMBER($AL49),$AL49&lt;&gt;0),ROUND($P49/$AL49*100,1),"")</f>
        <v/>
      </c>
      <c r="AG49" s="35">
        <f>IF(AND(ISNUMBER($S49),ISNUMBER($AL49),$AL49&lt;&gt;0),ROUND($S49/$AL49*100,2),"")</f>
        <v/>
      </c>
      <c r="AH49" s="34">
        <f>IF(AND(ISNUMBER($Q49),ISNUMBER($AL49),$AL49&lt;&gt;0),ROUND($Q49/$AL49*100,1),"")</f>
        <v/>
      </c>
      <c r="AI49" s="29">
        <f>IF(ISNUMBER($S49),IF($S49&lt;=1,"Yes","No"),"n/a")</f>
        <v/>
      </c>
      <c r="AJ49" s="29">
        <f>IF(ISNUMBER($S49),ROUND(MAX(0,MIN(100,100-$S49*2.5-IF(ISNUMBER($T49),$T49,0)*0.12+IF($S49&lt;=1,12,0))),0),"")</f>
        <v/>
      </c>
      <c r="AK49" s="29">
        <f>IF(ISNUMBER($Q49),IF($Q49&gt;=100,20,IF($Q49&gt;=30,10,0)),0)+IF(ISNUMBER($R49),IF($R49&gt;=100,20,0),0)+IF(ISNUMBER($P49),IF($P49&gt;=150,20,IF($P49&gt;=50,12,5)),0)+IF(ISNUMBER($S49),IF($S49&lt;=1,15,0),0)</f>
        <v/>
      </c>
      <c r="AL49" s="29" t="n">
        <v>591</v>
      </c>
      <c r="AM49" s="30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Powerade</t>
        </is>
      </c>
      <c r="B50" s="15" t="inlineStr">
        <is>
          <t>Powerade Mountain Berry Blast | Fruit Punch | single 591mL</t>
        </is>
      </c>
      <c r="C50" s="15" t="inlineStr">
        <is>
          <t>2) Electrolyte beverage (RTD)</t>
        </is>
      </c>
      <c r="D50" s="15" t="inlineStr">
        <is>
          <t>591 mL bottle</t>
        </is>
      </c>
      <c r="E50" s="29" t="n">
        <v>1</v>
      </c>
      <c r="F50" s="30" t="n"/>
      <c r="G50" s="31">
        <f>IF(AND(ISNUMBER($F50),ISNUMBER($E50),$E50&lt;&gt;0),$F50/$E50,"")</f>
        <v/>
      </c>
      <c r="H50" s="31">
        <f>IF(AND(ISNUMBER($F50),ISNUMBER($AL50),ISNUMBER($E50),($AL50*$E50)&lt;&gt;0),$F50/($AL50*$E50)*100,"")</f>
        <v/>
      </c>
      <c r="I50" s="32" t="n"/>
      <c r="J50" s="33" t="n"/>
      <c r="K50" s="31">
        <f>IF(AND(ISNUMBER($F50),ISNUMBER($J50)),$F50*(1-$J50),"")</f>
        <v/>
      </c>
      <c r="L50" s="32" t="n"/>
      <c r="M50" s="32" t="n"/>
      <c r="N50" s="31">
        <f>IF(ISNUMBER($F50),($F50-IF(ISNUMBER($AM50),$AM50,0))*(1-IF(ISNUMBER($J50),$J50,0)),"")</f>
        <v/>
      </c>
      <c r="O50" s="15" t="inlineStr">
        <is>
          <t>Fruit Punch</t>
        </is>
      </c>
      <c r="P50" s="29" t="n">
        <v>0</v>
      </c>
      <c r="Q50" s="29" t="n">
        <v>250</v>
      </c>
      <c r="R50" s="29" t="n">
        <v>70</v>
      </c>
      <c r="S50" s="29" t="n">
        <v>35</v>
      </c>
      <c r="T50" s="29" t="n">
        <v>130</v>
      </c>
      <c r="U50" s="15" t="inlineStr">
        <is>
          <t>High-fructose corn syrup</t>
        </is>
      </c>
      <c r="V50" s="15" t="inlineStr">
        <is>
          <t>ION4 electrolytes, B-vitamins, hydration</t>
        </is>
      </c>
      <c r="W50" s="32" t="n"/>
      <c r="X50" s="32" t="n"/>
      <c r="Y50" s="32" t="n"/>
      <c r="Z50" s="32" t="n"/>
      <c r="AA50" s="15" t="inlineStr">
        <is>
          <t>High</t>
        </is>
      </c>
      <c r="AB50" s="15" t="inlineStr">
        <is>
          <t>Strong #2; Coca-Cola distribution &amp; price</t>
        </is>
      </c>
      <c r="AC50" s="15" t="inlineStr">
        <is>
          <t>Value-priced electrolyte hydration</t>
        </is>
      </c>
      <c r="AD50" s="15" t="inlineStr">
        <is>
          <t>Cheaper electrolyte alternative to Gatorade.</t>
        </is>
      </c>
      <c r="AE50" s="32" t="n"/>
      <c r="AF50" s="34">
        <f>IF(AND(ISNUMBER($P50),ISNUMBER($AL50),$AL50&lt;&gt;0),ROUND($P50/$AL50*100,1),"")</f>
        <v/>
      </c>
      <c r="AG50" s="35">
        <f>IF(AND(ISNUMBER($S50),ISNUMBER($AL50),$AL50&lt;&gt;0),ROUND($S50/$AL50*100,2),"")</f>
        <v/>
      </c>
      <c r="AH50" s="34">
        <f>IF(AND(ISNUMBER($Q50),ISNUMBER($AL50),$AL50&lt;&gt;0),ROUND($Q50/$AL50*100,1),"")</f>
        <v/>
      </c>
      <c r="AI50" s="29">
        <f>IF(ISNUMBER($S50),IF($S50&lt;=1,"Yes","No"),"n/a")</f>
        <v/>
      </c>
      <c r="AJ50" s="29">
        <f>IF(ISNUMBER($S50),ROUND(MAX(0,MIN(100,100-$S50*2.5-IF(ISNUMBER($T50),$T50,0)*0.12+IF($S50&lt;=1,12,0))),0),"")</f>
        <v/>
      </c>
      <c r="AK50" s="29">
        <f>IF(ISNUMBER($Q50),IF($Q50&gt;=100,20,IF($Q50&gt;=30,10,0)),0)+IF(ISNUMBER($R50),IF($R50&gt;=100,20,0),0)+IF(ISNUMBER($P50),IF($P50&gt;=150,20,IF($P50&gt;=50,12,5)),0)+IF(ISNUMBER($S50),IF($S50&lt;=1,15,0),0)</f>
        <v/>
      </c>
      <c r="AL50" s="29" t="n">
        <v>591</v>
      </c>
      <c r="AM50" s="30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Powerade</t>
        </is>
      </c>
      <c r="B51" s="15" t="inlineStr">
        <is>
          <t>Powerade Mountain Berry Blast | Fruit Punch | 6-pack 591mL</t>
        </is>
      </c>
      <c r="C51" s="15" t="inlineStr">
        <is>
          <t>2) Electrolyte beverage (RTD)</t>
        </is>
      </c>
      <c r="D51" s="15" t="inlineStr">
        <is>
          <t>591 mL bottle</t>
        </is>
      </c>
      <c r="E51" s="29" t="n">
        <v>6</v>
      </c>
      <c r="F51" s="30" t="n"/>
      <c r="G51" s="31">
        <f>IF(AND(ISNUMBER($F51),ISNUMBER($E51),$E51&lt;&gt;0),$F51/$E51,"")</f>
        <v/>
      </c>
      <c r="H51" s="31">
        <f>IF(AND(ISNUMBER($F51),ISNUMBER($AL51),ISNUMBER($E51),($AL51*$E51)&lt;&gt;0),$F51/($AL51*$E51)*100,"")</f>
        <v/>
      </c>
      <c r="I51" s="32" t="n"/>
      <c r="J51" s="33" t="n"/>
      <c r="K51" s="31">
        <f>IF(AND(ISNUMBER($F51),ISNUMBER($J51)),$F51*(1-$J51),"")</f>
        <v/>
      </c>
      <c r="L51" s="32" t="n"/>
      <c r="M51" s="32" t="n"/>
      <c r="N51" s="31">
        <f>IF(ISNUMBER($F51),($F51-IF(ISNUMBER($AM51),$AM51,0))*(1-IF(ISNUMBER($J51),$J51,0)),"")</f>
        <v/>
      </c>
      <c r="O51" s="15" t="inlineStr">
        <is>
          <t>Fruit Punch</t>
        </is>
      </c>
      <c r="P51" s="29" t="n">
        <v>0</v>
      </c>
      <c r="Q51" s="29" t="n">
        <v>250</v>
      </c>
      <c r="R51" s="29" t="n">
        <v>70</v>
      </c>
      <c r="S51" s="29" t="n">
        <v>35</v>
      </c>
      <c r="T51" s="29" t="n">
        <v>130</v>
      </c>
      <c r="U51" s="15" t="inlineStr">
        <is>
          <t>High-fructose corn syrup</t>
        </is>
      </c>
      <c r="V51" s="15" t="inlineStr">
        <is>
          <t>ION4 electrolytes, B-vitamins, hydration</t>
        </is>
      </c>
      <c r="W51" s="32" t="n"/>
      <c r="X51" s="32" t="n"/>
      <c r="Y51" s="32" t="n"/>
      <c r="Z51" s="32" t="n"/>
      <c r="AA51" s="15" t="inlineStr">
        <is>
          <t>High</t>
        </is>
      </c>
      <c r="AB51" s="15" t="inlineStr">
        <is>
          <t>Strong #2; Coca-Cola distribution &amp; price</t>
        </is>
      </c>
      <c r="AC51" s="15" t="inlineStr">
        <is>
          <t>Value-priced electrolyte hydration</t>
        </is>
      </c>
      <c r="AD51" s="15" t="inlineStr">
        <is>
          <t>Cheaper electrolyte alternative to Gatorade.</t>
        </is>
      </c>
      <c r="AE51" s="32" t="n"/>
      <c r="AF51" s="34">
        <f>IF(AND(ISNUMBER($P51),ISNUMBER($AL51),$AL51&lt;&gt;0),ROUND($P51/$AL51*100,1),"")</f>
        <v/>
      </c>
      <c r="AG51" s="35">
        <f>IF(AND(ISNUMBER($S51),ISNUMBER($AL51),$AL51&lt;&gt;0),ROUND($S51/$AL51*100,2),"")</f>
        <v/>
      </c>
      <c r="AH51" s="34">
        <f>IF(AND(ISNUMBER($Q51),ISNUMBER($AL51),$AL51&lt;&gt;0),ROUND($Q51/$AL51*100,1),"")</f>
        <v/>
      </c>
      <c r="AI51" s="29">
        <f>IF(ISNUMBER($S51),IF($S51&lt;=1,"Yes","No"),"n/a")</f>
        <v/>
      </c>
      <c r="AJ51" s="29">
        <f>IF(ISNUMBER($S51),ROUND(MAX(0,MIN(100,100-$S51*2.5-IF(ISNUMBER($T51),$T51,0)*0.12+IF($S51&lt;=1,12,0))),0),"")</f>
        <v/>
      </c>
      <c r="AK51" s="29">
        <f>IF(ISNUMBER($Q51),IF($Q51&gt;=100,20,IF($Q51&gt;=30,10,0)),0)+IF(ISNUMBER($R51),IF($R51&gt;=100,20,0),0)+IF(ISNUMBER($P51),IF($P51&gt;=150,20,IF($P51&gt;=50,12,5)),0)+IF(ISNUMBER($S51),IF($S51&lt;=1,15,0),0)</f>
        <v/>
      </c>
      <c r="AL51" s="29" t="n">
        <v>591</v>
      </c>
      <c r="AM51" s="30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Powerade</t>
        </is>
      </c>
      <c r="B52" s="15" t="inlineStr">
        <is>
          <t>Powerade Mountain Berry Blast | Fruit Punch | 12-pack 591mL</t>
        </is>
      </c>
      <c r="C52" s="15" t="inlineStr">
        <is>
          <t>2) Electrolyte beverage (RTD)</t>
        </is>
      </c>
      <c r="D52" s="15" t="inlineStr">
        <is>
          <t>591 mL bottle</t>
        </is>
      </c>
      <c r="E52" s="29" t="n">
        <v>12</v>
      </c>
      <c r="F52" s="30" t="n"/>
      <c r="G52" s="31">
        <f>IF(AND(ISNUMBER($F52),ISNUMBER($E52),$E52&lt;&gt;0),$F52/$E52,"")</f>
        <v/>
      </c>
      <c r="H52" s="31">
        <f>IF(AND(ISNUMBER($F52),ISNUMBER($AL52),ISNUMBER($E52),($AL52*$E52)&lt;&gt;0),$F52/($AL52*$E52)*100,"")</f>
        <v/>
      </c>
      <c r="I52" s="32" t="n"/>
      <c r="J52" s="33" t="n"/>
      <c r="K52" s="31">
        <f>IF(AND(ISNUMBER($F52),ISNUMBER($J52)),$F52*(1-$J52),"")</f>
        <v/>
      </c>
      <c r="L52" s="32" t="n"/>
      <c r="M52" s="32" t="n"/>
      <c r="N52" s="31">
        <f>IF(ISNUMBER($F52),($F52-IF(ISNUMBER($AM52),$AM52,0))*(1-IF(ISNUMBER($J52),$J52,0)),"")</f>
        <v/>
      </c>
      <c r="O52" s="15" t="inlineStr">
        <is>
          <t>Fruit Punch</t>
        </is>
      </c>
      <c r="P52" s="29" t="n">
        <v>0</v>
      </c>
      <c r="Q52" s="29" t="n">
        <v>250</v>
      </c>
      <c r="R52" s="29" t="n">
        <v>70</v>
      </c>
      <c r="S52" s="29" t="n">
        <v>35</v>
      </c>
      <c r="T52" s="29" t="n">
        <v>130</v>
      </c>
      <c r="U52" s="15" t="inlineStr">
        <is>
          <t>High-fructose corn syrup</t>
        </is>
      </c>
      <c r="V52" s="15" t="inlineStr">
        <is>
          <t>ION4 electrolytes, B-vitamins, hydration</t>
        </is>
      </c>
      <c r="W52" s="32" t="n"/>
      <c r="X52" s="32" t="n"/>
      <c r="Y52" s="32" t="n"/>
      <c r="Z52" s="32" t="n"/>
      <c r="AA52" s="15" t="inlineStr">
        <is>
          <t>High</t>
        </is>
      </c>
      <c r="AB52" s="15" t="inlineStr">
        <is>
          <t>Strong #2; Coca-Cola distribution &amp; price</t>
        </is>
      </c>
      <c r="AC52" s="15" t="inlineStr">
        <is>
          <t>Value-priced electrolyte hydration</t>
        </is>
      </c>
      <c r="AD52" s="15" t="inlineStr">
        <is>
          <t>Cheaper electrolyte alternative to Gatorade.</t>
        </is>
      </c>
      <c r="AE52" s="32" t="n"/>
      <c r="AF52" s="34">
        <f>IF(AND(ISNUMBER($P52),ISNUMBER($AL52),$AL52&lt;&gt;0),ROUND($P52/$AL52*100,1),"")</f>
        <v/>
      </c>
      <c r="AG52" s="35">
        <f>IF(AND(ISNUMBER($S52),ISNUMBER($AL52),$AL52&lt;&gt;0),ROUND($S52/$AL52*100,2),"")</f>
        <v/>
      </c>
      <c r="AH52" s="34">
        <f>IF(AND(ISNUMBER($Q52),ISNUMBER($AL52),$AL52&lt;&gt;0),ROUND($Q52/$AL52*100,1),"")</f>
        <v/>
      </c>
      <c r="AI52" s="29">
        <f>IF(ISNUMBER($S52),IF($S52&lt;=1,"Yes","No"),"n/a")</f>
        <v/>
      </c>
      <c r="AJ52" s="29">
        <f>IF(ISNUMBER($S52),ROUND(MAX(0,MIN(100,100-$S52*2.5-IF(ISNUMBER($T52),$T52,0)*0.12+IF($S52&lt;=1,12,0))),0),"")</f>
        <v/>
      </c>
      <c r="AK52" s="29">
        <f>IF(ISNUMBER($Q52),IF($Q52&gt;=100,20,IF($Q52&gt;=30,10,0)),0)+IF(ISNUMBER($R52),IF($R52&gt;=100,20,0),0)+IF(ISNUMBER($P52),IF($P52&gt;=150,20,IF($P52&gt;=50,12,5)),0)+IF(ISNUMBER($S52),IF($S52&lt;=1,15,0),0)</f>
        <v/>
      </c>
      <c r="AL52" s="29" t="n">
        <v>591</v>
      </c>
      <c r="AM52" s="30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Powerade</t>
        </is>
      </c>
      <c r="B53" s="15" t="inlineStr">
        <is>
          <t>Powerade Mountain Berry Blast | Fruit Punch | 24-pack 591mL</t>
        </is>
      </c>
      <c r="C53" s="15" t="inlineStr">
        <is>
          <t>2) Electrolyte beverage (RTD)</t>
        </is>
      </c>
      <c r="D53" s="15" t="inlineStr">
        <is>
          <t>591 mL bottle</t>
        </is>
      </c>
      <c r="E53" s="29" t="n">
        <v>24</v>
      </c>
      <c r="F53" s="30" t="n"/>
      <c r="G53" s="31">
        <f>IF(AND(ISNUMBER($F53),ISNUMBER($E53),$E53&lt;&gt;0),$F53/$E53,"")</f>
        <v/>
      </c>
      <c r="H53" s="31">
        <f>IF(AND(ISNUMBER($F53),ISNUMBER($AL53),ISNUMBER($E53),($AL53*$E53)&lt;&gt;0),$F53/($AL53*$E53)*100,"")</f>
        <v/>
      </c>
      <c r="I53" s="32" t="n"/>
      <c r="J53" s="33" t="n"/>
      <c r="K53" s="31">
        <f>IF(AND(ISNUMBER($F53),ISNUMBER($J53)),$F53*(1-$J53),"")</f>
        <v/>
      </c>
      <c r="L53" s="32" t="n"/>
      <c r="M53" s="32" t="n"/>
      <c r="N53" s="31">
        <f>IF(ISNUMBER($F53),($F53-IF(ISNUMBER($AM53),$AM53,0))*(1-IF(ISNUMBER($J53),$J53,0)),"")</f>
        <v/>
      </c>
      <c r="O53" s="15" t="inlineStr">
        <is>
          <t>Fruit Punch</t>
        </is>
      </c>
      <c r="P53" s="29" t="n">
        <v>0</v>
      </c>
      <c r="Q53" s="29" t="n">
        <v>250</v>
      </c>
      <c r="R53" s="29" t="n">
        <v>70</v>
      </c>
      <c r="S53" s="29" t="n">
        <v>35</v>
      </c>
      <c r="T53" s="29" t="n">
        <v>130</v>
      </c>
      <c r="U53" s="15" t="inlineStr">
        <is>
          <t>High-fructose corn syrup</t>
        </is>
      </c>
      <c r="V53" s="15" t="inlineStr">
        <is>
          <t>ION4 electrolytes, B-vitamins, hydration</t>
        </is>
      </c>
      <c r="W53" s="32" t="n"/>
      <c r="X53" s="32" t="n"/>
      <c r="Y53" s="32" t="n"/>
      <c r="Z53" s="32" t="n"/>
      <c r="AA53" s="15" t="inlineStr">
        <is>
          <t>High</t>
        </is>
      </c>
      <c r="AB53" s="15" t="inlineStr">
        <is>
          <t>Strong #2; Coca-Cola distribution &amp; price</t>
        </is>
      </c>
      <c r="AC53" s="15" t="inlineStr">
        <is>
          <t>Value-priced electrolyte hydration</t>
        </is>
      </c>
      <c r="AD53" s="15" t="inlineStr">
        <is>
          <t>Cheaper electrolyte alternative to Gatorade.</t>
        </is>
      </c>
      <c r="AE53" s="32" t="n"/>
      <c r="AF53" s="34">
        <f>IF(AND(ISNUMBER($P53),ISNUMBER($AL53),$AL53&lt;&gt;0),ROUND($P53/$AL53*100,1),"")</f>
        <v/>
      </c>
      <c r="AG53" s="35">
        <f>IF(AND(ISNUMBER($S53),ISNUMBER($AL53),$AL53&lt;&gt;0),ROUND($S53/$AL53*100,2),"")</f>
        <v/>
      </c>
      <c r="AH53" s="34">
        <f>IF(AND(ISNUMBER($Q53),ISNUMBER($AL53),$AL53&lt;&gt;0),ROUND($Q53/$AL53*100,1),"")</f>
        <v/>
      </c>
      <c r="AI53" s="29">
        <f>IF(ISNUMBER($S53),IF($S53&lt;=1,"Yes","No"),"n/a")</f>
        <v/>
      </c>
      <c r="AJ53" s="29">
        <f>IF(ISNUMBER($S53),ROUND(MAX(0,MIN(100,100-$S53*2.5-IF(ISNUMBER($T53),$T53,0)*0.12+IF($S53&lt;=1,12,0))),0),"")</f>
        <v/>
      </c>
      <c r="AK53" s="29">
        <f>IF(ISNUMBER($Q53),IF($Q53&gt;=100,20,IF($Q53&gt;=30,10,0)),0)+IF(ISNUMBER($R53),IF($R53&gt;=100,20,0),0)+IF(ISNUMBER($P53),IF($P53&gt;=150,20,IF($P53&gt;=50,12,5)),0)+IF(ISNUMBER($S53),IF($S53&lt;=1,15,0),0)</f>
        <v/>
      </c>
      <c r="AL53" s="29" t="n">
        <v>591</v>
      </c>
      <c r="AM53" s="30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Powerade</t>
        </is>
      </c>
      <c r="B54" s="15" t="inlineStr">
        <is>
          <t>Powerade Mountain Berry Blast | Grape | single 591mL</t>
        </is>
      </c>
      <c r="C54" s="15" t="inlineStr">
        <is>
          <t>2) Electrolyte beverage (RTD)</t>
        </is>
      </c>
      <c r="D54" s="15" t="inlineStr">
        <is>
          <t>591 mL bottle</t>
        </is>
      </c>
      <c r="E54" s="29" t="n">
        <v>1</v>
      </c>
      <c r="F54" s="30" t="n"/>
      <c r="G54" s="31">
        <f>IF(AND(ISNUMBER($F54),ISNUMBER($E54),$E54&lt;&gt;0),$F54/$E54,"")</f>
        <v/>
      </c>
      <c r="H54" s="31">
        <f>IF(AND(ISNUMBER($F54),ISNUMBER($AL54),ISNUMBER($E54),($AL54*$E54)&lt;&gt;0),$F54/($AL54*$E54)*100,"")</f>
        <v/>
      </c>
      <c r="I54" s="32" t="n"/>
      <c r="J54" s="33" t="n"/>
      <c r="K54" s="31">
        <f>IF(AND(ISNUMBER($F54),ISNUMBER($J54)),$F54*(1-$J54),"")</f>
        <v/>
      </c>
      <c r="L54" s="32" t="n"/>
      <c r="M54" s="32" t="n"/>
      <c r="N54" s="31">
        <f>IF(ISNUMBER($F54),($F54-IF(ISNUMBER($AM54),$AM54,0))*(1-IF(ISNUMBER($J54),$J54,0)),"")</f>
        <v/>
      </c>
      <c r="O54" s="15" t="inlineStr">
        <is>
          <t>Grape</t>
        </is>
      </c>
      <c r="P54" s="29" t="n">
        <v>0</v>
      </c>
      <c r="Q54" s="29" t="n">
        <v>250</v>
      </c>
      <c r="R54" s="29" t="n">
        <v>70</v>
      </c>
      <c r="S54" s="29" t="n">
        <v>35</v>
      </c>
      <c r="T54" s="29" t="n">
        <v>130</v>
      </c>
      <c r="U54" s="15" t="inlineStr">
        <is>
          <t>High-fructose corn syrup</t>
        </is>
      </c>
      <c r="V54" s="15" t="inlineStr">
        <is>
          <t>ION4 electrolytes, B-vitamins, hydration</t>
        </is>
      </c>
      <c r="W54" s="32" t="n"/>
      <c r="X54" s="32" t="n"/>
      <c r="Y54" s="32" t="n"/>
      <c r="Z54" s="32" t="n"/>
      <c r="AA54" s="15" t="inlineStr">
        <is>
          <t>High</t>
        </is>
      </c>
      <c r="AB54" s="15" t="inlineStr">
        <is>
          <t>Strong #2; Coca-Cola distribution &amp; price</t>
        </is>
      </c>
      <c r="AC54" s="15" t="inlineStr">
        <is>
          <t>Value-priced electrolyte hydration</t>
        </is>
      </c>
      <c r="AD54" s="15" t="inlineStr">
        <is>
          <t>Cheaper electrolyte alternative to Gatorade.</t>
        </is>
      </c>
      <c r="AE54" s="32" t="n"/>
      <c r="AF54" s="34">
        <f>IF(AND(ISNUMBER($P54),ISNUMBER($AL54),$AL54&lt;&gt;0),ROUND($P54/$AL54*100,1),"")</f>
        <v/>
      </c>
      <c r="AG54" s="35">
        <f>IF(AND(ISNUMBER($S54),ISNUMBER($AL54),$AL54&lt;&gt;0),ROUND($S54/$AL54*100,2),"")</f>
        <v/>
      </c>
      <c r="AH54" s="34">
        <f>IF(AND(ISNUMBER($Q54),ISNUMBER($AL54),$AL54&lt;&gt;0),ROUND($Q54/$AL54*100,1),"")</f>
        <v/>
      </c>
      <c r="AI54" s="29">
        <f>IF(ISNUMBER($S54),IF($S54&lt;=1,"Yes","No"),"n/a")</f>
        <v/>
      </c>
      <c r="AJ54" s="29">
        <f>IF(ISNUMBER($S54),ROUND(MAX(0,MIN(100,100-$S54*2.5-IF(ISNUMBER($T54),$T54,0)*0.12+IF($S54&lt;=1,12,0))),0),"")</f>
        <v/>
      </c>
      <c r="AK54" s="29">
        <f>IF(ISNUMBER($Q54),IF($Q54&gt;=100,20,IF($Q54&gt;=30,10,0)),0)+IF(ISNUMBER($R54),IF($R54&gt;=100,20,0),0)+IF(ISNUMBER($P54),IF($P54&gt;=150,20,IF($P54&gt;=50,12,5)),0)+IF(ISNUMBER($S54),IF($S54&lt;=1,15,0),0)</f>
        <v/>
      </c>
      <c r="AL54" s="29" t="n">
        <v>591</v>
      </c>
      <c r="AM54" s="30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Powerade</t>
        </is>
      </c>
      <c r="B55" s="15" t="inlineStr">
        <is>
          <t>Powerade Mountain Berry Blast | Grape | 6-pack 591mL</t>
        </is>
      </c>
      <c r="C55" s="15" t="inlineStr">
        <is>
          <t>2) Electrolyte beverage (RTD)</t>
        </is>
      </c>
      <c r="D55" s="15" t="inlineStr">
        <is>
          <t>591 mL bottle</t>
        </is>
      </c>
      <c r="E55" s="29" t="n">
        <v>6</v>
      </c>
      <c r="F55" s="30" t="n"/>
      <c r="G55" s="31">
        <f>IF(AND(ISNUMBER($F55),ISNUMBER($E55),$E55&lt;&gt;0),$F55/$E55,"")</f>
        <v/>
      </c>
      <c r="H55" s="31">
        <f>IF(AND(ISNUMBER($F55),ISNUMBER($AL55),ISNUMBER($E55),($AL55*$E55)&lt;&gt;0),$F55/($AL55*$E55)*100,"")</f>
        <v/>
      </c>
      <c r="I55" s="32" t="n"/>
      <c r="J55" s="33" t="n"/>
      <c r="K55" s="31">
        <f>IF(AND(ISNUMBER($F55),ISNUMBER($J55)),$F55*(1-$J55),"")</f>
        <v/>
      </c>
      <c r="L55" s="32" t="n"/>
      <c r="M55" s="32" t="n"/>
      <c r="N55" s="31">
        <f>IF(ISNUMBER($F55),($F55-IF(ISNUMBER($AM55),$AM55,0))*(1-IF(ISNUMBER($J55),$J55,0)),"")</f>
        <v/>
      </c>
      <c r="O55" s="15" t="inlineStr">
        <is>
          <t>Grape</t>
        </is>
      </c>
      <c r="P55" s="29" t="n">
        <v>0</v>
      </c>
      <c r="Q55" s="29" t="n">
        <v>250</v>
      </c>
      <c r="R55" s="29" t="n">
        <v>70</v>
      </c>
      <c r="S55" s="29" t="n">
        <v>35</v>
      </c>
      <c r="T55" s="29" t="n">
        <v>130</v>
      </c>
      <c r="U55" s="15" t="inlineStr">
        <is>
          <t>High-fructose corn syrup</t>
        </is>
      </c>
      <c r="V55" s="15" t="inlineStr">
        <is>
          <t>ION4 electrolytes, B-vitamins, hydration</t>
        </is>
      </c>
      <c r="W55" s="32" t="n"/>
      <c r="X55" s="32" t="n"/>
      <c r="Y55" s="32" t="n"/>
      <c r="Z55" s="32" t="n"/>
      <c r="AA55" s="15" t="inlineStr">
        <is>
          <t>High</t>
        </is>
      </c>
      <c r="AB55" s="15" t="inlineStr">
        <is>
          <t>Strong #2; Coca-Cola distribution &amp; price</t>
        </is>
      </c>
      <c r="AC55" s="15" t="inlineStr">
        <is>
          <t>Value-priced electrolyte hydration</t>
        </is>
      </c>
      <c r="AD55" s="15" t="inlineStr">
        <is>
          <t>Cheaper electrolyte alternative to Gatorade.</t>
        </is>
      </c>
      <c r="AE55" s="32" t="n"/>
      <c r="AF55" s="34">
        <f>IF(AND(ISNUMBER($P55),ISNUMBER($AL55),$AL55&lt;&gt;0),ROUND($P55/$AL55*100,1),"")</f>
        <v/>
      </c>
      <c r="AG55" s="35">
        <f>IF(AND(ISNUMBER($S55),ISNUMBER($AL55),$AL55&lt;&gt;0),ROUND($S55/$AL55*100,2),"")</f>
        <v/>
      </c>
      <c r="AH55" s="34">
        <f>IF(AND(ISNUMBER($Q55),ISNUMBER($AL55),$AL55&lt;&gt;0),ROUND($Q55/$AL55*100,1),"")</f>
        <v/>
      </c>
      <c r="AI55" s="29">
        <f>IF(ISNUMBER($S55),IF($S55&lt;=1,"Yes","No"),"n/a")</f>
        <v/>
      </c>
      <c r="AJ55" s="29">
        <f>IF(ISNUMBER($S55),ROUND(MAX(0,MIN(100,100-$S55*2.5-IF(ISNUMBER($T55),$T55,0)*0.12+IF($S55&lt;=1,12,0))),0),"")</f>
        <v/>
      </c>
      <c r="AK55" s="29">
        <f>IF(ISNUMBER($Q55),IF($Q55&gt;=100,20,IF($Q55&gt;=30,10,0)),0)+IF(ISNUMBER($R55),IF($R55&gt;=100,20,0),0)+IF(ISNUMBER($P55),IF($P55&gt;=150,20,IF($P55&gt;=50,12,5)),0)+IF(ISNUMBER($S55),IF($S55&lt;=1,15,0),0)</f>
        <v/>
      </c>
      <c r="AL55" s="29" t="n">
        <v>591</v>
      </c>
      <c r="AM55" s="30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Powerade</t>
        </is>
      </c>
      <c r="B56" s="15" t="inlineStr">
        <is>
          <t>Powerade Mountain Berry Blast | Grape | 12-pack 591mL</t>
        </is>
      </c>
      <c r="C56" s="15" t="inlineStr">
        <is>
          <t>2) Electrolyte beverage (RTD)</t>
        </is>
      </c>
      <c r="D56" s="15" t="inlineStr">
        <is>
          <t>591 mL bottle</t>
        </is>
      </c>
      <c r="E56" s="29" t="n">
        <v>12</v>
      </c>
      <c r="F56" s="30" t="n"/>
      <c r="G56" s="31">
        <f>IF(AND(ISNUMBER($F56),ISNUMBER($E56),$E56&lt;&gt;0),$F56/$E56,"")</f>
        <v/>
      </c>
      <c r="H56" s="31">
        <f>IF(AND(ISNUMBER($F56),ISNUMBER($AL56),ISNUMBER($E56),($AL56*$E56)&lt;&gt;0),$F56/($AL56*$E56)*100,"")</f>
        <v/>
      </c>
      <c r="I56" s="32" t="n"/>
      <c r="J56" s="33" t="n"/>
      <c r="K56" s="31">
        <f>IF(AND(ISNUMBER($F56),ISNUMBER($J56)),$F56*(1-$J56),"")</f>
        <v/>
      </c>
      <c r="L56" s="32" t="n"/>
      <c r="M56" s="32" t="n"/>
      <c r="N56" s="31">
        <f>IF(ISNUMBER($F56),($F56-IF(ISNUMBER($AM56),$AM56,0))*(1-IF(ISNUMBER($J56),$J56,0)),"")</f>
        <v/>
      </c>
      <c r="O56" s="15" t="inlineStr">
        <is>
          <t>Grape</t>
        </is>
      </c>
      <c r="P56" s="29" t="n">
        <v>0</v>
      </c>
      <c r="Q56" s="29" t="n">
        <v>250</v>
      </c>
      <c r="R56" s="29" t="n">
        <v>70</v>
      </c>
      <c r="S56" s="29" t="n">
        <v>35</v>
      </c>
      <c r="T56" s="29" t="n">
        <v>130</v>
      </c>
      <c r="U56" s="15" t="inlineStr">
        <is>
          <t>High-fructose corn syrup</t>
        </is>
      </c>
      <c r="V56" s="15" t="inlineStr">
        <is>
          <t>ION4 electrolytes, B-vitamins, hydration</t>
        </is>
      </c>
      <c r="W56" s="32" t="n"/>
      <c r="X56" s="32" t="n"/>
      <c r="Y56" s="32" t="n"/>
      <c r="Z56" s="32" t="n"/>
      <c r="AA56" s="15" t="inlineStr">
        <is>
          <t>High</t>
        </is>
      </c>
      <c r="AB56" s="15" t="inlineStr">
        <is>
          <t>Strong #2; Coca-Cola distribution &amp; price</t>
        </is>
      </c>
      <c r="AC56" s="15" t="inlineStr">
        <is>
          <t>Value-priced electrolyte hydration</t>
        </is>
      </c>
      <c r="AD56" s="15" t="inlineStr">
        <is>
          <t>Cheaper electrolyte alternative to Gatorade.</t>
        </is>
      </c>
      <c r="AE56" s="32" t="n"/>
      <c r="AF56" s="34">
        <f>IF(AND(ISNUMBER($P56),ISNUMBER($AL56),$AL56&lt;&gt;0),ROUND($P56/$AL56*100,1),"")</f>
        <v/>
      </c>
      <c r="AG56" s="35">
        <f>IF(AND(ISNUMBER($S56),ISNUMBER($AL56),$AL56&lt;&gt;0),ROUND($S56/$AL56*100,2),"")</f>
        <v/>
      </c>
      <c r="AH56" s="34">
        <f>IF(AND(ISNUMBER($Q56),ISNUMBER($AL56),$AL56&lt;&gt;0),ROUND($Q56/$AL56*100,1),"")</f>
        <v/>
      </c>
      <c r="AI56" s="29">
        <f>IF(ISNUMBER($S56),IF($S56&lt;=1,"Yes","No"),"n/a")</f>
        <v/>
      </c>
      <c r="AJ56" s="29">
        <f>IF(ISNUMBER($S56),ROUND(MAX(0,MIN(100,100-$S56*2.5-IF(ISNUMBER($T56),$T56,0)*0.12+IF($S56&lt;=1,12,0))),0),"")</f>
        <v/>
      </c>
      <c r="AK56" s="29">
        <f>IF(ISNUMBER($Q56),IF($Q56&gt;=100,20,IF($Q56&gt;=30,10,0)),0)+IF(ISNUMBER($R56),IF($R56&gt;=100,20,0),0)+IF(ISNUMBER($P56),IF($P56&gt;=150,20,IF($P56&gt;=50,12,5)),0)+IF(ISNUMBER($S56),IF($S56&lt;=1,15,0),0)</f>
        <v/>
      </c>
      <c r="AL56" s="29" t="n">
        <v>591</v>
      </c>
      <c r="AM56" s="30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Powerade</t>
        </is>
      </c>
      <c r="B57" s="15" t="inlineStr">
        <is>
          <t>Powerade Mountain Berry Blast | Grape | 24-pack 591mL</t>
        </is>
      </c>
      <c r="C57" s="15" t="inlineStr">
        <is>
          <t>2) Electrolyte beverage (RTD)</t>
        </is>
      </c>
      <c r="D57" s="15" t="inlineStr">
        <is>
          <t>591 mL bottle</t>
        </is>
      </c>
      <c r="E57" s="29" t="n">
        <v>24</v>
      </c>
      <c r="F57" s="30" t="n"/>
      <c r="G57" s="31">
        <f>IF(AND(ISNUMBER($F57),ISNUMBER($E57),$E57&lt;&gt;0),$F57/$E57,"")</f>
        <v/>
      </c>
      <c r="H57" s="31">
        <f>IF(AND(ISNUMBER($F57),ISNUMBER($AL57),ISNUMBER($E57),($AL57*$E57)&lt;&gt;0),$F57/($AL57*$E57)*100,"")</f>
        <v/>
      </c>
      <c r="I57" s="32" t="n"/>
      <c r="J57" s="33" t="n"/>
      <c r="K57" s="31">
        <f>IF(AND(ISNUMBER($F57),ISNUMBER($J57)),$F57*(1-$J57),"")</f>
        <v/>
      </c>
      <c r="L57" s="32" t="n"/>
      <c r="M57" s="32" t="n"/>
      <c r="N57" s="31">
        <f>IF(ISNUMBER($F57),($F57-IF(ISNUMBER($AM57),$AM57,0))*(1-IF(ISNUMBER($J57),$J57,0)),"")</f>
        <v/>
      </c>
      <c r="O57" s="15" t="inlineStr">
        <is>
          <t>Grape</t>
        </is>
      </c>
      <c r="P57" s="29" t="n">
        <v>0</v>
      </c>
      <c r="Q57" s="29" t="n">
        <v>250</v>
      </c>
      <c r="R57" s="29" t="n">
        <v>70</v>
      </c>
      <c r="S57" s="29" t="n">
        <v>35</v>
      </c>
      <c r="T57" s="29" t="n">
        <v>130</v>
      </c>
      <c r="U57" s="15" t="inlineStr">
        <is>
          <t>High-fructose corn syrup</t>
        </is>
      </c>
      <c r="V57" s="15" t="inlineStr">
        <is>
          <t>ION4 electrolytes, B-vitamins, hydration</t>
        </is>
      </c>
      <c r="W57" s="32" t="n"/>
      <c r="X57" s="32" t="n"/>
      <c r="Y57" s="32" t="n"/>
      <c r="Z57" s="32" t="n"/>
      <c r="AA57" s="15" t="inlineStr">
        <is>
          <t>High</t>
        </is>
      </c>
      <c r="AB57" s="15" t="inlineStr">
        <is>
          <t>Strong #2; Coca-Cola distribution &amp; price</t>
        </is>
      </c>
      <c r="AC57" s="15" t="inlineStr">
        <is>
          <t>Value-priced electrolyte hydration</t>
        </is>
      </c>
      <c r="AD57" s="15" t="inlineStr">
        <is>
          <t>Cheaper electrolyte alternative to Gatorade.</t>
        </is>
      </c>
      <c r="AE57" s="32" t="n"/>
      <c r="AF57" s="34">
        <f>IF(AND(ISNUMBER($P57),ISNUMBER($AL57),$AL57&lt;&gt;0),ROUND($P57/$AL57*100,1),"")</f>
        <v/>
      </c>
      <c r="AG57" s="35">
        <f>IF(AND(ISNUMBER($S57),ISNUMBER($AL57),$AL57&lt;&gt;0),ROUND($S57/$AL57*100,2),"")</f>
        <v/>
      </c>
      <c r="AH57" s="34">
        <f>IF(AND(ISNUMBER($Q57),ISNUMBER($AL57),$AL57&lt;&gt;0),ROUND($Q57/$AL57*100,1),"")</f>
        <v/>
      </c>
      <c r="AI57" s="29">
        <f>IF(ISNUMBER($S57),IF($S57&lt;=1,"Yes","No"),"n/a")</f>
        <v/>
      </c>
      <c r="AJ57" s="29">
        <f>IF(ISNUMBER($S57),ROUND(MAX(0,MIN(100,100-$S57*2.5-IF(ISNUMBER($T57),$T57,0)*0.12+IF($S57&lt;=1,12,0))),0),"")</f>
        <v/>
      </c>
      <c r="AK57" s="29">
        <f>IF(ISNUMBER($Q57),IF($Q57&gt;=100,20,IF($Q57&gt;=30,10,0)),0)+IF(ISNUMBER($R57),IF($R57&gt;=100,20,0),0)+IF(ISNUMBER($P57),IF($P57&gt;=150,20,IF($P57&gt;=50,12,5)),0)+IF(ISNUMBER($S57),IF($S57&lt;=1,15,0),0)</f>
        <v/>
      </c>
      <c r="AL57" s="29" t="n">
        <v>591</v>
      </c>
      <c r="AM57" s="30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Powerade</t>
        </is>
      </c>
      <c r="B58" s="15" t="inlineStr">
        <is>
          <t>Powerade Mountain Berry Blast | White Cherry | single 591mL</t>
        </is>
      </c>
      <c r="C58" s="15" t="inlineStr">
        <is>
          <t>2) Electrolyte beverage (RTD)</t>
        </is>
      </c>
      <c r="D58" s="15" t="inlineStr">
        <is>
          <t>591 mL bottle</t>
        </is>
      </c>
      <c r="E58" s="29" t="n">
        <v>1</v>
      </c>
      <c r="F58" s="30" t="n"/>
      <c r="G58" s="31">
        <f>IF(AND(ISNUMBER($F58),ISNUMBER($E58),$E58&lt;&gt;0),$F58/$E58,"")</f>
        <v/>
      </c>
      <c r="H58" s="31">
        <f>IF(AND(ISNUMBER($F58),ISNUMBER($AL58),ISNUMBER($E58),($AL58*$E58)&lt;&gt;0),$F58/($AL58*$E58)*100,"")</f>
        <v/>
      </c>
      <c r="I58" s="32" t="n"/>
      <c r="J58" s="33" t="n"/>
      <c r="K58" s="31">
        <f>IF(AND(ISNUMBER($F58),ISNUMBER($J58)),$F58*(1-$J58),"")</f>
        <v/>
      </c>
      <c r="L58" s="32" t="n"/>
      <c r="M58" s="32" t="n"/>
      <c r="N58" s="31">
        <f>IF(ISNUMBER($F58),($F58-IF(ISNUMBER($AM58),$AM58,0))*(1-IF(ISNUMBER($J58),$J58,0)),"")</f>
        <v/>
      </c>
      <c r="O58" s="15" t="inlineStr">
        <is>
          <t>White Cherry</t>
        </is>
      </c>
      <c r="P58" s="29" t="n">
        <v>0</v>
      </c>
      <c r="Q58" s="29" t="n">
        <v>250</v>
      </c>
      <c r="R58" s="29" t="n">
        <v>70</v>
      </c>
      <c r="S58" s="29" t="n">
        <v>35</v>
      </c>
      <c r="T58" s="29" t="n">
        <v>130</v>
      </c>
      <c r="U58" s="15" t="inlineStr">
        <is>
          <t>High-fructose corn syrup</t>
        </is>
      </c>
      <c r="V58" s="15" t="inlineStr">
        <is>
          <t>ION4 electrolytes, B-vitamins, hydration</t>
        </is>
      </c>
      <c r="W58" s="32" t="n"/>
      <c r="X58" s="32" t="n"/>
      <c r="Y58" s="32" t="n"/>
      <c r="Z58" s="32" t="n"/>
      <c r="AA58" s="15" t="inlineStr">
        <is>
          <t>High</t>
        </is>
      </c>
      <c r="AB58" s="15" t="inlineStr">
        <is>
          <t>Strong #2; Coca-Cola distribution &amp; price</t>
        </is>
      </c>
      <c r="AC58" s="15" t="inlineStr">
        <is>
          <t>Value-priced electrolyte hydration</t>
        </is>
      </c>
      <c r="AD58" s="15" t="inlineStr">
        <is>
          <t>Cheaper electrolyte alternative to Gatorade.</t>
        </is>
      </c>
      <c r="AE58" s="32" t="n"/>
      <c r="AF58" s="34">
        <f>IF(AND(ISNUMBER($P58),ISNUMBER($AL58),$AL58&lt;&gt;0),ROUND($P58/$AL58*100,1),"")</f>
        <v/>
      </c>
      <c r="AG58" s="35">
        <f>IF(AND(ISNUMBER($S58),ISNUMBER($AL58),$AL58&lt;&gt;0),ROUND($S58/$AL58*100,2),"")</f>
        <v/>
      </c>
      <c r="AH58" s="34">
        <f>IF(AND(ISNUMBER($Q58),ISNUMBER($AL58),$AL58&lt;&gt;0),ROUND($Q58/$AL58*100,1),"")</f>
        <v/>
      </c>
      <c r="AI58" s="29">
        <f>IF(ISNUMBER($S58),IF($S58&lt;=1,"Yes","No"),"n/a")</f>
        <v/>
      </c>
      <c r="AJ58" s="29">
        <f>IF(ISNUMBER($S58),ROUND(MAX(0,MIN(100,100-$S58*2.5-IF(ISNUMBER($T58),$T58,0)*0.12+IF($S58&lt;=1,12,0))),0),"")</f>
        <v/>
      </c>
      <c r="AK58" s="29">
        <f>IF(ISNUMBER($Q58),IF($Q58&gt;=100,20,IF($Q58&gt;=30,10,0)),0)+IF(ISNUMBER($R58),IF($R58&gt;=100,20,0),0)+IF(ISNUMBER($P58),IF($P58&gt;=150,20,IF($P58&gt;=50,12,5)),0)+IF(ISNUMBER($S58),IF($S58&lt;=1,15,0),0)</f>
        <v/>
      </c>
      <c r="AL58" s="29" t="n">
        <v>591</v>
      </c>
      <c r="AM58" s="30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Powerade</t>
        </is>
      </c>
      <c r="B59" s="15" t="inlineStr">
        <is>
          <t>Powerade Mountain Berry Blast | White Cherry | 6-pack 591mL</t>
        </is>
      </c>
      <c r="C59" s="15" t="inlineStr">
        <is>
          <t>2) Electrolyte beverage (RTD)</t>
        </is>
      </c>
      <c r="D59" s="15" t="inlineStr">
        <is>
          <t>591 mL bottle</t>
        </is>
      </c>
      <c r="E59" s="29" t="n">
        <v>6</v>
      </c>
      <c r="F59" s="30" t="n"/>
      <c r="G59" s="31">
        <f>IF(AND(ISNUMBER($F59),ISNUMBER($E59),$E59&lt;&gt;0),$F59/$E59,"")</f>
        <v/>
      </c>
      <c r="H59" s="31">
        <f>IF(AND(ISNUMBER($F59),ISNUMBER($AL59),ISNUMBER($E59),($AL59*$E59)&lt;&gt;0),$F59/($AL59*$E59)*100,"")</f>
        <v/>
      </c>
      <c r="I59" s="32" t="n"/>
      <c r="J59" s="33" t="n"/>
      <c r="K59" s="31">
        <f>IF(AND(ISNUMBER($F59),ISNUMBER($J59)),$F59*(1-$J59),"")</f>
        <v/>
      </c>
      <c r="L59" s="32" t="n"/>
      <c r="M59" s="32" t="n"/>
      <c r="N59" s="31">
        <f>IF(ISNUMBER($F59),($F59-IF(ISNUMBER($AM59),$AM59,0))*(1-IF(ISNUMBER($J59),$J59,0)),"")</f>
        <v/>
      </c>
      <c r="O59" s="15" t="inlineStr">
        <is>
          <t>White Cherry</t>
        </is>
      </c>
      <c r="P59" s="29" t="n">
        <v>0</v>
      </c>
      <c r="Q59" s="29" t="n">
        <v>250</v>
      </c>
      <c r="R59" s="29" t="n">
        <v>70</v>
      </c>
      <c r="S59" s="29" t="n">
        <v>35</v>
      </c>
      <c r="T59" s="29" t="n">
        <v>130</v>
      </c>
      <c r="U59" s="15" t="inlineStr">
        <is>
          <t>High-fructose corn syrup</t>
        </is>
      </c>
      <c r="V59" s="15" t="inlineStr">
        <is>
          <t>ION4 electrolytes, B-vitamins, hydration</t>
        </is>
      </c>
      <c r="W59" s="32" t="n"/>
      <c r="X59" s="32" t="n"/>
      <c r="Y59" s="32" t="n"/>
      <c r="Z59" s="32" t="n"/>
      <c r="AA59" s="15" t="inlineStr">
        <is>
          <t>High</t>
        </is>
      </c>
      <c r="AB59" s="15" t="inlineStr">
        <is>
          <t>Strong #2; Coca-Cola distribution &amp; price</t>
        </is>
      </c>
      <c r="AC59" s="15" t="inlineStr">
        <is>
          <t>Value-priced electrolyte hydration</t>
        </is>
      </c>
      <c r="AD59" s="15" t="inlineStr">
        <is>
          <t>Cheaper electrolyte alternative to Gatorade.</t>
        </is>
      </c>
      <c r="AE59" s="32" t="n"/>
      <c r="AF59" s="34">
        <f>IF(AND(ISNUMBER($P59),ISNUMBER($AL59),$AL59&lt;&gt;0),ROUND($P59/$AL59*100,1),"")</f>
        <v/>
      </c>
      <c r="AG59" s="35">
        <f>IF(AND(ISNUMBER($S59),ISNUMBER($AL59),$AL59&lt;&gt;0),ROUND($S59/$AL59*100,2),"")</f>
        <v/>
      </c>
      <c r="AH59" s="34">
        <f>IF(AND(ISNUMBER($Q59),ISNUMBER($AL59),$AL59&lt;&gt;0),ROUND($Q59/$AL59*100,1),"")</f>
        <v/>
      </c>
      <c r="AI59" s="29">
        <f>IF(ISNUMBER($S59),IF($S59&lt;=1,"Yes","No"),"n/a")</f>
        <v/>
      </c>
      <c r="AJ59" s="29">
        <f>IF(ISNUMBER($S59),ROUND(MAX(0,MIN(100,100-$S59*2.5-IF(ISNUMBER($T59),$T59,0)*0.12+IF($S59&lt;=1,12,0))),0),"")</f>
        <v/>
      </c>
      <c r="AK59" s="29">
        <f>IF(ISNUMBER($Q59),IF($Q59&gt;=100,20,IF($Q59&gt;=30,10,0)),0)+IF(ISNUMBER($R59),IF($R59&gt;=100,20,0),0)+IF(ISNUMBER($P59),IF($P59&gt;=150,20,IF($P59&gt;=50,12,5)),0)+IF(ISNUMBER($S59),IF($S59&lt;=1,15,0),0)</f>
        <v/>
      </c>
      <c r="AL59" s="29" t="n">
        <v>591</v>
      </c>
      <c r="AM59" s="30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Powerade</t>
        </is>
      </c>
      <c r="B60" s="15" t="inlineStr">
        <is>
          <t>Powerade Mountain Berry Blast | White Cherry | 12-pack 591mL</t>
        </is>
      </c>
      <c r="C60" s="15" t="inlineStr">
        <is>
          <t>2) Electrolyte beverage (RTD)</t>
        </is>
      </c>
      <c r="D60" s="15" t="inlineStr">
        <is>
          <t>591 mL bottle</t>
        </is>
      </c>
      <c r="E60" s="29" t="n">
        <v>12</v>
      </c>
      <c r="F60" s="30" t="n"/>
      <c r="G60" s="31">
        <f>IF(AND(ISNUMBER($F60),ISNUMBER($E60),$E60&lt;&gt;0),$F60/$E60,"")</f>
        <v/>
      </c>
      <c r="H60" s="31">
        <f>IF(AND(ISNUMBER($F60),ISNUMBER($AL60),ISNUMBER($E60),($AL60*$E60)&lt;&gt;0),$F60/($AL60*$E60)*100,"")</f>
        <v/>
      </c>
      <c r="I60" s="32" t="n"/>
      <c r="J60" s="33" t="n"/>
      <c r="K60" s="31">
        <f>IF(AND(ISNUMBER($F60),ISNUMBER($J60)),$F60*(1-$J60),"")</f>
        <v/>
      </c>
      <c r="L60" s="32" t="n"/>
      <c r="M60" s="32" t="n"/>
      <c r="N60" s="31">
        <f>IF(ISNUMBER($F60),($F60-IF(ISNUMBER($AM60),$AM60,0))*(1-IF(ISNUMBER($J60),$J60,0)),"")</f>
        <v/>
      </c>
      <c r="O60" s="15" t="inlineStr">
        <is>
          <t>White Cherry</t>
        </is>
      </c>
      <c r="P60" s="29" t="n">
        <v>0</v>
      </c>
      <c r="Q60" s="29" t="n">
        <v>250</v>
      </c>
      <c r="R60" s="29" t="n">
        <v>70</v>
      </c>
      <c r="S60" s="29" t="n">
        <v>35</v>
      </c>
      <c r="T60" s="29" t="n">
        <v>130</v>
      </c>
      <c r="U60" s="15" t="inlineStr">
        <is>
          <t>High-fructose corn syrup</t>
        </is>
      </c>
      <c r="V60" s="15" t="inlineStr">
        <is>
          <t>ION4 electrolytes, B-vitamins, hydration</t>
        </is>
      </c>
      <c r="W60" s="32" t="n"/>
      <c r="X60" s="32" t="n"/>
      <c r="Y60" s="32" t="n"/>
      <c r="Z60" s="32" t="n"/>
      <c r="AA60" s="15" t="inlineStr">
        <is>
          <t>High</t>
        </is>
      </c>
      <c r="AB60" s="15" t="inlineStr">
        <is>
          <t>Strong #2; Coca-Cola distribution &amp; price</t>
        </is>
      </c>
      <c r="AC60" s="15" t="inlineStr">
        <is>
          <t>Value-priced electrolyte hydration</t>
        </is>
      </c>
      <c r="AD60" s="15" t="inlineStr">
        <is>
          <t>Cheaper electrolyte alternative to Gatorade.</t>
        </is>
      </c>
      <c r="AE60" s="32" t="n"/>
      <c r="AF60" s="34">
        <f>IF(AND(ISNUMBER($P60),ISNUMBER($AL60),$AL60&lt;&gt;0),ROUND($P60/$AL60*100,1),"")</f>
        <v/>
      </c>
      <c r="AG60" s="35">
        <f>IF(AND(ISNUMBER($S60),ISNUMBER($AL60),$AL60&lt;&gt;0),ROUND($S60/$AL60*100,2),"")</f>
        <v/>
      </c>
      <c r="AH60" s="34">
        <f>IF(AND(ISNUMBER($Q60),ISNUMBER($AL60),$AL60&lt;&gt;0),ROUND($Q60/$AL60*100,1),"")</f>
        <v/>
      </c>
      <c r="AI60" s="29">
        <f>IF(ISNUMBER($S60),IF($S60&lt;=1,"Yes","No"),"n/a")</f>
        <v/>
      </c>
      <c r="AJ60" s="29">
        <f>IF(ISNUMBER($S60),ROUND(MAX(0,MIN(100,100-$S60*2.5-IF(ISNUMBER($T60),$T60,0)*0.12+IF($S60&lt;=1,12,0))),0),"")</f>
        <v/>
      </c>
      <c r="AK60" s="29">
        <f>IF(ISNUMBER($Q60),IF($Q60&gt;=100,20,IF($Q60&gt;=30,10,0)),0)+IF(ISNUMBER($R60),IF($R60&gt;=100,20,0),0)+IF(ISNUMBER($P60),IF($P60&gt;=150,20,IF($P60&gt;=50,12,5)),0)+IF(ISNUMBER($S60),IF($S60&lt;=1,15,0),0)</f>
        <v/>
      </c>
      <c r="AL60" s="29" t="n">
        <v>591</v>
      </c>
      <c r="AM60" s="30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Powerade</t>
        </is>
      </c>
      <c r="B61" s="15" t="inlineStr">
        <is>
          <t>Powerade Mountain Berry Blast | White Cherry | 24-pack 591mL</t>
        </is>
      </c>
      <c r="C61" s="15" t="inlineStr">
        <is>
          <t>2) Electrolyte beverage (RTD)</t>
        </is>
      </c>
      <c r="D61" s="15" t="inlineStr">
        <is>
          <t>591 mL bottle</t>
        </is>
      </c>
      <c r="E61" s="29" t="n">
        <v>24</v>
      </c>
      <c r="F61" s="30" t="n"/>
      <c r="G61" s="31">
        <f>IF(AND(ISNUMBER($F61),ISNUMBER($E61),$E61&lt;&gt;0),$F61/$E61,"")</f>
        <v/>
      </c>
      <c r="H61" s="31">
        <f>IF(AND(ISNUMBER($F61),ISNUMBER($AL61),ISNUMBER($E61),($AL61*$E61)&lt;&gt;0),$F61/($AL61*$E61)*100,"")</f>
        <v/>
      </c>
      <c r="I61" s="32" t="n"/>
      <c r="J61" s="33" t="n"/>
      <c r="K61" s="31">
        <f>IF(AND(ISNUMBER($F61),ISNUMBER($J61)),$F61*(1-$J61),"")</f>
        <v/>
      </c>
      <c r="L61" s="32" t="n"/>
      <c r="M61" s="32" t="n"/>
      <c r="N61" s="31">
        <f>IF(ISNUMBER($F61),($F61-IF(ISNUMBER($AM61),$AM61,0))*(1-IF(ISNUMBER($J61),$J61,0)),"")</f>
        <v/>
      </c>
      <c r="O61" s="15" t="inlineStr">
        <is>
          <t>White Cherry</t>
        </is>
      </c>
      <c r="P61" s="29" t="n">
        <v>0</v>
      </c>
      <c r="Q61" s="29" t="n">
        <v>250</v>
      </c>
      <c r="R61" s="29" t="n">
        <v>70</v>
      </c>
      <c r="S61" s="29" t="n">
        <v>35</v>
      </c>
      <c r="T61" s="29" t="n">
        <v>130</v>
      </c>
      <c r="U61" s="15" t="inlineStr">
        <is>
          <t>High-fructose corn syrup</t>
        </is>
      </c>
      <c r="V61" s="15" t="inlineStr">
        <is>
          <t>ION4 electrolytes, B-vitamins, hydration</t>
        </is>
      </c>
      <c r="W61" s="32" t="n"/>
      <c r="X61" s="32" t="n"/>
      <c r="Y61" s="32" t="n"/>
      <c r="Z61" s="32" t="n"/>
      <c r="AA61" s="15" t="inlineStr">
        <is>
          <t>High</t>
        </is>
      </c>
      <c r="AB61" s="15" t="inlineStr">
        <is>
          <t>Strong #2; Coca-Cola distribution &amp; price</t>
        </is>
      </c>
      <c r="AC61" s="15" t="inlineStr">
        <is>
          <t>Value-priced electrolyte hydration</t>
        </is>
      </c>
      <c r="AD61" s="15" t="inlineStr">
        <is>
          <t>Cheaper electrolyte alternative to Gatorade.</t>
        </is>
      </c>
      <c r="AE61" s="32" t="n"/>
      <c r="AF61" s="34">
        <f>IF(AND(ISNUMBER($P61),ISNUMBER($AL61),$AL61&lt;&gt;0),ROUND($P61/$AL61*100,1),"")</f>
        <v/>
      </c>
      <c r="AG61" s="35">
        <f>IF(AND(ISNUMBER($S61),ISNUMBER($AL61),$AL61&lt;&gt;0),ROUND($S61/$AL61*100,2),"")</f>
        <v/>
      </c>
      <c r="AH61" s="34">
        <f>IF(AND(ISNUMBER($Q61),ISNUMBER($AL61),$AL61&lt;&gt;0),ROUND($Q61/$AL61*100,1),"")</f>
        <v/>
      </c>
      <c r="AI61" s="29">
        <f>IF(ISNUMBER($S61),IF($S61&lt;=1,"Yes","No"),"n/a")</f>
        <v/>
      </c>
      <c r="AJ61" s="29">
        <f>IF(ISNUMBER($S61),ROUND(MAX(0,MIN(100,100-$S61*2.5-IF(ISNUMBER($T61),$T61,0)*0.12+IF($S61&lt;=1,12,0))),0),"")</f>
        <v/>
      </c>
      <c r="AK61" s="29">
        <f>IF(ISNUMBER($Q61),IF($Q61&gt;=100,20,IF($Q61&gt;=30,10,0)),0)+IF(ISNUMBER($R61),IF($R61&gt;=100,20,0),0)+IF(ISNUMBER($P61),IF($P61&gt;=150,20,IF($P61&gt;=50,12,5)),0)+IF(ISNUMBER($S61),IF($S61&lt;=1,15,0),0)</f>
        <v/>
      </c>
      <c r="AL61" s="29" t="n">
        <v>591</v>
      </c>
      <c r="AM61" s="30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Powerade</t>
        </is>
      </c>
      <c r="B62" s="15" t="inlineStr">
        <is>
          <t>Powerade Mountain Berry Blast | Lemon-Lime | single 591mL</t>
        </is>
      </c>
      <c r="C62" s="15" t="inlineStr">
        <is>
          <t>2) Electrolyte beverage (RTD)</t>
        </is>
      </c>
      <c r="D62" s="15" t="inlineStr">
        <is>
          <t>591 mL bottle</t>
        </is>
      </c>
      <c r="E62" s="29" t="n">
        <v>1</v>
      </c>
      <c r="F62" s="30" t="n"/>
      <c r="G62" s="31">
        <f>IF(AND(ISNUMBER($F62),ISNUMBER($E62),$E62&lt;&gt;0),$F62/$E62,"")</f>
        <v/>
      </c>
      <c r="H62" s="31">
        <f>IF(AND(ISNUMBER($F62),ISNUMBER($AL62),ISNUMBER($E62),($AL62*$E62)&lt;&gt;0),$F62/($AL62*$E62)*100,"")</f>
        <v/>
      </c>
      <c r="I62" s="32" t="n"/>
      <c r="J62" s="33" t="n"/>
      <c r="K62" s="31">
        <f>IF(AND(ISNUMBER($F62),ISNUMBER($J62)),$F62*(1-$J62),"")</f>
        <v/>
      </c>
      <c r="L62" s="32" t="n"/>
      <c r="M62" s="32" t="n"/>
      <c r="N62" s="31">
        <f>IF(ISNUMBER($F62),($F62-IF(ISNUMBER($AM62),$AM62,0))*(1-IF(ISNUMBER($J62),$J62,0)),"")</f>
        <v/>
      </c>
      <c r="O62" s="15" t="inlineStr">
        <is>
          <t>Lemon-Lime</t>
        </is>
      </c>
      <c r="P62" s="29" t="n">
        <v>0</v>
      </c>
      <c r="Q62" s="29" t="n">
        <v>250</v>
      </c>
      <c r="R62" s="29" t="n">
        <v>70</v>
      </c>
      <c r="S62" s="29" t="n">
        <v>35</v>
      </c>
      <c r="T62" s="29" t="n">
        <v>130</v>
      </c>
      <c r="U62" s="15" t="inlineStr">
        <is>
          <t>High-fructose corn syrup</t>
        </is>
      </c>
      <c r="V62" s="15" t="inlineStr">
        <is>
          <t>ION4 electrolytes, B-vitamins, hydration</t>
        </is>
      </c>
      <c r="W62" s="32" t="n"/>
      <c r="X62" s="32" t="n"/>
      <c r="Y62" s="32" t="n"/>
      <c r="Z62" s="32" t="n"/>
      <c r="AA62" s="15" t="inlineStr">
        <is>
          <t>High</t>
        </is>
      </c>
      <c r="AB62" s="15" t="inlineStr">
        <is>
          <t>Strong #2; Coca-Cola distribution &amp; price</t>
        </is>
      </c>
      <c r="AC62" s="15" t="inlineStr">
        <is>
          <t>Value-priced electrolyte hydration</t>
        </is>
      </c>
      <c r="AD62" s="15" t="inlineStr">
        <is>
          <t>Cheaper electrolyte alternative to Gatorade.</t>
        </is>
      </c>
      <c r="AE62" s="32" t="n"/>
      <c r="AF62" s="34">
        <f>IF(AND(ISNUMBER($P62),ISNUMBER($AL62),$AL62&lt;&gt;0),ROUND($P62/$AL62*100,1),"")</f>
        <v/>
      </c>
      <c r="AG62" s="35">
        <f>IF(AND(ISNUMBER($S62),ISNUMBER($AL62),$AL62&lt;&gt;0),ROUND($S62/$AL62*100,2),"")</f>
        <v/>
      </c>
      <c r="AH62" s="34">
        <f>IF(AND(ISNUMBER($Q62),ISNUMBER($AL62),$AL62&lt;&gt;0),ROUND($Q62/$AL62*100,1),"")</f>
        <v/>
      </c>
      <c r="AI62" s="29">
        <f>IF(ISNUMBER($S62),IF($S62&lt;=1,"Yes","No"),"n/a")</f>
        <v/>
      </c>
      <c r="AJ62" s="29">
        <f>IF(ISNUMBER($S62),ROUND(MAX(0,MIN(100,100-$S62*2.5-IF(ISNUMBER($T62),$T62,0)*0.12+IF($S62&lt;=1,12,0))),0),"")</f>
        <v/>
      </c>
      <c r="AK62" s="29">
        <f>IF(ISNUMBER($Q62),IF($Q62&gt;=100,20,IF($Q62&gt;=30,10,0)),0)+IF(ISNUMBER($R62),IF($R62&gt;=100,20,0),0)+IF(ISNUMBER($P62),IF($P62&gt;=150,20,IF($P62&gt;=50,12,5)),0)+IF(ISNUMBER($S62),IF($S62&lt;=1,15,0),0)</f>
        <v/>
      </c>
      <c r="AL62" s="29" t="n">
        <v>591</v>
      </c>
      <c r="AM62" s="30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Powerade</t>
        </is>
      </c>
      <c r="B63" s="15" t="inlineStr">
        <is>
          <t>Powerade Mountain Berry Blast | Lemon-Lime | 6-pack 591mL</t>
        </is>
      </c>
      <c r="C63" s="15" t="inlineStr">
        <is>
          <t>2) Electrolyte beverage (RTD)</t>
        </is>
      </c>
      <c r="D63" s="15" t="inlineStr">
        <is>
          <t>591 mL bottle</t>
        </is>
      </c>
      <c r="E63" s="29" t="n">
        <v>6</v>
      </c>
      <c r="F63" s="30" t="n"/>
      <c r="G63" s="31">
        <f>IF(AND(ISNUMBER($F63),ISNUMBER($E63),$E63&lt;&gt;0),$F63/$E63,"")</f>
        <v/>
      </c>
      <c r="H63" s="31">
        <f>IF(AND(ISNUMBER($F63),ISNUMBER($AL63),ISNUMBER($E63),($AL63*$E63)&lt;&gt;0),$F63/($AL63*$E63)*100,"")</f>
        <v/>
      </c>
      <c r="I63" s="32" t="n"/>
      <c r="J63" s="33" t="n"/>
      <c r="K63" s="31">
        <f>IF(AND(ISNUMBER($F63),ISNUMBER($J63)),$F63*(1-$J63),"")</f>
        <v/>
      </c>
      <c r="L63" s="32" t="n"/>
      <c r="M63" s="32" t="n"/>
      <c r="N63" s="31">
        <f>IF(ISNUMBER($F63),($F63-IF(ISNUMBER($AM63),$AM63,0))*(1-IF(ISNUMBER($J63),$J63,0)),"")</f>
        <v/>
      </c>
      <c r="O63" s="15" t="inlineStr">
        <is>
          <t>Lemon-Lime</t>
        </is>
      </c>
      <c r="P63" s="29" t="n">
        <v>0</v>
      </c>
      <c r="Q63" s="29" t="n">
        <v>250</v>
      </c>
      <c r="R63" s="29" t="n">
        <v>70</v>
      </c>
      <c r="S63" s="29" t="n">
        <v>35</v>
      </c>
      <c r="T63" s="29" t="n">
        <v>130</v>
      </c>
      <c r="U63" s="15" t="inlineStr">
        <is>
          <t>High-fructose corn syrup</t>
        </is>
      </c>
      <c r="V63" s="15" t="inlineStr">
        <is>
          <t>ION4 electrolytes, B-vitamins, hydration</t>
        </is>
      </c>
      <c r="W63" s="32" t="n"/>
      <c r="X63" s="32" t="n"/>
      <c r="Y63" s="32" t="n"/>
      <c r="Z63" s="32" t="n"/>
      <c r="AA63" s="15" t="inlineStr">
        <is>
          <t>High</t>
        </is>
      </c>
      <c r="AB63" s="15" t="inlineStr">
        <is>
          <t>Strong #2; Coca-Cola distribution &amp; price</t>
        </is>
      </c>
      <c r="AC63" s="15" t="inlineStr">
        <is>
          <t>Value-priced electrolyte hydration</t>
        </is>
      </c>
      <c r="AD63" s="15" t="inlineStr">
        <is>
          <t>Cheaper electrolyte alternative to Gatorade.</t>
        </is>
      </c>
      <c r="AE63" s="32" t="n"/>
      <c r="AF63" s="34">
        <f>IF(AND(ISNUMBER($P63),ISNUMBER($AL63),$AL63&lt;&gt;0),ROUND($P63/$AL63*100,1),"")</f>
        <v/>
      </c>
      <c r="AG63" s="35">
        <f>IF(AND(ISNUMBER($S63),ISNUMBER($AL63),$AL63&lt;&gt;0),ROUND($S63/$AL63*100,2),"")</f>
        <v/>
      </c>
      <c r="AH63" s="34">
        <f>IF(AND(ISNUMBER($Q63),ISNUMBER($AL63),$AL63&lt;&gt;0),ROUND($Q63/$AL63*100,1),"")</f>
        <v/>
      </c>
      <c r="AI63" s="29">
        <f>IF(ISNUMBER($S63),IF($S63&lt;=1,"Yes","No"),"n/a")</f>
        <v/>
      </c>
      <c r="AJ63" s="29">
        <f>IF(ISNUMBER($S63),ROUND(MAX(0,MIN(100,100-$S63*2.5-IF(ISNUMBER($T63),$T63,0)*0.12+IF($S63&lt;=1,12,0))),0),"")</f>
        <v/>
      </c>
      <c r="AK63" s="29">
        <f>IF(ISNUMBER($Q63),IF($Q63&gt;=100,20,IF($Q63&gt;=30,10,0)),0)+IF(ISNUMBER($R63),IF($R63&gt;=100,20,0),0)+IF(ISNUMBER($P63),IF($P63&gt;=150,20,IF($P63&gt;=50,12,5)),0)+IF(ISNUMBER($S63),IF($S63&lt;=1,15,0),0)</f>
        <v/>
      </c>
      <c r="AL63" s="29" t="n">
        <v>591</v>
      </c>
      <c r="AM63" s="30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Powerade</t>
        </is>
      </c>
      <c r="B64" s="15" t="inlineStr">
        <is>
          <t>Powerade Mountain Berry Blast | Lemon-Lime | 12-pack 591mL</t>
        </is>
      </c>
      <c r="C64" s="15" t="inlineStr">
        <is>
          <t>2) Electrolyte beverage (RTD)</t>
        </is>
      </c>
      <c r="D64" s="15" t="inlineStr">
        <is>
          <t>591 mL bottle</t>
        </is>
      </c>
      <c r="E64" s="29" t="n">
        <v>12</v>
      </c>
      <c r="F64" s="30" t="n"/>
      <c r="G64" s="31">
        <f>IF(AND(ISNUMBER($F64),ISNUMBER($E64),$E64&lt;&gt;0),$F64/$E64,"")</f>
        <v/>
      </c>
      <c r="H64" s="31">
        <f>IF(AND(ISNUMBER($F64),ISNUMBER($AL64),ISNUMBER($E64),($AL64*$E64)&lt;&gt;0),$F64/($AL64*$E64)*100,"")</f>
        <v/>
      </c>
      <c r="I64" s="32" t="n"/>
      <c r="J64" s="33" t="n"/>
      <c r="K64" s="31">
        <f>IF(AND(ISNUMBER($F64),ISNUMBER($J64)),$F64*(1-$J64),"")</f>
        <v/>
      </c>
      <c r="L64" s="32" t="n"/>
      <c r="M64" s="32" t="n"/>
      <c r="N64" s="31">
        <f>IF(ISNUMBER($F64),($F64-IF(ISNUMBER($AM64),$AM64,0))*(1-IF(ISNUMBER($J64),$J64,0)),"")</f>
        <v/>
      </c>
      <c r="O64" s="15" t="inlineStr">
        <is>
          <t>Lemon-Lime</t>
        </is>
      </c>
      <c r="P64" s="29" t="n">
        <v>0</v>
      </c>
      <c r="Q64" s="29" t="n">
        <v>250</v>
      </c>
      <c r="R64" s="29" t="n">
        <v>70</v>
      </c>
      <c r="S64" s="29" t="n">
        <v>35</v>
      </c>
      <c r="T64" s="29" t="n">
        <v>130</v>
      </c>
      <c r="U64" s="15" t="inlineStr">
        <is>
          <t>High-fructose corn syrup</t>
        </is>
      </c>
      <c r="V64" s="15" t="inlineStr">
        <is>
          <t>ION4 electrolytes, B-vitamins, hydration</t>
        </is>
      </c>
      <c r="W64" s="32" t="n"/>
      <c r="X64" s="32" t="n"/>
      <c r="Y64" s="32" t="n"/>
      <c r="Z64" s="32" t="n"/>
      <c r="AA64" s="15" t="inlineStr">
        <is>
          <t>High</t>
        </is>
      </c>
      <c r="AB64" s="15" t="inlineStr">
        <is>
          <t>Strong #2; Coca-Cola distribution &amp; price</t>
        </is>
      </c>
      <c r="AC64" s="15" t="inlineStr">
        <is>
          <t>Value-priced electrolyte hydration</t>
        </is>
      </c>
      <c r="AD64" s="15" t="inlineStr">
        <is>
          <t>Cheaper electrolyte alternative to Gatorade.</t>
        </is>
      </c>
      <c r="AE64" s="32" t="n"/>
      <c r="AF64" s="34">
        <f>IF(AND(ISNUMBER($P64),ISNUMBER($AL64),$AL64&lt;&gt;0),ROUND($P64/$AL64*100,1),"")</f>
        <v/>
      </c>
      <c r="AG64" s="35">
        <f>IF(AND(ISNUMBER($S64),ISNUMBER($AL64),$AL64&lt;&gt;0),ROUND($S64/$AL64*100,2),"")</f>
        <v/>
      </c>
      <c r="AH64" s="34">
        <f>IF(AND(ISNUMBER($Q64),ISNUMBER($AL64),$AL64&lt;&gt;0),ROUND($Q64/$AL64*100,1),"")</f>
        <v/>
      </c>
      <c r="AI64" s="29">
        <f>IF(ISNUMBER($S64),IF($S64&lt;=1,"Yes","No"),"n/a")</f>
        <v/>
      </c>
      <c r="AJ64" s="29">
        <f>IF(ISNUMBER($S64),ROUND(MAX(0,MIN(100,100-$S64*2.5-IF(ISNUMBER($T64),$T64,0)*0.12+IF($S64&lt;=1,12,0))),0),"")</f>
        <v/>
      </c>
      <c r="AK64" s="29">
        <f>IF(ISNUMBER($Q64),IF($Q64&gt;=100,20,IF($Q64&gt;=30,10,0)),0)+IF(ISNUMBER($R64),IF($R64&gt;=100,20,0),0)+IF(ISNUMBER($P64),IF($P64&gt;=150,20,IF($P64&gt;=50,12,5)),0)+IF(ISNUMBER($S64),IF($S64&lt;=1,15,0),0)</f>
        <v/>
      </c>
      <c r="AL64" s="29" t="n">
        <v>591</v>
      </c>
      <c r="AM64" s="30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Powerade</t>
        </is>
      </c>
      <c r="B65" s="15" t="inlineStr">
        <is>
          <t>Powerade Mountain Berry Blast | Lemon-Lime | 24-pack 591mL</t>
        </is>
      </c>
      <c r="C65" s="15" t="inlineStr">
        <is>
          <t>2) Electrolyte beverage (RTD)</t>
        </is>
      </c>
      <c r="D65" s="15" t="inlineStr">
        <is>
          <t>591 mL bottle</t>
        </is>
      </c>
      <c r="E65" s="29" t="n">
        <v>24</v>
      </c>
      <c r="F65" s="30" t="n"/>
      <c r="G65" s="31">
        <f>IF(AND(ISNUMBER($F65),ISNUMBER($E65),$E65&lt;&gt;0),$F65/$E65,"")</f>
        <v/>
      </c>
      <c r="H65" s="31">
        <f>IF(AND(ISNUMBER($F65),ISNUMBER($AL65),ISNUMBER($E65),($AL65*$E65)&lt;&gt;0),$F65/($AL65*$E65)*100,"")</f>
        <v/>
      </c>
      <c r="I65" s="32" t="n"/>
      <c r="J65" s="33" t="n"/>
      <c r="K65" s="31">
        <f>IF(AND(ISNUMBER($F65),ISNUMBER($J65)),$F65*(1-$J65),"")</f>
        <v/>
      </c>
      <c r="L65" s="32" t="n"/>
      <c r="M65" s="32" t="n"/>
      <c r="N65" s="31">
        <f>IF(ISNUMBER($F65),($F65-IF(ISNUMBER($AM65),$AM65,0))*(1-IF(ISNUMBER($J65),$J65,0)),"")</f>
        <v/>
      </c>
      <c r="O65" s="15" t="inlineStr">
        <is>
          <t>Lemon-Lime</t>
        </is>
      </c>
      <c r="P65" s="29" t="n">
        <v>0</v>
      </c>
      <c r="Q65" s="29" t="n">
        <v>250</v>
      </c>
      <c r="R65" s="29" t="n">
        <v>70</v>
      </c>
      <c r="S65" s="29" t="n">
        <v>35</v>
      </c>
      <c r="T65" s="29" t="n">
        <v>130</v>
      </c>
      <c r="U65" s="15" t="inlineStr">
        <is>
          <t>High-fructose corn syrup</t>
        </is>
      </c>
      <c r="V65" s="15" t="inlineStr">
        <is>
          <t>ION4 electrolytes, B-vitamins, hydration</t>
        </is>
      </c>
      <c r="W65" s="32" t="n"/>
      <c r="X65" s="32" t="n"/>
      <c r="Y65" s="32" t="n"/>
      <c r="Z65" s="32" t="n"/>
      <c r="AA65" s="15" t="inlineStr">
        <is>
          <t>High</t>
        </is>
      </c>
      <c r="AB65" s="15" t="inlineStr">
        <is>
          <t>Strong #2; Coca-Cola distribution &amp; price</t>
        </is>
      </c>
      <c r="AC65" s="15" t="inlineStr">
        <is>
          <t>Value-priced electrolyte hydration</t>
        </is>
      </c>
      <c r="AD65" s="15" t="inlineStr">
        <is>
          <t>Cheaper electrolyte alternative to Gatorade.</t>
        </is>
      </c>
      <c r="AE65" s="32" t="n"/>
      <c r="AF65" s="34">
        <f>IF(AND(ISNUMBER($P65),ISNUMBER($AL65),$AL65&lt;&gt;0),ROUND($P65/$AL65*100,1),"")</f>
        <v/>
      </c>
      <c r="AG65" s="35">
        <f>IF(AND(ISNUMBER($S65),ISNUMBER($AL65),$AL65&lt;&gt;0),ROUND($S65/$AL65*100,2),"")</f>
        <v/>
      </c>
      <c r="AH65" s="34">
        <f>IF(AND(ISNUMBER($Q65),ISNUMBER($AL65),$AL65&lt;&gt;0),ROUND($Q65/$AL65*100,1),"")</f>
        <v/>
      </c>
      <c r="AI65" s="29">
        <f>IF(ISNUMBER($S65),IF($S65&lt;=1,"Yes","No"),"n/a")</f>
        <v/>
      </c>
      <c r="AJ65" s="29">
        <f>IF(ISNUMBER($S65),ROUND(MAX(0,MIN(100,100-$S65*2.5-IF(ISNUMBER($T65),$T65,0)*0.12+IF($S65&lt;=1,12,0))),0),"")</f>
        <v/>
      </c>
      <c r="AK65" s="29">
        <f>IF(ISNUMBER($Q65),IF($Q65&gt;=100,20,IF($Q65&gt;=30,10,0)),0)+IF(ISNUMBER($R65),IF($R65&gt;=100,20,0),0)+IF(ISNUMBER($P65),IF($P65&gt;=150,20,IF($P65&gt;=50,12,5)),0)+IF(ISNUMBER($S65),IF($S65&lt;=1,15,0),0)</f>
        <v/>
      </c>
      <c r="AL65" s="29" t="n">
        <v>591</v>
      </c>
      <c r="AM65" s="30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Powerade</t>
        </is>
      </c>
      <c r="B66" s="15" t="inlineStr">
        <is>
          <t>Powerade Zero | Mixed Berry | single 591mL</t>
        </is>
      </c>
      <c r="C66" s="15" t="inlineStr">
        <is>
          <t>2) Electrolyte beverage (RTD)</t>
        </is>
      </c>
      <c r="D66" s="15" t="inlineStr">
        <is>
          <t>591 mL bottle</t>
        </is>
      </c>
      <c r="E66" s="29" t="n">
        <v>1</v>
      </c>
      <c r="F66" s="30" t="n"/>
      <c r="G66" s="31">
        <f>IF(AND(ISNUMBER($F66),ISNUMBER($E66),$E66&lt;&gt;0),$F66/$E66,"")</f>
        <v/>
      </c>
      <c r="H66" s="31">
        <f>IF(AND(ISNUMBER($F66),ISNUMBER($AL66),ISNUMBER($E66),($AL66*$E66)&lt;&gt;0),$F66/($AL66*$E66)*100,"")</f>
        <v/>
      </c>
      <c r="I66" s="32" t="n"/>
      <c r="J66" s="33" t="n"/>
      <c r="K66" s="31">
        <f>IF(AND(ISNUMBER($F66),ISNUMBER($J66)),$F66*(1-$J66),"")</f>
        <v/>
      </c>
      <c r="L66" s="32" t="n"/>
      <c r="M66" s="32" t="n"/>
      <c r="N66" s="31">
        <f>IF(ISNUMBER($F66),($F66-IF(ISNUMBER($AM66),$AM66,0))*(1-IF(ISNUMBER($J66),$J66,0)),"")</f>
        <v/>
      </c>
      <c r="O66" s="15" t="inlineStr">
        <is>
          <t>Mixed Berry</t>
        </is>
      </c>
      <c r="P66" s="29" t="n">
        <v>0</v>
      </c>
      <c r="Q66" s="29" t="n">
        <v>250</v>
      </c>
      <c r="R66" s="29" t="n">
        <v>35</v>
      </c>
      <c r="S66" s="29" t="n">
        <v>0</v>
      </c>
      <c r="T66" s="29" t="n">
        <v>0</v>
      </c>
      <c r="U66" s="15" t="inlineStr">
        <is>
          <t>Sucralose + acesulfame-K</t>
        </is>
      </c>
      <c r="V66" s="15" t="inlineStr">
        <is>
          <t>Zero sugar/calorie, ION4 electrolytes, vitamins</t>
        </is>
      </c>
      <c r="W66" s="32" t="n"/>
      <c r="X66" s="32" t="n"/>
      <c r="Y66" s="32" t="n"/>
      <c r="Z66" s="32" t="n"/>
      <c r="AA66" s="15" t="inlineStr">
        <is>
          <t>High</t>
        </is>
      </c>
      <c r="AB66" s="15" t="inlineStr">
        <is>
          <t>Popular zero-sugar value option</t>
        </is>
      </c>
      <c r="AC66" s="15" t="inlineStr">
        <is>
          <t>Zero-calorie electrolytes at a value price</t>
        </is>
      </c>
      <c r="AD66" s="15" t="inlineStr">
        <is>
          <t>Cheapest zero-sugar electrolyte option.</t>
        </is>
      </c>
      <c r="AE66" s="32" t="n"/>
      <c r="AF66" s="34">
        <f>IF(AND(ISNUMBER($P66),ISNUMBER($AL66),$AL66&lt;&gt;0),ROUND($P66/$AL66*100,1),"")</f>
        <v/>
      </c>
      <c r="AG66" s="35">
        <f>IF(AND(ISNUMBER($S66),ISNUMBER($AL66),$AL66&lt;&gt;0),ROUND($S66/$AL66*100,2),"")</f>
        <v/>
      </c>
      <c r="AH66" s="34">
        <f>IF(AND(ISNUMBER($Q66),ISNUMBER($AL66),$AL66&lt;&gt;0),ROUND($Q66/$AL66*100,1),"")</f>
        <v/>
      </c>
      <c r="AI66" s="29">
        <f>IF(ISNUMBER($S66),IF($S66&lt;=1,"Yes","No"),"n/a")</f>
        <v/>
      </c>
      <c r="AJ66" s="29">
        <f>IF(ISNUMBER($S66),ROUND(MAX(0,MIN(100,100-$S66*2.5-IF(ISNUMBER($T66),$T66,0)*0.12+IF($S66&lt;=1,12,0))),0),"")</f>
        <v/>
      </c>
      <c r="AK66" s="29">
        <f>IF(ISNUMBER($Q66),IF($Q66&gt;=100,20,IF($Q66&gt;=30,10,0)),0)+IF(ISNUMBER($R66),IF($R66&gt;=100,20,0),0)+IF(ISNUMBER($P66),IF($P66&gt;=150,20,IF($P66&gt;=50,12,5)),0)+IF(ISNUMBER($S66),IF($S66&lt;=1,15,0),0)</f>
        <v/>
      </c>
      <c r="AL66" s="29" t="n">
        <v>591</v>
      </c>
      <c r="AM66" s="30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Powerade</t>
        </is>
      </c>
      <c r="B67" s="15" t="inlineStr">
        <is>
          <t>Powerade Zero | Mixed Berry | 6-pack 591mL</t>
        </is>
      </c>
      <c r="C67" s="15" t="inlineStr">
        <is>
          <t>2) Electrolyte beverage (RTD)</t>
        </is>
      </c>
      <c r="D67" s="15" t="inlineStr">
        <is>
          <t>591 mL bottle</t>
        </is>
      </c>
      <c r="E67" s="29" t="n">
        <v>6</v>
      </c>
      <c r="F67" s="30" t="n"/>
      <c r="G67" s="31">
        <f>IF(AND(ISNUMBER($F67),ISNUMBER($E67),$E67&lt;&gt;0),$F67/$E67,"")</f>
        <v/>
      </c>
      <c r="H67" s="31">
        <f>IF(AND(ISNUMBER($F67),ISNUMBER($AL67),ISNUMBER($E67),($AL67*$E67)&lt;&gt;0),$F67/($AL67*$E67)*100,"")</f>
        <v/>
      </c>
      <c r="I67" s="32" t="n"/>
      <c r="J67" s="33" t="n"/>
      <c r="K67" s="31">
        <f>IF(AND(ISNUMBER($F67),ISNUMBER($J67)),$F67*(1-$J67),"")</f>
        <v/>
      </c>
      <c r="L67" s="32" t="n"/>
      <c r="M67" s="32" t="n"/>
      <c r="N67" s="31">
        <f>IF(ISNUMBER($F67),($F67-IF(ISNUMBER($AM67),$AM67,0))*(1-IF(ISNUMBER($J67),$J67,0)),"")</f>
        <v/>
      </c>
      <c r="O67" s="15" t="inlineStr">
        <is>
          <t>Mixed Berry</t>
        </is>
      </c>
      <c r="P67" s="29" t="n">
        <v>0</v>
      </c>
      <c r="Q67" s="29" t="n">
        <v>250</v>
      </c>
      <c r="R67" s="29" t="n">
        <v>35</v>
      </c>
      <c r="S67" s="29" t="n">
        <v>0</v>
      </c>
      <c r="T67" s="29" t="n">
        <v>0</v>
      </c>
      <c r="U67" s="15" t="inlineStr">
        <is>
          <t>Sucralose + acesulfame-K</t>
        </is>
      </c>
      <c r="V67" s="15" t="inlineStr">
        <is>
          <t>Zero sugar/calorie, ION4 electrolytes, vitamins</t>
        </is>
      </c>
      <c r="W67" s="32" t="n"/>
      <c r="X67" s="32" t="n"/>
      <c r="Y67" s="32" t="n"/>
      <c r="Z67" s="32" t="n"/>
      <c r="AA67" s="15" t="inlineStr">
        <is>
          <t>High</t>
        </is>
      </c>
      <c r="AB67" s="15" t="inlineStr">
        <is>
          <t>Popular zero-sugar value option</t>
        </is>
      </c>
      <c r="AC67" s="15" t="inlineStr">
        <is>
          <t>Zero-calorie electrolytes at a value price</t>
        </is>
      </c>
      <c r="AD67" s="15" t="inlineStr">
        <is>
          <t>Cheapest zero-sugar electrolyte option.</t>
        </is>
      </c>
      <c r="AE67" s="32" t="n"/>
      <c r="AF67" s="34">
        <f>IF(AND(ISNUMBER($P67),ISNUMBER($AL67),$AL67&lt;&gt;0),ROUND($P67/$AL67*100,1),"")</f>
        <v/>
      </c>
      <c r="AG67" s="35">
        <f>IF(AND(ISNUMBER($S67),ISNUMBER($AL67),$AL67&lt;&gt;0),ROUND($S67/$AL67*100,2),"")</f>
        <v/>
      </c>
      <c r="AH67" s="34">
        <f>IF(AND(ISNUMBER($Q67),ISNUMBER($AL67),$AL67&lt;&gt;0),ROUND($Q67/$AL67*100,1),"")</f>
        <v/>
      </c>
      <c r="AI67" s="29">
        <f>IF(ISNUMBER($S67),IF($S67&lt;=1,"Yes","No"),"n/a")</f>
        <v/>
      </c>
      <c r="AJ67" s="29">
        <f>IF(ISNUMBER($S67),ROUND(MAX(0,MIN(100,100-$S67*2.5-IF(ISNUMBER($T67),$T67,0)*0.12+IF($S67&lt;=1,12,0))),0),"")</f>
        <v/>
      </c>
      <c r="AK67" s="29">
        <f>IF(ISNUMBER($Q67),IF($Q67&gt;=100,20,IF($Q67&gt;=30,10,0)),0)+IF(ISNUMBER($R67),IF($R67&gt;=100,20,0),0)+IF(ISNUMBER($P67),IF($P67&gt;=150,20,IF($P67&gt;=50,12,5)),0)+IF(ISNUMBER($S67),IF($S67&lt;=1,15,0),0)</f>
        <v/>
      </c>
      <c r="AL67" s="29" t="n">
        <v>591</v>
      </c>
      <c r="AM67" s="30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Powerade</t>
        </is>
      </c>
      <c r="B68" s="15" t="inlineStr">
        <is>
          <t>Powerade Zero | Mixed Berry | 12-pack 591mL</t>
        </is>
      </c>
      <c r="C68" s="15" t="inlineStr">
        <is>
          <t>2) Electrolyte beverage (RTD)</t>
        </is>
      </c>
      <c r="D68" s="15" t="inlineStr">
        <is>
          <t>591 mL bottle</t>
        </is>
      </c>
      <c r="E68" s="29" t="n">
        <v>12</v>
      </c>
      <c r="F68" s="30" t="n"/>
      <c r="G68" s="31">
        <f>IF(AND(ISNUMBER($F68),ISNUMBER($E68),$E68&lt;&gt;0),$F68/$E68,"")</f>
        <v/>
      </c>
      <c r="H68" s="31">
        <f>IF(AND(ISNUMBER($F68),ISNUMBER($AL68),ISNUMBER($E68),($AL68*$E68)&lt;&gt;0),$F68/($AL68*$E68)*100,"")</f>
        <v/>
      </c>
      <c r="I68" s="32" t="n"/>
      <c r="J68" s="33" t="n"/>
      <c r="K68" s="31">
        <f>IF(AND(ISNUMBER($F68),ISNUMBER($J68)),$F68*(1-$J68),"")</f>
        <v/>
      </c>
      <c r="L68" s="32" t="n"/>
      <c r="M68" s="32" t="n"/>
      <c r="N68" s="31">
        <f>IF(ISNUMBER($F68),($F68-IF(ISNUMBER($AM68),$AM68,0))*(1-IF(ISNUMBER($J68),$J68,0)),"")</f>
        <v/>
      </c>
      <c r="O68" s="15" t="inlineStr">
        <is>
          <t>Mixed Berry</t>
        </is>
      </c>
      <c r="P68" s="29" t="n">
        <v>0</v>
      </c>
      <c r="Q68" s="29" t="n">
        <v>250</v>
      </c>
      <c r="R68" s="29" t="n">
        <v>35</v>
      </c>
      <c r="S68" s="29" t="n">
        <v>0</v>
      </c>
      <c r="T68" s="29" t="n">
        <v>0</v>
      </c>
      <c r="U68" s="15" t="inlineStr">
        <is>
          <t>Sucralose + acesulfame-K</t>
        </is>
      </c>
      <c r="V68" s="15" t="inlineStr">
        <is>
          <t>Zero sugar/calorie, ION4 electrolytes, vitamins</t>
        </is>
      </c>
      <c r="W68" s="32" t="n"/>
      <c r="X68" s="32" t="n"/>
      <c r="Y68" s="32" t="n"/>
      <c r="Z68" s="32" t="n"/>
      <c r="AA68" s="15" t="inlineStr">
        <is>
          <t>High</t>
        </is>
      </c>
      <c r="AB68" s="15" t="inlineStr">
        <is>
          <t>Popular zero-sugar value option</t>
        </is>
      </c>
      <c r="AC68" s="15" t="inlineStr">
        <is>
          <t>Zero-calorie electrolytes at a value price</t>
        </is>
      </c>
      <c r="AD68" s="15" t="inlineStr">
        <is>
          <t>Cheapest zero-sugar electrolyte option.</t>
        </is>
      </c>
      <c r="AE68" s="32" t="n"/>
      <c r="AF68" s="34">
        <f>IF(AND(ISNUMBER($P68),ISNUMBER($AL68),$AL68&lt;&gt;0),ROUND($P68/$AL68*100,1),"")</f>
        <v/>
      </c>
      <c r="AG68" s="35">
        <f>IF(AND(ISNUMBER($S68),ISNUMBER($AL68),$AL68&lt;&gt;0),ROUND($S68/$AL68*100,2),"")</f>
        <v/>
      </c>
      <c r="AH68" s="34">
        <f>IF(AND(ISNUMBER($Q68),ISNUMBER($AL68),$AL68&lt;&gt;0),ROUND($Q68/$AL68*100,1),"")</f>
        <v/>
      </c>
      <c r="AI68" s="29">
        <f>IF(ISNUMBER($S68),IF($S68&lt;=1,"Yes","No"),"n/a")</f>
        <v/>
      </c>
      <c r="AJ68" s="29">
        <f>IF(ISNUMBER($S68),ROUND(MAX(0,MIN(100,100-$S68*2.5-IF(ISNUMBER($T68),$T68,0)*0.12+IF($S68&lt;=1,12,0))),0),"")</f>
        <v/>
      </c>
      <c r="AK68" s="29">
        <f>IF(ISNUMBER($Q68),IF($Q68&gt;=100,20,IF($Q68&gt;=30,10,0)),0)+IF(ISNUMBER($R68),IF($R68&gt;=100,20,0),0)+IF(ISNUMBER($P68),IF($P68&gt;=150,20,IF($P68&gt;=50,12,5)),0)+IF(ISNUMBER($S68),IF($S68&lt;=1,15,0),0)</f>
        <v/>
      </c>
      <c r="AL68" s="29" t="n">
        <v>591</v>
      </c>
      <c r="AM68" s="30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Powerade</t>
        </is>
      </c>
      <c r="B69" s="15" t="inlineStr">
        <is>
          <t>Powerade Zero | Mixed Berry | 24-pack 591mL</t>
        </is>
      </c>
      <c r="C69" s="15" t="inlineStr">
        <is>
          <t>2) Electrolyte beverage (RTD)</t>
        </is>
      </c>
      <c r="D69" s="15" t="inlineStr">
        <is>
          <t>591 mL bottle</t>
        </is>
      </c>
      <c r="E69" s="29" t="n">
        <v>24</v>
      </c>
      <c r="F69" s="30" t="n"/>
      <c r="G69" s="31">
        <f>IF(AND(ISNUMBER($F69),ISNUMBER($E69),$E69&lt;&gt;0),$F69/$E69,"")</f>
        <v/>
      </c>
      <c r="H69" s="31">
        <f>IF(AND(ISNUMBER($F69),ISNUMBER($AL69),ISNUMBER($E69),($AL69*$E69)&lt;&gt;0),$F69/($AL69*$E69)*100,"")</f>
        <v/>
      </c>
      <c r="I69" s="32" t="n"/>
      <c r="J69" s="33" t="n"/>
      <c r="K69" s="31">
        <f>IF(AND(ISNUMBER($F69),ISNUMBER($J69)),$F69*(1-$J69),"")</f>
        <v/>
      </c>
      <c r="L69" s="32" t="n"/>
      <c r="M69" s="32" t="n"/>
      <c r="N69" s="31">
        <f>IF(ISNUMBER($F69),($F69-IF(ISNUMBER($AM69),$AM69,0))*(1-IF(ISNUMBER($J69),$J69,0)),"")</f>
        <v/>
      </c>
      <c r="O69" s="15" t="inlineStr">
        <is>
          <t>Mixed Berry</t>
        </is>
      </c>
      <c r="P69" s="29" t="n">
        <v>0</v>
      </c>
      <c r="Q69" s="29" t="n">
        <v>250</v>
      </c>
      <c r="R69" s="29" t="n">
        <v>35</v>
      </c>
      <c r="S69" s="29" t="n">
        <v>0</v>
      </c>
      <c r="T69" s="29" t="n">
        <v>0</v>
      </c>
      <c r="U69" s="15" t="inlineStr">
        <is>
          <t>Sucralose + acesulfame-K</t>
        </is>
      </c>
      <c r="V69" s="15" t="inlineStr">
        <is>
          <t>Zero sugar/calorie, ION4 electrolytes, vitamins</t>
        </is>
      </c>
      <c r="W69" s="32" t="n"/>
      <c r="X69" s="32" t="n"/>
      <c r="Y69" s="32" t="n"/>
      <c r="Z69" s="32" t="n"/>
      <c r="AA69" s="15" t="inlineStr">
        <is>
          <t>High</t>
        </is>
      </c>
      <c r="AB69" s="15" t="inlineStr">
        <is>
          <t>Popular zero-sugar value option</t>
        </is>
      </c>
      <c r="AC69" s="15" t="inlineStr">
        <is>
          <t>Zero-calorie electrolytes at a value price</t>
        </is>
      </c>
      <c r="AD69" s="15" t="inlineStr">
        <is>
          <t>Cheapest zero-sugar electrolyte option.</t>
        </is>
      </c>
      <c r="AE69" s="32" t="n"/>
      <c r="AF69" s="34">
        <f>IF(AND(ISNUMBER($P69),ISNUMBER($AL69),$AL69&lt;&gt;0),ROUND($P69/$AL69*100,1),"")</f>
        <v/>
      </c>
      <c r="AG69" s="35">
        <f>IF(AND(ISNUMBER($S69),ISNUMBER($AL69),$AL69&lt;&gt;0),ROUND($S69/$AL69*100,2),"")</f>
        <v/>
      </c>
      <c r="AH69" s="34">
        <f>IF(AND(ISNUMBER($Q69),ISNUMBER($AL69),$AL69&lt;&gt;0),ROUND($Q69/$AL69*100,1),"")</f>
        <v/>
      </c>
      <c r="AI69" s="29">
        <f>IF(ISNUMBER($S69),IF($S69&lt;=1,"Yes","No"),"n/a")</f>
        <v/>
      </c>
      <c r="AJ69" s="29">
        <f>IF(ISNUMBER($S69),ROUND(MAX(0,MIN(100,100-$S69*2.5-IF(ISNUMBER($T69),$T69,0)*0.12+IF($S69&lt;=1,12,0))),0),"")</f>
        <v/>
      </c>
      <c r="AK69" s="29">
        <f>IF(ISNUMBER($Q69),IF($Q69&gt;=100,20,IF($Q69&gt;=30,10,0)),0)+IF(ISNUMBER($R69),IF($R69&gt;=100,20,0),0)+IF(ISNUMBER($P69),IF($P69&gt;=150,20,IF($P69&gt;=50,12,5)),0)+IF(ISNUMBER($S69),IF($S69&lt;=1,15,0),0)</f>
        <v/>
      </c>
      <c r="AL69" s="29" t="n">
        <v>591</v>
      </c>
      <c r="AM69" s="30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Powerade</t>
        </is>
      </c>
      <c r="B70" s="15" t="inlineStr">
        <is>
          <t>Powerade Zero | Fruit Punch | single 591mL</t>
        </is>
      </c>
      <c r="C70" s="15" t="inlineStr">
        <is>
          <t>2) Electrolyte beverage (RTD)</t>
        </is>
      </c>
      <c r="D70" s="15" t="inlineStr">
        <is>
          <t>591 mL bottle</t>
        </is>
      </c>
      <c r="E70" s="29" t="n">
        <v>1</v>
      </c>
      <c r="F70" s="30" t="n"/>
      <c r="G70" s="31">
        <f>IF(AND(ISNUMBER($F70),ISNUMBER($E70),$E70&lt;&gt;0),$F70/$E70,"")</f>
        <v/>
      </c>
      <c r="H70" s="31">
        <f>IF(AND(ISNUMBER($F70),ISNUMBER($AL70),ISNUMBER($E70),($AL70*$E70)&lt;&gt;0),$F70/($AL70*$E70)*100,"")</f>
        <v/>
      </c>
      <c r="I70" s="32" t="n"/>
      <c r="J70" s="33" t="n"/>
      <c r="K70" s="31">
        <f>IF(AND(ISNUMBER($F70),ISNUMBER($J70)),$F70*(1-$J70),"")</f>
        <v/>
      </c>
      <c r="L70" s="32" t="n"/>
      <c r="M70" s="32" t="n"/>
      <c r="N70" s="31">
        <f>IF(ISNUMBER($F70),($F70-IF(ISNUMBER($AM70),$AM70,0))*(1-IF(ISNUMBER($J70),$J70,0)),"")</f>
        <v/>
      </c>
      <c r="O70" s="15" t="inlineStr">
        <is>
          <t>Fruit Punch</t>
        </is>
      </c>
      <c r="P70" s="29" t="n">
        <v>0</v>
      </c>
      <c r="Q70" s="29" t="n">
        <v>250</v>
      </c>
      <c r="R70" s="29" t="n">
        <v>35</v>
      </c>
      <c r="S70" s="29" t="n">
        <v>0</v>
      </c>
      <c r="T70" s="29" t="n">
        <v>0</v>
      </c>
      <c r="U70" s="15" t="inlineStr">
        <is>
          <t>Sucralose + acesulfame-K</t>
        </is>
      </c>
      <c r="V70" s="15" t="inlineStr">
        <is>
          <t>Zero sugar/calorie, ION4 electrolytes, vitamins</t>
        </is>
      </c>
      <c r="W70" s="32" t="n"/>
      <c r="X70" s="32" t="n"/>
      <c r="Y70" s="32" t="n"/>
      <c r="Z70" s="32" t="n"/>
      <c r="AA70" s="15" t="inlineStr">
        <is>
          <t>High</t>
        </is>
      </c>
      <c r="AB70" s="15" t="inlineStr">
        <is>
          <t>Popular zero-sugar value option</t>
        </is>
      </c>
      <c r="AC70" s="15" t="inlineStr">
        <is>
          <t>Zero-calorie electrolytes at a value price</t>
        </is>
      </c>
      <c r="AD70" s="15" t="inlineStr">
        <is>
          <t>Cheapest zero-sugar electrolyte option.</t>
        </is>
      </c>
      <c r="AE70" s="32" t="n"/>
      <c r="AF70" s="34">
        <f>IF(AND(ISNUMBER($P70),ISNUMBER($AL70),$AL70&lt;&gt;0),ROUND($P70/$AL70*100,1),"")</f>
        <v/>
      </c>
      <c r="AG70" s="35">
        <f>IF(AND(ISNUMBER($S70),ISNUMBER($AL70),$AL70&lt;&gt;0),ROUND($S70/$AL70*100,2),"")</f>
        <v/>
      </c>
      <c r="AH70" s="34">
        <f>IF(AND(ISNUMBER($Q70),ISNUMBER($AL70),$AL70&lt;&gt;0),ROUND($Q70/$AL70*100,1),"")</f>
        <v/>
      </c>
      <c r="AI70" s="29">
        <f>IF(ISNUMBER($S70),IF($S70&lt;=1,"Yes","No"),"n/a")</f>
        <v/>
      </c>
      <c r="AJ70" s="29">
        <f>IF(ISNUMBER($S70),ROUND(MAX(0,MIN(100,100-$S70*2.5-IF(ISNUMBER($T70),$T70,0)*0.12+IF($S70&lt;=1,12,0))),0),"")</f>
        <v/>
      </c>
      <c r="AK70" s="29">
        <f>IF(ISNUMBER($Q70),IF($Q70&gt;=100,20,IF($Q70&gt;=30,10,0)),0)+IF(ISNUMBER($R70),IF($R70&gt;=100,20,0),0)+IF(ISNUMBER($P70),IF($P70&gt;=150,20,IF($P70&gt;=50,12,5)),0)+IF(ISNUMBER($S70),IF($S70&lt;=1,15,0),0)</f>
        <v/>
      </c>
      <c r="AL70" s="29" t="n">
        <v>591</v>
      </c>
      <c r="AM70" s="30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Powerade</t>
        </is>
      </c>
      <c r="B71" s="15" t="inlineStr">
        <is>
          <t>Powerade Zero | Fruit Punch | 6-pack 591mL</t>
        </is>
      </c>
      <c r="C71" s="15" t="inlineStr">
        <is>
          <t>2) Electrolyte beverage (RTD)</t>
        </is>
      </c>
      <c r="D71" s="15" t="inlineStr">
        <is>
          <t>591 mL bottle</t>
        </is>
      </c>
      <c r="E71" s="29" t="n">
        <v>6</v>
      </c>
      <c r="F71" s="30" t="n"/>
      <c r="G71" s="31">
        <f>IF(AND(ISNUMBER($F71),ISNUMBER($E71),$E71&lt;&gt;0),$F71/$E71,"")</f>
        <v/>
      </c>
      <c r="H71" s="31">
        <f>IF(AND(ISNUMBER($F71),ISNUMBER($AL71),ISNUMBER($E71),($AL71*$E71)&lt;&gt;0),$F71/($AL71*$E71)*100,"")</f>
        <v/>
      </c>
      <c r="I71" s="32" t="n"/>
      <c r="J71" s="33" t="n"/>
      <c r="K71" s="31">
        <f>IF(AND(ISNUMBER($F71),ISNUMBER($J71)),$F71*(1-$J71),"")</f>
        <v/>
      </c>
      <c r="L71" s="32" t="n"/>
      <c r="M71" s="32" t="n"/>
      <c r="N71" s="31">
        <f>IF(ISNUMBER($F71),($F71-IF(ISNUMBER($AM71),$AM71,0))*(1-IF(ISNUMBER($J71),$J71,0)),"")</f>
        <v/>
      </c>
      <c r="O71" s="15" t="inlineStr">
        <is>
          <t>Fruit Punch</t>
        </is>
      </c>
      <c r="P71" s="29" t="n">
        <v>0</v>
      </c>
      <c r="Q71" s="29" t="n">
        <v>250</v>
      </c>
      <c r="R71" s="29" t="n">
        <v>35</v>
      </c>
      <c r="S71" s="29" t="n">
        <v>0</v>
      </c>
      <c r="T71" s="29" t="n">
        <v>0</v>
      </c>
      <c r="U71" s="15" t="inlineStr">
        <is>
          <t>Sucralose + acesulfame-K</t>
        </is>
      </c>
      <c r="V71" s="15" t="inlineStr">
        <is>
          <t>Zero sugar/calorie, ION4 electrolytes, vitamins</t>
        </is>
      </c>
      <c r="W71" s="32" t="n"/>
      <c r="X71" s="32" t="n"/>
      <c r="Y71" s="32" t="n"/>
      <c r="Z71" s="32" t="n"/>
      <c r="AA71" s="15" t="inlineStr">
        <is>
          <t>High</t>
        </is>
      </c>
      <c r="AB71" s="15" t="inlineStr">
        <is>
          <t>Popular zero-sugar value option</t>
        </is>
      </c>
      <c r="AC71" s="15" t="inlineStr">
        <is>
          <t>Zero-calorie electrolytes at a value price</t>
        </is>
      </c>
      <c r="AD71" s="15" t="inlineStr">
        <is>
          <t>Cheapest zero-sugar electrolyte option.</t>
        </is>
      </c>
      <c r="AE71" s="32" t="n"/>
      <c r="AF71" s="34">
        <f>IF(AND(ISNUMBER($P71),ISNUMBER($AL71),$AL71&lt;&gt;0),ROUND($P71/$AL71*100,1),"")</f>
        <v/>
      </c>
      <c r="AG71" s="35">
        <f>IF(AND(ISNUMBER($S71),ISNUMBER($AL71),$AL71&lt;&gt;0),ROUND($S71/$AL71*100,2),"")</f>
        <v/>
      </c>
      <c r="AH71" s="34">
        <f>IF(AND(ISNUMBER($Q71),ISNUMBER($AL71),$AL71&lt;&gt;0),ROUND($Q71/$AL71*100,1),"")</f>
        <v/>
      </c>
      <c r="AI71" s="29">
        <f>IF(ISNUMBER($S71),IF($S71&lt;=1,"Yes","No"),"n/a")</f>
        <v/>
      </c>
      <c r="AJ71" s="29">
        <f>IF(ISNUMBER($S71),ROUND(MAX(0,MIN(100,100-$S71*2.5-IF(ISNUMBER($T71),$T71,0)*0.12+IF($S71&lt;=1,12,0))),0),"")</f>
        <v/>
      </c>
      <c r="AK71" s="29">
        <f>IF(ISNUMBER($Q71),IF($Q71&gt;=100,20,IF($Q71&gt;=30,10,0)),0)+IF(ISNUMBER($R71),IF($R71&gt;=100,20,0),0)+IF(ISNUMBER($P71),IF($P71&gt;=150,20,IF($P71&gt;=50,12,5)),0)+IF(ISNUMBER($S71),IF($S71&lt;=1,15,0),0)</f>
        <v/>
      </c>
      <c r="AL71" s="29" t="n">
        <v>591</v>
      </c>
      <c r="AM71" s="30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Powerade</t>
        </is>
      </c>
      <c r="B72" s="15" t="inlineStr">
        <is>
          <t>Powerade Zero | Fruit Punch | 12-pack 591mL</t>
        </is>
      </c>
      <c r="C72" s="15" t="inlineStr">
        <is>
          <t>2) Electrolyte beverage (RTD)</t>
        </is>
      </c>
      <c r="D72" s="15" t="inlineStr">
        <is>
          <t>591 mL bottle</t>
        </is>
      </c>
      <c r="E72" s="29" t="n">
        <v>12</v>
      </c>
      <c r="F72" s="30" t="n"/>
      <c r="G72" s="31">
        <f>IF(AND(ISNUMBER($F72),ISNUMBER($E72),$E72&lt;&gt;0),$F72/$E72,"")</f>
        <v/>
      </c>
      <c r="H72" s="31">
        <f>IF(AND(ISNUMBER($F72),ISNUMBER($AL72),ISNUMBER($E72),($AL72*$E72)&lt;&gt;0),$F72/($AL72*$E72)*100,"")</f>
        <v/>
      </c>
      <c r="I72" s="32" t="n"/>
      <c r="J72" s="33" t="n"/>
      <c r="K72" s="31">
        <f>IF(AND(ISNUMBER($F72),ISNUMBER($J72)),$F72*(1-$J72),"")</f>
        <v/>
      </c>
      <c r="L72" s="32" t="n"/>
      <c r="M72" s="32" t="n"/>
      <c r="N72" s="31">
        <f>IF(ISNUMBER($F72),($F72-IF(ISNUMBER($AM72),$AM72,0))*(1-IF(ISNUMBER($J72),$J72,0)),"")</f>
        <v/>
      </c>
      <c r="O72" s="15" t="inlineStr">
        <is>
          <t>Fruit Punch</t>
        </is>
      </c>
      <c r="P72" s="29" t="n">
        <v>0</v>
      </c>
      <c r="Q72" s="29" t="n">
        <v>250</v>
      </c>
      <c r="R72" s="29" t="n">
        <v>35</v>
      </c>
      <c r="S72" s="29" t="n">
        <v>0</v>
      </c>
      <c r="T72" s="29" t="n">
        <v>0</v>
      </c>
      <c r="U72" s="15" t="inlineStr">
        <is>
          <t>Sucralose + acesulfame-K</t>
        </is>
      </c>
      <c r="V72" s="15" t="inlineStr">
        <is>
          <t>Zero sugar/calorie, ION4 electrolytes, vitamins</t>
        </is>
      </c>
      <c r="W72" s="32" t="n"/>
      <c r="X72" s="32" t="n"/>
      <c r="Y72" s="32" t="n"/>
      <c r="Z72" s="32" t="n"/>
      <c r="AA72" s="15" t="inlineStr">
        <is>
          <t>High</t>
        </is>
      </c>
      <c r="AB72" s="15" t="inlineStr">
        <is>
          <t>Popular zero-sugar value option</t>
        </is>
      </c>
      <c r="AC72" s="15" t="inlineStr">
        <is>
          <t>Zero-calorie electrolytes at a value price</t>
        </is>
      </c>
      <c r="AD72" s="15" t="inlineStr">
        <is>
          <t>Cheapest zero-sugar electrolyte option.</t>
        </is>
      </c>
      <c r="AE72" s="32" t="n"/>
      <c r="AF72" s="34">
        <f>IF(AND(ISNUMBER($P72),ISNUMBER($AL72),$AL72&lt;&gt;0),ROUND($P72/$AL72*100,1),"")</f>
        <v/>
      </c>
      <c r="AG72" s="35">
        <f>IF(AND(ISNUMBER($S72),ISNUMBER($AL72),$AL72&lt;&gt;0),ROUND($S72/$AL72*100,2),"")</f>
        <v/>
      </c>
      <c r="AH72" s="34">
        <f>IF(AND(ISNUMBER($Q72),ISNUMBER($AL72),$AL72&lt;&gt;0),ROUND($Q72/$AL72*100,1),"")</f>
        <v/>
      </c>
      <c r="AI72" s="29">
        <f>IF(ISNUMBER($S72),IF($S72&lt;=1,"Yes","No"),"n/a")</f>
        <v/>
      </c>
      <c r="AJ72" s="29">
        <f>IF(ISNUMBER($S72),ROUND(MAX(0,MIN(100,100-$S72*2.5-IF(ISNUMBER($T72),$T72,0)*0.12+IF($S72&lt;=1,12,0))),0),"")</f>
        <v/>
      </c>
      <c r="AK72" s="29">
        <f>IF(ISNUMBER($Q72),IF($Q72&gt;=100,20,IF($Q72&gt;=30,10,0)),0)+IF(ISNUMBER($R72),IF($R72&gt;=100,20,0),0)+IF(ISNUMBER($P72),IF($P72&gt;=150,20,IF($P72&gt;=50,12,5)),0)+IF(ISNUMBER($S72),IF($S72&lt;=1,15,0),0)</f>
        <v/>
      </c>
      <c r="AL72" s="29" t="n">
        <v>591</v>
      </c>
      <c r="AM72" s="30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Powerade</t>
        </is>
      </c>
      <c r="B73" s="15" t="inlineStr">
        <is>
          <t>Powerade Zero | Fruit Punch | 24-pack 591mL</t>
        </is>
      </c>
      <c r="C73" s="15" t="inlineStr">
        <is>
          <t>2) Electrolyte beverage (RTD)</t>
        </is>
      </c>
      <c r="D73" s="15" t="inlineStr">
        <is>
          <t>591 mL bottle</t>
        </is>
      </c>
      <c r="E73" s="29" t="n">
        <v>24</v>
      </c>
      <c r="F73" s="30" t="n"/>
      <c r="G73" s="31">
        <f>IF(AND(ISNUMBER($F73),ISNUMBER($E73),$E73&lt;&gt;0),$F73/$E73,"")</f>
        <v/>
      </c>
      <c r="H73" s="31">
        <f>IF(AND(ISNUMBER($F73),ISNUMBER($AL73),ISNUMBER($E73),($AL73*$E73)&lt;&gt;0),$F73/($AL73*$E73)*100,"")</f>
        <v/>
      </c>
      <c r="I73" s="32" t="n"/>
      <c r="J73" s="33" t="n"/>
      <c r="K73" s="31">
        <f>IF(AND(ISNUMBER($F73),ISNUMBER($J73)),$F73*(1-$J73),"")</f>
        <v/>
      </c>
      <c r="L73" s="32" t="n"/>
      <c r="M73" s="32" t="n"/>
      <c r="N73" s="31">
        <f>IF(ISNUMBER($F73),($F73-IF(ISNUMBER($AM73),$AM73,0))*(1-IF(ISNUMBER($J73),$J73,0)),"")</f>
        <v/>
      </c>
      <c r="O73" s="15" t="inlineStr">
        <is>
          <t>Fruit Punch</t>
        </is>
      </c>
      <c r="P73" s="29" t="n">
        <v>0</v>
      </c>
      <c r="Q73" s="29" t="n">
        <v>250</v>
      </c>
      <c r="R73" s="29" t="n">
        <v>35</v>
      </c>
      <c r="S73" s="29" t="n">
        <v>0</v>
      </c>
      <c r="T73" s="29" t="n">
        <v>0</v>
      </c>
      <c r="U73" s="15" t="inlineStr">
        <is>
          <t>Sucralose + acesulfame-K</t>
        </is>
      </c>
      <c r="V73" s="15" t="inlineStr">
        <is>
          <t>Zero sugar/calorie, ION4 electrolytes, vitamins</t>
        </is>
      </c>
      <c r="W73" s="32" t="n"/>
      <c r="X73" s="32" t="n"/>
      <c r="Y73" s="32" t="n"/>
      <c r="Z73" s="32" t="n"/>
      <c r="AA73" s="15" t="inlineStr">
        <is>
          <t>High</t>
        </is>
      </c>
      <c r="AB73" s="15" t="inlineStr">
        <is>
          <t>Popular zero-sugar value option</t>
        </is>
      </c>
      <c r="AC73" s="15" t="inlineStr">
        <is>
          <t>Zero-calorie electrolytes at a value price</t>
        </is>
      </c>
      <c r="AD73" s="15" t="inlineStr">
        <is>
          <t>Cheapest zero-sugar electrolyte option.</t>
        </is>
      </c>
      <c r="AE73" s="32" t="n"/>
      <c r="AF73" s="34">
        <f>IF(AND(ISNUMBER($P73),ISNUMBER($AL73),$AL73&lt;&gt;0),ROUND($P73/$AL73*100,1),"")</f>
        <v/>
      </c>
      <c r="AG73" s="35">
        <f>IF(AND(ISNUMBER($S73),ISNUMBER($AL73),$AL73&lt;&gt;0),ROUND($S73/$AL73*100,2),"")</f>
        <v/>
      </c>
      <c r="AH73" s="34">
        <f>IF(AND(ISNUMBER($Q73),ISNUMBER($AL73),$AL73&lt;&gt;0),ROUND($Q73/$AL73*100,1),"")</f>
        <v/>
      </c>
      <c r="AI73" s="29">
        <f>IF(ISNUMBER($S73),IF($S73&lt;=1,"Yes","No"),"n/a")</f>
        <v/>
      </c>
      <c r="AJ73" s="29">
        <f>IF(ISNUMBER($S73),ROUND(MAX(0,MIN(100,100-$S73*2.5-IF(ISNUMBER($T73),$T73,0)*0.12+IF($S73&lt;=1,12,0))),0),"")</f>
        <v/>
      </c>
      <c r="AK73" s="29">
        <f>IF(ISNUMBER($Q73),IF($Q73&gt;=100,20,IF($Q73&gt;=30,10,0)),0)+IF(ISNUMBER($R73),IF($R73&gt;=100,20,0),0)+IF(ISNUMBER($P73),IF($P73&gt;=150,20,IF($P73&gt;=50,12,5)),0)+IF(ISNUMBER($S73),IF($S73&lt;=1,15,0),0)</f>
        <v/>
      </c>
      <c r="AL73" s="29" t="n">
        <v>591</v>
      </c>
      <c r="AM73" s="30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Powerade</t>
        </is>
      </c>
      <c r="B74" s="15" t="inlineStr">
        <is>
          <t>Powerade Zero | Grape | single 591mL</t>
        </is>
      </c>
      <c r="C74" s="15" t="inlineStr">
        <is>
          <t>2) Electrolyte beverage (RTD)</t>
        </is>
      </c>
      <c r="D74" s="15" t="inlineStr">
        <is>
          <t>591 mL bottle</t>
        </is>
      </c>
      <c r="E74" s="29" t="n">
        <v>1</v>
      </c>
      <c r="F74" s="30" t="n"/>
      <c r="G74" s="31">
        <f>IF(AND(ISNUMBER($F74),ISNUMBER($E74),$E74&lt;&gt;0),$F74/$E74,"")</f>
        <v/>
      </c>
      <c r="H74" s="31">
        <f>IF(AND(ISNUMBER($F74),ISNUMBER($AL74),ISNUMBER($E74),($AL74*$E74)&lt;&gt;0),$F74/($AL74*$E74)*100,"")</f>
        <v/>
      </c>
      <c r="I74" s="32" t="n"/>
      <c r="J74" s="33" t="n"/>
      <c r="K74" s="31">
        <f>IF(AND(ISNUMBER($F74),ISNUMBER($J74)),$F74*(1-$J74),"")</f>
        <v/>
      </c>
      <c r="L74" s="32" t="n"/>
      <c r="M74" s="32" t="n"/>
      <c r="N74" s="31">
        <f>IF(ISNUMBER($F74),($F74-IF(ISNUMBER($AM74),$AM74,0))*(1-IF(ISNUMBER($J74),$J74,0)),"")</f>
        <v/>
      </c>
      <c r="O74" s="15" t="inlineStr">
        <is>
          <t>Grape</t>
        </is>
      </c>
      <c r="P74" s="29" t="n">
        <v>0</v>
      </c>
      <c r="Q74" s="29" t="n">
        <v>250</v>
      </c>
      <c r="R74" s="29" t="n">
        <v>35</v>
      </c>
      <c r="S74" s="29" t="n">
        <v>0</v>
      </c>
      <c r="T74" s="29" t="n">
        <v>0</v>
      </c>
      <c r="U74" s="15" t="inlineStr">
        <is>
          <t>Sucralose + acesulfame-K</t>
        </is>
      </c>
      <c r="V74" s="15" t="inlineStr">
        <is>
          <t>Zero sugar/calorie, ION4 electrolytes, vitamins</t>
        </is>
      </c>
      <c r="W74" s="32" t="n"/>
      <c r="X74" s="32" t="n"/>
      <c r="Y74" s="32" t="n"/>
      <c r="Z74" s="32" t="n"/>
      <c r="AA74" s="15" t="inlineStr">
        <is>
          <t>High</t>
        </is>
      </c>
      <c r="AB74" s="15" t="inlineStr">
        <is>
          <t>Popular zero-sugar value option</t>
        </is>
      </c>
      <c r="AC74" s="15" t="inlineStr">
        <is>
          <t>Zero-calorie electrolytes at a value price</t>
        </is>
      </c>
      <c r="AD74" s="15" t="inlineStr">
        <is>
          <t>Cheapest zero-sugar electrolyte option.</t>
        </is>
      </c>
      <c r="AE74" s="32" t="n"/>
      <c r="AF74" s="34">
        <f>IF(AND(ISNUMBER($P74),ISNUMBER($AL74),$AL74&lt;&gt;0),ROUND($P74/$AL74*100,1),"")</f>
        <v/>
      </c>
      <c r="AG74" s="35">
        <f>IF(AND(ISNUMBER($S74),ISNUMBER($AL74),$AL74&lt;&gt;0),ROUND($S74/$AL74*100,2),"")</f>
        <v/>
      </c>
      <c r="AH74" s="34">
        <f>IF(AND(ISNUMBER($Q74),ISNUMBER($AL74),$AL74&lt;&gt;0),ROUND($Q74/$AL74*100,1),"")</f>
        <v/>
      </c>
      <c r="AI74" s="29">
        <f>IF(ISNUMBER($S74),IF($S74&lt;=1,"Yes","No"),"n/a")</f>
        <v/>
      </c>
      <c r="AJ74" s="29">
        <f>IF(ISNUMBER($S74),ROUND(MAX(0,MIN(100,100-$S74*2.5-IF(ISNUMBER($T74),$T74,0)*0.12+IF($S74&lt;=1,12,0))),0),"")</f>
        <v/>
      </c>
      <c r="AK74" s="29">
        <f>IF(ISNUMBER($Q74),IF($Q74&gt;=100,20,IF($Q74&gt;=30,10,0)),0)+IF(ISNUMBER($R74),IF($R74&gt;=100,20,0),0)+IF(ISNUMBER($P74),IF($P74&gt;=150,20,IF($P74&gt;=50,12,5)),0)+IF(ISNUMBER($S74),IF($S74&lt;=1,15,0),0)</f>
        <v/>
      </c>
      <c r="AL74" s="29" t="n">
        <v>591</v>
      </c>
      <c r="AM74" s="30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Powerade</t>
        </is>
      </c>
      <c r="B75" s="15" t="inlineStr">
        <is>
          <t>Powerade Zero | Grape | 6-pack 591mL</t>
        </is>
      </c>
      <c r="C75" s="15" t="inlineStr">
        <is>
          <t>2) Electrolyte beverage (RTD)</t>
        </is>
      </c>
      <c r="D75" s="15" t="inlineStr">
        <is>
          <t>591 mL bottle</t>
        </is>
      </c>
      <c r="E75" s="29" t="n">
        <v>6</v>
      </c>
      <c r="F75" s="30" t="n"/>
      <c r="G75" s="31">
        <f>IF(AND(ISNUMBER($F75),ISNUMBER($E75),$E75&lt;&gt;0),$F75/$E75,"")</f>
        <v/>
      </c>
      <c r="H75" s="31">
        <f>IF(AND(ISNUMBER($F75),ISNUMBER($AL75),ISNUMBER($E75),($AL75*$E75)&lt;&gt;0),$F75/($AL75*$E75)*100,"")</f>
        <v/>
      </c>
      <c r="I75" s="32" t="n"/>
      <c r="J75" s="33" t="n"/>
      <c r="K75" s="31">
        <f>IF(AND(ISNUMBER($F75),ISNUMBER($J75)),$F75*(1-$J75),"")</f>
        <v/>
      </c>
      <c r="L75" s="32" t="n"/>
      <c r="M75" s="32" t="n"/>
      <c r="N75" s="31">
        <f>IF(ISNUMBER($F75),($F75-IF(ISNUMBER($AM75),$AM75,0))*(1-IF(ISNUMBER($J75),$J75,0)),"")</f>
        <v/>
      </c>
      <c r="O75" s="15" t="inlineStr">
        <is>
          <t>Grape</t>
        </is>
      </c>
      <c r="P75" s="29" t="n">
        <v>0</v>
      </c>
      <c r="Q75" s="29" t="n">
        <v>250</v>
      </c>
      <c r="R75" s="29" t="n">
        <v>35</v>
      </c>
      <c r="S75" s="29" t="n">
        <v>0</v>
      </c>
      <c r="T75" s="29" t="n">
        <v>0</v>
      </c>
      <c r="U75" s="15" t="inlineStr">
        <is>
          <t>Sucralose + acesulfame-K</t>
        </is>
      </c>
      <c r="V75" s="15" t="inlineStr">
        <is>
          <t>Zero sugar/calorie, ION4 electrolytes, vitamins</t>
        </is>
      </c>
      <c r="W75" s="32" t="n"/>
      <c r="X75" s="32" t="n"/>
      <c r="Y75" s="32" t="n"/>
      <c r="Z75" s="32" t="n"/>
      <c r="AA75" s="15" t="inlineStr">
        <is>
          <t>High</t>
        </is>
      </c>
      <c r="AB75" s="15" t="inlineStr">
        <is>
          <t>Popular zero-sugar value option</t>
        </is>
      </c>
      <c r="AC75" s="15" t="inlineStr">
        <is>
          <t>Zero-calorie electrolytes at a value price</t>
        </is>
      </c>
      <c r="AD75" s="15" t="inlineStr">
        <is>
          <t>Cheapest zero-sugar electrolyte option.</t>
        </is>
      </c>
      <c r="AE75" s="32" t="n"/>
      <c r="AF75" s="34">
        <f>IF(AND(ISNUMBER($P75),ISNUMBER($AL75),$AL75&lt;&gt;0),ROUND($P75/$AL75*100,1),"")</f>
        <v/>
      </c>
      <c r="AG75" s="35">
        <f>IF(AND(ISNUMBER($S75),ISNUMBER($AL75),$AL75&lt;&gt;0),ROUND($S75/$AL75*100,2),"")</f>
        <v/>
      </c>
      <c r="AH75" s="34">
        <f>IF(AND(ISNUMBER($Q75),ISNUMBER($AL75),$AL75&lt;&gt;0),ROUND($Q75/$AL75*100,1),"")</f>
        <v/>
      </c>
      <c r="AI75" s="29">
        <f>IF(ISNUMBER($S75),IF($S75&lt;=1,"Yes","No"),"n/a")</f>
        <v/>
      </c>
      <c r="AJ75" s="29">
        <f>IF(ISNUMBER($S75),ROUND(MAX(0,MIN(100,100-$S75*2.5-IF(ISNUMBER($T75),$T75,0)*0.12+IF($S75&lt;=1,12,0))),0),"")</f>
        <v/>
      </c>
      <c r="AK75" s="29">
        <f>IF(ISNUMBER($Q75),IF($Q75&gt;=100,20,IF($Q75&gt;=30,10,0)),0)+IF(ISNUMBER($R75),IF($R75&gt;=100,20,0),0)+IF(ISNUMBER($P75),IF($P75&gt;=150,20,IF($P75&gt;=50,12,5)),0)+IF(ISNUMBER($S75),IF($S75&lt;=1,15,0),0)</f>
        <v/>
      </c>
      <c r="AL75" s="29" t="n">
        <v>591</v>
      </c>
      <c r="AM75" s="30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Powerade</t>
        </is>
      </c>
      <c r="B76" s="15" t="inlineStr">
        <is>
          <t>Powerade Zero | Grape | 12-pack 591mL</t>
        </is>
      </c>
      <c r="C76" s="15" t="inlineStr">
        <is>
          <t>2) Electrolyte beverage (RTD)</t>
        </is>
      </c>
      <c r="D76" s="15" t="inlineStr">
        <is>
          <t>591 mL bottle</t>
        </is>
      </c>
      <c r="E76" s="29" t="n">
        <v>12</v>
      </c>
      <c r="F76" s="30" t="n"/>
      <c r="G76" s="31">
        <f>IF(AND(ISNUMBER($F76),ISNUMBER($E76),$E76&lt;&gt;0),$F76/$E76,"")</f>
        <v/>
      </c>
      <c r="H76" s="31">
        <f>IF(AND(ISNUMBER($F76),ISNUMBER($AL76),ISNUMBER($E76),($AL76*$E76)&lt;&gt;0),$F76/($AL76*$E76)*100,"")</f>
        <v/>
      </c>
      <c r="I76" s="32" t="n"/>
      <c r="J76" s="33" t="n"/>
      <c r="K76" s="31">
        <f>IF(AND(ISNUMBER($F76),ISNUMBER($J76)),$F76*(1-$J76),"")</f>
        <v/>
      </c>
      <c r="L76" s="32" t="n"/>
      <c r="M76" s="32" t="n"/>
      <c r="N76" s="31">
        <f>IF(ISNUMBER($F76),($F76-IF(ISNUMBER($AM76),$AM76,0))*(1-IF(ISNUMBER($J76),$J76,0)),"")</f>
        <v/>
      </c>
      <c r="O76" s="15" t="inlineStr">
        <is>
          <t>Grape</t>
        </is>
      </c>
      <c r="P76" s="29" t="n">
        <v>0</v>
      </c>
      <c r="Q76" s="29" t="n">
        <v>250</v>
      </c>
      <c r="R76" s="29" t="n">
        <v>35</v>
      </c>
      <c r="S76" s="29" t="n">
        <v>0</v>
      </c>
      <c r="T76" s="29" t="n">
        <v>0</v>
      </c>
      <c r="U76" s="15" t="inlineStr">
        <is>
          <t>Sucralose + acesulfame-K</t>
        </is>
      </c>
      <c r="V76" s="15" t="inlineStr">
        <is>
          <t>Zero sugar/calorie, ION4 electrolytes, vitamins</t>
        </is>
      </c>
      <c r="W76" s="32" t="n"/>
      <c r="X76" s="32" t="n"/>
      <c r="Y76" s="32" t="n"/>
      <c r="Z76" s="32" t="n"/>
      <c r="AA76" s="15" t="inlineStr">
        <is>
          <t>High</t>
        </is>
      </c>
      <c r="AB76" s="15" t="inlineStr">
        <is>
          <t>Popular zero-sugar value option</t>
        </is>
      </c>
      <c r="AC76" s="15" t="inlineStr">
        <is>
          <t>Zero-calorie electrolytes at a value price</t>
        </is>
      </c>
      <c r="AD76" s="15" t="inlineStr">
        <is>
          <t>Cheapest zero-sugar electrolyte option.</t>
        </is>
      </c>
      <c r="AE76" s="32" t="n"/>
      <c r="AF76" s="34">
        <f>IF(AND(ISNUMBER($P76),ISNUMBER($AL76),$AL76&lt;&gt;0),ROUND($P76/$AL76*100,1),"")</f>
        <v/>
      </c>
      <c r="AG76" s="35">
        <f>IF(AND(ISNUMBER($S76),ISNUMBER($AL76),$AL76&lt;&gt;0),ROUND($S76/$AL76*100,2),"")</f>
        <v/>
      </c>
      <c r="AH76" s="34">
        <f>IF(AND(ISNUMBER($Q76),ISNUMBER($AL76),$AL76&lt;&gt;0),ROUND($Q76/$AL76*100,1),"")</f>
        <v/>
      </c>
      <c r="AI76" s="29">
        <f>IF(ISNUMBER($S76),IF($S76&lt;=1,"Yes","No"),"n/a")</f>
        <v/>
      </c>
      <c r="AJ76" s="29">
        <f>IF(ISNUMBER($S76),ROUND(MAX(0,MIN(100,100-$S76*2.5-IF(ISNUMBER($T76),$T76,0)*0.12+IF($S76&lt;=1,12,0))),0),"")</f>
        <v/>
      </c>
      <c r="AK76" s="29">
        <f>IF(ISNUMBER($Q76),IF($Q76&gt;=100,20,IF($Q76&gt;=30,10,0)),0)+IF(ISNUMBER($R76),IF($R76&gt;=100,20,0),0)+IF(ISNUMBER($P76),IF($P76&gt;=150,20,IF($P76&gt;=50,12,5)),0)+IF(ISNUMBER($S76),IF($S76&lt;=1,15,0),0)</f>
        <v/>
      </c>
      <c r="AL76" s="29" t="n">
        <v>591</v>
      </c>
      <c r="AM76" s="30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Powerade</t>
        </is>
      </c>
      <c r="B77" s="15" t="inlineStr">
        <is>
          <t>Powerade Zero | Grape | 24-pack 591mL</t>
        </is>
      </c>
      <c r="C77" s="15" t="inlineStr">
        <is>
          <t>2) Electrolyte beverage (RTD)</t>
        </is>
      </c>
      <c r="D77" s="15" t="inlineStr">
        <is>
          <t>591 mL bottle</t>
        </is>
      </c>
      <c r="E77" s="29" t="n">
        <v>24</v>
      </c>
      <c r="F77" s="30" t="n"/>
      <c r="G77" s="31">
        <f>IF(AND(ISNUMBER($F77),ISNUMBER($E77),$E77&lt;&gt;0),$F77/$E77,"")</f>
        <v/>
      </c>
      <c r="H77" s="31">
        <f>IF(AND(ISNUMBER($F77),ISNUMBER($AL77),ISNUMBER($E77),($AL77*$E77)&lt;&gt;0),$F77/($AL77*$E77)*100,"")</f>
        <v/>
      </c>
      <c r="I77" s="32" t="n"/>
      <c r="J77" s="33" t="n"/>
      <c r="K77" s="31">
        <f>IF(AND(ISNUMBER($F77),ISNUMBER($J77)),$F77*(1-$J77),"")</f>
        <v/>
      </c>
      <c r="L77" s="32" t="n"/>
      <c r="M77" s="32" t="n"/>
      <c r="N77" s="31">
        <f>IF(ISNUMBER($F77),($F77-IF(ISNUMBER($AM77),$AM77,0))*(1-IF(ISNUMBER($J77),$J77,0)),"")</f>
        <v/>
      </c>
      <c r="O77" s="15" t="inlineStr">
        <is>
          <t>Grape</t>
        </is>
      </c>
      <c r="P77" s="29" t="n">
        <v>0</v>
      </c>
      <c r="Q77" s="29" t="n">
        <v>250</v>
      </c>
      <c r="R77" s="29" t="n">
        <v>35</v>
      </c>
      <c r="S77" s="29" t="n">
        <v>0</v>
      </c>
      <c r="T77" s="29" t="n">
        <v>0</v>
      </c>
      <c r="U77" s="15" t="inlineStr">
        <is>
          <t>Sucralose + acesulfame-K</t>
        </is>
      </c>
      <c r="V77" s="15" t="inlineStr">
        <is>
          <t>Zero sugar/calorie, ION4 electrolytes, vitamins</t>
        </is>
      </c>
      <c r="W77" s="32" t="n"/>
      <c r="X77" s="32" t="n"/>
      <c r="Y77" s="32" t="n"/>
      <c r="Z77" s="32" t="n"/>
      <c r="AA77" s="15" t="inlineStr">
        <is>
          <t>High</t>
        </is>
      </c>
      <c r="AB77" s="15" t="inlineStr">
        <is>
          <t>Popular zero-sugar value option</t>
        </is>
      </c>
      <c r="AC77" s="15" t="inlineStr">
        <is>
          <t>Zero-calorie electrolytes at a value price</t>
        </is>
      </c>
      <c r="AD77" s="15" t="inlineStr">
        <is>
          <t>Cheapest zero-sugar electrolyte option.</t>
        </is>
      </c>
      <c r="AE77" s="32" t="n"/>
      <c r="AF77" s="34">
        <f>IF(AND(ISNUMBER($P77),ISNUMBER($AL77),$AL77&lt;&gt;0),ROUND($P77/$AL77*100,1),"")</f>
        <v/>
      </c>
      <c r="AG77" s="35">
        <f>IF(AND(ISNUMBER($S77),ISNUMBER($AL77),$AL77&lt;&gt;0),ROUND($S77/$AL77*100,2),"")</f>
        <v/>
      </c>
      <c r="AH77" s="34">
        <f>IF(AND(ISNUMBER($Q77),ISNUMBER($AL77),$AL77&lt;&gt;0),ROUND($Q77/$AL77*100,1),"")</f>
        <v/>
      </c>
      <c r="AI77" s="29">
        <f>IF(ISNUMBER($S77),IF($S77&lt;=1,"Yes","No"),"n/a")</f>
        <v/>
      </c>
      <c r="AJ77" s="29">
        <f>IF(ISNUMBER($S77),ROUND(MAX(0,MIN(100,100-$S77*2.5-IF(ISNUMBER($T77),$T77,0)*0.12+IF($S77&lt;=1,12,0))),0),"")</f>
        <v/>
      </c>
      <c r="AK77" s="29">
        <f>IF(ISNUMBER($Q77),IF($Q77&gt;=100,20,IF($Q77&gt;=30,10,0)),0)+IF(ISNUMBER($R77),IF($R77&gt;=100,20,0),0)+IF(ISNUMBER($P77),IF($P77&gt;=150,20,IF($P77&gt;=50,12,5)),0)+IF(ISNUMBER($S77),IF($S77&lt;=1,15,0),0)</f>
        <v/>
      </c>
      <c r="AL77" s="29" t="n">
        <v>591</v>
      </c>
      <c r="AM77" s="30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Powerade</t>
        </is>
      </c>
      <c r="B78" s="15" t="inlineStr">
        <is>
          <t>Powerade Zero | White Cherry | single 591mL</t>
        </is>
      </c>
      <c r="C78" s="15" t="inlineStr">
        <is>
          <t>2) Electrolyte beverage (RTD)</t>
        </is>
      </c>
      <c r="D78" s="15" t="inlineStr">
        <is>
          <t>591 mL bottle</t>
        </is>
      </c>
      <c r="E78" s="29" t="n">
        <v>1</v>
      </c>
      <c r="F78" s="30" t="n"/>
      <c r="G78" s="31">
        <f>IF(AND(ISNUMBER($F78),ISNUMBER($E78),$E78&lt;&gt;0),$F78/$E78,"")</f>
        <v/>
      </c>
      <c r="H78" s="31">
        <f>IF(AND(ISNUMBER($F78),ISNUMBER($AL78),ISNUMBER($E78),($AL78*$E78)&lt;&gt;0),$F78/($AL78*$E78)*100,"")</f>
        <v/>
      </c>
      <c r="I78" s="32" t="n"/>
      <c r="J78" s="33" t="n"/>
      <c r="K78" s="31">
        <f>IF(AND(ISNUMBER($F78),ISNUMBER($J78)),$F78*(1-$J78),"")</f>
        <v/>
      </c>
      <c r="L78" s="32" t="n"/>
      <c r="M78" s="32" t="n"/>
      <c r="N78" s="31">
        <f>IF(ISNUMBER($F78),($F78-IF(ISNUMBER($AM78),$AM78,0))*(1-IF(ISNUMBER($J78),$J78,0)),"")</f>
        <v/>
      </c>
      <c r="O78" s="15" t="inlineStr">
        <is>
          <t>White Cherry</t>
        </is>
      </c>
      <c r="P78" s="29" t="n">
        <v>0</v>
      </c>
      <c r="Q78" s="29" t="n">
        <v>250</v>
      </c>
      <c r="R78" s="29" t="n">
        <v>35</v>
      </c>
      <c r="S78" s="29" t="n">
        <v>0</v>
      </c>
      <c r="T78" s="29" t="n">
        <v>0</v>
      </c>
      <c r="U78" s="15" t="inlineStr">
        <is>
          <t>Sucralose + acesulfame-K</t>
        </is>
      </c>
      <c r="V78" s="15" t="inlineStr">
        <is>
          <t>Zero sugar/calorie, ION4 electrolytes, vitamins</t>
        </is>
      </c>
      <c r="W78" s="32" t="n"/>
      <c r="X78" s="32" t="n"/>
      <c r="Y78" s="32" t="n"/>
      <c r="Z78" s="32" t="n"/>
      <c r="AA78" s="15" t="inlineStr">
        <is>
          <t>High</t>
        </is>
      </c>
      <c r="AB78" s="15" t="inlineStr">
        <is>
          <t>Popular zero-sugar value option</t>
        </is>
      </c>
      <c r="AC78" s="15" t="inlineStr">
        <is>
          <t>Zero-calorie electrolytes at a value price</t>
        </is>
      </c>
      <c r="AD78" s="15" t="inlineStr">
        <is>
          <t>Cheapest zero-sugar electrolyte option.</t>
        </is>
      </c>
      <c r="AE78" s="32" t="n"/>
      <c r="AF78" s="34">
        <f>IF(AND(ISNUMBER($P78),ISNUMBER($AL78),$AL78&lt;&gt;0),ROUND($P78/$AL78*100,1),"")</f>
        <v/>
      </c>
      <c r="AG78" s="35">
        <f>IF(AND(ISNUMBER($S78),ISNUMBER($AL78),$AL78&lt;&gt;0),ROUND($S78/$AL78*100,2),"")</f>
        <v/>
      </c>
      <c r="AH78" s="34">
        <f>IF(AND(ISNUMBER($Q78),ISNUMBER($AL78),$AL78&lt;&gt;0),ROUND($Q78/$AL78*100,1),"")</f>
        <v/>
      </c>
      <c r="AI78" s="29">
        <f>IF(ISNUMBER($S78),IF($S78&lt;=1,"Yes","No"),"n/a")</f>
        <v/>
      </c>
      <c r="AJ78" s="29">
        <f>IF(ISNUMBER($S78),ROUND(MAX(0,MIN(100,100-$S78*2.5-IF(ISNUMBER($T78),$T78,0)*0.12+IF($S78&lt;=1,12,0))),0),"")</f>
        <v/>
      </c>
      <c r="AK78" s="29">
        <f>IF(ISNUMBER($Q78),IF($Q78&gt;=100,20,IF($Q78&gt;=30,10,0)),0)+IF(ISNUMBER($R78),IF($R78&gt;=100,20,0),0)+IF(ISNUMBER($P78),IF($P78&gt;=150,20,IF($P78&gt;=50,12,5)),0)+IF(ISNUMBER($S78),IF($S78&lt;=1,15,0),0)</f>
        <v/>
      </c>
      <c r="AL78" s="29" t="n">
        <v>591</v>
      </c>
      <c r="AM78" s="30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Powerade</t>
        </is>
      </c>
      <c r="B79" s="15" t="inlineStr">
        <is>
          <t>Powerade Zero | White Cherry | 6-pack 591mL</t>
        </is>
      </c>
      <c r="C79" s="15" t="inlineStr">
        <is>
          <t>2) Electrolyte beverage (RTD)</t>
        </is>
      </c>
      <c r="D79" s="15" t="inlineStr">
        <is>
          <t>591 mL bottle</t>
        </is>
      </c>
      <c r="E79" s="29" t="n">
        <v>6</v>
      </c>
      <c r="F79" s="30" t="n"/>
      <c r="G79" s="31">
        <f>IF(AND(ISNUMBER($F79),ISNUMBER($E79),$E79&lt;&gt;0),$F79/$E79,"")</f>
        <v/>
      </c>
      <c r="H79" s="31">
        <f>IF(AND(ISNUMBER($F79),ISNUMBER($AL79),ISNUMBER($E79),($AL79*$E79)&lt;&gt;0),$F79/($AL79*$E79)*100,"")</f>
        <v/>
      </c>
      <c r="I79" s="32" t="n"/>
      <c r="J79" s="33" t="n"/>
      <c r="K79" s="31">
        <f>IF(AND(ISNUMBER($F79),ISNUMBER($J79)),$F79*(1-$J79),"")</f>
        <v/>
      </c>
      <c r="L79" s="32" t="n"/>
      <c r="M79" s="32" t="n"/>
      <c r="N79" s="31">
        <f>IF(ISNUMBER($F79),($F79-IF(ISNUMBER($AM79),$AM79,0))*(1-IF(ISNUMBER($J79),$J79,0)),"")</f>
        <v/>
      </c>
      <c r="O79" s="15" t="inlineStr">
        <is>
          <t>White Cherry</t>
        </is>
      </c>
      <c r="P79" s="29" t="n">
        <v>0</v>
      </c>
      <c r="Q79" s="29" t="n">
        <v>250</v>
      </c>
      <c r="R79" s="29" t="n">
        <v>35</v>
      </c>
      <c r="S79" s="29" t="n">
        <v>0</v>
      </c>
      <c r="T79" s="29" t="n">
        <v>0</v>
      </c>
      <c r="U79" s="15" t="inlineStr">
        <is>
          <t>Sucralose + acesulfame-K</t>
        </is>
      </c>
      <c r="V79" s="15" t="inlineStr">
        <is>
          <t>Zero sugar/calorie, ION4 electrolytes, vitamins</t>
        </is>
      </c>
      <c r="W79" s="32" t="n"/>
      <c r="X79" s="32" t="n"/>
      <c r="Y79" s="32" t="n"/>
      <c r="Z79" s="32" t="n"/>
      <c r="AA79" s="15" t="inlineStr">
        <is>
          <t>High</t>
        </is>
      </c>
      <c r="AB79" s="15" t="inlineStr">
        <is>
          <t>Popular zero-sugar value option</t>
        </is>
      </c>
      <c r="AC79" s="15" t="inlineStr">
        <is>
          <t>Zero-calorie electrolytes at a value price</t>
        </is>
      </c>
      <c r="AD79" s="15" t="inlineStr">
        <is>
          <t>Cheapest zero-sugar electrolyte option.</t>
        </is>
      </c>
      <c r="AE79" s="32" t="n"/>
      <c r="AF79" s="34">
        <f>IF(AND(ISNUMBER($P79),ISNUMBER($AL79),$AL79&lt;&gt;0),ROUND($P79/$AL79*100,1),"")</f>
        <v/>
      </c>
      <c r="AG79" s="35">
        <f>IF(AND(ISNUMBER($S79),ISNUMBER($AL79),$AL79&lt;&gt;0),ROUND($S79/$AL79*100,2),"")</f>
        <v/>
      </c>
      <c r="AH79" s="34">
        <f>IF(AND(ISNUMBER($Q79),ISNUMBER($AL79),$AL79&lt;&gt;0),ROUND($Q79/$AL79*100,1),"")</f>
        <v/>
      </c>
      <c r="AI79" s="29">
        <f>IF(ISNUMBER($S79),IF($S79&lt;=1,"Yes","No"),"n/a")</f>
        <v/>
      </c>
      <c r="AJ79" s="29">
        <f>IF(ISNUMBER($S79),ROUND(MAX(0,MIN(100,100-$S79*2.5-IF(ISNUMBER($T79),$T79,0)*0.12+IF($S79&lt;=1,12,0))),0),"")</f>
        <v/>
      </c>
      <c r="AK79" s="29">
        <f>IF(ISNUMBER($Q79),IF($Q79&gt;=100,20,IF($Q79&gt;=30,10,0)),0)+IF(ISNUMBER($R79),IF($R79&gt;=100,20,0),0)+IF(ISNUMBER($P79),IF($P79&gt;=150,20,IF($P79&gt;=50,12,5)),0)+IF(ISNUMBER($S79),IF($S79&lt;=1,15,0),0)</f>
        <v/>
      </c>
      <c r="AL79" s="29" t="n">
        <v>591</v>
      </c>
      <c r="AM79" s="30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Powerade</t>
        </is>
      </c>
      <c r="B80" s="15" t="inlineStr">
        <is>
          <t>Powerade Zero | White Cherry | 12-pack 591mL</t>
        </is>
      </c>
      <c r="C80" s="15" t="inlineStr">
        <is>
          <t>2) Electrolyte beverage (RTD)</t>
        </is>
      </c>
      <c r="D80" s="15" t="inlineStr">
        <is>
          <t>591 mL bottle</t>
        </is>
      </c>
      <c r="E80" s="29" t="n">
        <v>12</v>
      </c>
      <c r="F80" s="30" t="n"/>
      <c r="G80" s="31">
        <f>IF(AND(ISNUMBER($F80),ISNUMBER($E80),$E80&lt;&gt;0),$F80/$E80,"")</f>
        <v/>
      </c>
      <c r="H80" s="31">
        <f>IF(AND(ISNUMBER($F80),ISNUMBER($AL80),ISNUMBER($E80),($AL80*$E80)&lt;&gt;0),$F80/($AL80*$E80)*100,"")</f>
        <v/>
      </c>
      <c r="I80" s="32" t="n"/>
      <c r="J80" s="33" t="n"/>
      <c r="K80" s="31">
        <f>IF(AND(ISNUMBER($F80),ISNUMBER($J80)),$F80*(1-$J80),"")</f>
        <v/>
      </c>
      <c r="L80" s="32" t="n"/>
      <c r="M80" s="32" t="n"/>
      <c r="N80" s="31">
        <f>IF(ISNUMBER($F80),($F80-IF(ISNUMBER($AM80),$AM80,0))*(1-IF(ISNUMBER($J80),$J80,0)),"")</f>
        <v/>
      </c>
      <c r="O80" s="15" t="inlineStr">
        <is>
          <t>White Cherry</t>
        </is>
      </c>
      <c r="P80" s="29" t="n">
        <v>0</v>
      </c>
      <c r="Q80" s="29" t="n">
        <v>250</v>
      </c>
      <c r="R80" s="29" t="n">
        <v>35</v>
      </c>
      <c r="S80" s="29" t="n">
        <v>0</v>
      </c>
      <c r="T80" s="29" t="n">
        <v>0</v>
      </c>
      <c r="U80" s="15" t="inlineStr">
        <is>
          <t>Sucralose + acesulfame-K</t>
        </is>
      </c>
      <c r="V80" s="15" t="inlineStr">
        <is>
          <t>Zero sugar/calorie, ION4 electrolytes, vitamins</t>
        </is>
      </c>
      <c r="W80" s="32" t="n"/>
      <c r="X80" s="32" t="n"/>
      <c r="Y80" s="32" t="n"/>
      <c r="Z80" s="32" t="n"/>
      <c r="AA80" s="15" t="inlineStr">
        <is>
          <t>High</t>
        </is>
      </c>
      <c r="AB80" s="15" t="inlineStr">
        <is>
          <t>Popular zero-sugar value option</t>
        </is>
      </c>
      <c r="AC80" s="15" t="inlineStr">
        <is>
          <t>Zero-calorie electrolytes at a value price</t>
        </is>
      </c>
      <c r="AD80" s="15" t="inlineStr">
        <is>
          <t>Cheapest zero-sugar electrolyte option.</t>
        </is>
      </c>
      <c r="AE80" s="32" t="n"/>
      <c r="AF80" s="34">
        <f>IF(AND(ISNUMBER($P80),ISNUMBER($AL80),$AL80&lt;&gt;0),ROUND($P80/$AL80*100,1),"")</f>
        <v/>
      </c>
      <c r="AG80" s="35">
        <f>IF(AND(ISNUMBER($S80),ISNUMBER($AL80),$AL80&lt;&gt;0),ROUND($S80/$AL80*100,2),"")</f>
        <v/>
      </c>
      <c r="AH80" s="34">
        <f>IF(AND(ISNUMBER($Q80),ISNUMBER($AL80),$AL80&lt;&gt;0),ROUND($Q80/$AL80*100,1),"")</f>
        <v/>
      </c>
      <c r="AI80" s="29">
        <f>IF(ISNUMBER($S80),IF($S80&lt;=1,"Yes","No"),"n/a")</f>
        <v/>
      </c>
      <c r="AJ80" s="29">
        <f>IF(ISNUMBER($S80),ROUND(MAX(0,MIN(100,100-$S80*2.5-IF(ISNUMBER($T80),$T80,0)*0.12+IF($S80&lt;=1,12,0))),0),"")</f>
        <v/>
      </c>
      <c r="AK80" s="29">
        <f>IF(ISNUMBER($Q80),IF($Q80&gt;=100,20,IF($Q80&gt;=30,10,0)),0)+IF(ISNUMBER($R80),IF($R80&gt;=100,20,0),0)+IF(ISNUMBER($P80),IF($P80&gt;=150,20,IF($P80&gt;=50,12,5)),0)+IF(ISNUMBER($S80),IF($S80&lt;=1,15,0),0)</f>
        <v/>
      </c>
      <c r="AL80" s="29" t="n">
        <v>591</v>
      </c>
      <c r="AM80" s="30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Powerade</t>
        </is>
      </c>
      <c r="B81" s="15" t="inlineStr">
        <is>
          <t>Powerade Zero | White Cherry | 24-pack 591mL</t>
        </is>
      </c>
      <c r="C81" s="15" t="inlineStr">
        <is>
          <t>2) Electrolyte beverage (RTD)</t>
        </is>
      </c>
      <c r="D81" s="15" t="inlineStr">
        <is>
          <t>591 mL bottle</t>
        </is>
      </c>
      <c r="E81" s="29" t="n">
        <v>24</v>
      </c>
      <c r="F81" s="30" t="n"/>
      <c r="G81" s="31">
        <f>IF(AND(ISNUMBER($F81),ISNUMBER($E81),$E81&lt;&gt;0),$F81/$E81,"")</f>
        <v/>
      </c>
      <c r="H81" s="31">
        <f>IF(AND(ISNUMBER($F81),ISNUMBER($AL81),ISNUMBER($E81),($AL81*$E81)&lt;&gt;0),$F81/($AL81*$E81)*100,"")</f>
        <v/>
      </c>
      <c r="I81" s="32" t="n"/>
      <c r="J81" s="33" t="n"/>
      <c r="K81" s="31">
        <f>IF(AND(ISNUMBER($F81),ISNUMBER($J81)),$F81*(1-$J81),"")</f>
        <v/>
      </c>
      <c r="L81" s="32" t="n"/>
      <c r="M81" s="32" t="n"/>
      <c r="N81" s="31">
        <f>IF(ISNUMBER($F81),($F81-IF(ISNUMBER($AM81),$AM81,0))*(1-IF(ISNUMBER($J81),$J81,0)),"")</f>
        <v/>
      </c>
      <c r="O81" s="15" t="inlineStr">
        <is>
          <t>White Cherry</t>
        </is>
      </c>
      <c r="P81" s="29" t="n">
        <v>0</v>
      </c>
      <c r="Q81" s="29" t="n">
        <v>250</v>
      </c>
      <c r="R81" s="29" t="n">
        <v>35</v>
      </c>
      <c r="S81" s="29" t="n">
        <v>0</v>
      </c>
      <c r="T81" s="29" t="n">
        <v>0</v>
      </c>
      <c r="U81" s="15" t="inlineStr">
        <is>
          <t>Sucralose + acesulfame-K</t>
        </is>
      </c>
      <c r="V81" s="15" t="inlineStr">
        <is>
          <t>Zero sugar/calorie, ION4 electrolytes, vitamins</t>
        </is>
      </c>
      <c r="W81" s="32" t="n"/>
      <c r="X81" s="32" t="n"/>
      <c r="Y81" s="32" t="n"/>
      <c r="Z81" s="32" t="n"/>
      <c r="AA81" s="15" t="inlineStr">
        <is>
          <t>High</t>
        </is>
      </c>
      <c r="AB81" s="15" t="inlineStr">
        <is>
          <t>Popular zero-sugar value option</t>
        </is>
      </c>
      <c r="AC81" s="15" t="inlineStr">
        <is>
          <t>Zero-calorie electrolytes at a value price</t>
        </is>
      </c>
      <c r="AD81" s="15" t="inlineStr">
        <is>
          <t>Cheapest zero-sugar electrolyte option.</t>
        </is>
      </c>
      <c r="AE81" s="32" t="n"/>
      <c r="AF81" s="34">
        <f>IF(AND(ISNUMBER($P81),ISNUMBER($AL81),$AL81&lt;&gt;0),ROUND($P81/$AL81*100,1),"")</f>
        <v/>
      </c>
      <c r="AG81" s="35">
        <f>IF(AND(ISNUMBER($S81),ISNUMBER($AL81),$AL81&lt;&gt;0),ROUND($S81/$AL81*100,2),"")</f>
        <v/>
      </c>
      <c r="AH81" s="34">
        <f>IF(AND(ISNUMBER($Q81),ISNUMBER($AL81),$AL81&lt;&gt;0),ROUND($Q81/$AL81*100,1),"")</f>
        <v/>
      </c>
      <c r="AI81" s="29">
        <f>IF(ISNUMBER($S81),IF($S81&lt;=1,"Yes","No"),"n/a")</f>
        <v/>
      </c>
      <c r="AJ81" s="29">
        <f>IF(ISNUMBER($S81),ROUND(MAX(0,MIN(100,100-$S81*2.5-IF(ISNUMBER($T81),$T81,0)*0.12+IF($S81&lt;=1,12,0))),0),"")</f>
        <v/>
      </c>
      <c r="AK81" s="29">
        <f>IF(ISNUMBER($Q81),IF($Q81&gt;=100,20,IF($Q81&gt;=30,10,0)),0)+IF(ISNUMBER($R81),IF($R81&gt;=100,20,0),0)+IF(ISNUMBER($P81),IF($P81&gt;=150,20,IF($P81&gt;=50,12,5)),0)+IF(ISNUMBER($S81),IF($S81&lt;=1,15,0),0)</f>
        <v/>
      </c>
      <c r="AL81" s="29" t="n">
        <v>591</v>
      </c>
      <c r="AM81" s="30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BODYARMOR</t>
        </is>
      </c>
      <c r="B82" s="15" t="inlineStr">
        <is>
          <t>BODYARMOR Sports Drink | Fruit Punch | single 473mL</t>
        </is>
      </c>
      <c r="C82" s="15" t="inlineStr">
        <is>
          <t>2) Electrolyte beverage (RTD)</t>
        </is>
      </c>
      <c r="D82" s="15" t="inlineStr">
        <is>
          <t>473 mL bottle</t>
        </is>
      </c>
      <c r="E82" s="29" t="n">
        <v>1</v>
      </c>
      <c r="F82" s="30" t="n"/>
      <c r="G82" s="31">
        <f>IF(AND(ISNUMBER($F82),ISNUMBER($E82),$E82&lt;&gt;0),$F82/$E82,"")</f>
        <v/>
      </c>
      <c r="H82" s="31">
        <f>IF(AND(ISNUMBER($F82),ISNUMBER($AL82),ISNUMBER($E82),($AL82*$E82)&lt;&gt;0),$F82/($AL82*$E82)*100,"")</f>
        <v/>
      </c>
      <c r="I82" s="32" t="n"/>
      <c r="J82" s="33" t="n"/>
      <c r="K82" s="31">
        <f>IF(AND(ISNUMBER($F82),ISNUMBER($J82)),$F82*(1-$J82),"")</f>
        <v/>
      </c>
      <c r="L82" s="32" t="n"/>
      <c r="M82" s="32" t="n"/>
      <c r="N82" s="31">
        <f>IF(ISNUMBER($F82),($F82-IF(ISNUMBER($AM82),$AM82,0))*(1-IF(ISNUMBER($J82),$J82,0)),"")</f>
        <v/>
      </c>
      <c r="O82" s="15" t="inlineStr">
        <is>
          <t>Fruit Punch</t>
        </is>
      </c>
      <c r="P82" s="29" t="n">
        <v>0</v>
      </c>
      <c r="Q82" s="29" t="n">
        <v>30</v>
      </c>
      <c r="R82" s="29" t="n">
        <v>680</v>
      </c>
      <c r="S82" s="29" t="n">
        <v>29</v>
      </c>
      <c r="T82" s="29" t="n">
        <v>120</v>
      </c>
      <c r="U82" s="15" t="inlineStr">
        <is>
          <t>Cane sugar</t>
        </is>
      </c>
      <c r="V82" s="15" t="inlineStr">
        <is>
          <t>Potassium-packed electrolytes, coconut water, vitamins, no artificial</t>
        </is>
      </c>
      <c r="W82" s="32" t="n"/>
      <c r="X82" s="32" t="n"/>
      <c r="Y82" s="32" t="n"/>
      <c r="Z82" s="32" t="n"/>
      <c r="AA82" s="15" t="inlineStr">
        <is>
          <t>High</t>
        </is>
      </c>
      <c r="AB82" s="15" t="inlineStr">
        <is>
          <t>Fast-growing premium sports drink (Coca-Cola owned)</t>
        </is>
      </c>
      <c r="AC82" s="15" t="inlineStr">
        <is>
          <t>Premium, natural sports hydration with potassium</t>
        </is>
      </c>
      <c r="AD82" s="15" t="inlineStr">
        <is>
          <t>Coconut-water electrolytes and a cleaner label than legacy brands.</t>
        </is>
      </c>
      <c r="AE82" s="32" t="n"/>
      <c r="AF82" s="34">
        <f>IF(AND(ISNUMBER($P82),ISNUMBER($AL82),$AL82&lt;&gt;0),ROUND($P82/$AL82*100,1),"")</f>
        <v/>
      </c>
      <c r="AG82" s="35">
        <f>IF(AND(ISNUMBER($S82),ISNUMBER($AL82),$AL82&lt;&gt;0),ROUND($S82/$AL82*100,2),"")</f>
        <v/>
      </c>
      <c r="AH82" s="34">
        <f>IF(AND(ISNUMBER($Q82),ISNUMBER($AL82),$AL82&lt;&gt;0),ROUND($Q82/$AL82*100,1),"")</f>
        <v/>
      </c>
      <c r="AI82" s="29">
        <f>IF(ISNUMBER($S82),IF($S82&lt;=1,"Yes","No"),"n/a")</f>
        <v/>
      </c>
      <c r="AJ82" s="29">
        <f>IF(ISNUMBER($S82),ROUND(MAX(0,MIN(100,100-$S82*2.5-IF(ISNUMBER($T82),$T82,0)*0.12+IF($S82&lt;=1,12,0))),0),"")</f>
        <v/>
      </c>
      <c r="AK82" s="29">
        <f>IF(ISNUMBER($Q82),IF($Q82&gt;=100,20,IF($Q82&gt;=30,10,0)),0)+IF(ISNUMBER($R82),IF($R82&gt;=100,20,0),0)+IF(ISNUMBER($P82),IF($P82&gt;=150,20,IF($P82&gt;=50,12,5)),0)+IF(ISNUMBER($S82),IF($S82&lt;=1,15,0),0)</f>
        <v/>
      </c>
      <c r="AL82" s="29" t="n">
        <v>473</v>
      </c>
      <c r="AM82" s="30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BODYARMOR</t>
        </is>
      </c>
      <c r="B83" s="15" t="inlineStr">
        <is>
          <t>BODYARMOR Sports Drink | Fruit Punch | 8-pack 473mL</t>
        </is>
      </c>
      <c r="C83" s="15" t="inlineStr">
        <is>
          <t>2) Electrolyte beverage (RTD)</t>
        </is>
      </c>
      <c r="D83" s="15" t="inlineStr">
        <is>
          <t>473 mL bottle</t>
        </is>
      </c>
      <c r="E83" s="29" t="n">
        <v>8</v>
      </c>
      <c r="F83" s="30" t="n"/>
      <c r="G83" s="31">
        <f>IF(AND(ISNUMBER($F83),ISNUMBER($E83),$E83&lt;&gt;0),$F83/$E83,"")</f>
        <v/>
      </c>
      <c r="H83" s="31">
        <f>IF(AND(ISNUMBER($F83),ISNUMBER($AL83),ISNUMBER($E83),($AL83*$E83)&lt;&gt;0),$F83/($AL83*$E83)*100,"")</f>
        <v/>
      </c>
      <c r="I83" s="32" t="n"/>
      <c r="J83" s="33" t="n"/>
      <c r="K83" s="31">
        <f>IF(AND(ISNUMBER($F83),ISNUMBER($J83)),$F83*(1-$J83),"")</f>
        <v/>
      </c>
      <c r="L83" s="32" t="n"/>
      <c r="M83" s="32" t="n"/>
      <c r="N83" s="31">
        <f>IF(ISNUMBER($F83),($F83-IF(ISNUMBER($AM83),$AM83,0))*(1-IF(ISNUMBER($J83),$J83,0)),"")</f>
        <v/>
      </c>
      <c r="O83" s="15" t="inlineStr">
        <is>
          <t>Fruit Punch</t>
        </is>
      </c>
      <c r="P83" s="29" t="n">
        <v>0</v>
      </c>
      <c r="Q83" s="29" t="n">
        <v>30</v>
      </c>
      <c r="R83" s="29" t="n">
        <v>680</v>
      </c>
      <c r="S83" s="29" t="n">
        <v>29</v>
      </c>
      <c r="T83" s="29" t="n">
        <v>120</v>
      </c>
      <c r="U83" s="15" t="inlineStr">
        <is>
          <t>Cane sugar</t>
        </is>
      </c>
      <c r="V83" s="15" t="inlineStr">
        <is>
          <t>Potassium-packed electrolytes, coconut water, vitamins, no artificial</t>
        </is>
      </c>
      <c r="W83" s="32" t="n"/>
      <c r="X83" s="32" t="n"/>
      <c r="Y83" s="32" t="n"/>
      <c r="Z83" s="32" t="n"/>
      <c r="AA83" s="15" t="inlineStr">
        <is>
          <t>High</t>
        </is>
      </c>
      <c r="AB83" s="15" t="inlineStr">
        <is>
          <t>Fast-growing premium sports drink (Coca-Cola owned)</t>
        </is>
      </c>
      <c r="AC83" s="15" t="inlineStr">
        <is>
          <t>Premium, natural sports hydration with potassium</t>
        </is>
      </c>
      <c r="AD83" s="15" t="inlineStr">
        <is>
          <t>Coconut-water electrolytes and a cleaner label than legacy brands.</t>
        </is>
      </c>
      <c r="AE83" s="32" t="n"/>
      <c r="AF83" s="34">
        <f>IF(AND(ISNUMBER($P83),ISNUMBER($AL83),$AL83&lt;&gt;0),ROUND($P83/$AL83*100,1),"")</f>
        <v/>
      </c>
      <c r="AG83" s="35">
        <f>IF(AND(ISNUMBER($S83),ISNUMBER($AL83),$AL83&lt;&gt;0),ROUND($S83/$AL83*100,2),"")</f>
        <v/>
      </c>
      <c r="AH83" s="34">
        <f>IF(AND(ISNUMBER($Q83),ISNUMBER($AL83),$AL83&lt;&gt;0),ROUND($Q83/$AL83*100,1),"")</f>
        <v/>
      </c>
      <c r="AI83" s="29">
        <f>IF(ISNUMBER($S83),IF($S83&lt;=1,"Yes","No"),"n/a")</f>
        <v/>
      </c>
      <c r="AJ83" s="29">
        <f>IF(ISNUMBER($S83),ROUND(MAX(0,MIN(100,100-$S83*2.5-IF(ISNUMBER($T83),$T83,0)*0.12+IF($S83&lt;=1,12,0))),0),"")</f>
        <v/>
      </c>
      <c r="AK83" s="29">
        <f>IF(ISNUMBER($Q83),IF($Q83&gt;=100,20,IF($Q83&gt;=30,10,0)),0)+IF(ISNUMBER($R83),IF($R83&gt;=100,20,0),0)+IF(ISNUMBER($P83),IF($P83&gt;=150,20,IF($P83&gt;=50,12,5)),0)+IF(ISNUMBER($S83),IF($S83&lt;=1,15,0),0)</f>
        <v/>
      </c>
      <c r="AL83" s="29" t="n">
        <v>473</v>
      </c>
      <c r="AM83" s="30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BODYARMOR</t>
        </is>
      </c>
      <c r="B84" s="15" t="inlineStr">
        <is>
          <t>BODYARMOR Sports Drink | Fruit Punch | 12-pack 473mL</t>
        </is>
      </c>
      <c r="C84" s="15" t="inlineStr">
        <is>
          <t>2) Electrolyte beverage (RTD)</t>
        </is>
      </c>
      <c r="D84" s="15" t="inlineStr">
        <is>
          <t>473 mL bottle</t>
        </is>
      </c>
      <c r="E84" s="29" t="n">
        <v>12</v>
      </c>
      <c r="F84" s="30" t="n"/>
      <c r="G84" s="31">
        <f>IF(AND(ISNUMBER($F84),ISNUMBER($E84),$E84&lt;&gt;0),$F84/$E84,"")</f>
        <v/>
      </c>
      <c r="H84" s="31">
        <f>IF(AND(ISNUMBER($F84),ISNUMBER($AL84),ISNUMBER($E84),($AL84*$E84)&lt;&gt;0),$F84/($AL84*$E84)*100,"")</f>
        <v/>
      </c>
      <c r="I84" s="32" t="n"/>
      <c r="J84" s="33" t="n"/>
      <c r="K84" s="31">
        <f>IF(AND(ISNUMBER($F84),ISNUMBER($J84)),$F84*(1-$J84),"")</f>
        <v/>
      </c>
      <c r="L84" s="32" t="n"/>
      <c r="M84" s="32" t="n"/>
      <c r="N84" s="31">
        <f>IF(ISNUMBER($F84),($F84-IF(ISNUMBER($AM84),$AM84,0))*(1-IF(ISNUMBER($J84),$J84,0)),"")</f>
        <v/>
      </c>
      <c r="O84" s="15" t="inlineStr">
        <is>
          <t>Fruit Punch</t>
        </is>
      </c>
      <c r="P84" s="29" t="n">
        <v>0</v>
      </c>
      <c r="Q84" s="29" t="n">
        <v>30</v>
      </c>
      <c r="R84" s="29" t="n">
        <v>680</v>
      </c>
      <c r="S84" s="29" t="n">
        <v>29</v>
      </c>
      <c r="T84" s="29" t="n">
        <v>120</v>
      </c>
      <c r="U84" s="15" t="inlineStr">
        <is>
          <t>Cane sugar</t>
        </is>
      </c>
      <c r="V84" s="15" t="inlineStr">
        <is>
          <t>Potassium-packed electrolytes, coconut water, vitamins, no artificial</t>
        </is>
      </c>
      <c r="W84" s="32" t="n"/>
      <c r="X84" s="32" t="n"/>
      <c r="Y84" s="32" t="n"/>
      <c r="Z84" s="32" t="n"/>
      <c r="AA84" s="15" t="inlineStr">
        <is>
          <t>High</t>
        </is>
      </c>
      <c r="AB84" s="15" t="inlineStr">
        <is>
          <t>Fast-growing premium sports drink (Coca-Cola owned)</t>
        </is>
      </c>
      <c r="AC84" s="15" t="inlineStr">
        <is>
          <t>Premium, natural sports hydration with potassium</t>
        </is>
      </c>
      <c r="AD84" s="15" t="inlineStr">
        <is>
          <t>Coconut-water electrolytes and a cleaner label than legacy brands.</t>
        </is>
      </c>
      <c r="AE84" s="32" t="n"/>
      <c r="AF84" s="34">
        <f>IF(AND(ISNUMBER($P84),ISNUMBER($AL84),$AL84&lt;&gt;0),ROUND($P84/$AL84*100,1),"")</f>
        <v/>
      </c>
      <c r="AG84" s="35">
        <f>IF(AND(ISNUMBER($S84),ISNUMBER($AL84),$AL84&lt;&gt;0),ROUND($S84/$AL84*100,2),"")</f>
        <v/>
      </c>
      <c r="AH84" s="34">
        <f>IF(AND(ISNUMBER($Q84),ISNUMBER($AL84),$AL84&lt;&gt;0),ROUND($Q84/$AL84*100,1),"")</f>
        <v/>
      </c>
      <c r="AI84" s="29">
        <f>IF(ISNUMBER($S84),IF($S84&lt;=1,"Yes","No"),"n/a")</f>
        <v/>
      </c>
      <c r="AJ84" s="29">
        <f>IF(ISNUMBER($S84),ROUND(MAX(0,MIN(100,100-$S84*2.5-IF(ISNUMBER($T84),$T84,0)*0.12+IF($S84&lt;=1,12,0))),0),"")</f>
        <v/>
      </c>
      <c r="AK84" s="29">
        <f>IF(ISNUMBER($Q84),IF($Q84&gt;=100,20,IF($Q84&gt;=30,10,0)),0)+IF(ISNUMBER($R84),IF($R84&gt;=100,20,0),0)+IF(ISNUMBER($P84),IF($P84&gt;=150,20,IF($P84&gt;=50,12,5)),0)+IF(ISNUMBER($S84),IF($S84&lt;=1,15,0),0)</f>
        <v/>
      </c>
      <c r="AL84" s="29" t="n">
        <v>473</v>
      </c>
      <c r="AM84" s="30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BODYARMOR</t>
        </is>
      </c>
      <c r="B85" s="15" t="inlineStr">
        <is>
          <t>BODYARMOR Sports Drink | Fruit Punch | 18-pack 473mL</t>
        </is>
      </c>
      <c r="C85" s="15" t="inlineStr">
        <is>
          <t>2) Electrolyte beverage (RTD)</t>
        </is>
      </c>
      <c r="D85" s="15" t="inlineStr">
        <is>
          <t>473 mL bottle</t>
        </is>
      </c>
      <c r="E85" s="29" t="n">
        <v>18</v>
      </c>
      <c r="F85" s="30" t="n"/>
      <c r="G85" s="31">
        <f>IF(AND(ISNUMBER($F85),ISNUMBER($E85),$E85&lt;&gt;0),$F85/$E85,"")</f>
        <v/>
      </c>
      <c r="H85" s="31">
        <f>IF(AND(ISNUMBER($F85),ISNUMBER($AL85),ISNUMBER($E85),($AL85*$E85)&lt;&gt;0),$F85/($AL85*$E85)*100,"")</f>
        <v/>
      </c>
      <c r="I85" s="32" t="n"/>
      <c r="J85" s="33" t="n"/>
      <c r="K85" s="31">
        <f>IF(AND(ISNUMBER($F85),ISNUMBER($J85)),$F85*(1-$J85),"")</f>
        <v/>
      </c>
      <c r="L85" s="32" t="n"/>
      <c r="M85" s="32" t="n"/>
      <c r="N85" s="31">
        <f>IF(ISNUMBER($F85),($F85-IF(ISNUMBER($AM85),$AM85,0))*(1-IF(ISNUMBER($J85),$J85,0)),"")</f>
        <v/>
      </c>
      <c r="O85" s="15" t="inlineStr">
        <is>
          <t>Fruit Punch</t>
        </is>
      </c>
      <c r="P85" s="29" t="n">
        <v>0</v>
      </c>
      <c r="Q85" s="29" t="n">
        <v>30</v>
      </c>
      <c r="R85" s="29" t="n">
        <v>680</v>
      </c>
      <c r="S85" s="29" t="n">
        <v>29</v>
      </c>
      <c r="T85" s="29" t="n">
        <v>120</v>
      </c>
      <c r="U85" s="15" t="inlineStr">
        <is>
          <t>Cane sugar</t>
        </is>
      </c>
      <c r="V85" s="15" t="inlineStr">
        <is>
          <t>Potassium-packed electrolytes, coconut water, vitamins, no artificial</t>
        </is>
      </c>
      <c r="W85" s="32" t="n"/>
      <c r="X85" s="32" t="n"/>
      <c r="Y85" s="32" t="n"/>
      <c r="Z85" s="32" t="n"/>
      <c r="AA85" s="15" t="inlineStr">
        <is>
          <t>High</t>
        </is>
      </c>
      <c r="AB85" s="15" t="inlineStr">
        <is>
          <t>Fast-growing premium sports drink (Coca-Cola owned)</t>
        </is>
      </c>
      <c r="AC85" s="15" t="inlineStr">
        <is>
          <t>Premium, natural sports hydration with potassium</t>
        </is>
      </c>
      <c r="AD85" s="15" t="inlineStr">
        <is>
          <t>Coconut-water electrolytes and a cleaner label than legacy brands.</t>
        </is>
      </c>
      <c r="AE85" s="32" t="n"/>
      <c r="AF85" s="34">
        <f>IF(AND(ISNUMBER($P85),ISNUMBER($AL85),$AL85&lt;&gt;0),ROUND($P85/$AL85*100,1),"")</f>
        <v/>
      </c>
      <c r="AG85" s="35">
        <f>IF(AND(ISNUMBER($S85),ISNUMBER($AL85),$AL85&lt;&gt;0),ROUND($S85/$AL85*100,2),"")</f>
        <v/>
      </c>
      <c r="AH85" s="34">
        <f>IF(AND(ISNUMBER($Q85),ISNUMBER($AL85),$AL85&lt;&gt;0),ROUND($Q85/$AL85*100,1),"")</f>
        <v/>
      </c>
      <c r="AI85" s="29">
        <f>IF(ISNUMBER($S85),IF($S85&lt;=1,"Yes","No"),"n/a")</f>
        <v/>
      </c>
      <c r="AJ85" s="29">
        <f>IF(ISNUMBER($S85),ROUND(MAX(0,MIN(100,100-$S85*2.5-IF(ISNUMBER($T85),$T85,0)*0.12+IF($S85&lt;=1,12,0))),0),"")</f>
        <v/>
      </c>
      <c r="AK85" s="29">
        <f>IF(ISNUMBER($Q85),IF($Q85&gt;=100,20,IF($Q85&gt;=30,10,0)),0)+IF(ISNUMBER($R85),IF($R85&gt;=100,20,0),0)+IF(ISNUMBER($P85),IF($P85&gt;=150,20,IF($P85&gt;=50,12,5)),0)+IF(ISNUMBER($S85),IF($S85&lt;=1,15,0),0)</f>
        <v/>
      </c>
      <c r="AL85" s="29" t="n">
        <v>473</v>
      </c>
      <c r="AM85" s="30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BODYARMOR</t>
        </is>
      </c>
      <c r="B86" s="15" t="inlineStr">
        <is>
          <t>BODYARMOR Sports Drink | Fruit Punch | 24-pack 473mL</t>
        </is>
      </c>
      <c r="C86" s="15" t="inlineStr">
        <is>
          <t>2) Electrolyte beverage (RTD)</t>
        </is>
      </c>
      <c r="D86" s="15" t="inlineStr">
        <is>
          <t>473 mL bottle</t>
        </is>
      </c>
      <c r="E86" s="29" t="n">
        <v>24</v>
      </c>
      <c r="F86" s="30" t="n"/>
      <c r="G86" s="31">
        <f>IF(AND(ISNUMBER($F86),ISNUMBER($E86),$E86&lt;&gt;0),$F86/$E86,"")</f>
        <v/>
      </c>
      <c r="H86" s="31">
        <f>IF(AND(ISNUMBER($F86),ISNUMBER($AL86),ISNUMBER($E86),($AL86*$E86)&lt;&gt;0),$F86/($AL86*$E86)*100,"")</f>
        <v/>
      </c>
      <c r="I86" s="32" t="n"/>
      <c r="J86" s="33" t="n"/>
      <c r="K86" s="31">
        <f>IF(AND(ISNUMBER($F86),ISNUMBER($J86)),$F86*(1-$J86),"")</f>
        <v/>
      </c>
      <c r="L86" s="32" t="n"/>
      <c r="M86" s="32" t="n"/>
      <c r="N86" s="31">
        <f>IF(ISNUMBER($F86),($F86-IF(ISNUMBER($AM86),$AM86,0))*(1-IF(ISNUMBER($J86),$J86,0)),"")</f>
        <v/>
      </c>
      <c r="O86" s="15" t="inlineStr">
        <is>
          <t>Fruit Punch</t>
        </is>
      </c>
      <c r="P86" s="29" t="n">
        <v>0</v>
      </c>
      <c r="Q86" s="29" t="n">
        <v>30</v>
      </c>
      <c r="R86" s="29" t="n">
        <v>680</v>
      </c>
      <c r="S86" s="29" t="n">
        <v>29</v>
      </c>
      <c r="T86" s="29" t="n">
        <v>120</v>
      </c>
      <c r="U86" s="15" t="inlineStr">
        <is>
          <t>Cane sugar</t>
        </is>
      </c>
      <c r="V86" s="15" t="inlineStr">
        <is>
          <t>Potassium-packed electrolytes, coconut water, vitamins, no artificial</t>
        </is>
      </c>
      <c r="W86" s="32" t="n"/>
      <c r="X86" s="32" t="n"/>
      <c r="Y86" s="32" t="n"/>
      <c r="Z86" s="32" t="n"/>
      <c r="AA86" s="15" t="inlineStr">
        <is>
          <t>High</t>
        </is>
      </c>
      <c r="AB86" s="15" t="inlineStr">
        <is>
          <t>Fast-growing premium sports drink (Coca-Cola owned)</t>
        </is>
      </c>
      <c r="AC86" s="15" t="inlineStr">
        <is>
          <t>Premium, natural sports hydration with potassium</t>
        </is>
      </c>
      <c r="AD86" s="15" t="inlineStr">
        <is>
          <t>Coconut-water electrolytes and a cleaner label than legacy brands.</t>
        </is>
      </c>
      <c r="AE86" s="32" t="n"/>
      <c r="AF86" s="34">
        <f>IF(AND(ISNUMBER($P86),ISNUMBER($AL86),$AL86&lt;&gt;0),ROUND($P86/$AL86*100,1),"")</f>
        <v/>
      </c>
      <c r="AG86" s="35">
        <f>IF(AND(ISNUMBER($S86),ISNUMBER($AL86),$AL86&lt;&gt;0),ROUND($S86/$AL86*100,2),"")</f>
        <v/>
      </c>
      <c r="AH86" s="34">
        <f>IF(AND(ISNUMBER($Q86),ISNUMBER($AL86),$AL86&lt;&gt;0),ROUND($Q86/$AL86*100,1),"")</f>
        <v/>
      </c>
      <c r="AI86" s="29">
        <f>IF(ISNUMBER($S86),IF($S86&lt;=1,"Yes","No"),"n/a")</f>
        <v/>
      </c>
      <c r="AJ86" s="29">
        <f>IF(ISNUMBER($S86),ROUND(MAX(0,MIN(100,100-$S86*2.5-IF(ISNUMBER($T86),$T86,0)*0.12+IF($S86&lt;=1,12,0))),0),"")</f>
        <v/>
      </c>
      <c r="AK86" s="29">
        <f>IF(ISNUMBER($Q86),IF($Q86&gt;=100,20,IF($Q86&gt;=30,10,0)),0)+IF(ISNUMBER($R86),IF($R86&gt;=100,20,0),0)+IF(ISNUMBER($P86),IF($P86&gt;=150,20,IF($P86&gt;=50,12,5)),0)+IF(ISNUMBER($S86),IF($S86&lt;=1,15,0),0)</f>
        <v/>
      </c>
      <c r="AL86" s="29" t="n">
        <v>473</v>
      </c>
      <c r="AM86" s="30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BODYARMOR</t>
        </is>
      </c>
      <c r="B87" s="15" t="inlineStr">
        <is>
          <t>BODYARMOR Sports Drink | Strawberry Banana | single 473mL</t>
        </is>
      </c>
      <c r="C87" s="15" t="inlineStr">
        <is>
          <t>2) Electrolyte beverage (RTD)</t>
        </is>
      </c>
      <c r="D87" s="15" t="inlineStr">
        <is>
          <t>473 mL bottle</t>
        </is>
      </c>
      <c r="E87" s="29" t="n">
        <v>1</v>
      </c>
      <c r="F87" s="30" t="n"/>
      <c r="G87" s="31">
        <f>IF(AND(ISNUMBER($F87),ISNUMBER($E87),$E87&lt;&gt;0),$F87/$E87,"")</f>
        <v/>
      </c>
      <c r="H87" s="31">
        <f>IF(AND(ISNUMBER($F87),ISNUMBER($AL87),ISNUMBER($E87),($AL87*$E87)&lt;&gt;0),$F87/($AL87*$E87)*100,"")</f>
        <v/>
      </c>
      <c r="I87" s="32" t="n"/>
      <c r="J87" s="33" t="n"/>
      <c r="K87" s="31">
        <f>IF(AND(ISNUMBER($F87),ISNUMBER($J87)),$F87*(1-$J87),"")</f>
        <v/>
      </c>
      <c r="L87" s="32" t="n"/>
      <c r="M87" s="32" t="n"/>
      <c r="N87" s="31">
        <f>IF(ISNUMBER($F87),($F87-IF(ISNUMBER($AM87),$AM87,0))*(1-IF(ISNUMBER($J87),$J87,0)),"")</f>
        <v/>
      </c>
      <c r="O87" s="15" t="inlineStr">
        <is>
          <t>Strawberry Banana</t>
        </is>
      </c>
      <c r="P87" s="29" t="n">
        <v>0</v>
      </c>
      <c r="Q87" s="29" t="n">
        <v>30</v>
      </c>
      <c r="R87" s="29" t="n">
        <v>680</v>
      </c>
      <c r="S87" s="29" t="n">
        <v>29</v>
      </c>
      <c r="T87" s="29" t="n">
        <v>120</v>
      </c>
      <c r="U87" s="15" t="inlineStr">
        <is>
          <t>Cane sugar</t>
        </is>
      </c>
      <c r="V87" s="15" t="inlineStr">
        <is>
          <t>Potassium-packed electrolytes, coconut water, vitamins, no artificial</t>
        </is>
      </c>
      <c r="W87" s="32" t="n"/>
      <c r="X87" s="32" t="n"/>
      <c r="Y87" s="32" t="n"/>
      <c r="Z87" s="32" t="n"/>
      <c r="AA87" s="15" t="inlineStr">
        <is>
          <t>High</t>
        </is>
      </c>
      <c r="AB87" s="15" t="inlineStr">
        <is>
          <t>Fast-growing premium sports drink (Coca-Cola owned)</t>
        </is>
      </c>
      <c r="AC87" s="15" t="inlineStr">
        <is>
          <t>Premium, natural sports hydration with potassium</t>
        </is>
      </c>
      <c r="AD87" s="15" t="inlineStr">
        <is>
          <t>Coconut-water electrolytes and a cleaner label than legacy brands.</t>
        </is>
      </c>
      <c r="AE87" s="32" t="n"/>
      <c r="AF87" s="34">
        <f>IF(AND(ISNUMBER($P87),ISNUMBER($AL87),$AL87&lt;&gt;0),ROUND($P87/$AL87*100,1),"")</f>
        <v/>
      </c>
      <c r="AG87" s="35">
        <f>IF(AND(ISNUMBER($S87),ISNUMBER($AL87),$AL87&lt;&gt;0),ROUND($S87/$AL87*100,2),"")</f>
        <v/>
      </c>
      <c r="AH87" s="34">
        <f>IF(AND(ISNUMBER($Q87),ISNUMBER($AL87),$AL87&lt;&gt;0),ROUND($Q87/$AL87*100,1),"")</f>
        <v/>
      </c>
      <c r="AI87" s="29">
        <f>IF(ISNUMBER($S87),IF($S87&lt;=1,"Yes","No"),"n/a")</f>
        <v/>
      </c>
      <c r="AJ87" s="29">
        <f>IF(ISNUMBER($S87),ROUND(MAX(0,MIN(100,100-$S87*2.5-IF(ISNUMBER($T87),$T87,0)*0.12+IF($S87&lt;=1,12,0))),0),"")</f>
        <v/>
      </c>
      <c r="AK87" s="29">
        <f>IF(ISNUMBER($Q87),IF($Q87&gt;=100,20,IF($Q87&gt;=30,10,0)),0)+IF(ISNUMBER($R87),IF($R87&gt;=100,20,0),0)+IF(ISNUMBER($P87),IF($P87&gt;=150,20,IF($P87&gt;=50,12,5)),0)+IF(ISNUMBER($S87),IF($S87&lt;=1,15,0),0)</f>
        <v/>
      </c>
      <c r="AL87" s="29" t="n">
        <v>473</v>
      </c>
      <c r="AM87" s="30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BODYARMOR</t>
        </is>
      </c>
      <c r="B88" s="15" t="inlineStr">
        <is>
          <t>BODYARMOR Sports Drink | Strawberry Banana | 8-pack 473mL</t>
        </is>
      </c>
      <c r="C88" s="15" t="inlineStr">
        <is>
          <t>2) Electrolyte beverage (RTD)</t>
        </is>
      </c>
      <c r="D88" s="15" t="inlineStr">
        <is>
          <t>473 mL bottle</t>
        </is>
      </c>
      <c r="E88" s="29" t="n">
        <v>8</v>
      </c>
      <c r="F88" s="30" t="n"/>
      <c r="G88" s="31">
        <f>IF(AND(ISNUMBER($F88),ISNUMBER($E88),$E88&lt;&gt;0),$F88/$E88,"")</f>
        <v/>
      </c>
      <c r="H88" s="31">
        <f>IF(AND(ISNUMBER($F88),ISNUMBER($AL88),ISNUMBER($E88),($AL88*$E88)&lt;&gt;0),$F88/($AL88*$E88)*100,"")</f>
        <v/>
      </c>
      <c r="I88" s="32" t="n"/>
      <c r="J88" s="33" t="n"/>
      <c r="K88" s="31">
        <f>IF(AND(ISNUMBER($F88),ISNUMBER($J88)),$F88*(1-$J88),"")</f>
        <v/>
      </c>
      <c r="L88" s="32" t="n"/>
      <c r="M88" s="32" t="n"/>
      <c r="N88" s="31">
        <f>IF(ISNUMBER($F88),($F88-IF(ISNUMBER($AM88),$AM88,0))*(1-IF(ISNUMBER($J88),$J88,0)),"")</f>
        <v/>
      </c>
      <c r="O88" s="15" t="inlineStr">
        <is>
          <t>Strawberry Banana</t>
        </is>
      </c>
      <c r="P88" s="29" t="n">
        <v>0</v>
      </c>
      <c r="Q88" s="29" t="n">
        <v>30</v>
      </c>
      <c r="R88" s="29" t="n">
        <v>680</v>
      </c>
      <c r="S88" s="29" t="n">
        <v>29</v>
      </c>
      <c r="T88" s="29" t="n">
        <v>120</v>
      </c>
      <c r="U88" s="15" t="inlineStr">
        <is>
          <t>Cane sugar</t>
        </is>
      </c>
      <c r="V88" s="15" t="inlineStr">
        <is>
          <t>Potassium-packed electrolytes, coconut water, vitamins, no artificial</t>
        </is>
      </c>
      <c r="W88" s="32" t="n"/>
      <c r="X88" s="32" t="n"/>
      <c r="Y88" s="32" t="n"/>
      <c r="Z88" s="32" t="n"/>
      <c r="AA88" s="15" t="inlineStr">
        <is>
          <t>High</t>
        </is>
      </c>
      <c r="AB88" s="15" t="inlineStr">
        <is>
          <t>Fast-growing premium sports drink (Coca-Cola owned)</t>
        </is>
      </c>
      <c r="AC88" s="15" t="inlineStr">
        <is>
          <t>Premium, natural sports hydration with potassium</t>
        </is>
      </c>
      <c r="AD88" s="15" t="inlineStr">
        <is>
          <t>Coconut-water electrolytes and a cleaner label than legacy brands.</t>
        </is>
      </c>
      <c r="AE88" s="32" t="n"/>
      <c r="AF88" s="34">
        <f>IF(AND(ISNUMBER($P88),ISNUMBER($AL88),$AL88&lt;&gt;0),ROUND($P88/$AL88*100,1),"")</f>
        <v/>
      </c>
      <c r="AG88" s="35">
        <f>IF(AND(ISNUMBER($S88),ISNUMBER($AL88),$AL88&lt;&gt;0),ROUND($S88/$AL88*100,2),"")</f>
        <v/>
      </c>
      <c r="AH88" s="34">
        <f>IF(AND(ISNUMBER($Q88),ISNUMBER($AL88),$AL88&lt;&gt;0),ROUND($Q88/$AL88*100,1),"")</f>
        <v/>
      </c>
      <c r="AI88" s="29">
        <f>IF(ISNUMBER($S88),IF($S88&lt;=1,"Yes","No"),"n/a")</f>
        <v/>
      </c>
      <c r="AJ88" s="29">
        <f>IF(ISNUMBER($S88),ROUND(MAX(0,MIN(100,100-$S88*2.5-IF(ISNUMBER($T88),$T88,0)*0.12+IF($S88&lt;=1,12,0))),0),"")</f>
        <v/>
      </c>
      <c r="AK88" s="29">
        <f>IF(ISNUMBER($Q88),IF($Q88&gt;=100,20,IF($Q88&gt;=30,10,0)),0)+IF(ISNUMBER($R88),IF($R88&gt;=100,20,0),0)+IF(ISNUMBER($P88),IF($P88&gt;=150,20,IF($P88&gt;=50,12,5)),0)+IF(ISNUMBER($S88),IF($S88&lt;=1,15,0),0)</f>
        <v/>
      </c>
      <c r="AL88" s="29" t="n">
        <v>473</v>
      </c>
      <c r="AM88" s="30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BODYARMOR</t>
        </is>
      </c>
      <c r="B89" s="15" t="inlineStr">
        <is>
          <t>BODYARMOR Sports Drink | Strawberry Banana | 12-pack 473mL</t>
        </is>
      </c>
      <c r="C89" s="15" t="inlineStr">
        <is>
          <t>2) Electrolyte beverage (RTD)</t>
        </is>
      </c>
      <c r="D89" s="15" t="inlineStr">
        <is>
          <t>473 mL bottle</t>
        </is>
      </c>
      <c r="E89" s="29" t="n">
        <v>12</v>
      </c>
      <c r="F89" s="30" t="n"/>
      <c r="G89" s="31">
        <f>IF(AND(ISNUMBER($F89),ISNUMBER($E89),$E89&lt;&gt;0),$F89/$E89,"")</f>
        <v/>
      </c>
      <c r="H89" s="31">
        <f>IF(AND(ISNUMBER($F89),ISNUMBER($AL89),ISNUMBER($E89),($AL89*$E89)&lt;&gt;0),$F89/($AL89*$E89)*100,"")</f>
        <v/>
      </c>
      <c r="I89" s="32" t="n"/>
      <c r="J89" s="33" t="n"/>
      <c r="K89" s="31">
        <f>IF(AND(ISNUMBER($F89),ISNUMBER($J89)),$F89*(1-$J89),"")</f>
        <v/>
      </c>
      <c r="L89" s="32" t="n"/>
      <c r="M89" s="32" t="n"/>
      <c r="N89" s="31">
        <f>IF(ISNUMBER($F89),($F89-IF(ISNUMBER($AM89),$AM89,0))*(1-IF(ISNUMBER($J89),$J89,0)),"")</f>
        <v/>
      </c>
      <c r="O89" s="15" t="inlineStr">
        <is>
          <t>Strawberry Banana</t>
        </is>
      </c>
      <c r="P89" s="29" t="n">
        <v>0</v>
      </c>
      <c r="Q89" s="29" t="n">
        <v>30</v>
      </c>
      <c r="R89" s="29" t="n">
        <v>680</v>
      </c>
      <c r="S89" s="29" t="n">
        <v>29</v>
      </c>
      <c r="T89" s="29" t="n">
        <v>120</v>
      </c>
      <c r="U89" s="15" t="inlineStr">
        <is>
          <t>Cane sugar</t>
        </is>
      </c>
      <c r="V89" s="15" t="inlineStr">
        <is>
          <t>Potassium-packed electrolytes, coconut water, vitamins, no artificial</t>
        </is>
      </c>
      <c r="W89" s="32" t="n"/>
      <c r="X89" s="32" t="n"/>
      <c r="Y89" s="32" t="n"/>
      <c r="Z89" s="32" t="n"/>
      <c r="AA89" s="15" t="inlineStr">
        <is>
          <t>High</t>
        </is>
      </c>
      <c r="AB89" s="15" t="inlineStr">
        <is>
          <t>Fast-growing premium sports drink (Coca-Cola owned)</t>
        </is>
      </c>
      <c r="AC89" s="15" t="inlineStr">
        <is>
          <t>Premium, natural sports hydration with potassium</t>
        </is>
      </c>
      <c r="AD89" s="15" t="inlineStr">
        <is>
          <t>Coconut-water electrolytes and a cleaner label than legacy brands.</t>
        </is>
      </c>
      <c r="AE89" s="32" t="n"/>
      <c r="AF89" s="34">
        <f>IF(AND(ISNUMBER($P89),ISNUMBER($AL89),$AL89&lt;&gt;0),ROUND($P89/$AL89*100,1),"")</f>
        <v/>
      </c>
      <c r="AG89" s="35">
        <f>IF(AND(ISNUMBER($S89),ISNUMBER($AL89),$AL89&lt;&gt;0),ROUND($S89/$AL89*100,2),"")</f>
        <v/>
      </c>
      <c r="AH89" s="34">
        <f>IF(AND(ISNUMBER($Q89),ISNUMBER($AL89),$AL89&lt;&gt;0),ROUND($Q89/$AL89*100,1),"")</f>
        <v/>
      </c>
      <c r="AI89" s="29">
        <f>IF(ISNUMBER($S89),IF($S89&lt;=1,"Yes","No"),"n/a")</f>
        <v/>
      </c>
      <c r="AJ89" s="29">
        <f>IF(ISNUMBER($S89),ROUND(MAX(0,MIN(100,100-$S89*2.5-IF(ISNUMBER($T89),$T89,0)*0.12+IF($S89&lt;=1,12,0))),0),"")</f>
        <v/>
      </c>
      <c r="AK89" s="29">
        <f>IF(ISNUMBER($Q89),IF($Q89&gt;=100,20,IF($Q89&gt;=30,10,0)),0)+IF(ISNUMBER($R89),IF($R89&gt;=100,20,0),0)+IF(ISNUMBER($P89),IF($P89&gt;=150,20,IF($P89&gt;=50,12,5)),0)+IF(ISNUMBER($S89),IF($S89&lt;=1,15,0),0)</f>
        <v/>
      </c>
      <c r="AL89" s="29" t="n">
        <v>473</v>
      </c>
      <c r="AM89" s="30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BODYARMOR</t>
        </is>
      </c>
      <c r="B90" s="15" t="inlineStr">
        <is>
          <t>BODYARMOR Sports Drink | Strawberry Banana | 18-pack 473mL</t>
        </is>
      </c>
      <c r="C90" s="15" t="inlineStr">
        <is>
          <t>2) Electrolyte beverage (RTD)</t>
        </is>
      </c>
      <c r="D90" s="15" t="inlineStr">
        <is>
          <t>473 mL bottle</t>
        </is>
      </c>
      <c r="E90" s="29" t="n">
        <v>18</v>
      </c>
      <c r="F90" s="30" t="n"/>
      <c r="G90" s="31">
        <f>IF(AND(ISNUMBER($F90),ISNUMBER($E90),$E90&lt;&gt;0),$F90/$E90,"")</f>
        <v/>
      </c>
      <c r="H90" s="31">
        <f>IF(AND(ISNUMBER($F90),ISNUMBER($AL90),ISNUMBER($E90),($AL90*$E90)&lt;&gt;0),$F90/($AL90*$E90)*100,"")</f>
        <v/>
      </c>
      <c r="I90" s="32" t="n"/>
      <c r="J90" s="33" t="n"/>
      <c r="K90" s="31">
        <f>IF(AND(ISNUMBER($F90),ISNUMBER($J90)),$F90*(1-$J90),"")</f>
        <v/>
      </c>
      <c r="L90" s="32" t="n"/>
      <c r="M90" s="32" t="n"/>
      <c r="N90" s="31">
        <f>IF(ISNUMBER($F90),($F90-IF(ISNUMBER($AM90),$AM90,0))*(1-IF(ISNUMBER($J90),$J90,0)),"")</f>
        <v/>
      </c>
      <c r="O90" s="15" t="inlineStr">
        <is>
          <t>Strawberry Banana</t>
        </is>
      </c>
      <c r="P90" s="29" t="n">
        <v>0</v>
      </c>
      <c r="Q90" s="29" t="n">
        <v>30</v>
      </c>
      <c r="R90" s="29" t="n">
        <v>680</v>
      </c>
      <c r="S90" s="29" t="n">
        <v>29</v>
      </c>
      <c r="T90" s="29" t="n">
        <v>120</v>
      </c>
      <c r="U90" s="15" t="inlineStr">
        <is>
          <t>Cane sugar</t>
        </is>
      </c>
      <c r="V90" s="15" t="inlineStr">
        <is>
          <t>Potassium-packed electrolytes, coconut water, vitamins, no artificial</t>
        </is>
      </c>
      <c r="W90" s="32" t="n"/>
      <c r="X90" s="32" t="n"/>
      <c r="Y90" s="32" t="n"/>
      <c r="Z90" s="32" t="n"/>
      <c r="AA90" s="15" t="inlineStr">
        <is>
          <t>High</t>
        </is>
      </c>
      <c r="AB90" s="15" t="inlineStr">
        <is>
          <t>Fast-growing premium sports drink (Coca-Cola owned)</t>
        </is>
      </c>
      <c r="AC90" s="15" t="inlineStr">
        <is>
          <t>Premium, natural sports hydration with potassium</t>
        </is>
      </c>
      <c r="AD90" s="15" t="inlineStr">
        <is>
          <t>Coconut-water electrolytes and a cleaner label than legacy brands.</t>
        </is>
      </c>
      <c r="AE90" s="32" t="n"/>
      <c r="AF90" s="34">
        <f>IF(AND(ISNUMBER($P90),ISNUMBER($AL90),$AL90&lt;&gt;0),ROUND($P90/$AL90*100,1),"")</f>
        <v/>
      </c>
      <c r="AG90" s="35">
        <f>IF(AND(ISNUMBER($S90),ISNUMBER($AL90),$AL90&lt;&gt;0),ROUND($S90/$AL90*100,2),"")</f>
        <v/>
      </c>
      <c r="AH90" s="34">
        <f>IF(AND(ISNUMBER($Q90),ISNUMBER($AL90),$AL90&lt;&gt;0),ROUND($Q90/$AL90*100,1),"")</f>
        <v/>
      </c>
      <c r="AI90" s="29">
        <f>IF(ISNUMBER($S90),IF($S90&lt;=1,"Yes","No"),"n/a")</f>
        <v/>
      </c>
      <c r="AJ90" s="29">
        <f>IF(ISNUMBER($S90),ROUND(MAX(0,MIN(100,100-$S90*2.5-IF(ISNUMBER($T90),$T90,0)*0.12+IF($S90&lt;=1,12,0))),0),"")</f>
        <v/>
      </c>
      <c r="AK90" s="29">
        <f>IF(ISNUMBER($Q90),IF($Q90&gt;=100,20,IF($Q90&gt;=30,10,0)),0)+IF(ISNUMBER($R90),IF($R90&gt;=100,20,0),0)+IF(ISNUMBER($P90),IF($P90&gt;=150,20,IF($P90&gt;=50,12,5)),0)+IF(ISNUMBER($S90),IF($S90&lt;=1,15,0),0)</f>
        <v/>
      </c>
      <c r="AL90" s="29" t="n">
        <v>473</v>
      </c>
      <c r="AM90" s="30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BODYARMOR</t>
        </is>
      </c>
      <c r="B91" s="15" t="inlineStr">
        <is>
          <t>BODYARMOR Sports Drink | Strawberry Banana | 24-pack 473mL</t>
        </is>
      </c>
      <c r="C91" s="15" t="inlineStr">
        <is>
          <t>2) Electrolyte beverage (RTD)</t>
        </is>
      </c>
      <c r="D91" s="15" t="inlineStr">
        <is>
          <t>473 mL bottle</t>
        </is>
      </c>
      <c r="E91" s="29" t="n">
        <v>24</v>
      </c>
      <c r="F91" s="30" t="n"/>
      <c r="G91" s="31">
        <f>IF(AND(ISNUMBER($F91),ISNUMBER($E91),$E91&lt;&gt;0),$F91/$E91,"")</f>
        <v/>
      </c>
      <c r="H91" s="31">
        <f>IF(AND(ISNUMBER($F91),ISNUMBER($AL91),ISNUMBER($E91),($AL91*$E91)&lt;&gt;0),$F91/($AL91*$E91)*100,"")</f>
        <v/>
      </c>
      <c r="I91" s="32" t="n"/>
      <c r="J91" s="33" t="n"/>
      <c r="K91" s="31">
        <f>IF(AND(ISNUMBER($F91),ISNUMBER($J91)),$F91*(1-$J91),"")</f>
        <v/>
      </c>
      <c r="L91" s="32" t="n"/>
      <c r="M91" s="32" t="n"/>
      <c r="N91" s="31">
        <f>IF(ISNUMBER($F91),($F91-IF(ISNUMBER($AM91),$AM91,0))*(1-IF(ISNUMBER($J91),$J91,0)),"")</f>
        <v/>
      </c>
      <c r="O91" s="15" t="inlineStr">
        <is>
          <t>Strawberry Banana</t>
        </is>
      </c>
      <c r="P91" s="29" t="n">
        <v>0</v>
      </c>
      <c r="Q91" s="29" t="n">
        <v>30</v>
      </c>
      <c r="R91" s="29" t="n">
        <v>680</v>
      </c>
      <c r="S91" s="29" t="n">
        <v>29</v>
      </c>
      <c r="T91" s="29" t="n">
        <v>120</v>
      </c>
      <c r="U91" s="15" t="inlineStr">
        <is>
          <t>Cane sugar</t>
        </is>
      </c>
      <c r="V91" s="15" t="inlineStr">
        <is>
          <t>Potassium-packed electrolytes, coconut water, vitamins, no artificial</t>
        </is>
      </c>
      <c r="W91" s="32" t="n"/>
      <c r="X91" s="32" t="n"/>
      <c r="Y91" s="32" t="n"/>
      <c r="Z91" s="32" t="n"/>
      <c r="AA91" s="15" t="inlineStr">
        <is>
          <t>High</t>
        </is>
      </c>
      <c r="AB91" s="15" t="inlineStr">
        <is>
          <t>Fast-growing premium sports drink (Coca-Cola owned)</t>
        </is>
      </c>
      <c r="AC91" s="15" t="inlineStr">
        <is>
          <t>Premium, natural sports hydration with potassium</t>
        </is>
      </c>
      <c r="AD91" s="15" t="inlineStr">
        <is>
          <t>Coconut-water electrolytes and a cleaner label than legacy brands.</t>
        </is>
      </c>
      <c r="AE91" s="32" t="n"/>
      <c r="AF91" s="34">
        <f>IF(AND(ISNUMBER($P91),ISNUMBER($AL91),$AL91&lt;&gt;0),ROUND($P91/$AL91*100,1),"")</f>
        <v/>
      </c>
      <c r="AG91" s="35">
        <f>IF(AND(ISNUMBER($S91),ISNUMBER($AL91),$AL91&lt;&gt;0),ROUND($S91/$AL91*100,2),"")</f>
        <v/>
      </c>
      <c r="AH91" s="34">
        <f>IF(AND(ISNUMBER($Q91),ISNUMBER($AL91),$AL91&lt;&gt;0),ROUND($Q91/$AL91*100,1),"")</f>
        <v/>
      </c>
      <c r="AI91" s="29">
        <f>IF(ISNUMBER($S91),IF($S91&lt;=1,"Yes","No"),"n/a")</f>
        <v/>
      </c>
      <c r="AJ91" s="29">
        <f>IF(ISNUMBER($S91),ROUND(MAX(0,MIN(100,100-$S91*2.5-IF(ISNUMBER($T91),$T91,0)*0.12+IF($S91&lt;=1,12,0))),0),"")</f>
        <v/>
      </c>
      <c r="AK91" s="29">
        <f>IF(ISNUMBER($Q91),IF($Q91&gt;=100,20,IF($Q91&gt;=30,10,0)),0)+IF(ISNUMBER($R91),IF($R91&gt;=100,20,0),0)+IF(ISNUMBER($P91),IF($P91&gt;=150,20,IF($P91&gt;=50,12,5)),0)+IF(ISNUMBER($S91),IF($S91&lt;=1,15,0),0)</f>
        <v/>
      </c>
      <c r="AL91" s="29" t="n">
        <v>473</v>
      </c>
      <c r="AM91" s="30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BODYARMOR</t>
        </is>
      </c>
      <c r="B92" s="15" t="inlineStr">
        <is>
          <t>BODYARMOR Sports Drink | Orange Mango | single 473mL</t>
        </is>
      </c>
      <c r="C92" s="15" t="inlineStr">
        <is>
          <t>2) Electrolyte beverage (RTD)</t>
        </is>
      </c>
      <c r="D92" s="15" t="inlineStr">
        <is>
          <t>473 mL bottle</t>
        </is>
      </c>
      <c r="E92" s="29" t="n">
        <v>1</v>
      </c>
      <c r="F92" s="30" t="n"/>
      <c r="G92" s="31">
        <f>IF(AND(ISNUMBER($F92),ISNUMBER($E92),$E92&lt;&gt;0),$F92/$E92,"")</f>
        <v/>
      </c>
      <c r="H92" s="31">
        <f>IF(AND(ISNUMBER($F92),ISNUMBER($AL92),ISNUMBER($E92),($AL92*$E92)&lt;&gt;0),$F92/($AL92*$E92)*100,"")</f>
        <v/>
      </c>
      <c r="I92" s="32" t="n"/>
      <c r="J92" s="33" t="n"/>
      <c r="K92" s="31">
        <f>IF(AND(ISNUMBER($F92),ISNUMBER($J92)),$F92*(1-$J92),"")</f>
        <v/>
      </c>
      <c r="L92" s="32" t="n"/>
      <c r="M92" s="32" t="n"/>
      <c r="N92" s="31">
        <f>IF(ISNUMBER($F92),($F92-IF(ISNUMBER($AM92),$AM92,0))*(1-IF(ISNUMBER($J92),$J92,0)),"")</f>
        <v/>
      </c>
      <c r="O92" s="15" t="inlineStr">
        <is>
          <t>Orange Mango</t>
        </is>
      </c>
      <c r="P92" s="29" t="n">
        <v>0</v>
      </c>
      <c r="Q92" s="29" t="n">
        <v>30</v>
      </c>
      <c r="R92" s="29" t="n">
        <v>680</v>
      </c>
      <c r="S92" s="29" t="n">
        <v>29</v>
      </c>
      <c r="T92" s="29" t="n">
        <v>120</v>
      </c>
      <c r="U92" s="15" t="inlineStr">
        <is>
          <t>Cane sugar</t>
        </is>
      </c>
      <c r="V92" s="15" t="inlineStr">
        <is>
          <t>Potassium-packed electrolytes, coconut water, vitamins, no artificial</t>
        </is>
      </c>
      <c r="W92" s="32" t="n"/>
      <c r="X92" s="32" t="n"/>
      <c r="Y92" s="32" t="n"/>
      <c r="Z92" s="32" t="n"/>
      <c r="AA92" s="15" t="inlineStr">
        <is>
          <t>High</t>
        </is>
      </c>
      <c r="AB92" s="15" t="inlineStr">
        <is>
          <t>Fast-growing premium sports drink (Coca-Cola owned)</t>
        </is>
      </c>
      <c r="AC92" s="15" t="inlineStr">
        <is>
          <t>Premium, natural sports hydration with potassium</t>
        </is>
      </c>
      <c r="AD92" s="15" t="inlineStr">
        <is>
          <t>Coconut-water electrolytes and a cleaner label than legacy brands.</t>
        </is>
      </c>
      <c r="AE92" s="32" t="n"/>
      <c r="AF92" s="34">
        <f>IF(AND(ISNUMBER($P92),ISNUMBER($AL92),$AL92&lt;&gt;0),ROUND($P92/$AL92*100,1),"")</f>
        <v/>
      </c>
      <c r="AG92" s="35">
        <f>IF(AND(ISNUMBER($S92),ISNUMBER($AL92),$AL92&lt;&gt;0),ROUND($S92/$AL92*100,2),"")</f>
        <v/>
      </c>
      <c r="AH92" s="34">
        <f>IF(AND(ISNUMBER($Q92),ISNUMBER($AL92),$AL92&lt;&gt;0),ROUND($Q92/$AL92*100,1),"")</f>
        <v/>
      </c>
      <c r="AI92" s="29">
        <f>IF(ISNUMBER($S92),IF($S92&lt;=1,"Yes","No"),"n/a")</f>
        <v/>
      </c>
      <c r="AJ92" s="29">
        <f>IF(ISNUMBER($S92),ROUND(MAX(0,MIN(100,100-$S92*2.5-IF(ISNUMBER($T92),$T92,0)*0.12+IF($S92&lt;=1,12,0))),0),"")</f>
        <v/>
      </c>
      <c r="AK92" s="29">
        <f>IF(ISNUMBER($Q92),IF($Q92&gt;=100,20,IF($Q92&gt;=30,10,0)),0)+IF(ISNUMBER($R92),IF($R92&gt;=100,20,0),0)+IF(ISNUMBER($P92),IF($P92&gt;=150,20,IF($P92&gt;=50,12,5)),0)+IF(ISNUMBER($S92),IF($S92&lt;=1,15,0),0)</f>
        <v/>
      </c>
      <c r="AL92" s="29" t="n">
        <v>473</v>
      </c>
      <c r="AM92" s="30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BODYARMOR</t>
        </is>
      </c>
      <c r="B93" s="15" t="inlineStr">
        <is>
          <t>BODYARMOR Sports Drink | Orange Mango | 8-pack 473mL</t>
        </is>
      </c>
      <c r="C93" s="15" t="inlineStr">
        <is>
          <t>2) Electrolyte beverage (RTD)</t>
        </is>
      </c>
      <c r="D93" s="15" t="inlineStr">
        <is>
          <t>473 mL bottle</t>
        </is>
      </c>
      <c r="E93" s="29" t="n">
        <v>8</v>
      </c>
      <c r="F93" s="30" t="n"/>
      <c r="G93" s="31">
        <f>IF(AND(ISNUMBER($F93),ISNUMBER($E93),$E93&lt;&gt;0),$F93/$E93,"")</f>
        <v/>
      </c>
      <c r="H93" s="31">
        <f>IF(AND(ISNUMBER($F93),ISNUMBER($AL93),ISNUMBER($E93),($AL93*$E93)&lt;&gt;0),$F93/($AL93*$E93)*100,"")</f>
        <v/>
      </c>
      <c r="I93" s="32" t="n"/>
      <c r="J93" s="33" t="n"/>
      <c r="K93" s="31">
        <f>IF(AND(ISNUMBER($F93),ISNUMBER($J93)),$F93*(1-$J93),"")</f>
        <v/>
      </c>
      <c r="L93" s="32" t="n"/>
      <c r="M93" s="32" t="n"/>
      <c r="N93" s="31">
        <f>IF(ISNUMBER($F93),($F93-IF(ISNUMBER($AM93),$AM93,0))*(1-IF(ISNUMBER($J93),$J93,0)),"")</f>
        <v/>
      </c>
      <c r="O93" s="15" t="inlineStr">
        <is>
          <t>Orange Mango</t>
        </is>
      </c>
      <c r="P93" s="29" t="n">
        <v>0</v>
      </c>
      <c r="Q93" s="29" t="n">
        <v>30</v>
      </c>
      <c r="R93" s="29" t="n">
        <v>680</v>
      </c>
      <c r="S93" s="29" t="n">
        <v>29</v>
      </c>
      <c r="T93" s="29" t="n">
        <v>120</v>
      </c>
      <c r="U93" s="15" t="inlineStr">
        <is>
          <t>Cane sugar</t>
        </is>
      </c>
      <c r="V93" s="15" t="inlineStr">
        <is>
          <t>Potassium-packed electrolytes, coconut water, vitamins, no artificial</t>
        </is>
      </c>
      <c r="W93" s="32" t="n"/>
      <c r="X93" s="32" t="n"/>
      <c r="Y93" s="32" t="n"/>
      <c r="Z93" s="32" t="n"/>
      <c r="AA93" s="15" t="inlineStr">
        <is>
          <t>High</t>
        </is>
      </c>
      <c r="AB93" s="15" t="inlineStr">
        <is>
          <t>Fast-growing premium sports drink (Coca-Cola owned)</t>
        </is>
      </c>
      <c r="AC93" s="15" t="inlineStr">
        <is>
          <t>Premium, natural sports hydration with potassium</t>
        </is>
      </c>
      <c r="AD93" s="15" t="inlineStr">
        <is>
          <t>Coconut-water electrolytes and a cleaner label than legacy brands.</t>
        </is>
      </c>
      <c r="AE93" s="32" t="n"/>
      <c r="AF93" s="34">
        <f>IF(AND(ISNUMBER($P93),ISNUMBER($AL93),$AL93&lt;&gt;0),ROUND($P93/$AL93*100,1),"")</f>
        <v/>
      </c>
      <c r="AG93" s="35">
        <f>IF(AND(ISNUMBER($S93),ISNUMBER($AL93),$AL93&lt;&gt;0),ROUND($S93/$AL93*100,2),"")</f>
        <v/>
      </c>
      <c r="AH93" s="34">
        <f>IF(AND(ISNUMBER($Q93),ISNUMBER($AL93),$AL93&lt;&gt;0),ROUND($Q93/$AL93*100,1),"")</f>
        <v/>
      </c>
      <c r="AI93" s="29">
        <f>IF(ISNUMBER($S93),IF($S93&lt;=1,"Yes","No"),"n/a")</f>
        <v/>
      </c>
      <c r="AJ93" s="29">
        <f>IF(ISNUMBER($S93),ROUND(MAX(0,MIN(100,100-$S93*2.5-IF(ISNUMBER($T93),$T93,0)*0.12+IF($S93&lt;=1,12,0))),0),"")</f>
        <v/>
      </c>
      <c r="AK93" s="29">
        <f>IF(ISNUMBER($Q93),IF($Q93&gt;=100,20,IF($Q93&gt;=30,10,0)),0)+IF(ISNUMBER($R93),IF($R93&gt;=100,20,0),0)+IF(ISNUMBER($P93),IF($P93&gt;=150,20,IF($P93&gt;=50,12,5)),0)+IF(ISNUMBER($S93),IF($S93&lt;=1,15,0),0)</f>
        <v/>
      </c>
      <c r="AL93" s="29" t="n">
        <v>473</v>
      </c>
      <c r="AM93" s="30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BODYARMOR</t>
        </is>
      </c>
      <c r="B94" s="15" t="inlineStr">
        <is>
          <t>BODYARMOR Sports Drink | Orange Mango | 12-pack 473mL</t>
        </is>
      </c>
      <c r="C94" s="15" t="inlineStr">
        <is>
          <t>2) Electrolyte beverage (RTD)</t>
        </is>
      </c>
      <c r="D94" s="15" t="inlineStr">
        <is>
          <t>473 mL bottle</t>
        </is>
      </c>
      <c r="E94" s="29" t="n">
        <v>12</v>
      </c>
      <c r="F94" s="30" t="n"/>
      <c r="G94" s="31">
        <f>IF(AND(ISNUMBER($F94),ISNUMBER($E94),$E94&lt;&gt;0),$F94/$E94,"")</f>
        <v/>
      </c>
      <c r="H94" s="31">
        <f>IF(AND(ISNUMBER($F94),ISNUMBER($AL94),ISNUMBER($E94),($AL94*$E94)&lt;&gt;0),$F94/($AL94*$E94)*100,"")</f>
        <v/>
      </c>
      <c r="I94" s="32" t="n"/>
      <c r="J94" s="33" t="n"/>
      <c r="K94" s="31">
        <f>IF(AND(ISNUMBER($F94),ISNUMBER($J94)),$F94*(1-$J94),"")</f>
        <v/>
      </c>
      <c r="L94" s="32" t="n"/>
      <c r="M94" s="32" t="n"/>
      <c r="N94" s="31">
        <f>IF(ISNUMBER($F94),($F94-IF(ISNUMBER($AM94),$AM94,0))*(1-IF(ISNUMBER($J94),$J94,0)),"")</f>
        <v/>
      </c>
      <c r="O94" s="15" t="inlineStr">
        <is>
          <t>Orange Mango</t>
        </is>
      </c>
      <c r="P94" s="29" t="n">
        <v>0</v>
      </c>
      <c r="Q94" s="29" t="n">
        <v>30</v>
      </c>
      <c r="R94" s="29" t="n">
        <v>680</v>
      </c>
      <c r="S94" s="29" t="n">
        <v>29</v>
      </c>
      <c r="T94" s="29" t="n">
        <v>120</v>
      </c>
      <c r="U94" s="15" t="inlineStr">
        <is>
          <t>Cane sugar</t>
        </is>
      </c>
      <c r="V94" s="15" t="inlineStr">
        <is>
          <t>Potassium-packed electrolytes, coconut water, vitamins, no artificial</t>
        </is>
      </c>
      <c r="W94" s="32" t="n"/>
      <c r="X94" s="32" t="n"/>
      <c r="Y94" s="32" t="n"/>
      <c r="Z94" s="32" t="n"/>
      <c r="AA94" s="15" t="inlineStr">
        <is>
          <t>High</t>
        </is>
      </c>
      <c r="AB94" s="15" t="inlineStr">
        <is>
          <t>Fast-growing premium sports drink (Coca-Cola owned)</t>
        </is>
      </c>
      <c r="AC94" s="15" t="inlineStr">
        <is>
          <t>Premium, natural sports hydration with potassium</t>
        </is>
      </c>
      <c r="AD94" s="15" t="inlineStr">
        <is>
          <t>Coconut-water electrolytes and a cleaner label than legacy brands.</t>
        </is>
      </c>
      <c r="AE94" s="32" t="n"/>
      <c r="AF94" s="34">
        <f>IF(AND(ISNUMBER($P94),ISNUMBER($AL94),$AL94&lt;&gt;0),ROUND($P94/$AL94*100,1),"")</f>
        <v/>
      </c>
      <c r="AG94" s="35">
        <f>IF(AND(ISNUMBER($S94),ISNUMBER($AL94),$AL94&lt;&gt;0),ROUND($S94/$AL94*100,2),"")</f>
        <v/>
      </c>
      <c r="AH94" s="34">
        <f>IF(AND(ISNUMBER($Q94),ISNUMBER($AL94),$AL94&lt;&gt;0),ROUND($Q94/$AL94*100,1),"")</f>
        <v/>
      </c>
      <c r="AI94" s="29">
        <f>IF(ISNUMBER($S94),IF($S94&lt;=1,"Yes","No"),"n/a")</f>
        <v/>
      </c>
      <c r="AJ94" s="29">
        <f>IF(ISNUMBER($S94),ROUND(MAX(0,MIN(100,100-$S94*2.5-IF(ISNUMBER($T94),$T94,0)*0.12+IF($S94&lt;=1,12,0))),0),"")</f>
        <v/>
      </c>
      <c r="AK94" s="29">
        <f>IF(ISNUMBER($Q94),IF($Q94&gt;=100,20,IF($Q94&gt;=30,10,0)),0)+IF(ISNUMBER($R94),IF($R94&gt;=100,20,0),0)+IF(ISNUMBER($P94),IF($P94&gt;=150,20,IF($P94&gt;=50,12,5)),0)+IF(ISNUMBER($S94),IF($S94&lt;=1,15,0),0)</f>
        <v/>
      </c>
      <c r="AL94" s="29" t="n">
        <v>473</v>
      </c>
      <c r="AM94" s="30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BODYARMOR</t>
        </is>
      </c>
      <c r="B95" s="15" t="inlineStr">
        <is>
          <t>BODYARMOR Sports Drink | Orange Mango | 18-pack 473mL</t>
        </is>
      </c>
      <c r="C95" s="15" t="inlineStr">
        <is>
          <t>2) Electrolyte beverage (RTD)</t>
        </is>
      </c>
      <c r="D95" s="15" t="inlineStr">
        <is>
          <t>473 mL bottle</t>
        </is>
      </c>
      <c r="E95" s="29" t="n">
        <v>18</v>
      </c>
      <c r="F95" s="30" t="n"/>
      <c r="G95" s="31">
        <f>IF(AND(ISNUMBER($F95),ISNUMBER($E95),$E95&lt;&gt;0),$F95/$E95,"")</f>
        <v/>
      </c>
      <c r="H95" s="31">
        <f>IF(AND(ISNUMBER($F95),ISNUMBER($AL95),ISNUMBER($E95),($AL95*$E95)&lt;&gt;0),$F95/($AL95*$E95)*100,"")</f>
        <v/>
      </c>
      <c r="I95" s="32" t="n"/>
      <c r="J95" s="33" t="n"/>
      <c r="K95" s="31">
        <f>IF(AND(ISNUMBER($F95),ISNUMBER($J95)),$F95*(1-$J95),"")</f>
        <v/>
      </c>
      <c r="L95" s="32" t="n"/>
      <c r="M95" s="32" t="n"/>
      <c r="N95" s="31">
        <f>IF(ISNUMBER($F95),($F95-IF(ISNUMBER($AM95),$AM95,0))*(1-IF(ISNUMBER($J95),$J95,0)),"")</f>
        <v/>
      </c>
      <c r="O95" s="15" t="inlineStr">
        <is>
          <t>Orange Mango</t>
        </is>
      </c>
      <c r="P95" s="29" t="n">
        <v>0</v>
      </c>
      <c r="Q95" s="29" t="n">
        <v>30</v>
      </c>
      <c r="R95" s="29" t="n">
        <v>680</v>
      </c>
      <c r="S95" s="29" t="n">
        <v>29</v>
      </c>
      <c r="T95" s="29" t="n">
        <v>120</v>
      </c>
      <c r="U95" s="15" t="inlineStr">
        <is>
          <t>Cane sugar</t>
        </is>
      </c>
      <c r="V95" s="15" t="inlineStr">
        <is>
          <t>Potassium-packed electrolytes, coconut water, vitamins, no artificial</t>
        </is>
      </c>
      <c r="W95" s="32" t="n"/>
      <c r="X95" s="32" t="n"/>
      <c r="Y95" s="32" t="n"/>
      <c r="Z95" s="32" t="n"/>
      <c r="AA95" s="15" t="inlineStr">
        <is>
          <t>High</t>
        </is>
      </c>
      <c r="AB95" s="15" t="inlineStr">
        <is>
          <t>Fast-growing premium sports drink (Coca-Cola owned)</t>
        </is>
      </c>
      <c r="AC95" s="15" t="inlineStr">
        <is>
          <t>Premium, natural sports hydration with potassium</t>
        </is>
      </c>
      <c r="AD95" s="15" t="inlineStr">
        <is>
          <t>Coconut-water electrolytes and a cleaner label than legacy brands.</t>
        </is>
      </c>
      <c r="AE95" s="32" t="n"/>
      <c r="AF95" s="34">
        <f>IF(AND(ISNUMBER($P95),ISNUMBER($AL95),$AL95&lt;&gt;0),ROUND($P95/$AL95*100,1),"")</f>
        <v/>
      </c>
      <c r="AG95" s="35">
        <f>IF(AND(ISNUMBER($S95),ISNUMBER($AL95),$AL95&lt;&gt;0),ROUND($S95/$AL95*100,2),"")</f>
        <v/>
      </c>
      <c r="AH95" s="34">
        <f>IF(AND(ISNUMBER($Q95),ISNUMBER($AL95),$AL95&lt;&gt;0),ROUND($Q95/$AL95*100,1),"")</f>
        <v/>
      </c>
      <c r="AI95" s="29">
        <f>IF(ISNUMBER($S95),IF($S95&lt;=1,"Yes","No"),"n/a")</f>
        <v/>
      </c>
      <c r="AJ95" s="29">
        <f>IF(ISNUMBER($S95),ROUND(MAX(0,MIN(100,100-$S95*2.5-IF(ISNUMBER($T95),$T95,0)*0.12+IF($S95&lt;=1,12,0))),0),"")</f>
        <v/>
      </c>
      <c r="AK95" s="29">
        <f>IF(ISNUMBER($Q95),IF($Q95&gt;=100,20,IF($Q95&gt;=30,10,0)),0)+IF(ISNUMBER($R95),IF($R95&gt;=100,20,0),0)+IF(ISNUMBER($P95),IF($P95&gt;=150,20,IF($P95&gt;=50,12,5)),0)+IF(ISNUMBER($S95),IF($S95&lt;=1,15,0),0)</f>
        <v/>
      </c>
      <c r="AL95" s="29" t="n">
        <v>473</v>
      </c>
      <c r="AM95" s="30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BODYARMOR</t>
        </is>
      </c>
      <c r="B96" s="15" t="inlineStr">
        <is>
          <t>BODYARMOR Sports Drink | Orange Mango | 24-pack 473mL</t>
        </is>
      </c>
      <c r="C96" s="15" t="inlineStr">
        <is>
          <t>2) Electrolyte beverage (RTD)</t>
        </is>
      </c>
      <c r="D96" s="15" t="inlineStr">
        <is>
          <t>473 mL bottle</t>
        </is>
      </c>
      <c r="E96" s="29" t="n">
        <v>24</v>
      </c>
      <c r="F96" s="30" t="n"/>
      <c r="G96" s="31">
        <f>IF(AND(ISNUMBER($F96),ISNUMBER($E96),$E96&lt;&gt;0),$F96/$E96,"")</f>
        <v/>
      </c>
      <c r="H96" s="31">
        <f>IF(AND(ISNUMBER($F96),ISNUMBER($AL96),ISNUMBER($E96),($AL96*$E96)&lt;&gt;0),$F96/($AL96*$E96)*100,"")</f>
        <v/>
      </c>
      <c r="I96" s="32" t="n"/>
      <c r="J96" s="33" t="n"/>
      <c r="K96" s="31">
        <f>IF(AND(ISNUMBER($F96),ISNUMBER($J96)),$F96*(1-$J96),"")</f>
        <v/>
      </c>
      <c r="L96" s="32" t="n"/>
      <c r="M96" s="32" t="n"/>
      <c r="N96" s="31">
        <f>IF(ISNUMBER($F96),($F96-IF(ISNUMBER($AM96),$AM96,0))*(1-IF(ISNUMBER($J96),$J96,0)),"")</f>
        <v/>
      </c>
      <c r="O96" s="15" t="inlineStr">
        <is>
          <t>Orange Mango</t>
        </is>
      </c>
      <c r="P96" s="29" t="n">
        <v>0</v>
      </c>
      <c r="Q96" s="29" t="n">
        <v>30</v>
      </c>
      <c r="R96" s="29" t="n">
        <v>680</v>
      </c>
      <c r="S96" s="29" t="n">
        <v>29</v>
      </c>
      <c r="T96" s="29" t="n">
        <v>120</v>
      </c>
      <c r="U96" s="15" t="inlineStr">
        <is>
          <t>Cane sugar</t>
        </is>
      </c>
      <c r="V96" s="15" t="inlineStr">
        <is>
          <t>Potassium-packed electrolytes, coconut water, vitamins, no artificial</t>
        </is>
      </c>
      <c r="W96" s="32" t="n"/>
      <c r="X96" s="32" t="n"/>
      <c r="Y96" s="32" t="n"/>
      <c r="Z96" s="32" t="n"/>
      <c r="AA96" s="15" t="inlineStr">
        <is>
          <t>High</t>
        </is>
      </c>
      <c r="AB96" s="15" t="inlineStr">
        <is>
          <t>Fast-growing premium sports drink (Coca-Cola owned)</t>
        </is>
      </c>
      <c r="AC96" s="15" t="inlineStr">
        <is>
          <t>Premium, natural sports hydration with potassium</t>
        </is>
      </c>
      <c r="AD96" s="15" t="inlineStr">
        <is>
          <t>Coconut-water electrolytes and a cleaner label than legacy brands.</t>
        </is>
      </c>
      <c r="AE96" s="32" t="n"/>
      <c r="AF96" s="34">
        <f>IF(AND(ISNUMBER($P96),ISNUMBER($AL96),$AL96&lt;&gt;0),ROUND($P96/$AL96*100,1),"")</f>
        <v/>
      </c>
      <c r="AG96" s="35">
        <f>IF(AND(ISNUMBER($S96),ISNUMBER($AL96),$AL96&lt;&gt;0),ROUND($S96/$AL96*100,2),"")</f>
        <v/>
      </c>
      <c r="AH96" s="34">
        <f>IF(AND(ISNUMBER($Q96),ISNUMBER($AL96),$AL96&lt;&gt;0),ROUND($Q96/$AL96*100,1),"")</f>
        <v/>
      </c>
      <c r="AI96" s="29">
        <f>IF(ISNUMBER($S96),IF($S96&lt;=1,"Yes","No"),"n/a")</f>
        <v/>
      </c>
      <c r="AJ96" s="29">
        <f>IF(ISNUMBER($S96),ROUND(MAX(0,MIN(100,100-$S96*2.5-IF(ISNUMBER($T96),$T96,0)*0.12+IF($S96&lt;=1,12,0))),0),"")</f>
        <v/>
      </c>
      <c r="AK96" s="29">
        <f>IF(ISNUMBER($Q96),IF($Q96&gt;=100,20,IF($Q96&gt;=30,10,0)),0)+IF(ISNUMBER($R96),IF($R96&gt;=100,20,0),0)+IF(ISNUMBER($P96),IF($P96&gt;=150,20,IF($P96&gt;=50,12,5)),0)+IF(ISNUMBER($S96),IF($S96&lt;=1,15,0),0)</f>
        <v/>
      </c>
      <c r="AL96" s="29" t="n">
        <v>473</v>
      </c>
      <c r="AM96" s="30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BODYARMOR</t>
        </is>
      </c>
      <c r="B97" s="15" t="inlineStr">
        <is>
          <t>BODYARMOR Sports Drink | Mixed Berry | single 473mL</t>
        </is>
      </c>
      <c r="C97" s="15" t="inlineStr">
        <is>
          <t>2) Electrolyte beverage (RTD)</t>
        </is>
      </c>
      <c r="D97" s="15" t="inlineStr">
        <is>
          <t>473 mL bottle</t>
        </is>
      </c>
      <c r="E97" s="29" t="n">
        <v>1</v>
      </c>
      <c r="F97" s="30" t="n"/>
      <c r="G97" s="31">
        <f>IF(AND(ISNUMBER($F97),ISNUMBER($E97),$E97&lt;&gt;0),$F97/$E97,"")</f>
        <v/>
      </c>
      <c r="H97" s="31">
        <f>IF(AND(ISNUMBER($F97),ISNUMBER($AL97),ISNUMBER($E97),($AL97*$E97)&lt;&gt;0),$F97/($AL97*$E97)*100,"")</f>
        <v/>
      </c>
      <c r="I97" s="32" t="n"/>
      <c r="J97" s="33" t="n"/>
      <c r="K97" s="31">
        <f>IF(AND(ISNUMBER($F97),ISNUMBER($J97)),$F97*(1-$J97),"")</f>
        <v/>
      </c>
      <c r="L97" s="32" t="n"/>
      <c r="M97" s="32" t="n"/>
      <c r="N97" s="31">
        <f>IF(ISNUMBER($F97),($F97-IF(ISNUMBER($AM97),$AM97,0))*(1-IF(ISNUMBER($J97),$J97,0)),"")</f>
        <v/>
      </c>
      <c r="O97" s="15" t="inlineStr">
        <is>
          <t>Mixed Berry</t>
        </is>
      </c>
      <c r="P97" s="29" t="n">
        <v>0</v>
      </c>
      <c r="Q97" s="29" t="n">
        <v>30</v>
      </c>
      <c r="R97" s="29" t="n">
        <v>680</v>
      </c>
      <c r="S97" s="29" t="n">
        <v>29</v>
      </c>
      <c r="T97" s="29" t="n">
        <v>120</v>
      </c>
      <c r="U97" s="15" t="inlineStr">
        <is>
          <t>Cane sugar</t>
        </is>
      </c>
      <c r="V97" s="15" t="inlineStr">
        <is>
          <t>Potassium-packed electrolytes, coconut water, vitamins, no artificial</t>
        </is>
      </c>
      <c r="W97" s="32" t="n"/>
      <c r="X97" s="32" t="n"/>
      <c r="Y97" s="32" t="n"/>
      <c r="Z97" s="32" t="n"/>
      <c r="AA97" s="15" t="inlineStr">
        <is>
          <t>High</t>
        </is>
      </c>
      <c r="AB97" s="15" t="inlineStr">
        <is>
          <t>Fast-growing premium sports drink (Coca-Cola owned)</t>
        </is>
      </c>
      <c r="AC97" s="15" t="inlineStr">
        <is>
          <t>Premium, natural sports hydration with potassium</t>
        </is>
      </c>
      <c r="AD97" s="15" t="inlineStr">
        <is>
          <t>Coconut-water electrolytes and a cleaner label than legacy brands.</t>
        </is>
      </c>
      <c r="AE97" s="32" t="n"/>
      <c r="AF97" s="34">
        <f>IF(AND(ISNUMBER($P97),ISNUMBER($AL97),$AL97&lt;&gt;0),ROUND($P97/$AL97*100,1),"")</f>
        <v/>
      </c>
      <c r="AG97" s="35">
        <f>IF(AND(ISNUMBER($S97),ISNUMBER($AL97),$AL97&lt;&gt;0),ROUND($S97/$AL97*100,2),"")</f>
        <v/>
      </c>
      <c r="AH97" s="34">
        <f>IF(AND(ISNUMBER($Q97),ISNUMBER($AL97),$AL97&lt;&gt;0),ROUND($Q97/$AL97*100,1),"")</f>
        <v/>
      </c>
      <c r="AI97" s="29">
        <f>IF(ISNUMBER($S97),IF($S97&lt;=1,"Yes","No"),"n/a")</f>
        <v/>
      </c>
      <c r="AJ97" s="29">
        <f>IF(ISNUMBER($S97),ROUND(MAX(0,MIN(100,100-$S97*2.5-IF(ISNUMBER($T97),$T97,0)*0.12+IF($S97&lt;=1,12,0))),0),"")</f>
        <v/>
      </c>
      <c r="AK97" s="29">
        <f>IF(ISNUMBER($Q97),IF($Q97&gt;=100,20,IF($Q97&gt;=30,10,0)),0)+IF(ISNUMBER($R97),IF($R97&gt;=100,20,0),0)+IF(ISNUMBER($P97),IF($P97&gt;=150,20,IF($P97&gt;=50,12,5)),0)+IF(ISNUMBER($S97),IF($S97&lt;=1,15,0),0)</f>
        <v/>
      </c>
      <c r="AL97" s="29" t="n">
        <v>473</v>
      </c>
      <c r="AM97" s="30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BODYARMOR</t>
        </is>
      </c>
      <c r="B98" s="15" t="inlineStr">
        <is>
          <t>BODYARMOR Sports Drink | Mixed Berry | 8-pack 473mL</t>
        </is>
      </c>
      <c r="C98" s="15" t="inlineStr">
        <is>
          <t>2) Electrolyte beverage (RTD)</t>
        </is>
      </c>
      <c r="D98" s="15" t="inlineStr">
        <is>
          <t>473 mL bottle</t>
        </is>
      </c>
      <c r="E98" s="29" t="n">
        <v>8</v>
      </c>
      <c r="F98" s="30" t="n"/>
      <c r="G98" s="31">
        <f>IF(AND(ISNUMBER($F98),ISNUMBER($E98),$E98&lt;&gt;0),$F98/$E98,"")</f>
        <v/>
      </c>
      <c r="H98" s="31">
        <f>IF(AND(ISNUMBER($F98),ISNUMBER($AL98),ISNUMBER($E98),($AL98*$E98)&lt;&gt;0),$F98/($AL98*$E98)*100,"")</f>
        <v/>
      </c>
      <c r="I98" s="32" t="n"/>
      <c r="J98" s="33" t="n"/>
      <c r="K98" s="31">
        <f>IF(AND(ISNUMBER($F98),ISNUMBER($J98)),$F98*(1-$J98),"")</f>
        <v/>
      </c>
      <c r="L98" s="32" t="n"/>
      <c r="M98" s="32" t="n"/>
      <c r="N98" s="31">
        <f>IF(ISNUMBER($F98),($F98-IF(ISNUMBER($AM98),$AM98,0))*(1-IF(ISNUMBER($J98),$J98,0)),"")</f>
        <v/>
      </c>
      <c r="O98" s="15" t="inlineStr">
        <is>
          <t>Mixed Berry</t>
        </is>
      </c>
      <c r="P98" s="29" t="n">
        <v>0</v>
      </c>
      <c r="Q98" s="29" t="n">
        <v>30</v>
      </c>
      <c r="R98" s="29" t="n">
        <v>680</v>
      </c>
      <c r="S98" s="29" t="n">
        <v>29</v>
      </c>
      <c r="T98" s="29" t="n">
        <v>120</v>
      </c>
      <c r="U98" s="15" t="inlineStr">
        <is>
          <t>Cane sugar</t>
        </is>
      </c>
      <c r="V98" s="15" t="inlineStr">
        <is>
          <t>Potassium-packed electrolytes, coconut water, vitamins, no artificial</t>
        </is>
      </c>
      <c r="W98" s="32" t="n"/>
      <c r="X98" s="32" t="n"/>
      <c r="Y98" s="32" t="n"/>
      <c r="Z98" s="32" t="n"/>
      <c r="AA98" s="15" t="inlineStr">
        <is>
          <t>High</t>
        </is>
      </c>
      <c r="AB98" s="15" t="inlineStr">
        <is>
          <t>Fast-growing premium sports drink (Coca-Cola owned)</t>
        </is>
      </c>
      <c r="AC98" s="15" t="inlineStr">
        <is>
          <t>Premium, natural sports hydration with potassium</t>
        </is>
      </c>
      <c r="AD98" s="15" t="inlineStr">
        <is>
          <t>Coconut-water electrolytes and a cleaner label than legacy brands.</t>
        </is>
      </c>
      <c r="AE98" s="32" t="n"/>
      <c r="AF98" s="34">
        <f>IF(AND(ISNUMBER($P98),ISNUMBER($AL98),$AL98&lt;&gt;0),ROUND($P98/$AL98*100,1),"")</f>
        <v/>
      </c>
      <c r="AG98" s="35">
        <f>IF(AND(ISNUMBER($S98),ISNUMBER($AL98),$AL98&lt;&gt;0),ROUND($S98/$AL98*100,2),"")</f>
        <v/>
      </c>
      <c r="AH98" s="34">
        <f>IF(AND(ISNUMBER($Q98),ISNUMBER($AL98),$AL98&lt;&gt;0),ROUND($Q98/$AL98*100,1),"")</f>
        <v/>
      </c>
      <c r="AI98" s="29">
        <f>IF(ISNUMBER($S98),IF($S98&lt;=1,"Yes","No"),"n/a")</f>
        <v/>
      </c>
      <c r="AJ98" s="29">
        <f>IF(ISNUMBER($S98),ROUND(MAX(0,MIN(100,100-$S98*2.5-IF(ISNUMBER($T98),$T98,0)*0.12+IF($S98&lt;=1,12,0))),0),"")</f>
        <v/>
      </c>
      <c r="AK98" s="29">
        <f>IF(ISNUMBER($Q98),IF($Q98&gt;=100,20,IF($Q98&gt;=30,10,0)),0)+IF(ISNUMBER($R98),IF($R98&gt;=100,20,0),0)+IF(ISNUMBER($P98),IF($P98&gt;=150,20,IF($P98&gt;=50,12,5)),0)+IF(ISNUMBER($S98),IF($S98&lt;=1,15,0),0)</f>
        <v/>
      </c>
      <c r="AL98" s="29" t="n">
        <v>473</v>
      </c>
      <c r="AM98" s="30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BODYARMOR</t>
        </is>
      </c>
      <c r="B99" s="15" t="inlineStr">
        <is>
          <t>BODYARMOR Sports Drink | Mixed Berry | 12-pack 473mL</t>
        </is>
      </c>
      <c r="C99" s="15" t="inlineStr">
        <is>
          <t>2) Electrolyte beverage (RTD)</t>
        </is>
      </c>
      <c r="D99" s="15" t="inlineStr">
        <is>
          <t>473 mL bottle</t>
        </is>
      </c>
      <c r="E99" s="29" t="n">
        <v>12</v>
      </c>
      <c r="F99" s="30" t="n"/>
      <c r="G99" s="31">
        <f>IF(AND(ISNUMBER($F99),ISNUMBER($E99),$E99&lt;&gt;0),$F99/$E99,"")</f>
        <v/>
      </c>
      <c r="H99" s="31">
        <f>IF(AND(ISNUMBER($F99),ISNUMBER($AL99),ISNUMBER($E99),($AL99*$E99)&lt;&gt;0),$F99/($AL99*$E99)*100,"")</f>
        <v/>
      </c>
      <c r="I99" s="32" t="n"/>
      <c r="J99" s="33" t="n"/>
      <c r="K99" s="31">
        <f>IF(AND(ISNUMBER($F99),ISNUMBER($J99)),$F99*(1-$J99),"")</f>
        <v/>
      </c>
      <c r="L99" s="32" t="n"/>
      <c r="M99" s="32" t="n"/>
      <c r="N99" s="31">
        <f>IF(ISNUMBER($F99),($F99-IF(ISNUMBER($AM99),$AM99,0))*(1-IF(ISNUMBER($J99),$J99,0)),"")</f>
        <v/>
      </c>
      <c r="O99" s="15" t="inlineStr">
        <is>
          <t>Mixed Berry</t>
        </is>
      </c>
      <c r="P99" s="29" t="n">
        <v>0</v>
      </c>
      <c r="Q99" s="29" t="n">
        <v>30</v>
      </c>
      <c r="R99" s="29" t="n">
        <v>680</v>
      </c>
      <c r="S99" s="29" t="n">
        <v>29</v>
      </c>
      <c r="T99" s="29" t="n">
        <v>120</v>
      </c>
      <c r="U99" s="15" t="inlineStr">
        <is>
          <t>Cane sugar</t>
        </is>
      </c>
      <c r="V99" s="15" t="inlineStr">
        <is>
          <t>Potassium-packed electrolytes, coconut water, vitamins, no artificial</t>
        </is>
      </c>
      <c r="W99" s="32" t="n"/>
      <c r="X99" s="32" t="n"/>
      <c r="Y99" s="32" t="n"/>
      <c r="Z99" s="32" t="n"/>
      <c r="AA99" s="15" t="inlineStr">
        <is>
          <t>High</t>
        </is>
      </c>
      <c r="AB99" s="15" t="inlineStr">
        <is>
          <t>Fast-growing premium sports drink (Coca-Cola owned)</t>
        </is>
      </c>
      <c r="AC99" s="15" t="inlineStr">
        <is>
          <t>Premium, natural sports hydration with potassium</t>
        </is>
      </c>
      <c r="AD99" s="15" t="inlineStr">
        <is>
          <t>Coconut-water electrolytes and a cleaner label than legacy brands.</t>
        </is>
      </c>
      <c r="AE99" s="32" t="n"/>
      <c r="AF99" s="34">
        <f>IF(AND(ISNUMBER($P99),ISNUMBER($AL99),$AL99&lt;&gt;0),ROUND($P99/$AL99*100,1),"")</f>
        <v/>
      </c>
      <c r="AG99" s="35">
        <f>IF(AND(ISNUMBER($S99),ISNUMBER($AL99),$AL99&lt;&gt;0),ROUND($S99/$AL99*100,2),"")</f>
        <v/>
      </c>
      <c r="AH99" s="34">
        <f>IF(AND(ISNUMBER($Q99),ISNUMBER($AL99),$AL99&lt;&gt;0),ROUND($Q99/$AL99*100,1),"")</f>
        <v/>
      </c>
      <c r="AI99" s="29">
        <f>IF(ISNUMBER($S99),IF($S99&lt;=1,"Yes","No"),"n/a")</f>
        <v/>
      </c>
      <c r="AJ99" s="29">
        <f>IF(ISNUMBER($S99),ROUND(MAX(0,MIN(100,100-$S99*2.5-IF(ISNUMBER($T99),$T99,0)*0.12+IF($S99&lt;=1,12,0))),0),"")</f>
        <v/>
      </c>
      <c r="AK99" s="29">
        <f>IF(ISNUMBER($Q99),IF($Q99&gt;=100,20,IF($Q99&gt;=30,10,0)),0)+IF(ISNUMBER($R99),IF($R99&gt;=100,20,0),0)+IF(ISNUMBER($P99),IF($P99&gt;=150,20,IF($P99&gt;=50,12,5)),0)+IF(ISNUMBER($S99),IF($S99&lt;=1,15,0),0)</f>
        <v/>
      </c>
      <c r="AL99" s="29" t="n">
        <v>473</v>
      </c>
      <c r="AM99" s="30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BODYARMOR</t>
        </is>
      </c>
      <c r="B100" s="15" t="inlineStr">
        <is>
          <t>BODYARMOR Sports Drink | Mixed Berry | 18-pack 473mL</t>
        </is>
      </c>
      <c r="C100" s="15" t="inlineStr">
        <is>
          <t>2) Electrolyte beverage (RTD)</t>
        </is>
      </c>
      <c r="D100" s="15" t="inlineStr">
        <is>
          <t>473 mL bottle</t>
        </is>
      </c>
      <c r="E100" s="29" t="n">
        <v>18</v>
      </c>
      <c r="F100" s="30" t="n"/>
      <c r="G100" s="31">
        <f>IF(AND(ISNUMBER($F100),ISNUMBER($E100),$E100&lt;&gt;0),$F100/$E100,"")</f>
        <v/>
      </c>
      <c r="H100" s="31">
        <f>IF(AND(ISNUMBER($F100),ISNUMBER($AL100),ISNUMBER($E100),($AL100*$E100)&lt;&gt;0),$F100/($AL100*$E100)*100,"")</f>
        <v/>
      </c>
      <c r="I100" s="32" t="n"/>
      <c r="J100" s="33" t="n"/>
      <c r="K100" s="31">
        <f>IF(AND(ISNUMBER($F100),ISNUMBER($J100)),$F100*(1-$J100),"")</f>
        <v/>
      </c>
      <c r="L100" s="32" t="n"/>
      <c r="M100" s="32" t="n"/>
      <c r="N100" s="31">
        <f>IF(ISNUMBER($F100),($F100-IF(ISNUMBER($AM100),$AM100,0))*(1-IF(ISNUMBER($J100),$J100,0)),"")</f>
        <v/>
      </c>
      <c r="O100" s="15" t="inlineStr">
        <is>
          <t>Mixed Berry</t>
        </is>
      </c>
      <c r="P100" s="29" t="n">
        <v>0</v>
      </c>
      <c r="Q100" s="29" t="n">
        <v>30</v>
      </c>
      <c r="R100" s="29" t="n">
        <v>680</v>
      </c>
      <c r="S100" s="29" t="n">
        <v>29</v>
      </c>
      <c r="T100" s="29" t="n">
        <v>120</v>
      </c>
      <c r="U100" s="15" t="inlineStr">
        <is>
          <t>Cane sugar</t>
        </is>
      </c>
      <c r="V100" s="15" t="inlineStr">
        <is>
          <t>Potassium-packed electrolytes, coconut water, vitamins, no artificial</t>
        </is>
      </c>
      <c r="W100" s="32" t="n"/>
      <c r="X100" s="32" t="n"/>
      <c r="Y100" s="32" t="n"/>
      <c r="Z100" s="32" t="n"/>
      <c r="AA100" s="15" t="inlineStr">
        <is>
          <t>High</t>
        </is>
      </c>
      <c r="AB100" s="15" t="inlineStr">
        <is>
          <t>Fast-growing premium sports drink (Coca-Cola owned)</t>
        </is>
      </c>
      <c r="AC100" s="15" t="inlineStr">
        <is>
          <t>Premium, natural sports hydration with potassium</t>
        </is>
      </c>
      <c r="AD100" s="15" t="inlineStr">
        <is>
          <t>Coconut-water electrolytes and a cleaner label than legacy brands.</t>
        </is>
      </c>
      <c r="AE100" s="32" t="n"/>
      <c r="AF100" s="34">
        <f>IF(AND(ISNUMBER($P100),ISNUMBER($AL100),$AL100&lt;&gt;0),ROUND($P100/$AL100*100,1),"")</f>
        <v/>
      </c>
      <c r="AG100" s="35">
        <f>IF(AND(ISNUMBER($S100),ISNUMBER($AL100),$AL100&lt;&gt;0),ROUND($S100/$AL100*100,2),"")</f>
        <v/>
      </c>
      <c r="AH100" s="34">
        <f>IF(AND(ISNUMBER($Q100),ISNUMBER($AL100),$AL100&lt;&gt;0),ROUND($Q100/$AL100*100,1),"")</f>
        <v/>
      </c>
      <c r="AI100" s="29">
        <f>IF(ISNUMBER($S100),IF($S100&lt;=1,"Yes","No"),"n/a")</f>
        <v/>
      </c>
      <c r="AJ100" s="29">
        <f>IF(ISNUMBER($S100),ROUND(MAX(0,MIN(100,100-$S100*2.5-IF(ISNUMBER($T100),$T100,0)*0.12+IF($S100&lt;=1,12,0))),0),"")</f>
        <v/>
      </c>
      <c r="AK100" s="29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29" t="n">
        <v>473</v>
      </c>
      <c r="AM100" s="30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BODYARMOR</t>
        </is>
      </c>
      <c r="B101" s="15" t="inlineStr">
        <is>
          <t>BODYARMOR Sports Drink | Mixed Berry | 24-pack 473mL</t>
        </is>
      </c>
      <c r="C101" s="15" t="inlineStr">
        <is>
          <t>2) Electrolyte beverage (RTD)</t>
        </is>
      </c>
      <c r="D101" s="15" t="inlineStr">
        <is>
          <t>473 mL bottle</t>
        </is>
      </c>
      <c r="E101" s="29" t="n">
        <v>24</v>
      </c>
      <c r="F101" s="30" t="n"/>
      <c r="G101" s="31">
        <f>IF(AND(ISNUMBER($F101),ISNUMBER($E101),$E101&lt;&gt;0),$F101/$E101,"")</f>
        <v/>
      </c>
      <c r="H101" s="31">
        <f>IF(AND(ISNUMBER($F101),ISNUMBER($AL101),ISNUMBER($E101),($AL101*$E101)&lt;&gt;0),$F101/($AL101*$E101)*100,"")</f>
        <v/>
      </c>
      <c r="I101" s="32" t="n"/>
      <c r="J101" s="33" t="n"/>
      <c r="K101" s="31">
        <f>IF(AND(ISNUMBER($F101),ISNUMBER($J101)),$F101*(1-$J101),"")</f>
        <v/>
      </c>
      <c r="L101" s="32" t="n"/>
      <c r="M101" s="32" t="n"/>
      <c r="N101" s="31">
        <f>IF(ISNUMBER($F101),($F101-IF(ISNUMBER($AM101),$AM101,0))*(1-IF(ISNUMBER($J101),$J101,0)),"")</f>
        <v/>
      </c>
      <c r="O101" s="15" t="inlineStr">
        <is>
          <t>Mixed Berry</t>
        </is>
      </c>
      <c r="P101" s="29" t="n">
        <v>0</v>
      </c>
      <c r="Q101" s="29" t="n">
        <v>30</v>
      </c>
      <c r="R101" s="29" t="n">
        <v>680</v>
      </c>
      <c r="S101" s="29" t="n">
        <v>29</v>
      </c>
      <c r="T101" s="29" t="n">
        <v>120</v>
      </c>
      <c r="U101" s="15" t="inlineStr">
        <is>
          <t>Cane sugar</t>
        </is>
      </c>
      <c r="V101" s="15" t="inlineStr">
        <is>
          <t>Potassium-packed electrolytes, coconut water, vitamins, no artificial</t>
        </is>
      </c>
      <c r="W101" s="32" t="n"/>
      <c r="X101" s="32" t="n"/>
      <c r="Y101" s="32" t="n"/>
      <c r="Z101" s="32" t="n"/>
      <c r="AA101" s="15" t="inlineStr">
        <is>
          <t>High</t>
        </is>
      </c>
      <c r="AB101" s="15" t="inlineStr">
        <is>
          <t>Fast-growing premium sports drink (Coca-Cola owned)</t>
        </is>
      </c>
      <c r="AC101" s="15" t="inlineStr">
        <is>
          <t>Premium, natural sports hydration with potassium</t>
        </is>
      </c>
      <c r="AD101" s="15" t="inlineStr">
        <is>
          <t>Coconut-water electrolytes and a cleaner label than legacy brands.</t>
        </is>
      </c>
      <c r="AE101" s="32" t="n"/>
      <c r="AF101" s="34">
        <f>IF(AND(ISNUMBER($P101),ISNUMBER($AL101),$AL101&lt;&gt;0),ROUND($P101/$AL101*100,1),"")</f>
        <v/>
      </c>
      <c r="AG101" s="35">
        <f>IF(AND(ISNUMBER($S101),ISNUMBER($AL101),$AL101&lt;&gt;0),ROUND($S101/$AL101*100,2),"")</f>
        <v/>
      </c>
      <c r="AH101" s="34">
        <f>IF(AND(ISNUMBER($Q101),ISNUMBER($AL101),$AL101&lt;&gt;0),ROUND($Q101/$AL101*100,1),"")</f>
        <v/>
      </c>
      <c r="AI101" s="29">
        <f>IF(ISNUMBER($S101),IF($S101&lt;=1,"Yes","No"),"n/a")</f>
        <v/>
      </c>
      <c r="AJ101" s="29">
        <f>IF(ISNUMBER($S101),ROUND(MAX(0,MIN(100,100-$S101*2.5-IF(ISNUMBER($T101),$T101,0)*0.12+IF($S101&lt;=1,12,0))),0),"")</f>
        <v/>
      </c>
      <c r="AK101" s="29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29" t="n">
        <v>473</v>
      </c>
      <c r="AM101" s="30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BODYARMOR</t>
        </is>
      </c>
      <c r="B102" s="15" t="inlineStr">
        <is>
          <t>BODYARMOR Sports Drink | Tropical Punch | single 473mL</t>
        </is>
      </c>
      <c r="C102" s="15" t="inlineStr">
        <is>
          <t>2) Electrolyte beverage (RTD)</t>
        </is>
      </c>
      <c r="D102" s="15" t="inlineStr">
        <is>
          <t>473 mL bottle</t>
        </is>
      </c>
      <c r="E102" s="29" t="n">
        <v>1</v>
      </c>
      <c r="F102" s="30" t="n"/>
      <c r="G102" s="31">
        <f>IF(AND(ISNUMBER($F102),ISNUMBER($E102),$E102&lt;&gt;0),$F102/$E102,"")</f>
        <v/>
      </c>
      <c r="H102" s="31">
        <f>IF(AND(ISNUMBER($F102),ISNUMBER($AL102),ISNUMBER($E102),($AL102*$E102)&lt;&gt;0),$F102/($AL102*$E102)*100,"")</f>
        <v/>
      </c>
      <c r="I102" s="32" t="n"/>
      <c r="J102" s="33" t="n"/>
      <c r="K102" s="31">
        <f>IF(AND(ISNUMBER($F102),ISNUMBER($J102)),$F102*(1-$J102),"")</f>
        <v/>
      </c>
      <c r="L102" s="32" t="n"/>
      <c r="M102" s="32" t="n"/>
      <c r="N102" s="31">
        <f>IF(ISNUMBER($F102),($F102-IF(ISNUMBER($AM102),$AM102,0))*(1-IF(ISNUMBER($J102),$J102,0)),"")</f>
        <v/>
      </c>
      <c r="O102" s="15" t="inlineStr">
        <is>
          <t>Tropical Punch</t>
        </is>
      </c>
      <c r="P102" s="29" t="n">
        <v>0</v>
      </c>
      <c r="Q102" s="29" t="n">
        <v>30</v>
      </c>
      <c r="R102" s="29" t="n">
        <v>680</v>
      </c>
      <c r="S102" s="29" t="n">
        <v>29</v>
      </c>
      <c r="T102" s="29" t="n">
        <v>120</v>
      </c>
      <c r="U102" s="15" t="inlineStr">
        <is>
          <t>Cane sugar</t>
        </is>
      </c>
      <c r="V102" s="15" t="inlineStr">
        <is>
          <t>Potassium-packed electrolytes, coconut water, vitamins, no artificial</t>
        </is>
      </c>
      <c r="W102" s="32" t="n"/>
      <c r="X102" s="32" t="n"/>
      <c r="Y102" s="32" t="n"/>
      <c r="Z102" s="32" t="n"/>
      <c r="AA102" s="15" t="inlineStr">
        <is>
          <t>High</t>
        </is>
      </c>
      <c r="AB102" s="15" t="inlineStr">
        <is>
          <t>Fast-growing premium sports drink (Coca-Cola owned)</t>
        </is>
      </c>
      <c r="AC102" s="15" t="inlineStr">
        <is>
          <t>Premium, natural sports hydration with potassium</t>
        </is>
      </c>
      <c r="AD102" s="15" t="inlineStr">
        <is>
          <t>Coconut-water electrolytes and a cleaner label than legacy brands.</t>
        </is>
      </c>
      <c r="AE102" s="32" t="n"/>
      <c r="AF102" s="34">
        <f>IF(AND(ISNUMBER($P102),ISNUMBER($AL102),$AL102&lt;&gt;0),ROUND($P102/$AL102*100,1),"")</f>
        <v/>
      </c>
      <c r="AG102" s="35">
        <f>IF(AND(ISNUMBER($S102),ISNUMBER($AL102),$AL102&lt;&gt;0),ROUND($S102/$AL102*100,2),"")</f>
        <v/>
      </c>
      <c r="AH102" s="34">
        <f>IF(AND(ISNUMBER($Q102),ISNUMBER($AL102),$AL102&lt;&gt;0),ROUND($Q102/$AL102*100,1),"")</f>
        <v/>
      </c>
      <c r="AI102" s="29">
        <f>IF(ISNUMBER($S102),IF($S102&lt;=1,"Yes","No"),"n/a")</f>
        <v/>
      </c>
      <c r="AJ102" s="29">
        <f>IF(ISNUMBER($S102),ROUND(MAX(0,MIN(100,100-$S102*2.5-IF(ISNUMBER($T102),$T102,0)*0.12+IF($S102&lt;=1,12,0))),0),"")</f>
        <v/>
      </c>
      <c r="AK102" s="29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29" t="n">
        <v>473</v>
      </c>
      <c r="AM102" s="30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BODYARMOR</t>
        </is>
      </c>
      <c r="B103" s="15" t="inlineStr">
        <is>
          <t>BODYARMOR Sports Drink | Tropical Punch | 8-pack 473mL</t>
        </is>
      </c>
      <c r="C103" s="15" t="inlineStr">
        <is>
          <t>2) Electrolyte beverage (RTD)</t>
        </is>
      </c>
      <c r="D103" s="15" t="inlineStr">
        <is>
          <t>473 mL bottle</t>
        </is>
      </c>
      <c r="E103" s="29" t="n">
        <v>8</v>
      </c>
      <c r="F103" s="30" t="n"/>
      <c r="G103" s="31">
        <f>IF(AND(ISNUMBER($F103),ISNUMBER($E103),$E103&lt;&gt;0),$F103/$E103,"")</f>
        <v/>
      </c>
      <c r="H103" s="31">
        <f>IF(AND(ISNUMBER($F103),ISNUMBER($AL103),ISNUMBER($E103),($AL103*$E103)&lt;&gt;0),$F103/($AL103*$E103)*100,"")</f>
        <v/>
      </c>
      <c r="I103" s="32" t="n"/>
      <c r="J103" s="33" t="n"/>
      <c r="K103" s="31">
        <f>IF(AND(ISNUMBER($F103),ISNUMBER($J103)),$F103*(1-$J103),"")</f>
        <v/>
      </c>
      <c r="L103" s="32" t="n"/>
      <c r="M103" s="32" t="n"/>
      <c r="N103" s="31">
        <f>IF(ISNUMBER($F103),($F103-IF(ISNUMBER($AM103),$AM103,0))*(1-IF(ISNUMBER($J103),$J103,0)),"")</f>
        <v/>
      </c>
      <c r="O103" s="15" t="inlineStr">
        <is>
          <t>Tropical Punch</t>
        </is>
      </c>
      <c r="P103" s="29" t="n">
        <v>0</v>
      </c>
      <c r="Q103" s="29" t="n">
        <v>30</v>
      </c>
      <c r="R103" s="29" t="n">
        <v>680</v>
      </c>
      <c r="S103" s="29" t="n">
        <v>29</v>
      </c>
      <c r="T103" s="29" t="n">
        <v>120</v>
      </c>
      <c r="U103" s="15" t="inlineStr">
        <is>
          <t>Cane sugar</t>
        </is>
      </c>
      <c r="V103" s="15" t="inlineStr">
        <is>
          <t>Potassium-packed electrolytes, coconut water, vitamins, no artificial</t>
        </is>
      </c>
      <c r="W103" s="32" t="n"/>
      <c r="X103" s="32" t="n"/>
      <c r="Y103" s="32" t="n"/>
      <c r="Z103" s="32" t="n"/>
      <c r="AA103" s="15" t="inlineStr">
        <is>
          <t>High</t>
        </is>
      </c>
      <c r="AB103" s="15" t="inlineStr">
        <is>
          <t>Fast-growing premium sports drink (Coca-Cola owned)</t>
        </is>
      </c>
      <c r="AC103" s="15" t="inlineStr">
        <is>
          <t>Premium, natural sports hydration with potassium</t>
        </is>
      </c>
      <c r="AD103" s="15" t="inlineStr">
        <is>
          <t>Coconut-water electrolytes and a cleaner label than legacy brands.</t>
        </is>
      </c>
      <c r="AE103" s="32" t="n"/>
      <c r="AF103" s="34">
        <f>IF(AND(ISNUMBER($P103),ISNUMBER($AL103),$AL103&lt;&gt;0),ROUND($P103/$AL103*100,1),"")</f>
        <v/>
      </c>
      <c r="AG103" s="35">
        <f>IF(AND(ISNUMBER($S103),ISNUMBER($AL103),$AL103&lt;&gt;0),ROUND($S103/$AL103*100,2),"")</f>
        <v/>
      </c>
      <c r="AH103" s="34">
        <f>IF(AND(ISNUMBER($Q103),ISNUMBER($AL103),$AL103&lt;&gt;0),ROUND($Q103/$AL103*100,1),"")</f>
        <v/>
      </c>
      <c r="AI103" s="29">
        <f>IF(ISNUMBER($S103),IF($S103&lt;=1,"Yes","No"),"n/a")</f>
        <v/>
      </c>
      <c r="AJ103" s="29">
        <f>IF(ISNUMBER($S103),ROUND(MAX(0,MIN(100,100-$S103*2.5-IF(ISNUMBER($T103),$T103,0)*0.12+IF($S103&lt;=1,12,0))),0),"")</f>
        <v/>
      </c>
      <c r="AK103" s="29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29" t="n">
        <v>473</v>
      </c>
      <c r="AM103" s="30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BODYARMOR</t>
        </is>
      </c>
      <c r="B104" s="15" t="inlineStr">
        <is>
          <t>BODYARMOR Sports Drink | Tropical Punch | 12-pack 473mL</t>
        </is>
      </c>
      <c r="C104" s="15" t="inlineStr">
        <is>
          <t>2) Electrolyte beverage (RTD)</t>
        </is>
      </c>
      <c r="D104" s="15" t="inlineStr">
        <is>
          <t>473 mL bottle</t>
        </is>
      </c>
      <c r="E104" s="29" t="n">
        <v>12</v>
      </c>
      <c r="F104" s="30" t="n"/>
      <c r="G104" s="31">
        <f>IF(AND(ISNUMBER($F104),ISNUMBER($E104),$E104&lt;&gt;0),$F104/$E104,"")</f>
        <v/>
      </c>
      <c r="H104" s="31">
        <f>IF(AND(ISNUMBER($F104),ISNUMBER($AL104),ISNUMBER($E104),($AL104*$E104)&lt;&gt;0),$F104/($AL104*$E104)*100,"")</f>
        <v/>
      </c>
      <c r="I104" s="32" t="n"/>
      <c r="J104" s="33" t="n"/>
      <c r="K104" s="31">
        <f>IF(AND(ISNUMBER($F104),ISNUMBER($J104)),$F104*(1-$J104),"")</f>
        <v/>
      </c>
      <c r="L104" s="32" t="n"/>
      <c r="M104" s="32" t="n"/>
      <c r="N104" s="31">
        <f>IF(ISNUMBER($F104),($F104-IF(ISNUMBER($AM104),$AM104,0))*(1-IF(ISNUMBER($J104),$J104,0)),"")</f>
        <v/>
      </c>
      <c r="O104" s="15" t="inlineStr">
        <is>
          <t>Tropical Punch</t>
        </is>
      </c>
      <c r="P104" s="29" t="n">
        <v>0</v>
      </c>
      <c r="Q104" s="29" t="n">
        <v>30</v>
      </c>
      <c r="R104" s="29" t="n">
        <v>680</v>
      </c>
      <c r="S104" s="29" t="n">
        <v>29</v>
      </c>
      <c r="T104" s="29" t="n">
        <v>120</v>
      </c>
      <c r="U104" s="15" t="inlineStr">
        <is>
          <t>Cane sugar</t>
        </is>
      </c>
      <c r="V104" s="15" t="inlineStr">
        <is>
          <t>Potassium-packed electrolytes, coconut water, vitamins, no artificial</t>
        </is>
      </c>
      <c r="W104" s="32" t="n"/>
      <c r="X104" s="32" t="n"/>
      <c r="Y104" s="32" t="n"/>
      <c r="Z104" s="32" t="n"/>
      <c r="AA104" s="15" t="inlineStr">
        <is>
          <t>High</t>
        </is>
      </c>
      <c r="AB104" s="15" t="inlineStr">
        <is>
          <t>Fast-growing premium sports drink (Coca-Cola owned)</t>
        </is>
      </c>
      <c r="AC104" s="15" t="inlineStr">
        <is>
          <t>Premium, natural sports hydration with potassium</t>
        </is>
      </c>
      <c r="AD104" s="15" t="inlineStr">
        <is>
          <t>Coconut-water electrolytes and a cleaner label than legacy brands.</t>
        </is>
      </c>
      <c r="AE104" s="32" t="n"/>
      <c r="AF104" s="34">
        <f>IF(AND(ISNUMBER($P104),ISNUMBER($AL104),$AL104&lt;&gt;0),ROUND($P104/$AL104*100,1),"")</f>
        <v/>
      </c>
      <c r="AG104" s="35">
        <f>IF(AND(ISNUMBER($S104),ISNUMBER($AL104),$AL104&lt;&gt;0),ROUND($S104/$AL104*100,2),"")</f>
        <v/>
      </c>
      <c r="AH104" s="34">
        <f>IF(AND(ISNUMBER($Q104),ISNUMBER($AL104),$AL104&lt;&gt;0),ROUND($Q104/$AL104*100,1),"")</f>
        <v/>
      </c>
      <c r="AI104" s="29">
        <f>IF(ISNUMBER($S104),IF($S104&lt;=1,"Yes","No"),"n/a")</f>
        <v/>
      </c>
      <c r="AJ104" s="29">
        <f>IF(ISNUMBER($S104),ROUND(MAX(0,MIN(100,100-$S104*2.5-IF(ISNUMBER($T104),$T104,0)*0.12+IF($S104&lt;=1,12,0))),0),"")</f>
        <v/>
      </c>
      <c r="AK104" s="29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29" t="n">
        <v>473</v>
      </c>
      <c r="AM104" s="30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BODYARMOR</t>
        </is>
      </c>
      <c r="B105" s="15" t="inlineStr">
        <is>
          <t>BODYARMOR Sports Drink | Tropical Punch | 18-pack 473mL</t>
        </is>
      </c>
      <c r="C105" s="15" t="inlineStr">
        <is>
          <t>2) Electrolyte beverage (RTD)</t>
        </is>
      </c>
      <c r="D105" s="15" t="inlineStr">
        <is>
          <t>473 mL bottle</t>
        </is>
      </c>
      <c r="E105" s="29" t="n">
        <v>18</v>
      </c>
      <c r="F105" s="30" t="n"/>
      <c r="G105" s="31">
        <f>IF(AND(ISNUMBER($F105),ISNUMBER($E105),$E105&lt;&gt;0),$F105/$E105,"")</f>
        <v/>
      </c>
      <c r="H105" s="31">
        <f>IF(AND(ISNUMBER($F105),ISNUMBER($AL105),ISNUMBER($E105),($AL105*$E105)&lt;&gt;0),$F105/($AL105*$E105)*100,"")</f>
        <v/>
      </c>
      <c r="I105" s="32" t="n"/>
      <c r="J105" s="33" t="n"/>
      <c r="K105" s="31">
        <f>IF(AND(ISNUMBER($F105),ISNUMBER($J105)),$F105*(1-$J105),"")</f>
        <v/>
      </c>
      <c r="L105" s="32" t="n"/>
      <c r="M105" s="32" t="n"/>
      <c r="N105" s="31">
        <f>IF(ISNUMBER($F105),($F105-IF(ISNUMBER($AM105),$AM105,0))*(1-IF(ISNUMBER($J105),$J105,0)),"")</f>
        <v/>
      </c>
      <c r="O105" s="15" t="inlineStr">
        <is>
          <t>Tropical Punch</t>
        </is>
      </c>
      <c r="P105" s="29" t="n">
        <v>0</v>
      </c>
      <c r="Q105" s="29" t="n">
        <v>30</v>
      </c>
      <c r="R105" s="29" t="n">
        <v>680</v>
      </c>
      <c r="S105" s="29" t="n">
        <v>29</v>
      </c>
      <c r="T105" s="29" t="n">
        <v>120</v>
      </c>
      <c r="U105" s="15" t="inlineStr">
        <is>
          <t>Cane sugar</t>
        </is>
      </c>
      <c r="V105" s="15" t="inlineStr">
        <is>
          <t>Potassium-packed electrolytes, coconut water, vitamins, no artificial</t>
        </is>
      </c>
      <c r="W105" s="32" t="n"/>
      <c r="X105" s="32" t="n"/>
      <c r="Y105" s="32" t="n"/>
      <c r="Z105" s="32" t="n"/>
      <c r="AA105" s="15" t="inlineStr">
        <is>
          <t>High</t>
        </is>
      </c>
      <c r="AB105" s="15" t="inlineStr">
        <is>
          <t>Fast-growing premium sports drink (Coca-Cola owned)</t>
        </is>
      </c>
      <c r="AC105" s="15" t="inlineStr">
        <is>
          <t>Premium, natural sports hydration with potassium</t>
        </is>
      </c>
      <c r="AD105" s="15" t="inlineStr">
        <is>
          <t>Coconut-water electrolytes and a cleaner label than legacy brands.</t>
        </is>
      </c>
      <c r="AE105" s="32" t="n"/>
      <c r="AF105" s="34">
        <f>IF(AND(ISNUMBER($P105),ISNUMBER($AL105),$AL105&lt;&gt;0),ROUND($P105/$AL105*100,1),"")</f>
        <v/>
      </c>
      <c r="AG105" s="35">
        <f>IF(AND(ISNUMBER($S105),ISNUMBER($AL105),$AL105&lt;&gt;0),ROUND($S105/$AL105*100,2),"")</f>
        <v/>
      </c>
      <c r="AH105" s="34">
        <f>IF(AND(ISNUMBER($Q105),ISNUMBER($AL105),$AL105&lt;&gt;0),ROUND($Q105/$AL105*100,1),"")</f>
        <v/>
      </c>
      <c r="AI105" s="29">
        <f>IF(ISNUMBER($S105),IF($S105&lt;=1,"Yes","No"),"n/a")</f>
        <v/>
      </c>
      <c r="AJ105" s="29">
        <f>IF(ISNUMBER($S105),ROUND(MAX(0,MIN(100,100-$S105*2.5-IF(ISNUMBER($T105),$T105,0)*0.12+IF($S105&lt;=1,12,0))),0),"")</f>
        <v/>
      </c>
      <c r="AK105" s="29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29" t="n">
        <v>473</v>
      </c>
      <c r="AM105" s="30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BODYARMOR</t>
        </is>
      </c>
      <c r="B106" s="15" t="inlineStr">
        <is>
          <t>BODYARMOR Sports Drink | Tropical Punch | 24-pack 473mL</t>
        </is>
      </c>
      <c r="C106" s="15" t="inlineStr">
        <is>
          <t>2) Electrolyte beverage (RTD)</t>
        </is>
      </c>
      <c r="D106" s="15" t="inlineStr">
        <is>
          <t>473 mL bottle</t>
        </is>
      </c>
      <c r="E106" s="29" t="n">
        <v>24</v>
      </c>
      <c r="F106" s="30" t="n"/>
      <c r="G106" s="31">
        <f>IF(AND(ISNUMBER($F106),ISNUMBER($E106),$E106&lt;&gt;0),$F106/$E106,"")</f>
        <v/>
      </c>
      <c r="H106" s="31">
        <f>IF(AND(ISNUMBER($F106),ISNUMBER($AL106),ISNUMBER($E106),($AL106*$E106)&lt;&gt;0),$F106/($AL106*$E106)*100,"")</f>
        <v/>
      </c>
      <c r="I106" s="32" t="n"/>
      <c r="J106" s="33" t="n"/>
      <c r="K106" s="31">
        <f>IF(AND(ISNUMBER($F106),ISNUMBER($J106)),$F106*(1-$J106),"")</f>
        <v/>
      </c>
      <c r="L106" s="32" t="n"/>
      <c r="M106" s="32" t="n"/>
      <c r="N106" s="31">
        <f>IF(ISNUMBER($F106),($F106-IF(ISNUMBER($AM106),$AM106,0))*(1-IF(ISNUMBER($J106),$J106,0)),"")</f>
        <v/>
      </c>
      <c r="O106" s="15" t="inlineStr">
        <is>
          <t>Tropical Punch</t>
        </is>
      </c>
      <c r="P106" s="29" t="n">
        <v>0</v>
      </c>
      <c r="Q106" s="29" t="n">
        <v>30</v>
      </c>
      <c r="R106" s="29" t="n">
        <v>680</v>
      </c>
      <c r="S106" s="29" t="n">
        <v>29</v>
      </c>
      <c r="T106" s="29" t="n">
        <v>120</v>
      </c>
      <c r="U106" s="15" t="inlineStr">
        <is>
          <t>Cane sugar</t>
        </is>
      </c>
      <c r="V106" s="15" t="inlineStr">
        <is>
          <t>Potassium-packed electrolytes, coconut water, vitamins, no artificial</t>
        </is>
      </c>
      <c r="W106" s="32" t="n"/>
      <c r="X106" s="32" t="n"/>
      <c r="Y106" s="32" t="n"/>
      <c r="Z106" s="32" t="n"/>
      <c r="AA106" s="15" t="inlineStr">
        <is>
          <t>High</t>
        </is>
      </c>
      <c r="AB106" s="15" t="inlineStr">
        <is>
          <t>Fast-growing premium sports drink (Coca-Cola owned)</t>
        </is>
      </c>
      <c r="AC106" s="15" t="inlineStr">
        <is>
          <t>Premium, natural sports hydration with potassium</t>
        </is>
      </c>
      <c r="AD106" s="15" t="inlineStr">
        <is>
          <t>Coconut-water electrolytes and a cleaner label than legacy brands.</t>
        </is>
      </c>
      <c r="AE106" s="32" t="n"/>
      <c r="AF106" s="34">
        <f>IF(AND(ISNUMBER($P106),ISNUMBER($AL106),$AL106&lt;&gt;0),ROUND($P106/$AL106*100,1),"")</f>
        <v/>
      </c>
      <c r="AG106" s="35">
        <f>IF(AND(ISNUMBER($S106),ISNUMBER($AL106),$AL106&lt;&gt;0),ROUND($S106/$AL106*100,2),"")</f>
        <v/>
      </c>
      <c r="AH106" s="34">
        <f>IF(AND(ISNUMBER($Q106),ISNUMBER($AL106),$AL106&lt;&gt;0),ROUND($Q106/$AL106*100,1),"")</f>
        <v/>
      </c>
      <c r="AI106" s="29">
        <f>IF(ISNUMBER($S106),IF($S106&lt;=1,"Yes","No"),"n/a")</f>
        <v/>
      </c>
      <c r="AJ106" s="29">
        <f>IF(ISNUMBER($S106),ROUND(MAX(0,MIN(100,100-$S106*2.5-IF(ISNUMBER($T106),$T106,0)*0.12+IF($S106&lt;=1,12,0))),0),"")</f>
        <v/>
      </c>
      <c r="AK106" s="29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29" t="n">
        <v>473</v>
      </c>
      <c r="AM106" s="30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BODYARMOR</t>
        </is>
      </c>
      <c r="B107" s="15" t="inlineStr">
        <is>
          <t>BODYARMOR LYTE | Blueberry Pomegranate | single 473mL</t>
        </is>
      </c>
      <c r="C107" s="15" t="inlineStr">
        <is>
          <t>2) Electrolyte beverage (RTD)</t>
        </is>
      </c>
      <c r="D107" s="15" t="inlineStr">
        <is>
          <t>473 mL bottle</t>
        </is>
      </c>
      <c r="E107" s="29" t="n">
        <v>1</v>
      </c>
      <c r="F107" s="30" t="n"/>
      <c r="G107" s="31">
        <f>IF(AND(ISNUMBER($F107),ISNUMBER($E107),$E107&lt;&gt;0),$F107/$E107,"")</f>
        <v/>
      </c>
      <c r="H107" s="31">
        <f>IF(AND(ISNUMBER($F107),ISNUMBER($AL107),ISNUMBER($E107),($AL107*$E107)&lt;&gt;0),$F107/($AL107*$E107)*100,"")</f>
        <v/>
      </c>
      <c r="I107" s="32" t="n"/>
      <c r="J107" s="33" t="n"/>
      <c r="K107" s="31">
        <f>IF(AND(ISNUMBER($F107),ISNUMBER($J107)),$F107*(1-$J107),"")</f>
        <v/>
      </c>
      <c r="L107" s="32" t="n"/>
      <c r="M107" s="32" t="n"/>
      <c r="N107" s="31">
        <f>IF(ISNUMBER($F107),($F107-IF(ISNUMBER($AM107),$AM107,0))*(1-IF(ISNUMBER($J107),$J107,0)),"")</f>
        <v/>
      </c>
      <c r="O107" s="15" t="inlineStr">
        <is>
          <t>Blueberry Pomegranate</t>
        </is>
      </c>
      <c r="P107" s="29" t="n">
        <v>0</v>
      </c>
      <c r="Q107" s="29" t="n">
        <v>30</v>
      </c>
      <c r="R107" s="29" t="n">
        <v>350</v>
      </c>
      <c r="S107" s="29" t="n">
        <v>3</v>
      </c>
      <c r="T107" s="29" t="n">
        <v>20</v>
      </c>
      <c r="U107" s="15" t="inlineStr">
        <is>
          <t>Stevia + erythritol</t>
        </is>
      </c>
      <c r="V107" s="15" t="inlineStr">
        <is>
          <t>Low sugar, potassium electrolytes, coconut water, vitamins</t>
        </is>
      </c>
      <c r="W107" s="32" t="n"/>
      <c r="X107" s="32" t="n"/>
      <c r="Y107" s="32" t="n"/>
      <c r="Z107" s="32" t="n"/>
      <c r="AA107" s="15" t="inlineStr">
        <is>
          <t>Medium</t>
        </is>
      </c>
      <c r="AB107" s="15" t="inlineStr">
        <is>
          <t>Low-sugar variant of fast-grower</t>
        </is>
      </c>
      <c r="AC107" s="15" t="inlineStr">
        <is>
          <t>Low-sugar premium hydration</t>
        </is>
      </c>
      <c r="AD107" s="15" t="inlineStr">
        <is>
          <t>High potassium with very little sugar.</t>
        </is>
      </c>
      <c r="AE107" s="32" t="n"/>
      <c r="AF107" s="34">
        <f>IF(AND(ISNUMBER($P107),ISNUMBER($AL107),$AL107&lt;&gt;0),ROUND($P107/$AL107*100,1),"")</f>
        <v/>
      </c>
      <c r="AG107" s="35">
        <f>IF(AND(ISNUMBER($S107),ISNUMBER($AL107),$AL107&lt;&gt;0),ROUND($S107/$AL107*100,2),"")</f>
        <v/>
      </c>
      <c r="AH107" s="34">
        <f>IF(AND(ISNUMBER($Q107),ISNUMBER($AL107),$AL107&lt;&gt;0),ROUND($Q107/$AL107*100,1),"")</f>
        <v/>
      </c>
      <c r="AI107" s="29">
        <f>IF(ISNUMBER($S107),IF($S107&lt;=1,"Yes","No"),"n/a")</f>
        <v/>
      </c>
      <c r="AJ107" s="29">
        <f>IF(ISNUMBER($S107),ROUND(MAX(0,MIN(100,100-$S107*2.5-IF(ISNUMBER($T107),$T107,0)*0.12+IF($S107&lt;=1,12,0))),0),"")</f>
        <v/>
      </c>
      <c r="AK107" s="29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29" t="n">
        <v>473</v>
      </c>
      <c r="AM107" s="30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BODYARMOR</t>
        </is>
      </c>
      <c r="B108" s="15" t="inlineStr">
        <is>
          <t>BODYARMOR LYTE | Blueberry Pomegranate | 8-pack 473mL</t>
        </is>
      </c>
      <c r="C108" s="15" t="inlineStr">
        <is>
          <t>2) Electrolyte beverage (RTD)</t>
        </is>
      </c>
      <c r="D108" s="15" t="inlineStr">
        <is>
          <t>473 mL bottle</t>
        </is>
      </c>
      <c r="E108" s="29" t="n">
        <v>8</v>
      </c>
      <c r="F108" s="30" t="n"/>
      <c r="G108" s="31">
        <f>IF(AND(ISNUMBER($F108),ISNUMBER($E108),$E108&lt;&gt;0),$F108/$E108,"")</f>
        <v/>
      </c>
      <c r="H108" s="31">
        <f>IF(AND(ISNUMBER($F108),ISNUMBER($AL108),ISNUMBER($E108),($AL108*$E108)&lt;&gt;0),$F108/($AL108*$E108)*100,"")</f>
        <v/>
      </c>
      <c r="I108" s="32" t="n"/>
      <c r="J108" s="33" t="n"/>
      <c r="K108" s="31">
        <f>IF(AND(ISNUMBER($F108),ISNUMBER($J108)),$F108*(1-$J108),"")</f>
        <v/>
      </c>
      <c r="L108" s="32" t="n"/>
      <c r="M108" s="32" t="n"/>
      <c r="N108" s="31">
        <f>IF(ISNUMBER($F108),($F108-IF(ISNUMBER($AM108),$AM108,0))*(1-IF(ISNUMBER($J108),$J108,0)),"")</f>
        <v/>
      </c>
      <c r="O108" s="15" t="inlineStr">
        <is>
          <t>Blueberry Pomegranate</t>
        </is>
      </c>
      <c r="P108" s="29" t="n">
        <v>0</v>
      </c>
      <c r="Q108" s="29" t="n">
        <v>30</v>
      </c>
      <c r="R108" s="29" t="n">
        <v>350</v>
      </c>
      <c r="S108" s="29" t="n">
        <v>3</v>
      </c>
      <c r="T108" s="29" t="n">
        <v>20</v>
      </c>
      <c r="U108" s="15" t="inlineStr">
        <is>
          <t>Stevia + erythritol</t>
        </is>
      </c>
      <c r="V108" s="15" t="inlineStr">
        <is>
          <t>Low sugar, potassium electrolytes, coconut water, vitamins</t>
        </is>
      </c>
      <c r="W108" s="32" t="n"/>
      <c r="X108" s="32" t="n"/>
      <c r="Y108" s="32" t="n"/>
      <c r="Z108" s="32" t="n"/>
      <c r="AA108" s="15" t="inlineStr">
        <is>
          <t>Medium</t>
        </is>
      </c>
      <c r="AB108" s="15" t="inlineStr">
        <is>
          <t>Low-sugar variant of fast-grower</t>
        </is>
      </c>
      <c r="AC108" s="15" t="inlineStr">
        <is>
          <t>Low-sugar premium hydration</t>
        </is>
      </c>
      <c r="AD108" s="15" t="inlineStr">
        <is>
          <t>High potassium with very little sugar.</t>
        </is>
      </c>
      <c r="AE108" s="32" t="n"/>
      <c r="AF108" s="34">
        <f>IF(AND(ISNUMBER($P108),ISNUMBER($AL108),$AL108&lt;&gt;0),ROUND($P108/$AL108*100,1),"")</f>
        <v/>
      </c>
      <c r="AG108" s="35">
        <f>IF(AND(ISNUMBER($S108),ISNUMBER($AL108),$AL108&lt;&gt;0),ROUND($S108/$AL108*100,2),"")</f>
        <v/>
      </c>
      <c r="AH108" s="34">
        <f>IF(AND(ISNUMBER($Q108),ISNUMBER($AL108),$AL108&lt;&gt;0),ROUND($Q108/$AL108*100,1),"")</f>
        <v/>
      </c>
      <c r="AI108" s="29">
        <f>IF(ISNUMBER($S108),IF($S108&lt;=1,"Yes","No"),"n/a")</f>
        <v/>
      </c>
      <c r="AJ108" s="29">
        <f>IF(ISNUMBER($S108),ROUND(MAX(0,MIN(100,100-$S108*2.5-IF(ISNUMBER($T108),$T108,0)*0.12+IF($S108&lt;=1,12,0))),0),"")</f>
        <v/>
      </c>
      <c r="AK108" s="29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29" t="n">
        <v>473</v>
      </c>
      <c r="AM108" s="30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BODYARMOR</t>
        </is>
      </c>
      <c r="B109" s="15" t="inlineStr">
        <is>
          <t>BODYARMOR LYTE | Blueberry Pomegranate | 12-pack 473mL</t>
        </is>
      </c>
      <c r="C109" s="15" t="inlineStr">
        <is>
          <t>2) Electrolyte beverage (RTD)</t>
        </is>
      </c>
      <c r="D109" s="15" t="inlineStr">
        <is>
          <t>473 mL bottle</t>
        </is>
      </c>
      <c r="E109" s="29" t="n">
        <v>12</v>
      </c>
      <c r="F109" s="30" t="n"/>
      <c r="G109" s="31">
        <f>IF(AND(ISNUMBER($F109),ISNUMBER($E109),$E109&lt;&gt;0),$F109/$E109,"")</f>
        <v/>
      </c>
      <c r="H109" s="31">
        <f>IF(AND(ISNUMBER($F109),ISNUMBER($AL109),ISNUMBER($E109),($AL109*$E109)&lt;&gt;0),$F109/($AL109*$E109)*100,"")</f>
        <v/>
      </c>
      <c r="I109" s="32" t="n"/>
      <c r="J109" s="33" t="n"/>
      <c r="K109" s="31">
        <f>IF(AND(ISNUMBER($F109),ISNUMBER($J109)),$F109*(1-$J109),"")</f>
        <v/>
      </c>
      <c r="L109" s="32" t="n"/>
      <c r="M109" s="32" t="n"/>
      <c r="N109" s="31">
        <f>IF(ISNUMBER($F109),($F109-IF(ISNUMBER($AM109),$AM109,0))*(1-IF(ISNUMBER($J109),$J109,0)),"")</f>
        <v/>
      </c>
      <c r="O109" s="15" t="inlineStr">
        <is>
          <t>Blueberry Pomegranate</t>
        </is>
      </c>
      <c r="P109" s="29" t="n">
        <v>0</v>
      </c>
      <c r="Q109" s="29" t="n">
        <v>30</v>
      </c>
      <c r="R109" s="29" t="n">
        <v>350</v>
      </c>
      <c r="S109" s="29" t="n">
        <v>3</v>
      </c>
      <c r="T109" s="29" t="n">
        <v>20</v>
      </c>
      <c r="U109" s="15" t="inlineStr">
        <is>
          <t>Stevia + erythritol</t>
        </is>
      </c>
      <c r="V109" s="15" t="inlineStr">
        <is>
          <t>Low sugar, potassium electrolytes, coconut water, vitamins</t>
        </is>
      </c>
      <c r="W109" s="32" t="n"/>
      <c r="X109" s="32" t="n"/>
      <c r="Y109" s="32" t="n"/>
      <c r="Z109" s="32" t="n"/>
      <c r="AA109" s="15" t="inlineStr">
        <is>
          <t>Medium</t>
        </is>
      </c>
      <c r="AB109" s="15" t="inlineStr">
        <is>
          <t>Low-sugar variant of fast-grower</t>
        </is>
      </c>
      <c r="AC109" s="15" t="inlineStr">
        <is>
          <t>Low-sugar premium hydration</t>
        </is>
      </c>
      <c r="AD109" s="15" t="inlineStr">
        <is>
          <t>High potassium with very little sugar.</t>
        </is>
      </c>
      <c r="AE109" s="32" t="n"/>
      <c r="AF109" s="34">
        <f>IF(AND(ISNUMBER($P109),ISNUMBER($AL109),$AL109&lt;&gt;0),ROUND($P109/$AL109*100,1),"")</f>
        <v/>
      </c>
      <c r="AG109" s="35">
        <f>IF(AND(ISNUMBER($S109),ISNUMBER($AL109),$AL109&lt;&gt;0),ROUND($S109/$AL109*100,2),"")</f>
        <v/>
      </c>
      <c r="AH109" s="34">
        <f>IF(AND(ISNUMBER($Q109),ISNUMBER($AL109),$AL109&lt;&gt;0),ROUND($Q109/$AL109*100,1),"")</f>
        <v/>
      </c>
      <c r="AI109" s="29">
        <f>IF(ISNUMBER($S109),IF($S109&lt;=1,"Yes","No"),"n/a")</f>
        <v/>
      </c>
      <c r="AJ109" s="29">
        <f>IF(ISNUMBER($S109),ROUND(MAX(0,MIN(100,100-$S109*2.5-IF(ISNUMBER($T109),$T109,0)*0.12+IF($S109&lt;=1,12,0))),0),"")</f>
        <v/>
      </c>
      <c r="AK109" s="29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29" t="n">
        <v>473</v>
      </c>
      <c r="AM109" s="30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BODYARMOR</t>
        </is>
      </c>
      <c r="B110" s="15" t="inlineStr">
        <is>
          <t>BODYARMOR LYTE | Blueberry Pomegranate | 18-pack 473mL</t>
        </is>
      </c>
      <c r="C110" s="15" t="inlineStr">
        <is>
          <t>2) Electrolyte beverage (RTD)</t>
        </is>
      </c>
      <c r="D110" s="15" t="inlineStr">
        <is>
          <t>473 mL bottle</t>
        </is>
      </c>
      <c r="E110" s="29" t="n">
        <v>18</v>
      </c>
      <c r="F110" s="30" t="n"/>
      <c r="G110" s="31">
        <f>IF(AND(ISNUMBER($F110),ISNUMBER($E110),$E110&lt;&gt;0),$F110/$E110,"")</f>
        <v/>
      </c>
      <c r="H110" s="31">
        <f>IF(AND(ISNUMBER($F110),ISNUMBER($AL110),ISNUMBER($E110),($AL110*$E110)&lt;&gt;0),$F110/($AL110*$E110)*100,"")</f>
        <v/>
      </c>
      <c r="I110" s="32" t="n"/>
      <c r="J110" s="33" t="n"/>
      <c r="K110" s="31">
        <f>IF(AND(ISNUMBER($F110),ISNUMBER($J110)),$F110*(1-$J110),"")</f>
        <v/>
      </c>
      <c r="L110" s="32" t="n"/>
      <c r="M110" s="32" t="n"/>
      <c r="N110" s="31">
        <f>IF(ISNUMBER($F110),($F110-IF(ISNUMBER($AM110),$AM110,0))*(1-IF(ISNUMBER($J110),$J110,0)),"")</f>
        <v/>
      </c>
      <c r="O110" s="15" t="inlineStr">
        <is>
          <t>Blueberry Pomegranate</t>
        </is>
      </c>
      <c r="P110" s="29" t="n">
        <v>0</v>
      </c>
      <c r="Q110" s="29" t="n">
        <v>30</v>
      </c>
      <c r="R110" s="29" t="n">
        <v>350</v>
      </c>
      <c r="S110" s="29" t="n">
        <v>3</v>
      </c>
      <c r="T110" s="29" t="n">
        <v>20</v>
      </c>
      <c r="U110" s="15" t="inlineStr">
        <is>
          <t>Stevia + erythritol</t>
        </is>
      </c>
      <c r="V110" s="15" t="inlineStr">
        <is>
          <t>Low sugar, potassium electrolytes, coconut water, vitamins</t>
        </is>
      </c>
      <c r="W110" s="32" t="n"/>
      <c r="X110" s="32" t="n"/>
      <c r="Y110" s="32" t="n"/>
      <c r="Z110" s="32" t="n"/>
      <c r="AA110" s="15" t="inlineStr">
        <is>
          <t>Medium</t>
        </is>
      </c>
      <c r="AB110" s="15" t="inlineStr">
        <is>
          <t>Low-sugar variant of fast-grower</t>
        </is>
      </c>
      <c r="AC110" s="15" t="inlineStr">
        <is>
          <t>Low-sugar premium hydration</t>
        </is>
      </c>
      <c r="AD110" s="15" t="inlineStr">
        <is>
          <t>High potassium with very little sugar.</t>
        </is>
      </c>
      <c r="AE110" s="32" t="n"/>
      <c r="AF110" s="34">
        <f>IF(AND(ISNUMBER($P110),ISNUMBER($AL110),$AL110&lt;&gt;0),ROUND($P110/$AL110*100,1),"")</f>
        <v/>
      </c>
      <c r="AG110" s="35">
        <f>IF(AND(ISNUMBER($S110),ISNUMBER($AL110),$AL110&lt;&gt;0),ROUND($S110/$AL110*100,2),"")</f>
        <v/>
      </c>
      <c r="AH110" s="34">
        <f>IF(AND(ISNUMBER($Q110),ISNUMBER($AL110),$AL110&lt;&gt;0),ROUND($Q110/$AL110*100,1),"")</f>
        <v/>
      </c>
      <c r="AI110" s="29">
        <f>IF(ISNUMBER($S110),IF($S110&lt;=1,"Yes","No"),"n/a")</f>
        <v/>
      </c>
      <c r="AJ110" s="29">
        <f>IF(ISNUMBER($S110),ROUND(MAX(0,MIN(100,100-$S110*2.5-IF(ISNUMBER($T110),$T110,0)*0.12+IF($S110&lt;=1,12,0))),0),"")</f>
        <v/>
      </c>
      <c r="AK110" s="29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29" t="n">
        <v>473</v>
      </c>
      <c r="AM110" s="30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BODYARMOR</t>
        </is>
      </c>
      <c r="B111" s="15" t="inlineStr">
        <is>
          <t>BODYARMOR LYTE | Blueberry Pomegranate | 24-pack 473mL</t>
        </is>
      </c>
      <c r="C111" s="15" t="inlineStr">
        <is>
          <t>2) Electrolyte beverage (RTD)</t>
        </is>
      </c>
      <c r="D111" s="15" t="inlineStr">
        <is>
          <t>473 mL bottle</t>
        </is>
      </c>
      <c r="E111" s="29" t="n">
        <v>24</v>
      </c>
      <c r="F111" s="30" t="n"/>
      <c r="G111" s="31">
        <f>IF(AND(ISNUMBER($F111),ISNUMBER($E111),$E111&lt;&gt;0),$F111/$E111,"")</f>
        <v/>
      </c>
      <c r="H111" s="31">
        <f>IF(AND(ISNUMBER($F111),ISNUMBER($AL111),ISNUMBER($E111),($AL111*$E111)&lt;&gt;0),$F111/($AL111*$E111)*100,"")</f>
        <v/>
      </c>
      <c r="I111" s="32" t="n"/>
      <c r="J111" s="33" t="n"/>
      <c r="K111" s="31">
        <f>IF(AND(ISNUMBER($F111),ISNUMBER($J111)),$F111*(1-$J111),"")</f>
        <v/>
      </c>
      <c r="L111" s="32" t="n"/>
      <c r="M111" s="32" t="n"/>
      <c r="N111" s="31">
        <f>IF(ISNUMBER($F111),($F111-IF(ISNUMBER($AM111),$AM111,0))*(1-IF(ISNUMBER($J111),$J111,0)),"")</f>
        <v/>
      </c>
      <c r="O111" s="15" t="inlineStr">
        <is>
          <t>Blueberry Pomegranate</t>
        </is>
      </c>
      <c r="P111" s="29" t="n">
        <v>0</v>
      </c>
      <c r="Q111" s="29" t="n">
        <v>30</v>
      </c>
      <c r="R111" s="29" t="n">
        <v>350</v>
      </c>
      <c r="S111" s="29" t="n">
        <v>3</v>
      </c>
      <c r="T111" s="29" t="n">
        <v>20</v>
      </c>
      <c r="U111" s="15" t="inlineStr">
        <is>
          <t>Stevia + erythritol</t>
        </is>
      </c>
      <c r="V111" s="15" t="inlineStr">
        <is>
          <t>Low sugar, potassium electrolytes, coconut water, vitamins</t>
        </is>
      </c>
      <c r="W111" s="32" t="n"/>
      <c r="X111" s="32" t="n"/>
      <c r="Y111" s="32" t="n"/>
      <c r="Z111" s="32" t="n"/>
      <c r="AA111" s="15" t="inlineStr">
        <is>
          <t>Medium</t>
        </is>
      </c>
      <c r="AB111" s="15" t="inlineStr">
        <is>
          <t>Low-sugar variant of fast-grower</t>
        </is>
      </c>
      <c r="AC111" s="15" t="inlineStr">
        <is>
          <t>Low-sugar premium hydration</t>
        </is>
      </c>
      <c r="AD111" s="15" t="inlineStr">
        <is>
          <t>High potassium with very little sugar.</t>
        </is>
      </c>
      <c r="AE111" s="32" t="n"/>
      <c r="AF111" s="34">
        <f>IF(AND(ISNUMBER($P111),ISNUMBER($AL111),$AL111&lt;&gt;0),ROUND($P111/$AL111*100,1),"")</f>
        <v/>
      </c>
      <c r="AG111" s="35">
        <f>IF(AND(ISNUMBER($S111),ISNUMBER($AL111),$AL111&lt;&gt;0),ROUND($S111/$AL111*100,2),"")</f>
        <v/>
      </c>
      <c r="AH111" s="34">
        <f>IF(AND(ISNUMBER($Q111),ISNUMBER($AL111),$AL111&lt;&gt;0),ROUND($Q111/$AL111*100,1),"")</f>
        <v/>
      </c>
      <c r="AI111" s="29">
        <f>IF(ISNUMBER($S111),IF($S111&lt;=1,"Yes","No"),"n/a")</f>
        <v/>
      </c>
      <c r="AJ111" s="29">
        <f>IF(ISNUMBER($S111),ROUND(MAX(0,MIN(100,100-$S111*2.5-IF(ISNUMBER($T111),$T111,0)*0.12+IF($S111&lt;=1,12,0))),0),"")</f>
        <v/>
      </c>
      <c r="AK111" s="29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29" t="n">
        <v>473</v>
      </c>
      <c r="AM111" s="30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BODYARMOR</t>
        </is>
      </c>
      <c r="B112" s="15" t="inlineStr">
        <is>
          <t>BODYARMOR LYTE | Peach Mango | single 473mL</t>
        </is>
      </c>
      <c r="C112" s="15" t="inlineStr">
        <is>
          <t>2) Electrolyte beverage (RTD)</t>
        </is>
      </c>
      <c r="D112" s="15" t="inlineStr">
        <is>
          <t>473 mL bottle</t>
        </is>
      </c>
      <c r="E112" s="29" t="n">
        <v>1</v>
      </c>
      <c r="F112" s="30" t="n"/>
      <c r="G112" s="31">
        <f>IF(AND(ISNUMBER($F112),ISNUMBER($E112),$E112&lt;&gt;0),$F112/$E112,"")</f>
        <v/>
      </c>
      <c r="H112" s="31">
        <f>IF(AND(ISNUMBER($F112),ISNUMBER($AL112),ISNUMBER($E112),($AL112*$E112)&lt;&gt;0),$F112/($AL112*$E112)*100,"")</f>
        <v/>
      </c>
      <c r="I112" s="32" t="n"/>
      <c r="J112" s="33" t="n"/>
      <c r="K112" s="31">
        <f>IF(AND(ISNUMBER($F112),ISNUMBER($J112)),$F112*(1-$J112),"")</f>
        <v/>
      </c>
      <c r="L112" s="32" t="n"/>
      <c r="M112" s="32" t="n"/>
      <c r="N112" s="31">
        <f>IF(ISNUMBER($F112),($F112-IF(ISNUMBER($AM112),$AM112,0))*(1-IF(ISNUMBER($J112),$J112,0)),"")</f>
        <v/>
      </c>
      <c r="O112" s="15" t="inlineStr">
        <is>
          <t>Peach Mango</t>
        </is>
      </c>
      <c r="P112" s="29" t="n">
        <v>0</v>
      </c>
      <c r="Q112" s="29" t="n">
        <v>30</v>
      </c>
      <c r="R112" s="29" t="n">
        <v>350</v>
      </c>
      <c r="S112" s="29" t="n">
        <v>3</v>
      </c>
      <c r="T112" s="29" t="n">
        <v>20</v>
      </c>
      <c r="U112" s="15" t="inlineStr">
        <is>
          <t>Stevia + erythritol</t>
        </is>
      </c>
      <c r="V112" s="15" t="inlineStr">
        <is>
          <t>Low sugar, potassium electrolytes, coconut water, vitamins</t>
        </is>
      </c>
      <c r="W112" s="32" t="n"/>
      <c r="X112" s="32" t="n"/>
      <c r="Y112" s="32" t="n"/>
      <c r="Z112" s="32" t="n"/>
      <c r="AA112" s="15" t="inlineStr">
        <is>
          <t>Medium</t>
        </is>
      </c>
      <c r="AB112" s="15" t="inlineStr">
        <is>
          <t>Low-sugar variant of fast-grower</t>
        </is>
      </c>
      <c r="AC112" s="15" t="inlineStr">
        <is>
          <t>Low-sugar premium hydration</t>
        </is>
      </c>
      <c r="AD112" s="15" t="inlineStr">
        <is>
          <t>High potassium with very little sugar.</t>
        </is>
      </c>
      <c r="AE112" s="32" t="n"/>
      <c r="AF112" s="34">
        <f>IF(AND(ISNUMBER($P112),ISNUMBER($AL112),$AL112&lt;&gt;0),ROUND($P112/$AL112*100,1),"")</f>
        <v/>
      </c>
      <c r="AG112" s="35">
        <f>IF(AND(ISNUMBER($S112),ISNUMBER($AL112),$AL112&lt;&gt;0),ROUND($S112/$AL112*100,2),"")</f>
        <v/>
      </c>
      <c r="AH112" s="34">
        <f>IF(AND(ISNUMBER($Q112),ISNUMBER($AL112),$AL112&lt;&gt;0),ROUND($Q112/$AL112*100,1),"")</f>
        <v/>
      </c>
      <c r="AI112" s="29">
        <f>IF(ISNUMBER($S112),IF($S112&lt;=1,"Yes","No"),"n/a")</f>
        <v/>
      </c>
      <c r="AJ112" s="29">
        <f>IF(ISNUMBER($S112),ROUND(MAX(0,MIN(100,100-$S112*2.5-IF(ISNUMBER($T112),$T112,0)*0.12+IF($S112&lt;=1,12,0))),0),"")</f>
        <v/>
      </c>
      <c r="AK112" s="29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29" t="n">
        <v>473</v>
      </c>
      <c r="AM112" s="30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BODYARMOR</t>
        </is>
      </c>
      <c r="B113" s="15" t="inlineStr">
        <is>
          <t>BODYARMOR LYTE | Peach Mango | 8-pack 473mL</t>
        </is>
      </c>
      <c r="C113" s="15" t="inlineStr">
        <is>
          <t>2) Electrolyte beverage (RTD)</t>
        </is>
      </c>
      <c r="D113" s="15" t="inlineStr">
        <is>
          <t>473 mL bottle</t>
        </is>
      </c>
      <c r="E113" s="29" t="n">
        <v>8</v>
      </c>
      <c r="F113" s="30" t="n"/>
      <c r="G113" s="31">
        <f>IF(AND(ISNUMBER($F113),ISNUMBER($E113),$E113&lt;&gt;0),$F113/$E113,"")</f>
        <v/>
      </c>
      <c r="H113" s="31">
        <f>IF(AND(ISNUMBER($F113),ISNUMBER($AL113),ISNUMBER($E113),($AL113*$E113)&lt;&gt;0),$F113/($AL113*$E113)*100,"")</f>
        <v/>
      </c>
      <c r="I113" s="32" t="n"/>
      <c r="J113" s="33" t="n"/>
      <c r="K113" s="31">
        <f>IF(AND(ISNUMBER($F113),ISNUMBER($J113)),$F113*(1-$J113),"")</f>
        <v/>
      </c>
      <c r="L113" s="32" t="n"/>
      <c r="M113" s="32" t="n"/>
      <c r="N113" s="31">
        <f>IF(ISNUMBER($F113),($F113-IF(ISNUMBER($AM113),$AM113,0))*(1-IF(ISNUMBER($J113),$J113,0)),"")</f>
        <v/>
      </c>
      <c r="O113" s="15" t="inlineStr">
        <is>
          <t>Peach Mango</t>
        </is>
      </c>
      <c r="P113" s="29" t="n">
        <v>0</v>
      </c>
      <c r="Q113" s="29" t="n">
        <v>30</v>
      </c>
      <c r="R113" s="29" t="n">
        <v>350</v>
      </c>
      <c r="S113" s="29" t="n">
        <v>3</v>
      </c>
      <c r="T113" s="29" t="n">
        <v>20</v>
      </c>
      <c r="U113" s="15" t="inlineStr">
        <is>
          <t>Stevia + erythritol</t>
        </is>
      </c>
      <c r="V113" s="15" t="inlineStr">
        <is>
          <t>Low sugar, potassium electrolytes, coconut water, vitamins</t>
        </is>
      </c>
      <c r="W113" s="32" t="n"/>
      <c r="X113" s="32" t="n"/>
      <c r="Y113" s="32" t="n"/>
      <c r="Z113" s="32" t="n"/>
      <c r="AA113" s="15" t="inlineStr">
        <is>
          <t>Medium</t>
        </is>
      </c>
      <c r="AB113" s="15" t="inlineStr">
        <is>
          <t>Low-sugar variant of fast-grower</t>
        </is>
      </c>
      <c r="AC113" s="15" t="inlineStr">
        <is>
          <t>Low-sugar premium hydration</t>
        </is>
      </c>
      <c r="AD113" s="15" t="inlineStr">
        <is>
          <t>High potassium with very little sugar.</t>
        </is>
      </c>
      <c r="AE113" s="32" t="n"/>
      <c r="AF113" s="34">
        <f>IF(AND(ISNUMBER($P113),ISNUMBER($AL113),$AL113&lt;&gt;0),ROUND($P113/$AL113*100,1),"")</f>
        <v/>
      </c>
      <c r="AG113" s="35">
        <f>IF(AND(ISNUMBER($S113),ISNUMBER($AL113),$AL113&lt;&gt;0),ROUND($S113/$AL113*100,2),"")</f>
        <v/>
      </c>
      <c r="AH113" s="34">
        <f>IF(AND(ISNUMBER($Q113),ISNUMBER($AL113),$AL113&lt;&gt;0),ROUND($Q113/$AL113*100,1),"")</f>
        <v/>
      </c>
      <c r="AI113" s="29">
        <f>IF(ISNUMBER($S113),IF($S113&lt;=1,"Yes","No"),"n/a")</f>
        <v/>
      </c>
      <c r="AJ113" s="29">
        <f>IF(ISNUMBER($S113),ROUND(MAX(0,MIN(100,100-$S113*2.5-IF(ISNUMBER($T113),$T113,0)*0.12+IF($S113&lt;=1,12,0))),0),"")</f>
        <v/>
      </c>
      <c r="AK113" s="29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29" t="n">
        <v>473</v>
      </c>
      <c r="AM113" s="30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BODYARMOR</t>
        </is>
      </c>
      <c r="B114" s="15" t="inlineStr">
        <is>
          <t>BODYARMOR LYTE | Peach Mango | 12-pack 473mL</t>
        </is>
      </c>
      <c r="C114" s="15" t="inlineStr">
        <is>
          <t>2) Electrolyte beverage (RTD)</t>
        </is>
      </c>
      <c r="D114" s="15" t="inlineStr">
        <is>
          <t>473 mL bottle</t>
        </is>
      </c>
      <c r="E114" s="29" t="n">
        <v>12</v>
      </c>
      <c r="F114" s="30" t="n"/>
      <c r="G114" s="31">
        <f>IF(AND(ISNUMBER($F114),ISNUMBER($E114),$E114&lt;&gt;0),$F114/$E114,"")</f>
        <v/>
      </c>
      <c r="H114" s="31">
        <f>IF(AND(ISNUMBER($F114),ISNUMBER($AL114),ISNUMBER($E114),($AL114*$E114)&lt;&gt;0),$F114/($AL114*$E114)*100,"")</f>
        <v/>
      </c>
      <c r="I114" s="32" t="n"/>
      <c r="J114" s="33" t="n"/>
      <c r="K114" s="31">
        <f>IF(AND(ISNUMBER($F114),ISNUMBER($J114)),$F114*(1-$J114),"")</f>
        <v/>
      </c>
      <c r="L114" s="32" t="n"/>
      <c r="M114" s="32" t="n"/>
      <c r="N114" s="31">
        <f>IF(ISNUMBER($F114),($F114-IF(ISNUMBER($AM114),$AM114,0))*(1-IF(ISNUMBER($J114),$J114,0)),"")</f>
        <v/>
      </c>
      <c r="O114" s="15" t="inlineStr">
        <is>
          <t>Peach Mango</t>
        </is>
      </c>
      <c r="P114" s="29" t="n">
        <v>0</v>
      </c>
      <c r="Q114" s="29" t="n">
        <v>30</v>
      </c>
      <c r="R114" s="29" t="n">
        <v>350</v>
      </c>
      <c r="S114" s="29" t="n">
        <v>3</v>
      </c>
      <c r="T114" s="29" t="n">
        <v>20</v>
      </c>
      <c r="U114" s="15" t="inlineStr">
        <is>
          <t>Stevia + erythritol</t>
        </is>
      </c>
      <c r="V114" s="15" t="inlineStr">
        <is>
          <t>Low sugar, potassium electrolytes, coconut water, vitamins</t>
        </is>
      </c>
      <c r="W114" s="32" t="n"/>
      <c r="X114" s="32" t="n"/>
      <c r="Y114" s="32" t="n"/>
      <c r="Z114" s="32" t="n"/>
      <c r="AA114" s="15" t="inlineStr">
        <is>
          <t>Medium</t>
        </is>
      </c>
      <c r="AB114" s="15" t="inlineStr">
        <is>
          <t>Low-sugar variant of fast-grower</t>
        </is>
      </c>
      <c r="AC114" s="15" t="inlineStr">
        <is>
          <t>Low-sugar premium hydration</t>
        </is>
      </c>
      <c r="AD114" s="15" t="inlineStr">
        <is>
          <t>High potassium with very little sugar.</t>
        </is>
      </c>
      <c r="AE114" s="32" t="n"/>
      <c r="AF114" s="34">
        <f>IF(AND(ISNUMBER($P114),ISNUMBER($AL114),$AL114&lt;&gt;0),ROUND($P114/$AL114*100,1),"")</f>
        <v/>
      </c>
      <c r="AG114" s="35">
        <f>IF(AND(ISNUMBER($S114),ISNUMBER($AL114),$AL114&lt;&gt;0),ROUND($S114/$AL114*100,2),"")</f>
        <v/>
      </c>
      <c r="AH114" s="34">
        <f>IF(AND(ISNUMBER($Q114),ISNUMBER($AL114),$AL114&lt;&gt;0),ROUND($Q114/$AL114*100,1),"")</f>
        <v/>
      </c>
      <c r="AI114" s="29">
        <f>IF(ISNUMBER($S114),IF($S114&lt;=1,"Yes","No"),"n/a")</f>
        <v/>
      </c>
      <c r="AJ114" s="29">
        <f>IF(ISNUMBER($S114),ROUND(MAX(0,MIN(100,100-$S114*2.5-IF(ISNUMBER($T114),$T114,0)*0.12+IF($S114&lt;=1,12,0))),0),"")</f>
        <v/>
      </c>
      <c r="AK114" s="29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29" t="n">
        <v>473</v>
      </c>
      <c r="AM114" s="30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BODYARMOR</t>
        </is>
      </c>
      <c r="B115" s="15" t="inlineStr">
        <is>
          <t>BODYARMOR LYTE | Peach Mango | 18-pack 473mL</t>
        </is>
      </c>
      <c r="C115" s="15" t="inlineStr">
        <is>
          <t>2) Electrolyte beverage (RTD)</t>
        </is>
      </c>
      <c r="D115" s="15" t="inlineStr">
        <is>
          <t>473 mL bottle</t>
        </is>
      </c>
      <c r="E115" s="29" t="n">
        <v>18</v>
      </c>
      <c r="F115" s="30" t="n"/>
      <c r="G115" s="31">
        <f>IF(AND(ISNUMBER($F115),ISNUMBER($E115),$E115&lt;&gt;0),$F115/$E115,"")</f>
        <v/>
      </c>
      <c r="H115" s="31">
        <f>IF(AND(ISNUMBER($F115),ISNUMBER($AL115),ISNUMBER($E115),($AL115*$E115)&lt;&gt;0),$F115/($AL115*$E115)*100,"")</f>
        <v/>
      </c>
      <c r="I115" s="32" t="n"/>
      <c r="J115" s="33" t="n"/>
      <c r="K115" s="31">
        <f>IF(AND(ISNUMBER($F115),ISNUMBER($J115)),$F115*(1-$J115),"")</f>
        <v/>
      </c>
      <c r="L115" s="32" t="n"/>
      <c r="M115" s="32" t="n"/>
      <c r="N115" s="31">
        <f>IF(ISNUMBER($F115),($F115-IF(ISNUMBER($AM115),$AM115,0))*(1-IF(ISNUMBER($J115),$J115,0)),"")</f>
        <v/>
      </c>
      <c r="O115" s="15" t="inlineStr">
        <is>
          <t>Peach Mango</t>
        </is>
      </c>
      <c r="P115" s="29" t="n">
        <v>0</v>
      </c>
      <c r="Q115" s="29" t="n">
        <v>30</v>
      </c>
      <c r="R115" s="29" t="n">
        <v>350</v>
      </c>
      <c r="S115" s="29" t="n">
        <v>3</v>
      </c>
      <c r="T115" s="29" t="n">
        <v>20</v>
      </c>
      <c r="U115" s="15" t="inlineStr">
        <is>
          <t>Stevia + erythritol</t>
        </is>
      </c>
      <c r="V115" s="15" t="inlineStr">
        <is>
          <t>Low sugar, potassium electrolytes, coconut water, vitamins</t>
        </is>
      </c>
      <c r="W115" s="32" t="n"/>
      <c r="X115" s="32" t="n"/>
      <c r="Y115" s="32" t="n"/>
      <c r="Z115" s="32" t="n"/>
      <c r="AA115" s="15" t="inlineStr">
        <is>
          <t>Medium</t>
        </is>
      </c>
      <c r="AB115" s="15" t="inlineStr">
        <is>
          <t>Low-sugar variant of fast-grower</t>
        </is>
      </c>
      <c r="AC115" s="15" t="inlineStr">
        <is>
          <t>Low-sugar premium hydration</t>
        </is>
      </c>
      <c r="AD115" s="15" t="inlineStr">
        <is>
          <t>High potassium with very little sugar.</t>
        </is>
      </c>
      <c r="AE115" s="32" t="n"/>
      <c r="AF115" s="34">
        <f>IF(AND(ISNUMBER($P115),ISNUMBER($AL115),$AL115&lt;&gt;0),ROUND($P115/$AL115*100,1),"")</f>
        <v/>
      </c>
      <c r="AG115" s="35">
        <f>IF(AND(ISNUMBER($S115),ISNUMBER($AL115),$AL115&lt;&gt;0),ROUND($S115/$AL115*100,2),"")</f>
        <v/>
      </c>
      <c r="AH115" s="34">
        <f>IF(AND(ISNUMBER($Q115),ISNUMBER($AL115),$AL115&lt;&gt;0),ROUND($Q115/$AL115*100,1),"")</f>
        <v/>
      </c>
      <c r="AI115" s="29">
        <f>IF(ISNUMBER($S115),IF($S115&lt;=1,"Yes","No"),"n/a")</f>
        <v/>
      </c>
      <c r="AJ115" s="29">
        <f>IF(ISNUMBER($S115),ROUND(MAX(0,MIN(100,100-$S115*2.5-IF(ISNUMBER($T115),$T115,0)*0.12+IF($S115&lt;=1,12,0))),0),"")</f>
        <v/>
      </c>
      <c r="AK115" s="29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29" t="n">
        <v>473</v>
      </c>
      <c r="AM115" s="30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BODYARMOR</t>
        </is>
      </c>
      <c r="B116" s="15" t="inlineStr">
        <is>
          <t>BODYARMOR LYTE | Peach Mango | 24-pack 473mL</t>
        </is>
      </c>
      <c r="C116" s="15" t="inlineStr">
        <is>
          <t>2) Electrolyte beverage (RTD)</t>
        </is>
      </c>
      <c r="D116" s="15" t="inlineStr">
        <is>
          <t>473 mL bottle</t>
        </is>
      </c>
      <c r="E116" s="29" t="n">
        <v>24</v>
      </c>
      <c r="F116" s="30" t="n"/>
      <c r="G116" s="31">
        <f>IF(AND(ISNUMBER($F116),ISNUMBER($E116),$E116&lt;&gt;0),$F116/$E116,"")</f>
        <v/>
      </c>
      <c r="H116" s="31">
        <f>IF(AND(ISNUMBER($F116),ISNUMBER($AL116),ISNUMBER($E116),($AL116*$E116)&lt;&gt;0),$F116/($AL116*$E116)*100,"")</f>
        <v/>
      </c>
      <c r="I116" s="32" t="n"/>
      <c r="J116" s="33" t="n"/>
      <c r="K116" s="31">
        <f>IF(AND(ISNUMBER($F116),ISNUMBER($J116)),$F116*(1-$J116),"")</f>
        <v/>
      </c>
      <c r="L116" s="32" t="n"/>
      <c r="M116" s="32" t="n"/>
      <c r="N116" s="31">
        <f>IF(ISNUMBER($F116),($F116-IF(ISNUMBER($AM116),$AM116,0))*(1-IF(ISNUMBER($J116),$J116,0)),"")</f>
        <v/>
      </c>
      <c r="O116" s="15" t="inlineStr">
        <is>
          <t>Peach Mango</t>
        </is>
      </c>
      <c r="P116" s="29" t="n">
        <v>0</v>
      </c>
      <c r="Q116" s="29" t="n">
        <v>30</v>
      </c>
      <c r="R116" s="29" t="n">
        <v>350</v>
      </c>
      <c r="S116" s="29" t="n">
        <v>3</v>
      </c>
      <c r="T116" s="29" t="n">
        <v>20</v>
      </c>
      <c r="U116" s="15" t="inlineStr">
        <is>
          <t>Stevia + erythritol</t>
        </is>
      </c>
      <c r="V116" s="15" t="inlineStr">
        <is>
          <t>Low sugar, potassium electrolytes, coconut water, vitamins</t>
        </is>
      </c>
      <c r="W116" s="32" t="n"/>
      <c r="X116" s="32" t="n"/>
      <c r="Y116" s="32" t="n"/>
      <c r="Z116" s="32" t="n"/>
      <c r="AA116" s="15" t="inlineStr">
        <is>
          <t>Medium</t>
        </is>
      </c>
      <c r="AB116" s="15" t="inlineStr">
        <is>
          <t>Low-sugar variant of fast-grower</t>
        </is>
      </c>
      <c r="AC116" s="15" t="inlineStr">
        <is>
          <t>Low-sugar premium hydration</t>
        </is>
      </c>
      <c r="AD116" s="15" t="inlineStr">
        <is>
          <t>High potassium with very little sugar.</t>
        </is>
      </c>
      <c r="AE116" s="32" t="n"/>
      <c r="AF116" s="34">
        <f>IF(AND(ISNUMBER($P116),ISNUMBER($AL116),$AL116&lt;&gt;0),ROUND($P116/$AL116*100,1),"")</f>
        <v/>
      </c>
      <c r="AG116" s="35">
        <f>IF(AND(ISNUMBER($S116),ISNUMBER($AL116),$AL116&lt;&gt;0),ROUND($S116/$AL116*100,2),"")</f>
        <v/>
      </c>
      <c r="AH116" s="34">
        <f>IF(AND(ISNUMBER($Q116),ISNUMBER($AL116),$AL116&lt;&gt;0),ROUND($Q116/$AL116*100,1),"")</f>
        <v/>
      </c>
      <c r="AI116" s="29">
        <f>IF(ISNUMBER($S116),IF($S116&lt;=1,"Yes","No"),"n/a")</f>
        <v/>
      </c>
      <c r="AJ116" s="29">
        <f>IF(ISNUMBER($S116),ROUND(MAX(0,MIN(100,100-$S116*2.5-IF(ISNUMBER($T116),$T116,0)*0.12+IF($S116&lt;=1,12,0))),0),"")</f>
        <v/>
      </c>
      <c r="AK116" s="29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29" t="n">
        <v>473</v>
      </c>
      <c r="AM116" s="30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BODYARMOR</t>
        </is>
      </c>
      <c r="B117" s="15" t="inlineStr">
        <is>
          <t>BODYARMOR LYTE | Tropical Coconut | single 473mL</t>
        </is>
      </c>
      <c r="C117" s="15" t="inlineStr">
        <is>
          <t>2) Electrolyte beverage (RTD)</t>
        </is>
      </c>
      <c r="D117" s="15" t="inlineStr">
        <is>
          <t>473 mL bottle</t>
        </is>
      </c>
      <c r="E117" s="29" t="n">
        <v>1</v>
      </c>
      <c r="F117" s="30" t="n"/>
      <c r="G117" s="31">
        <f>IF(AND(ISNUMBER($F117),ISNUMBER($E117),$E117&lt;&gt;0),$F117/$E117,"")</f>
        <v/>
      </c>
      <c r="H117" s="31">
        <f>IF(AND(ISNUMBER($F117),ISNUMBER($AL117),ISNUMBER($E117),($AL117*$E117)&lt;&gt;0),$F117/($AL117*$E117)*100,"")</f>
        <v/>
      </c>
      <c r="I117" s="32" t="n"/>
      <c r="J117" s="33" t="n"/>
      <c r="K117" s="31">
        <f>IF(AND(ISNUMBER($F117),ISNUMBER($J117)),$F117*(1-$J117),"")</f>
        <v/>
      </c>
      <c r="L117" s="32" t="n"/>
      <c r="M117" s="32" t="n"/>
      <c r="N117" s="31">
        <f>IF(ISNUMBER($F117),($F117-IF(ISNUMBER($AM117),$AM117,0))*(1-IF(ISNUMBER($J117),$J117,0)),"")</f>
        <v/>
      </c>
      <c r="O117" s="15" t="inlineStr">
        <is>
          <t>Tropical Coconut</t>
        </is>
      </c>
      <c r="P117" s="29" t="n">
        <v>0</v>
      </c>
      <c r="Q117" s="29" t="n">
        <v>30</v>
      </c>
      <c r="R117" s="29" t="n">
        <v>350</v>
      </c>
      <c r="S117" s="29" t="n">
        <v>3</v>
      </c>
      <c r="T117" s="29" t="n">
        <v>20</v>
      </c>
      <c r="U117" s="15" t="inlineStr">
        <is>
          <t>Stevia + erythritol</t>
        </is>
      </c>
      <c r="V117" s="15" t="inlineStr">
        <is>
          <t>Low sugar, potassium electrolytes, coconut water, vitamins</t>
        </is>
      </c>
      <c r="W117" s="32" t="n"/>
      <c r="X117" s="32" t="n"/>
      <c r="Y117" s="32" t="n"/>
      <c r="Z117" s="32" t="n"/>
      <c r="AA117" s="15" t="inlineStr">
        <is>
          <t>Medium</t>
        </is>
      </c>
      <c r="AB117" s="15" t="inlineStr">
        <is>
          <t>Low-sugar variant of fast-grower</t>
        </is>
      </c>
      <c r="AC117" s="15" t="inlineStr">
        <is>
          <t>Low-sugar premium hydration</t>
        </is>
      </c>
      <c r="AD117" s="15" t="inlineStr">
        <is>
          <t>High potassium with very little sugar.</t>
        </is>
      </c>
      <c r="AE117" s="32" t="n"/>
      <c r="AF117" s="34">
        <f>IF(AND(ISNUMBER($P117),ISNUMBER($AL117),$AL117&lt;&gt;0),ROUND($P117/$AL117*100,1),"")</f>
        <v/>
      </c>
      <c r="AG117" s="35">
        <f>IF(AND(ISNUMBER($S117),ISNUMBER($AL117),$AL117&lt;&gt;0),ROUND($S117/$AL117*100,2),"")</f>
        <v/>
      </c>
      <c r="AH117" s="34">
        <f>IF(AND(ISNUMBER($Q117),ISNUMBER($AL117),$AL117&lt;&gt;0),ROUND($Q117/$AL117*100,1),"")</f>
        <v/>
      </c>
      <c r="AI117" s="29">
        <f>IF(ISNUMBER($S117),IF($S117&lt;=1,"Yes","No"),"n/a")</f>
        <v/>
      </c>
      <c r="AJ117" s="29">
        <f>IF(ISNUMBER($S117),ROUND(MAX(0,MIN(100,100-$S117*2.5-IF(ISNUMBER($T117),$T117,0)*0.12+IF($S117&lt;=1,12,0))),0),"")</f>
        <v/>
      </c>
      <c r="AK117" s="29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29" t="n">
        <v>473</v>
      </c>
      <c r="AM117" s="30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BODYARMOR</t>
        </is>
      </c>
      <c r="B118" s="15" t="inlineStr">
        <is>
          <t>BODYARMOR LYTE | Tropical Coconut | 8-pack 473mL</t>
        </is>
      </c>
      <c r="C118" s="15" t="inlineStr">
        <is>
          <t>2) Electrolyte beverage (RTD)</t>
        </is>
      </c>
      <c r="D118" s="15" t="inlineStr">
        <is>
          <t>473 mL bottle</t>
        </is>
      </c>
      <c r="E118" s="29" t="n">
        <v>8</v>
      </c>
      <c r="F118" s="30" t="n"/>
      <c r="G118" s="31">
        <f>IF(AND(ISNUMBER($F118),ISNUMBER($E118),$E118&lt;&gt;0),$F118/$E118,"")</f>
        <v/>
      </c>
      <c r="H118" s="31">
        <f>IF(AND(ISNUMBER($F118),ISNUMBER($AL118),ISNUMBER($E118),($AL118*$E118)&lt;&gt;0),$F118/($AL118*$E118)*100,"")</f>
        <v/>
      </c>
      <c r="I118" s="32" t="n"/>
      <c r="J118" s="33" t="n"/>
      <c r="K118" s="31">
        <f>IF(AND(ISNUMBER($F118),ISNUMBER($J118)),$F118*(1-$J118),"")</f>
        <v/>
      </c>
      <c r="L118" s="32" t="n"/>
      <c r="M118" s="32" t="n"/>
      <c r="N118" s="31">
        <f>IF(ISNUMBER($F118),($F118-IF(ISNUMBER($AM118),$AM118,0))*(1-IF(ISNUMBER($J118),$J118,0)),"")</f>
        <v/>
      </c>
      <c r="O118" s="15" t="inlineStr">
        <is>
          <t>Tropical Coconut</t>
        </is>
      </c>
      <c r="P118" s="29" t="n">
        <v>0</v>
      </c>
      <c r="Q118" s="29" t="n">
        <v>30</v>
      </c>
      <c r="R118" s="29" t="n">
        <v>350</v>
      </c>
      <c r="S118" s="29" t="n">
        <v>3</v>
      </c>
      <c r="T118" s="29" t="n">
        <v>20</v>
      </c>
      <c r="U118" s="15" t="inlineStr">
        <is>
          <t>Stevia + erythritol</t>
        </is>
      </c>
      <c r="V118" s="15" t="inlineStr">
        <is>
          <t>Low sugar, potassium electrolytes, coconut water, vitamins</t>
        </is>
      </c>
      <c r="W118" s="32" t="n"/>
      <c r="X118" s="32" t="n"/>
      <c r="Y118" s="32" t="n"/>
      <c r="Z118" s="32" t="n"/>
      <c r="AA118" s="15" t="inlineStr">
        <is>
          <t>Medium</t>
        </is>
      </c>
      <c r="AB118" s="15" t="inlineStr">
        <is>
          <t>Low-sugar variant of fast-grower</t>
        </is>
      </c>
      <c r="AC118" s="15" t="inlineStr">
        <is>
          <t>Low-sugar premium hydration</t>
        </is>
      </c>
      <c r="AD118" s="15" t="inlineStr">
        <is>
          <t>High potassium with very little sugar.</t>
        </is>
      </c>
      <c r="AE118" s="32" t="n"/>
      <c r="AF118" s="34">
        <f>IF(AND(ISNUMBER($P118),ISNUMBER($AL118),$AL118&lt;&gt;0),ROUND($P118/$AL118*100,1),"")</f>
        <v/>
      </c>
      <c r="AG118" s="35">
        <f>IF(AND(ISNUMBER($S118),ISNUMBER($AL118),$AL118&lt;&gt;0),ROUND($S118/$AL118*100,2),"")</f>
        <v/>
      </c>
      <c r="AH118" s="34">
        <f>IF(AND(ISNUMBER($Q118),ISNUMBER($AL118),$AL118&lt;&gt;0),ROUND($Q118/$AL118*100,1),"")</f>
        <v/>
      </c>
      <c r="AI118" s="29">
        <f>IF(ISNUMBER($S118),IF($S118&lt;=1,"Yes","No"),"n/a")</f>
        <v/>
      </c>
      <c r="AJ118" s="29">
        <f>IF(ISNUMBER($S118),ROUND(MAX(0,MIN(100,100-$S118*2.5-IF(ISNUMBER($T118),$T118,0)*0.12+IF($S118&lt;=1,12,0))),0),"")</f>
        <v/>
      </c>
      <c r="AK118" s="29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29" t="n">
        <v>473</v>
      </c>
      <c r="AM118" s="30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BODYARMOR</t>
        </is>
      </c>
      <c r="B119" s="15" t="inlineStr">
        <is>
          <t>BODYARMOR LYTE | Tropical Coconut | 12-pack 473mL</t>
        </is>
      </c>
      <c r="C119" s="15" t="inlineStr">
        <is>
          <t>2) Electrolyte beverage (RTD)</t>
        </is>
      </c>
      <c r="D119" s="15" t="inlineStr">
        <is>
          <t>473 mL bottle</t>
        </is>
      </c>
      <c r="E119" s="29" t="n">
        <v>12</v>
      </c>
      <c r="F119" s="30" t="n"/>
      <c r="G119" s="31">
        <f>IF(AND(ISNUMBER($F119),ISNUMBER($E119),$E119&lt;&gt;0),$F119/$E119,"")</f>
        <v/>
      </c>
      <c r="H119" s="31">
        <f>IF(AND(ISNUMBER($F119),ISNUMBER($AL119),ISNUMBER($E119),($AL119*$E119)&lt;&gt;0),$F119/($AL119*$E119)*100,"")</f>
        <v/>
      </c>
      <c r="I119" s="32" t="n"/>
      <c r="J119" s="33" t="n"/>
      <c r="K119" s="31">
        <f>IF(AND(ISNUMBER($F119),ISNUMBER($J119)),$F119*(1-$J119),"")</f>
        <v/>
      </c>
      <c r="L119" s="32" t="n"/>
      <c r="M119" s="32" t="n"/>
      <c r="N119" s="31">
        <f>IF(ISNUMBER($F119),($F119-IF(ISNUMBER($AM119),$AM119,0))*(1-IF(ISNUMBER($J119),$J119,0)),"")</f>
        <v/>
      </c>
      <c r="O119" s="15" t="inlineStr">
        <is>
          <t>Tropical Coconut</t>
        </is>
      </c>
      <c r="P119" s="29" t="n">
        <v>0</v>
      </c>
      <c r="Q119" s="29" t="n">
        <v>30</v>
      </c>
      <c r="R119" s="29" t="n">
        <v>350</v>
      </c>
      <c r="S119" s="29" t="n">
        <v>3</v>
      </c>
      <c r="T119" s="29" t="n">
        <v>20</v>
      </c>
      <c r="U119" s="15" t="inlineStr">
        <is>
          <t>Stevia + erythritol</t>
        </is>
      </c>
      <c r="V119" s="15" t="inlineStr">
        <is>
          <t>Low sugar, potassium electrolytes, coconut water, vitamins</t>
        </is>
      </c>
      <c r="W119" s="32" t="n"/>
      <c r="X119" s="32" t="n"/>
      <c r="Y119" s="32" t="n"/>
      <c r="Z119" s="32" t="n"/>
      <c r="AA119" s="15" t="inlineStr">
        <is>
          <t>Medium</t>
        </is>
      </c>
      <c r="AB119" s="15" t="inlineStr">
        <is>
          <t>Low-sugar variant of fast-grower</t>
        </is>
      </c>
      <c r="AC119" s="15" t="inlineStr">
        <is>
          <t>Low-sugar premium hydration</t>
        </is>
      </c>
      <c r="AD119" s="15" t="inlineStr">
        <is>
          <t>High potassium with very little sugar.</t>
        </is>
      </c>
      <c r="AE119" s="32" t="n"/>
      <c r="AF119" s="34">
        <f>IF(AND(ISNUMBER($P119),ISNUMBER($AL119),$AL119&lt;&gt;0),ROUND($P119/$AL119*100,1),"")</f>
        <v/>
      </c>
      <c r="AG119" s="35">
        <f>IF(AND(ISNUMBER($S119),ISNUMBER($AL119),$AL119&lt;&gt;0),ROUND($S119/$AL119*100,2),"")</f>
        <v/>
      </c>
      <c r="AH119" s="34">
        <f>IF(AND(ISNUMBER($Q119),ISNUMBER($AL119),$AL119&lt;&gt;0),ROUND($Q119/$AL119*100,1),"")</f>
        <v/>
      </c>
      <c r="AI119" s="29">
        <f>IF(ISNUMBER($S119),IF($S119&lt;=1,"Yes","No"),"n/a")</f>
        <v/>
      </c>
      <c r="AJ119" s="29">
        <f>IF(ISNUMBER($S119),ROUND(MAX(0,MIN(100,100-$S119*2.5-IF(ISNUMBER($T119),$T119,0)*0.12+IF($S119&lt;=1,12,0))),0),"")</f>
        <v/>
      </c>
      <c r="AK119" s="29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29" t="n">
        <v>473</v>
      </c>
      <c r="AM119" s="30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BODYARMOR</t>
        </is>
      </c>
      <c r="B120" s="15" t="inlineStr">
        <is>
          <t>BODYARMOR LYTE | Tropical Coconut | 18-pack 473mL</t>
        </is>
      </c>
      <c r="C120" s="15" t="inlineStr">
        <is>
          <t>2) Electrolyte beverage (RTD)</t>
        </is>
      </c>
      <c r="D120" s="15" t="inlineStr">
        <is>
          <t>473 mL bottle</t>
        </is>
      </c>
      <c r="E120" s="29" t="n">
        <v>18</v>
      </c>
      <c r="F120" s="30" t="n"/>
      <c r="G120" s="31">
        <f>IF(AND(ISNUMBER($F120),ISNUMBER($E120),$E120&lt;&gt;0),$F120/$E120,"")</f>
        <v/>
      </c>
      <c r="H120" s="31">
        <f>IF(AND(ISNUMBER($F120),ISNUMBER($AL120),ISNUMBER($E120),($AL120*$E120)&lt;&gt;0),$F120/($AL120*$E120)*100,"")</f>
        <v/>
      </c>
      <c r="I120" s="32" t="n"/>
      <c r="J120" s="33" t="n"/>
      <c r="K120" s="31">
        <f>IF(AND(ISNUMBER($F120),ISNUMBER($J120)),$F120*(1-$J120),"")</f>
        <v/>
      </c>
      <c r="L120" s="32" t="n"/>
      <c r="M120" s="32" t="n"/>
      <c r="N120" s="31">
        <f>IF(ISNUMBER($F120),($F120-IF(ISNUMBER($AM120),$AM120,0))*(1-IF(ISNUMBER($J120),$J120,0)),"")</f>
        <v/>
      </c>
      <c r="O120" s="15" t="inlineStr">
        <is>
          <t>Tropical Coconut</t>
        </is>
      </c>
      <c r="P120" s="29" t="n">
        <v>0</v>
      </c>
      <c r="Q120" s="29" t="n">
        <v>30</v>
      </c>
      <c r="R120" s="29" t="n">
        <v>350</v>
      </c>
      <c r="S120" s="29" t="n">
        <v>3</v>
      </c>
      <c r="T120" s="29" t="n">
        <v>20</v>
      </c>
      <c r="U120" s="15" t="inlineStr">
        <is>
          <t>Stevia + erythritol</t>
        </is>
      </c>
      <c r="V120" s="15" t="inlineStr">
        <is>
          <t>Low sugar, potassium electrolytes, coconut water, vitamins</t>
        </is>
      </c>
      <c r="W120" s="32" t="n"/>
      <c r="X120" s="32" t="n"/>
      <c r="Y120" s="32" t="n"/>
      <c r="Z120" s="32" t="n"/>
      <c r="AA120" s="15" t="inlineStr">
        <is>
          <t>Medium</t>
        </is>
      </c>
      <c r="AB120" s="15" t="inlineStr">
        <is>
          <t>Low-sugar variant of fast-grower</t>
        </is>
      </c>
      <c r="AC120" s="15" t="inlineStr">
        <is>
          <t>Low-sugar premium hydration</t>
        </is>
      </c>
      <c r="AD120" s="15" t="inlineStr">
        <is>
          <t>High potassium with very little sugar.</t>
        </is>
      </c>
      <c r="AE120" s="32" t="n"/>
      <c r="AF120" s="34">
        <f>IF(AND(ISNUMBER($P120),ISNUMBER($AL120),$AL120&lt;&gt;0),ROUND($P120/$AL120*100,1),"")</f>
        <v/>
      </c>
      <c r="AG120" s="35">
        <f>IF(AND(ISNUMBER($S120),ISNUMBER($AL120),$AL120&lt;&gt;0),ROUND($S120/$AL120*100,2),"")</f>
        <v/>
      </c>
      <c r="AH120" s="34">
        <f>IF(AND(ISNUMBER($Q120),ISNUMBER($AL120),$AL120&lt;&gt;0),ROUND($Q120/$AL120*100,1),"")</f>
        <v/>
      </c>
      <c r="AI120" s="29">
        <f>IF(ISNUMBER($S120),IF($S120&lt;=1,"Yes","No"),"n/a")</f>
        <v/>
      </c>
      <c r="AJ120" s="29">
        <f>IF(ISNUMBER($S120),ROUND(MAX(0,MIN(100,100-$S120*2.5-IF(ISNUMBER($T120),$T120,0)*0.12+IF($S120&lt;=1,12,0))),0),"")</f>
        <v/>
      </c>
      <c r="AK120" s="29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29" t="n">
        <v>473</v>
      </c>
      <c r="AM120" s="30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BODYARMOR</t>
        </is>
      </c>
      <c r="B121" s="15" t="inlineStr">
        <is>
          <t>BODYARMOR LYTE | Tropical Coconut | 24-pack 473mL</t>
        </is>
      </c>
      <c r="C121" s="15" t="inlineStr">
        <is>
          <t>2) Electrolyte beverage (RTD)</t>
        </is>
      </c>
      <c r="D121" s="15" t="inlineStr">
        <is>
          <t>473 mL bottle</t>
        </is>
      </c>
      <c r="E121" s="29" t="n">
        <v>24</v>
      </c>
      <c r="F121" s="30" t="n"/>
      <c r="G121" s="31">
        <f>IF(AND(ISNUMBER($F121),ISNUMBER($E121),$E121&lt;&gt;0),$F121/$E121,"")</f>
        <v/>
      </c>
      <c r="H121" s="31">
        <f>IF(AND(ISNUMBER($F121),ISNUMBER($AL121),ISNUMBER($E121),($AL121*$E121)&lt;&gt;0),$F121/($AL121*$E121)*100,"")</f>
        <v/>
      </c>
      <c r="I121" s="32" t="n"/>
      <c r="J121" s="33" t="n"/>
      <c r="K121" s="31">
        <f>IF(AND(ISNUMBER($F121),ISNUMBER($J121)),$F121*(1-$J121),"")</f>
        <v/>
      </c>
      <c r="L121" s="32" t="n"/>
      <c r="M121" s="32" t="n"/>
      <c r="N121" s="31">
        <f>IF(ISNUMBER($F121),($F121-IF(ISNUMBER($AM121),$AM121,0))*(1-IF(ISNUMBER($J121),$J121,0)),"")</f>
        <v/>
      </c>
      <c r="O121" s="15" t="inlineStr">
        <is>
          <t>Tropical Coconut</t>
        </is>
      </c>
      <c r="P121" s="29" t="n">
        <v>0</v>
      </c>
      <c r="Q121" s="29" t="n">
        <v>30</v>
      </c>
      <c r="R121" s="29" t="n">
        <v>350</v>
      </c>
      <c r="S121" s="29" t="n">
        <v>3</v>
      </c>
      <c r="T121" s="29" t="n">
        <v>20</v>
      </c>
      <c r="U121" s="15" t="inlineStr">
        <is>
          <t>Stevia + erythritol</t>
        </is>
      </c>
      <c r="V121" s="15" t="inlineStr">
        <is>
          <t>Low sugar, potassium electrolytes, coconut water, vitamins</t>
        </is>
      </c>
      <c r="W121" s="32" t="n"/>
      <c r="X121" s="32" t="n"/>
      <c r="Y121" s="32" t="n"/>
      <c r="Z121" s="32" t="n"/>
      <c r="AA121" s="15" t="inlineStr">
        <is>
          <t>Medium</t>
        </is>
      </c>
      <c r="AB121" s="15" t="inlineStr">
        <is>
          <t>Low-sugar variant of fast-grower</t>
        </is>
      </c>
      <c r="AC121" s="15" t="inlineStr">
        <is>
          <t>Low-sugar premium hydration</t>
        </is>
      </c>
      <c r="AD121" s="15" t="inlineStr">
        <is>
          <t>High potassium with very little sugar.</t>
        </is>
      </c>
      <c r="AE121" s="32" t="n"/>
      <c r="AF121" s="34">
        <f>IF(AND(ISNUMBER($P121),ISNUMBER($AL121),$AL121&lt;&gt;0),ROUND($P121/$AL121*100,1),"")</f>
        <v/>
      </c>
      <c r="AG121" s="35">
        <f>IF(AND(ISNUMBER($S121),ISNUMBER($AL121),$AL121&lt;&gt;0),ROUND($S121/$AL121*100,2),"")</f>
        <v/>
      </c>
      <c r="AH121" s="34">
        <f>IF(AND(ISNUMBER($Q121),ISNUMBER($AL121),$AL121&lt;&gt;0),ROUND($Q121/$AL121*100,1),"")</f>
        <v/>
      </c>
      <c r="AI121" s="29">
        <f>IF(ISNUMBER($S121),IF($S121&lt;=1,"Yes","No"),"n/a")</f>
        <v/>
      </c>
      <c r="AJ121" s="29">
        <f>IF(ISNUMBER($S121),ROUND(MAX(0,MIN(100,100-$S121*2.5-IF(ISNUMBER($T121),$T121,0)*0.12+IF($S121&lt;=1,12,0))),0),"")</f>
        <v/>
      </c>
      <c r="AK121" s="29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29" t="n">
        <v>473</v>
      </c>
      <c r="AM121" s="30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BODYARMOR</t>
        </is>
      </c>
      <c r="B122" s="15" t="inlineStr">
        <is>
          <t>BODYARMOR LYTE | Berry Punch | single 473mL</t>
        </is>
      </c>
      <c r="C122" s="15" t="inlineStr">
        <is>
          <t>2) Electrolyte beverage (RTD)</t>
        </is>
      </c>
      <c r="D122" s="15" t="inlineStr">
        <is>
          <t>473 mL bottle</t>
        </is>
      </c>
      <c r="E122" s="29" t="n">
        <v>1</v>
      </c>
      <c r="F122" s="30" t="n"/>
      <c r="G122" s="31">
        <f>IF(AND(ISNUMBER($F122),ISNUMBER($E122),$E122&lt;&gt;0),$F122/$E122,"")</f>
        <v/>
      </c>
      <c r="H122" s="31">
        <f>IF(AND(ISNUMBER($F122),ISNUMBER($AL122),ISNUMBER($E122),($AL122*$E122)&lt;&gt;0),$F122/($AL122*$E122)*100,"")</f>
        <v/>
      </c>
      <c r="I122" s="32" t="n"/>
      <c r="J122" s="33" t="n"/>
      <c r="K122" s="31">
        <f>IF(AND(ISNUMBER($F122),ISNUMBER($J122)),$F122*(1-$J122),"")</f>
        <v/>
      </c>
      <c r="L122" s="32" t="n"/>
      <c r="M122" s="32" t="n"/>
      <c r="N122" s="31">
        <f>IF(ISNUMBER($F122),($F122-IF(ISNUMBER($AM122),$AM122,0))*(1-IF(ISNUMBER($J122),$J122,0)),"")</f>
        <v/>
      </c>
      <c r="O122" s="15" t="inlineStr">
        <is>
          <t>Berry Punch</t>
        </is>
      </c>
      <c r="P122" s="29" t="n">
        <v>0</v>
      </c>
      <c r="Q122" s="29" t="n">
        <v>30</v>
      </c>
      <c r="R122" s="29" t="n">
        <v>350</v>
      </c>
      <c r="S122" s="29" t="n">
        <v>3</v>
      </c>
      <c r="T122" s="29" t="n">
        <v>20</v>
      </c>
      <c r="U122" s="15" t="inlineStr">
        <is>
          <t>Stevia + erythritol</t>
        </is>
      </c>
      <c r="V122" s="15" t="inlineStr">
        <is>
          <t>Low sugar, potassium electrolytes, coconut water, vitamins</t>
        </is>
      </c>
      <c r="W122" s="32" t="n"/>
      <c r="X122" s="32" t="n"/>
      <c r="Y122" s="32" t="n"/>
      <c r="Z122" s="32" t="n"/>
      <c r="AA122" s="15" t="inlineStr">
        <is>
          <t>Medium</t>
        </is>
      </c>
      <c r="AB122" s="15" t="inlineStr">
        <is>
          <t>Low-sugar variant of fast-grower</t>
        </is>
      </c>
      <c r="AC122" s="15" t="inlineStr">
        <is>
          <t>Low-sugar premium hydration</t>
        </is>
      </c>
      <c r="AD122" s="15" t="inlineStr">
        <is>
          <t>High potassium with very little sugar.</t>
        </is>
      </c>
      <c r="AE122" s="32" t="n"/>
      <c r="AF122" s="34">
        <f>IF(AND(ISNUMBER($P122),ISNUMBER($AL122),$AL122&lt;&gt;0),ROUND($P122/$AL122*100,1),"")</f>
        <v/>
      </c>
      <c r="AG122" s="35">
        <f>IF(AND(ISNUMBER($S122),ISNUMBER($AL122),$AL122&lt;&gt;0),ROUND($S122/$AL122*100,2),"")</f>
        <v/>
      </c>
      <c r="AH122" s="34">
        <f>IF(AND(ISNUMBER($Q122),ISNUMBER($AL122),$AL122&lt;&gt;0),ROUND($Q122/$AL122*100,1),"")</f>
        <v/>
      </c>
      <c r="AI122" s="29">
        <f>IF(ISNUMBER($S122),IF($S122&lt;=1,"Yes","No"),"n/a")</f>
        <v/>
      </c>
      <c r="AJ122" s="29">
        <f>IF(ISNUMBER($S122),ROUND(MAX(0,MIN(100,100-$S122*2.5-IF(ISNUMBER($T122),$T122,0)*0.12+IF($S122&lt;=1,12,0))),0),"")</f>
        <v/>
      </c>
      <c r="AK122" s="29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29" t="n">
        <v>473</v>
      </c>
      <c r="AM122" s="30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BODYARMOR</t>
        </is>
      </c>
      <c r="B123" s="15" t="inlineStr">
        <is>
          <t>BODYARMOR LYTE | Berry Punch | 8-pack 473mL</t>
        </is>
      </c>
      <c r="C123" s="15" t="inlineStr">
        <is>
          <t>2) Electrolyte beverage (RTD)</t>
        </is>
      </c>
      <c r="D123" s="15" t="inlineStr">
        <is>
          <t>473 mL bottle</t>
        </is>
      </c>
      <c r="E123" s="29" t="n">
        <v>8</v>
      </c>
      <c r="F123" s="30" t="n"/>
      <c r="G123" s="31">
        <f>IF(AND(ISNUMBER($F123),ISNUMBER($E123),$E123&lt;&gt;0),$F123/$E123,"")</f>
        <v/>
      </c>
      <c r="H123" s="31">
        <f>IF(AND(ISNUMBER($F123),ISNUMBER($AL123),ISNUMBER($E123),($AL123*$E123)&lt;&gt;0),$F123/($AL123*$E123)*100,"")</f>
        <v/>
      </c>
      <c r="I123" s="32" t="n"/>
      <c r="J123" s="33" t="n"/>
      <c r="K123" s="31">
        <f>IF(AND(ISNUMBER($F123),ISNUMBER($J123)),$F123*(1-$J123),"")</f>
        <v/>
      </c>
      <c r="L123" s="32" t="n"/>
      <c r="M123" s="32" t="n"/>
      <c r="N123" s="31">
        <f>IF(ISNUMBER($F123),($F123-IF(ISNUMBER($AM123),$AM123,0))*(1-IF(ISNUMBER($J123),$J123,0)),"")</f>
        <v/>
      </c>
      <c r="O123" s="15" t="inlineStr">
        <is>
          <t>Berry Punch</t>
        </is>
      </c>
      <c r="P123" s="29" t="n">
        <v>0</v>
      </c>
      <c r="Q123" s="29" t="n">
        <v>30</v>
      </c>
      <c r="R123" s="29" t="n">
        <v>350</v>
      </c>
      <c r="S123" s="29" t="n">
        <v>3</v>
      </c>
      <c r="T123" s="29" t="n">
        <v>20</v>
      </c>
      <c r="U123" s="15" t="inlineStr">
        <is>
          <t>Stevia + erythritol</t>
        </is>
      </c>
      <c r="V123" s="15" t="inlineStr">
        <is>
          <t>Low sugar, potassium electrolytes, coconut water, vitamins</t>
        </is>
      </c>
      <c r="W123" s="32" t="n"/>
      <c r="X123" s="32" t="n"/>
      <c r="Y123" s="32" t="n"/>
      <c r="Z123" s="32" t="n"/>
      <c r="AA123" s="15" t="inlineStr">
        <is>
          <t>Medium</t>
        </is>
      </c>
      <c r="AB123" s="15" t="inlineStr">
        <is>
          <t>Low-sugar variant of fast-grower</t>
        </is>
      </c>
      <c r="AC123" s="15" t="inlineStr">
        <is>
          <t>Low-sugar premium hydration</t>
        </is>
      </c>
      <c r="AD123" s="15" t="inlineStr">
        <is>
          <t>High potassium with very little sugar.</t>
        </is>
      </c>
      <c r="AE123" s="32" t="n"/>
      <c r="AF123" s="34">
        <f>IF(AND(ISNUMBER($P123),ISNUMBER($AL123),$AL123&lt;&gt;0),ROUND($P123/$AL123*100,1),"")</f>
        <v/>
      </c>
      <c r="AG123" s="35">
        <f>IF(AND(ISNUMBER($S123),ISNUMBER($AL123),$AL123&lt;&gt;0),ROUND($S123/$AL123*100,2),"")</f>
        <v/>
      </c>
      <c r="AH123" s="34">
        <f>IF(AND(ISNUMBER($Q123),ISNUMBER($AL123),$AL123&lt;&gt;0),ROUND($Q123/$AL123*100,1),"")</f>
        <v/>
      </c>
      <c r="AI123" s="29">
        <f>IF(ISNUMBER($S123),IF($S123&lt;=1,"Yes","No"),"n/a")</f>
        <v/>
      </c>
      <c r="AJ123" s="29">
        <f>IF(ISNUMBER($S123),ROUND(MAX(0,MIN(100,100-$S123*2.5-IF(ISNUMBER($T123),$T123,0)*0.12+IF($S123&lt;=1,12,0))),0),"")</f>
        <v/>
      </c>
      <c r="AK123" s="29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29" t="n">
        <v>473</v>
      </c>
      <c r="AM123" s="30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BODYARMOR</t>
        </is>
      </c>
      <c r="B124" s="15" t="inlineStr">
        <is>
          <t>BODYARMOR LYTE | Berry Punch | 12-pack 473mL</t>
        </is>
      </c>
      <c r="C124" s="15" t="inlineStr">
        <is>
          <t>2) Electrolyte beverage (RTD)</t>
        </is>
      </c>
      <c r="D124" s="15" t="inlineStr">
        <is>
          <t>473 mL bottle</t>
        </is>
      </c>
      <c r="E124" s="29" t="n">
        <v>12</v>
      </c>
      <c r="F124" s="30" t="n"/>
      <c r="G124" s="31">
        <f>IF(AND(ISNUMBER($F124),ISNUMBER($E124),$E124&lt;&gt;0),$F124/$E124,"")</f>
        <v/>
      </c>
      <c r="H124" s="31">
        <f>IF(AND(ISNUMBER($F124),ISNUMBER($AL124),ISNUMBER($E124),($AL124*$E124)&lt;&gt;0),$F124/($AL124*$E124)*100,"")</f>
        <v/>
      </c>
      <c r="I124" s="32" t="n"/>
      <c r="J124" s="33" t="n"/>
      <c r="K124" s="31">
        <f>IF(AND(ISNUMBER($F124),ISNUMBER($J124)),$F124*(1-$J124),"")</f>
        <v/>
      </c>
      <c r="L124" s="32" t="n"/>
      <c r="M124" s="32" t="n"/>
      <c r="N124" s="31">
        <f>IF(ISNUMBER($F124),($F124-IF(ISNUMBER($AM124),$AM124,0))*(1-IF(ISNUMBER($J124),$J124,0)),"")</f>
        <v/>
      </c>
      <c r="O124" s="15" t="inlineStr">
        <is>
          <t>Berry Punch</t>
        </is>
      </c>
      <c r="P124" s="29" t="n">
        <v>0</v>
      </c>
      <c r="Q124" s="29" t="n">
        <v>30</v>
      </c>
      <c r="R124" s="29" t="n">
        <v>350</v>
      </c>
      <c r="S124" s="29" t="n">
        <v>3</v>
      </c>
      <c r="T124" s="29" t="n">
        <v>20</v>
      </c>
      <c r="U124" s="15" t="inlineStr">
        <is>
          <t>Stevia + erythritol</t>
        </is>
      </c>
      <c r="V124" s="15" t="inlineStr">
        <is>
          <t>Low sugar, potassium electrolytes, coconut water, vitamins</t>
        </is>
      </c>
      <c r="W124" s="32" t="n"/>
      <c r="X124" s="32" t="n"/>
      <c r="Y124" s="32" t="n"/>
      <c r="Z124" s="32" t="n"/>
      <c r="AA124" s="15" t="inlineStr">
        <is>
          <t>Medium</t>
        </is>
      </c>
      <c r="AB124" s="15" t="inlineStr">
        <is>
          <t>Low-sugar variant of fast-grower</t>
        </is>
      </c>
      <c r="AC124" s="15" t="inlineStr">
        <is>
          <t>Low-sugar premium hydration</t>
        </is>
      </c>
      <c r="AD124" s="15" t="inlineStr">
        <is>
          <t>High potassium with very little sugar.</t>
        </is>
      </c>
      <c r="AE124" s="32" t="n"/>
      <c r="AF124" s="34">
        <f>IF(AND(ISNUMBER($P124),ISNUMBER($AL124),$AL124&lt;&gt;0),ROUND($P124/$AL124*100,1),"")</f>
        <v/>
      </c>
      <c r="AG124" s="35">
        <f>IF(AND(ISNUMBER($S124),ISNUMBER($AL124),$AL124&lt;&gt;0),ROUND($S124/$AL124*100,2),"")</f>
        <v/>
      </c>
      <c r="AH124" s="34">
        <f>IF(AND(ISNUMBER($Q124),ISNUMBER($AL124),$AL124&lt;&gt;0),ROUND($Q124/$AL124*100,1),"")</f>
        <v/>
      </c>
      <c r="AI124" s="29">
        <f>IF(ISNUMBER($S124),IF($S124&lt;=1,"Yes","No"),"n/a")</f>
        <v/>
      </c>
      <c r="AJ124" s="29">
        <f>IF(ISNUMBER($S124),ROUND(MAX(0,MIN(100,100-$S124*2.5-IF(ISNUMBER($T124),$T124,0)*0.12+IF($S124&lt;=1,12,0))),0),"")</f>
        <v/>
      </c>
      <c r="AK124" s="29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29" t="n">
        <v>473</v>
      </c>
      <c r="AM124" s="30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BODYARMOR</t>
        </is>
      </c>
      <c r="B125" s="15" t="inlineStr">
        <is>
          <t>BODYARMOR LYTE | Berry Punch | 18-pack 473mL</t>
        </is>
      </c>
      <c r="C125" s="15" t="inlineStr">
        <is>
          <t>2) Electrolyte beverage (RTD)</t>
        </is>
      </c>
      <c r="D125" s="15" t="inlineStr">
        <is>
          <t>473 mL bottle</t>
        </is>
      </c>
      <c r="E125" s="29" t="n">
        <v>18</v>
      </c>
      <c r="F125" s="30" t="n"/>
      <c r="G125" s="31">
        <f>IF(AND(ISNUMBER($F125),ISNUMBER($E125),$E125&lt;&gt;0),$F125/$E125,"")</f>
        <v/>
      </c>
      <c r="H125" s="31">
        <f>IF(AND(ISNUMBER($F125),ISNUMBER($AL125),ISNUMBER($E125),($AL125*$E125)&lt;&gt;0),$F125/($AL125*$E125)*100,"")</f>
        <v/>
      </c>
      <c r="I125" s="32" t="n"/>
      <c r="J125" s="33" t="n"/>
      <c r="K125" s="31">
        <f>IF(AND(ISNUMBER($F125),ISNUMBER($J125)),$F125*(1-$J125),"")</f>
        <v/>
      </c>
      <c r="L125" s="32" t="n"/>
      <c r="M125" s="32" t="n"/>
      <c r="N125" s="31">
        <f>IF(ISNUMBER($F125),($F125-IF(ISNUMBER($AM125),$AM125,0))*(1-IF(ISNUMBER($J125),$J125,0)),"")</f>
        <v/>
      </c>
      <c r="O125" s="15" t="inlineStr">
        <is>
          <t>Berry Punch</t>
        </is>
      </c>
      <c r="P125" s="29" t="n">
        <v>0</v>
      </c>
      <c r="Q125" s="29" t="n">
        <v>30</v>
      </c>
      <c r="R125" s="29" t="n">
        <v>350</v>
      </c>
      <c r="S125" s="29" t="n">
        <v>3</v>
      </c>
      <c r="T125" s="29" t="n">
        <v>20</v>
      </c>
      <c r="U125" s="15" t="inlineStr">
        <is>
          <t>Stevia + erythritol</t>
        </is>
      </c>
      <c r="V125" s="15" t="inlineStr">
        <is>
          <t>Low sugar, potassium electrolytes, coconut water, vitamins</t>
        </is>
      </c>
      <c r="W125" s="32" t="n"/>
      <c r="X125" s="32" t="n"/>
      <c r="Y125" s="32" t="n"/>
      <c r="Z125" s="32" t="n"/>
      <c r="AA125" s="15" t="inlineStr">
        <is>
          <t>Medium</t>
        </is>
      </c>
      <c r="AB125" s="15" t="inlineStr">
        <is>
          <t>Low-sugar variant of fast-grower</t>
        </is>
      </c>
      <c r="AC125" s="15" t="inlineStr">
        <is>
          <t>Low-sugar premium hydration</t>
        </is>
      </c>
      <c r="AD125" s="15" t="inlineStr">
        <is>
          <t>High potassium with very little sugar.</t>
        </is>
      </c>
      <c r="AE125" s="32" t="n"/>
      <c r="AF125" s="34">
        <f>IF(AND(ISNUMBER($P125),ISNUMBER($AL125),$AL125&lt;&gt;0),ROUND($P125/$AL125*100,1),"")</f>
        <v/>
      </c>
      <c r="AG125" s="35">
        <f>IF(AND(ISNUMBER($S125),ISNUMBER($AL125),$AL125&lt;&gt;0),ROUND($S125/$AL125*100,2),"")</f>
        <v/>
      </c>
      <c r="AH125" s="34">
        <f>IF(AND(ISNUMBER($Q125),ISNUMBER($AL125),$AL125&lt;&gt;0),ROUND($Q125/$AL125*100,1),"")</f>
        <v/>
      </c>
      <c r="AI125" s="29">
        <f>IF(ISNUMBER($S125),IF($S125&lt;=1,"Yes","No"),"n/a")</f>
        <v/>
      </c>
      <c r="AJ125" s="29">
        <f>IF(ISNUMBER($S125),ROUND(MAX(0,MIN(100,100-$S125*2.5-IF(ISNUMBER($T125),$T125,0)*0.12+IF($S125&lt;=1,12,0))),0),"")</f>
        <v/>
      </c>
      <c r="AK125" s="29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29" t="n">
        <v>473</v>
      </c>
      <c r="AM125" s="30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BODYARMOR</t>
        </is>
      </c>
      <c r="B126" s="15" t="inlineStr">
        <is>
          <t>BODYARMOR LYTE | Berry Punch | 24-pack 473mL</t>
        </is>
      </c>
      <c r="C126" s="15" t="inlineStr">
        <is>
          <t>2) Electrolyte beverage (RTD)</t>
        </is>
      </c>
      <c r="D126" s="15" t="inlineStr">
        <is>
          <t>473 mL bottle</t>
        </is>
      </c>
      <c r="E126" s="29" t="n">
        <v>24</v>
      </c>
      <c r="F126" s="30" t="n"/>
      <c r="G126" s="31">
        <f>IF(AND(ISNUMBER($F126),ISNUMBER($E126),$E126&lt;&gt;0),$F126/$E126,"")</f>
        <v/>
      </c>
      <c r="H126" s="31">
        <f>IF(AND(ISNUMBER($F126),ISNUMBER($AL126),ISNUMBER($E126),($AL126*$E126)&lt;&gt;0),$F126/($AL126*$E126)*100,"")</f>
        <v/>
      </c>
      <c r="I126" s="32" t="n"/>
      <c r="J126" s="33" t="n"/>
      <c r="K126" s="31">
        <f>IF(AND(ISNUMBER($F126),ISNUMBER($J126)),$F126*(1-$J126),"")</f>
        <v/>
      </c>
      <c r="L126" s="32" t="n"/>
      <c r="M126" s="32" t="n"/>
      <c r="N126" s="31">
        <f>IF(ISNUMBER($F126),($F126-IF(ISNUMBER($AM126),$AM126,0))*(1-IF(ISNUMBER($J126),$J126,0)),"")</f>
        <v/>
      </c>
      <c r="O126" s="15" t="inlineStr">
        <is>
          <t>Berry Punch</t>
        </is>
      </c>
      <c r="P126" s="29" t="n">
        <v>0</v>
      </c>
      <c r="Q126" s="29" t="n">
        <v>30</v>
      </c>
      <c r="R126" s="29" t="n">
        <v>350</v>
      </c>
      <c r="S126" s="29" t="n">
        <v>3</v>
      </c>
      <c r="T126" s="29" t="n">
        <v>20</v>
      </c>
      <c r="U126" s="15" t="inlineStr">
        <is>
          <t>Stevia + erythritol</t>
        </is>
      </c>
      <c r="V126" s="15" t="inlineStr">
        <is>
          <t>Low sugar, potassium electrolytes, coconut water, vitamins</t>
        </is>
      </c>
      <c r="W126" s="32" t="n"/>
      <c r="X126" s="32" t="n"/>
      <c r="Y126" s="32" t="n"/>
      <c r="Z126" s="32" t="n"/>
      <c r="AA126" s="15" t="inlineStr">
        <is>
          <t>Medium</t>
        </is>
      </c>
      <c r="AB126" s="15" t="inlineStr">
        <is>
          <t>Low-sugar variant of fast-grower</t>
        </is>
      </c>
      <c r="AC126" s="15" t="inlineStr">
        <is>
          <t>Low-sugar premium hydration</t>
        </is>
      </c>
      <c r="AD126" s="15" t="inlineStr">
        <is>
          <t>High potassium with very little sugar.</t>
        </is>
      </c>
      <c r="AE126" s="32" t="n"/>
      <c r="AF126" s="34">
        <f>IF(AND(ISNUMBER($P126),ISNUMBER($AL126),$AL126&lt;&gt;0),ROUND($P126/$AL126*100,1),"")</f>
        <v/>
      </c>
      <c r="AG126" s="35">
        <f>IF(AND(ISNUMBER($S126),ISNUMBER($AL126),$AL126&lt;&gt;0),ROUND($S126/$AL126*100,2),"")</f>
        <v/>
      </c>
      <c r="AH126" s="34">
        <f>IF(AND(ISNUMBER($Q126),ISNUMBER($AL126),$AL126&lt;&gt;0),ROUND($Q126/$AL126*100,1),"")</f>
        <v/>
      </c>
      <c r="AI126" s="29">
        <f>IF(ISNUMBER($S126),IF($S126&lt;=1,"Yes","No"),"n/a")</f>
        <v/>
      </c>
      <c r="AJ126" s="29">
        <f>IF(ISNUMBER($S126),ROUND(MAX(0,MIN(100,100-$S126*2.5-IF(ISNUMBER($T126),$T126,0)*0.12+IF($S126&lt;=1,12,0))),0),"")</f>
        <v/>
      </c>
      <c r="AK126" s="29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29" t="n">
        <v>473</v>
      </c>
      <c r="AM126" s="30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Prime</t>
        </is>
      </c>
      <c r="B127" s="15" t="inlineStr">
        <is>
          <t>Prime Hydration | Blue Raspberry | single 500mL</t>
        </is>
      </c>
      <c r="C127" s="15" t="inlineStr">
        <is>
          <t>2) Electrolyte beverage (RTD)</t>
        </is>
      </c>
      <c r="D127" s="15" t="inlineStr">
        <is>
          <t>500 mL bottle</t>
        </is>
      </c>
      <c r="E127" s="29" t="n">
        <v>1</v>
      </c>
      <c r="F127" s="30" t="n"/>
      <c r="G127" s="31">
        <f>IF(AND(ISNUMBER($F127),ISNUMBER($E127),$E127&lt;&gt;0),$F127/$E127,"")</f>
        <v/>
      </c>
      <c r="H127" s="31">
        <f>IF(AND(ISNUMBER($F127),ISNUMBER($AL127),ISNUMBER($E127),($AL127*$E127)&lt;&gt;0),$F127/($AL127*$E127)*100,"")</f>
        <v/>
      </c>
      <c r="I127" s="32" t="n"/>
      <c r="J127" s="33" t="n"/>
      <c r="K127" s="31">
        <f>IF(AND(ISNUMBER($F127),ISNUMBER($J127)),$F127*(1-$J127),"")</f>
        <v/>
      </c>
      <c r="L127" s="32" t="n"/>
      <c r="M127" s="32" t="n"/>
      <c r="N127" s="31">
        <f>IF(ISNUMBER($F127),($F127-IF(ISNUMBER($AM127),$AM127,0))*(1-IF(ISNUMBER($J127),$J127,0)),"")</f>
        <v/>
      </c>
      <c r="O127" s="15" t="inlineStr">
        <is>
          <t>Blue Raspberry</t>
        </is>
      </c>
      <c r="P127" s="29" t="n">
        <v>0</v>
      </c>
      <c r="Q127" s="29" t="n">
        <v>30</v>
      </c>
      <c r="R127" s="29" t="n">
        <v>700</v>
      </c>
      <c r="S127" s="29" t="n">
        <v>2</v>
      </c>
      <c r="T127" s="29" t="n">
        <v>25</v>
      </c>
      <c r="U127" s="15" t="inlineStr">
        <is>
          <t>Sucralose + acesulfame-K</t>
        </is>
      </c>
      <c r="V127" s="15" t="inlineStr">
        <is>
          <t>Zero sugar, BCAAs, electrolytes, coconut water, vitamins</t>
        </is>
      </c>
      <c r="W127" s="32" t="n"/>
      <c r="X127" s="32" t="n"/>
      <c r="Y127" s="32" t="n"/>
      <c r="Z127" s="32" t="n"/>
      <c r="AA127" s="15" t="inlineStr">
        <is>
          <t>High</t>
        </is>
      </c>
      <c r="AB127" s="15" t="inlineStr">
        <is>
          <t>Influencer hype; strong youth pull</t>
        </is>
      </c>
      <c r="AC127" s="15" t="inlineStr">
        <is>
          <t>Hype-brand zero-sugar hydration with BCAAs</t>
        </is>
      </c>
      <c r="AD127" s="15" t="inlineStr">
        <is>
          <t>Brand cachet plus zero sugar and added BCAAs.</t>
        </is>
      </c>
      <c r="AE127" s="32" t="n"/>
      <c r="AF127" s="34">
        <f>IF(AND(ISNUMBER($P127),ISNUMBER($AL127),$AL127&lt;&gt;0),ROUND($P127/$AL127*100,1),"")</f>
        <v/>
      </c>
      <c r="AG127" s="35">
        <f>IF(AND(ISNUMBER($S127),ISNUMBER($AL127),$AL127&lt;&gt;0),ROUND($S127/$AL127*100,2),"")</f>
        <v/>
      </c>
      <c r="AH127" s="34">
        <f>IF(AND(ISNUMBER($Q127),ISNUMBER($AL127),$AL127&lt;&gt;0),ROUND($Q127/$AL127*100,1),"")</f>
        <v/>
      </c>
      <c r="AI127" s="29">
        <f>IF(ISNUMBER($S127),IF($S127&lt;=1,"Yes","No"),"n/a")</f>
        <v/>
      </c>
      <c r="AJ127" s="29">
        <f>IF(ISNUMBER($S127),ROUND(MAX(0,MIN(100,100-$S127*2.5-IF(ISNUMBER($T127),$T127,0)*0.12+IF($S127&lt;=1,12,0))),0),"")</f>
        <v/>
      </c>
      <c r="AK127" s="29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29" t="n">
        <v>500</v>
      </c>
      <c r="AM127" s="30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Prime</t>
        </is>
      </c>
      <c r="B128" s="15" t="inlineStr">
        <is>
          <t>Prime Hydration | Blue Raspberry | 8-pack 500mL</t>
        </is>
      </c>
      <c r="C128" s="15" t="inlineStr">
        <is>
          <t>2) Electrolyte beverage (RTD)</t>
        </is>
      </c>
      <c r="D128" s="15" t="inlineStr">
        <is>
          <t>500 mL bottle</t>
        </is>
      </c>
      <c r="E128" s="29" t="n">
        <v>8</v>
      </c>
      <c r="F128" s="30" t="n"/>
      <c r="G128" s="31">
        <f>IF(AND(ISNUMBER($F128),ISNUMBER($E128),$E128&lt;&gt;0),$F128/$E128,"")</f>
        <v/>
      </c>
      <c r="H128" s="31">
        <f>IF(AND(ISNUMBER($F128),ISNUMBER($AL128),ISNUMBER($E128),($AL128*$E128)&lt;&gt;0),$F128/($AL128*$E128)*100,"")</f>
        <v/>
      </c>
      <c r="I128" s="32" t="n"/>
      <c r="J128" s="33" t="n"/>
      <c r="K128" s="31">
        <f>IF(AND(ISNUMBER($F128),ISNUMBER($J128)),$F128*(1-$J128),"")</f>
        <v/>
      </c>
      <c r="L128" s="32" t="n"/>
      <c r="M128" s="32" t="n"/>
      <c r="N128" s="31">
        <f>IF(ISNUMBER($F128),($F128-IF(ISNUMBER($AM128),$AM128,0))*(1-IF(ISNUMBER($J128),$J128,0)),"")</f>
        <v/>
      </c>
      <c r="O128" s="15" t="inlineStr">
        <is>
          <t>Blue Raspberry</t>
        </is>
      </c>
      <c r="P128" s="29" t="n">
        <v>0</v>
      </c>
      <c r="Q128" s="29" t="n">
        <v>30</v>
      </c>
      <c r="R128" s="29" t="n">
        <v>700</v>
      </c>
      <c r="S128" s="29" t="n">
        <v>2</v>
      </c>
      <c r="T128" s="29" t="n">
        <v>25</v>
      </c>
      <c r="U128" s="15" t="inlineStr">
        <is>
          <t>Sucralose + acesulfame-K</t>
        </is>
      </c>
      <c r="V128" s="15" t="inlineStr">
        <is>
          <t>Zero sugar, BCAAs, electrolytes, coconut water, vitamins</t>
        </is>
      </c>
      <c r="W128" s="32" t="n"/>
      <c r="X128" s="32" t="n"/>
      <c r="Y128" s="32" t="n"/>
      <c r="Z128" s="32" t="n"/>
      <c r="AA128" s="15" t="inlineStr">
        <is>
          <t>High</t>
        </is>
      </c>
      <c r="AB128" s="15" t="inlineStr">
        <is>
          <t>Influencer hype; strong youth pull</t>
        </is>
      </c>
      <c r="AC128" s="15" t="inlineStr">
        <is>
          <t>Hype-brand zero-sugar hydration with BCAAs</t>
        </is>
      </c>
      <c r="AD128" s="15" t="inlineStr">
        <is>
          <t>Brand cachet plus zero sugar and added BCAAs.</t>
        </is>
      </c>
      <c r="AE128" s="32" t="n"/>
      <c r="AF128" s="34">
        <f>IF(AND(ISNUMBER($P128),ISNUMBER($AL128),$AL128&lt;&gt;0),ROUND($P128/$AL128*100,1),"")</f>
        <v/>
      </c>
      <c r="AG128" s="35">
        <f>IF(AND(ISNUMBER($S128),ISNUMBER($AL128),$AL128&lt;&gt;0),ROUND($S128/$AL128*100,2),"")</f>
        <v/>
      </c>
      <c r="AH128" s="34">
        <f>IF(AND(ISNUMBER($Q128),ISNUMBER($AL128),$AL128&lt;&gt;0),ROUND($Q128/$AL128*100,1),"")</f>
        <v/>
      </c>
      <c r="AI128" s="29">
        <f>IF(ISNUMBER($S128),IF($S128&lt;=1,"Yes","No"),"n/a")</f>
        <v/>
      </c>
      <c r="AJ128" s="29">
        <f>IF(ISNUMBER($S128),ROUND(MAX(0,MIN(100,100-$S128*2.5-IF(ISNUMBER($T128),$T128,0)*0.12+IF($S128&lt;=1,12,0))),0),"")</f>
        <v/>
      </c>
      <c r="AK128" s="29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29" t="n">
        <v>500</v>
      </c>
      <c r="AM128" s="30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Prime</t>
        </is>
      </c>
      <c r="B129" s="15" t="inlineStr">
        <is>
          <t>Prime Hydration | Blue Raspberry | 12-pack 500mL</t>
        </is>
      </c>
      <c r="C129" s="15" t="inlineStr">
        <is>
          <t>2) Electrolyte beverage (RTD)</t>
        </is>
      </c>
      <c r="D129" s="15" t="inlineStr">
        <is>
          <t>500 mL bottle</t>
        </is>
      </c>
      <c r="E129" s="29" t="n">
        <v>12</v>
      </c>
      <c r="F129" s="30" t="n"/>
      <c r="G129" s="31">
        <f>IF(AND(ISNUMBER($F129),ISNUMBER($E129),$E129&lt;&gt;0),$F129/$E129,"")</f>
        <v/>
      </c>
      <c r="H129" s="31">
        <f>IF(AND(ISNUMBER($F129),ISNUMBER($AL129),ISNUMBER($E129),($AL129*$E129)&lt;&gt;0),$F129/($AL129*$E129)*100,"")</f>
        <v/>
      </c>
      <c r="I129" s="32" t="n"/>
      <c r="J129" s="33" t="n"/>
      <c r="K129" s="31">
        <f>IF(AND(ISNUMBER($F129),ISNUMBER($J129)),$F129*(1-$J129),"")</f>
        <v/>
      </c>
      <c r="L129" s="32" t="n"/>
      <c r="M129" s="32" t="n"/>
      <c r="N129" s="31">
        <f>IF(ISNUMBER($F129),($F129-IF(ISNUMBER($AM129),$AM129,0))*(1-IF(ISNUMBER($J129),$J129,0)),"")</f>
        <v/>
      </c>
      <c r="O129" s="15" t="inlineStr">
        <is>
          <t>Blue Raspberry</t>
        </is>
      </c>
      <c r="P129" s="29" t="n">
        <v>0</v>
      </c>
      <c r="Q129" s="29" t="n">
        <v>30</v>
      </c>
      <c r="R129" s="29" t="n">
        <v>700</v>
      </c>
      <c r="S129" s="29" t="n">
        <v>2</v>
      </c>
      <c r="T129" s="29" t="n">
        <v>25</v>
      </c>
      <c r="U129" s="15" t="inlineStr">
        <is>
          <t>Sucralose + acesulfame-K</t>
        </is>
      </c>
      <c r="V129" s="15" t="inlineStr">
        <is>
          <t>Zero sugar, BCAAs, electrolytes, coconut water, vitamins</t>
        </is>
      </c>
      <c r="W129" s="32" t="n"/>
      <c r="X129" s="32" t="n"/>
      <c r="Y129" s="32" t="n"/>
      <c r="Z129" s="32" t="n"/>
      <c r="AA129" s="15" t="inlineStr">
        <is>
          <t>High</t>
        </is>
      </c>
      <c r="AB129" s="15" t="inlineStr">
        <is>
          <t>Influencer hype; strong youth pull</t>
        </is>
      </c>
      <c r="AC129" s="15" t="inlineStr">
        <is>
          <t>Hype-brand zero-sugar hydration with BCAAs</t>
        </is>
      </c>
      <c r="AD129" s="15" t="inlineStr">
        <is>
          <t>Brand cachet plus zero sugar and added BCAAs.</t>
        </is>
      </c>
      <c r="AE129" s="32" t="n"/>
      <c r="AF129" s="34">
        <f>IF(AND(ISNUMBER($P129),ISNUMBER($AL129),$AL129&lt;&gt;0),ROUND($P129/$AL129*100,1),"")</f>
        <v/>
      </c>
      <c r="AG129" s="35">
        <f>IF(AND(ISNUMBER($S129),ISNUMBER($AL129),$AL129&lt;&gt;0),ROUND($S129/$AL129*100,2),"")</f>
        <v/>
      </c>
      <c r="AH129" s="34">
        <f>IF(AND(ISNUMBER($Q129),ISNUMBER($AL129),$AL129&lt;&gt;0),ROUND($Q129/$AL129*100,1),"")</f>
        <v/>
      </c>
      <c r="AI129" s="29">
        <f>IF(ISNUMBER($S129),IF($S129&lt;=1,"Yes","No"),"n/a")</f>
        <v/>
      </c>
      <c r="AJ129" s="29">
        <f>IF(ISNUMBER($S129),ROUND(MAX(0,MIN(100,100-$S129*2.5-IF(ISNUMBER($T129),$T129,0)*0.12+IF($S129&lt;=1,12,0))),0),"")</f>
        <v/>
      </c>
      <c r="AK129" s="29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29" t="n">
        <v>500</v>
      </c>
      <c r="AM129" s="30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Prime</t>
        </is>
      </c>
      <c r="B130" s="15" t="inlineStr">
        <is>
          <t>Prime Hydration | Blue Raspberry | 18-pack 500mL</t>
        </is>
      </c>
      <c r="C130" s="15" t="inlineStr">
        <is>
          <t>2) Electrolyte beverage (RTD)</t>
        </is>
      </c>
      <c r="D130" s="15" t="inlineStr">
        <is>
          <t>500 mL bottle</t>
        </is>
      </c>
      <c r="E130" s="29" t="n">
        <v>18</v>
      </c>
      <c r="F130" s="30" t="n"/>
      <c r="G130" s="31">
        <f>IF(AND(ISNUMBER($F130),ISNUMBER($E130),$E130&lt;&gt;0),$F130/$E130,"")</f>
        <v/>
      </c>
      <c r="H130" s="31">
        <f>IF(AND(ISNUMBER($F130),ISNUMBER($AL130),ISNUMBER($E130),($AL130*$E130)&lt;&gt;0),$F130/($AL130*$E130)*100,"")</f>
        <v/>
      </c>
      <c r="I130" s="32" t="n"/>
      <c r="J130" s="33" t="n"/>
      <c r="K130" s="31">
        <f>IF(AND(ISNUMBER($F130),ISNUMBER($J130)),$F130*(1-$J130),"")</f>
        <v/>
      </c>
      <c r="L130" s="32" t="n"/>
      <c r="M130" s="32" t="n"/>
      <c r="N130" s="31">
        <f>IF(ISNUMBER($F130),($F130-IF(ISNUMBER($AM130),$AM130,0))*(1-IF(ISNUMBER($J130),$J130,0)),"")</f>
        <v/>
      </c>
      <c r="O130" s="15" t="inlineStr">
        <is>
          <t>Blue Raspberry</t>
        </is>
      </c>
      <c r="P130" s="29" t="n">
        <v>0</v>
      </c>
      <c r="Q130" s="29" t="n">
        <v>30</v>
      </c>
      <c r="R130" s="29" t="n">
        <v>700</v>
      </c>
      <c r="S130" s="29" t="n">
        <v>2</v>
      </c>
      <c r="T130" s="29" t="n">
        <v>25</v>
      </c>
      <c r="U130" s="15" t="inlineStr">
        <is>
          <t>Sucralose + acesulfame-K</t>
        </is>
      </c>
      <c r="V130" s="15" t="inlineStr">
        <is>
          <t>Zero sugar, BCAAs, electrolytes, coconut water, vitamins</t>
        </is>
      </c>
      <c r="W130" s="32" t="n"/>
      <c r="X130" s="32" t="n"/>
      <c r="Y130" s="32" t="n"/>
      <c r="Z130" s="32" t="n"/>
      <c r="AA130" s="15" t="inlineStr">
        <is>
          <t>High</t>
        </is>
      </c>
      <c r="AB130" s="15" t="inlineStr">
        <is>
          <t>Influencer hype; strong youth pull</t>
        </is>
      </c>
      <c r="AC130" s="15" t="inlineStr">
        <is>
          <t>Hype-brand zero-sugar hydration with BCAAs</t>
        </is>
      </c>
      <c r="AD130" s="15" t="inlineStr">
        <is>
          <t>Brand cachet plus zero sugar and added BCAAs.</t>
        </is>
      </c>
      <c r="AE130" s="32" t="n"/>
      <c r="AF130" s="34">
        <f>IF(AND(ISNUMBER($P130),ISNUMBER($AL130),$AL130&lt;&gt;0),ROUND($P130/$AL130*100,1),"")</f>
        <v/>
      </c>
      <c r="AG130" s="35">
        <f>IF(AND(ISNUMBER($S130),ISNUMBER($AL130),$AL130&lt;&gt;0),ROUND($S130/$AL130*100,2),"")</f>
        <v/>
      </c>
      <c r="AH130" s="34">
        <f>IF(AND(ISNUMBER($Q130),ISNUMBER($AL130),$AL130&lt;&gt;0),ROUND($Q130/$AL130*100,1),"")</f>
        <v/>
      </c>
      <c r="AI130" s="29">
        <f>IF(ISNUMBER($S130),IF($S130&lt;=1,"Yes","No"),"n/a")</f>
        <v/>
      </c>
      <c r="AJ130" s="29">
        <f>IF(ISNUMBER($S130),ROUND(MAX(0,MIN(100,100-$S130*2.5-IF(ISNUMBER($T130),$T130,0)*0.12+IF($S130&lt;=1,12,0))),0),"")</f>
        <v/>
      </c>
      <c r="AK130" s="29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29" t="n">
        <v>500</v>
      </c>
      <c r="AM130" s="30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Prime</t>
        </is>
      </c>
      <c r="B131" s="15" t="inlineStr">
        <is>
          <t>Prime Hydration | Blue Raspberry | 24-pack 500mL</t>
        </is>
      </c>
      <c r="C131" s="15" t="inlineStr">
        <is>
          <t>2) Electrolyte beverage (RTD)</t>
        </is>
      </c>
      <c r="D131" s="15" t="inlineStr">
        <is>
          <t>500 mL bottle</t>
        </is>
      </c>
      <c r="E131" s="29" t="n">
        <v>24</v>
      </c>
      <c r="F131" s="30" t="n"/>
      <c r="G131" s="31">
        <f>IF(AND(ISNUMBER($F131),ISNUMBER($E131),$E131&lt;&gt;0),$F131/$E131,"")</f>
        <v/>
      </c>
      <c r="H131" s="31">
        <f>IF(AND(ISNUMBER($F131),ISNUMBER($AL131),ISNUMBER($E131),($AL131*$E131)&lt;&gt;0),$F131/($AL131*$E131)*100,"")</f>
        <v/>
      </c>
      <c r="I131" s="32" t="n"/>
      <c r="J131" s="33" t="n"/>
      <c r="K131" s="31">
        <f>IF(AND(ISNUMBER($F131),ISNUMBER($J131)),$F131*(1-$J131),"")</f>
        <v/>
      </c>
      <c r="L131" s="32" t="n"/>
      <c r="M131" s="32" t="n"/>
      <c r="N131" s="31">
        <f>IF(ISNUMBER($F131),($F131-IF(ISNUMBER($AM131),$AM131,0))*(1-IF(ISNUMBER($J131),$J131,0)),"")</f>
        <v/>
      </c>
      <c r="O131" s="15" t="inlineStr">
        <is>
          <t>Blue Raspberry</t>
        </is>
      </c>
      <c r="P131" s="29" t="n">
        <v>0</v>
      </c>
      <c r="Q131" s="29" t="n">
        <v>30</v>
      </c>
      <c r="R131" s="29" t="n">
        <v>700</v>
      </c>
      <c r="S131" s="29" t="n">
        <v>2</v>
      </c>
      <c r="T131" s="29" t="n">
        <v>25</v>
      </c>
      <c r="U131" s="15" t="inlineStr">
        <is>
          <t>Sucralose + acesulfame-K</t>
        </is>
      </c>
      <c r="V131" s="15" t="inlineStr">
        <is>
          <t>Zero sugar, BCAAs, electrolytes, coconut water, vitamins</t>
        </is>
      </c>
      <c r="W131" s="32" t="n"/>
      <c r="X131" s="32" t="n"/>
      <c r="Y131" s="32" t="n"/>
      <c r="Z131" s="32" t="n"/>
      <c r="AA131" s="15" t="inlineStr">
        <is>
          <t>High</t>
        </is>
      </c>
      <c r="AB131" s="15" t="inlineStr">
        <is>
          <t>Influencer hype; strong youth pull</t>
        </is>
      </c>
      <c r="AC131" s="15" t="inlineStr">
        <is>
          <t>Hype-brand zero-sugar hydration with BCAAs</t>
        </is>
      </c>
      <c r="AD131" s="15" t="inlineStr">
        <is>
          <t>Brand cachet plus zero sugar and added BCAAs.</t>
        </is>
      </c>
      <c r="AE131" s="32" t="n"/>
      <c r="AF131" s="34">
        <f>IF(AND(ISNUMBER($P131),ISNUMBER($AL131),$AL131&lt;&gt;0),ROUND($P131/$AL131*100,1),"")</f>
        <v/>
      </c>
      <c r="AG131" s="35">
        <f>IF(AND(ISNUMBER($S131),ISNUMBER($AL131),$AL131&lt;&gt;0),ROUND($S131/$AL131*100,2),"")</f>
        <v/>
      </c>
      <c r="AH131" s="34">
        <f>IF(AND(ISNUMBER($Q131),ISNUMBER($AL131),$AL131&lt;&gt;0),ROUND($Q131/$AL131*100,1),"")</f>
        <v/>
      </c>
      <c r="AI131" s="29">
        <f>IF(ISNUMBER($S131),IF($S131&lt;=1,"Yes","No"),"n/a")</f>
        <v/>
      </c>
      <c r="AJ131" s="29">
        <f>IF(ISNUMBER($S131),ROUND(MAX(0,MIN(100,100-$S131*2.5-IF(ISNUMBER($T131),$T131,0)*0.12+IF($S131&lt;=1,12,0))),0),"")</f>
        <v/>
      </c>
      <c r="AK131" s="29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29" t="n">
        <v>500</v>
      </c>
      <c r="AM131" s="30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Prime</t>
        </is>
      </c>
      <c r="B132" s="15" t="inlineStr">
        <is>
          <t>Prime Hydration | Tropical Punch | single 500mL</t>
        </is>
      </c>
      <c r="C132" s="15" t="inlineStr">
        <is>
          <t>2) Electrolyte beverage (RTD)</t>
        </is>
      </c>
      <c r="D132" s="15" t="inlineStr">
        <is>
          <t>500 mL bottle</t>
        </is>
      </c>
      <c r="E132" s="29" t="n">
        <v>1</v>
      </c>
      <c r="F132" s="30" t="n"/>
      <c r="G132" s="31">
        <f>IF(AND(ISNUMBER($F132),ISNUMBER($E132),$E132&lt;&gt;0),$F132/$E132,"")</f>
        <v/>
      </c>
      <c r="H132" s="31">
        <f>IF(AND(ISNUMBER($F132),ISNUMBER($AL132),ISNUMBER($E132),($AL132*$E132)&lt;&gt;0),$F132/($AL132*$E132)*100,"")</f>
        <v/>
      </c>
      <c r="I132" s="32" t="n"/>
      <c r="J132" s="33" t="n"/>
      <c r="K132" s="31">
        <f>IF(AND(ISNUMBER($F132),ISNUMBER($J132)),$F132*(1-$J132),"")</f>
        <v/>
      </c>
      <c r="L132" s="32" t="n"/>
      <c r="M132" s="32" t="n"/>
      <c r="N132" s="31">
        <f>IF(ISNUMBER($F132),($F132-IF(ISNUMBER($AM132),$AM132,0))*(1-IF(ISNUMBER($J132),$J132,0)),"")</f>
        <v/>
      </c>
      <c r="O132" s="15" t="inlineStr">
        <is>
          <t>Tropical Punch</t>
        </is>
      </c>
      <c r="P132" s="29" t="n">
        <v>0</v>
      </c>
      <c r="Q132" s="29" t="n">
        <v>30</v>
      </c>
      <c r="R132" s="29" t="n">
        <v>700</v>
      </c>
      <c r="S132" s="29" t="n">
        <v>2</v>
      </c>
      <c r="T132" s="29" t="n">
        <v>25</v>
      </c>
      <c r="U132" s="15" t="inlineStr">
        <is>
          <t>Sucralose + acesulfame-K</t>
        </is>
      </c>
      <c r="V132" s="15" t="inlineStr">
        <is>
          <t>Zero sugar, BCAAs, electrolytes, coconut water, vitamins</t>
        </is>
      </c>
      <c r="W132" s="32" t="n"/>
      <c r="X132" s="32" t="n"/>
      <c r="Y132" s="32" t="n"/>
      <c r="Z132" s="32" t="n"/>
      <c r="AA132" s="15" t="inlineStr">
        <is>
          <t>High</t>
        </is>
      </c>
      <c r="AB132" s="15" t="inlineStr">
        <is>
          <t>Influencer hype; strong youth pull</t>
        </is>
      </c>
      <c r="AC132" s="15" t="inlineStr">
        <is>
          <t>Hype-brand zero-sugar hydration with BCAAs</t>
        </is>
      </c>
      <c r="AD132" s="15" t="inlineStr">
        <is>
          <t>Brand cachet plus zero sugar and added BCAAs.</t>
        </is>
      </c>
      <c r="AE132" s="32" t="n"/>
      <c r="AF132" s="34">
        <f>IF(AND(ISNUMBER($P132),ISNUMBER($AL132),$AL132&lt;&gt;0),ROUND($P132/$AL132*100,1),"")</f>
        <v/>
      </c>
      <c r="AG132" s="35">
        <f>IF(AND(ISNUMBER($S132),ISNUMBER($AL132),$AL132&lt;&gt;0),ROUND($S132/$AL132*100,2),"")</f>
        <v/>
      </c>
      <c r="AH132" s="34">
        <f>IF(AND(ISNUMBER($Q132),ISNUMBER($AL132),$AL132&lt;&gt;0),ROUND($Q132/$AL132*100,1),"")</f>
        <v/>
      </c>
      <c r="AI132" s="29">
        <f>IF(ISNUMBER($S132),IF($S132&lt;=1,"Yes","No"),"n/a")</f>
        <v/>
      </c>
      <c r="AJ132" s="29">
        <f>IF(ISNUMBER($S132),ROUND(MAX(0,MIN(100,100-$S132*2.5-IF(ISNUMBER($T132),$T132,0)*0.12+IF($S132&lt;=1,12,0))),0),"")</f>
        <v/>
      </c>
      <c r="AK132" s="29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29" t="n">
        <v>500</v>
      </c>
      <c r="AM132" s="30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Prime</t>
        </is>
      </c>
      <c r="B133" s="15" t="inlineStr">
        <is>
          <t>Prime Hydration | Tropical Punch | 8-pack 500mL</t>
        </is>
      </c>
      <c r="C133" s="15" t="inlineStr">
        <is>
          <t>2) Electrolyte beverage (RTD)</t>
        </is>
      </c>
      <c r="D133" s="15" t="inlineStr">
        <is>
          <t>500 mL bottle</t>
        </is>
      </c>
      <c r="E133" s="29" t="n">
        <v>8</v>
      </c>
      <c r="F133" s="30" t="n"/>
      <c r="G133" s="31">
        <f>IF(AND(ISNUMBER($F133),ISNUMBER($E133),$E133&lt;&gt;0),$F133/$E133,"")</f>
        <v/>
      </c>
      <c r="H133" s="31">
        <f>IF(AND(ISNUMBER($F133),ISNUMBER($AL133),ISNUMBER($E133),($AL133*$E133)&lt;&gt;0),$F133/($AL133*$E133)*100,"")</f>
        <v/>
      </c>
      <c r="I133" s="32" t="n"/>
      <c r="J133" s="33" t="n"/>
      <c r="K133" s="31">
        <f>IF(AND(ISNUMBER($F133),ISNUMBER($J133)),$F133*(1-$J133),"")</f>
        <v/>
      </c>
      <c r="L133" s="32" t="n"/>
      <c r="M133" s="32" t="n"/>
      <c r="N133" s="31">
        <f>IF(ISNUMBER($F133),($F133-IF(ISNUMBER($AM133),$AM133,0))*(1-IF(ISNUMBER($J133),$J133,0)),"")</f>
        <v/>
      </c>
      <c r="O133" s="15" t="inlineStr">
        <is>
          <t>Tropical Punch</t>
        </is>
      </c>
      <c r="P133" s="29" t="n">
        <v>0</v>
      </c>
      <c r="Q133" s="29" t="n">
        <v>30</v>
      </c>
      <c r="R133" s="29" t="n">
        <v>700</v>
      </c>
      <c r="S133" s="29" t="n">
        <v>2</v>
      </c>
      <c r="T133" s="29" t="n">
        <v>25</v>
      </c>
      <c r="U133" s="15" t="inlineStr">
        <is>
          <t>Sucralose + acesulfame-K</t>
        </is>
      </c>
      <c r="V133" s="15" t="inlineStr">
        <is>
          <t>Zero sugar, BCAAs, electrolytes, coconut water, vitamins</t>
        </is>
      </c>
      <c r="W133" s="32" t="n"/>
      <c r="X133" s="32" t="n"/>
      <c r="Y133" s="32" t="n"/>
      <c r="Z133" s="32" t="n"/>
      <c r="AA133" s="15" t="inlineStr">
        <is>
          <t>High</t>
        </is>
      </c>
      <c r="AB133" s="15" t="inlineStr">
        <is>
          <t>Influencer hype; strong youth pull</t>
        </is>
      </c>
      <c r="AC133" s="15" t="inlineStr">
        <is>
          <t>Hype-brand zero-sugar hydration with BCAAs</t>
        </is>
      </c>
      <c r="AD133" s="15" t="inlineStr">
        <is>
          <t>Brand cachet plus zero sugar and added BCAAs.</t>
        </is>
      </c>
      <c r="AE133" s="32" t="n"/>
      <c r="AF133" s="34">
        <f>IF(AND(ISNUMBER($P133),ISNUMBER($AL133),$AL133&lt;&gt;0),ROUND($P133/$AL133*100,1),"")</f>
        <v/>
      </c>
      <c r="AG133" s="35">
        <f>IF(AND(ISNUMBER($S133),ISNUMBER($AL133),$AL133&lt;&gt;0),ROUND($S133/$AL133*100,2),"")</f>
        <v/>
      </c>
      <c r="AH133" s="34">
        <f>IF(AND(ISNUMBER($Q133),ISNUMBER($AL133),$AL133&lt;&gt;0),ROUND($Q133/$AL133*100,1),"")</f>
        <v/>
      </c>
      <c r="AI133" s="29">
        <f>IF(ISNUMBER($S133),IF($S133&lt;=1,"Yes","No"),"n/a")</f>
        <v/>
      </c>
      <c r="AJ133" s="29">
        <f>IF(ISNUMBER($S133),ROUND(MAX(0,MIN(100,100-$S133*2.5-IF(ISNUMBER($T133),$T133,0)*0.12+IF($S133&lt;=1,12,0))),0),"")</f>
        <v/>
      </c>
      <c r="AK133" s="29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29" t="n">
        <v>500</v>
      </c>
      <c r="AM133" s="30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Prime</t>
        </is>
      </c>
      <c r="B134" s="15" t="inlineStr">
        <is>
          <t>Prime Hydration | Tropical Punch | 12-pack 500mL</t>
        </is>
      </c>
      <c r="C134" s="15" t="inlineStr">
        <is>
          <t>2) Electrolyte beverage (RTD)</t>
        </is>
      </c>
      <c r="D134" s="15" t="inlineStr">
        <is>
          <t>500 mL bottle</t>
        </is>
      </c>
      <c r="E134" s="29" t="n">
        <v>12</v>
      </c>
      <c r="F134" s="30" t="n"/>
      <c r="G134" s="31">
        <f>IF(AND(ISNUMBER($F134),ISNUMBER($E134),$E134&lt;&gt;0),$F134/$E134,"")</f>
        <v/>
      </c>
      <c r="H134" s="31">
        <f>IF(AND(ISNUMBER($F134),ISNUMBER($AL134),ISNUMBER($E134),($AL134*$E134)&lt;&gt;0),$F134/($AL134*$E134)*100,"")</f>
        <v/>
      </c>
      <c r="I134" s="32" t="n"/>
      <c r="J134" s="33" t="n"/>
      <c r="K134" s="31">
        <f>IF(AND(ISNUMBER($F134),ISNUMBER($J134)),$F134*(1-$J134),"")</f>
        <v/>
      </c>
      <c r="L134" s="32" t="n"/>
      <c r="M134" s="32" t="n"/>
      <c r="N134" s="31">
        <f>IF(ISNUMBER($F134),($F134-IF(ISNUMBER($AM134),$AM134,0))*(1-IF(ISNUMBER($J134),$J134,0)),"")</f>
        <v/>
      </c>
      <c r="O134" s="15" t="inlineStr">
        <is>
          <t>Tropical Punch</t>
        </is>
      </c>
      <c r="P134" s="29" t="n">
        <v>0</v>
      </c>
      <c r="Q134" s="29" t="n">
        <v>30</v>
      </c>
      <c r="R134" s="29" t="n">
        <v>700</v>
      </c>
      <c r="S134" s="29" t="n">
        <v>2</v>
      </c>
      <c r="T134" s="29" t="n">
        <v>25</v>
      </c>
      <c r="U134" s="15" t="inlineStr">
        <is>
          <t>Sucralose + acesulfame-K</t>
        </is>
      </c>
      <c r="V134" s="15" t="inlineStr">
        <is>
          <t>Zero sugar, BCAAs, electrolytes, coconut water, vitamins</t>
        </is>
      </c>
      <c r="W134" s="32" t="n"/>
      <c r="X134" s="32" t="n"/>
      <c r="Y134" s="32" t="n"/>
      <c r="Z134" s="32" t="n"/>
      <c r="AA134" s="15" t="inlineStr">
        <is>
          <t>High</t>
        </is>
      </c>
      <c r="AB134" s="15" t="inlineStr">
        <is>
          <t>Influencer hype; strong youth pull</t>
        </is>
      </c>
      <c r="AC134" s="15" t="inlineStr">
        <is>
          <t>Hype-brand zero-sugar hydration with BCAAs</t>
        </is>
      </c>
      <c r="AD134" s="15" t="inlineStr">
        <is>
          <t>Brand cachet plus zero sugar and added BCAAs.</t>
        </is>
      </c>
      <c r="AE134" s="32" t="n"/>
      <c r="AF134" s="34">
        <f>IF(AND(ISNUMBER($P134),ISNUMBER($AL134),$AL134&lt;&gt;0),ROUND($P134/$AL134*100,1),"")</f>
        <v/>
      </c>
      <c r="AG134" s="35">
        <f>IF(AND(ISNUMBER($S134),ISNUMBER($AL134),$AL134&lt;&gt;0),ROUND($S134/$AL134*100,2),"")</f>
        <v/>
      </c>
      <c r="AH134" s="34">
        <f>IF(AND(ISNUMBER($Q134),ISNUMBER($AL134),$AL134&lt;&gt;0),ROUND($Q134/$AL134*100,1),"")</f>
        <v/>
      </c>
      <c r="AI134" s="29">
        <f>IF(ISNUMBER($S134),IF($S134&lt;=1,"Yes","No"),"n/a")</f>
        <v/>
      </c>
      <c r="AJ134" s="29">
        <f>IF(ISNUMBER($S134),ROUND(MAX(0,MIN(100,100-$S134*2.5-IF(ISNUMBER($T134),$T134,0)*0.12+IF($S134&lt;=1,12,0))),0),"")</f>
        <v/>
      </c>
      <c r="AK134" s="29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29" t="n">
        <v>500</v>
      </c>
      <c r="AM134" s="30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Prime</t>
        </is>
      </c>
      <c r="B135" s="15" t="inlineStr">
        <is>
          <t>Prime Hydration | Tropical Punch | 18-pack 500mL</t>
        </is>
      </c>
      <c r="C135" s="15" t="inlineStr">
        <is>
          <t>2) Electrolyte beverage (RTD)</t>
        </is>
      </c>
      <c r="D135" s="15" t="inlineStr">
        <is>
          <t>500 mL bottle</t>
        </is>
      </c>
      <c r="E135" s="29" t="n">
        <v>18</v>
      </c>
      <c r="F135" s="30" t="n"/>
      <c r="G135" s="31">
        <f>IF(AND(ISNUMBER($F135),ISNUMBER($E135),$E135&lt;&gt;0),$F135/$E135,"")</f>
        <v/>
      </c>
      <c r="H135" s="31">
        <f>IF(AND(ISNUMBER($F135),ISNUMBER($AL135),ISNUMBER($E135),($AL135*$E135)&lt;&gt;0),$F135/($AL135*$E135)*100,"")</f>
        <v/>
      </c>
      <c r="I135" s="32" t="n"/>
      <c r="J135" s="33" t="n"/>
      <c r="K135" s="31">
        <f>IF(AND(ISNUMBER($F135),ISNUMBER($J135)),$F135*(1-$J135),"")</f>
        <v/>
      </c>
      <c r="L135" s="32" t="n"/>
      <c r="M135" s="32" t="n"/>
      <c r="N135" s="31">
        <f>IF(ISNUMBER($F135),($F135-IF(ISNUMBER($AM135),$AM135,0))*(1-IF(ISNUMBER($J135),$J135,0)),"")</f>
        <v/>
      </c>
      <c r="O135" s="15" t="inlineStr">
        <is>
          <t>Tropical Punch</t>
        </is>
      </c>
      <c r="P135" s="29" t="n">
        <v>0</v>
      </c>
      <c r="Q135" s="29" t="n">
        <v>30</v>
      </c>
      <c r="R135" s="29" t="n">
        <v>700</v>
      </c>
      <c r="S135" s="29" t="n">
        <v>2</v>
      </c>
      <c r="T135" s="29" t="n">
        <v>25</v>
      </c>
      <c r="U135" s="15" t="inlineStr">
        <is>
          <t>Sucralose + acesulfame-K</t>
        </is>
      </c>
      <c r="V135" s="15" t="inlineStr">
        <is>
          <t>Zero sugar, BCAAs, electrolytes, coconut water, vitamins</t>
        </is>
      </c>
      <c r="W135" s="32" t="n"/>
      <c r="X135" s="32" t="n"/>
      <c r="Y135" s="32" t="n"/>
      <c r="Z135" s="32" t="n"/>
      <c r="AA135" s="15" t="inlineStr">
        <is>
          <t>High</t>
        </is>
      </c>
      <c r="AB135" s="15" t="inlineStr">
        <is>
          <t>Influencer hype; strong youth pull</t>
        </is>
      </c>
      <c r="AC135" s="15" t="inlineStr">
        <is>
          <t>Hype-brand zero-sugar hydration with BCAAs</t>
        </is>
      </c>
      <c r="AD135" s="15" t="inlineStr">
        <is>
          <t>Brand cachet plus zero sugar and added BCAAs.</t>
        </is>
      </c>
      <c r="AE135" s="32" t="n"/>
      <c r="AF135" s="34">
        <f>IF(AND(ISNUMBER($P135),ISNUMBER($AL135),$AL135&lt;&gt;0),ROUND($P135/$AL135*100,1),"")</f>
        <v/>
      </c>
      <c r="AG135" s="35">
        <f>IF(AND(ISNUMBER($S135),ISNUMBER($AL135),$AL135&lt;&gt;0),ROUND($S135/$AL135*100,2),"")</f>
        <v/>
      </c>
      <c r="AH135" s="34">
        <f>IF(AND(ISNUMBER($Q135),ISNUMBER($AL135),$AL135&lt;&gt;0),ROUND($Q135/$AL135*100,1),"")</f>
        <v/>
      </c>
      <c r="AI135" s="29">
        <f>IF(ISNUMBER($S135),IF($S135&lt;=1,"Yes","No"),"n/a")</f>
        <v/>
      </c>
      <c r="AJ135" s="29">
        <f>IF(ISNUMBER($S135),ROUND(MAX(0,MIN(100,100-$S135*2.5-IF(ISNUMBER($T135),$T135,0)*0.12+IF($S135&lt;=1,12,0))),0),"")</f>
        <v/>
      </c>
      <c r="AK135" s="29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29" t="n">
        <v>500</v>
      </c>
      <c r="AM135" s="30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Prime</t>
        </is>
      </c>
      <c r="B136" s="15" t="inlineStr">
        <is>
          <t>Prime Hydration | Tropical Punch | 24-pack 500mL</t>
        </is>
      </c>
      <c r="C136" s="15" t="inlineStr">
        <is>
          <t>2) Electrolyte beverage (RTD)</t>
        </is>
      </c>
      <c r="D136" s="15" t="inlineStr">
        <is>
          <t>500 mL bottle</t>
        </is>
      </c>
      <c r="E136" s="29" t="n">
        <v>24</v>
      </c>
      <c r="F136" s="30" t="n"/>
      <c r="G136" s="31">
        <f>IF(AND(ISNUMBER($F136),ISNUMBER($E136),$E136&lt;&gt;0),$F136/$E136,"")</f>
        <v/>
      </c>
      <c r="H136" s="31">
        <f>IF(AND(ISNUMBER($F136),ISNUMBER($AL136),ISNUMBER($E136),($AL136*$E136)&lt;&gt;0),$F136/($AL136*$E136)*100,"")</f>
        <v/>
      </c>
      <c r="I136" s="32" t="n"/>
      <c r="J136" s="33" t="n"/>
      <c r="K136" s="31">
        <f>IF(AND(ISNUMBER($F136),ISNUMBER($J136)),$F136*(1-$J136),"")</f>
        <v/>
      </c>
      <c r="L136" s="32" t="n"/>
      <c r="M136" s="32" t="n"/>
      <c r="N136" s="31">
        <f>IF(ISNUMBER($F136),($F136-IF(ISNUMBER($AM136),$AM136,0))*(1-IF(ISNUMBER($J136),$J136,0)),"")</f>
        <v/>
      </c>
      <c r="O136" s="15" t="inlineStr">
        <is>
          <t>Tropical Punch</t>
        </is>
      </c>
      <c r="P136" s="29" t="n">
        <v>0</v>
      </c>
      <c r="Q136" s="29" t="n">
        <v>30</v>
      </c>
      <c r="R136" s="29" t="n">
        <v>700</v>
      </c>
      <c r="S136" s="29" t="n">
        <v>2</v>
      </c>
      <c r="T136" s="29" t="n">
        <v>25</v>
      </c>
      <c r="U136" s="15" t="inlineStr">
        <is>
          <t>Sucralose + acesulfame-K</t>
        </is>
      </c>
      <c r="V136" s="15" t="inlineStr">
        <is>
          <t>Zero sugar, BCAAs, electrolytes, coconut water, vitamins</t>
        </is>
      </c>
      <c r="W136" s="32" t="n"/>
      <c r="X136" s="32" t="n"/>
      <c r="Y136" s="32" t="n"/>
      <c r="Z136" s="32" t="n"/>
      <c r="AA136" s="15" t="inlineStr">
        <is>
          <t>High</t>
        </is>
      </c>
      <c r="AB136" s="15" t="inlineStr">
        <is>
          <t>Influencer hype; strong youth pull</t>
        </is>
      </c>
      <c r="AC136" s="15" t="inlineStr">
        <is>
          <t>Hype-brand zero-sugar hydration with BCAAs</t>
        </is>
      </c>
      <c r="AD136" s="15" t="inlineStr">
        <is>
          <t>Brand cachet plus zero sugar and added BCAAs.</t>
        </is>
      </c>
      <c r="AE136" s="32" t="n"/>
      <c r="AF136" s="34">
        <f>IF(AND(ISNUMBER($P136),ISNUMBER($AL136),$AL136&lt;&gt;0),ROUND($P136/$AL136*100,1),"")</f>
        <v/>
      </c>
      <c r="AG136" s="35">
        <f>IF(AND(ISNUMBER($S136),ISNUMBER($AL136),$AL136&lt;&gt;0),ROUND($S136/$AL136*100,2),"")</f>
        <v/>
      </c>
      <c r="AH136" s="34">
        <f>IF(AND(ISNUMBER($Q136),ISNUMBER($AL136),$AL136&lt;&gt;0),ROUND($Q136/$AL136*100,1),"")</f>
        <v/>
      </c>
      <c r="AI136" s="29">
        <f>IF(ISNUMBER($S136),IF($S136&lt;=1,"Yes","No"),"n/a")</f>
        <v/>
      </c>
      <c r="AJ136" s="29">
        <f>IF(ISNUMBER($S136),ROUND(MAX(0,MIN(100,100-$S136*2.5-IF(ISNUMBER($T136),$T136,0)*0.12+IF($S136&lt;=1,12,0))),0),"")</f>
        <v/>
      </c>
      <c r="AK136" s="29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29" t="n">
        <v>500</v>
      </c>
      <c r="AM136" s="30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Prime</t>
        </is>
      </c>
      <c r="B137" s="15" t="inlineStr">
        <is>
          <t>Prime Hydration | Ice Pop | single 500mL</t>
        </is>
      </c>
      <c r="C137" s="15" t="inlineStr">
        <is>
          <t>2) Electrolyte beverage (RTD)</t>
        </is>
      </c>
      <c r="D137" s="15" t="inlineStr">
        <is>
          <t>500 mL bottle</t>
        </is>
      </c>
      <c r="E137" s="29" t="n">
        <v>1</v>
      </c>
      <c r="F137" s="30" t="n"/>
      <c r="G137" s="31">
        <f>IF(AND(ISNUMBER($F137),ISNUMBER($E137),$E137&lt;&gt;0),$F137/$E137,"")</f>
        <v/>
      </c>
      <c r="H137" s="31">
        <f>IF(AND(ISNUMBER($F137),ISNUMBER($AL137),ISNUMBER($E137),($AL137*$E137)&lt;&gt;0),$F137/($AL137*$E137)*100,"")</f>
        <v/>
      </c>
      <c r="I137" s="32" t="n"/>
      <c r="J137" s="33" t="n"/>
      <c r="K137" s="31">
        <f>IF(AND(ISNUMBER($F137),ISNUMBER($J137)),$F137*(1-$J137),"")</f>
        <v/>
      </c>
      <c r="L137" s="32" t="n"/>
      <c r="M137" s="32" t="n"/>
      <c r="N137" s="31">
        <f>IF(ISNUMBER($F137),($F137-IF(ISNUMBER($AM137),$AM137,0))*(1-IF(ISNUMBER($J137),$J137,0)),"")</f>
        <v/>
      </c>
      <c r="O137" s="15" t="inlineStr">
        <is>
          <t>Ice Pop</t>
        </is>
      </c>
      <c r="P137" s="29" t="n">
        <v>0</v>
      </c>
      <c r="Q137" s="29" t="n">
        <v>30</v>
      </c>
      <c r="R137" s="29" t="n">
        <v>700</v>
      </c>
      <c r="S137" s="29" t="n">
        <v>2</v>
      </c>
      <c r="T137" s="29" t="n">
        <v>25</v>
      </c>
      <c r="U137" s="15" t="inlineStr">
        <is>
          <t>Sucralose + acesulfame-K</t>
        </is>
      </c>
      <c r="V137" s="15" t="inlineStr">
        <is>
          <t>Zero sugar, BCAAs, electrolytes, coconut water, vitamins</t>
        </is>
      </c>
      <c r="W137" s="32" t="n"/>
      <c r="X137" s="32" t="n"/>
      <c r="Y137" s="32" t="n"/>
      <c r="Z137" s="32" t="n"/>
      <c r="AA137" s="15" t="inlineStr">
        <is>
          <t>High</t>
        </is>
      </c>
      <c r="AB137" s="15" t="inlineStr">
        <is>
          <t>Influencer hype; strong youth pull</t>
        </is>
      </c>
      <c r="AC137" s="15" t="inlineStr">
        <is>
          <t>Hype-brand zero-sugar hydration with BCAAs</t>
        </is>
      </c>
      <c r="AD137" s="15" t="inlineStr">
        <is>
          <t>Brand cachet plus zero sugar and added BCAAs.</t>
        </is>
      </c>
      <c r="AE137" s="32" t="n"/>
      <c r="AF137" s="34">
        <f>IF(AND(ISNUMBER($P137),ISNUMBER($AL137),$AL137&lt;&gt;0),ROUND($P137/$AL137*100,1),"")</f>
        <v/>
      </c>
      <c r="AG137" s="35">
        <f>IF(AND(ISNUMBER($S137),ISNUMBER($AL137),$AL137&lt;&gt;0),ROUND($S137/$AL137*100,2),"")</f>
        <v/>
      </c>
      <c r="AH137" s="34">
        <f>IF(AND(ISNUMBER($Q137),ISNUMBER($AL137),$AL137&lt;&gt;0),ROUND($Q137/$AL137*100,1),"")</f>
        <v/>
      </c>
      <c r="AI137" s="29">
        <f>IF(ISNUMBER($S137),IF($S137&lt;=1,"Yes","No"),"n/a")</f>
        <v/>
      </c>
      <c r="AJ137" s="29">
        <f>IF(ISNUMBER($S137),ROUND(MAX(0,MIN(100,100-$S137*2.5-IF(ISNUMBER($T137),$T137,0)*0.12+IF($S137&lt;=1,12,0))),0),"")</f>
        <v/>
      </c>
      <c r="AK137" s="29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29" t="n">
        <v>500</v>
      </c>
      <c r="AM137" s="30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Prime</t>
        </is>
      </c>
      <c r="B138" s="15" t="inlineStr">
        <is>
          <t>Prime Hydration | Ice Pop | 8-pack 500mL</t>
        </is>
      </c>
      <c r="C138" s="15" t="inlineStr">
        <is>
          <t>2) Electrolyte beverage (RTD)</t>
        </is>
      </c>
      <c r="D138" s="15" t="inlineStr">
        <is>
          <t>500 mL bottle</t>
        </is>
      </c>
      <c r="E138" s="29" t="n">
        <v>8</v>
      </c>
      <c r="F138" s="30" t="n"/>
      <c r="G138" s="31">
        <f>IF(AND(ISNUMBER($F138),ISNUMBER($E138),$E138&lt;&gt;0),$F138/$E138,"")</f>
        <v/>
      </c>
      <c r="H138" s="31">
        <f>IF(AND(ISNUMBER($F138),ISNUMBER($AL138),ISNUMBER($E138),($AL138*$E138)&lt;&gt;0),$F138/($AL138*$E138)*100,"")</f>
        <v/>
      </c>
      <c r="I138" s="32" t="n"/>
      <c r="J138" s="33" t="n"/>
      <c r="K138" s="31">
        <f>IF(AND(ISNUMBER($F138),ISNUMBER($J138)),$F138*(1-$J138),"")</f>
        <v/>
      </c>
      <c r="L138" s="32" t="n"/>
      <c r="M138" s="32" t="n"/>
      <c r="N138" s="31">
        <f>IF(ISNUMBER($F138),($F138-IF(ISNUMBER($AM138),$AM138,0))*(1-IF(ISNUMBER($J138),$J138,0)),"")</f>
        <v/>
      </c>
      <c r="O138" s="15" t="inlineStr">
        <is>
          <t>Ice Pop</t>
        </is>
      </c>
      <c r="P138" s="29" t="n">
        <v>0</v>
      </c>
      <c r="Q138" s="29" t="n">
        <v>30</v>
      </c>
      <c r="R138" s="29" t="n">
        <v>700</v>
      </c>
      <c r="S138" s="29" t="n">
        <v>2</v>
      </c>
      <c r="T138" s="29" t="n">
        <v>25</v>
      </c>
      <c r="U138" s="15" t="inlineStr">
        <is>
          <t>Sucralose + acesulfame-K</t>
        </is>
      </c>
      <c r="V138" s="15" t="inlineStr">
        <is>
          <t>Zero sugar, BCAAs, electrolytes, coconut water, vitamins</t>
        </is>
      </c>
      <c r="W138" s="32" t="n"/>
      <c r="X138" s="32" t="n"/>
      <c r="Y138" s="32" t="n"/>
      <c r="Z138" s="32" t="n"/>
      <c r="AA138" s="15" t="inlineStr">
        <is>
          <t>High</t>
        </is>
      </c>
      <c r="AB138" s="15" t="inlineStr">
        <is>
          <t>Influencer hype; strong youth pull</t>
        </is>
      </c>
      <c r="AC138" s="15" t="inlineStr">
        <is>
          <t>Hype-brand zero-sugar hydration with BCAAs</t>
        </is>
      </c>
      <c r="AD138" s="15" t="inlineStr">
        <is>
          <t>Brand cachet plus zero sugar and added BCAAs.</t>
        </is>
      </c>
      <c r="AE138" s="32" t="n"/>
      <c r="AF138" s="34">
        <f>IF(AND(ISNUMBER($P138),ISNUMBER($AL138),$AL138&lt;&gt;0),ROUND($P138/$AL138*100,1),"")</f>
        <v/>
      </c>
      <c r="AG138" s="35">
        <f>IF(AND(ISNUMBER($S138),ISNUMBER($AL138),$AL138&lt;&gt;0),ROUND($S138/$AL138*100,2),"")</f>
        <v/>
      </c>
      <c r="AH138" s="34">
        <f>IF(AND(ISNUMBER($Q138),ISNUMBER($AL138),$AL138&lt;&gt;0),ROUND($Q138/$AL138*100,1),"")</f>
        <v/>
      </c>
      <c r="AI138" s="29">
        <f>IF(ISNUMBER($S138),IF($S138&lt;=1,"Yes","No"),"n/a")</f>
        <v/>
      </c>
      <c r="AJ138" s="29">
        <f>IF(ISNUMBER($S138),ROUND(MAX(0,MIN(100,100-$S138*2.5-IF(ISNUMBER($T138),$T138,0)*0.12+IF($S138&lt;=1,12,0))),0),"")</f>
        <v/>
      </c>
      <c r="AK138" s="29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29" t="n">
        <v>500</v>
      </c>
      <c r="AM138" s="30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Prime</t>
        </is>
      </c>
      <c r="B139" s="15" t="inlineStr">
        <is>
          <t>Prime Hydration | Ice Pop | 12-pack 500mL</t>
        </is>
      </c>
      <c r="C139" s="15" t="inlineStr">
        <is>
          <t>2) Electrolyte beverage (RTD)</t>
        </is>
      </c>
      <c r="D139" s="15" t="inlineStr">
        <is>
          <t>500 mL bottle</t>
        </is>
      </c>
      <c r="E139" s="29" t="n">
        <v>12</v>
      </c>
      <c r="F139" s="30" t="n"/>
      <c r="G139" s="31">
        <f>IF(AND(ISNUMBER($F139),ISNUMBER($E139),$E139&lt;&gt;0),$F139/$E139,"")</f>
        <v/>
      </c>
      <c r="H139" s="31">
        <f>IF(AND(ISNUMBER($F139),ISNUMBER($AL139),ISNUMBER($E139),($AL139*$E139)&lt;&gt;0),$F139/($AL139*$E139)*100,"")</f>
        <v/>
      </c>
      <c r="I139" s="32" t="n"/>
      <c r="J139" s="33" t="n"/>
      <c r="K139" s="31">
        <f>IF(AND(ISNUMBER($F139),ISNUMBER($J139)),$F139*(1-$J139),"")</f>
        <v/>
      </c>
      <c r="L139" s="32" t="n"/>
      <c r="M139" s="32" t="n"/>
      <c r="N139" s="31">
        <f>IF(ISNUMBER($F139),($F139-IF(ISNUMBER($AM139),$AM139,0))*(1-IF(ISNUMBER($J139),$J139,0)),"")</f>
        <v/>
      </c>
      <c r="O139" s="15" t="inlineStr">
        <is>
          <t>Ice Pop</t>
        </is>
      </c>
      <c r="P139" s="29" t="n">
        <v>0</v>
      </c>
      <c r="Q139" s="29" t="n">
        <v>30</v>
      </c>
      <c r="R139" s="29" t="n">
        <v>700</v>
      </c>
      <c r="S139" s="29" t="n">
        <v>2</v>
      </c>
      <c r="T139" s="29" t="n">
        <v>25</v>
      </c>
      <c r="U139" s="15" t="inlineStr">
        <is>
          <t>Sucralose + acesulfame-K</t>
        </is>
      </c>
      <c r="V139" s="15" t="inlineStr">
        <is>
          <t>Zero sugar, BCAAs, electrolytes, coconut water, vitamins</t>
        </is>
      </c>
      <c r="W139" s="32" t="n"/>
      <c r="X139" s="32" t="n"/>
      <c r="Y139" s="32" t="n"/>
      <c r="Z139" s="32" t="n"/>
      <c r="AA139" s="15" t="inlineStr">
        <is>
          <t>High</t>
        </is>
      </c>
      <c r="AB139" s="15" t="inlineStr">
        <is>
          <t>Influencer hype; strong youth pull</t>
        </is>
      </c>
      <c r="AC139" s="15" t="inlineStr">
        <is>
          <t>Hype-brand zero-sugar hydration with BCAAs</t>
        </is>
      </c>
      <c r="AD139" s="15" t="inlineStr">
        <is>
          <t>Brand cachet plus zero sugar and added BCAAs.</t>
        </is>
      </c>
      <c r="AE139" s="32" t="n"/>
      <c r="AF139" s="34">
        <f>IF(AND(ISNUMBER($P139),ISNUMBER($AL139),$AL139&lt;&gt;0),ROUND($P139/$AL139*100,1),"")</f>
        <v/>
      </c>
      <c r="AG139" s="35">
        <f>IF(AND(ISNUMBER($S139),ISNUMBER($AL139),$AL139&lt;&gt;0),ROUND($S139/$AL139*100,2),"")</f>
        <v/>
      </c>
      <c r="AH139" s="34">
        <f>IF(AND(ISNUMBER($Q139),ISNUMBER($AL139),$AL139&lt;&gt;0),ROUND($Q139/$AL139*100,1),"")</f>
        <v/>
      </c>
      <c r="AI139" s="29">
        <f>IF(ISNUMBER($S139),IF($S139&lt;=1,"Yes","No"),"n/a")</f>
        <v/>
      </c>
      <c r="AJ139" s="29">
        <f>IF(ISNUMBER($S139),ROUND(MAX(0,MIN(100,100-$S139*2.5-IF(ISNUMBER($T139),$T139,0)*0.12+IF($S139&lt;=1,12,0))),0),"")</f>
        <v/>
      </c>
      <c r="AK139" s="29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29" t="n">
        <v>500</v>
      </c>
      <c r="AM139" s="30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Prime</t>
        </is>
      </c>
      <c r="B140" s="15" t="inlineStr">
        <is>
          <t>Prime Hydration | Ice Pop | 18-pack 500mL</t>
        </is>
      </c>
      <c r="C140" s="15" t="inlineStr">
        <is>
          <t>2) Electrolyte beverage (RTD)</t>
        </is>
      </c>
      <c r="D140" s="15" t="inlineStr">
        <is>
          <t>500 mL bottle</t>
        </is>
      </c>
      <c r="E140" s="29" t="n">
        <v>18</v>
      </c>
      <c r="F140" s="30" t="n"/>
      <c r="G140" s="31">
        <f>IF(AND(ISNUMBER($F140),ISNUMBER($E140),$E140&lt;&gt;0),$F140/$E140,"")</f>
        <v/>
      </c>
      <c r="H140" s="31">
        <f>IF(AND(ISNUMBER($F140),ISNUMBER($AL140),ISNUMBER($E140),($AL140*$E140)&lt;&gt;0),$F140/($AL140*$E140)*100,"")</f>
        <v/>
      </c>
      <c r="I140" s="32" t="n"/>
      <c r="J140" s="33" t="n"/>
      <c r="K140" s="31">
        <f>IF(AND(ISNUMBER($F140),ISNUMBER($J140)),$F140*(1-$J140),"")</f>
        <v/>
      </c>
      <c r="L140" s="32" t="n"/>
      <c r="M140" s="32" t="n"/>
      <c r="N140" s="31">
        <f>IF(ISNUMBER($F140),($F140-IF(ISNUMBER($AM140),$AM140,0))*(1-IF(ISNUMBER($J140),$J140,0)),"")</f>
        <v/>
      </c>
      <c r="O140" s="15" t="inlineStr">
        <is>
          <t>Ice Pop</t>
        </is>
      </c>
      <c r="P140" s="29" t="n">
        <v>0</v>
      </c>
      <c r="Q140" s="29" t="n">
        <v>30</v>
      </c>
      <c r="R140" s="29" t="n">
        <v>700</v>
      </c>
      <c r="S140" s="29" t="n">
        <v>2</v>
      </c>
      <c r="T140" s="29" t="n">
        <v>25</v>
      </c>
      <c r="U140" s="15" t="inlineStr">
        <is>
          <t>Sucralose + acesulfame-K</t>
        </is>
      </c>
      <c r="V140" s="15" t="inlineStr">
        <is>
          <t>Zero sugar, BCAAs, electrolytes, coconut water, vitamins</t>
        </is>
      </c>
      <c r="W140" s="32" t="n"/>
      <c r="X140" s="32" t="n"/>
      <c r="Y140" s="32" t="n"/>
      <c r="Z140" s="32" t="n"/>
      <c r="AA140" s="15" t="inlineStr">
        <is>
          <t>High</t>
        </is>
      </c>
      <c r="AB140" s="15" t="inlineStr">
        <is>
          <t>Influencer hype; strong youth pull</t>
        </is>
      </c>
      <c r="AC140" s="15" t="inlineStr">
        <is>
          <t>Hype-brand zero-sugar hydration with BCAAs</t>
        </is>
      </c>
      <c r="AD140" s="15" t="inlineStr">
        <is>
          <t>Brand cachet plus zero sugar and added BCAAs.</t>
        </is>
      </c>
      <c r="AE140" s="32" t="n"/>
      <c r="AF140" s="34">
        <f>IF(AND(ISNUMBER($P140),ISNUMBER($AL140),$AL140&lt;&gt;0),ROUND($P140/$AL140*100,1),"")</f>
        <v/>
      </c>
      <c r="AG140" s="35">
        <f>IF(AND(ISNUMBER($S140),ISNUMBER($AL140),$AL140&lt;&gt;0),ROUND($S140/$AL140*100,2),"")</f>
        <v/>
      </c>
      <c r="AH140" s="34">
        <f>IF(AND(ISNUMBER($Q140),ISNUMBER($AL140),$AL140&lt;&gt;0),ROUND($Q140/$AL140*100,1),"")</f>
        <v/>
      </c>
      <c r="AI140" s="29">
        <f>IF(ISNUMBER($S140),IF($S140&lt;=1,"Yes","No"),"n/a")</f>
        <v/>
      </c>
      <c r="AJ140" s="29">
        <f>IF(ISNUMBER($S140),ROUND(MAX(0,MIN(100,100-$S140*2.5-IF(ISNUMBER($T140),$T140,0)*0.12+IF($S140&lt;=1,12,0))),0),"")</f>
        <v/>
      </c>
      <c r="AK140" s="29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29" t="n">
        <v>500</v>
      </c>
      <c r="AM140" s="30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Prime</t>
        </is>
      </c>
      <c r="B141" s="15" t="inlineStr">
        <is>
          <t>Prime Hydration | Ice Pop | 24-pack 500mL</t>
        </is>
      </c>
      <c r="C141" s="15" t="inlineStr">
        <is>
          <t>2) Electrolyte beverage (RTD)</t>
        </is>
      </c>
      <c r="D141" s="15" t="inlineStr">
        <is>
          <t>500 mL bottle</t>
        </is>
      </c>
      <c r="E141" s="29" t="n">
        <v>24</v>
      </c>
      <c r="F141" s="30" t="n"/>
      <c r="G141" s="31">
        <f>IF(AND(ISNUMBER($F141),ISNUMBER($E141),$E141&lt;&gt;0),$F141/$E141,"")</f>
        <v/>
      </c>
      <c r="H141" s="31">
        <f>IF(AND(ISNUMBER($F141),ISNUMBER($AL141),ISNUMBER($E141),($AL141*$E141)&lt;&gt;0),$F141/($AL141*$E141)*100,"")</f>
        <v/>
      </c>
      <c r="I141" s="32" t="n"/>
      <c r="J141" s="33" t="n"/>
      <c r="K141" s="31">
        <f>IF(AND(ISNUMBER($F141),ISNUMBER($J141)),$F141*(1-$J141),"")</f>
        <v/>
      </c>
      <c r="L141" s="32" t="n"/>
      <c r="M141" s="32" t="n"/>
      <c r="N141" s="31">
        <f>IF(ISNUMBER($F141),($F141-IF(ISNUMBER($AM141),$AM141,0))*(1-IF(ISNUMBER($J141),$J141,0)),"")</f>
        <v/>
      </c>
      <c r="O141" s="15" t="inlineStr">
        <is>
          <t>Ice Pop</t>
        </is>
      </c>
      <c r="P141" s="29" t="n">
        <v>0</v>
      </c>
      <c r="Q141" s="29" t="n">
        <v>30</v>
      </c>
      <c r="R141" s="29" t="n">
        <v>700</v>
      </c>
      <c r="S141" s="29" t="n">
        <v>2</v>
      </c>
      <c r="T141" s="29" t="n">
        <v>25</v>
      </c>
      <c r="U141" s="15" t="inlineStr">
        <is>
          <t>Sucralose + acesulfame-K</t>
        </is>
      </c>
      <c r="V141" s="15" t="inlineStr">
        <is>
          <t>Zero sugar, BCAAs, electrolytes, coconut water, vitamins</t>
        </is>
      </c>
      <c r="W141" s="32" t="n"/>
      <c r="X141" s="32" t="n"/>
      <c r="Y141" s="32" t="n"/>
      <c r="Z141" s="32" t="n"/>
      <c r="AA141" s="15" t="inlineStr">
        <is>
          <t>High</t>
        </is>
      </c>
      <c r="AB141" s="15" t="inlineStr">
        <is>
          <t>Influencer hype; strong youth pull</t>
        </is>
      </c>
      <c r="AC141" s="15" t="inlineStr">
        <is>
          <t>Hype-brand zero-sugar hydration with BCAAs</t>
        </is>
      </c>
      <c r="AD141" s="15" t="inlineStr">
        <is>
          <t>Brand cachet plus zero sugar and added BCAAs.</t>
        </is>
      </c>
      <c r="AE141" s="32" t="n"/>
      <c r="AF141" s="34">
        <f>IF(AND(ISNUMBER($P141),ISNUMBER($AL141),$AL141&lt;&gt;0),ROUND($P141/$AL141*100,1),"")</f>
        <v/>
      </c>
      <c r="AG141" s="35">
        <f>IF(AND(ISNUMBER($S141),ISNUMBER($AL141),$AL141&lt;&gt;0),ROUND($S141/$AL141*100,2),"")</f>
        <v/>
      </c>
      <c r="AH141" s="34">
        <f>IF(AND(ISNUMBER($Q141),ISNUMBER($AL141),$AL141&lt;&gt;0),ROUND($Q141/$AL141*100,1),"")</f>
        <v/>
      </c>
      <c r="AI141" s="29">
        <f>IF(ISNUMBER($S141),IF($S141&lt;=1,"Yes","No"),"n/a")</f>
        <v/>
      </c>
      <c r="AJ141" s="29">
        <f>IF(ISNUMBER($S141),ROUND(MAX(0,MIN(100,100-$S141*2.5-IF(ISNUMBER($T141),$T141,0)*0.12+IF($S141&lt;=1,12,0))),0),"")</f>
        <v/>
      </c>
      <c r="AK141" s="29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29" t="n">
        <v>500</v>
      </c>
      <c r="AM141" s="30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Prime</t>
        </is>
      </c>
      <c r="B142" s="15" t="inlineStr">
        <is>
          <t>Prime Hydration | Lemon Lime | single 500mL</t>
        </is>
      </c>
      <c r="C142" s="15" t="inlineStr">
        <is>
          <t>2) Electrolyte beverage (RTD)</t>
        </is>
      </c>
      <c r="D142" s="15" t="inlineStr">
        <is>
          <t>500 mL bottle</t>
        </is>
      </c>
      <c r="E142" s="29" t="n">
        <v>1</v>
      </c>
      <c r="F142" s="30" t="n"/>
      <c r="G142" s="31">
        <f>IF(AND(ISNUMBER($F142),ISNUMBER($E142),$E142&lt;&gt;0),$F142/$E142,"")</f>
        <v/>
      </c>
      <c r="H142" s="31">
        <f>IF(AND(ISNUMBER($F142),ISNUMBER($AL142),ISNUMBER($E142),($AL142*$E142)&lt;&gt;0),$F142/($AL142*$E142)*100,"")</f>
        <v/>
      </c>
      <c r="I142" s="32" t="n"/>
      <c r="J142" s="33" t="n"/>
      <c r="K142" s="31">
        <f>IF(AND(ISNUMBER($F142),ISNUMBER($J142)),$F142*(1-$J142),"")</f>
        <v/>
      </c>
      <c r="L142" s="32" t="n"/>
      <c r="M142" s="32" t="n"/>
      <c r="N142" s="31">
        <f>IF(ISNUMBER($F142),($F142-IF(ISNUMBER($AM142),$AM142,0))*(1-IF(ISNUMBER($J142),$J142,0)),"")</f>
        <v/>
      </c>
      <c r="O142" s="15" t="inlineStr">
        <is>
          <t>Lemon Lime</t>
        </is>
      </c>
      <c r="P142" s="29" t="n">
        <v>0</v>
      </c>
      <c r="Q142" s="29" t="n">
        <v>30</v>
      </c>
      <c r="R142" s="29" t="n">
        <v>700</v>
      </c>
      <c r="S142" s="29" t="n">
        <v>2</v>
      </c>
      <c r="T142" s="29" t="n">
        <v>25</v>
      </c>
      <c r="U142" s="15" t="inlineStr">
        <is>
          <t>Sucralose + acesulfame-K</t>
        </is>
      </c>
      <c r="V142" s="15" t="inlineStr">
        <is>
          <t>Zero sugar, BCAAs, electrolytes, coconut water, vitamins</t>
        </is>
      </c>
      <c r="W142" s="32" t="n"/>
      <c r="X142" s="32" t="n"/>
      <c r="Y142" s="32" t="n"/>
      <c r="Z142" s="32" t="n"/>
      <c r="AA142" s="15" t="inlineStr">
        <is>
          <t>High</t>
        </is>
      </c>
      <c r="AB142" s="15" t="inlineStr">
        <is>
          <t>Influencer hype; strong youth pull</t>
        </is>
      </c>
      <c r="AC142" s="15" t="inlineStr">
        <is>
          <t>Hype-brand zero-sugar hydration with BCAAs</t>
        </is>
      </c>
      <c r="AD142" s="15" t="inlineStr">
        <is>
          <t>Brand cachet plus zero sugar and added BCAAs.</t>
        </is>
      </c>
      <c r="AE142" s="32" t="n"/>
      <c r="AF142" s="34">
        <f>IF(AND(ISNUMBER($P142),ISNUMBER($AL142),$AL142&lt;&gt;0),ROUND($P142/$AL142*100,1),"")</f>
        <v/>
      </c>
      <c r="AG142" s="35">
        <f>IF(AND(ISNUMBER($S142),ISNUMBER($AL142),$AL142&lt;&gt;0),ROUND($S142/$AL142*100,2),"")</f>
        <v/>
      </c>
      <c r="AH142" s="34">
        <f>IF(AND(ISNUMBER($Q142),ISNUMBER($AL142),$AL142&lt;&gt;0),ROUND($Q142/$AL142*100,1),"")</f>
        <v/>
      </c>
      <c r="AI142" s="29">
        <f>IF(ISNUMBER($S142),IF($S142&lt;=1,"Yes","No"),"n/a")</f>
        <v/>
      </c>
      <c r="AJ142" s="29">
        <f>IF(ISNUMBER($S142),ROUND(MAX(0,MIN(100,100-$S142*2.5-IF(ISNUMBER($T142),$T142,0)*0.12+IF($S142&lt;=1,12,0))),0),"")</f>
        <v/>
      </c>
      <c r="AK142" s="29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29" t="n">
        <v>500</v>
      </c>
      <c r="AM142" s="30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Prime</t>
        </is>
      </c>
      <c r="B143" s="15" t="inlineStr">
        <is>
          <t>Prime Hydration | Lemon Lime | 8-pack 500mL</t>
        </is>
      </c>
      <c r="C143" s="15" t="inlineStr">
        <is>
          <t>2) Electrolyte beverage (RTD)</t>
        </is>
      </c>
      <c r="D143" s="15" t="inlineStr">
        <is>
          <t>500 mL bottle</t>
        </is>
      </c>
      <c r="E143" s="29" t="n">
        <v>8</v>
      </c>
      <c r="F143" s="30" t="n"/>
      <c r="G143" s="31">
        <f>IF(AND(ISNUMBER($F143),ISNUMBER($E143),$E143&lt;&gt;0),$F143/$E143,"")</f>
        <v/>
      </c>
      <c r="H143" s="31">
        <f>IF(AND(ISNUMBER($F143),ISNUMBER($AL143),ISNUMBER($E143),($AL143*$E143)&lt;&gt;0),$F143/($AL143*$E143)*100,"")</f>
        <v/>
      </c>
      <c r="I143" s="32" t="n"/>
      <c r="J143" s="33" t="n"/>
      <c r="K143" s="31">
        <f>IF(AND(ISNUMBER($F143),ISNUMBER($J143)),$F143*(1-$J143),"")</f>
        <v/>
      </c>
      <c r="L143" s="32" t="n"/>
      <c r="M143" s="32" t="n"/>
      <c r="N143" s="31">
        <f>IF(ISNUMBER($F143),($F143-IF(ISNUMBER($AM143),$AM143,0))*(1-IF(ISNUMBER($J143),$J143,0)),"")</f>
        <v/>
      </c>
      <c r="O143" s="15" t="inlineStr">
        <is>
          <t>Lemon Lime</t>
        </is>
      </c>
      <c r="P143" s="29" t="n">
        <v>0</v>
      </c>
      <c r="Q143" s="29" t="n">
        <v>30</v>
      </c>
      <c r="R143" s="29" t="n">
        <v>700</v>
      </c>
      <c r="S143" s="29" t="n">
        <v>2</v>
      </c>
      <c r="T143" s="29" t="n">
        <v>25</v>
      </c>
      <c r="U143" s="15" t="inlineStr">
        <is>
          <t>Sucralose + acesulfame-K</t>
        </is>
      </c>
      <c r="V143" s="15" t="inlineStr">
        <is>
          <t>Zero sugar, BCAAs, electrolytes, coconut water, vitamins</t>
        </is>
      </c>
      <c r="W143" s="32" t="n"/>
      <c r="X143" s="32" t="n"/>
      <c r="Y143" s="32" t="n"/>
      <c r="Z143" s="32" t="n"/>
      <c r="AA143" s="15" t="inlineStr">
        <is>
          <t>High</t>
        </is>
      </c>
      <c r="AB143" s="15" t="inlineStr">
        <is>
          <t>Influencer hype; strong youth pull</t>
        </is>
      </c>
      <c r="AC143" s="15" t="inlineStr">
        <is>
          <t>Hype-brand zero-sugar hydration with BCAAs</t>
        </is>
      </c>
      <c r="AD143" s="15" t="inlineStr">
        <is>
          <t>Brand cachet plus zero sugar and added BCAAs.</t>
        </is>
      </c>
      <c r="AE143" s="32" t="n"/>
      <c r="AF143" s="34">
        <f>IF(AND(ISNUMBER($P143),ISNUMBER($AL143),$AL143&lt;&gt;0),ROUND($P143/$AL143*100,1),"")</f>
        <v/>
      </c>
      <c r="AG143" s="35">
        <f>IF(AND(ISNUMBER($S143),ISNUMBER($AL143),$AL143&lt;&gt;0),ROUND($S143/$AL143*100,2),"")</f>
        <v/>
      </c>
      <c r="AH143" s="34">
        <f>IF(AND(ISNUMBER($Q143),ISNUMBER($AL143),$AL143&lt;&gt;0),ROUND($Q143/$AL143*100,1),"")</f>
        <v/>
      </c>
      <c r="AI143" s="29">
        <f>IF(ISNUMBER($S143),IF($S143&lt;=1,"Yes","No"),"n/a")</f>
        <v/>
      </c>
      <c r="AJ143" s="29">
        <f>IF(ISNUMBER($S143),ROUND(MAX(0,MIN(100,100-$S143*2.5-IF(ISNUMBER($T143),$T143,0)*0.12+IF($S143&lt;=1,12,0))),0),"")</f>
        <v/>
      </c>
      <c r="AK143" s="29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29" t="n">
        <v>500</v>
      </c>
      <c r="AM143" s="30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Prime</t>
        </is>
      </c>
      <c r="B144" s="15" t="inlineStr">
        <is>
          <t>Prime Hydration | Lemon Lime | 12-pack 500mL</t>
        </is>
      </c>
      <c r="C144" s="15" t="inlineStr">
        <is>
          <t>2) Electrolyte beverage (RTD)</t>
        </is>
      </c>
      <c r="D144" s="15" t="inlineStr">
        <is>
          <t>500 mL bottle</t>
        </is>
      </c>
      <c r="E144" s="29" t="n">
        <v>12</v>
      </c>
      <c r="F144" s="30" t="n"/>
      <c r="G144" s="31">
        <f>IF(AND(ISNUMBER($F144),ISNUMBER($E144),$E144&lt;&gt;0),$F144/$E144,"")</f>
        <v/>
      </c>
      <c r="H144" s="31">
        <f>IF(AND(ISNUMBER($F144),ISNUMBER($AL144),ISNUMBER($E144),($AL144*$E144)&lt;&gt;0),$F144/($AL144*$E144)*100,"")</f>
        <v/>
      </c>
      <c r="I144" s="32" t="n"/>
      <c r="J144" s="33" t="n"/>
      <c r="K144" s="31">
        <f>IF(AND(ISNUMBER($F144),ISNUMBER($J144)),$F144*(1-$J144),"")</f>
        <v/>
      </c>
      <c r="L144" s="32" t="n"/>
      <c r="M144" s="32" t="n"/>
      <c r="N144" s="31">
        <f>IF(ISNUMBER($F144),($F144-IF(ISNUMBER($AM144),$AM144,0))*(1-IF(ISNUMBER($J144),$J144,0)),"")</f>
        <v/>
      </c>
      <c r="O144" s="15" t="inlineStr">
        <is>
          <t>Lemon Lime</t>
        </is>
      </c>
      <c r="P144" s="29" t="n">
        <v>0</v>
      </c>
      <c r="Q144" s="29" t="n">
        <v>30</v>
      </c>
      <c r="R144" s="29" t="n">
        <v>700</v>
      </c>
      <c r="S144" s="29" t="n">
        <v>2</v>
      </c>
      <c r="T144" s="29" t="n">
        <v>25</v>
      </c>
      <c r="U144" s="15" t="inlineStr">
        <is>
          <t>Sucralose + acesulfame-K</t>
        </is>
      </c>
      <c r="V144" s="15" t="inlineStr">
        <is>
          <t>Zero sugar, BCAAs, electrolytes, coconut water, vitamins</t>
        </is>
      </c>
      <c r="W144" s="32" t="n"/>
      <c r="X144" s="32" t="n"/>
      <c r="Y144" s="32" t="n"/>
      <c r="Z144" s="32" t="n"/>
      <c r="AA144" s="15" t="inlineStr">
        <is>
          <t>High</t>
        </is>
      </c>
      <c r="AB144" s="15" t="inlineStr">
        <is>
          <t>Influencer hype; strong youth pull</t>
        </is>
      </c>
      <c r="AC144" s="15" t="inlineStr">
        <is>
          <t>Hype-brand zero-sugar hydration with BCAAs</t>
        </is>
      </c>
      <c r="AD144" s="15" t="inlineStr">
        <is>
          <t>Brand cachet plus zero sugar and added BCAAs.</t>
        </is>
      </c>
      <c r="AE144" s="32" t="n"/>
      <c r="AF144" s="34">
        <f>IF(AND(ISNUMBER($P144),ISNUMBER($AL144),$AL144&lt;&gt;0),ROUND($P144/$AL144*100,1),"")</f>
        <v/>
      </c>
      <c r="AG144" s="35">
        <f>IF(AND(ISNUMBER($S144),ISNUMBER($AL144),$AL144&lt;&gt;0),ROUND($S144/$AL144*100,2),"")</f>
        <v/>
      </c>
      <c r="AH144" s="34">
        <f>IF(AND(ISNUMBER($Q144),ISNUMBER($AL144),$AL144&lt;&gt;0),ROUND($Q144/$AL144*100,1),"")</f>
        <v/>
      </c>
      <c r="AI144" s="29">
        <f>IF(ISNUMBER($S144),IF($S144&lt;=1,"Yes","No"),"n/a")</f>
        <v/>
      </c>
      <c r="AJ144" s="29">
        <f>IF(ISNUMBER($S144),ROUND(MAX(0,MIN(100,100-$S144*2.5-IF(ISNUMBER($T144),$T144,0)*0.12+IF($S144&lt;=1,12,0))),0),"")</f>
        <v/>
      </c>
      <c r="AK144" s="29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29" t="n">
        <v>500</v>
      </c>
      <c r="AM144" s="30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Prime</t>
        </is>
      </c>
      <c r="B145" s="15" t="inlineStr">
        <is>
          <t>Prime Hydration | Lemon Lime | 18-pack 500mL</t>
        </is>
      </c>
      <c r="C145" s="15" t="inlineStr">
        <is>
          <t>2) Electrolyte beverage (RTD)</t>
        </is>
      </c>
      <c r="D145" s="15" t="inlineStr">
        <is>
          <t>500 mL bottle</t>
        </is>
      </c>
      <c r="E145" s="29" t="n">
        <v>18</v>
      </c>
      <c r="F145" s="30" t="n"/>
      <c r="G145" s="31">
        <f>IF(AND(ISNUMBER($F145),ISNUMBER($E145),$E145&lt;&gt;0),$F145/$E145,"")</f>
        <v/>
      </c>
      <c r="H145" s="31">
        <f>IF(AND(ISNUMBER($F145),ISNUMBER($AL145),ISNUMBER($E145),($AL145*$E145)&lt;&gt;0),$F145/($AL145*$E145)*100,"")</f>
        <v/>
      </c>
      <c r="I145" s="32" t="n"/>
      <c r="J145" s="33" t="n"/>
      <c r="K145" s="31">
        <f>IF(AND(ISNUMBER($F145),ISNUMBER($J145)),$F145*(1-$J145),"")</f>
        <v/>
      </c>
      <c r="L145" s="32" t="n"/>
      <c r="M145" s="32" t="n"/>
      <c r="N145" s="31">
        <f>IF(ISNUMBER($F145),($F145-IF(ISNUMBER($AM145),$AM145,0))*(1-IF(ISNUMBER($J145),$J145,0)),"")</f>
        <v/>
      </c>
      <c r="O145" s="15" t="inlineStr">
        <is>
          <t>Lemon Lime</t>
        </is>
      </c>
      <c r="P145" s="29" t="n">
        <v>0</v>
      </c>
      <c r="Q145" s="29" t="n">
        <v>30</v>
      </c>
      <c r="R145" s="29" t="n">
        <v>700</v>
      </c>
      <c r="S145" s="29" t="n">
        <v>2</v>
      </c>
      <c r="T145" s="29" t="n">
        <v>25</v>
      </c>
      <c r="U145" s="15" t="inlineStr">
        <is>
          <t>Sucralose + acesulfame-K</t>
        </is>
      </c>
      <c r="V145" s="15" t="inlineStr">
        <is>
          <t>Zero sugar, BCAAs, electrolytes, coconut water, vitamins</t>
        </is>
      </c>
      <c r="W145" s="32" t="n"/>
      <c r="X145" s="32" t="n"/>
      <c r="Y145" s="32" t="n"/>
      <c r="Z145" s="32" t="n"/>
      <c r="AA145" s="15" t="inlineStr">
        <is>
          <t>High</t>
        </is>
      </c>
      <c r="AB145" s="15" t="inlineStr">
        <is>
          <t>Influencer hype; strong youth pull</t>
        </is>
      </c>
      <c r="AC145" s="15" t="inlineStr">
        <is>
          <t>Hype-brand zero-sugar hydration with BCAAs</t>
        </is>
      </c>
      <c r="AD145" s="15" t="inlineStr">
        <is>
          <t>Brand cachet plus zero sugar and added BCAAs.</t>
        </is>
      </c>
      <c r="AE145" s="32" t="n"/>
      <c r="AF145" s="34">
        <f>IF(AND(ISNUMBER($P145),ISNUMBER($AL145),$AL145&lt;&gt;0),ROUND($P145/$AL145*100,1),"")</f>
        <v/>
      </c>
      <c r="AG145" s="35">
        <f>IF(AND(ISNUMBER($S145),ISNUMBER($AL145),$AL145&lt;&gt;0),ROUND($S145/$AL145*100,2),"")</f>
        <v/>
      </c>
      <c r="AH145" s="34">
        <f>IF(AND(ISNUMBER($Q145),ISNUMBER($AL145),$AL145&lt;&gt;0),ROUND($Q145/$AL145*100,1),"")</f>
        <v/>
      </c>
      <c r="AI145" s="29">
        <f>IF(ISNUMBER($S145),IF($S145&lt;=1,"Yes","No"),"n/a")</f>
        <v/>
      </c>
      <c r="AJ145" s="29">
        <f>IF(ISNUMBER($S145),ROUND(MAX(0,MIN(100,100-$S145*2.5-IF(ISNUMBER($T145),$T145,0)*0.12+IF($S145&lt;=1,12,0))),0),"")</f>
        <v/>
      </c>
      <c r="AK145" s="29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29" t="n">
        <v>500</v>
      </c>
      <c r="AM145" s="30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Prime</t>
        </is>
      </c>
      <c r="B146" s="15" t="inlineStr">
        <is>
          <t>Prime Hydration | Lemon Lime | 24-pack 500mL</t>
        </is>
      </c>
      <c r="C146" s="15" t="inlineStr">
        <is>
          <t>2) Electrolyte beverage (RTD)</t>
        </is>
      </c>
      <c r="D146" s="15" t="inlineStr">
        <is>
          <t>500 mL bottle</t>
        </is>
      </c>
      <c r="E146" s="29" t="n">
        <v>24</v>
      </c>
      <c r="F146" s="30" t="n"/>
      <c r="G146" s="31">
        <f>IF(AND(ISNUMBER($F146),ISNUMBER($E146),$E146&lt;&gt;0),$F146/$E146,"")</f>
        <v/>
      </c>
      <c r="H146" s="31">
        <f>IF(AND(ISNUMBER($F146),ISNUMBER($AL146),ISNUMBER($E146),($AL146*$E146)&lt;&gt;0),$F146/($AL146*$E146)*100,"")</f>
        <v/>
      </c>
      <c r="I146" s="32" t="n"/>
      <c r="J146" s="33" t="n"/>
      <c r="K146" s="31">
        <f>IF(AND(ISNUMBER($F146),ISNUMBER($J146)),$F146*(1-$J146),"")</f>
        <v/>
      </c>
      <c r="L146" s="32" t="n"/>
      <c r="M146" s="32" t="n"/>
      <c r="N146" s="31">
        <f>IF(ISNUMBER($F146),($F146-IF(ISNUMBER($AM146),$AM146,0))*(1-IF(ISNUMBER($J146),$J146,0)),"")</f>
        <v/>
      </c>
      <c r="O146" s="15" t="inlineStr">
        <is>
          <t>Lemon Lime</t>
        </is>
      </c>
      <c r="P146" s="29" t="n">
        <v>0</v>
      </c>
      <c r="Q146" s="29" t="n">
        <v>30</v>
      </c>
      <c r="R146" s="29" t="n">
        <v>700</v>
      </c>
      <c r="S146" s="29" t="n">
        <v>2</v>
      </c>
      <c r="T146" s="29" t="n">
        <v>25</v>
      </c>
      <c r="U146" s="15" t="inlineStr">
        <is>
          <t>Sucralose + acesulfame-K</t>
        </is>
      </c>
      <c r="V146" s="15" t="inlineStr">
        <is>
          <t>Zero sugar, BCAAs, electrolytes, coconut water, vitamins</t>
        </is>
      </c>
      <c r="W146" s="32" t="n"/>
      <c r="X146" s="32" t="n"/>
      <c r="Y146" s="32" t="n"/>
      <c r="Z146" s="32" t="n"/>
      <c r="AA146" s="15" t="inlineStr">
        <is>
          <t>High</t>
        </is>
      </c>
      <c r="AB146" s="15" t="inlineStr">
        <is>
          <t>Influencer hype; strong youth pull</t>
        </is>
      </c>
      <c r="AC146" s="15" t="inlineStr">
        <is>
          <t>Hype-brand zero-sugar hydration with BCAAs</t>
        </is>
      </c>
      <c r="AD146" s="15" t="inlineStr">
        <is>
          <t>Brand cachet plus zero sugar and added BCAAs.</t>
        </is>
      </c>
      <c r="AE146" s="32" t="n"/>
      <c r="AF146" s="34">
        <f>IF(AND(ISNUMBER($P146),ISNUMBER($AL146),$AL146&lt;&gt;0),ROUND($P146/$AL146*100,1),"")</f>
        <v/>
      </c>
      <c r="AG146" s="35">
        <f>IF(AND(ISNUMBER($S146),ISNUMBER($AL146),$AL146&lt;&gt;0),ROUND($S146/$AL146*100,2),"")</f>
        <v/>
      </c>
      <c r="AH146" s="34">
        <f>IF(AND(ISNUMBER($Q146),ISNUMBER($AL146),$AL146&lt;&gt;0),ROUND($Q146/$AL146*100,1),"")</f>
        <v/>
      </c>
      <c r="AI146" s="29">
        <f>IF(ISNUMBER($S146),IF($S146&lt;=1,"Yes","No"),"n/a")</f>
        <v/>
      </c>
      <c r="AJ146" s="29">
        <f>IF(ISNUMBER($S146),ROUND(MAX(0,MIN(100,100-$S146*2.5-IF(ISNUMBER($T146),$T146,0)*0.12+IF($S146&lt;=1,12,0))),0),"")</f>
        <v/>
      </c>
      <c r="AK146" s="29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29" t="n">
        <v>500</v>
      </c>
      <c r="AM146" s="30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Prime</t>
        </is>
      </c>
      <c r="B147" s="15" t="inlineStr">
        <is>
          <t>Prime Hydration | Strawberry Watermelon | single 500mL</t>
        </is>
      </c>
      <c r="C147" s="15" t="inlineStr">
        <is>
          <t>2) Electrolyte beverage (RTD)</t>
        </is>
      </c>
      <c r="D147" s="15" t="inlineStr">
        <is>
          <t>500 mL bottle</t>
        </is>
      </c>
      <c r="E147" s="29" t="n">
        <v>1</v>
      </c>
      <c r="F147" s="30" t="n"/>
      <c r="G147" s="31">
        <f>IF(AND(ISNUMBER($F147),ISNUMBER($E147),$E147&lt;&gt;0),$F147/$E147,"")</f>
        <v/>
      </c>
      <c r="H147" s="31">
        <f>IF(AND(ISNUMBER($F147),ISNUMBER($AL147),ISNUMBER($E147),($AL147*$E147)&lt;&gt;0),$F147/($AL147*$E147)*100,"")</f>
        <v/>
      </c>
      <c r="I147" s="32" t="n"/>
      <c r="J147" s="33" t="n"/>
      <c r="K147" s="31">
        <f>IF(AND(ISNUMBER($F147),ISNUMBER($J147)),$F147*(1-$J147),"")</f>
        <v/>
      </c>
      <c r="L147" s="32" t="n"/>
      <c r="M147" s="32" t="n"/>
      <c r="N147" s="31">
        <f>IF(ISNUMBER($F147),($F147-IF(ISNUMBER($AM147),$AM147,0))*(1-IF(ISNUMBER($J147),$J147,0)),"")</f>
        <v/>
      </c>
      <c r="O147" s="15" t="inlineStr">
        <is>
          <t>Strawberry Watermelon</t>
        </is>
      </c>
      <c r="P147" s="29" t="n">
        <v>0</v>
      </c>
      <c r="Q147" s="29" t="n">
        <v>30</v>
      </c>
      <c r="R147" s="29" t="n">
        <v>700</v>
      </c>
      <c r="S147" s="29" t="n">
        <v>2</v>
      </c>
      <c r="T147" s="29" t="n">
        <v>25</v>
      </c>
      <c r="U147" s="15" t="inlineStr">
        <is>
          <t>Sucralose + acesulfame-K</t>
        </is>
      </c>
      <c r="V147" s="15" t="inlineStr">
        <is>
          <t>Zero sugar, BCAAs, electrolytes, coconut water, vitamins</t>
        </is>
      </c>
      <c r="W147" s="32" t="n"/>
      <c r="X147" s="32" t="n"/>
      <c r="Y147" s="32" t="n"/>
      <c r="Z147" s="32" t="n"/>
      <c r="AA147" s="15" t="inlineStr">
        <is>
          <t>High</t>
        </is>
      </c>
      <c r="AB147" s="15" t="inlineStr">
        <is>
          <t>Influencer hype; strong youth pull</t>
        </is>
      </c>
      <c r="AC147" s="15" t="inlineStr">
        <is>
          <t>Hype-brand zero-sugar hydration with BCAAs</t>
        </is>
      </c>
      <c r="AD147" s="15" t="inlineStr">
        <is>
          <t>Brand cachet plus zero sugar and added BCAAs.</t>
        </is>
      </c>
      <c r="AE147" s="32" t="n"/>
      <c r="AF147" s="34">
        <f>IF(AND(ISNUMBER($P147),ISNUMBER($AL147),$AL147&lt;&gt;0),ROUND($P147/$AL147*100,1),"")</f>
        <v/>
      </c>
      <c r="AG147" s="35">
        <f>IF(AND(ISNUMBER($S147),ISNUMBER($AL147),$AL147&lt;&gt;0),ROUND($S147/$AL147*100,2),"")</f>
        <v/>
      </c>
      <c r="AH147" s="34">
        <f>IF(AND(ISNUMBER($Q147),ISNUMBER($AL147),$AL147&lt;&gt;0),ROUND($Q147/$AL147*100,1),"")</f>
        <v/>
      </c>
      <c r="AI147" s="29">
        <f>IF(ISNUMBER($S147),IF($S147&lt;=1,"Yes","No"),"n/a")</f>
        <v/>
      </c>
      <c r="AJ147" s="29">
        <f>IF(ISNUMBER($S147),ROUND(MAX(0,MIN(100,100-$S147*2.5-IF(ISNUMBER($T147),$T147,0)*0.12+IF($S147&lt;=1,12,0))),0),"")</f>
        <v/>
      </c>
      <c r="AK147" s="29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29" t="n">
        <v>500</v>
      </c>
      <c r="AM147" s="30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Prime</t>
        </is>
      </c>
      <c r="B148" s="15" t="inlineStr">
        <is>
          <t>Prime Hydration | Strawberry Watermelon | 8-pack 500mL</t>
        </is>
      </c>
      <c r="C148" s="15" t="inlineStr">
        <is>
          <t>2) Electrolyte beverage (RTD)</t>
        </is>
      </c>
      <c r="D148" s="15" t="inlineStr">
        <is>
          <t>500 mL bottle</t>
        </is>
      </c>
      <c r="E148" s="29" t="n">
        <v>8</v>
      </c>
      <c r="F148" s="30" t="n"/>
      <c r="G148" s="31">
        <f>IF(AND(ISNUMBER($F148),ISNUMBER($E148),$E148&lt;&gt;0),$F148/$E148,"")</f>
        <v/>
      </c>
      <c r="H148" s="31">
        <f>IF(AND(ISNUMBER($F148),ISNUMBER($AL148),ISNUMBER($E148),($AL148*$E148)&lt;&gt;0),$F148/($AL148*$E148)*100,"")</f>
        <v/>
      </c>
      <c r="I148" s="32" t="n"/>
      <c r="J148" s="33" t="n"/>
      <c r="K148" s="31">
        <f>IF(AND(ISNUMBER($F148),ISNUMBER($J148)),$F148*(1-$J148),"")</f>
        <v/>
      </c>
      <c r="L148" s="32" t="n"/>
      <c r="M148" s="32" t="n"/>
      <c r="N148" s="31">
        <f>IF(ISNUMBER($F148),($F148-IF(ISNUMBER($AM148),$AM148,0))*(1-IF(ISNUMBER($J148),$J148,0)),"")</f>
        <v/>
      </c>
      <c r="O148" s="15" t="inlineStr">
        <is>
          <t>Strawberry Watermelon</t>
        </is>
      </c>
      <c r="P148" s="29" t="n">
        <v>0</v>
      </c>
      <c r="Q148" s="29" t="n">
        <v>30</v>
      </c>
      <c r="R148" s="29" t="n">
        <v>700</v>
      </c>
      <c r="S148" s="29" t="n">
        <v>2</v>
      </c>
      <c r="T148" s="29" t="n">
        <v>25</v>
      </c>
      <c r="U148" s="15" t="inlineStr">
        <is>
          <t>Sucralose + acesulfame-K</t>
        </is>
      </c>
      <c r="V148" s="15" t="inlineStr">
        <is>
          <t>Zero sugar, BCAAs, electrolytes, coconut water, vitamins</t>
        </is>
      </c>
      <c r="W148" s="32" t="n"/>
      <c r="X148" s="32" t="n"/>
      <c r="Y148" s="32" t="n"/>
      <c r="Z148" s="32" t="n"/>
      <c r="AA148" s="15" t="inlineStr">
        <is>
          <t>High</t>
        </is>
      </c>
      <c r="AB148" s="15" t="inlineStr">
        <is>
          <t>Influencer hype; strong youth pull</t>
        </is>
      </c>
      <c r="AC148" s="15" t="inlineStr">
        <is>
          <t>Hype-brand zero-sugar hydration with BCAAs</t>
        </is>
      </c>
      <c r="AD148" s="15" t="inlineStr">
        <is>
          <t>Brand cachet plus zero sugar and added BCAAs.</t>
        </is>
      </c>
      <c r="AE148" s="32" t="n"/>
      <c r="AF148" s="34">
        <f>IF(AND(ISNUMBER($P148),ISNUMBER($AL148),$AL148&lt;&gt;0),ROUND($P148/$AL148*100,1),"")</f>
        <v/>
      </c>
      <c r="AG148" s="35">
        <f>IF(AND(ISNUMBER($S148),ISNUMBER($AL148),$AL148&lt;&gt;0),ROUND($S148/$AL148*100,2),"")</f>
        <v/>
      </c>
      <c r="AH148" s="34">
        <f>IF(AND(ISNUMBER($Q148),ISNUMBER($AL148),$AL148&lt;&gt;0),ROUND($Q148/$AL148*100,1),"")</f>
        <v/>
      </c>
      <c r="AI148" s="29">
        <f>IF(ISNUMBER($S148),IF($S148&lt;=1,"Yes","No"),"n/a")</f>
        <v/>
      </c>
      <c r="AJ148" s="29">
        <f>IF(ISNUMBER($S148),ROUND(MAX(0,MIN(100,100-$S148*2.5-IF(ISNUMBER($T148),$T148,0)*0.12+IF($S148&lt;=1,12,0))),0),"")</f>
        <v/>
      </c>
      <c r="AK148" s="29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29" t="n">
        <v>500</v>
      </c>
      <c r="AM148" s="30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Prime</t>
        </is>
      </c>
      <c r="B149" s="15" t="inlineStr">
        <is>
          <t>Prime Hydration | Strawberry Watermelon | 12-pack 500mL</t>
        </is>
      </c>
      <c r="C149" s="15" t="inlineStr">
        <is>
          <t>2) Electrolyte beverage (RTD)</t>
        </is>
      </c>
      <c r="D149" s="15" t="inlineStr">
        <is>
          <t>500 mL bottle</t>
        </is>
      </c>
      <c r="E149" s="29" t="n">
        <v>12</v>
      </c>
      <c r="F149" s="30" t="n"/>
      <c r="G149" s="31">
        <f>IF(AND(ISNUMBER($F149),ISNUMBER($E149),$E149&lt;&gt;0),$F149/$E149,"")</f>
        <v/>
      </c>
      <c r="H149" s="31">
        <f>IF(AND(ISNUMBER($F149),ISNUMBER($AL149),ISNUMBER($E149),($AL149*$E149)&lt;&gt;0),$F149/($AL149*$E149)*100,"")</f>
        <v/>
      </c>
      <c r="I149" s="32" t="n"/>
      <c r="J149" s="33" t="n"/>
      <c r="K149" s="31">
        <f>IF(AND(ISNUMBER($F149),ISNUMBER($J149)),$F149*(1-$J149),"")</f>
        <v/>
      </c>
      <c r="L149" s="32" t="n"/>
      <c r="M149" s="32" t="n"/>
      <c r="N149" s="31">
        <f>IF(ISNUMBER($F149),($F149-IF(ISNUMBER($AM149),$AM149,0))*(1-IF(ISNUMBER($J149),$J149,0)),"")</f>
        <v/>
      </c>
      <c r="O149" s="15" t="inlineStr">
        <is>
          <t>Strawberry Watermelon</t>
        </is>
      </c>
      <c r="P149" s="29" t="n">
        <v>0</v>
      </c>
      <c r="Q149" s="29" t="n">
        <v>30</v>
      </c>
      <c r="R149" s="29" t="n">
        <v>700</v>
      </c>
      <c r="S149" s="29" t="n">
        <v>2</v>
      </c>
      <c r="T149" s="29" t="n">
        <v>25</v>
      </c>
      <c r="U149" s="15" t="inlineStr">
        <is>
          <t>Sucralose + acesulfame-K</t>
        </is>
      </c>
      <c r="V149" s="15" t="inlineStr">
        <is>
          <t>Zero sugar, BCAAs, electrolytes, coconut water, vitamins</t>
        </is>
      </c>
      <c r="W149" s="32" t="n"/>
      <c r="X149" s="32" t="n"/>
      <c r="Y149" s="32" t="n"/>
      <c r="Z149" s="32" t="n"/>
      <c r="AA149" s="15" t="inlineStr">
        <is>
          <t>High</t>
        </is>
      </c>
      <c r="AB149" s="15" t="inlineStr">
        <is>
          <t>Influencer hype; strong youth pull</t>
        </is>
      </c>
      <c r="AC149" s="15" t="inlineStr">
        <is>
          <t>Hype-brand zero-sugar hydration with BCAAs</t>
        </is>
      </c>
      <c r="AD149" s="15" t="inlineStr">
        <is>
          <t>Brand cachet plus zero sugar and added BCAAs.</t>
        </is>
      </c>
      <c r="AE149" s="32" t="n"/>
      <c r="AF149" s="34">
        <f>IF(AND(ISNUMBER($P149),ISNUMBER($AL149),$AL149&lt;&gt;0),ROUND($P149/$AL149*100,1),"")</f>
        <v/>
      </c>
      <c r="AG149" s="35">
        <f>IF(AND(ISNUMBER($S149),ISNUMBER($AL149),$AL149&lt;&gt;0),ROUND($S149/$AL149*100,2),"")</f>
        <v/>
      </c>
      <c r="AH149" s="34">
        <f>IF(AND(ISNUMBER($Q149),ISNUMBER($AL149),$AL149&lt;&gt;0),ROUND($Q149/$AL149*100,1),"")</f>
        <v/>
      </c>
      <c r="AI149" s="29">
        <f>IF(ISNUMBER($S149),IF($S149&lt;=1,"Yes","No"),"n/a")</f>
        <v/>
      </c>
      <c r="AJ149" s="29">
        <f>IF(ISNUMBER($S149),ROUND(MAX(0,MIN(100,100-$S149*2.5-IF(ISNUMBER($T149),$T149,0)*0.12+IF($S149&lt;=1,12,0))),0),"")</f>
        <v/>
      </c>
      <c r="AK149" s="29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29" t="n">
        <v>500</v>
      </c>
      <c r="AM149" s="30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Prime</t>
        </is>
      </c>
      <c r="B150" s="15" t="inlineStr">
        <is>
          <t>Prime Hydration | Strawberry Watermelon | 18-pack 500mL</t>
        </is>
      </c>
      <c r="C150" s="15" t="inlineStr">
        <is>
          <t>2) Electrolyte beverage (RTD)</t>
        </is>
      </c>
      <c r="D150" s="15" t="inlineStr">
        <is>
          <t>500 mL bottle</t>
        </is>
      </c>
      <c r="E150" s="29" t="n">
        <v>18</v>
      </c>
      <c r="F150" s="30" t="n"/>
      <c r="G150" s="31">
        <f>IF(AND(ISNUMBER($F150),ISNUMBER($E150),$E150&lt;&gt;0),$F150/$E150,"")</f>
        <v/>
      </c>
      <c r="H150" s="31">
        <f>IF(AND(ISNUMBER($F150),ISNUMBER($AL150),ISNUMBER($E150),($AL150*$E150)&lt;&gt;0),$F150/($AL150*$E150)*100,"")</f>
        <v/>
      </c>
      <c r="I150" s="32" t="n"/>
      <c r="J150" s="33" t="n"/>
      <c r="K150" s="31">
        <f>IF(AND(ISNUMBER($F150),ISNUMBER($J150)),$F150*(1-$J150),"")</f>
        <v/>
      </c>
      <c r="L150" s="32" t="n"/>
      <c r="M150" s="32" t="n"/>
      <c r="N150" s="31">
        <f>IF(ISNUMBER($F150),($F150-IF(ISNUMBER($AM150),$AM150,0))*(1-IF(ISNUMBER($J150),$J150,0)),"")</f>
        <v/>
      </c>
      <c r="O150" s="15" t="inlineStr">
        <is>
          <t>Strawberry Watermelon</t>
        </is>
      </c>
      <c r="P150" s="29" t="n">
        <v>0</v>
      </c>
      <c r="Q150" s="29" t="n">
        <v>30</v>
      </c>
      <c r="R150" s="29" t="n">
        <v>700</v>
      </c>
      <c r="S150" s="29" t="n">
        <v>2</v>
      </c>
      <c r="T150" s="29" t="n">
        <v>25</v>
      </c>
      <c r="U150" s="15" t="inlineStr">
        <is>
          <t>Sucralose + acesulfame-K</t>
        </is>
      </c>
      <c r="V150" s="15" t="inlineStr">
        <is>
          <t>Zero sugar, BCAAs, electrolytes, coconut water, vitamins</t>
        </is>
      </c>
      <c r="W150" s="32" t="n"/>
      <c r="X150" s="32" t="n"/>
      <c r="Y150" s="32" t="n"/>
      <c r="Z150" s="32" t="n"/>
      <c r="AA150" s="15" t="inlineStr">
        <is>
          <t>High</t>
        </is>
      </c>
      <c r="AB150" s="15" t="inlineStr">
        <is>
          <t>Influencer hype; strong youth pull</t>
        </is>
      </c>
      <c r="AC150" s="15" t="inlineStr">
        <is>
          <t>Hype-brand zero-sugar hydration with BCAAs</t>
        </is>
      </c>
      <c r="AD150" s="15" t="inlineStr">
        <is>
          <t>Brand cachet plus zero sugar and added BCAAs.</t>
        </is>
      </c>
      <c r="AE150" s="32" t="n"/>
      <c r="AF150" s="34">
        <f>IF(AND(ISNUMBER($P150),ISNUMBER($AL150),$AL150&lt;&gt;0),ROUND($P150/$AL150*100,1),"")</f>
        <v/>
      </c>
      <c r="AG150" s="35">
        <f>IF(AND(ISNUMBER($S150),ISNUMBER($AL150),$AL150&lt;&gt;0),ROUND($S150/$AL150*100,2),"")</f>
        <v/>
      </c>
      <c r="AH150" s="34">
        <f>IF(AND(ISNUMBER($Q150),ISNUMBER($AL150),$AL150&lt;&gt;0),ROUND($Q150/$AL150*100,1),"")</f>
        <v/>
      </c>
      <c r="AI150" s="29">
        <f>IF(ISNUMBER($S150),IF($S150&lt;=1,"Yes","No"),"n/a")</f>
        <v/>
      </c>
      <c r="AJ150" s="29">
        <f>IF(ISNUMBER($S150),ROUND(MAX(0,MIN(100,100-$S150*2.5-IF(ISNUMBER($T150),$T150,0)*0.12+IF($S150&lt;=1,12,0))),0),"")</f>
        <v/>
      </c>
      <c r="AK150" s="29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29" t="n">
        <v>500</v>
      </c>
      <c r="AM150" s="30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Prime</t>
        </is>
      </c>
      <c r="B151" s="15" t="inlineStr">
        <is>
          <t>Prime Hydration | Strawberry Watermelon | 24-pack 500mL</t>
        </is>
      </c>
      <c r="C151" s="15" t="inlineStr">
        <is>
          <t>2) Electrolyte beverage (RTD)</t>
        </is>
      </c>
      <c r="D151" s="15" t="inlineStr">
        <is>
          <t>500 mL bottle</t>
        </is>
      </c>
      <c r="E151" s="29" t="n">
        <v>24</v>
      </c>
      <c r="F151" s="30" t="n"/>
      <c r="G151" s="31">
        <f>IF(AND(ISNUMBER($F151),ISNUMBER($E151),$E151&lt;&gt;0),$F151/$E151,"")</f>
        <v/>
      </c>
      <c r="H151" s="31">
        <f>IF(AND(ISNUMBER($F151),ISNUMBER($AL151),ISNUMBER($E151),($AL151*$E151)&lt;&gt;0),$F151/($AL151*$E151)*100,"")</f>
        <v/>
      </c>
      <c r="I151" s="32" t="n"/>
      <c r="J151" s="33" t="n"/>
      <c r="K151" s="31">
        <f>IF(AND(ISNUMBER($F151),ISNUMBER($J151)),$F151*(1-$J151),"")</f>
        <v/>
      </c>
      <c r="L151" s="32" t="n"/>
      <c r="M151" s="32" t="n"/>
      <c r="N151" s="31">
        <f>IF(ISNUMBER($F151),($F151-IF(ISNUMBER($AM151),$AM151,0))*(1-IF(ISNUMBER($J151),$J151,0)),"")</f>
        <v/>
      </c>
      <c r="O151" s="15" t="inlineStr">
        <is>
          <t>Strawberry Watermelon</t>
        </is>
      </c>
      <c r="P151" s="29" t="n">
        <v>0</v>
      </c>
      <c r="Q151" s="29" t="n">
        <v>30</v>
      </c>
      <c r="R151" s="29" t="n">
        <v>700</v>
      </c>
      <c r="S151" s="29" t="n">
        <v>2</v>
      </c>
      <c r="T151" s="29" t="n">
        <v>25</v>
      </c>
      <c r="U151" s="15" t="inlineStr">
        <is>
          <t>Sucralose + acesulfame-K</t>
        </is>
      </c>
      <c r="V151" s="15" t="inlineStr">
        <is>
          <t>Zero sugar, BCAAs, electrolytes, coconut water, vitamins</t>
        </is>
      </c>
      <c r="W151" s="32" t="n"/>
      <c r="X151" s="32" t="n"/>
      <c r="Y151" s="32" t="n"/>
      <c r="Z151" s="32" t="n"/>
      <c r="AA151" s="15" t="inlineStr">
        <is>
          <t>High</t>
        </is>
      </c>
      <c r="AB151" s="15" t="inlineStr">
        <is>
          <t>Influencer hype; strong youth pull</t>
        </is>
      </c>
      <c r="AC151" s="15" t="inlineStr">
        <is>
          <t>Hype-brand zero-sugar hydration with BCAAs</t>
        </is>
      </c>
      <c r="AD151" s="15" t="inlineStr">
        <is>
          <t>Brand cachet plus zero sugar and added BCAAs.</t>
        </is>
      </c>
      <c r="AE151" s="32" t="n"/>
      <c r="AF151" s="34">
        <f>IF(AND(ISNUMBER($P151),ISNUMBER($AL151),$AL151&lt;&gt;0),ROUND($P151/$AL151*100,1),"")</f>
        <v/>
      </c>
      <c r="AG151" s="35">
        <f>IF(AND(ISNUMBER($S151),ISNUMBER($AL151),$AL151&lt;&gt;0),ROUND($S151/$AL151*100,2),"")</f>
        <v/>
      </c>
      <c r="AH151" s="34">
        <f>IF(AND(ISNUMBER($Q151),ISNUMBER($AL151),$AL151&lt;&gt;0),ROUND($Q151/$AL151*100,1),"")</f>
        <v/>
      </c>
      <c r="AI151" s="29">
        <f>IF(ISNUMBER($S151),IF($S151&lt;=1,"Yes","No"),"n/a")</f>
        <v/>
      </c>
      <c r="AJ151" s="29">
        <f>IF(ISNUMBER($S151),ROUND(MAX(0,MIN(100,100-$S151*2.5-IF(ISNUMBER($T151),$T151,0)*0.12+IF($S151&lt;=1,12,0))),0),"")</f>
        <v/>
      </c>
      <c r="AK151" s="29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29" t="n">
        <v>500</v>
      </c>
      <c r="AM151" s="30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Prime</t>
        </is>
      </c>
      <c r="B152" s="15" t="inlineStr">
        <is>
          <t>Prime Hydration | Meta Moon | single 500mL</t>
        </is>
      </c>
      <c r="C152" s="15" t="inlineStr">
        <is>
          <t>2) Electrolyte beverage (RTD)</t>
        </is>
      </c>
      <c r="D152" s="15" t="inlineStr">
        <is>
          <t>500 mL bottle</t>
        </is>
      </c>
      <c r="E152" s="29" t="n">
        <v>1</v>
      </c>
      <c r="F152" s="30" t="n"/>
      <c r="G152" s="31">
        <f>IF(AND(ISNUMBER($F152),ISNUMBER($E152),$E152&lt;&gt;0),$F152/$E152,"")</f>
        <v/>
      </c>
      <c r="H152" s="31">
        <f>IF(AND(ISNUMBER($F152),ISNUMBER($AL152),ISNUMBER($E152),($AL152*$E152)&lt;&gt;0),$F152/($AL152*$E152)*100,"")</f>
        <v/>
      </c>
      <c r="I152" s="32" t="n"/>
      <c r="J152" s="33" t="n"/>
      <c r="K152" s="31">
        <f>IF(AND(ISNUMBER($F152),ISNUMBER($J152)),$F152*(1-$J152),"")</f>
        <v/>
      </c>
      <c r="L152" s="32" t="n"/>
      <c r="M152" s="32" t="n"/>
      <c r="N152" s="31">
        <f>IF(ISNUMBER($F152),($F152-IF(ISNUMBER($AM152),$AM152,0))*(1-IF(ISNUMBER($J152),$J152,0)),"")</f>
        <v/>
      </c>
      <c r="O152" s="15" t="inlineStr">
        <is>
          <t>Meta Moon</t>
        </is>
      </c>
      <c r="P152" s="29" t="n">
        <v>0</v>
      </c>
      <c r="Q152" s="29" t="n">
        <v>30</v>
      </c>
      <c r="R152" s="29" t="n">
        <v>700</v>
      </c>
      <c r="S152" s="29" t="n">
        <v>2</v>
      </c>
      <c r="T152" s="29" t="n">
        <v>25</v>
      </c>
      <c r="U152" s="15" t="inlineStr">
        <is>
          <t>Sucralose + acesulfame-K</t>
        </is>
      </c>
      <c r="V152" s="15" t="inlineStr">
        <is>
          <t>Zero sugar, BCAAs, electrolytes, coconut water, vitamins</t>
        </is>
      </c>
      <c r="W152" s="32" t="n"/>
      <c r="X152" s="32" t="n"/>
      <c r="Y152" s="32" t="n"/>
      <c r="Z152" s="32" t="n"/>
      <c r="AA152" s="15" t="inlineStr">
        <is>
          <t>High</t>
        </is>
      </c>
      <c r="AB152" s="15" t="inlineStr">
        <is>
          <t>Influencer hype; strong youth pull</t>
        </is>
      </c>
      <c r="AC152" s="15" t="inlineStr">
        <is>
          <t>Hype-brand zero-sugar hydration with BCAAs</t>
        </is>
      </c>
      <c r="AD152" s="15" t="inlineStr">
        <is>
          <t>Brand cachet plus zero sugar and added BCAAs.</t>
        </is>
      </c>
      <c r="AE152" s="32" t="n"/>
      <c r="AF152" s="34">
        <f>IF(AND(ISNUMBER($P152),ISNUMBER($AL152),$AL152&lt;&gt;0),ROUND($P152/$AL152*100,1),"")</f>
        <v/>
      </c>
      <c r="AG152" s="35">
        <f>IF(AND(ISNUMBER($S152),ISNUMBER($AL152),$AL152&lt;&gt;0),ROUND($S152/$AL152*100,2),"")</f>
        <v/>
      </c>
      <c r="AH152" s="34">
        <f>IF(AND(ISNUMBER($Q152),ISNUMBER($AL152),$AL152&lt;&gt;0),ROUND($Q152/$AL152*100,1),"")</f>
        <v/>
      </c>
      <c r="AI152" s="29">
        <f>IF(ISNUMBER($S152),IF($S152&lt;=1,"Yes","No"),"n/a")</f>
        <v/>
      </c>
      <c r="AJ152" s="29">
        <f>IF(ISNUMBER($S152),ROUND(MAX(0,MIN(100,100-$S152*2.5-IF(ISNUMBER($T152),$T152,0)*0.12+IF($S152&lt;=1,12,0))),0),"")</f>
        <v/>
      </c>
      <c r="AK152" s="29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29" t="n">
        <v>500</v>
      </c>
      <c r="AM152" s="30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Prime</t>
        </is>
      </c>
      <c r="B153" s="15" t="inlineStr">
        <is>
          <t>Prime Hydration | Meta Moon | 8-pack 500mL</t>
        </is>
      </c>
      <c r="C153" s="15" t="inlineStr">
        <is>
          <t>2) Electrolyte beverage (RTD)</t>
        </is>
      </c>
      <c r="D153" s="15" t="inlineStr">
        <is>
          <t>500 mL bottle</t>
        </is>
      </c>
      <c r="E153" s="29" t="n">
        <v>8</v>
      </c>
      <c r="F153" s="30" t="n"/>
      <c r="G153" s="31">
        <f>IF(AND(ISNUMBER($F153),ISNUMBER($E153),$E153&lt;&gt;0),$F153/$E153,"")</f>
        <v/>
      </c>
      <c r="H153" s="31">
        <f>IF(AND(ISNUMBER($F153),ISNUMBER($AL153),ISNUMBER($E153),($AL153*$E153)&lt;&gt;0),$F153/($AL153*$E153)*100,"")</f>
        <v/>
      </c>
      <c r="I153" s="32" t="n"/>
      <c r="J153" s="33" t="n"/>
      <c r="K153" s="31">
        <f>IF(AND(ISNUMBER($F153),ISNUMBER($J153)),$F153*(1-$J153),"")</f>
        <v/>
      </c>
      <c r="L153" s="32" t="n"/>
      <c r="M153" s="32" t="n"/>
      <c r="N153" s="31">
        <f>IF(ISNUMBER($F153),($F153-IF(ISNUMBER($AM153),$AM153,0))*(1-IF(ISNUMBER($J153),$J153,0)),"")</f>
        <v/>
      </c>
      <c r="O153" s="15" t="inlineStr">
        <is>
          <t>Meta Moon</t>
        </is>
      </c>
      <c r="P153" s="29" t="n">
        <v>0</v>
      </c>
      <c r="Q153" s="29" t="n">
        <v>30</v>
      </c>
      <c r="R153" s="29" t="n">
        <v>700</v>
      </c>
      <c r="S153" s="29" t="n">
        <v>2</v>
      </c>
      <c r="T153" s="29" t="n">
        <v>25</v>
      </c>
      <c r="U153" s="15" t="inlineStr">
        <is>
          <t>Sucralose + acesulfame-K</t>
        </is>
      </c>
      <c r="V153" s="15" t="inlineStr">
        <is>
          <t>Zero sugar, BCAAs, electrolytes, coconut water, vitamins</t>
        </is>
      </c>
      <c r="W153" s="32" t="n"/>
      <c r="X153" s="32" t="n"/>
      <c r="Y153" s="32" t="n"/>
      <c r="Z153" s="32" t="n"/>
      <c r="AA153" s="15" t="inlineStr">
        <is>
          <t>High</t>
        </is>
      </c>
      <c r="AB153" s="15" t="inlineStr">
        <is>
          <t>Influencer hype; strong youth pull</t>
        </is>
      </c>
      <c r="AC153" s="15" t="inlineStr">
        <is>
          <t>Hype-brand zero-sugar hydration with BCAAs</t>
        </is>
      </c>
      <c r="AD153" s="15" t="inlineStr">
        <is>
          <t>Brand cachet plus zero sugar and added BCAAs.</t>
        </is>
      </c>
      <c r="AE153" s="32" t="n"/>
      <c r="AF153" s="34">
        <f>IF(AND(ISNUMBER($P153),ISNUMBER($AL153),$AL153&lt;&gt;0),ROUND($P153/$AL153*100,1),"")</f>
        <v/>
      </c>
      <c r="AG153" s="35">
        <f>IF(AND(ISNUMBER($S153),ISNUMBER($AL153),$AL153&lt;&gt;0),ROUND($S153/$AL153*100,2),"")</f>
        <v/>
      </c>
      <c r="AH153" s="34">
        <f>IF(AND(ISNUMBER($Q153),ISNUMBER($AL153),$AL153&lt;&gt;0),ROUND($Q153/$AL153*100,1),"")</f>
        <v/>
      </c>
      <c r="AI153" s="29">
        <f>IF(ISNUMBER($S153),IF($S153&lt;=1,"Yes","No"),"n/a")</f>
        <v/>
      </c>
      <c r="AJ153" s="29">
        <f>IF(ISNUMBER($S153),ROUND(MAX(0,MIN(100,100-$S153*2.5-IF(ISNUMBER($T153),$T153,0)*0.12+IF($S153&lt;=1,12,0))),0),"")</f>
        <v/>
      </c>
      <c r="AK153" s="29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29" t="n">
        <v>500</v>
      </c>
      <c r="AM153" s="30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Prime</t>
        </is>
      </c>
      <c r="B154" s="15" t="inlineStr">
        <is>
          <t>Prime Hydration | Meta Moon | 12-pack 500mL</t>
        </is>
      </c>
      <c r="C154" s="15" t="inlineStr">
        <is>
          <t>2) Electrolyte beverage (RTD)</t>
        </is>
      </c>
      <c r="D154" s="15" t="inlineStr">
        <is>
          <t>500 mL bottle</t>
        </is>
      </c>
      <c r="E154" s="29" t="n">
        <v>12</v>
      </c>
      <c r="F154" s="30" t="n"/>
      <c r="G154" s="31">
        <f>IF(AND(ISNUMBER($F154),ISNUMBER($E154),$E154&lt;&gt;0),$F154/$E154,"")</f>
        <v/>
      </c>
      <c r="H154" s="31">
        <f>IF(AND(ISNUMBER($F154),ISNUMBER($AL154),ISNUMBER($E154),($AL154*$E154)&lt;&gt;0),$F154/($AL154*$E154)*100,"")</f>
        <v/>
      </c>
      <c r="I154" s="32" t="n"/>
      <c r="J154" s="33" t="n"/>
      <c r="K154" s="31">
        <f>IF(AND(ISNUMBER($F154),ISNUMBER($J154)),$F154*(1-$J154),"")</f>
        <v/>
      </c>
      <c r="L154" s="32" t="n"/>
      <c r="M154" s="32" t="n"/>
      <c r="N154" s="31">
        <f>IF(ISNUMBER($F154),($F154-IF(ISNUMBER($AM154),$AM154,0))*(1-IF(ISNUMBER($J154),$J154,0)),"")</f>
        <v/>
      </c>
      <c r="O154" s="15" t="inlineStr">
        <is>
          <t>Meta Moon</t>
        </is>
      </c>
      <c r="P154" s="29" t="n">
        <v>0</v>
      </c>
      <c r="Q154" s="29" t="n">
        <v>30</v>
      </c>
      <c r="R154" s="29" t="n">
        <v>700</v>
      </c>
      <c r="S154" s="29" t="n">
        <v>2</v>
      </c>
      <c r="T154" s="29" t="n">
        <v>25</v>
      </c>
      <c r="U154" s="15" t="inlineStr">
        <is>
          <t>Sucralose + acesulfame-K</t>
        </is>
      </c>
      <c r="V154" s="15" t="inlineStr">
        <is>
          <t>Zero sugar, BCAAs, electrolytes, coconut water, vitamins</t>
        </is>
      </c>
      <c r="W154" s="32" t="n"/>
      <c r="X154" s="32" t="n"/>
      <c r="Y154" s="32" t="n"/>
      <c r="Z154" s="32" t="n"/>
      <c r="AA154" s="15" t="inlineStr">
        <is>
          <t>High</t>
        </is>
      </c>
      <c r="AB154" s="15" t="inlineStr">
        <is>
          <t>Influencer hype; strong youth pull</t>
        </is>
      </c>
      <c r="AC154" s="15" t="inlineStr">
        <is>
          <t>Hype-brand zero-sugar hydration with BCAAs</t>
        </is>
      </c>
      <c r="AD154" s="15" t="inlineStr">
        <is>
          <t>Brand cachet plus zero sugar and added BCAAs.</t>
        </is>
      </c>
      <c r="AE154" s="32" t="n"/>
      <c r="AF154" s="34">
        <f>IF(AND(ISNUMBER($P154),ISNUMBER($AL154),$AL154&lt;&gt;0),ROUND($P154/$AL154*100,1),"")</f>
        <v/>
      </c>
      <c r="AG154" s="35">
        <f>IF(AND(ISNUMBER($S154),ISNUMBER($AL154),$AL154&lt;&gt;0),ROUND($S154/$AL154*100,2),"")</f>
        <v/>
      </c>
      <c r="AH154" s="34">
        <f>IF(AND(ISNUMBER($Q154),ISNUMBER($AL154),$AL154&lt;&gt;0),ROUND($Q154/$AL154*100,1),"")</f>
        <v/>
      </c>
      <c r="AI154" s="29">
        <f>IF(ISNUMBER($S154),IF($S154&lt;=1,"Yes","No"),"n/a")</f>
        <v/>
      </c>
      <c r="AJ154" s="29">
        <f>IF(ISNUMBER($S154),ROUND(MAX(0,MIN(100,100-$S154*2.5-IF(ISNUMBER($T154),$T154,0)*0.12+IF($S154&lt;=1,12,0))),0),"")</f>
        <v/>
      </c>
      <c r="AK154" s="29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29" t="n">
        <v>500</v>
      </c>
      <c r="AM154" s="30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Prime</t>
        </is>
      </c>
      <c r="B155" s="15" t="inlineStr">
        <is>
          <t>Prime Hydration | Meta Moon | 18-pack 500mL</t>
        </is>
      </c>
      <c r="C155" s="15" t="inlineStr">
        <is>
          <t>2) Electrolyte beverage (RTD)</t>
        </is>
      </c>
      <c r="D155" s="15" t="inlineStr">
        <is>
          <t>500 mL bottle</t>
        </is>
      </c>
      <c r="E155" s="29" t="n">
        <v>18</v>
      </c>
      <c r="F155" s="30" t="n"/>
      <c r="G155" s="31">
        <f>IF(AND(ISNUMBER($F155),ISNUMBER($E155),$E155&lt;&gt;0),$F155/$E155,"")</f>
        <v/>
      </c>
      <c r="H155" s="31">
        <f>IF(AND(ISNUMBER($F155),ISNUMBER($AL155),ISNUMBER($E155),($AL155*$E155)&lt;&gt;0),$F155/($AL155*$E155)*100,"")</f>
        <v/>
      </c>
      <c r="I155" s="32" t="n"/>
      <c r="J155" s="33" t="n"/>
      <c r="K155" s="31">
        <f>IF(AND(ISNUMBER($F155),ISNUMBER($J155)),$F155*(1-$J155),"")</f>
        <v/>
      </c>
      <c r="L155" s="32" t="n"/>
      <c r="M155" s="32" t="n"/>
      <c r="N155" s="31">
        <f>IF(ISNUMBER($F155),($F155-IF(ISNUMBER($AM155),$AM155,0))*(1-IF(ISNUMBER($J155),$J155,0)),"")</f>
        <v/>
      </c>
      <c r="O155" s="15" t="inlineStr">
        <is>
          <t>Meta Moon</t>
        </is>
      </c>
      <c r="P155" s="29" t="n">
        <v>0</v>
      </c>
      <c r="Q155" s="29" t="n">
        <v>30</v>
      </c>
      <c r="R155" s="29" t="n">
        <v>700</v>
      </c>
      <c r="S155" s="29" t="n">
        <v>2</v>
      </c>
      <c r="T155" s="29" t="n">
        <v>25</v>
      </c>
      <c r="U155" s="15" t="inlineStr">
        <is>
          <t>Sucralose + acesulfame-K</t>
        </is>
      </c>
      <c r="V155" s="15" t="inlineStr">
        <is>
          <t>Zero sugar, BCAAs, electrolytes, coconut water, vitamins</t>
        </is>
      </c>
      <c r="W155" s="32" t="n"/>
      <c r="X155" s="32" t="n"/>
      <c r="Y155" s="32" t="n"/>
      <c r="Z155" s="32" t="n"/>
      <c r="AA155" s="15" t="inlineStr">
        <is>
          <t>High</t>
        </is>
      </c>
      <c r="AB155" s="15" t="inlineStr">
        <is>
          <t>Influencer hype; strong youth pull</t>
        </is>
      </c>
      <c r="AC155" s="15" t="inlineStr">
        <is>
          <t>Hype-brand zero-sugar hydration with BCAAs</t>
        </is>
      </c>
      <c r="AD155" s="15" t="inlineStr">
        <is>
          <t>Brand cachet plus zero sugar and added BCAAs.</t>
        </is>
      </c>
      <c r="AE155" s="32" t="n"/>
      <c r="AF155" s="34">
        <f>IF(AND(ISNUMBER($P155),ISNUMBER($AL155),$AL155&lt;&gt;0),ROUND($P155/$AL155*100,1),"")</f>
        <v/>
      </c>
      <c r="AG155" s="35">
        <f>IF(AND(ISNUMBER($S155),ISNUMBER($AL155),$AL155&lt;&gt;0),ROUND($S155/$AL155*100,2),"")</f>
        <v/>
      </c>
      <c r="AH155" s="34">
        <f>IF(AND(ISNUMBER($Q155),ISNUMBER($AL155),$AL155&lt;&gt;0),ROUND($Q155/$AL155*100,1),"")</f>
        <v/>
      </c>
      <c r="AI155" s="29">
        <f>IF(ISNUMBER($S155),IF($S155&lt;=1,"Yes","No"),"n/a")</f>
        <v/>
      </c>
      <c r="AJ155" s="29">
        <f>IF(ISNUMBER($S155),ROUND(MAX(0,MIN(100,100-$S155*2.5-IF(ISNUMBER($T155),$T155,0)*0.12+IF($S155&lt;=1,12,0))),0),"")</f>
        <v/>
      </c>
      <c r="AK155" s="29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29" t="n">
        <v>500</v>
      </c>
      <c r="AM155" s="30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Prime</t>
        </is>
      </c>
      <c r="B156" s="15" t="inlineStr">
        <is>
          <t>Prime Hydration | Meta Moon | 24-pack 500mL</t>
        </is>
      </c>
      <c r="C156" s="15" t="inlineStr">
        <is>
          <t>2) Electrolyte beverage (RTD)</t>
        </is>
      </c>
      <c r="D156" s="15" t="inlineStr">
        <is>
          <t>500 mL bottle</t>
        </is>
      </c>
      <c r="E156" s="29" t="n">
        <v>24</v>
      </c>
      <c r="F156" s="30" t="n"/>
      <c r="G156" s="31">
        <f>IF(AND(ISNUMBER($F156),ISNUMBER($E156),$E156&lt;&gt;0),$F156/$E156,"")</f>
        <v/>
      </c>
      <c r="H156" s="31">
        <f>IF(AND(ISNUMBER($F156),ISNUMBER($AL156),ISNUMBER($E156),($AL156*$E156)&lt;&gt;0),$F156/($AL156*$E156)*100,"")</f>
        <v/>
      </c>
      <c r="I156" s="32" t="n"/>
      <c r="J156" s="33" t="n"/>
      <c r="K156" s="31">
        <f>IF(AND(ISNUMBER($F156),ISNUMBER($J156)),$F156*(1-$J156),"")</f>
        <v/>
      </c>
      <c r="L156" s="32" t="n"/>
      <c r="M156" s="32" t="n"/>
      <c r="N156" s="31">
        <f>IF(ISNUMBER($F156),($F156-IF(ISNUMBER($AM156),$AM156,0))*(1-IF(ISNUMBER($J156),$J156,0)),"")</f>
        <v/>
      </c>
      <c r="O156" s="15" t="inlineStr">
        <is>
          <t>Meta Moon</t>
        </is>
      </c>
      <c r="P156" s="29" t="n">
        <v>0</v>
      </c>
      <c r="Q156" s="29" t="n">
        <v>30</v>
      </c>
      <c r="R156" s="29" t="n">
        <v>700</v>
      </c>
      <c r="S156" s="29" t="n">
        <v>2</v>
      </c>
      <c r="T156" s="29" t="n">
        <v>25</v>
      </c>
      <c r="U156" s="15" t="inlineStr">
        <is>
          <t>Sucralose + acesulfame-K</t>
        </is>
      </c>
      <c r="V156" s="15" t="inlineStr">
        <is>
          <t>Zero sugar, BCAAs, electrolytes, coconut water, vitamins</t>
        </is>
      </c>
      <c r="W156" s="32" t="n"/>
      <c r="X156" s="32" t="n"/>
      <c r="Y156" s="32" t="n"/>
      <c r="Z156" s="32" t="n"/>
      <c r="AA156" s="15" t="inlineStr">
        <is>
          <t>High</t>
        </is>
      </c>
      <c r="AB156" s="15" t="inlineStr">
        <is>
          <t>Influencer hype; strong youth pull</t>
        </is>
      </c>
      <c r="AC156" s="15" t="inlineStr">
        <is>
          <t>Hype-brand zero-sugar hydration with BCAAs</t>
        </is>
      </c>
      <c r="AD156" s="15" t="inlineStr">
        <is>
          <t>Brand cachet plus zero sugar and added BCAAs.</t>
        </is>
      </c>
      <c r="AE156" s="32" t="n"/>
      <c r="AF156" s="34">
        <f>IF(AND(ISNUMBER($P156),ISNUMBER($AL156),$AL156&lt;&gt;0),ROUND($P156/$AL156*100,1),"")</f>
        <v/>
      </c>
      <c r="AG156" s="35">
        <f>IF(AND(ISNUMBER($S156),ISNUMBER($AL156),$AL156&lt;&gt;0),ROUND($S156/$AL156*100,2),"")</f>
        <v/>
      </c>
      <c r="AH156" s="34">
        <f>IF(AND(ISNUMBER($Q156),ISNUMBER($AL156),$AL156&lt;&gt;0),ROUND($Q156/$AL156*100,1),"")</f>
        <v/>
      </c>
      <c r="AI156" s="29">
        <f>IF(ISNUMBER($S156),IF($S156&lt;=1,"Yes","No"),"n/a")</f>
        <v/>
      </c>
      <c r="AJ156" s="29">
        <f>IF(ISNUMBER($S156),ROUND(MAX(0,MIN(100,100-$S156*2.5-IF(ISNUMBER($T156),$T156,0)*0.12+IF($S156&lt;=1,12,0))),0),"")</f>
        <v/>
      </c>
      <c r="AK156" s="29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29" t="n">
        <v>500</v>
      </c>
      <c r="AM156" s="30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Roar Organic</t>
        </is>
      </c>
      <c r="B157" s="15" t="inlineStr">
        <is>
          <t>Roar Organic Electrolyte Infusions | Cucumber Watermelon | single 532mL</t>
        </is>
      </c>
      <c r="C157" s="15" t="inlineStr">
        <is>
          <t>2) Electrolyte beverage (RTD)</t>
        </is>
      </c>
      <c r="D157" s="15" t="inlineStr">
        <is>
          <t>532 mL bottle</t>
        </is>
      </c>
      <c r="E157" s="29" t="n">
        <v>1</v>
      </c>
      <c r="F157" s="30" t="n"/>
      <c r="G157" s="31">
        <f>IF(AND(ISNUMBER($F157),ISNUMBER($E157),$E157&lt;&gt;0),$F157/$E157,"")</f>
        <v/>
      </c>
      <c r="H157" s="31">
        <f>IF(AND(ISNUMBER($F157),ISNUMBER($AL157),ISNUMBER($E157),($AL157*$E157)&lt;&gt;0),$F157/($AL157*$E157)*100,"")</f>
        <v/>
      </c>
      <c r="I157" s="32" t="n"/>
      <c r="J157" s="33" t="n"/>
      <c r="K157" s="31">
        <f>IF(AND(ISNUMBER($F157),ISNUMBER($J157)),$F157*(1-$J157),"")</f>
        <v/>
      </c>
      <c r="L157" s="32" t="n"/>
      <c r="M157" s="32" t="n"/>
      <c r="N157" s="31">
        <f>IF(ISNUMBER($F157),($F157-IF(ISNUMBER($AM157),$AM157,0))*(1-IF(ISNUMBER($J157),$J157,0)),"")</f>
        <v/>
      </c>
      <c r="O157" s="15" t="inlineStr">
        <is>
          <t>Cucumber Watermelon</t>
        </is>
      </c>
      <c r="P157" s="29" t="n">
        <v>0</v>
      </c>
      <c r="Q157" s="29" t="n">
        <v>45</v>
      </c>
      <c r="R157" s="29" t="n">
        <v>100</v>
      </c>
      <c r="S157" s="29" t="n">
        <v>2</v>
      </c>
      <c r="T157" s="29" t="n">
        <v>10</v>
      </c>
      <c r="U157" s="15" t="inlineStr">
        <is>
          <t>Stevia + erythritol</t>
        </is>
      </c>
      <c r="V157" s="15" t="inlineStr">
        <is>
          <t>Coconut-water electrolytes, antioxidants, B-vitamins, low sugar, organic</t>
        </is>
      </c>
      <c r="W157" s="32" t="n"/>
      <c r="X157" s="32" t="n"/>
      <c r="Y157" s="32" t="n"/>
      <c r="Z157" s="32" t="n"/>
      <c r="AA157" s="15" t="inlineStr">
        <is>
          <t>Low</t>
        </is>
      </c>
      <c r="AB157" s="15" t="inlineStr">
        <is>
          <t>Emerging organic niche; modest shelf share</t>
        </is>
      </c>
      <c r="AC157" s="15" t="inlineStr">
        <is>
          <t>Organic, low-sugar coconut-water hydration</t>
        </is>
      </c>
      <c r="AD157" s="15" t="inlineStr">
        <is>
          <t>Organic and barely-sweetened for clean-label hydration seekers.</t>
        </is>
      </c>
      <c r="AE157" s="32" t="n"/>
      <c r="AF157" s="34">
        <f>IF(AND(ISNUMBER($P157),ISNUMBER($AL157),$AL157&lt;&gt;0),ROUND($P157/$AL157*100,1),"")</f>
        <v/>
      </c>
      <c r="AG157" s="35">
        <f>IF(AND(ISNUMBER($S157),ISNUMBER($AL157),$AL157&lt;&gt;0),ROUND($S157/$AL157*100,2),"")</f>
        <v/>
      </c>
      <c r="AH157" s="34">
        <f>IF(AND(ISNUMBER($Q157),ISNUMBER($AL157),$AL157&lt;&gt;0),ROUND($Q157/$AL157*100,1),"")</f>
        <v/>
      </c>
      <c r="AI157" s="29">
        <f>IF(ISNUMBER($S157),IF($S157&lt;=1,"Yes","No"),"n/a")</f>
        <v/>
      </c>
      <c r="AJ157" s="29">
        <f>IF(ISNUMBER($S157),ROUND(MAX(0,MIN(100,100-$S157*2.5-IF(ISNUMBER($T157),$T157,0)*0.12+IF($S157&lt;=1,12,0))),0),"")</f>
        <v/>
      </c>
      <c r="AK157" s="29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29" t="n">
        <v>532</v>
      </c>
      <c r="AM157" s="30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Roar Organic</t>
        </is>
      </c>
      <c r="B158" s="15" t="inlineStr">
        <is>
          <t>Roar Organic Electrolyte Infusions | Cucumber Watermelon | 8-pack 532mL</t>
        </is>
      </c>
      <c r="C158" s="15" t="inlineStr">
        <is>
          <t>2) Electrolyte beverage (RTD)</t>
        </is>
      </c>
      <c r="D158" s="15" t="inlineStr">
        <is>
          <t>532 mL bottle</t>
        </is>
      </c>
      <c r="E158" s="29" t="n">
        <v>8</v>
      </c>
      <c r="F158" s="30" t="n"/>
      <c r="G158" s="31">
        <f>IF(AND(ISNUMBER($F158),ISNUMBER($E158),$E158&lt;&gt;0),$F158/$E158,"")</f>
        <v/>
      </c>
      <c r="H158" s="31">
        <f>IF(AND(ISNUMBER($F158),ISNUMBER($AL158),ISNUMBER($E158),($AL158*$E158)&lt;&gt;0),$F158/($AL158*$E158)*100,"")</f>
        <v/>
      </c>
      <c r="I158" s="32" t="n"/>
      <c r="J158" s="33" t="n"/>
      <c r="K158" s="31">
        <f>IF(AND(ISNUMBER($F158),ISNUMBER($J158)),$F158*(1-$J158),"")</f>
        <v/>
      </c>
      <c r="L158" s="32" t="n"/>
      <c r="M158" s="32" t="n"/>
      <c r="N158" s="31">
        <f>IF(ISNUMBER($F158),($F158-IF(ISNUMBER($AM158),$AM158,0))*(1-IF(ISNUMBER($J158),$J158,0)),"")</f>
        <v/>
      </c>
      <c r="O158" s="15" t="inlineStr">
        <is>
          <t>Cucumber Watermelon</t>
        </is>
      </c>
      <c r="P158" s="29" t="n">
        <v>0</v>
      </c>
      <c r="Q158" s="29" t="n">
        <v>45</v>
      </c>
      <c r="R158" s="29" t="n">
        <v>100</v>
      </c>
      <c r="S158" s="29" t="n">
        <v>2</v>
      </c>
      <c r="T158" s="29" t="n">
        <v>10</v>
      </c>
      <c r="U158" s="15" t="inlineStr">
        <is>
          <t>Stevia + erythritol</t>
        </is>
      </c>
      <c r="V158" s="15" t="inlineStr">
        <is>
          <t>Coconut-water electrolytes, antioxidants, B-vitamins, low sugar, organic</t>
        </is>
      </c>
      <c r="W158" s="32" t="n"/>
      <c r="X158" s="32" t="n"/>
      <c r="Y158" s="32" t="n"/>
      <c r="Z158" s="32" t="n"/>
      <c r="AA158" s="15" t="inlineStr">
        <is>
          <t>Low</t>
        </is>
      </c>
      <c r="AB158" s="15" t="inlineStr">
        <is>
          <t>Emerging organic niche; modest shelf share</t>
        </is>
      </c>
      <c r="AC158" s="15" t="inlineStr">
        <is>
          <t>Organic, low-sugar coconut-water hydration</t>
        </is>
      </c>
      <c r="AD158" s="15" t="inlineStr">
        <is>
          <t>Organic and barely-sweetened for clean-label hydration seekers.</t>
        </is>
      </c>
      <c r="AE158" s="32" t="n"/>
      <c r="AF158" s="34">
        <f>IF(AND(ISNUMBER($P158),ISNUMBER($AL158),$AL158&lt;&gt;0),ROUND($P158/$AL158*100,1),"")</f>
        <v/>
      </c>
      <c r="AG158" s="35">
        <f>IF(AND(ISNUMBER($S158),ISNUMBER($AL158),$AL158&lt;&gt;0),ROUND($S158/$AL158*100,2),"")</f>
        <v/>
      </c>
      <c r="AH158" s="34">
        <f>IF(AND(ISNUMBER($Q158),ISNUMBER($AL158),$AL158&lt;&gt;0),ROUND($Q158/$AL158*100,1),"")</f>
        <v/>
      </c>
      <c r="AI158" s="29">
        <f>IF(ISNUMBER($S158),IF($S158&lt;=1,"Yes","No"),"n/a")</f>
        <v/>
      </c>
      <c r="AJ158" s="29">
        <f>IF(ISNUMBER($S158),ROUND(MAX(0,MIN(100,100-$S158*2.5-IF(ISNUMBER($T158),$T158,0)*0.12+IF($S158&lt;=1,12,0))),0),"")</f>
        <v/>
      </c>
      <c r="AK158" s="29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29" t="n">
        <v>532</v>
      </c>
      <c r="AM158" s="30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Roar Organic</t>
        </is>
      </c>
      <c r="B159" s="15" t="inlineStr">
        <is>
          <t>Roar Organic Electrolyte Infusions | Cucumber Watermelon | 12-pack 532mL</t>
        </is>
      </c>
      <c r="C159" s="15" t="inlineStr">
        <is>
          <t>2) Electrolyte beverage (RTD)</t>
        </is>
      </c>
      <c r="D159" s="15" t="inlineStr">
        <is>
          <t>532 mL bottle</t>
        </is>
      </c>
      <c r="E159" s="29" t="n">
        <v>12</v>
      </c>
      <c r="F159" s="30" t="n"/>
      <c r="G159" s="31">
        <f>IF(AND(ISNUMBER($F159),ISNUMBER($E159),$E159&lt;&gt;0),$F159/$E159,"")</f>
        <v/>
      </c>
      <c r="H159" s="31">
        <f>IF(AND(ISNUMBER($F159),ISNUMBER($AL159),ISNUMBER($E159),($AL159*$E159)&lt;&gt;0),$F159/($AL159*$E159)*100,"")</f>
        <v/>
      </c>
      <c r="I159" s="32" t="n"/>
      <c r="J159" s="33" t="n"/>
      <c r="K159" s="31">
        <f>IF(AND(ISNUMBER($F159),ISNUMBER($J159)),$F159*(1-$J159),"")</f>
        <v/>
      </c>
      <c r="L159" s="32" t="n"/>
      <c r="M159" s="32" t="n"/>
      <c r="N159" s="31">
        <f>IF(ISNUMBER($F159),($F159-IF(ISNUMBER($AM159),$AM159,0))*(1-IF(ISNUMBER($J159),$J159,0)),"")</f>
        <v/>
      </c>
      <c r="O159" s="15" t="inlineStr">
        <is>
          <t>Cucumber Watermelon</t>
        </is>
      </c>
      <c r="P159" s="29" t="n">
        <v>0</v>
      </c>
      <c r="Q159" s="29" t="n">
        <v>45</v>
      </c>
      <c r="R159" s="29" t="n">
        <v>100</v>
      </c>
      <c r="S159" s="29" t="n">
        <v>2</v>
      </c>
      <c r="T159" s="29" t="n">
        <v>10</v>
      </c>
      <c r="U159" s="15" t="inlineStr">
        <is>
          <t>Stevia + erythritol</t>
        </is>
      </c>
      <c r="V159" s="15" t="inlineStr">
        <is>
          <t>Coconut-water electrolytes, antioxidants, B-vitamins, low sugar, organic</t>
        </is>
      </c>
      <c r="W159" s="32" t="n"/>
      <c r="X159" s="32" t="n"/>
      <c r="Y159" s="32" t="n"/>
      <c r="Z159" s="32" t="n"/>
      <c r="AA159" s="15" t="inlineStr">
        <is>
          <t>Low</t>
        </is>
      </c>
      <c r="AB159" s="15" t="inlineStr">
        <is>
          <t>Emerging organic niche; modest shelf share</t>
        </is>
      </c>
      <c r="AC159" s="15" t="inlineStr">
        <is>
          <t>Organic, low-sugar coconut-water hydration</t>
        </is>
      </c>
      <c r="AD159" s="15" t="inlineStr">
        <is>
          <t>Organic and barely-sweetened for clean-label hydration seekers.</t>
        </is>
      </c>
      <c r="AE159" s="32" t="n"/>
      <c r="AF159" s="34">
        <f>IF(AND(ISNUMBER($P159),ISNUMBER($AL159),$AL159&lt;&gt;0),ROUND($P159/$AL159*100,1),"")</f>
        <v/>
      </c>
      <c r="AG159" s="35">
        <f>IF(AND(ISNUMBER($S159),ISNUMBER($AL159),$AL159&lt;&gt;0),ROUND($S159/$AL159*100,2),"")</f>
        <v/>
      </c>
      <c r="AH159" s="34">
        <f>IF(AND(ISNUMBER($Q159),ISNUMBER($AL159),$AL159&lt;&gt;0),ROUND($Q159/$AL159*100,1),"")</f>
        <v/>
      </c>
      <c r="AI159" s="29">
        <f>IF(ISNUMBER($S159),IF($S159&lt;=1,"Yes","No"),"n/a")</f>
        <v/>
      </c>
      <c r="AJ159" s="29">
        <f>IF(ISNUMBER($S159),ROUND(MAX(0,MIN(100,100-$S159*2.5-IF(ISNUMBER($T159),$T159,0)*0.12+IF($S159&lt;=1,12,0))),0),"")</f>
        <v/>
      </c>
      <c r="AK159" s="29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29" t="n">
        <v>532</v>
      </c>
      <c r="AM159" s="30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Roar Organic</t>
        </is>
      </c>
      <c r="B160" s="15" t="inlineStr">
        <is>
          <t>Roar Organic Electrolyte Infusions | Cucumber Watermelon | 18-pack 532mL</t>
        </is>
      </c>
      <c r="C160" s="15" t="inlineStr">
        <is>
          <t>2) Electrolyte beverage (RTD)</t>
        </is>
      </c>
      <c r="D160" s="15" t="inlineStr">
        <is>
          <t>532 mL bottle</t>
        </is>
      </c>
      <c r="E160" s="29" t="n">
        <v>18</v>
      </c>
      <c r="F160" s="30" t="n"/>
      <c r="G160" s="31">
        <f>IF(AND(ISNUMBER($F160),ISNUMBER($E160),$E160&lt;&gt;0),$F160/$E160,"")</f>
        <v/>
      </c>
      <c r="H160" s="31">
        <f>IF(AND(ISNUMBER($F160),ISNUMBER($AL160),ISNUMBER($E160),($AL160*$E160)&lt;&gt;0),$F160/($AL160*$E160)*100,"")</f>
        <v/>
      </c>
      <c r="I160" s="32" t="n"/>
      <c r="J160" s="33" t="n"/>
      <c r="K160" s="31">
        <f>IF(AND(ISNUMBER($F160),ISNUMBER($J160)),$F160*(1-$J160),"")</f>
        <v/>
      </c>
      <c r="L160" s="32" t="n"/>
      <c r="M160" s="32" t="n"/>
      <c r="N160" s="31">
        <f>IF(ISNUMBER($F160),($F160-IF(ISNUMBER($AM160),$AM160,0))*(1-IF(ISNUMBER($J160),$J160,0)),"")</f>
        <v/>
      </c>
      <c r="O160" s="15" t="inlineStr">
        <is>
          <t>Cucumber Watermelon</t>
        </is>
      </c>
      <c r="P160" s="29" t="n">
        <v>0</v>
      </c>
      <c r="Q160" s="29" t="n">
        <v>45</v>
      </c>
      <c r="R160" s="29" t="n">
        <v>100</v>
      </c>
      <c r="S160" s="29" t="n">
        <v>2</v>
      </c>
      <c r="T160" s="29" t="n">
        <v>10</v>
      </c>
      <c r="U160" s="15" t="inlineStr">
        <is>
          <t>Stevia + erythritol</t>
        </is>
      </c>
      <c r="V160" s="15" t="inlineStr">
        <is>
          <t>Coconut-water electrolytes, antioxidants, B-vitamins, low sugar, organic</t>
        </is>
      </c>
      <c r="W160" s="32" t="n"/>
      <c r="X160" s="32" t="n"/>
      <c r="Y160" s="32" t="n"/>
      <c r="Z160" s="32" t="n"/>
      <c r="AA160" s="15" t="inlineStr">
        <is>
          <t>Low</t>
        </is>
      </c>
      <c r="AB160" s="15" t="inlineStr">
        <is>
          <t>Emerging organic niche; modest shelf share</t>
        </is>
      </c>
      <c r="AC160" s="15" t="inlineStr">
        <is>
          <t>Organic, low-sugar coconut-water hydration</t>
        </is>
      </c>
      <c r="AD160" s="15" t="inlineStr">
        <is>
          <t>Organic and barely-sweetened for clean-label hydration seekers.</t>
        </is>
      </c>
      <c r="AE160" s="32" t="n"/>
      <c r="AF160" s="34">
        <f>IF(AND(ISNUMBER($P160),ISNUMBER($AL160),$AL160&lt;&gt;0),ROUND($P160/$AL160*100,1),"")</f>
        <v/>
      </c>
      <c r="AG160" s="35">
        <f>IF(AND(ISNUMBER($S160),ISNUMBER($AL160),$AL160&lt;&gt;0),ROUND($S160/$AL160*100,2),"")</f>
        <v/>
      </c>
      <c r="AH160" s="34">
        <f>IF(AND(ISNUMBER($Q160),ISNUMBER($AL160),$AL160&lt;&gt;0),ROUND($Q160/$AL160*100,1),"")</f>
        <v/>
      </c>
      <c r="AI160" s="29">
        <f>IF(ISNUMBER($S160),IF($S160&lt;=1,"Yes","No"),"n/a")</f>
        <v/>
      </c>
      <c r="AJ160" s="29">
        <f>IF(ISNUMBER($S160),ROUND(MAX(0,MIN(100,100-$S160*2.5-IF(ISNUMBER($T160),$T160,0)*0.12+IF($S160&lt;=1,12,0))),0),"")</f>
        <v/>
      </c>
      <c r="AK160" s="29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29" t="n">
        <v>532</v>
      </c>
      <c r="AM160" s="30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Roar Organic</t>
        </is>
      </c>
      <c r="B161" s="15" t="inlineStr">
        <is>
          <t>Roar Organic Electrolyte Infusions | Cucumber Watermelon | 24-pack 532mL</t>
        </is>
      </c>
      <c r="C161" s="15" t="inlineStr">
        <is>
          <t>2) Electrolyte beverage (RTD)</t>
        </is>
      </c>
      <c r="D161" s="15" t="inlineStr">
        <is>
          <t>532 mL bottle</t>
        </is>
      </c>
      <c r="E161" s="29" t="n">
        <v>24</v>
      </c>
      <c r="F161" s="30" t="n"/>
      <c r="G161" s="31">
        <f>IF(AND(ISNUMBER($F161),ISNUMBER($E161),$E161&lt;&gt;0),$F161/$E161,"")</f>
        <v/>
      </c>
      <c r="H161" s="31">
        <f>IF(AND(ISNUMBER($F161),ISNUMBER($AL161),ISNUMBER($E161),($AL161*$E161)&lt;&gt;0),$F161/($AL161*$E161)*100,"")</f>
        <v/>
      </c>
      <c r="I161" s="32" t="n"/>
      <c r="J161" s="33" t="n"/>
      <c r="K161" s="31">
        <f>IF(AND(ISNUMBER($F161),ISNUMBER($J161)),$F161*(1-$J161),"")</f>
        <v/>
      </c>
      <c r="L161" s="32" t="n"/>
      <c r="M161" s="32" t="n"/>
      <c r="N161" s="31">
        <f>IF(ISNUMBER($F161),($F161-IF(ISNUMBER($AM161),$AM161,0))*(1-IF(ISNUMBER($J161),$J161,0)),"")</f>
        <v/>
      </c>
      <c r="O161" s="15" t="inlineStr">
        <is>
          <t>Cucumber Watermelon</t>
        </is>
      </c>
      <c r="P161" s="29" t="n">
        <v>0</v>
      </c>
      <c r="Q161" s="29" t="n">
        <v>45</v>
      </c>
      <c r="R161" s="29" t="n">
        <v>100</v>
      </c>
      <c r="S161" s="29" t="n">
        <v>2</v>
      </c>
      <c r="T161" s="29" t="n">
        <v>10</v>
      </c>
      <c r="U161" s="15" t="inlineStr">
        <is>
          <t>Stevia + erythritol</t>
        </is>
      </c>
      <c r="V161" s="15" t="inlineStr">
        <is>
          <t>Coconut-water electrolytes, antioxidants, B-vitamins, low sugar, organic</t>
        </is>
      </c>
      <c r="W161" s="32" t="n"/>
      <c r="X161" s="32" t="n"/>
      <c r="Y161" s="32" t="n"/>
      <c r="Z161" s="32" t="n"/>
      <c r="AA161" s="15" t="inlineStr">
        <is>
          <t>Low</t>
        </is>
      </c>
      <c r="AB161" s="15" t="inlineStr">
        <is>
          <t>Emerging organic niche; modest shelf share</t>
        </is>
      </c>
      <c r="AC161" s="15" t="inlineStr">
        <is>
          <t>Organic, low-sugar coconut-water hydration</t>
        </is>
      </c>
      <c r="AD161" s="15" t="inlineStr">
        <is>
          <t>Organic and barely-sweetened for clean-label hydration seekers.</t>
        </is>
      </c>
      <c r="AE161" s="32" t="n"/>
      <c r="AF161" s="34">
        <f>IF(AND(ISNUMBER($P161),ISNUMBER($AL161),$AL161&lt;&gt;0),ROUND($P161/$AL161*100,1),"")</f>
        <v/>
      </c>
      <c r="AG161" s="35">
        <f>IF(AND(ISNUMBER($S161),ISNUMBER($AL161),$AL161&lt;&gt;0),ROUND($S161/$AL161*100,2),"")</f>
        <v/>
      </c>
      <c r="AH161" s="34">
        <f>IF(AND(ISNUMBER($Q161),ISNUMBER($AL161),$AL161&lt;&gt;0),ROUND($Q161/$AL161*100,1),"")</f>
        <v/>
      </c>
      <c r="AI161" s="29">
        <f>IF(ISNUMBER($S161),IF($S161&lt;=1,"Yes","No"),"n/a")</f>
        <v/>
      </c>
      <c r="AJ161" s="29">
        <f>IF(ISNUMBER($S161),ROUND(MAX(0,MIN(100,100-$S161*2.5-IF(ISNUMBER($T161),$T161,0)*0.12+IF($S161&lt;=1,12,0))),0),"")</f>
        <v/>
      </c>
      <c r="AK161" s="29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29" t="n">
        <v>532</v>
      </c>
      <c r="AM161" s="30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Roar Organic</t>
        </is>
      </c>
      <c r="B162" s="15" t="inlineStr">
        <is>
          <t>Roar Organic Electrolyte Infusions | Mango Clementine | single 532mL</t>
        </is>
      </c>
      <c r="C162" s="15" t="inlineStr">
        <is>
          <t>2) Electrolyte beverage (RTD)</t>
        </is>
      </c>
      <c r="D162" s="15" t="inlineStr">
        <is>
          <t>532 mL bottle</t>
        </is>
      </c>
      <c r="E162" s="29" t="n">
        <v>1</v>
      </c>
      <c r="F162" s="30" t="n"/>
      <c r="G162" s="31">
        <f>IF(AND(ISNUMBER($F162),ISNUMBER($E162),$E162&lt;&gt;0),$F162/$E162,"")</f>
        <v/>
      </c>
      <c r="H162" s="31">
        <f>IF(AND(ISNUMBER($F162),ISNUMBER($AL162),ISNUMBER($E162),($AL162*$E162)&lt;&gt;0),$F162/($AL162*$E162)*100,"")</f>
        <v/>
      </c>
      <c r="I162" s="32" t="n"/>
      <c r="J162" s="33" t="n"/>
      <c r="K162" s="31">
        <f>IF(AND(ISNUMBER($F162),ISNUMBER($J162)),$F162*(1-$J162),"")</f>
        <v/>
      </c>
      <c r="L162" s="32" t="n"/>
      <c r="M162" s="32" t="n"/>
      <c r="N162" s="31">
        <f>IF(ISNUMBER($F162),($F162-IF(ISNUMBER($AM162),$AM162,0))*(1-IF(ISNUMBER($J162),$J162,0)),"")</f>
        <v/>
      </c>
      <c r="O162" s="15" t="inlineStr">
        <is>
          <t>Mango Clementine</t>
        </is>
      </c>
      <c r="P162" s="29" t="n">
        <v>0</v>
      </c>
      <c r="Q162" s="29" t="n">
        <v>45</v>
      </c>
      <c r="R162" s="29" t="n">
        <v>100</v>
      </c>
      <c r="S162" s="29" t="n">
        <v>2</v>
      </c>
      <c r="T162" s="29" t="n">
        <v>10</v>
      </c>
      <c r="U162" s="15" t="inlineStr">
        <is>
          <t>Stevia + erythritol</t>
        </is>
      </c>
      <c r="V162" s="15" t="inlineStr">
        <is>
          <t>Coconut-water electrolytes, antioxidants, B-vitamins, low sugar, organic</t>
        </is>
      </c>
      <c r="W162" s="32" t="n"/>
      <c r="X162" s="32" t="n"/>
      <c r="Y162" s="32" t="n"/>
      <c r="Z162" s="32" t="n"/>
      <c r="AA162" s="15" t="inlineStr">
        <is>
          <t>Low</t>
        </is>
      </c>
      <c r="AB162" s="15" t="inlineStr">
        <is>
          <t>Emerging organic niche; modest shelf share</t>
        </is>
      </c>
      <c r="AC162" s="15" t="inlineStr">
        <is>
          <t>Organic, low-sugar coconut-water hydration</t>
        </is>
      </c>
      <c r="AD162" s="15" t="inlineStr">
        <is>
          <t>Organic and barely-sweetened for clean-label hydration seekers.</t>
        </is>
      </c>
      <c r="AE162" s="32" t="n"/>
      <c r="AF162" s="34">
        <f>IF(AND(ISNUMBER($P162),ISNUMBER($AL162),$AL162&lt;&gt;0),ROUND($P162/$AL162*100,1),"")</f>
        <v/>
      </c>
      <c r="AG162" s="35">
        <f>IF(AND(ISNUMBER($S162),ISNUMBER($AL162),$AL162&lt;&gt;0),ROUND($S162/$AL162*100,2),"")</f>
        <v/>
      </c>
      <c r="AH162" s="34">
        <f>IF(AND(ISNUMBER($Q162),ISNUMBER($AL162),$AL162&lt;&gt;0),ROUND($Q162/$AL162*100,1),"")</f>
        <v/>
      </c>
      <c r="AI162" s="29">
        <f>IF(ISNUMBER($S162),IF($S162&lt;=1,"Yes","No"),"n/a")</f>
        <v/>
      </c>
      <c r="AJ162" s="29">
        <f>IF(ISNUMBER($S162),ROUND(MAX(0,MIN(100,100-$S162*2.5-IF(ISNUMBER($T162),$T162,0)*0.12+IF($S162&lt;=1,12,0))),0),"")</f>
        <v/>
      </c>
      <c r="AK162" s="29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29" t="n">
        <v>532</v>
      </c>
      <c r="AM162" s="30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Roar Organic</t>
        </is>
      </c>
      <c r="B163" s="15" t="inlineStr">
        <is>
          <t>Roar Organic Electrolyte Infusions | Mango Clementine | 8-pack 532mL</t>
        </is>
      </c>
      <c r="C163" s="15" t="inlineStr">
        <is>
          <t>2) Electrolyte beverage (RTD)</t>
        </is>
      </c>
      <c r="D163" s="15" t="inlineStr">
        <is>
          <t>532 mL bottle</t>
        </is>
      </c>
      <c r="E163" s="29" t="n">
        <v>8</v>
      </c>
      <c r="F163" s="30" t="n"/>
      <c r="G163" s="31">
        <f>IF(AND(ISNUMBER($F163),ISNUMBER($E163),$E163&lt;&gt;0),$F163/$E163,"")</f>
        <v/>
      </c>
      <c r="H163" s="31">
        <f>IF(AND(ISNUMBER($F163),ISNUMBER($AL163),ISNUMBER($E163),($AL163*$E163)&lt;&gt;0),$F163/($AL163*$E163)*100,"")</f>
        <v/>
      </c>
      <c r="I163" s="32" t="n"/>
      <c r="J163" s="33" t="n"/>
      <c r="K163" s="31">
        <f>IF(AND(ISNUMBER($F163),ISNUMBER($J163)),$F163*(1-$J163),"")</f>
        <v/>
      </c>
      <c r="L163" s="32" t="n"/>
      <c r="M163" s="32" t="n"/>
      <c r="N163" s="31">
        <f>IF(ISNUMBER($F163),($F163-IF(ISNUMBER($AM163),$AM163,0))*(1-IF(ISNUMBER($J163),$J163,0)),"")</f>
        <v/>
      </c>
      <c r="O163" s="15" t="inlineStr">
        <is>
          <t>Mango Clementine</t>
        </is>
      </c>
      <c r="P163" s="29" t="n">
        <v>0</v>
      </c>
      <c r="Q163" s="29" t="n">
        <v>45</v>
      </c>
      <c r="R163" s="29" t="n">
        <v>100</v>
      </c>
      <c r="S163" s="29" t="n">
        <v>2</v>
      </c>
      <c r="T163" s="29" t="n">
        <v>10</v>
      </c>
      <c r="U163" s="15" t="inlineStr">
        <is>
          <t>Stevia + erythritol</t>
        </is>
      </c>
      <c r="V163" s="15" t="inlineStr">
        <is>
          <t>Coconut-water electrolytes, antioxidants, B-vitamins, low sugar, organic</t>
        </is>
      </c>
      <c r="W163" s="32" t="n"/>
      <c r="X163" s="32" t="n"/>
      <c r="Y163" s="32" t="n"/>
      <c r="Z163" s="32" t="n"/>
      <c r="AA163" s="15" t="inlineStr">
        <is>
          <t>Low</t>
        </is>
      </c>
      <c r="AB163" s="15" t="inlineStr">
        <is>
          <t>Emerging organic niche; modest shelf share</t>
        </is>
      </c>
      <c r="AC163" s="15" t="inlineStr">
        <is>
          <t>Organic, low-sugar coconut-water hydration</t>
        </is>
      </c>
      <c r="AD163" s="15" t="inlineStr">
        <is>
          <t>Organic and barely-sweetened for clean-label hydration seekers.</t>
        </is>
      </c>
      <c r="AE163" s="32" t="n"/>
      <c r="AF163" s="34">
        <f>IF(AND(ISNUMBER($P163),ISNUMBER($AL163),$AL163&lt;&gt;0),ROUND($P163/$AL163*100,1),"")</f>
        <v/>
      </c>
      <c r="AG163" s="35">
        <f>IF(AND(ISNUMBER($S163),ISNUMBER($AL163),$AL163&lt;&gt;0),ROUND($S163/$AL163*100,2),"")</f>
        <v/>
      </c>
      <c r="AH163" s="34">
        <f>IF(AND(ISNUMBER($Q163),ISNUMBER($AL163),$AL163&lt;&gt;0),ROUND($Q163/$AL163*100,1),"")</f>
        <v/>
      </c>
      <c r="AI163" s="29">
        <f>IF(ISNUMBER($S163),IF($S163&lt;=1,"Yes","No"),"n/a")</f>
        <v/>
      </c>
      <c r="AJ163" s="29">
        <f>IF(ISNUMBER($S163),ROUND(MAX(0,MIN(100,100-$S163*2.5-IF(ISNUMBER($T163),$T163,0)*0.12+IF($S163&lt;=1,12,0))),0),"")</f>
        <v/>
      </c>
      <c r="AK163" s="29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29" t="n">
        <v>532</v>
      </c>
      <c r="AM163" s="30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Roar Organic</t>
        </is>
      </c>
      <c r="B164" s="15" t="inlineStr">
        <is>
          <t>Roar Organic Electrolyte Infusions | Mango Clementine | 12-pack 532mL</t>
        </is>
      </c>
      <c r="C164" s="15" t="inlineStr">
        <is>
          <t>2) Electrolyte beverage (RTD)</t>
        </is>
      </c>
      <c r="D164" s="15" t="inlineStr">
        <is>
          <t>532 mL bottle</t>
        </is>
      </c>
      <c r="E164" s="29" t="n">
        <v>12</v>
      </c>
      <c r="F164" s="30" t="n"/>
      <c r="G164" s="31">
        <f>IF(AND(ISNUMBER($F164),ISNUMBER($E164),$E164&lt;&gt;0),$F164/$E164,"")</f>
        <v/>
      </c>
      <c r="H164" s="31">
        <f>IF(AND(ISNUMBER($F164),ISNUMBER($AL164),ISNUMBER($E164),($AL164*$E164)&lt;&gt;0),$F164/($AL164*$E164)*100,"")</f>
        <v/>
      </c>
      <c r="I164" s="32" t="n"/>
      <c r="J164" s="33" t="n"/>
      <c r="K164" s="31">
        <f>IF(AND(ISNUMBER($F164),ISNUMBER($J164)),$F164*(1-$J164),"")</f>
        <v/>
      </c>
      <c r="L164" s="32" t="n"/>
      <c r="M164" s="32" t="n"/>
      <c r="N164" s="31">
        <f>IF(ISNUMBER($F164),($F164-IF(ISNUMBER($AM164),$AM164,0))*(1-IF(ISNUMBER($J164),$J164,0)),"")</f>
        <v/>
      </c>
      <c r="O164" s="15" t="inlineStr">
        <is>
          <t>Mango Clementine</t>
        </is>
      </c>
      <c r="P164" s="29" t="n">
        <v>0</v>
      </c>
      <c r="Q164" s="29" t="n">
        <v>45</v>
      </c>
      <c r="R164" s="29" t="n">
        <v>100</v>
      </c>
      <c r="S164" s="29" t="n">
        <v>2</v>
      </c>
      <c r="T164" s="29" t="n">
        <v>10</v>
      </c>
      <c r="U164" s="15" t="inlineStr">
        <is>
          <t>Stevia + erythritol</t>
        </is>
      </c>
      <c r="V164" s="15" t="inlineStr">
        <is>
          <t>Coconut-water electrolytes, antioxidants, B-vitamins, low sugar, organic</t>
        </is>
      </c>
      <c r="W164" s="32" t="n"/>
      <c r="X164" s="32" t="n"/>
      <c r="Y164" s="32" t="n"/>
      <c r="Z164" s="32" t="n"/>
      <c r="AA164" s="15" t="inlineStr">
        <is>
          <t>Low</t>
        </is>
      </c>
      <c r="AB164" s="15" t="inlineStr">
        <is>
          <t>Emerging organic niche; modest shelf share</t>
        </is>
      </c>
      <c r="AC164" s="15" t="inlineStr">
        <is>
          <t>Organic, low-sugar coconut-water hydration</t>
        </is>
      </c>
      <c r="AD164" s="15" t="inlineStr">
        <is>
          <t>Organic and barely-sweetened for clean-label hydration seekers.</t>
        </is>
      </c>
      <c r="AE164" s="32" t="n"/>
      <c r="AF164" s="34">
        <f>IF(AND(ISNUMBER($P164),ISNUMBER($AL164),$AL164&lt;&gt;0),ROUND($P164/$AL164*100,1),"")</f>
        <v/>
      </c>
      <c r="AG164" s="35">
        <f>IF(AND(ISNUMBER($S164),ISNUMBER($AL164),$AL164&lt;&gt;0),ROUND($S164/$AL164*100,2),"")</f>
        <v/>
      </c>
      <c r="AH164" s="34">
        <f>IF(AND(ISNUMBER($Q164),ISNUMBER($AL164),$AL164&lt;&gt;0),ROUND($Q164/$AL164*100,1),"")</f>
        <v/>
      </c>
      <c r="AI164" s="29">
        <f>IF(ISNUMBER($S164),IF($S164&lt;=1,"Yes","No"),"n/a")</f>
        <v/>
      </c>
      <c r="AJ164" s="29">
        <f>IF(ISNUMBER($S164),ROUND(MAX(0,MIN(100,100-$S164*2.5-IF(ISNUMBER($T164),$T164,0)*0.12+IF($S164&lt;=1,12,0))),0),"")</f>
        <v/>
      </c>
      <c r="AK164" s="29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29" t="n">
        <v>532</v>
      </c>
      <c r="AM164" s="30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Roar Organic</t>
        </is>
      </c>
      <c r="B165" s="15" t="inlineStr">
        <is>
          <t>Roar Organic Electrolyte Infusions | Mango Clementine | 18-pack 532mL</t>
        </is>
      </c>
      <c r="C165" s="15" t="inlineStr">
        <is>
          <t>2) Electrolyte beverage (RTD)</t>
        </is>
      </c>
      <c r="D165" s="15" t="inlineStr">
        <is>
          <t>532 mL bottle</t>
        </is>
      </c>
      <c r="E165" s="29" t="n">
        <v>18</v>
      </c>
      <c r="F165" s="30" t="n"/>
      <c r="G165" s="31">
        <f>IF(AND(ISNUMBER($F165),ISNUMBER($E165),$E165&lt;&gt;0),$F165/$E165,"")</f>
        <v/>
      </c>
      <c r="H165" s="31">
        <f>IF(AND(ISNUMBER($F165),ISNUMBER($AL165),ISNUMBER($E165),($AL165*$E165)&lt;&gt;0),$F165/($AL165*$E165)*100,"")</f>
        <v/>
      </c>
      <c r="I165" s="32" t="n"/>
      <c r="J165" s="33" t="n"/>
      <c r="K165" s="31">
        <f>IF(AND(ISNUMBER($F165),ISNUMBER($J165)),$F165*(1-$J165),"")</f>
        <v/>
      </c>
      <c r="L165" s="32" t="n"/>
      <c r="M165" s="32" t="n"/>
      <c r="N165" s="31">
        <f>IF(ISNUMBER($F165),($F165-IF(ISNUMBER($AM165),$AM165,0))*(1-IF(ISNUMBER($J165),$J165,0)),"")</f>
        <v/>
      </c>
      <c r="O165" s="15" t="inlineStr">
        <is>
          <t>Mango Clementine</t>
        </is>
      </c>
      <c r="P165" s="29" t="n">
        <v>0</v>
      </c>
      <c r="Q165" s="29" t="n">
        <v>45</v>
      </c>
      <c r="R165" s="29" t="n">
        <v>100</v>
      </c>
      <c r="S165" s="29" t="n">
        <v>2</v>
      </c>
      <c r="T165" s="29" t="n">
        <v>10</v>
      </c>
      <c r="U165" s="15" t="inlineStr">
        <is>
          <t>Stevia + erythritol</t>
        </is>
      </c>
      <c r="V165" s="15" t="inlineStr">
        <is>
          <t>Coconut-water electrolytes, antioxidants, B-vitamins, low sugar, organic</t>
        </is>
      </c>
      <c r="W165" s="32" t="n"/>
      <c r="X165" s="32" t="n"/>
      <c r="Y165" s="32" t="n"/>
      <c r="Z165" s="32" t="n"/>
      <c r="AA165" s="15" t="inlineStr">
        <is>
          <t>Low</t>
        </is>
      </c>
      <c r="AB165" s="15" t="inlineStr">
        <is>
          <t>Emerging organic niche; modest shelf share</t>
        </is>
      </c>
      <c r="AC165" s="15" t="inlineStr">
        <is>
          <t>Organic, low-sugar coconut-water hydration</t>
        </is>
      </c>
      <c r="AD165" s="15" t="inlineStr">
        <is>
          <t>Organic and barely-sweetened for clean-label hydration seekers.</t>
        </is>
      </c>
      <c r="AE165" s="32" t="n"/>
      <c r="AF165" s="34">
        <f>IF(AND(ISNUMBER($P165),ISNUMBER($AL165),$AL165&lt;&gt;0),ROUND($P165/$AL165*100,1),"")</f>
        <v/>
      </c>
      <c r="AG165" s="35">
        <f>IF(AND(ISNUMBER($S165),ISNUMBER($AL165),$AL165&lt;&gt;0),ROUND($S165/$AL165*100,2),"")</f>
        <v/>
      </c>
      <c r="AH165" s="34">
        <f>IF(AND(ISNUMBER($Q165),ISNUMBER($AL165),$AL165&lt;&gt;0),ROUND($Q165/$AL165*100,1),"")</f>
        <v/>
      </c>
      <c r="AI165" s="29">
        <f>IF(ISNUMBER($S165),IF($S165&lt;=1,"Yes","No"),"n/a")</f>
        <v/>
      </c>
      <c r="AJ165" s="29">
        <f>IF(ISNUMBER($S165),ROUND(MAX(0,MIN(100,100-$S165*2.5-IF(ISNUMBER($T165),$T165,0)*0.12+IF($S165&lt;=1,12,0))),0),"")</f>
        <v/>
      </c>
      <c r="AK165" s="29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29" t="n">
        <v>532</v>
      </c>
      <c r="AM165" s="30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Roar Organic</t>
        </is>
      </c>
      <c r="B166" s="15" t="inlineStr">
        <is>
          <t>Roar Organic Electrolyte Infusions | Mango Clementine | 24-pack 532mL</t>
        </is>
      </c>
      <c r="C166" s="15" t="inlineStr">
        <is>
          <t>2) Electrolyte beverage (RTD)</t>
        </is>
      </c>
      <c r="D166" s="15" t="inlineStr">
        <is>
          <t>532 mL bottle</t>
        </is>
      </c>
      <c r="E166" s="29" t="n">
        <v>24</v>
      </c>
      <c r="F166" s="30" t="n"/>
      <c r="G166" s="31">
        <f>IF(AND(ISNUMBER($F166),ISNUMBER($E166),$E166&lt;&gt;0),$F166/$E166,"")</f>
        <v/>
      </c>
      <c r="H166" s="31">
        <f>IF(AND(ISNUMBER($F166),ISNUMBER($AL166),ISNUMBER($E166),($AL166*$E166)&lt;&gt;0),$F166/($AL166*$E166)*100,"")</f>
        <v/>
      </c>
      <c r="I166" s="32" t="n"/>
      <c r="J166" s="33" t="n"/>
      <c r="K166" s="31">
        <f>IF(AND(ISNUMBER($F166),ISNUMBER($J166)),$F166*(1-$J166),"")</f>
        <v/>
      </c>
      <c r="L166" s="32" t="n"/>
      <c r="M166" s="32" t="n"/>
      <c r="N166" s="31">
        <f>IF(ISNUMBER($F166),($F166-IF(ISNUMBER($AM166),$AM166,0))*(1-IF(ISNUMBER($J166),$J166,0)),"")</f>
        <v/>
      </c>
      <c r="O166" s="15" t="inlineStr">
        <is>
          <t>Mango Clementine</t>
        </is>
      </c>
      <c r="P166" s="29" t="n">
        <v>0</v>
      </c>
      <c r="Q166" s="29" t="n">
        <v>45</v>
      </c>
      <c r="R166" s="29" t="n">
        <v>100</v>
      </c>
      <c r="S166" s="29" t="n">
        <v>2</v>
      </c>
      <c r="T166" s="29" t="n">
        <v>10</v>
      </c>
      <c r="U166" s="15" t="inlineStr">
        <is>
          <t>Stevia + erythritol</t>
        </is>
      </c>
      <c r="V166" s="15" t="inlineStr">
        <is>
          <t>Coconut-water electrolytes, antioxidants, B-vitamins, low sugar, organic</t>
        </is>
      </c>
      <c r="W166" s="32" t="n"/>
      <c r="X166" s="32" t="n"/>
      <c r="Y166" s="32" t="n"/>
      <c r="Z166" s="32" t="n"/>
      <c r="AA166" s="15" t="inlineStr">
        <is>
          <t>Low</t>
        </is>
      </c>
      <c r="AB166" s="15" t="inlineStr">
        <is>
          <t>Emerging organic niche; modest shelf share</t>
        </is>
      </c>
      <c r="AC166" s="15" t="inlineStr">
        <is>
          <t>Organic, low-sugar coconut-water hydration</t>
        </is>
      </c>
      <c r="AD166" s="15" t="inlineStr">
        <is>
          <t>Organic and barely-sweetened for clean-label hydration seekers.</t>
        </is>
      </c>
      <c r="AE166" s="32" t="n"/>
      <c r="AF166" s="34">
        <f>IF(AND(ISNUMBER($P166),ISNUMBER($AL166),$AL166&lt;&gt;0),ROUND($P166/$AL166*100,1),"")</f>
        <v/>
      </c>
      <c r="AG166" s="35">
        <f>IF(AND(ISNUMBER($S166),ISNUMBER($AL166),$AL166&lt;&gt;0),ROUND($S166/$AL166*100,2),"")</f>
        <v/>
      </c>
      <c r="AH166" s="34">
        <f>IF(AND(ISNUMBER($Q166),ISNUMBER($AL166),$AL166&lt;&gt;0),ROUND($Q166/$AL166*100,1),"")</f>
        <v/>
      </c>
      <c r="AI166" s="29">
        <f>IF(ISNUMBER($S166),IF($S166&lt;=1,"Yes","No"),"n/a")</f>
        <v/>
      </c>
      <c r="AJ166" s="29">
        <f>IF(ISNUMBER($S166),ROUND(MAX(0,MIN(100,100-$S166*2.5-IF(ISNUMBER($T166),$T166,0)*0.12+IF($S166&lt;=1,12,0))),0),"")</f>
        <v/>
      </c>
      <c r="AK166" s="29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29" t="n">
        <v>532</v>
      </c>
      <c r="AM166" s="30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Roar Organic</t>
        </is>
      </c>
      <c r="B167" s="15" t="inlineStr">
        <is>
          <t>Roar Organic Electrolyte Infusions | Blueberry Acai | single 532mL</t>
        </is>
      </c>
      <c r="C167" s="15" t="inlineStr">
        <is>
          <t>2) Electrolyte beverage (RTD)</t>
        </is>
      </c>
      <c r="D167" s="15" t="inlineStr">
        <is>
          <t>532 mL bottle</t>
        </is>
      </c>
      <c r="E167" s="29" t="n">
        <v>1</v>
      </c>
      <c r="F167" s="30" t="n"/>
      <c r="G167" s="31">
        <f>IF(AND(ISNUMBER($F167),ISNUMBER($E167),$E167&lt;&gt;0),$F167/$E167,"")</f>
        <v/>
      </c>
      <c r="H167" s="31">
        <f>IF(AND(ISNUMBER($F167),ISNUMBER($AL167),ISNUMBER($E167),($AL167*$E167)&lt;&gt;0),$F167/($AL167*$E167)*100,"")</f>
        <v/>
      </c>
      <c r="I167" s="32" t="n"/>
      <c r="J167" s="33" t="n"/>
      <c r="K167" s="31">
        <f>IF(AND(ISNUMBER($F167),ISNUMBER($J167)),$F167*(1-$J167),"")</f>
        <v/>
      </c>
      <c r="L167" s="32" t="n"/>
      <c r="M167" s="32" t="n"/>
      <c r="N167" s="31">
        <f>IF(ISNUMBER($F167),($F167-IF(ISNUMBER($AM167),$AM167,0))*(1-IF(ISNUMBER($J167),$J167,0)),"")</f>
        <v/>
      </c>
      <c r="O167" s="15" t="inlineStr">
        <is>
          <t>Blueberry Acai</t>
        </is>
      </c>
      <c r="P167" s="29" t="n">
        <v>0</v>
      </c>
      <c r="Q167" s="29" t="n">
        <v>45</v>
      </c>
      <c r="R167" s="29" t="n">
        <v>100</v>
      </c>
      <c r="S167" s="29" t="n">
        <v>2</v>
      </c>
      <c r="T167" s="29" t="n">
        <v>10</v>
      </c>
      <c r="U167" s="15" t="inlineStr">
        <is>
          <t>Stevia + erythritol</t>
        </is>
      </c>
      <c r="V167" s="15" t="inlineStr">
        <is>
          <t>Coconut-water electrolytes, antioxidants, B-vitamins, low sugar, organic</t>
        </is>
      </c>
      <c r="W167" s="32" t="n"/>
      <c r="X167" s="32" t="n"/>
      <c r="Y167" s="32" t="n"/>
      <c r="Z167" s="32" t="n"/>
      <c r="AA167" s="15" t="inlineStr">
        <is>
          <t>Low</t>
        </is>
      </c>
      <c r="AB167" s="15" t="inlineStr">
        <is>
          <t>Emerging organic niche; modest shelf share</t>
        </is>
      </c>
      <c r="AC167" s="15" t="inlineStr">
        <is>
          <t>Organic, low-sugar coconut-water hydration</t>
        </is>
      </c>
      <c r="AD167" s="15" t="inlineStr">
        <is>
          <t>Organic and barely-sweetened for clean-label hydration seekers.</t>
        </is>
      </c>
      <c r="AE167" s="32" t="n"/>
      <c r="AF167" s="34">
        <f>IF(AND(ISNUMBER($P167),ISNUMBER($AL167),$AL167&lt;&gt;0),ROUND($P167/$AL167*100,1),"")</f>
        <v/>
      </c>
      <c r="AG167" s="35">
        <f>IF(AND(ISNUMBER($S167),ISNUMBER($AL167),$AL167&lt;&gt;0),ROUND($S167/$AL167*100,2),"")</f>
        <v/>
      </c>
      <c r="AH167" s="34">
        <f>IF(AND(ISNUMBER($Q167),ISNUMBER($AL167),$AL167&lt;&gt;0),ROUND($Q167/$AL167*100,1),"")</f>
        <v/>
      </c>
      <c r="AI167" s="29">
        <f>IF(ISNUMBER($S167),IF($S167&lt;=1,"Yes","No"),"n/a")</f>
        <v/>
      </c>
      <c r="AJ167" s="29">
        <f>IF(ISNUMBER($S167),ROUND(MAX(0,MIN(100,100-$S167*2.5-IF(ISNUMBER($T167),$T167,0)*0.12+IF($S167&lt;=1,12,0))),0),"")</f>
        <v/>
      </c>
      <c r="AK167" s="29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29" t="n">
        <v>532</v>
      </c>
      <c r="AM167" s="30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Roar Organic</t>
        </is>
      </c>
      <c r="B168" s="15" t="inlineStr">
        <is>
          <t>Roar Organic Electrolyte Infusions | Blueberry Acai | 8-pack 532mL</t>
        </is>
      </c>
      <c r="C168" s="15" t="inlineStr">
        <is>
          <t>2) Electrolyte beverage (RTD)</t>
        </is>
      </c>
      <c r="D168" s="15" t="inlineStr">
        <is>
          <t>532 mL bottle</t>
        </is>
      </c>
      <c r="E168" s="29" t="n">
        <v>8</v>
      </c>
      <c r="F168" s="30" t="n"/>
      <c r="G168" s="31">
        <f>IF(AND(ISNUMBER($F168),ISNUMBER($E168),$E168&lt;&gt;0),$F168/$E168,"")</f>
        <v/>
      </c>
      <c r="H168" s="31">
        <f>IF(AND(ISNUMBER($F168),ISNUMBER($AL168),ISNUMBER($E168),($AL168*$E168)&lt;&gt;0),$F168/($AL168*$E168)*100,"")</f>
        <v/>
      </c>
      <c r="I168" s="32" t="n"/>
      <c r="J168" s="33" t="n"/>
      <c r="K168" s="31">
        <f>IF(AND(ISNUMBER($F168),ISNUMBER($J168)),$F168*(1-$J168),"")</f>
        <v/>
      </c>
      <c r="L168" s="32" t="n"/>
      <c r="M168" s="32" t="n"/>
      <c r="N168" s="31">
        <f>IF(ISNUMBER($F168),($F168-IF(ISNUMBER($AM168),$AM168,0))*(1-IF(ISNUMBER($J168),$J168,0)),"")</f>
        <v/>
      </c>
      <c r="O168" s="15" t="inlineStr">
        <is>
          <t>Blueberry Acai</t>
        </is>
      </c>
      <c r="P168" s="29" t="n">
        <v>0</v>
      </c>
      <c r="Q168" s="29" t="n">
        <v>45</v>
      </c>
      <c r="R168" s="29" t="n">
        <v>100</v>
      </c>
      <c r="S168" s="29" t="n">
        <v>2</v>
      </c>
      <c r="T168" s="29" t="n">
        <v>10</v>
      </c>
      <c r="U168" s="15" t="inlineStr">
        <is>
          <t>Stevia + erythritol</t>
        </is>
      </c>
      <c r="V168" s="15" t="inlineStr">
        <is>
          <t>Coconut-water electrolytes, antioxidants, B-vitamins, low sugar, organic</t>
        </is>
      </c>
      <c r="W168" s="32" t="n"/>
      <c r="X168" s="32" t="n"/>
      <c r="Y168" s="32" t="n"/>
      <c r="Z168" s="32" t="n"/>
      <c r="AA168" s="15" t="inlineStr">
        <is>
          <t>Low</t>
        </is>
      </c>
      <c r="AB168" s="15" t="inlineStr">
        <is>
          <t>Emerging organic niche; modest shelf share</t>
        </is>
      </c>
      <c r="AC168" s="15" t="inlineStr">
        <is>
          <t>Organic, low-sugar coconut-water hydration</t>
        </is>
      </c>
      <c r="AD168" s="15" t="inlineStr">
        <is>
          <t>Organic and barely-sweetened for clean-label hydration seekers.</t>
        </is>
      </c>
      <c r="AE168" s="32" t="n"/>
      <c r="AF168" s="34">
        <f>IF(AND(ISNUMBER($P168),ISNUMBER($AL168),$AL168&lt;&gt;0),ROUND($P168/$AL168*100,1),"")</f>
        <v/>
      </c>
      <c r="AG168" s="35">
        <f>IF(AND(ISNUMBER($S168),ISNUMBER($AL168),$AL168&lt;&gt;0),ROUND($S168/$AL168*100,2),"")</f>
        <v/>
      </c>
      <c r="AH168" s="34">
        <f>IF(AND(ISNUMBER($Q168),ISNUMBER($AL168),$AL168&lt;&gt;0),ROUND($Q168/$AL168*100,1),"")</f>
        <v/>
      </c>
      <c r="AI168" s="29">
        <f>IF(ISNUMBER($S168),IF($S168&lt;=1,"Yes","No"),"n/a")</f>
        <v/>
      </c>
      <c r="AJ168" s="29">
        <f>IF(ISNUMBER($S168),ROUND(MAX(0,MIN(100,100-$S168*2.5-IF(ISNUMBER($T168),$T168,0)*0.12+IF($S168&lt;=1,12,0))),0),"")</f>
        <v/>
      </c>
      <c r="AK168" s="29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29" t="n">
        <v>532</v>
      </c>
      <c r="AM168" s="30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Roar Organic</t>
        </is>
      </c>
      <c r="B169" s="15" t="inlineStr">
        <is>
          <t>Roar Organic Electrolyte Infusions | Blueberry Acai | 12-pack 532mL</t>
        </is>
      </c>
      <c r="C169" s="15" t="inlineStr">
        <is>
          <t>2) Electrolyte beverage (RTD)</t>
        </is>
      </c>
      <c r="D169" s="15" t="inlineStr">
        <is>
          <t>532 mL bottle</t>
        </is>
      </c>
      <c r="E169" s="29" t="n">
        <v>12</v>
      </c>
      <c r="F169" s="30" t="n"/>
      <c r="G169" s="31">
        <f>IF(AND(ISNUMBER($F169),ISNUMBER($E169),$E169&lt;&gt;0),$F169/$E169,"")</f>
        <v/>
      </c>
      <c r="H169" s="31">
        <f>IF(AND(ISNUMBER($F169),ISNUMBER($AL169),ISNUMBER($E169),($AL169*$E169)&lt;&gt;0),$F169/($AL169*$E169)*100,"")</f>
        <v/>
      </c>
      <c r="I169" s="32" t="n"/>
      <c r="J169" s="33" t="n"/>
      <c r="K169" s="31">
        <f>IF(AND(ISNUMBER($F169),ISNUMBER($J169)),$F169*(1-$J169),"")</f>
        <v/>
      </c>
      <c r="L169" s="32" t="n"/>
      <c r="M169" s="32" t="n"/>
      <c r="N169" s="31">
        <f>IF(ISNUMBER($F169),($F169-IF(ISNUMBER($AM169),$AM169,0))*(1-IF(ISNUMBER($J169),$J169,0)),"")</f>
        <v/>
      </c>
      <c r="O169" s="15" t="inlineStr">
        <is>
          <t>Blueberry Acai</t>
        </is>
      </c>
      <c r="P169" s="29" t="n">
        <v>0</v>
      </c>
      <c r="Q169" s="29" t="n">
        <v>45</v>
      </c>
      <c r="R169" s="29" t="n">
        <v>100</v>
      </c>
      <c r="S169" s="29" t="n">
        <v>2</v>
      </c>
      <c r="T169" s="29" t="n">
        <v>10</v>
      </c>
      <c r="U169" s="15" t="inlineStr">
        <is>
          <t>Stevia + erythritol</t>
        </is>
      </c>
      <c r="V169" s="15" t="inlineStr">
        <is>
          <t>Coconut-water electrolytes, antioxidants, B-vitamins, low sugar, organic</t>
        </is>
      </c>
      <c r="W169" s="32" t="n"/>
      <c r="X169" s="32" t="n"/>
      <c r="Y169" s="32" t="n"/>
      <c r="Z169" s="32" t="n"/>
      <c r="AA169" s="15" t="inlineStr">
        <is>
          <t>Low</t>
        </is>
      </c>
      <c r="AB169" s="15" t="inlineStr">
        <is>
          <t>Emerging organic niche; modest shelf share</t>
        </is>
      </c>
      <c r="AC169" s="15" t="inlineStr">
        <is>
          <t>Organic, low-sugar coconut-water hydration</t>
        </is>
      </c>
      <c r="AD169" s="15" t="inlineStr">
        <is>
          <t>Organic and barely-sweetened for clean-label hydration seekers.</t>
        </is>
      </c>
      <c r="AE169" s="32" t="n"/>
      <c r="AF169" s="34">
        <f>IF(AND(ISNUMBER($P169),ISNUMBER($AL169),$AL169&lt;&gt;0),ROUND($P169/$AL169*100,1),"")</f>
        <v/>
      </c>
      <c r="AG169" s="35">
        <f>IF(AND(ISNUMBER($S169),ISNUMBER($AL169),$AL169&lt;&gt;0),ROUND($S169/$AL169*100,2),"")</f>
        <v/>
      </c>
      <c r="AH169" s="34">
        <f>IF(AND(ISNUMBER($Q169),ISNUMBER($AL169),$AL169&lt;&gt;0),ROUND($Q169/$AL169*100,1),"")</f>
        <v/>
      </c>
      <c r="AI169" s="29">
        <f>IF(ISNUMBER($S169),IF($S169&lt;=1,"Yes","No"),"n/a")</f>
        <v/>
      </c>
      <c r="AJ169" s="29">
        <f>IF(ISNUMBER($S169),ROUND(MAX(0,MIN(100,100-$S169*2.5-IF(ISNUMBER($T169),$T169,0)*0.12+IF($S169&lt;=1,12,0))),0),"")</f>
        <v/>
      </c>
      <c r="AK169" s="29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29" t="n">
        <v>532</v>
      </c>
      <c r="AM169" s="30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Roar Organic</t>
        </is>
      </c>
      <c r="B170" s="15" t="inlineStr">
        <is>
          <t>Roar Organic Electrolyte Infusions | Blueberry Acai | 18-pack 532mL</t>
        </is>
      </c>
      <c r="C170" s="15" t="inlineStr">
        <is>
          <t>2) Electrolyte beverage (RTD)</t>
        </is>
      </c>
      <c r="D170" s="15" t="inlineStr">
        <is>
          <t>532 mL bottle</t>
        </is>
      </c>
      <c r="E170" s="29" t="n">
        <v>18</v>
      </c>
      <c r="F170" s="30" t="n"/>
      <c r="G170" s="31">
        <f>IF(AND(ISNUMBER($F170),ISNUMBER($E170),$E170&lt;&gt;0),$F170/$E170,"")</f>
        <v/>
      </c>
      <c r="H170" s="31">
        <f>IF(AND(ISNUMBER($F170),ISNUMBER($AL170),ISNUMBER($E170),($AL170*$E170)&lt;&gt;0),$F170/($AL170*$E170)*100,"")</f>
        <v/>
      </c>
      <c r="I170" s="32" t="n"/>
      <c r="J170" s="33" t="n"/>
      <c r="K170" s="31">
        <f>IF(AND(ISNUMBER($F170),ISNUMBER($J170)),$F170*(1-$J170),"")</f>
        <v/>
      </c>
      <c r="L170" s="32" t="n"/>
      <c r="M170" s="32" t="n"/>
      <c r="N170" s="31">
        <f>IF(ISNUMBER($F170),($F170-IF(ISNUMBER($AM170),$AM170,0))*(1-IF(ISNUMBER($J170),$J170,0)),"")</f>
        <v/>
      </c>
      <c r="O170" s="15" t="inlineStr">
        <is>
          <t>Blueberry Acai</t>
        </is>
      </c>
      <c r="P170" s="29" t="n">
        <v>0</v>
      </c>
      <c r="Q170" s="29" t="n">
        <v>45</v>
      </c>
      <c r="R170" s="29" t="n">
        <v>100</v>
      </c>
      <c r="S170" s="29" t="n">
        <v>2</v>
      </c>
      <c r="T170" s="29" t="n">
        <v>10</v>
      </c>
      <c r="U170" s="15" t="inlineStr">
        <is>
          <t>Stevia + erythritol</t>
        </is>
      </c>
      <c r="V170" s="15" t="inlineStr">
        <is>
          <t>Coconut-water electrolytes, antioxidants, B-vitamins, low sugar, organic</t>
        </is>
      </c>
      <c r="W170" s="32" t="n"/>
      <c r="X170" s="32" t="n"/>
      <c r="Y170" s="32" t="n"/>
      <c r="Z170" s="32" t="n"/>
      <c r="AA170" s="15" t="inlineStr">
        <is>
          <t>Low</t>
        </is>
      </c>
      <c r="AB170" s="15" t="inlineStr">
        <is>
          <t>Emerging organic niche; modest shelf share</t>
        </is>
      </c>
      <c r="AC170" s="15" t="inlineStr">
        <is>
          <t>Organic, low-sugar coconut-water hydration</t>
        </is>
      </c>
      <c r="AD170" s="15" t="inlineStr">
        <is>
          <t>Organic and barely-sweetened for clean-label hydration seekers.</t>
        </is>
      </c>
      <c r="AE170" s="32" t="n"/>
      <c r="AF170" s="34">
        <f>IF(AND(ISNUMBER($P170),ISNUMBER($AL170),$AL170&lt;&gt;0),ROUND($P170/$AL170*100,1),"")</f>
        <v/>
      </c>
      <c r="AG170" s="35">
        <f>IF(AND(ISNUMBER($S170),ISNUMBER($AL170),$AL170&lt;&gt;0),ROUND($S170/$AL170*100,2),"")</f>
        <v/>
      </c>
      <c r="AH170" s="34">
        <f>IF(AND(ISNUMBER($Q170),ISNUMBER($AL170),$AL170&lt;&gt;0),ROUND($Q170/$AL170*100,1),"")</f>
        <v/>
      </c>
      <c r="AI170" s="29">
        <f>IF(ISNUMBER($S170),IF($S170&lt;=1,"Yes","No"),"n/a")</f>
        <v/>
      </c>
      <c r="AJ170" s="29">
        <f>IF(ISNUMBER($S170),ROUND(MAX(0,MIN(100,100-$S170*2.5-IF(ISNUMBER($T170),$T170,0)*0.12+IF($S170&lt;=1,12,0))),0),"")</f>
        <v/>
      </c>
      <c r="AK170" s="29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29" t="n">
        <v>532</v>
      </c>
      <c r="AM170" s="30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Roar Organic</t>
        </is>
      </c>
      <c r="B171" s="15" t="inlineStr">
        <is>
          <t>Roar Organic Electrolyte Infusions | Blueberry Acai | 24-pack 532mL</t>
        </is>
      </c>
      <c r="C171" s="15" t="inlineStr">
        <is>
          <t>2) Electrolyte beverage (RTD)</t>
        </is>
      </c>
      <c r="D171" s="15" t="inlineStr">
        <is>
          <t>532 mL bottle</t>
        </is>
      </c>
      <c r="E171" s="29" t="n">
        <v>24</v>
      </c>
      <c r="F171" s="30" t="n"/>
      <c r="G171" s="31">
        <f>IF(AND(ISNUMBER($F171),ISNUMBER($E171),$E171&lt;&gt;0),$F171/$E171,"")</f>
        <v/>
      </c>
      <c r="H171" s="31">
        <f>IF(AND(ISNUMBER($F171),ISNUMBER($AL171),ISNUMBER($E171),($AL171*$E171)&lt;&gt;0),$F171/($AL171*$E171)*100,"")</f>
        <v/>
      </c>
      <c r="I171" s="32" t="n"/>
      <c r="J171" s="33" t="n"/>
      <c r="K171" s="31">
        <f>IF(AND(ISNUMBER($F171),ISNUMBER($J171)),$F171*(1-$J171),"")</f>
        <v/>
      </c>
      <c r="L171" s="32" t="n"/>
      <c r="M171" s="32" t="n"/>
      <c r="N171" s="31">
        <f>IF(ISNUMBER($F171),($F171-IF(ISNUMBER($AM171),$AM171,0))*(1-IF(ISNUMBER($J171),$J171,0)),"")</f>
        <v/>
      </c>
      <c r="O171" s="15" t="inlineStr">
        <is>
          <t>Blueberry Acai</t>
        </is>
      </c>
      <c r="P171" s="29" t="n">
        <v>0</v>
      </c>
      <c r="Q171" s="29" t="n">
        <v>45</v>
      </c>
      <c r="R171" s="29" t="n">
        <v>100</v>
      </c>
      <c r="S171" s="29" t="n">
        <v>2</v>
      </c>
      <c r="T171" s="29" t="n">
        <v>10</v>
      </c>
      <c r="U171" s="15" t="inlineStr">
        <is>
          <t>Stevia + erythritol</t>
        </is>
      </c>
      <c r="V171" s="15" t="inlineStr">
        <is>
          <t>Coconut-water electrolytes, antioxidants, B-vitamins, low sugar, organic</t>
        </is>
      </c>
      <c r="W171" s="32" t="n"/>
      <c r="X171" s="32" t="n"/>
      <c r="Y171" s="32" t="n"/>
      <c r="Z171" s="32" t="n"/>
      <c r="AA171" s="15" t="inlineStr">
        <is>
          <t>Low</t>
        </is>
      </c>
      <c r="AB171" s="15" t="inlineStr">
        <is>
          <t>Emerging organic niche; modest shelf share</t>
        </is>
      </c>
      <c r="AC171" s="15" t="inlineStr">
        <is>
          <t>Organic, low-sugar coconut-water hydration</t>
        </is>
      </c>
      <c r="AD171" s="15" t="inlineStr">
        <is>
          <t>Organic and barely-sweetened for clean-label hydration seekers.</t>
        </is>
      </c>
      <c r="AE171" s="32" t="n"/>
      <c r="AF171" s="34">
        <f>IF(AND(ISNUMBER($P171),ISNUMBER($AL171),$AL171&lt;&gt;0),ROUND($P171/$AL171*100,1),"")</f>
        <v/>
      </c>
      <c r="AG171" s="35">
        <f>IF(AND(ISNUMBER($S171),ISNUMBER($AL171),$AL171&lt;&gt;0),ROUND($S171/$AL171*100,2),"")</f>
        <v/>
      </c>
      <c r="AH171" s="34">
        <f>IF(AND(ISNUMBER($Q171),ISNUMBER($AL171),$AL171&lt;&gt;0),ROUND($Q171/$AL171*100,1),"")</f>
        <v/>
      </c>
      <c r="AI171" s="29">
        <f>IF(ISNUMBER($S171),IF($S171&lt;=1,"Yes","No"),"n/a")</f>
        <v/>
      </c>
      <c r="AJ171" s="29">
        <f>IF(ISNUMBER($S171),ROUND(MAX(0,MIN(100,100-$S171*2.5-IF(ISNUMBER($T171),$T171,0)*0.12+IF($S171&lt;=1,12,0))),0),"")</f>
        <v/>
      </c>
      <c r="AK171" s="29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29" t="n">
        <v>532</v>
      </c>
      <c r="AM171" s="30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Roar Organic</t>
        </is>
      </c>
      <c r="B172" s="15" t="inlineStr">
        <is>
          <t>Roar Organic Electrolyte Infusions | Georgia Peach | single 532mL</t>
        </is>
      </c>
      <c r="C172" s="15" t="inlineStr">
        <is>
          <t>2) Electrolyte beverage (RTD)</t>
        </is>
      </c>
      <c r="D172" s="15" t="inlineStr">
        <is>
          <t>532 mL bottle</t>
        </is>
      </c>
      <c r="E172" s="29" t="n">
        <v>1</v>
      </c>
      <c r="F172" s="30" t="n"/>
      <c r="G172" s="31">
        <f>IF(AND(ISNUMBER($F172),ISNUMBER($E172),$E172&lt;&gt;0),$F172/$E172,"")</f>
        <v/>
      </c>
      <c r="H172" s="31">
        <f>IF(AND(ISNUMBER($F172),ISNUMBER($AL172),ISNUMBER($E172),($AL172*$E172)&lt;&gt;0),$F172/($AL172*$E172)*100,"")</f>
        <v/>
      </c>
      <c r="I172" s="32" t="n"/>
      <c r="J172" s="33" t="n"/>
      <c r="K172" s="31">
        <f>IF(AND(ISNUMBER($F172),ISNUMBER($J172)),$F172*(1-$J172),"")</f>
        <v/>
      </c>
      <c r="L172" s="32" t="n"/>
      <c r="M172" s="32" t="n"/>
      <c r="N172" s="31">
        <f>IF(ISNUMBER($F172),($F172-IF(ISNUMBER($AM172),$AM172,0))*(1-IF(ISNUMBER($J172),$J172,0)),"")</f>
        <v/>
      </c>
      <c r="O172" s="15" t="inlineStr">
        <is>
          <t>Georgia Peach</t>
        </is>
      </c>
      <c r="P172" s="29" t="n">
        <v>0</v>
      </c>
      <c r="Q172" s="29" t="n">
        <v>45</v>
      </c>
      <c r="R172" s="29" t="n">
        <v>100</v>
      </c>
      <c r="S172" s="29" t="n">
        <v>2</v>
      </c>
      <c r="T172" s="29" t="n">
        <v>10</v>
      </c>
      <c r="U172" s="15" t="inlineStr">
        <is>
          <t>Stevia + erythritol</t>
        </is>
      </c>
      <c r="V172" s="15" t="inlineStr">
        <is>
          <t>Coconut-water electrolytes, antioxidants, B-vitamins, low sugar, organic</t>
        </is>
      </c>
      <c r="W172" s="32" t="n"/>
      <c r="X172" s="32" t="n"/>
      <c r="Y172" s="32" t="n"/>
      <c r="Z172" s="32" t="n"/>
      <c r="AA172" s="15" t="inlineStr">
        <is>
          <t>Low</t>
        </is>
      </c>
      <c r="AB172" s="15" t="inlineStr">
        <is>
          <t>Emerging organic niche; modest shelf share</t>
        </is>
      </c>
      <c r="AC172" s="15" t="inlineStr">
        <is>
          <t>Organic, low-sugar coconut-water hydration</t>
        </is>
      </c>
      <c r="AD172" s="15" t="inlineStr">
        <is>
          <t>Organic and barely-sweetened for clean-label hydration seekers.</t>
        </is>
      </c>
      <c r="AE172" s="32" t="n"/>
      <c r="AF172" s="34">
        <f>IF(AND(ISNUMBER($P172),ISNUMBER($AL172),$AL172&lt;&gt;0),ROUND($P172/$AL172*100,1),"")</f>
        <v/>
      </c>
      <c r="AG172" s="35">
        <f>IF(AND(ISNUMBER($S172),ISNUMBER($AL172),$AL172&lt;&gt;0),ROUND($S172/$AL172*100,2),"")</f>
        <v/>
      </c>
      <c r="AH172" s="34">
        <f>IF(AND(ISNUMBER($Q172),ISNUMBER($AL172),$AL172&lt;&gt;0),ROUND($Q172/$AL172*100,1),"")</f>
        <v/>
      </c>
      <c r="AI172" s="29">
        <f>IF(ISNUMBER($S172),IF($S172&lt;=1,"Yes","No"),"n/a")</f>
        <v/>
      </c>
      <c r="AJ172" s="29">
        <f>IF(ISNUMBER($S172),ROUND(MAX(0,MIN(100,100-$S172*2.5-IF(ISNUMBER($T172),$T172,0)*0.12+IF($S172&lt;=1,12,0))),0),"")</f>
        <v/>
      </c>
      <c r="AK172" s="29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29" t="n">
        <v>532</v>
      </c>
      <c r="AM172" s="30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Roar Organic</t>
        </is>
      </c>
      <c r="B173" s="15" t="inlineStr">
        <is>
          <t>Roar Organic Electrolyte Infusions | Georgia Peach | 8-pack 532mL</t>
        </is>
      </c>
      <c r="C173" s="15" t="inlineStr">
        <is>
          <t>2) Electrolyte beverage (RTD)</t>
        </is>
      </c>
      <c r="D173" s="15" t="inlineStr">
        <is>
          <t>532 mL bottle</t>
        </is>
      </c>
      <c r="E173" s="29" t="n">
        <v>8</v>
      </c>
      <c r="F173" s="30" t="n"/>
      <c r="G173" s="31">
        <f>IF(AND(ISNUMBER($F173),ISNUMBER($E173),$E173&lt;&gt;0),$F173/$E173,"")</f>
        <v/>
      </c>
      <c r="H173" s="31">
        <f>IF(AND(ISNUMBER($F173),ISNUMBER($AL173),ISNUMBER($E173),($AL173*$E173)&lt;&gt;0),$F173/($AL173*$E173)*100,"")</f>
        <v/>
      </c>
      <c r="I173" s="32" t="n"/>
      <c r="J173" s="33" t="n"/>
      <c r="K173" s="31">
        <f>IF(AND(ISNUMBER($F173),ISNUMBER($J173)),$F173*(1-$J173),"")</f>
        <v/>
      </c>
      <c r="L173" s="32" t="n"/>
      <c r="M173" s="32" t="n"/>
      <c r="N173" s="31">
        <f>IF(ISNUMBER($F173),($F173-IF(ISNUMBER($AM173),$AM173,0))*(1-IF(ISNUMBER($J173),$J173,0)),"")</f>
        <v/>
      </c>
      <c r="O173" s="15" t="inlineStr">
        <is>
          <t>Georgia Peach</t>
        </is>
      </c>
      <c r="P173" s="29" t="n">
        <v>0</v>
      </c>
      <c r="Q173" s="29" t="n">
        <v>45</v>
      </c>
      <c r="R173" s="29" t="n">
        <v>100</v>
      </c>
      <c r="S173" s="29" t="n">
        <v>2</v>
      </c>
      <c r="T173" s="29" t="n">
        <v>10</v>
      </c>
      <c r="U173" s="15" t="inlineStr">
        <is>
          <t>Stevia + erythritol</t>
        </is>
      </c>
      <c r="V173" s="15" t="inlineStr">
        <is>
          <t>Coconut-water electrolytes, antioxidants, B-vitamins, low sugar, organic</t>
        </is>
      </c>
      <c r="W173" s="32" t="n"/>
      <c r="X173" s="32" t="n"/>
      <c r="Y173" s="32" t="n"/>
      <c r="Z173" s="32" t="n"/>
      <c r="AA173" s="15" t="inlineStr">
        <is>
          <t>Low</t>
        </is>
      </c>
      <c r="AB173" s="15" t="inlineStr">
        <is>
          <t>Emerging organic niche; modest shelf share</t>
        </is>
      </c>
      <c r="AC173" s="15" t="inlineStr">
        <is>
          <t>Organic, low-sugar coconut-water hydration</t>
        </is>
      </c>
      <c r="AD173" s="15" t="inlineStr">
        <is>
          <t>Organic and barely-sweetened for clean-label hydration seekers.</t>
        </is>
      </c>
      <c r="AE173" s="32" t="n"/>
      <c r="AF173" s="34">
        <f>IF(AND(ISNUMBER($P173),ISNUMBER($AL173),$AL173&lt;&gt;0),ROUND($P173/$AL173*100,1),"")</f>
        <v/>
      </c>
      <c r="AG173" s="35">
        <f>IF(AND(ISNUMBER($S173),ISNUMBER($AL173),$AL173&lt;&gt;0),ROUND($S173/$AL173*100,2),"")</f>
        <v/>
      </c>
      <c r="AH173" s="34">
        <f>IF(AND(ISNUMBER($Q173),ISNUMBER($AL173),$AL173&lt;&gt;0),ROUND($Q173/$AL173*100,1),"")</f>
        <v/>
      </c>
      <c r="AI173" s="29">
        <f>IF(ISNUMBER($S173),IF($S173&lt;=1,"Yes","No"),"n/a")</f>
        <v/>
      </c>
      <c r="AJ173" s="29">
        <f>IF(ISNUMBER($S173),ROUND(MAX(0,MIN(100,100-$S173*2.5-IF(ISNUMBER($T173),$T173,0)*0.12+IF($S173&lt;=1,12,0))),0),"")</f>
        <v/>
      </c>
      <c r="AK173" s="29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29" t="n">
        <v>532</v>
      </c>
      <c r="AM173" s="30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Roar Organic</t>
        </is>
      </c>
      <c r="B174" s="15" t="inlineStr">
        <is>
          <t>Roar Organic Electrolyte Infusions | Georgia Peach | 12-pack 532mL</t>
        </is>
      </c>
      <c r="C174" s="15" t="inlineStr">
        <is>
          <t>2) Electrolyte beverage (RTD)</t>
        </is>
      </c>
      <c r="D174" s="15" t="inlineStr">
        <is>
          <t>532 mL bottle</t>
        </is>
      </c>
      <c r="E174" s="29" t="n">
        <v>12</v>
      </c>
      <c r="F174" s="30" t="n"/>
      <c r="G174" s="31">
        <f>IF(AND(ISNUMBER($F174),ISNUMBER($E174),$E174&lt;&gt;0),$F174/$E174,"")</f>
        <v/>
      </c>
      <c r="H174" s="31">
        <f>IF(AND(ISNUMBER($F174),ISNUMBER($AL174),ISNUMBER($E174),($AL174*$E174)&lt;&gt;0),$F174/($AL174*$E174)*100,"")</f>
        <v/>
      </c>
      <c r="I174" s="32" t="n"/>
      <c r="J174" s="33" t="n"/>
      <c r="K174" s="31">
        <f>IF(AND(ISNUMBER($F174),ISNUMBER($J174)),$F174*(1-$J174),"")</f>
        <v/>
      </c>
      <c r="L174" s="32" t="n"/>
      <c r="M174" s="32" t="n"/>
      <c r="N174" s="31">
        <f>IF(ISNUMBER($F174),($F174-IF(ISNUMBER($AM174),$AM174,0))*(1-IF(ISNUMBER($J174),$J174,0)),"")</f>
        <v/>
      </c>
      <c r="O174" s="15" t="inlineStr">
        <is>
          <t>Georgia Peach</t>
        </is>
      </c>
      <c r="P174" s="29" t="n">
        <v>0</v>
      </c>
      <c r="Q174" s="29" t="n">
        <v>45</v>
      </c>
      <c r="R174" s="29" t="n">
        <v>100</v>
      </c>
      <c r="S174" s="29" t="n">
        <v>2</v>
      </c>
      <c r="T174" s="29" t="n">
        <v>10</v>
      </c>
      <c r="U174" s="15" t="inlineStr">
        <is>
          <t>Stevia + erythritol</t>
        </is>
      </c>
      <c r="V174" s="15" t="inlineStr">
        <is>
          <t>Coconut-water electrolytes, antioxidants, B-vitamins, low sugar, organic</t>
        </is>
      </c>
      <c r="W174" s="32" t="n"/>
      <c r="X174" s="32" t="n"/>
      <c r="Y174" s="32" t="n"/>
      <c r="Z174" s="32" t="n"/>
      <c r="AA174" s="15" t="inlineStr">
        <is>
          <t>Low</t>
        </is>
      </c>
      <c r="AB174" s="15" t="inlineStr">
        <is>
          <t>Emerging organic niche; modest shelf share</t>
        </is>
      </c>
      <c r="AC174" s="15" t="inlineStr">
        <is>
          <t>Organic, low-sugar coconut-water hydration</t>
        </is>
      </c>
      <c r="AD174" s="15" t="inlineStr">
        <is>
          <t>Organic and barely-sweetened for clean-label hydration seekers.</t>
        </is>
      </c>
      <c r="AE174" s="32" t="n"/>
      <c r="AF174" s="34">
        <f>IF(AND(ISNUMBER($P174),ISNUMBER($AL174),$AL174&lt;&gt;0),ROUND($P174/$AL174*100,1),"")</f>
        <v/>
      </c>
      <c r="AG174" s="35">
        <f>IF(AND(ISNUMBER($S174),ISNUMBER($AL174),$AL174&lt;&gt;0),ROUND($S174/$AL174*100,2),"")</f>
        <v/>
      </c>
      <c r="AH174" s="34">
        <f>IF(AND(ISNUMBER($Q174),ISNUMBER($AL174),$AL174&lt;&gt;0),ROUND($Q174/$AL174*100,1),"")</f>
        <v/>
      </c>
      <c r="AI174" s="29">
        <f>IF(ISNUMBER($S174),IF($S174&lt;=1,"Yes","No"),"n/a")</f>
        <v/>
      </c>
      <c r="AJ174" s="29">
        <f>IF(ISNUMBER($S174),ROUND(MAX(0,MIN(100,100-$S174*2.5-IF(ISNUMBER($T174),$T174,0)*0.12+IF($S174&lt;=1,12,0))),0),"")</f>
        <v/>
      </c>
      <c r="AK174" s="29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29" t="n">
        <v>532</v>
      </c>
      <c r="AM174" s="30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Roar Organic</t>
        </is>
      </c>
      <c r="B175" s="15" t="inlineStr">
        <is>
          <t>Roar Organic Electrolyte Infusions | Georgia Peach | 18-pack 532mL</t>
        </is>
      </c>
      <c r="C175" s="15" t="inlineStr">
        <is>
          <t>2) Electrolyte beverage (RTD)</t>
        </is>
      </c>
      <c r="D175" s="15" t="inlineStr">
        <is>
          <t>532 mL bottle</t>
        </is>
      </c>
      <c r="E175" s="29" t="n">
        <v>18</v>
      </c>
      <c r="F175" s="30" t="n"/>
      <c r="G175" s="31">
        <f>IF(AND(ISNUMBER($F175),ISNUMBER($E175),$E175&lt;&gt;0),$F175/$E175,"")</f>
        <v/>
      </c>
      <c r="H175" s="31">
        <f>IF(AND(ISNUMBER($F175),ISNUMBER($AL175),ISNUMBER($E175),($AL175*$E175)&lt;&gt;0),$F175/($AL175*$E175)*100,"")</f>
        <v/>
      </c>
      <c r="I175" s="32" t="n"/>
      <c r="J175" s="33" t="n"/>
      <c r="K175" s="31">
        <f>IF(AND(ISNUMBER($F175),ISNUMBER($J175)),$F175*(1-$J175),"")</f>
        <v/>
      </c>
      <c r="L175" s="32" t="n"/>
      <c r="M175" s="32" t="n"/>
      <c r="N175" s="31">
        <f>IF(ISNUMBER($F175),($F175-IF(ISNUMBER($AM175),$AM175,0))*(1-IF(ISNUMBER($J175),$J175,0)),"")</f>
        <v/>
      </c>
      <c r="O175" s="15" t="inlineStr">
        <is>
          <t>Georgia Peach</t>
        </is>
      </c>
      <c r="P175" s="29" t="n">
        <v>0</v>
      </c>
      <c r="Q175" s="29" t="n">
        <v>45</v>
      </c>
      <c r="R175" s="29" t="n">
        <v>100</v>
      </c>
      <c r="S175" s="29" t="n">
        <v>2</v>
      </c>
      <c r="T175" s="29" t="n">
        <v>10</v>
      </c>
      <c r="U175" s="15" t="inlineStr">
        <is>
          <t>Stevia + erythritol</t>
        </is>
      </c>
      <c r="V175" s="15" t="inlineStr">
        <is>
          <t>Coconut-water electrolytes, antioxidants, B-vitamins, low sugar, organic</t>
        </is>
      </c>
      <c r="W175" s="32" t="n"/>
      <c r="X175" s="32" t="n"/>
      <c r="Y175" s="32" t="n"/>
      <c r="Z175" s="32" t="n"/>
      <c r="AA175" s="15" t="inlineStr">
        <is>
          <t>Low</t>
        </is>
      </c>
      <c r="AB175" s="15" t="inlineStr">
        <is>
          <t>Emerging organic niche; modest shelf share</t>
        </is>
      </c>
      <c r="AC175" s="15" t="inlineStr">
        <is>
          <t>Organic, low-sugar coconut-water hydration</t>
        </is>
      </c>
      <c r="AD175" s="15" t="inlineStr">
        <is>
          <t>Organic and barely-sweetened for clean-label hydration seekers.</t>
        </is>
      </c>
      <c r="AE175" s="32" t="n"/>
      <c r="AF175" s="34">
        <f>IF(AND(ISNUMBER($P175),ISNUMBER($AL175),$AL175&lt;&gt;0),ROUND($P175/$AL175*100,1),"")</f>
        <v/>
      </c>
      <c r="AG175" s="35">
        <f>IF(AND(ISNUMBER($S175),ISNUMBER($AL175),$AL175&lt;&gt;0),ROUND($S175/$AL175*100,2),"")</f>
        <v/>
      </c>
      <c r="AH175" s="34">
        <f>IF(AND(ISNUMBER($Q175),ISNUMBER($AL175),$AL175&lt;&gt;0),ROUND($Q175/$AL175*100,1),"")</f>
        <v/>
      </c>
      <c r="AI175" s="29">
        <f>IF(ISNUMBER($S175),IF($S175&lt;=1,"Yes","No"),"n/a")</f>
        <v/>
      </c>
      <c r="AJ175" s="29">
        <f>IF(ISNUMBER($S175),ROUND(MAX(0,MIN(100,100-$S175*2.5-IF(ISNUMBER($T175),$T175,0)*0.12+IF($S175&lt;=1,12,0))),0),"")</f>
        <v/>
      </c>
      <c r="AK175" s="29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29" t="n">
        <v>532</v>
      </c>
      <c r="AM175" s="30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Roar Organic</t>
        </is>
      </c>
      <c r="B176" s="15" t="inlineStr">
        <is>
          <t>Roar Organic Electrolyte Infusions | Georgia Peach | 24-pack 532mL</t>
        </is>
      </c>
      <c r="C176" s="15" t="inlineStr">
        <is>
          <t>2) Electrolyte beverage (RTD)</t>
        </is>
      </c>
      <c r="D176" s="15" t="inlineStr">
        <is>
          <t>532 mL bottle</t>
        </is>
      </c>
      <c r="E176" s="29" t="n">
        <v>24</v>
      </c>
      <c r="F176" s="30" t="n"/>
      <c r="G176" s="31">
        <f>IF(AND(ISNUMBER($F176),ISNUMBER($E176),$E176&lt;&gt;0),$F176/$E176,"")</f>
        <v/>
      </c>
      <c r="H176" s="31">
        <f>IF(AND(ISNUMBER($F176),ISNUMBER($AL176),ISNUMBER($E176),($AL176*$E176)&lt;&gt;0),$F176/($AL176*$E176)*100,"")</f>
        <v/>
      </c>
      <c r="I176" s="32" t="n"/>
      <c r="J176" s="33" t="n"/>
      <c r="K176" s="31">
        <f>IF(AND(ISNUMBER($F176),ISNUMBER($J176)),$F176*(1-$J176),"")</f>
        <v/>
      </c>
      <c r="L176" s="32" t="n"/>
      <c r="M176" s="32" t="n"/>
      <c r="N176" s="31">
        <f>IF(ISNUMBER($F176),($F176-IF(ISNUMBER($AM176),$AM176,0))*(1-IF(ISNUMBER($J176),$J176,0)),"")</f>
        <v/>
      </c>
      <c r="O176" s="15" t="inlineStr">
        <is>
          <t>Georgia Peach</t>
        </is>
      </c>
      <c r="P176" s="29" t="n">
        <v>0</v>
      </c>
      <c r="Q176" s="29" t="n">
        <v>45</v>
      </c>
      <c r="R176" s="29" t="n">
        <v>100</v>
      </c>
      <c r="S176" s="29" t="n">
        <v>2</v>
      </c>
      <c r="T176" s="29" t="n">
        <v>10</v>
      </c>
      <c r="U176" s="15" t="inlineStr">
        <is>
          <t>Stevia + erythritol</t>
        </is>
      </c>
      <c r="V176" s="15" t="inlineStr">
        <is>
          <t>Coconut-water electrolytes, antioxidants, B-vitamins, low sugar, organic</t>
        </is>
      </c>
      <c r="W176" s="32" t="n"/>
      <c r="X176" s="32" t="n"/>
      <c r="Y176" s="32" t="n"/>
      <c r="Z176" s="32" t="n"/>
      <c r="AA176" s="15" t="inlineStr">
        <is>
          <t>Low</t>
        </is>
      </c>
      <c r="AB176" s="15" t="inlineStr">
        <is>
          <t>Emerging organic niche; modest shelf share</t>
        </is>
      </c>
      <c r="AC176" s="15" t="inlineStr">
        <is>
          <t>Organic, low-sugar coconut-water hydration</t>
        </is>
      </c>
      <c r="AD176" s="15" t="inlineStr">
        <is>
          <t>Organic and barely-sweetened for clean-label hydration seekers.</t>
        </is>
      </c>
      <c r="AE176" s="32" t="n"/>
      <c r="AF176" s="34">
        <f>IF(AND(ISNUMBER($P176),ISNUMBER($AL176),$AL176&lt;&gt;0),ROUND($P176/$AL176*100,1),"")</f>
        <v/>
      </c>
      <c r="AG176" s="35">
        <f>IF(AND(ISNUMBER($S176),ISNUMBER($AL176),$AL176&lt;&gt;0),ROUND($S176/$AL176*100,2),"")</f>
        <v/>
      </c>
      <c r="AH176" s="34">
        <f>IF(AND(ISNUMBER($Q176),ISNUMBER($AL176),$AL176&lt;&gt;0),ROUND($Q176/$AL176*100,1),"")</f>
        <v/>
      </c>
      <c r="AI176" s="29">
        <f>IF(ISNUMBER($S176),IF($S176&lt;=1,"Yes","No"),"n/a")</f>
        <v/>
      </c>
      <c r="AJ176" s="29">
        <f>IF(ISNUMBER($S176),ROUND(MAX(0,MIN(100,100-$S176*2.5-IF(ISNUMBER($T176),$T176,0)*0.12+IF($S176&lt;=1,12,0))),0),"")</f>
        <v/>
      </c>
      <c r="AK176" s="29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29" t="n">
        <v>532</v>
      </c>
      <c r="AM176" s="30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BioSteel</t>
        </is>
      </c>
      <c r="B177" s="15" t="inlineStr">
        <is>
          <t>BioSteel Sports Drink (RTD) | Blue Raspberry | single 500mL</t>
        </is>
      </c>
      <c r="C177" s="15" t="inlineStr">
        <is>
          <t>2) Electrolyte beverage (RTD)</t>
        </is>
      </c>
      <c r="D177" s="15" t="inlineStr">
        <is>
          <t>500 mL bottle</t>
        </is>
      </c>
      <c r="E177" s="29" t="n">
        <v>1</v>
      </c>
      <c r="F177" s="30" t="n"/>
      <c r="G177" s="31">
        <f>IF(AND(ISNUMBER($F177),ISNUMBER($E177),$E177&lt;&gt;0),$F177/$E177,"")</f>
        <v/>
      </c>
      <c r="H177" s="31">
        <f>IF(AND(ISNUMBER($F177),ISNUMBER($AL177),ISNUMBER($E177),($AL177*$E177)&lt;&gt;0),$F177/($AL177*$E177)*100,"")</f>
        <v/>
      </c>
      <c r="I177" s="32" t="n"/>
      <c r="J177" s="33" t="n"/>
      <c r="K177" s="31">
        <f>IF(AND(ISNUMBER($F177),ISNUMBER($J177)),$F177*(1-$J177),"")</f>
        <v/>
      </c>
      <c r="L177" s="32" t="n"/>
      <c r="M177" s="32" t="n"/>
      <c r="N177" s="31">
        <f>IF(ISNUMBER($F177),($F177-IF(ISNUMBER($AM177),$AM177,0))*(1-IF(ISNUMBER($J177),$J177,0)),"")</f>
        <v/>
      </c>
      <c r="O177" s="15" t="inlineStr">
        <is>
          <t>Blue Raspberry</t>
        </is>
      </c>
      <c r="P177" s="29" t="n">
        <v>0</v>
      </c>
      <c r="Q177" s="29" t="n">
        <v>230</v>
      </c>
      <c r="R177" s="29" t="n">
        <v>225</v>
      </c>
      <c r="S177" s="29" t="n">
        <v>0</v>
      </c>
      <c r="T177" s="29" t="n">
        <v>10</v>
      </c>
      <c r="U177" s="15" t="inlineStr">
        <is>
          <t>Stevia Leaf Extract</t>
        </is>
      </c>
      <c r="V177" s="15" t="inlineStr">
        <is>
          <t>5 essential electrolytes (Na/K/Ca/Mg/Sea Salt), zero sugar, plant-based sweetener, vegan, non-GMO, caffeine-free; made in Canada</t>
        </is>
      </c>
      <c r="W177" s="32" t="n"/>
      <c r="X177" s="32" t="n"/>
      <c r="Y177" s="32" t="n"/>
      <c r="Z177" s="32" t="n"/>
      <c r="AA177" s="15" t="inlineStr">
        <is>
          <t>Medium</t>
        </is>
      </c>
      <c r="AB177" s="15" t="inlineStr">
        <is>
          <t>Canadian brand; strong domestic hockey/sports tie-ins</t>
        </is>
      </c>
      <c r="AC177" s="15" t="inlineStr">
        <is>
          <t>Zero-sugar clean sports hydration (Canadian, pro-endorsed)</t>
        </is>
      </c>
      <c r="AD177" s="15" t="inlineStr">
        <is>
          <t>Zero sugar plus pro-sports credibility, made in Canada.</t>
        </is>
      </c>
      <c r="AE177" s="32" t="n"/>
      <c r="AF177" s="34">
        <f>IF(AND(ISNUMBER($P177),ISNUMBER($AL177),$AL177&lt;&gt;0),ROUND($P177/$AL177*100,1),"")</f>
        <v/>
      </c>
      <c r="AG177" s="35">
        <f>IF(AND(ISNUMBER($S177),ISNUMBER($AL177),$AL177&lt;&gt;0),ROUND($S177/$AL177*100,2),"")</f>
        <v/>
      </c>
      <c r="AH177" s="34">
        <f>IF(AND(ISNUMBER($Q177),ISNUMBER($AL177),$AL177&lt;&gt;0),ROUND($Q177/$AL177*100,1),"")</f>
        <v/>
      </c>
      <c r="AI177" s="29">
        <f>IF(ISNUMBER($S177),IF($S177&lt;=1,"Yes","No"),"n/a")</f>
        <v/>
      </c>
      <c r="AJ177" s="29">
        <f>IF(ISNUMBER($S177),ROUND(MAX(0,MIN(100,100-$S177*2.5-IF(ISNUMBER($T177),$T177,0)*0.12+IF($S177&lt;=1,12,0))),0),"")</f>
        <v/>
      </c>
      <c r="AK177" s="29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29" t="n">
        <v>500</v>
      </c>
      <c r="AM177" s="30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BioSteel</t>
        </is>
      </c>
      <c r="B178" s="15" t="inlineStr">
        <is>
          <t>BioSteel Sports Drink (RTD) | Blue Raspberry | 8-pack 500mL</t>
        </is>
      </c>
      <c r="C178" s="15" t="inlineStr">
        <is>
          <t>2) Electrolyte beverage (RTD)</t>
        </is>
      </c>
      <c r="D178" s="15" t="inlineStr">
        <is>
          <t>500 mL bottle</t>
        </is>
      </c>
      <c r="E178" s="29" t="n">
        <v>8</v>
      </c>
      <c r="F178" s="30" t="n"/>
      <c r="G178" s="31">
        <f>IF(AND(ISNUMBER($F178),ISNUMBER($E178),$E178&lt;&gt;0),$F178/$E178,"")</f>
        <v/>
      </c>
      <c r="H178" s="31">
        <f>IF(AND(ISNUMBER($F178),ISNUMBER($AL178),ISNUMBER($E178),($AL178*$E178)&lt;&gt;0),$F178/($AL178*$E178)*100,"")</f>
        <v/>
      </c>
      <c r="I178" s="32" t="n"/>
      <c r="J178" s="33" t="n"/>
      <c r="K178" s="31">
        <f>IF(AND(ISNUMBER($F178),ISNUMBER($J178)),$F178*(1-$J178),"")</f>
        <v/>
      </c>
      <c r="L178" s="32" t="n"/>
      <c r="M178" s="32" t="n"/>
      <c r="N178" s="31">
        <f>IF(ISNUMBER($F178),($F178-IF(ISNUMBER($AM178),$AM178,0))*(1-IF(ISNUMBER($J178),$J178,0)),"")</f>
        <v/>
      </c>
      <c r="O178" s="15" t="inlineStr">
        <is>
          <t>Blue Raspberry</t>
        </is>
      </c>
      <c r="P178" s="29" t="n">
        <v>0</v>
      </c>
      <c r="Q178" s="29" t="n">
        <v>230</v>
      </c>
      <c r="R178" s="29" t="n">
        <v>225</v>
      </c>
      <c r="S178" s="29" t="n">
        <v>0</v>
      </c>
      <c r="T178" s="29" t="n">
        <v>10</v>
      </c>
      <c r="U178" s="15" t="inlineStr">
        <is>
          <t>Stevia Leaf Extract</t>
        </is>
      </c>
      <c r="V178" s="15" t="inlineStr">
        <is>
          <t>5 essential electrolytes (Na/K/Ca/Mg/Sea Salt), zero sugar, plant-based sweetener, vegan, non-GMO, caffeine-free; made in Canada</t>
        </is>
      </c>
      <c r="W178" s="32" t="n"/>
      <c r="X178" s="32" t="n"/>
      <c r="Y178" s="32" t="n"/>
      <c r="Z178" s="32" t="n"/>
      <c r="AA178" s="15" t="inlineStr">
        <is>
          <t>Medium</t>
        </is>
      </c>
      <c r="AB178" s="15" t="inlineStr">
        <is>
          <t>Canadian brand; strong domestic hockey/sports tie-ins</t>
        </is>
      </c>
      <c r="AC178" s="15" t="inlineStr">
        <is>
          <t>Zero-sugar clean sports hydration (Canadian, pro-endorsed)</t>
        </is>
      </c>
      <c r="AD178" s="15" t="inlineStr">
        <is>
          <t>Zero sugar plus pro-sports credibility, made in Canada.</t>
        </is>
      </c>
      <c r="AE178" s="32" t="n"/>
      <c r="AF178" s="34">
        <f>IF(AND(ISNUMBER($P178),ISNUMBER($AL178),$AL178&lt;&gt;0),ROUND($P178/$AL178*100,1),"")</f>
        <v/>
      </c>
      <c r="AG178" s="35">
        <f>IF(AND(ISNUMBER($S178),ISNUMBER($AL178),$AL178&lt;&gt;0),ROUND($S178/$AL178*100,2),"")</f>
        <v/>
      </c>
      <c r="AH178" s="34">
        <f>IF(AND(ISNUMBER($Q178),ISNUMBER($AL178),$AL178&lt;&gt;0),ROUND($Q178/$AL178*100,1),"")</f>
        <v/>
      </c>
      <c r="AI178" s="29">
        <f>IF(ISNUMBER($S178),IF($S178&lt;=1,"Yes","No"),"n/a")</f>
        <v/>
      </c>
      <c r="AJ178" s="29">
        <f>IF(ISNUMBER($S178),ROUND(MAX(0,MIN(100,100-$S178*2.5-IF(ISNUMBER($T178),$T178,0)*0.12+IF($S178&lt;=1,12,0))),0),"")</f>
        <v/>
      </c>
      <c r="AK178" s="29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29" t="n">
        <v>500</v>
      </c>
      <c r="AM178" s="30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BioSteel</t>
        </is>
      </c>
      <c r="B179" s="15" t="inlineStr">
        <is>
          <t>BioSteel Sports Drink (RTD) | Blue Raspberry | 12-pack 500mL</t>
        </is>
      </c>
      <c r="C179" s="15" t="inlineStr">
        <is>
          <t>2) Electrolyte beverage (RTD)</t>
        </is>
      </c>
      <c r="D179" s="15" t="inlineStr">
        <is>
          <t>500 mL bottle</t>
        </is>
      </c>
      <c r="E179" s="29" t="n">
        <v>12</v>
      </c>
      <c r="F179" s="30" t="n"/>
      <c r="G179" s="31">
        <f>IF(AND(ISNUMBER($F179),ISNUMBER($E179),$E179&lt;&gt;0),$F179/$E179,"")</f>
        <v/>
      </c>
      <c r="H179" s="31">
        <f>IF(AND(ISNUMBER($F179),ISNUMBER($AL179),ISNUMBER($E179),($AL179*$E179)&lt;&gt;0),$F179/($AL179*$E179)*100,"")</f>
        <v/>
      </c>
      <c r="I179" s="32" t="n"/>
      <c r="J179" s="33" t="n"/>
      <c r="K179" s="31">
        <f>IF(AND(ISNUMBER($F179),ISNUMBER($J179)),$F179*(1-$J179),"")</f>
        <v/>
      </c>
      <c r="L179" s="32" t="n"/>
      <c r="M179" s="32" t="n"/>
      <c r="N179" s="31">
        <f>IF(ISNUMBER($F179),($F179-IF(ISNUMBER($AM179),$AM179,0))*(1-IF(ISNUMBER($J179),$J179,0)),"")</f>
        <v/>
      </c>
      <c r="O179" s="15" t="inlineStr">
        <is>
          <t>Blue Raspberry</t>
        </is>
      </c>
      <c r="P179" s="29" t="n">
        <v>0</v>
      </c>
      <c r="Q179" s="29" t="n">
        <v>230</v>
      </c>
      <c r="R179" s="29" t="n">
        <v>225</v>
      </c>
      <c r="S179" s="29" t="n">
        <v>0</v>
      </c>
      <c r="T179" s="29" t="n">
        <v>10</v>
      </c>
      <c r="U179" s="15" t="inlineStr">
        <is>
          <t>Stevia Leaf Extract</t>
        </is>
      </c>
      <c r="V179" s="15" t="inlineStr">
        <is>
          <t>5 essential electrolytes (Na/K/Ca/Mg/Sea Salt), zero sugar, plant-based sweetener, vegan, non-GMO, caffeine-free; made in Canada</t>
        </is>
      </c>
      <c r="W179" s="32" t="n"/>
      <c r="X179" s="32" t="n"/>
      <c r="Y179" s="32" t="n"/>
      <c r="Z179" s="32" t="n"/>
      <c r="AA179" s="15" t="inlineStr">
        <is>
          <t>Medium</t>
        </is>
      </c>
      <c r="AB179" s="15" t="inlineStr">
        <is>
          <t>Canadian brand; strong domestic hockey/sports tie-ins</t>
        </is>
      </c>
      <c r="AC179" s="15" t="inlineStr">
        <is>
          <t>Zero-sugar clean sports hydration (Canadian, pro-endorsed)</t>
        </is>
      </c>
      <c r="AD179" s="15" t="inlineStr">
        <is>
          <t>Zero sugar plus pro-sports credibility, made in Canada.</t>
        </is>
      </c>
      <c r="AE179" s="32" t="n"/>
      <c r="AF179" s="34">
        <f>IF(AND(ISNUMBER($P179),ISNUMBER($AL179),$AL179&lt;&gt;0),ROUND($P179/$AL179*100,1),"")</f>
        <v/>
      </c>
      <c r="AG179" s="35">
        <f>IF(AND(ISNUMBER($S179),ISNUMBER($AL179),$AL179&lt;&gt;0),ROUND($S179/$AL179*100,2),"")</f>
        <v/>
      </c>
      <c r="AH179" s="34">
        <f>IF(AND(ISNUMBER($Q179),ISNUMBER($AL179),$AL179&lt;&gt;0),ROUND($Q179/$AL179*100,1),"")</f>
        <v/>
      </c>
      <c r="AI179" s="29">
        <f>IF(ISNUMBER($S179),IF($S179&lt;=1,"Yes","No"),"n/a")</f>
        <v/>
      </c>
      <c r="AJ179" s="29">
        <f>IF(ISNUMBER($S179),ROUND(MAX(0,MIN(100,100-$S179*2.5-IF(ISNUMBER($T179),$T179,0)*0.12+IF($S179&lt;=1,12,0))),0),"")</f>
        <v/>
      </c>
      <c r="AK179" s="29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29" t="n">
        <v>500</v>
      </c>
      <c r="AM179" s="30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BioSteel</t>
        </is>
      </c>
      <c r="B180" s="15" t="inlineStr">
        <is>
          <t>BioSteel Sports Drink (RTD) | Blue Raspberry | 18-pack 500mL</t>
        </is>
      </c>
      <c r="C180" s="15" t="inlineStr">
        <is>
          <t>2) Electrolyte beverage (RTD)</t>
        </is>
      </c>
      <c r="D180" s="15" t="inlineStr">
        <is>
          <t>500 mL bottle</t>
        </is>
      </c>
      <c r="E180" s="29" t="n">
        <v>18</v>
      </c>
      <c r="F180" s="30" t="n"/>
      <c r="G180" s="31">
        <f>IF(AND(ISNUMBER($F180),ISNUMBER($E180),$E180&lt;&gt;0),$F180/$E180,"")</f>
        <v/>
      </c>
      <c r="H180" s="31">
        <f>IF(AND(ISNUMBER($F180),ISNUMBER($AL180),ISNUMBER($E180),($AL180*$E180)&lt;&gt;0),$F180/($AL180*$E180)*100,"")</f>
        <v/>
      </c>
      <c r="I180" s="32" t="n"/>
      <c r="J180" s="33" t="n"/>
      <c r="K180" s="31">
        <f>IF(AND(ISNUMBER($F180),ISNUMBER($J180)),$F180*(1-$J180),"")</f>
        <v/>
      </c>
      <c r="L180" s="32" t="n"/>
      <c r="M180" s="32" t="n"/>
      <c r="N180" s="31">
        <f>IF(ISNUMBER($F180),($F180-IF(ISNUMBER($AM180),$AM180,0))*(1-IF(ISNUMBER($J180),$J180,0)),"")</f>
        <v/>
      </c>
      <c r="O180" s="15" t="inlineStr">
        <is>
          <t>Blue Raspberry</t>
        </is>
      </c>
      <c r="P180" s="29" t="n">
        <v>0</v>
      </c>
      <c r="Q180" s="29" t="n">
        <v>230</v>
      </c>
      <c r="R180" s="29" t="n">
        <v>225</v>
      </c>
      <c r="S180" s="29" t="n">
        <v>0</v>
      </c>
      <c r="T180" s="29" t="n">
        <v>10</v>
      </c>
      <c r="U180" s="15" t="inlineStr">
        <is>
          <t>Stevia Leaf Extract</t>
        </is>
      </c>
      <c r="V180" s="15" t="inlineStr">
        <is>
          <t>5 essential electrolytes (Na/K/Ca/Mg/Sea Salt), zero sugar, plant-based sweetener, vegan, non-GMO, caffeine-free; made in Canada</t>
        </is>
      </c>
      <c r="W180" s="32" t="n"/>
      <c r="X180" s="32" t="n"/>
      <c r="Y180" s="32" t="n"/>
      <c r="Z180" s="32" t="n"/>
      <c r="AA180" s="15" t="inlineStr">
        <is>
          <t>Medium</t>
        </is>
      </c>
      <c r="AB180" s="15" t="inlineStr">
        <is>
          <t>Canadian brand; strong domestic hockey/sports tie-ins</t>
        </is>
      </c>
      <c r="AC180" s="15" t="inlineStr">
        <is>
          <t>Zero-sugar clean sports hydration (Canadian, pro-endorsed)</t>
        </is>
      </c>
      <c r="AD180" s="15" t="inlineStr">
        <is>
          <t>Zero sugar plus pro-sports credibility, made in Canada.</t>
        </is>
      </c>
      <c r="AE180" s="32" t="n"/>
      <c r="AF180" s="34">
        <f>IF(AND(ISNUMBER($P180),ISNUMBER($AL180),$AL180&lt;&gt;0),ROUND($P180/$AL180*100,1),"")</f>
        <v/>
      </c>
      <c r="AG180" s="35">
        <f>IF(AND(ISNUMBER($S180),ISNUMBER($AL180),$AL180&lt;&gt;0),ROUND($S180/$AL180*100,2),"")</f>
        <v/>
      </c>
      <c r="AH180" s="34">
        <f>IF(AND(ISNUMBER($Q180),ISNUMBER($AL180),$AL180&lt;&gt;0),ROUND($Q180/$AL180*100,1),"")</f>
        <v/>
      </c>
      <c r="AI180" s="29">
        <f>IF(ISNUMBER($S180),IF($S180&lt;=1,"Yes","No"),"n/a")</f>
        <v/>
      </c>
      <c r="AJ180" s="29">
        <f>IF(ISNUMBER($S180),ROUND(MAX(0,MIN(100,100-$S180*2.5-IF(ISNUMBER($T180),$T180,0)*0.12+IF($S180&lt;=1,12,0))),0),"")</f>
        <v/>
      </c>
      <c r="AK180" s="29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29" t="n">
        <v>500</v>
      </c>
      <c r="AM180" s="30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BioSteel</t>
        </is>
      </c>
      <c r="B181" s="15" t="inlineStr">
        <is>
          <t>BioSteel Sports Drink (RTD) | Blue Raspberry | 24-pack 500mL</t>
        </is>
      </c>
      <c r="C181" s="15" t="inlineStr">
        <is>
          <t>2) Electrolyte beverage (RTD)</t>
        </is>
      </c>
      <c r="D181" s="15" t="inlineStr">
        <is>
          <t>500 mL bottle</t>
        </is>
      </c>
      <c r="E181" s="29" t="n">
        <v>24</v>
      </c>
      <c r="F181" s="30" t="n"/>
      <c r="G181" s="31">
        <f>IF(AND(ISNUMBER($F181),ISNUMBER($E181),$E181&lt;&gt;0),$F181/$E181,"")</f>
        <v/>
      </c>
      <c r="H181" s="31">
        <f>IF(AND(ISNUMBER($F181),ISNUMBER($AL181),ISNUMBER($E181),($AL181*$E181)&lt;&gt;0),$F181/($AL181*$E181)*100,"")</f>
        <v/>
      </c>
      <c r="I181" s="32" t="n"/>
      <c r="J181" s="33" t="n"/>
      <c r="K181" s="31">
        <f>IF(AND(ISNUMBER($F181),ISNUMBER($J181)),$F181*(1-$J181),"")</f>
        <v/>
      </c>
      <c r="L181" s="32" t="n"/>
      <c r="M181" s="32" t="n"/>
      <c r="N181" s="31">
        <f>IF(ISNUMBER($F181),($F181-IF(ISNUMBER($AM181),$AM181,0))*(1-IF(ISNUMBER($J181),$J181,0)),"")</f>
        <v/>
      </c>
      <c r="O181" s="15" t="inlineStr">
        <is>
          <t>Blue Raspberry</t>
        </is>
      </c>
      <c r="P181" s="29" t="n">
        <v>0</v>
      </c>
      <c r="Q181" s="29" t="n">
        <v>230</v>
      </c>
      <c r="R181" s="29" t="n">
        <v>225</v>
      </c>
      <c r="S181" s="29" t="n">
        <v>0</v>
      </c>
      <c r="T181" s="29" t="n">
        <v>10</v>
      </c>
      <c r="U181" s="15" t="inlineStr">
        <is>
          <t>Stevia Leaf Extract</t>
        </is>
      </c>
      <c r="V181" s="15" t="inlineStr">
        <is>
          <t>5 essential electrolytes (Na/K/Ca/Mg/Sea Salt), zero sugar, plant-based sweetener, vegan, non-GMO, caffeine-free; made in Canada</t>
        </is>
      </c>
      <c r="W181" s="32" t="n"/>
      <c r="X181" s="32" t="n"/>
      <c r="Y181" s="32" t="n"/>
      <c r="Z181" s="32" t="n"/>
      <c r="AA181" s="15" t="inlineStr">
        <is>
          <t>Medium</t>
        </is>
      </c>
      <c r="AB181" s="15" t="inlineStr">
        <is>
          <t>Canadian brand; strong domestic hockey/sports tie-ins</t>
        </is>
      </c>
      <c r="AC181" s="15" t="inlineStr">
        <is>
          <t>Zero-sugar clean sports hydration (Canadian, pro-endorsed)</t>
        </is>
      </c>
      <c r="AD181" s="15" t="inlineStr">
        <is>
          <t>Zero sugar plus pro-sports credibility, made in Canada.</t>
        </is>
      </c>
      <c r="AE181" s="32" t="n"/>
      <c r="AF181" s="34">
        <f>IF(AND(ISNUMBER($P181),ISNUMBER($AL181),$AL181&lt;&gt;0),ROUND($P181/$AL181*100,1),"")</f>
        <v/>
      </c>
      <c r="AG181" s="35">
        <f>IF(AND(ISNUMBER($S181),ISNUMBER($AL181),$AL181&lt;&gt;0),ROUND($S181/$AL181*100,2),"")</f>
        <v/>
      </c>
      <c r="AH181" s="34">
        <f>IF(AND(ISNUMBER($Q181),ISNUMBER($AL181),$AL181&lt;&gt;0),ROUND($Q181/$AL181*100,1),"")</f>
        <v/>
      </c>
      <c r="AI181" s="29">
        <f>IF(ISNUMBER($S181),IF($S181&lt;=1,"Yes","No"),"n/a")</f>
        <v/>
      </c>
      <c r="AJ181" s="29">
        <f>IF(ISNUMBER($S181),ROUND(MAX(0,MIN(100,100-$S181*2.5-IF(ISNUMBER($T181),$T181,0)*0.12+IF($S181&lt;=1,12,0))),0),"")</f>
        <v/>
      </c>
      <c r="AK181" s="29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29" t="n">
        <v>500</v>
      </c>
      <c r="AM181" s="30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BioSteel</t>
        </is>
      </c>
      <c r="B182" s="15" t="inlineStr">
        <is>
          <t>BioSteel Sports Drink (RTD) | White Freeze | single 500mL</t>
        </is>
      </c>
      <c r="C182" s="15" t="inlineStr">
        <is>
          <t>2) Electrolyte beverage (RTD)</t>
        </is>
      </c>
      <c r="D182" s="15" t="inlineStr">
        <is>
          <t>500 mL bottle</t>
        </is>
      </c>
      <c r="E182" s="29" t="n">
        <v>1</v>
      </c>
      <c r="F182" s="30" t="n"/>
      <c r="G182" s="31">
        <f>IF(AND(ISNUMBER($F182),ISNUMBER($E182),$E182&lt;&gt;0),$F182/$E182,"")</f>
        <v/>
      </c>
      <c r="H182" s="31">
        <f>IF(AND(ISNUMBER($F182),ISNUMBER($AL182),ISNUMBER($E182),($AL182*$E182)&lt;&gt;0),$F182/($AL182*$E182)*100,"")</f>
        <v/>
      </c>
      <c r="I182" s="32" t="n"/>
      <c r="J182" s="33" t="n"/>
      <c r="K182" s="31">
        <f>IF(AND(ISNUMBER($F182),ISNUMBER($J182)),$F182*(1-$J182),"")</f>
        <v/>
      </c>
      <c r="L182" s="32" t="n"/>
      <c r="M182" s="32" t="n"/>
      <c r="N182" s="31">
        <f>IF(ISNUMBER($F182),($F182-IF(ISNUMBER($AM182),$AM182,0))*(1-IF(ISNUMBER($J182),$J182,0)),"")</f>
        <v/>
      </c>
      <c r="O182" s="15" t="inlineStr">
        <is>
          <t>White Freeze</t>
        </is>
      </c>
      <c r="P182" s="29" t="n">
        <v>0</v>
      </c>
      <c r="Q182" s="29" t="n">
        <v>230</v>
      </c>
      <c r="R182" s="29" t="n">
        <v>225</v>
      </c>
      <c r="S182" s="29" t="n">
        <v>0</v>
      </c>
      <c r="T182" s="29" t="n">
        <v>10</v>
      </c>
      <c r="U182" s="15" t="inlineStr">
        <is>
          <t>Stevia Leaf Extract</t>
        </is>
      </c>
      <c r="V182" s="15" t="inlineStr">
        <is>
          <t>5 essential electrolytes (Na/K/Ca/Mg/Sea Salt), zero sugar, plant-based sweetener, vegan, non-GMO, caffeine-free; made in Canada</t>
        </is>
      </c>
      <c r="W182" s="32" t="n"/>
      <c r="X182" s="32" t="n"/>
      <c r="Y182" s="32" t="n"/>
      <c r="Z182" s="32" t="n"/>
      <c r="AA182" s="15" t="inlineStr">
        <is>
          <t>Medium</t>
        </is>
      </c>
      <c r="AB182" s="15" t="inlineStr">
        <is>
          <t>Canadian brand; strong domestic hockey/sports tie-ins</t>
        </is>
      </c>
      <c r="AC182" s="15" t="inlineStr">
        <is>
          <t>Zero-sugar clean sports hydration (Canadian, pro-endorsed)</t>
        </is>
      </c>
      <c r="AD182" s="15" t="inlineStr">
        <is>
          <t>Zero sugar plus pro-sports credibility, made in Canada.</t>
        </is>
      </c>
      <c r="AE182" s="32" t="n"/>
      <c r="AF182" s="34">
        <f>IF(AND(ISNUMBER($P182),ISNUMBER($AL182),$AL182&lt;&gt;0),ROUND($P182/$AL182*100,1),"")</f>
        <v/>
      </c>
      <c r="AG182" s="35">
        <f>IF(AND(ISNUMBER($S182),ISNUMBER($AL182),$AL182&lt;&gt;0),ROUND($S182/$AL182*100,2),"")</f>
        <v/>
      </c>
      <c r="AH182" s="34">
        <f>IF(AND(ISNUMBER($Q182),ISNUMBER($AL182),$AL182&lt;&gt;0),ROUND($Q182/$AL182*100,1),"")</f>
        <v/>
      </c>
      <c r="AI182" s="29">
        <f>IF(ISNUMBER($S182),IF($S182&lt;=1,"Yes","No"),"n/a")</f>
        <v/>
      </c>
      <c r="AJ182" s="29">
        <f>IF(ISNUMBER($S182),ROUND(MAX(0,MIN(100,100-$S182*2.5-IF(ISNUMBER($T182),$T182,0)*0.12+IF($S182&lt;=1,12,0))),0),"")</f>
        <v/>
      </c>
      <c r="AK182" s="29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29" t="n">
        <v>500</v>
      </c>
      <c r="AM182" s="30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BioSteel</t>
        </is>
      </c>
      <c r="B183" s="15" t="inlineStr">
        <is>
          <t>BioSteel Sports Drink (RTD) | White Freeze | 8-pack 500mL</t>
        </is>
      </c>
      <c r="C183" s="15" t="inlineStr">
        <is>
          <t>2) Electrolyte beverage (RTD)</t>
        </is>
      </c>
      <c r="D183" s="15" t="inlineStr">
        <is>
          <t>500 mL bottle</t>
        </is>
      </c>
      <c r="E183" s="29" t="n">
        <v>8</v>
      </c>
      <c r="F183" s="30" t="n"/>
      <c r="G183" s="31">
        <f>IF(AND(ISNUMBER($F183),ISNUMBER($E183),$E183&lt;&gt;0),$F183/$E183,"")</f>
        <v/>
      </c>
      <c r="H183" s="31">
        <f>IF(AND(ISNUMBER($F183),ISNUMBER($AL183),ISNUMBER($E183),($AL183*$E183)&lt;&gt;0),$F183/($AL183*$E183)*100,"")</f>
        <v/>
      </c>
      <c r="I183" s="32" t="n"/>
      <c r="J183" s="33" t="n"/>
      <c r="K183" s="31">
        <f>IF(AND(ISNUMBER($F183),ISNUMBER($J183)),$F183*(1-$J183),"")</f>
        <v/>
      </c>
      <c r="L183" s="32" t="n"/>
      <c r="M183" s="32" t="n"/>
      <c r="N183" s="31">
        <f>IF(ISNUMBER($F183),($F183-IF(ISNUMBER($AM183),$AM183,0))*(1-IF(ISNUMBER($J183),$J183,0)),"")</f>
        <v/>
      </c>
      <c r="O183" s="15" t="inlineStr">
        <is>
          <t>White Freeze</t>
        </is>
      </c>
      <c r="P183" s="29" t="n">
        <v>0</v>
      </c>
      <c r="Q183" s="29" t="n">
        <v>230</v>
      </c>
      <c r="R183" s="29" t="n">
        <v>225</v>
      </c>
      <c r="S183" s="29" t="n">
        <v>0</v>
      </c>
      <c r="T183" s="29" t="n">
        <v>10</v>
      </c>
      <c r="U183" s="15" t="inlineStr">
        <is>
          <t>Stevia Leaf Extract</t>
        </is>
      </c>
      <c r="V183" s="15" t="inlineStr">
        <is>
          <t>5 essential electrolytes (Na/K/Ca/Mg/Sea Salt), zero sugar, plant-based sweetener, vegan, non-GMO, caffeine-free; made in Canada</t>
        </is>
      </c>
      <c r="W183" s="32" t="n"/>
      <c r="X183" s="32" t="n"/>
      <c r="Y183" s="32" t="n"/>
      <c r="Z183" s="32" t="n"/>
      <c r="AA183" s="15" t="inlineStr">
        <is>
          <t>Medium</t>
        </is>
      </c>
      <c r="AB183" s="15" t="inlineStr">
        <is>
          <t>Canadian brand; strong domestic hockey/sports tie-ins</t>
        </is>
      </c>
      <c r="AC183" s="15" t="inlineStr">
        <is>
          <t>Zero-sugar clean sports hydration (Canadian, pro-endorsed)</t>
        </is>
      </c>
      <c r="AD183" s="15" t="inlineStr">
        <is>
          <t>Zero sugar plus pro-sports credibility, made in Canada.</t>
        </is>
      </c>
      <c r="AE183" s="32" t="n"/>
      <c r="AF183" s="34">
        <f>IF(AND(ISNUMBER($P183),ISNUMBER($AL183),$AL183&lt;&gt;0),ROUND($P183/$AL183*100,1),"")</f>
        <v/>
      </c>
      <c r="AG183" s="35">
        <f>IF(AND(ISNUMBER($S183),ISNUMBER($AL183),$AL183&lt;&gt;0),ROUND($S183/$AL183*100,2),"")</f>
        <v/>
      </c>
      <c r="AH183" s="34">
        <f>IF(AND(ISNUMBER($Q183),ISNUMBER($AL183),$AL183&lt;&gt;0),ROUND($Q183/$AL183*100,1),"")</f>
        <v/>
      </c>
      <c r="AI183" s="29">
        <f>IF(ISNUMBER($S183),IF($S183&lt;=1,"Yes","No"),"n/a")</f>
        <v/>
      </c>
      <c r="AJ183" s="29">
        <f>IF(ISNUMBER($S183),ROUND(MAX(0,MIN(100,100-$S183*2.5-IF(ISNUMBER($T183),$T183,0)*0.12+IF($S183&lt;=1,12,0))),0),"")</f>
        <v/>
      </c>
      <c r="AK183" s="29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29" t="n">
        <v>500</v>
      </c>
      <c r="AM183" s="30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BioSteel</t>
        </is>
      </c>
      <c r="B184" s="15" t="inlineStr">
        <is>
          <t>BioSteel Sports Drink (RTD) | White Freeze | 12-pack 500mL</t>
        </is>
      </c>
      <c r="C184" s="15" t="inlineStr">
        <is>
          <t>2) Electrolyte beverage (RTD)</t>
        </is>
      </c>
      <c r="D184" s="15" t="inlineStr">
        <is>
          <t>500 mL bottle</t>
        </is>
      </c>
      <c r="E184" s="29" t="n">
        <v>12</v>
      </c>
      <c r="F184" s="30" t="n"/>
      <c r="G184" s="31">
        <f>IF(AND(ISNUMBER($F184),ISNUMBER($E184),$E184&lt;&gt;0),$F184/$E184,"")</f>
        <v/>
      </c>
      <c r="H184" s="31">
        <f>IF(AND(ISNUMBER($F184),ISNUMBER($AL184),ISNUMBER($E184),($AL184*$E184)&lt;&gt;0),$F184/($AL184*$E184)*100,"")</f>
        <v/>
      </c>
      <c r="I184" s="32" t="n"/>
      <c r="J184" s="33" t="n"/>
      <c r="K184" s="31">
        <f>IF(AND(ISNUMBER($F184),ISNUMBER($J184)),$F184*(1-$J184),"")</f>
        <v/>
      </c>
      <c r="L184" s="32" t="n"/>
      <c r="M184" s="32" t="n"/>
      <c r="N184" s="31">
        <f>IF(ISNUMBER($F184),($F184-IF(ISNUMBER($AM184),$AM184,0))*(1-IF(ISNUMBER($J184),$J184,0)),"")</f>
        <v/>
      </c>
      <c r="O184" s="15" t="inlineStr">
        <is>
          <t>White Freeze</t>
        </is>
      </c>
      <c r="P184" s="29" t="n">
        <v>0</v>
      </c>
      <c r="Q184" s="29" t="n">
        <v>230</v>
      </c>
      <c r="R184" s="29" t="n">
        <v>225</v>
      </c>
      <c r="S184" s="29" t="n">
        <v>0</v>
      </c>
      <c r="T184" s="29" t="n">
        <v>10</v>
      </c>
      <c r="U184" s="15" t="inlineStr">
        <is>
          <t>Stevia Leaf Extract</t>
        </is>
      </c>
      <c r="V184" s="15" t="inlineStr">
        <is>
          <t>5 essential electrolytes (Na/K/Ca/Mg/Sea Salt), zero sugar, plant-based sweetener, vegan, non-GMO, caffeine-free; made in Canada</t>
        </is>
      </c>
      <c r="W184" s="32" t="n"/>
      <c r="X184" s="32" t="n"/>
      <c r="Y184" s="32" t="n"/>
      <c r="Z184" s="32" t="n"/>
      <c r="AA184" s="15" t="inlineStr">
        <is>
          <t>Medium</t>
        </is>
      </c>
      <c r="AB184" s="15" t="inlineStr">
        <is>
          <t>Canadian brand; strong domestic hockey/sports tie-ins</t>
        </is>
      </c>
      <c r="AC184" s="15" t="inlineStr">
        <is>
          <t>Zero-sugar clean sports hydration (Canadian, pro-endorsed)</t>
        </is>
      </c>
      <c r="AD184" s="15" t="inlineStr">
        <is>
          <t>Zero sugar plus pro-sports credibility, made in Canada.</t>
        </is>
      </c>
      <c r="AE184" s="32" t="n"/>
      <c r="AF184" s="34">
        <f>IF(AND(ISNUMBER($P184),ISNUMBER($AL184),$AL184&lt;&gt;0),ROUND($P184/$AL184*100,1),"")</f>
        <v/>
      </c>
      <c r="AG184" s="35">
        <f>IF(AND(ISNUMBER($S184),ISNUMBER($AL184),$AL184&lt;&gt;0),ROUND($S184/$AL184*100,2),"")</f>
        <v/>
      </c>
      <c r="AH184" s="34">
        <f>IF(AND(ISNUMBER($Q184),ISNUMBER($AL184),$AL184&lt;&gt;0),ROUND($Q184/$AL184*100,1),"")</f>
        <v/>
      </c>
      <c r="AI184" s="29">
        <f>IF(ISNUMBER($S184),IF($S184&lt;=1,"Yes","No"),"n/a")</f>
        <v/>
      </c>
      <c r="AJ184" s="29">
        <f>IF(ISNUMBER($S184),ROUND(MAX(0,MIN(100,100-$S184*2.5-IF(ISNUMBER($T184),$T184,0)*0.12+IF($S184&lt;=1,12,0))),0),"")</f>
        <v/>
      </c>
      <c r="AK184" s="29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29" t="n">
        <v>500</v>
      </c>
      <c r="AM184" s="30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BioSteel</t>
        </is>
      </c>
      <c r="B185" s="15" t="inlineStr">
        <is>
          <t>BioSteel Sports Drink (RTD) | White Freeze | 18-pack 500mL</t>
        </is>
      </c>
      <c r="C185" s="15" t="inlineStr">
        <is>
          <t>2) Electrolyte beverage (RTD)</t>
        </is>
      </c>
      <c r="D185" s="15" t="inlineStr">
        <is>
          <t>500 mL bottle</t>
        </is>
      </c>
      <c r="E185" s="29" t="n">
        <v>18</v>
      </c>
      <c r="F185" s="30" t="n"/>
      <c r="G185" s="31">
        <f>IF(AND(ISNUMBER($F185),ISNUMBER($E185),$E185&lt;&gt;0),$F185/$E185,"")</f>
        <v/>
      </c>
      <c r="H185" s="31">
        <f>IF(AND(ISNUMBER($F185),ISNUMBER($AL185),ISNUMBER($E185),($AL185*$E185)&lt;&gt;0),$F185/($AL185*$E185)*100,"")</f>
        <v/>
      </c>
      <c r="I185" s="32" t="n"/>
      <c r="J185" s="33" t="n"/>
      <c r="K185" s="31">
        <f>IF(AND(ISNUMBER($F185),ISNUMBER($J185)),$F185*(1-$J185),"")</f>
        <v/>
      </c>
      <c r="L185" s="32" t="n"/>
      <c r="M185" s="32" t="n"/>
      <c r="N185" s="31">
        <f>IF(ISNUMBER($F185),($F185-IF(ISNUMBER($AM185),$AM185,0))*(1-IF(ISNUMBER($J185),$J185,0)),"")</f>
        <v/>
      </c>
      <c r="O185" s="15" t="inlineStr">
        <is>
          <t>White Freeze</t>
        </is>
      </c>
      <c r="P185" s="29" t="n">
        <v>0</v>
      </c>
      <c r="Q185" s="29" t="n">
        <v>230</v>
      </c>
      <c r="R185" s="29" t="n">
        <v>225</v>
      </c>
      <c r="S185" s="29" t="n">
        <v>0</v>
      </c>
      <c r="T185" s="29" t="n">
        <v>10</v>
      </c>
      <c r="U185" s="15" t="inlineStr">
        <is>
          <t>Stevia Leaf Extract</t>
        </is>
      </c>
      <c r="V185" s="15" t="inlineStr">
        <is>
          <t>5 essential electrolytes (Na/K/Ca/Mg/Sea Salt), zero sugar, plant-based sweetener, vegan, non-GMO, caffeine-free; made in Canada</t>
        </is>
      </c>
      <c r="W185" s="32" t="n"/>
      <c r="X185" s="32" t="n"/>
      <c r="Y185" s="32" t="n"/>
      <c r="Z185" s="32" t="n"/>
      <c r="AA185" s="15" t="inlineStr">
        <is>
          <t>Medium</t>
        </is>
      </c>
      <c r="AB185" s="15" t="inlineStr">
        <is>
          <t>Canadian brand; strong domestic hockey/sports tie-ins</t>
        </is>
      </c>
      <c r="AC185" s="15" t="inlineStr">
        <is>
          <t>Zero-sugar clean sports hydration (Canadian, pro-endorsed)</t>
        </is>
      </c>
      <c r="AD185" s="15" t="inlineStr">
        <is>
          <t>Zero sugar plus pro-sports credibility, made in Canada.</t>
        </is>
      </c>
      <c r="AE185" s="32" t="n"/>
      <c r="AF185" s="34">
        <f>IF(AND(ISNUMBER($P185),ISNUMBER($AL185),$AL185&lt;&gt;0),ROUND($P185/$AL185*100,1),"")</f>
        <v/>
      </c>
      <c r="AG185" s="35">
        <f>IF(AND(ISNUMBER($S185),ISNUMBER($AL185),$AL185&lt;&gt;0),ROUND($S185/$AL185*100,2),"")</f>
        <v/>
      </c>
      <c r="AH185" s="34">
        <f>IF(AND(ISNUMBER($Q185),ISNUMBER($AL185),$AL185&lt;&gt;0),ROUND($Q185/$AL185*100,1),"")</f>
        <v/>
      </c>
      <c r="AI185" s="29">
        <f>IF(ISNUMBER($S185),IF($S185&lt;=1,"Yes","No"),"n/a")</f>
        <v/>
      </c>
      <c r="AJ185" s="29">
        <f>IF(ISNUMBER($S185),ROUND(MAX(0,MIN(100,100-$S185*2.5-IF(ISNUMBER($T185),$T185,0)*0.12+IF($S185&lt;=1,12,0))),0),"")</f>
        <v/>
      </c>
      <c r="AK185" s="29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29" t="n">
        <v>500</v>
      </c>
      <c r="AM185" s="30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BioSteel</t>
        </is>
      </c>
      <c r="B186" s="15" t="inlineStr">
        <is>
          <t>BioSteel Sports Drink (RTD) | White Freeze | 24-pack 500mL</t>
        </is>
      </c>
      <c r="C186" s="15" t="inlineStr">
        <is>
          <t>2) Electrolyte beverage (RTD)</t>
        </is>
      </c>
      <c r="D186" s="15" t="inlineStr">
        <is>
          <t>500 mL bottle</t>
        </is>
      </c>
      <c r="E186" s="29" t="n">
        <v>24</v>
      </c>
      <c r="F186" s="30" t="n"/>
      <c r="G186" s="31">
        <f>IF(AND(ISNUMBER($F186),ISNUMBER($E186),$E186&lt;&gt;0),$F186/$E186,"")</f>
        <v/>
      </c>
      <c r="H186" s="31">
        <f>IF(AND(ISNUMBER($F186),ISNUMBER($AL186),ISNUMBER($E186),($AL186*$E186)&lt;&gt;0),$F186/($AL186*$E186)*100,"")</f>
        <v/>
      </c>
      <c r="I186" s="32" t="n"/>
      <c r="J186" s="33" t="n"/>
      <c r="K186" s="31">
        <f>IF(AND(ISNUMBER($F186),ISNUMBER($J186)),$F186*(1-$J186),"")</f>
        <v/>
      </c>
      <c r="L186" s="32" t="n"/>
      <c r="M186" s="32" t="n"/>
      <c r="N186" s="31">
        <f>IF(ISNUMBER($F186),($F186-IF(ISNUMBER($AM186),$AM186,0))*(1-IF(ISNUMBER($J186),$J186,0)),"")</f>
        <v/>
      </c>
      <c r="O186" s="15" t="inlineStr">
        <is>
          <t>White Freeze</t>
        </is>
      </c>
      <c r="P186" s="29" t="n">
        <v>0</v>
      </c>
      <c r="Q186" s="29" t="n">
        <v>230</v>
      </c>
      <c r="R186" s="29" t="n">
        <v>225</v>
      </c>
      <c r="S186" s="29" t="n">
        <v>0</v>
      </c>
      <c r="T186" s="29" t="n">
        <v>10</v>
      </c>
      <c r="U186" s="15" t="inlineStr">
        <is>
          <t>Stevia Leaf Extract</t>
        </is>
      </c>
      <c r="V186" s="15" t="inlineStr">
        <is>
          <t>5 essential electrolytes (Na/K/Ca/Mg/Sea Salt), zero sugar, plant-based sweetener, vegan, non-GMO, caffeine-free; made in Canada</t>
        </is>
      </c>
      <c r="W186" s="32" t="n"/>
      <c r="X186" s="32" t="n"/>
      <c r="Y186" s="32" t="n"/>
      <c r="Z186" s="32" t="n"/>
      <c r="AA186" s="15" t="inlineStr">
        <is>
          <t>Medium</t>
        </is>
      </c>
      <c r="AB186" s="15" t="inlineStr">
        <is>
          <t>Canadian brand; strong domestic hockey/sports tie-ins</t>
        </is>
      </c>
      <c r="AC186" s="15" t="inlineStr">
        <is>
          <t>Zero-sugar clean sports hydration (Canadian, pro-endorsed)</t>
        </is>
      </c>
      <c r="AD186" s="15" t="inlineStr">
        <is>
          <t>Zero sugar plus pro-sports credibility, made in Canada.</t>
        </is>
      </c>
      <c r="AE186" s="32" t="n"/>
      <c r="AF186" s="34">
        <f>IF(AND(ISNUMBER($P186),ISNUMBER($AL186),$AL186&lt;&gt;0),ROUND($P186/$AL186*100,1),"")</f>
        <v/>
      </c>
      <c r="AG186" s="35">
        <f>IF(AND(ISNUMBER($S186),ISNUMBER($AL186),$AL186&lt;&gt;0),ROUND($S186/$AL186*100,2),"")</f>
        <v/>
      </c>
      <c r="AH186" s="34">
        <f>IF(AND(ISNUMBER($Q186),ISNUMBER($AL186),$AL186&lt;&gt;0),ROUND($Q186/$AL186*100,1),"")</f>
        <v/>
      </c>
      <c r="AI186" s="29">
        <f>IF(ISNUMBER($S186),IF($S186&lt;=1,"Yes","No"),"n/a")</f>
        <v/>
      </c>
      <c r="AJ186" s="29">
        <f>IF(ISNUMBER($S186),ROUND(MAX(0,MIN(100,100-$S186*2.5-IF(ISNUMBER($T186),$T186,0)*0.12+IF($S186&lt;=1,12,0))),0),"")</f>
        <v/>
      </c>
      <c r="AK186" s="29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29" t="n">
        <v>500</v>
      </c>
      <c r="AM186" s="30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BioSteel</t>
        </is>
      </c>
      <c r="B187" s="15" t="inlineStr">
        <is>
          <t>BioSteel Sports Drink (RTD) | Rainbow Twist | single 500mL</t>
        </is>
      </c>
      <c r="C187" s="15" t="inlineStr">
        <is>
          <t>2) Electrolyte beverage (RTD)</t>
        </is>
      </c>
      <c r="D187" s="15" t="inlineStr">
        <is>
          <t>500 mL bottle</t>
        </is>
      </c>
      <c r="E187" s="29" t="n">
        <v>1</v>
      </c>
      <c r="F187" s="30" t="n"/>
      <c r="G187" s="31">
        <f>IF(AND(ISNUMBER($F187),ISNUMBER($E187),$E187&lt;&gt;0),$F187/$E187,"")</f>
        <v/>
      </c>
      <c r="H187" s="31">
        <f>IF(AND(ISNUMBER($F187),ISNUMBER($AL187),ISNUMBER($E187),($AL187*$E187)&lt;&gt;0),$F187/($AL187*$E187)*100,"")</f>
        <v/>
      </c>
      <c r="I187" s="32" t="n"/>
      <c r="J187" s="33" t="n"/>
      <c r="K187" s="31">
        <f>IF(AND(ISNUMBER($F187),ISNUMBER($J187)),$F187*(1-$J187),"")</f>
        <v/>
      </c>
      <c r="L187" s="32" t="n"/>
      <c r="M187" s="32" t="n"/>
      <c r="N187" s="31">
        <f>IF(ISNUMBER($F187),($F187-IF(ISNUMBER($AM187),$AM187,0))*(1-IF(ISNUMBER($J187),$J187,0)),"")</f>
        <v/>
      </c>
      <c r="O187" s="15" t="inlineStr">
        <is>
          <t>Rainbow Twist</t>
        </is>
      </c>
      <c r="P187" s="29" t="n">
        <v>0</v>
      </c>
      <c r="Q187" s="29" t="n">
        <v>230</v>
      </c>
      <c r="R187" s="29" t="n">
        <v>225</v>
      </c>
      <c r="S187" s="29" t="n">
        <v>0</v>
      </c>
      <c r="T187" s="29" t="n">
        <v>10</v>
      </c>
      <c r="U187" s="15" t="inlineStr">
        <is>
          <t>Stevia Leaf Extract</t>
        </is>
      </c>
      <c r="V187" s="15" t="inlineStr">
        <is>
          <t>5 essential electrolytes (Na/K/Ca/Mg/Sea Salt), zero sugar, plant-based sweetener, vegan, non-GMO, caffeine-free; made in Canada</t>
        </is>
      </c>
      <c r="W187" s="32" t="n"/>
      <c r="X187" s="32" t="n"/>
      <c r="Y187" s="32" t="n"/>
      <c r="Z187" s="32" t="n"/>
      <c r="AA187" s="15" t="inlineStr">
        <is>
          <t>Medium</t>
        </is>
      </c>
      <c r="AB187" s="15" t="inlineStr">
        <is>
          <t>Canadian brand; strong domestic hockey/sports tie-ins</t>
        </is>
      </c>
      <c r="AC187" s="15" t="inlineStr">
        <is>
          <t>Zero-sugar clean sports hydration (Canadian, pro-endorsed)</t>
        </is>
      </c>
      <c r="AD187" s="15" t="inlineStr">
        <is>
          <t>Zero sugar plus pro-sports credibility, made in Canada.</t>
        </is>
      </c>
      <c r="AE187" s="32" t="n"/>
      <c r="AF187" s="34">
        <f>IF(AND(ISNUMBER($P187),ISNUMBER($AL187),$AL187&lt;&gt;0),ROUND($P187/$AL187*100,1),"")</f>
        <v/>
      </c>
      <c r="AG187" s="35">
        <f>IF(AND(ISNUMBER($S187),ISNUMBER($AL187),$AL187&lt;&gt;0),ROUND($S187/$AL187*100,2),"")</f>
        <v/>
      </c>
      <c r="AH187" s="34">
        <f>IF(AND(ISNUMBER($Q187),ISNUMBER($AL187),$AL187&lt;&gt;0),ROUND($Q187/$AL187*100,1),"")</f>
        <v/>
      </c>
      <c r="AI187" s="29">
        <f>IF(ISNUMBER($S187),IF($S187&lt;=1,"Yes","No"),"n/a")</f>
        <v/>
      </c>
      <c r="AJ187" s="29">
        <f>IF(ISNUMBER($S187),ROUND(MAX(0,MIN(100,100-$S187*2.5-IF(ISNUMBER($T187),$T187,0)*0.12+IF($S187&lt;=1,12,0))),0),"")</f>
        <v/>
      </c>
      <c r="AK187" s="29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29" t="n">
        <v>500</v>
      </c>
      <c r="AM187" s="30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BioSteel</t>
        </is>
      </c>
      <c r="B188" s="15" t="inlineStr">
        <is>
          <t>BioSteel Sports Drink (RTD) | Rainbow Twist | 8-pack 500mL</t>
        </is>
      </c>
      <c r="C188" s="15" t="inlineStr">
        <is>
          <t>2) Electrolyte beverage (RTD)</t>
        </is>
      </c>
      <c r="D188" s="15" t="inlineStr">
        <is>
          <t>500 mL bottle</t>
        </is>
      </c>
      <c r="E188" s="29" t="n">
        <v>8</v>
      </c>
      <c r="F188" s="30" t="n"/>
      <c r="G188" s="31">
        <f>IF(AND(ISNUMBER($F188),ISNUMBER($E188),$E188&lt;&gt;0),$F188/$E188,"")</f>
        <v/>
      </c>
      <c r="H188" s="31">
        <f>IF(AND(ISNUMBER($F188),ISNUMBER($AL188),ISNUMBER($E188),($AL188*$E188)&lt;&gt;0),$F188/($AL188*$E188)*100,"")</f>
        <v/>
      </c>
      <c r="I188" s="32" t="n"/>
      <c r="J188" s="33" t="n"/>
      <c r="K188" s="31">
        <f>IF(AND(ISNUMBER($F188),ISNUMBER($J188)),$F188*(1-$J188),"")</f>
        <v/>
      </c>
      <c r="L188" s="32" t="n"/>
      <c r="M188" s="32" t="n"/>
      <c r="N188" s="31">
        <f>IF(ISNUMBER($F188),($F188-IF(ISNUMBER($AM188),$AM188,0))*(1-IF(ISNUMBER($J188),$J188,0)),"")</f>
        <v/>
      </c>
      <c r="O188" s="15" t="inlineStr">
        <is>
          <t>Rainbow Twist</t>
        </is>
      </c>
      <c r="P188" s="29" t="n">
        <v>0</v>
      </c>
      <c r="Q188" s="29" t="n">
        <v>230</v>
      </c>
      <c r="R188" s="29" t="n">
        <v>225</v>
      </c>
      <c r="S188" s="29" t="n">
        <v>0</v>
      </c>
      <c r="T188" s="29" t="n">
        <v>10</v>
      </c>
      <c r="U188" s="15" t="inlineStr">
        <is>
          <t>Stevia Leaf Extract</t>
        </is>
      </c>
      <c r="V188" s="15" t="inlineStr">
        <is>
          <t>5 essential electrolytes (Na/K/Ca/Mg/Sea Salt), zero sugar, plant-based sweetener, vegan, non-GMO, caffeine-free; made in Canada</t>
        </is>
      </c>
      <c r="W188" s="32" t="n"/>
      <c r="X188" s="32" t="n"/>
      <c r="Y188" s="32" t="n"/>
      <c r="Z188" s="32" t="n"/>
      <c r="AA188" s="15" t="inlineStr">
        <is>
          <t>Medium</t>
        </is>
      </c>
      <c r="AB188" s="15" t="inlineStr">
        <is>
          <t>Canadian brand; strong domestic hockey/sports tie-ins</t>
        </is>
      </c>
      <c r="AC188" s="15" t="inlineStr">
        <is>
          <t>Zero-sugar clean sports hydration (Canadian, pro-endorsed)</t>
        </is>
      </c>
      <c r="AD188" s="15" t="inlineStr">
        <is>
          <t>Zero sugar plus pro-sports credibility, made in Canada.</t>
        </is>
      </c>
      <c r="AE188" s="32" t="n"/>
      <c r="AF188" s="34">
        <f>IF(AND(ISNUMBER($P188),ISNUMBER($AL188),$AL188&lt;&gt;0),ROUND($P188/$AL188*100,1),"")</f>
        <v/>
      </c>
      <c r="AG188" s="35">
        <f>IF(AND(ISNUMBER($S188),ISNUMBER($AL188),$AL188&lt;&gt;0),ROUND($S188/$AL188*100,2),"")</f>
        <v/>
      </c>
      <c r="AH188" s="34">
        <f>IF(AND(ISNUMBER($Q188),ISNUMBER($AL188),$AL188&lt;&gt;0),ROUND($Q188/$AL188*100,1),"")</f>
        <v/>
      </c>
      <c r="AI188" s="29">
        <f>IF(ISNUMBER($S188),IF($S188&lt;=1,"Yes","No"),"n/a")</f>
        <v/>
      </c>
      <c r="AJ188" s="29">
        <f>IF(ISNUMBER($S188),ROUND(MAX(0,MIN(100,100-$S188*2.5-IF(ISNUMBER($T188),$T188,0)*0.12+IF($S188&lt;=1,12,0))),0),"")</f>
        <v/>
      </c>
      <c r="AK188" s="29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29" t="n">
        <v>500</v>
      </c>
      <c r="AM188" s="30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BioSteel</t>
        </is>
      </c>
      <c r="B189" s="15" t="inlineStr">
        <is>
          <t>BioSteel Sports Drink (RTD) | Rainbow Twist | 12-pack 500mL</t>
        </is>
      </c>
      <c r="C189" s="15" t="inlineStr">
        <is>
          <t>2) Electrolyte beverage (RTD)</t>
        </is>
      </c>
      <c r="D189" s="15" t="inlineStr">
        <is>
          <t>500 mL bottle</t>
        </is>
      </c>
      <c r="E189" s="29" t="n">
        <v>12</v>
      </c>
      <c r="F189" s="30" t="n"/>
      <c r="G189" s="31">
        <f>IF(AND(ISNUMBER($F189),ISNUMBER($E189),$E189&lt;&gt;0),$F189/$E189,"")</f>
        <v/>
      </c>
      <c r="H189" s="31">
        <f>IF(AND(ISNUMBER($F189),ISNUMBER($AL189),ISNUMBER($E189),($AL189*$E189)&lt;&gt;0),$F189/($AL189*$E189)*100,"")</f>
        <v/>
      </c>
      <c r="I189" s="32" t="n"/>
      <c r="J189" s="33" t="n"/>
      <c r="K189" s="31">
        <f>IF(AND(ISNUMBER($F189),ISNUMBER($J189)),$F189*(1-$J189),"")</f>
        <v/>
      </c>
      <c r="L189" s="32" t="n"/>
      <c r="M189" s="32" t="n"/>
      <c r="N189" s="31">
        <f>IF(ISNUMBER($F189),($F189-IF(ISNUMBER($AM189),$AM189,0))*(1-IF(ISNUMBER($J189),$J189,0)),"")</f>
        <v/>
      </c>
      <c r="O189" s="15" t="inlineStr">
        <is>
          <t>Rainbow Twist</t>
        </is>
      </c>
      <c r="P189" s="29" t="n">
        <v>0</v>
      </c>
      <c r="Q189" s="29" t="n">
        <v>230</v>
      </c>
      <c r="R189" s="29" t="n">
        <v>225</v>
      </c>
      <c r="S189" s="29" t="n">
        <v>0</v>
      </c>
      <c r="T189" s="29" t="n">
        <v>10</v>
      </c>
      <c r="U189" s="15" t="inlineStr">
        <is>
          <t>Stevia Leaf Extract</t>
        </is>
      </c>
      <c r="V189" s="15" t="inlineStr">
        <is>
          <t>5 essential electrolytes (Na/K/Ca/Mg/Sea Salt), zero sugar, plant-based sweetener, vegan, non-GMO, caffeine-free; made in Canada</t>
        </is>
      </c>
      <c r="W189" s="32" t="n"/>
      <c r="X189" s="32" t="n"/>
      <c r="Y189" s="32" t="n"/>
      <c r="Z189" s="32" t="n"/>
      <c r="AA189" s="15" t="inlineStr">
        <is>
          <t>Medium</t>
        </is>
      </c>
      <c r="AB189" s="15" t="inlineStr">
        <is>
          <t>Canadian brand; strong domestic hockey/sports tie-ins</t>
        </is>
      </c>
      <c r="AC189" s="15" t="inlineStr">
        <is>
          <t>Zero-sugar clean sports hydration (Canadian, pro-endorsed)</t>
        </is>
      </c>
      <c r="AD189" s="15" t="inlineStr">
        <is>
          <t>Zero sugar plus pro-sports credibility, made in Canada.</t>
        </is>
      </c>
      <c r="AE189" s="32" t="n"/>
      <c r="AF189" s="34">
        <f>IF(AND(ISNUMBER($P189),ISNUMBER($AL189),$AL189&lt;&gt;0),ROUND($P189/$AL189*100,1),"")</f>
        <v/>
      </c>
      <c r="AG189" s="35">
        <f>IF(AND(ISNUMBER($S189),ISNUMBER($AL189),$AL189&lt;&gt;0),ROUND($S189/$AL189*100,2),"")</f>
        <v/>
      </c>
      <c r="AH189" s="34">
        <f>IF(AND(ISNUMBER($Q189),ISNUMBER($AL189),$AL189&lt;&gt;0),ROUND($Q189/$AL189*100,1),"")</f>
        <v/>
      </c>
      <c r="AI189" s="29">
        <f>IF(ISNUMBER($S189),IF($S189&lt;=1,"Yes","No"),"n/a")</f>
        <v/>
      </c>
      <c r="AJ189" s="29">
        <f>IF(ISNUMBER($S189),ROUND(MAX(0,MIN(100,100-$S189*2.5-IF(ISNUMBER($T189),$T189,0)*0.12+IF($S189&lt;=1,12,0))),0),"")</f>
        <v/>
      </c>
      <c r="AK189" s="29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29" t="n">
        <v>500</v>
      </c>
      <c r="AM189" s="30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BioSteel</t>
        </is>
      </c>
      <c r="B190" s="15" t="inlineStr">
        <is>
          <t>BioSteel Sports Drink (RTD) | Rainbow Twist | 18-pack 500mL</t>
        </is>
      </c>
      <c r="C190" s="15" t="inlineStr">
        <is>
          <t>2) Electrolyte beverage (RTD)</t>
        </is>
      </c>
      <c r="D190" s="15" t="inlineStr">
        <is>
          <t>500 mL bottle</t>
        </is>
      </c>
      <c r="E190" s="29" t="n">
        <v>18</v>
      </c>
      <c r="F190" s="30" t="n"/>
      <c r="G190" s="31">
        <f>IF(AND(ISNUMBER($F190),ISNUMBER($E190),$E190&lt;&gt;0),$F190/$E190,"")</f>
        <v/>
      </c>
      <c r="H190" s="31">
        <f>IF(AND(ISNUMBER($F190),ISNUMBER($AL190),ISNUMBER($E190),($AL190*$E190)&lt;&gt;0),$F190/($AL190*$E190)*100,"")</f>
        <v/>
      </c>
      <c r="I190" s="32" t="n"/>
      <c r="J190" s="33" t="n"/>
      <c r="K190" s="31">
        <f>IF(AND(ISNUMBER($F190),ISNUMBER($J190)),$F190*(1-$J190),"")</f>
        <v/>
      </c>
      <c r="L190" s="32" t="n"/>
      <c r="M190" s="32" t="n"/>
      <c r="N190" s="31">
        <f>IF(ISNUMBER($F190),($F190-IF(ISNUMBER($AM190),$AM190,0))*(1-IF(ISNUMBER($J190),$J190,0)),"")</f>
        <v/>
      </c>
      <c r="O190" s="15" t="inlineStr">
        <is>
          <t>Rainbow Twist</t>
        </is>
      </c>
      <c r="P190" s="29" t="n">
        <v>0</v>
      </c>
      <c r="Q190" s="29" t="n">
        <v>230</v>
      </c>
      <c r="R190" s="29" t="n">
        <v>225</v>
      </c>
      <c r="S190" s="29" t="n">
        <v>0</v>
      </c>
      <c r="T190" s="29" t="n">
        <v>10</v>
      </c>
      <c r="U190" s="15" t="inlineStr">
        <is>
          <t>Stevia Leaf Extract</t>
        </is>
      </c>
      <c r="V190" s="15" t="inlineStr">
        <is>
          <t>5 essential electrolytes (Na/K/Ca/Mg/Sea Salt), zero sugar, plant-based sweetener, vegan, non-GMO, caffeine-free; made in Canada</t>
        </is>
      </c>
      <c r="W190" s="32" t="n"/>
      <c r="X190" s="32" t="n"/>
      <c r="Y190" s="32" t="n"/>
      <c r="Z190" s="32" t="n"/>
      <c r="AA190" s="15" t="inlineStr">
        <is>
          <t>Medium</t>
        </is>
      </c>
      <c r="AB190" s="15" t="inlineStr">
        <is>
          <t>Canadian brand; strong domestic hockey/sports tie-ins</t>
        </is>
      </c>
      <c r="AC190" s="15" t="inlineStr">
        <is>
          <t>Zero-sugar clean sports hydration (Canadian, pro-endorsed)</t>
        </is>
      </c>
      <c r="AD190" s="15" t="inlineStr">
        <is>
          <t>Zero sugar plus pro-sports credibility, made in Canada.</t>
        </is>
      </c>
      <c r="AE190" s="32" t="n"/>
      <c r="AF190" s="34">
        <f>IF(AND(ISNUMBER($P190),ISNUMBER($AL190),$AL190&lt;&gt;0),ROUND($P190/$AL190*100,1),"")</f>
        <v/>
      </c>
      <c r="AG190" s="35">
        <f>IF(AND(ISNUMBER($S190),ISNUMBER($AL190),$AL190&lt;&gt;0),ROUND($S190/$AL190*100,2),"")</f>
        <v/>
      </c>
      <c r="AH190" s="34">
        <f>IF(AND(ISNUMBER($Q190),ISNUMBER($AL190),$AL190&lt;&gt;0),ROUND($Q190/$AL190*100,1),"")</f>
        <v/>
      </c>
      <c r="AI190" s="29">
        <f>IF(ISNUMBER($S190),IF($S190&lt;=1,"Yes","No"),"n/a")</f>
        <v/>
      </c>
      <c r="AJ190" s="29">
        <f>IF(ISNUMBER($S190),ROUND(MAX(0,MIN(100,100-$S190*2.5-IF(ISNUMBER($T190),$T190,0)*0.12+IF($S190&lt;=1,12,0))),0),"")</f>
        <v/>
      </c>
      <c r="AK190" s="29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29" t="n">
        <v>500</v>
      </c>
      <c r="AM190" s="30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BioSteel</t>
        </is>
      </c>
      <c r="B191" s="15" t="inlineStr">
        <is>
          <t>BioSteel Sports Drink (RTD) | Rainbow Twist | 24-pack 500mL</t>
        </is>
      </c>
      <c r="C191" s="15" t="inlineStr">
        <is>
          <t>2) Electrolyte beverage (RTD)</t>
        </is>
      </c>
      <c r="D191" s="15" t="inlineStr">
        <is>
          <t>500 mL bottle</t>
        </is>
      </c>
      <c r="E191" s="29" t="n">
        <v>24</v>
      </c>
      <c r="F191" s="30" t="n"/>
      <c r="G191" s="31">
        <f>IF(AND(ISNUMBER($F191),ISNUMBER($E191),$E191&lt;&gt;0),$F191/$E191,"")</f>
        <v/>
      </c>
      <c r="H191" s="31">
        <f>IF(AND(ISNUMBER($F191),ISNUMBER($AL191),ISNUMBER($E191),($AL191*$E191)&lt;&gt;0),$F191/($AL191*$E191)*100,"")</f>
        <v/>
      </c>
      <c r="I191" s="32" t="n"/>
      <c r="J191" s="33" t="n"/>
      <c r="K191" s="31">
        <f>IF(AND(ISNUMBER($F191),ISNUMBER($J191)),$F191*(1-$J191),"")</f>
        <v/>
      </c>
      <c r="L191" s="32" t="n"/>
      <c r="M191" s="32" t="n"/>
      <c r="N191" s="31">
        <f>IF(ISNUMBER($F191),($F191-IF(ISNUMBER($AM191),$AM191,0))*(1-IF(ISNUMBER($J191),$J191,0)),"")</f>
        <v/>
      </c>
      <c r="O191" s="15" t="inlineStr">
        <is>
          <t>Rainbow Twist</t>
        </is>
      </c>
      <c r="P191" s="29" t="n">
        <v>0</v>
      </c>
      <c r="Q191" s="29" t="n">
        <v>230</v>
      </c>
      <c r="R191" s="29" t="n">
        <v>225</v>
      </c>
      <c r="S191" s="29" t="n">
        <v>0</v>
      </c>
      <c r="T191" s="29" t="n">
        <v>10</v>
      </c>
      <c r="U191" s="15" t="inlineStr">
        <is>
          <t>Stevia Leaf Extract</t>
        </is>
      </c>
      <c r="V191" s="15" t="inlineStr">
        <is>
          <t>5 essential electrolytes (Na/K/Ca/Mg/Sea Salt), zero sugar, plant-based sweetener, vegan, non-GMO, caffeine-free; made in Canada</t>
        </is>
      </c>
      <c r="W191" s="32" t="n"/>
      <c r="X191" s="32" t="n"/>
      <c r="Y191" s="32" t="n"/>
      <c r="Z191" s="32" t="n"/>
      <c r="AA191" s="15" t="inlineStr">
        <is>
          <t>Medium</t>
        </is>
      </c>
      <c r="AB191" s="15" t="inlineStr">
        <is>
          <t>Canadian brand; strong domestic hockey/sports tie-ins</t>
        </is>
      </c>
      <c r="AC191" s="15" t="inlineStr">
        <is>
          <t>Zero-sugar clean sports hydration (Canadian, pro-endorsed)</t>
        </is>
      </c>
      <c r="AD191" s="15" t="inlineStr">
        <is>
          <t>Zero sugar plus pro-sports credibility, made in Canada.</t>
        </is>
      </c>
      <c r="AE191" s="32" t="n"/>
      <c r="AF191" s="34">
        <f>IF(AND(ISNUMBER($P191),ISNUMBER($AL191),$AL191&lt;&gt;0),ROUND($P191/$AL191*100,1),"")</f>
        <v/>
      </c>
      <c r="AG191" s="35">
        <f>IF(AND(ISNUMBER($S191),ISNUMBER($AL191),$AL191&lt;&gt;0),ROUND($S191/$AL191*100,2),"")</f>
        <v/>
      </c>
      <c r="AH191" s="34">
        <f>IF(AND(ISNUMBER($Q191),ISNUMBER($AL191),$AL191&lt;&gt;0),ROUND($Q191/$AL191*100,1),"")</f>
        <v/>
      </c>
      <c r="AI191" s="29">
        <f>IF(ISNUMBER($S191),IF($S191&lt;=1,"Yes","No"),"n/a")</f>
        <v/>
      </c>
      <c r="AJ191" s="29">
        <f>IF(ISNUMBER($S191),ROUND(MAX(0,MIN(100,100-$S191*2.5-IF(ISNUMBER($T191),$T191,0)*0.12+IF($S191&lt;=1,12,0))),0),"")</f>
        <v/>
      </c>
      <c r="AK191" s="29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29" t="n">
        <v>500</v>
      </c>
      <c r="AM191" s="30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BioSteel</t>
        </is>
      </c>
      <c r="B192" s="15" t="inlineStr">
        <is>
          <t>BioSteel Sports Drink (RTD) | Mixed Berry | single 500mL</t>
        </is>
      </c>
      <c r="C192" s="15" t="inlineStr">
        <is>
          <t>2) Electrolyte beverage (RTD)</t>
        </is>
      </c>
      <c r="D192" s="15" t="inlineStr">
        <is>
          <t>500 mL bottle</t>
        </is>
      </c>
      <c r="E192" s="29" t="n">
        <v>1</v>
      </c>
      <c r="F192" s="30" t="n"/>
      <c r="G192" s="31">
        <f>IF(AND(ISNUMBER($F192),ISNUMBER($E192),$E192&lt;&gt;0),$F192/$E192,"")</f>
        <v/>
      </c>
      <c r="H192" s="31">
        <f>IF(AND(ISNUMBER($F192),ISNUMBER($AL192),ISNUMBER($E192),($AL192*$E192)&lt;&gt;0),$F192/($AL192*$E192)*100,"")</f>
        <v/>
      </c>
      <c r="I192" s="32" t="n"/>
      <c r="J192" s="33" t="n"/>
      <c r="K192" s="31">
        <f>IF(AND(ISNUMBER($F192),ISNUMBER($J192)),$F192*(1-$J192),"")</f>
        <v/>
      </c>
      <c r="L192" s="32" t="n"/>
      <c r="M192" s="32" t="n"/>
      <c r="N192" s="31">
        <f>IF(ISNUMBER($F192),($F192-IF(ISNUMBER($AM192),$AM192,0))*(1-IF(ISNUMBER($J192),$J192,0)),"")</f>
        <v/>
      </c>
      <c r="O192" s="15" t="inlineStr">
        <is>
          <t>Mixed Berry</t>
        </is>
      </c>
      <c r="P192" s="29" t="n">
        <v>0</v>
      </c>
      <c r="Q192" s="29" t="n">
        <v>230</v>
      </c>
      <c r="R192" s="29" t="n">
        <v>225</v>
      </c>
      <c r="S192" s="29" t="n">
        <v>0</v>
      </c>
      <c r="T192" s="29" t="n">
        <v>10</v>
      </c>
      <c r="U192" s="15" t="inlineStr">
        <is>
          <t>Stevia Leaf Extract</t>
        </is>
      </c>
      <c r="V192" s="15" t="inlineStr">
        <is>
          <t>5 essential electrolytes (Na/K/Ca/Mg/Sea Salt), zero sugar, plant-based sweetener, vegan, non-GMO, caffeine-free; made in Canada</t>
        </is>
      </c>
      <c r="W192" s="32" t="n"/>
      <c r="X192" s="32" t="n"/>
      <c r="Y192" s="32" t="n"/>
      <c r="Z192" s="32" t="n"/>
      <c r="AA192" s="15" t="inlineStr">
        <is>
          <t>Medium</t>
        </is>
      </c>
      <c r="AB192" s="15" t="inlineStr">
        <is>
          <t>Canadian brand; strong domestic hockey/sports tie-ins</t>
        </is>
      </c>
      <c r="AC192" s="15" t="inlineStr">
        <is>
          <t>Zero-sugar clean sports hydration (Canadian, pro-endorsed)</t>
        </is>
      </c>
      <c r="AD192" s="15" t="inlineStr">
        <is>
          <t>Zero sugar plus pro-sports credibility, made in Canada.</t>
        </is>
      </c>
      <c r="AE192" s="32" t="n"/>
      <c r="AF192" s="34">
        <f>IF(AND(ISNUMBER($P192),ISNUMBER($AL192),$AL192&lt;&gt;0),ROUND($P192/$AL192*100,1),"")</f>
        <v/>
      </c>
      <c r="AG192" s="35">
        <f>IF(AND(ISNUMBER($S192),ISNUMBER($AL192),$AL192&lt;&gt;0),ROUND($S192/$AL192*100,2),"")</f>
        <v/>
      </c>
      <c r="AH192" s="34">
        <f>IF(AND(ISNUMBER($Q192),ISNUMBER($AL192),$AL192&lt;&gt;0),ROUND($Q192/$AL192*100,1),"")</f>
        <v/>
      </c>
      <c r="AI192" s="29">
        <f>IF(ISNUMBER($S192),IF($S192&lt;=1,"Yes","No"),"n/a")</f>
        <v/>
      </c>
      <c r="AJ192" s="29">
        <f>IF(ISNUMBER($S192),ROUND(MAX(0,MIN(100,100-$S192*2.5-IF(ISNUMBER($T192),$T192,0)*0.12+IF($S192&lt;=1,12,0))),0),"")</f>
        <v/>
      </c>
      <c r="AK192" s="29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29" t="n">
        <v>500</v>
      </c>
      <c r="AM192" s="30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BioSteel</t>
        </is>
      </c>
      <c r="B193" s="15" t="inlineStr">
        <is>
          <t>BioSteel Sports Drink (RTD) | Mixed Berry | 8-pack 500mL</t>
        </is>
      </c>
      <c r="C193" s="15" t="inlineStr">
        <is>
          <t>2) Electrolyte beverage (RTD)</t>
        </is>
      </c>
      <c r="D193" s="15" t="inlineStr">
        <is>
          <t>500 mL bottle</t>
        </is>
      </c>
      <c r="E193" s="29" t="n">
        <v>8</v>
      </c>
      <c r="F193" s="30" t="n"/>
      <c r="G193" s="31">
        <f>IF(AND(ISNUMBER($F193),ISNUMBER($E193),$E193&lt;&gt;0),$F193/$E193,"")</f>
        <v/>
      </c>
      <c r="H193" s="31">
        <f>IF(AND(ISNUMBER($F193),ISNUMBER($AL193),ISNUMBER($E193),($AL193*$E193)&lt;&gt;0),$F193/($AL193*$E193)*100,"")</f>
        <v/>
      </c>
      <c r="I193" s="32" t="n"/>
      <c r="J193" s="33" t="n"/>
      <c r="K193" s="31">
        <f>IF(AND(ISNUMBER($F193),ISNUMBER($J193)),$F193*(1-$J193),"")</f>
        <v/>
      </c>
      <c r="L193" s="32" t="n"/>
      <c r="M193" s="32" t="n"/>
      <c r="N193" s="31">
        <f>IF(ISNUMBER($F193),($F193-IF(ISNUMBER($AM193),$AM193,0))*(1-IF(ISNUMBER($J193),$J193,0)),"")</f>
        <v/>
      </c>
      <c r="O193" s="15" t="inlineStr">
        <is>
          <t>Mixed Berry</t>
        </is>
      </c>
      <c r="P193" s="29" t="n">
        <v>0</v>
      </c>
      <c r="Q193" s="29" t="n">
        <v>230</v>
      </c>
      <c r="R193" s="29" t="n">
        <v>225</v>
      </c>
      <c r="S193" s="29" t="n">
        <v>0</v>
      </c>
      <c r="T193" s="29" t="n">
        <v>10</v>
      </c>
      <c r="U193" s="15" t="inlineStr">
        <is>
          <t>Stevia Leaf Extract</t>
        </is>
      </c>
      <c r="V193" s="15" t="inlineStr">
        <is>
          <t>5 essential electrolytes (Na/K/Ca/Mg/Sea Salt), zero sugar, plant-based sweetener, vegan, non-GMO, caffeine-free; made in Canada</t>
        </is>
      </c>
      <c r="W193" s="32" t="n"/>
      <c r="X193" s="32" t="n"/>
      <c r="Y193" s="32" t="n"/>
      <c r="Z193" s="32" t="n"/>
      <c r="AA193" s="15" t="inlineStr">
        <is>
          <t>Medium</t>
        </is>
      </c>
      <c r="AB193" s="15" t="inlineStr">
        <is>
          <t>Canadian brand; strong domestic hockey/sports tie-ins</t>
        </is>
      </c>
      <c r="AC193" s="15" t="inlineStr">
        <is>
          <t>Zero-sugar clean sports hydration (Canadian, pro-endorsed)</t>
        </is>
      </c>
      <c r="AD193" s="15" t="inlineStr">
        <is>
          <t>Zero sugar plus pro-sports credibility, made in Canada.</t>
        </is>
      </c>
      <c r="AE193" s="32" t="n"/>
      <c r="AF193" s="34">
        <f>IF(AND(ISNUMBER($P193),ISNUMBER($AL193),$AL193&lt;&gt;0),ROUND($P193/$AL193*100,1),"")</f>
        <v/>
      </c>
      <c r="AG193" s="35">
        <f>IF(AND(ISNUMBER($S193),ISNUMBER($AL193),$AL193&lt;&gt;0),ROUND($S193/$AL193*100,2),"")</f>
        <v/>
      </c>
      <c r="AH193" s="34">
        <f>IF(AND(ISNUMBER($Q193),ISNUMBER($AL193),$AL193&lt;&gt;0),ROUND($Q193/$AL193*100,1),"")</f>
        <v/>
      </c>
      <c r="AI193" s="29">
        <f>IF(ISNUMBER($S193),IF($S193&lt;=1,"Yes","No"),"n/a")</f>
        <v/>
      </c>
      <c r="AJ193" s="29">
        <f>IF(ISNUMBER($S193),ROUND(MAX(0,MIN(100,100-$S193*2.5-IF(ISNUMBER($T193),$T193,0)*0.12+IF($S193&lt;=1,12,0))),0),"")</f>
        <v/>
      </c>
      <c r="AK193" s="29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29" t="n">
        <v>500</v>
      </c>
      <c r="AM193" s="30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BioSteel</t>
        </is>
      </c>
      <c r="B194" s="15" t="inlineStr">
        <is>
          <t>BioSteel Sports Drink (RTD) | Mixed Berry | 12-pack 500mL</t>
        </is>
      </c>
      <c r="C194" s="15" t="inlineStr">
        <is>
          <t>2) Electrolyte beverage (RTD)</t>
        </is>
      </c>
      <c r="D194" s="15" t="inlineStr">
        <is>
          <t>500 mL bottle</t>
        </is>
      </c>
      <c r="E194" s="29" t="n">
        <v>12</v>
      </c>
      <c r="F194" s="30" t="n"/>
      <c r="G194" s="31">
        <f>IF(AND(ISNUMBER($F194),ISNUMBER($E194),$E194&lt;&gt;0),$F194/$E194,"")</f>
        <v/>
      </c>
      <c r="H194" s="31">
        <f>IF(AND(ISNUMBER($F194),ISNUMBER($AL194),ISNUMBER($E194),($AL194*$E194)&lt;&gt;0),$F194/($AL194*$E194)*100,"")</f>
        <v/>
      </c>
      <c r="I194" s="32" t="n"/>
      <c r="J194" s="33" t="n"/>
      <c r="K194" s="31">
        <f>IF(AND(ISNUMBER($F194),ISNUMBER($J194)),$F194*(1-$J194),"")</f>
        <v/>
      </c>
      <c r="L194" s="32" t="n"/>
      <c r="M194" s="32" t="n"/>
      <c r="N194" s="31">
        <f>IF(ISNUMBER($F194),($F194-IF(ISNUMBER($AM194),$AM194,0))*(1-IF(ISNUMBER($J194),$J194,0)),"")</f>
        <v/>
      </c>
      <c r="O194" s="15" t="inlineStr">
        <is>
          <t>Mixed Berry</t>
        </is>
      </c>
      <c r="P194" s="29" t="n">
        <v>0</v>
      </c>
      <c r="Q194" s="29" t="n">
        <v>230</v>
      </c>
      <c r="R194" s="29" t="n">
        <v>225</v>
      </c>
      <c r="S194" s="29" t="n">
        <v>0</v>
      </c>
      <c r="T194" s="29" t="n">
        <v>10</v>
      </c>
      <c r="U194" s="15" t="inlineStr">
        <is>
          <t>Stevia Leaf Extract</t>
        </is>
      </c>
      <c r="V194" s="15" t="inlineStr">
        <is>
          <t>5 essential electrolytes (Na/K/Ca/Mg/Sea Salt), zero sugar, plant-based sweetener, vegan, non-GMO, caffeine-free; made in Canada</t>
        </is>
      </c>
      <c r="W194" s="32" t="n"/>
      <c r="X194" s="32" t="n"/>
      <c r="Y194" s="32" t="n"/>
      <c r="Z194" s="32" t="n"/>
      <c r="AA194" s="15" t="inlineStr">
        <is>
          <t>Medium</t>
        </is>
      </c>
      <c r="AB194" s="15" t="inlineStr">
        <is>
          <t>Canadian brand; strong domestic hockey/sports tie-ins</t>
        </is>
      </c>
      <c r="AC194" s="15" t="inlineStr">
        <is>
          <t>Zero-sugar clean sports hydration (Canadian, pro-endorsed)</t>
        </is>
      </c>
      <c r="AD194" s="15" t="inlineStr">
        <is>
          <t>Zero sugar plus pro-sports credibility, made in Canada.</t>
        </is>
      </c>
      <c r="AE194" s="32" t="n"/>
      <c r="AF194" s="34">
        <f>IF(AND(ISNUMBER($P194),ISNUMBER($AL194),$AL194&lt;&gt;0),ROUND($P194/$AL194*100,1),"")</f>
        <v/>
      </c>
      <c r="AG194" s="35">
        <f>IF(AND(ISNUMBER($S194),ISNUMBER($AL194),$AL194&lt;&gt;0),ROUND($S194/$AL194*100,2),"")</f>
        <v/>
      </c>
      <c r="AH194" s="34">
        <f>IF(AND(ISNUMBER($Q194),ISNUMBER($AL194),$AL194&lt;&gt;0),ROUND($Q194/$AL194*100,1),"")</f>
        <v/>
      </c>
      <c r="AI194" s="29">
        <f>IF(ISNUMBER($S194),IF($S194&lt;=1,"Yes","No"),"n/a")</f>
        <v/>
      </c>
      <c r="AJ194" s="29">
        <f>IF(ISNUMBER($S194),ROUND(MAX(0,MIN(100,100-$S194*2.5-IF(ISNUMBER($T194),$T194,0)*0.12+IF($S194&lt;=1,12,0))),0),"")</f>
        <v/>
      </c>
      <c r="AK194" s="29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29" t="n">
        <v>500</v>
      </c>
      <c r="AM194" s="30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BioSteel</t>
        </is>
      </c>
      <c r="B195" s="15" t="inlineStr">
        <is>
          <t>BioSteel Sports Drink (RTD) | Mixed Berry | 18-pack 500mL</t>
        </is>
      </c>
      <c r="C195" s="15" t="inlineStr">
        <is>
          <t>2) Electrolyte beverage (RTD)</t>
        </is>
      </c>
      <c r="D195" s="15" t="inlineStr">
        <is>
          <t>500 mL bottle</t>
        </is>
      </c>
      <c r="E195" s="29" t="n">
        <v>18</v>
      </c>
      <c r="F195" s="30" t="n"/>
      <c r="G195" s="31">
        <f>IF(AND(ISNUMBER($F195),ISNUMBER($E195),$E195&lt;&gt;0),$F195/$E195,"")</f>
        <v/>
      </c>
      <c r="H195" s="31">
        <f>IF(AND(ISNUMBER($F195),ISNUMBER($AL195),ISNUMBER($E195),($AL195*$E195)&lt;&gt;0),$F195/($AL195*$E195)*100,"")</f>
        <v/>
      </c>
      <c r="I195" s="32" t="n"/>
      <c r="J195" s="33" t="n"/>
      <c r="K195" s="31">
        <f>IF(AND(ISNUMBER($F195),ISNUMBER($J195)),$F195*(1-$J195),"")</f>
        <v/>
      </c>
      <c r="L195" s="32" t="n"/>
      <c r="M195" s="32" t="n"/>
      <c r="N195" s="31">
        <f>IF(ISNUMBER($F195),($F195-IF(ISNUMBER($AM195),$AM195,0))*(1-IF(ISNUMBER($J195),$J195,0)),"")</f>
        <v/>
      </c>
      <c r="O195" s="15" t="inlineStr">
        <is>
          <t>Mixed Berry</t>
        </is>
      </c>
      <c r="P195" s="29" t="n">
        <v>0</v>
      </c>
      <c r="Q195" s="29" t="n">
        <v>230</v>
      </c>
      <c r="R195" s="29" t="n">
        <v>225</v>
      </c>
      <c r="S195" s="29" t="n">
        <v>0</v>
      </c>
      <c r="T195" s="29" t="n">
        <v>10</v>
      </c>
      <c r="U195" s="15" t="inlineStr">
        <is>
          <t>Stevia Leaf Extract</t>
        </is>
      </c>
      <c r="V195" s="15" t="inlineStr">
        <is>
          <t>5 essential electrolytes (Na/K/Ca/Mg/Sea Salt), zero sugar, plant-based sweetener, vegan, non-GMO, caffeine-free; made in Canada</t>
        </is>
      </c>
      <c r="W195" s="32" t="n"/>
      <c r="X195" s="32" t="n"/>
      <c r="Y195" s="32" t="n"/>
      <c r="Z195" s="32" t="n"/>
      <c r="AA195" s="15" t="inlineStr">
        <is>
          <t>Medium</t>
        </is>
      </c>
      <c r="AB195" s="15" t="inlineStr">
        <is>
          <t>Canadian brand; strong domestic hockey/sports tie-ins</t>
        </is>
      </c>
      <c r="AC195" s="15" t="inlineStr">
        <is>
          <t>Zero-sugar clean sports hydration (Canadian, pro-endorsed)</t>
        </is>
      </c>
      <c r="AD195" s="15" t="inlineStr">
        <is>
          <t>Zero sugar plus pro-sports credibility, made in Canada.</t>
        </is>
      </c>
      <c r="AE195" s="32" t="n"/>
      <c r="AF195" s="34">
        <f>IF(AND(ISNUMBER($P195),ISNUMBER($AL195),$AL195&lt;&gt;0),ROUND($P195/$AL195*100,1),"")</f>
        <v/>
      </c>
      <c r="AG195" s="35">
        <f>IF(AND(ISNUMBER($S195),ISNUMBER($AL195),$AL195&lt;&gt;0),ROUND($S195/$AL195*100,2),"")</f>
        <v/>
      </c>
      <c r="AH195" s="34">
        <f>IF(AND(ISNUMBER($Q195),ISNUMBER($AL195),$AL195&lt;&gt;0),ROUND($Q195/$AL195*100,1),"")</f>
        <v/>
      </c>
      <c r="AI195" s="29">
        <f>IF(ISNUMBER($S195),IF($S195&lt;=1,"Yes","No"),"n/a")</f>
        <v/>
      </c>
      <c r="AJ195" s="29">
        <f>IF(ISNUMBER($S195),ROUND(MAX(0,MIN(100,100-$S195*2.5-IF(ISNUMBER($T195),$T195,0)*0.12+IF($S195&lt;=1,12,0))),0),"")</f>
        <v/>
      </c>
      <c r="AK195" s="29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29" t="n">
        <v>500</v>
      </c>
      <c r="AM195" s="30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BioSteel</t>
        </is>
      </c>
      <c r="B196" s="15" t="inlineStr">
        <is>
          <t>BioSteel Sports Drink (RTD) | Mixed Berry | 24-pack 500mL</t>
        </is>
      </c>
      <c r="C196" s="15" t="inlineStr">
        <is>
          <t>2) Electrolyte beverage (RTD)</t>
        </is>
      </c>
      <c r="D196" s="15" t="inlineStr">
        <is>
          <t>500 mL bottle</t>
        </is>
      </c>
      <c r="E196" s="29" t="n">
        <v>24</v>
      </c>
      <c r="F196" s="30" t="n"/>
      <c r="G196" s="31">
        <f>IF(AND(ISNUMBER($F196),ISNUMBER($E196),$E196&lt;&gt;0),$F196/$E196,"")</f>
        <v/>
      </c>
      <c r="H196" s="31">
        <f>IF(AND(ISNUMBER($F196),ISNUMBER($AL196),ISNUMBER($E196),($AL196*$E196)&lt;&gt;0),$F196/($AL196*$E196)*100,"")</f>
        <v/>
      </c>
      <c r="I196" s="32" t="n"/>
      <c r="J196" s="33" t="n"/>
      <c r="K196" s="31">
        <f>IF(AND(ISNUMBER($F196),ISNUMBER($J196)),$F196*(1-$J196),"")</f>
        <v/>
      </c>
      <c r="L196" s="32" t="n"/>
      <c r="M196" s="32" t="n"/>
      <c r="N196" s="31">
        <f>IF(ISNUMBER($F196),($F196-IF(ISNUMBER($AM196),$AM196,0))*(1-IF(ISNUMBER($J196),$J196,0)),"")</f>
        <v/>
      </c>
      <c r="O196" s="15" t="inlineStr">
        <is>
          <t>Mixed Berry</t>
        </is>
      </c>
      <c r="P196" s="29" t="n">
        <v>0</v>
      </c>
      <c r="Q196" s="29" t="n">
        <v>230</v>
      </c>
      <c r="R196" s="29" t="n">
        <v>225</v>
      </c>
      <c r="S196" s="29" t="n">
        <v>0</v>
      </c>
      <c r="T196" s="29" t="n">
        <v>10</v>
      </c>
      <c r="U196" s="15" t="inlineStr">
        <is>
          <t>Stevia Leaf Extract</t>
        </is>
      </c>
      <c r="V196" s="15" t="inlineStr">
        <is>
          <t>5 essential electrolytes (Na/K/Ca/Mg/Sea Salt), zero sugar, plant-based sweetener, vegan, non-GMO, caffeine-free; made in Canada</t>
        </is>
      </c>
      <c r="W196" s="32" t="n"/>
      <c r="X196" s="32" t="n"/>
      <c r="Y196" s="32" t="n"/>
      <c r="Z196" s="32" t="n"/>
      <c r="AA196" s="15" t="inlineStr">
        <is>
          <t>Medium</t>
        </is>
      </c>
      <c r="AB196" s="15" t="inlineStr">
        <is>
          <t>Canadian brand; strong domestic hockey/sports tie-ins</t>
        </is>
      </c>
      <c r="AC196" s="15" t="inlineStr">
        <is>
          <t>Zero-sugar clean sports hydration (Canadian, pro-endorsed)</t>
        </is>
      </c>
      <c r="AD196" s="15" t="inlineStr">
        <is>
          <t>Zero sugar plus pro-sports credibility, made in Canada.</t>
        </is>
      </c>
      <c r="AE196" s="32" t="n"/>
      <c r="AF196" s="34">
        <f>IF(AND(ISNUMBER($P196),ISNUMBER($AL196),$AL196&lt;&gt;0),ROUND($P196/$AL196*100,1),"")</f>
        <v/>
      </c>
      <c r="AG196" s="35">
        <f>IF(AND(ISNUMBER($S196),ISNUMBER($AL196),$AL196&lt;&gt;0),ROUND($S196/$AL196*100,2),"")</f>
        <v/>
      </c>
      <c r="AH196" s="34">
        <f>IF(AND(ISNUMBER($Q196),ISNUMBER($AL196),$AL196&lt;&gt;0),ROUND($Q196/$AL196*100,1),"")</f>
        <v/>
      </c>
      <c r="AI196" s="29">
        <f>IF(ISNUMBER($S196),IF($S196&lt;=1,"Yes","No"),"n/a")</f>
        <v/>
      </c>
      <c r="AJ196" s="29">
        <f>IF(ISNUMBER($S196),ROUND(MAX(0,MIN(100,100-$S196*2.5-IF(ISNUMBER($T196),$T196,0)*0.12+IF($S196&lt;=1,12,0))),0),"")</f>
        <v/>
      </c>
      <c r="AK196" s="29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29" t="n">
        <v>500</v>
      </c>
      <c r="AM196" s="30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BioSteel</t>
        </is>
      </c>
      <c r="B197" s="15" t="inlineStr">
        <is>
          <t>BioSteel Sports Drink (RTD) | Peach Mango | single 500mL</t>
        </is>
      </c>
      <c r="C197" s="15" t="inlineStr">
        <is>
          <t>2) Electrolyte beverage (RTD)</t>
        </is>
      </c>
      <c r="D197" s="15" t="inlineStr">
        <is>
          <t>500 mL bottle</t>
        </is>
      </c>
      <c r="E197" s="29" t="n">
        <v>1</v>
      </c>
      <c r="F197" s="30" t="n"/>
      <c r="G197" s="31">
        <f>IF(AND(ISNUMBER($F197),ISNUMBER($E197),$E197&lt;&gt;0),$F197/$E197,"")</f>
        <v/>
      </c>
      <c r="H197" s="31">
        <f>IF(AND(ISNUMBER($F197),ISNUMBER($AL197),ISNUMBER($E197),($AL197*$E197)&lt;&gt;0),$F197/($AL197*$E197)*100,"")</f>
        <v/>
      </c>
      <c r="I197" s="32" t="n"/>
      <c r="J197" s="33" t="n"/>
      <c r="K197" s="31">
        <f>IF(AND(ISNUMBER($F197),ISNUMBER($J197)),$F197*(1-$J197),"")</f>
        <v/>
      </c>
      <c r="L197" s="32" t="n"/>
      <c r="M197" s="32" t="n"/>
      <c r="N197" s="31">
        <f>IF(ISNUMBER($F197),($F197-IF(ISNUMBER($AM197),$AM197,0))*(1-IF(ISNUMBER($J197),$J197,0)),"")</f>
        <v/>
      </c>
      <c r="O197" s="15" t="inlineStr">
        <is>
          <t>Peach Mango</t>
        </is>
      </c>
      <c r="P197" s="29" t="n">
        <v>0</v>
      </c>
      <c r="Q197" s="29" t="n">
        <v>230</v>
      </c>
      <c r="R197" s="29" t="n">
        <v>225</v>
      </c>
      <c r="S197" s="29" t="n">
        <v>0</v>
      </c>
      <c r="T197" s="29" t="n">
        <v>10</v>
      </c>
      <c r="U197" s="15" t="inlineStr">
        <is>
          <t>Stevia Leaf Extract</t>
        </is>
      </c>
      <c r="V197" s="15" t="inlineStr">
        <is>
          <t>5 essential electrolytes (Na/K/Ca/Mg/Sea Salt), zero sugar, plant-based sweetener, vegan, non-GMO, caffeine-free; made in Canada</t>
        </is>
      </c>
      <c r="W197" s="32" t="n"/>
      <c r="X197" s="32" t="n"/>
      <c r="Y197" s="32" t="n"/>
      <c r="Z197" s="32" t="n"/>
      <c r="AA197" s="15" t="inlineStr">
        <is>
          <t>Medium</t>
        </is>
      </c>
      <c r="AB197" s="15" t="inlineStr">
        <is>
          <t>Canadian brand; strong domestic hockey/sports tie-ins</t>
        </is>
      </c>
      <c r="AC197" s="15" t="inlineStr">
        <is>
          <t>Zero-sugar clean sports hydration (Canadian, pro-endorsed)</t>
        </is>
      </c>
      <c r="AD197" s="15" t="inlineStr">
        <is>
          <t>Zero sugar plus pro-sports credibility, made in Canada.</t>
        </is>
      </c>
      <c r="AE197" s="32" t="n"/>
      <c r="AF197" s="34">
        <f>IF(AND(ISNUMBER($P197),ISNUMBER($AL197),$AL197&lt;&gt;0),ROUND($P197/$AL197*100,1),"")</f>
        <v/>
      </c>
      <c r="AG197" s="35">
        <f>IF(AND(ISNUMBER($S197),ISNUMBER($AL197),$AL197&lt;&gt;0),ROUND($S197/$AL197*100,2),"")</f>
        <v/>
      </c>
      <c r="AH197" s="34">
        <f>IF(AND(ISNUMBER($Q197),ISNUMBER($AL197),$AL197&lt;&gt;0),ROUND($Q197/$AL197*100,1),"")</f>
        <v/>
      </c>
      <c r="AI197" s="29">
        <f>IF(ISNUMBER($S197),IF($S197&lt;=1,"Yes","No"),"n/a")</f>
        <v/>
      </c>
      <c r="AJ197" s="29">
        <f>IF(ISNUMBER($S197),ROUND(MAX(0,MIN(100,100-$S197*2.5-IF(ISNUMBER($T197),$T197,0)*0.12+IF($S197&lt;=1,12,0))),0),"")</f>
        <v/>
      </c>
      <c r="AK197" s="29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29" t="n">
        <v>500</v>
      </c>
      <c r="AM197" s="30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BioSteel</t>
        </is>
      </c>
      <c r="B198" s="15" t="inlineStr">
        <is>
          <t>BioSteel Sports Drink (RTD) | Peach Mango | 8-pack 500mL</t>
        </is>
      </c>
      <c r="C198" s="15" t="inlineStr">
        <is>
          <t>2) Electrolyte beverage (RTD)</t>
        </is>
      </c>
      <c r="D198" s="15" t="inlineStr">
        <is>
          <t>500 mL bottle</t>
        </is>
      </c>
      <c r="E198" s="29" t="n">
        <v>8</v>
      </c>
      <c r="F198" s="30" t="n"/>
      <c r="G198" s="31">
        <f>IF(AND(ISNUMBER($F198),ISNUMBER($E198),$E198&lt;&gt;0),$F198/$E198,"")</f>
        <v/>
      </c>
      <c r="H198" s="31">
        <f>IF(AND(ISNUMBER($F198),ISNUMBER($AL198),ISNUMBER($E198),($AL198*$E198)&lt;&gt;0),$F198/($AL198*$E198)*100,"")</f>
        <v/>
      </c>
      <c r="I198" s="32" t="n"/>
      <c r="J198" s="33" t="n"/>
      <c r="K198" s="31">
        <f>IF(AND(ISNUMBER($F198),ISNUMBER($J198)),$F198*(1-$J198),"")</f>
        <v/>
      </c>
      <c r="L198" s="32" t="n"/>
      <c r="M198" s="32" t="n"/>
      <c r="N198" s="31">
        <f>IF(ISNUMBER($F198),($F198-IF(ISNUMBER($AM198),$AM198,0))*(1-IF(ISNUMBER($J198),$J198,0)),"")</f>
        <v/>
      </c>
      <c r="O198" s="15" t="inlineStr">
        <is>
          <t>Peach Mango</t>
        </is>
      </c>
      <c r="P198" s="29" t="n">
        <v>0</v>
      </c>
      <c r="Q198" s="29" t="n">
        <v>230</v>
      </c>
      <c r="R198" s="29" t="n">
        <v>225</v>
      </c>
      <c r="S198" s="29" t="n">
        <v>0</v>
      </c>
      <c r="T198" s="29" t="n">
        <v>10</v>
      </c>
      <c r="U198" s="15" t="inlineStr">
        <is>
          <t>Stevia Leaf Extract</t>
        </is>
      </c>
      <c r="V198" s="15" t="inlineStr">
        <is>
          <t>5 essential electrolytes (Na/K/Ca/Mg/Sea Salt), zero sugar, plant-based sweetener, vegan, non-GMO, caffeine-free; made in Canada</t>
        </is>
      </c>
      <c r="W198" s="32" t="n"/>
      <c r="X198" s="32" t="n"/>
      <c r="Y198" s="32" t="n"/>
      <c r="Z198" s="32" t="n"/>
      <c r="AA198" s="15" t="inlineStr">
        <is>
          <t>Medium</t>
        </is>
      </c>
      <c r="AB198" s="15" t="inlineStr">
        <is>
          <t>Canadian brand; strong domestic hockey/sports tie-ins</t>
        </is>
      </c>
      <c r="AC198" s="15" t="inlineStr">
        <is>
          <t>Zero-sugar clean sports hydration (Canadian, pro-endorsed)</t>
        </is>
      </c>
      <c r="AD198" s="15" t="inlineStr">
        <is>
          <t>Zero sugar plus pro-sports credibility, made in Canada.</t>
        </is>
      </c>
      <c r="AE198" s="32" t="n"/>
      <c r="AF198" s="34">
        <f>IF(AND(ISNUMBER($P198),ISNUMBER($AL198),$AL198&lt;&gt;0),ROUND($P198/$AL198*100,1),"")</f>
        <v/>
      </c>
      <c r="AG198" s="35">
        <f>IF(AND(ISNUMBER($S198),ISNUMBER($AL198),$AL198&lt;&gt;0),ROUND($S198/$AL198*100,2),"")</f>
        <v/>
      </c>
      <c r="AH198" s="34">
        <f>IF(AND(ISNUMBER($Q198),ISNUMBER($AL198),$AL198&lt;&gt;0),ROUND($Q198/$AL198*100,1),"")</f>
        <v/>
      </c>
      <c r="AI198" s="29">
        <f>IF(ISNUMBER($S198),IF($S198&lt;=1,"Yes","No"),"n/a")</f>
        <v/>
      </c>
      <c r="AJ198" s="29">
        <f>IF(ISNUMBER($S198),ROUND(MAX(0,MIN(100,100-$S198*2.5-IF(ISNUMBER($T198),$T198,0)*0.12+IF($S198&lt;=1,12,0))),0),"")</f>
        <v/>
      </c>
      <c r="AK198" s="29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29" t="n">
        <v>500</v>
      </c>
      <c r="AM198" s="30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BioSteel</t>
        </is>
      </c>
      <c r="B199" s="15" t="inlineStr">
        <is>
          <t>BioSteel Sports Drink (RTD) | Peach Mango | 12-pack 500mL</t>
        </is>
      </c>
      <c r="C199" s="15" t="inlineStr">
        <is>
          <t>2) Electrolyte beverage (RTD)</t>
        </is>
      </c>
      <c r="D199" s="15" t="inlineStr">
        <is>
          <t>500 mL bottle</t>
        </is>
      </c>
      <c r="E199" s="29" t="n">
        <v>12</v>
      </c>
      <c r="F199" s="30" t="n"/>
      <c r="G199" s="31">
        <f>IF(AND(ISNUMBER($F199),ISNUMBER($E199),$E199&lt;&gt;0),$F199/$E199,"")</f>
        <v/>
      </c>
      <c r="H199" s="31">
        <f>IF(AND(ISNUMBER($F199),ISNUMBER($AL199),ISNUMBER($E199),($AL199*$E199)&lt;&gt;0),$F199/($AL199*$E199)*100,"")</f>
        <v/>
      </c>
      <c r="I199" s="32" t="n"/>
      <c r="J199" s="33" t="n"/>
      <c r="K199" s="31">
        <f>IF(AND(ISNUMBER($F199),ISNUMBER($J199)),$F199*(1-$J199),"")</f>
        <v/>
      </c>
      <c r="L199" s="32" t="n"/>
      <c r="M199" s="32" t="n"/>
      <c r="N199" s="31">
        <f>IF(ISNUMBER($F199),($F199-IF(ISNUMBER($AM199),$AM199,0))*(1-IF(ISNUMBER($J199),$J199,0)),"")</f>
        <v/>
      </c>
      <c r="O199" s="15" t="inlineStr">
        <is>
          <t>Peach Mango</t>
        </is>
      </c>
      <c r="P199" s="29" t="n">
        <v>0</v>
      </c>
      <c r="Q199" s="29" t="n">
        <v>230</v>
      </c>
      <c r="R199" s="29" t="n">
        <v>225</v>
      </c>
      <c r="S199" s="29" t="n">
        <v>0</v>
      </c>
      <c r="T199" s="29" t="n">
        <v>10</v>
      </c>
      <c r="U199" s="15" t="inlineStr">
        <is>
          <t>Stevia Leaf Extract</t>
        </is>
      </c>
      <c r="V199" s="15" t="inlineStr">
        <is>
          <t>5 essential electrolytes (Na/K/Ca/Mg/Sea Salt), zero sugar, plant-based sweetener, vegan, non-GMO, caffeine-free; made in Canada</t>
        </is>
      </c>
      <c r="W199" s="32" t="n"/>
      <c r="X199" s="32" t="n"/>
      <c r="Y199" s="32" t="n"/>
      <c r="Z199" s="32" t="n"/>
      <c r="AA199" s="15" t="inlineStr">
        <is>
          <t>Medium</t>
        </is>
      </c>
      <c r="AB199" s="15" t="inlineStr">
        <is>
          <t>Canadian brand; strong domestic hockey/sports tie-ins</t>
        </is>
      </c>
      <c r="AC199" s="15" t="inlineStr">
        <is>
          <t>Zero-sugar clean sports hydration (Canadian, pro-endorsed)</t>
        </is>
      </c>
      <c r="AD199" s="15" t="inlineStr">
        <is>
          <t>Zero sugar plus pro-sports credibility, made in Canada.</t>
        </is>
      </c>
      <c r="AE199" s="32" t="n"/>
      <c r="AF199" s="34">
        <f>IF(AND(ISNUMBER($P199),ISNUMBER($AL199),$AL199&lt;&gt;0),ROUND($P199/$AL199*100,1),"")</f>
        <v/>
      </c>
      <c r="AG199" s="35">
        <f>IF(AND(ISNUMBER($S199),ISNUMBER($AL199),$AL199&lt;&gt;0),ROUND($S199/$AL199*100,2),"")</f>
        <v/>
      </c>
      <c r="AH199" s="34">
        <f>IF(AND(ISNUMBER($Q199),ISNUMBER($AL199),$AL199&lt;&gt;0),ROUND($Q199/$AL199*100,1),"")</f>
        <v/>
      </c>
      <c r="AI199" s="29">
        <f>IF(ISNUMBER($S199),IF($S199&lt;=1,"Yes","No"),"n/a")</f>
        <v/>
      </c>
      <c r="AJ199" s="29">
        <f>IF(ISNUMBER($S199),ROUND(MAX(0,MIN(100,100-$S199*2.5-IF(ISNUMBER($T199),$T199,0)*0.12+IF($S199&lt;=1,12,0))),0),"")</f>
        <v/>
      </c>
      <c r="AK199" s="29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29" t="n">
        <v>500</v>
      </c>
      <c r="AM199" s="30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BioSteel</t>
        </is>
      </c>
      <c r="B200" s="15" t="inlineStr">
        <is>
          <t>BioSteel Sports Drink (RTD) | Peach Mango | 18-pack 500mL</t>
        </is>
      </c>
      <c r="C200" s="15" t="inlineStr">
        <is>
          <t>2) Electrolyte beverage (RTD)</t>
        </is>
      </c>
      <c r="D200" s="15" t="inlineStr">
        <is>
          <t>500 mL bottle</t>
        </is>
      </c>
      <c r="E200" s="29" t="n">
        <v>18</v>
      </c>
      <c r="F200" s="30" t="n"/>
      <c r="G200" s="31">
        <f>IF(AND(ISNUMBER($F200),ISNUMBER($E200),$E200&lt;&gt;0),$F200/$E200,"")</f>
        <v/>
      </c>
      <c r="H200" s="31">
        <f>IF(AND(ISNUMBER($F200),ISNUMBER($AL200),ISNUMBER($E200),($AL200*$E200)&lt;&gt;0),$F200/($AL200*$E200)*100,"")</f>
        <v/>
      </c>
      <c r="I200" s="32" t="n"/>
      <c r="J200" s="33" t="n"/>
      <c r="K200" s="31">
        <f>IF(AND(ISNUMBER($F200),ISNUMBER($J200)),$F200*(1-$J200),"")</f>
        <v/>
      </c>
      <c r="L200" s="32" t="n"/>
      <c r="M200" s="32" t="n"/>
      <c r="N200" s="31">
        <f>IF(ISNUMBER($F200),($F200-IF(ISNUMBER($AM200),$AM200,0))*(1-IF(ISNUMBER($J200),$J200,0)),"")</f>
        <v/>
      </c>
      <c r="O200" s="15" t="inlineStr">
        <is>
          <t>Peach Mango</t>
        </is>
      </c>
      <c r="P200" s="29" t="n">
        <v>0</v>
      </c>
      <c r="Q200" s="29" t="n">
        <v>230</v>
      </c>
      <c r="R200" s="29" t="n">
        <v>225</v>
      </c>
      <c r="S200" s="29" t="n">
        <v>0</v>
      </c>
      <c r="T200" s="29" t="n">
        <v>10</v>
      </c>
      <c r="U200" s="15" t="inlineStr">
        <is>
          <t>Stevia Leaf Extract</t>
        </is>
      </c>
      <c r="V200" s="15" t="inlineStr">
        <is>
          <t>5 essential electrolytes (Na/K/Ca/Mg/Sea Salt), zero sugar, plant-based sweetener, vegan, non-GMO, caffeine-free; made in Canada</t>
        </is>
      </c>
      <c r="W200" s="32" t="n"/>
      <c r="X200" s="32" t="n"/>
      <c r="Y200" s="32" t="n"/>
      <c r="Z200" s="32" t="n"/>
      <c r="AA200" s="15" t="inlineStr">
        <is>
          <t>Medium</t>
        </is>
      </c>
      <c r="AB200" s="15" t="inlineStr">
        <is>
          <t>Canadian brand; strong domestic hockey/sports tie-ins</t>
        </is>
      </c>
      <c r="AC200" s="15" t="inlineStr">
        <is>
          <t>Zero-sugar clean sports hydration (Canadian, pro-endorsed)</t>
        </is>
      </c>
      <c r="AD200" s="15" t="inlineStr">
        <is>
          <t>Zero sugar plus pro-sports credibility, made in Canada.</t>
        </is>
      </c>
      <c r="AE200" s="32" t="n"/>
      <c r="AF200" s="34">
        <f>IF(AND(ISNUMBER($P200),ISNUMBER($AL200),$AL200&lt;&gt;0),ROUND($P200/$AL200*100,1),"")</f>
        <v/>
      </c>
      <c r="AG200" s="35">
        <f>IF(AND(ISNUMBER($S200),ISNUMBER($AL200),$AL200&lt;&gt;0),ROUND($S200/$AL200*100,2),"")</f>
        <v/>
      </c>
      <c r="AH200" s="34">
        <f>IF(AND(ISNUMBER($Q200),ISNUMBER($AL200),$AL200&lt;&gt;0),ROUND($Q200/$AL200*100,1),"")</f>
        <v/>
      </c>
      <c r="AI200" s="29">
        <f>IF(ISNUMBER($S200),IF($S200&lt;=1,"Yes","No"),"n/a")</f>
        <v/>
      </c>
      <c r="AJ200" s="29">
        <f>IF(ISNUMBER($S200),ROUND(MAX(0,MIN(100,100-$S200*2.5-IF(ISNUMBER($T200),$T200,0)*0.12+IF($S200&lt;=1,12,0))),0),"")</f>
        <v/>
      </c>
      <c r="AK200" s="29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29" t="n">
        <v>500</v>
      </c>
      <c r="AM200" s="30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BioSteel</t>
        </is>
      </c>
      <c r="B201" s="15" t="inlineStr">
        <is>
          <t>BioSteel Sports Drink (RTD) | Peach Mango | 24-pack 500mL</t>
        </is>
      </c>
      <c r="C201" s="15" t="inlineStr">
        <is>
          <t>2) Electrolyte beverage (RTD)</t>
        </is>
      </c>
      <c r="D201" s="15" t="inlineStr">
        <is>
          <t>500 mL bottle</t>
        </is>
      </c>
      <c r="E201" s="29" t="n">
        <v>24</v>
      </c>
      <c r="F201" s="30" t="n"/>
      <c r="G201" s="31">
        <f>IF(AND(ISNUMBER($F201),ISNUMBER($E201),$E201&lt;&gt;0),$F201/$E201,"")</f>
        <v/>
      </c>
      <c r="H201" s="31">
        <f>IF(AND(ISNUMBER($F201),ISNUMBER($AL201),ISNUMBER($E201),($AL201*$E201)&lt;&gt;0),$F201/($AL201*$E201)*100,"")</f>
        <v/>
      </c>
      <c r="I201" s="32" t="n"/>
      <c r="J201" s="33" t="n"/>
      <c r="K201" s="31">
        <f>IF(AND(ISNUMBER($F201),ISNUMBER($J201)),$F201*(1-$J201),"")</f>
        <v/>
      </c>
      <c r="L201" s="32" t="n"/>
      <c r="M201" s="32" t="n"/>
      <c r="N201" s="31">
        <f>IF(ISNUMBER($F201),($F201-IF(ISNUMBER($AM201),$AM201,0))*(1-IF(ISNUMBER($J201),$J201,0)),"")</f>
        <v/>
      </c>
      <c r="O201" s="15" t="inlineStr">
        <is>
          <t>Peach Mango</t>
        </is>
      </c>
      <c r="P201" s="29" t="n">
        <v>0</v>
      </c>
      <c r="Q201" s="29" t="n">
        <v>230</v>
      </c>
      <c r="R201" s="29" t="n">
        <v>225</v>
      </c>
      <c r="S201" s="29" t="n">
        <v>0</v>
      </c>
      <c r="T201" s="29" t="n">
        <v>10</v>
      </c>
      <c r="U201" s="15" t="inlineStr">
        <is>
          <t>Stevia Leaf Extract</t>
        </is>
      </c>
      <c r="V201" s="15" t="inlineStr">
        <is>
          <t>5 essential electrolytes (Na/K/Ca/Mg/Sea Salt), zero sugar, plant-based sweetener, vegan, non-GMO, caffeine-free; made in Canada</t>
        </is>
      </c>
      <c r="W201" s="32" t="n"/>
      <c r="X201" s="32" t="n"/>
      <c r="Y201" s="32" t="n"/>
      <c r="Z201" s="32" t="n"/>
      <c r="AA201" s="15" t="inlineStr">
        <is>
          <t>Medium</t>
        </is>
      </c>
      <c r="AB201" s="15" t="inlineStr">
        <is>
          <t>Canadian brand; strong domestic hockey/sports tie-ins</t>
        </is>
      </c>
      <c r="AC201" s="15" t="inlineStr">
        <is>
          <t>Zero-sugar clean sports hydration (Canadian, pro-endorsed)</t>
        </is>
      </c>
      <c r="AD201" s="15" t="inlineStr">
        <is>
          <t>Zero sugar plus pro-sports credibility, made in Canada.</t>
        </is>
      </c>
      <c r="AE201" s="32" t="n"/>
      <c r="AF201" s="34">
        <f>IF(AND(ISNUMBER($P201),ISNUMBER($AL201),$AL201&lt;&gt;0),ROUND($P201/$AL201*100,1),"")</f>
        <v/>
      </c>
      <c r="AG201" s="35">
        <f>IF(AND(ISNUMBER($S201),ISNUMBER($AL201),$AL201&lt;&gt;0),ROUND($S201/$AL201*100,2),"")</f>
        <v/>
      </c>
      <c r="AH201" s="34">
        <f>IF(AND(ISNUMBER($Q201),ISNUMBER($AL201),$AL201&lt;&gt;0),ROUND($Q201/$AL201*100,1),"")</f>
        <v/>
      </c>
      <c r="AI201" s="29">
        <f>IF(ISNUMBER($S201),IF($S201&lt;=1,"Yes","No"),"n/a")</f>
        <v/>
      </c>
      <c r="AJ201" s="29">
        <f>IF(ISNUMBER($S201),ROUND(MAX(0,MIN(100,100-$S201*2.5-IF(ISNUMBER($T201),$T201,0)*0.12+IF($S201&lt;=1,12,0))),0),"")</f>
        <v/>
      </c>
      <c r="AK201" s="29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29" t="n">
        <v>500</v>
      </c>
      <c r="AM201" s="30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CWENCH</t>
        </is>
      </c>
      <c r="B202" s="15" t="inlineStr">
        <is>
          <t>CWENCH Hydration | Blue Raspberry | single 500mL</t>
        </is>
      </c>
      <c r="C202" s="15" t="inlineStr">
        <is>
          <t>2) Electrolyte beverage (RTD)</t>
        </is>
      </c>
      <c r="D202" s="15" t="inlineStr">
        <is>
          <t>500 mL bottle</t>
        </is>
      </c>
      <c r="E202" s="29" t="n">
        <v>1</v>
      </c>
      <c r="F202" s="30" t="n"/>
      <c r="G202" s="31">
        <f>IF(AND(ISNUMBER($F202),ISNUMBER($E202),$E202&lt;&gt;0),$F202/$E202,"")</f>
        <v/>
      </c>
      <c r="H202" s="31">
        <f>IF(AND(ISNUMBER($F202),ISNUMBER($AL202),ISNUMBER($E202),($AL202*$E202)&lt;&gt;0),$F202/($AL202*$E202)*100,"")</f>
        <v/>
      </c>
      <c r="I202" s="32" t="n"/>
      <c r="J202" s="33" t="n"/>
      <c r="K202" s="31">
        <f>IF(AND(ISNUMBER($F202),ISNUMBER($J202)),$F202*(1-$J202),"")</f>
        <v/>
      </c>
      <c r="L202" s="32" t="n"/>
      <c r="M202" s="32" t="n"/>
      <c r="N202" s="31">
        <f>IF(ISNUMBER($F202),($F202-IF(ISNUMBER($AM202),$AM202,0))*(1-IF(ISNUMBER($J202),$J202,0)),"")</f>
        <v/>
      </c>
      <c r="O202" s="15" t="inlineStr">
        <is>
          <t>Blue Raspberry</t>
        </is>
      </c>
      <c r="P202" s="29" t="n">
        <v>0</v>
      </c>
      <c r="Q202" s="29" t="n">
        <v>200</v>
      </c>
      <c r="R202" s="29" t="n">
        <v>100</v>
      </c>
      <c r="S202" s="29" t="n">
        <v>0</v>
      </c>
      <c r="T202" s="29" t="n">
        <v>15</v>
      </c>
      <c r="U202" s="15" t="inlineStr">
        <is>
          <t>Sucralose</t>
        </is>
      </c>
      <c r="V202" s="15" t="inlineStr">
        <is>
          <t>Zero sugar, electrolytes, vitamins; Canadian challenger brand</t>
        </is>
      </c>
      <c r="W202" s="32" t="n"/>
      <c r="X202" s="32" t="n"/>
      <c r="Y202" s="32" t="n"/>
      <c r="Z202" s="32" t="n"/>
      <c r="AA202" s="15" t="inlineStr">
        <is>
          <t>Low</t>
        </is>
      </c>
      <c r="AB202" s="15" t="inlineStr">
        <is>
          <t>New Canadian entrant; limited reviews/footprint</t>
        </is>
      </c>
      <c r="AC202" s="15" t="inlineStr">
        <is>
          <t>Affordable Canadian zero-sugar hydration</t>
        </is>
      </c>
      <c r="AD202" s="15" t="inlineStr">
        <is>
          <t>Local challenger price and zero sugar.</t>
        </is>
      </c>
      <c r="AE202" s="32" t="n"/>
      <c r="AF202" s="34">
        <f>IF(AND(ISNUMBER($P202),ISNUMBER($AL202),$AL202&lt;&gt;0),ROUND($P202/$AL202*100,1),"")</f>
        <v/>
      </c>
      <c r="AG202" s="35">
        <f>IF(AND(ISNUMBER($S202),ISNUMBER($AL202),$AL202&lt;&gt;0),ROUND($S202/$AL202*100,2),"")</f>
        <v/>
      </c>
      <c r="AH202" s="34">
        <f>IF(AND(ISNUMBER($Q202),ISNUMBER($AL202),$AL202&lt;&gt;0),ROUND($Q202/$AL202*100,1),"")</f>
        <v/>
      </c>
      <c r="AI202" s="29">
        <f>IF(ISNUMBER($S202),IF($S202&lt;=1,"Yes","No"),"n/a")</f>
        <v/>
      </c>
      <c r="AJ202" s="29">
        <f>IF(ISNUMBER($S202),ROUND(MAX(0,MIN(100,100-$S202*2.5-IF(ISNUMBER($T202),$T202,0)*0.12+IF($S202&lt;=1,12,0))),0),"")</f>
        <v/>
      </c>
      <c r="AK202" s="29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29" t="n">
        <v>500</v>
      </c>
      <c r="AM202" s="30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CWENCH</t>
        </is>
      </c>
      <c r="B203" s="15" t="inlineStr">
        <is>
          <t>CWENCH Hydration | Blue Raspberry | 8-pack 500mL</t>
        </is>
      </c>
      <c r="C203" s="15" t="inlineStr">
        <is>
          <t>2) Electrolyte beverage (RTD)</t>
        </is>
      </c>
      <c r="D203" s="15" t="inlineStr">
        <is>
          <t>500 mL bottle</t>
        </is>
      </c>
      <c r="E203" s="29" t="n">
        <v>8</v>
      </c>
      <c r="F203" s="30" t="n"/>
      <c r="G203" s="31">
        <f>IF(AND(ISNUMBER($F203),ISNUMBER($E203),$E203&lt;&gt;0),$F203/$E203,"")</f>
        <v/>
      </c>
      <c r="H203" s="31">
        <f>IF(AND(ISNUMBER($F203),ISNUMBER($AL203),ISNUMBER($E203),($AL203*$E203)&lt;&gt;0),$F203/($AL203*$E203)*100,"")</f>
        <v/>
      </c>
      <c r="I203" s="32" t="n"/>
      <c r="J203" s="33" t="n"/>
      <c r="K203" s="31">
        <f>IF(AND(ISNUMBER($F203),ISNUMBER($J203)),$F203*(1-$J203),"")</f>
        <v/>
      </c>
      <c r="L203" s="32" t="n"/>
      <c r="M203" s="32" t="n"/>
      <c r="N203" s="31">
        <f>IF(ISNUMBER($F203),($F203-IF(ISNUMBER($AM203),$AM203,0))*(1-IF(ISNUMBER($J203),$J203,0)),"")</f>
        <v/>
      </c>
      <c r="O203" s="15" t="inlineStr">
        <is>
          <t>Blue Raspberry</t>
        </is>
      </c>
      <c r="P203" s="29" t="n">
        <v>0</v>
      </c>
      <c r="Q203" s="29" t="n">
        <v>200</v>
      </c>
      <c r="R203" s="29" t="n">
        <v>100</v>
      </c>
      <c r="S203" s="29" t="n">
        <v>0</v>
      </c>
      <c r="T203" s="29" t="n">
        <v>15</v>
      </c>
      <c r="U203" s="15" t="inlineStr">
        <is>
          <t>Sucralose</t>
        </is>
      </c>
      <c r="V203" s="15" t="inlineStr">
        <is>
          <t>Zero sugar, electrolytes, vitamins; Canadian challenger brand</t>
        </is>
      </c>
      <c r="W203" s="32" t="n"/>
      <c r="X203" s="32" t="n"/>
      <c r="Y203" s="32" t="n"/>
      <c r="Z203" s="32" t="n"/>
      <c r="AA203" s="15" t="inlineStr">
        <is>
          <t>Low</t>
        </is>
      </c>
      <c r="AB203" s="15" t="inlineStr">
        <is>
          <t>New Canadian entrant; limited reviews/footprint</t>
        </is>
      </c>
      <c r="AC203" s="15" t="inlineStr">
        <is>
          <t>Affordable Canadian zero-sugar hydration</t>
        </is>
      </c>
      <c r="AD203" s="15" t="inlineStr">
        <is>
          <t>Local challenger price and zero sugar.</t>
        </is>
      </c>
      <c r="AE203" s="32" t="n"/>
      <c r="AF203" s="34">
        <f>IF(AND(ISNUMBER($P203),ISNUMBER($AL203),$AL203&lt;&gt;0),ROUND($P203/$AL203*100,1),"")</f>
        <v/>
      </c>
      <c r="AG203" s="35">
        <f>IF(AND(ISNUMBER($S203),ISNUMBER($AL203),$AL203&lt;&gt;0),ROUND($S203/$AL203*100,2),"")</f>
        <v/>
      </c>
      <c r="AH203" s="34">
        <f>IF(AND(ISNUMBER($Q203),ISNUMBER($AL203),$AL203&lt;&gt;0),ROUND($Q203/$AL203*100,1),"")</f>
        <v/>
      </c>
      <c r="AI203" s="29">
        <f>IF(ISNUMBER($S203),IF($S203&lt;=1,"Yes","No"),"n/a")</f>
        <v/>
      </c>
      <c r="AJ203" s="29">
        <f>IF(ISNUMBER($S203),ROUND(MAX(0,MIN(100,100-$S203*2.5-IF(ISNUMBER($T203),$T203,0)*0.12+IF($S203&lt;=1,12,0))),0),"")</f>
        <v/>
      </c>
      <c r="AK203" s="29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29" t="n">
        <v>500</v>
      </c>
      <c r="AM203" s="30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CWENCH</t>
        </is>
      </c>
      <c r="B204" s="15" t="inlineStr">
        <is>
          <t>CWENCH Hydration | Blue Raspberry | 12-pack 500mL</t>
        </is>
      </c>
      <c r="C204" s="15" t="inlineStr">
        <is>
          <t>2) Electrolyte beverage (RTD)</t>
        </is>
      </c>
      <c r="D204" s="15" t="inlineStr">
        <is>
          <t>500 mL bottle</t>
        </is>
      </c>
      <c r="E204" s="29" t="n">
        <v>12</v>
      </c>
      <c r="F204" s="30" t="n"/>
      <c r="G204" s="31">
        <f>IF(AND(ISNUMBER($F204),ISNUMBER($E204),$E204&lt;&gt;0),$F204/$E204,"")</f>
        <v/>
      </c>
      <c r="H204" s="31">
        <f>IF(AND(ISNUMBER($F204),ISNUMBER($AL204),ISNUMBER($E204),($AL204*$E204)&lt;&gt;0),$F204/($AL204*$E204)*100,"")</f>
        <v/>
      </c>
      <c r="I204" s="32" t="n"/>
      <c r="J204" s="33" t="n"/>
      <c r="K204" s="31">
        <f>IF(AND(ISNUMBER($F204),ISNUMBER($J204)),$F204*(1-$J204),"")</f>
        <v/>
      </c>
      <c r="L204" s="32" t="n"/>
      <c r="M204" s="32" t="n"/>
      <c r="N204" s="31">
        <f>IF(ISNUMBER($F204),($F204-IF(ISNUMBER($AM204),$AM204,0))*(1-IF(ISNUMBER($J204),$J204,0)),"")</f>
        <v/>
      </c>
      <c r="O204" s="15" t="inlineStr">
        <is>
          <t>Blue Raspberry</t>
        </is>
      </c>
      <c r="P204" s="29" t="n">
        <v>0</v>
      </c>
      <c r="Q204" s="29" t="n">
        <v>200</v>
      </c>
      <c r="R204" s="29" t="n">
        <v>100</v>
      </c>
      <c r="S204" s="29" t="n">
        <v>0</v>
      </c>
      <c r="T204" s="29" t="n">
        <v>15</v>
      </c>
      <c r="U204" s="15" t="inlineStr">
        <is>
          <t>Sucralose</t>
        </is>
      </c>
      <c r="V204" s="15" t="inlineStr">
        <is>
          <t>Zero sugar, electrolytes, vitamins; Canadian challenger brand</t>
        </is>
      </c>
      <c r="W204" s="32" t="n"/>
      <c r="X204" s="32" t="n"/>
      <c r="Y204" s="32" t="n"/>
      <c r="Z204" s="32" t="n"/>
      <c r="AA204" s="15" t="inlineStr">
        <is>
          <t>Low</t>
        </is>
      </c>
      <c r="AB204" s="15" t="inlineStr">
        <is>
          <t>New Canadian entrant; limited reviews/footprint</t>
        </is>
      </c>
      <c r="AC204" s="15" t="inlineStr">
        <is>
          <t>Affordable Canadian zero-sugar hydration</t>
        </is>
      </c>
      <c r="AD204" s="15" t="inlineStr">
        <is>
          <t>Local challenger price and zero sugar.</t>
        </is>
      </c>
      <c r="AE204" s="32" t="n"/>
      <c r="AF204" s="34">
        <f>IF(AND(ISNUMBER($P204),ISNUMBER($AL204),$AL204&lt;&gt;0),ROUND($P204/$AL204*100,1),"")</f>
        <v/>
      </c>
      <c r="AG204" s="35">
        <f>IF(AND(ISNUMBER($S204),ISNUMBER($AL204),$AL204&lt;&gt;0),ROUND($S204/$AL204*100,2),"")</f>
        <v/>
      </c>
      <c r="AH204" s="34">
        <f>IF(AND(ISNUMBER($Q204),ISNUMBER($AL204),$AL204&lt;&gt;0),ROUND($Q204/$AL204*100,1),"")</f>
        <v/>
      </c>
      <c r="AI204" s="29">
        <f>IF(ISNUMBER($S204),IF($S204&lt;=1,"Yes","No"),"n/a")</f>
        <v/>
      </c>
      <c r="AJ204" s="29">
        <f>IF(ISNUMBER($S204),ROUND(MAX(0,MIN(100,100-$S204*2.5-IF(ISNUMBER($T204),$T204,0)*0.12+IF($S204&lt;=1,12,0))),0),"")</f>
        <v/>
      </c>
      <c r="AK204" s="29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29" t="n">
        <v>500</v>
      </c>
      <c r="AM204" s="30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CWENCH</t>
        </is>
      </c>
      <c r="B205" s="15" t="inlineStr">
        <is>
          <t>CWENCH Hydration | Blue Raspberry | 18-pack 500mL</t>
        </is>
      </c>
      <c r="C205" s="15" t="inlineStr">
        <is>
          <t>2) Electrolyte beverage (RTD)</t>
        </is>
      </c>
      <c r="D205" s="15" t="inlineStr">
        <is>
          <t>500 mL bottle</t>
        </is>
      </c>
      <c r="E205" s="29" t="n">
        <v>18</v>
      </c>
      <c r="F205" s="30" t="n"/>
      <c r="G205" s="31">
        <f>IF(AND(ISNUMBER($F205),ISNUMBER($E205),$E205&lt;&gt;0),$F205/$E205,"")</f>
        <v/>
      </c>
      <c r="H205" s="31">
        <f>IF(AND(ISNUMBER($F205),ISNUMBER($AL205),ISNUMBER($E205),($AL205*$E205)&lt;&gt;0),$F205/($AL205*$E205)*100,"")</f>
        <v/>
      </c>
      <c r="I205" s="32" t="n"/>
      <c r="J205" s="33" t="n"/>
      <c r="K205" s="31">
        <f>IF(AND(ISNUMBER($F205),ISNUMBER($J205)),$F205*(1-$J205),"")</f>
        <v/>
      </c>
      <c r="L205" s="32" t="n"/>
      <c r="M205" s="32" t="n"/>
      <c r="N205" s="31">
        <f>IF(ISNUMBER($F205),($F205-IF(ISNUMBER($AM205),$AM205,0))*(1-IF(ISNUMBER($J205),$J205,0)),"")</f>
        <v/>
      </c>
      <c r="O205" s="15" t="inlineStr">
        <is>
          <t>Blue Raspberry</t>
        </is>
      </c>
      <c r="P205" s="29" t="n">
        <v>0</v>
      </c>
      <c r="Q205" s="29" t="n">
        <v>200</v>
      </c>
      <c r="R205" s="29" t="n">
        <v>100</v>
      </c>
      <c r="S205" s="29" t="n">
        <v>0</v>
      </c>
      <c r="T205" s="29" t="n">
        <v>15</v>
      </c>
      <c r="U205" s="15" t="inlineStr">
        <is>
          <t>Sucralose</t>
        </is>
      </c>
      <c r="V205" s="15" t="inlineStr">
        <is>
          <t>Zero sugar, electrolytes, vitamins; Canadian challenger brand</t>
        </is>
      </c>
      <c r="W205" s="32" t="n"/>
      <c r="X205" s="32" t="n"/>
      <c r="Y205" s="32" t="n"/>
      <c r="Z205" s="32" t="n"/>
      <c r="AA205" s="15" t="inlineStr">
        <is>
          <t>Low</t>
        </is>
      </c>
      <c r="AB205" s="15" t="inlineStr">
        <is>
          <t>New Canadian entrant; limited reviews/footprint</t>
        </is>
      </c>
      <c r="AC205" s="15" t="inlineStr">
        <is>
          <t>Affordable Canadian zero-sugar hydration</t>
        </is>
      </c>
      <c r="AD205" s="15" t="inlineStr">
        <is>
          <t>Local challenger price and zero sugar.</t>
        </is>
      </c>
      <c r="AE205" s="32" t="n"/>
      <c r="AF205" s="34">
        <f>IF(AND(ISNUMBER($P205),ISNUMBER($AL205),$AL205&lt;&gt;0),ROUND($P205/$AL205*100,1),"")</f>
        <v/>
      </c>
      <c r="AG205" s="35">
        <f>IF(AND(ISNUMBER($S205),ISNUMBER($AL205),$AL205&lt;&gt;0),ROUND($S205/$AL205*100,2),"")</f>
        <v/>
      </c>
      <c r="AH205" s="34">
        <f>IF(AND(ISNUMBER($Q205),ISNUMBER($AL205),$AL205&lt;&gt;0),ROUND($Q205/$AL205*100,1),"")</f>
        <v/>
      </c>
      <c r="AI205" s="29">
        <f>IF(ISNUMBER($S205),IF($S205&lt;=1,"Yes","No"),"n/a")</f>
        <v/>
      </c>
      <c r="AJ205" s="29">
        <f>IF(ISNUMBER($S205),ROUND(MAX(0,MIN(100,100-$S205*2.5-IF(ISNUMBER($T205),$T205,0)*0.12+IF($S205&lt;=1,12,0))),0),"")</f>
        <v/>
      </c>
      <c r="AK205" s="29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29" t="n">
        <v>500</v>
      </c>
      <c r="AM205" s="30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CWENCH</t>
        </is>
      </c>
      <c r="B206" s="15" t="inlineStr">
        <is>
          <t>CWENCH Hydration | Blue Raspberry | 24-pack 500mL</t>
        </is>
      </c>
      <c r="C206" s="15" t="inlineStr">
        <is>
          <t>2) Electrolyte beverage (RTD)</t>
        </is>
      </c>
      <c r="D206" s="15" t="inlineStr">
        <is>
          <t>500 mL bottle</t>
        </is>
      </c>
      <c r="E206" s="29" t="n">
        <v>24</v>
      </c>
      <c r="F206" s="30" t="n"/>
      <c r="G206" s="31">
        <f>IF(AND(ISNUMBER($F206),ISNUMBER($E206),$E206&lt;&gt;0),$F206/$E206,"")</f>
        <v/>
      </c>
      <c r="H206" s="31">
        <f>IF(AND(ISNUMBER($F206),ISNUMBER($AL206),ISNUMBER($E206),($AL206*$E206)&lt;&gt;0),$F206/($AL206*$E206)*100,"")</f>
        <v/>
      </c>
      <c r="I206" s="32" t="n"/>
      <c r="J206" s="33" t="n"/>
      <c r="K206" s="31">
        <f>IF(AND(ISNUMBER($F206),ISNUMBER($J206)),$F206*(1-$J206),"")</f>
        <v/>
      </c>
      <c r="L206" s="32" t="n"/>
      <c r="M206" s="32" t="n"/>
      <c r="N206" s="31">
        <f>IF(ISNUMBER($F206),($F206-IF(ISNUMBER($AM206),$AM206,0))*(1-IF(ISNUMBER($J206),$J206,0)),"")</f>
        <v/>
      </c>
      <c r="O206" s="15" t="inlineStr">
        <is>
          <t>Blue Raspberry</t>
        </is>
      </c>
      <c r="P206" s="29" t="n">
        <v>0</v>
      </c>
      <c r="Q206" s="29" t="n">
        <v>200</v>
      </c>
      <c r="R206" s="29" t="n">
        <v>100</v>
      </c>
      <c r="S206" s="29" t="n">
        <v>0</v>
      </c>
      <c r="T206" s="29" t="n">
        <v>15</v>
      </c>
      <c r="U206" s="15" t="inlineStr">
        <is>
          <t>Sucralose</t>
        </is>
      </c>
      <c r="V206" s="15" t="inlineStr">
        <is>
          <t>Zero sugar, electrolytes, vitamins; Canadian challenger brand</t>
        </is>
      </c>
      <c r="W206" s="32" t="n"/>
      <c r="X206" s="32" t="n"/>
      <c r="Y206" s="32" t="n"/>
      <c r="Z206" s="32" t="n"/>
      <c r="AA206" s="15" t="inlineStr">
        <is>
          <t>Low</t>
        </is>
      </c>
      <c r="AB206" s="15" t="inlineStr">
        <is>
          <t>New Canadian entrant; limited reviews/footprint</t>
        </is>
      </c>
      <c r="AC206" s="15" t="inlineStr">
        <is>
          <t>Affordable Canadian zero-sugar hydration</t>
        </is>
      </c>
      <c r="AD206" s="15" t="inlineStr">
        <is>
          <t>Local challenger price and zero sugar.</t>
        </is>
      </c>
      <c r="AE206" s="32" t="n"/>
      <c r="AF206" s="34">
        <f>IF(AND(ISNUMBER($P206),ISNUMBER($AL206),$AL206&lt;&gt;0),ROUND($P206/$AL206*100,1),"")</f>
        <v/>
      </c>
      <c r="AG206" s="35">
        <f>IF(AND(ISNUMBER($S206),ISNUMBER($AL206),$AL206&lt;&gt;0),ROUND($S206/$AL206*100,2),"")</f>
        <v/>
      </c>
      <c r="AH206" s="34">
        <f>IF(AND(ISNUMBER($Q206),ISNUMBER($AL206),$AL206&lt;&gt;0),ROUND($Q206/$AL206*100,1),"")</f>
        <v/>
      </c>
      <c r="AI206" s="29">
        <f>IF(ISNUMBER($S206),IF($S206&lt;=1,"Yes","No"),"n/a")</f>
        <v/>
      </c>
      <c r="AJ206" s="29">
        <f>IF(ISNUMBER($S206),ROUND(MAX(0,MIN(100,100-$S206*2.5-IF(ISNUMBER($T206),$T206,0)*0.12+IF($S206&lt;=1,12,0))),0),"")</f>
        <v/>
      </c>
      <c r="AK206" s="29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29" t="n">
        <v>500</v>
      </c>
      <c r="AM206" s="30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CWENCH</t>
        </is>
      </c>
      <c r="B207" s="15" t="inlineStr">
        <is>
          <t>CWENCH Hydration | Fruit Punch | single 500mL</t>
        </is>
      </c>
      <c r="C207" s="15" t="inlineStr">
        <is>
          <t>2) Electrolyte beverage (RTD)</t>
        </is>
      </c>
      <c r="D207" s="15" t="inlineStr">
        <is>
          <t>500 mL bottle</t>
        </is>
      </c>
      <c r="E207" s="29" t="n">
        <v>1</v>
      </c>
      <c r="F207" s="30" t="n"/>
      <c r="G207" s="31">
        <f>IF(AND(ISNUMBER($F207),ISNUMBER($E207),$E207&lt;&gt;0),$F207/$E207,"")</f>
        <v/>
      </c>
      <c r="H207" s="31">
        <f>IF(AND(ISNUMBER($F207),ISNUMBER($AL207),ISNUMBER($E207),($AL207*$E207)&lt;&gt;0),$F207/($AL207*$E207)*100,"")</f>
        <v/>
      </c>
      <c r="I207" s="32" t="n"/>
      <c r="J207" s="33" t="n"/>
      <c r="K207" s="31">
        <f>IF(AND(ISNUMBER($F207),ISNUMBER($J207)),$F207*(1-$J207),"")</f>
        <v/>
      </c>
      <c r="L207" s="32" t="n"/>
      <c r="M207" s="32" t="n"/>
      <c r="N207" s="31">
        <f>IF(ISNUMBER($F207),($F207-IF(ISNUMBER($AM207),$AM207,0))*(1-IF(ISNUMBER($J207),$J207,0)),"")</f>
        <v/>
      </c>
      <c r="O207" s="15" t="inlineStr">
        <is>
          <t>Fruit Punch</t>
        </is>
      </c>
      <c r="P207" s="29" t="n">
        <v>0</v>
      </c>
      <c r="Q207" s="29" t="n">
        <v>200</v>
      </c>
      <c r="R207" s="29" t="n">
        <v>100</v>
      </c>
      <c r="S207" s="29" t="n">
        <v>0</v>
      </c>
      <c r="T207" s="29" t="n">
        <v>15</v>
      </c>
      <c r="U207" s="15" t="inlineStr">
        <is>
          <t>Sucralose</t>
        </is>
      </c>
      <c r="V207" s="15" t="inlineStr">
        <is>
          <t>Zero sugar, electrolytes, vitamins; Canadian challenger brand</t>
        </is>
      </c>
      <c r="W207" s="32" t="n"/>
      <c r="X207" s="32" t="n"/>
      <c r="Y207" s="32" t="n"/>
      <c r="Z207" s="32" t="n"/>
      <c r="AA207" s="15" t="inlineStr">
        <is>
          <t>Low</t>
        </is>
      </c>
      <c r="AB207" s="15" t="inlineStr">
        <is>
          <t>New Canadian entrant; limited reviews/footprint</t>
        </is>
      </c>
      <c r="AC207" s="15" t="inlineStr">
        <is>
          <t>Affordable Canadian zero-sugar hydration</t>
        </is>
      </c>
      <c r="AD207" s="15" t="inlineStr">
        <is>
          <t>Local challenger price and zero sugar.</t>
        </is>
      </c>
      <c r="AE207" s="32" t="n"/>
      <c r="AF207" s="34">
        <f>IF(AND(ISNUMBER($P207),ISNUMBER($AL207),$AL207&lt;&gt;0),ROUND($P207/$AL207*100,1),"")</f>
        <v/>
      </c>
      <c r="AG207" s="35">
        <f>IF(AND(ISNUMBER($S207),ISNUMBER($AL207),$AL207&lt;&gt;0),ROUND($S207/$AL207*100,2),"")</f>
        <v/>
      </c>
      <c r="AH207" s="34">
        <f>IF(AND(ISNUMBER($Q207),ISNUMBER($AL207),$AL207&lt;&gt;0),ROUND($Q207/$AL207*100,1),"")</f>
        <v/>
      </c>
      <c r="AI207" s="29">
        <f>IF(ISNUMBER($S207),IF($S207&lt;=1,"Yes","No"),"n/a")</f>
        <v/>
      </c>
      <c r="AJ207" s="29">
        <f>IF(ISNUMBER($S207),ROUND(MAX(0,MIN(100,100-$S207*2.5-IF(ISNUMBER($T207),$T207,0)*0.12+IF($S207&lt;=1,12,0))),0),"")</f>
        <v/>
      </c>
      <c r="AK207" s="29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29" t="n">
        <v>500</v>
      </c>
      <c r="AM207" s="30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CWENCH</t>
        </is>
      </c>
      <c r="B208" s="15" t="inlineStr">
        <is>
          <t>CWENCH Hydration | Fruit Punch | 8-pack 500mL</t>
        </is>
      </c>
      <c r="C208" s="15" t="inlineStr">
        <is>
          <t>2) Electrolyte beverage (RTD)</t>
        </is>
      </c>
      <c r="D208" s="15" t="inlineStr">
        <is>
          <t>500 mL bottle</t>
        </is>
      </c>
      <c r="E208" s="29" t="n">
        <v>8</v>
      </c>
      <c r="F208" s="30" t="n"/>
      <c r="G208" s="31">
        <f>IF(AND(ISNUMBER($F208),ISNUMBER($E208),$E208&lt;&gt;0),$F208/$E208,"")</f>
        <v/>
      </c>
      <c r="H208" s="31">
        <f>IF(AND(ISNUMBER($F208),ISNUMBER($AL208),ISNUMBER($E208),($AL208*$E208)&lt;&gt;0),$F208/($AL208*$E208)*100,"")</f>
        <v/>
      </c>
      <c r="I208" s="32" t="n"/>
      <c r="J208" s="33" t="n"/>
      <c r="K208" s="31">
        <f>IF(AND(ISNUMBER($F208),ISNUMBER($J208)),$F208*(1-$J208),"")</f>
        <v/>
      </c>
      <c r="L208" s="32" t="n"/>
      <c r="M208" s="32" t="n"/>
      <c r="N208" s="31">
        <f>IF(ISNUMBER($F208),($F208-IF(ISNUMBER($AM208),$AM208,0))*(1-IF(ISNUMBER($J208),$J208,0)),"")</f>
        <v/>
      </c>
      <c r="O208" s="15" t="inlineStr">
        <is>
          <t>Fruit Punch</t>
        </is>
      </c>
      <c r="P208" s="29" t="n">
        <v>0</v>
      </c>
      <c r="Q208" s="29" t="n">
        <v>200</v>
      </c>
      <c r="R208" s="29" t="n">
        <v>100</v>
      </c>
      <c r="S208" s="29" t="n">
        <v>0</v>
      </c>
      <c r="T208" s="29" t="n">
        <v>15</v>
      </c>
      <c r="U208" s="15" t="inlineStr">
        <is>
          <t>Sucralose</t>
        </is>
      </c>
      <c r="V208" s="15" t="inlineStr">
        <is>
          <t>Zero sugar, electrolytes, vitamins; Canadian challenger brand</t>
        </is>
      </c>
      <c r="W208" s="32" t="n"/>
      <c r="X208" s="32" t="n"/>
      <c r="Y208" s="32" t="n"/>
      <c r="Z208" s="32" t="n"/>
      <c r="AA208" s="15" t="inlineStr">
        <is>
          <t>Low</t>
        </is>
      </c>
      <c r="AB208" s="15" t="inlineStr">
        <is>
          <t>New Canadian entrant; limited reviews/footprint</t>
        </is>
      </c>
      <c r="AC208" s="15" t="inlineStr">
        <is>
          <t>Affordable Canadian zero-sugar hydration</t>
        </is>
      </c>
      <c r="AD208" s="15" t="inlineStr">
        <is>
          <t>Local challenger price and zero sugar.</t>
        </is>
      </c>
      <c r="AE208" s="32" t="n"/>
      <c r="AF208" s="34">
        <f>IF(AND(ISNUMBER($P208),ISNUMBER($AL208),$AL208&lt;&gt;0),ROUND($P208/$AL208*100,1),"")</f>
        <v/>
      </c>
      <c r="AG208" s="35">
        <f>IF(AND(ISNUMBER($S208),ISNUMBER($AL208),$AL208&lt;&gt;0),ROUND($S208/$AL208*100,2),"")</f>
        <v/>
      </c>
      <c r="AH208" s="34">
        <f>IF(AND(ISNUMBER($Q208),ISNUMBER($AL208),$AL208&lt;&gt;0),ROUND($Q208/$AL208*100,1),"")</f>
        <v/>
      </c>
      <c r="AI208" s="29">
        <f>IF(ISNUMBER($S208),IF($S208&lt;=1,"Yes","No"),"n/a")</f>
        <v/>
      </c>
      <c r="AJ208" s="29">
        <f>IF(ISNUMBER($S208),ROUND(MAX(0,MIN(100,100-$S208*2.5-IF(ISNUMBER($T208),$T208,0)*0.12+IF($S208&lt;=1,12,0))),0),"")</f>
        <v/>
      </c>
      <c r="AK208" s="29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29" t="n">
        <v>500</v>
      </c>
      <c r="AM208" s="30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CWENCH</t>
        </is>
      </c>
      <c r="B209" s="15" t="inlineStr">
        <is>
          <t>CWENCH Hydration | Fruit Punch | 12-pack 500mL</t>
        </is>
      </c>
      <c r="C209" s="15" t="inlineStr">
        <is>
          <t>2) Electrolyte beverage (RTD)</t>
        </is>
      </c>
      <c r="D209" s="15" t="inlineStr">
        <is>
          <t>500 mL bottle</t>
        </is>
      </c>
      <c r="E209" s="29" t="n">
        <v>12</v>
      </c>
      <c r="F209" s="30" t="n"/>
      <c r="G209" s="31">
        <f>IF(AND(ISNUMBER($F209),ISNUMBER($E209),$E209&lt;&gt;0),$F209/$E209,"")</f>
        <v/>
      </c>
      <c r="H209" s="31">
        <f>IF(AND(ISNUMBER($F209),ISNUMBER($AL209),ISNUMBER($E209),($AL209*$E209)&lt;&gt;0),$F209/($AL209*$E209)*100,"")</f>
        <v/>
      </c>
      <c r="I209" s="32" t="n"/>
      <c r="J209" s="33" t="n"/>
      <c r="K209" s="31">
        <f>IF(AND(ISNUMBER($F209),ISNUMBER($J209)),$F209*(1-$J209),"")</f>
        <v/>
      </c>
      <c r="L209" s="32" t="n"/>
      <c r="M209" s="32" t="n"/>
      <c r="N209" s="31">
        <f>IF(ISNUMBER($F209),($F209-IF(ISNUMBER($AM209),$AM209,0))*(1-IF(ISNUMBER($J209),$J209,0)),"")</f>
        <v/>
      </c>
      <c r="O209" s="15" t="inlineStr">
        <is>
          <t>Fruit Punch</t>
        </is>
      </c>
      <c r="P209" s="29" t="n">
        <v>0</v>
      </c>
      <c r="Q209" s="29" t="n">
        <v>200</v>
      </c>
      <c r="R209" s="29" t="n">
        <v>100</v>
      </c>
      <c r="S209" s="29" t="n">
        <v>0</v>
      </c>
      <c r="T209" s="29" t="n">
        <v>15</v>
      </c>
      <c r="U209" s="15" t="inlineStr">
        <is>
          <t>Sucralose</t>
        </is>
      </c>
      <c r="V209" s="15" t="inlineStr">
        <is>
          <t>Zero sugar, electrolytes, vitamins; Canadian challenger brand</t>
        </is>
      </c>
      <c r="W209" s="32" t="n"/>
      <c r="X209" s="32" t="n"/>
      <c r="Y209" s="32" t="n"/>
      <c r="Z209" s="32" t="n"/>
      <c r="AA209" s="15" t="inlineStr">
        <is>
          <t>Low</t>
        </is>
      </c>
      <c r="AB209" s="15" t="inlineStr">
        <is>
          <t>New Canadian entrant; limited reviews/footprint</t>
        </is>
      </c>
      <c r="AC209" s="15" t="inlineStr">
        <is>
          <t>Affordable Canadian zero-sugar hydration</t>
        </is>
      </c>
      <c r="AD209" s="15" t="inlineStr">
        <is>
          <t>Local challenger price and zero sugar.</t>
        </is>
      </c>
      <c r="AE209" s="32" t="n"/>
      <c r="AF209" s="34">
        <f>IF(AND(ISNUMBER($P209),ISNUMBER($AL209),$AL209&lt;&gt;0),ROUND($P209/$AL209*100,1),"")</f>
        <v/>
      </c>
      <c r="AG209" s="35">
        <f>IF(AND(ISNUMBER($S209),ISNUMBER($AL209),$AL209&lt;&gt;0),ROUND($S209/$AL209*100,2),"")</f>
        <v/>
      </c>
      <c r="AH209" s="34">
        <f>IF(AND(ISNUMBER($Q209),ISNUMBER($AL209),$AL209&lt;&gt;0),ROUND($Q209/$AL209*100,1),"")</f>
        <v/>
      </c>
      <c r="AI209" s="29">
        <f>IF(ISNUMBER($S209),IF($S209&lt;=1,"Yes","No"),"n/a")</f>
        <v/>
      </c>
      <c r="AJ209" s="29">
        <f>IF(ISNUMBER($S209),ROUND(MAX(0,MIN(100,100-$S209*2.5-IF(ISNUMBER($T209),$T209,0)*0.12+IF($S209&lt;=1,12,0))),0),"")</f>
        <v/>
      </c>
      <c r="AK209" s="29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29" t="n">
        <v>500</v>
      </c>
      <c r="AM209" s="30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CWENCH</t>
        </is>
      </c>
      <c r="B210" s="15" t="inlineStr">
        <is>
          <t>CWENCH Hydration | Fruit Punch | 18-pack 500mL</t>
        </is>
      </c>
      <c r="C210" s="15" t="inlineStr">
        <is>
          <t>2) Electrolyte beverage (RTD)</t>
        </is>
      </c>
      <c r="D210" s="15" t="inlineStr">
        <is>
          <t>500 mL bottle</t>
        </is>
      </c>
      <c r="E210" s="29" t="n">
        <v>18</v>
      </c>
      <c r="F210" s="30" t="n"/>
      <c r="G210" s="31">
        <f>IF(AND(ISNUMBER($F210),ISNUMBER($E210),$E210&lt;&gt;0),$F210/$E210,"")</f>
        <v/>
      </c>
      <c r="H210" s="31">
        <f>IF(AND(ISNUMBER($F210),ISNUMBER($AL210),ISNUMBER($E210),($AL210*$E210)&lt;&gt;0),$F210/($AL210*$E210)*100,"")</f>
        <v/>
      </c>
      <c r="I210" s="32" t="n"/>
      <c r="J210" s="33" t="n"/>
      <c r="K210" s="31">
        <f>IF(AND(ISNUMBER($F210),ISNUMBER($J210)),$F210*(1-$J210),"")</f>
        <v/>
      </c>
      <c r="L210" s="32" t="n"/>
      <c r="M210" s="32" t="n"/>
      <c r="N210" s="31">
        <f>IF(ISNUMBER($F210),($F210-IF(ISNUMBER($AM210),$AM210,0))*(1-IF(ISNUMBER($J210),$J210,0)),"")</f>
        <v/>
      </c>
      <c r="O210" s="15" t="inlineStr">
        <is>
          <t>Fruit Punch</t>
        </is>
      </c>
      <c r="P210" s="29" t="n">
        <v>0</v>
      </c>
      <c r="Q210" s="29" t="n">
        <v>200</v>
      </c>
      <c r="R210" s="29" t="n">
        <v>100</v>
      </c>
      <c r="S210" s="29" t="n">
        <v>0</v>
      </c>
      <c r="T210" s="29" t="n">
        <v>15</v>
      </c>
      <c r="U210" s="15" t="inlineStr">
        <is>
          <t>Sucralose</t>
        </is>
      </c>
      <c r="V210" s="15" t="inlineStr">
        <is>
          <t>Zero sugar, electrolytes, vitamins; Canadian challenger brand</t>
        </is>
      </c>
      <c r="W210" s="32" t="n"/>
      <c r="X210" s="32" t="n"/>
      <c r="Y210" s="32" t="n"/>
      <c r="Z210" s="32" t="n"/>
      <c r="AA210" s="15" t="inlineStr">
        <is>
          <t>Low</t>
        </is>
      </c>
      <c r="AB210" s="15" t="inlineStr">
        <is>
          <t>New Canadian entrant; limited reviews/footprint</t>
        </is>
      </c>
      <c r="AC210" s="15" t="inlineStr">
        <is>
          <t>Affordable Canadian zero-sugar hydration</t>
        </is>
      </c>
      <c r="AD210" s="15" t="inlineStr">
        <is>
          <t>Local challenger price and zero sugar.</t>
        </is>
      </c>
      <c r="AE210" s="32" t="n"/>
      <c r="AF210" s="34">
        <f>IF(AND(ISNUMBER($P210),ISNUMBER($AL210),$AL210&lt;&gt;0),ROUND($P210/$AL210*100,1),"")</f>
        <v/>
      </c>
      <c r="AG210" s="35">
        <f>IF(AND(ISNUMBER($S210),ISNUMBER($AL210),$AL210&lt;&gt;0),ROUND($S210/$AL210*100,2),"")</f>
        <v/>
      </c>
      <c r="AH210" s="34">
        <f>IF(AND(ISNUMBER($Q210),ISNUMBER($AL210),$AL210&lt;&gt;0),ROUND($Q210/$AL210*100,1),"")</f>
        <v/>
      </c>
      <c r="AI210" s="29">
        <f>IF(ISNUMBER($S210),IF($S210&lt;=1,"Yes","No"),"n/a")</f>
        <v/>
      </c>
      <c r="AJ210" s="29">
        <f>IF(ISNUMBER($S210),ROUND(MAX(0,MIN(100,100-$S210*2.5-IF(ISNUMBER($T210),$T210,0)*0.12+IF($S210&lt;=1,12,0))),0),"")</f>
        <v/>
      </c>
      <c r="AK210" s="29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29" t="n">
        <v>500</v>
      </c>
      <c r="AM210" s="30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CWENCH</t>
        </is>
      </c>
      <c r="B211" s="15" t="inlineStr">
        <is>
          <t>CWENCH Hydration | Fruit Punch | 24-pack 500mL</t>
        </is>
      </c>
      <c r="C211" s="15" t="inlineStr">
        <is>
          <t>2) Electrolyte beverage (RTD)</t>
        </is>
      </c>
      <c r="D211" s="15" t="inlineStr">
        <is>
          <t>500 mL bottle</t>
        </is>
      </c>
      <c r="E211" s="29" t="n">
        <v>24</v>
      </c>
      <c r="F211" s="30" t="n"/>
      <c r="G211" s="31">
        <f>IF(AND(ISNUMBER($F211),ISNUMBER($E211),$E211&lt;&gt;0),$F211/$E211,"")</f>
        <v/>
      </c>
      <c r="H211" s="31">
        <f>IF(AND(ISNUMBER($F211),ISNUMBER($AL211),ISNUMBER($E211),($AL211*$E211)&lt;&gt;0),$F211/($AL211*$E211)*100,"")</f>
        <v/>
      </c>
      <c r="I211" s="32" t="n"/>
      <c r="J211" s="33" t="n"/>
      <c r="K211" s="31">
        <f>IF(AND(ISNUMBER($F211),ISNUMBER($J211)),$F211*(1-$J211),"")</f>
        <v/>
      </c>
      <c r="L211" s="32" t="n"/>
      <c r="M211" s="32" t="n"/>
      <c r="N211" s="31">
        <f>IF(ISNUMBER($F211),($F211-IF(ISNUMBER($AM211),$AM211,0))*(1-IF(ISNUMBER($J211),$J211,0)),"")</f>
        <v/>
      </c>
      <c r="O211" s="15" t="inlineStr">
        <is>
          <t>Fruit Punch</t>
        </is>
      </c>
      <c r="P211" s="29" t="n">
        <v>0</v>
      </c>
      <c r="Q211" s="29" t="n">
        <v>200</v>
      </c>
      <c r="R211" s="29" t="n">
        <v>100</v>
      </c>
      <c r="S211" s="29" t="n">
        <v>0</v>
      </c>
      <c r="T211" s="29" t="n">
        <v>15</v>
      </c>
      <c r="U211" s="15" t="inlineStr">
        <is>
          <t>Sucralose</t>
        </is>
      </c>
      <c r="V211" s="15" t="inlineStr">
        <is>
          <t>Zero sugar, electrolytes, vitamins; Canadian challenger brand</t>
        </is>
      </c>
      <c r="W211" s="32" t="n"/>
      <c r="X211" s="32" t="n"/>
      <c r="Y211" s="32" t="n"/>
      <c r="Z211" s="32" t="n"/>
      <c r="AA211" s="15" t="inlineStr">
        <is>
          <t>Low</t>
        </is>
      </c>
      <c r="AB211" s="15" t="inlineStr">
        <is>
          <t>New Canadian entrant; limited reviews/footprint</t>
        </is>
      </c>
      <c r="AC211" s="15" t="inlineStr">
        <is>
          <t>Affordable Canadian zero-sugar hydration</t>
        </is>
      </c>
      <c r="AD211" s="15" t="inlineStr">
        <is>
          <t>Local challenger price and zero sugar.</t>
        </is>
      </c>
      <c r="AE211" s="32" t="n"/>
      <c r="AF211" s="34">
        <f>IF(AND(ISNUMBER($P211),ISNUMBER($AL211),$AL211&lt;&gt;0),ROUND($P211/$AL211*100,1),"")</f>
        <v/>
      </c>
      <c r="AG211" s="35">
        <f>IF(AND(ISNUMBER($S211),ISNUMBER($AL211),$AL211&lt;&gt;0),ROUND($S211/$AL211*100,2),"")</f>
        <v/>
      </c>
      <c r="AH211" s="34">
        <f>IF(AND(ISNUMBER($Q211),ISNUMBER($AL211),$AL211&lt;&gt;0),ROUND($Q211/$AL211*100,1),"")</f>
        <v/>
      </c>
      <c r="AI211" s="29">
        <f>IF(ISNUMBER($S211),IF($S211&lt;=1,"Yes","No"),"n/a")</f>
        <v/>
      </c>
      <c r="AJ211" s="29">
        <f>IF(ISNUMBER($S211),ROUND(MAX(0,MIN(100,100-$S211*2.5-IF(ISNUMBER($T211),$T211,0)*0.12+IF($S211&lt;=1,12,0))),0),"")</f>
        <v/>
      </c>
      <c r="AK211" s="29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29" t="n">
        <v>500</v>
      </c>
      <c r="AM211" s="30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CWENCH</t>
        </is>
      </c>
      <c r="B212" s="15" t="inlineStr">
        <is>
          <t>CWENCH Hydration | Green Apple | single 500mL</t>
        </is>
      </c>
      <c r="C212" s="15" t="inlineStr">
        <is>
          <t>2) Electrolyte beverage (RTD)</t>
        </is>
      </c>
      <c r="D212" s="15" t="inlineStr">
        <is>
          <t>500 mL bottle</t>
        </is>
      </c>
      <c r="E212" s="29" t="n">
        <v>1</v>
      </c>
      <c r="F212" s="30" t="n"/>
      <c r="G212" s="31">
        <f>IF(AND(ISNUMBER($F212),ISNUMBER($E212),$E212&lt;&gt;0),$F212/$E212,"")</f>
        <v/>
      </c>
      <c r="H212" s="31">
        <f>IF(AND(ISNUMBER($F212),ISNUMBER($AL212),ISNUMBER($E212),($AL212*$E212)&lt;&gt;0),$F212/($AL212*$E212)*100,"")</f>
        <v/>
      </c>
      <c r="I212" s="32" t="n"/>
      <c r="J212" s="33" t="n"/>
      <c r="K212" s="31">
        <f>IF(AND(ISNUMBER($F212),ISNUMBER($J212)),$F212*(1-$J212),"")</f>
        <v/>
      </c>
      <c r="L212" s="32" t="n"/>
      <c r="M212" s="32" t="n"/>
      <c r="N212" s="31">
        <f>IF(ISNUMBER($F212),($F212-IF(ISNUMBER($AM212),$AM212,0))*(1-IF(ISNUMBER($J212),$J212,0)),"")</f>
        <v/>
      </c>
      <c r="O212" s="15" t="inlineStr">
        <is>
          <t>Green Apple</t>
        </is>
      </c>
      <c r="P212" s="29" t="n">
        <v>0</v>
      </c>
      <c r="Q212" s="29" t="n">
        <v>200</v>
      </c>
      <c r="R212" s="29" t="n">
        <v>100</v>
      </c>
      <c r="S212" s="29" t="n">
        <v>0</v>
      </c>
      <c r="T212" s="29" t="n">
        <v>15</v>
      </c>
      <c r="U212" s="15" t="inlineStr">
        <is>
          <t>Sucralose</t>
        </is>
      </c>
      <c r="V212" s="15" t="inlineStr">
        <is>
          <t>Zero sugar, electrolytes, vitamins; Canadian challenger brand</t>
        </is>
      </c>
      <c r="W212" s="32" t="n"/>
      <c r="X212" s="32" t="n"/>
      <c r="Y212" s="32" t="n"/>
      <c r="Z212" s="32" t="n"/>
      <c r="AA212" s="15" t="inlineStr">
        <is>
          <t>Low</t>
        </is>
      </c>
      <c r="AB212" s="15" t="inlineStr">
        <is>
          <t>New Canadian entrant; limited reviews/footprint</t>
        </is>
      </c>
      <c r="AC212" s="15" t="inlineStr">
        <is>
          <t>Affordable Canadian zero-sugar hydration</t>
        </is>
      </c>
      <c r="AD212" s="15" t="inlineStr">
        <is>
          <t>Local challenger price and zero sugar.</t>
        </is>
      </c>
      <c r="AE212" s="32" t="n"/>
      <c r="AF212" s="34">
        <f>IF(AND(ISNUMBER($P212),ISNUMBER($AL212),$AL212&lt;&gt;0),ROUND($P212/$AL212*100,1),"")</f>
        <v/>
      </c>
      <c r="AG212" s="35">
        <f>IF(AND(ISNUMBER($S212),ISNUMBER($AL212),$AL212&lt;&gt;0),ROUND($S212/$AL212*100,2),"")</f>
        <v/>
      </c>
      <c r="AH212" s="34">
        <f>IF(AND(ISNUMBER($Q212),ISNUMBER($AL212),$AL212&lt;&gt;0),ROUND($Q212/$AL212*100,1),"")</f>
        <v/>
      </c>
      <c r="AI212" s="29">
        <f>IF(ISNUMBER($S212),IF($S212&lt;=1,"Yes","No"),"n/a")</f>
        <v/>
      </c>
      <c r="AJ212" s="29">
        <f>IF(ISNUMBER($S212),ROUND(MAX(0,MIN(100,100-$S212*2.5-IF(ISNUMBER($T212),$T212,0)*0.12+IF($S212&lt;=1,12,0))),0),"")</f>
        <v/>
      </c>
      <c r="AK212" s="29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29" t="n">
        <v>500</v>
      </c>
      <c r="AM212" s="30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CWENCH</t>
        </is>
      </c>
      <c r="B213" s="15" t="inlineStr">
        <is>
          <t>CWENCH Hydration | Green Apple | 8-pack 500mL</t>
        </is>
      </c>
      <c r="C213" s="15" t="inlineStr">
        <is>
          <t>2) Electrolyte beverage (RTD)</t>
        </is>
      </c>
      <c r="D213" s="15" t="inlineStr">
        <is>
          <t>500 mL bottle</t>
        </is>
      </c>
      <c r="E213" s="29" t="n">
        <v>8</v>
      </c>
      <c r="F213" s="30" t="n"/>
      <c r="G213" s="31">
        <f>IF(AND(ISNUMBER($F213),ISNUMBER($E213),$E213&lt;&gt;0),$F213/$E213,"")</f>
        <v/>
      </c>
      <c r="H213" s="31">
        <f>IF(AND(ISNUMBER($F213),ISNUMBER($AL213),ISNUMBER($E213),($AL213*$E213)&lt;&gt;0),$F213/($AL213*$E213)*100,"")</f>
        <v/>
      </c>
      <c r="I213" s="32" t="n"/>
      <c r="J213" s="33" t="n"/>
      <c r="K213" s="31">
        <f>IF(AND(ISNUMBER($F213),ISNUMBER($J213)),$F213*(1-$J213),"")</f>
        <v/>
      </c>
      <c r="L213" s="32" t="n"/>
      <c r="M213" s="32" t="n"/>
      <c r="N213" s="31">
        <f>IF(ISNUMBER($F213),($F213-IF(ISNUMBER($AM213),$AM213,0))*(1-IF(ISNUMBER($J213),$J213,0)),"")</f>
        <v/>
      </c>
      <c r="O213" s="15" t="inlineStr">
        <is>
          <t>Green Apple</t>
        </is>
      </c>
      <c r="P213" s="29" t="n">
        <v>0</v>
      </c>
      <c r="Q213" s="29" t="n">
        <v>200</v>
      </c>
      <c r="R213" s="29" t="n">
        <v>100</v>
      </c>
      <c r="S213" s="29" t="n">
        <v>0</v>
      </c>
      <c r="T213" s="29" t="n">
        <v>15</v>
      </c>
      <c r="U213" s="15" t="inlineStr">
        <is>
          <t>Sucralose</t>
        </is>
      </c>
      <c r="V213" s="15" t="inlineStr">
        <is>
          <t>Zero sugar, electrolytes, vitamins; Canadian challenger brand</t>
        </is>
      </c>
      <c r="W213" s="32" t="n"/>
      <c r="X213" s="32" t="n"/>
      <c r="Y213" s="32" t="n"/>
      <c r="Z213" s="32" t="n"/>
      <c r="AA213" s="15" t="inlineStr">
        <is>
          <t>Low</t>
        </is>
      </c>
      <c r="AB213" s="15" t="inlineStr">
        <is>
          <t>New Canadian entrant; limited reviews/footprint</t>
        </is>
      </c>
      <c r="AC213" s="15" t="inlineStr">
        <is>
          <t>Affordable Canadian zero-sugar hydration</t>
        </is>
      </c>
      <c r="AD213" s="15" t="inlineStr">
        <is>
          <t>Local challenger price and zero sugar.</t>
        </is>
      </c>
      <c r="AE213" s="32" t="n"/>
      <c r="AF213" s="34">
        <f>IF(AND(ISNUMBER($P213),ISNUMBER($AL213),$AL213&lt;&gt;0),ROUND($P213/$AL213*100,1),"")</f>
        <v/>
      </c>
      <c r="AG213" s="35">
        <f>IF(AND(ISNUMBER($S213),ISNUMBER($AL213),$AL213&lt;&gt;0),ROUND($S213/$AL213*100,2),"")</f>
        <v/>
      </c>
      <c r="AH213" s="34">
        <f>IF(AND(ISNUMBER($Q213),ISNUMBER($AL213),$AL213&lt;&gt;0),ROUND($Q213/$AL213*100,1),"")</f>
        <v/>
      </c>
      <c r="AI213" s="29">
        <f>IF(ISNUMBER($S213),IF($S213&lt;=1,"Yes","No"),"n/a")</f>
        <v/>
      </c>
      <c r="AJ213" s="29">
        <f>IF(ISNUMBER($S213),ROUND(MAX(0,MIN(100,100-$S213*2.5-IF(ISNUMBER($T213),$T213,0)*0.12+IF($S213&lt;=1,12,0))),0),"")</f>
        <v/>
      </c>
      <c r="AK213" s="29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29" t="n">
        <v>500</v>
      </c>
      <c r="AM213" s="30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CWENCH</t>
        </is>
      </c>
      <c r="B214" s="15" t="inlineStr">
        <is>
          <t>CWENCH Hydration | Green Apple | 12-pack 500mL</t>
        </is>
      </c>
      <c r="C214" s="15" t="inlineStr">
        <is>
          <t>2) Electrolyte beverage (RTD)</t>
        </is>
      </c>
      <c r="D214" s="15" t="inlineStr">
        <is>
          <t>500 mL bottle</t>
        </is>
      </c>
      <c r="E214" s="29" t="n">
        <v>12</v>
      </c>
      <c r="F214" s="30" t="n"/>
      <c r="G214" s="31">
        <f>IF(AND(ISNUMBER($F214),ISNUMBER($E214),$E214&lt;&gt;0),$F214/$E214,"")</f>
        <v/>
      </c>
      <c r="H214" s="31">
        <f>IF(AND(ISNUMBER($F214),ISNUMBER($AL214),ISNUMBER($E214),($AL214*$E214)&lt;&gt;0),$F214/($AL214*$E214)*100,"")</f>
        <v/>
      </c>
      <c r="I214" s="32" t="n"/>
      <c r="J214" s="33" t="n"/>
      <c r="K214" s="31">
        <f>IF(AND(ISNUMBER($F214),ISNUMBER($J214)),$F214*(1-$J214),"")</f>
        <v/>
      </c>
      <c r="L214" s="32" t="n"/>
      <c r="M214" s="32" t="n"/>
      <c r="N214" s="31">
        <f>IF(ISNUMBER($F214),($F214-IF(ISNUMBER($AM214),$AM214,0))*(1-IF(ISNUMBER($J214),$J214,0)),"")</f>
        <v/>
      </c>
      <c r="O214" s="15" t="inlineStr">
        <is>
          <t>Green Apple</t>
        </is>
      </c>
      <c r="P214" s="29" t="n">
        <v>0</v>
      </c>
      <c r="Q214" s="29" t="n">
        <v>200</v>
      </c>
      <c r="R214" s="29" t="n">
        <v>100</v>
      </c>
      <c r="S214" s="29" t="n">
        <v>0</v>
      </c>
      <c r="T214" s="29" t="n">
        <v>15</v>
      </c>
      <c r="U214" s="15" t="inlineStr">
        <is>
          <t>Sucralose</t>
        </is>
      </c>
      <c r="V214" s="15" t="inlineStr">
        <is>
          <t>Zero sugar, electrolytes, vitamins; Canadian challenger brand</t>
        </is>
      </c>
      <c r="W214" s="32" t="n"/>
      <c r="X214" s="32" t="n"/>
      <c r="Y214" s="32" t="n"/>
      <c r="Z214" s="32" t="n"/>
      <c r="AA214" s="15" t="inlineStr">
        <is>
          <t>Low</t>
        </is>
      </c>
      <c r="AB214" s="15" t="inlineStr">
        <is>
          <t>New Canadian entrant; limited reviews/footprint</t>
        </is>
      </c>
      <c r="AC214" s="15" t="inlineStr">
        <is>
          <t>Affordable Canadian zero-sugar hydration</t>
        </is>
      </c>
      <c r="AD214" s="15" t="inlineStr">
        <is>
          <t>Local challenger price and zero sugar.</t>
        </is>
      </c>
      <c r="AE214" s="32" t="n"/>
      <c r="AF214" s="34">
        <f>IF(AND(ISNUMBER($P214),ISNUMBER($AL214),$AL214&lt;&gt;0),ROUND($P214/$AL214*100,1),"")</f>
        <v/>
      </c>
      <c r="AG214" s="35">
        <f>IF(AND(ISNUMBER($S214),ISNUMBER($AL214),$AL214&lt;&gt;0),ROUND($S214/$AL214*100,2),"")</f>
        <v/>
      </c>
      <c r="AH214" s="34">
        <f>IF(AND(ISNUMBER($Q214),ISNUMBER($AL214),$AL214&lt;&gt;0),ROUND($Q214/$AL214*100,1),"")</f>
        <v/>
      </c>
      <c r="AI214" s="29">
        <f>IF(ISNUMBER($S214),IF($S214&lt;=1,"Yes","No"),"n/a")</f>
        <v/>
      </c>
      <c r="AJ214" s="29">
        <f>IF(ISNUMBER($S214),ROUND(MAX(0,MIN(100,100-$S214*2.5-IF(ISNUMBER($T214),$T214,0)*0.12+IF($S214&lt;=1,12,0))),0),"")</f>
        <v/>
      </c>
      <c r="AK214" s="29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29" t="n">
        <v>500</v>
      </c>
      <c r="AM214" s="30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CWENCH</t>
        </is>
      </c>
      <c r="B215" s="15" t="inlineStr">
        <is>
          <t>CWENCH Hydration | Green Apple | 18-pack 500mL</t>
        </is>
      </c>
      <c r="C215" s="15" t="inlineStr">
        <is>
          <t>2) Electrolyte beverage (RTD)</t>
        </is>
      </c>
      <c r="D215" s="15" t="inlineStr">
        <is>
          <t>500 mL bottle</t>
        </is>
      </c>
      <c r="E215" s="29" t="n">
        <v>18</v>
      </c>
      <c r="F215" s="30" t="n"/>
      <c r="G215" s="31">
        <f>IF(AND(ISNUMBER($F215),ISNUMBER($E215),$E215&lt;&gt;0),$F215/$E215,"")</f>
        <v/>
      </c>
      <c r="H215" s="31">
        <f>IF(AND(ISNUMBER($F215),ISNUMBER($AL215),ISNUMBER($E215),($AL215*$E215)&lt;&gt;0),$F215/($AL215*$E215)*100,"")</f>
        <v/>
      </c>
      <c r="I215" s="32" t="n"/>
      <c r="J215" s="33" t="n"/>
      <c r="K215" s="31">
        <f>IF(AND(ISNUMBER($F215),ISNUMBER($J215)),$F215*(1-$J215),"")</f>
        <v/>
      </c>
      <c r="L215" s="32" t="n"/>
      <c r="M215" s="32" t="n"/>
      <c r="N215" s="31">
        <f>IF(ISNUMBER($F215),($F215-IF(ISNUMBER($AM215),$AM215,0))*(1-IF(ISNUMBER($J215),$J215,0)),"")</f>
        <v/>
      </c>
      <c r="O215" s="15" t="inlineStr">
        <is>
          <t>Green Apple</t>
        </is>
      </c>
      <c r="P215" s="29" t="n">
        <v>0</v>
      </c>
      <c r="Q215" s="29" t="n">
        <v>200</v>
      </c>
      <c r="R215" s="29" t="n">
        <v>100</v>
      </c>
      <c r="S215" s="29" t="n">
        <v>0</v>
      </c>
      <c r="T215" s="29" t="n">
        <v>15</v>
      </c>
      <c r="U215" s="15" t="inlineStr">
        <is>
          <t>Sucralose</t>
        </is>
      </c>
      <c r="V215" s="15" t="inlineStr">
        <is>
          <t>Zero sugar, electrolytes, vitamins; Canadian challenger brand</t>
        </is>
      </c>
      <c r="W215" s="32" t="n"/>
      <c r="X215" s="32" t="n"/>
      <c r="Y215" s="32" t="n"/>
      <c r="Z215" s="32" t="n"/>
      <c r="AA215" s="15" t="inlineStr">
        <is>
          <t>Low</t>
        </is>
      </c>
      <c r="AB215" s="15" t="inlineStr">
        <is>
          <t>New Canadian entrant; limited reviews/footprint</t>
        </is>
      </c>
      <c r="AC215" s="15" t="inlineStr">
        <is>
          <t>Affordable Canadian zero-sugar hydration</t>
        </is>
      </c>
      <c r="AD215" s="15" t="inlineStr">
        <is>
          <t>Local challenger price and zero sugar.</t>
        </is>
      </c>
      <c r="AE215" s="32" t="n"/>
      <c r="AF215" s="34">
        <f>IF(AND(ISNUMBER($P215),ISNUMBER($AL215),$AL215&lt;&gt;0),ROUND($P215/$AL215*100,1),"")</f>
        <v/>
      </c>
      <c r="AG215" s="35">
        <f>IF(AND(ISNUMBER($S215),ISNUMBER($AL215),$AL215&lt;&gt;0),ROUND($S215/$AL215*100,2),"")</f>
        <v/>
      </c>
      <c r="AH215" s="34">
        <f>IF(AND(ISNUMBER($Q215),ISNUMBER($AL215),$AL215&lt;&gt;0),ROUND($Q215/$AL215*100,1),"")</f>
        <v/>
      </c>
      <c r="AI215" s="29">
        <f>IF(ISNUMBER($S215),IF($S215&lt;=1,"Yes","No"),"n/a")</f>
        <v/>
      </c>
      <c r="AJ215" s="29">
        <f>IF(ISNUMBER($S215),ROUND(MAX(0,MIN(100,100-$S215*2.5-IF(ISNUMBER($T215),$T215,0)*0.12+IF($S215&lt;=1,12,0))),0),"")</f>
        <v/>
      </c>
      <c r="AK215" s="29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29" t="n">
        <v>500</v>
      </c>
      <c r="AM215" s="30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CWENCH</t>
        </is>
      </c>
      <c r="B216" s="15" t="inlineStr">
        <is>
          <t>CWENCH Hydration | Green Apple | 24-pack 500mL</t>
        </is>
      </c>
      <c r="C216" s="15" t="inlineStr">
        <is>
          <t>2) Electrolyte beverage (RTD)</t>
        </is>
      </c>
      <c r="D216" s="15" t="inlineStr">
        <is>
          <t>500 mL bottle</t>
        </is>
      </c>
      <c r="E216" s="29" t="n">
        <v>24</v>
      </c>
      <c r="F216" s="30" t="n"/>
      <c r="G216" s="31">
        <f>IF(AND(ISNUMBER($F216),ISNUMBER($E216),$E216&lt;&gt;0),$F216/$E216,"")</f>
        <v/>
      </c>
      <c r="H216" s="31">
        <f>IF(AND(ISNUMBER($F216),ISNUMBER($AL216),ISNUMBER($E216),($AL216*$E216)&lt;&gt;0),$F216/($AL216*$E216)*100,"")</f>
        <v/>
      </c>
      <c r="I216" s="32" t="n"/>
      <c r="J216" s="33" t="n"/>
      <c r="K216" s="31">
        <f>IF(AND(ISNUMBER($F216),ISNUMBER($J216)),$F216*(1-$J216),"")</f>
        <v/>
      </c>
      <c r="L216" s="32" t="n"/>
      <c r="M216" s="32" t="n"/>
      <c r="N216" s="31">
        <f>IF(ISNUMBER($F216),($F216-IF(ISNUMBER($AM216),$AM216,0))*(1-IF(ISNUMBER($J216),$J216,0)),"")</f>
        <v/>
      </c>
      <c r="O216" s="15" t="inlineStr">
        <is>
          <t>Green Apple</t>
        </is>
      </c>
      <c r="P216" s="29" t="n">
        <v>0</v>
      </c>
      <c r="Q216" s="29" t="n">
        <v>200</v>
      </c>
      <c r="R216" s="29" t="n">
        <v>100</v>
      </c>
      <c r="S216" s="29" t="n">
        <v>0</v>
      </c>
      <c r="T216" s="29" t="n">
        <v>15</v>
      </c>
      <c r="U216" s="15" t="inlineStr">
        <is>
          <t>Sucralose</t>
        </is>
      </c>
      <c r="V216" s="15" t="inlineStr">
        <is>
          <t>Zero sugar, electrolytes, vitamins; Canadian challenger brand</t>
        </is>
      </c>
      <c r="W216" s="32" t="n"/>
      <c r="X216" s="32" t="n"/>
      <c r="Y216" s="32" t="n"/>
      <c r="Z216" s="32" t="n"/>
      <c r="AA216" s="15" t="inlineStr">
        <is>
          <t>Low</t>
        </is>
      </c>
      <c r="AB216" s="15" t="inlineStr">
        <is>
          <t>New Canadian entrant; limited reviews/footprint</t>
        </is>
      </c>
      <c r="AC216" s="15" t="inlineStr">
        <is>
          <t>Affordable Canadian zero-sugar hydration</t>
        </is>
      </c>
      <c r="AD216" s="15" t="inlineStr">
        <is>
          <t>Local challenger price and zero sugar.</t>
        </is>
      </c>
      <c r="AE216" s="32" t="n"/>
      <c r="AF216" s="34">
        <f>IF(AND(ISNUMBER($P216),ISNUMBER($AL216),$AL216&lt;&gt;0),ROUND($P216/$AL216*100,1),"")</f>
        <v/>
      </c>
      <c r="AG216" s="35">
        <f>IF(AND(ISNUMBER($S216),ISNUMBER($AL216),$AL216&lt;&gt;0),ROUND($S216/$AL216*100,2),"")</f>
        <v/>
      </c>
      <c r="AH216" s="34">
        <f>IF(AND(ISNUMBER($Q216),ISNUMBER($AL216),$AL216&lt;&gt;0),ROUND($Q216/$AL216*100,1),"")</f>
        <v/>
      </c>
      <c r="AI216" s="29">
        <f>IF(ISNUMBER($S216),IF($S216&lt;=1,"Yes","No"),"n/a")</f>
        <v/>
      </c>
      <c r="AJ216" s="29">
        <f>IF(ISNUMBER($S216),ROUND(MAX(0,MIN(100,100-$S216*2.5-IF(ISNUMBER($T216),$T216,0)*0.12+IF($S216&lt;=1,12,0))),0),"")</f>
        <v/>
      </c>
      <c r="AK216" s="29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29" t="n">
        <v>500</v>
      </c>
      <c r="AM216" s="30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CWENCH</t>
        </is>
      </c>
      <c r="B217" s="15" t="inlineStr">
        <is>
          <t>CWENCH Hydration | Watermelon | single 500mL</t>
        </is>
      </c>
      <c r="C217" s="15" t="inlineStr">
        <is>
          <t>2) Electrolyte beverage (RTD)</t>
        </is>
      </c>
      <c r="D217" s="15" t="inlineStr">
        <is>
          <t>500 mL bottle</t>
        </is>
      </c>
      <c r="E217" s="29" t="n">
        <v>1</v>
      </c>
      <c r="F217" s="30" t="n"/>
      <c r="G217" s="31">
        <f>IF(AND(ISNUMBER($F217),ISNUMBER($E217),$E217&lt;&gt;0),$F217/$E217,"")</f>
        <v/>
      </c>
      <c r="H217" s="31">
        <f>IF(AND(ISNUMBER($F217),ISNUMBER($AL217),ISNUMBER($E217),($AL217*$E217)&lt;&gt;0),$F217/($AL217*$E217)*100,"")</f>
        <v/>
      </c>
      <c r="I217" s="32" t="n"/>
      <c r="J217" s="33" t="n"/>
      <c r="K217" s="31">
        <f>IF(AND(ISNUMBER($F217),ISNUMBER($J217)),$F217*(1-$J217),"")</f>
        <v/>
      </c>
      <c r="L217" s="32" t="n"/>
      <c r="M217" s="32" t="n"/>
      <c r="N217" s="31">
        <f>IF(ISNUMBER($F217),($F217-IF(ISNUMBER($AM217),$AM217,0))*(1-IF(ISNUMBER($J217),$J217,0)),"")</f>
        <v/>
      </c>
      <c r="O217" s="15" t="inlineStr">
        <is>
          <t>Watermelon</t>
        </is>
      </c>
      <c r="P217" s="29" t="n">
        <v>0</v>
      </c>
      <c r="Q217" s="29" t="n">
        <v>200</v>
      </c>
      <c r="R217" s="29" t="n">
        <v>100</v>
      </c>
      <c r="S217" s="29" t="n">
        <v>0</v>
      </c>
      <c r="T217" s="29" t="n">
        <v>15</v>
      </c>
      <c r="U217" s="15" t="inlineStr">
        <is>
          <t>Sucralose</t>
        </is>
      </c>
      <c r="V217" s="15" t="inlineStr">
        <is>
          <t>Zero sugar, electrolytes, vitamins; Canadian challenger brand</t>
        </is>
      </c>
      <c r="W217" s="32" t="n"/>
      <c r="X217" s="32" t="n"/>
      <c r="Y217" s="32" t="n"/>
      <c r="Z217" s="32" t="n"/>
      <c r="AA217" s="15" t="inlineStr">
        <is>
          <t>Low</t>
        </is>
      </c>
      <c r="AB217" s="15" t="inlineStr">
        <is>
          <t>New Canadian entrant; limited reviews/footprint</t>
        </is>
      </c>
      <c r="AC217" s="15" t="inlineStr">
        <is>
          <t>Affordable Canadian zero-sugar hydration</t>
        </is>
      </c>
      <c r="AD217" s="15" t="inlineStr">
        <is>
          <t>Local challenger price and zero sugar.</t>
        </is>
      </c>
      <c r="AE217" s="32" t="n"/>
      <c r="AF217" s="34">
        <f>IF(AND(ISNUMBER($P217),ISNUMBER($AL217),$AL217&lt;&gt;0),ROUND($P217/$AL217*100,1),"")</f>
        <v/>
      </c>
      <c r="AG217" s="35">
        <f>IF(AND(ISNUMBER($S217),ISNUMBER($AL217),$AL217&lt;&gt;0),ROUND($S217/$AL217*100,2),"")</f>
        <v/>
      </c>
      <c r="AH217" s="34">
        <f>IF(AND(ISNUMBER($Q217),ISNUMBER($AL217),$AL217&lt;&gt;0),ROUND($Q217/$AL217*100,1),"")</f>
        <v/>
      </c>
      <c r="AI217" s="29">
        <f>IF(ISNUMBER($S217),IF($S217&lt;=1,"Yes","No"),"n/a")</f>
        <v/>
      </c>
      <c r="AJ217" s="29">
        <f>IF(ISNUMBER($S217),ROUND(MAX(0,MIN(100,100-$S217*2.5-IF(ISNUMBER($T217),$T217,0)*0.12+IF($S217&lt;=1,12,0))),0),"")</f>
        <v/>
      </c>
      <c r="AK217" s="29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29" t="n">
        <v>500</v>
      </c>
      <c r="AM217" s="30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CWENCH</t>
        </is>
      </c>
      <c r="B218" s="15" t="inlineStr">
        <is>
          <t>CWENCH Hydration | Watermelon | 8-pack 500mL</t>
        </is>
      </c>
      <c r="C218" s="15" t="inlineStr">
        <is>
          <t>2) Electrolyte beverage (RTD)</t>
        </is>
      </c>
      <c r="D218" s="15" t="inlineStr">
        <is>
          <t>500 mL bottle</t>
        </is>
      </c>
      <c r="E218" s="29" t="n">
        <v>8</v>
      </c>
      <c r="F218" s="30" t="n"/>
      <c r="G218" s="31">
        <f>IF(AND(ISNUMBER($F218),ISNUMBER($E218),$E218&lt;&gt;0),$F218/$E218,"")</f>
        <v/>
      </c>
      <c r="H218" s="31">
        <f>IF(AND(ISNUMBER($F218),ISNUMBER($AL218),ISNUMBER($E218),($AL218*$E218)&lt;&gt;0),$F218/($AL218*$E218)*100,"")</f>
        <v/>
      </c>
      <c r="I218" s="32" t="n"/>
      <c r="J218" s="33" t="n"/>
      <c r="K218" s="31">
        <f>IF(AND(ISNUMBER($F218),ISNUMBER($J218)),$F218*(1-$J218),"")</f>
        <v/>
      </c>
      <c r="L218" s="32" t="n"/>
      <c r="M218" s="32" t="n"/>
      <c r="N218" s="31">
        <f>IF(ISNUMBER($F218),($F218-IF(ISNUMBER($AM218),$AM218,0))*(1-IF(ISNUMBER($J218),$J218,0)),"")</f>
        <v/>
      </c>
      <c r="O218" s="15" t="inlineStr">
        <is>
          <t>Watermelon</t>
        </is>
      </c>
      <c r="P218" s="29" t="n">
        <v>0</v>
      </c>
      <c r="Q218" s="29" t="n">
        <v>200</v>
      </c>
      <c r="R218" s="29" t="n">
        <v>100</v>
      </c>
      <c r="S218" s="29" t="n">
        <v>0</v>
      </c>
      <c r="T218" s="29" t="n">
        <v>15</v>
      </c>
      <c r="U218" s="15" t="inlineStr">
        <is>
          <t>Sucralose</t>
        </is>
      </c>
      <c r="V218" s="15" t="inlineStr">
        <is>
          <t>Zero sugar, electrolytes, vitamins; Canadian challenger brand</t>
        </is>
      </c>
      <c r="W218" s="32" t="n"/>
      <c r="X218" s="32" t="n"/>
      <c r="Y218" s="32" t="n"/>
      <c r="Z218" s="32" t="n"/>
      <c r="AA218" s="15" t="inlineStr">
        <is>
          <t>Low</t>
        </is>
      </c>
      <c r="AB218" s="15" t="inlineStr">
        <is>
          <t>New Canadian entrant; limited reviews/footprint</t>
        </is>
      </c>
      <c r="AC218" s="15" t="inlineStr">
        <is>
          <t>Affordable Canadian zero-sugar hydration</t>
        </is>
      </c>
      <c r="AD218" s="15" t="inlineStr">
        <is>
          <t>Local challenger price and zero sugar.</t>
        </is>
      </c>
      <c r="AE218" s="32" t="n"/>
      <c r="AF218" s="34">
        <f>IF(AND(ISNUMBER($P218),ISNUMBER($AL218),$AL218&lt;&gt;0),ROUND($P218/$AL218*100,1),"")</f>
        <v/>
      </c>
      <c r="AG218" s="35">
        <f>IF(AND(ISNUMBER($S218),ISNUMBER($AL218),$AL218&lt;&gt;0),ROUND($S218/$AL218*100,2),"")</f>
        <v/>
      </c>
      <c r="AH218" s="34">
        <f>IF(AND(ISNUMBER($Q218),ISNUMBER($AL218),$AL218&lt;&gt;0),ROUND($Q218/$AL218*100,1),"")</f>
        <v/>
      </c>
      <c r="AI218" s="29">
        <f>IF(ISNUMBER($S218),IF($S218&lt;=1,"Yes","No"),"n/a")</f>
        <v/>
      </c>
      <c r="AJ218" s="29">
        <f>IF(ISNUMBER($S218),ROUND(MAX(0,MIN(100,100-$S218*2.5-IF(ISNUMBER($T218),$T218,0)*0.12+IF($S218&lt;=1,12,0))),0),"")</f>
        <v/>
      </c>
      <c r="AK218" s="29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29" t="n">
        <v>500</v>
      </c>
      <c r="AM218" s="30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CWENCH</t>
        </is>
      </c>
      <c r="B219" s="15" t="inlineStr">
        <is>
          <t>CWENCH Hydration | Watermelon | 12-pack 500mL</t>
        </is>
      </c>
      <c r="C219" s="15" t="inlineStr">
        <is>
          <t>2) Electrolyte beverage (RTD)</t>
        </is>
      </c>
      <c r="D219" s="15" t="inlineStr">
        <is>
          <t>500 mL bottle</t>
        </is>
      </c>
      <c r="E219" s="29" t="n">
        <v>12</v>
      </c>
      <c r="F219" s="30" t="n"/>
      <c r="G219" s="31">
        <f>IF(AND(ISNUMBER($F219),ISNUMBER($E219),$E219&lt;&gt;0),$F219/$E219,"")</f>
        <v/>
      </c>
      <c r="H219" s="31">
        <f>IF(AND(ISNUMBER($F219),ISNUMBER($AL219),ISNUMBER($E219),($AL219*$E219)&lt;&gt;0),$F219/($AL219*$E219)*100,"")</f>
        <v/>
      </c>
      <c r="I219" s="32" t="n"/>
      <c r="J219" s="33" t="n"/>
      <c r="K219" s="31">
        <f>IF(AND(ISNUMBER($F219),ISNUMBER($J219)),$F219*(1-$J219),"")</f>
        <v/>
      </c>
      <c r="L219" s="32" t="n"/>
      <c r="M219" s="32" t="n"/>
      <c r="N219" s="31">
        <f>IF(ISNUMBER($F219),($F219-IF(ISNUMBER($AM219),$AM219,0))*(1-IF(ISNUMBER($J219),$J219,0)),"")</f>
        <v/>
      </c>
      <c r="O219" s="15" t="inlineStr">
        <is>
          <t>Watermelon</t>
        </is>
      </c>
      <c r="P219" s="29" t="n">
        <v>0</v>
      </c>
      <c r="Q219" s="29" t="n">
        <v>200</v>
      </c>
      <c r="R219" s="29" t="n">
        <v>100</v>
      </c>
      <c r="S219" s="29" t="n">
        <v>0</v>
      </c>
      <c r="T219" s="29" t="n">
        <v>15</v>
      </c>
      <c r="U219" s="15" t="inlineStr">
        <is>
          <t>Sucralose</t>
        </is>
      </c>
      <c r="V219" s="15" t="inlineStr">
        <is>
          <t>Zero sugar, electrolytes, vitamins; Canadian challenger brand</t>
        </is>
      </c>
      <c r="W219" s="32" t="n"/>
      <c r="X219" s="32" t="n"/>
      <c r="Y219" s="32" t="n"/>
      <c r="Z219" s="32" t="n"/>
      <c r="AA219" s="15" t="inlineStr">
        <is>
          <t>Low</t>
        </is>
      </c>
      <c r="AB219" s="15" t="inlineStr">
        <is>
          <t>New Canadian entrant; limited reviews/footprint</t>
        </is>
      </c>
      <c r="AC219" s="15" t="inlineStr">
        <is>
          <t>Affordable Canadian zero-sugar hydration</t>
        </is>
      </c>
      <c r="AD219" s="15" t="inlineStr">
        <is>
          <t>Local challenger price and zero sugar.</t>
        </is>
      </c>
      <c r="AE219" s="32" t="n"/>
      <c r="AF219" s="34">
        <f>IF(AND(ISNUMBER($P219),ISNUMBER($AL219),$AL219&lt;&gt;0),ROUND($P219/$AL219*100,1),"")</f>
        <v/>
      </c>
      <c r="AG219" s="35">
        <f>IF(AND(ISNUMBER($S219),ISNUMBER($AL219),$AL219&lt;&gt;0),ROUND($S219/$AL219*100,2),"")</f>
        <v/>
      </c>
      <c r="AH219" s="34">
        <f>IF(AND(ISNUMBER($Q219),ISNUMBER($AL219),$AL219&lt;&gt;0),ROUND($Q219/$AL219*100,1),"")</f>
        <v/>
      </c>
      <c r="AI219" s="29">
        <f>IF(ISNUMBER($S219),IF($S219&lt;=1,"Yes","No"),"n/a")</f>
        <v/>
      </c>
      <c r="AJ219" s="29">
        <f>IF(ISNUMBER($S219),ROUND(MAX(0,MIN(100,100-$S219*2.5-IF(ISNUMBER($T219),$T219,0)*0.12+IF($S219&lt;=1,12,0))),0),"")</f>
        <v/>
      </c>
      <c r="AK219" s="29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29" t="n">
        <v>500</v>
      </c>
      <c r="AM219" s="30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CWENCH</t>
        </is>
      </c>
      <c r="B220" s="15" t="inlineStr">
        <is>
          <t>CWENCH Hydration | Watermelon | 18-pack 500mL</t>
        </is>
      </c>
      <c r="C220" s="15" t="inlineStr">
        <is>
          <t>2) Electrolyte beverage (RTD)</t>
        </is>
      </c>
      <c r="D220" s="15" t="inlineStr">
        <is>
          <t>500 mL bottle</t>
        </is>
      </c>
      <c r="E220" s="29" t="n">
        <v>18</v>
      </c>
      <c r="F220" s="30" t="n"/>
      <c r="G220" s="31">
        <f>IF(AND(ISNUMBER($F220),ISNUMBER($E220),$E220&lt;&gt;0),$F220/$E220,"")</f>
        <v/>
      </c>
      <c r="H220" s="31">
        <f>IF(AND(ISNUMBER($F220),ISNUMBER($AL220),ISNUMBER($E220),($AL220*$E220)&lt;&gt;0),$F220/($AL220*$E220)*100,"")</f>
        <v/>
      </c>
      <c r="I220" s="32" t="n"/>
      <c r="J220" s="33" t="n"/>
      <c r="K220" s="31">
        <f>IF(AND(ISNUMBER($F220),ISNUMBER($J220)),$F220*(1-$J220),"")</f>
        <v/>
      </c>
      <c r="L220" s="32" t="n"/>
      <c r="M220" s="32" t="n"/>
      <c r="N220" s="31">
        <f>IF(ISNUMBER($F220),($F220-IF(ISNUMBER($AM220),$AM220,0))*(1-IF(ISNUMBER($J220),$J220,0)),"")</f>
        <v/>
      </c>
      <c r="O220" s="15" t="inlineStr">
        <is>
          <t>Watermelon</t>
        </is>
      </c>
      <c r="P220" s="29" t="n">
        <v>0</v>
      </c>
      <c r="Q220" s="29" t="n">
        <v>200</v>
      </c>
      <c r="R220" s="29" t="n">
        <v>100</v>
      </c>
      <c r="S220" s="29" t="n">
        <v>0</v>
      </c>
      <c r="T220" s="29" t="n">
        <v>15</v>
      </c>
      <c r="U220" s="15" t="inlineStr">
        <is>
          <t>Sucralose</t>
        </is>
      </c>
      <c r="V220" s="15" t="inlineStr">
        <is>
          <t>Zero sugar, electrolytes, vitamins; Canadian challenger brand</t>
        </is>
      </c>
      <c r="W220" s="32" t="n"/>
      <c r="X220" s="32" t="n"/>
      <c r="Y220" s="32" t="n"/>
      <c r="Z220" s="32" t="n"/>
      <c r="AA220" s="15" t="inlineStr">
        <is>
          <t>Low</t>
        </is>
      </c>
      <c r="AB220" s="15" t="inlineStr">
        <is>
          <t>New Canadian entrant; limited reviews/footprint</t>
        </is>
      </c>
      <c r="AC220" s="15" t="inlineStr">
        <is>
          <t>Affordable Canadian zero-sugar hydration</t>
        </is>
      </c>
      <c r="AD220" s="15" t="inlineStr">
        <is>
          <t>Local challenger price and zero sugar.</t>
        </is>
      </c>
      <c r="AE220" s="32" t="n"/>
      <c r="AF220" s="34">
        <f>IF(AND(ISNUMBER($P220),ISNUMBER($AL220),$AL220&lt;&gt;0),ROUND($P220/$AL220*100,1),"")</f>
        <v/>
      </c>
      <c r="AG220" s="35">
        <f>IF(AND(ISNUMBER($S220),ISNUMBER($AL220),$AL220&lt;&gt;0),ROUND($S220/$AL220*100,2),"")</f>
        <v/>
      </c>
      <c r="AH220" s="34">
        <f>IF(AND(ISNUMBER($Q220),ISNUMBER($AL220),$AL220&lt;&gt;0),ROUND($Q220/$AL220*100,1),"")</f>
        <v/>
      </c>
      <c r="AI220" s="29">
        <f>IF(ISNUMBER($S220),IF($S220&lt;=1,"Yes","No"),"n/a")</f>
        <v/>
      </c>
      <c r="AJ220" s="29">
        <f>IF(ISNUMBER($S220),ROUND(MAX(0,MIN(100,100-$S220*2.5-IF(ISNUMBER($T220),$T220,0)*0.12+IF($S220&lt;=1,12,0))),0),"")</f>
        <v/>
      </c>
      <c r="AK220" s="29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29" t="n">
        <v>500</v>
      </c>
      <c r="AM220" s="30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CWENCH</t>
        </is>
      </c>
      <c r="B221" s="15" t="inlineStr">
        <is>
          <t>CWENCH Hydration | Watermelon | 24-pack 500mL</t>
        </is>
      </c>
      <c r="C221" s="15" t="inlineStr">
        <is>
          <t>2) Electrolyte beverage (RTD)</t>
        </is>
      </c>
      <c r="D221" s="15" t="inlineStr">
        <is>
          <t>500 mL bottle</t>
        </is>
      </c>
      <c r="E221" s="29" t="n">
        <v>24</v>
      </c>
      <c r="F221" s="30" t="n"/>
      <c r="G221" s="31">
        <f>IF(AND(ISNUMBER($F221),ISNUMBER($E221),$E221&lt;&gt;0),$F221/$E221,"")</f>
        <v/>
      </c>
      <c r="H221" s="31">
        <f>IF(AND(ISNUMBER($F221),ISNUMBER($AL221),ISNUMBER($E221),($AL221*$E221)&lt;&gt;0),$F221/($AL221*$E221)*100,"")</f>
        <v/>
      </c>
      <c r="I221" s="32" t="n"/>
      <c r="J221" s="33" t="n"/>
      <c r="K221" s="31">
        <f>IF(AND(ISNUMBER($F221),ISNUMBER($J221)),$F221*(1-$J221),"")</f>
        <v/>
      </c>
      <c r="L221" s="32" t="n"/>
      <c r="M221" s="32" t="n"/>
      <c r="N221" s="31">
        <f>IF(ISNUMBER($F221),($F221-IF(ISNUMBER($AM221),$AM221,0))*(1-IF(ISNUMBER($J221),$J221,0)),"")</f>
        <v/>
      </c>
      <c r="O221" s="15" t="inlineStr">
        <is>
          <t>Watermelon</t>
        </is>
      </c>
      <c r="P221" s="29" t="n">
        <v>0</v>
      </c>
      <c r="Q221" s="29" t="n">
        <v>200</v>
      </c>
      <c r="R221" s="29" t="n">
        <v>100</v>
      </c>
      <c r="S221" s="29" t="n">
        <v>0</v>
      </c>
      <c r="T221" s="29" t="n">
        <v>15</v>
      </c>
      <c r="U221" s="15" t="inlineStr">
        <is>
          <t>Sucralose</t>
        </is>
      </c>
      <c r="V221" s="15" t="inlineStr">
        <is>
          <t>Zero sugar, electrolytes, vitamins; Canadian challenger brand</t>
        </is>
      </c>
      <c r="W221" s="32" t="n"/>
      <c r="X221" s="32" t="n"/>
      <c r="Y221" s="32" t="n"/>
      <c r="Z221" s="32" t="n"/>
      <c r="AA221" s="15" t="inlineStr">
        <is>
          <t>Low</t>
        </is>
      </c>
      <c r="AB221" s="15" t="inlineStr">
        <is>
          <t>New Canadian entrant; limited reviews/footprint</t>
        </is>
      </c>
      <c r="AC221" s="15" t="inlineStr">
        <is>
          <t>Affordable Canadian zero-sugar hydration</t>
        </is>
      </c>
      <c r="AD221" s="15" t="inlineStr">
        <is>
          <t>Local challenger price and zero sugar.</t>
        </is>
      </c>
      <c r="AE221" s="32" t="n"/>
      <c r="AF221" s="34">
        <f>IF(AND(ISNUMBER($P221),ISNUMBER($AL221),$AL221&lt;&gt;0),ROUND($P221/$AL221*100,1),"")</f>
        <v/>
      </c>
      <c r="AG221" s="35">
        <f>IF(AND(ISNUMBER($S221),ISNUMBER($AL221),$AL221&lt;&gt;0),ROUND($S221/$AL221*100,2),"")</f>
        <v/>
      </c>
      <c r="AH221" s="34">
        <f>IF(AND(ISNUMBER($Q221),ISNUMBER($AL221),$AL221&lt;&gt;0),ROUND($Q221/$AL221*100,1),"")</f>
        <v/>
      </c>
      <c r="AI221" s="29">
        <f>IF(ISNUMBER($S221),IF($S221&lt;=1,"Yes","No"),"n/a")</f>
        <v/>
      </c>
      <c r="AJ221" s="29">
        <f>IF(ISNUMBER($S221),ROUND(MAX(0,MIN(100,100-$S221*2.5-IF(ISNUMBER($T221),$T221,0)*0.12+IF($S221&lt;=1,12,0))),0),"")</f>
        <v/>
      </c>
      <c r="AK221" s="29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29" t="n">
        <v>500</v>
      </c>
      <c r="AM221" s="30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CWENCH</t>
        </is>
      </c>
      <c r="B222" s="15" t="inlineStr">
        <is>
          <t>CWENCH Hydration | Peach | single 500mL</t>
        </is>
      </c>
      <c r="C222" s="15" t="inlineStr">
        <is>
          <t>2) Electrolyte beverage (RTD)</t>
        </is>
      </c>
      <c r="D222" s="15" t="inlineStr">
        <is>
          <t>500 mL bottle</t>
        </is>
      </c>
      <c r="E222" s="29" t="n">
        <v>1</v>
      </c>
      <c r="F222" s="30" t="n"/>
      <c r="G222" s="31">
        <f>IF(AND(ISNUMBER($F222),ISNUMBER($E222),$E222&lt;&gt;0),$F222/$E222,"")</f>
        <v/>
      </c>
      <c r="H222" s="31">
        <f>IF(AND(ISNUMBER($F222),ISNUMBER($AL222),ISNUMBER($E222),($AL222*$E222)&lt;&gt;0),$F222/($AL222*$E222)*100,"")</f>
        <v/>
      </c>
      <c r="I222" s="32" t="n"/>
      <c r="J222" s="33" t="n"/>
      <c r="K222" s="31">
        <f>IF(AND(ISNUMBER($F222),ISNUMBER($J222)),$F222*(1-$J222),"")</f>
        <v/>
      </c>
      <c r="L222" s="32" t="n"/>
      <c r="M222" s="32" t="n"/>
      <c r="N222" s="31">
        <f>IF(ISNUMBER($F222),($F222-IF(ISNUMBER($AM222),$AM222,0))*(1-IF(ISNUMBER($J222),$J222,0)),"")</f>
        <v/>
      </c>
      <c r="O222" s="15" t="inlineStr">
        <is>
          <t>Peach</t>
        </is>
      </c>
      <c r="P222" s="29" t="n">
        <v>0</v>
      </c>
      <c r="Q222" s="29" t="n">
        <v>200</v>
      </c>
      <c r="R222" s="29" t="n">
        <v>100</v>
      </c>
      <c r="S222" s="29" t="n">
        <v>0</v>
      </c>
      <c r="T222" s="29" t="n">
        <v>15</v>
      </c>
      <c r="U222" s="15" t="inlineStr">
        <is>
          <t>Sucralose</t>
        </is>
      </c>
      <c r="V222" s="15" t="inlineStr">
        <is>
          <t>Zero sugar, electrolytes, vitamins; Canadian challenger brand</t>
        </is>
      </c>
      <c r="W222" s="32" t="n"/>
      <c r="X222" s="32" t="n"/>
      <c r="Y222" s="32" t="n"/>
      <c r="Z222" s="32" t="n"/>
      <c r="AA222" s="15" t="inlineStr">
        <is>
          <t>Low</t>
        </is>
      </c>
      <c r="AB222" s="15" t="inlineStr">
        <is>
          <t>New Canadian entrant; limited reviews/footprint</t>
        </is>
      </c>
      <c r="AC222" s="15" t="inlineStr">
        <is>
          <t>Affordable Canadian zero-sugar hydration</t>
        </is>
      </c>
      <c r="AD222" s="15" t="inlineStr">
        <is>
          <t>Local challenger price and zero sugar.</t>
        </is>
      </c>
      <c r="AE222" s="32" t="n"/>
      <c r="AF222" s="34">
        <f>IF(AND(ISNUMBER($P222),ISNUMBER($AL222),$AL222&lt;&gt;0),ROUND($P222/$AL222*100,1),"")</f>
        <v/>
      </c>
      <c r="AG222" s="35">
        <f>IF(AND(ISNUMBER($S222),ISNUMBER($AL222),$AL222&lt;&gt;0),ROUND($S222/$AL222*100,2),"")</f>
        <v/>
      </c>
      <c r="AH222" s="34">
        <f>IF(AND(ISNUMBER($Q222),ISNUMBER($AL222),$AL222&lt;&gt;0),ROUND($Q222/$AL222*100,1),"")</f>
        <v/>
      </c>
      <c r="AI222" s="29">
        <f>IF(ISNUMBER($S222),IF($S222&lt;=1,"Yes","No"),"n/a")</f>
        <v/>
      </c>
      <c r="AJ222" s="29">
        <f>IF(ISNUMBER($S222),ROUND(MAX(0,MIN(100,100-$S222*2.5-IF(ISNUMBER($T222),$T222,0)*0.12+IF($S222&lt;=1,12,0))),0),"")</f>
        <v/>
      </c>
      <c r="AK222" s="29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29" t="n">
        <v>500</v>
      </c>
      <c r="AM222" s="30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CWENCH</t>
        </is>
      </c>
      <c r="B223" s="15" t="inlineStr">
        <is>
          <t>CWENCH Hydration | Peach | 8-pack 500mL</t>
        </is>
      </c>
      <c r="C223" s="15" t="inlineStr">
        <is>
          <t>2) Electrolyte beverage (RTD)</t>
        </is>
      </c>
      <c r="D223" s="15" t="inlineStr">
        <is>
          <t>500 mL bottle</t>
        </is>
      </c>
      <c r="E223" s="29" t="n">
        <v>8</v>
      </c>
      <c r="F223" s="30" t="n"/>
      <c r="G223" s="31">
        <f>IF(AND(ISNUMBER($F223),ISNUMBER($E223),$E223&lt;&gt;0),$F223/$E223,"")</f>
        <v/>
      </c>
      <c r="H223" s="31">
        <f>IF(AND(ISNUMBER($F223),ISNUMBER($AL223),ISNUMBER($E223),($AL223*$E223)&lt;&gt;0),$F223/($AL223*$E223)*100,"")</f>
        <v/>
      </c>
      <c r="I223" s="32" t="n"/>
      <c r="J223" s="33" t="n"/>
      <c r="K223" s="31">
        <f>IF(AND(ISNUMBER($F223),ISNUMBER($J223)),$F223*(1-$J223),"")</f>
        <v/>
      </c>
      <c r="L223" s="32" t="n"/>
      <c r="M223" s="32" t="n"/>
      <c r="N223" s="31">
        <f>IF(ISNUMBER($F223),($F223-IF(ISNUMBER($AM223),$AM223,0))*(1-IF(ISNUMBER($J223),$J223,0)),"")</f>
        <v/>
      </c>
      <c r="O223" s="15" t="inlineStr">
        <is>
          <t>Peach</t>
        </is>
      </c>
      <c r="P223" s="29" t="n">
        <v>0</v>
      </c>
      <c r="Q223" s="29" t="n">
        <v>200</v>
      </c>
      <c r="R223" s="29" t="n">
        <v>100</v>
      </c>
      <c r="S223" s="29" t="n">
        <v>0</v>
      </c>
      <c r="T223" s="29" t="n">
        <v>15</v>
      </c>
      <c r="U223" s="15" t="inlineStr">
        <is>
          <t>Sucralose</t>
        </is>
      </c>
      <c r="V223" s="15" t="inlineStr">
        <is>
          <t>Zero sugar, electrolytes, vitamins; Canadian challenger brand</t>
        </is>
      </c>
      <c r="W223" s="32" t="n"/>
      <c r="X223" s="32" t="n"/>
      <c r="Y223" s="32" t="n"/>
      <c r="Z223" s="32" t="n"/>
      <c r="AA223" s="15" t="inlineStr">
        <is>
          <t>Low</t>
        </is>
      </c>
      <c r="AB223" s="15" t="inlineStr">
        <is>
          <t>New Canadian entrant; limited reviews/footprint</t>
        </is>
      </c>
      <c r="AC223" s="15" t="inlineStr">
        <is>
          <t>Affordable Canadian zero-sugar hydration</t>
        </is>
      </c>
      <c r="AD223" s="15" t="inlineStr">
        <is>
          <t>Local challenger price and zero sugar.</t>
        </is>
      </c>
      <c r="AE223" s="32" t="n"/>
      <c r="AF223" s="34">
        <f>IF(AND(ISNUMBER($P223),ISNUMBER($AL223),$AL223&lt;&gt;0),ROUND($P223/$AL223*100,1),"")</f>
        <v/>
      </c>
      <c r="AG223" s="35">
        <f>IF(AND(ISNUMBER($S223),ISNUMBER($AL223),$AL223&lt;&gt;0),ROUND($S223/$AL223*100,2),"")</f>
        <v/>
      </c>
      <c r="AH223" s="34">
        <f>IF(AND(ISNUMBER($Q223),ISNUMBER($AL223),$AL223&lt;&gt;0),ROUND($Q223/$AL223*100,1),"")</f>
        <v/>
      </c>
      <c r="AI223" s="29">
        <f>IF(ISNUMBER($S223),IF($S223&lt;=1,"Yes","No"),"n/a")</f>
        <v/>
      </c>
      <c r="AJ223" s="29">
        <f>IF(ISNUMBER($S223),ROUND(MAX(0,MIN(100,100-$S223*2.5-IF(ISNUMBER($T223),$T223,0)*0.12+IF($S223&lt;=1,12,0))),0),"")</f>
        <v/>
      </c>
      <c r="AK223" s="29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29" t="n">
        <v>500</v>
      </c>
      <c r="AM223" s="30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CWENCH</t>
        </is>
      </c>
      <c r="B224" s="15" t="inlineStr">
        <is>
          <t>CWENCH Hydration | Peach | 12-pack 500mL</t>
        </is>
      </c>
      <c r="C224" s="15" t="inlineStr">
        <is>
          <t>2) Electrolyte beverage (RTD)</t>
        </is>
      </c>
      <c r="D224" s="15" t="inlineStr">
        <is>
          <t>500 mL bottle</t>
        </is>
      </c>
      <c r="E224" s="29" t="n">
        <v>12</v>
      </c>
      <c r="F224" s="30" t="n"/>
      <c r="G224" s="31">
        <f>IF(AND(ISNUMBER($F224),ISNUMBER($E224),$E224&lt;&gt;0),$F224/$E224,"")</f>
        <v/>
      </c>
      <c r="H224" s="31">
        <f>IF(AND(ISNUMBER($F224),ISNUMBER($AL224),ISNUMBER($E224),($AL224*$E224)&lt;&gt;0),$F224/($AL224*$E224)*100,"")</f>
        <v/>
      </c>
      <c r="I224" s="32" t="n"/>
      <c r="J224" s="33" t="n"/>
      <c r="K224" s="31">
        <f>IF(AND(ISNUMBER($F224),ISNUMBER($J224)),$F224*(1-$J224),"")</f>
        <v/>
      </c>
      <c r="L224" s="32" t="n"/>
      <c r="M224" s="32" t="n"/>
      <c r="N224" s="31">
        <f>IF(ISNUMBER($F224),($F224-IF(ISNUMBER($AM224),$AM224,0))*(1-IF(ISNUMBER($J224),$J224,0)),"")</f>
        <v/>
      </c>
      <c r="O224" s="15" t="inlineStr">
        <is>
          <t>Peach</t>
        </is>
      </c>
      <c r="P224" s="29" t="n">
        <v>0</v>
      </c>
      <c r="Q224" s="29" t="n">
        <v>200</v>
      </c>
      <c r="R224" s="29" t="n">
        <v>100</v>
      </c>
      <c r="S224" s="29" t="n">
        <v>0</v>
      </c>
      <c r="T224" s="29" t="n">
        <v>15</v>
      </c>
      <c r="U224" s="15" t="inlineStr">
        <is>
          <t>Sucralose</t>
        </is>
      </c>
      <c r="V224" s="15" t="inlineStr">
        <is>
          <t>Zero sugar, electrolytes, vitamins; Canadian challenger brand</t>
        </is>
      </c>
      <c r="W224" s="32" t="n"/>
      <c r="X224" s="32" t="n"/>
      <c r="Y224" s="32" t="n"/>
      <c r="Z224" s="32" t="n"/>
      <c r="AA224" s="15" t="inlineStr">
        <is>
          <t>Low</t>
        </is>
      </c>
      <c r="AB224" s="15" t="inlineStr">
        <is>
          <t>New Canadian entrant; limited reviews/footprint</t>
        </is>
      </c>
      <c r="AC224" s="15" t="inlineStr">
        <is>
          <t>Affordable Canadian zero-sugar hydration</t>
        </is>
      </c>
      <c r="AD224" s="15" t="inlineStr">
        <is>
          <t>Local challenger price and zero sugar.</t>
        </is>
      </c>
      <c r="AE224" s="32" t="n"/>
      <c r="AF224" s="34">
        <f>IF(AND(ISNUMBER($P224),ISNUMBER($AL224),$AL224&lt;&gt;0),ROUND($P224/$AL224*100,1),"")</f>
        <v/>
      </c>
      <c r="AG224" s="35">
        <f>IF(AND(ISNUMBER($S224),ISNUMBER($AL224),$AL224&lt;&gt;0),ROUND($S224/$AL224*100,2),"")</f>
        <v/>
      </c>
      <c r="AH224" s="34">
        <f>IF(AND(ISNUMBER($Q224),ISNUMBER($AL224),$AL224&lt;&gt;0),ROUND($Q224/$AL224*100,1),"")</f>
        <v/>
      </c>
      <c r="AI224" s="29">
        <f>IF(ISNUMBER($S224),IF($S224&lt;=1,"Yes","No"),"n/a")</f>
        <v/>
      </c>
      <c r="AJ224" s="29">
        <f>IF(ISNUMBER($S224),ROUND(MAX(0,MIN(100,100-$S224*2.5-IF(ISNUMBER($T224),$T224,0)*0.12+IF($S224&lt;=1,12,0))),0),"")</f>
        <v/>
      </c>
      <c r="AK224" s="29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29" t="n">
        <v>500</v>
      </c>
      <c r="AM224" s="30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CWENCH</t>
        </is>
      </c>
      <c r="B225" s="15" t="inlineStr">
        <is>
          <t>CWENCH Hydration | Peach | 18-pack 500mL</t>
        </is>
      </c>
      <c r="C225" s="15" t="inlineStr">
        <is>
          <t>2) Electrolyte beverage (RTD)</t>
        </is>
      </c>
      <c r="D225" s="15" t="inlineStr">
        <is>
          <t>500 mL bottle</t>
        </is>
      </c>
      <c r="E225" s="29" t="n">
        <v>18</v>
      </c>
      <c r="F225" s="30" t="n"/>
      <c r="G225" s="31">
        <f>IF(AND(ISNUMBER($F225),ISNUMBER($E225),$E225&lt;&gt;0),$F225/$E225,"")</f>
        <v/>
      </c>
      <c r="H225" s="31">
        <f>IF(AND(ISNUMBER($F225),ISNUMBER($AL225),ISNUMBER($E225),($AL225*$E225)&lt;&gt;0),$F225/($AL225*$E225)*100,"")</f>
        <v/>
      </c>
      <c r="I225" s="32" t="n"/>
      <c r="J225" s="33" t="n"/>
      <c r="K225" s="31">
        <f>IF(AND(ISNUMBER($F225),ISNUMBER($J225)),$F225*(1-$J225),"")</f>
        <v/>
      </c>
      <c r="L225" s="32" t="n"/>
      <c r="M225" s="32" t="n"/>
      <c r="N225" s="31">
        <f>IF(ISNUMBER($F225),($F225-IF(ISNUMBER($AM225),$AM225,0))*(1-IF(ISNUMBER($J225),$J225,0)),"")</f>
        <v/>
      </c>
      <c r="O225" s="15" t="inlineStr">
        <is>
          <t>Peach</t>
        </is>
      </c>
      <c r="P225" s="29" t="n">
        <v>0</v>
      </c>
      <c r="Q225" s="29" t="n">
        <v>200</v>
      </c>
      <c r="R225" s="29" t="n">
        <v>100</v>
      </c>
      <c r="S225" s="29" t="n">
        <v>0</v>
      </c>
      <c r="T225" s="29" t="n">
        <v>15</v>
      </c>
      <c r="U225" s="15" t="inlineStr">
        <is>
          <t>Sucralose</t>
        </is>
      </c>
      <c r="V225" s="15" t="inlineStr">
        <is>
          <t>Zero sugar, electrolytes, vitamins; Canadian challenger brand</t>
        </is>
      </c>
      <c r="W225" s="32" t="n"/>
      <c r="X225" s="32" t="n"/>
      <c r="Y225" s="32" t="n"/>
      <c r="Z225" s="32" t="n"/>
      <c r="AA225" s="15" t="inlineStr">
        <is>
          <t>Low</t>
        </is>
      </c>
      <c r="AB225" s="15" t="inlineStr">
        <is>
          <t>New Canadian entrant; limited reviews/footprint</t>
        </is>
      </c>
      <c r="AC225" s="15" t="inlineStr">
        <is>
          <t>Affordable Canadian zero-sugar hydration</t>
        </is>
      </c>
      <c r="AD225" s="15" t="inlineStr">
        <is>
          <t>Local challenger price and zero sugar.</t>
        </is>
      </c>
      <c r="AE225" s="32" t="n"/>
      <c r="AF225" s="34">
        <f>IF(AND(ISNUMBER($P225),ISNUMBER($AL225),$AL225&lt;&gt;0),ROUND($P225/$AL225*100,1),"")</f>
        <v/>
      </c>
      <c r="AG225" s="35">
        <f>IF(AND(ISNUMBER($S225),ISNUMBER($AL225),$AL225&lt;&gt;0),ROUND($S225/$AL225*100,2),"")</f>
        <v/>
      </c>
      <c r="AH225" s="34">
        <f>IF(AND(ISNUMBER($Q225),ISNUMBER($AL225),$AL225&lt;&gt;0),ROUND($Q225/$AL225*100,1),"")</f>
        <v/>
      </c>
      <c r="AI225" s="29">
        <f>IF(ISNUMBER($S225),IF($S225&lt;=1,"Yes","No"),"n/a")</f>
        <v/>
      </c>
      <c r="AJ225" s="29">
        <f>IF(ISNUMBER($S225),ROUND(MAX(0,MIN(100,100-$S225*2.5-IF(ISNUMBER($T225),$T225,0)*0.12+IF($S225&lt;=1,12,0))),0),"")</f>
        <v/>
      </c>
      <c r="AK225" s="29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29" t="n">
        <v>500</v>
      </c>
      <c r="AM225" s="30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CWENCH</t>
        </is>
      </c>
      <c r="B226" s="15" t="inlineStr">
        <is>
          <t>CWENCH Hydration | Peach | 24-pack 500mL</t>
        </is>
      </c>
      <c r="C226" s="15" t="inlineStr">
        <is>
          <t>2) Electrolyte beverage (RTD)</t>
        </is>
      </c>
      <c r="D226" s="15" t="inlineStr">
        <is>
          <t>500 mL bottle</t>
        </is>
      </c>
      <c r="E226" s="29" t="n">
        <v>24</v>
      </c>
      <c r="F226" s="30" t="n"/>
      <c r="G226" s="31">
        <f>IF(AND(ISNUMBER($F226),ISNUMBER($E226),$E226&lt;&gt;0),$F226/$E226,"")</f>
        <v/>
      </c>
      <c r="H226" s="31">
        <f>IF(AND(ISNUMBER($F226),ISNUMBER($AL226),ISNUMBER($E226),($AL226*$E226)&lt;&gt;0),$F226/($AL226*$E226)*100,"")</f>
        <v/>
      </c>
      <c r="I226" s="32" t="n"/>
      <c r="J226" s="33" t="n"/>
      <c r="K226" s="31">
        <f>IF(AND(ISNUMBER($F226),ISNUMBER($J226)),$F226*(1-$J226),"")</f>
        <v/>
      </c>
      <c r="L226" s="32" t="n"/>
      <c r="M226" s="32" t="n"/>
      <c r="N226" s="31">
        <f>IF(ISNUMBER($F226),($F226-IF(ISNUMBER($AM226),$AM226,0))*(1-IF(ISNUMBER($J226),$J226,0)),"")</f>
        <v/>
      </c>
      <c r="O226" s="15" t="inlineStr">
        <is>
          <t>Peach</t>
        </is>
      </c>
      <c r="P226" s="29" t="n">
        <v>0</v>
      </c>
      <c r="Q226" s="29" t="n">
        <v>200</v>
      </c>
      <c r="R226" s="29" t="n">
        <v>100</v>
      </c>
      <c r="S226" s="29" t="n">
        <v>0</v>
      </c>
      <c r="T226" s="29" t="n">
        <v>15</v>
      </c>
      <c r="U226" s="15" t="inlineStr">
        <is>
          <t>Sucralose</t>
        </is>
      </c>
      <c r="V226" s="15" t="inlineStr">
        <is>
          <t>Zero sugar, electrolytes, vitamins; Canadian challenger brand</t>
        </is>
      </c>
      <c r="W226" s="32" t="n"/>
      <c r="X226" s="32" t="n"/>
      <c r="Y226" s="32" t="n"/>
      <c r="Z226" s="32" t="n"/>
      <c r="AA226" s="15" t="inlineStr">
        <is>
          <t>Low</t>
        </is>
      </c>
      <c r="AB226" s="15" t="inlineStr">
        <is>
          <t>New Canadian entrant; limited reviews/footprint</t>
        </is>
      </c>
      <c r="AC226" s="15" t="inlineStr">
        <is>
          <t>Affordable Canadian zero-sugar hydration</t>
        </is>
      </c>
      <c r="AD226" s="15" t="inlineStr">
        <is>
          <t>Local challenger price and zero sugar.</t>
        </is>
      </c>
      <c r="AE226" s="32" t="n"/>
      <c r="AF226" s="34">
        <f>IF(AND(ISNUMBER($P226),ISNUMBER($AL226),$AL226&lt;&gt;0),ROUND($P226/$AL226*100,1),"")</f>
        <v/>
      </c>
      <c r="AG226" s="35">
        <f>IF(AND(ISNUMBER($S226),ISNUMBER($AL226),$AL226&lt;&gt;0),ROUND($S226/$AL226*100,2),"")</f>
        <v/>
      </c>
      <c r="AH226" s="34">
        <f>IF(AND(ISNUMBER($Q226),ISNUMBER($AL226),$AL226&lt;&gt;0),ROUND($Q226/$AL226*100,1),"")</f>
        <v/>
      </c>
      <c r="AI226" s="29">
        <f>IF(ISNUMBER($S226),IF($S226&lt;=1,"Yes","No"),"n/a")</f>
        <v/>
      </c>
      <c r="AJ226" s="29">
        <f>IF(ISNUMBER($S226),ROUND(MAX(0,MIN(100,100-$S226*2.5-IF(ISNUMBER($T226),$T226,0)*0.12+IF($S226&lt;=1,12,0))),0),"")</f>
        <v/>
      </c>
      <c r="AK226" s="29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29" t="n">
        <v>500</v>
      </c>
      <c r="AM226" s="30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Pedialyte</t>
        </is>
      </c>
      <c r="B227" s="15" t="inlineStr">
        <is>
          <t>Pedialyte Electrolyte Solution | Unflavored | 8-pack 1L</t>
        </is>
      </c>
      <c r="C227" s="15" t="inlineStr">
        <is>
          <t>2) Electrolyte beverage (RTD)</t>
        </is>
      </c>
      <c r="D227" s="15" t="inlineStr">
        <is>
          <t>1 L bottle</t>
        </is>
      </c>
      <c r="E227" s="29" t="n">
        <v>8</v>
      </c>
      <c r="F227" s="30" t="n"/>
      <c r="G227" s="31">
        <f>IF(AND(ISNUMBER($F227),ISNUMBER($E227),$E227&lt;&gt;0),$F227/$E227,"")</f>
        <v/>
      </c>
      <c r="H227" s="31">
        <f>IF(AND(ISNUMBER($F227),ISNUMBER($AL227),ISNUMBER($E227),($AL227*$E227)&lt;&gt;0),$F227/($AL227*$E227)*100,"")</f>
        <v/>
      </c>
      <c r="I227" s="32" t="n"/>
      <c r="J227" s="33" t="n"/>
      <c r="K227" s="31">
        <f>IF(AND(ISNUMBER($F227),ISNUMBER($J227)),$F227*(1-$J227),"")</f>
        <v/>
      </c>
      <c r="L227" s="32" t="n"/>
      <c r="M227" s="32" t="n"/>
      <c r="N227" s="31">
        <f>IF(ISNUMBER($F227),($F227-IF(ISNUMBER($AM227),$AM227,0))*(1-IF(ISNUMBER($J227),$J227,0)),"")</f>
        <v/>
      </c>
      <c r="O227" s="15" t="inlineStr">
        <is>
          <t>Unflavored</t>
        </is>
      </c>
      <c r="P227" s="29" t="n">
        <v>0</v>
      </c>
      <c r="Q227" s="29" t="n">
        <v>1035</v>
      </c>
      <c r="R227" s="29" t="n">
        <v>780</v>
      </c>
      <c r="S227" s="29" t="n">
        <v>25</v>
      </c>
      <c r="T227" s="29" t="n">
        <v>100</v>
      </c>
      <c r="U227" s="15" t="inlineStr">
        <is>
          <t>Dextrose + sucralose + acesulfame-K</t>
        </is>
      </c>
      <c r="V227" s="15" t="inlineStr">
        <is>
          <t>Medical-grade rehydration, dehydration relief (values per 1 L; ~370 mg sodium per 12 oz serving)</t>
        </is>
      </c>
      <c r="W227" s="32" t="n"/>
      <c r="X227" s="32" t="n"/>
      <c r="Y227" s="32" t="n"/>
      <c r="Z227" s="32" t="n"/>
      <c r="AA227" s="15" t="inlineStr">
        <is>
          <t>High</t>
        </is>
      </c>
      <c r="AB227" s="15" t="inlineStr">
        <is>
          <t>Trusted clinical rehydration; year-round + flu-season spikes</t>
        </is>
      </c>
      <c r="AC227" s="15" t="inlineStr">
        <is>
          <t>Doctor-trusted rehydration for illness/dehydration</t>
        </is>
      </c>
      <c r="AD227" s="15" t="inlineStr">
        <is>
          <t>Medical-grade electrolyte ratio trusted for genuine dehydration.</t>
        </is>
      </c>
      <c r="AE227" s="32" t="n"/>
      <c r="AF227" s="34">
        <f>IF(AND(ISNUMBER($P227),ISNUMBER($AL227),$AL227&lt;&gt;0),ROUND($P227/$AL227*100,1),"")</f>
        <v/>
      </c>
      <c r="AG227" s="35">
        <f>IF(AND(ISNUMBER($S227),ISNUMBER($AL227),$AL227&lt;&gt;0),ROUND($S227/$AL227*100,2),"")</f>
        <v/>
      </c>
      <c r="AH227" s="34">
        <f>IF(AND(ISNUMBER($Q227),ISNUMBER($AL227),$AL227&lt;&gt;0),ROUND($Q227/$AL227*100,1),"")</f>
        <v/>
      </c>
      <c r="AI227" s="29">
        <f>IF(ISNUMBER($S227),IF($S227&lt;=1,"Yes","No"),"n/a")</f>
        <v/>
      </c>
      <c r="AJ227" s="29">
        <f>IF(ISNUMBER($S227),ROUND(MAX(0,MIN(100,100-$S227*2.5-IF(ISNUMBER($T227),$T227,0)*0.12+IF($S227&lt;=1,12,0))),0),"")</f>
        <v/>
      </c>
      <c r="AK227" s="29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29" t="n">
        <v>1000</v>
      </c>
      <c r="AM227" s="30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Pedialyte</t>
        </is>
      </c>
      <c r="B228" s="15" t="inlineStr">
        <is>
          <t>Pedialyte Electrolyte Solution | Unflavored | 12-pack 1L</t>
        </is>
      </c>
      <c r="C228" s="15" t="inlineStr">
        <is>
          <t>2) Electrolyte beverage (RTD)</t>
        </is>
      </c>
      <c r="D228" s="15" t="inlineStr">
        <is>
          <t>1 L bottle</t>
        </is>
      </c>
      <c r="E228" s="29" t="n">
        <v>12</v>
      </c>
      <c r="F228" s="30" t="n"/>
      <c r="G228" s="31">
        <f>IF(AND(ISNUMBER($F228),ISNUMBER($E228),$E228&lt;&gt;0),$F228/$E228,"")</f>
        <v/>
      </c>
      <c r="H228" s="31">
        <f>IF(AND(ISNUMBER($F228),ISNUMBER($AL228),ISNUMBER($E228),($AL228*$E228)&lt;&gt;0),$F228/($AL228*$E228)*100,"")</f>
        <v/>
      </c>
      <c r="I228" s="32" t="n"/>
      <c r="J228" s="33" t="n"/>
      <c r="K228" s="31">
        <f>IF(AND(ISNUMBER($F228),ISNUMBER($J228)),$F228*(1-$J228),"")</f>
        <v/>
      </c>
      <c r="L228" s="32" t="n"/>
      <c r="M228" s="32" t="n"/>
      <c r="N228" s="31">
        <f>IF(ISNUMBER($F228),($F228-IF(ISNUMBER($AM228),$AM228,0))*(1-IF(ISNUMBER($J228),$J228,0)),"")</f>
        <v/>
      </c>
      <c r="O228" s="15" t="inlineStr">
        <is>
          <t>Unflavored</t>
        </is>
      </c>
      <c r="P228" s="29" t="n">
        <v>0</v>
      </c>
      <c r="Q228" s="29" t="n">
        <v>1035</v>
      </c>
      <c r="R228" s="29" t="n">
        <v>780</v>
      </c>
      <c r="S228" s="29" t="n">
        <v>25</v>
      </c>
      <c r="T228" s="29" t="n">
        <v>100</v>
      </c>
      <c r="U228" s="15" t="inlineStr">
        <is>
          <t>Dextrose + sucralose + acesulfame-K</t>
        </is>
      </c>
      <c r="V228" s="15" t="inlineStr">
        <is>
          <t>Medical-grade rehydration, dehydration relief (values per 1 L; ~370 mg sodium per 12 oz serving)</t>
        </is>
      </c>
      <c r="W228" s="32" t="n"/>
      <c r="X228" s="32" t="n"/>
      <c r="Y228" s="32" t="n"/>
      <c r="Z228" s="32" t="n"/>
      <c r="AA228" s="15" t="inlineStr">
        <is>
          <t>High</t>
        </is>
      </c>
      <c r="AB228" s="15" t="inlineStr">
        <is>
          <t>Trusted clinical rehydration; year-round + flu-season spikes</t>
        </is>
      </c>
      <c r="AC228" s="15" t="inlineStr">
        <is>
          <t>Doctor-trusted rehydration for illness/dehydration</t>
        </is>
      </c>
      <c r="AD228" s="15" t="inlineStr">
        <is>
          <t>Medical-grade electrolyte ratio trusted for genuine dehydration.</t>
        </is>
      </c>
      <c r="AE228" s="32" t="n"/>
      <c r="AF228" s="34">
        <f>IF(AND(ISNUMBER($P228),ISNUMBER($AL228),$AL228&lt;&gt;0),ROUND($P228/$AL228*100,1),"")</f>
        <v/>
      </c>
      <c r="AG228" s="35">
        <f>IF(AND(ISNUMBER($S228),ISNUMBER($AL228),$AL228&lt;&gt;0),ROUND($S228/$AL228*100,2),"")</f>
        <v/>
      </c>
      <c r="AH228" s="34">
        <f>IF(AND(ISNUMBER($Q228),ISNUMBER($AL228),$AL228&lt;&gt;0),ROUND($Q228/$AL228*100,1),"")</f>
        <v/>
      </c>
      <c r="AI228" s="29">
        <f>IF(ISNUMBER($S228),IF($S228&lt;=1,"Yes","No"),"n/a")</f>
        <v/>
      </c>
      <c r="AJ228" s="29">
        <f>IF(ISNUMBER($S228),ROUND(MAX(0,MIN(100,100-$S228*2.5-IF(ISNUMBER($T228),$T228,0)*0.12+IF($S228&lt;=1,12,0))),0),"")</f>
        <v/>
      </c>
      <c r="AK228" s="29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29" t="n">
        <v>1000</v>
      </c>
      <c r="AM228" s="30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Pedialyte</t>
        </is>
      </c>
      <c r="B229" s="15" t="inlineStr">
        <is>
          <t>Pedialyte Electrolyte Solution | Unflavored | 24-pack 1L</t>
        </is>
      </c>
      <c r="C229" s="15" t="inlineStr">
        <is>
          <t>2) Electrolyte beverage (RTD)</t>
        </is>
      </c>
      <c r="D229" s="15" t="inlineStr">
        <is>
          <t>1 L bottle</t>
        </is>
      </c>
      <c r="E229" s="29" t="n">
        <v>24</v>
      </c>
      <c r="F229" s="30" t="n"/>
      <c r="G229" s="31">
        <f>IF(AND(ISNUMBER($F229),ISNUMBER($E229),$E229&lt;&gt;0),$F229/$E229,"")</f>
        <v/>
      </c>
      <c r="H229" s="31">
        <f>IF(AND(ISNUMBER($F229),ISNUMBER($AL229),ISNUMBER($E229),($AL229*$E229)&lt;&gt;0),$F229/($AL229*$E229)*100,"")</f>
        <v/>
      </c>
      <c r="I229" s="32" t="n"/>
      <c r="J229" s="33" t="n"/>
      <c r="K229" s="31">
        <f>IF(AND(ISNUMBER($F229),ISNUMBER($J229)),$F229*(1-$J229),"")</f>
        <v/>
      </c>
      <c r="L229" s="32" t="n"/>
      <c r="M229" s="32" t="n"/>
      <c r="N229" s="31">
        <f>IF(ISNUMBER($F229),($F229-IF(ISNUMBER($AM229),$AM229,0))*(1-IF(ISNUMBER($J229),$J229,0)),"")</f>
        <v/>
      </c>
      <c r="O229" s="15" t="inlineStr">
        <is>
          <t>Unflavored</t>
        </is>
      </c>
      <c r="P229" s="29" t="n">
        <v>0</v>
      </c>
      <c r="Q229" s="29" t="n">
        <v>1035</v>
      </c>
      <c r="R229" s="29" t="n">
        <v>780</v>
      </c>
      <c r="S229" s="29" t="n">
        <v>25</v>
      </c>
      <c r="T229" s="29" t="n">
        <v>100</v>
      </c>
      <c r="U229" s="15" t="inlineStr">
        <is>
          <t>Dextrose + sucralose + acesulfame-K</t>
        </is>
      </c>
      <c r="V229" s="15" t="inlineStr">
        <is>
          <t>Medical-grade rehydration, dehydration relief (values per 1 L; ~370 mg sodium per 12 oz serving)</t>
        </is>
      </c>
      <c r="W229" s="32" t="n"/>
      <c r="X229" s="32" t="n"/>
      <c r="Y229" s="32" t="n"/>
      <c r="Z229" s="32" t="n"/>
      <c r="AA229" s="15" t="inlineStr">
        <is>
          <t>High</t>
        </is>
      </c>
      <c r="AB229" s="15" t="inlineStr">
        <is>
          <t>Trusted clinical rehydration; year-round + flu-season spikes</t>
        </is>
      </c>
      <c r="AC229" s="15" t="inlineStr">
        <is>
          <t>Doctor-trusted rehydration for illness/dehydration</t>
        </is>
      </c>
      <c r="AD229" s="15" t="inlineStr">
        <is>
          <t>Medical-grade electrolyte ratio trusted for genuine dehydration.</t>
        </is>
      </c>
      <c r="AE229" s="32" t="n"/>
      <c r="AF229" s="34">
        <f>IF(AND(ISNUMBER($P229),ISNUMBER($AL229),$AL229&lt;&gt;0),ROUND($P229/$AL229*100,1),"")</f>
        <v/>
      </c>
      <c r="AG229" s="35">
        <f>IF(AND(ISNUMBER($S229),ISNUMBER($AL229),$AL229&lt;&gt;0),ROUND($S229/$AL229*100,2),"")</f>
        <v/>
      </c>
      <c r="AH229" s="34">
        <f>IF(AND(ISNUMBER($Q229),ISNUMBER($AL229),$AL229&lt;&gt;0),ROUND($Q229/$AL229*100,1),"")</f>
        <v/>
      </c>
      <c r="AI229" s="29">
        <f>IF(ISNUMBER($S229),IF($S229&lt;=1,"Yes","No"),"n/a")</f>
        <v/>
      </c>
      <c r="AJ229" s="29">
        <f>IF(ISNUMBER($S229),ROUND(MAX(0,MIN(100,100-$S229*2.5-IF(ISNUMBER($T229),$T229,0)*0.12+IF($S229&lt;=1,12,0))),0),"")</f>
        <v/>
      </c>
      <c r="AK229" s="29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29" t="n">
        <v>1000</v>
      </c>
      <c r="AM229" s="30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Pedialyte</t>
        </is>
      </c>
      <c r="B230" s="15" t="inlineStr">
        <is>
          <t>Pedialyte Electrolyte Solution | Fruit | 8-pack 1L</t>
        </is>
      </c>
      <c r="C230" s="15" t="inlineStr">
        <is>
          <t>2) Electrolyte beverage (RTD)</t>
        </is>
      </c>
      <c r="D230" s="15" t="inlineStr">
        <is>
          <t>1 L bottle</t>
        </is>
      </c>
      <c r="E230" s="29" t="n">
        <v>8</v>
      </c>
      <c r="F230" s="30" t="n"/>
      <c r="G230" s="31">
        <f>IF(AND(ISNUMBER($F230),ISNUMBER($E230),$E230&lt;&gt;0),$F230/$E230,"")</f>
        <v/>
      </c>
      <c r="H230" s="31">
        <f>IF(AND(ISNUMBER($F230),ISNUMBER($AL230),ISNUMBER($E230),($AL230*$E230)&lt;&gt;0),$F230/($AL230*$E230)*100,"")</f>
        <v/>
      </c>
      <c r="I230" s="32" t="n"/>
      <c r="J230" s="33" t="n"/>
      <c r="K230" s="31">
        <f>IF(AND(ISNUMBER($F230),ISNUMBER($J230)),$F230*(1-$J230),"")</f>
        <v/>
      </c>
      <c r="L230" s="32" t="n"/>
      <c r="M230" s="32" t="n"/>
      <c r="N230" s="31">
        <f>IF(ISNUMBER($F230),($F230-IF(ISNUMBER($AM230),$AM230,0))*(1-IF(ISNUMBER($J230),$J230,0)),"")</f>
        <v/>
      </c>
      <c r="O230" s="15" t="inlineStr">
        <is>
          <t>Fruit</t>
        </is>
      </c>
      <c r="P230" s="29" t="n">
        <v>0</v>
      </c>
      <c r="Q230" s="29" t="n">
        <v>1035</v>
      </c>
      <c r="R230" s="29" t="n">
        <v>780</v>
      </c>
      <c r="S230" s="29" t="n">
        <v>25</v>
      </c>
      <c r="T230" s="29" t="n">
        <v>100</v>
      </c>
      <c r="U230" s="15" t="inlineStr">
        <is>
          <t>Dextrose + sucralose + acesulfame-K</t>
        </is>
      </c>
      <c r="V230" s="15" t="inlineStr">
        <is>
          <t>Medical-grade rehydration, dehydration relief (values per 1 L; ~370 mg sodium per 12 oz serving)</t>
        </is>
      </c>
      <c r="W230" s="32" t="n"/>
      <c r="X230" s="32" t="n"/>
      <c r="Y230" s="32" t="n"/>
      <c r="Z230" s="32" t="n"/>
      <c r="AA230" s="15" t="inlineStr">
        <is>
          <t>High</t>
        </is>
      </c>
      <c r="AB230" s="15" t="inlineStr">
        <is>
          <t>Trusted clinical rehydration; year-round + flu-season spikes</t>
        </is>
      </c>
      <c r="AC230" s="15" t="inlineStr">
        <is>
          <t>Doctor-trusted rehydration for illness/dehydration</t>
        </is>
      </c>
      <c r="AD230" s="15" t="inlineStr">
        <is>
          <t>Medical-grade electrolyte ratio trusted for genuine dehydration.</t>
        </is>
      </c>
      <c r="AE230" s="32" t="n"/>
      <c r="AF230" s="34">
        <f>IF(AND(ISNUMBER($P230),ISNUMBER($AL230),$AL230&lt;&gt;0),ROUND($P230/$AL230*100,1),"")</f>
        <v/>
      </c>
      <c r="AG230" s="35">
        <f>IF(AND(ISNUMBER($S230),ISNUMBER($AL230),$AL230&lt;&gt;0),ROUND($S230/$AL230*100,2),"")</f>
        <v/>
      </c>
      <c r="AH230" s="34">
        <f>IF(AND(ISNUMBER($Q230),ISNUMBER($AL230),$AL230&lt;&gt;0),ROUND($Q230/$AL230*100,1),"")</f>
        <v/>
      </c>
      <c r="AI230" s="29">
        <f>IF(ISNUMBER($S230),IF($S230&lt;=1,"Yes","No"),"n/a")</f>
        <v/>
      </c>
      <c r="AJ230" s="29">
        <f>IF(ISNUMBER($S230),ROUND(MAX(0,MIN(100,100-$S230*2.5-IF(ISNUMBER($T230),$T230,0)*0.12+IF($S230&lt;=1,12,0))),0),"")</f>
        <v/>
      </c>
      <c r="AK230" s="29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29" t="n">
        <v>1000</v>
      </c>
      <c r="AM230" s="30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Pedialyte</t>
        </is>
      </c>
      <c r="B231" s="15" t="inlineStr">
        <is>
          <t>Pedialyte Electrolyte Solution | Fruit | 12-pack 1L</t>
        </is>
      </c>
      <c r="C231" s="15" t="inlineStr">
        <is>
          <t>2) Electrolyte beverage (RTD)</t>
        </is>
      </c>
      <c r="D231" s="15" t="inlineStr">
        <is>
          <t>1 L bottle</t>
        </is>
      </c>
      <c r="E231" s="29" t="n">
        <v>12</v>
      </c>
      <c r="F231" s="30" t="n"/>
      <c r="G231" s="31">
        <f>IF(AND(ISNUMBER($F231),ISNUMBER($E231),$E231&lt;&gt;0),$F231/$E231,"")</f>
        <v/>
      </c>
      <c r="H231" s="31">
        <f>IF(AND(ISNUMBER($F231),ISNUMBER($AL231),ISNUMBER($E231),($AL231*$E231)&lt;&gt;0),$F231/($AL231*$E231)*100,"")</f>
        <v/>
      </c>
      <c r="I231" s="32" t="n"/>
      <c r="J231" s="33" t="n"/>
      <c r="K231" s="31">
        <f>IF(AND(ISNUMBER($F231),ISNUMBER($J231)),$F231*(1-$J231),"")</f>
        <v/>
      </c>
      <c r="L231" s="32" t="n"/>
      <c r="M231" s="32" t="n"/>
      <c r="N231" s="31">
        <f>IF(ISNUMBER($F231),($F231-IF(ISNUMBER($AM231),$AM231,0))*(1-IF(ISNUMBER($J231),$J231,0)),"")</f>
        <v/>
      </c>
      <c r="O231" s="15" t="inlineStr">
        <is>
          <t>Fruit</t>
        </is>
      </c>
      <c r="P231" s="29" t="n">
        <v>0</v>
      </c>
      <c r="Q231" s="29" t="n">
        <v>1035</v>
      </c>
      <c r="R231" s="29" t="n">
        <v>780</v>
      </c>
      <c r="S231" s="29" t="n">
        <v>25</v>
      </c>
      <c r="T231" s="29" t="n">
        <v>100</v>
      </c>
      <c r="U231" s="15" t="inlineStr">
        <is>
          <t>Dextrose + sucralose + acesulfame-K</t>
        </is>
      </c>
      <c r="V231" s="15" t="inlineStr">
        <is>
          <t>Medical-grade rehydration, dehydration relief (values per 1 L; ~370 mg sodium per 12 oz serving)</t>
        </is>
      </c>
      <c r="W231" s="32" t="n"/>
      <c r="X231" s="32" t="n"/>
      <c r="Y231" s="32" t="n"/>
      <c r="Z231" s="32" t="n"/>
      <c r="AA231" s="15" t="inlineStr">
        <is>
          <t>High</t>
        </is>
      </c>
      <c r="AB231" s="15" t="inlineStr">
        <is>
          <t>Trusted clinical rehydration; year-round + flu-season spikes</t>
        </is>
      </c>
      <c r="AC231" s="15" t="inlineStr">
        <is>
          <t>Doctor-trusted rehydration for illness/dehydration</t>
        </is>
      </c>
      <c r="AD231" s="15" t="inlineStr">
        <is>
          <t>Medical-grade electrolyte ratio trusted for genuine dehydration.</t>
        </is>
      </c>
      <c r="AE231" s="32" t="n"/>
      <c r="AF231" s="34">
        <f>IF(AND(ISNUMBER($P231),ISNUMBER($AL231),$AL231&lt;&gt;0),ROUND($P231/$AL231*100,1),"")</f>
        <v/>
      </c>
      <c r="AG231" s="35">
        <f>IF(AND(ISNUMBER($S231),ISNUMBER($AL231),$AL231&lt;&gt;0),ROUND($S231/$AL231*100,2),"")</f>
        <v/>
      </c>
      <c r="AH231" s="34">
        <f>IF(AND(ISNUMBER($Q231),ISNUMBER($AL231),$AL231&lt;&gt;0),ROUND($Q231/$AL231*100,1),"")</f>
        <v/>
      </c>
      <c r="AI231" s="29">
        <f>IF(ISNUMBER($S231),IF($S231&lt;=1,"Yes","No"),"n/a")</f>
        <v/>
      </c>
      <c r="AJ231" s="29">
        <f>IF(ISNUMBER($S231),ROUND(MAX(0,MIN(100,100-$S231*2.5-IF(ISNUMBER($T231),$T231,0)*0.12+IF($S231&lt;=1,12,0))),0),"")</f>
        <v/>
      </c>
      <c r="AK231" s="29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29" t="n">
        <v>1000</v>
      </c>
      <c r="AM231" s="30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Pedialyte</t>
        </is>
      </c>
      <c r="B232" s="15" t="inlineStr">
        <is>
          <t>Pedialyte Electrolyte Solution | Fruit | 24-pack 1L</t>
        </is>
      </c>
      <c r="C232" s="15" t="inlineStr">
        <is>
          <t>2) Electrolyte beverage (RTD)</t>
        </is>
      </c>
      <c r="D232" s="15" t="inlineStr">
        <is>
          <t>1 L bottle</t>
        </is>
      </c>
      <c r="E232" s="29" t="n">
        <v>24</v>
      </c>
      <c r="F232" s="30" t="n"/>
      <c r="G232" s="31">
        <f>IF(AND(ISNUMBER($F232),ISNUMBER($E232),$E232&lt;&gt;0),$F232/$E232,"")</f>
        <v/>
      </c>
      <c r="H232" s="31">
        <f>IF(AND(ISNUMBER($F232),ISNUMBER($AL232),ISNUMBER($E232),($AL232*$E232)&lt;&gt;0),$F232/($AL232*$E232)*100,"")</f>
        <v/>
      </c>
      <c r="I232" s="32" t="n"/>
      <c r="J232" s="33" t="n"/>
      <c r="K232" s="31">
        <f>IF(AND(ISNUMBER($F232),ISNUMBER($J232)),$F232*(1-$J232),"")</f>
        <v/>
      </c>
      <c r="L232" s="32" t="n"/>
      <c r="M232" s="32" t="n"/>
      <c r="N232" s="31">
        <f>IF(ISNUMBER($F232),($F232-IF(ISNUMBER($AM232),$AM232,0))*(1-IF(ISNUMBER($J232),$J232,0)),"")</f>
        <v/>
      </c>
      <c r="O232" s="15" t="inlineStr">
        <is>
          <t>Fruit</t>
        </is>
      </c>
      <c r="P232" s="29" t="n">
        <v>0</v>
      </c>
      <c r="Q232" s="29" t="n">
        <v>1035</v>
      </c>
      <c r="R232" s="29" t="n">
        <v>780</v>
      </c>
      <c r="S232" s="29" t="n">
        <v>25</v>
      </c>
      <c r="T232" s="29" t="n">
        <v>100</v>
      </c>
      <c r="U232" s="15" t="inlineStr">
        <is>
          <t>Dextrose + sucralose + acesulfame-K</t>
        </is>
      </c>
      <c r="V232" s="15" t="inlineStr">
        <is>
          <t>Medical-grade rehydration, dehydration relief (values per 1 L; ~370 mg sodium per 12 oz serving)</t>
        </is>
      </c>
      <c r="W232" s="32" t="n"/>
      <c r="X232" s="32" t="n"/>
      <c r="Y232" s="32" t="n"/>
      <c r="Z232" s="32" t="n"/>
      <c r="AA232" s="15" t="inlineStr">
        <is>
          <t>High</t>
        </is>
      </c>
      <c r="AB232" s="15" t="inlineStr">
        <is>
          <t>Trusted clinical rehydration; year-round + flu-season spikes</t>
        </is>
      </c>
      <c r="AC232" s="15" t="inlineStr">
        <is>
          <t>Doctor-trusted rehydration for illness/dehydration</t>
        </is>
      </c>
      <c r="AD232" s="15" t="inlineStr">
        <is>
          <t>Medical-grade electrolyte ratio trusted for genuine dehydration.</t>
        </is>
      </c>
      <c r="AE232" s="32" t="n"/>
      <c r="AF232" s="34">
        <f>IF(AND(ISNUMBER($P232),ISNUMBER($AL232),$AL232&lt;&gt;0),ROUND($P232/$AL232*100,1),"")</f>
        <v/>
      </c>
      <c r="AG232" s="35">
        <f>IF(AND(ISNUMBER($S232),ISNUMBER($AL232),$AL232&lt;&gt;0),ROUND($S232/$AL232*100,2),"")</f>
        <v/>
      </c>
      <c r="AH232" s="34">
        <f>IF(AND(ISNUMBER($Q232),ISNUMBER($AL232),$AL232&lt;&gt;0),ROUND($Q232/$AL232*100,1),"")</f>
        <v/>
      </c>
      <c r="AI232" s="29">
        <f>IF(ISNUMBER($S232),IF($S232&lt;=1,"Yes","No"),"n/a")</f>
        <v/>
      </c>
      <c r="AJ232" s="29">
        <f>IF(ISNUMBER($S232),ROUND(MAX(0,MIN(100,100-$S232*2.5-IF(ISNUMBER($T232),$T232,0)*0.12+IF($S232&lt;=1,12,0))),0),"")</f>
        <v/>
      </c>
      <c r="AK232" s="29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29" t="n">
        <v>1000</v>
      </c>
      <c r="AM232" s="30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Pedialyte</t>
        </is>
      </c>
      <c r="B233" s="15" t="inlineStr">
        <is>
          <t>Pedialyte Electrolyte Solution | Grape | 8-pack 1L</t>
        </is>
      </c>
      <c r="C233" s="15" t="inlineStr">
        <is>
          <t>2) Electrolyte beverage (RTD)</t>
        </is>
      </c>
      <c r="D233" s="15" t="inlineStr">
        <is>
          <t>1 L bottle</t>
        </is>
      </c>
      <c r="E233" s="29" t="n">
        <v>8</v>
      </c>
      <c r="F233" s="30" t="n"/>
      <c r="G233" s="31">
        <f>IF(AND(ISNUMBER($F233),ISNUMBER($E233),$E233&lt;&gt;0),$F233/$E233,"")</f>
        <v/>
      </c>
      <c r="H233" s="31">
        <f>IF(AND(ISNUMBER($F233),ISNUMBER($AL233),ISNUMBER($E233),($AL233*$E233)&lt;&gt;0),$F233/($AL233*$E233)*100,"")</f>
        <v/>
      </c>
      <c r="I233" s="32" t="n"/>
      <c r="J233" s="33" t="n"/>
      <c r="K233" s="31">
        <f>IF(AND(ISNUMBER($F233),ISNUMBER($J233)),$F233*(1-$J233),"")</f>
        <v/>
      </c>
      <c r="L233" s="32" t="n"/>
      <c r="M233" s="32" t="n"/>
      <c r="N233" s="31">
        <f>IF(ISNUMBER($F233),($F233-IF(ISNUMBER($AM233),$AM233,0))*(1-IF(ISNUMBER($J233),$J233,0)),"")</f>
        <v/>
      </c>
      <c r="O233" s="15" t="inlineStr">
        <is>
          <t>Grape</t>
        </is>
      </c>
      <c r="P233" s="29" t="n">
        <v>0</v>
      </c>
      <c r="Q233" s="29" t="n">
        <v>1035</v>
      </c>
      <c r="R233" s="29" t="n">
        <v>780</v>
      </c>
      <c r="S233" s="29" t="n">
        <v>25</v>
      </c>
      <c r="T233" s="29" t="n">
        <v>100</v>
      </c>
      <c r="U233" s="15" t="inlineStr">
        <is>
          <t>Dextrose + sucralose + acesulfame-K</t>
        </is>
      </c>
      <c r="V233" s="15" t="inlineStr">
        <is>
          <t>Medical-grade rehydration, dehydration relief (values per 1 L; ~370 mg sodium per 12 oz serving)</t>
        </is>
      </c>
      <c r="W233" s="32" t="n"/>
      <c r="X233" s="32" t="n"/>
      <c r="Y233" s="32" t="n"/>
      <c r="Z233" s="32" t="n"/>
      <c r="AA233" s="15" t="inlineStr">
        <is>
          <t>High</t>
        </is>
      </c>
      <c r="AB233" s="15" t="inlineStr">
        <is>
          <t>Trusted clinical rehydration; year-round + flu-season spikes</t>
        </is>
      </c>
      <c r="AC233" s="15" t="inlineStr">
        <is>
          <t>Doctor-trusted rehydration for illness/dehydration</t>
        </is>
      </c>
      <c r="AD233" s="15" t="inlineStr">
        <is>
          <t>Medical-grade electrolyte ratio trusted for genuine dehydration.</t>
        </is>
      </c>
      <c r="AE233" s="32" t="n"/>
      <c r="AF233" s="34">
        <f>IF(AND(ISNUMBER($P233),ISNUMBER($AL233),$AL233&lt;&gt;0),ROUND($P233/$AL233*100,1),"")</f>
        <v/>
      </c>
      <c r="AG233" s="35">
        <f>IF(AND(ISNUMBER($S233),ISNUMBER($AL233),$AL233&lt;&gt;0),ROUND($S233/$AL233*100,2),"")</f>
        <v/>
      </c>
      <c r="AH233" s="34">
        <f>IF(AND(ISNUMBER($Q233),ISNUMBER($AL233),$AL233&lt;&gt;0),ROUND($Q233/$AL233*100,1),"")</f>
        <v/>
      </c>
      <c r="AI233" s="29">
        <f>IF(ISNUMBER($S233),IF($S233&lt;=1,"Yes","No"),"n/a")</f>
        <v/>
      </c>
      <c r="AJ233" s="29">
        <f>IF(ISNUMBER($S233),ROUND(MAX(0,MIN(100,100-$S233*2.5-IF(ISNUMBER($T233),$T233,0)*0.12+IF($S233&lt;=1,12,0))),0),"")</f>
        <v/>
      </c>
      <c r="AK233" s="29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29" t="n">
        <v>1000</v>
      </c>
      <c r="AM233" s="30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Pedialyte</t>
        </is>
      </c>
      <c r="B234" s="15" t="inlineStr">
        <is>
          <t>Pedialyte Electrolyte Solution | Grape | 12-pack 1L</t>
        </is>
      </c>
      <c r="C234" s="15" t="inlineStr">
        <is>
          <t>2) Electrolyte beverage (RTD)</t>
        </is>
      </c>
      <c r="D234" s="15" t="inlineStr">
        <is>
          <t>1 L bottle</t>
        </is>
      </c>
      <c r="E234" s="29" t="n">
        <v>12</v>
      </c>
      <c r="F234" s="30" t="n"/>
      <c r="G234" s="31">
        <f>IF(AND(ISNUMBER($F234),ISNUMBER($E234),$E234&lt;&gt;0),$F234/$E234,"")</f>
        <v/>
      </c>
      <c r="H234" s="31">
        <f>IF(AND(ISNUMBER($F234),ISNUMBER($AL234),ISNUMBER($E234),($AL234*$E234)&lt;&gt;0),$F234/($AL234*$E234)*100,"")</f>
        <v/>
      </c>
      <c r="I234" s="32" t="n"/>
      <c r="J234" s="33" t="n"/>
      <c r="K234" s="31">
        <f>IF(AND(ISNUMBER($F234),ISNUMBER($J234)),$F234*(1-$J234),"")</f>
        <v/>
      </c>
      <c r="L234" s="32" t="n"/>
      <c r="M234" s="32" t="n"/>
      <c r="N234" s="31">
        <f>IF(ISNUMBER($F234),($F234-IF(ISNUMBER($AM234),$AM234,0))*(1-IF(ISNUMBER($J234),$J234,0)),"")</f>
        <v/>
      </c>
      <c r="O234" s="15" t="inlineStr">
        <is>
          <t>Grape</t>
        </is>
      </c>
      <c r="P234" s="29" t="n">
        <v>0</v>
      </c>
      <c r="Q234" s="29" t="n">
        <v>1035</v>
      </c>
      <c r="R234" s="29" t="n">
        <v>780</v>
      </c>
      <c r="S234" s="29" t="n">
        <v>25</v>
      </c>
      <c r="T234" s="29" t="n">
        <v>100</v>
      </c>
      <c r="U234" s="15" t="inlineStr">
        <is>
          <t>Dextrose + sucralose + acesulfame-K</t>
        </is>
      </c>
      <c r="V234" s="15" t="inlineStr">
        <is>
          <t>Medical-grade rehydration, dehydration relief (values per 1 L; ~370 mg sodium per 12 oz serving)</t>
        </is>
      </c>
      <c r="W234" s="32" t="n"/>
      <c r="X234" s="32" t="n"/>
      <c r="Y234" s="32" t="n"/>
      <c r="Z234" s="32" t="n"/>
      <c r="AA234" s="15" t="inlineStr">
        <is>
          <t>High</t>
        </is>
      </c>
      <c r="AB234" s="15" t="inlineStr">
        <is>
          <t>Trusted clinical rehydration; year-round + flu-season spikes</t>
        </is>
      </c>
      <c r="AC234" s="15" t="inlineStr">
        <is>
          <t>Doctor-trusted rehydration for illness/dehydration</t>
        </is>
      </c>
      <c r="AD234" s="15" t="inlineStr">
        <is>
          <t>Medical-grade electrolyte ratio trusted for genuine dehydration.</t>
        </is>
      </c>
      <c r="AE234" s="32" t="n"/>
      <c r="AF234" s="34">
        <f>IF(AND(ISNUMBER($P234),ISNUMBER($AL234),$AL234&lt;&gt;0),ROUND($P234/$AL234*100,1),"")</f>
        <v/>
      </c>
      <c r="AG234" s="35">
        <f>IF(AND(ISNUMBER($S234),ISNUMBER($AL234),$AL234&lt;&gt;0),ROUND($S234/$AL234*100,2),"")</f>
        <v/>
      </c>
      <c r="AH234" s="34">
        <f>IF(AND(ISNUMBER($Q234),ISNUMBER($AL234),$AL234&lt;&gt;0),ROUND($Q234/$AL234*100,1),"")</f>
        <v/>
      </c>
      <c r="AI234" s="29">
        <f>IF(ISNUMBER($S234),IF($S234&lt;=1,"Yes","No"),"n/a")</f>
        <v/>
      </c>
      <c r="AJ234" s="29">
        <f>IF(ISNUMBER($S234),ROUND(MAX(0,MIN(100,100-$S234*2.5-IF(ISNUMBER($T234),$T234,0)*0.12+IF($S234&lt;=1,12,0))),0),"")</f>
        <v/>
      </c>
      <c r="AK234" s="29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29" t="n">
        <v>1000</v>
      </c>
      <c r="AM234" s="30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Pedialyte</t>
        </is>
      </c>
      <c r="B235" s="15" t="inlineStr">
        <is>
          <t>Pedialyte Electrolyte Solution | Grape | 24-pack 1L</t>
        </is>
      </c>
      <c r="C235" s="15" t="inlineStr">
        <is>
          <t>2) Electrolyte beverage (RTD)</t>
        </is>
      </c>
      <c r="D235" s="15" t="inlineStr">
        <is>
          <t>1 L bottle</t>
        </is>
      </c>
      <c r="E235" s="29" t="n">
        <v>24</v>
      </c>
      <c r="F235" s="30" t="n"/>
      <c r="G235" s="31">
        <f>IF(AND(ISNUMBER($F235),ISNUMBER($E235),$E235&lt;&gt;0),$F235/$E235,"")</f>
        <v/>
      </c>
      <c r="H235" s="31">
        <f>IF(AND(ISNUMBER($F235),ISNUMBER($AL235),ISNUMBER($E235),($AL235*$E235)&lt;&gt;0),$F235/($AL235*$E235)*100,"")</f>
        <v/>
      </c>
      <c r="I235" s="32" t="n"/>
      <c r="J235" s="33" t="n"/>
      <c r="K235" s="31">
        <f>IF(AND(ISNUMBER($F235),ISNUMBER($J235)),$F235*(1-$J235),"")</f>
        <v/>
      </c>
      <c r="L235" s="32" t="n"/>
      <c r="M235" s="32" t="n"/>
      <c r="N235" s="31">
        <f>IF(ISNUMBER($F235),($F235-IF(ISNUMBER($AM235),$AM235,0))*(1-IF(ISNUMBER($J235),$J235,0)),"")</f>
        <v/>
      </c>
      <c r="O235" s="15" t="inlineStr">
        <is>
          <t>Grape</t>
        </is>
      </c>
      <c r="P235" s="29" t="n">
        <v>0</v>
      </c>
      <c r="Q235" s="29" t="n">
        <v>1035</v>
      </c>
      <c r="R235" s="29" t="n">
        <v>780</v>
      </c>
      <c r="S235" s="29" t="n">
        <v>25</v>
      </c>
      <c r="T235" s="29" t="n">
        <v>100</v>
      </c>
      <c r="U235" s="15" t="inlineStr">
        <is>
          <t>Dextrose + sucralose + acesulfame-K</t>
        </is>
      </c>
      <c r="V235" s="15" t="inlineStr">
        <is>
          <t>Medical-grade rehydration, dehydration relief (values per 1 L; ~370 mg sodium per 12 oz serving)</t>
        </is>
      </c>
      <c r="W235" s="32" t="n"/>
      <c r="X235" s="32" t="n"/>
      <c r="Y235" s="32" t="n"/>
      <c r="Z235" s="32" t="n"/>
      <c r="AA235" s="15" t="inlineStr">
        <is>
          <t>High</t>
        </is>
      </c>
      <c r="AB235" s="15" t="inlineStr">
        <is>
          <t>Trusted clinical rehydration; year-round + flu-season spikes</t>
        </is>
      </c>
      <c r="AC235" s="15" t="inlineStr">
        <is>
          <t>Doctor-trusted rehydration for illness/dehydration</t>
        </is>
      </c>
      <c r="AD235" s="15" t="inlineStr">
        <is>
          <t>Medical-grade electrolyte ratio trusted for genuine dehydration.</t>
        </is>
      </c>
      <c r="AE235" s="32" t="n"/>
      <c r="AF235" s="34">
        <f>IF(AND(ISNUMBER($P235),ISNUMBER($AL235),$AL235&lt;&gt;0),ROUND($P235/$AL235*100,1),"")</f>
        <v/>
      </c>
      <c r="AG235" s="35">
        <f>IF(AND(ISNUMBER($S235),ISNUMBER($AL235),$AL235&lt;&gt;0),ROUND($S235/$AL235*100,2),"")</f>
        <v/>
      </c>
      <c r="AH235" s="34">
        <f>IF(AND(ISNUMBER($Q235),ISNUMBER($AL235),$AL235&lt;&gt;0),ROUND($Q235/$AL235*100,1),"")</f>
        <v/>
      </c>
      <c r="AI235" s="29">
        <f>IF(ISNUMBER($S235),IF($S235&lt;=1,"Yes","No"),"n/a")</f>
        <v/>
      </c>
      <c r="AJ235" s="29">
        <f>IF(ISNUMBER($S235),ROUND(MAX(0,MIN(100,100-$S235*2.5-IF(ISNUMBER($T235),$T235,0)*0.12+IF($S235&lt;=1,12,0))),0),"")</f>
        <v/>
      </c>
      <c r="AK235" s="29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29" t="n">
        <v>1000</v>
      </c>
      <c r="AM235" s="30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Pedialyte</t>
        </is>
      </c>
      <c r="B236" s="15" t="inlineStr">
        <is>
          <t>Pedialyte Electrolyte Solution | Strawberry | 8-pack 1L</t>
        </is>
      </c>
      <c r="C236" s="15" t="inlineStr">
        <is>
          <t>2) Electrolyte beverage (RTD)</t>
        </is>
      </c>
      <c r="D236" s="15" t="inlineStr">
        <is>
          <t>1 L bottle</t>
        </is>
      </c>
      <c r="E236" s="29" t="n">
        <v>8</v>
      </c>
      <c r="F236" s="30" t="n"/>
      <c r="G236" s="31">
        <f>IF(AND(ISNUMBER($F236),ISNUMBER($E236),$E236&lt;&gt;0),$F236/$E236,"")</f>
        <v/>
      </c>
      <c r="H236" s="31">
        <f>IF(AND(ISNUMBER($F236),ISNUMBER($AL236),ISNUMBER($E236),($AL236*$E236)&lt;&gt;0),$F236/($AL236*$E236)*100,"")</f>
        <v/>
      </c>
      <c r="I236" s="32" t="n"/>
      <c r="J236" s="33" t="n"/>
      <c r="K236" s="31">
        <f>IF(AND(ISNUMBER($F236),ISNUMBER($J236)),$F236*(1-$J236),"")</f>
        <v/>
      </c>
      <c r="L236" s="32" t="n"/>
      <c r="M236" s="32" t="n"/>
      <c r="N236" s="31">
        <f>IF(ISNUMBER($F236),($F236-IF(ISNUMBER($AM236),$AM236,0))*(1-IF(ISNUMBER($J236),$J236,0)),"")</f>
        <v/>
      </c>
      <c r="O236" s="15" t="inlineStr">
        <is>
          <t>Strawberry</t>
        </is>
      </c>
      <c r="P236" s="29" t="n">
        <v>0</v>
      </c>
      <c r="Q236" s="29" t="n">
        <v>1035</v>
      </c>
      <c r="R236" s="29" t="n">
        <v>780</v>
      </c>
      <c r="S236" s="29" t="n">
        <v>25</v>
      </c>
      <c r="T236" s="29" t="n">
        <v>100</v>
      </c>
      <c r="U236" s="15" t="inlineStr">
        <is>
          <t>Dextrose + sucralose + acesulfame-K</t>
        </is>
      </c>
      <c r="V236" s="15" t="inlineStr">
        <is>
          <t>Medical-grade rehydration, dehydration relief (values per 1 L; ~370 mg sodium per 12 oz serving)</t>
        </is>
      </c>
      <c r="W236" s="32" t="n"/>
      <c r="X236" s="32" t="n"/>
      <c r="Y236" s="32" t="n"/>
      <c r="Z236" s="32" t="n"/>
      <c r="AA236" s="15" t="inlineStr">
        <is>
          <t>High</t>
        </is>
      </c>
      <c r="AB236" s="15" t="inlineStr">
        <is>
          <t>Trusted clinical rehydration; year-round + flu-season spikes</t>
        </is>
      </c>
      <c r="AC236" s="15" t="inlineStr">
        <is>
          <t>Doctor-trusted rehydration for illness/dehydration</t>
        </is>
      </c>
      <c r="AD236" s="15" t="inlineStr">
        <is>
          <t>Medical-grade electrolyte ratio trusted for genuine dehydration.</t>
        </is>
      </c>
      <c r="AE236" s="32" t="n"/>
      <c r="AF236" s="34">
        <f>IF(AND(ISNUMBER($P236),ISNUMBER($AL236),$AL236&lt;&gt;0),ROUND($P236/$AL236*100,1),"")</f>
        <v/>
      </c>
      <c r="AG236" s="35">
        <f>IF(AND(ISNUMBER($S236),ISNUMBER($AL236),$AL236&lt;&gt;0),ROUND($S236/$AL236*100,2),"")</f>
        <v/>
      </c>
      <c r="AH236" s="34">
        <f>IF(AND(ISNUMBER($Q236),ISNUMBER($AL236),$AL236&lt;&gt;0),ROUND($Q236/$AL236*100,1),"")</f>
        <v/>
      </c>
      <c r="AI236" s="29">
        <f>IF(ISNUMBER($S236),IF($S236&lt;=1,"Yes","No"),"n/a")</f>
        <v/>
      </c>
      <c r="AJ236" s="29">
        <f>IF(ISNUMBER($S236),ROUND(MAX(0,MIN(100,100-$S236*2.5-IF(ISNUMBER($T236),$T236,0)*0.12+IF($S236&lt;=1,12,0))),0),"")</f>
        <v/>
      </c>
      <c r="AK236" s="29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29" t="n">
        <v>1000</v>
      </c>
      <c r="AM236" s="30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Pedialyte</t>
        </is>
      </c>
      <c r="B237" s="15" t="inlineStr">
        <is>
          <t>Pedialyte Electrolyte Solution | Strawberry | 12-pack 1L</t>
        </is>
      </c>
      <c r="C237" s="15" t="inlineStr">
        <is>
          <t>2) Electrolyte beverage (RTD)</t>
        </is>
      </c>
      <c r="D237" s="15" t="inlineStr">
        <is>
          <t>1 L bottle</t>
        </is>
      </c>
      <c r="E237" s="29" t="n">
        <v>12</v>
      </c>
      <c r="F237" s="30" t="n"/>
      <c r="G237" s="31">
        <f>IF(AND(ISNUMBER($F237),ISNUMBER($E237),$E237&lt;&gt;0),$F237/$E237,"")</f>
        <v/>
      </c>
      <c r="H237" s="31">
        <f>IF(AND(ISNUMBER($F237),ISNUMBER($AL237),ISNUMBER($E237),($AL237*$E237)&lt;&gt;0),$F237/($AL237*$E237)*100,"")</f>
        <v/>
      </c>
      <c r="I237" s="32" t="n"/>
      <c r="J237" s="33" t="n"/>
      <c r="K237" s="31">
        <f>IF(AND(ISNUMBER($F237),ISNUMBER($J237)),$F237*(1-$J237),"")</f>
        <v/>
      </c>
      <c r="L237" s="32" t="n"/>
      <c r="M237" s="32" t="n"/>
      <c r="N237" s="31">
        <f>IF(ISNUMBER($F237),($F237-IF(ISNUMBER($AM237),$AM237,0))*(1-IF(ISNUMBER($J237),$J237,0)),"")</f>
        <v/>
      </c>
      <c r="O237" s="15" t="inlineStr">
        <is>
          <t>Strawberry</t>
        </is>
      </c>
      <c r="P237" s="29" t="n">
        <v>0</v>
      </c>
      <c r="Q237" s="29" t="n">
        <v>1035</v>
      </c>
      <c r="R237" s="29" t="n">
        <v>780</v>
      </c>
      <c r="S237" s="29" t="n">
        <v>25</v>
      </c>
      <c r="T237" s="29" t="n">
        <v>100</v>
      </c>
      <c r="U237" s="15" t="inlineStr">
        <is>
          <t>Dextrose + sucralose + acesulfame-K</t>
        </is>
      </c>
      <c r="V237" s="15" t="inlineStr">
        <is>
          <t>Medical-grade rehydration, dehydration relief (values per 1 L; ~370 mg sodium per 12 oz serving)</t>
        </is>
      </c>
      <c r="W237" s="32" t="n"/>
      <c r="X237" s="32" t="n"/>
      <c r="Y237" s="32" t="n"/>
      <c r="Z237" s="32" t="n"/>
      <c r="AA237" s="15" t="inlineStr">
        <is>
          <t>High</t>
        </is>
      </c>
      <c r="AB237" s="15" t="inlineStr">
        <is>
          <t>Trusted clinical rehydration; year-round + flu-season spikes</t>
        </is>
      </c>
      <c r="AC237" s="15" t="inlineStr">
        <is>
          <t>Doctor-trusted rehydration for illness/dehydration</t>
        </is>
      </c>
      <c r="AD237" s="15" t="inlineStr">
        <is>
          <t>Medical-grade electrolyte ratio trusted for genuine dehydration.</t>
        </is>
      </c>
      <c r="AE237" s="32" t="n"/>
      <c r="AF237" s="34">
        <f>IF(AND(ISNUMBER($P237),ISNUMBER($AL237),$AL237&lt;&gt;0),ROUND($P237/$AL237*100,1),"")</f>
        <v/>
      </c>
      <c r="AG237" s="35">
        <f>IF(AND(ISNUMBER($S237),ISNUMBER($AL237),$AL237&lt;&gt;0),ROUND($S237/$AL237*100,2),"")</f>
        <v/>
      </c>
      <c r="AH237" s="34">
        <f>IF(AND(ISNUMBER($Q237),ISNUMBER($AL237),$AL237&lt;&gt;0),ROUND($Q237/$AL237*100,1),"")</f>
        <v/>
      </c>
      <c r="AI237" s="29">
        <f>IF(ISNUMBER($S237),IF($S237&lt;=1,"Yes","No"),"n/a")</f>
        <v/>
      </c>
      <c r="AJ237" s="29">
        <f>IF(ISNUMBER($S237),ROUND(MAX(0,MIN(100,100-$S237*2.5-IF(ISNUMBER($T237),$T237,0)*0.12+IF($S237&lt;=1,12,0))),0),"")</f>
        <v/>
      </c>
      <c r="AK237" s="29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29" t="n">
        <v>1000</v>
      </c>
      <c r="AM237" s="30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Pedialyte</t>
        </is>
      </c>
      <c r="B238" s="15" t="inlineStr">
        <is>
          <t>Pedialyte Electrolyte Solution | Strawberry | 24-pack 1L</t>
        </is>
      </c>
      <c r="C238" s="15" t="inlineStr">
        <is>
          <t>2) Electrolyte beverage (RTD)</t>
        </is>
      </c>
      <c r="D238" s="15" t="inlineStr">
        <is>
          <t>1 L bottle</t>
        </is>
      </c>
      <c r="E238" s="29" t="n">
        <v>24</v>
      </c>
      <c r="F238" s="30" t="n"/>
      <c r="G238" s="31">
        <f>IF(AND(ISNUMBER($F238),ISNUMBER($E238),$E238&lt;&gt;0),$F238/$E238,"")</f>
        <v/>
      </c>
      <c r="H238" s="31">
        <f>IF(AND(ISNUMBER($F238),ISNUMBER($AL238),ISNUMBER($E238),($AL238*$E238)&lt;&gt;0),$F238/($AL238*$E238)*100,"")</f>
        <v/>
      </c>
      <c r="I238" s="32" t="n"/>
      <c r="J238" s="33" t="n"/>
      <c r="K238" s="31">
        <f>IF(AND(ISNUMBER($F238),ISNUMBER($J238)),$F238*(1-$J238),"")</f>
        <v/>
      </c>
      <c r="L238" s="32" t="n"/>
      <c r="M238" s="32" t="n"/>
      <c r="N238" s="31">
        <f>IF(ISNUMBER($F238),($F238-IF(ISNUMBER($AM238),$AM238,0))*(1-IF(ISNUMBER($J238),$J238,0)),"")</f>
        <v/>
      </c>
      <c r="O238" s="15" t="inlineStr">
        <is>
          <t>Strawberry</t>
        </is>
      </c>
      <c r="P238" s="29" t="n">
        <v>0</v>
      </c>
      <c r="Q238" s="29" t="n">
        <v>1035</v>
      </c>
      <c r="R238" s="29" t="n">
        <v>780</v>
      </c>
      <c r="S238" s="29" t="n">
        <v>25</v>
      </c>
      <c r="T238" s="29" t="n">
        <v>100</v>
      </c>
      <c r="U238" s="15" t="inlineStr">
        <is>
          <t>Dextrose + sucralose + acesulfame-K</t>
        </is>
      </c>
      <c r="V238" s="15" t="inlineStr">
        <is>
          <t>Medical-grade rehydration, dehydration relief (values per 1 L; ~370 mg sodium per 12 oz serving)</t>
        </is>
      </c>
      <c r="W238" s="32" t="n"/>
      <c r="X238" s="32" t="n"/>
      <c r="Y238" s="32" t="n"/>
      <c r="Z238" s="32" t="n"/>
      <c r="AA238" s="15" t="inlineStr">
        <is>
          <t>High</t>
        </is>
      </c>
      <c r="AB238" s="15" t="inlineStr">
        <is>
          <t>Trusted clinical rehydration; year-round + flu-season spikes</t>
        </is>
      </c>
      <c r="AC238" s="15" t="inlineStr">
        <is>
          <t>Doctor-trusted rehydration for illness/dehydration</t>
        </is>
      </c>
      <c r="AD238" s="15" t="inlineStr">
        <is>
          <t>Medical-grade electrolyte ratio trusted for genuine dehydration.</t>
        </is>
      </c>
      <c r="AE238" s="32" t="n"/>
      <c r="AF238" s="34">
        <f>IF(AND(ISNUMBER($P238),ISNUMBER($AL238),$AL238&lt;&gt;0),ROUND($P238/$AL238*100,1),"")</f>
        <v/>
      </c>
      <c r="AG238" s="35">
        <f>IF(AND(ISNUMBER($S238),ISNUMBER($AL238),$AL238&lt;&gt;0),ROUND($S238/$AL238*100,2),"")</f>
        <v/>
      </c>
      <c r="AH238" s="34">
        <f>IF(AND(ISNUMBER($Q238),ISNUMBER($AL238),$AL238&lt;&gt;0),ROUND($Q238/$AL238*100,1),"")</f>
        <v/>
      </c>
      <c r="AI238" s="29">
        <f>IF(ISNUMBER($S238),IF($S238&lt;=1,"Yes","No"),"n/a")</f>
        <v/>
      </c>
      <c r="AJ238" s="29">
        <f>IF(ISNUMBER($S238),ROUND(MAX(0,MIN(100,100-$S238*2.5-IF(ISNUMBER($T238),$T238,0)*0.12+IF($S238&lt;=1,12,0))),0),"")</f>
        <v/>
      </c>
      <c r="AK238" s="29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29" t="n">
        <v>1000</v>
      </c>
      <c r="AM238" s="30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Pedialyte</t>
        </is>
      </c>
      <c r="B239" s="15" t="inlineStr">
        <is>
          <t>Pedialyte Electrolyte Solution | Mixed Fruit | 8-pack 1L</t>
        </is>
      </c>
      <c r="C239" s="15" t="inlineStr">
        <is>
          <t>2) Electrolyte beverage (RTD)</t>
        </is>
      </c>
      <c r="D239" s="15" t="inlineStr">
        <is>
          <t>1 L bottle</t>
        </is>
      </c>
      <c r="E239" s="29" t="n">
        <v>8</v>
      </c>
      <c r="F239" s="30" t="n"/>
      <c r="G239" s="31">
        <f>IF(AND(ISNUMBER($F239),ISNUMBER($E239),$E239&lt;&gt;0),$F239/$E239,"")</f>
        <v/>
      </c>
      <c r="H239" s="31">
        <f>IF(AND(ISNUMBER($F239),ISNUMBER($AL239),ISNUMBER($E239),($AL239*$E239)&lt;&gt;0),$F239/($AL239*$E239)*100,"")</f>
        <v/>
      </c>
      <c r="I239" s="32" t="n"/>
      <c r="J239" s="33" t="n"/>
      <c r="K239" s="31">
        <f>IF(AND(ISNUMBER($F239),ISNUMBER($J239)),$F239*(1-$J239),"")</f>
        <v/>
      </c>
      <c r="L239" s="32" t="n"/>
      <c r="M239" s="32" t="n"/>
      <c r="N239" s="31">
        <f>IF(ISNUMBER($F239),($F239-IF(ISNUMBER($AM239),$AM239,0))*(1-IF(ISNUMBER($J239),$J239,0)),"")</f>
        <v/>
      </c>
      <c r="O239" s="15" t="inlineStr">
        <is>
          <t>Mixed Fruit</t>
        </is>
      </c>
      <c r="P239" s="29" t="n">
        <v>0</v>
      </c>
      <c r="Q239" s="29" t="n">
        <v>1035</v>
      </c>
      <c r="R239" s="29" t="n">
        <v>780</v>
      </c>
      <c r="S239" s="29" t="n">
        <v>25</v>
      </c>
      <c r="T239" s="29" t="n">
        <v>100</v>
      </c>
      <c r="U239" s="15" t="inlineStr">
        <is>
          <t>Dextrose + sucralose + acesulfame-K</t>
        </is>
      </c>
      <c r="V239" s="15" t="inlineStr">
        <is>
          <t>Medical-grade rehydration, dehydration relief (values per 1 L; ~370 mg sodium per 12 oz serving)</t>
        </is>
      </c>
      <c r="W239" s="32" t="n"/>
      <c r="X239" s="32" t="n"/>
      <c r="Y239" s="32" t="n"/>
      <c r="Z239" s="32" t="n"/>
      <c r="AA239" s="15" t="inlineStr">
        <is>
          <t>High</t>
        </is>
      </c>
      <c r="AB239" s="15" t="inlineStr">
        <is>
          <t>Trusted clinical rehydration; year-round + flu-season spikes</t>
        </is>
      </c>
      <c r="AC239" s="15" t="inlineStr">
        <is>
          <t>Doctor-trusted rehydration for illness/dehydration</t>
        </is>
      </c>
      <c r="AD239" s="15" t="inlineStr">
        <is>
          <t>Medical-grade electrolyte ratio trusted for genuine dehydration.</t>
        </is>
      </c>
      <c r="AE239" s="32" t="n"/>
      <c r="AF239" s="34">
        <f>IF(AND(ISNUMBER($P239),ISNUMBER($AL239),$AL239&lt;&gt;0),ROUND($P239/$AL239*100,1),"")</f>
        <v/>
      </c>
      <c r="AG239" s="35">
        <f>IF(AND(ISNUMBER($S239),ISNUMBER($AL239),$AL239&lt;&gt;0),ROUND($S239/$AL239*100,2),"")</f>
        <v/>
      </c>
      <c r="AH239" s="34">
        <f>IF(AND(ISNUMBER($Q239),ISNUMBER($AL239),$AL239&lt;&gt;0),ROUND($Q239/$AL239*100,1),"")</f>
        <v/>
      </c>
      <c r="AI239" s="29">
        <f>IF(ISNUMBER($S239),IF($S239&lt;=1,"Yes","No"),"n/a")</f>
        <v/>
      </c>
      <c r="AJ239" s="29">
        <f>IF(ISNUMBER($S239),ROUND(MAX(0,MIN(100,100-$S239*2.5-IF(ISNUMBER($T239),$T239,0)*0.12+IF($S239&lt;=1,12,0))),0),"")</f>
        <v/>
      </c>
      <c r="AK239" s="29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29" t="n">
        <v>1000</v>
      </c>
      <c r="AM239" s="30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Pedialyte</t>
        </is>
      </c>
      <c r="B240" s="15" t="inlineStr">
        <is>
          <t>Pedialyte Electrolyte Solution | Mixed Fruit | 12-pack 1L</t>
        </is>
      </c>
      <c r="C240" s="15" t="inlineStr">
        <is>
          <t>2) Electrolyte beverage (RTD)</t>
        </is>
      </c>
      <c r="D240" s="15" t="inlineStr">
        <is>
          <t>1 L bottle</t>
        </is>
      </c>
      <c r="E240" s="29" t="n">
        <v>12</v>
      </c>
      <c r="F240" s="30" t="n"/>
      <c r="G240" s="31">
        <f>IF(AND(ISNUMBER($F240),ISNUMBER($E240),$E240&lt;&gt;0),$F240/$E240,"")</f>
        <v/>
      </c>
      <c r="H240" s="31">
        <f>IF(AND(ISNUMBER($F240),ISNUMBER($AL240),ISNUMBER($E240),($AL240*$E240)&lt;&gt;0),$F240/($AL240*$E240)*100,"")</f>
        <v/>
      </c>
      <c r="I240" s="32" t="n"/>
      <c r="J240" s="33" t="n"/>
      <c r="K240" s="31">
        <f>IF(AND(ISNUMBER($F240),ISNUMBER($J240)),$F240*(1-$J240),"")</f>
        <v/>
      </c>
      <c r="L240" s="32" t="n"/>
      <c r="M240" s="32" t="n"/>
      <c r="N240" s="31">
        <f>IF(ISNUMBER($F240),($F240-IF(ISNUMBER($AM240),$AM240,0))*(1-IF(ISNUMBER($J240),$J240,0)),"")</f>
        <v/>
      </c>
      <c r="O240" s="15" t="inlineStr">
        <is>
          <t>Mixed Fruit</t>
        </is>
      </c>
      <c r="P240" s="29" t="n">
        <v>0</v>
      </c>
      <c r="Q240" s="29" t="n">
        <v>1035</v>
      </c>
      <c r="R240" s="29" t="n">
        <v>780</v>
      </c>
      <c r="S240" s="29" t="n">
        <v>25</v>
      </c>
      <c r="T240" s="29" t="n">
        <v>100</v>
      </c>
      <c r="U240" s="15" t="inlineStr">
        <is>
          <t>Dextrose + sucralose + acesulfame-K</t>
        </is>
      </c>
      <c r="V240" s="15" t="inlineStr">
        <is>
          <t>Medical-grade rehydration, dehydration relief (values per 1 L; ~370 mg sodium per 12 oz serving)</t>
        </is>
      </c>
      <c r="W240" s="32" t="n"/>
      <c r="X240" s="32" t="n"/>
      <c r="Y240" s="32" t="n"/>
      <c r="Z240" s="32" t="n"/>
      <c r="AA240" s="15" t="inlineStr">
        <is>
          <t>High</t>
        </is>
      </c>
      <c r="AB240" s="15" t="inlineStr">
        <is>
          <t>Trusted clinical rehydration; year-round + flu-season spikes</t>
        </is>
      </c>
      <c r="AC240" s="15" t="inlineStr">
        <is>
          <t>Doctor-trusted rehydration for illness/dehydration</t>
        </is>
      </c>
      <c r="AD240" s="15" t="inlineStr">
        <is>
          <t>Medical-grade electrolyte ratio trusted for genuine dehydration.</t>
        </is>
      </c>
      <c r="AE240" s="32" t="n"/>
      <c r="AF240" s="34">
        <f>IF(AND(ISNUMBER($P240),ISNUMBER($AL240),$AL240&lt;&gt;0),ROUND($P240/$AL240*100,1),"")</f>
        <v/>
      </c>
      <c r="AG240" s="35">
        <f>IF(AND(ISNUMBER($S240),ISNUMBER($AL240),$AL240&lt;&gt;0),ROUND($S240/$AL240*100,2),"")</f>
        <v/>
      </c>
      <c r="AH240" s="34">
        <f>IF(AND(ISNUMBER($Q240),ISNUMBER($AL240),$AL240&lt;&gt;0),ROUND($Q240/$AL240*100,1),"")</f>
        <v/>
      </c>
      <c r="AI240" s="29">
        <f>IF(ISNUMBER($S240),IF($S240&lt;=1,"Yes","No"),"n/a")</f>
        <v/>
      </c>
      <c r="AJ240" s="29">
        <f>IF(ISNUMBER($S240),ROUND(MAX(0,MIN(100,100-$S240*2.5-IF(ISNUMBER($T240),$T240,0)*0.12+IF($S240&lt;=1,12,0))),0),"")</f>
        <v/>
      </c>
      <c r="AK240" s="29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29" t="n">
        <v>1000</v>
      </c>
      <c r="AM240" s="30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Pedialyte</t>
        </is>
      </c>
      <c r="B241" s="15" t="inlineStr">
        <is>
          <t>Pedialyte Electrolyte Solution | Mixed Fruit | 24-pack 1L</t>
        </is>
      </c>
      <c r="C241" s="15" t="inlineStr">
        <is>
          <t>2) Electrolyte beverage (RTD)</t>
        </is>
      </c>
      <c r="D241" s="15" t="inlineStr">
        <is>
          <t>1 L bottle</t>
        </is>
      </c>
      <c r="E241" s="29" t="n">
        <v>24</v>
      </c>
      <c r="F241" s="30" t="n"/>
      <c r="G241" s="31">
        <f>IF(AND(ISNUMBER($F241),ISNUMBER($E241),$E241&lt;&gt;0),$F241/$E241,"")</f>
        <v/>
      </c>
      <c r="H241" s="31">
        <f>IF(AND(ISNUMBER($F241),ISNUMBER($AL241),ISNUMBER($E241),($AL241*$E241)&lt;&gt;0),$F241/($AL241*$E241)*100,"")</f>
        <v/>
      </c>
      <c r="I241" s="32" t="n"/>
      <c r="J241" s="33" t="n"/>
      <c r="K241" s="31">
        <f>IF(AND(ISNUMBER($F241),ISNUMBER($J241)),$F241*(1-$J241),"")</f>
        <v/>
      </c>
      <c r="L241" s="32" t="n"/>
      <c r="M241" s="32" t="n"/>
      <c r="N241" s="31">
        <f>IF(ISNUMBER($F241),($F241-IF(ISNUMBER($AM241),$AM241,0))*(1-IF(ISNUMBER($J241),$J241,0)),"")</f>
        <v/>
      </c>
      <c r="O241" s="15" t="inlineStr">
        <is>
          <t>Mixed Fruit</t>
        </is>
      </c>
      <c r="P241" s="29" t="n">
        <v>0</v>
      </c>
      <c r="Q241" s="29" t="n">
        <v>1035</v>
      </c>
      <c r="R241" s="29" t="n">
        <v>780</v>
      </c>
      <c r="S241" s="29" t="n">
        <v>25</v>
      </c>
      <c r="T241" s="29" t="n">
        <v>100</v>
      </c>
      <c r="U241" s="15" t="inlineStr">
        <is>
          <t>Dextrose + sucralose + acesulfame-K</t>
        </is>
      </c>
      <c r="V241" s="15" t="inlineStr">
        <is>
          <t>Medical-grade rehydration, dehydration relief (values per 1 L; ~370 mg sodium per 12 oz serving)</t>
        </is>
      </c>
      <c r="W241" s="32" t="n"/>
      <c r="X241" s="32" t="n"/>
      <c r="Y241" s="32" t="n"/>
      <c r="Z241" s="32" t="n"/>
      <c r="AA241" s="15" t="inlineStr">
        <is>
          <t>High</t>
        </is>
      </c>
      <c r="AB241" s="15" t="inlineStr">
        <is>
          <t>Trusted clinical rehydration; year-round + flu-season spikes</t>
        </is>
      </c>
      <c r="AC241" s="15" t="inlineStr">
        <is>
          <t>Doctor-trusted rehydration for illness/dehydration</t>
        </is>
      </c>
      <c r="AD241" s="15" t="inlineStr">
        <is>
          <t>Medical-grade electrolyte ratio trusted for genuine dehydration.</t>
        </is>
      </c>
      <c r="AE241" s="32" t="n"/>
      <c r="AF241" s="34">
        <f>IF(AND(ISNUMBER($P241),ISNUMBER($AL241),$AL241&lt;&gt;0),ROUND($P241/$AL241*100,1),"")</f>
        <v/>
      </c>
      <c r="AG241" s="35">
        <f>IF(AND(ISNUMBER($S241),ISNUMBER($AL241),$AL241&lt;&gt;0),ROUND($S241/$AL241*100,2),"")</f>
        <v/>
      </c>
      <c r="AH241" s="34">
        <f>IF(AND(ISNUMBER($Q241),ISNUMBER($AL241),$AL241&lt;&gt;0),ROUND($Q241/$AL241*100,1),"")</f>
        <v/>
      </c>
      <c r="AI241" s="29">
        <f>IF(ISNUMBER($S241),IF($S241&lt;=1,"Yes","No"),"n/a")</f>
        <v/>
      </c>
      <c r="AJ241" s="29">
        <f>IF(ISNUMBER($S241),ROUND(MAX(0,MIN(100,100-$S241*2.5-IF(ISNUMBER($T241),$T241,0)*0.12+IF($S241&lt;=1,12,0))),0),"")</f>
        <v/>
      </c>
      <c r="AK241" s="29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29" t="n">
        <v>1000</v>
      </c>
      <c r="AM241" s="30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Gatorade</t>
        </is>
      </c>
      <c r="B242" s="15" t="inlineStr">
        <is>
          <t>Gatorlyte Rapid Rehydration | Orange | single 591mL</t>
        </is>
      </c>
      <c r="C242" s="15" t="inlineStr">
        <is>
          <t>2) Electrolyte beverage (RTD)</t>
        </is>
      </c>
      <c r="D242" s="15" t="inlineStr">
        <is>
          <t>591 mL bottle</t>
        </is>
      </c>
      <c r="E242" s="29" t="n">
        <v>1</v>
      </c>
      <c r="F242" s="30" t="n"/>
      <c r="G242" s="31">
        <f>IF(AND(ISNUMBER($F242),ISNUMBER($E242),$E242&lt;&gt;0),$F242/$E242,"")</f>
        <v/>
      </c>
      <c r="H242" s="31">
        <f>IF(AND(ISNUMBER($F242),ISNUMBER($AL242),ISNUMBER($E242),($AL242*$E242)&lt;&gt;0),$F242/($AL242*$E242)*100,"")</f>
        <v/>
      </c>
      <c r="I242" s="32" t="n"/>
      <c r="J242" s="33" t="n"/>
      <c r="K242" s="31">
        <f>IF(AND(ISNUMBER($F242),ISNUMBER($J242)),$F242*(1-$J242),"")</f>
        <v/>
      </c>
      <c r="L242" s="32" t="n"/>
      <c r="M242" s="32" t="n"/>
      <c r="N242" s="31">
        <f>IF(ISNUMBER($F242),($F242-IF(ISNUMBER($AM242),$AM242,0))*(1-IF(ISNUMBER($J242),$J242,0)),"")</f>
        <v/>
      </c>
      <c r="O242" s="15" t="inlineStr">
        <is>
          <t>Orange</t>
        </is>
      </c>
      <c r="P242" s="29" t="n">
        <v>0</v>
      </c>
      <c r="Q242" s="29" t="n">
        <v>490</v>
      </c>
      <c r="R242" s="29" t="n">
        <v>350</v>
      </c>
      <c r="S242" s="29" t="n">
        <v>12</v>
      </c>
      <c r="T242" s="29" t="n">
        <v>50</v>
      </c>
      <c r="U242" s="15" t="inlineStr">
        <is>
          <t>Sugar + sucralose</t>
        </is>
      </c>
      <c r="V242" s="15" t="inlineStr">
        <is>
          <t>5 electrolytes, rapid rehydration, specialized formula</t>
        </is>
      </c>
      <c r="W242" s="32" t="n"/>
      <c r="X242" s="32" t="n"/>
      <c r="Y242" s="32" t="n"/>
      <c r="Z242" s="32" t="n"/>
      <c r="AA242" s="15" t="inlineStr">
        <is>
          <t>Medium</t>
        </is>
      </c>
      <c r="AB242" s="15" t="inlineStr">
        <is>
          <t>Premium rapid-rehydration line</t>
        </is>
      </c>
      <c r="AC242" s="15" t="inlineStr">
        <is>
          <t>Higher-electrolyte rapid rehydration</t>
        </is>
      </c>
      <c r="AD242" s="15" t="inlineStr">
        <is>
          <t>Highest sodium/potassium load for serious rehydration.</t>
        </is>
      </c>
      <c r="AE242" s="32" t="n"/>
      <c r="AF242" s="34">
        <f>IF(AND(ISNUMBER($P242),ISNUMBER($AL242),$AL242&lt;&gt;0),ROUND($P242/$AL242*100,1),"")</f>
        <v/>
      </c>
      <c r="AG242" s="35">
        <f>IF(AND(ISNUMBER($S242),ISNUMBER($AL242),$AL242&lt;&gt;0),ROUND($S242/$AL242*100,2),"")</f>
        <v/>
      </c>
      <c r="AH242" s="34">
        <f>IF(AND(ISNUMBER($Q242),ISNUMBER($AL242),$AL242&lt;&gt;0),ROUND($Q242/$AL242*100,1),"")</f>
        <v/>
      </c>
      <c r="AI242" s="29">
        <f>IF(ISNUMBER($S242),IF($S242&lt;=1,"Yes","No"),"n/a")</f>
        <v/>
      </c>
      <c r="AJ242" s="29">
        <f>IF(ISNUMBER($S242),ROUND(MAX(0,MIN(100,100-$S242*2.5-IF(ISNUMBER($T242),$T242,0)*0.12+IF($S242&lt;=1,12,0))),0),"")</f>
        <v/>
      </c>
      <c r="AK242" s="29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29" t="n">
        <v>591</v>
      </c>
      <c r="AM242" s="30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Gatorade</t>
        </is>
      </c>
      <c r="B243" s="15" t="inlineStr">
        <is>
          <t>Gatorlyte Rapid Rehydration | Orange | 6-pack 591mL</t>
        </is>
      </c>
      <c r="C243" s="15" t="inlineStr">
        <is>
          <t>2) Electrolyte beverage (RTD)</t>
        </is>
      </c>
      <c r="D243" s="15" t="inlineStr">
        <is>
          <t>591 mL bottle</t>
        </is>
      </c>
      <c r="E243" s="29" t="n">
        <v>6</v>
      </c>
      <c r="F243" s="30" t="n"/>
      <c r="G243" s="31">
        <f>IF(AND(ISNUMBER($F243),ISNUMBER($E243),$E243&lt;&gt;0),$F243/$E243,"")</f>
        <v/>
      </c>
      <c r="H243" s="31">
        <f>IF(AND(ISNUMBER($F243),ISNUMBER($AL243),ISNUMBER($E243),($AL243*$E243)&lt;&gt;0),$F243/($AL243*$E243)*100,"")</f>
        <v/>
      </c>
      <c r="I243" s="32" t="n"/>
      <c r="J243" s="33" t="n"/>
      <c r="K243" s="31">
        <f>IF(AND(ISNUMBER($F243),ISNUMBER($J243)),$F243*(1-$J243),"")</f>
        <v/>
      </c>
      <c r="L243" s="32" t="n"/>
      <c r="M243" s="32" t="n"/>
      <c r="N243" s="31">
        <f>IF(ISNUMBER($F243),($F243-IF(ISNUMBER($AM243),$AM243,0))*(1-IF(ISNUMBER($J243),$J243,0)),"")</f>
        <v/>
      </c>
      <c r="O243" s="15" t="inlineStr">
        <is>
          <t>Orange</t>
        </is>
      </c>
      <c r="P243" s="29" t="n">
        <v>0</v>
      </c>
      <c r="Q243" s="29" t="n">
        <v>490</v>
      </c>
      <c r="R243" s="29" t="n">
        <v>350</v>
      </c>
      <c r="S243" s="29" t="n">
        <v>12</v>
      </c>
      <c r="T243" s="29" t="n">
        <v>50</v>
      </c>
      <c r="U243" s="15" t="inlineStr">
        <is>
          <t>Sugar + sucralose</t>
        </is>
      </c>
      <c r="V243" s="15" t="inlineStr">
        <is>
          <t>5 electrolytes, rapid rehydration, specialized formula</t>
        </is>
      </c>
      <c r="W243" s="32" t="n"/>
      <c r="X243" s="32" t="n"/>
      <c r="Y243" s="32" t="n"/>
      <c r="Z243" s="32" t="n"/>
      <c r="AA243" s="15" t="inlineStr">
        <is>
          <t>Medium</t>
        </is>
      </c>
      <c r="AB243" s="15" t="inlineStr">
        <is>
          <t>Premium rapid-rehydration line</t>
        </is>
      </c>
      <c r="AC243" s="15" t="inlineStr">
        <is>
          <t>Higher-electrolyte rapid rehydration</t>
        </is>
      </c>
      <c r="AD243" s="15" t="inlineStr">
        <is>
          <t>Highest sodium/potassium load for serious rehydration.</t>
        </is>
      </c>
      <c r="AE243" s="32" t="n"/>
      <c r="AF243" s="34">
        <f>IF(AND(ISNUMBER($P243),ISNUMBER($AL243),$AL243&lt;&gt;0),ROUND($P243/$AL243*100,1),"")</f>
        <v/>
      </c>
      <c r="AG243" s="35">
        <f>IF(AND(ISNUMBER($S243),ISNUMBER($AL243),$AL243&lt;&gt;0),ROUND($S243/$AL243*100,2),"")</f>
        <v/>
      </c>
      <c r="AH243" s="34">
        <f>IF(AND(ISNUMBER($Q243),ISNUMBER($AL243),$AL243&lt;&gt;0),ROUND($Q243/$AL243*100,1),"")</f>
        <v/>
      </c>
      <c r="AI243" s="29">
        <f>IF(ISNUMBER($S243),IF($S243&lt;=1,"Yes","No"),"n/a")</f>
        <v/>
      </c>
      <c r="AJ243" s="29">
        <f>IF(ISNUMBER($S243),ROUND(MAX(0,MIN(100,100-$S243*2.5-IF(ISNUMBER($T243),$T243,0)*0.12+IF($S243&lt;=1,12,0))),0),"")</f>
        <v/>
      </c>
      <c r="AK243" s="29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29" t="n">
        <v>591</v>
      </c>
      <c r="AM243" s="30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Gatorade</t>
        </is>
      </c>
      <c r="B244" s="15" t="inlineStr">
        <is>
          <t>Gatorlyte Rapid Rehydration | Orange | 12-pack 591mL</t>
        </is>
      </c>
      <c r="C244" s="15" t="inlineStr">
        <is>
          <t>2) Electrolyte beverage (RTD)</t>
        </is>
      </c>
      <c r="D244" s="15" t="inlineStr">
        <is>
          <t>591 mL bottle</t>
        </is>
      </c>
      <c r="E244" s="29" t="n">
        <v>12</v>
      </c>
      <c r="F244" s="30" t="n"/>
      <c r="G244" s="31">
        <f>IF(AND(ISNUMBER($F244),ISNUMBER($E244),$E244&lt;&gt;0),$F244/$E244,"")</f>
        <v/>
      </c>
      <c r="H244" s="31">
        <f>IF(AND(ISNUMBER($F244),ISNUMBER($AL244),ISNUMBER($E244),($AL244*$E244)&lt;&gt;0),$F244/($AL244*$E244)*100,"")</f>
        <v/>
      </c>
      <c r="I244" s="32" t="n"/>
      <c r="J244" s="33" t="n"/>
      <c r="K244" s="31">
        <f>IF(AND(ISNUMBER($F244),ISNUMBER($J244)),$F244*(1-$J244),"")</f>
        <v/>
      </c>
      <c r="L244" s="32" t="n"/>
      <c r="M244" s="32" t="n"/>
      <c r="N244" s="31">
        <f>IF(ISNUMBER($F244),($F244-IF(ISNUMBER($AM244),$AM244,0))*(1-IF(ISNUMBER($J244),$J244,0)),"")</f>
        <v/>
      </c>
      <c r="O244" s="15" t="inlineStr">
        <is>
          <t>Orange</t>
        </is>
      </c>
      <c r="P244" s="29" t="n">
        <v>0</v>
      </c>
      <c r="Q244" s="29" t="n">
        <v>490</v>
      </c>
      <c r="R244" s="29" t="n">
        <v>350</v>
      </c>
      <c r="S244" s="29" t="n">
        <v>12</v>
      </c>
      <c r="T244" s="29" t="n">
        <v>50</v>
      </c>
      <c r="U244" s="15" t="inlineStr">
        <is>
          <t>Sugar + sucralose</t>
        </is>
      </c>
      <c r="V244" s="15" t="inlineStr">
        <is>
          <t>5 electrolytes, rapid rehydration, specialized formula</t>
        </is>
      </c>
      <c r="W244" s="32" t="n"/>
      <c r="X244" s="32" t="n"/>
      <c r="Y244" s="32" t="n"/>
      <c r="Z244" s="32" t="n"/>
      <c r="AA244" s="15" t="inlineStr">
        <is>
          <t>Medium</t>
        </is>
      </c>
      <c r="AB244" s="15" t="inlineStr">
        <is>
          <t>Premium rapid-rehydration line</t>
        </is>
      </c>
      <c r="AC244" s="15" t="inlineStr">
        <is>
          <t>Higher-electrolyte rapid rehydration</t>
        </is>
      </c>
      <c r="AD244" s="15" t="inlineStr">
        <is>
          <t>Highest sodium/potassium load for serious rehydration.</t>
        </is>
      </c>
      <c r="AE244" s="32" t="n"/>
      <c r="AF244" s="34">
        <f>IF(AND(ISNUMBER($P244),ISNUMBER($AL244),$AL244&lt;&gt;0),ROUND($P244/$AL244*100,1),"")</f>
        <v/>
      </c>
      <c r="AG244" s="35">
        <f>IF(AND(ISNUMBER($S244),ISNUMBER($AL244),$AL244&lt;&gt;0),ROUND($S244/$AL244*100,2),"")</f>
        <v/>
      </c>
      <c r="AH244" s="34">
        <f>IF(AND(ISNUMBER($Q244),ISNUMBER($AL244),$AL244&lt;&gt;0),ROUND($Q244/$AL244*100,1),"")</f>
        <v/>
      </c>
      <c r="AI244" s="29">
        <f>IF(ISNUMBER($S244),IF($S244&lt;=1,"Yes","No"),"n/a")</f>
        <v/>
      </c>
      <c r="AJ244" s="29">
        <f>IF(ISNUMBER($S244),ROUND(MAX(0,MIN(100,100-$S244*2.5-IF(ISNUMBER($T244),$T244,0)*0.12+IF($S244&lt;=1,12,0))),0),"")</f>
        <v/>
      </c>
      <c r="AK244" s="29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29" t="n">
        <v>591</v>
      </c>
      <c r="AM244" s="30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Gatorade</t>
        </is>
      </c>
      <c r="B245" s="15" t="inlineStr">
        <is>
          <t>Gatorlyte Rapid Rehydration | Orange | 24-pack 591mL</t>
        </is>
      </c>
      <c r="C245" s="15" t="inlineStr">
        <is>
          <t>2) Electrolyte beverage (RTD)</t>
        </is>
      </c>
      <c r="D245" s="15" t="inlineStr">
        <is>
          <t>591 mL bottle</t>
        </is>
      </c>
      <c r="E245" s="29" t="n">
        <v>24</v>
      </c>
      <c r="F245" s="30" t="n"/>
      <c r="G245" s="31">
        <f>IF(AND(ISNUMBER($F245),ISNUMBER($E245),$E245&lt;&gt;0),$F245/$E245,"")</f>
        <v/>
      </c>
      <c r="H245" s="31">
        <f>IF(AND(ISNUMBER($F245),ISNUMBER($AL245),ISNUMBER($E245),($AL245*$E245)&lt;&gt;0),$F245/($AL245*$E245)*100,"")</f>
        <v/>
      </c>
      <c r="I245" s="32" t="n"/>
      <c r="J245" s="33" t="n"/>
      <c r="K245" s="31">
        <f>IF(AND(ISNUMBER($F245),ISNUMBER($J245)),$F245*(1-$J245),"")</f>
        <v/>
      </c>
      <c r="L245" s="32" t="n"/>
      <c r="M245" s="32" t="n"/>
      <c r="N245" s="31">
        <f>IF(ISNUMBER($F245),($F245-IF(ISNUMBER($AM245),$AM245,0))*(1-IF(ISNUMBER($J245),$J245,0)),"")</f>
        <v/>
      </c>
      <c r="O245" s="15" t="inlineStr">
        <is>
          <t>Orange</t>
        </is>
      </c>
      <c r="P245" s="29" t="n">
        <v>0</v>
      </c>
      <c r="Q245" s="29" t="n">
        <v>490</v>
      </c>
      <c r="R245" s="29" t="n">
        <v>350</v>
      </c>
      <c r="S245" s="29" t="n">
        <v>12</v>
      </c>
      <c r="T245" s="29" t="n">
        <v>50</v>
      </c>
      <c r="U245" s="15" t="inlineStr">
        <is>
          <t>Sugar + sucralose</t>
        </is>
      </c>
      <c r="V245" s="15" t="inlineStr">
        <is>
          <t>5 electrolytes, rapid rehydration, specialized formula</t>
        </is>
      </c>
      <c r="W245" s="32" t="n"/>
      <c r="X245" s="32" t="n"/>
      <c r="Y245" s="32" t="n"/>
      <c r="Z245" s="32" t="n"/>
      <c r="AA245" s="15" t="inlineStr">
        <is>
          <t>Medium</t>
        </is>
      </c>
      <c r="AB245" s="15" t="inlineStr">
        <is>
          <t>Premium rapid-rehydration line</t>
        </is>
      </c>
      <c r="AC245" s="15" t="inlineStr">
        <is>
          <t>Higher-electrolyte rapid rehydration</t>
        </is>
      </c>
      <c r="AD245" s="15" t="inlineStr">
        <is>
          <t>Highest sodium/potassium load for serious rehydration.</t>
        </is>
      </c>
      <c r="AE245" s="32" t="n"/>
      <c r="AF245" s="34">
        <f>IF(AND(ISNUMBER($P245),ISNUMBER($AL245),$AL245&lt;&gt;0),ROUND($P245/$AL245*100,1),"")</f>
        <v/>
      </c>
      <c r="AG245" s="35">
        <f>IF(AND(ISNUMBER($S245),ISNUMBER($AL245),$AL245&lt;&gt;0),ROUND($S245/$AL245*100,2),"")</f>
        <v/>
      </c>
      <c r="AH245" s="34">
        <f>IF(AND(ISNUMBER($Q245),ISNUMBER($AL245),$AL245&lt;&gt;0),ROUND($Q245/$AL245*100,1),"")</f>
        <v/>
      </c>
      <c r="AI245" s="29">
        <f>IF(ISNUMBER($S245),IF($S245&lt;=1,"Yes","No"),"n/a")</f>
        <v/>
      </c>
      <c r="AJ245" s="29">
        <f>IF(ISNUMBER($S245),ROUND(MAX(0,MIN(100,100-$S245*2.5-IF(ISNUMBER($T245),$T245,0)*0.12+IF($S245&lt;=1,12,0))),0),"")</f>
        <v/>
      </c>
      <c r="AK245" s="29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29" t="n">
        <v>591</v>
      </c>
      <c r="AM245" s="30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Gatorade</t>
        </is>
      </c>
      <c r="B246" s="15" t="inlineStr">
        <is>
          <t>Gatorlyte Rapid Rehydration | Cherry Lime | single 591mL</t>
        </is>
      </c>
      <c r="C246" s="15" t="inlineStr">
        <is>
          <t>2) Electrolyte beverage (RTD)</t>
        </is>
      </c>
      <c r="D246" s="15" t="inlineStr">
        <is>
          <t>591 mL bottle</t>
        </is>
      </c>
      <c r="E246" s="29" t="n">
        <v>1</v>
      </c>
      <c r="F246" s="30" t="n"/>
      <c r="G246" s="31">
        <f>IF(AND(ISNUMBER($F246),ISNUMBER($E246),$E246&lt;&gt;0),$F246/$E246,"")</f>
        <v/>
      </c>
      <c r="H246" s="31">
        <f>IF(AND(ISNUMBER($F246),ISNUMBER($AL246),ISNUMBER($E246),($AL246*$E246)&lt;&gt;0),$F246/($AL246*$E246)*100,"")</f>
        <v/>
      </c>
      <c r="I246" s="32" t="n"/>
      <c r="J246" s="33" t="n"/>
      <c r="K246" s="31">
        <f>IF(AND(ISNUMBER($F246),ISNUMBER($J246)),$F246*(1-$J246),"")</f>
        <v/>
      </c>
      <c r="L246" s="32" t="n"/>
      <c r="M246" s="32" t="n"/>
      <c r="N246" s="31">
        <f>IF(ISNUMBER($F246),($F246-IF(ISNUMBER($AM246),$AM246,0))*(1-IF(ISNUMBER($J246),$J246,0)),"")</f>
        <v/>
      </c>
      <c r="O246" s="15" t="inlineStr">
        <is>
          <t>Cherry Lime</t>
        </is>
      </c>
      <c r="P246" s="29" t="n">
        <v>0</v>
      </c>
      <c r="Q246" s="29" t="n">
        <v>490</v>
      </c>
      <c r="R246" s="29" t="n">
        <v>350</v>
      </c>
      <c r="S246" s="29" t="n">
        <v>12</v>
      </c>
      <c r="T246" s="29" t="n">
        <v>50</v>
      </c>
      <c r="U246" s="15" t="inlineStr">
        <is>
          <t>Sugar + sucralose</t>
        </is>
      </c>
      <c r="V246" s="15" t="inlineStr">
        <is>
          <t>5 electrolytes, rapid rehydration, specialized formula</t>
        </is>
      </c>
      <c r="W246" s="32" t="n"/>
      <c r="X246" s="32" t="n"/>
      <c r="Y246" s="32" t="n"/>
      <c r="Z246" s="32" t="n"/>
      <c r="AA246" s="15" t="inlineStr">
        <is>
          <t>Medium</t>
        </is>
      </c>
      <c r="AB246" s="15" t="inlineStr">
        <is>
          <t>Premium rapid-rehydration line</t>
        </is>
      </c>
      <c r="AC246" s="15" t="inlineStr">
        <is>
          <t>Higher-electrolyte rapid rehydration</t>
        </is>
      </c>
      <c r="AD246" s="15" t="inlineStr">
        <is>
          <t>Highest sodium/potassium load for serious rehydration.</t>
        </is>
      </c>
      <c r="AE246" s="32" t="n"/>
      <c r="AF246" s="34">
        <f>IF(AND(ISNUMBER($P246),ISNUMBER($AL246),$AL246&lt;&gt;0),ROUND($P246/$AL246*100,1),"")</f>
        <v/>
      </c>
      <c r="AG246" s="35">
        <f>IF(AND(ISNUMBER($S246),ISNUMBER($AL246),$AL246&lt;&gt;0),ROUND($S246/$AL246*100,2),"")</f>
        <v/>
      </c>
      <c r="AH246" s="34">
        <f>IF(AND(ISNUMBER($Q246),ISNUMBER($AL246),$AL246&lt;&gt;0),ROUND($Q246/$AL246*100,1),"")</f>
        <v/>
      </c>
      <c r="AI246" s="29">
        <f>IF(ISNUMBER($S246),IF($S246&lt;=1,"Yes","No"),"n/a")</f>
        <v/>
      </c>
      <c r="AJ246" s="29">
        <f>IF(ISNUMBER($S246),ROUND(MAX(0,MIN(100,100-$S246*2.5-IF(ISNUMBER($T246),$T246,0)*0.12+IF($S246&lt;=1,12,0))),0),"")</f>
        <v/>
      </c>
      <c r="AK246" s="29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29" t="n">
        <v>591</v>
      </c>
      <c r="AM246" s="30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Gatorade</t>
        </is>
      </c>
      <c r="B247" s="15" t="inlineStr">
        <is>
          <t>Gatorlyte Rapid Rehydration | Cherry Lime | 6-pack 591mL</t>
        </is>
      </c>
      <c r="C247" s="15" t="inlineStr">
        <is>
          <t>2) Electrolyte beverage (RTD)</t>
        </is>
      </c>
      <c r="D247" s="15" t="inlineStr">
        <is>
          <t>591 mL bottle</t>
        </is>
      </c>
      <c r="E247" s="29" t="n">
        <v>6</v>
      </c>
      <c r="F247" s="30" t="n"/>
      <c r="G247" s="31">
        <f>IF(AND(ISNUMBER($F247),ISNUMBER($E247),$E247&lt;&gt;0),$F247/$E247,"")</f>
        <v/>
      </c>
      <c r="H247" s="31">
        <f>IF(AND(ISNUMBER($F247),ISNUMBER($AL247),ISNUMBER($E247),($AL247*$E247)&lt;&gt;0),$F247/($AL247*$E247)*100,"")</f>
        <v/>
      </c>
      <c r="I247" s="32" t="n"/>
      <c r="J247" s="33" t="n"/>
      <c r="K247" s="31">
        <f>IF(AND(ISNUMBER($F247),ISNUMBER($J247)),$F247*(1-$J247),"")</f>
        <v/>
      </c>
      <c r="L247" s="32" t="n"/>
      <c r="M247" s="32" t="n"/>
      <c r="N247" s="31">
        <f>IF(ISNUMBER($F247),($F247-IF(ISNUMBER($AM247),$AM247,0))*(1-IF(ISNUMBER($J247),$J247,0)),"")</f>
        <v/>
      </c>
      <c r="O247" s="15" t="inlineStr">
        <is>
          <t>Cherry Lime</t>
        </is>
      </c>
      <c r="P247" s="29" t="n">
        <v>0</v>
      </c>
      <c r="Q247" s="29" t="n">
        <v>490</v>
      </c>
      <c r="R247" s="29" t="n">
        <v>350</v>
      </c>
      <c r="S247" s="29" t="n">
        <v>12</v>
      </c>
      <c r="T247" s="29" t="n">
        <v>50</v>
      </c>
      <c r="U247" s="15" t="inlineStr">
        <is>
          <t>Sugar + sucralose</t>
        </is>
      </c>
      <c r="V247" s="15" t="inlineStr">
        <is>
          <t>5 electrolytes, rapid rehydration, specialized formula</t>
        </is>
      </c>
      <c r="W247" s="32" t="n"/>
      <c r="X247" s="32" t="n"/>
      <c r="Y247" s="32" t="n"/>
      <c r="Z247" s="32" t="n"/>
      <c r="AA247" s="15" t="inlineStr">
        <is>
          <t>Medium</t>
        </is>
      </c>
      <c r="AB247" s="15" t="inlineStr">
        <is>
          <t>Premium rapid-rehydration line</t>
        </is>
      </c>
      <c r="AC247" s="15" t="inlineStr">
        <is>
          <t>Higher-electrolyte rapid rehydration</t>
        </is>
      </c>
      <c r="AD247" s="15" t="inlineStr">
        <is>
          <t>Highest sodium/potassium load for serious rehydration.</t>
        </is>
      </c>
      <c r="AE247" s="32" t="n"/>
      <c r="AF247" s="34">
        <f>IF(AND(ISNUMBER($P247),ISNUMBER($AL247),$AL247&lt;&gt;0),ROUND($P247/$AL247*100,1),"")</f>
        <v/>
      </c>
      <c r="AG247" s="35">
        <f>IF(AND(ISNUMBER($S247),ISNUMBER($AL247),$AL247&lt;&gt;0),ROUND($S247/$AL247*100,2),"")</f>
        <v/>
      </c>
      <c r="AH247" s="34">
        <f>IF(AND(ISNUMBER($Q247),ISNUMBER($AL247),$AL247&lt;&gt;0),ROUND($Q247/$AL247*100,1),"")</f>
        <v/>
      </c>
      <c r="AI247" s="29">
        <f>IF(ISNUMBER($S247),IF($S247&lt;=1,"Yes","No"),"n/a")</f>
        <v/>
      </c>
      <c r="AJ247" s="29">
        <f>IF(ISNUMBER($S247),ROUND(MAX(0,MIN(100,100-$S247*2.5-IF(ISNUMBER($T247),$T247,0)*0.12+IF($S247&lt;=1,12,0))),0),"")</f>
        <v/>
      </c>
      <c r="AK247" s="29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29" t="n">
        <v>591</v>
      </c>
      <c r="AM247" s="30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Gatorade</t>
        </is>
      </c>
      <c r="B248" s="15" t="inlineStr">
        <is>
          <t>Gatorlyte Rapid Rehydration | Cherry Lime | 12-pack 591mL</t>
        </is>
      </c>
      <c r="C248" s="15" t="inlineStr">
        <is>
          <t>2) Electrolyte beverage (RTD)</t>
        </is>
      </c>
      <c r="D248" s="15" t="inlineStr">
        <is>
          <t>591 mL bottle</t>
        </is>
      </c>
      <c r="E248" s="29" t="n">
        <v>12</v>
      </c>
      <c r="F248" s="30" t="n"/>
      <c r="G248" s="31">
        <f>IF(AND(ISNUMBER($F248),ISNUMBER($E248),$E248&lt;&gt;0),$F248/$E248,"")</f>
        <v/>
      </c>
      <c r="H248" s="31">
        <f>IF(AND(ISNUMBER($F248),ISNUMBER($AL248),ISNUMBER($E248),($AL248*$E248)&lt;&gt;0),$F248/($AL248*$E248)*100,"")</f>
        <v/>
      </c>
      <c r="I248" s="32" t="n"/>
      <c r="J248" s="33" t="n"/>
      <c r="K248" s="31">
        <f>IF(AND(ISNUMBER($F248),ISNUMBER($J248)),$F248*(1-$J248),"")</f>
        <v/>
      </c>
      <c r="L248" s="32" t="n"/>
      <c r="M248" s="32" t="n"/>
      <c r="N248" s="31">
        <f>IF(ISNUMBER($F248),($F248-IF(ISNUMBER($AM248),$AM248,0))*(1-IF(ISNUMBER($J248),$J248,0)),"")</f>
        <v/>
      </c>
      <c r="O248" s="15" t="inlineStr">
        <is>
          <t>Cherry Lime</t>
        </is>
      </c>
      <c r="P248" s="29" t="n">
        <v>0</v>
      </c>
      <c r="Q248" s="29" t="n">
        <v>490</v>
      </c>
      <c r="R248" s="29" t="n">
        <v>350</v>
      </c>
      <c r="S248" s="29" t="n">
        <v>12</v>
      </c>
      <c r="T248" s="29" t="n">
        <v>50</v>
      </c>
      <c r="U248" s="15" t="inlineStr">
        <is>
          <t>Sugar + sucralose</t>
        </is>
      </c>
      <c r="V248" s="15" t="inlineStr">
        <is>
          <t>5 electrolytes, rapid rehydration, specialized formula</t>
        </is>
      </c>
      <c r="W248" s="32" t="n"/>
      <c r="X248" s="32" t="n"/>
      <c r="Y248" s="32" t="n"/>
      <c r="Z248" s="32" t="n"/>
      <c r="AA248" s="15" t="inlineStr">
        <is>
          <t>Medium</t>
        </is>
      </c>
      <c r="AB248" s="15" t="inlineStr">
        <is>
          <t>Premium rapid-rehydration line</t>
        </is>
      </c>
      <c r="AC248" s="15" t="inlineStr">
        <is>
          <t>Higher-electrolyte rapid rehydration</t>
        </is>
      </c>
      <c r="AD248" s="15" t="inlineStr">
        <is>
          <t>Highest sodium/potassium load for serious rehydration.</t>
        </is>
      </c>
      <c r="AE248" s="32" t="n"/>
      <c r="AF248" s="34">
        <f>IF(AND(ISNUMBER($P248),ISNUMBER($AL248),$AL248&lt;&gt;0),ROUND($P248/$AL248*100,1),"")</f>
        <v/>
      </c>
      <c r="AG248" s="35">
        <f>IF(AND(ISNUMBER($S248),ISNUMBER($AL248),$AL248&lt;&gt;0),ROUND($S248/$AL248*100,2),"")</f>
        <v/>
      </c>
      <c r="AH248" s="34">
        <f>IF(AND(ISNUMBER($Q248),ISNUMBER($AL248),$AL248&lt;&gt;0),ROUND($Q248/$AL248*100,1),"")</f>
        <v/>
      </c>
      <c r="AI248" s="29">
        <f>IF(ISNUMBER($S248),IF($S248&lt;=1,"Yes","No"),"n/a")</f>
        <v/>
      </c>
      <c r="AJ248" s="29">
        <f>IF(ISNUMBER($S248),ROUND(MAX(0,MIN(100,100-$S248*2.5-IF(ISNUMBER($T248),$T248,0)*0.12+IF($S248&lt;=1,12,0))),0),"")</f>
        <v/>
      </c>
      <c r="AK248" s="29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29" t="n">
        <v>591</v>
      </c>
      <c r="AM248" s="30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Gatorade</t>
        </is>
      </c>
      <c r="B249" s="15" t="inlineStr">
        <is>
          <t>Gatorlyte Rapid Rehydration | Cherry Lime | 24-pack 591mL</t>
        </is>
      </c>
      <c r="C249" s="15" t="inlineStr">
        <is>
          <t>2) Electrolyte beverage (RTD)</t>
        </is>
      </c>
      <c r="D249" s="15" t="inlineStr">
        <is>
          <t>591 mL bottle</t>
        </is>
      </c>
      <c r="E249" s="29" t="n">
        <v>24</v>
      </c>
      <c r="F249" s="30" t="n"/>
      <c r="G249" s="31">
        <f>IF(AND(ISNUMBER($F249),ISNUMBER($E249),$E249&lt;&gt;0),$F249/$E249,"")</f>
        <v/>
      </c>
      <c r="H249" s="31">
        <f>IF(AND(ISNUMBER($F249),ISNUMBER($AL249),ISNUMBER($E249),($AL249*$E249)&lt;&gt;0),$F249/($AL249*$E249)*100,"")</f>
        <v/>
      </c>
      <c r="I249" s="32" t="n"/>
      <c r="J249" s="33" t="n"/>
      <c r="K249" s="31">
        <f>IF(AND(ISNUMBER($F249),ISNUMBER($J249)),$F249*(1-$J249),"")</f>
        <v/>
      </c>
      <c r="L249" s="32" t="n"/>
      <c r="M249" s="32" t="n"/>
      <c r="N249" s="31">
        <f>IF(ISNUMBER($F249),($F249-IF(ISNUMBER($AM249),$AM249,0))*(1-IF(ISNUMBER($J249),$J249,0)),"")</f>
        <v/>
      </c>
      <c r="O249" s="15" t="inlineStr">
        <is>
          <t>Cherry Lime</t>
        </is>
      </c>
      <c r="P249" s="29" t="n">
        <v>0</v>
      </c>
      <c r="Q249" s="29" t="n">
        <v>490</v>
      </c>
      <c r="R249" s="29" t="n">
        <v>350</v>
      </c>
      <c r="S249" s="29" t="n">
        <v>12</v>
      </c>
      <c r="T249" s="29" t="n">
        <v>50</v>
      </c>
      <c r="U249" s="15" t="inlineStr">
        <is>
          <t>Sugar + sucralose</t>
        </is>
      </c>
      <c r="V249" s="15" t="inlineStr">
        <is>
          <t>5 electrolytes, rapid rehydration, specialized formula</t>
        </is>
      </c>
      <c r="W249" s="32" t="n"/>
      <c r="X249" s="32" t="n"/>
      <c r="Y249" s="32" t="n"/>
      <c r="Z249" s="32" t="n"/>
      <c r="AA249" s="15" t="inlineStr">
        <is>
          <t>Medium</t>
        </is>
      </c>
      <c r="AB249" s="15" t="inlineStr">
        <is>
          <t>Premium rapid-rehydration line</t>
        </is>
      </c>
      <c r="AC249" s="15" t="inlineStr">
        <is>
          <t>Higher-electrolyte rapid rehydration</t>
        </is>
      </c>
      <c r="AD249" s="15" t="inlineStr">
        <is>
          <t>Highest sodium/potassium load for serious rehydration.</t>
        </is>
      </c>
      <c r="AE249" s="32" t="n"/>
      <c r="AF249" s="34">
        <f>IF(AND(ISNUMBER($P249),ISNUMBER($AL249),$AL249&lt;&gt;0),ROUND($P249/$AL249*100,1),"")</f>
        <v/>
      </c>
      <c r="AG249" s="35">
        <f>IF(AND(ISNUMBER($S249),ISNUMBER($AL249),$AL249&lt;&gt;0),ROUND($S249/$AL249*100,2),"")</f>
        <v/>
      </c>
      <c r="AH249" s="34">
        <f>IF(AND(ISNUMBER($Q249),ISNUMBER($AL249),$AL249&lt;&gt;0),ROUND($Q249/$AL249*100,1),"")</f>
        <v/>
      </c>
      <c r="AI249" s="29">
        <f>IF(ISNUMBER($S249),IF($S249&lt;=1,"Yes","No"),"n/a")</f>
        <v/>
      </c>
      <c r="AJ249" s="29">
        <f>IF(ISNUMBER($S249),ROUND(MAX(0,MIN(100,100-$S249*2.5-IF(ISNUMBER($T249),$T249,0)*0.12+IF($S249&lt;=1,12,0))),0),"")</f>
        <v/>
      </c>
      <c r="AK249" s="29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29" t="n">
        <v>591</v>
      </c>
      <c r="AM249" s="30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Gatorade</t>
        </is>
      </c>
      <c r="B250" s="15" t="inlineStr">
        <is>
          <t>Gatorlyte Rapid Rehydration | Glacier Cherry | single 591mL</t>
        </is>
      </c>
      <c r="C250" s="15" t="inlineStr">
        <is>
          <t>2) Electrolyte beverage (RTD)</t>
        </is>
      </c>
      <c r="D250" s="15" t="inlineStr">
        <is>
          <t>591 mL bottle</t>
        </is>
      </c>
      <c r="E250" s="29" t="n">
        <v>1</v>
      </c>
      <c r="F250" s="30" t="n"/>
      <c r="G250" s="31">
        <f>IF(AND(ISNUMBER($F250),ISNUMBER($E250),$E250&lt;&gt;0),$F250/$E250,"")</f>
        <v/>
      </c>
      <c r="H250" s="31">
        <f>IF(AND(ISNUMBER($F250),ISNUMBER($AL250),ISNUMBER($E250),($AL250*$E250)&lt;&gt;0),$F250/($AL250*$E250)*100,"")</f>
        <v/>
      </c>
      <c r="I250" s="32" t="n"/>
      <c r="J250" s="33" t="n"/>
      <c r="K250" s="31">
        <f>IF(AND(ISNUMBER($F250),ISNUMBER($J250)),$F250*(1-$J250),"")</f>
        <v/>
      </c>
      <c r="L250" s="32" t="n"/>
      <c r="M250" s="32" t="n"/>
      <c r="N250" s="31">
        <f>IF(ISNUMBER($F250),($F250-IF(ISNUMBER($AM250),$AM250,0))*(1-IF(ISNUMBER($J250),$J250,0)),"")</f>
        <v/>
      </c>
      <c r="O250" s="15" t="inlineStr">
        <is>
          <t>Glacier Cherry</t>
        </is>
      </c>
      <c r="P250" s="29" t="n">
        <v>0</v>
      </c>
      <c r="Q250" s="29" t="n">
        <v>490</v>
      </c>
      <c r="R250" s="29" t="n">
        <v>350</v>
      </c>
      <c r="S250" s="29" t="n">
        <v>12</v>
      </c>
      <c r="T250" s="29" t="n">
        <v>50</v>
      </c>
      <c r="U250" s="15" t="inlineStr">
        <is>
          <t>Sugar + sucralose</t>
        </is>
      </c>
      <c r="V250" s="15" t="inlineStr">
        <is>
          <t>5 electrolytes, rapid rehydration, specialized formula</t>
        </is>
      </c>
      <c r="W250" s="32" t="n"/>
      <c r="X250" s="32" t="n"/>
      <c r="Y250" s="32" t="n"/>
      <c r="Z250" s="32" t="n"/>
      <c r="AA250" s="15" t="inlineStr">
        <is>
          <t>Medium</t>
        </is>
      </c>
      <c r="AB250" s="15" t="inlineStr">
        <is>
          <t>Premium rapid-rehydration line</t>
        </is>
      </c>
      <c r="AC250" s="15" t="inlineStr">
        <is>
          <t>Higher-electrolyte rapid rehydration</t>
        </is>
      </c>
      <c r="AD250" s="15" t="inlineStr">
        <is>
          <t>Highest sodium/potassium load for serious rehydration.</t>
        </is>
      </c>
      <c r="AE250" s="32" t="n"/>
      <c r="AF250" s="34">
        <f>IF(AND(ISNUMBER($P250),ISNUMBER($AL250),$AL250&lt;&gt;0),ROUND($P250/$AL250*100,1),"")</f>
        <v/>
      </c>
      <c r="AG250" s="35">
        <f>IF(AND(ISNUMBER($S250),ISNUMBER($AL250),$AL250&lt;&gt;0),ROUND($S250/$AL250*100,2),"")</f>
        <v/>
      </c>
      <c r="AH250" s="34">
        <f>IF(AND(ISNUMBER($Q250),ISNUMBER($AL250),$AL250&lt;&gt;0),ROUND($Q250/$AL250*100,1),"")</f>
        <v/>
      </c>
      <c r="AI250" s="29">
        <f>IF(ISNUMBER($S250),IF($S250&lt;=1,"Yes","No"),"n/a")</f>
        <v/>
      </c>
      <c r="AJ250" s="29">
        <f>IF(ISNUMBER($S250),ROUND(MAX(0,MIN(100,100-$S250*2.5-IF(ISNUMBER($T250),$T250,0)*0.12+IF($S250&lt;=1,12,0))),0),"")</f>
        <v/>
      </c>
      <c r="AK250" s="29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29" t="n">
        <v>591</v>
      </c>
      <c r="AM250" s="30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Gatorade</t>
        </is>
      </c>
      <c r="B251" s="15" t="inlineStr">
        <is>
          <t>Gatorlyte Rapid Rehydration | Glacier Cherry | 6-pack 591mL</t>
        </is>
      </c>
      <c r="C251" s="15" t="inlineStr">
        <is>
          <t>2) Electrolyte beverage (RTD)</t>
        </is>
      </c>
      <c r="D251" s="15" t="inlineStr">
        <is>
          <t>591 mL bottle</t>
        </is>
      </c>
      <c r="E251" s="29" t="n">
        <v>6</v>
      </c>
      <c r="F251" s="30" t="n"/>
      <c r="G251" s="31">
        <f>IF(AND(ISNUMBER($F251),ISNUMBER($E251),$E251&lt;&gt;0),$F251/$E251,"")</f>
        <v/>
      </c>
      <c r="H251" s="31">
        <f>IF(AND(ISNUMBER($F251),ISNUMBER($AL251),ISNUMBER($E251),($AL251*$E251)&lt;&gt;0),$F251/($AL251*$E251)*100,"")</f>
        <v/>
      </c>
      <c r="I251" s="32" t="n"/>
      <c r="J251" s="33" t="n"/>
      <c r="K251" s="31">
        <f>IF(AND(ISNUMBER($F251),ISNUMBER($J251)),$F251*(1-$J251),"")</f>
        <v/>
      </c>
      <c r="L251" s="32" t="n"/>
      <c r="M251" s="32" t="n"/>
      <c r="N251" s="31">
        <f>IF(ISNUMBER($F251),($F251-IF(ISNUMBER($AM251),$AM251,0))*(1-IF(ISNUMBER($J251),$J251,0)),"")</f>
        <v/>
      </c>
      <c r="O251" s="15" t="inlineStr">
        <is>
          <t>Glacier Cherry</t>
        </is>
      </c>
      <c r="P251" s="29" t="n">
        <v>0</v>
      </c>
      <c r="Q251" s="29" t="n">
        <v>490</v>
      </c>
      <c r="R251" s="29" t="n">
        <v>350</v>
      </c>
      <c r="S251" s="29" t="n">
        <v>12</v>
      </c>
      <c r="T251" s="29" t="n">
        <v>50</v>
      </c>
      <c r="U251" s="15" t="inlineStr">
        <is>
          <t>Sugar + sucralose</t>
        </is>
      </c>
      <c r="V251" s="15" t="inlineStr">
        <is>
          <t>5 electrolytes, rapid rehydration, specialized formula</t>
        </is>
      </c>
      <c r="W251" s="32" t="n"/>
      <c r="X251" s="32" t="n"/>
      <c r="Y251" s="32" t="n"/>
      <c r="Z251" s="32" t="n"/>
      <c r="AA251" s="15" t="inlineStr">
        <is>
          <t>Medium</t>
        </is>
      </c>
      <c r="AB251" s="15" t="inlineStr">
        <is>
          <t>Premium rapid-rehydration line</t>
        </is>
      </c>
      <c r="AC251" s="15" t="inlineStr">
        <is>
          <t>Higher-electrolyte rapid rehydration</t>
        </is>
      </c>
      <c r="AD251" s="15" t="inlineStr">
        <is>
          <t>Highest sodium/potassium load for serious rehydration.</t>
        </is>
      </c>
      <c r="AE251" s="32" t="n"/>
      <c r="AF251" s="34">
        <f>IF(AND(ISNUMBER($P251),ISNUMBER($AL251),$AL251&lt;&gt;0),ROUND($P251/$AL251*100,1),"")</f>
        <v/>
      </c>
      <c r="AG251" s="35">
        <f>IF(AND(ISNUMBER($S251),ISNUMBER($AL251),$AL251&lt;&gt;0),ROUND($S251/$AL251*100,2),"")</f>
        <v/>
      </c>
      <c r="AH251" s="34">
        <f>IF(AND(ISNUMBER($Q251),ISNUMBER($AL251),$AL251&lt;&gt;0),ROUND($Q251/$AL251*100,1),"")</f>
        <v/>
      </c>
      <c r="AI251" s="29">
        <f>IF(ISNUMBER($S251),IF($S251&lt;=1,"Yes","No"),"n/a")</f>
        <v/>
      </c>
      <c r="AJ251" s="29">
        <f>IF(ISNUMBER($S251),ROUND(MAX(0,MIN(100,100-$S251*2.5-IF(ISNUMBER($T251),$T251,0)*0.12+IF($S251&lt;=1,12,0))),0),"")</f>
        <v/>
      </c>
      <c r="AK251" s="29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29" t="n">
        <v>591</v>
      </c>
      <c r="AM251" s="30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Gatorade</t>
        </is>
      </c>
      <c r="B252" s="15" t="inlineStr">
        <is>
          <t>Gatorlyte Rapid Rehydration | Glacier Cherry | 12-pack 591mL</t>
        </is>
      </c>
      <c r="C252" s="15" t="inlineStr">
        <is>
          <t>2) Electrolyte beverage (RTD)</t>
        </is>
      </c>
      <c r="D252" s="15" t="inlineStr">
        <is>
          <t>591 mL bottle</t>
        </is>
      </c>
      <c r="E252" s="29" t="n">
        <v>12</v>
      </c>
      <c r="F252" s="30" t="n"/>
      <c r="G252" s="31">
        <f>IF(AND(ISNUMBER($F252),ISNUMBER($E252),$E252&lt;&gt;0),$F252/$E252,"")</f>
        <v/>
      </c>
      <c r="H252" s="31">
        <f>IF(AND(ISNUMBER($F252),ISNUMBER($AL252),ISNUMBER($E252),($AL252*$E252)&lt;&gt;0),$F252/($AL252*$E252)*100,"")</f>
        <v/>
      </c>
      <c r="I252" s="32" t="n"/>
      <c r="J252" s="33" t="n"/>
      <c r="K252" s="31">
        <f>IF(AND(ISNUMBER($F252),ISNUMBER($J252)),$F252*(1-$J252),"")</f>
        <v/>
      </c>
      <c r="L252" s="32" t="n"/>
      <c r="M252" s="32" t="n"/>
      <c r="N252" s="31">
        <f>IF(ISNUMBER($F252),($F252-IF(ISNUMBER($AM252),$AM252,0))*(1-IF(ISNUMBER($J252),$J252,0)),"")</f>
        <v/>
      </c>
      <c r="O252" s="15" t="inlineStr">
        <is>
          <t>Glacier Cherry</t>
        </is>
      </c>
      <c r="P252" s="29" t="n">
        <v>0</v>
      </c>
      <c r="Q252" s="29" t="n">
        <v>490</v>
      </c>
      <c r="R252" s="29" t="n">
        <v>350</v>
      </c>
      <c r="S252" s="29" t="n">
        <v>12</v>
      </c>
      <c r="T252" s="29" t="n">
        <v>50</v>
      </c>
      <c r="U252" s="15" t="inlineStr">
        <is>
          <t>Sugar + sucralose</t>
        </is>
      </c>
      <c r="V252" s="15" t="inlineStr">
        <is>
          <t>5 electrolytes, rapid rehydration, specialized formula</t>
        </is>
      </c>
      <c r="W252" s="32" t="n"/>
      <c r="X252" s="32" t="n"/>
      <c r="Y252" s="32" t="n"/>
      <c r="Z252" s="32" t="n"/>
      <c r="AA252" s="15" t="inlineStr">
        <is>
          <t>Medium</t>
        </is>
      </c>
      <c r="AB252" s="15" t="inlineStr">
        <is>
          <t>Premium rapid-rehydration line</t>
        </is>
      </c>
      <c r="AC252" s="15" t="inlineStr">
        <is>
          <t>Higher-electrolyte rapid rehydration</t>
        </is>
      </c>
      <c r="AD252" s="15" t="inlineStr">
        <is>
          <t>Highest sodium/potassium load for serious rehydration.</t>
        </is>
      </c>
      <c r="AE252" s="32" t="n"/>
      <c r="AF252" s="34">
        <f>IF(AND(ISNUMBER($P252),ISNUMBER($AL252),$AL252&lt;&gt;0),ROUND($P252/$AL252*100,1),"")</f>
        <v/>
      </c>
      <c r="AG252" s="35">
        <f>IF(AND(ISNUMBER($S252),ISNUMBER($AL252),$AL252&lt;&gt;0),ROUND($S252/$AL252*100,2),"")</f>
        <v/>
      </c>
      <c r="AH252" s="34">
        <f>IF(AND(ISNUMBER($Q252),ISNUMBER($AL252),$AL252&lt;&gt;0),ROUND($Q252/$AL252*100,1),"")</f>
        <v/>
      </c>
      <c r="AI252" s="29">
        <f>IF(ISNUMBER($S252),IF($S252&lt;=1,"Yes","No"),"n/a")</f>
        <v/>
      </c>
      <c r="AJ252" s="29">
        <f>IF(ISNUMBER($S252),ROUND(MAX(0,MIN(100,100-$S252*2.5-IF(ISNUMBER($T252),$T252,0)*0.12+IF($S252&lt;=1,12,0))),0),"")</f>
        <v/>
      </c>
      <c r="AK252" s="29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29" t="n">
        <v>591</v>
      </c>
      <c r="AM252" s="30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Gatorade</t>
        </is>
      </c>
      <c r="B253" s="15" t="inlineStr">
        <is>
          <t>Gatorlyte Rapid Rehydration | Glacier Cherry | 24-pack 591mL</t>
        </is>
      </c>
      <c r="C253" s="15" t="inlineStr">
        <is>
          <t>2) Electrolyte beverage (RTD)</t>
        </is>
      </c>
      <c r="D253" s="15" t="inlineStr">
        <is>
          <t>591 mL bottle</t>
        </is>
      </c>
      <c r="E253" s="29" t="n">
        <v>24</v>
      </c>
      <c r="F253" s="30" t="n"/>
      <c r="G253" s="31">
        <f>IF(AND(ISNUMBER($F253),ISNUMBER($E253),$E253&lt;&gt;0),$F253/$E253,"")</f>
        <v/>
      </c>
      <c r="H253" s="31">
        <f>IF(AND(ISNUMBER($F253),ISNUMBER($AL253),ISNUMBER($E253),($AL253*$E253)&lt;&gt;0),$F253/($AL253*$E253)*100,"")</f>
        <v/>
      </c>
      <c r="I253" s="32" t="n"/>
      <c r="J253" s="33" t="n"/>
      <c r="K253" s="31">
        <f>IF(AND(ISNUMBER($F253),ISNUMBER($J253)),$F253*(1-$J253),"")</f>
        <v/>
      </c>
      <c r="L253" s="32" t="n"/>
      <c r="M253" s="32" t="n"/>
      <c r="N253" s="31">
        <f>IF(ISNUMBER($F253),($F253-IF(ISNUMBER($AM253),$AM253,0))*(1-IF(ISNUMBER($J253),$J253,0)),"")</f>
        <v/>
      </c>
      <c r="O253" s="15" t="inlineStr">
        <is>
          <t>Glacier Cherry</t>
        </is>
      </c>
      <c r="P253" s="29" t="n">
        <v>0</v>
      </c>
      <c r="Q253" s="29" t="n">
        <v>490</v>
      </c>
      <c r="R253" s="29" t="n">
        <v>350</v>
      </c>
      <c r="S253" s="29" t="n">
        <v>12</v>
      </c>
      <c r="T253" s="29" t="n">
        <v>50</v>
      </c>
      <c r="U253" s="15" t="inlineStr">
        <is>
          <t>Sugar + sucralose</t>
        </is>
      </c>
      <c r="V253" s="15" t="inlineStr">
        <is>
          <t>5 electrolytes, rapid rehydration, specialized formula</t>
        </is>
      </c>
      <c r="W253" s="32" t="n"/>
      <c r="X253" s="32" t="n"/>
      <c r="Y253" s="32" t="n"/>
      <c r="Z253" s="32" t="n"/>
      <c r="AA253" s="15" t="inlineStr">
        <is>
          <t>Medium</t>
        </is>
      </c>
      <c r="AB253" s="15" t="inlineStr">
        <is>
          <t>Premium rapid-rehydration line</t>
        </is>
      </c>
      <c r="AC253" s="15" t="inlineStr">
        <is>
          <t>Higher-electrolyte rapid rehydration</t>
        </is>
      </c>
      <c r="AD253" s="15" t="inlineStr">
        <is>
          <t>Highest sodium/potassium load for serious rehydration.</t>
        </is>
      </c>
      <c r="AE253" s="32" t="n"/>
      <c r="AF253" s="34">
        <f>IF(AND(ISNUMBER($P253),ISNUMBER($AL253),$AL253&lt;&gt;0),ROUND($P253/$AL253*100,1),"")</f>
        <v/>
      </c>
      <c r="AG253" s="35">
        <f>IF(AND(ISNUMBER($S253),ISNUMBER($AL253),$AL253&lt;&gt;0),ROUND($S253/$AL253*100,2),"")</f>
        <v/>
      </c>
      <c r="AH253" s="34">
        <f>IF(AND(ISNUMBER($Q253),ISNUMBER($AL253),$AL253&lt;&gt;0),ROUND($Q253/$AL253*100,1),"")</f>
        <v/>
      </c>
      <c r="AI253" s="29">
        <f>IF(ISNUMBER($S253),IF($S253&lt;=1,"Yes","No"),"n/a")</f>
        <v/>
      </c>
      <c r="AJ253" s="29">
        <f>IF(ISNUMBER($S253),ROUND(MAX(0,MIN(100,100-$S253*2.5-IF(ISNUMBER($T253),$T253,0)*0.12+IF($S253&lt;=1,12,0))),0),"")</f>
        <v/>
      </c>
      <c r="AK253" s="29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29" t="n">
        <v>591</v>
      </c>
      <c r="AM253" s="30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Gatorade</t>
        </is>
      </c>
      <c r="B254" s="15" t="inlineStr">
        <is>
          <t>Gatorlyte Rapid Rehydration | Strawberry Kiwi | single 591mL</t>
        </is>
      </c>
      <c r="C254" s="15" t="inlineStr">
        <is>
          <t>2) Electrolyte beverage (RTD)</t>
        </is>
      </c>
      <c r="D254" s="15" t="inlineStr">
        <is>
          <t>591 mL bottle</t>
        </is>
      </c>
      <c r="E254" s="29" t="n">
        <v>1</v>
      </c>
      <c r="F254" s="30" t="n"/>
      <c r="G254" s="31">
        <f>IF(AND(ISNUMBER($F254),ISNUMBER($E254),$E254&lt;&gt;0),$F254/$E254,"")</f>
        <v/>
      </c>
      <c r="H254" s="31">
        <f>IF(AND(ISNUMBER($F254),ISNUMBER($AL254),ISNUMBER($E254),($AL254*$E254)&lt;&gt;0),$F254/($AL254*$E254)*100,"")</f>
        <v/>
      </c>
      <c r="I254" s="32" t="n"/>
      <c r="J254" s="33" t="n"/>
      <c r="K254" s="31">
        <f>IF(AND(ISNUMBER($F254),ISNUMBER($J254)),$F254*(1-$J254),"")</f>
        <v/>
      </c>
      <c r="L254" s="32" t="n"/>
      <c r="M254" s="32" t="n"/>
      <c r="N254" s="31">
        <f>IF(ISNUMBER($F254),($F254-IF(ISNUMBER($AM254),$AM254,0))*(1-IF(ISNUMBER($J254),$J254,0)),"")</f>
        <v/>
      </c>
      <c r="O254" s="15" t="inlineStr">
        <is>
          <t>Strawberry Kiwi</t>
        </is>
      </c>
      <c r="P254" s="29" t="n">
        <v>0</v>
      </c>
      <c r="Q254" s="29" t="n">
        <v>490</v>
      </c>
      <c r="R254" s="29" t="n">
        <v>350</v>
      </c>
      <c r="S254" s="29" t="n">
        <v>12</v>
      </c>
      <c r="T254" s="29" t="n">
        <v>50</v>
      </c>
      <c r="U254" s="15" t="inlineStr">
        <is>
          <t>Sugar + sucralose</t>
        </is>
      </c>
      <c r="V254" s="15" t="inlineStr">
        <is>
          <t>5 electrolytes, rapid rehydration, specialized formula</t>
        </is>
      </c>
      <c r="W254" s="32" t="n"/>
      <c r="X254" s="32" t="n"/>
      <c r="Y254" s="32" t="n"/>
      <c r="Z254" s="32" t="n"/>
      <c r="AA254" s="15" t="inlineStr">
        <is>
          <t>Medium</t>
        </is>
      </c>
      <c r="AB254" s="15" t="inlineStr">
        <is>
          <t>Premium rapid-rehydration line</t>
        </is>
      </c>
      <c r="AC254" s="15" t="inlineStr">
        <is>
          <t>Higher-electrolyte rapid rehydration</t>
        </is>
      </c>
      <c r="AD254" s="15" t="inlineStr">
        <is>
          <t>Highest sodium/potassium load for serious rehydration.</t>
        </is>
      </c>
      <c r="AE254" s="32" t="n"/>
      <c r="AF254" s="34">
        <f>IF(AND(ISNUMBER($P254),ISNUMBER($AL254),$AL254&lt;&gt;0),ROUND($P254/$AL254*100,1),"")</f>
        <v/>
      </c>
      <c r="AG254" s="35">
        <f>IF(AND(ISNUMBER($S254),ISNUMBER($AL254),$AL254&lt;&gt;0),ROUND($S254/$AL254*100,2),"")</f>
        <v/>
      </c>
      <c r="AH254" s="34">
        <f>IF(AND(ISNUMBER($Q254),ISNUMBER($AL254),$AL254&lt;&gt;0),ROUND($Q254/$AL254*100,1),"")</f>
        <v/>
      </c>
      <c r="AI254" s="29">
        <f>IF(ISNUMBER($S254),IF($S254&lt;=1,"Yes","No"),"n/a")</f>
        <v/>
      </c>
      <c r="AJ254" s="29">
        <f>IF(ISNUMBER($S254),ROUND(MAX(0,MIN(100,100-$S254*2.5-IF(ISNUMBER($T254),$T254,0)*0.12+IF($S254&lt;=1,12,0))),0),"")</f>
        <v/>
      </c>
      <c r="AK254" s="29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29" t="n">
        <v>591</v>
      </c>
      <c r="AM254" s="30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Gatorade</t>
        </is>
      </c>
      <c r="B255" s="15" t="inlineStr">
        <is>
          <t>Gatorlyte Rapid Rehydration | Strawberry Kiwi | 6-pack 591mL</t>
        </is>
      </c>
      <c r="C255" s="15" t="inlineStr">
        <is>
          <t>2) Electrolyte beverage (RTD)</t>
        </is>
      </c>
      <c r="D255" s="15" t="inlineStr">
        <is>
          <t>591 mL bottle</t>
        </is>
      </c>
      <c r="E255" s="29" t="n">
        <v>6</v>
      </c>
      <c r="F255" s="30" t="n"/>
      <c r="G255" s="31">
        <f>IF(AND(ISNUMBER($F255),ISNUMBER($E255),$E255&lt;&gt;0),$F255/$E255,"")</f>
        <v/>
      </c>
      <c r="H255" s="31">
        <f>IF(AND(ISNUMBER($F255),ISNUMBER($AL255),ISNUMBER($E255),($AL255*$E255)&lt;&gt;0),$F255/($AL255*$E255)*100,"")</f>
        <v/>
      </c>
      <c r="I255" s="32" t="n"/>
      <c r="J255" s="33" t="n"/>
      <c r="K255" s="31">
        <f>IF(AND(ISNUMBER($F255),ISNUMBER($J255)),$F255*(1-$J255),"")</f>
        <v/>
      </c>
      <c r="L255" s="32" t="n"/>
      <c r="M255" s="32" t="n"/>
      <c r="N255" s="31">
        <f>IF(ISNUMBER($F255),($F255-IF(ISNUMBER($AM255),$AM255,0))*(1-IF(ISNUMBER($J255),$J255,0)),"")</f>
        <v/>
      </c>
      <c r="O255" s="15" t="inlineStr">
        <is>
          <t>Strawberry Kiwi</t>
        </is>
      </c>
      <c r="P255" s="29" t="n">
        <v>0</v>
      </c>
      <c r="Q255" s="29" t="n">
        <v>490</v>
      </c>
      <c r="R255" s="29" t="n">
        <v>350</v>
      </c>
      <c r="S255" s="29" t="n">
        <v>12</v>
      </c>
      <c r="T255" s="29" t="n">
        <v>50</v>
      </c>
      <c r="U255" s="15" t="inlineStr">
        <is>
          <t>Sugar + sucralose</t>
        </is>
      </c>
      <c r="V255" s="15" t="inlineStr">
        <is>
          <t>5 electrolytes, rapid rehydration, specialized formula</t>
        </is>
      </c>
      <c r="W255" s="32" t="n"/>
      <c r="X255" s="32" t="n"/>
      <c r="Y255" s="32" t="n"/>
      <c r="Z255" s="32" t="n"/>
      <c r="AA255" s="15" t="inlineStr">
        <is>
          <t>Medium</t>
        </is>
      </c>
      <c r="AB255" s="15" t="inlineStr">
        <is>
          <t>Premium rapid-rehydration line</t>
        </is>
      </c>
      <c r="AC255" s="15" t="inlineStr">
        <is>
          <t>Higher-electrolyte rapid rehydration</t>
        </is>
      </c>
      <c r="AD255" s="15" t="inlineStr">
        <is>
          <t>Highest sodium/potassium load for serious rehydration.</t>
        </is>
      </c>
      <c r="AE255" s="32" t="n"/>
      <c r="AF255" s="34">
        <f>IF(AND(ISNUMBER($P255),ISNUMBER($AL255),$AL255&lt;&gt;0),ROUND($P255/$AL255*100,1),"")</f>
        <v/>
      </c>
      <c r="AG255" s="35">
        <f>IF(AND(ISNUMBER($S255),ISNUMBER($AL255),$AL255&lt;&gt;0),ROUND($S255/$AL255*100,2),"")</f>
        <v/>
      </c>
      <c r="AH255" s="34">
        <f>IF(AND(ISNUMBER($Q255),ISNUMBER($AL255),$AL255&lt;&gt;0),ROUND($Q255/$AL255*100,1),"")</f>
        <v/>
      </c>
      <c r="AI255" s="29">
        <f>IF(ISNUMBER($S255),IF($S255&lt;=1,"Yes","No"),"n/a")</f>
        <v/>
      </c>
      <c r="AJ255" s="29">
        <f>IF(ISNUMBER($S255),ROUND(MAX(0,MIN(100,100-$S255*2.5-IF(ISNUMBER($T255),$T255,0)*0.12+IF($S255&lt;=1,12,0))),0),"")</f>
        <v/>
      </c>
      <c r="AK255" s="29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29" t="n">
        <v>591</v>
      </c>
      <c r="AM255" s="30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Gatorade</t>
        </is>
      </c>
      <c r="B256" s="15" t="inlineStr">
        <is>
          <t>Gatorlyte Rapid Rehydration | Strawberry Kiwi | 12-pack 591mL</t>
        </is>
      </c>
      <c r="C256" s="15" t="inlineStr">
        <is>
          <t>2) Electrolyte beverage (RTD)</t>
        </is>
      </c>
      <c r="D256" s="15" t="inlineStr">
        <is>
          <t>591 mL bottle</t>
        </is>
      </c>
      <c r="E256" s="29" t="n">
        <v>12</v>
      </c>
      <c r="F256" s="30" t="n"/>
      <c r="G256" s="31">
        <f>IF(AND(ISNUMBER($F256),ISNUMBER($E256),$E256&lt;&gt;0),$F256/$E256,"")</f>
        <v/>
      </c>
      <c r="H256" s="31">
        <f>IF(AND(ISNUMBER($F256),ISNUMBER($AL256),ISNUMBER($E256),($AL256*$E256)&lt;&gt;0),$F256/($AL256*$E256)*100,"")</f>
        <v/>
      </c>
      <c r="I256" s="32" t="n"/>
      <c r="J256" s="33" t="n"/>
      <c r="K256" s="31">
        <f>IF(AND(ISNUMBER($F256),ISNUMBER($J256)),$F256*(1-$J256),"")</f>
        <v/>
      </c>
      <c r="L256" s="32" t="n"/>
      <c r="M256" s="32" t="n"/>
      <c r="N256" s="31">
        <f>IF(ISNUMBER($F256),($F256-IF(ISNUMBER($AM256),$AM256,0))*(1-IF(ISNUMBER($J256),$J256,0)),"")</f>
        <v/>
      </c>
      <c r="O256" s="15" t="inlineStr">
        <is>
          <t>Strawberry Kiwi</t>
        </is>
      </c>
      <c r="P256" s="29" t="n">
        <v>0</v>
      </c>
      <c r="Q256" s="29" t="n">
        <v>490</v>
      </c>
      <c r="R256" s="29" t="n">
        <v>350</v>
      </c>
      <c r="S256" s="29" t="n">
        <v>12</v>
      </c>
      <c r="T256" s="29" t="n">
        <v>50</v>
      </c>
      <c r="U256" s="15" t="inlineStr">
        <is>
          <t>Sugar + sucralose</t>
        </is>
      </c>
      <c r="V256" s="15" t="inlineStr">
        <is>
          <t>5 electrolytes, rapid rehydration, specialized formula</t>
        </is>
      </c>
      <c r="W256" s="32" t="n"/>
      <c r="X256" s="32" t="n"/>
      <c r="Y256" s="32" t="n"/>
      <c r="Z256" s="32" t="n"/>
      <c r="AA256" s="15" t="inlineStr">
        <is>
          <t>Medium</t>
        </is>
      </c>
      <c r="AB256" s="15" t="inlineStr">
        <is>
          <t>Premium rapid-rehydration line</t>
        </is>
      </c>
      <c r="AC256" s="15" t="inlineStr">
        <is>
          <t>Higher-electrolyte rapid rehydration</t>
        </is>
      </c>
      <c r="AD256" s="15" t="inlineStr">
        <is>
          <t>Highest sodium/potassium load for serious rehydration.</t>
        </is>
      </c>
      <c r="AE256" s="32" t="n"/>
      <c r="AF256" s="34">
        <f>IF(AND(ISNUMBER($P256),ISNUMBER($AL256),$AL256&lt;&gt;0),ROUND($P256/$AL256*100,1),"")</f>
        <v/>
      </c>
      <c r="AG256" s="35">
        <f>IF(AND(ISNUMBER($S256),ISNUMBER($AL256),$AL256&lt;&gt;0),ROUND($S256/$AL256*100,2),"")</f>
        <v/>
      </c>
      <c r="AH256" s="34">
        <f>IF(AND(ISNUMBER($Q256),ISNUMBER($AL256),$AL256&lt;&gt;0),ROUND($Q256/$AL256*100,1),"")</f>
        <v/>
      </c>
      <c r="AI256" s="29">
        <f>IF(ISNUMBER($S256),IF($S256&lt;=1,"Yes","No"),"n/a")</f>
        <v/>
      </c>
      <c r="AJ256" s="29">
        <f>IF(ISNUMBER($S256),ROUND(MAX(0,MIN(100,100-$S256*2.5-IF(ISNUMBER($T256),$T256,0)*0.12+IF($S256&lt;=1,12,0))),0),"")</f>
        <v/>
      </c>
      <c r="AK256" s="29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29" t="n">
        <v>591</v>
      </c>
      <c r="AM256" s="30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Gatorade</t>
        </is>
      </c>
      <c r="B257" s="15" t="inlineStr">
        <is>
          <t>Gatorlyte Rapid Rehydration | Strawberry Kiwi | 24-pack 591mL</t>
        </is>
      </c>
      <c r="C257" s="15" t="inlineStr">
        <is>
          <t>2) Electrolyte beverage (RTD)</t>
        </is>
      </c>
      <c r="D257" s="15" t="inlineStr">
        <is>
          <t>591 mL bottle</t>
        </is>
      </c>
      <c r="E257" s="29" t="n">
        <v>24</v>
      </c>
      <c r="F257" s="30" t="n"/>
      <c r="G257" s="31">
        <f>IF(AND(ISNUMBER($F257),ISNUMBER($E257),$E257&lt;&gt;0),$F257/$E257,"")</f>
        <v/>
      </c>
      <c r="H257" s="31">
        <f>IF(AND(ISNUMBER($F257),ISNUMBER($AL257),ISNUMBER($E257),($AL257*$E257)&lt;&gt;0),$F257/($AL257*$E257)*100,"")</f>
        <v/>
      </c>
      <c r="I257" s="32" t="n"/>
      <c r="J257" s="33" t="n"/>
      <c r="K257" s="31">
        <f>IF(AND(ISNUMBER($F257),ISNUMBER($J257)),$F257*(1-$J257),"")</f>
        <v/>
      </c>
      <c r="L257" s="32" t="n"/>
      <c r="M257" s="32" t="n"/>
      <c r="N257" s="31">
        <f>IF(ISNUMBER($F257),($F257-IF(ISNUMBER($AM257),$AM257,0))*(1-IF(ISNUMBER($J257),$J257,0)),"")</f>
        <v/>
      </c>
      <c r="O257" s="15" t="inlineStr">
        <is>
          <t>Strawberry Kiwi</t>
        </is>
      </c>
      <c r="P257" s="29" t="n">
        <v>0</v>
      </c>
      <c r="Q257" s="29" t="n">
        <v>490</v>
      </c>
      <c r="R257" s="29" t="n">
        <v>350</v>
      </c>
      <c r="S257" s="29" t="n">
        <v>12</v>
      </c>
      <c r="T257" s="29" t="n">
        <v>50</v>
      </c>
      <c r="U257" s="15" t="inlineStr">
        <is>
          <t>Sugar + sucralose</t>
        </is>
      </c>
      <c r="V257" s="15" t="inlineStr">
        <is>
          <t>5 electrolytes, rapid rehydration, specialized formula</t>
        </is>
      </c>
      <c r="W257" s="32" t="n"/>
      <c r="X257" s="32" t="n"/>
      <c r="Y257" s="32" t="n"/>
      <c r="Z257" s="32" t="n"/>
      <c r="AA257" s="15" t="inlineStr">
        <is>
          <t>Medium</t>
        </is>
      </c>
      <c r="AB257" s="15" t="inlineStr">
        <is>
          <t>Premium rapid-rehydration line</t>
        </is>
      </c>
      <c r="AC257" s="15" t="inlineStr">
        <is>
          <t>Higher-electrolyte rapid rehydration</t>
        </is>
      </c>
      <c r="AD257" s="15" t="inlineStr">
        <is>
          <t>Highest sodium/potassium load for serious rehydration.</t>
        </is>
      </c>
      <c r="AE257" s="32" t="n"/>
      <c r="AF257" s="34">
        <f>IF(AND(ISNUMBER($P257),ISNUMBER($AL257),$AL257&lt;&gt;0),ROUND($P257/$AL257*100,1),"")</f>
        <v/>
      </c>
      <c r="AG257" s="35">
        <f>IF(AND(ISNUMBER($S257),ISNUMBER($AL257),$AL257&lt;&gt;0),ROUND($S257/$AL257*100,2),"")</f>
        <v/>
      </c>
      <c r="AH257" s="34">
        <f>IF(AND(ISNUMBER($Q257),ISNUMBER($AL257),$AL257&lt;&gt;0),ROUND($Q257/$AL257*100,1),"")</f>
        <v/>
      </c>
      <c r="AI257" s="29">
        <f>IF(ISNUMBER($S257),IF($S257&lt;=1,"Yes","No"),"n/a")</f>
        <v/>
      </c>
      <c r="AJ257" s="29">
        <f>IF(ISNUMBER($S257),ROUND(MAX(0,MIN(100,100-$S257*2.5-IF(ISNUMBER($T257),$T257,0)*0.12+IF($S257&lt;=1,12,0))),0),"")</f>
        <v/>
      </c>
      <c r="AK257" s="29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29" t="n">
        <v>591</v>
      </c>
      <c r="AM257" s="30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Vita Coco</t>
        </is>
      </c>
      <c r="B258" s="15" t="inlineStr">
        <is>
          <t>Vita Coco Pure Coconut Water | Original | single 330mL</t>
        </is>
      </c>
      <c r="C258" s="15" t="inlineStr">
        <is>
          <t>2) Electrolyte beverage (RTD)</t>
        </is>
      </c>
      <c r="D258" s="15" t="inlineStr">
        <is>
          <t>330 mL carton</t>
        </is>
      </c>
      <c r="E258" s="29" t="n">
        <v>1</v>
      </c>
      <c r="F258" s="30" t="n"/>
      <c r="G258" s="31">
        <f>IF(AND(ISNUMBER($F258),ISNUMBER($E258),$E258&lt;&gt;0),$F258/$E258,"")</f>
        <v/>
      </c>
      <c r="H258" s="31">
        <f>IF(AND(ISNUMBER($F258),ISNUMBER($AL258),ISNUMBER($E258),($AL258*$E258)&lt;&gt;0),$F258/($AL258*$E258)*100,"")</f>
        <v/>
      </c>
      <c r="I258" s="32" t="n"/>
      <c r="J258" s="33" t="n"/>
      <c r="K258" s="31">
        <f>IF(AND(ISNUMBER($F258),ISNUMBER($J258)),$F258*(1-$J258),"")</f>
        <v/>
      </c>
      <c r="L258" s="32" t="n"/>
      <c r="M258" s="32" t="n"/>
      <c r="N258" s="31">
        <f>IF(ISNUMBER($F258),($F258-IF(ISNUMBER($AM258),$AM258,0))*(1-IF(ISNUMBER($J258),$J258,0)),"")</f>
        <v/>
      </c>
      <c r="O258" s="15" t="inlineStr">
        <is>
          <t>Original</t>
        </is>
      </c>
      <c r="P258" s="29" t="n">
        <v>0</v>
      </c>
      <c r="Q258" s="29" t="n">
        <v>25</v>
      </c>
      <c r="R258" s="29" t="n">
        <v>470</v>
      </c>
      <c r="S258" s="29" t="n">
        <v>11</v>
      </c>
      <c r="T258" s="29" t="n">
        <v>45</v>
      </c>
      <c r="U258" s="15" t="inlineStr">
        <is>
          <t>None (naturally occurring)</t>
        </is>
      </c>
      <c r="V258" s="15" t="inlineStr">
        <is>
          <t>Natural electrolytes, potassium, no added sugar (Original)</t>
        </is>
      </c>
      <c r="W258" s="32" t="n"/>
      <c r="X258" s="32" t="n"/>
      <c r="Y258" s="32" t="n"/>
      <c r="Z258" s="32" t="n"/>
      <c r="AA258" s="15" t="inlineStr">
        <is>
          <t>High</t>
        </is>
      </c>
      <c r="AB258" s="15" t="inlineStr">
        <is>
          <t>Market-leading coconut water; mainstream</t>
        </is>
      </c>
      <c r="AC258" s="15" t="inlineStr">
        <is>
          <t>Natural hydration straight from coconuts</t>
        </is>
      </c>
      <c r="AD258" s="15" t="inlineStr">
        <is>
          <t>Naturally high potassium with no added sugar.</t>
        </is>
      </c>
      <c r="AE258" s="32" t="n"/>
      <c r="AF258" s="34">
        <f>IF(AND(ISNUMBER($P258),ISNUMBER($AL258),$AL258&lt;&gt;0),ROUND($P258/$AL258*100,1),"")</f>
        <v/>
      </c>
      <c r="AG258" s="35">
        <f>IF(AND(ISNUMBER($S258),ISNUMBER($AL258),$AL258&lt;&gt;0),ROUND($S258/$AL258*100,2),"")</f>
        <v/>
      </c>
      <c r="AH258" s="34">
        <f>IF(AND(ISNUMBER($Q258),ISNUMBER($AL258),$AL258&lt;&gt;0),ROUND($Q258/$AL258*100,1),"")</f>
        <v/>
      </c>
      <c r="AI258" s="29">
        <f>IF(ISNUMBER($S258),IF($S258&lt;=1,"Yes","No"),"n/a")</f>
        <v/>
      </c>
      <c r="AJ258" s="29">
        <f>IF(ISNUMBER($S258),ROUND(MAX(0,MIN(100,100-$S258*2.5-IF(ISNUMBER($T258),$T258,0)*0.12+IF($S258&lt;=1,12,0))),0),"")</f>
        <v/>
      </c>
      <c r="AK258" s="29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29" t="n">
        <v>330</v>
      </c>
      <c r="AM258" s="30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Vita Coco</t>
        </is>
      </c>
      <c r="B259" s="15" t="inlineStr">
        <is>
          <t>Vita Coco Pure Coconut Water | Original | 8-pack 330mL</t>
        </is>
      </c>
      <c r="C259" s="15" t="inlineStr">
        <is>
          <t>2) Electrolyte beverage (RTD)</t>
        </is>
      </c>
      <c r="D259" s="15" t="inlineStr">
        <is>
          <t>330 mL carton</t>
        </is>
      </c>
      <c r="E259" s="29" t="n">
        <v>8</v>
      </c>
      <c r="F259" s="30" t="n"/>
      <c r="G259" s="31">
        <f>IF(AND(ISNUMBER($F259),ISNUMBER($E259),$E259&lt;&gt;0),$F259/$E259,"")</f>
        <v/>
      </c>
      <c r="H259" s="31">
        <f>IF(AND(ISNUMBER($F259),ISNUMBER($AL259),ISNUMBER($E259),($AL259*$E259)&lt;&gt;0),$F259/($AL259*$E259)*100,"")</f>
        <v/>
      </c>
      <c r="I259" s="32" t="n"/>
      <c r="J259" s="33" t="n"/>
      <c r="K259" s="31">
        <f>IF(AND(ISNUMBER($F259),ISNUMBER($J259)),$F259*(1-$J259),"")</f>
        <v/>
      </c>
      <c r="L259" s="32" t="n"/>
      <c r="M259" s="32" t="n"/>
      <c r="N259" s="31">
        <f>IF(ISNUMBER($F259),($F259-IF(ISNUMBER($AM259),$AM259,0))*(1-IF(ISNUMBER($J259),$J259,0)),"")</f>
        <v/>
      </c>
      <c r="O259" s="15" t="inlineStr">
        <is>
          <t>Original</t>
        </is>
      </c>
      <c r="P259" s="29" t="n">
        <v>0</v>
      </c>
      <c r="Q259" s="29" t="n">
        <v>25</v>
      </c>
      <c r="R259" s="29" t="n">
        <v>470</v>
      </c>
      <c r="S259" s="29" t="n">
        <v>11</v>
      </c>
      <c r="T259" s="29" t="n">
        <v>45</v>
      </c>
      <c r="U259" s="15" t="inlineStr">
        <is>
          <t>None (naturally occurring)</t>
        </is>
      </c>
      <c r="V259" s="15" t="inlineStr">
        <is>
          <t>Natural electrolytes, potassium, no added sugar (Original)</t>
        </is>
      </c>
      <c r="W259" s="32" t="n"/>
      <c r="X259" s="32" t="n"/>
      <c r="Y259" s="32" t="n"/>
      <c r="Z259" s="32" t="n"/>
      <c r="AA259" s="15" t="inlineStr">
        <is>
          <t>High</t>
        </is>
      </c>
      <c r="AB259" s="15" t="inlineStr">
        <is>
          <t>Market-leading coconut water; mainstream</t>
        </is>
      </c>
      <c r="AC259" s="15" t="inlineStr">
        <is>
          <t>Natural hydration straight from coconuts</t>
        </is>
      </c>
      <c r="AD259" s="15" t="inlineStr">
        <is>
          <t>Naturally high potassium with no added sugar.</t>
        </is>
      </c>
      <c r="AE259" s="32" t="n"/>
      <c r="AF259" s="34">
        <f>IF(AND(ISNUMBER($P259),ISNUMBER($AL259),$AL259&lt;&gt;0),ROUND($P259/$AL259*100,1),"")</f>
        <v/>
      </c>
      <c r="AG259" s="35">
        <f>IF(AND(ISNUMBER($S259),ISNUMBER($AL259),$AL259&lt;&gt;0),ROUND($S259/$AL259*100,2),"")</f>
        <v/>
      </c>
      <c r="AH259" s="34">
        <f>IF(AND(ISNUMBER($Q259),ISNUMBER($AL259),$AL259&lt;&gt;0),ROUND($Q259/$AL259*100,1),"")</f>
        <v/>
      </c>
      <c r="AI259" s="29">
        <f>IF(ISNUMBER($S259),IF($S259&lt;=1,"Yes","No"),"n/a")</f>
        <v/>
      </c>
      <c r="AJ259" s="29">
        <f>IF(ISNUMBER($S259),ROUND(MAX(0,MIN(100,100-$S259*2.5-IF(ISNUMBER($T259),$T259,0)*0.12+IF($S259&lt;=1,12,0))),0),"")</f>
        <v/>
      </c>
      <c r="AK259" s="29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29" t="n">
        <v>330</v>
      </c>
      <c r="AM259" s="30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Vita Coco</t>
        </is>
      </c>
      <c r="B260" s="15" t="inlineStr">
        <is>
          <t>Vita Coco Pure Coconut Water | Original | 12-pack 330mL</t>
        </is>
      </c>
      <c r="C260" s="15" t="inlineStr">
        <is>
          <t>2) Electrolyte beverage (RTD)</t>
        </is>
      </c>
      <c r="D260" s="15" t="inlineStr">
        <is>
          <t>330 mL carton</t>
        </is>
      </c>
      <c r="E260" s="29" t="n">
        <v>12</v>
      </c>
      <c r="F260" s="30" t="n"/>
      <c r="G260" s="31">
        <f>IF(AND(ISNUMBER($F260),ISNUMBER($E260),$E260&lt;&gt;0),$F260/$E260,"")</f>
        <v/>
      </c>
      <c r="H260" s="31">
        <f>IF(AND(ISNUMBER($F260),ISNUMBER($AL260),ISNUMBER($E260),($AL260*$E260)&lt;&gt;0),$F260/($AL260*$E260)*100,"")</f>
        <v/>
      </c>
      <c r="I260" s="32" t="n"/>
      <c r="J260" s="33" t="n"/>
      <c r="K260" s="31">
        <f>IF(AND(ISNUMBER($F260),ISNUMBER($J260)),$F260*(1-$J260),"")</f>
        <v/>
      </c>
      <c r="L260" s="32" t="n"/>
      <c r="M260" s="32" t="n"/>
      <c r="N260" s="31">
        <f>IF(ISNUMBER($F260),($F260-IF(ISNUMBER($AM260),$AM260,0))*(1-IF(ISNUMBER($J260),$J260,0)),"")</f>
        <v/>
      </c>
      <c r="O260" s="15" t="inlineStr">
        <is>
          <t>Original</t>
        </is>
      </c>
      <c r="P260" s="29" t="n">
        <v>0</v>
      </c>
      <c r="Q260" s="29" t="n">
        <v>25</v>
      </c>
      <c r="R260" s="29" t="n">
        <v>470</v>
      </c>
      <c r="S260" s="29" t="n">
        <v>11</v>
      </c>
      <c r="T260" s="29" t="n">
        <v>45</v>
      </c>
      <c r="U260" s="15" t="inlineStr">
        <is>
          <t>None (naturally occurring)</t>
        </is>
      </c>
      <c r="V260" s="15" t="inlineStr">
        <is>
          <t>Natural electrolytes, potassium, no added sugar (Original)</t>
        </is>
      </c>
      <c r="W260" s="32" t="n"/>
      <c r="X260" s="32" t="n"/>
      <c r="Y260" s="32" t="n"/>
      <c r="Z260" s="32" t="n"/>
      <c r="AA260" s="15" t="inlineStr">
        <is>
          <t>High</t>
        </is>
      </c>
      <c r="AB260" s="15" t="inlineStr">
        <is>
          <t>Market-leading coconut water; mainstream</t>
        </is>
      </c>
      <c r="AC260" s="15" t="inlineStr">
        <is>
          <t>Natural hydration straight from coconuts</t>
        </is>
      </c>
      <c r="AD260" s="15" t="inlineStr">
        <is>
          <t>Naturally high potassium with no added sugar.</t>
        </is>
      </c>
      <c r="AE260" s="32" t="n"/>
      <c r="AF260" s="34">
        <f>IF(AND(ISNUMBER($P260),ISNUMBER($AL260),$AL260&lt;&gt;0),ROUND($P260/$AL260*100,1),"")</f>
        <v/>
      </c>
      <c r="AG260" s="35">
        <f>IF(AND(ISNUMBER($S260),ISNUMBER($AL260),$AL260&lt;&gt;0),ROUND($S260/$AL260*100,2),"")</f>
        <v/>
      </c>
      <c r="AH260" s="34">
        <f>IF(AND(ISNUMBER($Q260),ISNUMBER($AL260),$AL260&lt;&gt;0),ROUND($Q260/$AL260*100,1),"")</f>
        <v/>
      </c>
      <c r="AI260" s="29">
        <f>IF(ISNUMBER($S260),IF($S260&lt;=1,"Yes","No"),"n/a")</f>
        <v/>
      </c>
      <c r="AJ260" s="29">
        <f>IF(ISNUMBER($S260),ROUND(MAX(0,MIN(100,100-$S260*2.5-IF(ISNUMBER($T260),$T260,0)*0.12+IF($S260&lt;=1,12,0))),0),"")</f>
        <v/>
      </c>
      <c r="AK260" s="29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29" t="n">
        <v>330</v>
      </c>
      <c r="AM260" s="30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Vita Coco</t>
        </is>
      </c>
      <c r="B261" s="15" t="inlineStr">
        <is>
          <t>Vita Coco Pure Coconut Water | Original | 15-pack 330mL</t>
        </is>
      </c>
      <c r="C261" s="15" t="inlineStr">
        <is>
          <t>2) Electrolyte beverage (RTD)</t>
        </is>
      </c>
      <c r="D261" s="15" t="inlineStr">
        <is>
          <t>330 mL carton</t>
        </is>
      </c>
      <c r="E261" s="29" t="n">
        <v>15</v>
      </c>
      <c r="F261" s="30" t="n"/>
      <c r="G261" s="31">
        <f>IF(AND(ISNUMBER($F261),ISNUMBER($E261),$E261&lt;&gt;0),$F261/$E261,"")</f>
        <v/>
      </c>
      <c r="H261" s="31">
        <f>IF(AND(ISNUMBER($F261),ISNUMBER($AL261),ISNUMBER($E261),($AL261*$E261)&lt;&gt;0),$F261/($AL261*$E261)*100,"")</f>
        <v/>
      </c>
      <c r="I261" s="32" t="n"/>
      <c r="J261" s="33" t="n"/>
      <c r="K261" s="31">
        <f>IF(AND(ISNUMBER($F261),ISNUMBER($J261)),$F261*(1-$J261),"")</f>
        <v/>
      </c>
      <c r="L261" s="32" t="n"/>
      <c r="M261" s="32" t="n"/>
      <c r="N261" s="31">
        <f>IF(ISNUMBER($F261),($F261-IF(ISNUMBER($AM261),$AM261,0))*(1-IF(ISNUMBER($J261),$J261,0)),"")</f>
        <v/>
      </c>
      <c r="O261" s="15" t="inlineStr">
        <is>
          <t>Original</t>
        </is>
      </c>
      <c r="P261" s="29" t="n">
        <v>0</v>
      </c>
      <c r="Q261" s="29" t="n">
        <v>25</v>
      </c>
      <c r="R261" s="29" t="n">
        <v>470</v>
      </c>
      <c r="S261" s="29" t="n">
        <v>11</v>
      </c>
      <c r="T261" s="29" t="n">
        <v>45</v>
      </c>
      <c r="U261" s="15" t="inlineStr">
        <is>
          <t>None (naturally occurring)</t>
        </is>
      </c>
      <c r="V261" s="15" t="inlineStr">
        <is>
          <t>Natural electrolytes, potassium, no added sugar (Original)</t>
        </is>
      </c>
      <c r="W261" s="32" t="n"/>
      <c r="X261" s="32" t="n"/>
      <c r="Y261" s="32" t="n"/>
      <c r="Z261" s="32" t="n"/>
      <c r="AA261" s="15" t="inlineStr">
        <is>
          <t>High</t>
        </is>
      </c>
      <c r="AB261" s="15" t="inlineStr">
        <is>
          <t>Market-leading coconut water; mainstream</t>
        </is>
      </c>
      <c r="AC261" s="15" t="inlineStr">
        <is>
          <t>Natural hydration straight from coconuts</t>
        </is>
      </c>
      <c r="AD261" s="15" t="inlineStr">
        <is>
          <t>Naturally high potassium with no added sugar.</t>
        </is>
      </c>
      <c r="AE261" s="32" t="n"/>
      <c r="AF261" s="34">
        <f>IF(AND(ISNUMBER($P261),ISNUMBER($AL261),$AL261&lt;&gt;0),ROUND($P261/$AL261*100,1),"")</f>
        <v/>
      </c>
      <c r="AG261" s="35">
        <f>IF(AND(ISNUMBER($S261),ISNUMBER($AL261),$AL261&lt;&gt;0),ROUND($S261/$AL261*100,2),"")</f>
        <v/>
      </c>
      <c r="AH261" s="34">
        <f>IF(AND(ISNUMBER($Q261),ISNUMBER($AL261),$AL261&lt;&gt;0),ROUND($Q261/$AL261*100,1),"")</f>
        <v/>
      </c>
      <c r="AI261" s="29">
        <f>IF(ISNUMBER($S261),IF($S261&lt;=1,"Yes","No"),"n/a")</f>
        <v/>
      </c>
      <c r="AJ261" s="29">
        <f>IF(ISNUMBER($S261),ROUND(MAX(0,MIN(100,100-$S261*2.5-IF(ISNUMBER($T261),$T261,0)*0.12+IF($S261&lt;=1,12,0))),0),"")</f>
        <v/>
      </c>
      <c r="AK261" s="29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29" t="n">
        <v>330</v>
      </c>
      <c r="AM261" s="30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Vita Coco</t>
        </is>
      </c>
      <c r="B262" s="15" t="inlineStr">
        <is>
          <t>Vita Coco Pure Coconut Water | Original | 18-pack 330mL</t>
        </is>
      </c>
      <c r="C262" s="15" t="inlineStr">
        <is>
          <t>2) Electrolyte beverage (RTD)</t>
        </is>
      </c>
      <c r="D262" s="15" t="inlineStr">
        <is>
          <t>330 mL carton</t>
        </is>
      </c>
      <c r="E262" s="29" t="n">
        <v>18</v>
      </c>
      <c r="F262" s="30" t="n"/>
      <c r="G262" s="31">
        <f>IF(AND(ISNUMBER($F262),ISNUMBER($E262),$E262&lt;&gt;0),$F262/$E262,"")</f>
        <v/>
      </c>
      <c r="H262" s="31">
        <f>IF(AND(ISNUMBER($F262),ISNUMBER($AL262),ISNUMBER($E262),($AL262*$E262)&lt;&gt;0),$F262/($AL262*$E262)*100,"")</f>
        <v/>
      </c>
      <c r="I262" s="32" t="n"/>
      <c r="J262" s="33" t="n"/>
      <c r="K262" s="31">
        <f>IF(AND(ISNUMBER($F262),ISNUMBER($J262)),$F262*(1-$J262),"")</f>
        <v/>
      </c>
      <c r="L262" s="32" t="n"/>
      <c r="M262" s="32" t="n"/>
      <c r="N262" s="31">
        <f>IF(ISNUMBER($F262),($F262-IF(ISNUMBER($AM262),$AM262,0))*(1-IF(ISNUMBER($J262),$J262,0)),"")</f>
        <v/>
      </c>
      <c r="O262" s="15" t="inlineStr">
        <is>
          <t>Original</t>
        </is>
      </c>
      <c r="P262" s="29" t="n">
        <v>0</v>
      </c>
      <c r="Q262" s="29" t="n">
        <v>25</v>
      </c>
      <c r="R262" s="29" t="n">
        <v>470</v>
      </c>
      <c r="S262" s="29" t="n">
        <v>11</v>
      </c>
      <c r="T262" s="29" t="n">
        <v>45</v>
      </c>
      <c r="U262" s="15" t="inlineStr">
        <is>
          <t>None (naturally occurring)</t>
        </is>
      </c>
      <c r="V262" s="15" t="inlineStr">
        <is>
          <t>Natural electrolytes, potassium, no added sugar (Original)</t>
        </is>
      </c>
      <c r="W262" s="32" t="n"/>
      <c r="X262" s="32" t="n"/>
      <c r="Y262" s="32" t="n"/>
      <c r="Z262" s="32" t="n"/>
      <c r="AA262" s="15" t="inlineStr">
        <is>
          <t>High</t>
        </is>
      </c>
      <c r="AB262" s="15" t="inlineStr">
        <is>
          <t>Market-leading coconut water; mainstream</t>
        </is>
      </c>
      <c r="AC262" s="15" t="inlineStr">
        <is>
          <t>Natural hydration straight from coconuts</t>
        </is>
      </c>
      <c r="AD262" s="15" t="inlineStr">
        <is>
          <t>Naturally high potassium with no added sugar.</t>
        </is>
      </c>
      <c r="AE262" s="32" t="n"/>
      <c r="AF262" s="34">
        <f>IF(AND(ISNUMBER($P262),ISNUMBER($AL262),$AL262&lt;&gt;0),ROUND($P262/$AL262*100,1),"")</f>
        <v/>
      </c>
      <c r="AG262" s="35">
        <f>IF(AND(ISNUMBER($S262),ISNUMBER($AL262),$AL262&lt;&gt;0),ROUND($S262/$AL262*100,2),"")</f>
        <v/>
      </c>
      <c r="AH262" s="34">
        <f>IF(AND(ISNUMBER($Q262),ISNUMBER($AL262),$AL262&lt;&gt;0),ROUND($Q262/$AL262*100,1),"")</f>
        <v/>
      </c>
      <c r="AI262" s="29">
        <f>IF(ISNUMBER($S262),IF($S262&lt;=1,"Yes","No"),"n/a")</f>
        <v/>
      </c>
      <c r="AJ262" s="29">
        <f>IF(ISNUMBER($S262),ROUND(MAX(0,MIN(100,100-$S262*2.5-IF(ISNUMBER($T262),$T262,0)*0.12+IF($S262&lt;=1,12,0))),0),"")</f>
        <v/>
      </c>
      <c r="AK262" s="29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29" t="n">
        <v>330</v>
      </c>
      <c r="AM262" s="30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Vita Coco</t>
        </is>
      </c>
      <c r="B263" s="15" t="inlineStr">
        <is>
          <t>Vita Coco Pure Coconut Water | Original | 24-pack 330mL</t>
        </is>
      </c>
      <c r="C263" s="15" t="inlineStr">
        <is>
          <t>2) Electrolyte beverage (RTD)</t>
        </is>
      </c>
      <c r="D263" s="15" t="inlineStr">
        <is>
          <t>330 mL carton</t>
        </is>
      </c>
      <c r="E263" s="29" t="n">
        <v>24</v>
      </c>
      <c r="F263" s="30" t="n"/>
      <c r="G263" s="31">
        <f>IF(AND(ISNUMBER($F263),ISNUMBER($E263),$E263&lt;&gt;0),$F263/$E263,"")</f>
        <v/>
      </c>
      <c r="H263" s="31">
        <f>IF(AND(ISNUMBER($F263),ISNUMBER($AL263),ISNUMBER($E263),($AL263*$E263)&lt;&gt;0),$F263/($AL263*$E263)*100,"")</f>
        <v/>
      </c>
      <c r="I263" s="32" t="n"/>
      <c r="J263" s="33" t="n"/>
      <c r="K263" s="31">
        <f>IF(AND(ISNUMBER($F263),ISNUMBER($J263)),$F263*(1-$J263),"")</f>
        <v/>
      </c>
      <c r="L263" s="32" t="n"/>
      <c r="M263" s="32" t="n"/>
      <c r="N263" s="31">
        <f>IF(ISNUMBER($F263),($F263-IF(ISNUMBER($AM263),$AM263,0))*(1-IF(ISNUMBER($J263),$J263,0)),"")</f>
        <v/>
      </c>
      <c r="O263" s="15" t="inlineStr">
        <is>
          <t>Original</t>
        </is>
      </c>
      <c r="P263" s="29" t="n">
        <v>0</v>
      </c>
      <c r="Q263" s="29" t="n">
        <v>25</v>
      </c>
      <c r="R263" s="29" t="n">
        <v>470</v>
      </c>
      <c r="S263" s="29" t="n">
        <v>11</v>
      </c>
      <c r="T263" s="29" t="n">
        <v>45</v>
      </c>
      <c r="U263" s="15" t="inlineStr">
        <is>
          <t>None (naturally occurring)</t>
        </is>
      </c>
      <c r="V263" s="15" t="inlineStr">
        <is>
          <t>Natural electrolytes, potassium, no added sugar (Original)</t>
        </is>
      </c>
      <c r="W263" s="32" t="n"/>
      <c r="X263" s="32" t="n"/>
      <c r="Y263" s="32" t="n"/>
      <c r="Z263" s="32" t="n"/>
      <c r="AA263" s="15" t="inlineStr">
        <is>
          <t>High</t>
        </is>
      </c>
      <c r="AB263" s="15" t="inlineStr">
        <is>
          <t>Market-leading coconut water; mainstream</t>
        </is>
      </c>
      <c r="AC263" s="15" t="inlineStr">
        <is>
          <t>Natural hydration straight from coconuts</t>
        </is>
      </c>
      <c r="AD263" s="15" t="inlineStr">
        <is>
          <t>Naturally high potassium with no added sugar.</t>
        </is>
      </c>
      <c r="AE263" s="32" t="n"/>
      <c r="AF263" s="34">
        <f>IF(AND(ISNUMBER($P263),ISNUMBER($AL263),$AL263&lt;&gt;0),ROUND($P263/$AL263*100,1),"")</f>
        <v/>
      </c>
      <c r="AG263" s="35">
        <f>IF(AND(ISNUMBER($S263),ISNUMBER($AL263),$AL263&lt;&gt;0),ROUND($S263/$AL263*100,2),"")</f>
        <v/>
      </c>
      <c r="AH263" s="34">
        <f>IF(AND(ISNUMBER($Q263),ISNUMBER($AL263),$AL263&lt;&gt;0),ROUND($Q263/$AL263*100,1),"")</f>
        <v/>
      </c>
      <c r="AI263" s="29">
        <f>IF(ISNUMBER($S263),IF($S263&lt;=1,"Yes","No"),"n/a")</f>
        <v/>
      </c>
      <c r="AJ263" s="29">
        <f>IF(ISNUMBER($S263),ROUND(MAX(0,MIN(100,100-$S263*2.5-IF(ISNUMBER($T263),$T263,0)*0.12+IF($S263&lt;=1,12,0))),0),"")</f>
        <v/>
      </c>
      <c r="AK263" s="29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29" t="n">
        <v>330</v>
      </c>
      <c r="AM263" s="30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Vita Coco</t>
        </is>
      </c>
      <c r="B264" s="15" t="inlineStr">
        <is>
          <t>Vita Coco Pure Coconut Water | Pineapple | single 330mL</t>
        </is>
      </c>
      <c r="C264" s="15" t="inlineStr">
        <is>
          <t>2) Electrolyte beverage (RTD)</t>
        </is>
      </c>
      <c r="D264" s="15" t="inlineStr">
        <is>
          <t>330 mL carton</t>
        </is>
      </c>
      <c r="E264" s="29" t="n">
        <v>1</v>
      </c>
      <c r="F264" s="30" t="n"/>
      <c r="G264" s="31">
        <f>IF(AND(ISNUMBER($F264),ISNUMBER($E264),$E264&lt;&gt;0),$F264/$E264,"")</f>
        <v/>
      </c>
      <c r="H264" s="31">
        <f>IF(AND(ISNUMBER($F264),ISNUMBER($AL264),ISNUMBER($E264),($AL264*$E264)&lt;&gt;0),$F264/($AL264*$E264)*100,"")</f>
        <v/>
      </c>
      <c r="I264" s="32" t="n"/>
      <c r="J264" s="33" t="n"/>
      <c r="K264" s="31">
        <f>IF(AND(ISNUMBER($F264),ISNUMBER($J264)),$F264*(1-$J264),"")</f>
        <v/>
      </c>
      <c r="L264" s="32" t="n"/>
      <c r="M264" s="32" t="n"/>
      <c r="N264" s="31">
        <f>IF(ISNUMBER($F264),($F264-IF(ISNUMBER($AM264),$AM264,0))*(1-IF(ISNUMBER($J264),$J264,0)),"")</f>
        <v/>
      </c>
      <c r="O264" s="15" t="inlineStr">
        <is>
          <t>Pineapple</t>
        </is>
      </c>
      <c r="P264" s="29" t="n">
        <v>0</v>
      </c>
      <c r="Q264" s="29" t="n">
        <v>25</v>
      </c>
      <c r="R264" s="29" t="n">
        <v>470</v>
      </c>
      <c r="S264" s="29" t="n">
        <v>11</v>
      </c>
      <c r="T264" s="29" t="n">
        <v>45</v>
      </c>
      <c r="U264" s="15" t="inlineStr">
        <is>
          <t>None (naturally occurring)</t>
        </is>
      </c>
      <c r="V264" s="15" t="inlineStr">
        <is>
          <t>Natural electrolytes, potassium, no added sugar (Original)</t>
        </is>
      </c>
      <c r="W264" s="32" t="n"/>
      <c r="X264" s="32" t="n"/>
      <c r="Y264" s="32" t="n"/>
      <c r="Z264" s="32" t="n"/>
      <c r="AA264" s="15" t="inlineStr">
        <is>
          <t>High</t>
        </is>
      </c>
      <c r="AB264" s="15" t="inlineStr">
        <is>
          <t>Market-leading coconut water; mainstream</t>
        </is>
      </c>
      <c r="AC264" s="15" t="inlineStr">
        <is>
          <t>Natural hydration straight from coconuts</t>
        </is>
      </c>
      <c r="AD264" s="15" t="inlineStr">
        <is>
          <t>Naturally high potassium with no added sugar.</t>
        </is>
      </c>
      <c r="AE264" s="32" t="n"/>
      <c r="AF264" s="34">
        <f>IF(AND(ISNUMBER($P264),ISNUMBER($AL264),$AL264&lt;&gt;0),ROUND($P264/$AL264*100,1),"")</f>
        <v/>
      </c>
      <c r="AG264" s="35">
        <f>IF(AND(ISNUMBER($S264),ISNUMBER($AL264),$AL264&lt;&gt;0),ROUND($S264/$AL264*100,2),"")</f>
        <v/>
      </c>
      <c r="AH264" s="34">
        <f>IF(AND(ISNUMBER($Q264),ISNUMBER($AL264),$AL264&lt;&gt;0),ROUND($Q264/$AL264*100,1),"")</f>
        <v/>
      </c>
      <c r="AI264" s="29">
        <f>IF(ISNUMBER($S264),IF($S264&lt;=1,"Yes","No"),"n/a")</f>
        <v/>
      </c>
      <c r="AJ264" s="29">
        <f>IF(ISNUMBER($S264),ROUND(MAX(0,MIN(100,100-$S264*2.5-IF(ISNUMBER($T264),$T264,0)*0.12+IF($S264&lt;=1,12,0))),0),"")</f>
        <v/>
      </c>
      <c r="AK264" s="29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29" t="n">
        <v>330</v>
      </c>
      <c r="AM264" s="30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Vita Coco</t>
        </is>
      </c>
      <c r="B265" s="15" t="inlineStr">
        <is>
          <t>Vita Coco Pure Coconut Water | Pineapple | 8-pack 330mL</t>
        </is>
      </c>
      <c r="C265" s="15" t="inlineStr">
        <is>
          <t>2) Electrolyte beverage (RTD)</t>
        </is>
      </c>
      <c r="D265" s="15" t="inlineStr">
        <is>
          <t>330 mL carton</t>
        </is>
      </c>
      <c r="E265" s="29" t="n">
        <v>8</v>
      </c>
      <c r="F265" s="30" t="n"/>
      <c r="G265" s="31">
        <f>IF(AND(ISNUMBER($F265),ISNUMBER($E265),$E265&lt;&gt;0),$F265/$E265,"")</f>
        <v/>
      </c>
      <c r="H265" s="31">
        <f>IF(AND(ISNUMBER($F265),ISNUMBER($AL265),ISNUMBER($E265),($AL265*$E265)&lt;&gt;0),$F265/($AL265*$E265)*100,"")</f>
        <v/>
      </c>
      <c r="I265" s="32" t="n"/>
      <c r="J265" s="33" t="n"/>
      <c r="K265" s="31">
        <f>IF(AND(ISNUMBER($F265),ISNUMBER($J265)),$F265*(1-$J265),"")</f>
        <v/>
      </c>
      <c r="L265" s="32" t="n"/>
      <c r="M265" s="32" t="n"/>
      <c r="N265" s="31">
        <f>IF(ISNUMBER($F265),($F265-IF(ISNUMBER($AM265),$AM265,0))*(1-IF(ISNUMBER($J265),$J265,0)),"")</f>
        <v/>
      </c>
      <c r="O265" s="15" t="inlineStr">
        <is>
          <t>Pineapple</t>
        </is>
      </c>
      <c r="P265" s="29" t="n">
        <v>0</v>
      </c>
      <c r="Q265" s="29" t="n">
        <v>25</v>
      </c>
      <c r="R265" s="29" t="n">
        <v>470</v>
      </c>
      <c r="S265" s="29" t="n">
        <v>11</v>
      </c>
      <c r="T265" s="29" t="n">
        <v>45</v>
      </c>
      <c r="U265" s="15" t="inlineStr">
        <is>
          <t>None (naturally occurring)</t>
        </is>
      </c>
      <c r="V265" s="15" t="inlineStr">
        <is>
          <t>Natural electrolytes, potassium, no added sugar (Original)</t>
        </is>
      </c>
      <c r="W265" s="32" t="n"/>
      <c r="X265" s="32" t="n"/>
      <c r="Y265" s="32" t="n"/>
      <c r="Z265" s="32" t="n"/>
      <c r="AA265" s="15" t="inlineStr">
        <is>
          <t>High</t>
        </is>
      </c>
      <c r="AB265" s="15" t="inlineStr">
        <is>
          <t>Market-leading coconut water; mainstream</t>
        </is>
      </c>
      <c r="AC265" s="15" t="inlineStr">
        <is>
          <t>Natural hydration straight from coconuts</t>
        </is>
      </c>
      <c r="AD265" s="15" t="inlineStr">
        <is>
          <t>Naturally high potassium with no added sugar.</t>
        </is>
      </c>
      <c r="AE265" s="32" t="n"/>
      <c r="AF265" s="34">
        <f>IF(AND(ISNUMBER($P265),ISNUMBER($AL265),$AL265&lt;&gt;0),ROUND($P265/$AL265*100,1),"")</f>
        <v/>
      </c>
      <c r="AG265" s="35">
        <f>IF(AND(ISNUMBER($S265),ISNUMBER($AL265),$AL265&lt;&gt;0),ROUND($S265/$AL265*100,2),"")</f>
        <v/>
      </c>
      <c r="AH265" s="34">
        <f>IF(AND(ISNUMBER($Q265),ISNUMBER($AL265),$AL265&lt;&gt;0),ROUND($Q265/$AL265*100,1),"")</f>
        <v/>
      </c>
      <c r="AI265" s="29">
        <f>IF(ISNUMBER($S265),IF($S265&lt;=1,"Yes","No"),"n/a")</f>
        <v/>
      </c>
      <c r="AJ265" s="29">
        <f>IF(ISNUMBER($S265),ROUND(MAX(0,MIN(100,100-$S265*2.5-IF(ISNUMBER($T265),$T265,0)*0.12+IF($S265&lt;=1,12,0))),0),"")</f>
        <v/>
      </c>
      <c r="AK265" s="29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29" t="n">
        <v>330</v>
      </c>
      <c r="AM265" s="30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Vita Coco</t>
        </is>
      </c>
      <c r="B266" s="15" t="inlineStr">
        <is>
          <t>Vita Coco Pure Coconut Water | Pineapple | 12-pack 330mL</t>
        </is>
      </c>
      <c r="C266" s="15" t="inlineStr">
        <is>
          <t>2) Electrolyte beverage (RTD)</t>
        </is>
      </c>
      <c r="D266" s="15" t="inlineStr">
        <is>
          <t>330 mL carton</t>
        </is>
      </c>
      <c r="E266" s="29" t="n">
        <v>12</v>
      </c>
      <c r="F266" s="30" t="n"/>
      <c r="G266" s="31">
        <f>IF(AND(ISNUMBER($F266),ISNUMBER($E266),$E266&lt;&gt;0),$F266/$E266,"")</f>
        <v/>
      </c>
      <c r="H266" s="31">
        <f>IF(AND(ISNUMBER($F266),ISNUMBER($AL266),ISNUMBER($E266),($AL266*$E266)&lt;&gt;0),$F266/($AL266*$E266)*100,"")</f>
        <v/>
      </c>
      <c r="I266" s="32" t="n"/>
      <c r="J266" s="33" t="n"/>
      <c r="K266" s="31">
        <f>IF(AND(ISNUMBER($F266),ISNUMBER($J266)),$F266*(1-$J266),"")</f>
        <v/>
      </c>
      <c r="L266" s="32" t="n"/>
      <c r="M266" s="32" t="n"/>
      <c r="N266" s="31">
        <f>IF(ISNUMBER($F266),($F266-IF(ISNUMBER($AM266),$AM266,0))*(1-IF(ISNUMBER($J266),$J266,0)),"")</f>
        <v/>
      </c>
      <c r="O266" s="15" t="inlineStr">
        <is>
          <t>Pineapple</t>
        </is>
      </c>
      <c r="P266" s="29" t="n">
        <v>0</v>
      </c>
      <c r="Q266" s="29" t="n">
        <v>25</v>
      </c>
      <c r="R266" s="29" t="n">
        <v>470</v>
      </c>
      <c r="S266" s="29" t="n">
        <v>11</v>
      </c>
      <c r="T266" s="29" t="n">
        <v>45</v>
      </c>
      <c r="U266" s="15" t="inlineStr">
        <is>
          <t>None (naturally occurring)</t>
        </is>
      </c>
      <c r="V266" s="15" t="inlineStr">
        <is>
          <t>Natural electrolytes, potassium, no added sugar (Original)</t>
        </is>
      </c>
      <c r="W266" s="32" t="n"/>
      <c r="X266" s="32" t="n"/>
      <c r="Y266" s="32" t="n"/>
      <c r="Z266" s="32" t="n"/>
      <c r="AA266" s="15" t="inlineStr">
        <is>
          <t>High</t>
        </is>
      </c>
      <c r="AB266" s="15" t="inlineStr">
        <is>
          <t>Market-leading coconut water; mainstream</t>
        </is>
      </c>
      <c r="AC266" s="15" t="inlineStr">
        <is>
          <t>Natural hydration straight from coconuts</t>
        </is>
      </c>
      <c r="AD266" s="15" t="inlineStr">
        <is>
          <t>Naturally high potassium with no added sugar.</t>
        </is>
      </c>
      <c r="AE266" s="32" t="n"/>
      <c r="AF266" s="34">
        <f>IF(AND(ISNUMBER($P266),ISNUMBER($AL266),$AL266&lt;&gt;0),ROUND($P266/$AL266*100,1),"")</f>
        <v/>
      </c>
      <c r="AG266" s="35">
        <f>IF(AND(ISNUMBER($S266),ISNUMBER($AL266),$AL266&lt;&gt;0),ROUND($S266/$AL266*100,2),"")</f>
        <v/>
      </c>
      <c r="AH266" s="34">
        <f>IF(AND(ISNUMBER($Q266),ISNUMBER($AL266),$AL266&lt;&gt;0),ROUND($Q266/$AL266*100,1),"")</f>
        <v/>
      </c>
      <c r="AI266" s="29">
        <f>IF(ISNUMBER($S266),IF($S266&lt;=1,"Yes","No"),"n/a")</f>
        <v/>
      </c>
      <c r="AJ266" s="29">
        <f>IF(ISNUMBER($S266),ROUND(MAX(0,MIN(100,100-$S266*2.5-IF(ISNUMBER($T266),$T266,0)*0.12+IF($S266&lt;=1,12,0))),0),"")</f>
        <v/>
      </c>
      <c r="AK266" s="29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29" t="n">
        <v>330</v>
      </c>
      <c r="AM266" s="30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Vita Coco</t>
        </is>
      </c>
      <c r="B267" s="15" t="inlineStr">
        <is>
          <t>Vita Coco Pure Coconut Water | Pineapple | 15-pack 330mL</t>
        </is>
      </c>
      <c r="C267" s="15" t="inlineStr">
        <is>
          <t>2) Electrolyte beverage (RTD)</t>
        </is>
      </c>
      <c r="D267" s="15" t="inlineStr">
        <is>
          <t>330 mL carton</t>
        </is>
      </c>
      <c r="E267" s="29" t="n">
        <v>15</v>
      </c>
      <c r="F267" s="30" t="n"/>
      <c r="G267" s="31">
        <f>IF(AND(ISNUMBER($F267),ISNUMBER($E267),$E267&lt;&gt;0),$F267/$E267,"")</f>
        <v/>
      </c>
      <c r="H267" s="31">
        <f>IF(AND(ISNUMBER($F267),ISNUMBER($AL267),ISNUMBER($E267),($AL267*$E267)&lt;&gt;0),$F267/($AL267*$E267)*100,"")</f>
        <v/>
      </c>
      <c r="I267" s="32" t="n"/>
      <c r="J267" s="33" t="n"/>
      <c r="K267" s="31">
        <f>IF(AND(ISNUMBER($F267),ISNUMBER($J267)),$F267*(1-$J267),"")</f>
        <v/>
      </c>
      <c r="L267" s="32" t="n"/>
      <c r="M267" s="32" t="n"/>
      <c r="N267" s="31">
        <f>IF(ISNUMBER($F267),($F267-IF(ISNUMBER($AM267),$AM267,0))*(1-IF(ISNUMBER($J267),$J267,0)),"")</f>
        <v/>
      </c>
      <c r="O267" s="15" t="inlineStr">
        <is>
          <t>Pineapple</t>
        </is>
      </c>
      <c r="P267" s="29" t="n">
        <v>0</v>
      </c>
      <c r="Q267" s="29" t="n">
        <v>25</v>
      </c>
      <c r="R267" s="29" t="n">
        <v>470</v>
      </c>
      <c r="S267" s="29" t="n">
        <v>11</v>
      </c>
      <c r="T267" s="29" t="n">
        <v>45</v>
      </c>
      <c r="U267" s="15" t="inlineStr">
        <is>
          <t>None (naturally occurring)</t>
        </is>
      </c>
      <c r="V267" s="15" t="inlineStr">
        <is>
          <t>Natural electrolytes, potassium, no added sugar (Original)</t>
        </is>
      </c>
      <c r="W267" s="32" t="n"/>
      <c r="X267" s="32" t="n"/>
      <c r="Y267" s="32" t="n"/>
      <c r="Z267" s="32" t="n"/>
      <c r="AA267" s="15" t="inlineStr">
        <is>
          <t>High</t>
        </is>
      </c>
      <c r="AB267" s="15" t="inlineStr">
        <is>
          <t>Market-leading coconut water; mainstream</t>
        </is>
      </c>
      <c r="AC267" s="15" t="inlineStr">
        <is>
          <t>Natural hydration straight from coconuts</t>
        </is>
      </c>
      <c r="AD267" s="15" t="inlineStr">
        <is>
          <t>Naturally high potassium with no added sugar.</t>
        </is>
      </c>
      <c r="AE267" s="32" t="n"/>
      <c r="AF267" s="34">
        <f>IF(AND(ISNUMBER($P267),ISNUMBER($AL267),$AL267&lt;&gt;0),ROUND($P267/$AL267*100,1),"")</f>
        <v/>
      </c>
      <c r="AG267" s="35">
        <f>IF(AND(ISNUMBER($S267),ISNUMBER($AL267),$AL267&lt;&gt;0),ROUND($S267/$AL267*100,2),"")</f>
        <v/>
      </c>
      <c r="AH267" s="34">
        <f>IF(AND(ISNUMBER($Q267),ISNUMBER($AL267),$AL267&lt;&gt;0),ROUND($Q267/$AL267*100,1),"")</f>
        <v/>
      </c>
      <c r="AI267" s="29">
        <f>IF(ISNUMBER($S267),IF($S267&lt;=1,"Yes","No"),"n/a")</f>
        <v/>
      </c>
      <c r="AJ267" s="29">
        <f>IF(ISNUMBER($S267),ROUND(MAX(0,MIN(100,100-$S267*2.5-IF(ISNUMBER($T267),$T267,0)*0.12+IF($S267&lt;=1,12,0))),0),"")</f>
        <v/>
      </c>
      <c r="AK267" s="29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29" t="n">
        <v>330</v>
      </c>
      <c r="AM267" s="30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Vita Coco</t>
        </is>
      </c>
      <c r="B268" s="15" t="inlineStr">
        <is>
          <t>Vita Coco Pure Coconut Water | Pineapple | 18-pack 330mL</t>
        </is>
      </c>
      <c r="C268" s="15" t="inlineStr">
        <is>
          <t>2) Electrolyte beverage (RTD)</t>
        </is>
      </c>
      <c r="D268" s="15" t="inlineStr">
        <is>
          <t>330 mL carton</t>
        </is>
      </c>
      <c r="E268" s="29" t="n">
        <v>18</v>
      </c>
      <c r="F268" s="30" t="n"/>
      <c r="G268" s="31">
        <f>IF(AND(ISNUMBER($F268),ISNUMBER($E268),$E268&lt;&gt;0),$F268/$E268,"")</f>
        <v/>
      </c>
      <c r="H268" s="31">
        <f>IF(AND(ISNUMBER($F268),ISNUMBER($AL268),ISNUMBER($E268),($AL268*$E268)&lt;&gt;0),$F268/($AL268*$E268)*100,"")</f>
        <v/>
      </c>
      <c r="I268" s="32" t="n"/>
      <c r="J268" s="33" t="n"/>
      <c r="K268" s="31">
        <f>IF(AND(ISNUMBER($F268),ISNUMBER($J268)),$F268*(1-$J268),"")</f>
        <v/>
      </c>
      <c r="L268" s="32" t="n"/>
      <c r="M268" s="32" t="n"/>
      <c r="N268" s="31">
        <f>IF(ISNUMBER($F268),($F268-IF(ISNUMBER($AM268),$AM268,0))*(1-IF(ISNUMBER($J268),$J268,0)),"")</f>
        <v/>
      </c>
      <c r="O268" s="15" t="inlineStr">
        <is>
          <t>Pineapple</t>
        </is>
      </c>
      <c r="P268" s="29" t="n">
        <v>0</v>
      </c>
      <c r="Q268" s="29" t="n">
        <v>25</v>
      </c>
      <c r="R268" s="29" t="n">
        <v>470</v>
      </c>
      <c r="S268" s="29" t="n">
        <v>11</v>
      </c>
      <c r="T268" s="29" t="n">
        <v>45</v>
      </c>
      <c r="U268" s="15" t="inlineStr">
        <is>
          <t>None (naturally occurring)</t>
        </is>
      </c>
      <c r="V268" s="15" t="inlineStr">
        <is>
          <t>Natural electrolytes, potassium, no added sugar (Original)</t>
        </is>
      </c>
      <c r="W268" s="32" t="n"/>
      <c r="X268" s="32" t="n"/>
      <c r="Y268" s="32" t="n"/>
      <c r="Z268" s="32" t="n"/>
      <c r="AA268" s="15" t="inlineStr">
        <is>
          <t>High</t>
        </is>
      </c>
      <c r="AB268" s="15" t="inlineStr">
        <is>
          <t>Market-leading coconut water; mainstream</t>
        </is>
      </c>
      <c r="AC268" s="15" t="inlineStr">
        <is>
          <t>Natural hydration straight from coconuts</t>
        </is>
      </c>
      <c r="AD268" s="15" t="inlineStr">
        <is>
          <t>Naturally high potassium with no added sugar.</t>
        </is>
      </c>
      <c r="AE268" s="32" t="n"/>
      <c r="AF268" s="34">
        <f>IF(AND(ISNUMBER($P268),ISNUMBER($AL268),$AL268&lt;&gt;0),ROUND($P268/$AL268*100,1),"")</f>
        <v/>
      </c>
      <c r="AG268" s="35">
        <f>IF(AND(ISNUMBER($S268),ISNUMBER($AL268),$AL268&lt;&gt;0),ROUND($S268/$AL268*100,2),"")</f>
        <v/>
      </c>
      <c r="AH268" s="34">
        <f>IF(AND(ISNUMBER($Q268),ISNUMBER($AL268),$AL268&lt;&gt;0),ROUND($Q268/$AL268*100,1),"")</f>
        <v/>
      </c>
      <c r="AI268" s="29">
        <f>IF(ISNUMBER($S268),IF($S268&lt;=1,"Yes","No"),"n/a")</f>
        <v/>
      </c>
      <c r="AJ268" s="29">
        <f>IF(ISNUMBER($S268),ROUND(MAX(0,MIN(100,100-$S268*2.5-IF(ISNUMBER($T268),$T268,0)*0.12+IF($S268&lt;=1,12,0))),0),"")</f>
        <v/>
      </c>
      <c r="AK268" s="29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29" t="n">
        <v>330</v>
      </c>
      <c r="AM268" s="30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Vita Coco</t>
        </is>
      </c>
      <c r="B269" s="15" t="inlineStr">
        <is>
          <t>Vita Coco Pure Coconut Water | Pineapple | 24-pack 330mL</t>
        </is>
      </c>
      <c r="C269" s="15" t="inlineStr">
        <is>
          <t>2) Electrolyte beverage (RTD)</t>
        </is>
      </c>
      <c r="D269" s="15" t="inlineStr">
        <is>
          <t>330 mL carton</t>
        </is>
      </c>
      <c r="E269" s="29" t="n">
        <v>24</v>
      </c>
      <c r="F269" s="30" t="n"/>
      <c r="G269" s="31">
        <f>IF(AND(ISNUMBER($F269),ISNUMBER($E269),$E269&lt;&gt;0),$F269/$E269,"")</f>
        <v/>
      </c>
      <c r="H269" s="31">
        <f>IF(AND(ISNUMBER($F269),ISNUMBER($AL269),ISNUMBER($E269),($AL269*$E269)&lt;&gt;0),$F269/($AL269*$E269)*100,"")</f>
        <v/>
      </c>
      <c r="I269" s="32" t="n"/>
      <c r="J269" s="33" t="n"/>
      <c r="K269" s="31">
        <f>IF(AND(ISNUMBER($F269),ISNUMBER($J269)),$F269*(1-$J269),"")</f>
        <v/>
      </c>
      <c r="L269" s="32" t="n"/>
      <c r="M269" s="32" t="n"/>
      <c r="N269" s="31">
        <f>IF(ISNUMBER($F269),($F269-IF(ISNUMBER($AM269),$AM269,0))*(1-IF(ISNUMBER($J269),$J269,0)),"")</f>
        <v/>
      </c>
      <c r="O269" s="15" t="inlineStr">
        <is>
          <t>Pineapple</t>
        </is>
      </c>
      <c r="P269" s="29" t="n">
        <v>0</v>
      </c>
      <c r="Q269" s="29" t="n">
        <v>25</v>
      </c>
      <c r="R269" s="29" t="n">
        <v>470</v>
      </c>
      <c r="S269" s="29" t="n">
        <v>11</v>
      </c>
      <c r="T269" s="29" t="n">
        <v>45</v>
      </c>
      <c r="U269" s="15" t="inlineStr">
        <is>
          <t>None (naturally occurring)</t>
        </is>
      </c>
      <c r="V269" s="15" t="inlineStr">
        <is>
          <t>Natural electrolytes, potassium, no added sugar (Original)</t>
        </is>
      </c>
      <c r="W269" s="32" t="n"/>
      <c r="X269" s="32" t="n"/>
      <c r="Y269" s="32" t="n"/>
      <c r="Z269" s="32" t="n"/>
      <c r="AA269" s="15" t="inlineStr">
        <is>
          <t>High</t>
        </is>
      </c>
      <c r="AB269" s="15" t="inlineStr">
        <is>
          <t>Market-leading coconut water; mainstream</t>
        </is>
      </c>
      <c r="AC269" s="15" t="inlineStr">
        <is>
          <t>Natural hydration straight from coconuts</t>
        </is>
      </c>
      <c r="AD269" s="15" t="inlineStr">
        <is>
          <t>Naturally high potassium with no added sugar.</t>
        </is>
      </c>
      <c r="AE269" s="32" t="n"/>
      <c r="AF269" s="34">
        <f>IF(AND(ISNUMBER($P269),ISNUMBER($AL269),$AL269&lt;&gt;0),ROUND($P269/$AL269*100,1),"")</f>
        <v/>
      </c>
      <c r="AG269" s="35">
        <f>IF(AND(ISNUMBER($S269),ISNUMBER($AL269),$AL269&lt;&gt;0),ROUND($S269/$AL269*100,2),"")</f>
        <v/>
      </c>
      <c r="AH269" s="34">
        <f>IF(AND(ISNUMBER($Q269),ISNUMBER($AL269),$AL269&lt;&gt;0),ROUND($Q269/$AL269*100,1),"")</f>
        <v/>
      </c>
      <c r="AI269" s="29">
        <f>IF(ISNUMBER($S269),IF($S269&lt;=1,"Yes","No"),"n/a")</f>
        <v/>
      </c>
      <c r="AJ269" s="29">
        <f>IF(ISNUMBER($S269),ROUND(MAX(0,MIN(100,100-$S269*2.5-IF(ISNUMBER($T269),$T269,0)*0.12+IF($S269&lt;=1,12,0))),0),"")</f>
        <v/>
      </c>
      <c r="AK269" s="29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29" t="n">
        <v>330</v>
      </c>
      <c r="AM269" s="30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Vita Coco</t>
        </is>
      </c>
      <c r="B270" s="15" t="inlineStr">
        <is>
          <t>Vita Coco Pure Coconut Water | Peach Mango | single 330mL</t>
        </is>
      </c>
      <c r="C270" s="15" t="inlineStr">
        <is>
          <t>2) Electrolyte beverage (RTD)</t>
        </is>
      </c>
      <c r="D270" s="15" t="inlineStr">
        <is>
          <t>330 mL carton</t>
        </is>
      </c>
      <c r="E270" s="29" t="n">
        <v>1</v>
      </c>
      <c r="F270" s="30" t="n"/>
      <c r="G270" s="31">
        <f>IF(AND(ISNUMBER($F270),ISNUMBER($E270),$E270&lt;&gt;0),$F270/$E270,"")</f>
        <v/>
      </c>
      <c r="H270" s="31">
        <f>IF(AND(ISNUMBER($F270),ISNUMBER($AL270),ISNUMBER($E270),($AL270*$E270)&lt;&gt;0),$F270/($AL270*$E270)*100,"")</f>
        <v/>
      </c>
      <c r="I270" s="32" t="n"/>
      <c r="J270" s="33" t="n"/>
      <c r="K270" s="31">
        <f>IF(AND(ISNUMBER($F270),ISNUMBER($J270)),$F270*(1-$J270),"")</f>
        <v/>
      </c>
      <c r="L270" s="32" t="n"/>
      <c r="M270" s="32" t="n"/>
      <c r="N270" s="31">
        <f>IF(ISNUMBER($F270),($F270-IF(ISNUMBER($AM270),$AM270,0))*(1-IF(ISNUMBER($J270),$J270,0)),"")</f>
        <v/>
      </c>
      <c r="O270" s="15" t="inlineStr">
        <is>
          <t>Peach Mango</t>
        </is>
      </c>
      <c r="P270" s="29" t="n">
        <v>0</v>
      </c>
      <c r="Q270" s="29" t="n">
        <v>25</v>
      </c>
      <c r="R270" s="29" t="n">
        <v>470</v>
      </c>
      <c r="S270" s="29" t="n">
        <v>11</v>
      </c>
      <c r="T270" s="29" t="n">
        <v>45</v>
      </c>
      <c r="U270" s="15" t="inlineStr">
        <is>
          <t>None (naturally occurring)</t>
        </is>
      </c>
      <c r="V270" s="15" t="inlineStr">
        <is>
          <t>Natural electrolytes, potassium, no added sugar (Original)</t>
        </is>
      </c>
      <c r="W270" s="32" t="n"/>
      <c r="X270" s="32" t="n"/>
      <c r="Y270" s="32" t="n"/>
      <c r="Z270" s="32" t="n"/>
      <c r="AA270" s="15" t="inlineStr">
        <is>
          <t>High</t>
        </is>
      </c>
      <c r="AB270" s="15" t="inlineStr">
        <is>
          <t>Market-leading coconut water; mainstream</t>
        </is>
      </c>
      <c r="AC270" s="15" t="inlineStr">
        <is>
          <t>Natural hydration straight from coconuts</t>
        </is>
      </c>
      <c r="AD270" s="15" t="inlineStr">
        <is>
          <t>Naturally high potassium with no added sugar.</t>
        </is>
      </c>
      <c r="AE270" s="32" t="n"/>
      <c r="AF270" s="34">
        <f>IF(AND(ISNUMBER($P270),ISNUMBER($AL270),$AL270&lt;&gt;0),ROUND($P270/$AL270*100,1),"")</f>
        <v/>
      </c>
      <c r="AG270" s="35">
        <f>IF(AND(ISNUMBER($S270),ISNUMBER($AL270),$AL270&lt;&gt;0),ROUND($S270/$AL270*100,2),"")</f>
        <v/>
      </c>
      <c r="AH270" s="34">
        <f>IF(AND(ISNUMBER($Q270),ISNUMBER($AL270),$AL270&lt;&gt;0),ROUND($Q270/$AL270*100,1),"")</f>
        <v/>
      </c>
      <c r="AI270" s="29">
        <f>IF(ISNUMBER($S270),IF($S270&lt;=1,"Yes","No"),"n/a")</f>
        <v/>
      </c>
      <c r="AJ270" s="29">
        <f>IF(ISNUMBER($S270),ROUND(MAX(0,MIN(100,100-$S270*2.5-IF(ISNUMBER($T270),$T270,0)*0.12+IF($S270&lt;=1,12,0))),0),"")</f>
        <v/>
      </c>
      <c r="AK270" s="29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29" t="n">
        <v>330</v>
      </c>
      <c r="AM270" s="30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Vita Coco</t>
        </is>
      </c>
      <c r="B271" s="15" t="inlineStr">
        <is>
          <t>Vita Coco Pure Coconut Water | Peach Mango | 8-pack 330mL</t>
        </is>
      </c>
      <c r="C271" s="15" t="inlineStr">
        <is>
          <t>2) Electrolyte beverage (RTD)</t>
        </is>
      </c>
      <c r="D271" s="15" t="inlineStr">
        <is>
          <t>330 mL carton</t>
        </is>
      </c>
      <c r="E271" s="29" t="n">
        <v>8</v>
      </c>
      <c r="F271" s="30" t="n"/>
      <c r="G271" s="31">
        <f>IF(AND(ISNUMBER($F271),ISNUMBER($E271),$E271&lt;&gt;0),$F271/$E271,"")</f>
        <v/>
      </c>
      <c r="H271" s="31">
        <f>IF(AND(ISNUMBER($F271),ISNUMBER($AL271),ISNUMBER($E271),($AL271*$E271)&lt;&gt;0),$F271/($AL271*$E271)*100,"")</f>
        <v/>
      </c>
      <c r="I271" s="32" t="n"/>
      <c r="J271" s="33" t="n"/>
      <c r="K271" s="31">
        <f>IF(AND(ISNUMBER($F271),ISNUMBER($J271)),$F271*(1-$J271),"")</f>
        <v/>
      </c>
      <c r="L271" s="32" t="n"/>
      <c r="M271" s="32" t="n"/>
      <c r="N271" s="31">
        <f>IF(ISNUMBER($F271),($F271-IF(ISNUMBER($AM271),$AM271,0))*(1-IF(ISNUMBER($J271),$J271,0)),"")</f>
        <v/>
      </c>
      <c r="O271" s="15" t="inlineStr">
        <is>
          <t>Peach Mango</t>
        </is>
      </c>
      <c r="P271" s="29" t="n">
        <v>0</v>
      </c>
      <c r="Q271" s="29" t="n">
        <v>25</v>
      </c>
      <c r="R271" s="29" t="n">
        <v>470</v>
      </c>
      <c r="S271" s="29" t="n">
        <v>11</v>
      </c>
      <c r="T271" s="29" t="n">
        <v>45</v>
      </c>
      <c r="U271" s="15" t="inlineStr">
        <is>
          <t>None (naturally occurring)</t>
        </is>
      </c>
      <c r="V271" s="15" t="inlineStr">
        <is>
          <t>Natural electrolytes, potassium, no added sugar (Original)</t>
        </is>
      </c>
      <c r="W271" s="32" t="n"/>
      <c r="X271" s="32" t="n"/>
      <c r="Y271" s="32" t="n"/>
      <c r="Z271" s="32" t="n"/>
      <c r="AA271" s="15" t="inlineStr">
        <is>
          <t>High</t>
        </is>
      </c>
      <c r="AB271" s="15" t="inlineStr">
        <is>
          <t>Market-leading coconut water; mainstream</t>
        </is>
      </c>
      <c r="AC271" s="15" t="inlineStr">
        <is>
          <t>Natural hydration straight from coconuts</t>
        </is>
      </c>
      <c r="AD271" s="15" t="inlineStr">
        <is>
          <t>Naturally high potassium with no added sugar.</t>
        </is>
      </c>
      <c r="AE271" s="32" t="n"/>
      <c r="AF271" s="34">
        <f>IF(AND(ISNUMBER($P271),ISNUMBER($AL271),$AL271&lt;&gt;0),ROUND($P271/$AL271*100,1),"")</f>
        <v/>
      </c>
      <c r="AG271" s="35">
        <f>IF(AND(ISNUMBER($S271),ISNUMBER($AL271),$AL271&lt;&gt;0),ROUND($S271/$AL271*100,2),"")</f>
        <v/>
      </c>
      <c r="AH271" s="34">
        <f>IF(AND(ISNUMBER($Q271),ISNUMBER($AL271),$AL271&lt;&gt;0),ROUND($Q271/$AL271*100,1),"")</f>
        <v/>
      </c>
      <c r="AI271" s="29">
        <f>IF(ISNUMBER($S271),IF($S271&lt;=1,"Yes","No"),"n/a")</f>
        <v/>
      </c>
      <c r="AJ271" s="29">
        <f>IF(ISNUMBER($S271),ROUND(MAX(0,MIN(100,100-$S271*2.5-IF(ISNUMBER($T271),$T271,0)*0.12+IF($S271&lt;=1,12,0))),0),"")</f>
        <v/>
      </c>
      <c r="AK271" s="29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29" t="n">
        <v>330</v>
      </c>
      <c r="AM271" s="30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Vita Coco</t>
        </is>
      </c>
      <c r="B272" s="15" t="inlineStr">
        <is>
          <t>Vita Coco Pure Coconut Water | Peach Mango | 12-pack 330mL</t>
        </is>
      </c>
      <c r="C272" s="15" t="inlineStr">
        <is>
          <t>2) Electrolyte beverage (RTD)</t>
        </is>
      </c>
      <c r="D272" s="15" t="inlineStr">
        <is>
          <t>330 mL carton</t>
        </is>
      </c>
      <c r="E272" s="29" t="n">
        <v>12</v>
      </c>
      <c r="F272" s="30" t="n"/>
      <c r="G272" s="31">
        <f>IF(AND(ISNUMBER($F272),ISNUMBER($E272),$E272&lt;&gt;0),$F272/$E272,"")</f>
        <v/>
      </c>
      <c r="H272" s="31">
        <f>IF(AND(ISNUMBER($F272),ISNUMBER($AL272),ISNUMBER($E272),($AL272*$E272)&lt;&gt;0),$F272/($AL272*$E272)*100,"")</f>
        <v/>
      </c>
      <c r="I272" s="32" t="n"/>
      <c r="J272" s="33" t="n"/>
      <c r="K272" s="31">
        <f>IF(AND(ISNUMBER($F272),ISNUMBER($J272)),$F272*(1-$J272),"")</f>
        <v/>
      </c>
      <c r="L272" s="32" t="n"/>
      <c r="M272" s="32" t="n"/>
      <c r="N272" s="31">
        <f>IF(ISNUMBER($F272),($F272-IF(ISNUMBER($AM272),$AM272,0))*(1-IF(ISNUMBER($J272),$J272,0)),"")</f>
        <v/>
      </c>
      <c r="O272" s="15" t="inlineStr">
        <is>
          <t>Peach Mango</t>
        </is>
      </c>
      <c r="P272" s="29" t="n">
        <v>0</v>
      </c>
      <c r="Q272" s="29" t="n">
        <v>25</v>
      </c>
      <c r="R272" s="29" t="n">
        <v>470</v>
      </c>
      <c r="S272" s="29" t="n">
        <v>11</v>
      </c>
      <c r="T272" s="29" t="n">
        <v>45</v>
      </c>
      <c r="U272" s="15" t="inlineStr">
        <is>
          <t>None (naturally occurring)</t>
        </is>
      </c>
      <c r="V272" s="15" t="inlineStr">
        <is>
          <t>Natural electrolytes, potassium, no added sugar (Original)</t>
        </is>
      </c>
      <c r="W272" s="32" t="n"/>
      <c r="X272" s="32" t="n"/>
      <c r="Y272" s="32" t="n"/>
      <c r="Z272" s="32" t="n"/>
      <c r="AA272" s="15" t="inlineStr">
        <is>
          <t>High</t>
        </is>
      </c>
      <c r="AB272" s="15" t="inlineStr">
        <is>
          <t>Market-leading coconut water; mainstream</t>
        </is>
      </c>
      <c r="AC272" s="15" t="inlineStr">
        <is>
          <t>Natural hydration straight from coconuts</t>
        </is>
      </c>
      <c r="AD272" s="15" t="inlineStr">
        <is>
          <t>Naturally high potassium with no added sugar.</t>
        </is>
      </c>
      <c r="AE272" s="32" t="n"/>
      <c r="AF272" s="34">
        <f>IF(AND(ISNUMBER($P272),ISNUMBER($AL272),$AL272&lt;&gt;0),ROUND($P272/$AL272*100,1),"")</f>
        <v/>
      </c>
      <c r="AG272" s="35">
        <f>IF(AND(ISNUMBER($S272),ISNUMBER($AL272),$AL272&lt;&gt;0),ROUND($S272/$AL272*100,2),"")</f>
        <v/>
      </c>
      <c r="AH272" s="34">
        <f>IF(AND(ISNUMBER($Q272),ISNUMBER($AL272),$AL272&lt;&gt;0),ROUND($Q272/$AL272*100,1),"")</f>
        <v/>
      </c>
      <c r="AI272" s="29">
        <f>IF(ISNUMBER($S272),IF($S272&lt;=1,"Yes","No"),"n/a")</f>
        <v/>
      </c>
      <c r="AJ272" s="29">
        <f>IF(ISNUMBER($S272),ROUND(MAX(0,MIN(100,100-$S272*2.5-IF(ISNUMBER($T272),$T272,0)*0.12+IF($S272&lt;=1,12,0))),0),"")</f>
        <v/>
      </c>
      <c r="AK272" s="29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29" t="n">
        <v>330</v>
      </c>
      <c r="AM272" s="30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Vita Coco</t>
        </is>
      </c>
      <c r="B273" s="15" t="inlineStr">
        <is>
          <t>Vita Coco Pure Coconut Water | Peach Mango | 15-pack 330mL</t>
        </is>
      </c>
      <c r="C273" s="15" t="inlineStr">
        <is>
          <t>2) Electrolyte beverage (RTD)</t>
        </is>
      </c>
      <c r="D273" s="15" t="inlineStr">
        <is>
          <t>330 mL carton</t>
        </is>
      </c>
      <c r="E273" s="29" t="n">
        <v>15</v>
      </c>
      <c r="F273" s="30" t="n"/>
      <c r="G273" s="31">
        <f>IF(AND(ISNUMBER($F273),ISNUMBER($E273),$E273&lt;&gt;0),$F273/$E273,"")</f>
        <v/>
      </c>
      <c r="H273" s="31">
        <f>IF(AND(ISNUMBER($F273),ISNUMBER($AL273),ISNUMBER($E273),($AL273*$E273)&lt;&gt;0),$F273/($AL273*$E273)*100,"")</f>
        <v/>
      </c>
      <c r="I273" s="32" t="n"/>
      <c r="J273" s="33" t="n"/>
      <c r="K273" s="31">
        <f>IF(AND(ISNUMBER($F273),ISNUMBER($J273)),$F273*(1-$J273),"")</f>
        <v/>
      </c>
      <c r="L273" s="32" t="n"/>
      <c r="M273" s="32" t="n"/>
      <c r="N273" s="31">
        <f>IF(ISNUMBER($F273),($F273-IF(ISNUMBER($AM273),$AM273,0))*(1-IF(ISNUMBER($J273),$J273,0)),"")</f>
        <v/>
      </c>
      <c r="O273" s="15" t="inlineStr">
        <is>
          <t>Peach Mango</t>
        </is>
      </c>
      <c r="P273" s="29" t="n">
        <v>0</v>
      </c>
      <c r="Q273" s="29" t="n">
        <v>25</v>
      </c>
      <c r="R273" s="29" t="n">
        <v>470</v>
      </c>
      <c r="S273" s="29" t="n">
        <v>11</v>
      </c>
      <c r="T273" s="29" t="n">
        <v>45</v>
      </c>
      <c r="U273" s="15" t="inlineStr">
        <is>
          <t>None (naturally occurring)</t>
        </is>
      </c>
      <c r="V273" s="15" t="inlineStr">
        <is>
          <t>Natural electrolytes, potassium, no added sugar (Original)</t>
        </is>
      </c>
      <c r="W273" s="32" t="n"/>
      <c r="X273" s="32" t="n"/>
      <c r="Y273" s="32" t="n"/>
      <c r="Z273" s="32" t="n"/>
      <c r="AA273" s="15" t="inlineStr">
        <is>
          <t>High</t>
        </is>
      </c>
      <c r="AB273" s="15" t="inlineStr">
        <is>
          <t>Market-leading coconut water; mainstream</t>
        </is>
      </c>
      <c r="AC273" s="15" t="inlineStr">
        <is>
          <t>Natural hydration straight from coconuts</t>
        </is>
      </c>
      <c r="AD273" s="15" t="inlineStr">
        <is>
          <t>Naturally high potassium with no added sugar.</t>
        </is>
      </c>
      <c r="AE273" s="32" t="n"/>
      <c r="AF273" s="34">
        <f>IF(AND(ISNUMBER($P273),ISNUMBER($AL273),$AL273&lt;&gt;0),ROUND($P273/$AL273*100,1),"")</f>
        <v/>
      </c>
      <c r="AG273" s="35">
        <f>IF(AND(ISNUMBER($S273),ISNUMBER($AL273),$AL273&lt;&gt;0),ROUND($S273/$AL273*100,2),"")</f>
        <v/>
      </c>
      <c r="AH273" s="34">
        <f>IF(AND(ISNUMBER($Q273),ISNUMBER($AL273),$AL273&lt;&gt;0),ROUND($Q273/$AL273*100,1),"")</f>
        <v/>
      </c>
      <c r="AI273" s="29">
        <f>IF(ISNUMBER($S273),IF($S273&lt;=1,"Yes","No"),"n/a")</f>
        <v/>
      </c>
      <c r="AJ273" s="29">
        <f>IF(ISNUMBER($S273),ROUND(MAX(0,MIN(100,100-$S273*2.5-IF(ISNUMBER($T273),$T273,0)*0.12+IF($S273&lt;=1,12,0))),0),"")</f>
        <v/>
      </c>
      <c r="AK273" s="29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29" t="n">
        <v>330</v>
      </c>
      <c r="AM273" s="30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Vita Coco</t>
        </is>
      </c>
      <c r="B274" s="15" t="inlineStr">
        <is>
          <t>Vita Coco Pure Coconut Water | Peach Mango | 18-pack 330mL</t>
        </is>
      </c>
      <c r="C274" s="15" t="inlineStr">
        <is>
          <t>2) Electrolyte beverage (RTD)</t>
        </is>
      </c>
      <c r="D274" s="15" t="inlineStr">
        <is>
          <t>330 mL carton</t>
        </is>
      </c>
      <c r="E274" s="29" t="n">
        <v>18</v>
      </c>
      <c r="F274" s="30" t="n"/>
      <c r="G274" s="31">
        <f>IF(AND(ISNUMBER($F274),ISNUMBER($E274),$E274&lt;&gt;0),$F274/$E274,"")</f>
        <v/>
      </c>
      <c r="H274" s="31">
        <f>IF(AND(ISNUMBER($F274),ISNUMBER($AL274),ISNUMBER($E274),($AL274*$E274)&lt;&gt;0),$F274/($AL274*$E274)*100,"")</f>
        <v/>
      </c>
      <c r="I274" s="32" t="n"/>
      <c r="J274" s="33" t="n"/>
      <c r="K274" s="31">
        <f>IF(AND(ISNUMBER($F274),ISNUMBER($J274)),$F274*(1-$J274),"")</f>
        <v/>
      </c>
      <c r="L274" s="32" t="n"/>
      <c r="M274" s="32" t="n"/>
      <c r="N274" s="31">
        <f>IF(ISNUMBER($F274),($F274-IF(ISNUMBER($AM274),$AM274,0))*(1-IF(ISNUMBER($J274),$J274,0)),"")</f>
        <v/>
      </c>
      <c r="O274" s="15" t="inlineStr">
        <is>
          <t>Peach Mango</t>
        </is>
      </c>
      <c r="P274" s="29" t="n">
        <v>0</v>
      </c>
      <c r="Q274" s="29" t="n">
        <v>25</v>
      </c>
      <c r="R274" s="29" t="n">
        <v>470</v>
      </c>
      <c r="S274" s="29" t="n">
        <v>11</v>
      </c>
      <c r="T274" s="29" t="n">
        <v>45</v>
      </c>
      <c r="U274" s="15" t="inlineStr">
        <is>
          <t>None (naturally occurring)</t>
        </is>
      </c>
      <c r="V274" s="15" t="inlineStr">
        <is>
          <t>Natural electrolytes, potassium, no added sugar (Original)</t>
        </is>
      </c>
      <c r="W274" s="32" t="n"/>
      <c r="X274" s="32" t="n"/>
      <c r="Y274" s="32" t="n"/>
      <c r="Z274" s="32" t="n"/>
      <c r="AA274" s="15" t="inlineStr">
        <is>
          <t>High</t>
        </is>
      </c>
      <c r="AB274" s="15" t="inlineStr">
        <is>
          <t>Market-leading coconut water; mainstream</t>
        </is>
      </c>
      <c r="AC274" s="15" t="inlineStr">
        <is>
          <t>Natural hydration straight from coconuts</t>
        </is>
      </c>
      <c r="AD274" s="15" t="inlineStr">
        <is>
          <t>Naturally high potassium with no added sugar.</t>
        </is>
      </c>
      <c r="AE274" s="32" t="n"/>
      <c r="AF274" s="34">
        <f>IF(AND(ISNUMBER($P274),ISNUMBER($AL274),$AL274&lt;&gt;0),ROUND($P274/$AL274*100,1),"")</f>
        <v/>
      </c>
      <c r="AG274" s="35">
        <f>IF(AND(ISNUMBER($S274),ISNUMBER($AL274),$AL274&lt;&gt;0),ROUND($S274/$AL274*100,2),"")</f>
        <v/>
      </c>
      <c r="AH274" s="34">
        <f>IF(AND(ISNUMBER($Q274),ISNUMBER($AL274),$AL274&lt;&gt;0),ROUND($Q274/$AL274*100,1),"")</f>
        <v/>
      </c>
      <c r="AI274" s="29">
        <f>IF(ISNUMBER($S274),IF($S274&lt;=1,"Yes","No"),"n/a")</f>
        <v/>
      </c>
      <c r="AJ274" s="29">
        <f>IF(ISNUMBER($S274),ROUND(MAX(0,MIN(100,100-$S274*2.5-IF(ISNUMBER($T274),$T274,0)*0.12+IF($S274&lt;=1,12,0))),0),"")</f>
        <v/>
      </c>
      <c r="AK274" s="29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29" t="n">
        <v>330</v>
      </c>
      <c r="AM274" s="30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Vita Coco</t>
        </is>
      </c>
      <c r="B275" s="15" t="inlineStr">
        <is>
          <t>Vita Coco Pure Coconut Water | Peach Mango | 24-pack 330mL</t>
        </is>
      </c>
      <c r="C275" s="15" t="inlineStr">
        <is>
          <t>2) Electrolyte beverage (RTD)</t>
        </is>
      </c>
      <c r="D275" s="15" t="inlineStr">
        <is>
          <t>330 mL carton</t>
        </is>
      </c>
      <c r="E275" s="29" t="n">
        <v>24</v>
      </c>
      <c r="F275" s="30" t="n"/>
      <c r="G275" s="31">
        <f>IF(AND(ISNUMBER($F275),ISNUMBER($E275),$E275&lt;&gt;0),$F275/$E275,"")</f>
        <v/>
      </c>
      <c r="H275" s="31">
        <f>IF(AND(ISNUMBER($F275),ISNUMBER($AL275),ISNUMBER($E275),($AL275*$E275)&lt;&gt;0),$F275/($AL275*$E275)*100,"")</f>
        <v/>
      </c>
      <c r="I275" s="32" t="n"/>
      <c r="J275" s="33" t="n"/>
      <c r="K275" s="31">
        <f>IF(AND(ISNUMBER($F275),ISNUMBER($J275)),$F275*(1-$J275),"")</f>
        <v/>
      </c>
      <c r="L275" s="32" t="n"/>
      <c r="M275" s="32" t="n"/>
      <c r="N275" s="31">
        <f>IF(ISNUMBER($F275),($F275-IF(ISNUMBER($AM275),$AM275,0))*(1-IF(ISNUMBER($J275),$J275,0)),"")</f>
        <v/>
      </c>
      <c r="O275" s="15" t="inlineStr">
        <is>
          <t>Peach Mango</t>
        </is>
      </c>
      <c r="P275" s="29" t="n">
        <v>0</v>
      </c>
      <c r="Q275" s="29" t="n">
        <v>25</v>
      </c>
      <c r="R275" s="29" t="n">
        <v>470</v>
      </c>
      <c r="S275" s="29" t="n">
        <v>11</v>
      </c>
      <c r="T275" s="29" t="n">
        <v>45</v>
      </c>
      <c r="U275" s="15" t="inlineStr">
        <is>
          <t>None (naturally occurring)</t>
        </is>
      </c>
      <c r="V275" s="15" t="inlineStr">
        <is>
          <t>Natural electrolytes, potassium, no added sugar (Original)</t>
        </is>
      </c>
      <c r="W275" s="32" t="n"/>
      <c r="X275" s="32" t="n"/>
      <c r="Y275" s="32" t="n"/>
      <c r="Z275" s="32" t="n"/>
      <c r="AA275" s="15" t="inlineStr">
        <is>
          <t>High</t>
        </is>
      </c>
      <c r="AB275" s="15" t="inlineStr">
        <is>
          <t>Market-leading coconut water; mainstream</t>
        </is>
      </c>
      <c r="AC275" s="15" t="inlineStr">
        <is>
          <t>Natural hydration straight from coconuts</t>
        </is>
      </c>
      <c r="AD275" s="15" t="inlineStr">
        <is>
          <t>Naturally high potassium with no added sugar.</t>
        </is>
      </c>
      <c r="AE275" s="32" t="n"/>
      <c r="AF275" s="34">
        <f>IF(AND(ISNUMBER($P275),ISNUMBER($AL275),$AL275&lt;&gt;0),ROUND($P275/$AL275*100,1),"")</f>
        <v/>
      </c>
      <c r="AG275" s="35">
        <f>IF(AND(ISNUMBER($S275),ISNUMBER($AL275),$AL275&lt;&gt;0),ROUND($S275/$AL275*100,2),"")</f>
        <v/>
      </c>
      <c r="AH275" s="34">
        <f>IF(AND(ISNUMBER($Q275),ISNUMBER($AL275),$AL275&lt;&gt;0),ROUND($Q275/$AL275*100,1),"")</f>
        <v/>
      </c>
      <c r="AI275" s="29">
        <f>IF(ISNUMBER($S275),IF($S275&lt;=1,"Yes","No"),"n/a")</f>
        <v/>
      </c>
      <c r="AJ275" s="29">
        <f>IF(ISNUMBER($S275),ROUND(MAX(0,MIN(100,100-$S275*2.5-IF(ISNUMBER($T275),$T275,0)*0.12+IF($S275&lt;=1,12,0))),0),"")</f>
        <v/>
      </c>
      <c r="AK275" s="29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29" t="n">
        <v>330</v>
      </c>
      <c r="AM275" s="30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Vita Coco</t>
        </is>
      </c>
      <c r="B276" s="15" t="inlineStr">
        <is>
          <t>Vita Coco Pure Coconut Water | The Original (Pressed) | single 330mL</t>
        </is>
      </c>
      <c r="C276" s="15" t="inlineStr">
        <is>
          <t>2) Electrolyte beverage (RTD)</t>
        </is>
      </c>
      <c r="D276" s="15" t="inlineStr">
        <is>
          <t>330 mL carton</t>
        </is>
      </c>
      <c r="E276" s="29" t="n">
        <v>1</v>
      </c>
      <c r="F276" s="30" t="n"/>
      <c r="G276" s="31">
        <f>IF(AND(ISNUMBER($F276),ISNUMBER($E276),$E276&lt;&gt;0),$F276/$E276,"")</f>
        <v/>
      </c>
      <c r="H276" s="31">
        <f>IF(AND(ISNUMBER($F276),ISNUMBER($AL276),ISNUMBER($E276),($AL276*$E276)&lt;&gt;0),$F276/($AL276*$E276)*100,"")</f>
        <v/>
      </c>
      <c r="I276" s="32" t="n"/>
      <c r="J276" s="33" t="n"/>
      <c r="K276" s="31">
        <f>IF(AND(ISNUMBER($F276),ISNUMBER($J276)),$F276*(1-$J276),"")</f>
        <v/>
      </c>
      <c r="L276" s="32" t="n"/>
      <c r="M276" s="32" t="n"/>
      <c r="N276" s="31">
        <f>IF(ISNUMBER($F276),($F276-IF(ISNUMBER($AM276),$AM276,0))*(1-IF(ISNUMBER($J276),$J276,0)),"")</f>
        <v/>
      </c>
      <c r="O276" s="15" t="inlineStr">
        <is>
          <t>The Original (Pressed)</t>
        </is>
      </c>
      <c r="P276" s="29" t="n">
        <v>0</v>
      </c>
      <c r="Q276" s="29" t="n">
        <v>25</v>
      </c>
      <c r="R276" s="29" t="n">
        <v>470</v>
      </c>
      <c r="S276" s="29" t="n">
        <v>11</v>
      </c>
      <c r="T276" s="29" t="n">
        <v>45</v>
      </c>
      <c r="U276" s="15" t="inlineStr">
        <is>
          <t>None (naturally occurring)</t>
        </is>
      </c>
      <c r="V276" s="15" t="inlineStr">
        <is>
          <t>Natural electrolytes, potassium, no added sugar (Original)</t>
        </is>
      </c>
      <c r="W276" s="32" t="n"/>
      <c r="X276" s="32" t="n"/>
      <c r="Y276" s="32" t="n"/>
      <c r="Z276" s="32" t="n"/>
      <c r="AA276" s="15" t="inlineStr">
        <is>
          <t>High</t>
        </is>
      </c>
      <c r="AB276" s="15" t="inlineStr">
        <is>
          <t>Market-leading coconut water; mainstream</t>
        </is>
      </c>
      <c r="AC276" s="15" t="inlineStr">
        <is>
          <t>Natural hydration straight from coconuts</t>
        </is>
      </c>
      <c r="AD276" s="15" t="inlineStr">
        <is>
          <t>Naturally high potassium with no added sugar.</t>
        </is>
      </c>
      <c r="AE276" s="32" t="n"/>
      <c r="AF276" s="34">
        <f>IF(AND(ISNUMBER($P276),ISNUMBER($AL276),$AL276&lt;&gt;0),ROUND($P276/$AL276*100,1),"")</f>
        <v/>
      </c>
      <c r="AG276" s="35">
        <f>IF(AND(ISNUMBER($S276),ISNUMBER($AL276),$AL276&lt;&gt;0),ROUND($S276/$AL276*100,2),"")</f>
        <v/>
      </c>
      <c r="AH276" s="34">
        <f>IF(AND(ISNUMBER($Q276),ISNUMBER($AL276),$AL276&lt;&gt;0),ROUND($Q276/$AL276*100,1),"")</f>
        <v/>
      </c>
      <c r="AI276" s="29">
        <f>IF(ISNUMBER($S276),IF($S276&lt;=1,"Yes","No"),"n/a")</f>
        <v/>
      </c>
      <c r="AJ276" s="29">
        <f>IF(ISNUMBER($S276),ROUND(MAX(0,MIN(100,100-$S276*2.5-IF(ISNUMBER($T276),$T276,0)*0.12+IF($S276&lt;=1,12,0))),0),"")</f>
        <v/>
      </c>
      <c r="AK276" s="29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29" t="n">
        <v>330</v>
      </c>
      <c r="AM276" s="30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Vita Coco</t>
        </is>
      </c>
      <c r="B277" s="15" t="inlineStr">
        <is>
          <t>Vita Coco Pure Coconut Water | The Original (Pressed) | 8-pack 330mL</t>
        </is>
      </c>
      <c r="C277" s="15" t="inlineStr">
        <is>
          <t>2) Electrolyte beverage (RTD)</t>
        </is>
      </c>
      <c r="D277" s="15" t="inlineStr">
        <is>
          <t>330 mL carton</t>
        </is>
      </c>
      <c r="E277" s="29" t="n">
        <v>8</v>
      </c>
      <c r="F277" s="30" t="n"/>
      <c r="G277" s="31">
        <f>IF(AND(ISNUMBER($F277),ISNUMBER($E277),$E277&lt;&gt;0),$F277/$E277,"")</f>
        <v/>
      </c>
      <c r="H277" s="31">
        <f>IF(AND(ISNUMBER($F277),ISNUMBER($AL277),ISNUMBER($E277),($AL277*$E277)&lt;&gt;0),$F277/($AL277*$E277)*100,"")</f>
        <v/>
      </c>
      <c r="I277" s="32" t="n"/>
      <c r="J277" s="33" t="n"/>
      <c r="K277" s="31">
        <f>IF(AND(ISNUMBER($F277),ISNUMBER($J277)),$F277*(1-$J277),"")</f>
        <v/>
      </c>
      <c r="L277" s="32" t="n"/>
      <c r="M277" s="32" t="n"/>
      <c r="N277" s="31">
        <f>IF(ISNUMBER($F277),($F277-IF(ISNUMBER($AM277),$AM277,0))*(1-IF(ISNUMBER($J277),$J277,0)),"")</f>
        <v/>
      </c>
      <c r="O277" s="15" t="inlineStr">
        <is>
          <t>The Original (Pressed)</t>
        </is>
      </c>
      <c r="P277" s="29" t="n">
        <v>0</v>
      </c>
      <c r="Q277" s="29" t="n">
        <v>25</v>
      </c>
      <c r="R277" s="29" t="n">
        <v>470</v>
      </c>
      <c r="S277" s="29" t="n">
        <v>11</v>
      </c>
      <c r="T277" s="29" t="n">
        <v>45</v>
      </c>
      <c r="U277" s="15" t="inlineStr">
        <is>
          <t>None (naturally occurring)</t>
        </is>
      </c>
      <c r="V277" s="15" t="inlineStr">
        <is>
          <t>Natural electrolytes, potassium, no added sugar (Original)</t>
        </is>
      </c>
      <c r="W277" s="32" t="n"/>
      <c r="X277" s="32" t="n"/>
      <c r="Y277" s="32" t="n"/>
      <c r="Z277" s="32" t="n"/>
      <c r="AA277" s="15" t="inlineStr">
        <is>
          <t>High</t>
        </is>
      </c>
      <c r="AB277" s="15" t="inlineStr">
        <is>
          <t>Market-leading coconut water; mainstream</t>
        </is>
      </c>
      <c r="AC277" s="15" t="inlineStr">
        <is>
          <t>Natural hydration straight from coconuts</t>
        </is>
      </c>
      <c r="AD277" s="15" t="inlineStr">
        <is>
          <t>Naturally high potassium with no added sugar.</t>
        </is>
      </c>
      <c r="AE277" s="32" t="n"/>
      <c r="AF277" s="34">
        <f>IF(AND(ISNUMBER($P277),ISNUMBER($AL277),$AL277&lt;&gt;0),ROUND($P277/$AL277*100,1),"")</f>
        <v/>
      </c>
      <c r="AG277" s="35">
        <f>IF(AND(ISNUMBER($S277),ISNUMBER($AL277),$AL277&lt;&gt;0),ROUND($S277/$AL277*100,2),"")</f>
        <v/>
      </c>
      <c r="AH277" s="34">
        <f>IF(AND(ISNUMBER($Q277),ISNUMBER($AL277),$AL277&lt;&gt;0),ROUND($Q277/$AL277*100,1),"")</f>
        <v/>
      </c>
      <c r="AI277" s="29">
        <f>IF(ISNUMBER($S277),IF($S277&lt;=1,"Yes","No"),"n/a")</f>
        <v/>
      </c>
      <c r="AJ277" s="29">
        <f>IF(ISNUMBER($S277),ROUND(MAX(0,MIN(100,100-$S277*2.5-IF(ISNUMBER($T277),$T277,0)*0.12+IF($S277&lt;=1,12,0))),0),"")</f>
        <v/>
      </c>
      <c r="AK277" s="29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29" t="n">
        <v>330</v>
      </c>
      <c r="AM277" s="30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Vita Coco</t>
        </is>
      </c>
      <c r="B278" s="15" t="inlineStr">
        <is>
          <t>Vita Coco Pure Coconut Water | The Original (Pressed) | 12-pack 330mL</t>
        </is>
      </c>
      <c r="C278" s="15" t="inlineStr">
        <is>
          <t>2) Electrolyte beverage (RTD)</t>
        </is>
      </c>
      <c r="D278" s="15" t="inlineStr">
        <is>
          <t>330 mL carton</t>
        </is>
      </c>
      <c r="E278" s="29" t="n">
        <v>12</v>
      </c>
      <c r="F278" s="30" t="n"/>
      <c r="G278" s="31">
        <f>IF(AND(ISNUMBER($F278),ISNUMBER($E278),$E278&lt;&gt;0),$F278/$E278,"")</f>
        <v/>
      </c>
      <c r="H278" s="31">
        <f>IF(AND(ISNUMBER($F278),ISNUMBER($AL278),ISNUMBER($E278),($AL278*$E278)&lt;&gt;0),$F278/($AL278*$E278)*100,"")</f>
        <v/>
      </c>
      <c r="I278" s="32" t="n"/>
      <c r="J278" s="33" t="n"/>
      <c r="K278" s="31">
        <f>IF(AND(ISNUMBER($F278),ISNUMBER($J278)),$F278*(1-$J278),"")</f>
        <v/>
      </c>
      <c r="L278" s="32" t="n"/>
      <c r="M278" s="32" t="n"/>
      <c r="N278" s="31">
        <f>IF(ISNUMBER($F278),($F278-IF(ISNUMBER($AM278),$AM278,0))*(1-IF(ISNUMBER($J278),$J278,0)),"")</f>
        <v/>
      </c>
      <c r="O278" s="15" t="inlineStr">
        <is>
          <t>The Original (Pressed)</t>
        </is>
      </c>
      <c r="P278" s="29" t="n">
        <v>0</v>
      </c>
      <c r="Q278" s="29" t="n">
        <v>25</v>
      </c>
      <c r="R278" s="29" t="n">
        <v>470</v>
      </c>
      <c r="S278" s="29" t="n">
        <v>11</v>
      </c>
      <c r="T278" s="29" t="n">
        <v>45</v>
      </c>
      <c r="U278" s="15" t="inlineStr">
        <is>
          <t>None (naturally occurring)</t>
        </is>
      </c>
      <c r="V278" s="15" t="inlineStr">
        <is>
          <t>Natural electrolytes, potassium, no added sugar (Original)</t>
        </is>
      </c>
      <c r="W278" s="32" t="n"/>
      <c r="X278" s="32" t="n"/>
      <c r="Y278" s="32" t="n"/>
      <c r="Z278" s="32" t="n"/>
      <c r="AA278" s="15" t="inlineStr">
        <is>
          <t>High</t>
        </is>
      </c>
      <c r="AB278" s="15" t="inlineStr">
        <is>
          <t>Market-leading coconut water; mainstream</t>
        </is>
      </c>
      <c r="AC278" s="15" t="inlineStr">
        <is>
          <t>Natural hydration straight from coconuts</t>
        </is>
      </c>
      <c r="AD278" s="15" t="inlineStr">
        <is>
          <t>Naturally high potassium with no added sugar.</t>
        </is>
      </c>
      <c r="AE278" s="32" t="n"/>
      <c r="AF278" s="34">
        <f>IF(AND(ISNUMBER($P278),ISNUMBER($AL278),$AL278&lt;&gt;0),ROUND($P278/$AL278*100,1),"")</f>
        <v/>
      </c>
      <c r="AG278" s="35">
        <f>IF(AND(ISNUMBER($S278),ISNUMBER($AL278),$AL278&lt;&gt;0),ROUND($S278/$AL278*100,2),"")</f>
        <v/>
      </c>
      <c r="AH278" s="34">
        <f>IF(AND(ISNUMBER($Q278),ISNUMBER($AL278),$AL278&lt;&gt;0),ROUND($Q278/$AL278*100,1),"")</f>
        <v/>
      </c>
      <c r="AI278" s="29">
        <f>IF(ISNUMBER($S278),IF($S278&lt;=1,"Yes","No"),"n/a")</f>
        <v/>
      </c>
      <c r="AJ278" s="29">
        <f>IF(ISNUMBER($S278),ROUND(MAX(0,MIN(100,100-$S278*2.5-IF(ISNUMBER($T278),$T278,0)*0.12+IF($S278&lt;=1,12,0))),0),"")</f>
        <v/>
      </c>
      <c r="AK278" s="29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29" t="n">
        <v>330</v>
      </c>
      <c r="AM278" s="30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Vita Coco</t>
        </is>
      </c>
      <c r="B279" s="15" t="inlineStr">
        <is>
          <t>Vita Coco Pure Coconut Water | The Original (Pressed) | 15-pack 330mL</t>
        </is>
      </c>
      <c r="C279" s="15" t="inlineStr">
        <is>
          <t>2) Electrolyte beverage (RTD)</t>
        </is>
      </c>
      <c r="D279" s="15" t="inlineStr">
        <is>
          <t>330 mL carton</t>
        </is>
      </c>
      <c r="E279" s="29" t="n">
        <v>15</v>
      </c>
      <c r="F279" s="30" t="n"/>
      <c r="G279" s="31">
        <f>IF(AND(ISNUMBER($F279),ISNUMBER($E279),$E279&lt;&gt;0),$F279/$E279,"")</f>
        <v/>
      </c>
      <c r="H279" s="31">
        <f>IF(AND(ISNUMBER($F279),ISNUMBER($AL279),ISNUMBER($E279),($AL279*$E279)&lt;&gt;0),$F279/($AL279*$E279)*100,"")</f>
        <v/>
      </c>
      <c r="I279" s="32" t="n"/>
      <c r="J279" s="33" t="n"/>
      <c r="K279" s="31">
        <f>IF(AND(ISNUMBER($F279),ISNUMBER($J279)),$F279*(1-$J279),"")</f>
        <v/>
      </c>
      <c r="L279" s="32" t="n"/>
      <c r="M279" s="32" t="n"/>
      <c r="N279" s="31">
        <f>IF(ISNUMBER($F279),($F279-IF(ISNUMBER($AM279),$AM279,0))*(1-IF(ISNUMBER($J279),$J279,0)),"")</f>
        <v/>
      </c>
      <c r="O279" s="15" t="inlineStr">
        <is>
          <t>The Original (Pressed)</t>
        </is>
      </c>
      <c r="P279" s="29" t="n">
        <v>0</v>
      </c>
      <c r="Q279" s="29" t="n">
        <v>25</v>
      </c>
      <c r="R279" s="29" t="n">
        <v>470</v>
      </c>
      <c r="S279" s="29" t="n">
        <v>11</v>
      </c>
      <c r="T279" s="29" t="n">
        <v>45</v>
      </c>
      <c r="U279" s="15" t="inlineStr">
        <is>
          <t>None (naturally occurring)</t>
        </is>
      </c>
      <c r="V279" s="15" t="inlineStr">
        <is>
          <t>Natural electrolytes, potassium, no added sugar (Original)</t>
        </is>
      </c>
      <c r="W279" s="32" t="n"/>
      <c r="X279" s="32" t="n"/>
      <c r="Y279" s="32" t="n"/>
      <c r="Z279" s="32" t="n"/>
      <c r="AA279" s="15" t="inlineStr">
        <is>
          <t>High</t>
        </is>
      </c>
      <c r="AB279" s="15" t="inlineStr">
        <is>
          <t>Market-leading coconut water; mainstream</t>
        </is>
      </c>
      <c r="AC279" s="15" t="inlineStr">
        <is>
          <t>Natural hydration straight from coconuts</t>
        </is>
      </c>
      <c r="AD279" s="15" t="inlineStr">
        <is>
          <t>Naturally high potassium with no added sugar.</t>
        </is>
      </c>
      <c r="AE279" s="32" t="n"/>
      <c r="AF279" s="34">
        <f>IF(AND(ISNUMBER($P279),ISNUMBER($AL279),$AL279&lt;&gt;0),ROUND($P279/$AL279*100,1),"")</f>
        <v/>
      </c>
      <c r="AG279" s="35">
        <f>IF(AND(ISNUMBER($S279),ISNUMBER($AL279),$AL279&lt;&gt;0),ROUND($S279/$AL279*100,2),"")</f>
        <v/>
      </c>
      <c r="AH279" s="34">
        <f>IF(AND(ISNUMBER($Q279),ISNUMBER($AL279),$AL279&lt;&gt;0),ROUND($Q279/$AL279*100,1),"")</f>
        <v/>
      </c>
      <c r="AI279" s="29">
        <f>IF(ISNUMBER($S279),IF($S279&lt;=1,"Yes","No"),"n/a")</f>
        <v/>
      </c>
      <c r="AJ279" s="29">
        <f>IF(ISNUMBER($S279),ROUND(MAX(0,MIN(100,100-$S279*2.5-IF(ISNUMBER($T279),$T279,0)*0.12+IF($S279&lt;=1,12,0))),0),"")</f>
        <v/>
      </c>
      <c r="AK279" s="29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29" t="n">
        <v>330</v>
      </c>
      <c r="AM279" s="30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Vita Coco</t>
        </is>
      </c>
      <c r="B280" s="15" t="inlineStr">
        <is>
          <t>Vita Coco Pure Coconut Water | The Original (Pressed) | 18-pack 330mL</t>
        </is>
      </c>
      <c r="C280" s="15" t="inlineStr">
        <is>
          <t>2) Electrolyte beverage (RTD)</t>
        </is>
      </c>
      <c r="D280" s="15" t="inlineStr">
        <is>
          <t>330 mL carton</t>
        </is>
      </c>
      <c r="E280" s="29" t="n">
        <v>18</v>
      </c>
      <c r="F280" s="30" t="n"/>
      <c r="G280" s="31">
        <f>IF(AND(ISNUMBER($F280),ISNUMBER($E280),$E280&lt;&gt;0),$F280/$E280,"")</f>
        <v/>
      </c>
      <c r="H280" s="31">
        <f>IF(AND(ISNUMBER($F280),ISNUMBER($AL280),ISNUMBER($E280),($AL280*$E280)&lt;&gt;0),$F280/($AL280*$E280)*100,"")</f>
        <v/>
      </c>
      <c r="I280" s="32" t="n"/>
      <c r="J280" s="33" t="n"/>
      <c r="K280" s="31">
        <f>IF(AND(ISNUMBER($F280),ISNUMBER($J280)),$F280*(1-$J280),"")</f>
        <v/>
      </c>
      <c r="L280" s="32" t="n"/>
      <c r="M280" s="32" t="n"/>
      <c r="N280" s="31">
        <f>IF(ISNUMBER($F280),($F280-IF(ISNUMBER($AM280),$AM280,0))*(1-IF(ISNUMBER($J280),$J280,0)),"")</f>
        <v/>
      </c>
      <c r="O280" s="15" t="inlineStr">
        <is>
          <t>The Original (Pressed)</t>
        </is>
      </c>
      <c r="P280" s="29" t="n">
        <v>0</v>
      </c>
      <c r="Q280" s="29" t="n">
        <v>25</v>
      </c>
      <c r="R280" s="29" t="n">
        <v>470</v>
      </c>
      <c r="S280" s="29" t="n">
        <v>11</v>
      </c>
      <c r="T280" s="29" t="n">
        <v>45</v>
      </c>
      <c r="U280" s="15" t="inlineStr">
        <is>
          <t>None (naturally occurring)</t>
        </is>
      </c>
      <c r="V280" s="15" t="inlineStr">
        <is>
          <t>Natural electrolytes, potassium, no added sugar (Original)</t>
        </is>
      </c>
      <c r="W280" s="32" t="n"/>
      <c r="X280" s="32" t="n"/>
      <c r="Y280" s="32" t="n"/>
      <c r="Z280" s="32" t="n"/>
      <c r="AA280" s="15" t="inlineStr">
        <is>
          <t>High</t>
        </is>
      </c>
      <c r="AB280" s="15" t="inlineStr">
        <is>
          <t>Market-leading coconut water; mainstream</t>
        </is>
      </c>
      <c r="AC280" s="15" t="inlineStr">
        <is>
          <t>Natural hydration straight from coconuts</t>
        </is>
      </c>
      <c r="AD280" s="15" t="inlineStr">
        <is>
          <t>Naturally high potassium with no added sugar.</t>
        </is>
      </c>
      <c r="AE280" s="32" t="n"/>
      <c r="AF280" s="34">
        <f>IF(AND(ISNUMBER($P280),ISNUMBER($AL280),$AL280&lt;&gt;0),ROUND($P280/$AL280*100,1),"")</f>
        <v/>
      </c>
      <c r="AG280" s="35">
        <f>IF(AND(ISNUMBER($S280),ISNUMBER($AL280),$AL280&lt;&gt;0),ROUND($S280/$AL280*100,2),"")</f>
        <v/>
      </c>
      <c r="AH280" s="34">
        <f>IF(AND(ISNUMBER($Q280),ISNUMBER($AL280),$AL280&lt;&gt;0),ROUND($Q280/$AL280*100,1),"")</f>
        <v/>
      </c>
      <c r="AI280" s="29">
        <f>IF(ISNUMBER($S280),IF($S280&lt;=1,"Yes","No"),"n/a")</f>
        <v/>
      </c>
      <c r="AJ280" s="29">
        <f>IF(ISNUMBER($S280),ROUND(MAX(0,MIN(100,100-$S280*2.5-IF(ISNUMBER($T280),$T280,0)*0.12+IF($S280&lt;=1,12,0))),0),"")</f>
        <v/>
      </c>
      <c r="AK280" s="29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29" t="n">
        <v>330</v>
      </c>
      <c r="AM280" s="30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Vita Coco</t>
        </is>
      </c>
      <c r="B281" s="15" t="inlineStr">
        <is>
          <t>Vita Coco Pure Coconut Water | The Original (Pressed) | 24-pack 330mL</t>
        </is>
      </c>
      <c r="C281" s="15" t="inlineStr">
        <is>
          <t>2) Electrolyte beverage (RTD)</t>
        </is>
      </c>
      <c r="D281" s="15" t="inlineStr">
        <is>
          <t>330 mL carton</t>
        </is>
      </c>
      <c r="E281" s="29" t="n">
        <v>24</v>
      </c>
      <c r="F281" s="30" t="n"/>
      <c r="G281" s="31">
        <f>IF(AND(ISNUMBER($F281),ISNUMBER($E281),$E281&lt;&gt;0),$F281/$E281,"")</f>
        <v/>
      </c>
      <c r="H281" s="31">
        <f>IF(AND(ISNUMBER($F281),ISNUMBER($AL281),ISNUMBER($E281),($AL281*$E281)&lt;&gt;0),$F281/($AL281*$E281)*100,"")</f>
        <v/>
      </c>
      <c r="I281" s="32" t="n"/>
      <c r="J281" s="33" t="n"/>
      <c r="K281" s="31">
        <f>IF(AND(ISNUMBER($F281),ISNUMBER($J281)),$F281*(1-$J281),"")</f>
        <v/>
      </c>
      <c r="L281" s="32" t="n"/>
      <c r="M281" s="32" t="n"/>
      <c r="N281" s="31">
        <f>IF(ISNUMBER($F281),($F281-IF(ISNUMBER($AM281),$AM281,0))*(1-IF(ISNUMBER($J281),$J281,0)),"")</f>
        <v/>
      </c>
      <c r="O281" s="15" t="inlineStr">
        <is>
          <t>The Original (Pressed)</t>
        </is>
      </c>
      <c r="P281" s="29" t="n">
        <v>0</v>
      </c>
      <c r="Q281" s="29" t="n">
        <v>25</v>
      </c>
      <c r="R281" s="29" t="n">
        <v>470</v>
      </c>
      <c r="S281" s="29" t="n">
        <v>11</v>
      </c>
      <c r="T281" s="29" t="n">
        <v>45</v>
      </c>
      <c r="U281" s="15" t="inlineStr">
        <is>
          <t>None (naturally occurring)</t>
        </is>
      </c>
      <c r="V281" s="15" t="inlineStr">
        <is>
          <t>Natural electrolytes, potassium, no added sugar (Original)</t>
        </is>
      </c>
      <c r="W281" s="32" t="n"/>
      <c r="X281" s="32" t="n"/>
      <c r="Y281" s="32" t="n"/>
      <c r="Z281" s="32" t="n"/>
      <c r="AA281" s="15" t="inlineStr">
        <is>
          <t>High</t>
        </is>
      </c>
      <c r="AB281" s="15" t="inlineStr">
        <is>
          <t>Market-leading coconut water; mainstream</t>
        </is>
      </c>
      <c r="AC281" s="15" t="inlineStr">
        <is>
          <t>Natural hydration straight from coconuts</t>
        </is>
      </c>
      <c r="AD281" s="15" t="inlineStr">
        <is>
          <t>Naturally high potassium with no added sugar.</t>
        </is>
      </c>
      <c r="AE281" s="32" t="n"/>
      <c r="AF281" s="34">
        <f>IF(AND(ISNUMBER($P281),ISNUMBER($AL281),$AL281&lt;&gt;0),ROUND($P281/$AL281*100,1),"")</f>
        <v/>
      </c>
      <c r="AG281" s="35">
        <f>IF(AND(ISNUMBER($S281),ISNUMBER($AL281),$AL281&lt;&gt;0),ROUND($S281/$AL281*100,2),"")</f>
        <v/>
      </c>
      <c r="AH281" s="34">
        <f>IF(AND(ISNUMBER($Q281),ISNUMBER($AL281),$AL281&lt;&gt;0),ROUND($Q281/$AL281*100,1),"")</f>
        <v/>
      </c>
      <c r="AI281" s="29">
        <f>IF(ISNUMBER($S281),IF($S281&lt;=1,"Yes","No"),"n/a")</f>
        <v/>
      </c>
      <c r="AJ281" s="29">
        <f>IF(ISNUMBER($S281),ROUND(MAX(0,MIN(100,100-$S281*2.5-IF(ISNUMBER($T281),$T281,0)*0.12+IF($S281&lt;=1,12,0))),0),"")</f>
        <v/>
      </c>
      <c r="AK281" s="29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29" t="n">
        <v>330</v>
      </c>
      <c r="AM281" s="30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Electrolit</t>
        </is>
      </c>
      <c r="B282" s="15" t="inlineStr">
        <is>
          <t>Electrolit Hydration Beverage | Strawberry-Kiwi | single 625mL</t>
        </is>
      </c>
      <c r="C282" s="15" t="inlineStr">
        <is>
          <t>2) Electrolyte beverage (RTD)</t>
        </is>
      </c>
      <c r="D282" s="15" t="inlineStr">
        <is>
          <t>625 mL bottle</t>
        </is>
      </c>
      <c r="E282" s="29" t="n">
        <v>1</v>
      </c>
      <c r="F282" s="30" t="n"/>
      <c r="G282" s="31">
        <f>IF(AND(ISNUMBER($F282),ISNUMBER($E282),$E282&lt;&gt;0),$F282/$E282,"")</f>
        <v/>
      </c>
      <c r="H282" s="31">
        <f>IF(AND(ISNUMBER($F282),ISNUMBER($AL282),ISNUMBER($E282),($AL282*$E282)&lt;&gt;0),$F282/($AL282*$E282)*100,"")</f>
        <v/>
      </c>
      <c r="I282" s="32" t="n"/>
      <c r="J282" s="33" t="n"/>
      <c r="K282" s="31">
        <f>IF(AND(ISNUMBER($F282),ISNUMBER($J282)),$F282*(1-$J282),"")</f>
        <v/>
      </c>
      <c r="L282" s="32" t="n"/>
      <c r="M282" s="32" t="n"/>
      <c r="N282" s="31">
        <f>IF(ISNUMBER($F282),($F282-IF(ISNUMBER($AM282),$AM282,0))*(1-IF(ISNUMBER($J282),$J282,0)),"")</f>
        <v/>
      </c>
      <c r="O282" s="15" t="inlineStr">
        <is>
          <t>Strawberry-Kiwi</t>
        </is>
      </c>
      <c r="P282" s="29" t="n">
        <v>0</v>
      </c>
      <c r="Q282" s="29" t="n">
        <v>270</v>
      </c>
      <c r="R282" s="29" t="n">
        <v>200</v>
      </c>
      <c r="S282" s="29" t="n">
        <v>24</v>
      </c>
      <c r="T282" s="29" t="n">
        <v>100</v>
      </c>
      <c r="U282" s="15" t="inlineStr">
        <is>
          <t>Cane sugar + glucose</t>
        </is>
      </c>
      <c r="V282" s="15" t="inlineStr">
        <is>
          <t>Magnesium + calcium + sodium + potassium, fast rehydration</t>
        </is>
      </c>
      <c r="W282" s="32" t="n"/>
      <c r="X282" s="32" t="n"/>
      <c r="Y282" s="32" t="n"/>
      <c r="Z282" s="32" t="n"/>
      <c r="AA282" s="15" t="inlineStr">
        <is>
          <t>High</t>
        </is>
      </c>
      <c r="AB282" s="15" t="inlineStr">
        <is>
          <t>Fast-growing Mexican import; strong Amazon momentum</t>
        </is>
      </c>
      <c r="AC282" s="15" t="inlineStr">
        <is>
          <t>Multi-mineral rehydration popular for recovery</t>
        </is>
      </c>
      <c r="AD282" s="15" t="inlineStr">
        <is>
          <t>Broad mineral profile (incl. magnesium) for serious rehydration.</t>
        </is>
      </c>
      <c r="AE282" s="32" t="n"/>
      <c r="AF282" s="34">
        <f>IF(AND(ISNUMBER($P282),ISNUMBER($AL282),$AL282&lt;&gt;0),ROUND($P282/$AL282*100,1),"")</f>
        <v/>
      </c>
      <c r="AG282" s="35">
        <f>IF(AND(ISNUMBER($S282),ISNUMBER($AL282),$AL282&lt;&gt;0),ROUND($S282/$AL282*100,2),"")</f>
        <v/>
      </c>
      <c r="AH282" s="34">
        <f>IF(AND(ISNUMBER($Q282),ISNUMBER($AL282),$AL282&lt;&gt;0),ROUND($Q282/$AL282*100,1),"")</f>
        <v/>
      </c>
      <c r="AI282" s="29">
        <f>IF(ISNUMBER($S282),IF($S282&lt;=1,"Yes","No"),"n/a")</f>
        <v/>
      </c>
      <c r="AJ282" s="29">
        <f>IF(ISNUMBER($S282),ROUND(MAX(0,MIN(100,100-$S282*2.5-IF(ISNUMBER($T282),$T282,0)*0.12+IF($S282&lt;=1,12,0))),0),"")</f>
        <v/>
      </c>
      <c r="AK282" s="29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29" t="n">
        <v>625</v>
      </c>
      <c r="AM282" s="30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Electrolit</t>
        </is>
      </c>
      <c r="B283" s="15" t="inlineStr">
        <is>
          <t>Electrolit Hydration Beverage | Strawberry-Kiwi | 6-pack 625mL</t>
        </is>
      </c>
      <c r="C283" s="15" t="inlineStr">
        <is>
          <t>2) Electrolyte beverage (RTD)</t>
        </is>
      </c>
      <c r="D283" s="15" t="inlineStr">
        <is>
          <t>625 mL bottle</t>
        </is>
      </c>
      <c r="E283" s="29" t="n">
        <v>6</v>
      </c>
      <c r="F283" s="30" t="n"/>
      <c r="G283" s="31">
        <f>IF(AND(ISNUMBER($F283),ISNUMBER($E283),$E283&lt;&gt;0),$F283/$E283,"")</f>
        <v/>
      </c>
      <c r="H283" s="31">
        <f>IF(AND(ISNUMBER($F283),ISNUMBER($AL283),ISNUMBER($E283),($AL283*$E283)&lt;&gt;0),$F283/($AL283*$E283)*100,"")</f>
        <v/>
      </c>
      <c r="I283" s="32" t="n"/>
      <c r="J283" s="33" t="n"/>
      <c r="K283" s="31">
        <f>IF(AND(ISNUMBER($F283),ISNUMBER($J283)),$F283*(1-$J283),"")</f>
        <v/>
      </c>
      <c r="L283" s="32" t="n"/>
      <c r="M283" s="32" t="n"/>
      <c r="N283" s="31">
        <f>IF(ISNUMBER($F283),($F283-IF(ISNUMBER($AM283),$AM283,0))*(1-IF(ISNUMBER($J283),$J283,0)),"")</f>
        <v/>
      </c>
      <c r="O283" s="15" t="inlineStr">
        <is>
          <t>Strawberry-Kiwi</t>
        </is>
      </c>
      <c r="P283" s="29" t="n">
        <v>0</v>
      </c>
      <c r="Q283" s="29" t="n">
        <v>270</v>
      </c>
      <c r="R283" s="29" t="n">
        <v>200</v>
      </c>
      <c r="S283" s="29" t="n">
        <v>24</v>
      </c>
      <c r="T283" s="29" t="n">
        <v>100</v>
      </c>
      <c r="U283" s="15" t="inlineStr">
        <is>
          <t>Cane sugar + glucose</t>
        </is>
      </c>
      <c r="V283" s="15" t="inlineStr">
        <is>
          <t>Magnesium + calcium + sodium + potassium, fast rehydration</t>
        </is>
      </c>
      <c r="W283" s="32" t="n"/>
      <c r="X283" s="32" t="n"/>
      <c r="Y283" s="32" t="n"/>
      <c r="Z283" s="32" t="n"/>
      <c r="AA283" s="15" t="inlineStr">
        <is>
          <t>High</t>
        </is>
      </c>
      <c r="AB283" s="15" t="inlineStr">
        <is>
          <t>Fast-growing Mexican import; strong Amazon momentum</t>
        </is>
      </c>
      <c r="AC283" s="15" t="inlineStr">
        <is>
          <t>Multi-mineral rehydration popular for recovery</t>
        </is>
      </c>
      <c r="AD283" s="15" t="inlineStr">
        <is>
          <t>Broad mineral profile (incl. magnesium) for serious rehydration.</t>
        </is>
      </c>
      <c r="AE283" s="32" t="n"/>
      <c r="AF283" s="34">
        <f>IF(AND(ISNUMBER($P283),ISNUMBER($AL283),$AL283&lt;&gt;0),ROUND($P283/$AL283*100,1),"")</f>
        <v/>
      </c>
      <c r="AG283" s="35">
        <f>IF(AND(ISNUMBER($S283),ISNUMBER($AL283),$AL283&lt;&gt;0),ROUND($S283/$AL283*100,2),"")</f>
        <v/>
      </c>
      <c r="AH283" s="34">
        <f>IF(AND(ISNUMBER($Q283),ISNUMBER($AL283),$AL283&lt;&gt;0),ROUND($Q283/$AL283*100,1),"")</f>
        <v/>
      </c>
      <c r="AI283" s="29">
        <f>IF(ISNUMBER($S283),IF($S283&lt;=1,"Yes","No"),"n/a")</f>
        <v/>
      </c>
      <c r="AJ283" s="29">
        <f>IF(ISNUMBER($S283),ROUND(MAX(0,MIN(100,100-$S283*2.5-IF(ISNUMBER($T283),$T283,0)*0.12+IF($S283&lt;=1,12,0))),0),"")</f>
        <v/>
      </c>
      <c r="AK283" s="29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29" t="n">
        <v>625</v>
      </c>
      <c r="AM283" s="30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Electrolit</t>
        </is>
      </c>
      <c r="B284" s="15" t="inlineStr">
        <is>
          <t>Electrolit Hydration Beverage | Strawberry-Kiwi | 12-pack 625mL</t>
        </is>
      </c>
      <c r="C284" s="15" t="inlineStr">
        <is>
          <t>2) Electrolyte beverage (RTD)</t>
        </is>
      </c>
      <c r="D284" s="15" t="inlineStr">
        <is>
          <t>625 mL bottle</t>
        </is>
      </c>
      <c r="E284" s="29" t="n">
        <v>12</v>
      </c>
      <c r="F284" s="30" t="n"/>
      <c r="G284" s="31">
        <f>IF(AND(ISNUMBER($F284),ISNUMBER($E284),$E284&lt;&gt;0),$F284/$E284,"")</f>
        <v/>
      </c>
      <c r="H284" s="31">
        <f>IF(AND(ISNUMBER($F284),ISNUMBER($AL284),ISNUMBER($E284),($AL284*$E284)&lt;&gt;0),$F284/($AL284*$E284)*100,"")</f>
        <v/>
      </c>
      <c r="I284" s="32" t="n"/>
      <c r="J284" s="33" t="n"/>
      <c r="K284" s="31">
        <f>IF(AND(ISNUMBER($F284),ISNUMBER($J284)),$F284*(1-$J284),"")</f>
        <v/>
      </c>
      <c r="L284" s="32" t="n"/>
      <c r="M284" s="32" t="n"/>
      <c r="N284" s="31">
        <f>IF(ISNUMBER($F284),($F284-IF(ISNUMBER($AM284),$AM284,0))*(1-IF(ISNUMBER($J284),$J284,0)),"")</f>
        <v/>
      </c>
      <c r="O284" s="15" t="inlineStr">
        <is>
          <t>Strawberry-Kiwi</t>
        </is>
      </c>
      <c r="P284" s="29" t="n">
        <v>0</v>
      </c>
      <c r="Q284" s="29" t="n">
        <v>270</v>
      </c>
      <c r="R284" s="29" t="n">
        <v>200</v>
      </c>
      <c r="S284" s="29" t="n">
        <v>24</v>
      </c>
      <c r="T284" s="29" t="n">
        <v>100</v>
      </c>
      <c r="U284" s="15" t="inlineStr">
        <is>
          <t>Cane sugar + glucose</t>
        </is>
      </c>
      <c r="V284" s="15" t="inlineStr">
        <is>
          <t>Magnesium + calcium + sodium + potassium, fast rehydration</t>
        </is>
      </c>
      <c r="W284" s="32" t="n"/>
      <c r="X284" s="32" t="n"/>
      <c r="Y284" s="32" t="n"/>
      <c r="Z284" s="32" t="n"/>
      <c r="AA284" s="15" t="inlineStr">
        <is>
          <t>High</t>
        </is>
      </c>
      <c r="AB284" s="15" t="inlineStr">
        <is>
          <t>Fast-growing Mexican import; strong Amazon momentum</t>
        </is>
      </c>
      <c r="AC284" s="15" t="inlineStr">
        <is>
          <t>Multi-mineral rehydration popular for recovery</t>
        </is>
      </c>
      <c r="AD284" s="15" t="inlineStr">
        <is>
          <t>Broad mineral profile (incl. magnesium) for serious rehydration.</t>
        </is>
      </c>
      <c r="AE284" s="32" t="n"/>
      <c r="AF284" s="34">
        <f>IF(AND(ISNUMBER($P284),ISNUMBER($AL284),$AL284&lt;&gt;0),ROUND($P284/$AL284*100,1),"")</f>
        <v/>
      </c>
      <c r="AG284" s="35">
        <f>IF(AND(ISNUMBER($S284),ISNUMBER($AL284),$AL284&lt;&gt;0),ROUND($S284/$AL284*100,2),"")</f>
        <v/>
      </c>
      <c r="AH284" s="34">
        <f>IF(AND(ISNUMBER($Q284),ISNUMBER($AL284),$AL284&lt;&gt;0),ROUND($Q284/$AL284*100,1),"")</f>
        <v/>
      </c>
      <c r="AI284" s="29">
        <f>IF(ISNUMBER($S284),IF($S284&lt;=1,"Yes","No"),"n/a")</f>
        <v/>
      </c>
      <c r="AJ284" s="29">
        <f>IF(ISNUMBER($S284),ROUND(MAX(0,MIN(100,100-$S284*2.5-IF(ISNUMBER($T284),$T284,0)*0.12+IF($S284&lt;=1,12,0))),0),"")</f>
        <v/>
      </c>
      <c r="AK284" s="29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29" t="n">
        <v>625</v>
      </c>
      <c r="AM284" s="30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Electrolit</t>
        </is>
      </c>
      <c r="B285" s="15" t="inlineStr">
        <is>
          <t>Electrolit Hydration Beverage | Strawberry-Kiwi | 24-pack 625mL</t>
        </is>
      </c>
      <c r="C285" s="15" t="inlineStr">
        <is>
          <t>2) Electrolyte beverage (RTD)</t>
        </is>
      </c>
      <c r="D285" s="15" t="inlineStr">
        <is>
          <t>625 mL bottle</t>
        </is>
      </c>
      <c r="E285" s="29" t="n">
        <v>24</v>
      </c>
      <c r="F285" s="30" t="n"/>
      <c r="G285" s="31">
        <f>IF(AND(ISNUMBER($F285),ISNUMBER($E285),$E285&lt;&gt;0),$F285/$E285,"")</f>
        <v/>
      </c>
      <c r="H285" s="31">
        <f>IF(AND(ISNUMBER($F285),ISNUMBER($AL285),ISNUMBER($E285),($AL285*$E285)&lt;&gt;0),$F285/($AL285*$E285)*100,"")</f>
        <v/>
      </c>
      <c r="I285" s="32" t="n"/>
      <c r="J285" s="33" t="n"/>
      <c r="K285" s="31">
        <f>IF(AND(ISNUMBER($F285),ISNUMBER($J285)),$F285*(1-$J285),"")</f>
        <v/>
      </c>
      <c r="L285" s="32" t="n"/>
      <c r="M285" s="32" t="n"/>
      <c r="N285" s="31">
        <f>IF(ISNUMBER($F285),($F285-IF(ISNUMBER($AM285),$AM285,0))*(1-IF(ISNUMBER($J285),$J285,0)),"")</f>
        <v/>
      </c>
      <c r="O285" s="15" t="inlineStr">
        <is>
          <t>Strawberry-Kiwi</t>
        </is>
      </c>
      <c r="P285" s="29" t="n">
        <v>0</v>
      </c>
      <c r="Q285" s="29" t="n">
        <v>270</v>
      </c>
      <c r="R285" s="29" t="n">
        <v>200</v>
      </c>
      <c r="S285" s="29" t="n">
        <v>24</v>
      </c>
      <c r="T285" s="29" t="n">
        <v>100</v>
      </c>
      <c r="U285" s="15" t="inlineStr">
        <is>
          <t>Cane sugar + glucose</t>
        </is>
      </c>
      <c r="V285" s="15" t="inlineStr">
        <is>
          <t>Magnesium + calcium + sodium + potassium, fast rehydration</t>
        </is>
      </c>
      <c r="W285" s="32" t="n"/>
      <c r="X285" s="32" t="n"/>
      <c r="Y285" s="32" t="n"/>
      <c r="Z285" s="32" t="n"/>
      <c r="AA285" s="15" t="inlineStr">
        <is>
          <t>High</t>
        </is>
      </c>
      <c r="AB285" s="15" t="inlineStr">
        <is>
          <t>Fast-growing Mexican import; strong Amazon momentum</t>
        </is>
      </c>
      <c r="AC285" s="15" t="inlineStr">
        <is>
          <t>Multi-mineral rehydration popular for recovery</t>
        </is>
      </c>
      <c r="AD285" s="15" t="inlineStr">
        <is>
          <t>Broad mineral profile (incl. magnesium) for serious rehydration.</t>
        </is>
      </c>
      <c r="AE285" s="32" t="n"/>
      <c r="AF285" s="34">
        <f>IF(AND(ISNUMBER($P285),ISNUMBER($AL285),$AL285&lt;&gt;0),ROUND($P285/$AL285*100,1),"")</f>
        <v/>
      </c>
      <c r="AG285" s="35">
        <f>IF(AND(ISNUMBER($S285),ISNUMBER($AL285),$AL285&lt;&gt;0),ROUND($S285/$AL285*100,2),"")</f>
        <v/>
      </c>
      <c r="AH285" s="34">
        <f>IF(AND(ISNUMBER($Q285),ISNUMBER($AL285),$AL285&lt;&gt;0),ROUND($Q285/$AL285*100,1),"")</f>
        <v/>
      </c>
      <c r="AI285" s="29">
        <f>IF(ISNUMBER($S285),IF($S285&lt;=1,"Yes","No"),"n/a")</f>
        <v/>
      </c>
      <c r="AJ285" s="29">
        <f>IF(ISNUMBER($S285),ROUND(MAX(0,MIN(100,100-$S285*2.5-IF(ISNUMBER($T285),$T285,0)*0.12+IF($S285&lt;=1,12,0))),0),"")</f>
        <v/>
      </c>
      <c r="AK285" s="29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29" t="n">
        <v>625</v>
      </c>
      <c r="AM285" s="30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Electrolit</t>
        </is>
      </c>
      <c r="B286" s="15" t="inlineStr">
        <is>
          <t>Electrolit Hydration Beverage | Fruit Punch | single 625mL</t>
        </is>
      </c>
      <c r="C286" s="15" t="inlineStr">
        <is>
          <t>2) Electrolyte beverage (RTD)</t>
        </is>
      </c>
      <c r="D286" s="15" t="inlineStr">
        <is>
          <t>625 mL bottle</t>
        </is>
      </c>
      <c r="E286" s="29" t="n">
        <v>1</v>
      </c>
      <c r="F286" s="30" t="n"/>
      <c r="G286" s="31">
        <f>IF(AND(ISNUMBER($F286),ISNUMBER($E286),$E286&lt;&gt;0),$F286/$E286,"")</f>
        <v/>
      </c>
      <c r="H286" s="31">
        <f>IF(AND(ISNUMBER($F286),ISNUMBER($AL286),ISNUMBER($E286),($AL286*$E286)&lt;&gt;0),$F286/($AL286*$E286)*100,"")</f>
        <v/>
      </c>
      <c r="I286" s="32" t="n"/>
      <c r="J286" s="33" t="n"/>
      <c r="K286" s="31">
        <f>IF(AND(ISNUMBER($F286),ISNUMBER($J286)),$F286*(1-$J286),"")</f>
        <v/>
      </c>
      <c r="L286" s="32" t="n"/>
      <c r="M286" s="32" t="n"/>
      <c r="N286" s="31">
        <f>IF(ISNUMBER($F286),($F286-IF(ISNUMBER($AM286),$AM286,0))*(1-IF(ISNUMBER($J286),$J286,0)),"")</f>
        <v/>
      </c>
      <c r="O286" s="15" t="inlineStr">
        <is>
          <t>Fruit Punch</t>
        </is>
      </c>
      <c r="P286" s="29" t="n">
        <v>0</v>
      </c>
      <c r="Q286" s="29" t="n">
        <v>270</v>
      </c>
      <c r="R286" s="29" t="n">
        <v>200</v>
      </c>
      <c r="S286" s="29" t="n">
        <v>24</v>
      </c>
      <c r="T286" s="29" t="n">
        <v>100</v>
      </c>
      <c r="U286" s="15" t="inlineStr">
        <is>
          <t>Cane sugar + glucose</t>
        </is>
      </c>
      <c r="V286" s="15" t="inlineStr">
        <is>
          <t>Magnesium + calcium + sodium + potassium, fast rehydration</t>
        </is>
      </c>
      <c r="W286" s="32" t="n"/>
      <c r="X286" s="32" t="n"/>
      <c r="Y286" s="32" t="n"/>
      <c r="Z286" s="32" t="n"/>
      <c r="AA286" s="15" t="inlineStr">
        <is>
          <t>High</t>
        </is>
      </c>
      <c r="AB286" s="15" t="inlineStr">
        <is>
          <t>Fast-growing Mexican import; strong Amazon momentum</t>
        </is>
      </c>
      <c r="AC286" s="15" t="inlineStr">
        <is>
          <t>Multi-mineral rehydration popular for recovery</t>
        </is>
      </c>
      <c r="AD286" s="15" t="inlineStr">
        <is>
          <t>Broad mineral profile (incl. magnesium) for serious rehydration.</t>
        </is>
      </c>
      <c r="AE286" s="32" t="n"/>
      <c r="AF286" s="34">
        <f>IF(AND(ISNUMBER($P286),ISNUMBER($AL286),$AL286&lt;&gt;0),ROUND($P286/$AL286*100,1),"")</f>
        <v/>
      </c>
      <c r="AG286" s="35">
        <f>IF(AND(ISNUMBER($S286),ISNUMBER($AL286),$AL286&lt;&gt;0),ROUND($S286/$AL286*100,2),"")</f>
        <v/>
      </c>
      <c r="AH286" s="34">
        <f>IF(AND(ISNUMBER($Q286),ISNUMBER($AL286),$AL286&lt;&gt;0),ROUND($Q286/$AL286*100,1),"")</f>
        <v/>
      </c>
      <c r="AI286" s="29">
        <f>IF(ISNUMBER($S286),IF($S286&lt;=1,"Yes","No"),"n/a")</f>
        <v/>
      </c>
      <c r="AJ286" s="29">
        <f>IF(ISNUMBER($S286),ROUND(MAX(0,MIN(100,100-$S286*2.5-IF(ISNUMBER($T286),$T286,0)*0.12+IF($S286&lt;=1,12,0))),0),"")</f>
        <v/>
      </c>
      <c r="AK286" s="29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29" t="n">
        <v>625</v>
      </c>
      <c r="AM286" s="30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Electrolit</t>
        </is>
      </c>
      <c r="B287" s="15" t="inlineStr">
        <is>
          <t>Electrolit Hydration Beverage | Fruit Punch | 6-pack 625mL</t>
        </is>
      </c>
      <c r="C287" s="15" t="inlineStr">
        <is>
          <t>2) Electrolyte beverage (RTD)</t>
        </is>
      </c>
      <c r="D287" s="15" t="inlineStr">
        <is>
          <t>625 mL bottle</t>
        </is>
      </c>
      <c r="E287" s="29" t="n">
        <v>6</v>
      </c>
      <c r="F287" s="30" t="n"/>
      <c r="G287" s="31">
        <f>IF(AND(ISNUMBER($F287),ISNUMBER($E287),$E287&lt;&gt;0),$F287/$E287,"")</f>
        <v/>
      </c>
      <c r="H287" s="31">
        <f>IF(AND(ISNUMBER($F287),ISNUMBER($AL287),ISNUMBER($E287),($AL287*$E287)&lt;&gt;0),$F287/($AL287*$E287)*100,"")</f>
        <v/>
      </c>
      <c r="I287" s="32" t="n"/>
      <c r="J287" s="33" t="n"/>
      <c r="K287" s="31">
        <f>IF(AND(ISNUMBER($F287),ISNUMBER($J287)),$F287*(1-$J287),"")</f>
        <v/>
      </c>
      <c r="L287" s="32" t="n"/>
      <c r="M287" s="32" t="n"/>
      <c r="N287" s="31">
        <f>IF(ISNUMBER($F287),($F287-IF(ISNUMBER($AM287),$AM287,0))*(1-IF(ISNUMBER($J287),$J287,0)),"")</f>
        <v/>
      </c>
      <c r="O287" s="15" t="inlineStr">
        <is>
          <t>Fruit Punch</t>
        </is>
      </c>
      <c r="P287" s="29" t="n">
        <v>0</v>
      </c>
      <c r="Q287" s="29" t="n">
        <v>270</v>
      </c>
      <c r="R287" s="29" t="n">
        <v>200</v>
      </c>
      <c r="S287" s="29" t="n">
        <v>24</v>
      </c>
      <c r="T287" s="29" t="n">
        <v>100</v>
      </c>
      <c r="U287" s="15" t="inlineStr">
        <is>
          <t>Cane sugar + glucose</t>
        </is>
      </c>
      <c r="V287" s="15" t="inlineStr">
        <is>
          <t>Magnesium + calcium + sodium + potassium, fast rehydration</t>
        </is>
      </c>
      <c r="W287" s="32" t="n"/>
      <c r="X287" s="32" t="n"/>
      <c r="Y287" s="32" t="n"/>
      <c r="Z287" s="32" t="n"/>
      <c r="AA287" s="15" t="inlineStr">
        <is>
          <t>High</t>
        </is>
      </c>
      <c r="AB287" s="15" t="inlineStr">
        <is>
          <t>Fast-growing Mexican import; strong Amazon momentum</t>
        </is>
      </c>
      <c r="AC287" s="15" t="inlineStr">
        <is>
          <t>Multi-mineral rehydration popular for recovery</t>
        </is>
      </c>
      <c r="AD287" s="15" t="inlineStr">
        <is>
          <t>Broad mineral profile (incl. magnesium) for serious rehydration.</t>
        </is>
      </c>
      <c r="AE287" s="32" t="n"/>
      <c r="AF287" s="34">
        <f>IF(AND(ISNUMBER($P287),ISNUMBER($AL287),$AL287&lt;&gt;0),ROUND($P287/$AL287*100,1),"")</f>
        <v/>
      </c>
      <c r="AG287" s="35">
        <f>IF(AND(ISNUMBER($S287),ISNUMBER($AL287),$AL287&lt;&gt;0),ROUND($S287/$AL287*100,2),"")</f>
        <v/>
      </c>
      <c r="AH287" s="34">
        <f>IF(AND(ISNUMBER($Q287),ISNUMBER($AL287),$AL287&lt;&gt;0),ROUND($Q287/$AL287*100,1),"")</f>
        <v/>
      </c>
      <c r="AI287" s="29">
        <f>IF(ISNUMBER($S287),IF($S287&lt;=1,"Yes","No"),"n/a")</f>
        <v/>
      </c>
      <c r="AJ287" s="29">
        <f>IF(ISNUMBER($S287),ROUND(MAX(0,MIN(100,100-$S287*2.5-IF(ISNUMBER($T287),$T287,0)*0.12+IF($S287&lt;=1,12,0))),0),"")</f>
        <v/>
      </c>
      <c r="AK287" s="29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29" t="n">
        <v>625</v>
      </c>
      <c r="AM287" s="30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Electrolit</t>
        </is>
      </c>
      <c r="B288" s="15" t="inlineStr">
        <is>
          <t>Electrolit Hydration Beverage | Fruit Punch | 12-pack 625mL</t>
        </is>
      </c>
      <c r="C288" s="15" t="inlineStr">
        <is>
          <t>2) Electrolyte beverage (RTD)</t>
        </is>
      </c>
      <c r="D288" s="15" t="inlineStr">
        <is>
          <t>625 mL bottle</t>
        </is>
      </c>
      <c r="E288" s="29" t="n">
        <v>12</v>
      </c>
      <c r="F288" s="30" t="n"/>
      <c r="G288" s="31">
        <f>IF(AND(ISNUMBER($F288),ISNUMBER($E288),$E288&lt;&gt;0),$F288/$E288,"")</f>
        <v/>
      </c>
      <c r="H288" s="31">
        <f>IF(AND(ISNUMBER($F288),ISNUMBER($AL288),ISNUMBER($E288),($AL288*$E288)&lt;&gt;0),$F288/($AL288*$E288)*100,"")</f>
        <v/>
      </c>
      <c r="I288" s="32" t="n"/>
      <c r="J288" s="33" t="n"/>
      <c r="K288" s="31">
        <f>IF(AND(ISNUMBER($F288),ISNUMBER($J288)),$F288*(1-$J288),"")</f>
        <v/>
      </c>
      <c r="L288" s="32" t="n"/>
      <c r="M288" s="32" t="n"/>
      <c r="N288" s="31">
        <f>IF(ISNUMBER($F288),($F288-IF(ISNUMBER($AM288),$AM288,0))*(1-IF(ISNUMBER($J288),$J288,0)),"")</f>
        <v/>
      </c>
      <c r="O288" s="15" t="inlineStr">
        <is>
          <t>Fruit Punch</t>
        </is>
      </c>
      <c r="P288" s="29" t="n">
        <v>0</v>
      </c>
      <c r="Q288" s="29" t="n">
        <v>270</v>
      </c>
      <c r="R288" s="29" t="n">
        <v>200</v>
      </c>
      <c r="S288" s="29" t="n">
        <v>24</v>
      </c>
      <c r="T288" s="29" t="n">
        <v>100</v>
      </c>
      <c r="U288" s="15" t="inlineStr">
        <is>
          <t>Cane sugar + glucose</t>
        </is>
      </c>
      <c r="V288" s="15" t="inlineStr">
        <is>
          <t>Magnesium + calcium + sodium + potassium, fast rehydration</t>
        </is>
      </c>
      <c r="W288" s="32" t="n"/>
      <c r="X288" s="32" t="n"/>
      <c r="Y288" s="32" t="n"/>
      <c r="Z288" s="32" t="n"/>
      <c r="AA288" s="15" t="inlineStr">
        <is>
          <t>High</t>
        </is>
      </c>
      <c r="AB288" s="15" t="inlineStr">
        <is>
          <t>Fast-growing Mexican import; strong Amazon momentum</t>
        </is>
      </c>
      <c r="AC288" s="15" t="inlineStr">
        <is>
          <t>Multi-mineral rehydration popular for recovery</t>
        </is>
      </c>
      <c r="AD288" s="15" t="inlineStr">
        <is>
          <t>Broad mineral profile (incl. magnesium) for serious rehydration.</t>
        </is>
      </c>
      <c r="AE288" s="32" t="n"/>
      <c r="AF288" s="34">
        <f>IF(AND(ISNUMBER($P288),ISNUMBER($AL288),$AL288&lt;&gt;0),ROUND($P288/$AL288*100,1),"")</f>
        <v/>
      </c>
      <c r="AG288" s="35">
        <f>IF(AND(ISNUMBER($S288),ISNUMBER($AL288),$AL288&lt;&gt;0),ROUND($S288/$AL288*100,2),"")</f>
        <v/>
      </c>
      <c r="AH288" s="34">
        <f>IF(AND(ISNUMBER($Q288),ISNUMBER($AL288),$AL288&lt;&gt;0),ROUND($Q288/$AL288*100,1),"")</f>
        <v/>
      </c>
      <c r="AI288" s="29">
        <f>IF(ISNUMBER($S288),IF($S288&lt;=1,"Yes","No"),"n/a")</f>
        <v/>
      </c>
      <c r="AJ288" s="29">
        <f>IF(ISNUMBER($S288),ROUND(MAX(0,MIN(100,100-$S288*2.5-IF(ISNUMBER($T288),$T288,0)*0.12+IF($S288&lt;=1,12,0))),0),"")</f>
        <v/>
      </c>
      <c r="AK288" s="29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29" t="n">
        <v>625</v>
      </c>
      <c r="AM288" s="30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Electrolit</t>
        </is>
      </c>
      <c r="B289" s="15" t="inlineStr">
        <is>
          <t>Electrolit Hydration Beverage | Fruit Punch | 24-pack 625mL</t>
        </is>
      </c>
      <c r="C289" s="15" t="inlineStr">
        <is>
          <t>2) Electrolyte beverage (RTD)</t>
        </is>
      </c>
      <c r="D289" s="15" t="inlineStr">
        <is>
          <t>625 mL bottle</t>
        </is>
      </c>
      <c r="E289" s="29" t="n">
        <v>24</v>
      </c>
      <c r="F289" s="30" t="n"/>
      <c r="G289" s="31">
        <f>IF(AND(ISNUMBER($F289),ISNUMBER($E289),$E289&lt;&gt;0),$F289/$E289,"")</f>
        <v/>
      </c>
      <c r="H289" s="31">
        <f>IF(AND(ISNUMBER($F289),ISNUMBER($AL289),ISNUMBER($E289),($AL289*$E289)&lt;&gt;0),$F289/($AL289*$E289)*100,"")</f>
        <v/>
      </c>
      <c r="I289" s="32" t="n"/>
      <c r="J289" s="33" t="n"/>
      <c r="K289" s="31">
        <f>IF(AND(ISNUMBER($F289),ISNUMBER($J289)),$F289*(1-$J289),"")</f>
        <v/>
      </c>
      <c r="L289" s="32" t="n"/>
      <c r="M289" s="32" t="n"/>
      <c r="N289" s="31">
        <f>IF(ISNUMBER($F289),($F289-IF(ISNUMBER($AM289),$AM289,0))*(1-IF(ISNUMBER($J289),$J289,0)),"")</f>
        <v/>
      </c>
      <c r="O289" s="15" t="inlineStr">
        <is>
          <t>Fruit Punch</t>
        </is>
      </c>
      <c r="P289" s="29" t="n">
        <v>0</v>
      </c>
      <c r="Q289" s="29" t="n">
        <v>270</v>
      </c>
      <c r="R289" s="29" t="n">
        <v>200</v>
      </c>
      <c r="S289" s="29" t="n">
        <v>24</v>
      </c>
      <c r="T289" s="29" t="n">
        <v>100</v>
      </c>
      <c r="U289" s="15" t="inlineStr">
        <is>
          <t>Cane sugar + glucose</t>
        </is>
      </c>
      <c r="V289" s="15" t="inlineStr">
        <is>
          <t>Magnesium + calcium + sodium + potassium, fast rehydration</t>
        </is>
      </c>
      <c r="W289" s="32" t="n"/>
      <c r="X289" s="32" t="n"/>
      <c r="Y289" s="32" t="n"/>
      <c r="Z289" s="32" t="n"/>
      <c r="AA289" s="15" t="inlineStr">
        <is>
          <t>High</t>
        </is>
      </c>
      <c r="AB289" s="15" t="inlineStr">
        <is>
          <t>Fast-growing Mexican import; strong Amazon momentum</t>
        </is>
      </c>
      <c r="AC289" s="15" t="inlineStr">
        <is>
          <t>Multi-mineral rehydration popular for recovery</t>
        </is>
      </c>
      <c r="AD289" s="15" t="inlineStr">
        <is>
          <t>Broad mineral profile (incl. magnesium) for serious rehydration.</t>
        </is>
      </c>
      <c r="AE289" s="32" t="n"/>
      <c r="AF289" s="34">
        <f>IF(AND(ISNUMBER($P289),ISNUMBER($AL289),$AL289&lt;&gt;0),ROUND($P289/$AL289*100,1),"")</f>
        <v/>
      </c>
      <c r="AG289" s="35">
        <f>IF(AND(ISNUMBER($S289),ISNUMBER($AL289),$AL289&lt;&gt;0),ROUND($S289/$AL289*100,2),"")</f>
        <v/>
      </c>
      <c r="AH289" s="34">
        <f>IF(AND(ISNUMBER($Q289),ISNUMBER($AL289),$AL289&lt;&gt;0),ROUND($Q289/$AL289*100,1),"")</f>
        <v/>
      </c>
      <c r="AI289" s="29">
        <f>IF(ISNUMBER($S289),IF($S289&lt;=1,"Yes","No"),"n/a")</f>
        <v/>
      </c>
      <c r="AJ289" s="29">
        <f>IF(ISNUMBER($S289),ROUND(MAX(0,MIN(100,100-$S289*2.5-IF(ISNUMBER($T289),$T289,0)*0.12+IF($S289&lt;=1,12,0))),0),"")</f>
        <v/>
      </c>
      <c r="AK289" s="29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29" t="n">
        <v>625</v>
      </c>
      <c r="AM289" s="30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Electrolit</t>
        </is>
      </c>
      <c r="B290" s="15" t="inlineStr">
        <is>
          <t>Electrolit Hydration Beverage | Watermelon | single 625mL</t>
        </is>
      </c>
      <c r="C290" s="15" t="inlineStr">
        <is>
          <t>2) Electrolyte beverage (RTD)</t>
        </is>
      </c>
      <c r="D290" s="15" t="inlineStr">
        <is>
          <t>625 mL bottle</t>
        </is>
      </c>
      <c r="E290" s="29" t="n">
        <v>1</v>
      </c>
      <c r="F290" s="30" t="n"/>
      <c r="G290" s="31">
        <f>IF(AND(ISNUMBER($F290),ISNUMBER($E290),$E290&lt;&gt;0),$F290/$E290,"")</f>
        <v/>
      </c>
      <c r="H290" s="31">
        <f>IF(AND(ISNUMBER($F290),ISNUMBER($AL290),ISNUMBER($E290),($AL290*$E290)&lt;&gt;0),$F290/($AL290*$E290)*100,"")</f>
        <v/>
      </c>
      <c r="I290" s="32" t="n"/>
      <c r="J290" s="33" t="n"/>
      <c r="K290" s="31">
        <f>IF(AND(ISNUMBER($F290),ISNUMBER($J290)),$F290*(1-$J290),"")</f>
        <v/>
      </c>
      <c r="L290" s="32" t="n"/>
      <c r="M290" s="32" t="n"/>
      <c r="N290" s="31">
        <f>IF(ISNUMBER($F290),($F290-IF(ISNUMBER($AM290),$AM290,0))*(1-IF(ISNUMBER($J290),$J290,0)),"")</f>
        <v/>
      </c>
      <c r="O290" s="15" t="inlineStr">
        <is>
          <t>Watermelon</t>
        </is>
      </c>
      <c r="P290" s="29" t="n">
        <v>0</v>
      </c>
      <c r="Q290" s="29" t="n">
        <v>270</v>
      </c>
      <c r="R290" s="29" t="n">
        <v>200</v>
      </c>
      <c r="S290" s="29" t="n">
        <v>24</v>
      </c>
      <c r="T290" s="29" t="n">
        <v>100</v>
      </c>
      <c r="U290" s="15" t="inlineStr">
        <is>
          <t>Cane sugar + glucose</t>
        </is>
      </c>
      <c r="V290" s="15" t="inlineStr">
        <is>
          <t>Magnesium + calcium + sodium + potassium, fast rehydration</t>
        </is>
      </c>
      <c r="W290" s="32" t="n"/>
      <c r="X290" s="32" t="n"/>
      <c r="Y290" s="32" t="n"/>
      <c r="Z290" s="32" t="n"/>
      <c r="AA290" s="15" t="inlineStr">
        <is>
          <t>High</t>
        </is>
      </c>
      <c r="AB290" s="15" t="inlineStr">
        <is>
          <t>Fast-growing Mexican import; strong Amazon momentum</t>
        </is>
      </c>
      <c r="AC290" s="15" t="inlineStr">
        <is>
          <t>Multi-mineral rehydration popular for recovery</t>
        </is>
      </c>
      <c r="AD290" s="15" t="inlineStr">
        <is>
          <t>Broad mineral profile (incl. magnesium) for serious rehydration.</t>
        </is>
      </c>
      <c r="AE290" s="32" t="n"/>
      <c r="AF290" s="34">
        <f>IF(AND(ISNUMBER($P290),ISNUMBER($AL290),$AL290&lt;&gt;0),ROUND($P290/$AL290*100,1),"")</f>
        <v/>
      </c>
      <c r="AG290" s="35">
        <f>IF(AND(ISNUMBER($S290),ISNUMBER($AL290),$AL290&lt;&gt;0),ROUND($S290/$AL290*100,2),"")</f>
        <v/>
      </c>
      <c r="AH290" s="34">
        <f>IF(AND(ISNUMBER($Q290),ISNUMBER($AL290),$AL290&lt;&gt;0),ROUND($Q290/$AL290*100,1),"")</f>
        <v/>
      </c>
      <c r="AI290" s="29">
        <f>IF(ISNUMBER($S290),IF($S290&lt;=1,"Yes","No"),"n/a")</f>
        <v/>
      </c>
      <c r="AJ290" s="29">
        <f>IF(ISNUMBER($S290),ROUND(MAX(0,MIN(100,100-$S290*2.5-IF(ISNUMBER($T290),$T290,0)*0.12+IF($S290&lt;=1,12,0))),0),"")</f>
        <v/>
      </c>
      <c r="AK290" s="29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29" t="n">
        <v>625</v>
      </c>
      <c r="AM290" s="30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Electrolit</t>
        </is>
      </c>
      <c r="B291" s="15" t="inlineStr">
        <is>
          <t>Electrolit Hydration Beverage | Watermelon | 6-pack 625mL</t>
        </is>
      </c>
      <c r="C291" s="15" t="inlineStr">
        <is>
          <t>2) Electrolyte beverage (RTD)</t>
        </is>
      </c>
      <c r="D291" s="15" t="inlineStr">
        <is>
          <t>625 mL bottle</t>
        </is>
      </c>
      <c r="E291" s="29" t="n">
        <v>6</v>
      </c>
      <c r="F291" s="30" t="n"/>
      <c r="G291" s="31">
        <f>IF(AND(ISNUMBER($F291),ISNUMBER($E291),$E291&lt;&gt;0),$F291/$E291,"")</f>
        <v/>
      </c>
      <c r="H291" s="31">
        <f>IF(AND(ISNUMBER($F291),ISNUMBER($AL291),ISNUMBER($E291),($AL291*$E291)&lt;&gt;0),$F291/($AL291*$E291)*100,"")</f>
        <v/>
      </c>
      <c r="I291" s="32" t="n"/>
      <c r="J291" s="33" t="n"/>
      <c r="K291" s="31">
        <f>IF(AND(ISNUMBER($F291),ISNUMBER($J291)),$F291*(1-$J291),"")</f>
        <v/>
      </c>
      <c r="L291" s="32" t="n"/>
      <c r="M291" s="32" t="n"/>
      <c r="N291" s="31">
        <f>IF(ISNUMBER($F291),($F291-IF(ISNUMBER($AM291),$AM291,0))*(1-IF(ISNUMBER($J291),$J291,0)),"")</f>
        <v/>
      </c>
      <c r="O291" s="15" t="inlineStr">
        <is>
          <t>Watermelon</t>
        </is>
      </c>
      <c r="P291" s="29" t="n">
        <v>0</v>
      </c>
      <c r="Q291" s="29" t="n">
        <v>270</v>
      </c>
      <c r="R291" s="29" t="n">
        <v>200</v>
      </c>
      <c r="S291" s="29" t="n">
        <v>24</v>
      </c>
      <c r="T291" s="29" t="n">
        <v>100</v>
      </c>
      <c r="U291" s="15" t="inlineStr">
        <is>
          <t>Cane sugar + glucose</t>
        </is>
      </c>
      <c r="V291" s="15" t="inlineStr">
        <is>
          <t>Magnesium + calcium + sodium + potassium, fast rehydration</t>
        </is>
      </c>
      <c r="W291" s="32" t="n"/>
      <c r="X291" s="32" t="n"/>
      <c r="Y291" s="32" t="n"/>
      <c r="Z291" s="32" t="n"/>
      <c r="AA291" s="15" t="inlineStr">
        <is>
          <t>High</t>
        </is>
      </c>
      <c r="AB291" s="15" t="inlineStr">
        <is>
          <t>Fast-growing Mexican import; strong Amazon momentum</t>
        </is>
      </c>
      <c r="AC291" s="15" t="inlineStr">
        <is>
          <t>Multi-mineral rehydration popular for recovery</t>
        </is>
      </c>
      <c r="AD291" s="15" t="inlineStr">
        <is>
          <t>Broad mineral profile (incl. magnesium) for serious rehydration.</t>
        </is>
      </c>
      <c r="AE291" s="32" t="n"/>
      <c r="AF291" s="34">
        <f>IF(AND(ISNUMBER($P291),ISNUMBER($AL291),$AL291&lt;&gt;0),ROUND($P291/$AL291*100,1),"")</f>
        <v/>
      </c>
      <c r="AG291" s="35">
        <f>IF(AND(ISNUMBER($S291),ISNUMBER($AL291),$AL291&lt;&gt;0),ROUND($S291/$AL291*100,2),"")</f>
        <v/>
      </c>
      <c r="AH291" s="34">
        <f>IF(AND(ISNUMBER($Q291),ISNUMBER($AL291),$AL291&lt;&gt;0),ROUND($Q291/$AL291*100,1),"")</f>
        <v/>
      </c>
      <c r="AI291" s="29">
        <f>IF(ISNUMBER($S291),IF($S291&lt;=1,"Yes","No"),"n/a")</f>
        <v/>
      </c>
      <c r="AJ291" s="29">
        <f>IF(ISNUMBER($S291),ROUND(MAX(0,MIN(100,100-$S291*2.5-IF(ISNUMBER($T291),$T291,0)*0.12+IF($S291&lt;=1,12,0))),0),"")</f>
        <v/>
      </c>
      <c r="AK291" s="29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29" t="n">
        <v>625</v>
      </c>
      <c r="AM291" s="30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Electrolit</t>
        </is>
      </c>
      <c r="B292" s="15" t="inlineStr">
        <is>
          <t>Electrolit Hydration Beverage | Watermelon | 12-pack 625mL</t>
        </is>
      </c>
      <c r="C292" s="15" t="inlineStr">
        <is>
          <t>2) Electrolyte beverage (RTD)</t>
        </is>
      </c>
      <c r="D292" s="15" t="inlineStr">
        <is>
          <t>625 mL bottle</t>
        </is>
      </c>
      <c r="E292" s="29" t="n">
        <v>12</v>
      </c>
      <c r="F292" s="30" t="n"/>
      <c r="G292" s="31">
        <f>IF(AND(ISNUMBER($F292),ISNUMBER($E292),$E292&lt;&gt;0),$F292/$E292,"")</f>
        <v/>
      </c>
      <c r="H292" s="31">
        <f>IF(AND(ISNUMBER($F292),ISNUMBER($AL292),ISNUMBER($E292),($AL292*$E292)&lt;&gt;0),$F292/($AL292*$E292)*100,"")</f>
        <v/>
      </c>
      <c r="I292" s="32" t="n"/>
      <c r="J292" s="33" t="n"/>
      <c r="K292" s="31">
        <f>IF(AND(ISNUMBER($F292),ISNUMBER($J292)),$F292*(1-$J292),"")</f>
        <v/>
      </c>
      <c r="L292" s="32" t="n"/>
      <c r="M292" s="32" t="n"/>
      <c r="N292" s="31">
        <f>IF(ISNUMBER($F292),($F292-IF(ISNUMBER($AM292),$AM292,0))*(1-IF(ISNUMBER($J292),$J292,0)),"")</f>
        <v/>
      </c>
      <c r="O292" s="15" t="inlineStr">
        <is>
          <t>Watermelon</t>
        </is>
      </c>
      <c r="P292" s="29" t="n">
        <v>0</v>
      </c>
      <c r="Q292" s="29" t="n">
        <v>270</v>
      </c>
      <c r="R292" s="29" t="n">
        <v>200</v>
      </c>
      <c r="S292" s="29" t="n">
        <v>24</v>
      </c>
      <c r="T292" s="29" t="n">
        <v>100</v>
      </c>
      <c r="U292" s="15" t="inlineStr">
        <is>
          <t>Cane sugar + glucose</t>
        </is>
      </c>
      <c r="V292" s="15" t="inlineStr">
        <is>
          <t>Magnesium + calcium + sodium + potassium, fast rehydration</t>
        </is>
      </c>
      <c r="W292" s="32" t="n"/>
      <c r="X292" s="32" t="n"/>
      <c r="Y292" s="32" t="n"/>
      <c r="Z292" s="32" t="n"/>
      <c r="AA292" s="15" t="inlineStr">
        <is>
          <t>High</t>
        </is>
      </c>
      <c r="AB292" s="15" t="inlineStr">
        <is>
          <t>Fast-growing Mexican import; strong Amazon momentum</t>
        </is>
      </c>
      <c r="AC292" s="15" t="inlineStr">
        <is>
          <t>Multi-mineral rehydration popular for recovery</t>
        </is>
      </c>
      <c r="AD292" s="15" t="inlineStr">
        <is>
          <t>Broad mineral profile (incl. magnesium) for serious rehydration.</t>
        </is>
      </c>
      <c r="AE292" s="32" t="n"/>
      <c r="AF292" s="34">
        <f>IF(AND(ISNUMBER($P292),ISNUMBER($AL292),$AL292&lt;&gt;0),ROUND($P292/$AL292*100,1),"")</f>
        <v/>
      </c>
      <c r="AG292" s="35">
        <f>IF(AND(ISNUMBER($S292),ISNUMBER($AL292),$AL292&lt;&gt;0),ROUND($S292/$AL292*100,2),"")</f>
        <v/>
      </c>
      <c r="AH292" s="34">
        <f>IF(AND(ISNUMBER($Q292),ISNUMBER($AL292),$AL292&lt;&gt;0),ROUND($Q292/$AL292*100,1),"")</f>
        <v/>
      </c>
      <c r="AI292" s="29">
        <f>IF(ISNUMBER($S292),IF($S292&lt;=1,"Yes","No"),"n/a")</f>
        <v/>
      </c>
      <c r="AJ292" s="29">
        <f>IF(ISNUMBER($S292),ROUND(MAX(0,MIN(100,100-$S292*2.5-IF(ISNUMBER($T292),$T292,0)*0.12+IF($S292&lt;=1,12,0))),0),"")</f>
        <v/>
      </c>
      <c r="AK292" s="29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29" t="n">
        <v>625</v>
      </c>
      <c r="AM292" s="30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Electrolit</t>
        </is>
      </c>
      <c r="B293" s="15" t="inlineStr">
        <is>
          <t>Electrolit Hydration Beverage | Watermelon | 24-pack 625mL</t>
        </is>
      </c>
      <c r="C293" s="15" t="inlineStr">
        <is>
          <t>2) Electrolyte beverage (RTD)</t>
        </is>
      </c>
      <c r="D293" s="15" t="inlineStr">
        <is>
          <t>625 mL bottle</t>
        </is>
      </c>
      <c r="E293" s="29" t="n">
        <v>24</v>
      </c>
      <c r="F293" s="30" t="n"/>
      <c r="G293" s="31">
        <f>IF(AND(ISNUMBER($F293),ISNUMBER($E293),$E293&lt;&gt;0),$F293/$E293,"")</f>
        <v/>
      </c>
      <c r="H293" s="31">
        <f>IF(AND(ISNUMBER($F293),ISNUMBER($AL293),ISNUMBER($E293),($AL293*$E293)&lt;&gt;0),$F293/($AL293*$E293)*100,"")</f>
        <v/>
      </c>
      <c r="I293" s="32" t="n"/>
      <c r="J293" s="33" t="n"/>
      <c r="K293" s="31">
        <f>IF(AND(ISNUMBER($F293),ISNUMBER($J293)),$F293*(1-$J293),"")</f>
        <v/>
      </c>
      <c r="L293" s="32" t="n"/>
      <c r="M293" s="32" t="n"/>
      <c r="N293" s="31">
        <f>IF(ISNUMBER($F293),($F293-IF(ISNUMBER($AM293),$AM293,0))*(1-IF(ISNUMBER($J293),$J293,0)),"")</f>
        <v/>
      </c>
      <c r="O293" s="15" t="inlineStr">
        <is>
          <t>Watermelon</t>
        </is>
      </c>
      <c r="P293" s="29" t="n">
        <v>0</v>
      </c>
      <c r="Q293" s="29" t="n">
        <v>270</v>
      </c>
      <c r="R293" s="29" t="n">
        <v>200</v>
      </c>
      <c r="S293" s="29" t="n">
        <v>24</v>
      </c>
      <c r="T293" s="29" t="n">
        <v>100</v>
      </c>
      <c r="U293" s="15" t="inlineStr">
        <is>
          <t>Cane sugar + glucose</t>
        </is>
      </c>
      <c r="V293" s="15" t="inlineStr">
        <is>
          <t>Magnesium + calcium + sodium + potassium, fast rehydration</t>
        </is>
      </c>
      <c r="W293" s="32" t="n"/>
      <c r="X293" s="32" t="n"/>
      <c r="Y293" s="32" t="n"/>
      <c r="Z293" s="32" t="n"/>
      <c r="AA293" s="15" t="inlineStr">
        <is>
          <t>High</t>
        </is>
      </c>
      <c r="AB293" s="15" t="inlineStr">
        <is>
          <t>Fast-growing Mexican import; strong Amazon momentum</t>
        </is>
      </c>
      <c r="AC293" s="15" t="inlineStr">
        <is>
          <t>Multi-mineral rehydration popular for recovery</t>
        </is>
      </c>
      <c r="AD293" s="15" t="inlineStr">
        <is>
          <t>Broad mineral profile (incl. magnesium) for serious rehydration.</t>
        </is>
      </c>
      <c r="AE293" s="32" t="n"/>
      <c r="AF293" s="34">
        <f>IF(AND(ISNUMBER($P293),ISNUMBER($AL293),$AL293&lt;&gt;0),ROUND($P293/$AL293*100,1),"")</f>
        <v/>
      </c>
      <c r="AG293" s="35">
        <f>IF(AND(ISNUMBER($S293),ISNUMBER($AL293),$AL293&lt;&gt;0),ROUND($S293/$AL293*100,2),"")</f>
        <v/>
      </c>
      <c r="AH293" s="34">
        <f>IF(AND(ISNUMBER($Q293),ISNUMBER($AL293),$AL293&lt;&gt;0),ROUND($Q293/$AL293*100,1),"")</f>
        <v/>
      </c>
      <c r="AI293" s="29">
        <f>IF(ISNUMBER($S293),IF($S293&lt;=1,"Yes","No"),"n/a")</f>
        <v/>
      </c>
      <c r="AJ293" s="29">
        <f>IF(ISNUMBER($S293),ROUND(MAX(0,MIN(100,100-$S293*2.5-IF(ISNUMBER($T293),$T293,0)*0.12+IF($S293&lt;=1,12,0))),0),"")</f>
        <v/>
      </c>
      <c r="AK293" s="29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29" t="n">
        <v>625</v>
      </c>
      <c r="AM293" s="30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Electrolit</t>
        </is>
      </c>
      <c r="B294" s="15" t="inlineStr">
        <is>
          <t>Electrolit Hydration Beverage | Coconut | single 625mL</t>
        </is>
      </c>
      <c r="C294" s="15" t="inlineStr">
        <is>
          <t>2) Electrolyte beverage (RTD)</t>
        </is>
      </c>
      <c r="D294" s="15" t="inlineStr">
        <is>
          <t>625 mL bottle</t>
        </is>
      </c>
      <c r="E294" s="29" t="n">
        <v>1</v>
      </c>
      <c r="F294" s="30" t="n"/>
      <c r="G294" s="31">
        <f>IF(AND(ISNUMBER($F294),ISNUMBER($E294),$E294&lt;&gt;0),$F294/$E294,"")</f>
        <v/>
      </c>
      <c r="H294" s="31">
        <f>IF(AND(ISNUMBER($F294),ISNUMBER($AL294),ISNUMBER($E294),($AL294*$E294)&lt;&gt;0),$F294/($AL294*$E294)*100,"")</f>
        <v/>
      </c>
      <c r="I294" s="32" t="n"/>
      <c r="J294" s="33" t="n"/>
      <c r="K294" s="31">
        <f>IF(AND(ISNUMBER($F294),ISNUMBER($J294)),$F294*(1-$J294),"")</f>
        <v/>
      </c>
      <c r="L294" s="32" t="n"/>
      <c r="M294" s="32" t="n"/>
      <c r="N294" s="31">
        <f>IF(ISNUMBER($F294),($F294-IF(ISNUMBER($AM294),$AM294,0))*(1-IF(ISNUMBER($J294),$J294,0)),"")</f>
        <v/>
      </c>
      <c r="O294" s="15" t="inlineStr">
        <is>
          <t>Coconut</t>
        </is>
      </c>
      <c r="P294" s="29" t="n">
        <v>0</v>
      </c>
      <c r="Q294" s="29" t="n">
        <v>270</v>
      </c>
      <c r="R294" s="29" t="n">
        <v>200</v>
      </c>
      <c r="S294" s="29" t="n">
        <v>24</v>
      </c>
      <c r="T294" s="29" t="n">
        <v>100</v>
      </c>
      <c r="U294" s="15" t="inlineStr">
        <is>
          <t>Cane sugar + glucose</t>
        </is>
      </c>
      <c r="V294" s="15" t="inlineStr">
        <is>
          <t>Magnesium + calcium + sodium + potassium, fast rehydration</t>
        </is>
      </c>
      <c r="W294" s="32" t="n"/>
      <c r="X294" s="32" t="n"/>
      <c r="Y294" s="32" t="n"/>
      <c r="Z294" s="32" t="n"/>
      <c r="AA294" s="15" t="inlineStr">
        <is>
          <t>High</t>
        </is>
      </c>
      <c r="AB294" s="15" t="inlineStr">
        <is>
          <t>Fast-growing Mexican import; strong Amazon momentum</t>
        </is>
      </c>
      <c r="AC294" s="15" t="inlineStr">
        <is>
          <t>Multi-mineral rehydration popular for recovery</t>
        </is>
      </c>
      <c r="AD294" s="15" t="inlineStr">
        <is>
          <t>Broad mineral profile (incl. magnesium) for serious rehydration.</t>
        </is>
      </c>
      <c r="AE294" s="32" t="n"/>
      <c r="AF294" s="34">
        <f>IF(AND(ISNUMBER($P294),ISNUMBER($AL294),$AL294&lt;&gt;0),ROUND($P294/$AL294*100,1),"")</f>
        <v/>
      </c>
      <c r="AG294" s="35">
        <f>IF(AND(ISNUMBER($S294),ISNUMBER($AL294),$AL294&lt;&gt;0),ROUND($S294/$AL294*100,2),"")</f>
        <v/>
      </c>
      <c r="AH294" s="34">
        <f>IF(AND(ISNUMBER($Q294),ISNUMBER($AL294),$AL294&lt;&gt;0),ROUND($Q294/$AL294*100,1),"")</f>
        <v/>
      </c>
      <c r="AI294" s="29">
        <f>IF(ISNUMBER($S294),IF($S294&lt;=1,"Yes","No"),"n/a")</f>
        <v/>
      </c>
      <c r="AJ294" s="29">
        <f>IF(ISNUMBER($S294),ROUND(MAX(0,MIN(100,100-$S294*2.5-IF(ISNUMBER($T294),$T294,0)*0.12+IF($S294&lt;=1,12,0))),0),"")</f>
        <v/>
      </c>
      <c r="AK294" s="29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29" t="n">
        <v>625</v>
      </c>
      <c r="AM294" s="30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Electrolit</t>
        </is>
      </c>
      <c r="B295" s="15" t="inlineStr">
        <is>
          <t>Electrolit Hydration Beverage | Coconut | 6-pack 625mL</t>
        </is>
      </c>
      <c r="C295" s="15" t="inlineStr">
        <is>
          <t>2) Electrolyte beverage (RTD)</t>
        </is>
      </c>
      <c r="D295" s="15" t="inlineStr">
        <is>
          <t>625 mL bottle</t>
        </is>
      </c>
      <c r="E295" s="29" t="n">
        <v>6</v>
      </c>
      <c r="F295" s="30" t="n"/>
      <c r="G295" s="31">
        <f>IF(AND(ISNUMBER($F295),ISNUMBER($E295),$E295&lt;&gt;0),$F295/$E295,"")</f>
        <v/>
      </c>
      <c r="H295" s="31">
        <f>IF(AND(ISNUMBER($F295),ISNUMBER($AL295),ISNUMBER($E295),($AL295*$E295)&lt;&gt;0),$F295/($AL295*$E295)*100,"")</f>
        <v/>
      </c>
      <c r="I295" s="32" t="n"/>
      <c r="J295" s="33" t="n"/>
      <c r="K295" s="31">
        <f>IF(AND(ISNUMBER($F295),ISNUMBER($J295)),$F295*(1-$J295),"")</f>
        <v/>
      </c>
      <c r="L295" s="32" t="n"/>
      <c r="M295" s="32" t="n"/>
      <c r="N295" s="31">
        <f>IF(ISNUMBER($F295),($F295-IF(ISNUMBER($AM295),$AM295,0))*(1-IF(ISNUMBER($J295),$J295,0)),"")</f>
        <v/>
      </c>
      <c r="O295" s="15" t="inlineStr">
        <is>
          <t>Coconut</t>
        </is>
      </c>
      <c r="P295" s="29" t="n">
        <v>0</v>
      </c>
      <c r="Q295" s="29" t="n">
        <v>270</v>
      </c>
      <c r="R295" s="29" t="n">
        <v>200</v>
      </c>
      <c r="S295" s="29" t="n">
        <v>24</v>
      </c>
      <c r="T295" s="29" t="n">
        <v>100</v>
      </c>
      <c r="U295" s="15" t="inlineStr">
        <is>
          <t>Cane sugar + glucose</t>
        </is>
      </c>
      <c r="V295" s="15" t="inlineStr">
        <is>
          <t>Magnesium + calcium + sodium + potassium, fast rehydration</t>
        </is>
      </c>
      <c r="W295" s="32" t="n"/>
      <c r="X295" s="32" t="n"/>
      <c r="Y295" s="32" t="n"/>
      <c r="Z295" s="32" t="n"/>
      <c r="AA295" s="15" t="inlineStr">
        <is>
          <t>High</t>
        </is>
      </c>
      <c r="AB295" s="15" t="inlineStr">
        <is>
          <t>Fast-growing Mexican import; strong Amazon momentum</t>
        </is>
      </c>
      <c r="AC295" s="15" t="inlineStr">
        <is>
          <t>Multi-mineral rehydration popular for recovery</t>
        </is>
      </c>
      <c r="AD295" s="15" t="inlineStr">
        <is>
          <t>Broad mineral profile (incl. magnesium) for serious rehydration.</t>
        </is>
      </c>
      <c r="AE295" s="32" t="n"/>
      <c r="AF295" s="34">
        <f>IF(AND(ISNUMBER($P295),ISNUMBER($AL295),$AL295&lt;&gt;0),ROUND($P295/$AL295*100,1),"")</f>
        <v/>
      </c>
      <c r="AG295" s="35">
        <f>IF(AND(ISNUMBER($S295),ISNUMBER($AL295),$AL295&lt;&gt;0),ROUND($S295/$AL295*100,2),"")</f>
        <v/>
      </c>
      <c r="AH295" s="34">
        <f>IF(AND(ISNUMBER($Q295),ISNUMBER($AL295),$AL295&lt;&gt;0),ROUND($Q295/$AL295*100,1),"")</f>
        <v/>
      </c>
      <c r="AI295" s="29">
        <f>IF(ISNUMBER($S295),IF($S295&lt;=1,"Yes","No"),"n/a")</f>
        <v/>
      </c>
      <c r="AJ295" s="29">
        <f>IF(ISNUMBER($S295),ROUND(MAX(0,MIN(100,100-$S295*2.5-IF(ISNUMBER($T295),$T295,0)*0.12+IF($S295&lt;=1,12,0))),0),"")</f>
        <v/>
      </c>
      <c r="AK295" s="29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29" t="n">
        <v>625</v>
      </c>
      <c r="AM295" s="30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Electrolit</t>
        </is>
      </c>
      <c r="B296" s="15" t="inlineStr">
        <is>
          <t>Electrolit Hydration Beverage | Coconut | 12-pack 625mL</t>
        </is>
      </c>
      <c r="C296" s="15" t="inlineStr">
        <is>
          <t>2) Electrolyte beverage (RTD)</t>
        </is>
      </c>
      <c r="D296" s="15" t="inlineStr">
        <is>
          <t>625 mL bottle</t>
        </is>
      </c>
      <c r="E296" s="29" t="n">
        <v>12</v>
      </c>
      <c r="F296" s="30" t="n"/>
      <c r="G296" s="31">
        <f>IF(AND(ISNUMBER($F296),ISNUMBER($E296),$E296&lt;&gt;0),$F296/$E296,"")</f>
        <v/>
      </c>
      <c r="H296" s="31">
        <f>IF(AND(ISNUMBER($F296),ISNUMBER($AL296),ISNUMBER($E296),($AL296*$E296)&lt;&gt;0),$F296/($AL296*$E296)*100,"")</f>
        <v/>
      </c>
      <c r="I296" s="32" t="n"/>
      <c r="J296" s="33" t="n"/>
      <c r="K296" s="31">
        <f>IF(AND(ISNUMBER($F296),ISNUMBER($J296)),$F296*(1-$J296),"")</f>
        <v/>
      </c>
      <c r="L296" s="32" t="n"/>
      <c r="M296" s="32" t="n"/>
      <c r="N296" s="31">
        <f>IF(ISNUMBER($F296),($F296-IF(ISNUMBER($AM296),$AM296,0))*(1-IF(ISNUMBER($J296),$J296,0)),"")</f>
        <v/>
      </c>
      <c r="O296" s="15" t="inlineStr">
        <is>
          <t>Coconut</t>
        </is>
      </c>
      <c r="P296" s="29" t="n">
        <v>0</v>
      </c>
      <c r="Q296" s="29" t="n">
        <v>270</v>
      </c>
      <c r="R296" s="29" t="n">
        <v>200</v>
      </c>
      <c r="S296" s="29" t="n">
        <v>24</v>
      </c>
      <c r="T296" s="29" t="n">
        <v>100</v>
      </c>
      <c r="U296" s="15" t="inlineStr">
        <is>
          <t>Cane sugar + glucose</t>
        </is>
      </c>
      <c r="V296" s="15" t="inlineStr">
        <is>
          <t>Magnesium + calcium + sodium + potassium, fast rehydration</t>
        </is>
      </c>
      <c r="W296" s="32" t="n"/>
      <c r="X296" s="32" t="n"/>
      <c r="Y296" s="32" t="n"/>
      <c r="Z296" s="32" t="n"/>
      <c r="AA296" s="15" t="inlineStr">
        <is>
          <t>High</t>
        </is>
      </c>
      <c r="AB296" s="15" t="inlineStr">
        <is>
          <t>Fast-growing Mexican import; strong Amazon momentum</t>
        </is>
      </c>
      <c r="AC296" s="15" t="inlineStr">
        <is>
          <t>Multi-mineral rehydration popular for recovery</t>
        </is>
      </c>
      <c r="AD296" s="15" t="inlineStr">
        <is>
          <t>Broad mineral profile (incl. magnesium) for serious rehydration.</t>
        </is>
      </c>
      <c r="AE296" s="32" t="n"/>
      <c r="AF296" s="34">
        <f>IF(AND(ISNUMBER($P296),ISNUMBER($AL296),$AL296&lt;&gt;0),ROUND($P296/$AL296*100,1),"")</f>
        <v/>
      </c>
      <c r="AG296" s="35">
        <f>IF(AND(ISNUMBER($S296),ISNUMBER($AL296),$AL296&lt;&gt;0),ROUND($S296/$AL296*100,2),"")</f>
        <v/>
      </c>
      <c r="AH296" s="34">
        <f>IF(AND(ISNUMBER($Q296),ISNUMBER($AL296),$AL296&lt;&gt;0),ROUND($Q296/$AL296*100,1),"")</f>
        <v/>
      </c>
      <c r="AI296" s="29">
        <f>IF(ISNUMBER($S296),IF($S296&lt;=1,"Yes","No"),"n/a")</f>
        <v/>
      </c>
      <c r="AJ296" s="29">
        <f>IF(ISNUMBER($S296),ROUND(MAX(0,MIN(100,100-$S296*2.5-IF(ISNUMBER($T296),$T296,0)*0.12+IF($S296&lt;=1,12,0))),0),"")</f>
        <v/>
      </c>
      <c r="AK296" s="29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29" t="n">
        <v>625</v>
      </c>
      <c r="AM296" s="30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Electrolit</t>
        </is>
      </c>
      <c r="B297" s="15" t="inlineStr">
        <is>
          <t>Electrolit Hydration Beverage | Coconut | 24-pack 625mL</t>
        </is>
      </c>
      <c r="C297" s="15" t="inlineStr">
        <is>
          <t>2) Electrolyte beverage (RTD)</t>
        </is>
      </c>
      <c r="D297" s="15" t="inlineStr">
        <is>
          <t>625 mL bottle</t>
        </is>
      </c>
      <c r="E297" s="29" t="n">
        <v>24</v>
      </c>
      <c r="F297" s="30" t="n"/>
      <c r="G297" s="31">
        <f>IF(AND(ISNUMBER($F297),ISNUMBER($E297),$E297&lt;&gt;0),$F297/$E297,"")</f>
        <v/>
      </c>
      <c r="H297" s="31">
        <f>IF(AND(ISNUMBER($F297),ISNUMBER($AL297),ISNUMBER($E297),($AL297*$E297)&lt;&gt;0),$F297/($AL297*$E297)*100,"")</f>
        <v/>
      </c>
      <c r="I297" s="32" t="n"/>
      <c r="J297" s="33" t="n"/>
      <c r="K297" s="31">
        <f>IF(AND(ISNUMBER($F297),ISNUMBER($J297)),$F297*(1-$J297),"")</f>
        <v/>
      </c>
      <c r="L297" s="32" t="n"/>
      <c r="M297" s="32" t="n"/>
      <c r="N297" s="31">
        <f>IF(ISNUMBER($F297),($F297-IF(ISNUMBER($AM297),$AM297,0))*(1-IF(ISNUMBER($J297),$J297,0)),"")</f>
        <v/>
      </c>
      <c r="O297" s="15" t="inlineStr">
        <is>
          <t>Coconut</t>
        </is>
      </c>
      <c r="P297" s="29" t="n">
        <v>0</v>
      </c>
      <c r="Q297" s="29" t="n">
        <v>270</v>
      </c>
      <c r="R297" s="29" t="n">
        <v>200</v>
      </c>
      <c r="S297" s="29" t="n">
        <v>24</v>
      </c>
      <c r="T297" s="29" t="n">
        <v>100</v>
      </c>
      <c r="U297" s="15" t="inlineStr">
        <is>
          <t>Cane sugar + glucose</t>
        </is>
      </c>
      <c r="V297" s="15" t="inlineStr">
        <is>
          <t>Magnesium + calcium + sodium + potassium, fast rehydration</t>
        </is>
      </c>
      <c r="W297" s="32" t="n"/>
      <c r="X297" s="32" t="n"/>
      <c r="Y297" s="32" t="n"/>
      <c r="Z297" s="32" t="n"/>
      <c r="AA297" s="15" t="inlineStr">
        <is>
          <t>High</t>
        </is>
      </c>
      <c r="AB297" s="15" t="inlineStr">
        <is>
          <t>Fast-growing Mexican import; strong Amazon momentum</t>
        </is>
      </c>
      <c r="AC297" s="15" t="inlineStr">
        <is>
          <t>Multi-mineral rehydration popular for recovery</t>
        </is>
      </c>
      <c r="AD297" s="15" t="inlineStr">
        <is>
          <t>Broad mineral profile (incl. magnesium) for serious rehydration.</t>
        </is>
      </c>
      <c r="AE297" s="32" t="n"/>
      <c r="AF297" s="34">
        <f>IF(AND(ISNUMBER($P297),ISNUMBER($AL297),$AL297&lt;&gt;0),ROUND($P297/$AL297*100,1),"")</f>
        <v/>
      </c>
      <c r="AG297" s="35">
        <f>IF(AND(ISNUMBER($S297),ISNUMBER($AL297),$AL297&lt;&gt;0),ROUND($S297/$AL297*100,2),"")</f>
        <v/>
      </c>
      <c r="AH297" s="34">
        <f>IF(AND(ISNUMBER($Q297),ISNUMBER($AL297),$AL297&lt;&gt;0),ROUND($Q297/$AL297*100,1),"")</f>
        <v/>
      </c>
      <c r="AI297" s="29">
        <f>IF(ISNUMBER($S297),IF($S297&lt;=1,"Yes","No"),"n/a")</f>
        <v/>
      </c>
      <c r="AJ297" s="29">
        <f>IF(ISNUMBER($S297),ROUND(MAX(0,MIN(100,100-$S297*2.5-IF(ISNUMBER($T297),$T297,0)*0.12+IF($S297&lt;=1,12,0))),0),"")</f>
        <v/>
      </c>
      <c r="AK297" s="29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29" t="n">
        <v>625</v>
      </c>
      <c r="AM297" s="30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Electrolit</t>
        </is>
      </c>
      <c r="B298" s="15" t="inlineStr">
        <is>
          <t>Electrolit Hydration Beverage | Blue Raspberry | single 625mL</t>
        </is>
      </c>
      <c r="C298" s="15" t="inlineStr">
        <is>
          <t>2) Electrolyte beverage (RTD)</t>
        </is>
      </c>
      <c r="D298" s="15" t="inlineStr">
        <is>
          <t>625 mL bottle</t>
        </is>
      </c>
      <c r="E298" s="29" t="n">
        <v>1</v>
      </c>
      <c r="F298" s="30" t="n"/>
      <c r="G298" s="31">
        <f>IF(AND(ISNUMBER($F298),ISNUMBER($E298),$E298&lt;&gt;0),$F298/$E298,"")</f>
        <v/>
      </c>
      <c r="H298" s="31">
        <f>IF(AND(ISNUMBER($F298),ISNUMBER($AL298),ISNUMBER($E298),($AL298*$E298)&lt;&gt;0),$F298/($AL298*$E298)*100,"")</f>
        <v/>
      </c>
      <c r="I298" s="32" t="n"/>
      <c r="J298" s="33" t="n"/>
      <c r="K298" s="31">
        <f>IF(AND(ISNUMBER($F298),ISNUMBER($J298)),$F298*(1-$J298),"")</f>
        <v/>
      </c>
      <c r="L298" s="32" t="n"/>
      <c r="M298" s="32" t="n"/>
      <c r="N298" s="31">
        <f>IF(ISNUMBER($F298),($F298-IF(ISNUMBER($AM298),$AM298,0))*(1-IF(ISNUMBER($J298),$J298,0)),"")</f>
        <v/>
      </c>
      <c r="O298" s="15" t="inlineStr">
        <is>
          <t>Blue Raspberry</t>
        </is>
      </c>
      <c r="P298" s="29" t="n">
        <v>0</v>
      </c>
      <c r="Q298" s="29" t="n">
        <v>270</v>
      </c>
      <c r="R298" s="29" t="n">
        <v>200</v>
      </c>
      <c r="S298" s="29" t="n">
        <v>24</v>
      </c>
      <c r="T298" s="29" t="n">
        <v>100</v>
      </c>
      <c r="U298" s="15" t="inlineStr">
        <is>
          <t>Cane sugar + glucose</t>
        </is>
      </c>
      <c r="V298" s="15" t="inlineStr">
        <is>
          <t>Magnesium + calcium + sodium + potassium, fast rehydration</t>
        </is>
      </c>
      <c r="W298" s="32" t="n"/>
      <c r="X298" s="32" t="n"/>
      <c r="Y298" s="32" t="n"/>
      <c r="Z298" s="32" t="n"/>
      <c r="AA298" s="15" t="inlineStr">
        <is>
          <t>High</t>
        </is>
      </c>
      <c r="AB298" s="15" t="inlineStr">
        <is>
          <t>Fast-growing Mexican import; strong Amazon momentum</t>
        </is>
      </c>
      <c r="AC298" s="15" t="inlineStr">
        <is>
          <t>Multi-mineral rehydration popular for recovery</t>
        </is>
      </c>
      <c r="AD298" s="15" t="inlineStr">
        <is>
          <t>Broad mineral profile (incl. magnesium) for serious rehydration.</t>
        </is>
      </c>
      <c r="AE298" s="32" t="n"/>
      <c r="AF298" s="34">
        <f>IF(AND(ISNUMBER($P298),ISNUMBER($AL298),$AL298&lt;&gt;0),ROUND($P298/$AL298*100,1),"")</f>
        <v/>
      </c>
      <c r="AG298" s="35">
        <f>IF(AND(ISNUMBER($S298),ISNUMBER($AL298),$AL298&lt;&gt;0),ROUND($S298/$AL298*100,2),"")</f>
        <v/>
      </c>
      <c r="AH298" s="34">
        <f>IF(AND(ISNUMBER($Q298),ISNUMBER($AL298),$AL298&lt;&gt;0),ROUND($Q298/$AL298*100,1),"")</f>
        <v/>
      </c>
      <c r="AI298" s="29">
        <f>IF(ISNUMBER($S298),IF($S298&lt;=1,"Yes","No"),"n/a")</f>
        <v/>
      </c>
      <c r="AJ298" s="29">
        <f>IF(ISNUMBER($S298),ROUND(MAX(0,MIN(100,100-$S298*2.5-IF(ISNUMBER($T298),$T298,0)*0.12+IF($S298&lt;=1,12,0))),0),"")</f>
        <v/>
      </c>
      <c r="AK298" s="29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29" t="n">
        <v>625</v>
      </c>
      <c r="AM298" s="30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Electrolit</t>
        </is>
      </c>
      <c r="B299" s="15" t="inlineStr">
        <is>
          <t>Electrolit Hydration Beverage | Blue Raspberry | 6-pack 625mL</t>
        </is>
      </c>
      <c r="C299" s="15" t="inlineStr">
        <is>
          <t>2) Electrolyte beverage (RTD)</t>
        </is>
      </c>
      <c r="D299" s="15" t="inlineStr">
        <is>
          <t>625 mL bottle</t>
        </is>
      </c>
      <c r="E299" s="29" t="n">
        <v>6</v>
      </c>
      <c r="F299" s="30" t="n"/>
      <c r="G299" s="31">
        <f>IF(AND(ISNUMBER($F299),ISNUMBER($E299),$E299&lt;&gt;0),$F299/$E299,"")</f>
        <v/>
      </c>
      <c r="H299" s="31">
        <f>IF(AND(ISNUMBER($F299),ISNUMBER($AL299),ISNUMBER($E299),($AL299*$E299)&lt;&gt;0),$F299/($AL299*$E299)*100,"")</f>
        <v/>
      </c>
      <c r="I299" s="32" t="n"/>
      <c r="J299" s="33" t="n"/>
      <c r="K299" s="31">
        <f>IF(AND(ISNUMBER($F299),ISNUMBER($J299)),$F299*(1-$J299),"")</f>
        <v/>
      </c>
      <c r="L299" s="32" t="n"/>
      <c r="M299" s="32" t="n"/>
      <c r="N299" s="31">
        <f>IF(ISNUMBER($F299),($F299-IF(ISNUMBER($AM299),$AM299,0))*(1-IF(ISNUMBER($J299),$J299,0)),"")</f>
        <v/>
      </c>
      <c r="O299" s="15" t="inlineStr">
        <is>
          <t>Blue Raspberry</t>
        </is>
      </c>
      <c r="P299" s="29" t="n">
        <v>0</v>
      </c>
      <c r="Q299" s="29" t="n">
        <v>270</v>
      </c>
      <c r="R299" s="29" t="n">
        <v>200</v>
      </c>
      <c r="S299" s="29" t="n">
        <v>24</v>
      </c>
      <c r="T299" s="29" t="n">
        <v>100</v>
      </c>
      <c r="U299" s="15" t="inlineStr">
        <is>
          <t>Cane sugar + glucose</t>
        </is>
      </c>
      <c r="V299" s="15" t="inlineStr">
        <is>
          <t>Magnesium + calcium + sodium + potassium, fast rehydration</t>
        </is>
      </c>
      <c r="W299" s="32" t="n"/>
      <c r="X299" s="32" t="n"/>
      <c r="Y299" s="32" t="n"/>
      <c r="Z299" s="32" t="n"/>
      <c r="AA299" s="15" t="inlineStr">
        <is>
          <t>High</t>
        </is>
      </c>
      <c r="AB299" s="15" t="inlineStr">
        <is>
          <t>Fast-growing Mexican import; strong Amazon momentum</t>
        </is>
      </c>
      <c r="AC299" s="15" t="inlineStr">
        <is>
          <t>Multi-mineral rehydration popular for recovery</t>
        </is>
      </c>
      <c r="AD299" s="15" t="inlineStr">
        <is>
          <t>Broad mineral profile (incl. magnesium) for serious rehydration.</t>
        </is>
      </c>
      <c r="AE299" s="32" t="n"/>
      <c r="AF299" s="34">
        <f>IF(AND(ISNUMBER($P299),ISNUMBER($AL299),$AL299&lt;&gt;0),ROUND($P299/$AL299*100,1),"")</f>
        <v/>
      </c>
      <c r="AG299" s="35">
        <f>IF(AND(ISNUMBER($S299),ISNUMBER($AL299),$AL299&lt;&gt;0),ROUND($S299/$AL299*100,2),"")</f>
        <v/>
      </c>
      <c r="AH299" s="34">
        <f>IF(AND(ISNUMBER($Q299),ISNUMBER($AL299),$AL299&lt;&gt;0),ROUND($Q299/$AL299*100,1),"")</f>
        <v/>
      </c>
      <c r="AI299" s="29">
        <f>IF(ISNUMBER($S299),IF($S299&lt;=1,"Yes","No"),"n/a")</f>
        <v/>
      </c>
      <c r="AJ299" s="29">
        <f>IF(ISNUMBER($S299),ROUND(MAX(0,MIN(100,100-$S299*2.5-IF(ISNUMBER($T299),$T299,0)*0.12+IF($S299&lt;=1,12,0))),0),"")</f>
        <v/>
      </c>
      <c r="AK299" s="29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29" t="n">
        <v>625</v>
      </c>
      <c r="AM299" s="30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Electrolit</t>
        </is>
      </c>
      <c r="B300" s="15" t="inlineStr">
        <is>
          <t>Electrolit Hydration Beverage | Blue Raspberry | 12-pack 625mL</t>
        </is>
      </c>
      <c r="C300" s="15" t="inlineStr">
        <is>
          <t>2) Electrolyte beverage (RTD)</t>
        </is>
      </c>
      <c r="D300" s="15" t="inlineStr">
        <is>
          <t>625 mL bottle</t>
        </is>
      </c>
      <c r="E300" s="29" t="n">
        <v>12</v>
      </c>
      <c r="F300" s="30" t="n"/>
      <c r="G300" s="31">
        <f>IF(AND(ISNUMBER($F300),ISNUMBER($E300),$E300&lt;&gt;0),$F300/$E300,"")</f>
        <v/>
      </c>
      <c r="H300" s="31">
        <f>IF(AND(ISNUMBER($F300),ISNUMBER($AL300),ISNUMBER($E300),($AL300*$E300)&lt;&gt;0),$F300/($AL300*$E300)*100,"")</f>
        <v/>
      </c>
      <c r="I300" s="32" t="n"/>
      <c r="J300" s="33" t="n"/>
      <c r="K300" s="31">
        <f>IF(AND(ISNUMBER($F300),ISNUMBER($J300)),$F300*(1-$J300),"")</f>
        <v/>
      </c>
      <c r="L300" s="32" t="n"/>
      <c r="M300" s="32" t="n"/>
      <c r="N300" s="31">
        <f>IF(ISNUMBER($F300),($F300-IF(ISNUMBER($AM300),$AM300,0))*(1-IF(ISNUMBER($J300),$J300,0)),"")</f>
        <v/>
      </c>
      <c r="O300" s="15" t="inlineStr">
        <is>
          <t>Blue Raspberry</t>
        </is>
      </c>
      <c r="P300" s="29" t="n">
        <v>0</v>
      </c>
      <c r="Q300" s="29" t="n">
        <v>270</v>
      </c>
      <c r="R300" s="29" t="n">
        <v>200</v>
      </c>
      <c r="S300" s="29" t="n">
        <v>24</v>
      </c>
      <c r="T300" s="29" t="n">
        <v>100</v>
      </c>
      <c r="U300" s="15" t="inlineStr">
        <is>
          <t>Cane sugar + glucose</t>
        </is>
      </c>
      <c r="V300" s="15" t="inlineStr">
        <is>
          <t>Magnesium + calcium + sodium + potassium, fast rehydration</t>
        </is>
      </c>
      <c r="W300" s="32" t="n"/>
      <c r="X300" s="32" t="n"/>
      <c r="Y300" s="32" t="n"/>
      <c r="Z300" s="32" t="n"/>
      <c r="AA300" s="15" t="inlineStr">
        <is>
          <t>High</t>
        </is>
      </c>
      <c r="AB300" s="15" t="inlineStr">
        <is>
          <t>Fast-growing Mexican import; strong Amazon momentum</t>
        </is>
      </c>
      <c r="AC300" s="15" t="inlineStr">
        <is>
          <t>Multi-mineral rehydration popular for recovery</t>
        </is>
      </c>
      <c r="AD300" s="15" t="inlineStr">
        <is>
          <t>Broad mineral profile (incl. magnesium) for serious rehydration.</t>
        </is>
      </c>
      <c r="AE300" s="32" t="n"/>
      <c r="AF300" s="34">
        <f>IF(AND(ISNUMBER($P300),ISNUMBER($AL300),$AL300&lt;&gt;0),ROUND($P300/$AL300*100,1),"")</f>
        <v/>
      </c>
      <c r="AG300" s="35">
        <f>IF(AND(ISNUMBER($S300),ISNUMBER($AL300),$AL300&lt;&gt;0),ROUND($S300/$AL300*100,2),"")</f>
        <v/>
      </c>
      <c r="AH300" s="34">
        <f>IF(AND(ISNUMBER($Q300),ISNUMBER($AL300),$AL300&lt;&gt;0),ROUND($Q300/$AL300*100,1),"")</f>
        <v/>
      </c>
      <c r="AI300" s="29">
        <f>IF(ISNUMBER($S300),IF($S300&lt;=1,"Yes","No"),"n/a")</f>
        <v/>
      </c>
      <c r="AJ300" s="29">
        <f>IF(ISNUMBER($S300),ROUND(MAX(0,MIN(100,100-$S300*2.5-IF(ISNUMBER($T300),$T300,0)*0.12+IF($S300&lt;=1,12,0))),0),"")</f>
        <v/>
      </c>
      <c r="AK300" s="29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29" t="n">
        <v>625</v>
      </c>
      <c r="AM300" s="30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Electrolit</t>
        </is>
      </c>
      <c r="B301" s="15" t="inlineStr">
        <is>
          <t>Electrolit Hydration Beverage | Blue Raspberry | 24-pack 625mL</t>
        </is>
      </c>
      <c r="C301" s="15" t="inlineStr">
        <is>
          <t>2) Electrolyte beverage (RTD)</t>
        </is>
      </c>
      <c r="D301" s="15" t="inlineStr">
        <is>
          <t>625 mL bottle</t>
        </is>
      </c>
      <c r="E301" s="29" t="n">
        <v>24</v>
      </c>
      <c r="F301" s="30" t="n"/>
      <c r="G301" s="31">
        <f>IF(AND(ISNUMBER($F301),ISNUMBER($E301),$E301&lt;&gt;0),$F301/$E301,"")</f>
        <v/>
      </c>
      <c r="H301" s="31">
        <f>IF(AND(ISNUMBER($F301),ISNUMBER($AL301),ISNUMBER($E301),($AL301*$E301)&lt;&gt;0),$F301/($AL301*$E301)*100,"")</f>
        <v/>
      </c>
      <c r="I301" s="32" t="n"/>
      <c r="J301" s="33" t="n"/>
      <c r="K301" s="31">
        <f>IF(AND(ISNUMBER($F301),ISNUMBER($J301)),$F301*(1-$J301),"")</f>
        <v/>
      </c>
      <c r="L301" s="32" t="n"/>
      <c r="M301" s="32" t="n"/>
      <c r="N301" s="31">
        <f>IF(ISNUMBER($F301),($F301-IF(ISNUMBER($AM301),$AM301,0))*(1-IF(ISNUMBER($J301),$J301,0)),"")</f>
        <v/>
      </c>
      <c r="O301" s="15" t="inlineStr">
        <is>
          <t>Blue Raspberry</t>
        </is>
      </c>
      <c r="P301" s="29" t="n">
        <v>0</v>
      </c>
      <c r="Q301" s="29" t="n">
        <v>270</v>
      </c>
      <c r="R301" s="29" t="n">
        <v>200</v>
      </c>
      <c r="S301" s="29" t="n">
        <v>24</v>
      </c>
      <c r="T301" s="29" t="n">
        <v>100</v>
      </c>
      <c r="U301" s="15" t="inlineStr">
        <is>
          <t>Cane sugar + glucose</t>
        </is>
      </c>
      <c r="V301" s="15" t="inlineStr">
        <is>
          <t>Magnesium + calcium + sodium + potassium, fast rehydration</t>
        </is>
      </c>
      <c r="W301" s="32" t="n"/>
      <c r="X301" s="32" t="n"/>
      <c r="Y301" s="32" t="n"/>
      <c r="Z301" s="32" t="n"/>
      <c r="AA301" s="15" t="inlineStr">
        <is>
          <t>High</t>
        </is>
      </c>
      <c r="AB301" s="15" t="inlineStr">
        <is>
          <t>Fast-growing Mexican import; strong Amazon momentum</t>
        </is>
      </c>
      <c r="AC301" s="15" t="inlineStr">
        <is>
          <t>Multi-mineral rehydration popular for recovery</t>
        </is>
      </c>
      <c r="AD301" s="15" t="inlineStr">
        <is>
          <t>Broad mineral profile (incl. magnesium) for serious rehydration.</t>
        </is>
      </c>
      <c r="AE301" s="32" t="n"/>
      <c r="AF301" s="34">
        <f>IF(AND(ISNUMBER($P301),ISNUMBER($AL301),$AL301&lt;&gt;0),ROUND($P301/$AL301*100,1),"")</f>
        <v/>
      </c>
      <c r="AG301" s="35">
        <f>IF(AND(ISNUMBER($S301),ISNUMBER($AL301),$AL301&lt;&gt;0),ROUND($S301/$AL301*100,2),"")</f>
        <v/>
      </c>
      <c r="AH301" s="34">
        <f>IF(AND(ISNUMBER($Q301),ISNUMBER($AL301),$AL301&lt;&gt;0),ROUND($Q301/$AL301*100,1),"")</f>
        <v/>
      </c>
      <c r="AI301" s="29">
        <f>IF(ISNUMBER($S301),IF($S301&lt;=1,"Yes","No"),"n/a")</f>
        <v/>
      </c>
      <c r="AJ301" s="29">
        <f>IF(ISNUMBER($S301),ROUND(MAX(0,MIN(100,100-$S301*2.5-IF(ISNUMBER($T301),$T301,0)*0.12+IF($S301&lt;=1,12,0))),0),"")</f>
        <v/>
      </c>
      <c r="AK301" s="29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29" t="n">
        <v>625</v>
      </c>
      <c r="AM301" s="30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Electrolit</t>
        </is>
      </c>
      <c r="B302" s="15" t="inlineStr">
        <is>
          <t>Electrolit Hydration Beverage | Grape | single 625mL</t>
        </is>
      </c>
      <c r="C302" s="15" t="inlineStr">
        <is>
          <t>2) Electrolyte beverage (RTD)</t>
        </is>
      </c>
      <c r="D302" s="15" t="inlineStr">
        <is>
          <t>625 mL bottle</t>
        </is>
      </c>
      <c r="E302" s="29" t="n">
        <v>1</v>
      </c>
      <c r="F302" s="30" t="n"/>
      <c r="G302" s="31">
        <f>IF(AND(ISNUMBER($F302),ISNUMBER($E302),$E302&lt;&gt;0),$F302/$E302,"")</f>
        <v/>
      </c>
      <c r="H302" s="31">
        <f>IF(AND(ISNUMBER($F302),ISNUMBER($AL302),ISNUMBER($E302),($AL302*$E302)&lt;&gt;0),$F302/($AL302*$E302)*100,"")</f>
        <v/>
      </c>
      <c r="I302" s="32" t="n"/>
      <c r="J302" s="33" t="n"/>
      <c r="K302" s="31">
        <f>IF(AND(ISNUMBER($F302),ISNUMBER($J302)),$F302*(1-$J302),"")</f>
        <v/>
      </c>
      <c r="L302" s="32" t="n"/>
      <c r="M302" s="32" t="n"/>
      <c r="N302" s="31">
        <f>IF(ISNUMBER($F302),($F302-IF(ISNUMBER($AM302),$AM302,0))*(1-IF(ISNUMBER($J302),$J302,0)),"")</f>
        <v/>
      </c>
      <c r="O302" s="15" t="inlineStr">
        <is>
          <t>Grape</t>
        </is>
      </c>
      <c r="P302" s="29" t="n">
        <v>0</v>
      </c>
      <c r="Q302" s="29" t="n">
        <v>270</v>
      </c>
      <c r="R302" s="29" t="n">
        <v>200</v>
      </c>
      <c r="S302" s="29" t="n">
        <v>24</v>
      </c>
      <c r="T302" s="29" t="n">
        <v>100</v>
      </c>
      <c r="U302" s="15" t="inlineStr">
        <is>
          <t>Cane sugar + glucose</t>
        </is>
      </c>
      <c r="V302" s="15" t="inlineStr">
        <is>
          <t>Magnesium + calcium + sodium + potassium, fast rehydration</t>
        </is>
      </c>
      <c r="W302" s="32" t="n"/>
      <c r="X302" s="32" t="n"/>
      <c r="Y302" s="32" t="n"/>
      <c r="Z302" s="32" t="n"/>
      <c r="AA302" s="15" t="inlineStr">
        <is>
          <t>High</t>
        </is>
      </c>
      <c r="AB302" s="15" t="inlineStr">
        <is>
          <t>Fast-growing Mexican import; strong Amazon momentum</t>
        </is>
      </c>
      <c r="AC302" s="15" t="inlineStr">
        <is>
          <t>Multi-mineral rehydration popular for recovery</t>
        </is>
      </c>
      <c r="AD302" s="15" t="inlineStr">
        <is>
          <t>Broad mineral profile (incl. magnesium) for serious rehydration.</t>
        </is>
      </c>
      <c r="AE302" s="32" t="n"/>
      <c r="AF302" s="34">
        <f>IF(AND(ISNUMBER($P302),ISNUMBER($AL302),$AL302&lt;&gt;0),ROUND($P302/$AL302*100,1),"")</f>
        <v/>
      </c>
      <c r="AG302" s="35">
        <f>IF(AND(ISNUMBER($S302),ISNUMBER($AL302),$AL302&lt;&gt;0),ROUND($S302/$AL302*100,2),"")</f>
        <v/>
      </c>
      <c r="AH302" s="34">
        <f>IF(AND(ISNUMBER($Q302),ISNUMBER($AL302),$AL302&lt;&gt;0),ROUND($Q302/$AL302*100,1),"")</f>
        <v/>
      </c>
      <c r="AI302" s="29">
        <f>IF(ISNUMBER($S302),IF($S302&lt;=1,"Yes","No"),"n/a")</f>
        <v/>
      </c>
      <c r="AJ302" s="29">
        <f>IF(ISNUMBER($S302),ROUND(MAX(0,MIN(100,100-$S302*2.5-IF(ISNUMBER($T302),$T302,0)*0.12+IF($S302&lt;=1,12,0))),0),"")</f>
        <v/>
      </c>
      <c r="AK302" s="29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29" t="n">
        <v>625</v>
      </c>
      <c r="AM302" s="30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Electrolit</t>
        </is>
      </c>
      <c r="B303" s="15" t="inlineStr">
        <is>
          <t>Electrolit Hydration Beverage | Grape | 6-pack 625mL</t>
        </is>
      </c>
      <c r="C303" s="15" t="inlineStr">
        <is>
          <t>2) Electrolyte beverage (RTD)</t>
        </is>
      </c>
      <c r="D303" s="15" t="inlineStr">
        <is>
          <t>625 mL bottle</t>
        </is>
      </c>
      <c r="E303" s="29" t="n">
        <v>6</v>
      </c>
      <c r="F303" s="30" t="n"/>
      <c r="G303" s="31">
        <f>IF(AND(ISNUMBER($F303),ISNUMBER($E303),$E303&lt;&gt;0),$F303/$E303,"")</f>
        <v/>
      </c>
      <c r="H303" s="31">
        <f>IF(AND(ISNUMBER($F303),ISNUMBER($AL303),ISNUMBER($E303),($AL303*$E303)&lt;&gt;0),$F303/($AL303*$E303)*100,"")</f>
        <v/>
      </c>
      <c r="I303" s="32" t="n"/>
      <c r="J303" s="33" t="n"/>
      <c r="K303" s="31">
        <f>IF(AND(ISNUMBER($F303),ISNUMBER($J303)),$F303*(1-$J303),"")</f>
        <v/>
      </c>
      <c r="L303" s="32" t="n"/>
      <c r="M303" s="32" t="n"/>
      <c r="N303" s="31">
        <f>IF(ISNUMBER($F303),($F303-IF(ISNUMBER($AM303),$AM303,0))*(1-IF(ISNUMBER($J303),$J303,0)),"")</f>
        <v/>
      </c>
      <c r="O303" s="15" t="inlineStr">
        <is>
          <t>Grape</t>
        </is>
      </c>
      <c r="P303" s="29" t="n">
        <v>0</v>
      </c>
      <c r="Q303" s="29" t="n">
        <v>270</v>
      </c>
      <c r="R303" s="29" t="n">
        <v>200</v>
      </c>
      <c r="S303" s="29" t="n">
        <v>24</v>
      </c>
      <c r="T303" s="29" t="n">
        <v>100</v>
      </c>
      <c r="U303" s="15" t="inlineStr">
        <is>
          <t>Cane sugar + glucose</t>
        </is>
      </c>
      <c r="V303" s="15" t="inlineStr">
        <is>
          <t>Magnesium + calcium + sodium + potassium, fast rehydration</t>
        </is>
      </c>
      <c r="W303" s="32" t="n"/>
      <c r="X303" s="32" t="n"/>
      <c r="Y303" s="32" t="n"/>
      <c r="Z303" s="32" t="n"/>
      <c r="AA303" s="15" t="inlineStr">
        <is>
          <t>High</t>
        </is>
      </c>
      <c r="AB303" s="15" t="inlineStr">
        <is>
          <t>Fast-growing Mexican import; strong Amazon momentum</t>
        </is>
      </c>
      <c r="AC303" s="15" t="inlineStr">
        <is>
          <t>Multi-mineral rehydration popular for recovery</t>
        </is>
      </c>
      <c r="AD303" s="15" t="inlineStr">
        <is>
          <t>Broad mineral profile (incl. magnesium) for serious rehydration.</t>
        </is>
      </c>
      <c r="AE303" s="32" t="n"/>
      <c r="AF303" s="34">
        <f>IF(AND(ISNUMBER($P303),ISNUMBER($AL303),$AL303&lt;&gt;0),ROUND($P303/$AL303*100,1),"")</f>
        <v/>
      </c>
      <c r="AG303" s="35">
        <f>IF(AND(ISNUMBER($S303),ISNUMBER($AL303),$AL303&lt;&gt;0),ROUND($S303/$AL303*100,2),"")</f>
        <v/>
      </c>
      <c r="AH303" s="34">
        <f>IF(AND(ISNUMBER($Q303),ISNUMBER($AL303),$AL303&lt;&gt;0),ROUND($Q303/$AL303*100,1),"")</f>
        <v/>
      </c>
      <c r="AI303" s="29">
        <f>IF(ISNUMBER($S303),IF($S303&lt;=1,"Yes","No"),"n/a")</f>
        <v/>
      </c>
      <c r="AJ303" s="29">
        <f>IF(ISNUMBER($S303),ROUND(MAX(0,MIN(100,100-$S303*2.5-IF(ISNUMBER($T303),$T303,0)*0.12+IF($S303&lt;=1,12,0))),0),"")</f>
        <v/>
      </c>
      <c r="AK303" s="29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29" t="n">
        <v>625</v>
      </c>
      <c r="AM303" s="30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Electrolit</t>
        </is>
      </c>
      <c r="B304" s="15" t="inlineStr">
        <is>
          <t>Electrolit Hydration Beverage | Grape | 12-pack 625mL</t>
        </is>
      </c>
      <c r="C304" s="15" t="inlineStr">
        <is>
          <t>2) Electrolyte beverage (RTD)</t>
        </is>
      </c>
      <c r="D304" s="15" t="inlineStr">
        <is>
          <t>625 mL bottle</t>
        </is>
      </c>
      <c r="E304" s="29" t="n">
        <v>12</v>
      </c>
      <c r="F304" s="30" t="n"/>
      <c r="G304" s="31">
        <f>IF(AND(ISNUMBER($F304),ISNUMBER($E304),$E304&lt;&gt;0),$F304/$E304,"")</f>
        <v/>
      </c>
      <c r="H304" s="31">
        <f>IF(AND(ISNUMBER($F304),ISNUMBER($AL304),ISNUMBER($E304),($AL304*$E304)&lt;&gt;0),$F304/($AL304*$E304)*100,"")</f>
        <v/>
      </c>
      <c r="I304" s="32" t="n"/>
      <c r="J304" s="33" t="n"/>
      <c r="K304" s="31">
        <f>IF(AND(ISNUMBER($F304),ISNUMBER($J304)),$F304*(1-$J304),"")</f>
        <v/>
      </c>
      <c r="L304" s="32" t="n"/>
      <c r="M304" s="32" t="n"/>
      <c r="N304" s="31">
        <f>IF(ISNUMBER($F304),($F304-IF(ISNUMBER($AM304),$AM304,0))*(1-IF(ISNUMBER($J304),$J304,0)),"")</f>
        <v/>
      </c>
      <c r="O304" s="15" t="inlineStr">
        <is>
          <t>Grape</t>
        </is>
      </c>
      <c r="P304" s="29" t="n">
        <v>0</v>
      </c>
      <c r="Q304" s="29" t="n">
        <v>270</v>
      </c>
      <c r="R304" s="29" t="n">
        <v>200</v>
      </c>
      <c r="S304" s="29" t="n">
        <v>24</v>
      </c>
      <c r="T304" s="29" t="n">
        <v>100</v>
      </c>
      <c r="U304" s="15" t="inlineStr">
        <is>
          <t>Cane sugar + glucose</t>
        </is>
      </c>
      <c r="V304" s="15" t="inlineStr">
        <is>
          <t>Magnesium + calcium + sodium + potassium, fast rehydration</t>
        </is>
      </c>
      <c r="W304" s="32" t="n"/>
      <c r="X304" s="32" t="n"/>
      <c r="Y304" s="32" t="n"/>
      <c r="Z304" s="32" t="n"/>
      <c r="AA304" s="15" t="inlineStr">
        <is>
          <t>High</t>
        </is>
      </c>
      <c r="AB304" s="15" t="inlineStr">
        <is>
          <t>Fast-growing Mexican import; strong Amazon momentum</t>
        </is>
      </c>
      <c r="AC304" s="15" t="inlineStr">
        <is>
          <t>Multi-mineral rehydration popular for recovery</t>
        </is>
      </c>
      <c r="AD304" s="15" t="inlineStr">
        <is>
          <t>Broad mineral profile (incl. magnesium) for serious rehydration.</t>
        </is>
      </c>
      <c r="AE304" s="32" t="n"/>
      <c r="AF304" s="34">
        <f>IF(AND(ISNUMBER($P304),ISNUMBER($AL304),$AL304&lt;&gt;0),ROUND($P304/$AL304*100,1),"")</f>
        <v/>
      </c>
      <c r="AG304" s="35">
        <f>IF(AND(ISNUMBER($S304),ISNUMBER($AL304),$AL304&lt;&gt;0),ROUND($S304/$AL304*100,2),"")</f>
        <v/>
      </c>
      <c r="AH304" s="34">
        <f>IF(AND(ISNUMBER($Q304),ISNUMBER($AL304),$AL304&lt;&gt;0),ROUND($Q304/$AL304*100,1),"")</f>
        <v/>
      </c>
      <c r="AI304" s="29">
        <f>IF(ISNUMBER($S304),IF($S304&lt;=1,"Yes","No"),"n/a")</f>
        <v/>
      </c>
      <c r="AJ304" s="29">
        <f>IF(ISNUMBER($S304),ROUND(MAX(0,MIN(100,100-$S304*2.5-IF(ISNUMBER($T304),$T304,0)*0.12+IF($S304&lt;=1,12,0))),0),"")</f>
        <v/>
      </c>
      <c r="AK304" s="29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29" t="n">
        <v>625</v>
      </c>
      <c r="AM304" s="30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Electrolit</t>
        </is>
      </c>
      <c r="B305" s="15" t="inlineStr">
        <is>
          <t>Electrolit Hydration Beverage | Grape | 24-pack 625mL</t>
        </is>
      </c>
      <c r="C305" s="15" t="inlineStr">
        <is>
          <t>2) Electrolyte beverage (RTD)</t>
        </is>
      </c>
      <c r="D305" s="15" t="inlineStr">
        <is>
          <t>625 mL bottle</t>
        </is>
      </c>
      <c r="E305" s="29" t="n">
        <v>24</v>
      </c>
      <c r="F305" s="30" t="n"/>
      <c r="G305" s="31">
        <f>IF(AND(ISNUMBER($F305),ISNUMBER($E305),$E305&lt;&gt;0),$F305/$E305,"")</f>
        <v/>
      </c>
      <c r="H305" s="31">
        <f>IF(AND(ISNUMBER($F305),ISNUMBER($AL305),ISNUMBER($E305),($AL305*$E305)&lt;&gt;0),$F305/($AL305*$E305)*100,"")</f>
        <v/>
      </c>
      <c r="I305" s="32" t="n"/>
      <c r="J305" s="33" t="n"/>
      <c r="K305" s="31">
        <f>IF(AND(ISNUMBER($F305),ISNUMBER($J305)),$F305*(1-$J305),"")</f>
        <v/>
      </c>
      <c r="L305" s="32" t="n"/>
      <c r="M305" s="32" t="n"/>
      <c r="N305" s="31">
        <f>IF(ISNUMBER($F305),($F305-IF(ISNUMBER($AM305),$AM305,0))*(1-IF(ISNUMBER($J305),$J305,0)),"")</f>
        <v/>
      </c>
      <c r="O305" s="15" t="inlineStr">
        <is>
          <t>Grape</t>
        </is>
      </c>
      <c r="P305" s="29" t="n">
        <v>0</v>
      </c>
      <c r="Q305" s="29" t="n">
        <v>270</v>
      </c>
      <c r="R305" s="29" t="n">
        <v>200</v>
      </c>
      <c r="S305" s="29" t="n">
        <v>24</v>
      </c>
      <c r="T305" s="29" t="n">
        <v>100</v>
      </c>
      <c r="U305" s="15" t="inlineStr">
        <is>
          <t>Cane sugar + glucose</t>
        </is>
      </c>
      <c r="V305" s="15" t="inlineStr">
        <is>
          <t>Magnesium + calcium + sodium + potassium, fast rehydration</t>
        </is>
      </c>
      <c r="W305" s="32" t="n"/>
      <c r="X305" s="32" t="n"/>
      <c r="Y305" s="32" t="n"/>
      <c r="Z305" s="32" t="n"/>
      <c r="AA305" s="15" t="inlineStr">
        <is>
          <t>High</t>
        </is>
      </c>
      <c r="AB305" s="15" t="inlineStr">
        <is>
          <t>Fast-growing Mexican import; strong Amazon momentum</t>
        </is>
      </c>
      <c r="AC305" s="15" t="inlineStr">
        <is>
          <t>Multi-mineral rehydration popular for recovery</t>
        </is>
      </c>
      <c r="AD305" s="15" t="inlineStr">
        <is>
          <t>Broad mineral profile (incl. magnesium) for serious rehydration.</t>
        </is>
      </c>
      <c r="AE305" s="32" t="n"/>
      <c r="AF305" s="34">
        <f>IF(AND(ISNUMBER($P305),ISNUMBER($AL305),$AL305&lt;&gt;0),ROUND($P305/$AL305*100,1),"")</f>
        <v/>
      </c>
      <c r="AG305" s="35">
        <f>IF(AND(ISNUMBER($S305),ISNUMBER($AL305),$AL305&lt;&gt;0),ROUND($S305/$AL305*100,2),"")</f>
        <v/>
      </c>
      <c r="AH305" s="34">
        <f>IF(AND(ISNUMBER($Q305),ISNUMBER($AL305),$AL305&lt;&gt;0),ROUND($Q305/$AL305*100,1),"")</f>
        <v/>
      </c>
      <c r="AI305" s="29">
        <f>IF(ISNUMBER($S305),IF($S305&lt;=1,"Yes","No"),"n/a")</f>
        <v/>
      </c>
      <c r="AJ305" s="29">
        <f>IF(ISNUMBER($S305),ROUND(MAX(0,MIN(100,100-$S305*2.5-IF(ISNUMBER($T305),$T305,0)*0.12+IF($S305&lt;=1,12,0))),0),"")</f>
        <v/>
      </c>
      <c r="AK305" s="29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29" t="n">
        <v>625</v>
      </c>
      <c r="AM305" s="30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Gatorade</t>
        </is>
      </c>
      <c r="B306" s="15" t="inlineStr">
        <is>
          <t>Gatorade Fit Electrolyte Beverage | Tropical Mango | single 591mL</t>
        </is>
      </c>
      <c r="C306" s="15" t="inlineStr">
        <is>
          <t>2) Electrolyte beverage (RTD)</t>
        </is>
      </c>
      <c r="D306" s="15" t="inlineStr">
        <is>
          <t>591 mL bottle</t>
        </is>
      </c>
      <c r="E306" s="29" t="n">
        <v>1</v>
      </c>
      <c r="F306" s="30" t="n"/>
      <c r="G306" s="31">
        <f>IF(AND(ISNUMBER($F306),ISNUMBER($E306),$E306&lt;&gt;0),$F306/$E306,"")</f>
        <v/>
      </c>
      <c r="H306" s="31">
        <f>IF(AND(ISNUMBER($F306),ISNUMBER($AL306),ISNUMBER($E306),($AL306*$E306)&lt;&gt;0),$F306/($AL306*$E306)*100,"")</f>
        <v/>
      </c>
      <c r="I306" s="32" t="n"/>
      <c r="J306" s="33" t="n"/>
      <c r="K306" s="31">
        <f>IF(AND(ISNUMBER($F306),ISNUMBER($J306)),$F306*(1-$J306),"")</f>
        <v/>
      </c>
      <c r="L306" s="32" t="n"/>
      <c r="M306" s="32" t="n"/>
      <c r="N306" s="31">
        <f>IF(ISNUMBER($F306),($F306-IF(ISNUMBER($AM306),$AM306,0))*(1-IF(ISNUMBER($J306),$J306,0)),"")</f>
        <v/>
      </c>
      <c r="O306" s="15" t="inlineStr">
        <is>
          <t>Tropical Mango</t>
        </is>
      </c>
      <c r="P306" s="29" t="n">
        <v>0</v>
      </c>
      <c r="Q306" s="29" t="n">
        <v>200</v>
      </c>
      <c r="R306" s="29" t="n">
        <v>80</v>
      </c>
      <c r="S306" s="29" t="n">
        <v>0</v>
      </c>
      <c r="T306" s="29" t="n">
        <v>5</v>
      </c>
      <c r="U306" s="15" t="inlineStr">
        <is>
          <t>Stevia</t>
        </is>
      </c>
      <c r="V306" s="15" t="inlineStr">
        <is>
          <t>No added sugar, naturally sweetened, electrolytes + vitamins A &amp; C</t>
        </is>
      </c>
      <c r="W306" s="32" t="n"/>
      <c r="X306" s="32" t="n"/>
      <c r="Y306" s="32" t="n"/>
      <c r="Z306" s="32" t="n"/>
      <c r="AA306" s="15" t="inlineStr">
        <is>
          <t>Medium</t>
        </is>
      </c>
      <c r="AB306" s="15" t="inlineStr">
        <is>
          <t>Clean-label line targeting wellness shoppers</t>
        </is>
      </c>
      <c r="AC306" s="15" t="inlineStr">
        <is>
          <t>Cleaner-label Gatorade with no added sugar</t>
        </is>
      </c>
      <c r="AD306" s="15" t="inlineStr">
        <is>
          <t>Gatorade electrolytes with stevia and added vitamins.</t>
        </is>
      </c>
      <c r="AE306" s="32" t="n"/>
      <c r="AF306" s="34">
        <f>IF(AND(ISNUMBER($P306),ISNUMBER($AL306),$AL306&lt;&gt;0),ROUND($P306/$AL306*100,1),"")</f>
        <v/>
      </c>
      <c r="AG306" s="35">
        <f>IF(AND(ISNUMBER($S306),ISNUMBER($AL306),$AL306&lt;&gt;0),ROUND($S306/$AL306*100,2),"")</f>
        <v/>
      </c>
      <c r="AH306" s="34">
        <f>IF(AND(ISNUMBER($Q306),ISNUMBER($AL306),$AL306&lt;&gt;0),ROUND($Q306/$AL306*100,1),"")</f>
        <v/>
      </c>
      <c r="AI306" s="29">
        <f>IF(ISNUMBER($S306),IF($S306&lt;=1,"Yes","No"),"n/a")</f>
        <v/>
      </c>
      <c r="AJ306" s="29">
        <f>IF(ISNUMBER($S306),ROUND(MAX(0,MIN(100,100-$S306*2.5-IF(ISNUMBER($T306),$T306,0)*0.12+IF($S306&lt;=1,12,0))),0),"")</f>
        <v/>
      </c>
      <c r="AK306" s="29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29" t="n">
        <v>591</v>
      </c>
      <c r="AM306" s="30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Gatorade</t>
        </is>
      </c>
      <c r="B307" s="15" t="inlineStr">
        <is>
          <t>Gatorade Fit Electrolyte Beverage | Tropical Mango | 6-pack 591mL</t>
        </is>
      </c>
      <c r="C307" s="15" t="inlineStr">
        <is>
          <t>2) Electrolyte beverage (RTD)</t>
        </is>
      </c>
      <c r="D307" s="15" t="inlineStr">
        <is>
          <t>591 mL bottle</t>
        </is>
      </c>
      <c r="E307" s="29" t="n">
        <v>6</v>
      </c>
      <c r="F307" s="30" t="n"/>
      <c r="G307" s="31">
        <f>IF(AND(ISNUMBER($F307),ISNUMBER($E307),$E307&lt;&gt;0),$F307/$E307,"")</f>
        <v/>
      </c>
      <c r="H307" s="31">
        <f>IF(AND(ISNUMBER($F307),ISNUMBER($AL307),ISNUMBER($E307),($AL307*$E307)&lt;&gt;0),$F307/($AL307*$E307)*100,"")</f>
        <v/>
      </c>
      <c r="I307" s="32" t="n"/>
      <c r="J307" s="33" t="n"/>
      <c r="K307" s="31">
        <f>IF(AND(ISNUMBER($F307),ISNUMBER($J307)),$F307*(1-$J307),"")</f>
        <v/>
      </c>
      <c r="L307" s="32" t="n"/>
      <c r="M307" s="32" t="n"/>
      <c r="N307" s="31">
        <f>IF(ISNUMBER($F307),($F307-IF(ISNUMBER($AM307),$AM307,0))*(1-IF(ISNUMBER($J307),$J307,0)),"")</f>
        <v/>
      </c>
      <c r="O307" s="15" t="inlineStr">
        <is>
          <t>Tropical Mango</t>
        </is>
      </c>
      <c r="P307" s="29" t="n">
        <v>0</v>
      </c>
      <c r="Q307" s="29" t="n">
        <v>200</v>
      </c>
      <c r="R307" s="29" t="n">
        <v>80</v>
      </c>
      <c r="S307" s="29" t="n">
        <v>0</v>
      </c>
      <c r="T307" s="29" t="n">
        <v>5</v>
      </c>
      <c r="U307" s="15" t="inlineStr">
        <is>
          <t>Stevia</t>
        </is>
      </c>
      <c r="V307" s="15" t="inlineStr">
        <is>
          <t>No added sugar, naturally sweetened, electrolytes + vitamins A &amp; C</t>
        </is>
      </c>
      <c r="W307" s="32" t="n"/>
      <c r="X307" s="32" t="n"/>
      <c r="Y307" s="32" t="n"/>
      <c r="Z307" s="32" t="n"/>
      <c r="AA307" s="15" t="inlineStr">
        <is>
          <t>Medium</t>
        </is>
      </c>
      <c r="AB307" s="15" t="inlineStr">
        <is>
          <t>Clean-label line targeting wellness shoppers</t>
        </is>
      </c>
      <c r="AC307" s="15" t="inlineStr">
        <is>
          <t>Cleaner-label Gatorade with no added sugar</t>
        </is>
      </c>
      <c r="AD307" s="15" t="inlineStr">
        <is>
          <t>Gatorade electrolytes with stevia and added vitamins.</t>
        </is>
      </c>
      <c r="AE307" s="32" t="n"/>
      <c r="AF307" s="34">
        <f>IF(AND(ISNUMBER($P307),ISNUMBER($AL307),$AL307&lt;&gt;0),ROUND($P307/$AL307*100,1),"")</f>
        <v/>
      </c>
      <c r="AG307" s="35">
        <f>IF(AND(ISNUMBER($S307),ISNUMBER($AL307),$AL307&lt;&gt;0),ROUND($S307/$AL307*100,2),"")</f>
        <v/>
      </c>
      <c r="AH307" s="34">
        <f>IF(AND(ISNUMBER($Q307),ISNUMBER($AL307),$AL307&lt;&gt;0),ROUND($Q307/$AL307*100,1),"")</f>
        <v/>
      </c>
      <c r="AI307" s="29">
        <f>IF(ISNUMBER($S307),IF($S307&lt;=1,"Yes","No"),"n/a")</f>
        <v/>
      </c>
      <c r="AJ307" s="29">
        <f>IF(ISNUMBER($S307),ROUND(MAX(0,MIN(100,100-$S307*2.5-IF(ISNUMBER($T307),$T307,0)*0.12+IF($S307&lt;=1,12,0))),0),"")</f>
        <v/>
      </c>
      <c r="AK307" s="29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29" t="n">
        <v>591</v>
      </c>
      <c r="AM307" s="30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Gatorade</t>
        </is>
      </c>
      <c r="B308" s="15" t="inlineStr">
        <is>
          <t>Gatorade Fit Electrolyte Beverage | Tropical Mango | 12-pack 591mL</t>
        </is>
      </c>
      <c r="C308" s="15" t="inlineStr">
        <is>
          <t>2) Electrolyte beverage (RTD)</t>
        </is>
      </c>
      <c r="D308" s="15" t="inlineStr">
        <is>
          <t>591 mL bottle</t>
        </is>
      </c>
      <c r="E308" s="29" t="n">
        <v>12</v>
      </c>
      <c r="F308" s="30" t="n"/>
      <c r="G308" s="31">
        <f>IF(AND(ISNUMBER($F308),ISNUMBER($E308),$E308&lt;&gt;0),$F308/$E308,"")</f>
        <v/>
      </c>
      <c r="H308" s="31">
        <f>IF(AND(ISNUMBER($F308),ISNUMBER($AL308),ISNUMBER($E308),($AL308*$E308)&lt;&gt;0),$F308/($AL308*$E308)*100,"")</f>
        <v/>
      </c>
      <c r="I308" s="32" t="n"/>
      <c r="J308" s="33" t="n"/>
      <c r="K308" s="31">
        <f>IF(AND(ISNUMBER($F308),ISNUMBER($J308)),$F308*(1-$J308),"")</f>
        <v/>
      </c>
      <c r="L308" s="32" t="n"/>
      <c r="M308" s="32" t="n"/>
      <c r="N308" s="31">
        <f>IF(ISNUMBER($F308),($F308-IF(ISNUMBER($AM308),$AM308,0))*(1-IF(ISNUMBER($J308),$J308,0)),"")</f>
        <v/>
      </c>
      <c r="O308" s="15" t="inlineStr">
        <is>
          <t>Tropical Mango</t>
        </is>
      </c>
      <c r="P308" s="29" t="n">
        <v>0</v>
      </c>
      <c r="Q308" s="29" t="n">
        <v>200</v>
      </c>
      <c r="R308" s="29" t="n">
        <v>80</v>
      </c>
      <c r="S308" s="29" t="n">
        <v>0</v>
      </c>
      <c r="T308" s="29" t="n">
        <v>5</v>
      </c>
      <c r="U308" s="15" t="inlineStr">
        <is>
          <t>Stevia</t>
        </is>
      </c>
      <c r="V308" s="15" t="inlineStr">
        <is>
          <t>No added sugar, naturally sweetened, electrolytes + vitamins A &amp; C</t>
        </is>
      </c>
      <c r="W308" s="32" t="n"/>
      <c r="X308" s="32" t="n"/>
      <c r="Y308" s="32" t="n"/>
      <c r="Z308" s="32" t="n"/>
      <c r="AA308" s="15" t="inlineStr">
        <is>
          <t>Medium</t>
        </is>
      </c>
      <c r="AB308" s="15" t="inlineStr">
        <is>
          <t>Clean-label line targeting wellness shoppers</t>
        </is>
      </c>
      <c r="AC308" s="15" t="inlineStr">
        <is>
          <t>Cleaner-label Gatorade with no added sugar</t>
        </is>
      </c>
      <c r="AD308" s="15" t="inlineStr">
        <is>
          <t>Gatorade electrolytes with stevia and added vitamins.</t>
        </is>
      </c>
      <c r="AE308" s="32" t="n"/>
      <c r="AF308" s="34">
        <f>IF(AND(ISNUMBER($P308),ISNUMBER($AL308),$AL308&lt;&gt;0),ROUND($P308/$AL308*100,1),"")</f>
        <v/>
      </c>
      <c r="AG308" s="35">
        <f>IF(AND(ISNUMBER($S308),ISNUMBER($AL308),$AL308&lt;&gt;0),ROUND($S308/$AL308*100,2),"")</f>
        <v/>
      </c>
      <c r="AH308" s="34">
        <f>IF(AND(ISNUMBER($Q308),ISNUMBER($AL308),$AL308&lt;&gt;0),ROUND($Q308/$AL308*100,1),"")</f>
        <v/>
      </c>
      <c r="AI308" s="29">
        <f>IF(ISNUMBER($S308),IF($S308&lt;=1,"Yes","No"),"n/a")</f>
        <v/>
      </c>
      <c r="AJ308" s="29">
        <f>IF(ISNUMBER($S308),ROUND(MAX(0,MIN(100,100-$S308*2.5-IF(ISNUMBER($T308),$T308,0)*0.12+IF($S308&lt;=1,12,0))),0),"")</f>
        <v/>
      </c>
      <c r="AK308" s="29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29" t="n">
        <v>591</v>
      </c>
      <c r="AM308" s="30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Gatorade</t>
        </is>
      </c>
      <c r="B309" s="15" t="inlineStr">
        <is>
          <t>Gatorade Fit Electrolyte Beverage | Tropical Mango | 24-pack 591mL</t>
        </is>
      </c>
      <c r="C309" s="15" t="inlineStr">
        <is>
          <t>2) Electrolyte beverage (RTD)</t>
        </is>
      </c>
      <c r="D309" s="15" t="inlineStr">
        <is>
          <t>591 mL bottle</t>
        </is>
      </c>
      <c r="E309" s="29" t="n">
        <v>24</v>
      </c>
      <c r="F309" s="30" t="n"/>
      <c r="G309" s="31">
        <f>IF(AND(ISNUMBER($F309),ISNUMBER($E309),$E309&lt;&gt;0),$F309/$E309,"")</f>
        <v/>
      </c>
      <c r="H309" s="31">
        <f>IF(AND(ISNUMBER($F309),ISNUMBER($AL309),ISNUMBER($E309),($AL309*$E309)&lt;&gt;0),$F309/($AL309*$E309)*100,"")</f>
        <v/>
      </c>
      <c r="I309" s="32" t="n"/>
      <c r="J309" s="33" t="n"/>
      <c r="K309" s="31">
        <f>IF(AND(ISNUMBER($F309),ISNUMBER($J309)),$F309*(1-$J309),"")</f>
        <v/>
      </c>
      <c r="L309" s="32" t="n"/>
      <c r="M309" s="32" t="n"/>
      <c r="N309" s="31">
        <f>IF(ISNUMBER($F309),($F309-IF(ISNUMBER($AM309),$AM309,0))*(1-IF(ISNUMBER($J309),$J309,0)),"")</f>
        <v/>
      </c>
      <c r="O309" s="15" t="inlineStr">
        <is>
          <t>Tropical Mango</t>
        </is>
      </c>
      <c r="P309" s="29" t="n">
        <v>0</v>
      </c>
      <c r="Q309" s="29" t="n">
        <v>200</v>
      </c>
      <c r="R309" s="29" t="n">
        <v>80</v>
      </c>
      <c r="S309" s="29" t="n">
        <v>0</v>
      </c>
      <c r="T309" s="29" t="n">
        <v>5</v>
      </c>
      <c r="U309" s="15" t="inlineStr">
        <is>
          <t>Stevia</t>
        </is>
      </c>
      <c r="V309" s="15" t="inlineStr">
        <is>
          <t>No added sugar, naturally sweetened, electrolytes + vitamins A &amp; C</t>
        </is>
      </c>
      <c r="W309" s="32" t="n"/>
      <c r="X309" s="32" t="n"/>
      <c r="Y309" s="32" t="n"/>
      <c r="Z309" s="32" t="n"/>
      <c r="AA309" s="15" t="inlineStr">
        <is>
          <t>Medium</t>
        </is>
      </c>
      <c r="AB309" s="15" t="inlineStr">
        <is>
          <t>Clean-label line targeting wellness shoppers</t>
        </is>
      </c>
      <c r="AC309" s="15" t="inlineStr">
        <is>
          <t>Cleaner-label Gatorade with no added sugar</t>
        </is>
      </c>
      <c r="AD309" s="15" t="inlineStr">
        <is>
          <t>Gatorade electrolytes with stevia and added vitamins.</t>
        </is>
      </c>
      <c r="AE309" s="32" t="n"/>
      <c r="AF309" s="34">
        <f>IF(AND(ISNUMBER($P309),ISNUMBER($AL309),$AL309&lt;&gt;0),ROUND($P309/$AL309*100,1),"")</f>
        <v/>
      </c>
      <c r="AG309" s="35">
        <f>IF(AND(ISNUMBER($S309),ISNUMBER($AL309),$AL309&lt;&gt;0),ROUND($S309/$AL309*100,2),"")</f>
        <v/>
      </c>
      <c r="AH309" s="34">
        <f>IF(AND(ISNUMBER($Q309),ISNUMBER($AL309),$AL309&lt;&gt;0),ROUND($Q309/$AL309*100,1),"")</f>
        <v/>
      </c>
      <c r="AI309" s="29">
        <f>IF(ISNUMBER($S309),IF($S309&lt;=1,"Yes","No"),"n/a")</f>
        <v/>
      </c>
      <c r="AJ309" s="29">
        <f>IF(ISNUMBER($S309),ROUND(MAX(0,MIN(100,100-$S309*2.5-IF(ISNUMBER($T309),$T309,0)*0.12+IF($S309&lt;=1,12,0))),0),"")</f>
        <v/>
      </c>
      <c r="AK309" s="29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29" t="n">
        <v>591</v>
      </c>
      <c r="AM309" s="30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Gatorade</t>
        </is>
      </c>
      <c r="B310" s="15" t="inlineStr">
        <is>
          <t>Gatorade Fit Electrolyte Beverage | Blue Citrus | single 591mL</t>
        </is>
      </c>
      <c r="C310" s="15" t="inlineStr">
        <is>
          <t>2) Electrolyte beverage (RTD)</t>
        </is>
      </c>
      <c r="D310" s="15" t="inlineStr">
        <is>
          <t>591 mL bottle</t>
        </is>
      </c>
      <c r="E310" s="29" t="n">
        <v>1</v>
      </c>
      <c r="F310" s="30" t="n"/>
      <c r="G310" s="31">
        <f>IF(AND(ISNUMBER($F310),ISNUMBER($E310),$E310&lt;&gt;0),$F310/$E310,"")</f>
        <v/>
      </c>
      <c r="H310" s="31">
        <f>IF(AND(ISNUMBER($F310),ISNUMBER($AL310),ISNUMBER($E310),($AL310*$E310)&lt;&gt;0),$F310/($AL310*$E310)*100,"")</f>
        <v/>
      </c>
      <c r="I310" s="32" t="n"/>
      <c r="J310" s="33" t="n"/>
      <c r="K310" s="31">
        <f>IF(AND(ISNUMBER($F310),ISNUMBER($J310)),$F310*(1-$J310),"")</f>
        <v/>
      </c>
      <c r="L310" s="32" t="n"/>
      <c r="M310" s="32" t="n"/>
      <c r="N310" s="31">
        <f>IF(ISNUMBER($F310),($F310-IF(ISNUMBER($AM310),$AM310,0))*(1-IF(ISNUMBER($J310),$J310,0)),"")</f>
        <v/>
      </c>
      <c r="O310" s="15" t="inlineStr">
        <is>
          <t>Blue Citrus</t>
        </is>
      </c>
      <c r="P310" s="29" t="n">
        <v>0</v>
      </c>
      <c r="Q310" s="29" t="n">
        <v>200</v>
      </c>
      <c r="R310" s="29" t="n">
        <v>80</v>
      </c>
      <c r="S310" s="29" t="n">
        <v>0</v>
      </c>
      <c r="T310" s="29" t="n">
        <v>5</v>
      </c>
      <c r="U310" s="15" t="inlineStr">
        <is>
          <t>Stevia</t>
        </is>
      </c>
      <c r="V310" s="15" t="inlineStr">
        <is>
          <t>No added sugar, naturally sweetened, electrolytes + vitamins A &amp; C</t>
        </is>
      </c>
      <c r="W310" s="32" t="n"/>
      <c r="X310" s="32" t="n"/>
      <c r="Y310" s="32" t="n"/>
      <c r="Z310" s="32" t="n"/>
      <c r="AA310" s="15" t="inlineStr">
        <is>
          <t>Medium</t>
        </is>
      </c>
      <c r="AB310" s="15" t="inlineStr">
        <is>
          <t>Clean-label line targeting wellness shoppers</t>
        </is>
      </c>
      <c r="AC310" s="15" t="inlineStr">
        <is>
          <t>Cleaner-label Gatorade with no added sugar</t>
        </is>
      </c>
      <c r="AD310" s="15" t="inlineStr">
        <is>
          <t>Gatorade electrolytes with stevia and added vitamins.</t>
        </is>
      </c>
      <c r="AE310" s="32" t="n"/>
      <c r="AF310" s="34">
        <f>IF(AND(ISNUMBER($P310),ISNUMBER($AL310),$AL310&lt;&gt;0),ROUND($P310/$AL310*100,1),"")</f>
        <v/>
      </c>
      <c r="AG310" s="35">
        <f>IF(AND(ISNUMBER($S310),ISNUMBER($AL310),$AL310&lt;&gt;0),ROUND($S310/$AL310*100,2),"")</f>
        <v/>
      </c>
      <c r="AH310" s="34">
        <f>IF(AND(ISNUMBER($Q310),ISNUMBER($AL310),$AL310&lt;&gt;0),ROUND($Q310/$AL310*100,1),"")</f>
        <v/>
      </c>
      <c r="AI310" s="29">
        <f>IF(ISNUMBER($S310),IF($S310&lt;=1,"Yes","No"),"n/a")</f>
        <v/>
      </c>
      <c r="AJ310" s="29">
        <f>IF(ISNUMBER($S310),ROUND(MAX(0,MIN(100,100-$S310*2.5-IF(ISNUMBER($T310),$T310,0)*0.12+IF($S310&lt;=1,12,0))),0),"")</f>
        <v/>
      </c>
      <c r="AK310" s="29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29" t="n">
        <v>591</v>
      </c>
      <c r="AM310" s="30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Gatorade</t>
        </is>
      </c>
      <c r="B311" s="15" t="inlineStr">
        <is>
          <t>Gatorade Fit Electrolyte Beverage | Blue Citrus | 6-pack 591mL</t>
        </is>
      </c>
      <c r="C311" s="15" t="inlineStr">
        <is>
          <t>2) Electrolyte beverage (RTD)</t>
        </is>
      </c>
      <c r="D311" s="15" t="inlineStr">
        <is>
          <t>591 mL bottle</t>
        </is>
      </c>
      <c r="E311" s="29" t="n">
        <v>6</v>
      </c>
      <c r="F311" s="30" t="n"/>
      <c r="G311" s="31">
        <f>IF(AND(ISNUMBER($F311),ISNUMBER($E311),$E311&lt;&gt;0),$F311/$E311,"")</f>
        <v/>
      </c>
      <c r="H311" s="31">
        <f>IF(AND(ISNUMBER($F311),ISNUMBER($AL311),ISNUMBER($E311),($AL311*$E311)&lt;&gt;0),$F311/($AL311*$E311)*100,"")</f>
        <v/>
      </c>
      <c r="I311" s="32" t="n"/>
      <c r="J311" s="33" t="n"/>
      <c r="K311" s="31">
        <f>IF(AND(ISNUMBER($F311),ISNUMBER($J311)),$F311*(1-$J311),"")</f>
        <v/>
      </c>
      <c r="L311" s="32" t="n"/>
      <c r="M311" s="32" t="n"/>
      <c r="N311" s="31">
        <f>IF(ISNUMBER($F311),($F311-IF(ISNUMBER($AM311),$AM311,0))*(1-IF(ISNUMBER($J311),$J311,0)),"")</f>
        <v/>
      </c>
      <c r="O311" s="15" t="inlineStr">
        <is>
          <t>Blue Citrus</t>
        </is>
      </c>
      <c r="P311" s="29" t="n">
        <v>0</v>
      </c>
      <c r="Q311" s="29" t="n">
        <v>200</v>
      </c>
      <c r="R311" s="29" t="n">
        <v>80</v>
      </c>
      <c r="S311" s="29" t="n">
        <v>0</v>
      </c>
      <c r="T311" s="29" t="n">
        <v>5</v>
      </c>
      <c r="U311" s="15" t="inlineStr">
        <is>
          <t>Stevia</t>
        </is>
      </c>
      <c r="V311" s="15" t="inlineStr">
        <is>
          <t>No added sugar, naturally sweetened, electrolytes + vitamins A &amp; C</t>
        </is>
      </c>
      <c r="W311" s="32" t="n"/>
      <c r="X311" s="32" t="n"/>
      <c r="Y311" s="32" t="n"/>
      <c r="Z311" s="32" t="n"/>
      <c r="AA311" s="15" t="inlineStr">
        <is>
          <t>Medium</t>
        </is>
      </c>
      <c r="AB311" s="15" t="inlineStr">
        <is>
          <t>Clean-label line targeting wellness shoppers</t>
        </is>
      </c>
      <c r="AC311" s="15" t="inlineStr">
        <is>
          <t>Cleaner-label Gatorade with no added sugar</t>
        </is>
      </c>
      <c r="AD311" s="15" t="inlineStr">
        <is>
          <t>Gatorade electrolytes with stevia and added vitamins.</t>
        </is>
      </c>
      <c r="AE311" s="32" t="n"/>
      <c r="AF311" s="34">
        <f>IF(AND(ISNUMBER($P311),ISNUMBER($AL311),$AL311&lt;&gt;0),ROUND($P311/$AL311*100,1),"")</f>
        <v/>
      </c>
      <c r="AG311" s="35">
        <f>IF(AND(ISNUMBER($S311),ISNUMBER($AL311),$AL311&lt;&gt;0),ROUND($S311/$AL311*100,2),"")</f>
        <v/>
      </c>
      <c r="AH311" s="34">
        <f>IF(AND(ISNUMBER($Q311),ISNUMBER($AL311),$AL311&lt;&gt;0),ROUND($Q311/$AL311*100,1),"")</f>
        <v/>
      </c>
      <c r="AI311" s="29">
        <f>IF(ISNUMBER($S311),IF($S311&lt;=1,"Yes","No"),"n/a")</f>
        <v/>
      </c>
      <c r="AJ311" s="29">
        <f>IF(ISNUMBER($S311),ROUND(MAX(0,MIN(100,100-$S311*2.5-IF(ISNUMBER($T311),$T311,0)*0.12+IF($S311&lt;=1,12,0))),0),"")</f>
        <v/>
      </c>
      <c r="AK311" s="29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29" t="n">
        <v>591</v>
      </c>
      <c r="AM311" s="30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Gatorade</t>
        </is>
      </c>
      <c r="B312" s="15" t="inlineStr">
        <is>
          <t>Gatorade Fit Electrolyte Beverage | Blue Citrus | 12-pack 591mL</t>
        </is>
      </c>
      <c r="C312" s="15" t="inlineStr">
        <is>
          <t>2) Electrolyte beverage (RTD)</t>
        </is>
      </c>
      <c r="D312" s="15" t="inlineStr">
        <is>
          <t>591 mL bottle</t>
        </is>
      </c>
      <c r="E312" s="29" t="n">
        <v>12</v>
      </c>
      <c r="F312" s="30" t="n"/>
      <c r="G312" s="31">
        <f>IF(AND(ISNUMBER($F312),ISNUMBER($E312),$E312&lt;&gt;0),$F312/$E312,"")</f>
        <v/>
      </c>
      <c r="H312" s="31">
        <f>IF(AND(ISNUMBER($F312),ISNUMBER($AL312),ISNUMBER($E312),($AL312*$E312)&lt;&gt;0),$F312/($AL312*$E312)*100,"")</f>
        <v/>
      </c>
      <c r="I312" s="32" t="n"/>
      <c r="J312" s="33" t="n"/>
      <c r="K312" s="31">
        <f>IF(AND(ISNUMBER($F312),ISNUMBER($J312)),$F312*(1-$J312),"")</f>
        <v/>
      </c>
      <c r="L312" s="32" t="n"/>
      <c r="M312" s="32" t="n"/>
      <c r="N312" s="31">
        <f>IF(ISNUMBER($F312),($F312-IF(ISNUMBER($AM312),$AM312,0))*(1-IF(ISNUMBER($J312),$J312,0)),"")</f>
        <v/>
      </c>
      <c r="O312" s="15" t="inlineStr">
        <is>
          <t>Blue Citrus</t>
        </is>
      </c>
      <c r="P312" s="29" t="n">
        <v>0</v>
      </c>
      <c r="Q312" s="29" t="n">
        <v>200</v>
      </c>
      <c r="R312" s="29" t="n">
        <v>80</v>
      </c>
      <c r="S312" s="29" t="n">
        <v>0</v>
      </c>
      <c r="T312" s="29" t="n">
        <v>5</v>
      </c>
      <c r="U312" s="15" t="inlineStr">
        <is>
          <t>Stevia</t>
        </is>
      </c>
      <c r="V312" s="15" t="inlineStr">
        <is>
          <t>No added sugar, naturally sweetened, electrolytes + vitamins A &amp; C</t>
        </is>
      </c>
      <c r="W312" s="32" t="n"/>
      <c r="X312" s="32" t="n"/>
      <c r="Y312" s="32" t="n"/>
      <c r="Z312" s="32" t="n"/>
      <c r="AA312" s="15" t="inlineStr">
        <is>
          <t>Medium</t>
        </is>
      </c>
      <c r="AB312" s="15" t="inlineStr">
        <is>
          <t>Clean-label line targeting wellness shoppers</t>
        </is>
      </c>
      <c r="AC312" s="15" t="inlineStr">
        <is>
          <t>Cleaner-label Gatorade with no added sugar</t>
        </is>
      </c>
      <c r="AD312" s="15" t="inlineStr">
        <is>
          <t>Gatorade electrolytes with stevia and added vitamins.</t>
        </is>
      </c>
      <c r="AE312" s="32" t="n"/>
      <c r="AF312" s="34">
        <f>IF(AND(ISNUMBER($P312),ISNUMBER($AL312),$AL312&lt;&gt;0),ROUND($P312/$AL312*100,1),"")</f>
        <v/>
      </c>
      <c r="AG312" s="35">
        <f>IF(AND(ISNUMBER($S312),ISNUMBER($AL312),$AL312&lt;&gt;0),ROUND($S312/$AL312*100,2),"")</f>
        <v/>
      </c>
      <c r="AH312" s="34">
        <f>IF(AND(ISNUMBER($Q312),ISNUMBER($AL312),$AL312&lt;&gt;0),ROUND($Q312/$AL312*100,1),"")</f>
        <v/>
      </c>
      <c r="AI312" s="29">
        <f>IF(ISNUMBER($S312),IF($S312&lt;=1,"Yes","No"),"n/a")</f>
        <v/>
      </c>
      <c r="AJ312" s="29">
        <f>IF(ISNUMBER($S312),ROUND(MAX(0,MIN(100,100-$S312*2.5-IF(ISNUMBER($T312),$T312,0)*0.12+IF($S312&lt;=1,12,0))),0),"")</f>
        <v/>
      </c>
      <c r="AK312" s="29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29" t="n">
        <v>591</v>
      </c>
      <c r="AM312" s="30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Gatorade</t>
        </is>
      </c>
      <c r="B313" s="15" t="inlineStr">
        <is>
          <t>Gatorade Fit Electrolyte Beverage | Blue Citrus | 24-pack 591mL</t>
        </is>
      </c>
      <c r="C313" s="15" t="inlineStr">
        <is>
          <t>2) Electrolyte beverage (RTD)</t>
        </is>
      </c>
      <c r="D313" s="15" t="inlineStr">
        <is>
          <t>591 mL bottle</t>
        </is>
      </c>
      <c r="E313" s="29" t="n">
        <v>24</v>
      </c>
      <c r="F313" s="30" t="n"/>
      <c r="G313" s="31">
        <f>IF(AND(ISNUMBER($F313),ISNUMBER($E313),$E313&lt;&gt;0),$F313/$E313,"")</f>
        <v/>
      </c>
      <c r="H313" s="31">
        <f>IF(AND(ISNUMBER($F313),ISNUMBER($AL313),ISNUMBER($E313),($AL313*$E313)&lt;&gt;0),$F313/($AL313*$E313)*100,"")</f>
        <v/>
      </c>
      <c r="I313" s="32" t="n"/>
      <c r="J313" s="33" t="n"/>
      <c r="K313" s="31">
        <f>IF(AND(ISNUMBER($F313),ISNUMBER($J313)),$F313*(1-$J313),"")</f>
        <v/>
      </c>
      <c r="L313" s="32" t="n"/>
      <c r="M313" s="32" t="n"/>
      <c r="N313" s="31">
        <f>IF(ISNUMBER($F313),($F313-IF(ISNUMBER($AM313),$AM313,0))*(1-IF(ISNUMBER($J313),$J313,0)),"")</f>
        <v/>
      </c>
      <c r="O313" s="15" t="inlineStr">
        <is>
          <t>Blue Citrus</t>
        </is>
      </c>
      <c r="P313" s="29" t="n">
        <v>0</v>
      </c>
      <c r="Q313" s="29" t="n">
        <v>200</v>
      </c>
      <c r="R313" s="29" t="n">
        <v>80</v>
      </c>
      <c r="S313" s="29" t="n">
        <v>0</v>
      </c>
      <c r="T313" s="29" t="n">
        <v>5</v>
      </c>
      <c r="U313" s="15" t="inlineStr">
        <is>
          <t>Stevia</t>
        </is>
      </c>
      <c r="V313" s="15" t="inlineStr">
        <is>
          <t>No added sugar, naturally sweetened, electrolytes + vitamins A &amp; C</t>
        </is>
      </c>
      <c r="W313" s="32" t="n"/>
      <c r="X313" s="32" t="n"/>
      <c r="Y313" s="32" t="n"/>
      <c r="Z313" s="32" t="n"/>
      <c r="AA313" s="15" t="inlineStr">
        <is>
          <t>Medium</t>
        </is>
      </c>
      <c r="AB313" s="15" t="inlineStr">
        <is>
          <t>Clean-label line targeting wellness shoppers</t>
        </is>
      </c>
      <c r="AC313" s="15" t="inlineStr">
        <is>
          <t>Cleaner-label Gatorade with no added sugar</t>
        </is>
      </c>
      <c r="AD313" s="15" t="inlineStr">
        <is>
          <t>Gatorade electrolytes with stevia and added vitamins.</t>
        </is>
      </c>
      <c r="AE313" s="32" t="n"/>
      <c r="AF313" s="34">
        <f>IF(AND(ISNUMBER($P313),ISNUMBER($AL313),$AL313&lt;&gt;0),ROUND($P313/$AL313*100,1),"")</f>
        <v/>
      </c>
      <c r="AG313" s="35">
        <f>IF(AND(ISNUMBER($S313),ISNUMBER($AL313),$AL313&lt;&gt;0),ROUND($S313/$AL313*100,2),"")</f>
        <v/>
      </c>
      <c r="AH313" s="34">
        <f>IF(AND(ISNUMBER($Q313),ISNUMBER($AL313),$AL313&lt;&gt;0),ROUND($Q313/$AL313*100,1),"")</f>
        <v/>
      </c>
      <c r="AI313" s="29">
        <f>IF(ISNUMBER($S313),IF($S313&lt;=1,"Yes","No"),"n/a")</f>
        <v/>
      </c>
      <c r="AJ313" s="29">
        <f>IF(ISNUMBER($S313),ROUND(MAX(0,MIN(100,100-$S313*2.5-IF(ISNUMBER($T313),$T313,0)*0.12+IF($S313&lt;=1,12,0))),0),"")</f>
        <v/>
      </c>
      <c r="AK313" s="29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29" t="n">
        <v>591</v>
      </c>
      <c r="AM313" s="30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Gatorade</t>
        </is>
      </c>
      <c r="B314" s="15" t="inlineStr">
        <is>
          <t>Gatorade Fit Electrolyte Beverage | Strawberry Watermelon | single 591mL</t>
        </is>
      </c>
      <c r="C314" s="15" t="inlineStr">
        <is>
          <t>2) Electrolyte beverage (RTD)</t>
        </is>
      </c>
      <c r="D314" s="15" t="inlineStr">
        <is>
          <t>591 mL bottle</t>
        </is>
      </c>
      <c r="E314" s="29" t="n">
        <v>1</v>
      </c>
      <c r="F314" s="30" t="n"/>
      <c r="G314" s="31">
        <f>IF(AND(ISNUMBER($F314),ISNUMBER($E314),$E314&lt;&gt;0),$F314/$E314,"")</f>
        <v/>
      </c>
      <c r="H314" s="31">
        <f>IF(AND(ISNUMBER($F314),ISNUMBER($AL314),ISNUMBER($E314),($AL314*$E314)&lt;&gt;0),$F314/($AL314*$E314)*100,"")</f>
        <v/>
      </c>
      <c r="I314" s="32" t="n"/>
      <c r="J314" s="33" t="n"/>
      <c r="K314" s="31">
        <f>IF(AND(ISNUMBER($F314),ISNUMBER($J314)),$F314*(1-$J314),"")</f>
        <v/>
      </c>
      <c r="L314" s="32" t="n"/>
      <c r="M314" s="32" t="n"/>
      <c r="N314" s="31">
        <f>IF(ISNUMBER($F314),($F314-IF(ISNUMBER($AM314),$AM314,0))*(1-IF(ISNUMBER($J314),$J314,0)),"")</f>
        <v/>
      </c>
      <c r="O314" s="15" t="inlineStr">
        <is>
          <t>Strawberry Watermelon</t>
        </is>
      </c>
      <c r="P314" s="29" t="n">
        <v>0</v>
      </c>
      <c r="Q314" s="29" t="n">
        <v>200</v>
      </c>
      <c r="R314" s="29" t="n">
        <v>80</v>
      </c>
      <c r="S314" s="29" t="n">
        <v>0</v>
      </c>
      <c r="T314" s="29" t="n">
        <v>5</v>
      </c>
      <c r="U314" s="15" t="inlineStr">
        <is>
          <t>Stevia</t>
        </is>
      </c>
      <c r="V314" s="15" t="inlineStr">
        <is>
          <t>No added sugar, naturally sweetened, electrolytes + vitamins A &amp; C</t>
        </is>
      </c>
      <c r="W314" s="32" t="n"/>
      <c r="X314" s="32" t="n"/>
      <c r="Y314" s="32" t="n"/>
      <c r="Z314" s="32" t="n"/>
      <c r="AA314" s="15" t="inlineStr">
        <is>
          <t>Medium</t>
        </is>
      </c>
      <c r="AB314" s="15" t="inlineStr">
        <is>
          <t>Clean-label line targeting wellness shoppers</t>
        </is>
      </c>
      <c r="AC314" s="15" t="inlineStr">
        <is>
          <t>Cleaner-label Gatorade with no added sugar</t>
        </is>
      </c>
      <c r="AD314" s="15" t="inlineStr">
        <is>
          <t>Gatorade electrolytes with stevia and added vitamins.</t>
        </is>
      </c>
      <c r="AE314" s="32" t="n"/>
      <c r="AF314" s="34">
        <f>IF(AND(ISNUMBER($P314),ISNUMBER($AL314),$AL314&lt;&gt;0),ROUND($P314/$AL314*100,1),"")</f>
        <v/>
      </c>
      <c r="AG314" s="35">
        <f>IF(AND(ISNUMBER($S314),ISNUMBER($AL314),$AL314&lt;&gt;0),ROUND($S314/$AL314*100,2),"")</f>
        <v/>
      </c>
      <c r="AH314" s="34">
        <f>IF(AND(ISNUMBER($Q314),ISNUMBER($AL314),$AL314&lt;&gt;0),ROUND($Q314/$AL314*100,1),"")</f>
        <v/>
      </c>
      <c r="AI314" s="29">
        <f>IF(ISNUMBER($S314),IF($S314&lt;=1,"Yes","No"),"n/a")</f>
        <v/>
      </c>
      <c r="AJ314" s="29">
        <f>IF(ISNUMBER($S314),ROUND(MAX(0,MIN(100,100-$S314*2.5-IF(ISNUMBER($T314),$T314,0)*0.12+IF($S314&lt;=1,12,0))),0),"")</f>
        <v/>
      </c>
      <c r="AK314" s="29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29" t="n">
        <v>591</v>
      </c>
      <c r="AM314" s="30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Gatorade</t>
        </is>
      </c>
      <c r="B315" s="15" t="inlineStr">
        <is>
          <t>Gatorade Fit Electrolyte Beverage | Strawberry Watermelon | 6-pack 591mL</t>
        </is>
      </c>
      <c r="C315" s="15" t="inlineStr">
        <is>
          <t>2) Electrolyte beverage (RTD)</t>
        </is>
      </c>
      <c r="D315" s="15" t="inlineStr">
        <is>
          <t>591 mL bottle</t>
        </is>
      </c>
      <c r="E315" s="29" t="n">
        <v>6</v>
      </c>
      <c r="F315" s="30" t="n"/>
      <c r="G315" s="31">
        <f>IF(AND(ISNUMBER($F315),ISNUMBER($E315),$E315&lt;&gt;0),$F315/$E315,"")</f>
        <v/>
      </c>
      <c r="H315" s="31">
        <f>IF(AND(ISNUMBER($F315),ISNUMBER($AL315),ISNUMBER($E315),($AL315*$E315)&lt;&gt;0),$F315/($AL315*$E315)*100,"")</f>
        <v/>
      </c>
      <c r="I315" s="32" t="n"/>
      <c r="J315" s="33" t="n"/>
      <c r="K315" s="31">
        <f>IF(AND(ISNUMBER($F315),ISNUMBER($J315)),$F315*(1-$J315),"")</f>
        <v/>
      </c>
      <c r="L315" s="32" t="n"/>
      <c r="M315" s="32" t="n"/>
      <c r="N315" s="31">
        <f>IF(ISNUMBER($F315),($F315-IF(ISNUMBER($AM315),$AM315,0))*(1-IF(ISNUMBER($J315),$J315,0)),"")</f>
        <v/>
      </c>
      <c r="O315" s="15" t="inlineStr">
        <is>
          <t>Strawberry Watermelon</t>
        </is>
      </c>
      <c r="P315" s="29" t="n">
        <v>0</v>
      </c>
      <c r="Q315" s="29" t="n">
        <v>200</v>
      </c>
      <c r="R315" s="29" t="n">
        <v>80</v>
      </c>
      <c r="S315" s="29" t="n">
        <v>0</v>
      </c>
      <c r="T315" s="29" t="n">
        <v>5</v>
      </c>
      <c r="U315" s="15" t="inlineStr">
        <is>
          <t>Stevia</t>
        </is>
      </c>
      <c r="V315" s="15" t="inlineStr">
        <is>
          <t>No added sugar, naturally sweetened, electrolytes + vitamins A &amp; C</t>
        </is>
      </c>
      <c r="W315" s="32" t="n"/>
      <c r="X315" s="32" t="n"/>
      <c r="Y315" s="32" t="n"/>
      <c r="Z315" s="32" t="n"/>
      <c r="AA315" s="15" t="inlineStr">
        <is>
          <t>Medium</t>
        </is>
      </c>
      <c r="AB315" s="15" t="inlineStr">
        <is>
          <t>Clean-label line targeting wellness shoppers</t>
        </is>
      </c>
      <c r="AC315" s="15" t="inlineStr">
        <is>
          <t>Cleaner-label Gatorade with no added sugar</t>
        </is>
      </c>
      <c r="AD315" s="15" t="inlineStr">
        <is>
          <t>Gatorade electrolytes with stevia and added vitamins.</t>
        </is>
      </c>
      <c r="AE315" s="32" t="n"/>
      <c r="AF315" s="34">
        <f>IF(AND(ISNUMBER($P315),ISNUMBER($AL315),$AL315&lt;&gt;0),ROUND($P315/$AL315*100,1),"")</f>
        <v/>
      </c>
      <c r="AG315" s="35">
        <f>IF(AND(ISNUMBER($S315),ISNUMBER($AL315),$AL315&lt;&gt;0),ROUND($S315/$AL315*100,2),"")</f>
        <v/>
      </c>
      <c r="AH315" s="34">
        <f>IF(AND(ISNUMBER($Q315),ISNUMBER($AL315),$AL315&lt;&gt;0),ROUND($Q315/$AL315*100,1),"")</f>
        <v/>
      </c>
      <c r="AI315" s="29">
        <f>IF(ISNUMBER($S315),IF($S315&lt;=1,"Yes","No"),"n/a")</f>
        <v/>
      </c>
      <c r="AJ315" s="29">
        <f>IF(ISNUMBER($S315),ROUND(MAX(0,MIN(100,100-$S315*2.5-IF(ISNUMBER($T315),$T315,0)*0.12+IF($S315&lt;=1,12,0))),0),"")</f>
        <v/>
      </c>
      <c r="AK315" s="29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29" t="n">
        <v>591</v>
      </c>
      <c r="AM315" s="30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Gatorade</t>
        </is>
      </c>
      <c r="B316" s="15" t="inlineStr">
        <is>
          <t>Gatorade Fit Electrolyte Beverage | Strawberry Watermelon | 12-pack 591mL</t>
        </is>
      </c>
      <c r="C316" s="15" t="inlineStr">
        <is>
          <t>2) Electrolyte beverage (RTD)</t>
        </is>
      </c>
      <c r="D316" s="15" t="inlineStr">
        <is>
          <t>591 mL bottle</t>
        </is>
      </c>
      <c r="E316" s="29" t="n">
        <v>12</v>
      </c>
      <c r="F316" s="30" t="n"/>
      <c r="G316" s="31">
        <f>IF(AND(ISNUMBER($F316),ISNUMBER($E316),$E316&lt;&gt;0),$F316/$E316,"")</f>
        <v/>
      </c>
      <c r="H316" s="31">
        <f>IF(AND(ISNUMBER($F316),ISNUMBER($AL316),ISNUMBER($E316),($AL316*$E316)&lt;&gt;0),$F316/($AL316*$E316)*100,"")</f>
        <v/>
      </c>
      <c r="I316" s="32" t="n"/>
      <c r="J316" s="33" t="n"/>
      <c r="K316" s="31">
        <f>IF(AND(ISNUMBER($F316),ISNUMBER($J316)),$F316*(1-$J316),"")</f>
        <v/>
      </c>
      <c r="L316" s="32" t="n"/>
      <c r="M316" s="32" t="n"/>
      <c r="N316" s="31">
        <f>IF(ISNUMBER($F316),($F316-IF(ISNUMBER($AM316),$AM316,0))*(1-IF(ISNUMBER($J316),$J316,0)),"")</f>
        <v/>
      </c>
      <c r="O316" s="15" t="inlineStr">
        <is>
          <t>Strawberry Watermelon</t>
        </is>
      </c>
      <c r="P316" s="29" t="n">
        <v>0</v>
      </c>
      <c r="Q316" s="29" t="n">
        <v>200</v>
      </c>
      <c r="R316" s="29" t="n">
        <v>80</v>
      </c>
      <c r="S316" s="29" t="n">
        <v>0</v>
      </c>
      <c r="T316" s="29" t="n">
        <v>5</v>
      </c>
      <c r="U316" s="15" t="inlineStr">
        <is>
          <t>Stevia</t>
        </is>
      </c>
      <c r="V316" s="15" t="inlineStr">
        <is>
          <t>No added sugar, naturally sweetened, electrolytes + vitamins A &amp; C</t>
        </is>
      </c>
      <c r="W316" s="32" t="n"/>
      <c r="X316" s="32" t="n"/>
      <c r="Y316" s="32" t="n"/>
      <c r="Z316" s="32" t="n"/>
      <c r="AA316" s="15" t="inlineStr">
        <is>
          <t>Medium</t>
        </is>
      </c>
      <c r="AB316" s="15" t="inlineStr">
        <is>
          <t>Clean-label line targeting wellness shoppers</t>
        </is>
      </c>
      <c r="AC316" s="15" t="inlineStr">
        <is>
          <t>Cleaner-label Gatorade with no added sugar</t>
        </is>
      </c>
      <c r="AD316" s="15" t="inlineStr">
        <is>
          <t>Gatorade electrolytes with stevia and added vitamins.</t>
        </is>
      </c>
      <c r="AE316" s="32" t="n"/>
      <c r="AF316" s="34">
        <f>IF(AND(ISNUMBER($P316),ISNUMBER($AL316),$AL316&lt;&gt;0),ROUND($P316/$AL316*100,1),"")</f>
        <v/>
      </c>
      <c r="AG316" s="35">
        <f>IF(AND(ISNUMBER($S316),ISNUMBER($AL316),$AL316&lt;&gt;0),ROUND($S316/$AL316*100,2),"")</f>
        <v/>
      </c>
      <c r="AH316" s="34">
        <f>IF(AND(ISNUMBER($Q316),ISNUMBER($AL316),$AL316&lt;&gt;0),ROUND($Q316/$AL316*100,1),"")</f>
        <v/>
      </c>
      <c r="AI316" s="29">
        <f>IF(ISNUMBER($S316),IF($S316&lt;=1,"Yes","No"),"n/a")</f>
        <v/>
      </c>
      <c r="AJ316" s="29">
        <f>IF(ISNUMBER($S316),ROUND(MAX(0,MIN(100,100-$S316*2.5-IF(ISNUMBER($T316),$T316,0)*0.12+IF($S316&lt;=1,12,0))),0),"")</f>
        <v/>
      </c>
      <c r="AK316" s="29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29" t="n">
        <v>591</v>
      </c>
      <c r="AM316" s="30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Gatorade</t>
        </is>
      </c>
      <c r="B317" s="15" t="inlineStr">
        <is>
          <t>Gatorade Fit Electrolyte Beverage | Strawberry Watermelon | 24-pack 591mL</t>
        </is>
      </c>
      <c r="C317" s="15" t="inlineStr">
        <is>
          <t>2) Electrolyte beverage (RTD)</t>
        </is>
      </c>
      <c r="D317" s="15" t="inlineStr">
        <is>
          <t>591 mL bottle</t>
        </is>
      </c>
      <c r="E317" s="29" t="n">
        <v>24</v>
      </c>
      <c r="F317" s="30" t="n"/>
      <c r="G317" s="31">
        <f>IF(AND(ISNUMBER($F317),ISNUMBER($E317),$E317&lt;&gt;0),$F317/$E317,"")</f>
        <v/>
      </c>
      <c r="H317" s="31">
        <f>IF(AND(ISNUMBER($F317),ISNUMBER($AL317),ISNUMBER($E317),($AL317*$E317)&lt;&gt;0),$F317/($AL317*$E317)*100,"")</f>
        <v/>
      </c>
      <c r="I317" s="32" t="n"/>
      <c r="J317" s="33" t="n"/>
      <c r="K317" s="31">
        <f>IF(AND(ISNUMBER($F317),ISNUMBER($J317)),$F317*(1-$J317),"")</f>
        <v/>
      </c>
      <c r="L317" s="32" t="n"/>
      <c r="M317" s="32" t="n"/>
      <c r="N317" s="31">
        <f>IF(ISNUMBER($F317),($F317-IF(ISNUMBER($AM317),$AM317,0))*(1-IF(ISNUMBER($J317),$J317,0)),"")</f>
        <v/>
      </c>
      <c r="O317" s="15" t="inlineStr">
        <is>
          <t>Strawberry Watermelon</t>
        </is>
      </c>
      <c r="P317" s="29" t="n">
        <v>0</v>
      </c>
      <c r="Q317" s="29" t="n">
        <v>200</v>
      </c>
      <c r="R317" s="29" t="n">
        <v>80</v>
      </c>
      <c r="S317" s="29" t="n">
        <v>0</v>
      </c>
      <c r="T317" s="29" t="n">
        <v>5</v>
      </c>
      <c r="U317" s="15" t="inlineStr">
        <is>
          <t>Stevia</t>
        </is>
      </c>
      <c r="V317" s="15" t="inlineStr">
        <is>
          <t>No added sugar, naturally sweetened, electrolytes + vitamins A &amp; C</t>
        </is>
      </c>
      <c r="W317" s="32" t="n"/>
      <c r="X317" s="32" t="n"/>
      <c r="Y317" s="32" t="n"/>
      <c r="Z317" s="32" t="n"/>
      <c r="AA317" s="15" t="inlineStr">
        <is>
          <t>Medium</t>
        </is>
      </c>
      <c r="AB317" s="15" t="inlineStr">
        <is>
          <t>Clean-label line targeting wellness shoppers</t>
        </is>
      </c>
      <c r="AC317" s="15" t="inlineStr">
        <is>
          <t>Cleaner-label Gatorade with no added sugar</t>
        </is>
      </c>
      <c r="AD317" s="15" t="inlineStr">
        <is>
          <t>Gatorade electrolytes with stevia and added vitamins.</t>
        </is>
      </c>
      <c r="AE317" s="32" t="n"/>
      <c r="AF317" s="34">
        <f>IF(AND(ISNUMBER($P317),ISNUMBER($AL317),$AL317&lt;&gt;0),ROUND($P317/$AL317*100,1),"")</f>
        <v/>
      </c>
      <c r="AG317" s="35">
        <f>IF(AND(ISNUMBER($S317),ISNUMBER($AL317),$AL317&lt;&gt;0),ROUND($S317/$AL317*100,2),"")</f>
        <v/>
      </c>
      <c r="AH317" s="34">
        <f>IF(AND(ISNUMBER($Q317),ISNUMBER($AL317),$AL317&lt;&gt;0),ROUND($Q317/$AL317*100,1),"")</f>
        <v/>
      </c>
      <c r="AI317" s="29">
        <f>IF(ISNUMBER($S317),IF($S317&lt;=1,"Yes","No"),"n/a")</f>
        <v/>
      </c>
      <c r="AJ317" s="29">
        <f>IF(ISNUMBER($S317),ROUND(MAX(0,MIN(100,100-$S317*2.5-IF(ISNUMBER($T317),$T317,0)*0.12+IF($S317&lt;=1,12,0))),0),"")</f>
        <v/>
      </c>
      <c r="AK317" s="29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29" t="n">
        <v>591</v>
      </c>
      <c r="AM317" s="30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Gatorade</t>
        </is>
      </c>
      <c r="B318" s="15" t="inlineStr">
        <is>
          <t>Gatorade Fit Electrolyte Beverage | Watermelon Strawberry | single 591mL</t>
        </is>
      </c>
      <c r="C318" s="15" t="inlineStr">
        <is>
          <t>2) Electrolyte beverage (RTD)</t>
        </is>
      </c>
      <c r="D318" s="15" t="inlineStr">
        <is>
          <t>591 mL bottle</t>
        </is>
      </c>
      <c r="E318" s="29" t="n">
        <v>1</v>
      </c>
      <c r="F318" s="30" t="n"/>
      <c r="G318" s="31">
        <f>IF(AND(ISNUMBER($F318),ISNUMBER($E318),$E318&lt;&gt;0),$F318/$E318,"")</f>
        <v/>
      </c>
      <c r="H318" s="31">
        <f>IF(AND(ISNUMBER($F318),ISNUMBER($AL318),ISNUMBER($E318),($AL318*$E318)&lt;&gt;0),$F318/($AL318*$E318)*100,"")</f>
        <v/>
      </c>
      <c r="I318" s="32" t="n"/>
      <c r="J318" s="33" t="n"/>
      <c r="K318" s="31">
        <f>IF(AND(ISNUMBER($F318),ISNUMBER($J318)),$F318*(1-$J318),"")</f>
        <v/>
      </c>
      <c r="L318" s="32" t="n"/>
      <c r="M318" s="32" t="n"/>
      <c r="N318" s="31">
        <f>IF(ISNUMBER($F318),($F318-IF(ISNUMBER($AM318),$AM318,0))*(1-IF(ISNUMBER($J318),$J318,0)),"")</f>
        <v/>
      </c>
      <c r="O318" s="15" t="inlineStr">
        <is>
          <t>Watermelon Strawberry</t>
        </is>
      </c>
      <c r="P318" s="29" t="n">
        <v>0</v>
      </c>
      <c r="Q318" s="29" t="n">
        <v>200</v>
      </c>
      <c r="R318" s="29" t="n">
        <v>80</v>
      </c>
      <c r="S318" s="29" t="n">
        <v>0</v>
      </c>
      <c r="T318" s="29" t="n">
        <v>5</v>
      </c>
      <c r="U318" s="15" t="inlineStr">
        <is>
          <t>Stevia</t>
        </is>
      </c>
      <c r="V318" s="15" t="inlineStr">
        <is>
          <t>No added sugar, naturally sweetened, electrolytes + vitamins A &amp; C</t>
        </is>
      </c>
      <c r="W318" s="32" t="n"/>
      <c r="X318" s="32" t="n"/>
      <c r="Y318" s="32" t="n"/>
      <c r="Z318" s="32" t="n"/>
      <c r="AA318" s="15" t="inlineStr">
        <is>
          <t>Medium</t>
        </is>
      </c>
      <c r="AB318" s="15" t="inlineStr">
        <is>
          <t>Clean-label line targeting wellness shoppers</t>
        </is>
      </c>
      <c r="AC318" s="15" t="inlineStr">
        <is>
          <t>Cleaner-label Gatorade with no added sugar</t>
        </is>
      </c>
      <c r="AD318" s="15" t="inlineStr">
        <is>
          <t>Gatorade electrolytes with stevia and added vitamins.</t>
        </is>
      </c>
      <c r="AE318" s="32" t="n"/>
      <c r="AF318" s="34">
        <f>IF(AND(ISNUMBER($P318),ISNUMBER($AL318),$AL318&lt;&gt;0),ROUND($P318/$AL318*100,1),"")</f>
        <v/>
      </c>
      <c r="AG318" s="35">
        <f>IF(AND(ISNUMBER($S318),ISNUMBER($AL318),$AL318&lt;&gt;0),ROUND($S318/$AL318*100,2),"")</f>
        <v/>
      </c>
      <c r="AH318" s="34">
        <f>IF(AND(ISNUMBER($Q318),ISNUMBER($AL318),$AL318&lt;&gt;0),ROUND($Q318/$AL318*100,1),"")</f>
        <v/>
      </c>
      <c r="AI318" s="29">
        <f>IF(ISNUMBER($S318),IF($S318&lt;=1,"Yes","No"),"n/a")</f>
        <v/>
      </c>
      <c r="AJ318" s="29">
        <f>IF(ISNUMBER($S318),ROUND(MAX(0,MIN(100,100-$S318*2.5-IF(ISNUMBER($T318),$T318,0)*0.12+IF($S318&lt;=1,12,0))),0),"")</f>
        <v/>
      </c>
      <c r="AK318" s="29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29" t="n">
        <v>591</v>
      </c>
      <c r="AM318" s="30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Gatorade</t>
        </is>
      </c>
      <c r="B319" s="15" t="inlineStr">
        <is>
          <t>Gatorade Fit Electrolyte Beverage | Watermelon Strawberry | 6-pack 591mL</t>
        </is>
      </c>
      <c r="C319" s="15" t="inlineStr">
        <is>
          <t>2) Electrolyte beverage (RTD)</t>
        </is>
      </c>
      <c r="D319" s="15" t="inlineStr">
        <is>
          <t>591 mL bottle</t>
        </is>
      </c>
      <c r="E319" s="29" t="n">
        <v>6</v>
      </c>
      <c r="F319" s="30" t="n"/>
      <c r="G319" s="31">
        <f>IF(AND(ISNUMBER($F319),ISNUMBER($E319),$E319&lt;&gt;0),$F319/$E319,"")</f>
        <v/>
      </c>
      <c r="H319" s="31">
        <f>IF(AND(ISNUMBER($F319),ISNUMBER($AL319),ISNUMBER($E319),($AL319*$E319)&lt;&gt;0),$F319/($AL319*$E319)*100,"")</f>
        <v/>
      </c>
      <c r="I319" s="32" t="n"/>
      <c r="J319" s="33" t="n"/>
      <c r="K319" s="31">
        <f>IF(AND(ISNUMBER($F319),ISNUMBER($J319)),$F319*(1-$J319),"")</f>
        <v/>
      </c>
      <c r="L319" s="32" t="n"/>
      <c r="M319" s="32" t="n"/>
      <c r="N319" s="31">
        <f>IF(ISNUMBER($F319),($F319-IF(ISNUMBER($AM319),$AM319,0))*(1-IF(ISNUMBER($J319),$J319,0)),"")</f>
        <v/>
      </c>
      <c r="O319" s="15" t="inlineStr">
        <is>
          <t>Watermelon Strawberry</t>
        </is>
      </c>
      <c r="P319" s="29" t="n">
        <v>0</v>
      </c>
      <c r="Q319" s="29" t="n">
        <v>200</v>
      </c>
      <c r="R319" s="29" t="n">
        <v>80</v>
      </c>
      <c r="S319" s="29" t="n">
        <v>0</v>
      </c>
      <c r="T319" s="29" t="n">
        <v>5</v>
      </c>
      <c r="U319" s="15" t="inlineStr">
        <is>
          <t>Stevia</t>
        </is>
      </c>
      <c r="V319" s="15" t="inlineStr">
        <is>
          <t>No added sugar, naturally sweetened, electrolytes + vitamins A &amp; C</t>
        </is>
      </c>
      <c r="W319" s="32" t="n"/>
      <c r="X319" s="32" t="n"/>
      <c r="Y319" s="32" t="n"/>
      <c r="Z319" s="32" t="n"/>
      <c r="AA319" s="15" t="inlineStr">
        <is>
          <t>Medium</t>
        </is>
      </c>
      <c r="AB319" s="15" t="inlineStr">
        <is>
          <t>Clean-label line targeting wellness shoppers</t>
        </is>
      </c>
      <c r="AC319" s="15" t="inlineStr">
        <is>
          <t>Cleaner-label Gatorade with no added sugar</t>
        </is>
      </c>
      <c r="AD319" s="15" t="inlineStr">
        <is>
          <t>Gatorade electrolytes with stevia and added vitamins.</t>
        </is>
      </c>
      <c r="AE319" s="32" t="n"/>
      <c r="AF319" s="34">
        <f>IF(AND(ISNUMBER($P319),ISNUMBER($AL319),$AL319&lt;&gt;0),ROUND($P319/$AL319*100,1),"")</f>
        <v/>
      </c>
      <c r="AG319" s="35">
        <f>IF(AND(ISNUMBER($S319),ISNUMBER($AL319),$AL319&lt;&gt;0),ROUND($S319/$AL319*100,2),"")</f>
        <v/>
      </c>
      <c r="AH319" s="34">
        <f>IF(AND(ISNUMBER($Q319),ISNUMBER($AL319),$AL319&lt;&gt;0),ROUND($Q319/$AL319*100,1),"")</f>
        <v/>
      </c>
      <c r="AI319" s="29">
        <f>IF(ISNUMBER($S319),IF($S319&lt;=1,"Yes","No"),"n/a")</f>
        <v/>
      </c>
      <c r="AJ319" s="29">
        <f>IF(ISNUMBER($S319),ROUND(MAX(0,MIN(100,100-$S319*2.5-IF(ISNUMBER($T319),$T319,0)*0.12+IF($S319&lt;=1,12,0))),0),"")</f>
        <v/>
      </c>
      <c r="AK319" s="29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29" t="n">
        <v>591</v>
      </c>
      <c r="AM319" s="30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Gatorade</t>
        </is>
      </c>
      <c r="B320" s="15" t="inlineStr">
        <is>
          <t>Gatorade Fit Electrolyte Beverage | Watermelon Strawberry | 12-pack 591mL</t>
        </is>
      </c>
      <c r="C320" s="15" t="inlineStr">
        <is>
          <t>2) Electrolyte beverage (RTD)</t>
        </is>
      </c>
      <c r="D320" s="15" t="inlineStr">
        <is>
          <t>591 mL bottle</t>
        </is>
      </c>
      <c r="E320" s="29" t="n">
        <v>12</v>
      </c>
      <c r="F320" s="30" t="n"/>
      <c r="G320" s="31">
        <f>IF(AND(ISNUMBER($F320),ISNUMBER($E320),$E320&lt;&gt;0),$F320/$E320,"")</f>
        <v/>
      </c>
      <c r="H320" s="31">
        <f>IF(AND(ISNUMBER($F320),ISNUMBER($AL320),ISNUMBER($E320),($AL320*$E320)&lt;&gt;0),$F320/($AL320*$E320)*100,"")</f>
        <v/>
      </c>
      <c r="I320" s="32" t="n"/>
      <c r="J320" s="33" t="n"/>
      <c r="K320" s="31">
        <f>IF(AND(ISNUMBER($F320),ISNUMBER($J320)),$F320*(1-$J320),"")</f>
        <v/>
      </c>
      <c r="L320" s="32" t="n"/>
      <c r="M320" s="32" t="n"/>
      <c r="N320" s="31">
        <f>IF(ISNUMBER($F320),($F320-IF(ISNUMBER($AM320),$AM320,0))*(1-IF(ISNUMBER($J320),$J320,0)),"")</f>
        <v/>
      </c>
      <c r="O320" s="15" t="inlineStr">
        <is>
          <t>Watermelon Strawberry</t>
        </is>
      </c>
      <c r="P320" s="29" t="n">
        <v>0</v>
      </c>
      <c r="Q320" s="29" t="n">
        <v>200</v>
      </c>
      <c r="R320" s="29" t="n">
        <v>80</v>
      </c>
      <c r="S320" s="29" t="n">
        <v>0</v>
      </c>
      <c r="T320" s="29" t="n">
        <v>5</v>
      </c>
      <c r="U320" s="15" t="inlineStr">
        <is>
          <t>Stevia</t>
        </is>
      </c>
      <c r="V320" s="15" t="inlineStr">
        <is>
          <t>No added sugar, naturally sweetened, electrolytes + vitamins A &amp; C</t>
        </is>
      </c>
      <c r="W320" s="32" t="n"/>
      <c r="X320" s="32" t="n"/>
      <c r="Y320" s="32" t="n"/>
      <c r="Z320" s="32" t="n"/>
      <c r="AA320" s="15" t="inlineStr">
        <is>
          <t>Medium</t>
        </is>
      </c>
      <c r="AB320" s="15" t="inlineStr">
        <is>
          <t>Clean-label line targeting wellness shoppers</t>
        </is>
      </c>
      <c r="AC320" s="15" t="inlineStr">
        <is>
          <t>Cleaner-label Gatorade with no added sugar</t>
        </is>
      </c>
      <c r="AD320" s="15" t="inlineStr">
        <is>
          <t>Gatorade electrolytes with stevia and added vitamins.</t>
        </is>
      </c>
      <c r="AE320" s="32" t="n"/>
      <c r="AF320" s="34">
        <f>IF(AND(ISNUMBER($P320),ISNUMBER($AL320),$AL320&lt;&gt;0),ROUND($P320/$AL320*100,1),"")</f>
        <v/>
      </c>
      <c r="AG320" s="35">
        <f>IF(AND(ISNUMBER($S320),ISNUMBER($AL320),$AL320&lt;&gt;0),ROUND($S320/$AL320*100,2),"")</f>
        <v/>
      </c>
      <c r="AH320" s="34">
        <f>IF(AND(ISNUMBER($Q320),ISNUMBER($AL320),$AL320&lt;&gt;0),ROUND($Q320/$AL320*100,1),"")</f>
        <v/>
      </c>
      <c r="AI320" s="29">
        <f>IF(ISNUMBER($S320),IF($S320&lt;=1,"Yes","No"),"n/a")</f>
        <v/>
      </c>
      <c r="AJ320" s="29">
        <f>IF(ISNUMBER($S320),ROUND(MAX(0,MIN(100,100-$S320*2.5-IF(ISNUMBER($T320),$T320,0)*0.12+IF($S320&lt;=1,12,0))),0),"")</f>
        <v/>
      </c>
      <c r="AK320" s="29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29" t="n">
        <v>591</v>
      </c>
      <c r="AM320" s="30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Gatorade</t>
        </is>
      </c>
      <c r="B321" s="15" t="inlineStr">
        <is>
          <t>Gatorade Fit Electrolyte Beverage | Watermelon Strawberry | 24-pack 591mL</t>
        </is>
      </c>
      <c r="C321" s="15" t="inlineStr">
        <is>
          <t>2) Electrolyte beverage (RTD)</t>
        </is>
      </c>
      <c r="D321" s="15" t="inlineStr">
        <is>
          <t>591 mL bottle</t>
        </is>
      </c>
      <c r="E321" s="29" t="n">
        <v>24</v>
      </c>
      <c r="F321" s="30" t="n"/>
      <c r="G321" s="31">
        <f>IF(AND(ISNUMBER($F321),ISNUMBER($E321),$E321&lt;&gt;0),$F321/$E321,"")</f>
        <v/>
      </c>
      <c r="H321" s="31">
        <f>IF(AND(ISNUMBER($F321),ISNUMBER($AL321),ISNUMBER($E321),($AL321*$E321)&lt;&gt;0),$F321/($AL321*$E321)*100,"")</f>
        <v/>
      </c>
      <c r="I321" s="32" t="n"/>
      <c r="J321" s="33" t="n"/>
      <c r="K321" s="31">
        <f>IF(AND(ISNUMBER($F321),ISNUMBER($J321)),$F321*(1-$J321),"")</f>
        <v/>
      </c>
      <c r="L321" s="32" t="n"/>
      <c r="M321" s="32" t="n"/>
      <c r="N321" s="31">
        <f>IF(ISNUMBER($F321),($F321-IF(ISNUMBER($AM321),$AM321,0))*(1-IF(ISNUMBER($J321),$J321,0)),"")</f>
        <v/>
      </c>
      <c r="O321" s="15" t="inlineStr">
        <is>
          <t>Watermelon Strawberry</t>
        </is>
      </c>
      <c r="P321" s="29" t="n">
        <v>0</v>
      </c>
      <c r="Q321" s="29" t="n">
        <v>200</v>
      </c>
      <c r="R321" s="29" t="n">
        <v>80</v>
      </c>
      <c r="S321" s="29" t="n">
        <v>0</v>
      </c>
      <c r="T321" s="29" t="n">
        <v>5</v>
      </c>
      <c r="U321" s="15" t="inlineStr">
        <is>
          <t>Stevia</t>
        </is>
      </c>
      <c r="V321" s="15" t="inlineStr">
        <is>
          <t>No added sugar, naturally sweetened, electrolytes + vitamins A &amp; C</t>
        </is>
      </c>
      <c r="W321" s="32" t="n"/>
      <c r="X321" s="32" t="n"/>
      <c r="Y321" s="32" t="n"/>
      <c r="Z321" s="32" t="n"/>
      <c r="AA321" s="15" t="inlineStr">
        <is>
          <t>Medium</t>
        </is>
      </c>
      <c r="AB321" s="15" t="inlineStr">
        <is>
          <t>Clean-label line targeting wellness shoppers</t>
        </is>
      </c>
      <c r="AC321" s="15" t="inlineStr">
        <is>
          <t>Cleaner-label Gatorade with no added sugar</t>
        </is>
      </c>
      <c r="AD321" s="15" t="inlineStr">
        <is>
          <t>Gatorade electrolytes with stevia and added vitamins.</t>
        </is>
      </c>
      <c r="AE321" s="32" t="n"/>
      <c r="AF321" s="34">
        <f>IF(AND(ISNUMBER($P321),ISNUMBER($AL321),$AL321&lt;&gt;0),ROUND($P321/$AL321*100,1),"")</f>
        <v/>
      </c>
      <c r="AG321" s="35">
        <f>IF(AND(ISNUMBER($S321),ISNUMBER($AL321),$AL321&lt;&gt;0),ROUND($S321/$AL321*100,2),"")</f>
        <v/>
      </c>
      <c r="AH321" s="34">
        <f>IF(AND(ISNUMBER($Q321),ISNUMBER($AL321),$AL321&lt;&gt;0),ROUND($Q321/$AL321*100,1),"")</f>
        <v/>
      </c>
      <c r="AI321" s="29">
        <f>IF(ISNUMBER($S321),IF($S321&lt;=1,"Yes","No"),"n/a")</f>
        <v/>
      </c>
      <c r="AJ321" s="29">
        <f>IF(ISNUMBER($S321),ROUND(MAX(0,MIN(100,100-$S321*2.5-IF(ISNUMBER($T321),$T321,0)*0.12+IF($S321&lt;=1,12,0))),0),"")</f>
        <v/>
      </c>
      <c r="AK321" s="29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29" t="n">
        <v>591</v>
      </c>
      <c r="AM321" s="30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Propel</t>
        </is>
      </c>
      <c r="B322" s="15" t="inlineStr">
        <is>
          <t>Propel Electrolyte Water | Berry | single 591mL</t>
        </is>
      </c>
      <c r="C322" s="15" t="inlineStr">
        <is>
          <t>2) Electrolyte beverage (RTD)</t>
        </is>
      </c>
      <c r="D322" s="15" t="inlineStr">
        <is>
          <t>591 mL bottle</t>
        </is>
      </c>
      <c r="E322" s="29" t="n">
        <v>1</v>
      </c>
      <c r="F322" s="30" t="n"/>
      <c r="G322" s="31">
        <f>IF(AND(ISNUMBER($F322),ISNUMBER($E322),$E322&lt;&gt;0),$F322/$E322,"")</f>
        <v/>
      </c>
      <c r="H322" s="31">
        <f>IF(AND(ISNUMBER($F322),ISNUMBER($AL322),ISNUMBER($E322),($AL322*$E322)&lt;&gt;0),$F322/($AL322*$E322)*100,"")</f>
        <v/>
      </c>
      <c r="I322" s="32" t="n"/>
      <c r="J322" s="33" t="n"/>
      <c r="K322" s="31">
        <f>IF(AND(ISNUMBER($F322),ISNUMBER($J322)),$F322*(1-$J322),"")</f>
        <v/>
      </c>
      <c r="L322" s="32" t="n"/>
      <c r="M322" s="32" t="n"/>
      <c r="N322" s="31">
        <f>IF(ISNUMBER($F322),($F322-IF(ISNUMBER($AM322),$AM322,0))*(1-IF(ISNUMBER($J322),$J322,0)),"")</f>
        <v/>
      </c>
      <c r="O322" s="15" t="inlineStr">
        <is>
          <t>Berry</t>
        </is>
      </c>
      <c r="P322" s="29" t="n">
        <v>0</v>
      </c>
      <c r="Q322" s="29" t="n">
        <v>150</v>
      </c>
      <c r="R322" s="29" t="n">
        <v>40</v>
      </c>
      <c r="S322" s="29" t="n">
        <v>0</v>
      </c>
      <c r="T322" s="29" t="n">
        <v>5</v>
      </c>
      <c r="U322" s="15" t="inlineStr">
        <is>
          <t>Sucralose + acesulfame-K</t>
        </is>
      </c>
      <c r="V322" s="15" t="inlineStr">
        <is>
          <t>Electrolytes + vitamins, zero sugar, fitness water</t>
        </is>
      </c>
      <c r="W322" s="32" t="n"/>
      <c r="X322" s="32" t="n"/>
      <c r="Y322" s="32" t="n"/>
      <c r="Z322" s="32" t="n"/>
      <c r="AA322" s="15" t="inlineStr">
        <is>
          <t>High</t>
        </is>
      </c>
      <c r="AB322" s="15" t="inlineStr">
        <is>
          <t>Leading zero-sugar electrolyte water (Gatorade family)</t>
        </is>
      </c>
      <c r="AC322" s="15" t="inlineStr">
        <is>
          <t>Zero-sugar workout water with electrolytes</t>
        </is>
      </c>
      <c r="AD322" s="15" t="inlineStr">
        <is>
          <t>Light electrolyte water for everyday workouts.</t>
        </is>
      </c>
      <c r="AE322" s="32" t="n"/>
      <c r="AF322" s="34">
        <f>IF(AND(ISNUMBER($P322),ISNUMBER($AL322),$AL322&lt;&gt;0),ROUND($P322/$AL322*100,1),"")</f>
        <v/>
      </c>
      <c r="AG322" s="35">
        <f>IF(AND(ISNUMBER($S322),ISNUMBER($AL322),$AL322&lt;&gt;0),ROUND($S322/$AL322*100,2),"")</f>
        <v/>
      </c>
      <c r="AH322" s="34">
        <f>IF(AND(ISNUMBER($Q322),ISNUMBER($AL322),$AL322&lt;&gt;0),ROUND($Q322/$AL322*100,1),"")</f>
        <v/>
      </c>
      <c r="AI322" s="29">
        <f>IF(ISNUMBER($S322),IF($S322&lt;=1,"Yes","No"),"n/a")</f>
        <v/>
      </c>
      <c r="AJ322" s="29">
        <f>IF(ISNUMBER($S322),ROUND(MAX(0,MIN(100,100-$S322*2.5-IF(ISNUMBER($T322),$T322,0)*0.12+IF($S322&lt;=1,12,0))),0),"")</f>
        <v/>
      </c>
      <c r="AK322" s="29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29" t="n">
        <v>591</v>
      </c>
      <c r="AM322" s="30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Propel</t>
        </is>
      </c>
      <c r="B323" s="15" t="inlineStr">
        <is>
          <t>Propel Electrolyte Water | Berry | 6-pack 591mL</t>
        </is>
      </c>
      <c r="C323" s="15" t="inlineStr">
        <is>
          <t>2) Electrolyte beverage (RTD)</t>
        </is>
      </c>
      <c r="D323" s="15" t="inlineStr">
        <is>
          <t>591 mL bottle</t>
        </is>
      </c>
      <c r="E323" s="29" t="n">
        <v>6</v>
      </c>
      <c r="F323" s="30" t="n"/>
      <c r="G323" s="31">
        <f>IF(AND(ISNUMBER($F323),ISNUMBER($E323),$E323&lt;&gt;0),$F323/$E323,"")</f>
        <v/>
      </c>
      <c r="H323" s="31">
        <f>IF(AND(ISNUMBER($F323),ISNUMBER($AL323),ISNUMBER($E323),($AL323*$E323)&lt;&gt;0),$F323/($AL323*$E323)*100,"")</f>
        <v/>
      </c>
      <c r="I323" s="32" t="n"/>
      <c r="J323" s="33" t="n"/>
      <c r="K323" s="31">
        <f>IF(AND(ISNUMBER($F323),ISNUMBER($J323)),$F323*(1-$J323),"")</f>
        <v/>
      </c>
      <c r="L323" s="32" t="n"/>
      <c r="M323" s="32" t="n"/>
      <c r="N323" s="31">
        <f>IF(ISNUMBER($F323),($F323-IF(ISNUMBER($AM323),$AM323,0))*(1-IF(ISNUMBER($J323),$J323,0)),"")</f>
        <v/>
      </c>
      <c r="O323" s="15" t="inlineStr">
        <is>
          <t>Berry</t>
        </is>
      </c>
      <c r="P323" s="29" t="n">
        <v>0</v>
      </c>
      <c r="Q323" s="29" t="n">
        <v>150</v>
      </c>
      <c r="R323" s="29" t="n">
        <v>40</v>
      </c>
      <c r="S323" s="29" t="n">
        <v>0</v>
      </c>
      <c r="T323" s="29" t="n">
        <v>5</v>
      </c>
      <c r="U323" s="15" t="inlineStr">
        <is>
          <t>Sucralose + acesulfame-K</t>
        </is>
      </c>
      <c r="V323" s="15" t="inlineStr">
        <is>
          <t>Electrolytes + vitamins, zero sugar, fitness water</t>
        </is>
      </c>
      <c r="W323" s="32" t="n"/>
      <c r="X323" s="32" t="n"/>
      <c r="Y323" s="32" t="n"/>
      <c r="Z323" s="32" t="n"/>
      <c r="AA323" s="15" t="inlineStr">
        <is>
          <t>High</t>
        </is>
      </c>
      <c r="AB323" s="15" t="inlineStr">
        <is>
          <t>Leading zero-sugar electrolyte water (Gatorade family)</t>
        </is>
      </c>
      <c r="AC323" s="15" t="inlineStr">
        <is>
          <t>Zero-sugar workout water with electrolytes</t>
        </is>
      </c>
      <c r="AD323" s="15" t="inlineStr">
        <is>
          <t>Light electrolyte water for everyday workouts.</t>
        </is>
      </c>
      <c r="AE323" s="32" t="n"/>
      <c r="AF323" s="34">
        <f>IF(AND(ISNUMBER($P323),ISNUMBER($AL323),$AL323&lt;&gt;0),ROUND($P323/$AL323*100,1),"")</f>
        <v/>
      </c>
      <c r="AG323" s="35">
        <f>IF(AND(ISNUMBER($S323),ISNUMBER($AL323),$AL323&lt;&gt;0),ROUND($S323/$AL323*100,2),"")</f>
        <v/>
      </c>
      <c r="AH323" s="34">
        <f>IF(AND(ISNUMBER($Q323),ISNUMBER($AL323),$AL323&lt;&gt;0),ROUND($Q323/$AL323*100,1),"")</f>
        <v/>
      </c>
      <c r="AI323" s="29">
        <f>IF(ISNUMBER($S323),IF($S323&lt;=1,"Yes","No"),"n/a")</f>
        <v/>
      </c>
      <c r="AJ323" s="29">
        <f>IF(ISNUMBER($S323),ROUND(MAX(0,MIN(100,100-$S323*2.5-IF(ISNUMBER($T323),$T323,0)*0.12+IF($S323&lt;=1,12,0))),0),"")</f>
        <v/>
      </c>
      <c r="AK323" s="29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29" t="n">
        <v>591</v>
      </c>
      <c r="AM323" s="30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Propel</t>
        </is>
      </c>
      <c r="B324" s="15" t="inlineStr">
        <is>
          <t>Propel Electrolyte Water | Berry | 12-pack 591mL</t>
        </is>
      </c>
      <c r="C324" s="15" t="inlineStr">
        <is>
          <t>2) Electrolyte beverage (RTD)</t>
        </is>
      </c>
      <c r="D324" s="15" t="inlineStr">
        <is>
          <t>591 mL bottle</t>
        </is>
      </c>
      <c r="E324" s="29" t="n">
        <v>12</v>
      </c>
      <c r="F324" s="30" t="n"/>
      <c r="G324" s="31">
        <f>IF(AND(ISNUMBER($F324),ISNUMBER($E324),$E324&lt;&gt;0),$F324/$E324,"")</f>
        <v/>
      </c>
      <c r="H324" s="31">
        <f>IF(AND(ISNUMBER($F324),ISNUMBER($AL324),ISNUMBER($E324),($AL324*$E324)&lt;&gt;0),$F324/($AL324*$E324)*100,"")</f>
        <v/>
      </c>
      <c r="I324" s="32" t="n"/>
      <c r="J324" s="33" t="n"/>
      <c r="K324" s="31">
        <f>IF(AND(ISNUMBER($F324),ISNUMBER($J324)),$F324*(1-$J324),"")</f>
        <v/>
      </c>
      <c r="L324" s="32" t="n"/>
      <c r="M324" s="32" t="n"/>
      <c r="N324" s="31">
        <f>IF(ISNUMBER($F324),($F324-IF(ISNUMBER($AM324),$AM324,0))*(1-IF(ISNUMBER($J324),$J324,0)),"")</f>
        <v/>
      </c>
      <c r="O324" s="15" t="inlineStr">
        <is>
          <t>Berry</t>
        </is>
      </c>
      <c r="P324" s="29" t="n">
        <v>0</v>
      </c>
      <c r="Q324" s="29" t="n">
        <v>150</v>
      </c>
      <c r="R324" s="29" t="n">
        <v>40</v>
      </c>
      <c r="S324" s="29" t="n">
        <v>0</v>
      </c>
      <c r="T324" s="29" t="n">
        <v>5</v>
      </c>
      <c r="U324" s="15" t="inlineStr">
        <is>
          <t>Sucralose + acesulfame-K</t>
        </is>
      </c>
      <c r="V324" s="15" t="inlineStr">
        <is>
          <t>Electrolytes + vitamins, zero sugar, fitness water</t>
        </is>
      </c>
      <c r="W324" s="32" t="n"/>
      <c r="X324" s="32" t="n"/>
      <c r="Y324" s="32" t="n"/>
      <c r="Z324" s="32" t="n"/>
      <c r="AA324" s="15" t="inlineStr">
        <is>
          <t>High</t>
        </is>
      </c>
      <c r="AB324" s="15" t="inlineStr">
        <is>
          <t>Leading zero-sugar electrolyte water (Gatorade family)</t>
        </is>
      </c>
      <c r="AC324" s="15" t="inlineStr">
        <is>
          <t>Zero-sugar workout water with electrolytes</t>
        </is>
      </c>
      <c r="AD324" s="15" t="inlineStr">
        <is>
          <t>Light electrolyte water for everyday workouts.</t>
        </is>
      </c>
      <c r="AE324" s="32" t="n"/>
      <c r="AF324" s="34">
        <f>IF(AND(ISNUMBER($P324),ISNUMBER($AL324),$AL324&lt;&gt;0),ROUND($P324/$AL324*100,1),"")</f>
        <v/>
      </c>
      <c r="AG324" s="35">
        <f>IF(AND(ISNUMBER($S324),ISNUMBER($AL324),$AL324&lt;&gt;0),ROUND($S324/$AL324*100,2),"")</f>
        <v/>
      </c>
      <c r="AH324" s="34">
        <f>IF(AND(ISNUMBER($Q324),ISNUMBER($AL324),$AL324&lt;&gt;0),ROUND($Q324/$AL324*100,1),"")</f>
        <v/>
      </c>
      <c r="AI324" s="29">
        <f>IF(ISNUMBER($S324),IF($S324&lt;=1,"Yes","No"),"n/a")</f>
        <v/>
      </c>
      <c r="AJ324" s="29">
        <f>IF(ISNUMBER($S324),ROUND(MAX(0,MIN(100,100-$S324*2.5-IF(ISNUMBER($T324),$T324,0)*0.12+IF($S324&lt;=1,12,0))),0),"")</f>
        <v/>
      </c>
      <c r="AK324" s="29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29" t="n">
        <v>591</v>
      </c>
      <c r="AM324" s="30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Propel</t>
        </is>
      </c>
      <c r="B325" s="15" t="inlineStr">
        <is>
          <t>Propel Electrolyte Water | Berry | 24-pack 591mL</t>
        </is>
      </c>
      <c r="C325" s="15" t="inlineStr">
        <is>
          <t>2) Electrolyte beverage (RTD)</t>
        </is>
      </c>
      <c r="D325" s="15" t="inlineStr">
        <is>
          <t>591 mL bottle</t>
        </is>
      </c>
      <c r="E325" s="29" t="n">
        <v>24</v>
      </c>
      <c r="F325" s="30" t="n"/>
      <c r="G325" s="31">
        <f>IF(AND(ISNUMBER($F325),ISNUMBER($E325),$E325&lt;&gt;0),$F325/$E325,"")</f>
        <v/>
      </c>
      <c r="H325" s="31">
        <f>IF(AND(ISNUMBER($F325),ISNUMBER($AL325),ISNUMBER($E325),($AL325*$E325)&lt;&gt;0),$F325/($AL325*$E325)*100,"")</f>
        <v/>
      </c>
      <c r="I325" s="32" t="n"/>
      <c r="J325" s="33" t="n"/>
      <c r="K325" s="31">
        <f>IF(AND(ISNUMBER($F325),ISNUMBER($J325)),$F325*(1-$J325),"")</f>
        <v/>
      </c>
      <c r="L325" s="32" t="n"/>
      <c r="M325" s="32" t="n"/>
      <c r="N325" s="31">
        <f>IF(ISNUMBER($F325),($F325-IF(ISNUMBER($AM325),$AM325,0))*(1-IF(ISNUMBER($J325),$J325,0)),"")</f>
        <v/>
      </c>
      <c r="O325" s="15" t="inlineStr">
        <is>
          <t>Berry</t>
        </is>
      </c>
      <c r="P325" s="29" t="n">
        <v>0</v>
      </c>
      <c r="Q325" s="29" t="n">
        <v>150</v>
      </c>
      <c r="R325" s="29" t="n">
        <v>40</v>
      </c>
      <c r="S325" s="29" t="n">
        <v>0</v>
      </c>
      <c r="T325" s="29" t="n">
        <v>5</v>
      </c>
      <c r="U325" s="15" t="inlineStr">
        <is>
          <t>Sucralose + acesulfame-K</t>
        </is>
      </c>
      <c r="V325" s="15" t="inlineStr">
        <is>
          <t>Electrolytes + vitamins, zero sugar, fitness water</t>
        </is>
      </c>
      <c r="W325" s="32" t="n"/>
      <c r="X325" s="32" t="n"/>
      <c r="Y325" s="32" t="n"/>
      <c r="Z325" s="32" t="n"/>
      <c r="AA325" s="15" t="inlineStr">
        <is>
          <t>High</t>
        </is>
      </c>
      <c r="AB325" s="15" t="inlineStr">
        <is>
          <t>Leading zero-sugar electrolyte water (Gatorade family)</t>
        </is>
      </c>
      <c r="AC325" s="15" t="inlineStr">
        <is>
          <t>Zero-sugar workout water with electrolytes</t>
        </is>
      </c>
      <c r="AD325" s="15" t="inlineStr">
        <is>
          <t>Light electrolyte water for everyday workouts.</t>
        </is>
      </c>
      <c r="AE325" s="32" t="n"/>
      <c r="AF325" s="34">
        <f>IF(AND(ISNUMBER($P325),ISNUMBER($AL325),$AL325&lt;&gt;0),ROUND($P325/$AL325*100,1),"")</f>
        <v/>
      </c>
      <c r="AG325" s="35">
        <f>IF(AND(ISNUMBER($S325),ISNUMBER($AL325),$AL325&lt;&gt;0),ROUND($S325/$AL325*100,2),"")</f>
        <v/>
      </c>
      <c r="AH325" s="34">
        <f>IF(AND(ISNUMBER($Q325),ISNUMBER($AL325),$AL325&lt;&gt;0),ROUND($Q325/$AL325*100,1),"")</f>
        <v/>
      </c>
      <c r="AI325" s="29">
        <f>IF(ISNUMBER($S325),IF($S325&lt;=1,"Yes","No"),"n/a")</f>
        <v/>
      </c>
      <c r="AJ325" s="29">
        <f>IF(ISNUMBER($S325),ROUND(MAX(0,MIN(100,100-$S325*2.5-IF(ISNUMBER($T325),$T325,0)*0.12+IF($S325&lt;=1,12,0))),0),"")</f>
        <v/>
      </c>
      <c r="AK325" s="29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29" t="n">
        <v>591</v>
      </c>
      <c r="AM325" s="30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Propel</t>
        </is>
      </c>
      <c r="B326" s="15" t="inlineStr">
        <is>
          <t>Propel Electrolyte Water | Grape | single 591mL</t>
        </is>
      </c>
      <c r="C326" s="15" t="inlineStr">
        <is>
          <t>2) Electrolyte beverage (RTD)</t>
        </is>
      </c>
      <c r="D326" s="15" t="inlineStr">
        <is>
          <t>591 mL bottle</t>
        </is>
      </c>
      <c r="E326" s="29" t="n">
        <v>1</v>
      </c>
      <c r="F326" s="30" t="n"/>
      <c r="G326" s="31">
        <f>IF(AND(ISNUMBER($F326),ISNUMBER($E326),$E326&lt;&gt;0),$F326/$E326,"")</f>
        <v/>
      </c>
      <c r="H326" s="31">
        <f>IF(AND(ISNUMBER($F326),ISNUMBER($AL326),ISNUMBER($E326),($AL326*$E326)&lt;&gt;0),$F326/($AL326*$E326)*100,"")</f>
        <v/>
      </c>
      <c r="I326" s="32" t="n"/>
      <c r="J326" s="33" t="n"/>
      <c r="K326" s="31">
        <f>IF(AND(ISNUMBER($F326),ISNUMBER($J326)),$F326*(1-$J326),"")</f>
        <v/>
      </c>
      <c r="L326" s="32" t="n"/>
      <c r="M326" s="32" t="n"/>
      <c r="N326" s="31">
        <f>IF(ISNUMBER($F326),($F326-IF(ISNUMBER($AM326),$AM326,0))*(1-IF(ISNUMBER($J326),$J326,0)),"")</f>
        <v/>
      </c>
      <c r="O326" s="15" t="inlineStr">
        <is>
          <t>Grape</t>
        </is>
      </c>
      <c r="P326" s="29" t="n">
        <v>0</v>
      </c>
      <c r="Q326" s="29" t="n">
        <v>150</v>
      </c>
      <c r="R326" s="29" t="n">
        <v>40</v>
      </c>
      <c r="S326" s="29" t="n">
        <v>0</v>
      </c>
      <c r="T326" s="29" t="n">
        <v>5</v>
      </c>
      <c r="U326" s="15" t="inlineStr">
        <is>
          <t>Sucralose + acesulfame-K</t>
        </is>
      </c>
      <c r="V326" s="15" t="inlineStr">
        <is>
          <t>Electrolytes + vitamins, zero sugar, fitness water</t>
        </is>
      </c>
      <c r="W326" s="32" t="n"/>
      <c r="X326" s="32" t="n"/>
      <c r="Y326" s="32" t="n"/>
      <c r="Z326" s="32" t="n"/>
      <c r="AA326" s="15" t="inlineStr">
        <is>
          <t>High</t>
        </is>
      </c>
      <c r="AB326" s="15" t="inlineStr">
        <is>
          <t>Leading zero-sugar electrolyte water (Gatorade family)</t>
        </is>
      </c>
      <c r="AC326" s="15" t="inlineStr">
        <is>
          <t>Zero-sugar workout water with electrolytes</t>
        </is>
      </c>
      <c r="AD326" s="15" t="inlineStr">
        <is>
          <t>Light electrolyte water for everyday workouts.</t>
        </is>
      </c>
      <c r="AE326" s="32" t="n"/>
      <c r="AF326" s="34">
        <f>IF(AND(ISNUMBER($P326),ISNUMBER($AL326),$AL326&lt;&gt;0),ROUND($P326/$AL326*100,1),"")</f>
        <v/>
      </c>
      <c r="AG326" s="35">
        <f>IF(AND(ISNUMBER($S326),ISNUMBER($AL326),$AL326&lt;&gt;0),ROUND($S326/$AL326*100,2),"")</f>
        <v/>
      </c>
      <c r="AH326" s="34">
        <f>IF(AND(ISNUMBER($Q326),ISNUMBER($AL326),$AL326&lt;&gt;0),ROUND($Q326/$AL326*100,1),"")</f>
        <v/>
      </c>
      <c r="AI326" s="29">
        <f>IF(ISNUMBER($S326),IF($S326&lt;=1,"Yes","No"),"n/a")</f>
        <v/>
      </c>
      <c r="AJ326" s="29">
        <f>IF(ISNUMBER($S326),ROUND(MAX(0,MIN(100,100-$S326*2.5-IF(ISNUMBER($T326),$T326,0)*0.12+IF($S326&lt;=1,12,0))),0),"")</f>
        <v/>
      </c>
      <c r="AK326" s="29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29" t="n">
        <v>591</v>
      </c>
      <c r="AM326" s="30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Propel</t>
        </is>
      </c>
      <c r="B327" s="15" t="inlineStr">
        <is>
          <t>Propel Electrolyte Water | Grape | 6-pack 591mL</t>
        </is>
      </c>
      <c r="C327" s="15" t="inlineStr">
        <is>
          <t>2) Electrolyte beverage (RTD)</t>
        </is>
      </c>
      <c r="D327" s="15" t="inlineStr">
        <is>
          <t>591 mL bottle</t>
        </is>
      </c>
      <c r="E327" s="29" t="n">
        <v>6</v>
      </c>
      <c r="F327" s="30" t="n"/>
      <c r="G327" s="31">
        <f>IF(AND(ISNUMBER($F327),ISNUMBER($E327),$E327&lt;&gt;0),$F327/$E327,"")</f>
        <v/>
      </c>
      <c r="H327" s="31">
        <f>IF(AND(ISNUMBER($F327),ISNUMBER($AL327),ISNUMBER($E327),($AL327*$E327)&lt;&gt;0),$F327/($AL327*$E327)*100,"")</f>
        <v/>
      </c>
      <c r="I327" s="32" t="n"/>
      <c r="J327" s="33" t="n"/>
      <c r="K327" s="31">
        <f>IF(AND(ISNUMBER($F327),ISNUMBER($J327)),$F327*(1-$J327),"")</f>
        <v/>
      </c>
      <c r="L327" s="32" t="n"/>
      <c r="M327" s="32" t="n"/>
      <c r="N327" s="31">
        <f>IF(ISNUMBER($F327),($F327-IF(ISNUMBER($AM327),$AM327,0))*(1-IF(ISNUMBER($J327),$J327,0)),"")</f>
        <v/>
      </c>
      <c r="O327" s="15" t="inlineStr">
        <is>
          <t>Grape</t>
        </is>
      </c>
      <c r="P327" s="29" t="n">
        <v>0</v>
      </c>
      <c r="Q327" s="29" t="n">
        <v>150</v>
      </c>
      <c r="R327" s="29" t="n">
        <v>40</v>
      </c>
      <c r="S327" s="29" t="n">
        <v>0</v>
      </c>
      <c r="T327" s="29" t="n">
        <v>5</v>
      </c>
      <c r="U327" s="15" t="inlineStr">
        <is>
          <t>Sucralose + acesulfame-K</t>
        </is>
      </c>
      <c r="V327" s="15" t="inlineStr">
        <is>
          <t>Electrolytes + vitamins, zero sugar, fitness water</t>
        </is>
      </c>
      <c r="W327" s="32" t="n"/>
      <c r="X327" s="32" t="n"/>
      <c r="Y327" s="32" t="n"/>
      <c r="Z327" s="32" t="n"/>
      <c r="AA327" s="15" t="inlineStr">
        <is>
          <t>High</t>
        </is>
      </c>
      <c r="AB327" s="15" t="inlineStr">
        <is>
          <t>Leading zero-sugar electrolyte water (Gatorade family)</t>
        </is>
      </c>
      <c r="AC327" s="15" t="inlineStr">
        <is>
          <t>Zero-sugar workout water with electrolytes</t>
        </is>
      </c>
      <c r="AD327" s="15" t="inlineStr">
        <is>
          <t>Light electrolyte water for everyday workouts.</t>
        </is>
      </c>
      <c r="AE327" s="32" t="n"/>
      <c r="AF327" s="34">
        <f>IF(AND(ISNUMBER($P327),ISNUMBER($AL327),$AL327&lt;&gt;0),ROUND($P327/$AL327*100,1),"")</f>
        <v/>
      </c>
      <c r="AG327" s="35">
        <f>IF(AND(ISNUMBER($S327),ISNUMBER($AL327),$AL327&lt;&gt;0),ROUND($S327/$AL327*100,2),"")</f>
        <v/>
      </c>
      <c r="AH327" s="34">
        <f>IF(AND(ISNUMBER($Q327),ISNUMBER($AL327),$AL327&lt;&gt;0),ROUND($Q327/$AL327*100,1),"")</f>
        <v/>
      </c>
      <c r="AI327" s="29">
        <f>IF(ISNUMBER($S327),IF($S327&lt;=1,"Yes","No"),"n/a")</f>
        <v/>
      </c>
      <c r="AJ327" s="29">
        <f>IF(ISNUMBER($S327),ROUND(MAX(0,MIN(100,100-$S327*2.5-IF(ISNUMBER($T327),$T327,0)*0.12+IF($S327&lt;=1,12,0))),0),"")</f>
        <v/>
      </c>
      <c r="AK327" s="29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29" t="n">
        <v>591</v>
      </c>
      <c r="AM327" s="30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Propel</t>
        </is>
      </c>
      <c r="B328" s="15" t="inlineStr">
        <is>
          <t>Propel Electrolyte Water | Grape | 12-pack 591mL</t>
        </is>
      </c>
      <c r="C328" s="15" t="inlineStr">
        <is>
          <t>2) Electrolyte beverage (RTD)</t>
        </is>
      </c>
      <c r="D328" s="15" t="inlineStr">
        <is>
          <t>591 mL bottle</t>
        </is>
      </c>
      <c r="E328" s="29" t="n">
        <v>12</v>
      </c>
      <c r="F328" s="30" t="n"/>
      <c r="G328" s="31">
        <f>IF(AND(ISNUMBER($F328),ISNUMBER($E328),$E328&lt;&gt;0),$F328/$E328,"")</f>
        <v/>
      </c>
      <c r="H328" s="31">
        <f>IF(AND(ISNUMBER($F328),ISNUMBER($AL328),ISNUMBER($E328),($AL328*$E328)&lt;&gt;0),$F328/($AL328*$E328)*100,"")</f>
        <v/>
      </c>
      <c r="I328" s="32" t="n"/>
      <c r="J328" s="33" t="n"/>
      <c r="K328" s="31">
        <f>IF(AND(ISNUMBER($F328),ISNUMBER($J328)),$F328*(1-$J328),"")</f>
        <v/>
      </c>
      <c r="L328" s="32" t="n"/>
      <c r="M328" s="32" t="n"/>
      <c r="N328" s="31">
        <f>IF(ISNUMBER($F328),($F328-IF(ISNUMBER($AM328),$AM328,0))*(1-IF(ISNUMBER($J328),$J328,0)),"")</f>
        <v/>
      </c>
      <c r="O328" s="15" t="inlineStr">
        <is>
          <t>Grape</t>
        </is>
      </c>
      <c r="P328" s="29" t="n">
        <v>0</v>
      </c>
      <c r="Q328" s="29" t="n">
        <v>150</v>
      </c>
      <c r="R328" s="29" t="n">
        <v>40</v>
      </c>
      <c r="S328" s="29" t="n">
        <v>0</v>
      </c>
      <c r="T328" s="29" t="n">
        <v>5</v>
      </c>
      <c r="U328" s="15" t="inlineStr">
        <is>
          <t>Sucralose + acesulfame-K</t>
        </is>
      </c>
      <c r="V328" s="15" t="inlineStr">
        <is>
          <t>Electrolytes + vitamins, zero sugar, fitness water</t>
        </is>
      </c>
      <c r="W328" s="32" t="n"/>
      <c r="X328" s="32" t="n"/>
      <c r="Y328" s="32" t="n"/>
      <c r="Z328" s="32" t="n"/>
      <c r="AA328" s="15" t="inlineStr">
        <is>
          <t>High</t>
        </is>
      </c>
      <c r="AB328" s="15" t="inlineStr">
        <is>
          <t>Leading zero-sugar electrolyte water (Gatorade family)</t>
        </is>
      </c>
      <c r="AC328" s="15" t="inlineStr">
        <is>
          <t>Zero-sugar workout water with electrolytes</t>
        </is>
      </c>
      <c r="AD328" s="15" t="inlineStr">
        <is>
          <t>Light electrolyte water for everyday workouts.</t>
        </is>
      </c>
      <c r="AE328" s="32" t="n"/>
      <c r="AF328" s="34">
        <f>IF(AND(ISNUMBER($P328),ISNUMBER($AL328),$AL328&lt;&gt;0),ROUND($P328/$AL328*100,1),"")</f>
        <v/>
      </c>
      <c r="AG328" s="35">
        <f>IF(AND(ISNUMBER($S328),ISNUMBER($AL328),$AL328&lt;&gt;0),ROUND($S328/$AL328*100,2),"")</f>
        <v/>
      </c>
      <c r="AH328" s="34">
        <f>IF(AND(ISNUMBER($Q328),ISNUMBER($AL328),$AL328&lt;&gt;0),ROUND($Q328/$AL328*100,1),"")</f>
        <v/>
      </c>
      <c r="AI328" s="29">
        <f>IF(ISNUMBER($S328),IF($S328&lt;=1,"Yes","No"),"n/a")</f>
        <v/>
      </c>
      <c r="AJ328" s="29">
        <f>IF(ISNUMBER($S328),ROUND(MAX(0,MIN(100,100-$S328*2.5-IF(ISNUMBER($T328),$T328,0)*0.12+IF($S328&lt;=1,12,0))),0),"")</f>
        <v/>
      </c>
      <c r="AK328" s="29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29" t="n">
        <v>591</v>
      </c>
      <c r="AM328" s="30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Propel</t>
        </is>
      </c>
      <c r="B329" s="15" t="inlineStr">
        <is>
          <t>Propel Electrolyte Water | Grape | 24-pack 591mL</t>
        </is>
      </c>
      <c r="C329" s="15" t="inlineStr">
        <is>
          <t>2) Electrolyte beverage (RTD)</t>
        </is>
      </c>
      <c r="D329" s="15" t="inlineStr">
        <is>
          <t>591 mL bottle</t>
        </is>
      </c>
      <c r="E329" s="29" t="n">
        <v>24</v>
      </c>
      <c r="F329" s="30" t="n"/>
      <c r="G329" s="31">
        <f>IF(AND(ISNUMBER($F329),ISNUMBER($E329),$E329&lt;&gt;0),$F329/$E329,"")</f>
        <v/>
      </c>
      <c r="H329" s="31">
        <f>IF(AND(ISNUMBER($F329),ISNUMBER($AL329),ISNUMBER($E329),($AL329*$E329)&lt;&gt;0),$F329/($AL329*$E329)*100,"")</f>
        <v/>
      </c>
      <c r="I329" s="32" t="n"/>
      <c r="J329" s="33" t="n"/>
      <c r="K329" s="31">
        <f>IF(AND(ISNUMBER($F329),ISNUMBER($J329)),$F329*(1-$J329),"")</f>
        <v/>
      </c>
      <c r="L329" s="32" t="n"/>
      <c r="M329" s="32" t="n"/>
      <c r="N329" s="31">
        <f>IF(ISNUMBER($F329),($F329-IF(ISNUMBER($AM329),$AM329,0))*(1-IF(ISNUMBER($J329),$J329,0)),"")</f>
        <v/>
      </c>
      <c r="O329" s="15" t="inlineStr">
        <is>
          <t>Grape</t>
        </is>
      </c>
      <c r="P329" s="29" t="n">
        <v>0</v>
      </c>
      <c r="Q329" s="29" t="n">
        <v>150</v>
      </c>
      <c r="R329" s="29" t="n">
        <v>40</v>
      </c>
      <c r="S329" s="29" t="n">
        <v>0</v>
      </c>
      <c r="T329" s="29" t="n">
        <v>5</v>
      </c>
      <c r="U329" s="15" t="inlineStr">
        <is>
          <t>Sucralose + acesulfame-K</t>
        </is>
      </c>
      <c r="V329" s="15" t="inlineStr">
        <is>
          <t>Electrolytes + vitamins, zero sugar, fitness water</t>
        </is>
      </c>
      <c r="W329" s="32" t="n"/>
      <c r="X329" s="32" t="n"/>
      <c r="Y329" s="32" t="n"/>
      <c r="Z329" s="32" t="n"/>
      <c r="AA329" s="15" t="inlineStr">
        <is>
          <t>High</t>
        </is>
      </c>
      <c r="AB329" s="15" t="inlineStr">
        <is>
          <t>Leading zero-sugar electrolyte water (Gatorade family)</t>
        </is>
      </c>
      <c r="AC329" s="15" t="inlineStr">
        <is>
          <t>Zero-sugar workout water with electrolytes</t>
        </is>
      </c>
      <c r="AD329" s="15" t="inlineStr">
        <is>
          <t>Light electrolyte water for everyday workouts.</t>
        </is>
      </c>
      <c r="AE329" s="32" t="n"/>
      <c r="AF329" s="34">
        <f>IF(AND(ISNUMBER($P329),ISNUMBER($AL329),$AL329&lt;&gt;0),ROUND($P329/$AL329*100,1),"")</f>
        <v/>
      </c>
      <c r="AG329" s="35">
        <f>IF(AND(ISNUMBER($S329),ISNUMBER($AL329),$AL329&lt;&gt;0),ROUND($S329/$AL329*100,2),"")</f>
        <v/>
      </c>
      <c r="AH329" s="34">
        <f>IF(AND(ISNUMBER($Q329),ISNUMBER($AL329),$AL329&lt;&gt;0),ROUND($Q329/$AL329*100,1),"")</f>
        <v/>
      </c>
      <c r="AI329" s="29">
        <f>IF(ISNUMBER($S329),IF($S329&lt;=1,"Yes","No"),"n/a")</f>
        <v/>
      </c>
      <c r="AJ329" s="29">
        <f>IF(ISNUMBER($S329),ROUND(MAX(0,MIN(100,100-$S329*2.5-IF(ISNUMBER($T329),$T329,0)*0.12+IF($S329&lt;=1,12,0))),0),"")</f>
        <v/>
      </c>
      <c r="AK329" s="29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29" t="n">
        <v>591</v>
      </c>
      <c r="AM329" s="30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Propel</t>
        </is>
      </c>
      <c r="B330" s="15" t="inlineStr">
        <is>
          <t>Propel Electrolyte Water | Kiwi Strawberry | single 591mL</t>
        </is>
      </c>
      <c r="C330" s="15" t="inlineStr">
        <is>
          <t>2) Electrolyte beverage (RTD)</t>
        </is>
      </c>
      <c r="D330" s="15" t="inlineStr">
        <is>
          <t>591 mL bottle</t>
        </is>
      </c>
      <c r="E330" s="29" t="n">
        <v>1</v>
      </c>
      <c r="F330" s="30" t="n"/>
      <c r="G330" s="31">
        <f>IF(AND(ISNUMBER($F330),ISNUMBER($E330),$E330&lt;&gt;0),$F330/$E330,"")</f>
        <v/>
      </c>
      <c r="H330" s="31">
        <f>IF(AND(ISNUMBER($F330),ISNUMBER($AL330),ISNUMBER($E330),($AL330*$E330)&lt;&gt;0),$F330/($AL330*$E330)*100,"")</f>
        <v/>
      </c>
      <c r="I330" s="32" t="n"/>
      <c r="J330" s="33" t="n"/>
      <c r="K330" s="31">
        <f>IF(AND(ISNUMBER($F330),ISNUMBER($J330)),$F330*(1-$J330),"")</f>
        <v/>
      </c>
      <c r="L330" s="32" t="n"/>
      <c r="M330" s="32" t="n"/>
      <c r="N330" s="31">
        <f>IF(ISNUMBER($F330),($F330-IF(ISNUMBER($AM330),$AM330,0))*(1-IF(ISNUMBER($J330),$J330,0)),"")</f>
        <v/>
      </c>
      <c r="O330" s="15" t="inlineStr">
        <is>
          <t>Kiwi Strawberry</t>
        </is>
      </c>
      <c r="P330" s="29" t="n">
        <v>0</v>
      </c>
      <c r="Q330" s="29" t="n">
        <v>150</v>
      </c>
      <c r="R330" s="29" t="n">
        <v>40</v>
      </c>
      <c r="S330" s="29" t="n">
        <v>0</v>
      </c>
      <c r="T330" s="29" t="n">
        <v>5</v>
      </c>
      <c r="U330" s="15" t="inlineStr">
        <is>
          <t>Sucralose + acesulfame-K</t>
        </is>
      </c>
      <c r="V330" s="15" t="inlineStr">
        <is>
          <t>Electrolytes + vitamins, zero sugar, fitness water</t>
        </is>
      </c>
      <c r="W330" s="32" t="n"/>
      <c r="X330" s="32" t="n"/>
      <c r="Y330" s="32" t="n"/>
      <c r="Z330" s="32" t="n"/>
      <c r="AA330" s="15" t="inlineStr">
        <is>
          <t>High</t>
        </is>
      </c>
      <c r="AB330" s="15" t="inlineStr">
        <is>
          <t>Leading zero-sugar electrolyte water (Gatorade family)</t>
        </is>
      </c>
      <c r="AC330" s="15" t="inlineStr">
        <is>
          <t>Zero-sugar workout water with electrolytes</t>
        </is>
      </c>
      <c r="AD330" s="15" t="inlineStr">
        <is>
          <t>Light electrolyte water for everyday workouts.</t>
        </is>
      </c>
      <c r="AE330" s="32" t="n"/>
      <c r="AF330" s="34">
        <f>IF(AND(ISNUMBER($P330),ISNUMBER($AL330),$AL330&lt;&gt;0),ROUND($P330/$AL330*100,1),"")</f>
        <v/>
      </c>
      <c r="AG330" s="35">
        <f>IF(AND(ISNUMBER($S330),ISNUMBER($AL330),$AL330&lt;&gt;0),ROUND($S330/$AL330*100,2),"")</f>
        <v/>
      </c>
      <c r="AH330" s="34">
        <f>IF(AND(ISNUMBER($Q330),ISNUMBER($AL330),$AL330&lt;&gt;0),ROUND($Q330/$AL330*100,1),"")</f>
        <v/>
      </c>
      <c r="AI330" s="29">
        <f>IF(ISNUMBER($S330),IF($S330&lt;=1,"Yes","No"),"n/a")</f>
        <v/>
      </c>
      <c r="AJ330" s="29">
        <f>IF(ISNUMBER($S330),ROUND(MAX(0,MIN(100,100-$S330*2.5-IF(ISNUMBER($T330),$T330,0)*0.12+IF($S330&lt;=1,12,0))),0),"")</f>
        <v/>
      </c>
      <c r="AK330" s="29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29" t="n">
        <v>591</v>
      </c>
      <c r="AM330" s="30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Propel</t>
        </is>
      </c>
      <c r="B331" s="15" t="inlineStr">
        <is>
          <t>Propel Electrolyte Water | Kiwi Strawberry | 6-pack 591mL</t>
        </is>
      </c>
      <c r="C331" s="15" t="inlineStr">
        <is>
          <t>2) Electrolyte beverage (RTD)</t>
        </is>
      </c>
      <c r="D331" s="15" t="inlineStr">
        <is>
          <t>591 mL bottle</t>
        </is>
      </c>
      <c r="E331" s="29" t="n">
        <v>6</v>
      </c>
      <c r="F331" s="30" t="n"/>
      <c r="G331" s="31">
        <f>IF(AND(ISNUMBER($F331),ISNUMBER($E331),$E331&lt;&gt;0),$F331/$E331,"")</f>
        <v/>
      </c>
      <c r="H331" s="31">
        <f>IF(AND(ISNUMBER($F331),ISNUMBER($AL331),ISNUMBER($E331),($AL331*$E331)&lt;&gt;0),$F331/($AL331*$E331)*100,"")</f>
        <v/>
      </c>
      <c r="I331" s="32" t="n"/>
      <c r="J331" s="33" t="n"/>
      <c r="K331" s="31">
        <f>IF(AND(ISNUMBER($F331),ISNUMBER($J331)),$F331*(1-$J331),"")</f>
        <v/>
      </c>
      <c r="L331" s="32" t="n"/>
      <c r="M331" s="32" t="n"/>
      <c r="N331" s="31">
        <f>IF(ISNUMBER($F331),($F331-IF(ISNUMBER($AM331),$AM331,0))*(1-IF(ISNUMBER($J331),$J331,0)),"")</f>
        <v/>
      </c>
      <c r="O331" s="15" t="inlineStr">
        <is>
          <t>Kiwi Strawberry</t>
        </is>
      </c>
      <c r="P331" s="29" t="n">
        <v>0</v>
      </c>
      <c r="Q331" s="29" t="n">
        <v>150</v>
      </c>
      <c r="R331" s="29" t="n">
        <v>40</v>
      </c>
      <c r="S331" s="29" t="n">
        <v>0</v>
      </c>
      <c r="T331" s="29" t="n">
        <v>5</v>
      </c>
      <c r="U331" s="15" t="inlineStr">
        <is>
          <t>Sucralose + acesulfame-K</t>
        </is>
      </c>
      <c r="V331" s="15" t="inlineStr">
        <is>
          <t>Electrolytes + vitamins, zero sugar, fitness water</t>
        </is>
      </c>
      <c r="W331" s="32" t="n"/>
      <c r="X331" s="32" t="n"/>
      <c r="Y331" s="32" t="n"/>
      <c r="Z331" s="32" t="n"/>
      <c r="AA331" s="15" t="inlineStr">
        <is>
          <t>High</t>
        </is>
      </c>
      <c r="AB331" s="15" t="inlineStr">
        <is>
          <t>Leading zero-sugar electrolyte water (Gatorade family)</t>
        </is>
      </c>
      <c r="AC331" s="15" t="inlineStr">
        <is>
          <t>Zero-sugar workout water with electrolytes</t>
        </is>
      </c>
      <c r="AD331" s="15" t="inlineStr">
        <is>
          <t>Light electrolyte water for everyday workouts.</t>
        </is>
      </c>
      <c r="AE331" s="32" t="n"/>
      <c r="AF331" s="34">
        <f>IF(AND(ISNUMBER($P331),ISNUMBER($AL331),$AL331&lt;&gt;0),ROUND($P331/$AL331*100,1),"")</f>
        <v/>
      </c>
      <c r="AG331" s="35">
        <f>IF(AND(ISNUMBER($S331),ISNUMBER($AL331),$AL331&lt;&gt;0),ROUND($S331/$AL331*100,2),"")</f>
        <v/>
      </c>
      <c r="AH331" s="34">
        <f>IF(AND(ISNUMBER($Q331),ISNUMBER($AL331),$AL331&lt;&gt;0),ROUND($Q331/$AL331*100,1),"")</f>
        <v/>
      </c>
      <c r="AI331" s="29">
        <f>IF(ISNUMBER($S331),IF($S331&lt;=1,"Yes","No"),"n/a")</f>
        <v/>
      </c>
      <c r="AJ331" s="29">
        <f>IF(ISNUMBER($S331),ROUND(MAX(0,MIN(100,100-$S331*2.5-IF(ISNUMBER($T331),$T331,0)*0.12+IF($S331&lt;=1,12,0))),0),"")</f>
        <v/>
      </c>
      <c r="AK331" s="29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29" t="n">
        <v>591</v>
      </c>
      <c r="AM331" s="30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Propel</t>
        </is>
      </c>
      <c r="B332" s="15" t="inlineStr">
        <is>
          <t>Propel Electrolyte Water | Kiwi Strawberry | 12-pack 591mL</t>
        </is>
      </c>
      <c r="C332" s="15" t="inlineStr">
        <is>
          <t>2) Electrolyte beverage (RTD)</t>
        </is>
      </c>
      <c r="D332" s="15" t="inlineStr">
        <is>
          <t>591 mL bottle</t>
        </is>
      </c>
      <c r="E332" s="29" t="n">
        <v>12</v>
      </c>
      <c r="F332" s="30" t="n"/>
      <c r="G332" s="31">
        <f>IF(AND(ISNUMBER($F332),ISNUMBER($E332),$E332&lt;&gt;0),$F332/$E332,"")</f>
        <v/>
      </c>
      <c r="H332" s="31">
        <f>IF(AND(ISNUMBER($F332),ISNUMBER($AL332),ISNUMBER($E332),($AL332*$E332)&lt;&gt;0),$F332/($AL332*$E332)*100,"")</f>
        <v/>
      </c>
      <c r="I332" s="32" t="n"/>
      <c r="J332" s="33" t="n"/>
      <c r="K332" s="31">
        <f>IF(AND(ISNUMBER($F332),ISNUMBER($J332)),$F332*(1-$J332),"")</f>
        <v/>
      </c>
      <c r="L332" s="32" t="n"/>
      <c r="M332" s="32" t="n"/>
      <c r="N332" s="31">
        <f>IF(ISNUMBER($F332),($F332-IF(ISNUMBER($AM332),$AM332,0))*(1-IF(ISNUMBER($J332),$J332,0)),"")</f>
        <v/>
      </c>
      <c r="O332" s="15" t="inlineStr">
        <is>
          <t>Kiwi Strawberry</t>
        </is>
      </c>
      <c r="P332" s="29" t="n">
        <v>0</v>
      </c>
      <c r="Q332" s="29" t="n">
        <v>150</v>
      </c>
      <c r="R332" s="29" t="n">
        <v>40</v>
      </c>
      <c r="S332" s="29" t="n">
        <v>0</v>
      </c>
      <c r="T332" s="29" t="n">
        <v>5</v>
      </c>
      <c r="U332" s="15" t="inlineStr">
        <is>
          <t>Sucralose + acesulfame-K</t>
        </is>
      </c>
      <c r="V332" s="15" t="inlineStr">
        <is>
          <t>Electrolytes + vitamins, zero sugar, fitness water</t>
        </is>
      </c>
      <c r="W332" s="32" t="n"/>
      <c r="X332" s="32" t="n"/>
      <c r="Y332" s="32" t="n"/>
      <c r="Z332" s="32" t="n"/>
      <c r="AA332" s="15" t="inlineStr">
        <is>
          <t>High</t>
        </is>
      </c>
      <c r="AB332" s="15" t="inlineStr">
        <is>
          <t>Leading zero-sugar electrolyte water (Gatorade family)</t>
        </is>
      </c>
      <c r="AC332" s="15" t="inlineStr">
        <is>
          <t>Zero-sugar workout water with electrolytes</t>
        </is>
      </c>
      <c r="AD332" s="15" t="inlineStr">
        <is>
          <t>Light electrolyte water for everyday workouts.</t>
        </is>
      </c>
      <c r="AE332" s="32" t="n"/>
      <c r="AF332" s="34">
        <f>IF(AND(ISNUMBER($P332),ISNUMBER($AL332),$AL332&lt;&gt;0),ROUND($P332/$AL332*100,1),"")</f>
        <v/>
      </c>
      <c r="AG332" s="35">
        <f>IF(AND(ISNUMBER($S332),ISNUMBER($AL332),$AL332&lt;&gt;0),ROUND($S332/$AL332*100,2),"")</f>
        <v/>
      </c>
      <c r="AH332" s="34">
        <f>IF(AND(ISNUMBER($Q332),ISNUMBER($AL332),$AL332&lt;&gt;0),ROUND($Q332/$AL332*100,1),"")</f>
        <v/>
      </c>
      <c r="AI332" s="29">
        <f>IF(ISNUMBER($S332),IF($S332&lt;=1,"Yes","No"),"n/a")</f>
        <v/>
      </c>
      <c r="AJ332" s="29">
        <f>IF(ISNUMBER($S332),ROUND(MAX(0,MIN(100,100-$S332*2.5-IF(ISNUMBER($T332),$T332,0)*0.12+IF($S332&lt;=1,12,0))),0),"")</f>
        <v/>
      </c>
      <c r="AK332" s="29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29" t="n">
        <v>591</v>
      </c>
      <c r="AM332" s="30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Propel</t>
        </is>
      </c>
      <c r="B333" s="15" t="inlineStr">
        <is>
          <t>Propel Electrolyte Water | Kiwi Strawberry | 24-pack 591mL</t>
        </is>
      </c>
      <c r="C333" s="15" t="inlineStr">
        <is>
          <t>2) Electrolyte beverage (RTD)</t>
        </is>
      </c>
      <c r="D333" s="15" t="inlineStr">
        <is>
          <t>591 mL bottle</t>
        </is>
      </c>
      <c r="E333" s="29" t="n">
        <v>24</v>
      </c>
      <c r="F333" s="30" t="n"/>
      <c r="G333" s="31">
        <f>IF(AND(ISNUMBER($F333),ISNUMBER($E333),$E333&lt;&gt;0),$F333/$E333,"")</f>
        <v/>
      </c>
      <c r="H333" s="31">
        <f>IF(AND(ISNUMBER($F333),ISNUMBER($AL333),ISNUMBER($E333),($AL333*$E333)&lt;&gt;0),$F333/($AL333*$E333)*100,"")</f>
        <v/>
      </c>
      <c r="I333" s="32" t="n"/>
      <c r="J333" s="33" t="n"/>
      <c r="K333" s="31">
        <f>IF(AND(ISNUMBER($F333),ISNUMBER($J333)),$F333*(1-$J333),"")</f>
        <v/>
      </c>
      <c r="L333" s="32" t="n"/>
      <c r="M333" s="32" t="n"/>
      <c r="N333" s="31">
        <f>IF(ISNUMBER($F333),($F333-IF(ISNUMBER($AM333),$AM333,0))*(1-IF(ISNUMBER($J333),$J333,0)),"")</f>
        <v/>
      </c>
      <c r="O333" s="15" t="inlineStr">
        <is>
          <t>Kiwi Strawberry</t>
        </is>
      </c>
      <c r="P333" s="29" t="n">
        <v>0</v>
      </c>
      <c r="Q333" s="29" t="n">
        <v>150</v>
      </c>
      <c r="R333" s="29" t="n">
        <v>40</v>
      </c>
      <c r="S333" s="29" t="n">
        <v>0</v>
      </c>
      <c r="T333" s="29" t="n">
        <v>5</v>
      </c>
      <c r="U333" s="15" t="inlineStr">
        <is>
          <t>Sucralose + acesulfame-K</t>
        </is>
      </c>
      <c r="V333" s="15" t="inlineStr">
        <is>
          <t>Electrolytes + vitamins, zero sugar, fitness water</t>
        </is>
      </c>
      <c r="W333" s="32" t="n"/>
      <c r="X333" s="32" t="n"/>
      <c r="Y333" s="32" t="n"/>
      <c r="Z333" s="32" t="n"/>
      <c r="AA333" s="15" t="inlineStr">
        <is>
          <t>High</t>
        </is>
      </c>
      <c r="AB333" s="15" t="inlineStr">
        <is>
          <t>Leading zero-sugar electrolyte water (Gatorade family)</t>
        </is>
      </c>
      <c r="AC333" s="15" t="inlineStr">
        <is>
          <t>Zero-sugar workout water with electrolytes</t>
        </is>
      </c>
      <c r="AD333" s="15" t="inlineStr">
        <is>
          <t>Light electrolyte water for everyday workouts.</t>
        </is>
      </c>
      <c r="AE333" s="32" t="n"/>
      <c r="AF333" s="34">
        <f>IF(AND(ISNUMBER($P333),ISNUMBER($AL333),$AL333&lt;&gt;0),ROUND($P333/$AL333*100,1),"")</f>
        <v/>
      </c>
      <c r="AG333" s="35">
        <f>IF(AND(ISNUMBER($S333),ISNUMBER($AL333),$AL333&lt;&gt;0),ROUND($S333/$AL333*100,2),"")</f>
        <v/>
      </c>
      <c r="AH333" s="34">
        <f>IF(AND(ISNUMBER($Q333),ISNUMBER($AL333),$AL333&lt;&gt;0),ROUND($Q333/$AL333*100,1),"")</f>
        <v/>
      </c>
      <c r="AI333" s="29">
        <f>IF(ISNUMBER($S333),IF($S333&lt;=1,"Yes","No"),"n/a")</f>
        <v/>
      </c>
      <c r="AJ333" s="29">
        <f>IF(ISNUMBER($S333),ROUND(MAX(0,MIN(100,100-$S333*2.5-IF(ISNUMBER($T333),$T333,0)*0.12+IF($S333&lt;=1,12,0))),0),"")</f>
        <v/>
      </c>
      <c r="AK333" s="29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29" t="n">
        <v>591</v>
      </c>
      <c r="AM333" s="30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Propel</t>
        </is>
      </c>
      <c r="B334" s="15" t="inlineStr">
        <is>
          <t>Propel Electrolyte Water | Watermelon | single 591mL</t>
        </is>
      </c>
      <c r="C334" s="15" t="inlineStr">
        <is>
          <t>2) Electrolyte beverage (RTD)</t>
        </is>
      </c>
      <c r="D334" s="15" t="inlineStr">
        <is>
          <t>591 mL bottle</t>
        </is>
      </c>
      <c r="E334" s="29" t="n">
        <v>1</v>
      </c>
      <c r="F334" s="30" t="n"/>
      <c r="G334" s="31">
        <f>IF(AND(ISNUMBER($F334),ISNUMBER($E334),$E334&lt;&gt;0),$F334/$E334,"")</f>
        <v/>
      </c>
      <c r="H334" s="31">
        <f>IF(AND(ISNUMBER($F334),ISNUMBER($AL334),ISNUMBER($E334),($AL334*$E334)&lt;&gt;0),$F334/($AL334*$E334)*100,"")</f>
        <v/>
      </c>
      <c r="I334" s="32" t="n"/>
      <c r="J334" s="33" t="n"/>
      <c r="K334" s="31">
        <f>IF(AND(ISNUMBER($F334),ISNUMBER($J334)),$F334*(1-$J334),"")</f>
        <v/>
      </c>
      <c r="L334" s="32" t="n"/>
      <c r="M334" s="32" t="n"/>
      <c r="N334" s="31">
        <f>IF(ISNUMBER($F334),($F334-IF(ISNUMBER($AM334),$AM334,0))*(1-IF(ISNUMBER($J334),$J334,0)),"")</f>
        <v/>
      </c>
      <c r="O334" s="15" t="inlineStr">
        <is>
          <t>Watermelon</t>
        </is>
      </c>
      <c r="P334" s="29" t="n">
        <v>0</v>
      </c>
      <c r="Q334" s="29" t="n">
        <v>150</v>
      </c>
      <c r="R334" s="29" t="n">
        <v>40</v>
      </c>
      <c r="S334" s="29" t="n">
        <v>0</v>
      </c>
      <c r="T334" s="29" t="n">
        <v>5</v>
      </c>
      <c r="U334" s="15" t="inlineStr">
        <is>
          <t>Sucralose + acesulfame-K</t>
        </is>
      </c>
      <c r="V334" s="15" t="inlineStr">
        <is>
          <t>Electrolytes + vitamins, zero sugar, fitness water</t>
        </is>
      </c>
      <c r="W334" s="32" t="n"/>
      <c r="X334" s="32" t="n"/>
      <c r="Y334" s="32" t="n"/>
      <c r="Z334" s="32" t="n"/>
      <c r="AA334" s="15" t="inlineStr">
        <is>
          <t>High</t>
        </is>
      </c>
      <c r="AB334" s="15" t="inlineStr">
        <is>
          <t>Leading zero-sugar electrolyte water (Gatorade family)</t>
        </is>
      </c>
      <c r="AC334" s="15" t="inlineStr">
        <is>
          <t>Zero-sugar workout water with electrolytes</t>
        </is>
      </c>
      <c r="AD334" s="15" t="inlineStr">
        <is>
          <t>Light electrolyte water for everyday workouts.</t>
        </is>
      </c>
      <c r="AE334" s="32" t="n"/>
      <c r="AF334" s="34">
        <f>IF(AND(ISNUMBER($P334),ISNUMBER($AL334),$AL334&lt;&gt;0),ROUND($P334/$AL334*100,1),"")</f>
        <v/>
      </c>
      <c r="AG334" s="35">
        <f>IF(AND(ISNUMBER($S334),ISNUMBER($AL334),$AL334&lt;&gt;0),ROUND($S334/$AL334*100,2),"")</f>
        <v/>
      </c>
      <c r="AH334" s="34">
        <f>IF(AND(ISNUMBER($Q334),ISNUMBER($AL334),$AL334&lt;&gt;0),ROUND($Q334/$AL334*100,1),"")</f>
        <v/>
      </c>
      <c r="AI334" s="29">
        <f>IF(ISNUMBER($S334),IF($S334&lt;=1,"Yes","No"),"n/a")</f>
        <v/>
      </c>
      <c r="AJ334" s="29">
        <f>IF(ISNUMBER($S334),ROUND(MAX(0,MIN(100,100-$S334*2.5-IF(ISNUMBER($T334),$T334,0)*0.12+IF($S334&lt;=1,12,0))),0),"")</f>
        <v/>
      </c>
      <c r="AK334" s="29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29" t="n">
        <v>591</v>
      </c>
      <c r="AM334" s="30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Propel</t>
        </is>
      </c>
      <c r="B335" s="15" t="inlineStr">
        <is>
          <t>Propel Electrolyte Water | Watermelon | 6-pack 591mL</t>
        </is>
      </c>
      <c r="C335" s="15" t="inlineStr">
        <is>
          <t>2) Electrolyte beverage (RTD)</t>
        </is>
      </c>
      <c r="D335" s="15" t="inlineStr">
        <is>
          <t>591 mL bottle</t>
        </is>
      </c>
      <c r="E335" s="29" t="n">
        <v>6</v>
      </c>
      <c r="F335" s="30" t="n"/>
      <c r="G335" s="31">
        <f>IF(AND(ISNUMBER($F335),ISNUMBER($E335),$E335&lt;&gt;0),$F335/$E335,"")</f>
        <v/>
      </c>
      <c r="H335" s="31">
        <f>IF(AND(ISNUMBER($F335),ISNUMBER($AL335),ISNUMBER($E335),($AL335*$E335)&lt;&gt;0),$F335/($AL335*$E335)*100,"")</f>
        <v/>
      </c>
      <c r="I335" s="32" t="n"/>
      <c r="J335" s="33" t="n"/>
      <c r="K335" s="31">
        <f>IF(AND(ISNUMBER($F335),ISNUMBER($J335)),$F335*(1-$J335),"")</f>
        <v/>
      </c>
      <c r="L335" s="32" t="n"/>
      <c r="M335" s="32" t="n"/>
      <c r="N335" s="31">
        <f>IF(ISNUMBER($F335),($F335-IF(ISNUMBER($AM335),$AM335,0))*(1-IF(ISNUMBER($J335),$J335,0)),"")</f>
        <v/>
      </c>
      <c r="O335" s="15" t="inlineStr">
        <is>
          <t>Watermelon</t>
        </is>
      </c>
      <c r="P335" s="29" t="n">
        <v>0</v>
      </c>
      <c r="Q335" s="29" t="n">
        <v>150</v>
      </c>
      <c r="R335" s="29" t="n">
        <v>40</v>
      </c>
      <c r="S335" s="29" t="n">
        <v>0</v>
      </c>
      <c r="T335" s="29" t="n">
        <v>5</v>
      </c>
      <c r="U335" s="15" t="inlineStr">
        <is>
          <t>Sucralose + acesulfame-K</t>
        </is>
      </c>
      <c r="V335" s="15" t="inlineStr">
        <is>
          <t>Electrolytes + vitamins, zero sugar, fitness water</t>
        </is>
      </c>
      <c r="W335" s="32" t="n"/>
      <c r="X335" s="32" t="n"/>
      <c r="Y335" s="32" t="n"/>
      <c r="Z335" s="32" t="n"/>
      <c r="AA335" s="15" t="inlineStr">
        <is>
          <t>High</t>
        </is>
      </c>
      <c r="AB335" s="15" t="inlineStr">
        <is>
          <t>Leading zero-sugar electrolyte water (Gatorade family)</t>
        </is>
      </c>
      <c r="AC335" s="15" t="inlineStr">
        <is>
          <t>Zero-sugar workout water with electrolytes</t>
        </is>
      </c>
      <c r="AD335" s="15" t="inlineStr">
        <is>
          <t>Light electrolyte water for everyday workouts.</t>
        </is>
      </c>
      <c r="AE335" s="32" t="n"/>
      <c r="AF335" s="34">
        <f>IF(AND(ISNUMBER($P335),ISNUMBER($AL335),$AL335&lt;&gt;0),ROUND($P335/$AL335*100,1),"")</f>
        <v/>
      </c>
      <c r="AG335" s="35">
        <f>IF(AND(ISNUMBER($S335),ISNUMBER($AL335),$AL335&lt;&gt;0),ROUND($S335/$AL335*100,2),"")</f>
        <v/>
      </c>
      <c r="AH335" s="34">
        <f>IF(AND(ISNUMBER($Q335),ISNUMBER($AL335),$AL335&lt;&gt;0),ROUND($Q335/$AL335*100,1),"")</f>
        <v/>
      </c>
      <c r="AI335" s="29">
        <f>IF(ISNUMBER($S335),IF($S335&lt;=1,"Yes","No"),"n/a")</f>
        <v/>
      </c>
      <c r="AJ335" s="29">
        <f>IF(ISNUMBER($S335),ROUND(MAX(0,MIN(100,100-$S335*2.5-IF(ISNUMBER($T335),$T335,0)*0.12+IF($S335&lt;=1,12,0))),0),"")</f>
        <v/>
      </c>
      <c r="AK335" s="29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29" t="n">
        <v>591</v>
      </c>
      <c r="AM335" s="30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Propel</t>
        </is>
      </c>
      <c r="B336" s="15" t="inlineStr">
        <is>
          <t>Propel Electrolyte Water | Watermelon | 12-pack 591mL</t>
        </is>
      </c>
      <c r="C336" s="15" t="inlineStr">
        <is>
          <t>2) Electrolyte beverage (RTD)</t>
        </is>
      </c>
      <c r="D336" s="15" t="inlineStr">
        <is>
          <t>591 mL bottle</t>
        </is>
      </c>
      <c r="E336" s="29" t="n">
        <v>12</v>
      </c>
      <c r="F336" s="30" t="n"/>
      <c r="G336" s="31">
        <f>IF(AND(ISNUMBER($F336),ISNUMBER($E336),$E336&lt;&gt;0),$F336/$E336,"")</f>
        <v/>
      </c>
      <c r="H336" s="31">
        <f>IF(AND(ISNUMBER($F336),ISNUMBER($AL336),ISNUMBER($E336),($AL336*$E336)&lt;&gt;0),$F336/($AL336*$E336)*100,"")</f>
        <v/>
      </c>
      <c r="I336" s="32" t="n"/>
      <c r="J336" s="33" t="n"/>
      <c r="K336" s="31">
        <f>IF(AND(ISNUMBER($F336),ISNUMBER($J336)),$F336*(1-$J336),"")</f>
        <v/>
      </c>
      <c r="L336" s="32" t="n"/>
      <c r="M336" s="32" t="n"/>
      <c r="N336" s="31">
        <f>IF(ISNUMBER($F336),($F336-IF(ISNUMBER($AM336),$AM336,0))*(1-IF(ISNUMBER($J336),$J336,0)),"")</f>
        <v/>
      </c>
      <c r="O336" s="15" t="inlineStr">
        <is>
          <t>Watermelon</t>
        </is>
      </c>
      <c r="P336" s="29" t="n">
        <v>0</v>
      </c>
      <c r="Q336" s="29" t="n">
        <v>150</v>
      </c>
      <c r="R336" s="29" t="n">
        <v>40</v>
      </c>
      <c r="S336" s="29" t="n">
        <v>0</v>
      </c>
      <c r="T336" s="29" t="n">
        <v>5</v>
      </c>
      <c r="U336" s="15" t="inlineStr">
        <is>
          <t>Sucralose + acesulfame-K</t>
        </is>
      </c>
      <c r="V336" s="15" t="inlineStr">
        <is>
          <t>Electrolytes + vitamins, zero sugar, fitness water</t>
        </is>
      </c>
      <c r="W336" s="32" t="n"/>
      <c r="X336" s="32" t="n"/>
      <c r="Y336" s="32" t="n"/>
      <c r="Z336" s="32" t="n"/>
      <c r="AA336" s="15" t="inlineStr">
        <is>
          <t>High</t>
        </is>
      </c>
      <c r="AB336" s="15" t="inlineStr">
        <is>
          <t>Leading zero-sugar electrolyte water (Gatorade family)</t>
        </is>
      </c>
      <c r="AC336" s="15" t="inlineStr">
        <is>
          <t>Zero-sugar workout water with electrolytes</t>
        </is>
      </c>
      <c r="AD336" s="15" t="inlineStr">
        <is>
          <t>Light electrolyte water for everyday workouts.</t>
        </is>
      </c>
      <c r="AE336" s="32" t="n"/>
      <c r="AF336" s="34">
        <f>IF(AND(ISNUMBER($P336),ISNUMBER($AL336),$AL336&lt;&gt;0),ROUND($P336/$AL336*100,1),"")</f>
        <v/>
      </c>
      <c r="AG336" s="35">
        <f>IF(AND(ISNUMBER($S336),ISNUMBER($AL336),$AL336&lt;&gt;0),ROUND($S336/$AL336*100,2),"")</f>
        <v/>
      </c>
      <c r="AH336" s="34">
        <f>IF(AND(ISNUMBER($Q336),ISNUMBER($AL336),$AL336&lt;&gt;0),ROUND($Q336/$AL336*100,1),"")</f>
        <v/>
      </c>
      <c r="AI336" s="29">
        <f>IF(ISNUMBER($S336),IF($S336&lt;=1,"Yes","No"),"n/a")</f>
        <v/>
      </c>
      <c r="AJ336" s="29">
        <f>IF(ISNUMBER($S336),ROUND(MAX(0,MIN(100,100-$S336*2.5-IF(ISNUMBER($T336),$T336,0)*0.12+IF($S336&lt;=1,12,0))),0),"")</f>
        <v/>
      </c>
      <c r="AK336" s="29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29" t="n">
        <v>591</v>
      </c>
      <c r="AM336" s="30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Propel</t>
        </is>
      </c>
      <c r="B337" s="15" t="inlineStr">
        <is>
          <t>Propel Electrolyte Water | Watermelon | 24-pack 591mL</t>
        </is>
      </c>
      <c r="C337" s="15" t="inlineStr">
        <is>
          <t>2) Electrolyte beverage (RTD)</t>
        </is>
      </c>
      <c r="D337" s="15" t="inlineStr">
        <is>
          <t>591 mL bottle</t>
        </is>
      </c>
      <c r="E337" s="29" t="n">
        <v>24</v>
      </c>
      <c r="F337" s="30" t="n"/>
      <c r="G337" s="31">
        <f>IF(AND(ISNUMBER($F337),ISNUMBER($E337),$E337&lt;&gt;0),$F337/$E337,"")</f>
        <v/>
      </c>
      <c r="H337" s="31">
        <f>IF(AND(ISNUMBER($F337),ISNUMBER($AL337),ISNUMBER($E337),($AL337*$E337)&lt;&gt;0),$F337/($AL337*$E337)*100,"")</f>
        <v/>
      </c>
      <c r="I337" s="32" t="n"/>
      <c r="J337" s="33" t="n"/>
      <c r="K337" s="31">
        <f>IF(AND(ISNUMBER($F337),ISNUMBER($J337)),$F337*(1-$J337),"")</f>
        <v/>
      </c>
      <c r="L337" s="32" t="n"/>
      <c r="M337" s="32" t="n"/>
      <c r="N337" s="31">
        <f>IF(ISNUMBER($F337),($F337-IF(ISNUMBER($AM337),$AM337,0))*(1-IF(ISNUMBER($J337),$J337,0)),"")</f>
        <v/>
      </c>
      <c r="O337" s="15" t="inlineStr">
        <is>
          <t>Watermelon</t>
        </is>
      </c>
      <c r="P337" s="29" t="n">
        <v>0</v>
      </c>
      <c r="Q337" s="29" t="n">
        <v>150</v>
      </c>
      <c r="R337" s="29" t="n">
        <v>40</v>
      </c>
      <c r="S337" s="29" t="n">
        <v>0</v>
      </c>
      <c r="T337" s="29" t="n">
        <v>5</v>
      </c>
      <c r="U337" s="15" t="inlineStr">
        <is>
          <t>Sucralose + acesulfame-K</t>
        </is>
      </c>
      <c r="V337" s="15" t="inlineStr">
        <is>
          <t>Electrolytes + vitamins, zero sugar, fitness water</t>
        </is>
      </c>
      <c r="W337" s="32" t="n"/>
      <c r="X337" s="32" t="n"/>
      <c r="Y337" s="32" t="n"/>
      <c r="Z337" s="32" t="n"/>
      <c r="AA337" s="15" t="inlineStr">
        <is>
          <t>High</t>
        </is>
      </c>
      <c r="AB337" s="15" t="inlineStr">
        <is>
          <t>Leading zero-sugar electrolyte water (Gatorade family)</t>
        </is>
      </c>
      <c r="AC337" s="15" t="inlineStr">
        <is>
          <t>Zero-sugar workout water with electrolytes</t>
        </is>
      </c>
      <c r="AD337" s="15" t="inlineStr">
        <is>
          <t>Light electrolyte water for everyday workouts.</t>
        </is>
      </c>
      <c r="AE337" s="32" t="n"/>
      <c r="AF337" s="34">
        <f>IF(AND(ISNUMBER($P337),ISNUMBER($AL337),$AL337&lt;&gt;0),ROUND($P337/$AL337*100,1),"")</f>
        <v/>
      </c>
      <c r="AG337" s="35">
        <f>IF(AND(ISNUMBER($S337),ISNUMBER($AL337),$AL337&lt;&gt;0),ROUND($S337/$AL337*100,2),"")</f>
        <v/>
      </c>
      <c r="AH337" s="34">
        <f>IF(AND(ISNUMBER($Q337),ISNUMBER($AL337),$AL337&lt;&gt;0),ROUND($Q337/$AL337*100,1),"")</f>
        <v/>
      </c>
      <c r="AI337" s="29">
        <f>IF(ISNUMBER($S337),IF($S337&lt;=1,"Yes","No"),"n/a")</f>
        <v/>
      </c>
      <c r="AJ337" s="29">
        <f>IF(ISNUMBER($S337),ROUND(MAX(0,MIN(100,100-$S337*2.5-IF(ISNUMBER($T337),$T337,0)*0.12+IF($S337&lt;=1,12,0))),0),"")</f>
        <v/>
      </c>
      <c r="AK337" s="29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29" t="n">
        <v>591</v>
      </c>
      <c r="AM337" s="30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Propel</t>
        </is>
      </c>
      <c r="B338" s="15" t="inlineStr">
        <is>
          <t>Propel Electrolyte Water | Lemon | single 591mL</t>
        </is>
      </c>
      <c r="C338" s="15" t="inlineStr">
        <is>
          <t>2) Electrolyte beverage (RTD)</t>
        </is>
      </c>
      <c r="D338" s="15" t="inlineStr">
        <is>
          <t>591 mL bottle</t>
        </is>
      </c>
      <c r="E338" s="29" t="n">
        <v>1</v>
      </c>
      <c r="F338" s="30" t="n"/>
      <c r="G338" s="31">
        <f>IF(AND(ISNUMBER($F338),ISNUMBER($E338),$E338&lt;&gt;0),$F338/$E338,"")</f>
        <v/>
      </c>
      <c r="H338" s="31">
        <f>IF(AND(ISNUMBER($F338),ISNUMBER($AL338),ISNUMBER($E338),($AL338*$E338)&lt;&gt;0),$F338/($AL338*$E338)*100,"")</f>
        <v/>
      </c>
      <c r="I338" s="32" t="n"/>
      <c r="J338" s="33" t="n"/>
      <c r="K338" s="31">
        <f>IF(AND(ISNUMBER($F338),ISNUMBER($J338)),$F338*(1-$J338),"")</f>
        <v/>
      </c>
      <c r="L338" s="32" t="n"/>
      <c r="M338" s="32" t="n"/>
      <c r="N338" s="31">
        <f>IF(ISNUMBER($F338),($F338-IF(ISNUMBER($AM338),$AM338,0))*(1-IF(ISNUMBER($J338),$J338,0)),"")</f>
        <v/>
      </c>
      <c r="O338" s="15" t="inlineStr">
        <is>
          <t>Lemon</t>
        </is>
      </c>
      <c r="P338" s="29" t="n">
        <v>0</v>
      </c>
      <c r="Q338" s="29" t="n">
        <v>150</v>
      </c>
      <c r="R338" s="29" t="n">
        <v>40</v>
      </c>
      <c r="S338" s="29" t="n">
        <v>0</v>
      </c>
      <c r="T338" s="29" t="n">
        <v>5</v>
      </c>
      <c r="U338" s="15" t="inlineStr">
        <is>
          <t>Sucralose + acesulfame-K</t>
        </is>
      </c>
      <c r="V338" s="15" t="inlineStr">
        <is>
          <t>Electrolytes + vitamins, zero sugar, fitness water</t>
        </is>
      </c>
      <c r="W338" s="32" t="n"/>
      <c r="X338" s="32" t="n"/>
      <c r="Y338" s="32" t="n"/>
      <c r="Z338" s="32" t="n"/>
      <c r="AA338" s="15" t="inlineStr">
        <is>
          <t>High</t>
        </is>
      </c>
      <c r="AB338" s="15" t="inlineStr">
        <is>
          <t>Leading zero-sugar electrolyte water (Gatorade family)</t>
        </is>
      </c>
      <c r="AC338" s="15" t="inlineStr">
        <is>
          <t>Zero-sugar workout water with electrolytes</t>
        </is>
      </c>
      <c r="AD338" s="15" t="inlineStr">
        <is>
          <t>Light electrolyte water for everyday workouts.</t>
        </is>
      </c>
      <c r="AE338" s="32" t="n"/>
      <c r="AF338" s="34">
        <f>IF(AND(ISNUMBER($P338),ISNUMBER($AL338),$AL338&lt;&gt;0),ROUND($P338/$AL338*100,1),"")</f>
        <v/>
      </c>
      <c r="AG338" s="35">
        <f>IF(AND(ISNUMBER($S338),ISNUMBER($AL338),$AL338&lt;&gt;0),ROUND($S338/$AL338*100,2),"")</f>
        <v/>
      </c>
      <c r="AH338" s="34">
        <f>IF(AND(ISNUMBER($Q338),ISNUMBER($AL338),$AL338&lt;&gt;0),ROUND($Q338/$AL338*100,1),"")</f>
        <v/>
      </c>
      <c r="AI338" s="29">
        <f>IF(ISNUMBER($S338),IF($S338&lt;=1,"Yes","No"),"n/a")</f>
        <v/>
      </c>
      <c r="AJ338" s="29">
        <f>IF(ISNUMBER($S338),ROUND(MAX(0,MIN(100,100-$S338*2.5-IF(ISNUMBER($T338),$T338,0)*0.12+IF($S338&lt;=1,12,0))),0),"")</f>
        <v/>
      </c>
      <c r="AK338" s="29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29" t="n">
        <v>591</v>
      </c>
      <c r="AM338" s="30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Propel</t>
        </is>
      </c>
      <c r="B339" s="15" t="inlineStr">
        <is>
          <t>Propel Electrolyte Water | Lemon | 6-pack 591mL</t>
        </is>
      </c>
      <c r="C339" s="15" t="inlineStr">
        <is>
          <t>2) Electrolyte beverage (RTD)</t>
        </is>
      </c>
      <c r="D339" s="15" t="inlineStr">
        <is>
          <t>591 mL bottle</t>
        </is>
      </c>
      <c r="E339" s="29" t="n">
        <v>6</v>
      </c>
      <c r="F339" s="30" t="n"/>
      <c r="G339" s="31">
        <f>IF(AND(ISNUMBER($F339),ISNUMBER($E339),$E339&lt;&gt;0),$F339/$E339,"")</f>
        <v/>
      </c>
      <c r="H339" s="31">
        <f>IF(AND(ISNUMBER($F339),ISNUMBER($AL339),ISNUMBER($E339),($AL339*$E339)&lt;&gt;0),$F339/($AL339*$E339)*100,"")</f>
        <v/>
      </c>
      <c r="I339" s="32" t="n"/>
      <c r="J339" s="33" t="n"/>
      <c r="K339" s="31">
        <f>IF(AND(ISNUMBER($F339),ISNUMBER($J339)),$F339*(1-$J339),"")</f>
        <v/>
      </c>
      <c r="L339" s="32" t="n"/>
      <c r="M339" s="32" t="n"/>
      <c r="N339" s="31">
        <f>IF(ISNUMBER($F339),($F339-IF(ISNUMBER($AM339),$AM339,0))*(1-IF(ISNUMBER($J339),$J339,0)),"")</f>
        <v/>
      </c>
      <c r="O339" s="15" t="inlineStr">
        <is>
          <t>Lemon</t>
        </is>
      </c>
      <c r="P339" s="29" t="n">
        <v>0</v>
      </c>
      <c r="Q339" s="29" t="n">
        <v>150</v>
      </c>
      <c r="R339" s="29" t="n">
        <v>40</v>
      </c>
      <c r="S339" s="29" t="n">
        <v>0</v>
      </c>
      <c r="T339" s="29" t="n">
        <v>5</v>
      </c>
      <c r="U339" s="15" t="inlineStr">
        <is>
          <t>Sucralose + acesulfame-K</t>
        </is>
      </c>
      <c r="V339" s="15" t="inlineStr">
        <is>
          <t>Electrolytes + vitamins, zero sugar, fitness water</t>
        </is>
      </c>
      <c r="W339" s="32" t="n"/>
      <c r="X339" s="32" t="n"/>
      <c r="Y339" s="32" t="n"/>
      <c r="Z339" s="32" t="n"/>
      <c r="AA339" s="15" t="inlineStr">
        <is>
          <t>High</t>
        </is>
      </c>
      <c r="AB339" s="15" t="inlineStr">
        <is>
          <t>Leading zero-sugar electrolyte water (Gatorade family)</t>
        </is>
      </c>
      <c r="AC339" s="15" t="inlineStr">
        <is>
          <t>Zero-sugar workout water with electrolytes</t>
        </is>
      </c>
      <c r="AD339" s="15" t="inlineStr">
        <is>
          <t>Light electrolyte water for everyday workouts.</t>
        </is>
      </c>
      <c r="AE339" s="32" t="n"/>
      <c r="AF339" s="34">
        <f>IF(AND(ISNUMBER($P339),ISNUMBER($AL339),$AL339&lt;&gt;0),ROUND($P339/$AL339*100,1),"")</f>
        <v/>
      </c>
      <c r="AG339" s="35">
        <f>IF(AND(ISNUMBER($S339),ISNUMBER($AL339),$AL339&lt;&gt;0),ROUND($S339/$AL339*100,2),"")</f>
        <v/>
      </c>
      <c r="AH339" s="34">
        <f>IF(AND(ISNUMBER($Q339),ISNUMBER($AL339),$AL339&lt;&gt;0),ROUND($Q339/$AL339*100,1),"")</f>
        <v/>
      </c>
      <c r="AI339" s="29">
        <f>IF(ISNUMBER($S339),IF($S339&lt;=1,"Yes","No"),"n/a")</f>
        <v/>
      </c>
      <c r="AJ339" s="29">
        <f>IF(ISNUMBER($S339),ROUND(MAX(0,MIN(100,100-$S339*2.5-IF(ISNUMBER($T339),$T339,0)*0.12+IF($S339&lt;=1,12,0))),0),"")</f>
        <v/>
      </c>
      <c r="AK339" s="29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29" t="n">
        <v>591</v>
      </c>
      <c r="AM339" s="30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Propel</t>
        </is>
      </c>
      <c r="B340" s="15" t="inlineStr">
        <is>
          <t>Propel Electrolyte Water | Lemon | 12-pack 591mL</t>
        </is>
      </c>
      <c r="C340" s="15" t="inlineStr">
        <is>
          <t>2) Electrolyte beverage (RTD)</t>
        </is>
      </c>
      <c r="D340" s="15" t="inlineStr">
        <is>
          <t>591 mL bottle</t>
        </is>
      </c>
      <c r="E340" s="29" t="n">
        <v>12</v>
      </c>
      <c r="F340" s="30" t="n"/>
      <c r="G340" s="31">
        <f>IF(AND(ISNUMBER($F340),ISNUMBER($E340),$E340&lt;&gt;0),$F340/$E340,"")</f>
        <v/>
      </c>
      <c r="H340" s="31">
        <f>IF(AND(ISNUMBER($F340),ISNUMBER($AL340),ISNUMBER($E340),($AL340*$E340)&lt;&gt;0),$F340/($AL340*$E340)*100,"")</f>
        <v/>
      </c>
      <c r="I340" s="32" t="n"/>
      <c r="J340" s="33" t="n"/>
      <c r="K340" s="31">
        <f>IF(AND(ISNUMBER($F340),ISNUMBER($J340)),$F340*(1-$J340),"")</f>
        <v/>
      </c>
      <c r="L340" s="32" t="n"/>
      <c r="M340" s="32" t="n"/>
      <c r="N340" s="31">
        <f>IF(ISNUMBER($F340),($F340-IF(ISNUMBER($AM340),$AM340,0))*(1-IF(ISNUMBER($J340),$J340,0)),"")</f>
        <v/>
      </c>
      <c r="O340" s="15" t="inlineStr">
        <is>
          <t>Lemon</t>
        </is>
      </c>
      <c r="P340" s="29" t="n">
        <v>0</v>
      </c>
      <c r="Q340" s="29" t="n">
        <v>150</v>
      </c>
      <c r="R340" s="29" t="n">
        <v>40</v>
      </c>
      <c r="S340" s="29" t="n">
        <v>0</v>
      </c>
      <c r="T340" s="29" t="n">
        <v>5</v>
      </c>
      <c r="U340" s="15" t="inlineStr">
        <is>
          <t>Sucralose + acesulfame-K</t>
        </is>
      </c>
      <c r="V340" s="15" t="inlineStr">
        <is>
          <t>Electrolytes + vitamins, zero sugar, fitness water</t>
        </is>
      </c>
      <c r="W340" s="32" t="n"/>
      <c r="X340" s="32" t="n"/>
      <c r="Y340" s="32" t="n"/>
      <c r="Z340" s="32" t="n"/>
      <c r="AA340" s="15" t="inlineStr">
        <is>
          <t>High</t>
        </is>
      </c>
      <c r="AB340" s="15" t="inlineStr">
        <is>
          <t>Leading zero-sugar electrolyte water (Gatorade family)</t>
        </is>
      </c>
      <c r="AC340" s="15" t="inlineStr">
        <is>
          <t>Zero-sugar workout water with electrolytes</t>
        </is>
      </c>
      <c r="AD340" s="15" t="inlineStr">
        <is>
          <t>Light electrolyte water for everyday workouts.</t>
        </is>
      </c>
      <c r="AE340" s="32" t="n"/>
      <c r="AF340" s="34">
        <f>IF(AND(ISNUMBER($P340),ISNUMBER($AL340),$AL340&lt;&gt;0),ROUND($P340/$AL340*100,1),"")</f>
        <v/>
      </c>
      <c r="AG340" s="35">
        <f>IF(AND(ISNUMBER($S340),ISNUMBER($AL340),$AL340&lt;&gt;0),ROUND($S340/$AL340*100,2),"")</f>
        <v/>
      </c>
      <c r="AH340" s="34">
        <f>IF(AND(ISNUMBER($Q340),ISNUMBER($AL340),$AL340&lt;&gt;0),ROUND($Q340/$AL340*100,1),"")</f>
        <v/>
      </c>
      <c r="AI340" s="29">
        <f>IF(ISNUMBER($S340),IF($S340&lt;=1,"Yes","No"),"n/a")</f>
        <v/>
      </c>
      <c r="AJ340" s="29">
        <f>IF(ISNUMBER($S340),ROUND(MAX(0,MIN(100,100-$S340*2.5-IF(ISNUMBER($T340),$T340,0)*0.12+IF($S340&lt;=1,12,0))),0),"")</f>
        <v/>
      </c>
      <c r="AK340" s="29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29" t="n">
        <v>591</v>
      </c>
      <c r="AM340" s="30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Propel</t>
        </is>
      </c>
      <c r="B341" s="15" t="inlineStr">
        <is>
          <t>Propel Electrolyte Water | Lemon | 24-pack 591mL</t>
        </is>
      </c>
      <c r="C341" s="15" t="inlineStr">
        <is>
          <t>2) Electrolyte beverage (RTD)</t>
        </is>
      </c>
      <c r="D341" s="15" t="inlineStr">
        <is>
          <t>591 mL bottle</t>
        </is>
      </c>
      <c r="E341" s="29" t="n">
        <v>24</v>
      </c>
      <c r="F341" s="30" t="n"/>
      <c r="G341" s="31">
        <f>IF(AND(ISNUMBER($F341),ISNUMBER($E341),$E341&lt;&gt;0),$F341/$E341,"")</f>
        <v/>
      </c>
      <c r="H341" s="31">
        <f>IF(AND(ISNUMBER($F341),ISNUMBER($AL341),ISNUMBER($E341),($AL341*$E341)&lt;&gt;0),$F341/($AL341*$E341)*100,"")</f>
        <v/>
      </c>
      <c r="I341" s="32" t="n"/>
      <c r="J341" s="33" t="n"/>
      <c r="K341" s="31">
        <f>IF(AND(ISNUMBER($F341),ISNUMBER($J341)),$F341*(1-$J341),"")</f>
        <v/>
      </c>
      <c r="L341" s="32" t="n"/>
      <c r="M341" s="32" t="n"/>
      <c r="N341" s="31">
        <f>IF(ISNUMBER($F341),($F341-IF(ISNUMBER($AM341),$AM341,0))*(1-IF(ISNUMBER($J341),$J341,0)),"")</f>
        <v/>
      </c>
      <c r="O341" s="15" t="inlineStr">
        <is>
          <t>Lemon</t>
        </is>
      </c>
      <c r="P341" s="29" t="n">
        <v>0</v>
      </c>
      <c r="Q341" s="29" t="n">
        <v>150</v>
      </c>
      <c r="R341" s="29" t="n">
        <v>40</v>
      </c>
      <c r="S341" s="29" t="n">
        <v>0</v>
      </c>
      <c r="T341" s="29" t="n">
        <v>5</v>
      </c>
      <c r="U341" s="15" t="inlineStr">
        <is>
          <t>Sucralose + acesulfame-K</t>
        </is>
      </c>
      <c r="V341" s="15" t="inlineStr">
        <is>
          <t>Electrolytes + vitamins, zero sugar, fitness water</t>
        </is>
      </c>
      <c r="W341" s="32" t="n"/>
      <c r="X341" s="32" t="n"/>
      <c r="Y341" s="32" t="n"/>
      <c r="Z341" s="32" t="n"/>
      <c r="AA341" s="15" t="inlineStr">
        <is>
          <t>High</t>
        </is>
      </c>
      <c r="AB341" s="15" t="inlineStr">
        <is>
          <t>Leading zero-sugar electrolyte water (Gatorade family)</t>
        </is>
      </c>
      <c r="AC341" s="15" t="inlineStr">
        <is>
          <t>Zero-sugar workout water with electrolytes</t>
        </is>
      </c>
      <c r="AD341" s="15" t="inlineStr">
        <is>
          <t>Light electrolyte water for everyday workouts.</t>
        </is>
      </c>
      <c r="AE341" s="32" t="n"/>
      <c r="AF341" s="34">
        <f>IF(AND(ISNUMBER($P341),ISNUMBER($AL341),$AL341&lt;&gt;0),ROUND($P341/$AL341*100,1),"")</f>
        <v/>
      </c>
      <c r="AG341" s="35">
        <f>IF(AND(ISNUMBER($S341),ISNUMBER($AL341),$AL341&lt;&gt;0),ROUND($S341/$AL341*100,2),"")</f>
        <v/>
      </c>
      <c r="AH341" s="34">
        <f>IF(AND(ISNUMBER($Q341),ISNUMBER($AL341),$AL341&lt;&gt;0),ROUND($Q341/$AL341*100,1),"")</f>
        <v/>
      </c>
      <c r="AI341" s="29">
        <f>IF(ISNUMBER($S341),IF($S341&lt;=1,"Yes","No"),"n/a")</f>
        <v/>
      </c>
      <c r="AJ341" s="29">
        <f>IF(ISNUMBER($S341),ROUND(MAX(0,MIN(100,100-$S341*2.5-IF(ISNUMBER($T341),$T341,0)*0.12+IF($S341&lt;=1,12,0))),0),"")</f>
        <v/>
      </c>
      <c r="AK341" s="29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29" t="n">
        <v>591</v>
      </c>
      <c r="AM341" s="30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Propel</t>
        </is>
      </c>
      <c r="B342" s="15" t="inlineStr">
        <is>
          <t>Propel Electrolyte Water | Black Cherry | single 591mL</t>
        </is>
      </c>
      <c r="C342" s="15" t="inlineStr">
        <is>
          <t>2) Electrolyte beverage (RTD)</t>
        </is>
      </c>
      <c r="D342" s="15" t="inlineStr">
        <is>
          <t>591 mL bottle</t>
        </is>
      </c>
      <c r="E342" s="29" t="n">
        <v>1</v>
      </c>
      <c r="F342" s="30" t="n"/>
      <c r="G342" s="31">
        <f>IF(AND(ISNUMBER($F342),ISNUMBER($E342),$E342&lt;&gt;0),$F342/$E342,"")</f>
        <v/>
      </c>
      <c r="H342" s="31">
        <f>IF(AND(ISNUMBER($F342),ISNUMBER($AL342),ISNUMBER($E342),($AL342*$E342)&lt;&gt;0),$F342/($AL342*$E342)*100,"")</f>
        <v/>
      </c>
      <c r="I342" s="32" t="n"/>
      <c r="J342" s="33" t="n"/>
      <c r="K342" s="31">
        <f>IF(AND(ISNUMBER($F342),ISNUMBER($J342)),$F342*(1-$J342),"")</f>
        <v/>
      </c>
      <c r="L342" s="32" t="n"/>
      <c r="M342" s="32" t="n"/>
      <c r="N342" s="31">
        <f>IF(ISNUMBER($F342),($F342-IF(ISNUMBER($AM342),$AM342,0))*(1-IF(ISNUMBER($J342),$J342,0)),"")</f>
        <v/>
      </c>
      <c r="O342" s="15" t="inlineStr">
        <is>
          <t>Black Cherry</t>
        </is>
      </c>
      <c r="P342" s="29" t="n">
        <v>0</v>
      </c>
      <c r="Q342" s="29" t="n">
        <v>150</v>
      </c>
      <c r="R342" s="29" t="n">
        <v>40</v>
      </c>
      <c r="S342" s="29" t="n">
        <v>0</v>
      </c>
      <c r="T342" s="29" t="n">
        <v>5</v>
      </c>
      <c r="U342" s="15" t="inlineStr">
        <is>
          <t>Sucralose + acesulfame-K</t>
        </is>
      </c>
      <c r="V342" s="15" t="inlineStr">
        <is>
          <t>Electrolytes + vitamins, zero sugar, fitness water</t>
        </is>
      </c>
      <c r="W342" s="32" t="n"/>
      <c r="X342" s="32" t="n"/>
      <c r="Y342" s="32" t="n"/>
      <c r="Z342" s="32" t="n"/>
      <c r="AA342" s="15" t="inlineStr">
        <is>
          <t>High</t>
        </is>
      </c>
      <c r="AB342" s="15" t="inlineStr">
        <is>
          <t>Leading zero-sugar electrolyte water (Gatorade family)</t>
        </is>
      </c>
      <c r="AC342" s="15" t="inlineStr">
        <is>
          <t>Zero-sugar workout water with electrolytes</t>
        </is>
      </c>
      <c r="AD342" s="15" t="inlineStr">
        <is>
          <t>Light electrolyte water for everyday workouts.</t>
        </is>
      </c>
      <c r="AE342" s="32" t="n"/>
      <c r="AF342" s="34">
        <f>IF(AND(ISNUMBER($P342),ISNUMBER($AL342),$AL342&lt;&gt;0),ROUND($P342/$AL342*100,1),"")</f>
        <v/>
      </c>
      <c r="AG342" s="35">
        <f>IF(AND(ISNUMBER($S342),ISNUMBER($AL342),$AL342&lt;&gt;0),ROUND($S342/$AL342*100,2),"")</f>
        <v/>
      </c>
      <c r="AH342" s="34">
        <f>IF(AND(ISNUMBER($Q342),ISNUMBER($AL342),$AL342&lt;&gt;0),ROUND($Q342/$AL342*100,1),"")</f>
        <v/>
      </c>
      <c r="AI342" s="29">
        <f>IF(ISNUMBER($S342),IF($S342&lt;=1,"Yes","No"),"n/a")</f>
        <v/>
      </c>
      <c r="AJ342" s="29">
        <f>IF(ISNUMBER($S342),ROUND(MAX(0,MIN(100,100-$S342*2.5-IF(ISNUMBER($T342),$T342,0)*0.12+IF($S342&lt;=1,12,0))),0),"")</f>
        <v/>
      </c>
      <c r="AK342" s="29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29" t="n">
        <v>591</v>
      </c>
      <c r="AM342" s="30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Propel</t>
        </is>
      </c>
      <c r="B343" s="15" t="inlineStr">
        <is>
          <t>Propel Electrolyte Water | Black Cherry | 6-pack 591mL</t>
        </is>
      </c>
      <c r="C343" s="15" t="inlineStr">
        <is>
          <t>2) Electrolyte beverage (RTD)</t>
        </is>
      </c>
      <c r="D343" s="15" t="inlineStr">
        <is>
          <t>591 mL bottle</t>
        </is>
      </c>
      <c r="E343" s="29" t="n">
        <v>6</v>
      </c>
      <c r="F343" s="30" t="n"/>
      <c r="G343" s="31">
        <f>IF(AND(ISNUMBER($F343),ISNUMBER($E343),$E343&lt;&gt;0),$F343/$E343,"")</f>
        <v/>
      </c>
      <c r="H343" s="31">
        <f>IF(AND(ISNUMBER($F343),ISNUMBER($AL343),ISNUMBER($E343),($AL343*$E343)&lt;&gt;0),$F343/($AL343*$E343)*100,"")</f>
        <v/>
      </c>
      <c r="I343" s="32" t="n"/>
      <c r="J343" s="33" t="n"/>
      <c r="K343" s="31">
        <f>IF(AND(ISNUMBER($F343),ISNUMBER($J343)),$F343*(1-$J343),"")</f>
        <v/>
      </c>
      <c r="L343" s="32" t="n"/>
      <c r="M343" s="32" t="n"/>
      <c r="N343" s="31">
        <f>IF(ISNUMBER($F343),($F343-IF(ISNUMBER($AM343),$AM343,0))*(1-IF(ISNUMBER($J343),$J343,0)),"")</f>
        <v/>
      </c>
      <c r="O343" s="15" t="inlineStr">
        <is>
          <t>Black Cherry</t>
        </is>
      </c>
      <c r="P343" s="29" t="n">
        <v>0</v>
      </c>
      <c r="Q343" s="29" t="n">
        <v>150</v>
      </c>
      <c r="R343" s="29" t="n">
        <v>40</v>
      </c>
      <c r="S343" s="29" t="n">
        <v>0</v>
      </c>
      <c r="T343" s="29" t="n">
        <v>5</v>
      </c>
      <c r="U343" s="15" t="inlineStr">
        <is>
          <t>Sucralose + acesulfame-K</t>
        </is>
      </c>
      <c r="V343" s="15" t="inlineStr">
        <is>
          <t>Electrolytes + vitamins, zero sugar, fitness water</t>
        </is>
      </c>
      <c r="W343" s="32" t="n"/>
      <c r="X343" s="32" t="n"/>
      <c r="Y343" s="32" t="n"/>
      <c r="Z343" s="32" t="n"/>
      <c r="AA343" s="15" t="inlineStr">
        <is>
          <t>High</t>
        </is>
      </c>
      <c r="AB343" s="15" t="inlineStr">
        <is>
          <t>Leading zero-sugar electrolyte water (Gatorade family)</t>
        </is>
      </c>
      <c r="AC343" s="15" t="inlineStr">
        <is>
          <t>Zero-sugar workout water with electrolytes</t>
        </is>
      </c>
      <c r="AD343" s="15" t="inlineStr">
        <is>
          <t>Light electrolyte water for everyday workouts.</t>
        </is>
      </c>
      <c r="AE343" s="32" t="n"/>
      <c r="AF343" s="34">
        <f>IF(AND(ISNUMBER($P343),ISNUMBER($AL343),$AL343&lt;&gt;0),ROUND($P343/$AL343*100,1),"")</f>
        <v/>
      </c>
      <c r="AG343" s="35">
        <f>IF(AND(ISNUMBER($S343),ISNUMBER($AL343),$AL343&lt;&gt;0),ROUND($S343/$AL343*100,2),"")</f>
        <v/>
      </c>
      <c r="AH343" s="34">
        <f>IF(AND(ISNUMBER($Q343),ISNUMBER($AL343),$AL343&lt;&gt;0),ROUND($Q343/$AL343*100,1),"")</f>
        <v/>
      </c>
      <c r="AI343" s="29">
        <f>IF(ISNUMBER($S343),IF($S343&lt;=1,"Yes","No"),"n/a")</f>
        <v/>
      </c>
      <c r="AJ343" s="29">
        <f>IF(ISNUMBER($S343),ROUND(MAX(0,MIN(100,100-$S343*2.5-IF(ISNUMBER($T343),$T343,0)*0.12+IF($S343&lt;=1,12,0))),0),"")</f>
        <v/>
      </c>
      <c r="AK343" s="29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29" t="n">
        <v>591</v>
      </c>
      <c r="AM343" s="30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Propel</t>
        </is>
      </c>
      <c r="B344" s="15" t="inlineStr">
        <is>
          <t>Propel Electrolyte Water | Black Cherry | 12-pack 591mL</t>
        </is>
      </c>
      <c r="C344" s="15" t="inlineStr">
        <is>
          <t>2) Electrolyte beverage (RTD)</t>
        </is>
      </c>
      <c r="D344" s="15" t="inlineStr">
        <is>
          <t>591 mL bottle</t>
        </is>
      </c>
      <c r="E344" s="29" t="n">
        <v>12</v>
      </c>
      <c r="F344" s="30" t="n"/>
      <c r="G344" s="31">
        <f>IF(AND(ISNUMBER($F344),ISNUMBER($E344),$E344&lt;&gt;0),$F344/$E344,"")</f>
        <v/>
      </c>
      <c r="H344" s="31">
        <f>IF(AND(ISNUMBER($F344),ISNUMBER($AL344),ISNUMBER($E344),($AL344*$E344)&lt;&gt;0),$F344/($AL344*$E344)*100,"")</f>
        <v/>
      </c>
      <c r="I344" s="32" t="n"/>
      <c r="J344" s="33" t="n"/>
      <c r="K344" s="31">
        <f>IF(AND(ISNUMBER($F344),ISNUMBER($J344)),$F344*(1-$J344),"")</f>
        <v/>
      </c>
      <c r="L344" s="32" t="n"/>
      <c r="M344" s="32" t="n"/>
      <c r="N344" s="31">
        <f>IF(ISNUMBER($F344),($F344-IF(ISNUMBER($AM344),$AM344,0))*(1-IF(ISNUMBER($J344),$J344,0)),"")</f>
        <v/>
      </c>
      <c r="O344" s="15" t="inlineStr">
        <is>
          <t>Black Cherry</t>
        </is>
      </c>
      <c r="P344" s="29" t="n">
        <v>0</v>
      </c>
      <c r="Q344" s="29" t="n">
        <v>150</v>
      </c>
      <c r="R344" s="29" t="n">
        <v>40</v>
      </c>
      <c r="S344" s="29" t="n">
        <v>0</v>
      </c>
      <c r="T344" s="29" t="n">
        <v>5</v>
      </c>
      <c r="U344" s="15" t="inlineStr">
        <is>
          <t>Sucralose + acesulfame-K</t>
        </is>
      </c>
      <c r="V344" s="15" t="inlineStr">
        <is>
          <t>Electrolytes + vitamins, zero sugar, fitness water</t>
        </is>
      </c>
      <c r="W344" s="32" t="n"/>
      <c r="X344" s="32" t="n"/>
      <c r="Y344" s="32" t="n"/>
      <c r="Z344" s="32" t="n"/>
      <c r="AA344" s="15" t="inlineStr">
        <is>
          <t>High</t>
        </is>
      </c>
      <c r="AB344" s="15" t="inlineStr">
        <is>
          <t>Leading zero-sugar electrolyte water (Gatorade family)</t>
        </is>
      </c>
      <c r="AC344" s="15" t="inlineStr">
        <is>
          <t>Zero-sugar workout water with electrolytes</t>
        </is>
      </c>
      <c r="AD344" s="15" t="inlineStr">
        <is>
          <t>Light electrolyte water for everyday workouts.</t>
        </is>
      </c>
      <c r="AE344" s="32" t="n"/>
      <c r="AF344" s="34">
        <f>IF(AND(ISNUMBER($P344),ISNUMBER($AL344),$AL344&lt;&gt;0),ROUND($P344/$AL344*100,1),"")</f>
        <v/>
      </c>
      <c r="AG344" s="35">
        <f>IF(AND(ISNUMBER($S344),ISNUMBER($AL344),$AL344&lt;&gt;0),ROUND($S344/$AL344*100,2),"")</f>
        <v/>
      </c>
      <c r="AH344" s="34">
        <f>IF(AND(ISNUMBER($Q344),ISNUMBER($AL344),$AL344&lt;&gt;0),ROUND($Q344/$AL344*100,1),"")</f>
        <v/>
      </c>
      <c r="AI344" s="29">
        <f>IF(ISNUMBER($S344),IF($S344&lt;=1,"Yes","No"),"n/a")</f>
        <v/>
      </c>
      <c r="AJ344" s="29">
        <f>IF(ISNUMBER($S344),ROUND(MAX(0,MIN(100,100-$S344*2.5-IF(ISNUMBER($T344),$T344,0)*0.12+IF($S344&lt;=1,12,0))),0),"")</f>
        <v/>
      </c>
      <c r="AK344" s="29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29" t="n">
        <v>591</v>
      </c>
      <c r="AM344" s="30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Propel</t>
        </is>
      </c>
      <c r="B345" s="15" t="inlineStr">
        <is>
          <t>Propel Electrolyte Water | Black Cherry | 24-pack 591mL</t>
        </is>
      </c>
      <c r="C345" s="15" t="inlineStr">
        <is>
          <t>2) Electrolyte beverage (RTD)</t>
        </is>
      </c>
      <c r="D345" s="15" t="inlineStr">
        <is>
          <t>591 mL bottle</t>
        </is>
      </c>
      <c r="E345" s="29" t="n">
        <v>24</v>
      </c>
      <c r="F345" s="30" t="n"/>
      <c r="G345" s="31">
        <f>IF(AND(ISNUMBER($F345),ISNUMBER($E345),$E345&lt;&gt;0),$F345/$E345,"")</f>
        <v/>
      </c>
      <c r="H345" s="31">
        <f>IF(AND(ISNUMBER($F345),ISNUMBER($AL345),ISNUMBER($E345),($AL345*$E345)&lt;&gt;0),$F345/($AL345*$E345)*100,"")</f>
        <v/>
      </c>
      <c r="I345" s="32" t="n"/>
      <c r="J345" s="33" t="n"/>
      <c r="K345" s="31">
        <f>IF(AND(ISNUMBER($F345),ISNUMBER($J345)),$F345*(1-$J345),"")</f>
        <v/>
      </c>
      <c r="L345" s="32" t="n"/>
      <c r="M345" s="32" t="n"/>
      <c r="N345" s="31">
        <f>IF(ISNUMBER($F345),($F345-IF(ISNUMBER($AM345),$AM345,0))*(1-IF(ISNUMBER($J345),$J345,0)),"")</f>
        <v/>
      </c>
      <c r="O345" s="15" t="inlineStr">
        <is>
          <t>Black Cherry</t>
        </is>
      </c>
      <c r="P345" s="29" t="n">
        <v>0</v>
      </c>
      <c r="Q345" s="29" t="n">
        <v>150</v>
      </c>
      <c r="R345" s="29" t="n">
        <v>40</v>
      </c>
      <c r="S345" s="29" t="n">
        <v>0</v>
      </c>
      <c r="T345" s="29" t="n">
        <v>5</v>
      </c>
      <c r="U345" s="15" t="inlineStr">
        <is>
          <t>Sucralose + acesulfame-K</t>
        </is>
      </c>
      <c r="V345" s="15" t="inlineStr">
        <is>
          <t>Electrolytes + vitamins, zero sugar, fitness water</t>
        </is>
      </c>
      <c r="W345" s="32" t="n"/>
      <c r="X345" s="32" t="n"/>
      <c r="Y345" s="32" t="n"/>
      <c r="Z345" s="32" t="n"/>
      <c r="AA345" s="15" t="inlineStr">
        <is>
          <t>High</t>
        </is>
      </c>
      <c r="AB345" s="15" t="inlineStr">
        <is>
          <t>Leading zero-sugar electrolyte water (Gatorade family)</t>
        </is>
      </c>
      <c r="AC345" s="15" t="inlineStr">
        <is>
          <t>Zero-sugar workout water with electrolytes</t>
        </is>
      </c>
      <c r="AD345" s="15" t="inlineStr">
        <is>
          <t>Light electrolyte water for everyday workouts.</t>
        </is>
      </c>
      <c r="AE345" s="32" t="n"/>
      <c r="AF345" s="34">
        <f>IF(AND(ISNUMBER($P345),ISNUMBER($AL345),$AL345&lt;&gt;0),ROUND($P345/$AL345*100,1),"")</f>
        <v/>
      </c>
      <c r="AG345" s="35">
        <f>IF(AND(ISNUMBER($S345),ISNUMBER($AL345),$AL345&lt;&gt;0),ROUND($S345/$AL345*100,2),"")</f>
        <v/>
      </c>
      <c r="AH345" s="34">
        <f>IF(AND(ISNUMBER($Q345),ISNUMBER($AL345),$AL345&lt;&gt;0),ROUND($Q345/$AL345*100,1),"")</f>
        <v/>
      </c>
      <c r="AI345" s="29">
        <f>IF(ISNUMBER($S345),IF($S345&lt;=1,"Yes","No"),"n/a")</f>
        <v/>
      </c>
      <c r="AJ345" s="29">
        <f>IF(ISNUMBER($S345),ROUND(MAX(0,MIN(100,100-$S345*2.5-IF(ISNUMBER($T345),$T345,0)*0.12+IF($S345&lt;=1,12,0))),0),"")</f>
        <v/>
      </c>
      <c r="AK345" s="29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29" t="n">
        <v>591</v>
      </c>
      <c r="AM345" s="30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Essentia</t>
        </is>
      </c>
      <c r="B346" s="15" t="inlineStr">
        <is>
          <t>Essentia Ionized Alkaline Water | Original (pH 9.5) | 8-pack 1L</t>
        </is>
      </c>
      <c r="C346" s="15" t="inlineStr">
        <is>
          <t>2) Electrolyte beverage (RTD)</t>
        </is>
      </c>
      <c r="D346" s="15" t="inlineStr">
        <is>
          <t>1 L bottle</t>
        </is>
      </c>
      <c r="E346" s="29" t="n">
        <v>8</v>
      </c>
      <c r="F346" s="30" t="n"/>
      <c r="G346" s="31">
        <f>IF(AND(ISNUMBER($F346),ISNUMBER($E346),$E346&lt;&gt;0),$F346/$E346,"")</f>
        <v/>
      </c>
      <c r="H346" s="31">
        <f>IF(AND(ISNUMBER($F346),ISNUMBER($AL346),ISNUMBER($E346),($AL346*$E346)&lt;&gt;0),$F346/($AL346*$E346)*100,"")</f>
        <v/>
      </c>
      <c r="I346" s="32" t="n"/>
      <c r="J346" s="33" t="n"/>
      <c r="K346" s="31">
        <f>IF(AND(ISNUMBER($F346),ISNUMBER($J346)),$F346*(1-$J346),"")</f>
        <v/>
      </c>
      <c r="L346" s="32" t="n"/>
      <c r="M346" s="32" t="n"/>
      <c r="N346" s="31">
        <f>IF(ISNUMBER($F346),($F346-IF(ISNUMBER($AM346),$AM346,0))*(1-IF(ISNUMBER($J346),$J346,0)),"")</f>
        <v/>
      </c>
      <c r="O346" s="15" t="inlineStr">
        <is>
          <t>Original (pH 9.5)</t>
        </is>
      </c>
      <c r="P346" s="29" t="n">
        <v>0</v>
      </c>
      <c r="Q346" s="29" t="n">
        <v>10</v>
      </c>
      <c r="R346" s="15" t="inlineStr">
        <is>
          <t>Not listed</t>
        </is>
      </c>
      <c r="S346" s="29" t="n">
        <v>0</v>
      </c>
      <c r="T346" s="29" t="n">
        <v>0</v>
      </c>
      <c r="U346" s="15" t="inlineStr">
        <is>
          <t>None</t>
        </is>
      </c>
      <c r="V346" s="15" t="inlineStr">
        <is>
          <t>Ionized alkaline pH 9.5, electrolytes for taste, hydration</t>
        </is>
      </c>
      <c r="W346" s="32" t="n"/>
      <c r="X346" s="32" t="n"/>
      <c r="Y346" s="32" t="n"/>
      <c r="Z346" s="32" t="n"/>
      <c r="AA346" s="15" t="inlineStr">
        <is>
          <t>High</t>
        </is>
      </c>
      <c r="AB346" s="15" t="inlineStr">
        <is>
          <t>Leading premium alkaline water</t>
        </is>
      </c>
      <c r="AC346" s="15" t="inlineStr">
        <is>
          <t>Smooth alkaline ionized water</t>
        </is>
      </c>
      <c r="AD346" s="15" t="inlineStr">
        <is>
          <t>Alkaline-water believers; smooth taste.</t>
        </is>
      </c>
      <c r="AE346" s="32" t="n"/>
      <c r="AF346" s="34">
        <f>IF(AND(ISNUMBER($P346),ISNUMBER($AL346),$AL346&lt;&gt;0),ROUND($P346/$AL346*100,1),"")</f>
        <v/>
      </c>
      <c r="AG346" s="35">
        <f>IF(AND(ISNUMBER($S346),ISNUMBER($AL346),$AL346&lt;&gt;0),ROUND($S346/$AL346*100,2),"")</f>
        <v/>
      </c>
      <c r="AH346" s="34">
        <f>IF(AND(ISNUMBER($Q346),ISNUMBER($AL346),$AL346&lt;&gt;0),ROUND($Q346/$AL346*100,1),"")</f>
        <v/>
      </c>
      <c r="AI346" s="29">
        <f>IF(ISNUMBER($S346),IF($S346&lt;=1,"Yes","No"),"n/a")</f>
        <v/>
      </c>
      <c r="AJ346" s="29">
        <f>IF(ISNUMBER($S346),ROUND(MAX(0,MIN(100,100-$S346*2.5-IF(ISNUMBER($T346),$T346,0)*0.12+IF($S346&lt;=1,12,0))),0),"")</f>
        <v/>
      </c>
      <c r="AK346" s="29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29" t="n">
        <v>1000</v>
      </c>
      <c r="AM346" s="30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Essentia</t>
        </is>
      </c>
      <c r="B347" s="15" t="inlineStr">
        <is>
          <t>Essentia Ionized Alkaline Water | Original (pH 9.5) | 12-pack 1L</t>
        </is>
      </c>
      <c r="C347" s="15" t="inlineStr">
        <is>
          <t>2) Electrolyte beverage (RTD)</t>
        </is>
      </c>
      <c r="D347" s="15" t="inlineStr">
        <is>
          <t>1 L bottle</t>
        </is>
      </c>
      <c r="E347" s="29" t="n">
        <v>12</v>
      </c>
      <c r="F347" s="30" t="n"/>
      <c r="G347" s="31">
        <f>IF(AND(ISNUMBER($F347),ISNUMBER($E347),$E347&lt;&gt;0),$F347/$E347,"")</f>
        <v/>
      </c>
      <c r="H347" s="31">
        <f>IF(AND(ISNUMBER($F347),ISNUMBER($AL347),ISNUMBER($E347),($AL347*$E347)&lt;&gt;0),$F347/($AL347*$E347)*100,"")</f>
        <v/>
      </c>
      <c r="I347" s="32" t="n"/>
      <c r="J347" s="33" t="n"/>
      <c r="K347" s="31">
        <f>IF(AND(ISNUMBER($F347),ISNUMBER($J347)),$F347*(1-$J347),"")</f>
        <v/>
      </c>
      <c r="L347" s="32" t="n"/>
      <c r="M347" s="32" t="n"/>
      <c r="N347" s="31">
        <f>IF(ISNUMBER($F347),($F347-IF(ISNUMBER($AM347),$AM347,0))*(1-IF(ISNUMBER($J347),$J347,0)),"")</f>
        <v/>
      </c>
      <c r="O347" s="15" t="inlineStr">
        <is>
          <t>Original (pH 9.5)</t>
        </is>
      </c>
      <c r="P347" s="29" t="n">
        <v>0</v>
      </c>
      <c r="Q347" s="29" t="n">
        <v>10</v>
      </c>
      <c r="R347" s="15" t="inlineStr">
        <is>
          <t>Not listed</t>
        </is>
      </c>
      <c r="S347" s="29" t="n">
        <v>0</v>
      </c>
      <c r="T347" s="29" t="n">
        <v>0</v>
      </c>
      <c r="U347" s="15" t="inlineStr">
        <is>
          <t>None</t>
        </is>
      </c>
      <c r="V347" s="15" t="inlineStr">
        <is>
          <t>Ionized alkaline pH 9.5, electrolytes for taste, hydration</t>
        </is>
      </c>
      <c r="W347" s="32" t="n"/>
      <c r="X347" s="32" t="n"/>
      <c r="Y347" s="32" t="n"/>
      <c r="Z347" s="32" t="n"/>
      <c r="AA347" s="15" t="inlineStr">
        <is>
          <t>High</t>
        </is>
      </c>
      <c r="AB347" s="15" t="inlineStr">
        <is>
          <t>Leading premium alkaline water</t>
        </is>
      </c>
      <c r="AC347" s="15" t="inlineStr">
        <is>
          <t>Smooth alkaline ionized water</t>
        </is>
      </c>
      <c r="AD347" s="15" t="inlineStr">
        <is>
          <t>Alkaline-water believers; smooth taste.</t>
        </is>
      </c>
      <c r="AE347" s="32" t="n"/>
      <c r="AF347" s="34">
        <f>IF(AND(ISNUMBER($P347),ISNUMBER($AL347),$AL347&lt;&gt;0),ROUND($P347/$AL347*100,1),"")</f>
        <v/>
      </c>
      <c r="AG347" s="35">
        <f>IF(AND(ISNUMBER($S347),ISNUMBER($AL347),$AL347&lt;&gt;0),ROUND($S347/$AL347*100,2),"")</f>
        <v/>
      </c>
      <c r="AH347" s="34">
        <f>IF(AND(ISNUMBER($Q347),ISNUMBER($AL347),$AL347&lt;&gt;0),ROUND($Q347/$AL347*100,1),"")</f>
        <v/>
      </c>
      <c r="AI347" s="29">
        <f>IF(ISNUMBER($S347),IF($S347&lt;=1,"Yes","No"),"n/a")</f>
        <v/>
      </c>
      <c r="AJ347" s="29">
        <f>IF(ISNUMBER($S347),ROUND(MAX(0,MIN(100,100-$S347*2.5-IF(ISNUMBER($T347),$T347,0)*0.12+IF($S347&lt;=1,12,0))),0),"")</f>
        <v/>
      </c>
      <c r="AK347" s="29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29" t="n">
        <v>1000</v>
      </c>
      <c r="AM347" s="30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Essentia</t>
        </is>
      </c>
      <c r="B348" s="15" t="inlineStr">
        <is>
          <t>Essentia Ionized Alkaline Water | Original (pH 9.5) | 24-pack 1L</t>
        </is>
      </c>
      <c r="C348" s="15" t="inlineStr">
        <is>
          <t>2) Electrolyte beverage (RTD)</t>
        </is>
      </c>
      <c r="D348" s="15" t="inlineStr">
        <is>
          <t>1 L bottle</t>
        </is>
      </c>
      <c r="E348" s="29" t="n">
        <v>24</v>
      </c>
      <c r="F348" s="30" t="n"/>
      <c r="G348" s="31">
        <f>IF(AND(ISNUMBER($F348),ISNUMBER($E348),$E348&lt;&gt;0),$F348/$E348,"")</f>
        <v/>
      </c>
      <c r="H348" s="31">
        <f>IF(AND(ISNUMBER($F348),ISNUMBER($AL348),ISNUMBER($E348),($AL348*$E348)&lt;&gt;0),$F348/($AL348*$E348)*100,"")</f>
        <v/>
      </c>
      <c r="I348" s="32" t="n"/>
      <c r="J348" s="33" t="n"/>
      <c r="K348" s="31">
        <f>IF(AND(ISNUMBER($F348),ISNUMBER($J348)),$F348*(1-$J348),"")</f>
        <v/>
      </c>
      <c r="L348" s="32" t="n"/>
      <c r="M348" s="32" t="n"/>
      <c r="N348" s="31">
        <f>IF(ISNUMBER($F348),($F348-IF(ISNUMBER($AM348),$AM348,0))*(1-IF(ISNUMBER($J348),$J348,0)),"")</f>
        <v/>
      </c>
      <c r="O348" s="15" t="inlineStr">
        <is>
          <t>Original (pH 9.5)</t>
        </is>
      </c>
      <c r="P348" s="29" t="n">
        <v>0</v>
      </c>
      <c r="Q348" s="29" t="n">
        <v>10</v>
      </c>
      <c r="R348" s="15" t="inlineStr">
        <is>
          <t>Not listed</t>
        </is>
      </c>
      <c r="S348" s="29" t="n">
        <v>0</v>
      </c>
      <c r="T348" s="29" t="n">
        <v>0</v>
      </c>
      <c r="U348" s="15" t="inlineStr">
        <is>
          <t>None</t>
        </is>
      </c>
      <c r="V348" s="15" t="inlineStr">
        <is>
          <t>Ionized alkaline pH 9.5, electrolytes for taste, hydration</t>
        </is>
      </c>
      <c r="W348" s="32" t="n"/>
      <c r="X348" s="32" t="n"/>
      <c r="Y348" s="32" t="n"/>
      <c r="Z348" s="32" t="n"/>
      <c r="AA348" s="15" t="inlineStr">
        <is>
          <t>High</t>
        </is>
      </c>
      <c r="AB348" s="15" t="inlineStr">
        <is>
          <t>Leading premium alkaline water</t>
        </is>
      </c>
      <c r="AC348" s="15" t="inlineStr">
        <is>
          <t>Smooth alkaline ionized water</t>
        </is>
      </c>
      <c r="AD348" s="15" t="inlineStr">
        <is>
          <t>Alkaline-water believers; smooth taste.</t>
        </is>
      </c>
      <c r="AE348" s="32" t="n"/>
      <c r="AF348" s="34">
        <f>IF(AND(ISNUMBER($P348),ISNUMBER($AL348),$AL348&lt;&gt;0),ROUND($P348/$AL348*100,1),"")</f>
        <v/>
      </c>
      <c r="AG348" s="35">
        <f>IF(AND(ISNUMBER($S348),ISNUMBER($AL348),$AL348&lt;&gt;0),ROUND($S348/$AL348*100,2),"")</f>
        <v/>
      </c>
      <c r="AH348" s="34">
        <f>IF(AND(ISNUMBER($Q348),ISNUMBER($AL348),$AL348&lt;&gt;0),ROUND($Q348/$AL348*100,1),"")</f>
        <v/>
      </c>
      <c r="AI348" s="29">
        <f>IF(ISNUMBER($S348),IF($S348&lt;=1,"Yes","No"),"n/a")</f>
        <v/>
      </c>
      <c r="AJ348" s="29">
        <f>IF(ISNUMBER($S348),ROUND(MAX(0,MIN(100,100-$S348*2.5-IF(ISNUMBER($T348),$T348,0)*0.12+IF($S348&lt;=1,12,0))),0),"")</f>
        <v/>
      </c>
      <c r="AK348" s="29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29" t="n">
        <v>1000</v>
      </c>
      <c r="AM348" s="30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Smartwater</t>
        </is>
      </c>
      <c r="B349" s="15" t="inlineStr">
        <is>
          <t>Smartwater Alkaline | Alkaline pH 9+ | 8-pack 1L</t>
        </is>
      </c>
      <c r="C349" s="15" t="inlineStr">
        <is>
          <t>2) Electrolyte beverage (RTD)</t>
        </is>
      </c>
      <c r="D349" s="15" t="inlineStr">
        <is>
          <t>1 L bottle</t>
        </is>
      </c>
      <c r="E349" s="29" t="n">
        <v>8</v>
      </c>
      <c r="F349" s="30" t="n"/>
      <c r="G349" s="31">
        <f>IF(AND(ISNUMBER($F349),ISNUMBER($E349),$E349&lt;&gt;0),$F349/$E349,"")</f>
        <v/>
      </c>
      <c r="H349" s="31">
        <f>IF(AND(ISNUMBER($F349),ISNUMBER($AL349),ISNUMBER($E349),($AL349*$E349)&lt;&gt;0),$F349/($AL349*$E349)*100,"")</f>
        <v/>
      </c>
      <c r="I349" s="32" t="n"/>
      <c r="J349" s="33" t="n"/>
      <c r="K349" s="31">
        <f>IF(AND(ISNUMBER($F349),ISNUMBER($J349)),$F349*(1-$J349),"")</f>
        <v/>
      </c>
      <c r="L349" s="32" t="n"/>
      <c r="M349" s="32" t="n"/>
      <c r="N349" s="31">
        <f>IF(ISNUMBER($F349),($F349-IF(ISNUMBER($AM349),$AM349,0))*(1-IF(ISNUMBER($J349),$J349,0)),"")</f>
        <v/>
      </c>
      <c r="O349" s="15" t="inlineStr">
        <is>
          <t>Alkaline pH 9+</t>
        </is>
      </c>
      <c r="P349" s="29" t="n">
        <v>0</v>
      </c>
      <c r="Q349" s="29" t="n">
        <v>0</v>
      </c>
      <c r="R349" s="15" t="inlineStr">
        <is>
          <t>Not listed</t>
        </is>
      </c>
      <c r="S349" s="29" t="n">
        <v>0</v>
      </c>
      <c r="T349" s="29" t="n">
        <v>0</v>
      </c>
      <c r="U349" s="15" t="inlineStr">
        <is>
          <t>None</t>
        </is>
      </c>
      <c r="V349" s="15" t="inlineStr">
        <is>
          <t>Vapor-distilled, added electrolytes / alkaline variant</t>
        </is>
      </c>
      <c r="W349" s="32" t="n"/>
      <c r="X349" s="32" t="n"/>
      <c r="Y349" s="32" t="n"/>
      <c r="Z349" s="32" t="n"/>
      <c r="AA349" s="15" t="inlineStr">
        <is>
          <t>High</t>
        </is>
      </c>
      <c r="AB349" s="15" t="inlineStr">
        <is>
          <t>Premium water brand</t>
        </is>
      </c>
      <c r="AC349" s="15" t="inlineStr">
        <is>
          <t>Premium distilled water</t>
        </is>
      </c>
      <c r="AD349" s="15" t="inlineStr">
        <is>
          <t>Brand trust and clean taste.</t>
        </is>
      </c>
      <c r="AE349" s="32" t="n"/>
      <c r="AF349" s="34">
        <f>IF(AND(ISNUMBER($P349),ISNUMBER($AL349),$AL349&lt;&gt;0),ROUND($P349/$AL349*100,1),"")</f>
        <v/>
      </c>
      <c r="AG349" s="35">
        <f>IF(AND(ISNUMBER($S349),ISNUMBER($AL349),$AL349&lt;&gt;0),ROUND($S349/$AL349*100,2),"")</f>
        <v/>
      </c>
      <c r="AH349" s="34">
        <f>IF(AND(ISNUMBER($Q349),ISNUMBER($AL349),$AL349&lt;&gt;0),ROUND($Q349/$AL349*100,1),"")</f>
        <v/>
      </c>
      <c r="AI349" s="29">
        <f>IF(ISNUMBER($S349),IF($S349&lt;=1,"Yes","No"),"n/a")</f>
        <v/>
      </c>
      <c r="AJ349" s="29">
        <f>IF(ISNUMBER($S349),ROUND(MAX(0,MIN(100,100-$S349*2.5-IF(ISNUMBER($T349),$T349,0)*0.12+IF($S349&lt;=1,12,0))),0),"")</f>
        <v/>
      </c>
      <c r="AK349" s="29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29" t="n">
        <v>1000</v>
      </c>
      <c r="AM349" s="30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Smartwater</t>
        </is>
      </c>
      <c r="B350" s="15" t="inlineStr">
        <is>
          <t>Smartwater Alkaline | Alkaline pH 9+ | 12-pack 1L</t>
        </is>
      </c>
      <c r="C350" s="15" t="inlineStr">
        <is>
          <t>2) Electrolyte beverage (RTD)</t>
        </is>
      </c>
      <c r="D350" s="15" t="inlineStr">
        <is>
          <t>1 L bottle</t>
        </is>
      </c>
      <c r="E350" s="29" t="n">
        <v>12</v>
      </c>
      <c r="F350" s="30" t="n"/>
      <c r="G350" s="31">
        <f>IF(AND(ISNUMBER($F350),ISNUMBER($E350),$E350&lt;&gt;0),$F350/$E350,"")</f>
        <v/>
      </c>
      <c r="H350" s="31">
        <f>IF(AND(ISNUMBER($F350),ISNUMBER($AL350),ISNUMBER($E350),($AL350*$E350)&lt;&gt;0),$F350/($AL350*$E350)*100,"")</f>
        <v/>
      </c>
      <c r="I350" s="32" t="n"/>
      <c r="J350" s="33" t="n"/>
      <c r="K350" s="31">
        <f>IF(AND(ISNUMBER($F350),ISNUMBER($J350)),$F350*(1-$J350),"")</f>
        <v/>
      </c>
      <c r="L350" s="32" t="n"/>
      <c r="M350" s="32" t="n"/>
      <c r="N350" s="31">
        <f>IF(ISNUMBER($F350),($F350-IF(ISNUMBER($AM350),$AM350,0))*(1-IF(ISNUMBER($J350),$J350,0)),"")</f>
        <v/>
      </c>
      <c r="O350" s="15" t="inlineStr">
        <is>
          <t>Alkaline pH 9+</t>
        </is>
      </c>
      <c r="P350" s="29" t="n">
        <v>0</v>
      </c>
      <c r="Q350" s="29" t="n">
        <v>0</v>
      </c>
      <c r="R350" s="15" t="inlineStr">
        <is>
          <t>Not listed</t>
        </is>
      </c>
      <c r="S350" s="29" t="n">
        <v>0</v>
      </c>
      <c r="T350" s="29" t="n">
        <v>0</v>
      </c>
      <c r="U350" s="15" t="inlineStr">
        <is>
          <t>None</t>
        </is>
      </c>
      <c r="V350" s="15" t="inlineStr">
        <is>
          <t>Vapor-distilled, added electrolytes / alkaline variant</t>
        </is>
      </c>
      <c r="W350" s="32" t="n"/>
      <c r="X350" s="32" t="n"/>
      <c r="Y350" s="32" t="n"/>
      <c r="Z350" s="32" t="n"/>
      <c r="AA350" s="15" t="inlineStr">
        <is>
          <t>High</t>
        </is>
      </c>
      <c r="AB350" s="15" t="inlineStr">
        <is>
          <t>Premium water brand</t>
        </is>
      </c>
      <c r="AC350" s="15" t="inlineStr">
        <is>
          <t>Premium distilled water</t>
        </is>
      </c>
      <c r="AD350" s="15" t="inlineStr">
        <is>
          <t>Brand trust and clean taste.</t>
        </is>
      </c>
      <c r="AE350" s="32" t="n"/>
      <c r="AF350" s="34">
        <f>IF(AND(ISNUMBER($P350),ISNUMBER($AL350),$AL350&lt;&gt;0),ROUND($P350/$AL350*100,1),"")</f>
        <v/>
      </c>
      <c r="AG350" s="35">
        <f>IF(AND(ISNUMBER($S350),ISNUMBER($AL350),$AL350&lt;&gt;0),ROUND($S350/$AL350*100,2),"")</f>
        <v/>
      </c>
      <c r="AH350" s="34">
        <f>IF(AND(ISNUMBER($Q350),ISNUMBER($AL350),$AL350&lt;&gt;0),ROUND($Q350/$AL350*100,1),"")</f>
        <v/>
      </c>
      <c r="AI350" s="29">
        <f>IF(ISNUMBER($S350),IF($S350&lt;=1,"Yes","No"),"n/a")</f>
        <v/>
      </c>
      <c r="AJ350" s="29">
        <f>IF(ISNUMBER($S350),ROUND(MAX(0,MIN(100,100-$S350*2.5-IF(ISNUMBER($T350),$T350,0)*0.12+IF($S350&lt;=1,12,0))),0),"")</f>
        <v/>
      </c>
      <c r="AK350" s="29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29" t="n">
        <v>1000</v>
      </c>
      <c r="AM350" s="30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Smartwater</t>
        </is>
      </c>
      <c r="B351" s="15" t="inlineStr">
        <is>
          <t>Smartwater Alkaline | Alkaline pH 9+ | 24-pack 1L</t>
        </is>
      </c>
      <c r="C351" s="15" t="inlineStr">
        <is>
          <t>2) Electrolyte beverage (RTD)</t>
        </is>
      </c>
      <c r="D351" s="15" t="inlineStr">
        <is>
          <t>1 L bottle</t>
        </is>
      </c>
      <c r="E351" s="29" t="n">
        <v>24</v>
      </c>
      <c r="F351" s="30" t="n"/>
      <c r="G351" s="31">
        <f>IF(AND(ISNUMBER($F351),ISNUMBER($E351),$E351&lt;&gt;0),$F351/$E351,"")</f>
        <v/>
      </c>
      <c r="H351" s="31">
        <f>IF(AND(ISNUMBER($F351),ISNUMBER($AL351),ISNUMBER($E351),($AL351*$E351)&lt;&gt;0),$F351/($AL351*$E351)*100,"")</f>
        <v/>
      </c>
      <c r="I351" s="32" t="n"/>
      <c r="J351" s="33" t="n"/>
      <c r="K351" s="31">
        <f>IF(AND(ISNUMBER($F351),ISNUMBER($J351)),$F351*(1-$J351),"")</f>
        <v/>
      </c>
      <c r="L351" s="32" t="n"/>
      <c r="M351" s="32" t="n"/>
      <c r="N351" s="31">
        <f>IF(ISNUMBER($F351),($F351-IF(ISNUMBER($AM351),$AM351,0))*(1-IF(ISNUMBER($J351),$J351,0)),"")</f>
        <v/>
      </c>
      <c r="O351" s="15" t="inlineStr">
        <is>
          <t>Alkaline pH 9+</t>
        </is>
      </c>
      <c r="P351" s="29" t="n">
        <v>0</v>
      </c>
      <c r="Q351" s="29" t="n">
        <v>0</v>
      </c>
      <c r="R351" s="15" t="inlineStr">
        <is>
          <t>Not listed</t>
        </is>
      </c>
      <c r="S351" s="29" t="n">
        <v>0</v>
      </c>
      <c r="T351" s="29" t="n">
        <v>0</v>
      </c>
      <c r="U351" s="15" t="inlineStr">
        <is>
          <t>None</t>
        </is>
      </c>
      <c r="V351" s="15" t="inlineStr">
        <is>
          <t>Vapor-distilled, added electrolytes / alkaline variant</t>
        </is>
      </c>
      <c r="W351" s="32" t="n"/>
      <c r="X351" s="32" t="n"/>
      <c r="Y351" s="32" t="n"/>
      <c r="Z351" s="32" t="n"/>
      <c r="AA351" s="15" t="inlineStr">
        <is>
          <t>High</t>
        </is>
      </c>
      <c r="AB351" s="15" t="inlineStr">
        <is>
          <t>Premium water brand</t>
        </is>
      </c>
      <c r="AC351" s="15" t="inlineStr">
        <is>
          <t>Premium distilled water</t>
        </is>
      </c>
      <c r="AD351" s="15" t="inlineStr">
        <is>
          <t>Brand trust and clean taste.</t>
        </is>
      </c>
      <c r="AE351" s="32" t="n"/>
      <c r="AF351" s="34">
        <f>IF(AND(ISNUMBER($P351),ISNUMBER($AL351),$AL351&lt;&gt;0),ROUND($P351/$AL351*100,1),"")</f>
        <v/>
      </c>
      <c r="AG351" s="35">
        <f>IF(AND(ISNUMBER($S351),ISNUMBER($AL351),$AL351&lt;&gt;0),ROUND($S351/$AL351*100,2),"")</f>
        <v/>
      </c>
      <c r="AH351" s="34">
        <f>IF(AND(ISNUMBER($Q351),ISNUMBER($AL351),$AL351&lt;&gt;0),ROUND($Q351/$AL351*100,1),"")</f>
        <v/>
      </c>
      <c r="AI351" s="29">
        <f>IF(ISNUMBER($S351),IF($S351&lt;=1,"Yes","No"),"n/a")</f>
        <v/>
      </c>
      <c r="AJ351" s="29">
        <f>IF(ISNUMBER($S351),ROUND(MAX(0,MIN(100,100-$S351*2.5-IF(ISNUMBER($T351),$T351,0)*0.12+IF($S351&lt;=1,12,0))),0),"")</f>
        <v/>
      </c>
      <c r="AK351" s="29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29" t="n">
        <v>1000</v>
      </c>
      <c r="AM351" s="30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Smartwater</t>
        </is>
      </c>
      <c r="B352" s="15" t="inlineStr">
        <is>
          <t>Smartwater Alkaline | Original | 8-pack 1L</t>
        </is>
      </c>
      <c r="C352" s="15" t="inlineStr">
        <is>
          <t>2) Electrolyte beverage (RTD)</t>
        </is>
      </c>
      <c r="D352" s="15" t="inlineStr">
        <is>
          <t>1 L bottle</t>
        </is>
      </c>
      <c r="E352" s="29" t="n">
        <v>8</v>
      </c>
      <c r="F352" s="30" t="n"/>
      <c r="G352" s="31">
        <f>IF(AND(ISNUMBER($F352),ISNUMBER($E352),$E352&lt;&gt;0),$F352/$E352,"")</f>
        <v/>
      </c>
      <c r="H352" s="31">
        <f>IF(AND(ISNUMBER($F352),ISNUMBER($AL352),ISNUMBER($E352),($AL352*$E352)&lt;&gt;0),$F352/($AL352*$E352)*100,"")</f>
        <v/>
      </c>
      <c r="I352" s="32" t="n"/>
      <c r="J352" s="33" t="n"/>
      <c r="K352" s="31">
        <f>IF(AND(ISNUMBER($F352),ISNUMBER($J352)),$F352*(1-$J352),"")</f>
        <v/>
      </c>
      <c r="L352" s="32" t="n"/>
      <c r="M352" s="32" t="n"/>
      <c r="N352" s="31">
        <f>IF(ISNUMBER($F352),($F352-IF(ISNUMBER($AM352),$AM352,0))*(1-IF(ISNUMBER($J352),$J352,0)),"")</f>
        <v/>
      </c>
      <c r="O352" s="15" t="inlineStr">
        <is>
          <t>Original</t>
        </is>
      </c>
      <c r="P352" s="29" t="n">
        <v>0</v>
      </c>
      <c r="Q352" s="29" t="n">
        <v>0</v>
      </c>
      <c r="R352" s="15" t="inlineStr">
        <is>
          <t>Not listed</t>
        </is>
      </c>
      <c r="S352" s="29" t="n">
        <v>0</v>
      </c>
      <c r="T352" s="29" t="n">
        <v>0</v>
      </c>
      <c r="U352" s="15" t="inlineStr">
        <is>
          <t>None</t>
        </is>
      </c>
      <c r="V352" s="15" t="inlineStr">
        <is>
          <t>Vapor-distilled, added electrolytes / alkaline variant</t>
        </is>
      </c>
      <c r="W352" s="32" t="n"/>
      <c r="X352" s="32" t="n"/>
      <c r="Y352" s="32" t="n"/>
      <c r="Z352" s="32" t="n"/>
      <c r="AA352" s="15" t="inlineStr">
        <is>
          <t>High</t>
        </is>
      </c>
      <c r="AB352" s="15" t="inlineStr">
        <is>
          <t>Premium water brand</t>
        </is>
      </c>
      <c r="AC352" s="15" t="inlineStr">
        <is>
          <t>Premium distilled water</t>
        </is>
      </c>
      <c r="AD352" s="15" t="inlineStr">
        <is>
          <t>Brand trust and clean taste.</t>
        </is>
      </c>
      <c r="AE352" s="32" t="n"/>
      <c r="AF352" s="34">
        <f>IF(AND(ISNUMBER($P352),ISNUMBER($AL352),$AL352&lt;&gt;0),ROUND($P352/$AL352*100,1),"")</f>
        <v/>
      </c>
      <c r="AG352" s="35">
        <f>IF(AND(ISNUMBER($S352),ISNUMBER($AL352),$AL352&lt;&gt;0),ROUND($S352/$AL352*100,2),"")</f>
        <v/>
      </c>
      <c r="AH352" s="34">
        <f>IF(AND(ISNUMBER($Q352),ISNUMBER($AL352),$AL352&lt;&gt;0),ROUND($Q352/$AL352*100,1),"")</f>
        <v/>
      </c>
      <c r="AI352" s="29">
        <f>IF(ISNUMBER($S352),IF($S352&lt;=1,"Yes","No"),"n/a")</f>
        <v/>
      </c>
      <c r="AJ352" s="29">
        <f>IF(ISNUMBER($S352),ROUND(MAX(0,MIN(100,100-$S352*2.5-IF(ISNUMBER($T352),$T352,0)*0.12+IF($S352&lt;=1,12,0))),0),"")</f>
        <v/>
      </c>
      <c r="AK352" s="29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29" t="n">
        <v>1000</v>
      </c>
      <c r="AM352" s="30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Smartwater</t>
        </is>
      </c>
      <c r="B353" s="15" t="inlineStr">
        <is>
          <t>Smartwater Alkaline | Original | 12-pack 1L</t>
        </is>
      </c>
      <c r="C353" s="15" t="inlineStr">
        <is>
          <t>2) Electrolyte beverage (RTD)</t>
        </is>
      </c>
      <c r="D353" s="15" t="inlineStr">
        <is>
          <t>1 L bottle</t>
        </is>
      </c>
      <c r="E353" s="29" t="n">
        <v>12</v>
      </c>
      <c r="F353" s="30" t="n"/>
      <c r="G353" s="31">
        <f>IF(AND(ISNUMBER($F353),ISNUMBER($E353),$E353&lt;&gt;0),$F353/$E353,"")</f>
        <v/>
      </c>
      <c r="H353" s="31">
        <f>IF(AND(ISNUMBER($F353),ISNUMBER($AL353),ISNUMBER($E353),($AL353*$E353)&lt;&gt;0),$F353/($AL353*$E353)*100,"")</f>
        <v/>
      </c>
      <c r="I353" s="32" t="n"/>
      <c r="J353" s="33" t="n"/>
      <c r="K353" s="31">
        <f>IF(AND(ISNUMBER($F353),ISNUMBER($J353)),$F353*(1-$J353),"")</f>
        <v/>
      </c>
      <c r="L353" s="32" t="n"/>
      <c r="M353" s="32" t="n"/>
      <c r="N353" s="31">
        <f>IF(ISNUMBER($F353),($F353-IF(ISNUMBER($AM353),$AM353,0))*(1-IF(ISNUMBER($J353),$J353,0)),"")</f>
        <v/>
      </c>
      <c r="O353" s="15" t="inlineStr">
        <is>
          <t>Original</t>
        </is>
      </c>
      <c r="P353" s="29" t="n">
        <v>0</v>
      </c>
      <c r="Q353" s="29" t="n">
        <v>0</v>
      </c>
      <c r="R353" s="15" t="inlineStr">
        <is>
          <t>Not listed</t>
        </is>
      </c>
      <c r="S353" s="29" t="n">
        <v>0</v>
      </c>
      <c r="T353" s="29" t="n">
        <v>0</v>
      </c>
      <c r="U353" s="15" t="inlineStr">
        <is>
          <t>None</t>
        </is>
      </c>
      <c r="V353" s="15" t="inlineStr">
        <is>
          <t>Vapor-distilled, added electrolytes / alkaline variant</t>
        </is>
      </c>
      <c r="W353" s="32" t="n"/>
      <c r="X353" s="32" t="n"/>
      <c r="Y353" s="32" t="n"/>
      <c r="Z353" s="32" t="n"/>
      <c r="AA353" s="15" t="inlineStr">
        <is>
          <t>High</t>
        </is>
      </c>
      <c r="AB353" s="15" t="inlineStr">
        <is>
          <t>Premium water brand</t>
        </is>
      </c>
      <c r="AC353" s="15" t="inlineStr">
        <is>
          <t>Premium distilled water</t>
        </is>
      </c>
      <c r="AD353" s="15" t="inlineStr">
        <is>
          <t>Brand trust and clean taste.</t>
        </is>
      </c>
      <c r="AE353" s="32" t="n"/>
      <c r="AF353" s="34">
        <f>IF(AND(ISNUMBER($P353),ISNUMBER($AL353),$AL353&lt;&gt;0),ROUND($P353/$AL353*100,1),"")</f>
        <v/>
      </c>
      <c r="AG353" s="35">
        <f>IF(AND(ISNUMBER($S353),ISNUMBER($AL353),$AL353&lt;&gt;0),ROUND($S353/$AL353*100,2),"")</f>
        <v/>
      </c>
      <c r="AH353" s="34">
        <f>IF(AND(ISNUMBER($Q353),ISNUMBER($AL353),$AL353&lt;&gt;0),ROUND($Q353/$AL353*100,1),"")</f>
        <v/>
      </c>
      <c r="AI353" s="29">
        <f>IF(ISNUMBER($S353),IF($S353&lt;=1,"Yes","No"),"n/a")</f>
        <v/>
      </c>
      <c r="AJ353" s="29">
        <f>IF(ISNUMBER($S353),ROUND(MAX(0,MIN(100,100-$S353*2.5-IF(ISNUMBER($T353),$T353,0)*0.12+IF($S353&lt;=1,12,0))),0),"")</f>
        <v/>
      </c>
      <c r="AK353" s="29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29" t="n">
        <v>1000</v>
      </c>
      <c r="AM353" s="30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Smartwater</t>
        </is>
      </c>
      <c r="B354" s="15" t="inlineStr">
        <is>
          <t>Smartwater Alkaline | Original | 24-pack 1L</t>
        </is>
      </c>
      <c r="C354" s="15" t="inlineStr">
        <is>
          <t>2) Electrolyte beverage (RTD)</t>
        </is>
      </c>
      <c r="D354" s="15" t="inlineStr">
        <is>
          <t>1 L bottle</t>
        </is>
      </c>
      <c r="E354" s="29" t="n">
        <v>24</v>
      </c>
      <c r="F354" s="30" t="n"/>
      <c r="G354" s="31">
        <f>IF(AND(ISNUMBER($F354),ISNUMBER($E354),$E354&lt;&gt;0),$F354/$E354,"")</f>
        <v/>
      </c>
      <c r="H354" s="31">
        <f>IF(AND(ISNUMBER($F354),ISNUMBER($AL354),ISNUMBER($E354),($AL354*$E354)&lt;&gt;0),$F354/($AL354*$E354)*100,"")</f>
        <v/>
      </c>
      <c r="I354" s="32" t="n"/>
      <c r="J354" s="33" t="n"/>
      <c r="K354" s="31">
        <f>IF(AND(ISNUMBER($F354),ISNUMBER($J354)),$F354*(1-$J354),"")</f>
        <v/>
      </c>
      <c r="L354" s="32" t="n"/>
      <c r="M354" s="32" t="n"/>
      <c r="N354" s="31">
        <f>IF(ISNUMBER($F354),($F354-IF(ISNUMBER($AM354),$AM354,0))*(1-IF(ISNUMBER($J354),$J354,0)),"")</f>
        <v/>
      </c>
      <c r="O354" s="15" t="inlineStr">
        <is>
          <t>Original</t>
        </is>
      </c>
      <c r="P354" s="29" t="n">
        <v>0</v>
      </c>
      <c r="Q354" s="29" t="n">
        <v>0</v>
      </c>
      <c r="R354" s="15" t="inlineStr">
        <is>
          <t>Not listed</t>
        </is>
      </c>
      <c r="S354" s="29" t="n">
        <v>0</v>
      </c>
      <c r="T354" s="29" t="n">
        <v>0</v>
      </c>
      <c r="U354" s="15" t="inlineStr">
        <is>
          <t>None</t>
        </is>
      </c>
      <c r="V354" s="15" t="inlineStr">
        <is>
          <t>Vapor-distilled, added electrolytes / alkaline variant</t>
        </is>
      </c>
      <c r="W354" s="32" t="n"/>
      <c r="X354" s="32" t="n"/>
      <c r="Y354" s="32" t="n"/>
      <c r="Z354" s="32" t="n"/>
      <c r="AA354" s="15" t="inlineStr">
        <is>
          <t>High</t>
        </is>
      </c>
      <c r="AB354" s="15" t="inlineStr">
        <is>
          <t>Premium water brand</t>
        </is>
      </c>
      <c r="AC354" s="15" t="inlineStr">
        <is>
          <t>Premium distilled water</t>
        </is>
      </c>
      <c r="AD354" s="15" t="inlineStr">
        <is>
          <t>Brand trust and clean taste.</t>
        </is>
      </c>
      <c r="AE354" s="32" t="n"/>
      <c r="AF354" s="34">
        <f>IF(AND(ISNUMBER($P354),ISNUMBER($AL354),$AL354&lt;&gt;0),ROUND($P354/$AL354*100,1),"")</f>
        <v/>
      </c>
      <c r="AG354" s="35">
        <f>IF(AND(ISNUMBER($S354),ISNUMBER($AL354),$AL354&lt;&gt;0),ROUND($S354/$AL354*100,2),"")</f>
        <v/>
      </c>
      <c r="AH354" s="34">
        <f>IF(AND(ISNUMBER($Q354),ISNUMBER($AL354),$AL354&lt;&gt;0),ROUND($Q354/$AL354*100,1),"")</f>
        <v/>
      </c>
      <c r="AI354" s="29">
        <f>IF(ISNUMBER($S354),IF($S354&lt;=1,"Yes","No"),"n/a")</f>
        <v/>
      </c>
      <c r="AJ354" s="29">
        <f>IF(ISNUMBER($S354),ROUND(MAX(0,MIN(100,100-$S354*2.5-IF(ISNUMBER($T354),$T354,0)*0.12+IF($S354&lt;=1,12,0))),0),"")</f>
        <v/>
      </c>
      <c r="AK354" s="29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29" t="n">
        <v>1000</v>
      </c>
      <c r="AM354" s="30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Gatorade</t>
        </is>
      </c>
      <c r="B355" s="15" t="inlineStr">
        <is>
          <t>Gatorade G2 Low Sugar | Glacier Freeze | single 591mL</t>
        </is>
      </c>
      <c r="C355" s="15" t="inlineStr">
        <is>
          <t>2) Electrolyte beverage (RTD)</t>
        </is>
      </c>
      <c r="D355" s="15" t="inlineStr">
        <is>
          <t>591 mL bottle</t>
        </is>
      </c>
      <c r="E355" s="29" t="n">
        <v>1</v>
      </c>
      <c r="F355" s="30" t="n"/>
      <c r="G355" s="31">
        <f>IF(AND(ISNUMBER($F355),ISNUMBER($E355),$E355&lt;&gt;0),$F355/$E355,"")</f>
        <v/>
      </c>
      <c r="H355" s="31">
        <f>IF(AND(ISNUMBER($F355),ISNUMBER($AL355),ISNUMBER($E355),($AL355*$E355)&lt;&gt;0),$F355/($AL355*$E355)*100,"")</f>
        <v/>
      </c>
      <c r="I355" s="32" t="n"/>
      <c r="J355" s="33" t="n"/>
      <c r="K355" s="31">
        <f>IF(AND(ISNUMBER($F355),ISNUMBER($J355)),$F355*(1-$J355),"")</f>
        <v/>
      </c>
      <c r="L355" s="32" t="n"/>
      <c r="M355" s="32" t="n"/>
      <c r="N355" s="31">
        <f>IF(ISNUMBER($F355),($F355-IF(ISNUMBER($AM355),$AM355,0))*(1-IF(ISNUMBER($J355),$J355,0)),"")</f>
        <v/>
      </c>
      <c r="O355" s="15" t="inlineStr">
        <is>
          <t>Glacier Freeze</t>
        </is>
      </c>
      <c r="P355" s="29" t="n">
        <v>0</v>
      </c>
      <c r="Q355" s="29" t="n">
        <v>270</v>
      </c>
      <c r="R355" s="29" t="n">
        <v>75</v>
      </c>
      <c r="S355" s="29" t="n">
        <v>7</v>
      </c>
      <c r="T355" s="29" t="n">
        <v>30</v>
      </c>
      <c r="U355" s="15" t="inlineStr">
        <is>
          <t>Sugar + sucralose</t>
        </is>
      </c>
      <c r="V355" s="15" t="inlineStr">
        <is>
          <t>Same electrolytes, lower sugar</t>
        </is>
      </c>
      <c r="W355" s="32" t="n"/>
      <c r="X355" s="32" t="n"/>
      <c r="Y355" s="32" t="n"/>
      <c r="Z355" s="32" t="n"/>
      <c r="AA355" s="15" t="inlineStr">
        <is>
          <t>Medium</t>
        </is>
      </c>
      <c r="AB355" s="15" t="inlineStr">
        <is>
          <t>Reduced-sugar Gatorade</t>
        </is>
      </c>
      <c r="AC355" s="15" t="inlineStr">
        <is>
          <t>Lower-sugar Gatorade electrolytes</t>
        </is>
      </c>
      <c r="AD355" s="15" t="inlineStr">
        <is>
          <t>Electrolytes with much less sugar.</t>
        </is>
      </c>
      <c r="AE355" s="32" t="n"/>
      <c r="AF355" s="34">
        <f>IF(AND(ISNUMBER($P355),ISNUMBER($AL355),$AL355&lt;&gt;0),ROUND($P355/$AL355*100,1),"")</f>
        <v/>
      </c>
      <c r="AG355" s="35">
        <f>IF(AND(ISNUMBER($S355),ISNUMBER($AL355),$AL355&lt;&gt;0),ROUND($S355/$AL355*100,2),"")</f>
        <v/>
      </c>
      <c r="AH355" s="34">
        <f>IF(AND(ISNUMBER($Q355),ISNUMBER($AL355),$AL355&lt;&gt;0),ROUND($Q355/$AL355*100,1),"")</f>
        <v/>
      </c>
      <c r="AI355" s="29">
        <f>IF(ISNUMBER($S355),IF($S355&lt;=1,"Yes","No"),"n/a")</f>
        <v/>
      </c>
      <c r="AJ355" s="29">
        <f>IF(ISNUMBER($S355),ROUND(MAX(0,MIN(100,100-$S355*2.5-IF(ISNUMBER($T355),$T355,0)*0.12+IF($S355&lt;=1,12,0))),0),"")</f>
        <v/>
      </c>
      <c r="AK355" s="29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29" t="n">
        <v>591</v>
      </c>
      <c r="AM355" s="30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Gatorade</t>
        </is>
      </c>
      <c r="B356" s="15" t="inlineStr">
        <is>
          <t>Gatorade G2 Low Sugar | Glacier Freeze | 6-pack 591mL</t>
        </is>
      </c>
      <c r="C356" s="15" t="inlineStr">
        <is>
          <t>2) Electrolyte beverage (RTD)</t>
        </is>
      </c>
      <c r="D356" s="15" t="inlineStr">
        <is>
          <t>591 mL bottle</t>
        </is>
      </c>
      <c r="E356" s="29" t="n">
        <v>6</v>
      </c>
      <c r="F356" s="30" t="n"/>
      <c r="G356" s="31">
        <f>IF(AND(ISNUMBER($F356),ISNUMBER($E356),$E356&lt;&gt;0),$F356/$E356,"")</f>
        <v/>
      </c>
      <c r="H356" s="31">
        <f>IF(AND(ISNUMBER($F356),ISNUMBER($AL356),ISNUMBER($E356),($AL356*$E356)&lt;&gt;0),$F356/($AL356*$E356)*100,"")</f>
        <v/>
      </c>
      <c r="I356" s="32" t="n"/>
      <c r="J356" s="33" t="n"/>
      <c r="K356" s="31">
        <f>IF(AND(ISNUMBER($F356),ISNUMBER($J356)),$F356*(1-$J356),"")</f>
        <v/>
      </c>
      <c r="L356" s="32" t="n"/>
      <c r="M356" s="32" t="n"/>
      <c r="N356" s="31">
        <f>IF(ISNUMBER($F356),($F356-IF(ISNUMBER($AM356),$AM356,0))*(1-IF(ISNUMBER($J356),$J356,0)),"")</f>
        <v/>
      </c>
      <c r="O356" s="15" t="inlineStr">
        <is>
          <t>Glacier Freeze</t>
        </is>
      </c>
      <c r="P356" s="29" t="n">
        <v>0</v>
      </c>
      <c r="Q356" s="29" t="n">
        <v>270</v>
      </c>
      <c r="R356" s="29" t="n">
        <v>75</v>
      </c>
      <c r="S356" s="29" t="n">
        <v>7</v>
      </c>
      <c r="T356" s="29" t="n">
        <v>30</v>
      </c>
      <c r="U356" s="15" t="inlineStr">
        <is>
          <t>Sugar + sucralose</t>
        </is>
      </c>
      <c r="V356" s="15" t="inlineStr">
        <is>
          <t>Same electrolytes, lower sugar</t>
        </is>
      </c>
      <c r="W356" s="32" t="n"/>
      <c r="X356" s="32" t="n"/>
      <c r="Y356" s="32" t="n"/>
      <c r="Z356" s="32" t="n"/>
      <c r="AA356" s="15" t="inlineStr">
        <is>
          <t>Medium</t>
        </is>
      </c>
      <c r="AB356" s="15" t="inlineStr">
        <is>
          <t>Reduced-sugar Gatorade</t>
        </is>
      </c>
      <c r="AC356" s="15" t="inlineStr">
        <is>
          <t>Lower-sugar Gatorade electrolytes</t>
        </is>
      </c>
      <c r="AD356" s="15" t="inlineStr">
        <is>
          <t>Electrolytes with much less sugar.</t>
        </is>
      </c>
      <c r="AE356" s="32" t="n"/>
      <c r="AF356" s="34">
        <f>IF(AND(ISNUMBER($P356),ISNUMBER($AL356),$AL356&lt;&gt;0),ROUND($P356/$AL356*100,1),"")</f>
        <v/>
      </c>
      <c r="AG356" s="35">
        <f>IF(AND(ISNUMBER($S356),ISNUMBER($AL356),$AL356&lt;&gt;0),ROUND($S356/$AL356*100,2),"")</f>
        <v/>
      </c>
      <c r="AH356" s="34">
        <f>IF(AND(ISNUMBER($Q356),ISNUMBER($AL356),$AL356&lt;&gt;0),ROUND($Q356/$AL356*100,1),"")</f>
        <v/>
      </c>
      <c r="AI356" s="29">
        <f>IF(ISNUMBER($S356),IF($S356&lt;=1,"Yes","No"),"n/a")</f>
        <v/>
      </c>
      <c r="AJ356" s="29">
        <f>IF(ISNUMBER($S356),ROUND(MAX(0,MIN(100,100-$S356*2.5-IF(ISNUMBER($T356),$T356,0)*0.12+IF($S356&lt;=1,12,0))),0),"")</f>
        <v/>
      </c>
      <c r="AK356" s="29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29" t="n">
        <v>591</v>
      </c>
      <c r="AM356" s="30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Gatorade</t>
        </is>
      </c>
      <c r="B357" s="15" t="inlineStr">
        <is>
          <t>Gatorade G2 Low Sugar | Glacier Freeze | 12-pack 591mL</t>
        </is>
      </c>
      <c r="C357" s="15" t="inlineStr">
        <is>
          <t>2) Electrolyte beverage (RTD)</t>
        </is>
      </c>
      <c r="D357" s="15" t="inlineStr">
        <is>
          <t>591 mL bottle</t>
        </is>
      </c>
      <c r="E357" s="29" t="n">
        <v>12</v>
      </c>
      <c r="F357" s="30" t="n"/>
      <c r="G357" s="31">
        <f>IF(AND(ISNUMBER($F357),ISNUMBER($E357),$E357&lt;&gt;0),$F357/$E357,"")</f>
        <v/>
      </c>
      <c r="H357" s="31">
        <f>IF(AND(ISNUMBER($F357),ISNUMBER($AL357),ISNUMBER($E357),($AL357*$E357)&lt;&gt;0),$F357/($AL357*$E357)*100,"")</f>
        <v/>
      </c>
      <c r="I357" s="32" t="n"/>
      <c r="J357" s="33" t="n"/>
      <c r="K357" s="31">
        <f>IF(AND(ISNUMBER($F357),ISNUMBER($J357)),$F357*(1-$J357),"")</f>
        <v/>
      </c>
      <c r="L357" s="32" t="n"/>
      <c r="M357" s="32" t="n"/>
      <c r="N357" s="31">
        <f>IF(ISNUMBER($F357),($F357-IF(ISNUMBER($AM357),$AM357,0))*(1-IF(ISNUMBER($J357),$J357,0)),"")</f>
        <v/>
      </c>
      <c r="O357" s="15" t="inlineStr">
        <is>
          <t>Glacier Freeze</t>
        </is>
      </c>
      <c r="P357" s="29" t="n">
        <v>0</v>
      </c>
      <c r="Q357" s="29" t="n">
        <v>270</v>
      </c>
      <c r="R357" s="29" t="n">
        <v>75</v>
      </c>
      <c r="S357" s="29" t="n">
        <v>7</v>
      </c>
      <c r="T357" s="29" t="n">
        <v>30</v>
      </c>
      <c r="U357" s="15" t="inlineStr">
        <is>
          <t>Sugar + sucralose</t>
        </is>
      </c>
      <c r="V357" s="15" t="inlineStr">
        <is>
          <t>Same electrolytes, lower sugar</t>
        </is>
      </c>
      <c r="W357" s="32" t="n"/>
      <c r="X357" s="32" t="n"/>
      <c r="Y357" s="32" t="n"/>
      <c r="Z357" s="32" t="n"/>
      <c r="AA357" s="15" t="inlineStr">
        <is>
          <t>Medium</t>
        </is>
      </c>
      <c r="AB357" s="15" t="inlineStr">
        <is>
          <t>Reduced-sugar Gatorade</t>
        </is>
      </c>
      <c r="AC357" s="15" t="inlineStr">
        <is>
          <t>Lower-sugar Gatorade electrolytes</t>
        </is>
      </c>
      <c r="AD357" s="15" t="inlineStr">
        <is>
          <t>Electrolytes with much less sugar.</t>
        </is>
      </c>
      <c r="AE357" s="32" t="n"/>
      <c r="AF357" s="34">
        <f>IF(AND(ISNUMBER($P357),ISNUMBER($AL357),$AL357&lt;&gt;0),ROUND($P357/$AL357*100,1),"")</f>
        <v/>
      </c>
      <c r="AG357" s="35">
        <f>IF(AND(ISNUMBER($S357),ISNUMBER($AL357),$AL357&lt;&gt;0),ROUND($S357/$AL357*100,2),"")</f>
        <v/>
      </c>
      <c r="AH357" s="34">
        <f>IF(AND(ISNUMBER($Q357),ISNUMBER($AL357),$AL357&lt;&gt;0),ROUND($Q357/$AL357*100,1),"")</f>
        <v/>
      </c>
      <c r="AI357" s="29">
        <f>IF(ISNUMBER($S357),IF($S357&lt;=1,"Yes","No"),"n/a")</f>
        <v/>
      </c>
      <c r="AJ357" s="29">
        <f>IF(ISNUMBER($S357),ROUND(MAX(0,MIN(100,100-$S357*2.5-IF(ISNUMBER($T357),$T357,0)*0.12+IF($S357&lt;=1,12,0))),0),"")</f>
        <v/>
      </c>
      <c r="AK357" s="29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29" t="n">
        <v>591</v>
      </c>
      <c r="AM357" s="30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Gatorade</t>
        </is>
      </c>
      <c r="B358" s="15" t="inlineStr">
        <is>
          <t>Gatorade G2 Low Sugar | Glacier Freeze | 24-pack 591mL</t>
        </is>
      </c>
      <c r="C358" s="15" t="inlineStr">
        <is>
          <t>2) Electrolyte beverage (RTD)</t>
        </is>
      </c>
      <c r="D358" s="15" t="inlineStr">
        <is>
          <t>591 mL bottle</t>
        </is>
      </c>
      <c r="E358" s="29" t="n">
        <v>24</v>
      </c>
      <c r="F358" s="30" t="n"/>
      <c r="G358" s="31">
        <f>IF(AND(ISNUMBER($F358),ISNUMBER($E358),$E358&lt;&gt;0),$F358/$E358,"")</f>
        <v/>
      </c>
      <c r="H358" s="31">
        <f>IF(AND(ISNUMBER($F358),ISNUMBER($AL358),ISNUMBER($E358),($AL358*$E358)&lt;&gt;0),$F358/($AL358*$E358)*100,"")</f>
        <v/>
      </c>
      <c r="I358" s="32" t="n"/>
      <c r="J358" s="33" t="n"/>
      <c r="K358" s="31">
        <f>IF(AND(ISNUMBER($F358),ISNUMBER($J358)),$F358*(1-$J358),"")</f>
        <v/>
      </c>
      <c r="L358" s="32" t="n"/>
      <c r="M358" s="32" t="n"/>
      <c r="N358" s="31">
        <f>IF(ISNUMBER($F358),($F358-IF(ISNUMBER($AM358),$AM358,0))*(1-IF(ISNUMBER($J358),$J358,0)),"")</f>
        <v/>
      </c>
      <c r="O358" s="15" t="inlineStr">
        <is>
          <t>Glacier Freeze</t>
        </is>
      </c>
      <c r="P358" s="29" t="n">
        <v>0</v>
      </c>
      <c r="Q358" s="29" t="n">
        <v>270</v>
      </c>
      <c r="R358" s="29" t="n">
        <v>75</v>
      </c>
      <c r="S358" s="29" t="n">
        <v>7</v>
      </c>
      <c r="T358" s="29" t="n">
        <v>30</v>
      </c>
      <c r="U358" s="15" t="inlineStr">
        <is>
          <t>Sugar + sucralose</t>
        </is>
      </c>
      <c r="V358" s="15" t="inlineStr">
        <is>
          <t>Same electrolytes, lower sugar</t>
        </is>
      </c>
      <c r="W358" s="32" t="n"/>
      <c r="X358" s="32" t="n"/>
      <c r="Y358" s="32" t="n"/>
      <c r="Z358" s="32" t="n"/>
      <c r="AA358" s="15" t="inlineStr">
        <is>
          <t>Medium</t>
        </is>
      </c>
      <c r="AB358" s="15" t="inlineStr">
        <is>
          <t>Reduced-sugar Gatorade</t>
        </is>
      </c>
      <c r="AC358" s="15" t="inlineStr">
        <is>
          <t>Lower-sugar Gatorade electrolytes</t>
        </is>
      </c>
      <c r="AD358" s="15" t="inlineStr">
        <is>
          <t>Electrolytes with much less sugar.</t>
        </is>
      </c>
      <c r="AE358" s="32" t="n"/>
      <c r="AF358" s="34">
        <f>IF(AND(ISNUMBER($P358),ISNUMBER($AL358),$AL358&lt;&gt;0),ROUND($P358/$AL358*100,1),"")</f>
        <v/>
      </c>
      <c r="AG358" s="35">
        <f>IF(AND(ISNUMBER($S358),ISNUMBER($AL358),$AL358&lt;&gt;0),ROUND($S358/$AL358*100,2),"")</f>
        <v/>
      </c>
      <c r="AH358" s="34">
        <f>IF(AND(ISNUMBER($Q358),ISNUMBER($AL358),$AL358&lt;&gt;0),ROUND($Q358/$AL358*100,1),"")</f>
        <v/>
      </c>
      <c r="AI358" s="29">
        <f>IF(ISNUMBER($S358),IF($S358&lt;=1,"Yes","No"),"n/a")</f>
        <v/>
      </c>
      <c r="AJ358" s="29">
        <f>IF(ISNUMBER($S358),ROUND(MAX(0,MIN(100,100-$S358*2.5-IF(ISNUMBER($T358),$T358,0)*0.12+IF($S358&lt;=1,12,0))),0),"")</f>
        <v/>
      </c>
      <c r="AK358" s="29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29" t="n">
        <v>591</v>
      </c>
      <c r="AM358" s="30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Gatorade</t>
        </is>
      </c>
      <c r="B359" s="15" t="inlineStr">
        <is>
          <t>Gatorade G2 Low Sugar | Fruit Punch | single 591mL</t>
        </is>
      </c>
      <c r="C359" s="15" t="inlineStr">
        <is>
          <t>2) Electrolyte beverage (RTD)</t>
        </is>
      </c>
      <c r="D359" s="15" t="inlineStr">
        <is>
          <t>591 mL bottle</t>
        </is>
      </c>
      <c r="E359" s="29" t="n">
        <v>1</v>
      </c>
      <c r="F359" s="30" t="n"/>
      <c r="G359" s="31">
        <f>IF(AND(ISNUMBER($F359),ISNUMBER($E359),$E359&lt;&gt;0),$F359/$E359,"")</f>
        <v/>
      </c>
      <c r="H359" s="31">
        <f>IF(AND(ISNUMBER($F359),ISNUMBER($AL359),ISNUMBER($E359),($AL359*$E359)&lt;&gt;0),$F359/($AL359*$E359)*100,"")</f>
        <v/>
      </c>
      <c r="I359" s="32" t="n"/>
      <c r="J359" s="33" t="n"/>
      <c r="K359" s="31">
        <f>IF(AND(ISNUMBER($F359),ISNUMBER($J359)),$F359*(1-$J359),"")</f>
        <v/>
      </c>
      <c r="L359" s="32" t="n"/>
      <c r="M359" s="32" t="n"/>
      <c r="N359" s="31">
        <f>IF(ISNUMBER($F359),($F359-IF(ISNUMBER($AM359),$AM359,0))*(1-IF(ISNUMBER($J359),$J359,0)),"")</f>
        <v/>
      </c>
      <c r="O359" s="15" t="inlineStr">
        <is>
          <t>Fruit Punch</t>
        </is>
      </c>
      <c r="P359" s="29" t="n">
        <v>0</v>
      </c>
      <c r="Q359" s="29" t="n">
        <v>270</v>
      </c>
      <c r="R359" s="29" t="n">
        <v>75</v>
      </c>
      <c r="S359" s="29" t="n">
        <v>7</v>
      </c>
      <c r="T359" s="29" t="n">
        <v>30</v>
      </c>
      <c r="U359" s="15" t="inlineStr">
        <is>
          <t>Sugar + sucralose</t>
        </is>
      </c>
      <c r="V359" s="15" t="inlineStr">
        <is>
          <t>Same electrolytes, lower sugar</t>
        </is>
      </c>
      <c r="W359" s="32" t="n"/>
      <c r="X359" s="32" t="n"/>
      <c r="Y359" s="32" t="n"/>
      <c r="Z359" s="32" t="n"/>
      <c r="AA359" s="15" t="inlineStr">
        <is>
          <t>Medium</t>
        </is>
      </c>
      <c r="AB359" s="15" t="inlineStr">
        <is>
          <t>Reduced-sugar Gatorade</t>
        </is>
      </c>
      <c r="AC359" s="15" t="inlineStr">
        <is>
          <t>Lower-sugar Gatorade electrolytes</t>
        </is>
      </c>
      <c r="AD359" s="15" t="inlineStr">
        <is>
          <t>Electrolytes with much less sugar.</t>
        </is>
      </c>
      <c r="AE359" s="32" t="n"/>
      <c r="AF359" s="34">
        <f>IF(AND(ISNUMBER($P359),ISNUMBER($AL359),$AL359&lt;&gt;0),ROUND($P359/$AL359*100,1),"")</f>
        <v/>
      </c>
      <c r="AG359" s="35">
        <f>IF(AND(ISNUMBER($S359),ISNUMBER($AL359),$AL359&lt;&gt;0),ROUND($S359/$AL359*100,2),"")</f>
        <v/>
      </c>
      <c r="AH359" s="34">
        <f>IF(AND(ISNUMBER($Q359),ISNUMBER($AL359),$AL359&lt;&gt;0),ROUND($Q359/$AL359*100,1),"")</f>
        <v/>
      </c>
      <c r="AI359" s="29">
        <f>IF(ISNUMBER($S359),IF($S359&lt;=1,"Yes","No"),"n/a")</f>
        <v/>
      </c>
      <c r="AJ359" s="29">
        <f>IF(ISNUMBER($S359),ROUND(MAX(0,MIN(100,100-$S359*2.5-IF(ISNUMBER($T359),$T359,0)*0.12+IF($S359&lt;=1,12,0))),0),"")</f>
        <v/>
      </c>
      <c r="AK359" s="29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29" t="n">
        <v>591</v>
      </c>
      <c r="AM359" s="30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Gatorade</t>
        </is>
      </c>
      <c r="B360" s="15" t="inlineStr">
        <is>
          <t>Gatorade G2 Low Sugar | Fruit Punch | 6-pack 591mL</t>
        </is>
      </c>
      <c r="C360" s="15" t="inlineStr">
        <is>
          <t>2) Electrolyte beverage (RTD)</t>
        </is>
      </c>
      <c r="D360" s="15" t="inlineStr">
        <is>
          <t>591 mL bottle</t>
        </is>
      </c>
      <c r="E360" s="29" t="n">
        <v>6</v>
      </c>
      <c r="F360" s="30" t="n"/>
      <c r="G360" s="31">
        <f>IF(AND(ISNUMBER($F360),ISNUMBER($E360),$E360&lt;&gt;0),$F360/$E360,"")</f>
        <v/>
      </c>
      <c r="H360" s="31">
        <f>IF(AND(ISNUMBER($F360),ISNUMBER($AL360),ISNUMBER($E360),($AL360*$E360)&lt;&gt;0),$F360/($AL360*$E360)*100,"")</f>
        <v/>
      </c>
      <c r="I360" s="32" t="n"/>
      <c r="J360" s="33" t="n"/>
      <c r="K360" s="31">
        <f>IF(AND(ISNUMBER($F360),ISNUMBER($J360)),$F360*(1-$J360),"")</f>
        <v/>
      </c>
      <c r="L360" s="32" t="n"/>
      <c r="M360" s="32" t="n"/>
      <c r="N360" s="31">
        <f>IF(ISNUMBER($F360),($F360-IF(ISNUMBER($AM360),$AM360,0))*(1-IF(ISNUMBER($J360),$J360,0)),"")</f>
        <v/>
      </c>
      <c r="O360" s="15" t="inlineStr">
        <is>
          <t>Fruit Punch</t>
        </is>
      </c>
      <c r="P360" s="29" t="n">
        <v>0</v>
      </c>
      <c r="Q360" s="29" t="n">
        <v>270</v>
      </c>
      <c r="R360" s="29" t="n">
        <v>75</v>
      </c>
      <c r="S360" s="29" t="n">
        <v>7</v>
      </c>
      <c r="T360" s="29" t="n">
        <v>30</v>
      </c>
      <c r="U360" s="15" t="inlineStr">
        <is>
          <t>Sugar + sucralose</t>
        </is>
      </c>
      <c r="V360" s="15" t="inlineStr">
        <is>
          <t>Same electrolytes, lower sugar</t>
        </is>
      </c>
      <c r="W360" s="32" t="n"/>
      <c r="X360" s="32" t="n"/>
      <c r="Y360" s="32" t="n"/>
      <c r="Z360" s="32" t="n"/>
      <c r="AA360" s="15" t="inlineStr">
        <is>
          <t>Medium</t>
        </is>
      </c>
      <c r="AB360" s="15" t="inlineStr">
        <is>
          <t>Reduced-sugar Gatorade</t>
        </is>
      </c>
      <c r="AC360" s="15" t="inlineStr">
        <is>
          <t>Lower-sugar Gatorade electrolytes</t>
        </is>
      </c>
      <c r="AD360" s="15" t="inlineStr">
        <is>
          <t>Electrolytes with much less sugar.</t>
        </is>
      </c>
      <c r="AE360" s="32" t="n"/>
      <c r="AF360" s="34">
        <f>IF(AND(ISNUMBER($P360),ISNUMBER($AL360),$AL360&lt;&gt;0),ROUND($P360/$AL360*100,1),"")</f>
        <v/>
      </c>
      <c r="AG360" s="35">
        <f>IF(AND(ISNUMBER($S360),ISNUMBER($AL360),$AL360&lt;&gt;0),ROUND($S360/$AL360*100,2),"")</f>
        <v/>
      </c>
      <c r="AH360" s="34">
        <f>IF(AND(ISNUMBER($Q360),ISNUMBER($AL360),$AL360&lt;&gt;0),ROUND($Q360/$AL360*100,1),"")</f>
        <v/>
      </c>
      <c r="AI360" s="29">
        <f>IF(ISNUMBER($S360),IF($S360&lt;=1,"Yes","No"),"n/a")</f>
        <v/>
      </c>
      <c r="AJ360" s="29">
        <f>IF(ISNUMBER($S360),ROUND(MAX(0,MIN(100,100-$S360*2.5-IF(ISNUMBER($T360),$T360,0)*0.12+IF($S360&lt;=1,12,0))),0),"")</f>
        <v/>
      </c>
      <c r="AK360" s="29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29" t="n">
        <v>591</v>
      </c>
      <c r="AM360" s="30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Gatorade</t>
        </is>
      </c>
      <c r="B361" s="15" t="inlineStr">
        <is>
          <t>Gatorade G2 Low Sugar | Fruit Punch | 12-pack 591mL</t>
        </is>
      </c>
      <c r="C361" s="15" t="inlineStr">
        <is>
          <t>2) Electrolyte beverage (RTD)</t>
        </is>
      </c>
      <c r="D361" s="15" t="inlineStr">
        <is>
          <t>591 mL bottle</t>
        </is>
      </c>
      <c r="E361" s="29" t="n">
        <v>12</v>
      </c>
      <c r="F361" s="30" t="n"/>
      <c r="G361" s="31">
        <f>IF(AND(ISNUMBER($F361),ISNUMBER($E361),$E361&lt;&gt;0),$F361/$E361,"")</f>
        <v/>
      </c>
      <c r="H361" s="31">
        <f>IF(AND(ISNUMBER($F361),ISNUMBER($AL361),ISNUMBER($E361),($AL361*$E361)&lt;&gt;0),$F361/($AL361*$E361)*100,"")</f>
        <v/>
      </c>
      <c r="I361" s="32" t="n"/>
      <c r="J361" s="33" t="n"/>
      <c r="K361" s="31">
        <f>IF(AND(ISNUMBER($F361),ISNUMBER($J361)),$F361*(1-$J361),"")</f>
        <v/>
      </c>
      <c r="L361" s="32" t="n"/>
      <c r="M361" s="32" t="n"/>
      <c r="N361" s="31">
        <f>IF(ISNUMBER($F361),($F361-IF(ISNUMBER($AM361),$AM361,0))*(1-IF(ISNUMBER($J361),$J361,0)),"")</f>
        <v/>
      </c>
      <c r="O361" s="15" t="inlineStr">
        <is>
          <t>Fruit Punch</t>
        </is>
      </c>
      <c r="P361" s="29" t="n">
        <v>0</v>
      </c>
      <c r="Q361" s="29" t="n">
        <v>270</v>
      </c>
      <c r="R361" s="29" t="n">
        <v>75</v>
      </c>
      <c r="S361" s="29" t="n">
        <v>7</v>
      </c>
      <c r="T361" s="29" t="n">
        <v>30</v>
      </c>
      <c r="U361" s="15" t="inlineStr">
        <is>
          <t>Sugar + sucralose</t>
        </is>
      </c>
      <c r="V361" s="15" t="inlineStr">
        <is>
          <t>Same electrolytes, lower sugar</t>
        </is>
      </c>
      <c r="W361" s="32" t="n"/>
      <c r="X361" s="32" t="n"/>
      <c r="Y361" s="32" t="n"/>
      <c r="Z361" s="32" t="n"/>
      <c r="AA361" s="15" t="inlineStr">
        <is>
          <t>Medium</t>
        </is>
      </c>
      <c r="AB361" s="15" t="inlineStr">
        <is>
          <t>Reduced-sugar Gatorade</t>
        </is>
      </c>
      <c r="AC361" s="15" t="inlineStr">
        <is>
          <t>Lower-sugar Gatorade electrolytes</t>
        </is>
      </c>
      <c r="AD361" s="15" t="inlineStr">
        <is>
          <t>Electrolytes with much less sugar.</t>
        </is>
      </c>
      <c r="AE361" s="32" t="n"/>
      <c r="AF361" s="34">
        <f>IF(AND(ISNUMBER($P361),ISNUMBER($AL361),$AL361&lt;&gt;0),ROUND($P361/$AL361*100,1),"")</f>
        <v/>
      </c>
      <c r="AG361" s="35">
        <f>IF(AND(ISNUMBER($S361),ISNUMBER($AL361),$AL361&lt;&gt;0),ROUND($S361/$AL361*100,2),"")</f>
        <v/>
      </c>
      <c r="AH361" s="34">
        <f>IF(AND(ISNUMBER($Q361),ISNUMBER($AL361),$AL361&lt;&gt;0),ROUND($Q361/$AL361*100,1),"")</f>
        <v/>
      </c>
      <c r="AI361" s="29">
        <f>IF(ISNUMBER($S361),IF($S361&lt;=1,"Yes","No"),"n/a")</f>
        <v/>
      </c>
      <c r="AJ361" s="29">
        <f>IF(ISNUMBER($S361),ROUND(MAX(0,MIN(100,100-$S361*2.5-IF(ISNUMBER($T361),$T361,0)*0.12+IF($S361&lt;=1,12,0))),0),"")</f>
        <v/>
      </c>
      <c r="AK361" s="29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29" t="n">
        <v>591</v>
      </c>
      <c r="AM361" s="30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Gatorade</t>
        </is>
      </c>
      <c r="B362" s="15" t="inlineStr">
        <is>
          <t>Gatorade G2 Low Sugar | Fruit Punch | 24-pack 591mL</t>
        </is>
      </c>
      <c r="C362" s="15" t="inlineStr">
        <is>
          <t>2) Electrolyte beverage (RTD)</t>
        </is>
      </c>
      <c r="D362" s="15" t="inlineStr">
        <is>
          <t>591 mL bottle</t>
        </is>
      </c>
      <c r="E362" s="29" t="n">
        <v>24</v>
      </c>
      <c r="F362" s="30" t="n"/>
      <c r="G362" s="31">
        <f>IF(AND(ISNUMBER($F362),ISNUMBER($E362),$E362&lt;&gt;0),$F362/$E362,"")</f>
        <v/>
      </c>
      <c r="H362" s="31">
        <f>IF(AND(ISNUMBER($F362),ISNUMBER($AL362),ISNUMBER($E362),($AL362*$E362)&lt;&gt;0),$F362/($AL362*$E362)*100,"")</f>
        <v/>
      </c>
      <c r="I362" s="32" t="n"/>
      <c r="J362" s="33" t="n"/>
      <c r="K362" s="31">
        <f>IF(AND(ISNUMBER($F362),ISNUMBER($J362)),$F362*(1-$J362),"")</f>
        <v/>
      </c>
      <c r="L362" s="32" t="n"/>
      <c r="M362" s="32" t="n"/>
      <c r="N362" s="31">
        <f>IF(ISNUMBER($F362),($F362-IF(ISNUMBER($AM362),$AM362,0))*(1-IF(ISNUMBER($J362),$J362,0)),"")</f>
        <v/>
      </c>
      <c r="O362" s="15" t="inlineStr">
        <is>
          <t>Fruit Punch</t>
        </is>
      </c>
      <c r="P362" s="29" t="n">
        <v>0</v>
      </c>
      <c r="Q362" s="29" t="n">
        <v>270</v>
      </c>
      <c r="R362" s="29" t="n">
        <v>75</v>
      </c>
      <c r="S362" s="29" t="n">
        <v>7</v>
      </c>
      <c r="T362" s="29" t="n">
        <v>30</v>
      </c>
      <c r="U362" s="15" t="inlineStr">
        <is>
          <t>Sugar + sucralose</t>
        </is>
      </c>
      <c r="V362" s="15" t="inlineStr">
        <is>
          <t>Same electrolytes, lower sugar</t>
        </is>
      </c>
      <c r="W362" s="32" t="n"/>
      <c r="X362" s="32" t="n"/>
      <c r="Y362" s="32" t="n"/>
      <c r="Z362" s="32" t="n"/>
      <c r="AA362" s="15" t="inlineStr">
        <is>
          <t>Medium</t>
        </is>
      </c>
      <c r="AB362" s="15" t="inlineStr">
        <is>
          <t>Reduced-sugar Gatorade</t>
        </is>
      </c>
      <c r="AC362" s="15" t="inlineStr">
        <is>
          <t>Lower-sugar Gatorade electrolytes</t>
        </is>
      </c>
      <c r="AD362" s="15" t="inlineStr">
        <is>
          <t>Electrolytes with much less sugar.</t>
        </is>
      </c>
      <c r="AE362" s="32" t="n"/>
      <c r="AF362" s="34">
        <f>IF(AND(ISNUMBER($P362),ISNUMBER($AL362),$AL362&lt;&gt;0),ROUND($P362/$AL362*100,1),"")</f>
        <v/>
      </c>
      <c r="AG362" s="35">
        <f>IF(AND(ISNUMBER($S362),ISNUMBER($AL362),$AL362&lt;&gt;0),ROUND($S362/$AL362*100,2),"")</f>
        <v/>
      </c>
      <c r="AH362" s="34">
        <f>IF(AND(ISNUMBER($Q362),ISNUMBER($AL362),$AL362&lt;&gt;0),ROUND($Q362/$AL362*100,1),"")</f>
        <v/>
      </c>
      <c r="AI362" s="29">
        <f>IF(ISNUMBER($S362),IF($S362&lt;=1,"Yes","No"),"n/a")</f>
        <v/>
      </c>
      <c r="AJ362" s="29">
        <f>IF(ISNUMBER($S362),ROUND(MAX(0,MIN(100,100-$S362*2.5-IF(ISNUMBER($T362),$T362,0)*0.12+IF($S362&lt;=1,12,0))),0),"")</f>
        <v/>
      </c>
      <c r="AK362" s="29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29" t="n">
        <v>591</v>
      </c>
      <c r="AM362" s="30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Gatorade</t>
        </is>
      </c>
      <c r="B363" s="15" t="inlineStr">
        <is>
          <t>Gatorade G2 Low Sugar | Grape | single 591mL</t>
        </is>
      </c>
      <c r="C363" s="15" t="inlineStr">
        <is>
          <t>2) Electrolyte beverage (RTD)</t>
        </is>
      </c>
      <c r="D363" s="15" t="inlineStr">
        <is>
          <t>591 mL bottle</t>
        </is>
      </c>
      <c r="E363" s="29" t="n">
        <v>1</v>
      </c>
      <c r="F363" s="30" t="n"/>
      <c r="G363" s="31">
        <f>IF(AND(ISNUMBER($F363),ISNUMBER($E363),$E363&lt;&gt;0),$F363/$E363,"")</f>
        <v/>
      </c>
      <c r="H363" s="31">
        <f>IF(AND(ISNUMBER($F363),ISNUMBER($AL363),ISNUMBER($E363),($AL363*$E363)&lt;&gt;0),$F363/($AL363*$E363)*100,"")</f>
        <v/>
      </c>
      <c r="I363" s="32" t="n"/>
      <c r="J363" s="33" t="n"/>
      <c r="K363" s="31">
        <f>IF(AND(ISNUMBER($F363),ISNUMBER($J363)),$F363*(1-$J363),"")</f>
        <v/>
      </c>
      <c r="L363" s="32" t="n"/>
      <c r="M363" s="32" t="n"/>
      <c r="N363" s="31">
        <f>IF(ISNUMBER($F363),($F363-IF(ISNUMBER($AM363),$AM363,0))*(1-IF(ISNUMBER($J363),$J363,0)),"")</f>
        <v/>
      </c>
      <c r="O363" s="15" t="inlineStr">
        <is>
          <t>Grape</t>
        </is>
      </c>
      <c r="P363" s="29" t="n">
        <v>0</v>
      </c>
      <c r="Q363" s="29" t="n">
        <v>270</v>
      </c>
      <c r="R363" s="29" t="n">
        <v>75</v>
      </c>
      <c r="S363" s="29" t="n">
        <v>7</v>
      </c>
      <c r="T363" s="29" t="n">
        <v>30</v>
      </c>
      <c r="U363" s="15" t="inlineStr">
        <is>
          <t>Sugar + sucralose</t>
        </is>
      </c>
      <c r="V363" s="15" t="inlineStr">
        <is>
          <t>Same electrolytes, lower sugar</t>
        </is>
      </c>
      <c r="W363" s="32" t="n"/>
      <c r="X363" s="32" t="n"/>
      <c r="Y363" s="32" t="n"/>
      <c r="Z363" s="32" t="n"/>
      <c r="AA363" s="15" t="inlineStr">
        <is>
          <t>Medium</t>
        </is>
      </c>
      <c r="AB363" s="15" t="inlineStr">
        <is>
          <t>Reduced-sugar Gatorade</t>
        </is>
      </c>
      <c r="AC363" s="15" t="inlineStr">
        <is>
          <t>Lower-sugar Gatorade electrolytes</t>
        </is>
      </c>
      <c r="AD363" s="15" t="inlineStr">
        <is>
          <t>Electrolytes with much less sugar.</t>
        </is>
      </c>
      <c r="AE363" s="32" t="n"/>
      <c r="AF363" s="34">
        <f>IF(AND(ISNUMBER($P363),ISNUMBER($AL363),$AL363&lt;&gt;0),ROUND($P363/$AL363*100,1),"")</f>
        <v/>
      </c>
      <c r="AG363" s="35">
        <f>IF(AND(ISNUMBER($S363),ISNUMBER($AL363),$AL363&lt;&gt;0),ROUND($S363/$AL363*100,2),"")</f>
        <v/>
      </c>
      <c r="AH363" s="34">
        <f>IF(AND(ISNUMBER($Q363),ISNUMBER($AL363),$AL363&lt;&gt;0),ROUND($Q363/$AL363*100,1),"")</f>
        <v/>
      </c>
      <c r="AI363" s="29">
        <f>IF(ISNUMBER($S363),IF($S363&lt;=1,"Yes","No"),"n/a")</f>
        <v/>
      </c>
      <c r="AJ363" s="29">
        <f>IF(ISNUMBER($S363),ROUND(MAX(0,MIN(100,100-$S363*2.5-IF(ISNUMBER($T363),$T363,0)*0.12+IF($S363&lt;=1,12,0))),0),"")</f>
        <v/>
      </c>
      <c r="AK363" s="29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29" t="n">
        <v>591</v>
      </c>
      <c r="AM363" s="30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Gatorade</t>
        </is>
      </c>
      <c r="B364" s="15" t="inlineStr">
        <is>
          <t>Gatorade G2 Low Sugar | Grape | 6-pack 591mL</t>
        </is>
      </c>
      <c r="C364" s="15" t="inlineStr">
        <is>
          <t>2) Electrolyte beverage (RTD)</t>
        </is>
      </c>
      <c r="D364" s="15" t="inlineStr">
        <is>
          <t>591 mL bottle</t>
        </is>
      </c>
      <c r="E364" s="29" t="n">
        <v>6</v>
      </c>
      <c r="F364" s="30" t="n"/>
      <c r="G364" s="31">
        <f>IF(AND(ISNUMBER($F364),ISNUMBER($E364),$E364&lt;&gt;0),$F364/$E364,"")</f>
        <v/>
      </c>
      <c r="H364" s="31">
        <f>IF(AND(ISNUMBER($F364),ISNUMBER($AL364),ISNUMBER($E364),($AL364*$E364)&lt;&gt;0),$F364/($AL364*$E364)*100,"")</f>
        <v/>
      </c>
      <c r="I364" s="32" t="n"/>
      <c r="J364" s="33" t="n"/>
      <c r="K364" s="31">
        <f>IF(AND(ISNUMBER($F364),ISNUMBER($J364)),$F364*(1-$J364),"")</f>
        <v/>
      </c>
      <c r="L364" s="32" t="n"/>
      <c r="M364" s="32" t="n"/>
      <c r="N364" s="31">
        <f>IF(ISNUMBER($F364),($F364-IF(ISNUMBER($AM364),$AM364,0))*(1-IF(ISNUMBER($J364),$J364,0)),"")</f>
        <v/>
      </c>
      <c r="O364" s="15" t="inlineStr">
        <is>
          <t>Grape</t>
        </is>
      </c>
      <c r="P364" s="29" t="n">
        <v>0</v>
      </c>
      <c r="Q364" s="29" t="n">
        <v>270</v>
      </c>
      <c r="R364" s="29" t="n">
        <v>75</v>
      </c>
      <c r="S364" s="29" t="n">
        <v>7</v>
      </c>
      <c r="T364" s="29" t="n">
        <v>30</v>
      </c>
      <c r="U364" s="15" t="inlineStr">
        <is>
          <t>Sugar + sucralose</t>
        </is>
      </c>
      <c r="V364" s="15" t="inlineStr">
        <is>
          <t>Same electrolytes, lower sugar</t>
        </is>
      </c>
      <c r="W364" s="32" t="n"/>
      <c r="X364" s="32" t="n"/>
      <c r="Y364" s="32" t="n"/>
      <c r="Z364" s="32" t="n"/>
      <c r="AA364" s="15" t="inlineStr">
        <is>
          <t>Medium</t>
        </is>
      </c>
      <c r="AB364" s="15" t="inlineStr">
        <is>
          <t>Reduced-sugar Gatorade</t>
        </is>
      </c>
      <c r="AC364" s="15" t="inlineStr">
        <is>
          <t>Lower-sugar Gatorade electrolytes</t>
        </is>
      </c>
      <c r="AD364" s="15" t="inlineStr">
        <is>
          <t>Electrolytes with much less sugar.</t>
        </is>
      </c>
      <c r="AE364" s="32" t="n"/>
      <c r="AF364" s="34">
        <f>IF(AND(ISNUMBER($P364),ISNUMBER($AL364),$AL364&lt;&gt;0),ROUND($P364/$AL364*100,1),"")</f>
        <v/>
      </c>
      <c r="AG364" s="35">
        <f>IF(AND(ISNUMBER($S364),ISNUMBER($AL364),$AL364&lt;&gt;0),ROUND($S364/$AL364*100,2),"")</f>
        <v/>
      </c>
      <c r="AH364" s="34">
        <f>IF(AND(ISNUMBER($Q364),ISNUMBER($AL364),$AL364&lt;&gt;0),ROUND($Q364/$AL364*100,1),"")</f>
        <v/>
      </c>
      <c r="AI364" s="29">
        <f>IF(ISNUMBER($S364),IF($S364&lt;=1,"Yes","No"),"n/a")</f>
        <v/>
      </c>
      <c r="AJ364" s="29">
        <f>IF(ISNUMBER($S364),ROUND(MAX(0,MIN(100,100-$S364*2.5-IF(ISNUMBER($T364),$T364,0)*0.12+IF($S364&lt;=1,12,0))),0),"")</f>
        <v/>
      </c>
      <c r="AK364" s="29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29" t="n">
        <v>591</v>
      </c>
      <c r="AM364" s="30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Gatorade</t>
        </is>
      </c>
      <c r="B365" s="15" t="inlineStr">
        <is>
          <t>Gatorade G2 Low Sugar | Grape | 12-pack 591mL</t>
        </is>
      </c>
      <c r="C365" s="15" t="inlineStr">
        <is>
          <t>2) Electrolyte beverage (RTD)</t>
        </is>
      </c>
      <c r="D365" s="15" t="inlineStr">
        <is>
          <t>591 mL bottle</t>
        </is>
      </c>
      <c r="E365" s="29" t="n">
        <v>12</v>
      </c>
      <c r="F365" s="30" t="n"/>
      <c r="G365" s="31">
        <f>IF(AND(ISNUMBER($F365),ISNUMBER($E365),$E365&lt;&gt;0),$F365/$E365,"")</f>
        <v/>
      </c>
      <c r="H365" s="31">
        <f>IF(AND(ISNUMBER($F365),ISNUMBER($AL365),ISNUMBER($E365),($AL365*$E365)&lt;&gt;0),$F365/($AL365*$E365)*100,"")</f>
        <v/>
      </c>
      <c r="I365" s="32" t="n"/>
      <c r="J365" s="33" t="n"/>
      <c r="K365" s="31">
        <f>IF(AND(ISNUMBER($F365),ISNUMBER($J365)),$F365*(1-$J365),"")</f>
        <v/>
      </c>
      <c r="L365" s="32" t="n"/>
      <c r="M365" s="32" t="n"/>
      <c r="N365" s="31">
        <f>IF(ISNUMBER($F365),($F365-IF(ISNUMBER($AM365),$AM365,0))*(1-IF(ISNUMBER($J365),$J365,0)),"")</f>
        <v/>
      </c>
      <c r="O365" s="15" t="inlineStr">
        <is>
          <t>Grape</t>
        </is>
      </c>
      <c r="P365" s="29" t="n">
        <v>0</v>
      </c>
      <c r="Q365" s="29" t="n">
        <v>270</v>
      </c>
      <c r="R365" s="29" t="n">
        <v>75</v>
      </c>
      <c r="S365" s="29" t="n">
        <v>7</v>
      </c>
      <c r="T365" s="29" t="n">
        <v>30</v>
      </c>
      <c r="U365" s="15" t="inlineStr">
        <is>
          <t>Sugar + sucralose</t>
        </is>
      </c>
      <c r="V365" s="15" t="inlineStr">
        <is>
          <t>Same electrolytes, lower sugar</t>
        </is>
      </c>
      <c r="W365" s="32" t="n"/>
      <c r="X365" s="32" t="n"/>
      <c r="Y365" s="32" t="n"/>
      <c r="Z365" s="32" t="n"/>
      <c r="AA365" s="15" t="inlineStr">
        <is>
          <t>Medium</t>
        </is>
      </c>
      <c r="AB365" s="15" t="inlineStr">
        <is>
          <t>Reduced-sugar Gatorade</t>
        </is>
      </c>
      <c r="AC365" s="15" t="inlineStr">
        <is>
          <t>Lower-sugar Gatorade electrolytes</t>
        </is>
      </c>
      <c r="AD365" s="15" t="inlineStr">
        <is>
          <t>Electrolytes with much less sugar.</t>
        </is>
      </c>
      <c r="AE365" s="32" t="n"/>
      <c r="AF365" s="34">
        <f>IF(AND(ISNUMBER($P365),ISNUMBER($AL365),$AL365&lt;&gt;0),ROUND($P365/$AL365*100,1),"")</f>
        <v/>
      </c>
      <c r="AG365" s="35">
        <f>IF(AND(ISNUMBER($S365),ISNUMBER($AL365),$AL365&lt;&gt;0),ROUND($S365/$AL365*100,2),"")</f>
        <v/>
      </c>
      <c r="AH365" s="34">
        <f>IF(AND(ISNUMBER($Q365),ISNUMBER($AL365),$AL365&lt;&gt;0),ROUND($Q365/$AL365*100,1),"")</f>
        <v/>
      </c>
      <c r="AI365" s="29">
        <f>IF(ISNUMBER($S365),IF($S365&lt;=1,"Yes","No"),"n/a")</f>
        <v/>
      </c>
      <c r="AJ365" s="29">
        <f>IF(ISNUMBER($S365),ROUND(MAX(0,MIN(100,100-$S365*2.5-IF(ISNUMBER($T365),$T365,0)*0.12+IF($S365&lt;=1,12,0))),0),"")</f>
        <v/>
      </c>
      <c r="AK365" s="29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29" t="n">
        <v>591</v>
      </c>
      <c r="AM365" s="30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Gatorade</t>
        </is>
      </c>
      <c r="B366" s="15" t="inlineStr">
        <is>
          <t>Gatorade G2 Low Sugar | Grape | 24-pack 591mL</t>
        </is>
      </c>
      <c r="C366" s="15" t="inlineStr">
        <is>
          <t>2) Electrolyte beverage (RTD)</t>
        </is>
      </c>
      <c r="D366" s="15" t="inlineStr">
        <is>
          <t>591 mL bottle</t>
        </is>
      </c>
      <c r="E366" s="29" t="n">
        <v>24</v>
      </c>
      <c r="F366" s="30" t="n"/>
      <c r="G366" s="31">
        <f>IF(AND(ISNUMBER($F366),ISNUMBER($E366),$E366&lt;&gt;0),$F366/$E366,"")</f>
        <v/>
      </c>
      <c r="H366" s="31">
        <f>IF(AND(ISNUMBER($F366),ISNUMBER($AL366),ISNUMBER($E366),($AL366*$E366)&lt;&gt;0),$F366/($AL366*$E366)*100,"")</f>
        <v/>
      </c>
      <c r="I366" s="32" t="n"/>
      <c r="J366" s="33" t="n"/>
      <c r="K366" s="31">
        <f>IF(AND(ISNUMBER($F366),ISNUMBER($J366)),$F366*(1-$J366),"")</f>
        <v/>
      </c>
      <c r="L366" s="32" t="n"/>
      <c r="M366" s="32" t="n"/>
      <c r="N366" s="31">
        <f>IF(ISNUMBER($F366),($F366-IF(ISNUMBER($AM366),$AM366,0))*(1-IF(ISNUMBER($J366),$J366,0)),"")</f>
        <v/>
      </c>
      <c r="O366" s="15" t="inlineStr">
        <is>
          <t>Grape</t>
        </is>
      </c>
      <c r="P366" s="29" t="n">
        <v>0</v>
      </c>
      <c r="Q366" s="29" t="n">
        <v>270</v>
      </c>
      <c r="R366" s="29" t="n">
        <v>75</v>
      </c>
      <c r="S366" s="29" t="n">
        <v>7</v>
      </c>
      <c r="T366" s="29" t="n">
        <v>30</v>
      </c>
      <c r="U366" s="15" t="inlineStr">
        <is>
          <t>Sugar + sucralose</t>
        </is>
      </c>
      <c r="V366" s="15" t="inlineStr">
        <is>
          <t>Same electrolytes, lower sugar</t>
        </is>
      </c>
      <c r="W366" s="32" t="n"/>
      <c r="X366" s="32" t="n"/>
      <c r="Y366" s="32" t="n"/>
      <c r="Z366" s="32" t="n"/>
      <c r="AA366" s="15" t="inlineStr">
        <is>
          <t>Medium</t>
        </is>
      </c>
      <c r="AB366" s="15" t="inlineStr">
        <is>
          <t>Reduced-sugar Gatorade</t>
        </is>
      </c>
      <c r="AC366" s="15" t="inlineStr">
        <is>
          <t>Lower-sugar Gatorade electrolytes</t>
        </is>
      </c>
      <c r="AD366" s="15" t="inlineStr">
        <is>
          <t>Electrolytes with much less sugar.</t>
        </is>
      </c>
      <c r="AE366" s="32" t="n"/>
      <c r="AF366" s="34">
        <f>IF(AND(ISNUMBER($P366),ISNUMBER($AL366),$AL366&lt;&gt;0),ROUND($P366/$AL366*100,1),"")</f>
        <v/>
      </c>
      <c r="AG366" s="35">
        <f>IF(AND(ISNUMBER($S366),ISNUMBER($AL366),$AL366&lt;&gt;0),ROUND($S366/$AL366*100,2),"")</f>
        <v/>
      </c>
      <c r="AH366" s="34">
        <f>IF(AND(ISNUMBER($Q366),ISNUMBER($AL366),$AL366&lt;&gt;0),ROUND($Q366/$AL366*100,1),"")</f>
        <v/>
      </c>
      <c r="AI366" s="29">
        <f>IF(ISNUMBER($S366),IF($S366&lt;=1,"Yes","No"),"n/a")</f>
        <v/>
      </c>
      <c r="AJ366" s="29">
        <f>IF(ISNUMBER($S366),ROUND(MAX(0,MIN(100,100-$S366*2.5-IF(ISNUMBER($T366),$T366,0)*0.12+IF($S366&lt;=1,12,0))),0),"")</f>
        <v/>
      </c>
      <c r="AK366" s="29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29" t="n">
        <v>591</v>
      </c>
      <c r="AM366" s="30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Gatorade</t>
        </is>
      </c>
      <c r="B367" s="15" t="inlineStr">
        <is>
          <t>Gatorade G2 Low Sugar | Lemon-Lime | single 591mL</t>
        </is>
      </c>
      <c r="C367" s="15" t="inlineStr">
        <is>
          <t>2) Electrolyte beverage (RTD)</t>
        </is>
      </c>
      <c r="D367" s="15" t="inlineStr">
        <is>
          <t>591 mL bottle</t>
        </is>
      </c>
      <c r="E367" s="29" t="n">
        <v>1</v>
      </c>
      <c r="F367" s="30" t="n"/>
      <c r="G367" s="31">
        <f>IF(AND(ISNUMBER($F367),ISNUMBER($E367),$E367&lt;&gt;0),$F367/$E367,"")</f>
        <v/>
      </c>
      <c r="H367" s="31">
        <f>IF(AND(ISNUMBER($F367),ISNUMBER($AL367),ISNUMBER($E367),($AL367*$E367)&lt;&gt;0),$F367/($AL367*$E367)*100,"")</f>
        <v/>
      </c>
      <c r="I367" s="32" t="n"/>
      <c r="J367" s="33" t="n"/>
      <c r="K367" s="31">
        <f>IF(AND(ISNUMBER($F367),ISNUMBER($J367)),$F367*(1-$J367),"")</f>
        <v/>
      </c>
      <c r="L367" s="32" t="n"/>
      <c r="M367" s="32" t="n"/>
      <c r="N367" s="31">
        <f>IF(ISNUMBER($F367),($F367-IF(ISNUMBER($AM367),$AM367,0))*(1-IF(ISNUMBER($J367),$J367,0)),"")</f>
        <v/>
      </c>
      <c r="O367" s="15" t="inlineStr">
        <is>
          <t>Lemon-Lime</t>
        </is>
      </c>
      <c r="P367" s="29" t="n">
        <v>0</v>
      </c>
      <c r="Q367" s="29" t="n">
        <v>270</v>
      </c>
      <c r="R367" s="29" t="n">
        <v>75</v>
      </c>
      <c r="S367" s="29" t="n">
        <v>7</v>
      </c>
      <c r="T367" s="29" t="n">
        <v>30</v>
      </c>
      <c r="U367" s="15" t="inlineStr">
        <is>
          <t>Sugar + sucralose</t>
        </is>
      </c>
      <c r="V367" s="15" t="inlineStr">
        <is>
          <t>Same electrolytes, lower sugar</t>
        </is>
      </c>
      <c r="W367" s="32" t="n"/>
      <c r="X367" s="32" t="n"/>
      <c r="Y367" s="32" t="n"/>
      <c r="Z367" s="32" t="n"/>
      <c r="AA367" s="15" t="inlineStr">
        <is>
          <t>Medium</t>
        </is>
      </c>
      <c r="AB367" s="15" t="inlineStr">
        <is>
          <t>Reduced-sugar Gatorade</t>
        </is>
      </c>
      <c r="AC367" s="15" t="inlineStr">
        <is>
          <t>Lower-sugar Gatorade electrolytes</t>
        </is>
      </c>
      <c r="AD367" s="15" t="inlineStr">
        <is>
          <t>Electrolytes with much less sugar.</t>
        </is>
      </c>
      <c r="AE367" s="32" t="n"/>
      <c r="AF367" s="34">
        <f>IF(AND(ISNUMBER($P367),ISNUMBER($AL367),$AL367&lt;&gt;0),ROUND($P367/$AL367*100,1),"")</f>
        <v/>
      </c>
      <c r="AG367" s="35">
        <f>IF(AND(ISNUMBER($S367),ISNUMBER($AL367),$AL367&lt;&gt;0),ROUND($S367/$AL367*100,2),"")</f>
        <v/>
      </c>
      <c r="AH367" s="34">
        <f>IF(AND(ISNUMBER($Q367),ISNUMBER($AL367),$AL367&lt;&gt;0),ROUND($Q367/$AL367*100,1),"")</f>
        <v/>
      </c>
      <c r="AI367" s="29">
        <f>IF(ISNUMBER($S367),IF($S367&lt;=1,"Yes","No"),"n/a")</f>
        <v/>
      </c>
      <c r="AJ367" s="29">
        <f>IF(ISNUMBER($S367),ROUND(MAX(0,MIN(100,100-$S367*2.5-IF(ISNUMBER($T367),$T367,0)*0.12+IF($S367&lt;=1,12,0))),0),"")</f>
        <v/>
      </c>
      <c r="AK367" s="29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29" t="n">
        <v>591</v>
      </c>
      <c r="AM367" s="30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Gatorade</t>
        </is>
      </c>
      <c r="B368" s="15" t="inlineStr">
        <is>
          <t>Gatorade G2 Low Sugar | Lemon-Lime | 6-pack 591mL</t>
        </is>
      </c>
      <c r="C368" s="15" t="inlineStr">
        <is>
          <t>2) Electrolyte beverage (RTD)</t>
        </is>
      </c>
      <c r="D368" s="15" t="inlineStr">
        <is>
          <t>591 mL bottle</t>
        </is>
      </c>
      <c r="E368" s="29" t="n">
        <v>6</v>
      </c>
      <c r="F368" s="30" t="n"/>
      <c r="G368" s="31">
        <f>IF(AND(ISNUMBER($F368),ISNUMBER($E368),$E368&lt;&gt;0),$F368/$E368,"")</f>
        <v/>
      </c>
      <c r="H368" s="31">
        <f>IF(AND(ISNUMBER($F368),ISNUMBER($AL368),ISNUMBER($E368),($AL368*$E368)&lt;&gt;0),$F368/($AL368*$E368)*100,"")</f>
        <v/>
      </c>
      <c r="I368" s="32" t="n"/>
      <c r="J368" s="33" t="n"/>
      <c r="K368" s="31">
        <f>IF(AND(ISNUMBER($F368),ISNUMBER($J368)),$F368*(1-$J368),"")</f>
        <v/>
      </c>
      <c r="L368" s="32" t="n"/>
      <c r="M368" s="32" t="n"/>
      <c r="N368" s="31">
        <f>IF(ISNUMBER($F368),($F368-IF(ISNUMBER($AM368),$AM368,0))*(1-IF(ISNUMBER($J368),$J368,0)),"")</f>
        <v/>
      </c>
      <c r="O368" s="15" t="inlineStr">
        <is>
          <t>Lemon-Lime</t>
        </is>
      </c>
      <c r="P368" s="29" t="n">
        <v>0</v>
      </c>
      <c r="Q368" s="29" t="n">
        <v>270</v>
      </c>
      <c r="R368" s="29" t="n">
        <v>75</v>
      </c>
      <c r="S368" s="29" t="n">
        <v>7</v>
      </c>
      <c r="T368" s="29" t="n">
        <v>30</v>
      </c>
      <c r="U368" s="15" t="inlineStr">
        <is>
          <t>Sugar + sucralose</t>
        </is>
      </c>
      <c r="V368" s="15" t="inlineStr">
        <is>
          <t>Same electrolytes, lower sugar</t>
        </is>
      </c>
      <c r="W368" s="32" t="n"/>
      <c r="X368" s="32" t="n"/>
      <c r="Y368" s="32" t="n"/>
      <c r="Z368" s="32" t="n"/>
      <c r="AA368" s="15" t="inlineStr">
        <is>
          <t>Medium</t>
        </is>
      </c>
      <c r="AB368" s="15" t="inlineStr">
        <is>
          <t>Reduced-sugar Gatorade</t>
        </is>
      </c>
      <c r="AC368" s="15" t="inlineStr">
        <is>
          <t>Lower-sugar Gatorade electrolytes</t>
        </is>
      </c>
      <c r="AD368" s="15" t="inlineStr">
        <is>
          <t>Electrolytes with much less sugar.</t>
        </is>
      </c>
      <c r="AE368" s="32" t="n"/>
      <c r="AF368" s="34">
        <f>IF(AND(ISNUMBER($P368),ISNUMBER($AL368),$AL368&lt;&gt;0),ROUND($P368/$AL368*100,1),"")</f>
        <v/>
      </c>
      <c r="AG368" s="35">
        <f>IF(AND(ISNUMBER($S368),ISNUMBER($AL368),$AL368&lt;&gt;0),ROUND($S368/$AL368*100,2),"")</f>
        <v/>
      </c>
      <c r="AH368" s="34">
        <f>IF(AND(ISNUMBER($Q368),ISNUMBER($AL368),$AL368&lt;&gt;0),ROUND($Q368/$AL368*100,1),"")</f>
        <v/>
      </c>
      <c r="AI368" s="29">
        <f>IF(ISNUMBER($S368),IF($S368&lt;=1,"Yes","No"),"n/a")</f>
        <v/>
      </c>
      <c r="AJ368" s="29">
        <f>IF(ISNUMBER($S368),ROUND(MAX(0,MIN(100,100-$S368*2.5-IF(ISNUMBER($T368),$T368,0)*0.12+IF($S368&lt;=1,12,0))),0),"")</f>
        <v/>
      </c>
      <c r="AK368" s="29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29" t="n">
        <v>591</v>
      </c>
      <c r="AM368" s="30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Gatorade</t>
        </is>
      </c>
      <c r="B369" s="15" t="inlineStr">
        <is>
          <t>Gatorade G2 Low Sugar | Lemon-Lime | 12-pack 591mL</t>
        </is>
      </c>
      <c r="C369" s="15" t="inlineStr">
        <is>
          <t>2) Electrolyte beverage (RTD)</t>
        </is>
      </c>
      <c r="D369" s="15" t="inlineStr">
        <is>
          <t>591 mL bottle</t>
        </is>
      </c>
      <c r="E369" s="29" t="n">
        <v>12</v>
      </c>
      <c r="F369" s="30" t="n"/>
      <c r="G369" s="31">
        <f>IF(AND(ISNUMBER($F369),ISNUMBER($E369),$E369&lt;&gt;0),$F369/$E369,"")</f>
        <v/>
      </c>
      <c r="H369" s="31">
        <f>IF(AND(ISNUMBER($F369),ISNUMBER($AL369),ISNUMBER($E369),($AL369*$E369)&lt;&gt;0),$F369/($AL369*$E369)*100,"")</f>
        <v/>
      </c>
      <c r="I369" s="32" t="n"/>
      <c r="J369" s="33" t="n"/>
      <c r="K369" s="31">
        <f>IF(AND(ISNUMBER($F369),ISNUMBER($J369)),$F369*(1-$J369),"")</f>
        <v/>
      </c>
      <c r="L369" s="32" t="n"/>
      <c r="M369" s="32" t="n"/>
      <c r="N369" s="31">
        <f>IF(ISNUMBER($F369),($F369-IF(ISNUMBER($AM369),$AM369,0))*(1-IF(ISNUMBER($J369),$J369,0)),"")</f>
        <v/>
      </c>
      <c r="O369" s="15" t="inlineStr">
        <is>
          <t>Lemon-Lime</t>
        </is>
      </c>
      <c r="P369" s="29" t="n">
        <v>0</v>
      </c>
      <c r="Q369" s="29" t="n">
        <v>270</v>
      </c>
      <c r="R369" s="29" t="n">
        <v>75</v>
      </c>
      <c r="S369" s="29" t="n">
        <v>7</v>
      </c>
      <c r="T369" s="29" t="n">
        <v>30</v>
      </c>
      <c r="U369" s="15" t="inlineStr">
        <is>
          <t>Sugar + sucralose</t>
        </is>
      </c>
      <c r="V369" s="15" t="inlineStr">
        <is>
          <t>Same electrolytes, lower sugar</t>
        </is>
      </c>
      <c r="W369" s="32" t="n"/>
      <c r="X369" s="32" t="n"/>
      <c r="Y369" s="32" t="n"/>
      <c r="Z369" s="32" t="n"/>
      <c r="AA369" s="15" t="inlineStr">
        <is>
          <t>Medium</t>
        </is>
      </c>
      <c r="AB369" s="15" t="inlineStr">
        <is>
          <t>Reduced-sugar Gatorade</t>
        </is>
      </c>
      <c r="AC369" s="15" t="inlineStr">
        <is>
          <t>Lower-sugar Gatorade electrolytes</t>
        </is>
      </c>
      <c r="AD369" s="15" t="inlineStr">
        <is>
          <t>Electrolytes with much less sugar.</t>
        </is>
      </c>
      <c r="AE369" s="32" t="n"/>
      <c r="AF369" s="34">
        <f>IF(AND(ISNUMBER($P369),ISNUMBER($AL369),$AL369&lt;&gt;0),ROUND($P369/$AL369*100,1),"")</f>
        <v/>
      </c>
      <c r="AG369" s="35">
        <f>IF(AND(ISNUMBER($S369),ISNUMBER($AL369),$AL369&lt;&gt;0),ROUND($S369/$AL369*100,2),"")</f>
        <v/>
      </c>
      <c r="AH369" s="34">
        <f>IF(AND(ISNUMBER($Q369),ISNUMBER($AL369),$AL369&lt;&gt;0),ROUND($Q369/$AL369*100,1),"")</f>
        <v/>
      </c>
      <c r="AI369" s="29">
        <f>IF(ISNUMBER($S369),IF($S369&lt;=1,"Yes","No"),"n/a")</f>
        <v/>
      </c>
      <c r="AJ369" s="29">
        <f>IF(ISNUMBER($S369),ROUND(MAX(0,MIN(100,100-$S369*2.5-IF(ISNUMBER($T369),$T369,0)*0.12+IF($S369&lt;=1,12,0))),0),"")</f>
        <v/>
      </c>
      <c r="AK369" s="29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29" t="n">
        <v>591</v>
      </c>
      <c r="AM369" s="30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Gatorade</t>
        </is>
      </c>
      <c r="B370" s="15" t="inlineStr">
        <is>
          <t>Gatorade G2 Low Sugar | Lemon-Lime | 24-pack 591mL</t>
        </is>
      </c>
      <c r="C370" s="15" t="inlineStr">
        <is>
          <t>2) Electrolyte beverage (RTD)</t>
        </is>
      </c>
      <c r="D370" s="15" t="inlineStr">
        <is>
          <t>591 mL bottle</t>
        </is>
      </c>
      <c r="E370" s="29" t="n">
        <v>24</v>
      </c>
      <c r="F370" s="30" t="n"/>
      <c r="G370" s="31">
        <f>IF(AND(ISNUMBER($F370),ISNUMBER($E370),$E370&lt;&gt;0),$F370/$E370,"")</f>
        <v/>
      </c>
      <c r="H370" s="31">
        <f>IF(AND(ISNUMBER($F370),ISNUMBER($AL370),ISNUMBER($E370),($AL370*$E370)&lt;&gt;0),$F370/($AL370*$E370)*100,"")</f>
        <v/>
      </c>
      <c r="I370" s="32" t="n"/>
      <c r="J370" s="33" t="n"/>
      <c r="K370" s="31">
        <f>IF(AND(ISNUMBER($F370),ISNUMBER($J370)),$F370*(1-$J370),"")</f>
        <v/>
      </c>
      <c r="L370" s="32" t="n"/>
      <c r="M370" s="32" t="n"/>
      <c r="N370" s="31">
        <f>IF(ISNUMBER($F370),($F370-IF(ISNUMBER($AM370),$AM370,0))*(1-IF(ISNUMBER($J370),$J370,0)),"")</f>
        <v/>
      </c>
      <c r="O370" s="15" t="inlineStr">
        <is>
          <t>Lemon-Lime</t>
        </is>
      </c>
      <c r="P370" s="29" t="n">
        <v>0</v>
      </c>
      <c r="Q370" s="29" t="n">
        <v>270</v>
      </c>
      <c r="R370" s="29" t="n">
        <v>75</v>
      </c>
      <c r="S370" s="29" t="n">
        <v>7</v>
      </c>
      <c r="T370" s="29" t="n">
        <v>30</v>
      </c>
      <c r="U370" s="15" t="inlineStr">
        <is>
          <t>Sugar + sucralose</t>
        </is>
      </c>
      <c r="V370" s="15" t="inlineStr">
        <is>
          <t>Same electrolytes, lower sugar</t>
        </is>
      </c>
      <c r="W370" s="32" t="n"/>
      <c r="X370" s="32" t="n"/>
      <c r="Y370" s="32" t="n"/>
      <c r="Z370" s="32" t="n"/>
      <c r="AA370" s="15" t="inlineStr">
        <is>
          <t>Medium</t>
        </is>
      </c>
      <c r="AB370" s="15" t="inlineStr">
        <is>
          <t>Reduced-sugar Gatorade</t>
        </is>
      </c>
      <c r="AC370" s="15" t="inlineStr">
        <is>
          <t>Lower-sugar Gatorade electrolytes</t>
        </is>
      </c>
      <c r="AD370" s="15" t="inlineStr">
        <is>
          <t>Electrolytes with much less sugar.</t>
        </is>
      </c>
      <c r="AE370" s="32" t="n"/>
      <c r="AF370" s="34">
        <f>IF(AND(ISNUMBER($P370),ISNUMBER($AL370),$AL370&lt;&gt;0),ROUND($P370/$AL370*100,1),"")</f>
        <v/>
      </c>
      <c r="AG370" s="35">
        <f>IF(AND(ISNUMBER($S370),ISNUMBER($AL370),$AL370&lt;&gt;0),ROUND($S370/$AL370*100,2),"")</f>
        <v/>
      </c>
      <c r="AH370" s="34">
        <f>IF(AND(ISNUMBER($Q370),ISNUMBER($AL370),$AL370&lt;&gt;0),ROUND($Q370/$AL370*100,1),"")</f>
        <v/>
      </c>
      <c r="AI370" s="29">
        <f>IF(ISNUMBER($S370),IF($S370&lt;=1,"Yes","No"),"n/a")</f>
        <v/>
      </c>
      <c r="AJ370" s="29">
        <f>IF(ISNUMBER($S370),ROUND(MAX(0,MIN(100,100-$S370*2.5-IF(ISNUMBER($T370),$T370,0)*0.12+IF($S370&lt;=1,12,0))),0),"")</f>
        <v/>
      </c>
      <c r="AK370" s="29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29" t="n">
        <v>591</v>
      </c>
      <c r="AM370" s="30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Mas+</t>
        </is>
      </c>
      <c r="B371" s="15" t="inlineStr">
        <is>
          <t>Mas+ by Messi Hydration | Limon | single 473mL</t>
        </is>
      </c>
      <c r="C371" s="15" t="inlineStr">
        <is>
          <t>2) Electrolyte beverage (RTD)</t>
        </is>
      </c>
      <c r="D371" s="15" t="inlineStr">
        <is>
          <t>473 mL bottle</t>
        </is>
      </c>
      <c r="E371" s="29" t="n">
        <v>1</v>
      </c>
      <c r="F371" s="30" t="n"/>
      <c r="G371" s="31">
        <f>IF(AND(ISNUMBER($F371),ISNUMBER($E371),$E371&lt;&gt;0),$F371/$E371,"")</f>
        <v/>
      </c>
      <c r="H371" s="31">
        <f>IF(AND(ISNUMBER($F371),ISNUMBER($AL371),ISNUMBER($E371),($AL371*$E371)&lt;&gt;0),$F371/($AL371*$E371)*100,"")</f>
        <v/>
      </c>
      <c r="I371" s="32" t="n"/>
      <c r="J371" s="33" t="n"/>
      <c r="K371" s="31">
        <f>IF(AND(ISNUMBER($F371),ISNUMBER($J371)),$F371*(1-$J371),"")</f>
        <v/>
      </c>
      <c r="L371" s="32" t="n"/>
      <c r="M371" s="32" t="n"/>
      <c r="N371" s="31">
        <f>IF(ISNUMBER($F371),($F371-IF(ISNUMBER($AM371),$AM371,0))*(1-IF(ISNUMBER($J371),$J371,0)),"")</f>
        <v/>
      </c>
      <c r="O371" s="15" t="inlineStr">
        <is>
          <t>Limon</t>
        </is>
      </c>
      <c r="P371" s="29" t="n">
        <v>0</v>
      </c>
      <c r="Q371" s="29" t="n">
        <v>200</v>
      </c>
      <c r="R371" s="29" t="n">
        <v>100</v>
      </c>
      <c r="S371" s="29" t="n">
        <v>4</v>
      </c>
      <c r="T371" s="29" t="n">
        <v>20</v>
      </c>
      <c r="U371" s="15" t="inlineStr">
        <is>
          <t>Cane sugar + stevia</t>
        </is>
      </c>
      <c r="V371" s="15" t="inlineStr">
        <is>
          <t>Electrolytes, low sugar, vitamins; Messi-backed</t>
        </is>
      </c>
      <c r="W371" s="32" t="n"/>
      <c r="X371" s="32" t="n"/>
      <c r="Y371" s="32" t="n"/>
      <c r="Z371" s="32" t="n"/>
      <c r="AA371" s="15" t="inlineStr">
        <is>
          <t>Medium</t>
        </is>
      </c>
      <c r="AB371" s="15" t="inlineStr">
        <is>
          <t>New celebrity hydration entrant</t>
        </is>
      </c>
      <c r="AC371" s="15" t="inlineStr">
        <is>
          <t>Celebrity-backed low-sugar hydration</t>
        </is>
      </c>
      <c r="AD371" s="15" t="inlineStr">
        <is>
          <t>Messi brand plus low-sugar electrolytes.</t>
        </is>
      </c>
      <c r="AE371" s="32" t="n"/>
      <c r="AF371" s="34">
        <f>IF(AND(ISNUMBER($P371),ISNUMBER($AL371),$AL371&lt;&gt;0),ROUND($P371/$AL371*100,1),"")</f>
        <v/>
      </c>
      <c r="AG371" s="35">
        <f>IF(AND(ISNUMBER($S371),ISNUMBER($AL371),$AL371&lt;&gt;0),ROUND($S371/$AL371*100,2),"")</f>
        <v/>
      </c>
      <c r="AH371" s="34">
        <f>IF(AND(ISNUMBER($Q371),ISNUMBER($AL371),$AL371&lt;&gt;0),ROUND($Q371/$AL371*100,1),"")</f>
        <v/>
      </c>
      <c r="AI371" s="29">
        <f>IF(ISNUMBER($S371),IF($S371&lt;=1,"Yes","No"),"n/a")</f>
        <v/>
      </c>
      <c r="AJ371" s="29">
        <f>IF(ISNUMBER($S371),ROUND(MAX(0,MIN(100,100-$S371*2.5-IF(ISNUMBER($T371),$T371,0)*0.12+IF($S371&lt;=1,12,0))),0),"")</f>
        <v/>
      </c>
      <c r="AK371" s="29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29" t="n">
        <v>473</v>
      </c>
      <c r="AM371" s="30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Mas+</t>
        </is>
      </c>
      <c r="B372" s="15" t="inlineStr">
        <is>
          <t>Mas+ by Messi Hydration | Limon | 8-pack 473mL</t>
        </is>
      </c>
      <c r="C372" s="15" t="inlineStr">
        <is>
          <t>2) Electrolyte beverage (RTD)</t>
        </is>
      </c>
      <c r="D372" s="15" t="inlineStr">
        <is>
          <t>473 mL bottle</t>
        </is>
      </c>
      <c r="E372" s="29" t="n">
        <v>8</v>
      </c>
      <c r="F372" s="30" t="n"/>
      <c r="G372" s="31">
        <f>IF(AND(ISNUMBER($F372),ISNUMBER($E372),$E372&lt;&gt;0),$F372/$E372,"")</f>
        <v/>
      </c>
      <c r="H372" s="31">
        <f>IF(AND(ISNUMBER($F372),ISNUMBER($AL372),ISNUMBER($E372),($AL372*$E372)&lt;&gt;0),$F372/($AL372*$E372)*100,"")</f>
        <v/>
      </c>
      <c r="I372" s="32" t="n"/>
      <c r="J372" s="33" t="n"/>
      <c r="K372" s="31">
        <f>IF(AND(ISNUMBER($F372),ISNUMBER($J372)),$F372*(1-$J372),"")</f>
        <v/>
      </c>
      <c r="L372" s="32" t="n"/>
      <c r="M372" s="32" t="n"/>
      <c r="N372" s="31">
        <f>IF(ISNUMBER($F372),($F372-IF(ISNUMBER($AM372),$AM372,0))*(1-IF(ISNUMBER($J372),$J372,0)),"")</f>
        <v/>
      </c>
      <c r="O372" s="15" t="inlineStr">
        <is>
          <t>Limon</t>
        </is>
      </c>
      <c r="P372" s="29" t="n">
        <v>0</v>
      </c>
      <c r="Q372" s="29" t="n">
        <v>200</v>
      </c>
      <c r="R372" s="29" t="n">
        <v>100</v>
      </c>
      <c r="S372" s="29" t="n">
        <v>4</v>
      </c>
      <c r="T372" s="29" t="n">
        <v>20</v>
      </c>
      <c r="U372" s="15" t="inlineStr">
        <is>
          <t>Cane sugar + stevia</t>
        </is>
      </c>
      <c r="V372" s="15" t="inlineStr">
        <is>
          <t>Electrolytes, low sugar, vitamins; Messi-backed</t>
        </is>
      </c>
      <c r="W372" s="32" t="n"/>
      <c r="X372" s="32" t="n"/>
      <c r="Y372" s="32" t="n"/>
      <c r="Z372" s="32" t="n"/>
      <c r="AA372" s="15" t="inlineStr">
        <is>
          <t>Medium</t>
        </is>
      </c>
      <c r="AB372" s="15" t="inlineStr">
        <is>
          <t>New celebrity hydration entrant</t>
        </is>
      </c>
      <c r="AC372" s="15" t="inlineStr">
        <is>
          <t>Celebrity-backed low-sugar hydration</t>
        </is>
      </c>
      <c r="AD372" s="15" t="inlineStr">
        <is>
          <t>Messi brand plus low-sugar electrolytes.</t>
        </is>
      </c>
      <c r="AE372" s="32" t="n"/>
      <c r="AF372" s="34">
        <f>IF(AND(ISNUMBER($P372),ISNUMBER($AL372),$AL372&lt;&gt;0),ROUND($P372/$AL372*100,1),"")</f>
        <v/>
      </c>
      <c r="AG372" s="35">
        <f>IF(AND(ISNUMBER($S372),ISNUMBER($AL372),$AL372&lt;&gt;0),ROUND($S372/$AL372*100,2),"")</f>
        <v/>
      </c>
      <c r="AH372" s="34">
        <f>IF(AND(ISNUMBER($Q372),ISNUMBER($AL372),$AL372&lt;&gt;0),ROUND($Q372/$AL372*100,1),"")</f>
        <v/>
      </c>
      <c r="AI372" s="29">
        <f>IF(ISNUMBER($S372),IF($S372&lt;=1,"Yes","No"),"n/a")</f>
        <v/>
      </c>
      <c r="AJ372" s="29">
        <f>IF(ISNUMBER($S372),ROUND(MAX(0,MIN(100,100-$S372*2.5-IF(ISNUMBER($T372),$T372,0)*0.12+IF($S372&lt;=1,12,0))),0),"")</f>
        <v/>
      </c>
      <c r="AK372" s="29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29" t="n">
        <v>473</v>
      </c>
      <c r="AM372" s="30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Mas+</t>
        </is>
      </c>
      <c r="B373" s="15" t="inlineStr">
        <is>
          <t>Mas+ by Messi Hydration | Limon | 12-pack 473mL</t>
        </is>
      </c>
      <c r="C373" s="15" t="inlineStr">
        <is>
          <t>2) Electrolyte beverage (RTD)</t>
        </is>
      </c>
      <c r="D373" s="15" t="inlineStr">
        <is>
          <t>473 mL bottle</t>
        </is>
      </c>
      <c r="E373" s="29" t="n">
        <v>12</v>
      </c>
      <c r="F373" s="30" t="n"/>
      <c r="G373" s="31">
        <f>IF(AND(ISNUMBER($F373),ISNUMBER($E373),$E373&lt;&gt;0),$F373/$E373,"")</f>
        <v/>
      </c>
      <c r="H373" s="31">
        <f>IF(AND(ISNUMBER($F373),ISNUMBER($AL373),ISNUMBER($E373),($AL373*$E373)&lt;&gt;0),$F373/($AL373*$E373)*100,"")</f>
        <v/>
      </c>
      <c r="I373" s="32" t="n"/>
      <c r="J373" s="33" t="n"/>
      <c r="K373" s="31">
        <f>IF(AND(ISNUMBER($F373),ISNUMBER($J373)),$F373*(1-$J373),"")</f>
        <v/>
      </c>
      <c r="L373" s="32" t="n"/>
      <c r="M373" s="32" t="n"/>
      <c r="N373" s="31">
        <f>IF(ISNUMBER($F373),($F373-IF(ISNUMBER($AM373),$AM373,0))*(1-IF(ISNUMBER($J373),$J373,0)),"")</f>
        <v/>
      </c>
      <c r="O373" s="15" t="inlineStr">
        <is>
          <t>Limon</t>
        </is>
      </c>
      <c r="P373" s="29" t="n">
        <v>0</v>
      </c>
      <c r="Q373" s="29" t="n">
        <v>200</v>
      </c>
      <c r="R373" s="29" t="n">
        <v>100</v>
      </c>
      <c r="S373" s="29" t="n">
        <v>4</v>
      </c>
      <c r="T373" s="29" t="n">
        <v>20</v>
      </c>
      <c r="U373" s="15" t="inlineStr">
        <is>
          <t>Cane sugar + stevia</t>
        </is>
      </c>
      <c r="V373" s="15" t="inlineStr">
        <is>
          <t>Electrolytes, low sugar, vitamins; Messi-backed</t>
        </is>
      </c>
      <c r="W373" s="32" t="n"/>
      <c r="X373" s="32" t="n"/>
      <c r="Y373" s="32" t="n"/>
      <c r="Z373" s="32" t="n"/>
      <c r="AA373" s="15" t="inlineStr">
        <is>
          <t>Medium</t>
        </is>
      </c>
      <c r="AB373" s="15" t="inlineStr">
        <is>
          <t>New celebrity hydration entrant</t>
        </is>
      </c>
      <c r="AC373" s="15" t="inlineStr">
        <is>
          <t>Celebrity-backed low-sugar hydration</t>
        </is>
      </c>
      <c r="AD373" s="15" t="inlineStr">
        <is>
          <t>Messi brand plus low-sugar electrolytes.</t>
        </is>
      </c>
      <c r="AE373" s="32" t="n"/>
      <c r="AF373" s="34">
        <f>IF(AND(ISNUMBER($P373),ISNUMBER($AL373),$AL373&lt;&gt;0),ROUND($P373/$AL373*100,1),"")</f>
        <v/>
      </c>
      <c r="AG373" s="35">
        <f>IF(AND(ISNUMBER($S373),ISNUMBER($AL373),$AL373&lt;&gt;0),ROUND($S373/$AL373*100,2),"")</f>
        <v/>
      </c>
      <c r="AH373" s="34">
        <f>IF(AND(ISNUMBER($Q373),ISNUMBER($AL373),$AL373&lt;&gt;0),ROUND($Q373/$AL373*100,1),"")</f>
        <v/>
      </c>
      <c r="AI373" s="29">
        <f>IF(ISNUMBER($S373),IF($S373&lt;=1,"Yes","No"),"n/a")</f>
        <v/>
      </c>
      <c r="AJ373" s="29">
        <f>IF(ISNUMBER($S373),ROUND(MAX(0,MIN(100,100-$S373*2.5-IF(ISNUMBER($T373),$T373,0)*0.12+IF($S373&lt;=1,12,0))),0),"")</f>
        <v/>
      </c>
      <c r="AK373" s="29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29" t="n">
        <v>473</v>
      </c>
      <c r="AM373" s="30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Mas+</t>
        </is>
      </c>
      <c r="B374" s="15" t="inlineStr">
        <is>
          <t>Mas+ by Messi Hydration | Limon | 18-pack 473mL</t>
        </is>
      </c>
      <c r="C374" s="15" t="inlineStr">
        <is>
          <t>2) Electrolyte beverage (RTD)</t>
        </is>
      </c>
      <c r="D374" s="15" t="inlineStr">
        <is>
          <t>473 mL bottle</t>
        </is>
      </c>
      <c r="E374" s="29" t="n">
        <v>18</v>
      </c>
      <c r="F374" s="30" t="n"/>
      <c r="G374" s="31">
        <f>IF(AND(ISNUMBER($F374),ISNUMBER($E374),$E374&lt;&gt;0),$F374/$E374,"")</f>
        <v/>
      </c>
      <c r="H374" s="31">
        <f>IF(AND(ISNUMBER($F374),ISNUMBER($AL374),ISNUMBER($E374),($AL374*$E374)&lt;&gt;0),$F374/($AL374*$E374)*100,"")</f>
        <v/>
      </c>
      <c r="I374" s="32" t="n"/>
      <c r="J374" s="33" t="n"/>
      <c r="K374" s="31">
        <f>IF(AND(ISNUMBER($F374),ISNUMBER($J374)),$F374*(1-$J374),"")</f>
        <v/>
      </c>
      <c r="L374" s="32" t="n"/>
      <c r="M374" s="32" t="n"/>
      <c r="N374" s="31">
        <f>IF(ISNUMBER($F374),($F374-IF(ISNUMBER($AM374),$AM374,0))*(1-IF(ISNUMBER($J374),$J374,0)),"")</f>
        <v/>
      </c>
      <c r="O374" s="15" t="inlineStr">
        <is>
          <t>Limon</t>
        </is>
      </c>
      <c r="P374" s="29" t="n">
        <v>0</v>
      </c>
      <c r="Q374" s="29" t="n">
        <v>200</v>
      </c>
      <c r="R374" s="29" t="n">
        <v>100</v>
      </c>
      <c r="S374" s="29" t="n">
        <v>4</v>
      </c>
      <c r="T374" s="29" t="n">
        <v>20</v>
      </c>
      <c r="U374" s="15" t="inlineStr">
        <is>
          <t>Cane sugar + stevia</t>
        </is>
      </c>
      <c r="V374" s="15" t="inlineStr">
        <is>
          <t>Electrolytes, low sugar, vitamins; Messi-backed</t>
        </is>
      </c>
      <c r="W374" s="32" t="n"/>
      <c r="X374" s="32" t="n"/>
      <c r="Y374" s="32" t="n"/>
      <c r="Z374" s="32" t="n"/>
      <c r="AA374" s="15" t="inlineStr">
        <is>
          <t>Medium</t>
        </is>
      </c>
      <c r="AB374" s="15" t="inlineStr">
        <is>
          <t>New celebrity hydration entrant</t>
        </is>
      </c>
      <c r="AC374" s="15" t="inlineStr">
        <is>
          <t>Celebrity-backed low-sugar hydration</t>
        </is>
      </c>
      <c r="AD374" s="15" t="inlineStr">
        <is>
          <t>Messi brand plus low-sugar electrolytes.</t>
        </is>
      </c>
      <c r="AE374" s="32" t="n"/>
      <c r="AF374" s="34">
        <f>IF(AND(ISNUMBER($P374),ISNUMBER($AL374),$AL374&lt;&gt;0),ROUND($P374/$AL374*100,1),"")</f>
        <v/>
      </c>
      <c r="AG374" s="35">
        <f>IF(AND(ISNUMBER($S374),ISNUMBER($AL374),$AL374&lt;&gt;0),ROUND($S374/$AL374*100,2),"")</f>
        <v/>
      </c>
      <c r="AH374" s="34">
        <f>IF(AND(ISNUMBER($Q374),ISNUMBER($AL374),$AL374&lt;&gt;0),ROUND($Q374/$AL374*100,1),"")</f>
        <v/>
      </c>
      <c r="AI374" s="29">
        <f>IF(ISNUMBER($S374),IF($S374&lt;=1,"Yes","No"),"n/a")</f>
        <v/>
      </c>
      <c r="AJ374" s="29">
        <f>IF(ISNUMBER($S374),ROUND(MAX(0,MIN(100,100-$S374*2.5-IF(ISNUMBER($T374),$T374,0)*0.12+IF($S374&lt;=1,12,0))),0),"")</f>
        <v/>
      </c>
      <c r="AK374" s="29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29" t="n">
        <v>473</v>
      </c>
      <c r="AM374" s="30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Mas+</t>
        </is>
      </c>
      <c r="B375" s="15" t="inlineStr">
        <is>
          <t>Mas+ by Messi Hydration | Limon | 24-pack 473mL</t>
        </is>
      </c>
      <c r="C375" s="15" t="inlineStr">
        <is>
          <t>2) Electrolyte beverage (RTD)</t>
        </is>
      </c>
      <c r="D375" s="15" t="inlineStr">
        <is>
          <t>473 mL bottle</t>
        </is>
      </c>
      <c r="E375" s="29" t="n">
        <v>24</v>
      </c>
      <c r="F375" s="30" t="n"/>
      <c r="G375" s="31">
        <f>IF(AND(ISNUMBER($F375),ISNUMBER($E375),$E375&lt;&gt;0),$F375/$E375,"")</f>
        <v/>
      </c>
      <c r="H375" s="31">
        <f>IF(AND(ISNUMBER($F375),ISNUMBER($AL375),ISNUMBER($E375),($AL375*$E375)&lt;&gt;0),$F375/($AL375*$E375)*100,"")</f>
        <v/>
      </c>
      <c r="I375" s="32" t="n"/>
      <c r="J375" s="33" t="n"/>
      <c r="K375" s="31">
        <f>IF(AND(ISNUMBER($F375),ISNUMBER($J375)),$F375*(1-$J375),"")</f>
        <v/>
      </c>
      <c r="L375" s="32" t="n"/>
      <c r="M375" s="32" t="n"/>
      <c r="N375" s="31">
        <f>IF(ISNUMBER($F375),($F375-IF(ISNUMBER($AM375),$AM375,0))*(1-IF(ISNUMBER($J375),$J375,0)),"")</f>
        <v/>
      </c>
      <c r="O375" s="15" t="inlineStr">
        <is>
          <t>Limon</t>
        </is>
      </c>
      <c r="P375" s="29" t="n">
        <v>0</v>
      </c>
      <c r="Q375" s="29" t="n">
        <v>200</v>
      </c>
      <c r="R375" s="29" t="n">
        <v>100</v>
      </c>
      <c r="S375" s="29" t="n">
        <v>4</v>
      </c>
      <c r="T375" s="29" t="n">
        <v>20</v>
      </c>
      <c r="U375" s="15" t="inlineStr">
        <is>
          <t>Cane sugar + stevia</t>
        </is>
      </c>
      <c r="V375" s="15" t="inlineStr">
        <is>
          <t>Electrolytes, low sugar, vitamins; Messi-backed</t>
        </is>
      </c>
      <c r="W375" s="32" t="n"/>
      <c r="X375" s="32" t="n"/>
      <c r="Y375" s="32" t="n"/>
      <c r="Z375" s="32" t="n"/>
      <c r="AA375" s="15" t="inlineStr">
        <is>
          <t>Medium</t>
        </is>
      </c>
      <c r="AB375" s="15" t="inlineStr">
        <is>
          <t>New celebrity hydration entrant</t>
        </is>
      </c>
      <c r="AC375" s="15" t="inlineStr">
        <is>
          <t>Celebrity-backed low-sugar hydration</t>
        </is>
      </c>
      <c r="AD375" s="15" t="inlineStr">
        <is>
          <t>Messi brand plus low-sugar electrolytes.</t>
        </is>
      </c>
      <c r="AE375" s="32" t="n"/>
      <c r="AF375" s="34">
        <f>IF(AND(ISNUMBER($P375),ISNUMBER($AL375),$AL375&lt;&gt;0),ROUND($P375/$AL375*100,1),"")</f>
        <v/>
      </c>
      <c r="AG375" s="35">
        <f>IF(AND(ISNUMBER($S375),ISNUMBER($AL375),$AL375&lt;&gt;0),ROUND($S375/$AL375*100,2),"")</f>
        <v/>
      </c>
      <c r="AH375" s="34">
        <f>IF(AND(ISNUMBER($Q375),ISNUMBER($AL375),$AL375&lt;&gt;0),ROUND($Q375/$AL375*100,1),"")</f>
        <v/>
      </c>
      <c r="AI375" s="29">
        <f>IF(ISNUMBER($S375),IF($S375&lt;=1,"Yes","No"),"n/a")</f>
        <v/>
      </c>
      <c r="AJ375" s="29">
        <f>IF(ISNUMBER($S375),ROUND(MAX(0,MIN(100,100-$S375*2.5-IF(ISNUMBER($T375),$T375,0)*0.12+IF($S375&lt;=1,12,0))),0),"")</f>
        <v/>
      </c>
      <c r="AK375" s="29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29" t="n">
        <v>473</v>
      </c>
      <c r="AM375" s="30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Mas+</t>
        </is>
      </c>
      <c r="B376" s="15" t="inlineStr">
        <is>
          <t>Mas+ by Messi Hydration | Berry | single 473mL</t>
        </is>
      </c>
      <c r="C376" s="15" t="inlineStr">
        <is>
          <t>2) Electrolyte beverage (RTD)</t>
        </is>
      </c>
      <c r="D376" s="15" t="inlineStr">
        <is>
          <t>473 mL bottle</t>
        </is>
      </c>
      <c r="E376" s="29" t="n">
        <v>1</v>
      </c>
      <c r="F376" s="30" t="n"/>
      <c r="G376" s="31">
        <f>IF(AND(ISNUMBER($F376),ISNUMBER($E376),$E376&lt;&gt;0),$F376/$E376,"")</f>
        <v/>
      </c>
      <c r="H376" s="31">
        <f>IF(AND(ISNUMBER($F376),ISNUMBER($AL376),ISNUMBER($E376),($AL376*$E376)&lt;&gt;0),$F376/($AL376*$E376)*100,"")</f>
        <v/>
      </c>
      <c r="I376" s="32" t="n"/>
      <c r="J376" s="33" t="n"/>
      <c r="K376" s="31">
        <f>IF(AND(ISNUMBER($F376),ISNUMBER($J376)),$F376*(1-$J376),"")</f>
        <v/>
      </c>
      <c r="L376" s="32" t="n"/>
      <c r="M376" s="32" t="n"/>
      <c r="N376" s="31">
        <f>IF(ISNUMBER($F376),($F376-IF(ISNUMBER($AM376),$AM376,0))*(1-IF(ISNUMBER($J376),$J376,0)),"")</f>
        <v/>
      </c>
      <c r="O376" s="15" t="inlineStr">
        <is>
          <t>Berry</t>
        </is>
      </c>
      <c r="P376" s="29" t="n">
        <v>0</v>
      </c>
      <c r="Q376" s="29" t="n">
        <v>200</v>
      </c>
      <c r="R376" s="29" t="n">
        <v>100</v>
      </c>
      <c r="S376" s="29" t="n">
        <v>4</v>
      </c>
      <c r="T376" s="29" t="n">
        <v>20</v>
      </c>
      <c r="U376" s="15" t="inlineStr">
        <is>
          <t>Cane sugar + stevia</t>
        </is>
      </c>
      <c r="V376" s="15" t="inlineStr">
        <is>
          <t>Electrolytes, low sugar, vitamins; Messi-backed</t>
        </is>
      </c>
      <c r="W376" s="32" t="n"/>
      <c r="X376" s="32" t="n"/>
      <c r="Y376" s="32" t="n"/>
      <c r="Z376" s="32" t="n"/>
      <c r="AA376" s="15" t="inlineStr">
        <is>
          <t>Medium</t>
        </is>
      </c>
      <c r="AB376" s="15" t="inlineStr">
        <is>
          <t>New celebrity hydration entrant</t>
        </is>
      </c>
      <c r="AC376" s="15" t="inlineStr">
        <is>
          <t>Celebrity-backed low-sugar hydration</t>
        </is>
      </c>
      <c r="AD376" s="15" t="inlineStr">
        <is>
          <t>Messi brand plus low-sugar electrolytes.</t>
        </is>
      </c>
      <c r="AE376" s="32" t="n"/>
      <c r="AF376" s="34">
        <f>IF(AND(ISNUMBER($P376),ISNUMBER($AL376),$AL376&lt;&gt;0),ROUND($P376/$AL376*100,1),"")</f>
        <v/>
      </c>
      <c r="AG376" s="35">
        <f>IF(AND(ISNUMBER($S376),ISNUMBER($AL376),$AL376&lt;&gt;0),ROUND($S376/$AL376*100,2),"")</f>
        <v/>
      </c>
      <c r="AH376" s="34">
        <f>IF(AND(ISNUMBER($Q376),ISNUMBER($AL376),$AL376&lt;&gt;0),ROUND($Q376/$AL376*100,1),"")</f>
        <v/>
      </c>
      <c r="AI376" s="29">
        <f>IF(ISNUMBER($S376),IF($S376&lt;=1,"Yes","No"),"n/a")</f>
        <v/>
      </c>
      <c r="AJ376" s="29">
        <f>IF(ISNUMBER($S376),ROUND(MAX(0,MIN(100,100-$S376*2.5-IF(ISNUMBER($T376),$T376,0)*0.12+IF($S376&lt;=1,12,0))),0),"")</f>
        <v/>
      </c>
      <c r="AK376" s="29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29" t="n">
        <v>473</v>
      </c>
      <c r="AM376" s="30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Mas+</t>
        </is>
      </c>
      <c r="B377" s="15" t="inlineStr">
        <is>
          <t>Mas+ by Messi Hydration | Berry | 8-pack 473mL</t>
        </is>
      </c>
      <c r="C377" s="15" t="inlineStr">
        <is>
          <t>2) Electrolyte beverage (RTD)</t>
        </is>
      </c>
      <c r="D377" s="15" t="inlineStr">
        <is>
          <t>473 mL bottle</t>
        </is>
      </c>
      <c r="E377" s="29" t="n">
        <v>8</v>
      </c>
      <c r="F377" s="30" t="n"/>
      <c r="G377" s="31">
        <f>IF(AND(ISNUMBER($F377),ISNUMBER($E377),$E377&lt;&gt;0),$F377/$E377,"")</f>
        <v/>
      </c>
      <c r="H377" s="31">
        <f>IF(AND(ISNUMBER($F377),ISNUMBER($AL377),ISNUMBER($E377),($AL377*$E377)&lt;&gt;0),$F377/($AL377*$E377)*100,"")</f>
        <v/>
      </c>
      <c r="I377" s="32" t="n"/>
      <c r="J377" s="33" t="n"/>
      <c r="K377" s="31">
        <f>IF(AND(ISNUMBER($F377),ISNUMBER($J377)),$F377*(1-$J377),"")</f>
        <v/>
      </c>
      <c r="L377" s="32" t="n"/>
      <c r="M377" s="32" t="n"/>
      <c r="N377" s="31">
        <f>IF(ISNUMBER($F377),($F377-IF(ISNUMBER($AM377),$AM377,0))*(1-IF(ISNUMBER($J377),$J377,0)),"")</f>
        <v/>
      </c>
      <c r="O377" s="15" t="inlineStr">
        <is>
          <t>Berry</t>
        </is>
      </c>
      <c r="P377" s="29" t="n">
        <v>0</v>
      </c>
      <c r="Q377" s="29" t="n">
        <v>200</v>
      </c>
      <c r="R377" s="29" t="n">
        <v>100</v>
      </c>
      <c r="S377" s="29" t="n">
        <v>4</v>
      </c>
      <c r="T377" s="29" t="n">
        <v>20</v>
      </c>
      <c r="U377" s="15" t="inlineStr">
        <is>
          <t>Cane sugar + stevia</t>
        </is>
      </c>
      <c r="V377" s="15" t="inlineStr">
        <is>
          <t>Electrolytes, low sugar, vitamins; Messi-backed</t>
        </is>
      </c>
      <c r="W377" s="32" t="n"/>
      <c r="X377" s="32" t="n"/>
      <c r="Y377" s="32" t="n"/>
      <c r="Z377" s="32" t="n"/>
      <c r="AA377" s="15" t="inlineStr">
        <is>
          <t>Medium</t>
        </is>
      </c>
      <c r="AB377" s="15" t="inlineStr">
        <is>
          <t>New celebrity hydration entrant</t>
        </is>
      </c>
      <c r="AC377" s="15" t="inlineStr">
        <is>
          <t>Celebrity-backed low-sugar hydration</t>
        </is>
      </c>
      <c r="AD377" s="15" t="inlineStr">
        <is>
          <t>Messi brand plus low-sugar electrolytes.</t>
        </is>
      </c>
      <c r="AE377" s="32" t="n"/>
      <c r="AF377" s="34">
        <f>IF(AND(ISNUMBER($P377),ISNUMBER($AL377),$AL377&lt;&gt;0),ROUND($P377/$AL377*100,1),"")</f>
        <v/>
      </c>
      <c r="AG377" s="35">
        <f>IF(AND(ISNUMBER($S377),ISNUMBER($AL377),$AL377&lt;&gt;0),ROUND($S377/$AL377*100,2),"")</f>
        <v/>
      </c>
      <c r="AH377" s="34">
        <f>IF(AND(ISNUMBER($Q377),ISNUMBER($AL377),$AL377&lt;&gt;0),ROUND($Q377/$AL377*100,1),"")</f>
        <v/>
      </c>
      <c r="AI377" s="29">
        <f>IF(ISNUMBER($S377),IF($S377&lt;=1,"Yes","No"),"n/a")</f>
        <v/>
      </c>
      <c r="AJ377" s="29">
        <f>IF(ISNUMBER($S377),ROUND(MAX(0,MIN(100,100-$S377*2.5-IF(ISNUMBER($T377),$T377,0)*0.12+IF($S377&lt;=1,12,0))),0),"")</f>
        <v/>
      </c>
      <c r="AK377" s="29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29" t="n">
        <v>473</v>
      </c>
      <c r="AM377" s="30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Mas+</t>
        </is>
      </c>
      <c r="B378" s="15" t="inlineStr">
        <is>
          <t>Mas+ by Messi Hydration | Berry | 12-pack 473mL</t>
        </is>
      </c>
      <c r="C378" s="15" t="inlineStr">
        <is>
          <t>2) Electrolyte beverage (RTD)</t>
        </is>
      </c>
      <c r="D378" s="15" t="inlineStr">
        <is>
          <t>473 mL bottle</t>
        </is>
      </c>
      <c r="E378" s="29" t="n">
        <v>12</v>
      </c>
      <c r="F378" s="30" t="n"/>
      <c r="G378" s="31">
        <f>IF(AND(ISNUMBER($F378),ISNUMBER($E378),$E378&lt;&gt;0),$F378/$E378,"")</f>
        <v/>
      </c>
      <c r="H378" s="31">
        <f>IF(AND(ISNUMBER($F378),ISNUMBER($AL378),ISNUMBER($E378),($AL378*$E378)&lt;&gt;0),$F378/($AL378*$E378)*100,"")</f>
        <v/>
      </c>
      <c r="I378" s="32" t="n"/>
      <c r="J378" s="33" t="n"/>
      <c r="K378" s="31">
        <f>IF(AND(ISNUMBER($F378),ISNUMBER($J378)),$F378*(1-$J378),"")</f>
        <v/>
      </c>
      <c r="L378" s="32" t="n"/>
      <c r="M378" s="32" t="n"/>
      <c r="N378" s="31">
        <f>IF(ISNUMBER($F378),($F378-IF(ISNUMBER($AM378),$AM378,0))*(1-IF(ISNUMBER($J378),$J378,0)),"")</f>
        <v/>
      </c>
      <c r="O378" s="15" t="inlineStr">
        <is>
          <t>Berry</t>
        </is>
      </c>
      <c r="P378" s="29" t="n">
        <v>0</v>
      </c>
      <c r="Q378" s="29" t="n">
        <v>200</v>
      </c>
      <c r="R378" s="29" t="n">
        <v>100</v>
      </c>
      <c r="S378" s="29" t="n">
        <v>4</v>
      </c>
      <c r="T378" s="29" t="n">
        <v>20</v>
      </c>
      <c r="U378" s="15" t="inlineStr">
        <is>
          <t>Cane sugar + stevia</t>
        </is>
      </c>
      <c r="V378" s="15" t="inlineStr">
        <is>
          <t>Electrolytes, low sugar, vitamins; Messi-backed</t>
        </is>
      </c>
      <c r="W378" s="32" t="n"/>
      <c r="X378" s="32" t="n"/>
      <c r="Y378" s="32" t="n"/>
      <c r="Z378" s="32" t="n"/>
      <c r="AA378" s="15" t="inlineStr">
        <is>
          <t>Medium</t>
        </is>
      </c>
      <c r="AB378" s="15" t="inlineStr">
        <is>
          <t>New celebrity hydration entrant</t>
        </is>
      </c>
      <c r="AC378" s="15" t="inlineStr">
        <is>
          <t>Celebrity-backed low-sugar hydration</t>
        </is>
      </c>
      <c r="AD378" s="15" t="inlineStr">
        <is>
          <t>Messi brand plus low-sugar electrolytes.</t>
        </is>
      </c>
      <c r="AE378" s="32" t="n"/>
      <c r="AF378" s="34">
        <f>IF(AND(ISNUMBER($P378),ISNUMBER($AL378),$AL378&lt;&gt;0),ROUND($P378/$AL378*100,1),"")</f>
        <v/>
      </c>
      <c r="AG378" s="35">
        <f>IF(AND(ISNUMBER($S378),ISNUMBER($AL378),$AL378&lt;&gt;0),ROUND($S378/$AL378*100,2),"")</f>
        <v/>
      </c>
      <c r="AH378" s="34">
        <f>IF(AND(ISNUMBER($Q378),ISNUMBER($AL378),$AL378&lt;&gt;0),ROUND($Q378/$AL378*100,1),"")</f>
        <v/>
      </c>
      <c r="AI378" s="29">
        <f>IF(ISNUMBER($S378),IF($S378&lt;=1,"Yes","No"),"n/a")</f>
        <v/>
      </c>
      <c r="AJ378" s="29">
        <f>IF(ISNUMBER($S378),ROUND(MAX(0,MIN(100,100-$S378*2.5-IF(ISNUMBER($T378),$T378,0)*0.12+IF($S378&lt;=1,12,0))),0),"")</f>
        <v/>
      </c>
      <c r="AK378" s="29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29" t="n">
        <v>473</v>
      </c>
      <c r="AM378" s="30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Mas+</t>
        </is>
      </c>
      <c r="B379" s="15" t="inlineStr">
        <is>
          <t>Mas+ by Messi Hydration | Berry | 18-pack 473mL</t>
        </is>
      </c>
      <c r="C379" s="15" t="inlineStr">
        <is>
          <t>2) Electrolyte beverage (RTD)</t>
        </is>
      </c>
      <c r="D379" s="15" t="inlineStr">
        <is>
          <t>473 mL bottle</t>
        </is>
      </c>
      <c r="E379" s="29" t="n">
        <v>18</v>
      </c>
      <c r="F379" s="30" t="n"/>
      <c r="G379" s="31">
        <f>IF(AND(ISNUMBER($F379),ISNUMBER($E379),$E379&lt;&gt;0),$F379/$E379,"")</f>
        <v/>
      </c>
      <c r="H379" s="31">
        <f>IF(AND(ISNUMBER($F379),ISNUMBER($AL379),ISNUMBER($E379),($AL379*$E379)&lt;&gt;0),$F379/($AL379*$E379)*100,"")</f>
        <v/>
      </c>
      <c r="I379" s="32" t="n"/>
      <c r="J379" s="33" t="n"/>
      <c r="K379" s="31">
        <f>IF(AND(ISNUMBER($F379),ISNUMBER($J379)),$F379*(1-$J379),"")</f>
        <v/>
      </c>
      <c r="L379" s="32" t="n"/>
      <c r="M379" s="32" t="n"/>
      <c r="N379" s="31">
        <f>IF(ISNUMBER($F379),($F379-IF(ISNUMBER($AM379),$AM379,0))*(1-IF(ISNUMBER($J379),$J379,0)),"")</f>
        <v/>
      </c>
      <c r="O379" s="15" t="inlineStr">
        <is>
          <t>Berry</t>
        </is>
      </c>
      <c r="P379" s="29" t="n">
        <v>0</v>
      </c>
      <c r="Q379" s="29" t="n">
        <v>200</v>
      </c>
      <c r="R379" s="29" t="n">
        <v>100</v>
      </c>
      <c r="S379" s="29" t="n">
        <v>4</v>
      </c>
      <c r="T379" s="29" t="n">
        <v>20</v>
      </c>
      <c r="U379" s="15" t="inlineStr">
        <is>
          <t>Cane sugar + stevia</t>
        </is>
      </c>
      <c r="V379" s="15" t="inlineStr">
        <is>
          <t>Electrolytes, low sugar, vitamins; Messi-backed</t>
        </is>
      </c>
      <c r="W379" s="32" t="n"/>
      <c r="X379" s="32" t="n"/>
      <c r="Y379" s="32" t="n"/>
      <c r="Z379" s="32" t="n"/>
      <c r="AA379" s="15" t="inlineStr">
        <is>
          <t>Medium</t>
        </is>
      </c>
      <c r="AB379" s="15" t="inlineStr">
        <is>
          <t>New celebrity hydration entrant</t>
        </is>
      </c>
      <c r="AC379" s="15" t="inlineStr">
        <is>
          <t>Celebrity-backed low-sugar hydration</t>
        </is>
      </c>
      <c r="AD379" s="15" t="inlineStr">
        <is>
          <t>Messi brand plus low-sugar electrolytes.</t>
        </is>
      </c>
      <c r="AE379" s="32" t="n"/>
      <c r="AF379" s="34">
        <f>IF(AND(ISNUMBER($P379),ISNUMBER($AL379),$AL379&lt;&gt;0),ROUND($P379/$AL379*100,1),"")</f>
        <v/>
      </c>
      <c r="AG379" s="35">
        <f>IF(AND(ISNUMBER($S379),ISNUMBER($AL379),$AL379&lt;&gt;0),ROUND($S379/$AL379*100,2),"")</f>
        <v/>
      </c>
      <c r="AH379" s="34">
        <f>IF(AND(ISNUMBER($Q379),ISNUMBER($AL379),$AL379&lt;&gt;0),ROUND($Q379/$AL379*100,1),"")</f>
        <v/>
      </c>
      <c r="AI379" s="29">
        <f>IF(ISNUMBER($S379),IF($S379&lt;=1,"Yes","No"),"n/a")</f>
        <v/>
      </c>
      <c r="AJ379" s="29">
        <f>IF(ISNUMBER($S379),ROUND(MAX(0,MIN(100,100-$S379*2.5-IF(ISNUMBER($T379),$T379,0)*0.12+IF($S379&lt;=1,12,0))),0),"")</f>
        <v/>
      </c>
      <c r="AK379" s="29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29" t="n">
        <v>473</v>
      </c>
      <c r="AM379" s="30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Mas+</t>
        </is>
      </c>
      <c r="B380" s="15" t="inlineStr">
        <is>
          <t>Mas+ by Messi Hydration | Berry | 24-pack 473mL</t>
        </is>
      </c>
      <c r="C380" s="15" t="inlineStr">
        <is>
          <t>2) Electrolyte beverage (RTD)</t>
        </is>
      </c>
      <c r="D380" s="15" t="inlineStr">
        <is>
          <t>473 mL bottle</t>
        </is>
      </c>
      <c r="E380" s="29" t="n">
        <v>24</v>
      </c>
      <c r="F380" s="30" t="n"/>
      <c r="G380" s="31">
        <f>IF(AND(ISNUMBER($F380),ISNUMBER($E380),$E380&lt;&gt;0),$F380/$E380,"")</f>
        <v/>
      </c>
      <c r="H380" s="31">
        <f>IF(AND(ISNUMBER($F380),ISNUMBER($AL380),ISNUMBER($E380),($AL380*$E380)&lt;&gt;0),$F380/($AL380*$E380)*100,"")</f>
        <v/>
      </c>
      <c r="I380" s="32" t="n"/>
      <c r="J380" s="33" t="n"/>
      <c r="K380" s="31">
        <f>IF(AND(ISNUMBER($F380),ISNUMBER($J380)),$F380*(1-$J380),"")</f>
        <v/>
      </c>
      <c r="L380" s="32" t="n"/>
      <c r="M380" s="32" t="n"/>
      <c r="N380" s="31">
        <f>IF(ISNUMBER($F380),($F380-IF(ISNUMBER($AM380),$AM380,0))*(1-IF(ISNUMBER($J380),$J380,0)),"")</f>
        <v/>
      </c>
      <c r="O380" s="15" t="inlineStr">
        <is>
          <t>Berry</t>
        </is>
      </c>
      <c r="P380" s="29" t="n">
        <v>0</v>
      </c>
      <c r="Q380" s="29" t="n">
        <v>200</v>
      </c>
      <c r="R380" s="29" t="n">
        <v>100</v>
      </c>
      <c r="S380" s="29" t="n">
        <v>4</v>
      </c>
      <c r="T380" s="29" t="n">
        <v>20</v>
      </c>
      <c r="U380" s="15" t="inlineStr">
        <is>
          <t>Cane sugar + stevia</t>
        </is>
      </c>
      <c r="V380" s="15" t="inlineStr">
        <is>
          <t>Electrolytes, low sugar, vitamins; Messi-backed</t>
        </is>
      </c>
      <c r="W380" s="32" t="n"/>
      <c r="X380" s="32" t="n"/>
      <c r="Y380" s="32" t="n"/>
      <c r="Z380" s="32" t="n"/>
      <c r="AA380" s="15" t="inlineStr">
        <is>
          <t>Medium</t>
        </is>
      </c>
      <c r="AB380" s="15" t="inlineStr">
        <is>
          <t>New celebrity hydration entrant</t>
        </is>
      </c>
      <c r="AC380" s="15" t="inlineStr">
        <is>
          <t>Celebrity-backed low-sugar hydration</t>
        </is>
      </c>
      <c r="AD380" s="15" t="inlineStr">
        <is>
          <t>Messi brand plus low-sugar electrolytes.</t>
        </is>
      </c>
      <c r="AE380" s="32" t="n"/>
      <c r="AF380" s="34">
        <f>IF(AND(ISNUMBER($P380),ISNUMBER($AL380),$AL380&lt;&gt;0),ROUND($P380/$AL380*100,1),"")</f>
        <v/>
      </c>
      <c r="AG380" s="35">
        <f>IF(AND(ISNUMBER($S380),ISNUMBER($AL380),$AL380&lt;&gt;0),ROUND($S380/$AL380*100,2),"")</f>
        <v/>
      </c>
      <c r="AH380" s="34">
        <f>IF(AND(ISNUMBER($Q380),ISNUMBER($AL380),$AL380&lt;&gt;0),ROUND($Q380/$AL380*100,1),"")</f>
        <v/>
      </c>
      <c r="AI380" s="29">
        <f>IF(ISNUMBER($S380),IF($S380&lt;=1,"Yes","No"),"n/a")</f>
        <v/>
      </c>
      <c r="AJ380" s="29">
        <f>IF(ISNUMBER($S380),ROUND(MAX(0,MIN(100,100-$S380*2.5-IF(ISNUMBER($T380),$T380,0)*0.12+IF($S380&lt;=1,12,0))),0),"")</f>
        <v/>
      </c>
      <c r="AK380" s="29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29" t="n">
        <v>473</v>
      </c>
      <c r="AM380" s="30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Mas+</t>
        </is>
      </c>
      <c r="B381" s="15" t="inlineStr">
        <is>
          <t>Mas+ by Messi Hydration | Orange | single 473mL</t>
        </is>
      </c>
      <c r="C381" s="15" t="inlineStr">
        <is>
          <t>2) Electrolyte beverage (RTD)</t>
        </is>
      </c>
      <c r="D381" s="15" t="inlineStr">
        <is>
          <t>473 mL bottle</t>
        </is>
      </c>
      <c r="E381" s="29" t="n">
        <v>1</v>
      </c>
      <c r="F381" s="30" t="n"/>
      <c r="G381" s="31">
        <f>IF(AND(ISNUMBER($F381),ISNUMBER($E381),$E381&lt;&gt;0),$F381/$E381,"")</f>
        <v/>
      </c>
      <c r="H381" s="31">
        <f>IF(AND(ISNUMBER($F381),ISNUMBER($AL381),ISNUMBER($E381),($AL381*$E381)&lt;&gt;0),$F381/($AL381*$E381)*100,"")</f>
        <v/>
      </c>
      <c r="I381" s="32" t="n"/>
      <c r="J381" s="33" t="n"/>
      <c r="K381" s="31">
        <f>IF(AND(ISNUMBER($F381),ISNUMBER($J381)),$F381*(1-$J381),"")</f>
        <v/>
      </c>
      <c r="L381" s="32" t="n"/>
      <c r="M381" s="32" t="n"/>
      <c r="N381" s="31">
        <f>IF(ISNUMBER($F381),($F381-IF(ISNUMBER($AM381),$AM381,0))*(1-IF(ISNUMBER($J381),$J381,0)),"")</f>
        <v/>
      </c>
      <c r="O381" s="15" t="inlineStr">
        <is>
          <t>Orange</t>
        </is>
      </c>
      <c r="P381" s="29" t="n">
        <v>0</v>
      </c>
      <c r="Q381" s="29" t="n">
        <v>200</v>
      </c>
      <c r="R381" s="29" t="n">
        <v>100</v>
      </c>
      <c r="S381" s="29" t="n">
        <v>4</v>
      </c>
      <c r="T381" s="29" t="n">
        <v>20</v>
      </c>
      <c r="U381" s="15" t="inlineStr">
        <is>
          <t>Cane sugar + stevia</t>
        </is>
      </c>
      <c r="V381" s="15" t="inlineStr">
        <is>
          <t>Electrolytes, low sugar, vitamins; Messi-backed</t>
        </is>
      </c>
      <c r="W381" s="32" t="n"/>
      <c r="X381" s="32" t="n"/>
      <c r="Y381" s="32" t="n"/>
      <c r="Z381" s="32" t="n"/>
      <c r="AA381" s="15" t="inlineStr">
        <is>
          <t>Medium</t>
        </is>
      </c>
      <c r="AB381" s="15" t="inlineStr">
        <is>
          <t>New celebrity hydration entrant</t>
        </is>
      </c>
      <c r="AC381" s="15" t="inlineStr">
        <is>
          <t>Celebrity-backed low-sugar hydration</t>
        </is>
      </c>
      <c r="AD381" s="15" t="inlineStr">
        <is>
          <t>Messi brand plus low-sugar electrolytes.</t>
        </is>
      </c>
      <c r="AE381" s="32" t="n"/>
      <c r="AF381" s="34">
        <f>IF(AND(ISNUMBER($P381),ISNUMBER($AL381),$AL381&lt;&gt;0),ROUND($P381/$AL381*100,1),"")</f>
        <v/>
      </c>
      <c r="AG381" s="35">
        <f>IF(AND(ISNUMBER($S381),ISNUMBER($AL381),$AL381&lt;&gt;0),ROUND($S381/$AL381*100,2),"")</f>
        <v/>
      </c>
      <c r="AH381" s="34">
        <f>IF(AND(ISNUMBER($Q381),ISNUMBER($AL381),$AL381&lt;&gt;0),ROUND($Q381/$AL381*100,1),"")</f>
        <v/>
      </c>
      <c r="AI381" s="29">
        <f>IF(ISNUMBER($S381),IF($S381&lt;=1,"Yes","No"),"n/a")</f>
        <v/>
      </c>
      <c r="AJ381" s="29">
        <f>IF(ISNUMBER($S381),ROUND(MAX(0,MIN(100,100-$S381*2.5-IF(ISNUMBER($T381),$T381,0)*0.12+IF($S381&lt;=1,12,0))),0),"")</f>
        <v/>
      </c>
      <c r="AK381" s="29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29" t="n">
        <v>473</v>
      </c>
      <c r="AM381" s="30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Mas+</t>
        </is>
      </c>
      <c r="B382" s="15" t="inlineStr">
        <is>
          <t>Mas+ by Messi Hydration | Orange | 8-pack 473mL</t>
        </is>
      </c>
      <c r="C382" s="15" t="inlineStr">
        <is>
          <t>2) Electrolyte beverage (RTD)</t>
        </is>
      </c>
      <c r="D382" s="15" t="inlineStr">
        <is>
          <t>473 mL bottle</t>
        </is>
      </c>
      <c r="E382" s="29" t="n">
        <v>8</v>
      </c>
      <c r="F382" s="30" t="n"/>
      <c r="G382" s="31">
        <f>IF(AND(ISNUMBER($F382),ISNUMBER($E382),$E382&lt;&gt;0),$F382/$E382,"")</f>
        <v/>
      </c>
      <c r="H382" s="31">
        <f>IF(AND(ISNUMBER($F382),ISNUMBER($AL382),ISNUMBER($E382),($AL382*$E382)&lt;&gt;0),$F382/($AL382*$E382)*100,"")</f>
        <v/>
      </c>
      <c r="I382" s="32" t="n"/>
      <c r="J382" s="33" t="n"/>
      <c r="K382" s="31">
        <f>IF(AND(ISNUMBER($F382),ISNUMBER($J382)),$F382*(1-$J382),"")</f>
        <v/>
      </c>
      <c r="L382" s="32" t="n"/>
      <c r="M382" s="32" t="n"/>
      <c r="N382" s="31">
        <f>IF(ISNUMBER($F382),($F382-IF(ISNUMBER($AM382),$AM382,0))*(1-IF(ISNUMBER($J382),$J382,0)),"")</f>
        <v/>
      </c>
      <c r="O382" s="15" t="inlineStr">
        <is>
          <t>Orange</t>
        </is>
      </c>
      <c r="P382" s="29" t="n">
        <v>0</v>
      </c>
      <c r="Q382" s="29" t="n">
        <v>200</v>
      </c>
      <c r="R382" s="29" t="n">
        <v>100</v>
      </c>
      <c r="S382" s="29" t="n">
        <v>4</v>
      </c>
      <c r="T382" s="29" t="n">
        <v>20</v>
      </c>
      <c r="U382" s="15" t="inlineStr">
        <is>
          <t>Cane sugar + stevia</t>
        </is>
      </c>
      <c r="V382" s="15" t="inlineStr">
        <is>
          <t>Electrolytes, low sugar, vitamins; Messi-backed</t>
        </is>
      </c>
      <c r="W382" s="32" t="n"/>
      <c r="X382" s="32" t="n"/>
      <c r="Y382" s="32" t="n"/>
      <c r="Z382" s="32" t="n"/>
      <c r="AA382" s="15" t="inlineStr">
        <is>
          <t>Medium</t>
        </is>
      </c>
      <c r="AB382" s="15" t="inlineStr">
        <is>
          <t>New celebrity hydration entrant</t>
        </is>
      </c>
      <c r="AC382" s="15" t="inlineStr">
        <is>
          <t>Celebrity-backed low-sugar hydration</t>
        </is>
      </c>
      <c r="AD382" s="15" t="inlineStr">
        <is>
          <t>Messi brand plus low-sugar electrolytes.</t>
        </is>
      </c>
      <c r="AE382" s="32" t="n"/>
      <c r="AF382" s="34">
        <f>IF(AND(ISNUMBER($P382),ISNUMBER($AL382),$AL382&lt;&gt;0),ROUND($P382/$AL382*100,1),"")</f>
        <v/>
      </c>
      <c r="AG382" s="35">
        <f>IF(AND(ISNUMBER($S382),ISNUMBER($AL382),$AL382&lt;&gt;0),ROUND($S382/$AL382*100,2),"")</f>
        <v/>
      </c>
      <c r="AH382" s="34">
        <f>IF(AND(ISNUMBER($Q382),ISNUMBER($AL382),$AL382&lt;&gt;0),ROUND($Q382/$AL382*100,1),"")</f>
        <v/>
      </c>
      <c r="AI382" s="29">
        <f>IF(ISNUMBER($S382),IF($S382&lt;=1,"Yes","No"),"n/a")</f>
        <v/>
      </c>
      <c r="AJ382" s="29">
        <f>IF(ISNUMBER($S382),ROUND(MAX(0,MIN(100,100-$S382*2.5-IF(ISNUMBER($T382),$T382,0)*0.12+IF($S382&lt;=1,12,0))),0),"")</f>
        <v/>
      </c>
      <c r="AK382" s="29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29" t="n">
        <v>473</v>
      </c>
      <c r="AM382" s="30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Mas+</t>
        </is>
      </c>
      <c r="B383" s="15" t="inlineStr">
        <is>
          <t>Mas+ by Messi Hydration | Orange | 12-pack 473mL</t>
        </is>
      </c>
      <c r="C383" s="15" t="inlineStr">
        <is>
          <t>2) Electrolyte beverage (RTD)</t>
        </is>
      </c>
      <c r="D383" s="15" t="inlineStr">
        <is>
          <t>473 mL bottle</t>
        </is>
      </c>
      <c r="E383" s="29" t="n">
        <v>12</v>
      </c>
      <c r="F383" s="30" t="n"/>
      <c r="G383" s="31">
        <f>IF(AND(ISNUMBER($F383),ISNUMBER($E383),$E383&lt;&gt;0),$F383/$E383,"")</f>
        <v/>
      </c>
      <c r="H383" s="31">
        <f>IF(AND(ISNUMBER($F383),ISNUMBER($AL383),ISNUMBER($E383),($AL383*$E383)&lt;&gt;0),$F383/($AL383*$E383)*100,"")</f>
        <v/>
      </c>
      <c r="I383" s="32" t="n"/>
      <c r="J383" s="33" t="n"/>
      <c r="K383" s="31">
        <f>IF(AND(ISNUMBER($F383),ISNUMBER($J383)),$F383*(1-$J383),"")</f>
        <v/>
      </c>
      <c r="L383" s="32" t="n"/>
      <c r="M383" s="32" t="n"/>
      <c r="N383" s="31">
        <f>IF(ISNUMBER($F383),($F383-IF(ISNUMBER($AM383),$AM383,0))*(1-IF(ISNUMBER($J383),$J383,0)),"")</f>
        <v/>
      </c>
      <c r="O383" s="15" t="inlineStr">
        <is>
          <t>Orange</t>
        </is>
      </c>
      <c r="P383" s="29" t="n">
        <v>0</v>
      </c>
      <c r="Q383" s="29" t="n">
        <v>200</v>
      </c>
      <c r="R383" s="29" t="n">
        <v>100</v>
      </c>
      <c r="S383" s="29" t="n">
        <v>4</v>
      </c>
      <c r="T383" s="29" t="n">
        <v>20</v>
      </c>
      <c r="U383" s="15" t="inlineStr">
        <is>
          <t>Cane sugar + stevia</t>
        </is>
      </c>
      <c r="V383" s="15" t="inlineStr">
        <is>
          <t>Electrolytes, low sugar, vitamins; Messi-backed</t>
        </is>
      </c>
      <c r="W383" s="32" t="n"/>
      <c r="X383" s="32" t="n"/>
      <c r="Y383" s="32" t="n"/>
      <c r="Z383" s="32" t="n"/>
      <c r="AA383" s="15" t="inlineStr">
        <is>
          <t>Medium</t>
        </is>
      </c>
      <c r="AB383" s="15" t="inlineStr">
        <is>
          <t>New celebrity hydration entrant</t>
        </is>
      </c>
      <c r="AC383" s="15" t="inlineStr">
        <is>
          <t>Celebrity-backed low-sugar hydration</t>
        </is>
      </c>
      <c r="AD383" s="15" t="inlineStr">
        <is>
          <t>Messi brand plus low-sugar electrolytes.</t>
        </is>
      </c>
      <c r="AE383" s="32" t="n"/>
      <c r="AF383" s="34">
        <f>IF(AND(ISNUMBER($P383),ISNUMBER($AL383),$AL383&lt;&gt;0),ROUND($P383/$AL383*100,1),"")</f>
        <v/>
      </c>
      <c r="AG383" s="35">
        <f>IF(AND(ISNUMBER($S383),ISNUMBER($AL383),$AL383&lt;&gt;0),ROUND($S383/$AL383*100,2),"")</f>
        <v/>
      </c>
      <c r="AH383" s="34">
        <f>IF(AND(ISNUMBER($Q383),ISNUMBER($AL383),$AL383&lt;&gt;0),ROUND($Q383/$AL383*100,1),"")</f>
        <v/>
      </c>
      <c r="AI383" s="29">
        <f>IF(ISNUMBER($S383),IF($S383&lt;=1,"Yes","No"),"n/a")</f>
        <v/>
      </c>
      <c r="AJ383" s="29">
        <f>IF(ISNUMBER($S383),ROUND(MAX(0,MIN(100,100-$S383*2.5-IF(ISNUMBER($T383),$T383,0)*0.12+IF($S383&lt;=1,12,0))),0),"")</f>
        <v/>
      </c>
      <c r="AK383" s="29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29" t="n">
        <v>473</v>
      </c>
      <c r="AM383" s="30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Mas+</t>
        </is>
      </c>
      <c r="B384" s="15" t="inlineStr">
        <is>
          <t>Mas+ by Messi Hydration | Orange | 18-pack 473mL</t>
        </is>
      </c>
      <c r="C384" s="15" t="inlineStr">
        <is>
          <t>2) Electrolyte beverage (RTD)</t>
        </is>
      </c>
      <c r="D384" s="15" t="inlineStr">
        <is>
          <t>473 mL bottle</t>
        </is>
      </c>
      <c r="E384" s="29" t="n">
        <v>18</v>
      </c>
      <c r="F384" s="30" t="n"/>
      <c r="G384" s="31">
        <f>IF(AND(ISNUMBER($F384),ISNUMBER($E384),$E384&lt;&gt;0),$F384/$E384,"")</f>
        <v/>
      </c>
      <c r="H384" s="31">
        <f>IF(AND(ISNUMBER($F384),ISNUMBER($AL384),ISNUMBER($E384),($AL384*$E384)&lt;&gt;0),$F384/($AL384*$E384)*100,"")</f>
        <v/>
      </c>
      <c r="I384" s="32" t="n"/>
      <c r="J384" s="33" t="n"/>
      <c r="K384" s="31">
        <f>IF(AND(ISNUMBER($F384),ISNUMBER($J384)),$F384*(1-$J384),"")</f>
        <v/>
      </c>
      <c r="L384" s="32" t="n"/>
      <c r="M384" s="32" t="n"/>
      <c r="N384" s="31">
        <f>IF(ISNUMBER($F384),($F384-IF(ISNUMBER($AM384),$AM384,0))*(1-IF(ISNUMBER($J384),$J384,0)),"")</f>
        <v/>
      </c>
      <c r="O384" s="15" t="inlineStr">
        <is>
          <t>Orange</t>
        </is>
      </c>
      <c r="P384" s="29" t="n">
        <v>0</v>
      </c>
      <c r="Q384" s="29" t="n">
        <v>200</v>
      </c>
      <c r="R384" s="29" t="n">
        <v>100</v>
      </c>
      <c r="S384" s="29" t="n">
        <v>4</v>
      </c>
      <c r="T384" s="29" t="n">
        <v>20</v>
      </c>
      <c r="U384" s="15" t="inlineStr">
        <is>
          <t>Cane sugar + stevia</t>
        </is>
      </c>
      <c r="V384" s="15" t="inlineStr">
        <is>
          <t>Electrolytes, low sugar, vitamins; Messi-backed</t>
        </is>
      </c>
      <c r="W384" s="32" t="n"/>
      <c r="X384" s="32" t="n"/>
      <c r="Y384" s="32" t="n"/>
      <c r="Z384" s="32" t="n"/>
      <c r="AA384" s="15" t="inlineStr">
        <is>
          <t>Medium</t>
        </is>
      </c>
      <c r="AB384" s="15" t="inlineStr">
        <is>
          <t>New celebrity hydration entrant</t>
        </is>
      </c>
      <c r="AC384" s="15" t="inlineStr">
        <is>
          <t>Celebrity-backed low-sugar hydration</t>
        </is>
      </c>
      <c r="AD384" s="15" t="inlineStr">
        <is>
          <t>Messi brand plus low-sugar electrolytes.</t>
        </is>
      </c>
      <c r="AE384" s="32" t="n"/>
      <c r="AF384" s="34">
        <f>IF(AND(ISNUMBER($P384),ISNUMBER($AL384),$AL384&lt;&gt;0),ROUND($P384/$AL384*100,1),"")</f>
        <v/>
      </c>
      <c r="AG384" s="35">
        <f>IF(AND(ISNUMBER($S384),ISNUMBER($AL384),$AL384&lt;&gt;0),ROUND($S384/$AL384*100,2),"")</f>
        <v/>
      </c>
      <c r="AH384" s="34">
        <f>IF(AND(ISNUMBER($Q384),ISNUMBER($AL384),$AL384&lt;&gt;0),ROUND($Q384/$AL384*100,1),"")</f>
        <v/>
      </c>
      <c r="AI384" s="29">
        <f>IF(ISNUMBER($S384),IF($S384&lt;=1,"Yes","No"),"n/a")</f>
        <v/>
      </c>
      <c r="AJ384" s="29">
        <f>IF(ISNUMBER($S384),ROUND(MAX(0,MIN(100,100-$S384*2.5-IF(ISNUMBER($T384),$T384,0)*0.12+IF($S384&lt;=1,12,0))),0),"")</f>
        <v/>
      </c>
      <c r="AK384" s="29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29" t="n">
        <v>473</v>
      </c>
      <c r="AM384" s="30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Mas+</t>
        </is>
      </c>
      <c r="B385" s="15" t="inlineStr">
        <is>
          <t>Mas+ by Messi Hydration | Orange | 24-pack 473mL</t>
        </is>
      </c>
      <c r="C385" s="15" t="inlineStr">
        <is>
          <t>2) Electrolyte beverage (RTD)</t>
        </is>
      </c>
      <c r="D385" s="15" t="inlineStr">
        <is>
          <t>473 mL bottle</t>
        </is>
      </c>
      <c r="E385" s="29" t="n">
        <v>24</v>
      </c>
      <c r="F385" s="30" t="n"/>
      <c r="G385" s="31">
        <f>IF(AND(ISNUMBER($F385),ISNUMBER($E385),$E385&lt;&gt;0),$F385/$E385,"")</f>
        <v/>
      </c>
      <c r="H385" s="31">
        <f>IF(AND(ISNUMBER($F385),ISNUMBER($AL385),ISNUMBER($E385),($AL385*$E385)&lt;&gt;0),$F385/($AL385*$E385)*100,"")</f>
        <v/>
      </c>
      <c r="I385" s="32" t="n"/>
      <c r="J385" s="33" t="n"/>
      <c r="K385" s="31">
        <f>IF(AND(ISNUMBER($F385),ISNUMBER($J385)),$F385*(1-$J385),"")</f>
        <v/>
      </c>
      <c r="L385" s="32" t="n"/>
      <c r="M385" s="32" t="n"/>
      <c r="N385" s="31">
        <f>IF(ISNUMBER($F385),($F385-IF(ISNUMBER($AM385),$AM385,0))*(1-IF(ISNUMBER($J385),$J385,0)),"")</f>
        <v/>
      </c>
      <c r="O385" s="15" t="inlineStr">
        <is>
          <t>Orange</t>
        </is>
      </c>
      <c r="P385" s="29" t="n">
        <v>0</v>
      </c>
      <c r="Q385" s="29" t="n">
        <v>200</v>
      </c>
      <c r="R385" s="29" t="n">
        <v>100</v>
      </c>
      <c r="S385" s="29" t="n">
        <v>4</v>
      </c>
      <c r="T385" s="29" t="n">
        <v>20</v>
      </c>
      <c r="U385" s="15" t="inlineStr">
        <is>
          <t>Cane sugar + stevia</t>
        </is>
      </c>
      <c r="V385" s="15" t="inlineStr">
        <is>
          <t>Electrolytes, low sugar, vitamins; Messi-backed</t>
        </is>
      </c>
      <c r="W385" s="32" t="n"/>
      <c r="X385" s="32" t="n"/>
      <c r="Y385" s="32" t="n"/>
      <c r="Z385" s="32" t="n"/>
      <c r="AA385" s="15" t="inlineStr">
        <is>
          <t>Medium</t>
        </is>
      </c>
      <c r="AB385" s="15" t="inlineStr">
        <is>
          <t>New celebrity hydration entrant</t>
        </is>
      </c>
      <c r="AC385" s="15" t="inlineStr">
        <is>
          <t>Celebrity-backed low-sugar hydration</t>
        </is>
      </c>
      <c r="AD385" s="15" t="inlineStr">
        <is>
          <t>Messi brand plus low-sugar electrolytes.</t>
        </is>
      </c>
      <c r="AE385" s="32" t="n"/>
      <c r="AF385" s="34">
        <f>IF(AND(ISNUMBER($P385),ISNUMBER($AL385),$AL385&lt;&gt;0),ROUND($P385/$AL385*100,1),"")</f>
        <v/>
      </c>
      <c r="AG385" s="35">
        <f>IF(AND(ISNUMBER($S385),ISNUMBER($AL385),$AL385&lt;&gt;0),ROUND($S385/$AL385*100,2),"")</f>
        <v/>
      </c>
      <c r="AH385" s="34">
        <f>IF(AND(ISNUMBER($Q385),ISNUMBER($AL385),$AL385&lt;&gt;0),ROUND($Q385/$AL385*100,1),"")</f>
        <v/>
      </c>
      <c r="AI385" s="29">
        <f>IF(ISNUMBER($S385),IF($S385&lt;=1,"Yes","No"),"n/a")</f>
        <v/>
      </c>
      <c r="AJ385" s="29">
        <f>IF(ISNUMBER($S385),ROUND(MAX(0,MIN(100,100-$S385*2.5-IF(ISNUMBER($T385),$T385,0)*0.12+IF($S385&lt;=1,12,0))),0),"")</f>
        <v/>
      </c>
      <c r="AK385" s="29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29" t="n">
        <v>473</v>
      </c>
      <c r="AM385" s="30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Mas+</t>
        </is>
      </c>
      <c r="B386" s="15" t="inlineStr">
        <is>
          <t>Mas+ by Messi Hydration | Tropical | single 473mL</t>
        </is>
      </c>
      <c r="C386" s="15" t="inlineStr">
        <is>
          <t>2) Electrolyte beverage (RTD)</t>
        </is>
      </c>
      <c r="D386" s="15" t="inlineStr">
        <is>
          <t>473 mL bottle</t>
        </is>
      </c>
      <c r="E386" s="29" t="n">
        <v>1</v>
      </c>
      <c r="F386" s="30" t="n"/>
      <c r="G386" s="31">
        <f>IF(AND(ISNUMBER($F386),ISNUMBER($E386),$E386&lt;&gt;0),$F386/$E386,"")</f>
        <v/>
      </c>
      <c r="H386" s="31">
        <f>IF(AND(ISNUMBER($F386),ISNUMBER($AL386),ISNUMBER($E386),($AL386*$E386)&lt;&gt;0),$F386/($AL386*$E386)*100,"")</f>
        <v/>
      </c>
      <c r="I386" s="32" t="n"/>
      <c r="J386" s="33" t="n"/>
      <c r="K386" s="31">
        <f>IF(AND(ISNUMBER($F386),ISNUMBER($J386)),$F386*(1-$J386),"")</f>
        <v/>
      </c>
      <c r="L386" s="32" t="n"/>
      <c r="M386" s="32" t="n"/>
      <c r="N386" s="31">
        <f>IF(ISNUMBER($F386),($F386-IF(ISNUMBER($AM386),$AM386,0))*(1-IF(ISNUMBER($J386),$J386,0)),"")</f>
        <v/>
      </c>
      <c r="O386" s="15" t="inlineStr">
        <is>
          <t>Tropical</t>
        </is>
      </c>
      <c r="P386" s="29" t="n">
        <v>0</v>
      </c>
      <c r="Q386" s="29" t="n">
        <v>200</v>
      </c>
      <c r="R386" s="29" t="n">
        <v>100</v>
      </c>
      <c r="S386" s="29" t="n">
        <v>4</v>
      </c>
      <c r="T386" s="29" t="n">
        <v>20</v>
      </c>
      <c r="U386" s="15" t="inlineStr">
        <is>
          <t>Cane sugar + stevia</t>
        </is>
      </c>
      <c r="V386" s="15" t="inlineStr">
        <is>
          <t>Electrolytes, low sugar, vitamins; Messi-backed</t>
        </is>
      </c>
      <c r="W386" s="32" t="n"/>
      <c r="X386" s="32" t="n"/>
      <c r="Y386" s="32" t="n"/>
      <c r="Z386" s="32" t="n"/>
      <c r="AA386" s="15" t="inlineStr">
        <is>
          <t>Medium</t>
        </is>
      </c>
      <c r="AB386" s="15" t="inlineStr">
        <is>
          <t>New celebrity hydration entrant</t>
        </is>
      </c>
      <c r="AC386" s="15" t="inlineStr">
        <is>
          <t>Celebrity-backed low-sugar hydration</t>
        </is>
      </c>
      <c r="AD386" s="15" t="inlineStr">
        <is>
          <t>Messi brand plus low-sugar electrolytes.</t>
        </is>
      </c>
      <c r="AE386" s="32" t="n"/>
      <c r="AF386" s="34">
        <f>IF(AND(ISNUMBER($P386),ISNUMBER($AL386),$AL386&lt;&gt;0),ROUND($P386/$AL386*100,1),"")</f>
        <v/>
      </c>
      <c r="AG386" s="35">
        <f>IF(AND(ISNUMBER($S386),ISNUMBER($AL386),$AL386&lt;&gt;0),ROUND($S386/$AL386*100,2),"")</f>
        <v/>
      </c>
      <c r="AH386" s="34">
        <f>IF(AND(ISNUMBER($Q386),ISNUMBER($AL386),$AL386&lt;&gt;0),ROUND($Q386/$AL386*100,1),"")</f>
        <v/>
      </c>
      <c r="AI386" s="29">
        <f>IF(ISNUMBER($S386),IF($S386&lt;=1,"Yes","No"),"n/a")</f>
        <v/>
      </c>
      <c r="AJ386" s="29">
        <f>IF(ISNUMBER($S386),ROUND(MAX(0,MIN(100,100-$S386*2.5-IF(ISNUMBER($T386),$T386,0)*0.12+IF($S386&lt;=1,12,0))),0),"")</f>
        <v/>
      </c>
      <c r="AK386" s="29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29" t="n">
        <v>473</v>
      </c>
      <c r="AM386" s="30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Mas+</t>
        </is>
      </c>
      <c r="B387" s="15" t="inlineStr">
        <is>
          <t>Mas+ by Messi Hydration | Tropical | 8-pack 473mL</t>
        </is>
      </c>
      <c r="C387" s="15" t="inlineStr">
        <is>
          <t>2) Electrolyte beverage (RTD)</t>
        </is>
      </c>
      <c r="D387" s="15" t="inlineStr">
        <is>
          <t>473 mL bottle</t>
        </is>
      </c>
      <c r="E387" s="29" t="n">
        <v>8</v>
      </c>
      <c r="F387" s="30" t="n"/>
      <c r="G387" s="31">
        <f>IF(AND(ISNUMBER($F387),ISNUMBER($E387),$E387&lt;&gt;0),$F387/$E387,"")</f>
        <v/>
      </c>
      <c r="H387" s="31">
        <f>IF(AND(ISNUMBER($F387),ISNUMBER($AL387),ISNUMBER($E387),($AL387*$E387)&lt;&gt;0),$F387/($AL387*$E387)*100,"")</f>
        <v/>
      </c>
      <c r="I387" s="32" t="n"/>
      <c r="J387" s="33" t="n"/>
      <c r="K387" s="31">
        <f>IF(AND(ISNUMBER($F387),ISNUMBER($J387)),$F387*(1-$J387),"")</f>
        <v/>
      </c>
      <c r="L387" s="32" t="n"/>
      <c r="M387" s="32" t="n"/>
      <c r="N387" s="31">
        <f>IF(ISNUMBER($F387),($F387-IF(ISNUMBER($AM387),$AM387,0))*(1-IF(ISNUMBER($J387),$J387,0)),"")</f>
        <v/>
      </c>
      <c r="O387" s="15" t="inlineStr">
        <is>
          <t>Tropical</t>
        </is>
      </c>
      <c r="P387" s="29" t="n">
        <v>0</v>
      </c>
      <c r="Q387" s="29" t="n">
        <v>200</v>
      </c>
      <c r="R387" s="29" t="n">
        <v>100</v>
      </c>
      <c r="S387" s="29" t="n">
        <v>4</v>
      </c>
      <c r="T387" s="29" t="n">
        <v>20</v>
      </c>
      <c r="U387" s="15" t="inlineStr">
        <is>
          <t>Cane sugar + stevia</t>
        </is>
      </c>
      <c r="V387" s="15" t="inlineStr">
        <is>
          <t>Electrolytes, low sugar, vitamins; Messi-backed</t>
        </is>
      </c>
      <c r="W387" s="32" t="n"/>
      <c r="X387" s="32" t="n"/>
      <c r="Y387" s="32" t="n"/>
      <c r="Z387" s="32" t="n"/>
      <c r="AA387" s="15" t="inlineStr">
        <is>
          <t>Medium</t>
        </is>
      </c>
      <c r="AB387" s="15" t="inlineStr">
        <is>
          <t>New celebrity hydration entrant</t>
        </is>
      </c>
      <c r="AC387" s="15" t="inlineStr">
        <is>
          <t>Celebrity-backed low-sugar hydration</t>
        </is>
      </c>
      <c r="AD387" s="15" t="inlineStr">
        <is>
          <t>Messi brand plus low-sugar electrolytes.</t>
        </is>
      </c>
      <c r="AE387" s="32" t="n"/>
      <c r="AF387" s="34">
        <f>IF(AND(ISNUMBER($P387),ISNUMBER($AL387),$AL387&lt;&gt;0),ROUND($P387/$AL387*100,1),"")</f>
        <v/>
      </c>
      <c r="AG387" s="35">
        <f>IF(AND(ISNUMBER($S387),ISNUMBER($AL387),$AL387&lt;&gt;0),ROUND($S387/$AL387*100,2),"")</f>
        <v/>
      </c>
      <c r="AH387" s="34">
        <f>IF(AND(ISNUMBER($Q387),ISNUMBER($AL387),$AL387&lt;&gt;0),ROUND($Q387/$AL387*100,1),"")</f>
        <v/>
      </c>
      <c r="AI387" s="29">
        <f>IF(ISNUMBER($S387),IF($S387&lt;=1,"Yes","No"),"n/a")</f>
        <v/>
      </c>
      <c r="AJ387" s="29">
        <f>IF(ISNUMBER($S387),ROUND(MAX(0,MIN(100,100-$S387*2.5-IF(ISNUMBER($T387),$T387,0)*0.12+IF($S387&lt;=1,12,0))),0),"")</f>
        <v/>
      </c>
      <c r="AK387" s="29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29" t="n">
        <v>473</v>
      </c>
      <c r="AM387" s="30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Mas+</t>
        </is>
      </c>
      <c r="B388" s="15" t="inlineStr">
        <is>
          <t>Mas+ by Messi Hydration | Tropical | 12-pack 473mL</t>
        </is>
      </c>
      <c r="C388" s="15" t="inlineStr">
        <is>
          <t>2) Electrolyte beverage (RTD)</t>
        </is>
      </c>
      <c r="D388" s="15" t="inlineStr">
        <is>
          <t>473 mL bottle</t>
        </is>
      </c>
      <c r="E388" s="29" t="n">
        <v>12</v>
      </c>
      <c r="F388" s="30" t="n"/>
      <c r="G388" s="31">
        <f>IF(AND(ISNUMBER($F388),ISNUMBER($E388),$E388&lt;&gt;0),$F388/$E388,"")</f>
        <v/>
      </c>
      <c r="H388" s="31">
        <f>IF(AND(ISNUMBER($F388),ISNUMBER($AL388),ISNUMBER($E388),($AL388*$E388)&lt;&gt;0),$F388/($AL388*$E388)*100,"")</f>
        <v/>
      </c>
      <c r="I388" s="32" t="n"/>
      <c r="J388" s="33" t="n"/>
      <c r="K388" s="31">
        <f>IF(AND(ISNUMBER($F388),ISNUMBER($J388)),$F388*(1-$J388),"")</f>
        <v/>
      </c>
      <c r="L388" s="32" t="n"/>
      <c r="M388" s="32" t="n"/>
      <c r="N388" s="31">
        <f>IF(ISNUMBER($F388),($F388-IF(ISNUMBER($AM388),$AM388,0))*(1-IF(ISNUMBER($J388),$J388,0)),"")</f>
        <v/>
      </c>
      <c r="O388" s="15" t="inlineStr">
        <is>
          <t>Tropical</t>
        </is>
      </c>
      <c r="P388" s="29" t="n">
        <v>0</v>
      </c>
      <c r="Q388" s="29" t="n">
        <v>200</v>
      </c>
      <c r="R388" s="29" t="n">
        <v>100</v>
      </c>
      <c r="S388" s="29" t="n">
        <v>4</v>
      </c>
      <c r="T388" s="29" t="n">
        <v>20</v>
      </c>
      <c r="U388" s="15" t="inlineStr">
        <is>
          <t>Cane sugar + stevia</t>
        </is>
      </c>
      <c r="V388" s="15" t="inlineStr">
        <is>
          <t>Electrolytes, low sugar, vitamins; Messi-backed</t>
        </is>
      </c>
      <c r="W388" s="32" t="n"/>
      <c r="X388" s="32" t="n"/>
      <c r="Y388" s="32" t="n"/>
      <c r="Z388" s="32" t="n"/>
      <c r="AA388" s="15" t="inlineStr">
        <is>
          <t>Medium</t>
        </is>
      </c>
      <c r="AB388" s="15" t="inlineStr">
        <is>
          <t>New celebrity hydration entrant</t>
        </is>
      </c>
      <c r="AC388" s="15" t="inlineStr">
        <is>
          <t>Celebrity-backed low-sugar hydration</t>
        </is>
      </c>
      <c r="AD388" s="15" t="inlineStr">
        <is>
          <t>Messi brand plus low-sugar electrolytes.</t>
        </is>
      </c>
      <c r="AE388" s="32" t="n"/>
      <c r="AF388" s="34">
        <f>IF(AND(ISNUMBER($P388),ISNUMBER($AL388),$AL388&lt;&gt;0),ROUND($P388/$AL388*100,1),"")</f>
        <v/>
      </c>
      <c r="AG388" s="35">
        <f>IF(AND(ISNUMBER($S388),ISNUMBER($AL388),$AL388&lt;&gt;0),ROUND($S388/$AL388*100,2),"")</f>
        <v/>
      </c>
      <c r="AH388" s="34">
        <f>IF(AND(ISNUMBER($Q388),ISNUMBER($AL388),$AL388&lt;&gt;0),ROUND($Q388/$AL388*100,1),"")</f>
        <v/>
      </c>
      <c r="AI388" s="29">
        <f>IF(ISNUMBER($S388),IF($S388&lt;=1,"Yes","No"),"n/a")</f>
        <v/>
      </c>
      <c r="AJ388" s="29">
        <f>IF(ISNUMBER($S388),ROUND(MAX(0,MIN(100,100-$S388*2.5-IF(ISNUMBER($T388),$T388,0)*0.12+IF($S388&lt;=1,12,0))),0),"")</f>
        <v/>
      </c>
      <c r="AK388" s="29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29" t="n">
        <v>473</v>
      </c>
      <c r="AM388" s="30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Mas+</t>
        </is>
      </c>
      <c r="B389" s="15" t="inlineStr">
        <is>
          <t>Mas+ by Messi Hydration | Tropical | 18-pack 473mL</t>
        </is>
      </c>
      <c r="C389" s="15" t="inlineStr">
        <is>
          <t>2) Electrolyte beverage (RTD)</t>
        </is>
      </c>
      <c r="D389" s="15" t="inlineStr">
        <is>
          <t>473 mL bottle</t>
        </is>
      </c>
      <c r="E389" s="29" t="n">
        <v>18</v>
      </c>
      <c r="F389" s="30" t="n"/>
      <c r="G389" s="31">
        <f>IF(AND(ISNUMBER($F389),ISNUMBER($E389),$E389&lt;&gt;0),$F389/$E389,"")</f>
        <v/>
      </c>
      <c r="H389" s="31">
        <f>IF(AND(ISNUMBER($F389),ISNUMBER($AL389),ISNUMBER($E389),($AL389*$E389)&lt;&gt;0),$F389/($AL389*$E389)*100,"")</f>
        <v/>
      </c>
      <c r="I389" s="32" t="n"/>
      <c r="J389" s="33" t="n"/>
      <c r="K389" s="31">
        <f>IF(AND(ISNUMBER($F389),ISNUMBER($J389)),$F389*(1-$J389),"")</f>
        <v/>
      </c>
      <c r="L389" s="32" t="n"/>
      <c r="M389" s="32" t="n"/>
      <c r="N389" s="31">
        <f>IF(ISNUMBER($F389),($F389-IF(ISNUMBER($AM389),$AM389,0))*(1-IF(ISNUMBER($J389),$J389,0)),"")</f>
        <v/>
      </c>
      <c r="O389" s="15" t="inlineStr">
        <is>
          <t>Tropical</t>
        </is>
      </c>
      <c r="P389" s="29" t="n">
        <v>0</v>
      </c>
      <c r="Q389" s="29" t="n">
        <v>200</v>
      </c>
      <c r="R389" s="29" t="n">
        <v>100</v>
      </c>
      <c r="S389" s="29" t="n">
        <v>4</v>
      </c>
      <c r="T389" s="29" t="n">
        <v>20</v>
      </c>
      <c r="U389" s="15" t="inlineStr">
        <is>
          <t>Cane sugar + stevia</t>
        </is>
      </c>
      <c r="V389" s="15" t="inlineStr">
        <is>
          <t>Electrolytes, low sugar, vitamins; Messi-backed</t>
        </is>
      </c>
      <c r="W389" s="32" t="n"/>
      <c r="X389" s="32" t="n"/>
      <c r="Y389" s="32" t="n"/>
      <c r="Z389" s="32" t="n"/>
      <c r="AA389" s="15" t="inlineStr">
        <is>
          <t>Medium</t>
        </is>
      </c>
      <c r="AB389" s="15" t="inlineStr">
        <is>
          <t>New celebrity hydration entrant</t>
        </is>
      </c>
      <c r="AC389" s="15" t="inlineStr">
        <is>
          <t>Celebrity-backed low-sugar hydration</t>
        </is>
      </c>
      <c r="AD389" s="15" t="inlineStr">
        <is>
          <t>Messi brand plus low-sugar electrolytes.</t>
        </is>
      </c>
      <c r="AE389" s="32" t="n"/>
      <c r="AF389" s="34">
        <f>IF(AND(ISNUMBER($P389),ISNUMBER($AL389),$AL389&lt;&gt;0),ROUND($P389/$AL389*100,1),"")</f>
        <v/>
      </c>
      <c r="AG389" s="35">
        <f>IF(AND(ISNUMBER($S389),ISNUMBER($AL389),$AL389&lt;&gt;0),ROUND($S389/$AL389*100,2),"")</f>
        <v/>
      </c>
      <c r="AH389" s="34">
        <f>IF(AND(ISNUMBER($Q389),ISNUMBER($AL389),$AL389&lt;&gt;0),ROUND($Q389/$AL389*100,1),"")</f>
        <v/>
      </c>
      <c r="AI389" s="29">
        <f>IF(ISNUMBER($S389),IF($S389&lt;=1,"Yes","No"),"n/a")</f>
        <v/>
      </c>
      <c r="AJ389" s="29">
        <f>IF(ISNUMBER($S389),ROUND(MAX(0,MIN(100,100-$S389*2.5-IF(ISNUMBER($T389),$T389,0)*0.12+IF($S389&lt;=1,12,0))),0),"")</f>
        <v/>
      </c>
      <c r="AK389" s="29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29" t="n">
        <v>473</v>
      </c>
      <c r="AM389" s="30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Mas+</t>
        </is>
      </c>
      <c r="B390" s="15" t="inlineStr">
        <is>
          <t>Mas+ by Messi Hydration | Tropical | 24-pack 473mL</t>
        </is>
      </c>
      <c r="C390" s="15" t="inlineStr">
        <is>
          <t>2) Electrolyte beverage (RTD)</t>
        </is>
      </c>
      <c r="D390" s="15" t="inlineStr">
        <is>
          <t>473 mL bottle</t>
        </is>
      </c>
      <c r="E390" s="29" t="n">
        <v>24</v>
      </c>
      <c r="F390" s="30" t="n"/>
      <c r="G390" s="31">
        <f>IF(AND(ISNUMBER($F390),ISNUMBER($E390),$E390&lt;&gt;0),$F390/$E390,"")</f>
        <v/>
      </c>
      <c r="H390" s="31">
        <f>IF(AND(ISNUMBER($F390),ISNUMBER($AL390),ISNUMBER($E390),($AL390*$E390)&lt;&gt;0),$F390/($AL390*$E390)*100,"")</f>
        <v/>
      </c>
      <c r="I390" s="32" t="n"/>
      <c r="J390" s="33" t="n"/>
      <c r="K390" s="31">
        <f>IF(AND(ISNUMBER($F390),ISNUMBER($J390)),$F390*(1-$J390),"")</f>
        <v/>
      </c>
      <c r="L390" s="32" t="n"/>
      <c r="M390" s="32" t="n"/>
      <c r="N390" s="31">
        <f>IF(ISNUMBER($F390),($F390-IF(ISNUMBER($AM390),$AM390,0))*(1-IF(ISNUMBER($J390),$J390,0)),"")</f>
        <v/>
      </c>
      <c r="O390" s="15" t="inlineStr">
        <is>
          <t>Tropical</t>
        </is>
      </c>
      <c r="P390" s="29" t="n">
        <v>0</v>
      </c>
      <c r="Q390" s="29" t="n">
        <v>200</v>
      </c>
      <c r="R390" s="29" t="n">
        <v>100</v>
      </c>
      <c r="S390" s="29" t="n">
        <v>4</v>
      </c>
      <c r="T390" s="29" t="n">
        <v>20</v>
      </c>
      <c r="U390" s="15" t="inlineStr">
        <is>
          <t>Cane sugar + stevia</t>
        </is>
      </c>
      <c r="V390" s="15" t="inlineStr">
        <is>
          <t>Electrolytes, low sugar, vitamins; Messi-backed</t>
        </is>
      </c>
      <c r="W390" s="32" t="n"/>
      <c r="X390" s="32" t="n"/>
      <c r="Y390" s="32" t="n"/>
      <c r="Z390" s="32" t="n"/>
      <c r="AA390" s="15" t="inlineStr">
        <is>
          <t>Medium</t>
        </is>
      </c>
      <c r="AB390" s="15" t="inlineStr">
        <is>
          <t>New celebrity hydration entrant</t>
        </is>
      </c>
      <c r="AC390" s="15" t="inlineStr">
        <is>
          <t>Celebrity-backed low-sugar hydration</t>
        </is>
      </c>
      <c r="AD390" s="15" t="inlineStr">
        <is>
          <t>Messi brand plus low-sugar electrolytes.</t>
        </is>
      </c>
      <c r="AE390" s="32" t="n"/>
      <c r="AF390" s="34">
        <f>IF(AND(ISNUMBER($P390),ISNUMBER($AL390),$AL390&lt;&gt;0),ROUND($P390/$AL390*100,1),"")</f>
        <v/>
      </c>
      <c r="AG390" s="35">
        <f>IF(AND(ISNUMBER($S390),ISNUMBER($AL390),$AL390&lt;&gt;0),ROUND($S390/$AL390*100,2),"")</f>
        <v/>
      </c>
      <c r="AH390" s="34">
        <f>IF(AND(ISNUMBER($Q390),ISNUMBER($AL390),$AL390&lt;&gt;0),ROUND($Q390/$AL390*100,1),"")</f>
        <v/>
      </c>
      <c r="AI390" s="29">
        <f>IF(ISNUMBER($S390),IF($S390&lt;=1,"Yes","No"),"n/a")</f>
        <v/>
      </c>
      <c r="AJ390" s="29">
        <f>IF(ISNUMBER($S390),ROUND(MAX(0,MIN(100,100-$S390*2.5-IF(ISNUMBER($T390),$T390,0)*0.12+IF($S390&lt;=1,12,0))),0),"")</f>
        <v/>
      </c>
      <c r="AK390" s="29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29" t="n">
        <v>473</v>
      </c>
      <c r="AM390" s="30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Pedialyte</t>
        </is>
      </c>
      <c r="B391" s="15" t="inlineStr">
        <is>
          <t>Pedialyte Sport | Berry | single 495mL</t>
        </is>
      </c>
      <c r="C391" s="15" t="inlineStr">
        <is>
          <t>2) Electrolyte beverage (RTD)</t>
        </is>
      </c>
      <c r="D391" s="15" t="inlineStr">
        <is>
          <t>495 mL bottle</t>
        </is>
      </c>
      <c r="E391" s="29" t="n">
        <v>1</v>
      </c>
      <c r="F391" s="30" t="n"/>
      <c r="G391" s="31">
        <f>IF(AND(ISNUMBER($F391),ISNUMBER($E391),$E391&lt;&gt;0),$F391/$E391,"")</f>
        <v/>
      </c>
      <c r="H391" s="31">
        <f>IF(AND(ISNUMBER($F391),ISNUMBER($AL391),ISNUMBER($E391),($AL391*$E391)&lt;&gt;0),$F391/($AL391*$E391)*100,"")</f>
        <v/>
      </c>
      <c r="I391" s="32" t="n"/>
      <c r="J391" s="33" t="n"/>
      <c r="K391" s="31">
        <f>IF(AND(ISNUMBER($F391),ISNUMBER($J391)),$F391*(1-$J391),"")</f>
        <v/>
      </c>
      <c r="L391" s="32" t="n"/>
      <c r="M391" s="32" t="n"/>
      <c r="N391" s="31">
        <f>IF(ISNUMBER($F391),($F391-IF(ISNUMBER($AM391),$AM391,0))*(1-IF(ISNUMBER($J391),$J391,0)),"")</f>
        <v/>
      </c>
      <c r="O391" s="15" t="inlineStr">
        <is>
          <t>Berry</t>
        </is>
      </c>
      <c r="P391" s="29" t="n">
        <v>0</v>
      </c>
      <c r="Q391" s="29" t="n">
        <v>490</v>
      </c>
      <c r="R391" s="29" t="n">
        <v>350</v>
      </c>
      <c r="S391" s="29" t="n">
        <v>11</v>
      </c>
      <c r="T391" s="29" t="n">
        <v>45</v>
      </c>
      <c r="U391" s="15" t="inlineStr">
        <is>
          <t>Sugar + sucralose</t>
        </is>
      </c>
      <c r="V391" s="15" t="inlineStr">
        <is>
          <t>High-electrolyte rapid rehydration for athletes</t>
        </is>
      </c>
      <c r="W391" s="32" t="n"/>
      <c r="X391" s="32" t="n"/>
      <c r="Y391" s="32" t="n"/>
      <c r="Z391" s="32" t="n"/>
      <c r="AA391" s="15" t="inlineStr">
        <is>
          <t>Medium</t>
        </is>
      </c>
      <c r="AB391" s="15" t="inlineStr">
        <is>
          <t>Sport line of clinical brand</t>
        </is>
      </c>
      <c r="AC391" s="15" t="inlineStr">
        <is>
          <t>Clinical-grade sport rehydration</t>
        </is>
      </c>
      <c r="AD391" s="15" t="inlineStr">
        <is>
          <t>Medical-brand electrolytes for sport.</t>
        </is>
      </c>
      <c r="AE391" s="32" t="n"/>
      <c r="AF391" s="34">
        <f>IF(AND(ISNUMBER($P391),ISNUMBER($AL391),$AL391&lt;&gt;0),ROUND($P391/$AL391*100,1),"")</f>
        <v/>
      </c>
      <c r="AG391" s="35">
        <f>IF(AND(ISNUMBER($S391),ISNUMBER($AL391),$AL391&lt;&gt;0),ROUND($S391/$AL391*100,2),"")</f>
        <v/>
      </c>
      <c r="AH391" s="34">
        <f>IF(AND(ISNUMBER($Q391),ISNUMBER($AL391),$AL391&lt;&gt;0),ROUND($Q391/$AL391*100,1),"")</f>
        <v/>
      </c>
      <c r="AI391" s="29">
        <f>IF(ISNUMBER($S391),IF($S391&lt;=1,"Yes","No"),"n/a")</f>
        <v/>
      </c>
      <c r="AJ391" s="29">
        <f>IF(ISNUMBER($S391),ROUND(MAX(0,MIN(100,100-$S391*2.5-IF(ISNUMBER($T391),$T391,0)*0.12+IF($S391&lt;=1,12,0))),0),"")</f>
        <v/>
      </c>
      <c r="AK391" s="29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29" t="n">
        <v>495</v>
      </c>
      <c r="AM391" s="30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Pedialyte</t>
        </is>
      </c>
      <c r="B392" s="15" t="inlineStr">
        <is>
          <t>Pedialyte Sport | Berry | 8-pack 495mL</t>
        </is>
      </c>
      <c r="C392" s="15" t="inlineStr">
        <is>
          <t>2) Electrolyte beverage (RTD)</t>
        </is>
      </c>
      <c r="D392" s="15" t="inlineStr">
        <is>
          <t>495 mL bottle</t>
        </is>
      </c>
      <c r="E392" s="29" t="n">
        <v>8</v>
      </c>
      <c r="F392" s="30" t="n"/>
      <c r="G392" s="31">
        <f>IF(AND(ISNUMBER($F392),ISNUMBER($E392),$E392&lt;&gt;0),$F392/$E392,"")</f>
        <v/>
      </c>
      <c r="H392" s="31">
        <f>IF(AND(ISNUMBER($F392),ISNUMBER($AL392),ISNUMBER($E392),($AL392*$E392)&lt;&gt;0),$F392/($AL392*$E392)*100,"")</f>
        <v/>
      </c>
      <c r="I392" s="32" t="n"/>
      <c r="J392" s="33" t="n"/>
      <c r="K392" s="31">
        <f>IF(AND(ISNUMBER($F392),ISNUMBER($J392)),$F392*(1-$J392),"")</f>
        <v/>
      </c>
      <c r="L392" s="32" t="n"/>
      <c r="M392" s="32" t="n"/>
      <c r="N392" s="31">
        <f>IF(ISNUMBER($F392),($F392-IF(ISNUMBER($AM392),$AM392,0))*(1-IF(ISNUMBER($J392),$J392,0)),"")</f>
        <v/>
      </c>
      <c r="O392" s="15" t="inlineStr">
        <is>
          <t>Berry</t>
        </is>
      </c>
      <c r="P392" s="29" t="n">
        <v>0</v>
      </c>
      <c r="Q392" s="29" t="n">
        <v>490</v>
      </c>
      <c r="R392" s="29" t="n">
        <v>350</v>
      </c>
      <c r="S392" s="29" t="n">
        <v>11</v>
      </c>
      <c r="T392" s="29" t="n">
        <v>45</v>
      </c>
      <c r="U392" s="15" t="inlineStr">
        <is>
          <t>Sugar + sucralose</t>
        </is>
      </c>
      <c r="V392" s="15" t="inlineStr">
        <is>
          <t>High-electrolyte rapid rehydration for athletes</t>
        </is>
      </c>
      <c r="W392" s="32" t="n"/>
      <c r="X392" s="32" t="n"/>
      <c r="Y392" s="32" t="n"/>
      <c r="Z392" s="32" t="n"/>
      <c r="AA392" s="15" t="inlineStr">
        <is>
          <t>Medium</t>
        </is>
      </c>
      <c r="AB392" s="15" t="inlineStr">
        <is>
          <t>Sport line of clinical brand</t>
        </is>
      </c>
      <c r="AC392" s="15" t="inlineStr">
        <is>
          <t>Clinical-grade sport rehydration</t>
        </is>
      </c>
      <c r="AD392" s="15" t="inlineStr">
        <is>
          <t>Medical-brand electrolytes for sport.</t>
        </is>
      </c>
      <c r="AE392" s="32" t="n"/>
      <c r="AF392" s="34">
        <f>IF(AND(ISNUMBER($P392),ISNUMBER($AL392),$AL392&lt;&gt;0),ROUND($P392/$AL392*100,1),"")</f>
        <v/>
      </c>
      <c r="AG392" s="35">
        <f>IF(AND(ISNUMBER($S392),ISNUMBER($AL392),$AL392&lt;&gt;0),ROUND($S392/$AL392*100,2),"")</f>
        <v/>
      </c>
      <c r="AH392" s="34">
        <f>IF(AND(ISNUMBER($Q392),ISNUMBER($AL392),$AL392&lt;&gt;0),ROUND($Q392/$AL392*100,1),"")</f>
        <v/>
      </c>
      <c r="AI392" s="29">
        <f>IF(ISNUMBER($S392),IF($S392&lt;=1,"Yes","No"),"n/a")</f>
        <v/>
      </c>
      <c r="AJ392" s="29">
        <f>IF(ISNUMBER($S392),ROUND(MAX(0,MIN(100,100-$S392*2.5-IF(ISNUMBER($T392),$T392,0)*0.12+IF($S392&lt;=1,12,0))),0),"")</f>
        <v/>
      </c>
      <c r="AK392" s="29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29" t="n">
        <v>495</v>
      </c>
      <c r="AM392" s="30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Pedialyte</t>
        </is>
      </c>
      <c r="B393" s="15" t="inlineStr">
        <is>
          <t>Pedialyte Sport | Berry | 12-pack 495mL</t>
        </is>
      </c>
      <c r="C393" s="15" t="inlineStr">
        <is>
          <t>2) Electrolyte beverage (RTD)</t>
        </is>
      </c>
      <c r="D393" s="15" t="inlineStr">
        <is>
          <t>495 mL bottle</t>
        </is>
      </c>
      <c r="E393" s="29" t="n">
        <v>12</v>
      </c>
      <c r="F393" s="30" t="n"/>
      <c r="G393" s="31">
        <f>IF(AND(ISNUMBER($F393),ISNUMBER($E393),$E393&lt;&gt;0),$F393/$E393,"")</f>
        <v/>
      </c>
      <c r="H393" s="31">
        <f>IF(AND(ISNUMBER($F393),ISNUMBER($AL393),ISNUMBER($E393),($AL393*$E393)&lt;&gt;0),$F393/($AL393*$E393)*100,"")</f>
        <v/>
      </c>
      <c r="I393" s="32" t="n"/>
      <c r="J393" s="33" t="n"/>
      <c r="K393" s="31">
        <f>IF(AND(ISNUMBER($F393),ISNUMBER($J393)),$F393*(1-$J393),"")</f>
        <v/>
      </c>
      <c r="L393" s="32" t="n"/>
      <c r="M393" s="32" t="n"/>
      <c r="N393" s="31">
        <f>IF(ISNUMBER($F393),($F393-IF(ISNUMBER($AM393),$AM393,0))*(1-IF(ISNUMBER($J393),$J393,0)),"")</f>
        <v/>
      </c>
      <c r="O393" s="15" t="inlineStr">
        <is>
          <t>Berry</t>
        </is>
      </c>
      <c r="P393" s="29" t="n">
        <v>0</v>
      </c>
      <c r="Q393" s="29" t="n">
        <v>490</v>
      </c>
      <c r="R393" s="29" t="n">
        <v>350</v>
      </c>
      <c r="S393" s="29" t="n">
        <v>11</v>
      </c>
      <c r="T393" s="29" t="n">
        <v>45</v>
      </c>
      <c r="U393" s="15" t="inlineStr">
        <is>
          <t>Sugar + sucralose</t>
        </is>
      </c>
      <c r="V393" s="15" t="inlineStr">
        <is>
          <t>High-electrolyte rapid rehydration for athletes</t>
        </is>
      </c>
      <c r="W393" s="32" t="n"/>
      <c r="X393" s="32" t="n"/>
      <c r="Y393" s="32" t="n"/>
      <c r="Z393" s="32" t="n"/>
      <c r="AA393" s="15" t="inlineStr">
        <is>
          <t>Medium</t>
        </is>
      </c>
      <c r="AB393" s="15" t="inlineStr">
        <is>
          <t>Sport line of clinical brand</t>
        </is>
      </c>
      <c r="AC393" s="15" t="inlineStr">
        <is>
          <t>Clinical-grade sport rehydration</t>
        </is>
      </c>
      <c r="AD393" s="15" t="inlineStr">
        <is>
          <t>Medical-brand electrolytes for sport.</t>
        </is>
      </c>
      <c r="AE393" s="32" t="n"/>
      <c r="AF393" s="34">
        <f>IF(AND(ISNUMBER($P393),ISNUMBER($AL393),$AL393&lt;&gt;0),ROUND($P393/$AL393*100,1),"")</f>
        <v/>
      </c>
      <c r="AG393" s="35">
        <f>IF(AND(ISNUMBER($S393),ISNUMBER($AL393),$AL393&lt;&gt;0),ROUND($S393/$AL393*100,2),"")</f>
        <v/>
      </c>
      <c r="AH393" s="34">
        <f>IF(AND(ISNUMBER($Q393),ISNUMBER($AL393),$AL393&lt;&gt;0),ROUND($Q393/$AL393*100,1),"")</f>
        <v/>
      </c>
      <c r="AI393" s="29">
        <f>IF(ISNUMBER($S393),IF($S393&lt;=1,"Yes","No"),"n/a")</f>
        <v/>
      </c>
      <c r="AJ393" s="29">
        <f>IF(ISNUMBER($S393),ROUND(MAX(0,MIN(100,100-$S393*2.5-IF(ISNUMBER($T393),$T393,0)*0.12+IF($S393&lt;=1,12,0))),0),"")</f>
        <v/>
      </c>
      <c r="AK393" s="29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29" t="n">
        <v>495</v>
      </c>
      <c r="AM393" s="30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Pedialyte</t>
        </is>
      </c>
      <c r="B394" s="15" t="inlineStr">
        <is>
          <t>Pedialyte Sport | Berry | 18-pack 495mL</t>
        </is>
      </c>
      <c r="C394" s="15" t="inlineStr">
        <is>
          <t>2) Electrolyte beverage (RTD)</t>
        </is>
      </c>
      <c r="D394" s="15" t="inlineStr">
        <is>
          <t>495 mL bottle</t>
        </is>
      </c>
      <c r="E394" s="29" t="n">
        <v>18</v>
      </c>
      <c r="F394" s="30" t="n"/>
      <c r="G394" s="31">
        <f>IF(AND(ISNUMBER($F394),ISNUMBER($E394),$E394&lt;&gt;0),$F394/$E394,"")</f>
        <v/>
      </c>
      <c r="H394" s="31">
        <f>IF(AND(ISNUMBER($F394),ISNUMBER($AL394),ISNUMBER($E394),($AL394*$E394)&lt;&gt;0),$F394/($AL394*$E394)*100,"")</f>
        <v/>
      </c>
      <c r="I394" s="32" t="n"/>
      <c r="J394" s="33" t="n"/>
      <c r="K394" s="31">
        <f>IF(AND(ISNUMBER($F394),ISNUMBER($J394)),$F394*(1-$J394),"")</f>
        <v/>
      </c>
      <c r="L394" s="32" t="n"/>
      <c r="M394" s="32" t="n"/>
      <c r="N394" s="31">
        <f>IF(ISNUMBER($F394),($F394-IF(ISNUMBER($AM394),$AM394,0))*(1-IF(ISNUMBER($J394),$J394,0)),"")</f>
        <v/>
      </c>
      <c r="O394" s="15" t="inlineStr">
        <is>
          <t>Berry</t>
        </is>
      </c>
      <c r="P394" s="29" t="n">
        <v>0</v>
      </c>
      <c r="Q394" s="29" t="n">
        <v>490</v>
      </c>
      <c r="R394" s="29" t="n">
        <v>350</v>
      </c>
      <c r="S394" s="29" t="n">
        <v>11</v>
      </c>
      <c r="T394" s="29" t="n">
        <v>45</v>
      </c>
      <c r="U394" s="15" t="inlineStr">
        <is>
          <t>Sugar + sucralose</t>
        </is>
      </c>
      <c r="V394" s="15" t="inlineStr">
        <is>
          <t>High-electrolyte rapid rehydration for athletes</t>
        </is>
      </c>
      <c r="W394" s="32" t="n"/>
      <c r="X394" s="32" t="n"/>
      <c r="Y394" s="32" t="n"/>
      <c r="Z394" s="32" t="n"/>
      <c r="AA394" s="15" t="inlineStr">
        <is>
          <t>Medium</t>
        </is>
      </c>
      <c r="AB394" s="15" t="inlineStr">
        <is>
          <t>Sport line of clinical brand</t>
        </is>
      </c>
      <c r="AC394" s="15" t="inlineStr">
        <is>
          <t>Clinical-grade sport rehydration</t>
        </is>
      </c>
      <c r="AD394" s="15" t="inlineStr">
        <is>
          <t>Medical-brand electrolytes for sport.</t>
        </is>
      </c>
      <c r="AE394" s="32" t="n"/>
      <c r="AF394" s="34">
        <f>IF(AND(ISNUMBER($P394),ISNUMBER($AL394),$AL394&lt;&gt;0),ROUND($P394/$AL394*100,1),"")</f>
        <v/>
      </c>
      <c r="AG394" s="35">
        <f>IF(AND(ISNUMBER($S394),ISNUMBER($AL394),$AL394&lt;&gt;0),ROUND($S394/$AL394*100,2),"")</f>
        <v/>
      </c>
      <c r="AH394" s="34">
        <f>IF(AND(ISNUMBER($Q394),ISNUMBER($AL394),$AL394&lt;&gt;0),ROUND($Q394/$AL394*100,1),"")</f>
        <v/>
      </c>
      <c r="AI394" s="29">
        <f>IF(ISNUMBER($S394),IF($S394&lt;=1,"Yes","No"),"n/a")</f>
        <v/>
      </c>
      <c r="AJ394" s="29">
        <f>IF(ISNUMBER($S394),ROUND(MAX(0,MIN(100,100-$S394*2.5-IF(ISNUMBER($T394),$T394,0)*0.12+IF($S394&lt;=1,12,0))),0),"")</f>
        <v/>
      </c>
      <c r="AK394" s="29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29" t="n">
        <v>495</v>
      </c>
      <c r="AM394" s="30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Pedialyte</t>
        </is>
      </c>
      <c r="B395" s="15" t="inlineStr">
        <is>
          <t>Pedialyte Sport | Berry | 24-pack 495mL</t>
        </is>
      </c>
      <c r="C395" s="15" t="inlineStr">
        <is>
          <t>2) Electrolyte beverage (RTD)</t>
        </is>
      </c>
      <c r="D395" s="15" t="inlineStr">
        <is>
          <t>495 mL bottle</t>
        </is>
      </c>
      <c r="E395" s="29" t="n">
        <v>24</v>
      </c>
      <c r="F395" s="30" t="n"/>
      <c r="G395" s="31">
        <f>IF(AND(ISNUMBER($F395),ISNUMBER($E395),$E395&lt;&gt;0),$F395/$E395,"")</f>
        <v/>
      </c>
      <c r="H395" s="31">
        <f>IF(AND(ISNUMBER($F395),ISNUMBER($AL395),ISNUMBER($E395),($AL395*$E395)&lt;&gt;0),$F395/($AL395*$E395)*100,"")</f>
        <v/>
      </c>
      <c r="I395" s="32" t="n"/>
      <c r="J395" s="33" t="n"/>
      <c r="K395" s="31">
        <f>IF(AND(ISNUMBER($F395),ISNUMBER($J395)),$F395*(1-$J395),"")</f>
        <v/>
      </c>
      <c r="L395" s="32" t="n"/>
      <c r="M395" s="32" t="n"/>
      <c r="N395" s="31">
        <f>IF(ISNUMBER($F395),($F395-IF(ISNUMBER($AM395),$AM395,0))*(1-IF(ISNUMBER($J395),$J395,0)),"")</f>
        <v/>
      </c>
      <c r="O395" s="15" t="inlineStr">
        <is>
          <t>Berry</t>
        </is>
      </c>
      <c r="P395" s="29" t="n">
        <v>0</v>
      </c>
      <c r="Q395" s="29" t="n">
        <v>490</v>
      </c>
      <c r="R395" s="29" t="n">
        <v>350</v>
      </c>
      <c r="S395" s="29" t="n">
        <v>11</v>
      </c>
      <c r="T395" s="29" t="n">
        <v>45</v>
      </c>
      <c r="U395" s="15" t="inlineStr">
        <is>
          <t>Sugar + sucralose</t>
        </is>
      </c>
      <c r="V395" s="15" t="inlineStr">
        <is>
          <t>High-electrolyte rapid rehydration for athletes</t>
        </is>
      </c>
      <c r="W395" s="32" t="n"/>
      <c r="X395" s="32" t="n"/>
      <c r="Y395" s="32" t="n"/>
      <c r="Z395" s="32" t="n"/>
      <c r="AA395" s="15" t="inlineStr">
        <is>
          <t>Medium</t>
        </is>
      </c>
      <c r="AB395" s="15" t="inlineStr">
        <is>
          <t>Sport line of clinical brand</t>
        </is>
      </c>
      <c r="AC395" s="15" t="inlineStr">
        <is>
          <t>Clinical-grade sport rehydration</t>
        </is>
      </c>
      <c r="AD395" s="15" t="inlineStr">
        <is>
          <t>Medical-brand electrolytes for sport.</t>
        </is>
      </c>
      <c r="AE395" s="32" t="n"/>
      <c r="AF395" s="34">
        <f>IF(AND(ISNUMBER($P395),ISNUMBER($AL395),$AL395&lt;&gt;0),ROUND($P395/$AL395*100,1),"")</f>
        <v/>
      </c>
      <c r="AG395" s="35">
        <f>IF(AND(ISNUMBER($S395),ISNUMBER($AL395),$AL395&lt;&gt;0),ROUND($S395/$AL395*100,2),"")</f>
        <v/>
      </c>
      <c r="AH395" s="34">
        <f>IF(AND(ISNUMBER($Q395),ISNUMBER($AL395),$AL395&lt;&gt;0),ROUND($Q395/$AL395*100,1),"")</f>
        <v/>
      </c>
      <c r="AI395" s="29">
        <f>IF(ISNUMBER($S395),IF($S395&lt;=1,"Yes","No"),"n/a")</f>
        <v/>
      </c>
      <c r="AJ395" s="29">
        <f>IF(ISNUMBER($S395),ROUND(MAX(0,MIN(100,100-$S395*2.5-IF(ISNUMBER($T395),$T395,0)*0.12+IF($S395&lt;=1,12,0))),0),"")</f>
        <v/>
      </c>
      <c r="AK395" s="29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29" t="n">
        <v>495</v>
      </c>
      <c r="AM395" s="30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Pedialyte</t>
        </is>
      </c>
      <c r="B396" s="15" t="inlineStr">
        <is>
          <t>Pedialyte Sport | Fruit Punch | single 495mL</t>
        </is>
      </c>
      <c r="C396" s="15" t="inlineStr">
        <is>
          <t>2) Electrolyte beverage (RTD)</t>
        </is>
      </c>
      <c r="D396" s="15" t="inlineStr">
        <is>
          <t>495 mL bottle</t>
        </is>
      </c>
      <c r="E396" s="29" t="n">
        <v>1</v>
      </c>
      <c r="F396" s="30" t="n"/>
      <c r="G396" s="31">
        <f>IF(AND(ISNUMBER($F396),ISNUMBER($E396),$E396&lt;&gt;0),$F396/$E396,"")</f>
        <v/>
      </c>
      <c r="H396" s="31">
        <f>IF(AND(ISNUMBER($F396),ISNUMBER($AL396),ISNUMBER($E396),($AL396*$E396)&lt;&gt;0),$F396/($AL396*$E396)*100,"")</f>
        <v/>
      </c>
      <c r="I396" s="32" t="n"/>
      <c r="J396" s="33" t="n"/>
      <c r="K396" s="31">
        <f>IF(AND(ISNUMBER($F396),ISNUMBER($J396)),$F396*(1-$J396),"")</f>
        <v/>
      </c>
      <c r="L396" s="32" t="n"/>
      <c r="M396" s="32" t="n"/>
      <c r="N396" s="31">
        <f>IF(ISNUMBER($F396),($F396-IF(ISNUMBER($AM396),$AM396,0))*(1-IF(ISNUMBER($J396),$J396,0)),"")</f>
        <v/>
      </c>
      <c r="O396" s="15" t="inlineStr">
        <is>
          <t>Fruit Punch</t>
        </is>
      </c>
      <c r="P396" s="29" t="n">
        <v>0</v>
      </c>
      <c r="Q396" s="29" t="n">
        <v>490</v>
      </c>
      <c r="R396" s="29" t="n">
        <v>350</v>
      </c>
      <c r="S396" s="29" t="n">
        <v>11</v>
      </c>
      <c r="T396" s="29" t="n">
        <v>45</v>
      </c>
      <c r="U396" s="15" t="inlineStr">
        <is>
          <t>Sugar + sucralose</t>
        </is>
      </c>
      <c r="V396" s="15" t="inlineStr">
        <is>
          <t>High-electrolyte rapid rehydration for athletes</t>
        </is>
      </c>
      <c r="W396" s="32" t="n"/>
      <c r="X396" s="32" t="n"/>
      <c r="Y396" s="32" t="n"/>
      <c r="Z396" s="32" t="n"/>
      <c r="AA396" s="15" t="inlineStr">
        <is>
          <t>Medium</t>
        </is>
      </c>
      <c r="AB396" s="15" t="inlineStr">
        <is>
          <t>Sport line of clinical brand</t>
        </is>
      </c>
      <c r="AC396" s="15" t="inlineStr">
        <is>
          <t>Clinical-grade sport rehydration</t>
        </is>
      </c>
      <c r="AD396" s="15" t="inlineStr">
        <is>
          <t>Medical-brand electrolytes for sport.</t>
        </is>
      </c>
      <c r="AE396" s="32" t="n"/>
      <c r="AF396" s="34">
        <f>IF(AND(ISNUMBER($P396),ISNUMBER($AL396),$AL396&lt;&gt;0),ROUND($P396/$AL396*100,1),"")</f>
        <v/>
      </c>
      <c r="AG396" s="35">
        <f>IF(AND(ISNUMBER($S396),ISNUMBER($AL396),$AL396&lt;&gt;0),ROUND($S396/$AL396*100,2),"")</f>
        <v/>
      </c>
      <c r="AH396" s="34">
        <f>IF(AND(ISNUMBER($Q396),ISNUMBER($AL396),$AL396&lt;&gt;0),ROUND($Q396/$AL396*100,1),"")</f>
        <v/>
      </c>
      <c r="AI396" s="29">
        <f>IF(ISNUMBER($S396),IF($S396&lt;=1,"Yes","No"),"n/a")</f>
        <v/>
      </c>
      <c r="AJ396" s="29">
        <f>IF(ISNUMBER($S396),ROUND(MAX(0,MIN(100,100-$S396*2.5-IF(ISNUMBER($T396),$T396,0)*0.12+IF($S396&lt;=1,12,0))),0),"")</f>
        <v/>
      </c>
      <c r="AK396" s="29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29" t="n">
        <v>495</v>
      </c>
      <c r="AM396" s="30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Pedialyte</t>
        </is>
      </c>
      <c r="B397" s="15" t="inlineStr">
        <is>
          <t>Pedialyte Sport | Fruit Punch | 8-pack 495mL</t>
        </is>
      </c>
      <c r="C397" s="15" t="inlineStr">
        <is>
          <t>2) Electrolyte beverage (RTD)</t>
        </is>
      </c>
      <c r="D397" s="15" t="inlineStr">
        <is>
          <t>495 mL bottle</t>
        </is>
      </c>
      <c r="E397" s="29" t="n">
        <v>8</v>
      </c>
      <c r="F397" s="30" t="n"/>
      <c r="G397" s="31">
        <f>IF(AND(ISNUMBER($F397),ISNUMBER($E397),$E397&lt;&gt;0),$F397/$E397,"")</f>
        <v/>
      </c>
      <c r="H397" s="31">
        <f>IF(AND(ISNUMBER($F397),ISNUMBER($AL397),ISNUMBER($E397),($AL397*$E397)&lt;&gt;0),$F397/($AL397*$E397)*100,"")</f>
        <v/>
      </c>
      <c r="I397" s="32" t="n"/>
      <c r="J397" s="33" t="n"/>
      <c r="K397" s="31">
        <f>IF(AND(ISNUMBER($F397),ISNUMBER($J397)),$F397*(1-$J397),"")</f>
        <v/>
      </c>
      <c r="L397" s="32" t="n"/>
      <c r="M397" s="32" t="n"/>
      <c r="N397" s="31">
        <f>IF(ISNUMBER($F397),($F397-IF(ISNUMBER($AM397),$AM397,0))*(1-IF(ISNUMBER($J397),$J397,0)),"")</f>
        <v/>
      </c>
      <c r="O397" s="15" t="inlineStr">
        <is>
          <t>Fruit Punch</t>
        </is>
      </c>
      <c r="P397" s="29" t="n">
        <v>0</v>
      </c>
      <c r="Q397" s="29" t="n">
        <v>490</v>
      </c>
      <c r="R397" s="29" t="n">
        <v>350</v>
      </c>
      <c r="S397" s="29" t="n">
        <v>11</v>
      </c>
      <c r="T397" s="29" t="n">
        <v>45</v>
      </c>
      <c r="U397" s="15" t="inlineStr">
        <is>
          <t>Sugar + sucralose</t>
        </is>
      </c>
      <c r="V397" s="15" t="inlineStr">
        <is>
          <t>High-electrolyte rapid rehydration for athletes</t>
        </is>
      </c>
      <c r="W397" s="32" t="n"/>
      <c r="X397" s="32" t="n"/>
      <c r="Y397" s="32" t="n"/>
      <c r="Z397" s="32" t="n"/>
      <c r="AA397" s="15" t="inlineStr">
        <is>
          <t>Medium</t>
        </is>
      </c>
      <c r="AB397" s="15" t="inlineStr">
        <is>
          <t>Sport line of clinical brand</t>
        </is>
      </c>
      <c r="AC397" s="15" t="inlineStr">
        <is>
          <t>Clinical-grade sport rehydration</t>
        </is>
      </c>
      <c r="AD397" s="15" t="inlineStr">
        <is>
          <t>Medical-brand electrolytes for sport.</t>
        </is>
      </c>
      <c r="AE397" s="32" t="n"/>
      <c r="AF397" s="34">
        <f>IF(AND(ISNUMBER($P397),ISNUMBER($AL397),$AL397&lt;&gt;0),ROUND($P397/$AL397*100,1),"")</f>
        <v/>
      </c>
      <c r="AG397" s="35">
        <f>IF(AND(ISNUMBER($S397),ISNUMBER($AL397),$AL397&lt;&gt;0),ROUND($S397/$AL397*100,2),"")</f>
        <v/>
      </c>
      <c r="AH397" s="34">
        <f>IF(AND(ISNUMBER($Q397),ISNUMBER($AL397),$AL397&lt;&gt;0),ROUND($Q397/$AL397*100,1),"")</f>
        <v/>
      </c>
      <c r="AI397" s="29">
        <f>IF(ISNUMBER($S397),IF($S397&lt;=1,"Yes","No"),"n/a")</f>
        <v/>
      </c>
      <c r="AJ397" s="29">
        <f>IF(ISNUMBER($S397),ROUND(MAX(0,MIN(100,100-$S397*2.5-IF(ISNUMBER($T397),$T397,0)*0.12+IF($S397&lt;=1,12,0))),0),"")</f>
        <v/>
      </c>
      <c r="AK397" s="29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29" t="n">
        <v>495</v>
      </c>
      <c r="AM397" s="30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Pedialyte</t>
        </is>
      </c>
      <c r="B398" s="15" t="inlineStr">
        <is>
          <t>Pedialyte Sport | Fruit Punch | 12-pack 495mL</t>
        </is>
      </c>
      <c r="C398" s="15" t="inlineStr">
        <is>
          <t>2) Electrolyte beverage (RTD)</t>
        </is>
      </c>
      <c r="D398" s="15" t="inlineStr">
        <is>
          <t>495 mL bottle</t>
        </is>
      </c>
      <c r="E398" s="29" t="n">
        <v>12</v>
      </c>
      <c r="F398" s="30" t="n"/>
      <c r="G398" s="31">
        <f>IF(AND(ISNUMBER($F398),ISNUMBER($E398),$E398&lt;&gt;0),$F398/$E398,"")</f>
        <v/>
      </c>
      <c r="H398" s="31">
        <f>IF(AND(ISNUMBER($F398),ISNUMBER($AL398),ISNUMBER($E398),($AL398*$E398)&lt;&gt;0),$F398/($AL398*$E398)*100,"")</f>
        <v/>
      </c>
      <c r="I398" s="32" t="n"/>
      <c r="J398" s="33" t="n"/>
      <c r="K398" s="31">
        <f>IF(AND(ISNUMBER($F398),ISNUMBER($J398)),$F398*(1-$J398),"")</f>
        <v/>
      </c>
      <c r="L398" s="32" t="n"/>
      <c r="M398" s="32" t="n"/>
      <c r="N398" s="31">
        <f>IF(ISNUMBER($F398),($F398-IF(ISNUMBER($AM398),$AM398,0))*(1-IF(ISNUMBER($J398),$J398,0)),"")</f>
        <v/>
      </c>
      <c r="O398" s="15" t="inlineStr">
        <is>
          <t>Fruit Punch</t>
        </is>
      </c>
      <c r="P398" s="29" t="n">
        <v>0</v>
      </c>
      <c r="Q398" s="29" t="n">
        <v>490</v>
      </c>
      <c r="R398" s="29" t="n">
        <v>350</v>
      </c>
      <c r="S398" s="29" t="n">
        <v>11</v>
      </c>
      <c r="T398" s="29" t="n">
        <v>45</v>
      </c>
      <c r="U398" s="15" t="inlineStr">
        <is>
          <t>Sugar + sucralose</t>
        </is>
      </c>
      <c r="V398" s="15" t="inlineStr">
        <is>
          <t>High-electrolyte rapid rehydration for athletes</t>
        </is>
      </c>
      <c r="W398" s="32" t="n"/>
      <c r="X398" s="32" t="n"/>
      <c r="Y398" s="32" t="n"/>
      <c r="Z398" s="32" t="n"/>
      <c r="AA398" s="15" t="inlineStr">
        <is>
          <t>Medium</t>
        </is>
      </c>
      <c r="AB398" s="15" t="inlineStr">
        <is>
          <t>Sport line of clinical brand</t>
        </is>
      </c>
      <c r="AC398" s="15" t="inlineStr">
        <is>
          <t>Clinical-grade sport rehydration</t>
        </is>
      </c>
      <c r="AD398" s="15" t="inlineStr">
        <is>
          <t>Medical-brand electrolytes for sport.</t>
        </is>
      </c>
      <c r="AE398" s="32" t="n"/>
      <c r="AF398" s="34">
        <f>IF(AND(ISNUMBER($P398),ISNUMBER($AL398),$AL398&lt;&gt;0),ROUND($P398/$AL398*100,1),"")</f>
        <v/>
      </c>
      <c r="AG398" s="35">
        <f>IF(AND(ISNUMBER($S398),ISNUMBER($AL398),$AL398&lt;&gt;0),ROUND($S398/$AL398*100,2),"")</f>
        <v/>
      </c>
      <c r="AH398" s="34">
        <f>IF(AND(ISNUMBER($Q398),ISNUMBER($AL398),$AL398&lt;&gt;0),ROUND($Q398/$AL398*100,1),"")</f>
        <v/>
      </c>
      <c r="AI398" s="29">
        <f>IF(ISNUMBER($S398),IF($S398&lt;=1,"Yes","No"),"n/a")</f>
        <v/>
      </c>
      <c r="AJ398" s="29">
        <f>IF(ISNUMBER($S398),ROUND(MAX(0,MIN(100,100-$S398*2.5-IF(ISNUMBER($T398),$T398,0)*0.12+IF($S398&lt;=1,12,0))),0),"")</f>
        <v/>
      </c>
      <c r="AK398" s="29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29" t="n">
        <v>495</v>
      </c>
      <c r="AM398" s="30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Pedialyte</t>
        </is>
      </c>
      <c r="B399" s="15" t="inlineStr">
        <is>
          <t>Pedialyte Sport | Fruit Punch | 18-pack 495mL</t>
        </is>
      </c>
      <c r="C399" s="15" t="inlineStr">
        <is>
          <t>2) Electrolyte beverage (RTD)</t>
        </is>
      </c>
      <c r="D399" s="15" t="inlineStr">
        <is>
          <t>495 mL bottle</t>
        </is>
      </c>
      <c r="E399" s="29" t="n">
        <v>18</v>
      </c>
      <c r="F399" s="30" t="n"/>
      <c r="G399" s="31">
        <f>IF(AND(ISNUMBER($F399),ISNUMBER($E399),$E399&lt;&gt;0),$F399/$E399,"")</f>
        <v/>
      </c>
      <c r="H399" s="31">
        <f>IF(AND(ISNUMBER($F399),ISNUMBER($AL399),ISNUMBER($E399),($AL399*$E399)&lt;&gt;0),$F399/($AL399*$E399)*100,"")</f>
        <v/>
      </c>
      <c r="I399" s="32" t="n"/>
      <c r="J399" s="33" t="n"/>
      <c r="K399" s="31">
        <f>IF(AND(ISNUMBER($F399),ISNUMBER($J399)),$F399*(1-$J399),"")</f>
        <v/>
      </c>
      <c r="L399" s="32" t="n"/>
      <c r="M399" s="32" t="n"/>
      <c r="N399" s="31">
        <f>IF(ISNUMBER($F399),($F399-IF(ISNUMBER($AM399),$AM399,0))*(1-IF(ISNUMBER($J399),$J399,0)),"")</f>
        <v/>
      </c>
      <c r="O399" s="15" t="inlineStr">
        <is>
          <t>Fruit Punch</t>
        </is>
      </c>
      <c r="P399" s="29" t="n">
        <v>0</v>
      </c>
      <c r="Q399" s="29" t="n">
        <v>490</v>
      </c>
      <c r="R399" s="29" t="n">
        <v>350</v>
      </c>
      <c r="S399" s="29" t="n">
        <v>11</v>
      </c>
      <c r="T399" s="29" t="n">
        <v>45</v>
      </c>
      <c r="U399" s="15" t="inlineStr">
        <is>
          <t>Sugar + sucralose</t>
        </is>
      </c>
      <c r="V399" s="15" t="inlineStr">
        <is>
          <t>High-electrolyte rapid rehydration for athletes</t>
        </is>
      </c>
      <c r="W399" s="32" t="n"/>
      <c r="X399" s="32" t="n"/>
      <c r="Y399" s="32" t="n"/>
      <c r="Z399" s="32" t="n"/>
      <c r="AA399" s="15" t="inlineStr">
        <is>
          <t>Medium</t>
        </is>
      </c>
      <c r="AB399" s="15" t="inlineStr">
        <is>
          <t>Sport line of clinical brand</t>
        </is>
      </c>
      <c r="AC399" s="15" t="inlineStr">
        <is>
          <t>Clinical-grade sport rehydration</t>
        </is>
      </c>
      <c r="AD399" s="15" t="inlineStr">
        <is>
          <t>Medical-brand electrolytes for sport.</t>
        </is>
      </c>
      <c r="AE399" s="32" t="n"/>
      <c r="AF399" s="34">
        <f>IF(AND(ISNUMBER($P399),ISNUMBER($AL399),$AL399&lt;&gt;0),ROUND($P399/$AL399*100,1),"")</f>
        <v/>
      </c>
      <c r="AG399" s="35">
        <f>IF(AND(ISNUMBER($S399),ISNUMBER($AL399),$AL399&lt;&gt;0),ROUND($S399/$AL399*100,2),"")</f>
        <v/>
      </c>
      <c r="AH399" s="34">
        <f>IF(AND(ISNUMBER($Q399),ISNUMBER($AL399),$AL399&lt;&gt;0),ROUND($Q399/$AL399*100,1),"")</f>
        <v/>
      </c>
      <c r="AI399" s="29">
        <f>IF(ISNUMBER($S399),IF($S399&lt;=1,"Yes","No"),"n/a")</f>
        <v/>
      </c>
      <c r="AJ399" s="29">
        <f>IF(ISNUMBER($S399),ROUND(MAX(0,MIN(100,100-$S399*2.5-IF(ISNUMBER($T399),$T399,0)*0.12+IF($S399&lt;=1,12,0))),0),"")</f>
        <v/>
      </c>
      <c r="AK399" s="29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29" t="n">
        <v>495</v>
      </c>
      <c r="AM399" s="30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Pedialyte</t>
        </is>
      </c>
      <c r="B400" s="15" t="inlineStr">
        <is>
          <t>Pedialyte Sport | Fruit Punch | 24-pack 495mL</t>
        </is>
      </c>
      <c r="C400" s="15" t="inlineStr">
        <is>
          <t>2) Electrolyte beverage (RTD)</t>
        </is>
      </c>
      <c r="D400" s="15" t="inlineStr">
        <is>
          <t>495 mL bottle</t>
        </is>
      </c>
      <c r="E400" s="29" t="n">
        <v>24</v>
      </c>
      <c r="F400" s="30" t="n"/>
      <c r="G400" s="31">
        <f>IF(AND(ISNUMBER($F400),ISNUMBER($E400),$E400&lt;&gt;0),$F400/$E400,"")</f>
        <v/>
      </c>
      <c r="H400" s="31">
        <f>IF(AND(ISNUMBER($F400),ISNUMBER($AL400),ISNUMBER($E400),($AL400*$E400)&lt;&gt;0),$F400/($AL400*$E400)*100,"")</f>
        <v/>
      </c>
      <c r="I400" s="32" t="n"/>
      <c r="J400" s="33" t="n"/>
      <c r="K400" s="31">
        <f>IF(AND(ISNUMBER($F400),ISNUMBER($J400)),$F400*(1-$J400),"")</f>
        <v/>
      </c>
      <c r="L400" s="32" t="n"/>
      <c r="M400" s="32" t="n"/>
      <c r="N400" s="31">
        <f>IF(ISNUMBER($F400),($F400-IF(ISNUMBER($AM400),$AM400,0))*(1-IF(ISNUMBER($J400),$J400,0)),"")</f>
        <v/>
      </c>
      <c r="O400" s="15" t="inlineStr">
        <is>
          <t>Fruit Punch</t>
        </is>
      </c>
      <c r="P400" s="29" t="n">
        <v>0</v>
      </c>
      <c r="Q400" s="29" t="n">
        <v>490</v>
      </c>
      <c r="R400" s="29" t="n">
        <v>350</v>
      </c>
      <c r="S400" s="29" t="n">
        <v>11</v>
      </c>
      <c r="T400" s="29" t="n">
        <v>45</v>
      </c>
      <c r="U400" s="15" t="inlineStr">
        <is>
          <t>Sugar + sucralose</t>
        </is>
      </c>
      <c r="V400" s="15" t="inlineStr">
        <is>
          <t>High-electrolyte rapid rehydration for athletes</t>
        </is>
      </c>
      <c r="W400" s="32" t="n"/>
      <c r="X400" s="32" t="n"/>
      <c r="Y400" s="32" t="n"/>
      <c r="Z400" s="32" t="n"/>
      <c r="AA400" s="15" t="inlineStr">
        <is>
          <t>Medium</t>
        </is>
      </c>
      <c r="AB400" s="15" t="inlineStr">
        <is>
          <t>Sport line of clinical brand</t>
        </is>
      </c>
      <c r="AC400" s="15" t="inlineStr">
        <is>
          <t>Clinical-grade sport rehydration</t>
        </is>
      </c>
      <c r="AD400" s="15" t="inlineStr">
        <is>
          <t>Medical-brand electrolytes for sport.</t>
        </is>
      </c>
      <c r="AE400" s="32" t="n"/>
      <c r="AF400" s="34">
        <f>IF(AND(ISNUMBER($P400),ISNUMBER($AL400),$AL400&lt;&gt;0),ROUND($P400/$AL400*100,1),"")</f>
        <v/>
      </c>
      <c r="AG400" s="35">
        <f>IF(AND(ISNUMBER($S400),ISNUMBER($AL400),$AL400&lt;&gt;0),ROUND($S400/$AL400*100,2),"")</f>
        <v/>
      </c>
      <c r="AH400" s="34">
        <f>IF(AND(ISNUMBER($Q400),ISNUMBER($AL400),$AL400&lt;&gt;0),ROUND($Q400/$AL400*100,1),"")</f>
        <v/>
      </c>
      <c r="AI400" s="29">
        <f>IF(ISNUMBER($S400),IF($S400&lt;=1,"Yes","No"),"n/a")</f>
        <v/>
      </c>
      <c r="AJ400" s="29">
        <f>IF(ISNUMBER($S400),ROUND(MAX(0,MIN(100,100-$S400*2.5-IF(ISNUMBER($T400),$T400,0)*0.12+IF($S400&lt;=1,12,0))),0),"")</f>
        <v/>
      </c>
      <c r="AK400" s="29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29" t="n">
        <v>495</v>
      </c>
      <c r="AM400" s="30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Pedialyte</t>
        </is>
      </c>
      <c r="B401" s="15" t="inlineStr">
        <is>
          <t>Pedialyte Sport | Cherry | single 495mL</t>
        </is>
      </c>
      <c r="C401" s="15" t="inlineStr">
        <is>
          <t>2) Electrolyte beverage (RTD)</t>
        </is>
      </c>
      <c r="D401" s="15" t="inlineStr">
        <is>
          <t>495 mL bottle</t>
        </is>
      </c>
      <c r="E401" s="29" t="n">
        <v>1</v>
      </c>
      <c r="F401" s="30" t="n"/>
      <c r="G401" s="31">
        <f>IF(AND(ISNUMBER($F401),ISNUMBER($E401),$E401&lt;&gt;0),$F401/$E401,"")</f>
        <v/>
      </c>
      <c r="H401" s="31">
        <f>IF(AND(ISNUMBER($F401),ISNUMBER($AL401),ISNUMBER($E401),($AL401*$E401)&lt;&gt;0),$F401/($AL401*$E401)*100,"")</f>
        <v/>
      </c>
      <c r="I401" s="32" t="n"/>
      <c r="J401" s="33" t="n"/>
      <c r="K401" s="31">
        <f>IF(AND(ISNUMBER($F401),ISNUMBER($J401)),$F401*(1-$J401),"")</f>
        <v/>
      </c>
      <c r="L401" s="32" t="n"/>
      <c r="M401" s="32" t="n"/>
      <c r="N401" s="31">
        <f>IF(ISNUMBER($F401),($F401-IF(ISNUMBER($AM401),$AM401,0))*(1-IF(ISNUMBER($J401),$J401,0)),"")</f>
        <v/>
      </c>
      <c r="O401" s="15" t="inlineStr">
        <is>
          <t>Cherry</t>
        </is>
      </c>
      <c r="P401" s="29" t="n">
        <v>0</v>
      </c>
      <c r="Q401" s="29" t="n">
        <v>490</v>
      </c>
      <c r="R401" s="29" t="n">
        <v>350</v>
      </c>
      <c r="S401" s="29" t="n">
        <v>11</v>
      </c>
      <c r="T401" s="29" t="n">
        <v>45</v>
      </c>
      <c r="U401" s="15" t="inlineStr">
        <is>
          <t>Sugar + sucralose</t>
        </is>
      </c>
      <c r="V401" s="15" t="inlineStr">
        <is>
          <t>High-electrolyte rapid rehydration for athletes</t>
        </is>
      </c>
      <c r="W401" s="32" t="n"/>
      <c r="X401" s="32" t="n"/>
      <c r="Y401" s="32" t="n"/>
      <c r="Z401" s="32" t="n"/>
      <c r="AA401" s="15" t="inlineStr">
        <is>
          <t>Medium</t>
        </is>
      </c>
      <c r="AB401" s="15" t="inlineStr">
        <is>
          <t>Sport line of clinical brand</t>
        </is>
      </c>
      <c r="AC401" s="15" t="inlineStr">
        <is>
          <t>Clinical-grade sport rehydration</t>
        </is>
      </c>
      <c r="AD401" s="15" t="inlineStr">
        <is>
          <t>Medical-brand electrolytes for sport.</t>
        </is>
      </c>
      <c r="AE401" s="32" t="n"/>
      <c r="AF401" s="34">
        <f>IF(AND(ISNUMBER($P401),ISNUMBER($AL401),$AL401&lt;&gt;0),ROUND($P401/$AL401*100,1),"")</f>
        <v/>
      </c>
      <c r="AG401" s="35">
        <f>IF(AND(ISNUMBER($S401),ISNUMBER($AL401),$AL401&lt;&gt;0),ROUND($S401/$AL401*100,2),"")</f>
        <v/>
      </c>
      <c r="AH401" s="34">
        <f>IF(AND(ISNUMBER($Q401),ISNUMBER($AL401),$AL401&lt;&gt;0),ROUND($Q401/$AL401*100,1),"")</f>
        <v/>
      </c>
      <c r="AI401" s="29">
        <f>IF(ISNUMBER($S401),IF($S401&lt;=1,"Yes","No"),"n/a")</f>
        <v/>
      </c>
      <c r="AJ401" s="29">
        <f>IF(ISNUMBER($S401),ROUND(MAX(0,MIN(100,100-$S401*2.5-IF(ISNUMBER($T401),$T401,0)*0.12+IF($S401&lt;=1,12,0))),0),"")</f>
        <v/>
      </c>
      <c r="AK401" s="29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29" t="n">
        <v>495</v>
      </c>
      <c r="AM401" s="30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Pedialyte</t>
        </is>
      </c>
      <c r="B402" s="15" t="inlineStr">
        <is>
          <t>Pedialyte Sport | Cherry | 8-pack 495mL</t>
        </is>
      </c>
      <c r="C402" s="15" t="inlineStr">
        <is>
          <t>2) Electrolyte beverage (RTD)</t>
        </is>
      </c>
      <c r="D402" s="15" t="inlineStr">
        <is>
          <t>495 mL bottle</t>
        </is>
      </c>
      <c r="E402" s="29" t="n">
        <v>8</v>
      </c>
      <c r="F402" s="30" t="n"/>
      <c r="G402" s="31">
        <f>IF(AND(ISNUMBER($F402),ISNUMBER($E402),$E402&lt;&gt;0),$F402/$E402,"")</f>
        <v/>
      </c>
      <c r="H402" s="31">
        <f>IF(AND(ISNUMBER($F402),ISNUMBER($AL402),ISNUMBER($E402),($AL402*$E402)&lt;&gt;0),$F402/($AL402*$E402)*100,"")</f>
        <v/>
      </c>
      <c r="I402" s="32" t="n"/>
      <c r="J402" s="33" t="n"/>
      <c r="K402" s="31">
        <f>IF(AND(ISNUMBER($F402),ISNUMBER($J402)),$F402*(1-$J402),"")</f>
        <v/>
      </c>
      <c r="L402" s="32" t="n"/>
      <c r="M402" s="32" t="n"/>
      <c r="N402" s="31">
        <f>IF(ISNUMBER($F402),($F402-IF(ISNUMBER($AM402),$AM402,0))*(1-IF(ISNUMBER($J402),$J402,0)),"")</f>
        <v/>
      </c>
      <c r="O402" s="15" t="inlineStr">
        <is>
          <t>Cherry</t>
        </is>
      </c>
      <c r="P402" s="29" t="n">
        <v>0</v>
      </c>
      <c r="Q402" s="29" t="n">
        <v>490</v>
      </c>
      <c r="R402" s="29" t="n">
        <v>350</v>
      </c>
      <c r="S402" s="29" t="n">
        <v>11</v>
      </c>
      <c r="T402" s="29" t="n">
        <v>45</v>
      </c>
      <c r="U402" s="15" t="inlineStr">
        <is>
          <t>Sugar + sucralose</t>
        </is>
      </c>
      <c r="V402" s="15" t="inlineStr">
        <is>
          <t>High-electrolyte rapid rehydration for athletes</t>
        </is>
      </c>
      <c r="W402" s="32" t="n"/>
      <c r="X402" s="32" t="n"/>
      <c r="Y402" s="32" t="n"/>
      <c r="Z402" s="32" t="n"/>
      <c r="AA402" s="15" t="inlineStr">
        <is>
          <t>Medium</t>
        </is>
      </c>
      <c r="AB402" s="15" t="inlineStr">
        <is>
          <t>Sport line of clinical brand</t>
        </is>
      </c>
      <c r="AC402" s="15" t="inlineStr">
        <is>
          <t>Clinical-grade sport rehydration</t>
        </is>
      </c>
      <c r="AD402" s="15" t="inlineStr">
        <is>
          <t>Medical-brand electrolytes for sport.</t>
        </is>
      </c>
      <c r="AE402" s="32" t="n"/>
      <c r="AF402" s="34">
        <f>IF(AND(ISNUMBER($P402),ISNUMBER($AL402),$AL402&lt;&gt;0),ROUND($P402/$AL402*100,1),"")</f>
        <v/>
      </c>
      <c r="AG402" s="35">
        <f>IF(AND(ISNUMBER($S402),ISNUMBER($AL402),$AL402&lt;&gt;0),ROUND($S402/$AL402*100,2),"")</f>
        <v/>
      </c>
      <c r="AH402" s="34">
        <f>IF(AND(ISNUMBER($Q402),ISNUMBER($AL402),$AL402&lt;&gt;0),ROUND($Q402/$AL402*100,1),"")</f>
        <v/>
      </c>
      <c r="AI402" s="29">
        <f>IF(ISNUMBER($S402),IF($S402&lt;=1,"Yes","No"),"n/a")</f>
        <v/>
      </c>
      <c r="AJ402" s="29">
        <f>IF(ISNUMBER($S402),ROUND(MAX(0,MIN(100,100-$S402*2.5-IF(ISNUMBER($T402),$T402,0)*0.12+IF($S402&lt;=1,12,0))),0),"")</f>
        <v/>
      </c>
      <c r="AK402" s="29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29" t="n">
        <v>495</v>
      </c>
      <c r="AM402" s="30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Pedialyte</t>
        </is>
      </c>
      <c r="B403" s="15" t="inlineStr">
        <is>
          <t>Pedialyte Sport | Cherry | 12-pack 495mL</t>
        </is>
      </c>
      <c r="C403" s="15" t="inlineStr">
        <is>
          <t>2) Electrolyte beverage (RTD)</t>
        </is>
      </c>
      <c r="D403" s="15" t="inlineStr">
        <is>
          <t>495 mL bottle</t>
        </is>
      </c>
      <c r="E403" s="29" t="n">
        <v>12</v>
      </c>
      <c r="F403" s="30" t="n"/>
      <c r="G403" s="31">
        <f>IF(AND(ISNUMBER($F403),ISNUMBER($E403),$E403&lt;&gt;0),$F403/$E403,"")</f>
        <v/>
      </c>
      <c r="H403" s="31">
        <f>IF(AND(ISNUMBER($F403),ISNUMBER($AL403),ISNUMBER($E403),($AL403*$E403)&lt;&gt;0),$F403/($AL403*$E403)*100,"")</f>
        <v/>
      </c>
      <c r="I403" s="32" t="n"/>
      <c r="J403" s="33" t="n"/>
      <c r="K403" s="31">
        <f>IF(AND(ISNUMBER($F403),ISNUMBER($J403)),$F403*(1-$J403),"")</f>
        <v/>
      </c>
      <c r="L403" s="32" t="n"/>
      <c r="M403" s="32" t="n"/>
      <c r="N403" s="31">
        <f>IF(ISNUMBER($F403),($F403-IF(ISNUMBER($AM403),$AM403,0))*(1-IF(ISNUMBER($J403),$J403,0)),"")</f>
        <v/>
      </c>
      <c r="O403" s="15" t="inlineStr">
        <is>
          <t>Cherry</t>
        </is>
      </c>
      <c r="P403" s="29" t="n">
        <v>0</v>
      </c>
      <c r="Q403" s="29" t="n">
        <v>490</v>
      </c>
      <c r="R403" s="29" t="n">
        <v>350</v>
      </c>
      <c r="S403" s="29" t="n">
        <v>11</v>
      </c>
      <c r="T403" s="29" t="n">
        <v>45</v>
      </c>
      <c r="U403" s="15" t="inlineStr">
        <is>
          <t>Sugar + sucralose</t>
        </is>
      </c>
      <c r="V403" s="15" t="inlineStr">
        <is>
          <t>High-electrolyte rapid rehydration for athletes</t>
        </is>
      </c>
      <c r="W403" s="32" t="n"/>
      <c r="X403" s="32" t="n"/>
      <c r="Y403" s="32" t="n"/>
      <c r="Z403" s="32" t="n"/>
      <c r="AA403" s="15" t="inlineStr">
        <is>
          <t>Medium</t>
        </is>
      </c>
      <c r="AB403" s="15" t="inlineStr">
        <is>
          <t>Sport line of clinical brand</t>
        </is>
      </c>
      <c r="AC403" s="15" t="inlineStr">
        <is>
          <t>Clinical-grade sport rehydration</t>
        </is>
      </c>
      <c r="AD403" s="15" t="inlineStr">
        <is>
          <t>Medical-brand electrolytes for sport.</t>
        </is>
      </c>
      <c r="AE403" s="32" t="n"/>
      <c r="AF403" s="34">
        <f>IF(AND(ISNUMBER($P403),ISNUMBER($AL403),$AL403&lt;&gt;0),ROUND($P403/$AL403*100,1),"")</f>
        <v/>
      </c>
      <c r="AG403" s="35">
        <f>IF(AND(ISNUMBER($S403),ISNUMBER($AL403),$AL403&lt;&gt;0),ROUND($S403/$AL403*100,2),"")</f>
        <v/>
      </c>
      <c r="AH403" s="34">
        <f>IF(AND(ISNUMBER($Q403),ISNUMBER($AL403),$AL403&lt;&gt;0),ROUND($Q403/$AL403*100,1),"")</f>
        <v/>
      </c>
      <c r="AI403" s="29">
        <f>IF(ISNUMBER($S403),IF($S403&lt;=1,"Yes","No"),"n/a")</f>
        <v/>
      </c>
      <c r="AJ403" s="29">
        <f>IF(ISNUMBER($S403),ROUND(MAX(0,MIN(100,100-$S403*2.5-IF(ISNUMBER($T403),$T403,0)*0.12+IF($S403&lt;=1,12,0))),0),"")</f>
        <v/>
      </c>
      <c r="AK403" s="29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29" t="n">
        <v>495</v>
      </c>
      <c r="AM403" s="30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Pedialyte</t>
        </is>
      </c>
      <c r="B404" s="15" t="inlineStr">
        <is>
          <t>Pedialyte Sport | Cherry | 18-pack 495mL</t>
        </is>
      </c>
      <c r="C404" s="15" t="inlineStr">
        <is>
          <t>2) Electrolyte beverage (RTD)</t>
        </is>
      </c>
      <c r="D404" s="15" t="inlineStr">
        <is>
          <t>495 mL bottle</t>
        </is>
      </c>
      <c r="E404" s="29" t="n">
        <v>18</v>
      </c>
      <c r="F404" s="30" t="n"/>
      <c r="G404" s="31">
        <f>IF(AND(ISNUMBER($F404),ISNUMBER($E404),$E404&lt;&gt;0),$F404/$E404,"")</f>
        <v/>
      </c>
      <c r="H404" s="31">
        <f>IF(AND(ISNUMBER($F404),ISNUMBER($AL404),ISNUMBER($E404),($AL404*$E404)&lt;&gt;0),$F404/($AL404*$E404)*100,"")</f>
        <v/>
      </c>
      <c r="I404" s="32" t="n"/>
      <c r="J404" s="33" t="n"/>
      <c r="K404" s="31">
        <f>IF(AND(ISNUMBER($F404),ISNUMBER($J404)),$F404*(1-$J404),"")</f>
        <v/>
      </c>
      <c r="L404" s="32" t="n"/>
      <c r="M404" s="32" t="n"/>
      <c r="N404" s="31">
        <f>IF(ISNUMBER($F404),($F404-IF(ISNUMBER($AM404),$AM404,0))*(1-IF(ISNUMBER($J404),$J404,0)),"")</f>
        <v/>
      </c>
      <c r="O404" s="15" t="inlineStr">
        <is>
          <t>Cherry</t>
        </is>
      </c>
      <c r="P404" s="29" t="n">
        <v>0</v>
      </c>
      <c r="Q404" s="29" t="n">
        <v>490</v>
      </c>
      <c r="R404" s="29" t="n">
        <v>350</v>
      </c>
      <c r="S404" s="29" t="n">
        <v>11</v>
      </c>
      <c r="T404" s="29" t="n">
        <v>45</v>
      </c>
      <c r="U404" s="15" t="inlineStr">
        <is>
          <t>Sugar + sucralose</t>
        </is>
      </c>
      <c r="V404" s="15" t="inlineStr">
        <is>
          <t>High-electrolyte rapid rehydration for athletes</t>
        </is>
      </c>
      <c r="W404" s="32" t="n"/>
      <c r="X404" s="32" t="n"/>
      <c r="Y404" s="32" t="n"/>
      <c r="Z404" s="32" t="n"/>
      <c r="AA404" s="15" t="inlineStr">
        <is>
          <t>Medium</t>
        </is>
      </c>
      <c r="AB404" s="15" t="inlineStr">
        <is>
          <t>Sport line of clinical brand</t>
        </is>
      </c>
      <c r="AC404" s="15" t="inlineStr">
        <is>
          <t>Clinical-grade sport rehydration</t>
        </is>
      </c>
      <c r="AD404" s="15" t="inlineStr">
        <is>
          <t>Medical-brand electrolytes for sport.</t>
        </is>
      </c>
      <c r="AE404" s="32" t="n"/>
      <c r="AF404" s="34">
        <f>IF(AND(ISNUMBER($P404),ISNUMBER($AL404),$AL404&lt;&gt;0),ROUND($P404/$AL404*100,1),"")</f>
        <v/>
      </c>
      <c r="AG404" s="35">
        <f>IF(AND(ISNUMBER($S404),ISNUMBER($AL404),$AL404&lt;&gt;0),ROUND($S404/$AL404*100,2),"")</f>
        <v/>
      </c>
      <c r="AH404" s="34">
        <f>IF(AND(ISNUMBER($Q404),ISNUMBER($AL404),$AL404&lt;&gt;0),ROUND($Q404/$AL404*100,1),"")</f>
        <v/>
      </c>
      <c r="AI404" s="29">
        <f>IF(ISNUMBER($S404),IF($S404&lt;=1,"Yes","No"),"n/a")</f>
        <v/>
      </c>
      <c r="AJ404" s="29">
        <f>IF(ISNUMBER($S404),ROUND(MAX(0,MIN(100,100-$S404*2.5-IF(ISNUMBER($T404),$T404,0)*0.12+IF($S404&lt;=1,12,0))),0),"")</f>
        <v/>
      </c>
      <c r="AK404" s="29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29" t="n">
        <v>495</v>
      </c>
      <c r="AM404" s="30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Pedialyte</t>
        </is>
      </c>
      <c r="B405" s="15" t="inlineStr">
        <is>
          <t>Pedialyte Sport | Cherry | 24-pack 495mL</t>
        </is>
      </c>
      <c r="C405" s="15" t="inlineStr">
        <is>
          <t>2) Electrolyte beverage (RTD)</t>
        </is>
      </c>
      <c r="D405" s="15" t="inlineStr">
        <is>
          <t>495 mL bottle</t>
        </is>
      </c>
      <c r="E405" s="29" t="n">
        <v>24</v>
      </c>
      <c r="F405" s="30" t="n"/>
      <c r="G405" s="31">
        <f>IF(AND(ISNUMBER($F405),ISNUMBER($E405),$E405&lt;&gt;0),$F405/$E405,"")</f>
        <v/>
      </c>
      <c r="H405" s="31">
        <f>IF(AND(ISNUMBER($F405),ISNUMBER($AL405),ISNUMBER($E405),($AL405*$E405)&lt;&gt;0),$F405/($AL405*$E405)*100,"")</f>
        <v/>
      </c>
      <c r="I405" s="32" t="n"/>
      <c r="J405" s="33" t="n"/>
      <c r="K405" s="31">
        <f>IF(AND(ISNUMBER($F405),ISNUMBER($J405)),$F405*(1-$J405),"")</f>
        <v/>
      </c>
      <c r="L405" s="32" t="n"/>
      <c r="M405" s="32" t="n"/>
      <c r="N405" s="31">
        <f>IF(ISNUMBER($F405),($F405-IF(ISNUMBER($AM405),$AM405,0))*(1-IF(ISNUMBER($J405),$J405,0)),"")</f>
        <v/>
      </c>
      <c r="O405" s="15" t="inlineStr">
        <is>
          <t>Cherry</t>
        </is>
      </c>
      <c r="P405" s="29" t="n">
        <v>0</v>
      </c>
      <c r="Q405" s="29" t="n">
        <v>490</v>
      </c>
      <c r="R405" s="29" t="n">
        <v>350</v>
      </c>
      <c r="S405" s="29" t="n">
        <v>11</v>
      </c>
      <c r="T405" s="29" t="n">
        <v>45</v>
      </c>
      <c r="U405" s="15" t="inlineStr">
        <is>
          <t>Sugar + sucralose</t>
        </is>
      </c>
      <c r="V405" s="15" t="inlineStr">
        <is>
          <t>High-electrolyte rapid rehydration for athletes</t>
        </is>
      </c>
      <c r="W405" s="32" t="n"/>
      <c r="X405" s="32" t="n"/>
      <c r="Y405" s="32" t="n"/>
      <c r="Z405" s="32" t="n"/>
      <c r="AA405" s="15" t="inlineStr">
        <is>
          <t>Medium</t>
        </is>
      </c>
      <c r="AB405" s="15" t="inlineStr">
        <is>
          <t>Sport line of clinical brand</t>
        </is>
      </c>
      <c r="AC405" s="15" t="inlineStr">
        <is>
          <t>Clinical-grade sport rehydration</t>
        </is>
      </c>
      <c r="AD405" s="15" t="inlineStr">
        <is>
          <t>Medical-brand electrolytes for sport.</t>
        </is>
      </c>
      <c r="AE405" s="32" t="n"/>
      <c r="AF405" s="34">
        <f>IF(AND(ISNUMBER($P405),ISNUMBER($AL405),$AL405&lt;&gt;0),ROUND($P405/$AL405*100,1),"")</f>
        <v/>
      </c>
      <c r="AG405" s="35">
        <f>IF(AND(ISNUMBER($S405),ISNUMBER($AL405),$AL405&lt;&gt;0),ROUND($S405/$AL405*100,2),"")</f>
        <v/>
      </c>
      <c r="AH405" s="34">
        <f>IF(AND(ISNUMBER($Q405),ISNUMBER($AL405),$AL405&lt;&gt;0),ROUND($Q405/$AL405*100,1),"")</f>
        <v/>
      </c>
      <c r="AI405" s="29">
        <f>IF(ISNUMBER($S405),IF($S405&lt;=1,"Yes","No"),"n/a")</f>
        <v/>
      </c>
      <c r="AJ405" s="29">
        <f>IF(ISNUMBER($S405),ROUND(MAX(0,MIN(100,100-$S405*2.5-IF(ISNUMBER($T405),$T405,0)*0.12+IF($S405&lt;=1,12,0))),0),"")</f>
        <v/>
      </c>
      <c r="AK405" s="29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29" t="n">
        <v>495</v>
      </c>
      <c r="AM405" s="30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</sheetData>
  <conditionalFormatting sqref="S2:S405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405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405">
    <cfRule type="dataBar" priority="3">
      <dataBar>
        <cfvo type="num" val="0"/>
        <cfvo type="num" val="100"/>
        <color rgb="0063BE7B"/>
      </dataBar>
    </cfRule>
  </conditionalFormatting>
  <conditionalFormatting sqref="AK2:AK405">
    <cfRule type="dataBar" priority="4">
      <dataBar>
        <cfvo type="num" val="0"/>
        <cfvo type="num" val="75"/>
        <color rgb="008FAADC"/>
      </dataBar>
    </cfRule>
  </conditionalFormatting>
  <conditionalFormatting sqref="AP2:AP405">
    <cfRule type="expression" priority="5" dxfId="0">
      <formula>ISBLANK($F2)</formula>
    </cfRule>
  </conditionalFormatting>
  <dataValidations count="1">
    <dataValidation sqref="I2:I405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E5496"/>
    <outlinePr summaryBelow="1" summaryRight="1"/>
    <pageSetUpPr/>
  </sheetPr>
  <dimension ref="A1:AP5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27" t="inlineStr">
        <is>
          <t>1. Brand</t>
        </is>
      </c>
      <c r="B1" s="27" t="inlineStr">
        <is>
          <t>2. Product Line / SKU Name</t>
        </is>
      </c>
      <c r="C1" s="27" t="inlineStr">
        <is>
          <t>3. Category</t>
        </is>
      </c>
      <c r="D1" s="27" t="inlineStr">
        <is>
          <t>4. Format &amp; Size</t>
        </is>
      </c>
      <c r="E1" s="27" t="inlineStr">
        <is>
          <t>5. Pack Count</t>
        </is>
      </c>
      <c r="F1" s="27" t="inlineStr">
        <is>
          <t>6. One-Time Price (CAD)</t>
        </is>
      </c>
      <c r="G1" s="27" t="inlineStr">
        <is>
          <t>7. Price / Unit (CAD)</t>
        </is>
      </c>
      <c r="H1" s="27" t="inlineStr">
        <is>
          <t>8. Price / 100 mL (CAD)</t>
        </is>
      </c>
      <c r="I1" s="27" t="inlineStr">
        <is>
          <t>9. S&amp;S Offered (Y/N)</t>
        </is>
      </c>
      <c r="J1" s="27" t="inlineStr">
        <is>
          <t>10. S&amp;S Discount %</t>
        </is>
      </c>
      <c r="K1" s="27" t="inlineStr">
        <is>
          <t>11. S&amp;S Price After Disc.</t>
        </is>
      </c>
      <c r="L1" s="27" t="inlineStr">
        <is>
          <t>12. Coupon on Listing (Y/N + value)</t>
        </is>
      </c>
      <c r="M1" s="27" t="inlineStr">
        <is>
          <t>13. Promotion Text</t>
        </is>
      </c>
      <c r="N1" s="27" t="inlineStr">
        <is>
          <t>14. Lowest Effective Price (stacked)</t>
        </is>
      </c>
      <c r="O1" s="27" t="inlineStr">
        <is>
          <t>15. All Flavours in Listing</t>
        </is>
      </c>
      <c r="P1" s="27" t="inlineStr">
        <is>
          <t>16. Caffeine / Serving (mg)</t>
        </is>
      </c>
      <c r="Q1" s="27" t="inlineStr">
        <is>
          <t>17. Sodium / Serving (mg)</t>
        </is>
      </c>
      <c r="R1" s="27" t="inlineStr">
        <is>
          <t>18. Potassium / Serving (mg)</t>
        </is>
      </c>
      <c r="S1" s="27" t="inlineStr">
        <is>
          <t>19. Sugar / Serving (g)</t>
        </is>
      </c>
      <c r="T1" s="27" t="inlineStr">
        <is>
          <t>20. Calories / Serving</t>
        </is>
      </c>
      <c r="U1" s="27" t="inlineStr">
        <is>
          <t>21. Sweetener Type</t>
        </is>
      </c>
      <c r="V1" s="27" t="inlineStr">
        <is>
          <t>22. Key Functional Claims</t>
        </is>
      </c>
      <c r="W1" s="27" t="inlineStr">
        <is>
          <t>23. Star Rating</t>
        </is>
      </c>
      <c r="X1" s="27" t="inlineStr">
        <is>
          <t>24. Number of Ratings</t>
        </is>
      </c>
      <c r="Y1" s="27" t="inlineStr">
        <is>
          <t>25. Amazon Badge</t>
        </is>
      </c>
      <c r="Z1" s="27" t="inlineStr">
        <is>
          <t>26. Bestseller Rank in Category</t>
        </is>
      </c>
      <c r="AA1" s="27" t="inlineStr">
        <is>
          <t>27a. Est. Weekly Velocity (band)</t>
        </is>
      </c>
      <c r="AB1" s="27" t="inlineStr">
        <is>
          <t>27b. Velocity Signal Used</t>
        </is>
      </c>
      <c r="AC1" s="27" t="inlineStr">
        <is>
          <t>28. Biggest Selling Message</t>
        </is>
      </c>
      <c r="AD1" s="27" t="inlineStr">
        <is>
          <t>29. Why a Shopper Chooses This</t>
        </is>
      </c>
      <c r="AE1" s="27" t="inlineStr">
        <is>
          <t>30. Direct Product URL</t>
        </is>
      </c>
      <c r="AF1" s="27" t="inlineStr">
        <is>
          <t>C1. Caffeine /100 mL (mg)</t>
        </is>
      </c>
      <c r="AG1" s="27" t="inlineStr">
        <is>
          <t>C2. Sugar /100 mL (g)</t>
        </is>
      </c>
      <c r="AH1" s="27" t="inlineStr">
        <is>
          <t>C3. Sodium /100 mL (mg)</t>
        </is>
      </c>
      <c r="AI1" s="27" t="inlineStr">
        <is>
          <t>C4. Sugar-Free? (&lt;=1 g)</t>
        </is>
      </c>
      <c r="AJ1" s="27" t="inlineStr">
        <is>
          <t>C5. Health Score (0-100)</t>
        </is>
      </c>
      <c r="AK1" s="27" t="inlineStr">
        <is>
          <t>C6. Functional Score (0-100)</t>
        </is>
      </c>
      <c r="AL1" s="27" t="inlineStr">
        <is>
          <t>H1. Unit Vol (mL) [calc helper]</t>
        </is>
      </c>
      <c r="AM1" s="27" t="inlineStr">
        <is>
          <t>H2. Coupon Value (CAD) [calc helper]</t>
        </is>
      </c>
      <c r="AN1" s="27" t="inlineStr">
        <is>
          <t>P1. Attribute Provenance</t>
        </is>
      </c>
      <c r="AO1" s="27" t="inlineStr">
        <is>
          <t>P2. Commercial-Field Status</t>
        </is>
      </c>
      <c r="AP1" s="27" t="inlineStr">
        <is>
          <t>P3. Row Flag</t>
        </is>
      </c>
    </row>
    <row r="2" ht="28" customHeight="1">
      <c r="A2" s="15" t="inlineStr">
        <is>
          <t>OLIPOP</t>
        </is>
      </c>
      <c r="B2" s="15" t="inlineStr">
        <is>
          <t>OLIPOP Prebiotic Soda | Vintage Cola | single 355mL</t>
        </is>
      </c>
      <c r="C2" s="15" t="inlineStr">
        <is>
          <t>3) Functional beverage (still/sparkling)</t>
        </is>
      </c>
      <c r="D2" s="15" t="inlineStr">
        <is>
          <t>355 mL can</t>
        </is>
      </c>
      <c r="E2" s="29" t="n">
        <v>1</v>
      </c>
      <c r="F2" s="30" t="n"/>
      <c r="G2" s="31">
        <f>IF(AND(ISNUMBER($F2),ISNUMBER($E2),$E2&lt;&gt;0),$F2/$E2,"")</f>
        <v/>
      </c>
      <c r="H2" s="31">
        <f>IF(AND(ISNUMBER($F2),ISNUMBER($AL2),ISNUMBER($E2),($AL2*$E2)&lt;&gt;0),$F2/($AL2*$E2)*100,"")</f>
        <v/>
      </c>
      <c r="I2" s="32" t="n"/>
      <c r="J2" s="33" t="n"/>
      <c r="K2" s="31">
        <f>IF(AND(ISNUMBER($F2),ISNUMBER($J2)),$F2*(1-$J2),"")</f>
        <v/>
      </c>
      <c r="L2" s="32" t="n"/>
      <c r="M2" s="32" t="n"/>
      <c r="N2" s="31">
        <f>IF(ISNUMBER($F2),($F2-IF(ISNUMBER($AM2),$AM2,0))*(1-IF(ISNUMBER($J2),$J2,0)),"")</f>
        <v/>
      </c>
      <c r="O2" s="15" t="inlineStr">
        <is>
          <t>Vintage Cola</t>
        </is>
      </c>
      <c r="P2" s="29" t="n">
        <v>0</v>
      </c>
      <c r="Q2" s="29" t="n">
        <v>30</v>
      </c>
      <c r="R2" s="15" t="inlineStr">
        <is>
          <t>Not listed</t>
        </is>
      </c>
      <c r="S2" s="29" t="n">
        <v>4</v>
      </c>
      <c r="T2" s="29" t="n">
        <v>45</v>
      </c>
      <c r="U2" s="15" t="inlineStr">
        <is>
          <t>Stevia + cassava syrup</t>
        </is>
      </c>
      <c r="V2" s="15" t="inlineStr">
        <is>
          <t>9 g prebiotic fiber, gut/digestive health, low sugar (Vintage/Cherry Cola &amp; Doctor Goodwin ~50 mg caffeine, Ridge Rush ~60 mg; other flavours caffeine-free)</t>
        </is>
      </c>
      <c r="W2" s="32" t="n"/>
      <c r="X2" s="32" t="n"/>
      <c r="Y2" s="32" t="n"/>
      <c r="Z2" s="32" t="n"/>
      <c r="AA2" s="15" t="inlineStr">
        <is>
          <t>Very High</t>
        </is>
      </c>
      <c r="AB2" s="15" t="inlineStr">
        <is>
          <t>Category-leading prebiotic soda; viral DTC + retail</t>
        </is>
      </c>
      <c r="AC2" s="15" t="inlineStr">
        <is>
          <t>Soda nostalgia that's actually good for your gut</t>
        </is>
      </c>
      <c r="AD2" s="15" t="inlineStr">
        <is>
          <t>Classic soda taste with 9 g fiber and almost no sugar.</t>
        </is>
      </c>
      <c r="AE2" s="32" t="n"/>
      <c r="AF2" s="34">
        <f>IF(AND(ISNUMBER($P2),ISNUMBER($AL2),$AL2&lt;&gt;0),ROUND($P2/$AL2*100,1),"")</f>
        <v/>
      </c>
      <c r="AG2" s="35">
        <f>IF(AND(ISNUMBER($S2),ISNUMBER($AL2),$AL2&lt;&gt;0),ROUND($S2/$AL2*100,2),"")</f>
        <v/>
      </c>
      <c r="AH2" s="34">
        <f>IF(AND(ISNUMBER($Q2),ISNUMBER($AL2),$AL2&lt;&gt;0),ROUND($Q2/$AL2*100,1),"")</f>
        <v/>
      </c>
      <c r="AI2" s="29">
        <f>IF(ISNUMBER($S2),IF($S2&lt;=1,"Yes","No"),"n/a")</f>
        <v/>
      </c>
      <c r="AJ2" s="29">
        <f>IF(ISNUMBER($S2),ROUND(MAX(0,MIN(100,100-$S2*2.5-IF(ISNUMBER($T2),$T2,0)*0.12+IF($S2&lt;=1,12,0))),0),"")</f>
        <v/>
      </c>
      <c r="AK2" s="29">
        <f>IF(ISNUMBER($Q2),IF($Q2&gt;=100,20,IF($Q2&gt;=30,10,0)),0)+IF(ISNUMBER($R2),IF($R2&gt;=100,20,0),0)+IF(ISNUMBER($P2),IF($P2&gt;=150,20,IF($P2&gt;=50,12,5)),0)+IF(ISNUMBER($S2),IF($S2&lt;=1,15,0),0)</f>
        <v/>
      </c>
      <c r="AL2" s="29" t="n">
        <v>355</v>
      </c>
      <c r="AM2" s="30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OLIPOP</t>
        </is>
      </c>
      <c r="B3" s="15" t="inlineStr">
        <is>
          <t>OLIPOP Prebiotic Soda | Vintage Cola | 8-pack 355mL</t>
        </is>
      </c>
      <c r="C3" s="15" t="inlineStr">
        <is>
          <t>3) Functional beverage (still/sparkling)</t>
        </is>
      </c>
      <c r="D3" s="15" t="inlineStr">
        <is>
          <t>355 mL can</t>
        </is>
      </c>
      <c r="E3" s="29" t="n">
        <v>8</v>
      </c>
      <c r="F3" s="30" t="n"/>
      <c r="G3" s="31">
        <f>IF(AND(ISNUMBER($F3),ISNUMBER($E3),$E3&lt;&gt;0),$F3/$E3,"")</f>
        <v/>
      </c>
      <c r="H3" s="31">
        <f>IF(AND(ISNUMBER($F3),ISNUMBER($AL3),ISNUMBER($E3),($AL3*$E3)&lt;&gt;0),$F3/($AL3*$E3)*100,"")</f>
        <v/>
      </c>
      <c r="I3" s="32" t="n"/>
      <c r="J3" s="33" t="n"/>
      <c r="K3" s="31">
        <f>IF(AND(ISNUMBER($F3),ISNUMBER($J3)),$F3*(1-$J3),"")</f>
        <v/>
      </c>
      <c r="L3" s="32" t="n"/>
      <c r="M3" s="32" t="n"/>
      <c r="N3" s="31">
        <f>IF(ISNUMBER($F3),($F3-IF(ISNUMBER($AM3),$AM3,0))*(1-IF(ISNUMBER($J3),$J3,0)),"")</f>
        <v/>
      </c>
      <c r="O3" s="15" t="inlineStr">
        <is>
          <t>Vintage Cola</t>
        </is>
      </c>
      <c r="P3" s="29" t="n">
        <v>0</v>
      </c>
      <c r="Q3" s="29" t="n">
        <v>30</v>
      </c>
      <c r="R3" s="15" t="inlineStr">
        <is>
          <t>Not listed</t>
        </is>
      </c>
      <c r="S3" s="29" t="n">
        <v>4</v>
      </c>
      <c r="T3" s="29" t="n">
        <v>45</v>
      </c>
      <c r="U3" s="15" t="inlineStr">
        <is>
          <t>Stevia + cassava syrup</t>
        </is>
      </c>
      <c r="V3" s="15" t="inlineStr">
        <is>
          <t>9 g prebiotic fiber, gut/digestive health, low sugar (Vintage/Cherry Cola &amp; Doctor Goodwin ~50 mg caffeine, Ridge Rush ~60 mg; other flavours caffeine-free)</t>
        </is>
      </c>
      <c r="W3" s="32" t="n"/>
      <c r="X3" s="32" t="n"/>
      <c r="Y3" s="32" t="n"/>
      <c r="Z3" s="32" t="n"/>
      <c r="AA3" s="15" t="inlineStr">
        <is>
          <t>Very High</t>
        </is>
      </c>
      <c r="AB3" s="15" t="inlineStr">
        <is>
          <t>Category-leading prebiotic soda; viral DTC + retail</t>
        </is>
      </c>
      <c r="AC3" s="15" t="inlineStr">
        <is>
          <t>Soda nostalgia that's actually good for your gut</t>
        </is>
      </c>
      <c r="AD3" s="15" t="inlineStr">
        <is>
          <t>Classic soda taste with 9 g fiber and almost no sugar.</t>
        </is>
      </c>
      <c r="AE3" s="32" t="n"/>
      <c r="AF3" s="34">
        <f>IF(AND(ISNUMBER($P3),ISNUMBER($AL3),$AL3&lt;&gt;0),ROUND($P3/$AL3*100,1),"")</f>
        <v/>
      </c>
      <c r="AG3" s="35">
        <f>IF(AND(ISNUMBER($S3),ISNUMBER($AL3),$AL3&lt;&gt;0),ROUND($S3/$AL3*100,2),"")</f>
        <v/>
      </c>
      <c r="AH3" s="34">
        <f>IF(AND(ISNUMBER($Q3),ISNUMBER($AL3),$AL3&lt;&gt;0),ROUND($Q3/$AL3*100,1),"")</f>
        <v/>
      </c>
      <c r="AI3" s="29">
        <f>IF(ISNUMBER($S3),IF($S3&lt;=1,"Yes","No"),"n/a")</f>
        <v/>
      </c>
      <c r="AJ3" s="29">
        <f>IF(ISNUMBER($S3),ROUND(MAX(0,MIN(100,100-$S3*2.5-IF(ISNUMBER($T3),$T3,0)*0.12+IF($S3&lt;=1,12,0))),0),"")</f>
        <v/>
      </c>
      <c r="AK3" s="29">
        <f>IF(ISNUMBER($Q3),IF($Q3&gt;=100,20,IF($Q3&gt;=30,10,0)),0)+IF(ISNUMBER($R3),IF($R3&gt;=100,20,0),0)+IF(ISNUMBER($P3),IF($P3&gt;=150,20,IF($P3&gt;=50,12,5)),0)+IF(ISNUMBER($S3),IF($S3&lt;=1,15,0),0)</f>
        <v/>
      </c>
      <c r="AL3" s="29" t="n">
        <v>355</v>
      </c>
      <c r="AM3" s="30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OLIPOP</t>
        </is>
      </c>
      <c r="B4" s="15" t="inlineStr">
        <is>
          <t>OLIPOP Prebiotic Soda | Vintage Cola | 12-pack 355mL</t>
        </is>
      </c>
      <c r="C4" s="15" t="inlineStr">
        <is>
          <t>3) Functional beverage (still/sparkling)</t>
        </is>
      </c>
      <c r="D4" s="15" t="inlineStr">
        <is>
          <t>355 mL can</t>
        </is>
      </c>
      <c r="E4" s="29" t="n">
        <v>12</v>
      </c>
      <c r="F4" s="30" t="n"/>
      <c r="G4" s="31">
        <f>IF(AND(ISNUMBER($F4),ISNUMBER($E4),$E4&lt;&gt;0),$F4/$E4,"")</f>
        <v/>
      </c>
      <c r="H4" s="31">
        <f>IF(AND(ISNUMBER($F4),ISNUMBER($AL4),ISNUMBER($E4),($AL4*$E4)&lt;&gt;0),$F4/($AL4*$E4)*100,"")</f>
        <v/>
      </c>
      <c r="I4" s="32" t="n"/>
      <c r="J4" s="33" t="n"/>
      <c r="K4" s="31">
        <f>IF(AND(ISNUMBER($F4),ISNUMBER($J4)),$F4*(1-$J4),"")</f>
        <v/>
      </c>
      <c r="L4" s="32" t="n"/>
      <c r="M4" s="32" t="n"/>
      <c r="N4" s="31">
        <f>IF(ISNUMBER($F4),($F4-IF(ISNUMBER($AM4),$AM4,0))*(1-IF(ISNUMBER($J4),$J4,0)),"")</f>
        <v/>
      </c>
      <c r="O4" s="15" t="inlineStr">
        <is>
          <t>Vintage Cola</t>
        </is>
      </c>
      <c r="P4" s="29" t="n">
        <v>0</v>
      </c>
      <c r="Q4" s="29" t="n">
        <v>30</v>
      </c>
      <c r="R4" s="15" t="inlineStr">
        <is>
          <t>Not listed</t>
        </is>
      </c>
      <c r="S4" s="29" t="n">
        <v>4</v>
      </c>
      <c r="T4" s="29" t="n">
        <v>45</v>
      </c>
      <c r="U4" s="15" t="inlineStr">
        <is>
          <t>Stevia + cassava syrup</t>
        </is>
      </c>
      <c r="V4" s="15" t="inlineStr">
        <is>
          <t>9 g prebiotic fiber, gut/digestive health, low sugar (Vintage/Cherry Cola &amp; Doctor Goodwin ~50 mg caffeine, Ridge Rush ~60 mg; other flavours caffeine-free)</t>
        </is>
      </c>
      <c r="W4" s="32" t="n"/>
      <c r="X4" s="32" t="n"/>
      <c r="Y4" s="32" t="n"/>
      <c r="Z4" s="32" t="n"/>
      <c r="AA4" s="15" t="inlineStr">
        <is>
          <t>Very High</t>
        </is>
      </c>
      <c r="AB4" s="15" t="inlineStr">
        <is>
          <t>Category-leading prebiotic soda; viral DTC + retail</t>
        </is>
      </c>
      <c r="AC4" s="15" t="inlineStr">
        <is>
          <t>Soda nostalgia that's actually good for your gut</t>
        </is>
      </c>
      <c r="AD4" s="15" t="inlineStr">
        <is>
          <t>Classic soda taste with 9 g fiber and almost no sugar.</t>
        </is>
      </c>
      <c r="AE4" s="32" t="n"/>
      <c r="AF4" s="34">
        <f>IF(AND(ISNUMBER($P4),ISNUMBER($AL4),$AL4&lt;&gt;0),ROUND($P4/$AL4*100,1),"")</f>
        <v/>
      </c>
      <c r="AG4" s="35">
        <f>IF(AND(ISNUMBER($S4),ISNUMBER($AL4),$AL4&lt;&gt;0),ROUND($S4/$AL4*100,2),"")</f>
        <v/>
      </c>
      <c r="AH4" s="34">
        <f>IF(AND(ISNUMBER($Q4),ISNUMBER($AL4),$AL4&lt;&gt;0),ROUND($Q4/$AL4*100,1),"")</f>
        <v/>
      </c>
      <c r="AI4" s="29">
        <f>IF(ISNUMBER($S4),IF($S4&lt;=1,"Yes","No"),"n/a")</f>
        <v/>
      </c>
      <c r="AJ4" s="29">
        <f>IF(ISNUMBER($S4),ROUND(MAX(0,MIN(100,100-$S4*2.5-IF(ISNUMBER($T4),$T4,0)*0.12+IF($S4&lt;=1,12,0))),0),"")</f>
        <v/>
      </c>
      <c r="AK4" s="29">
        <f>IF(ISNUMBER($Q4),IF($Q4&gt;=100,20,IF($Q4&gt;=30,10,0)),0)+IF(ISNUMBER($R4),IF($R4&gt;=100,20,0),0)+IF(ISNUMBER($P4),IF($P4&gt;=150,20,IF($P4&gt;=50,12,5)),0)+IF(ISNUMBER($S4),IF($S4&lt;=1,15,0),0)</f>
        <v/>
      </c>
      <c r="AL4" s="29" t="n">
        <v>355</v>
      </c>
      <c r="AM4" s="30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OLIPOP</t>
        </is>
      </c>
      <c r="B5" s="15" t="inlineStr">
        <is>
          <t>OLIPOP Prebiotic Soda | Vintage Cola | 15-pack 355mL</t>
        </is>
      </c>
      <c r="C5" s="15" t="inlineStr">
        <is>
          <t>3) Functional beverage (still/sparkling)</t>
        </is>
      </c>
      <c r="D5" s="15" t="inlineStr">
        <is>
          <t>355 mL can</t>
        </is>
      </c>
      <c r="E5" s="29" t="n">
        <v>15</v>
      </c>
      <c r="F5" s="30" t="n"/>
      <c r="G5" s="31">
        <f>IF(AND(ISNUMBER($F5),ISNUMBER($E5),$E5&lt;&gt;0),$F5/$E5,"")</f>
        <v/>
      </c>
      <c r="H5" s="31">
        <f>IF(AND(ISNUMBER($F5),ISNUMBER($AL5),ISNUMBER($E5),($AL5*$E5)&lt;&gt;0),$F5/($AL5*$E5)*100,"")</f>
        <v/>
      </c>
      <c r="I5" s="32" t="n"/>
      <c r="J5" s="33" t="n"/>
      <c r="K5" s="31">
        <f>IF(AND(ISNUMBER($F5),ISNUMBER($J5)),$F5*(1-$J5),"")</f>
        <v/>
      </c>
      <c r="L5" s="32" t="n"/>
      <c r="M5" s="32" t="n"/>
      <c r="N5" s="31">
        <f>IF(ISNUMBER($F5),($F5-IF(ISNUMBER($AM5),$AM5,0))*(1-IF(ISNUMBER($J5),$J5,0)),"")</f>
        <v/>
      </c>
      <c r="O5" s="15" t="inlineStr">
        <is>
          <t>Vintage Cola</t>
        </is>
      </c>
      <c r="P5" s="29" t="n">
        <v>0</v>
      </c>
      <c r="Q5" s="29" t="n">
        <v>30</v>
      </c>
      <c r="R5" s="15" t="inlineStr">
        <is>
          <t>Not listed</t>
        </is>
      </c>
      <c r="S5" s="29" t="n">
        <v>4</v>
      </c>
      <c r="T5" s="29" t="n">
        <v>45</v>
      </c>
      <c r="U5" s="15" t="inlineStr">
        <is>
          <t>Stevia + cassava syrup</t>
        </is>
      </c>
      <c r="V5" s="15" t="inlineStr">
        <is>
          <t>9 g prebiotic fiber, gut/digestive health, low sugar (Vintage/Cherry Cola &amp; Doctor Goodwin ~50 mg caffeine, Ridge Rush ~60 mg; other flavours caffeine-free)</t>
        </is>
      </c>
      <c r="W5" s="32" t="n"/>
      <c r="X5" s="32" t="n"/>
      <c r="Y5" s="32" t="n"/>
      <c r="Z5" s="32" t="n"/>
      <c r="AA5" s="15" t="inlineStr">
        <is>
          <t>Very High</t>
        </is>
      </c>
      <c r="AB5" s="15" t="inlineStr">
        <is>
          <t>Category-leading prebiotic soda; viral DTC + retail</t>
        </is>
      </c>
      <c r="AC5" s="15" t="inlineStr">
        <is>
          <t>Soda nostalgia that's actually good for your gut</t>
        </is>
      </c>
      <c r="AD5" s="15" t="inlineStr">
        <is>
          <t>Classic soda taste with 9 g fiber and almost no sugar.</t>
        </is>
      </c>
      <c r="AE5" s="32" t="n"/>
      <c r="AF5" s="34">
        <f>IF(AND(ISNUMBER($P5),ISNUMBER($AL5),$AL5&lt;&gt;0),ROUND($P5/$AL5*100,1),"")</f>
        <v/>
      </c>
      <c r="AG5" s="35">
        <f>IF(AND(ISNUMBER($S5),ISNUMBER($AL5),$AL5&lt;&gt;0),ROUND($S5/$AL5*100,2),"")</f>
        <v/>
      </c>
      <c r="AH5" s="34">
        <f>IF(AND(ISNUMBER($Q5),ISNUMBER($AL5),$AL5&lt;&gt;0),ROUND($Q5/$AL5*100,1),"")</f>
        <v/>
      </c>
      <c r="AI5" s="29">
        <f>IF(ISNUMBER($S5),IF($S5&lt;=1,"Yes","No"),"n/a")</f>
        <v/>
      </c>
      <c r="AJ5" s="29">
        <f>IF(ISNUMBER($S5),ROUND(MAX(0,MIN(100,100-$S5*2.5-IF(ISNUMBER($T5),$T5,0)*0.12+IF($S5&lt;=1,12,0))),0),"")</f>
        <v/>
      </c>
      <c r="AK5" s="29">
        <f>IF(ISNUMBER($Q5),IF($Q5&gt;=100,20,IF($Q5&gt;=30,10,0)),0)+IF(ISNUMBER($R5),IF($R5&gt;=100,20,0),0)+IF(ISNUMBER($P5),IF($P5&gt;=150,20,IF($P5&gt;=50,12,5)),0)+IF(ISNUMBER($S5),IF($S5&lt;=1,15,0),0)</f>
        <v/>
      </c>
      <c r="AL5" s="29" t="n">
        <v>355</v>
      </c>
      <c r="AM5" s="30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OLIPOP</t>
        </is>
      </c>
      <c r="B6" s="15" t="inlineStr">
        <is>
          <t>OLIPOP Prebiotic Soda | Vintage Cola | 18-pack 355mL</t>
        </is>
      </c>
      <c r="C6" s="15" t="inlineStr">
        <is>
          <t>3) Functional beverage (still/sparkling)</t>
        </is>
      </c>
      <c r="D6" s="15" t="inlineStr">
        <is>
          <t>355 mL can</t>
        </is>
      </c>
      <c r="E6" s="29" t="n">
        <v>18</v>
      </c>
      <c r="F6" s="30" t="n"/>
      <c r="G6" s="31">
        <f>IF(AND(ISNUMBER($F6),ISNUMBER($E6),$E6&lt;&gt;0),$F6/$E6,"")</f>
        <v/>
      </c>
      <c r="H6" s="31">
        <f>IF(AND(ISNUMBER($F6),ISNUMBER($AL6),ISNUMBER($E6),($AL6*$E6)&lt;&gt;0),$F6/($AL6*$E6)*100,"")</f>
        <v/>
      </c>
      <c r="I6" s="32" t="n"/>
      <c r="J6" s="33" t="n"/>
      <c r="K6" s="31">
        <f>IF(AND(ISNUMBER($F6),ISNUMBER($J6)),$F6*(1-$J6),"")</f>
        <v/>
      </c>
      <c r="L6" s="32" t="n"/>
      <c r="M6" s="32" t="n"/>
      <c r="N6" s="31">
        <f>IF(ISNUMBER($F6),($F6-IF(ISNUMBER($AM6),$AM6,0))*(1-IF(ISNUMBER($J6),$J6,0)),"")</f>
        <v/>
      </c>
      <c r="O6" s="15" t="inlineStr">
        <is>
          <t>Vintage Cola</t>
        </is>
      </c>
      <c r="P6" s="29" t="n">
        <v>0</v>
      </c>
      <c r="Q6" s="29" t="n">
        <v>30</v>
      </c>
      <c r="R6" s="15" t="inlineStr">
        <is>
          <t>Not listed</t>
        </is>
      </c>
      <c r="S6" s="29" t="n">
        <v>4</v>
      </c>
      <c r="T6" s="29" t="n">
        <v>45</v>
      </c>
      <c r="U6" s="15" t="inlineStr">
        <is>
          <t>Stevia + cassava syrup</t>
        </is>
      </c>
      <c r="V6" s="15" t="inlineStr">
        <is>
          <t>9 g prebiotic fiber, gut/digestive health, low sugar (Vintage/Cherry Cola &amp; Doctor Goodwin ~50 mg caffeine, Ridge Rush ~60 mg; other flavours caffeine-free)</t>
        </is>
      </c>
      <c r="W6" s="32" t="n"/>
      <c r="X6" s="32" t="n"/>
      <c r="Y6" s="32" t="n"/>
      <c r="Z6" s="32" t="n"/>
      <c r="AA6" s="15" t="inlineStr">
        <is>
          <t>Very High</t>
        </is>
      </c>
      <c r="AB6" s="15" t="inlineStr">
        <is>
          <t>Category-leading prebiotic soda; viral DTC + retail</t>
        </is>
      </c>
      <c r="AC6" s="15" t="inlineStr">
        <is>
          <t>Soda nostalgia that's actually good for your gut</t>
        </is>
      </c>
      <c r="AD6" s="15" t="inlineStr">
        <is>
          <t>Classic soda taste with 9 g fiber and almost no sugar.</t>
        </is>
      </c>
      <c r="AE6" s="32" t="n"/>
      <c r="AF6" s="34">
        <f>IF(AND(ISNUMBER($P6),ISNUMBER($AL6),$AL6&lt;&gt;0),ROUND($P6/$AL6*100,1),"")</f>
        <v/>
      </c>
      <c r="AG6" s="35">
        <f>IF(AND(ISNUMBER($S6),ISNUMBER($AL6),$AL6&lt;&gt;0),ROUND($S6/$AL6*100,2),"")</f>
        <v/>
      </c>
      <c r="AH6" s="34">
        <f>IF(AND(ISNUMBER($Q6),ISNUMBER($AL6),$AL6&lt;&gt;0),ROUND($Q6/$AL6*100,1),"")</f>
        <v/>
      </c>
      <c r="AI6" s="29">
        <f>IF(ISNUMBER($S6),IF($S6&lt;=1,"Yes","No"),"n/a")</f>
        <v/>
      </c>
      <c r="AJ6" s="29">
        <f>IF(ISNUMBER($S6),ROUND(MAX(0,MIN(100,100-$S6*2.5-IF(ISNUMBER($T6),$T6,0)*0.12+IF($S6&lt;=1,12,0))),0),"")</f>
        <v/>
      </c>
      <c r="AK6" s="29">
        <f>IF(ISNUMBER($Q6),IF($Q6&gt;=100,20,IF($Q6&gt;=30,10,0)),0)+IF(ISNUMBER($R6),IF($R6&gt;=100,20,0),0)+IF(ISNUMBER($P6),IF($P6&gt;=150,20,IF($P6&gt;=50,12,5)),0)+IF(ISNUMBER($S6),IF($S6&lt;=1,15,0),0)</f>
        <v/>
      </c>
      <c r="AL6" s="29" t="n">
        <v>355</v>
      </c>
      <c r="AM6" s="30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OLIPOP</t>
        </is>
      </c>
      <c r="B7" s="15" t="inlineStr">
        <is>
          <t>OLIPOP Prebiotic Soda | Vintage Cola | 24-pack 355mL</t>
        </is>
      </c>
      <c r="C7" s="15" t="inlineStr">
        <is>
          <t>3) Functional beverage (still/sparkling)</t>
        </is>
      </c>
      <c r="D7" s="15" t="inlineStr">
        <is>
          <t>355 mL can</t>
        </is>
      </c>
      <c r="E7" s="29" t="n">
        <v>24</v>
      </c>
      <c r="F7" s="30" t="n"/>
      <c r="G7" s="31">
        <f>IF(AND(ISNUMBER($F7),ISNUMBER($E7),$E7&lt;&gt;0),$F7/$E7,"")</f>
        <v/>
      </c>
      <c r="H7" s="31">
        <f>IF(AND(ISNUMBER($F7),ISNUMBER($AL7),ISNUMBER($E7),($AL7*$E7)&lt;&gt;0),$F7/($AL7*$E7)*100,"")</f>
        <v/>
      </c>
      <c r="I7" s="32" t="n"/>
      <c r="J7" s="33" t="n"/>
      <c r="K7" s="31">
        <f>IF(AND(ISNUMBER($F7),ISNUMBER($J7)),$F7*(1-$J7),"")</f>
        <v/>
      </c>
      <c r="L7" s="32" t="n"/>
      <c r="M7" s="32" t="n"/>
      <c r="N7" s="31">
        <f>IF(ISNUMBER($F7),($F7-IF(ISNUMBER($AM7),$AM7,0))*(1-IF(ISNUMBER($J7),$J7,0)),"")</f>
        <v/>
      </c>
      <c r="O7" s="15" t="inlineStr">
        <is>
          <t>Vintage Cola</t>
        </is>
      </c>
      <c r="P7" s="29" t="n">
        <v>0</v>
      </c>
      <c r="Q7" s="29" t="n">
        <v>30</v>
      </c>
      <c r="R7" s="15" t="inlineStr">
        <is>
          <t>Not listed</t>
        </is>
      </c>
      <c r="S7" s="29" t="n">
        <v>4</v>
      </c>
      <c r="T7" s="29" t="n">
        <v>45</v>
      </c>
      <c r="U7" s="15" t="inlineStr">
        <is>
          <t>Stevia + cassava syrup</t>
        </is>
      </c>
      <c r="V7" s="15" t="inlineStr">
        <is>
          <t>9 g prebiotic fiber, gut/digestive health, low sugar (Vintage/Cherry Cola &amp; Doctor Goodwin ~50 mg caffeine, Ridge Rush ~60 mg; other flavours caffeine-free)</t>
        </is>
      </c>
      <c r="W7" s="32" t="n"/>
      <c r="X7" s="32" t="n"/>
      <c r="Y7" s="32" t="n"/>
      <c r="Z7" s="32" t="n"/>
      <c r="AA7" s="15" t="inlineStr">
        <is>
          <t>Very High</t>
        </is>
      </c>
      <c r="AB7" s="15" t="inlineStr">
        <is>
          <t>Category-leading prebiotic soda; viral DTC + retail</t>
        </is>
      </c>
      <c r="AC7" s="15" t="inlineStr">
        <is>
          <t>Soda nostalgia that's actually good for your gut</t>
        </is>
      </c>
      <c r="AD7" s="15" t="inlineStr">
        <is>
          <t>Classic soda taste with 9 g fiber and almost no sugar.</t>
        </is>
      </c>
      <c r="AE7" s="32" t="n"/>
      <c r="AF7" s="34">
        <f>IF(AND(ISNUMBER($P7),ISNUMBER($AL7),$AL7&lt;&gt;0),ROUND($P7/$AL7*100,1),"")</f>
        <v/>
      </c>
      <c r="AG7" s="35">
        <f>IF(AND(ISNUMBER($S7),ISNUMBER($AL7),$AL7&lt;&gt;0),ROUND($S7/$AL7*100,2),"")</f>
        <v/>
      </c>
      <c r="AH7" s="34">
        <f>IF(AND(ISNUMBER($Q7),ISNUMBER($AL7),$AL7&lt;&gt;0),ROUND($Q7/$AL7*100,1),"")</f>
        <v/>
      </c>
      <c r="AI7" s="29">
        <f>IF(ISNUMBER($S7),IF($S7&lt;=1,"Yes","No"),"n/a")</f>
        <v/>
      </c>
      <c r="AJ7" s="29">
        <f>IF(ISNUMBER($S7),ROUND(MAX(0,MIN(100,100-$S7*2.5-IF(ISNUMBER($T7),$T7,0)*0.12+IF($S7&lt;=1,12,0))),0),"")</f>
        <v/>
      </c>
      <c r="AK7" s="29">
        <f>IF(ISNUMBER($Q7),IF($Q7&gt;=100,20,IF($Q7&gt;=30,10,0)),0)+IF(ISNUMBER($R7),IF($R7&gt;=100,20,0),0)+IF(ISNUMBER($P7),IF($P7&gt;=150,20,IF($P7&gt;=50,12,5)),0)+IF(ISNUMBER($S7),IF($S7&lt;=1,15,0),0)</f>
        <v/>
      </c>
      <c r="AL7" s="29" t="n">
        <v>355</v>
      </c>
      <c r="AM7" s="30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OLIPOP</t>
        </is>
      </c>
      <c r="B8" s="15" t="inlineStr">
        <is>
          <t>OLIPOP Prebiotic Soda | Classic Root Beer | single 355mL</t>
        </is>
      </c>
      <c r="C8" s="15" t="inlineStr">
        <is>
          <t>3) Functional beverage (still/sparkling)</t>
        </is>
      </c>
      <c r="D8" s="15" t="inlineStr">
        <is>
          <t>355 mL can</t>
        </is>
      </c>
      <c r="E8" s="29" t="n">
        <v>1</v>
      </c>
      <c r="F8" s="30" t="n"/>
      <c r="G8" s="31">
        <f>IF(AND(ISNUMBER($F8),ISNUMBER($E8),$E8&lt;&gt;0),$F8/$E8,"")</f>
        <v/>
      </c>
      <c r="H8" s="31">
        <f>IF(AND(ISNUMBER($F8),ISNUMBER($AL8),ISNUMBER($E8),($AL8*$E8)&lt;&gt;0),$F8/($AL8*$E8)*100,"")</f>
        <v/>
      </c>
      <c r="I8" s="32" t="n"/>
      <c r="J8" s="33" t="n"/>
      <c r="K8" s="31">
        <f>IF(AND(ISNUMBER($F8),ISNUMBER($J8)),$F8*(1-$J8),"")</f>
        <v/>
      </c>
      <c r="L8" s="32" t="n"/>
      <c r="M8" s="32" t="n"/>
      <c r="N8" s="31">
        <f>IF(ISNUMBER($F8),($F8-IF(ISNUMBER($AM8),$AM8,0))*(1-IF(ISNUMBER($J8),$J8,0)),"")</f>
        <v/>
      </c>
      <c r="O8" s="15" t="inlineStr">
        <is>
          <t>Classic Root Beer</t>
        </is>
      </c>
      <c r="P8" s="29" t="n">
        <v>0</v>
      </c>
      <c r="Q8" s="29" t="n">
        <v>30</v>
      </c>
      <c r="R8" s="15" t="inlineStr">
        <is>
          <t>Not listed</t>
        </is>
      </c>
      <c r="S8" s="29" t="n">
        <v>4</v>
      </c>
      <c r="T8" s="29" t="n">
        <v>45</v>
      </c>
      <c r="U8" s="15" t="inlineStr">
        <is>
          <t>Stevia + cassava syrup</t>
        </is>
      </c>
      <c r="V8" s="15" t="inlineStr">
        <is>
          <t>9 g prebiotic fiber, gut/digestive health, low sugar (Vintage/Cherry Cola &amp; Doctor Goodwin ~50 mg caffeine, Ridge Rush ~60 mg; other flavours caffeine-free)</t>
        </is>
      </c>
      <c r="W8" s="32" t="n"/>
      <c r="X8" s="32" t="n"/>
      <c r="Y8" s="32" t="n"/>
      <c r="Z8" s="32" t="n"/>
      <c r="AA8" s="15" t="inlineStr">
        <is>
          <t>Very High</t>
        </is>
      </c>
      <c r="AB8" s="15" t="inlineStr">
        <is>
          <t>Category-leading prebiotic soda; viral DTC + retail</t>
        </is>
      </c>
      <c r="AC8" s="15" t="inlineStr">
        <is>
          <t>Soda nostalgia that's actually good for your gut</t>
        </is>
      </c>
      <c r="AD8" s="15" t="inlineStr">
        <is>
          <t>Classic soda taste with 9 g fiber and almost no sugar.</t>
        </is>
      </c>
      <c r="AE8" s="32" t="n"/>
      <c r="AF8" s="34">
        <f>IF(AND(ISNUMBER($P8),ISNUMBER($AL8),$AL8&lt;&gt;0),ROUND($P8/$AL8*100,1),"")</f>
        <v/>
      </c>
      <c r="AG8" s="35">
        <f>IF(AND(ISNUMBER($S8),ISNUMBER($AL8),$AL8&lt;&gt;0),ROUND($S8/$AL8*100,2),"")</f>
        <v/>
      </c>
      <c r="AH8" s="34">
        <f>IF(AND(ISNUMBER($Q8),ISNUMBER($AL8),$AL8&lt;&gt;0),ROUND($Q8/$AL8*100,1),"")</f>
        <v/>
      </c>
      <c r="AI8" s="29">
        <f>IF(ISNUMBER($S8),IF($S8&lt;=1,"Yes","No"),"n/a")</f>
        <v/>
      </c>
      <c r="AJ8" s="29">
        <f>IF(ISNUMBER($S8),ROUND(MAX(0,MIN(100,100-$S8*2.5-IF(ISNUMBER($T8),$T8,0)*0.12+IF($S8&lt;=1,12,0))),0),"")</f>
        <v/>
      </c>
      <c r="AK8" s="29">
        <f>IF(ISNUMBER($Q8),IF($Q8&gt;=100,20,IF($Q8&gt;=30,10,0)),0)+IF(ISNUMBER($R8),IF($R8&gt;=100,20,0),0)+IF(ISNUMBER($P8),IF($P8&gt;=150,20,IF($P8&gt;=50,12,5)),0)+IF(ISNUMBER($S8),IF($S8&lt;=1,15,0),0)</f>
        <v/>
      </c>
      <c r="AL8" s="29" t="n">
        <v>355</v>
      </c>
      <c r="AM8" s="30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OLIPOP</t>
        </is>
      </c>
      <c r="B9" s="15" t="inlineStr">
        <is>
          <t>OLIPOP Prebiotic Soda | Classic Root Beer | 8-pack 355mL</t>
        </is>
      </c>
      <c r="C9" s="15" t="inlineStr">
        <is>
          <t>3) Functional beverage (still/sparkling)</t>
        </is>
      </c>
      <c r="D9" s="15" t="inlineStr">
        <is>
          <t>355 mL can</t>
        </is>
      </c>
      <c r="E9" s="29" t="n">
        <v>8</v>
      </c>
      <c r="F9" s="30" t="n"/>
      <c r="G9" s="31">
        <f>IF(AND(ISNUMBER($F9),ISNUMBER($E9),$E9&lt;&gt;0),$F9/$E9,"")</f>
        <v/>
      </c>
      <c r="H9" s="31">
        <f>IF(AND(ISNUMBER($F9),ISNUMBER($AL9),ISNUMBER($E9),($AL9*$E9)&lt;&gt;0),$F9/($AL9*$E9)*100,"")</f>
        <v/>
      </c>
      <c r="I9" s="32" t="n"/>
      <c r="J9" s="33" t="n"/>
      <c r="K9" s="31">
        <f>IF(AND(ISNUMBER($F9),ISNUMBER($J9)),$F9*(1-$J9),"")</f>
        <v/>
      </c>
      <c r="L9" s="32" t="n"/>
      <c r="M9" s="32" t="n"/>
      <c r="N9" s="31">
        <f>IF(ISNUMBER($F9),($F9-IF(ISNUMBER($AM9),$AM9,0))*(1-IF(ISNUMBER($J9),$J9,0)),"")</f>
        <v/>
      </c>
      <c r="O9" s="15" t="inlineStr">
        <is>
          <t>Classic Root Beer</t>
        </is>
      </c>
      <c r="P9" s="29" t="n">
        <v>0</v>
      </c>
      <c r="Q9" s="29" t="n">
        <v>30</v>
      </c>
      <c r="R9" s="15" t="inlineStr">
        <is>
          <t>Not listed</t>
        </is>
      </c>
      <c r="S9" s="29" t="n">
        <v>4</v>
      </c>
      <c r="T9" s="29" t="n">
        <v>45</v>
      </c>
      <c r="U9" s="15" t="inlineStr">
        <is>
          <t>Stevia + cassava syrup</t>
        </is>
      </c>
      <c r="V9" s="15" t="inlineStr">
        <is>
          <t>9 g prebiotic fiber, gut/digestive health, low sugar (Vintage/Cherry Cola &amp; Doctor Goodwin ~50 mg caffeine, Ridge Rush ~60 mg; other flavours caffeine-free)</t>
        </is>
      </c>
      <c r="W9" s="32" t="n"/>
      <c r="X9" s="32" t="n"/>
      <c r="Y9" s="32" t="n"/>
      <c r="Z9" s="32" t="n"/>
      <c r="AA9" s="15" t="inlineStr">
        <is>
          <t>Very High</t>
        </is>
      </c>
      <c r="AB9" s="15" t="inlineStr">
        <is>
          <t>Category-leading prebiotic soda; viral DTC + retail</t>
        </is>
      </c>
      <c r="AC9" s="15" t="inlineStr">
        <is>
          <t>Soda nostalgia that's actually good for your gut</t>
        </is>
      </c>
      <c r="AD9" s="15" t="inlineStr">
        <is>
          <t>Classic soda taste with 9 g fiber and almost no sugar.</t>
        </is>
      </c>
      <c r="AE9" s="32" t="n"/>
      <c r="AF9" s="34">
        <f>IF(AND(ISNUMBER($P9),ISNUMBER($AL9),$AL9&lt;&gt;0),ROUND($P9/$AL9*100,1),"")</f>
        <v/>
      </c>
      <c r="AG9" s="35">
        <f>IF(AND(ISNUMBER($S9),ISNUMBER($AL9),$AL9&lt;&gt;0),ROUND($S9/$AL9*100,2),"")</f>
        <v/>
      </c>
      <c r="AH9" s="34">
        <f>IF(AND(ISNUMBER($Q9),ISNUMBER($AL9),$AL9&lt;&gt;0),ROUND($Q9/$AL9*100,1),"")</f>
        <v/>
      </c>
      <c r="AI9" s="29">
        <f>IF(ISNUMBER($S9),IF($S9&lt;=1,"Yes","No"),"n/a")</f>
        <v/>
      </c>
      <c r="AJ9" s="29">
        <f>IF(ISNUMBER($S9),ROUND(MAX(0,MIN(100,100-$S9*2.5-IF(ISNUMBER($T9),$T9,0)*0.12+IF($S9&lt;=1,12,0))),0),"")</f>
        <v/>
      </c>
      <c r="AK9" s="29">
        <f>IF(ISNUMBER($Q9),IF($Q9&gt;=100,20,IF($Q9&gt;=30,10,0)),0)+IF(ISNUMBER($R9),IF($R9&gt;=100,20,0),0)+IF(ISNUMBER($P9),IF($P9&gt;=150,20,IF($P9&gt;=50,12,5)),0)+IF(ISNUMBER($S9),IF($S9&lt;=1,15,0),0)</f>
        <v/>
      </c>
      <c r="AL9" s="29" t="n">
        <v>355</v>
      </c>
      <c r="AM9" s="30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OLIPOP</t>
        </is>
      </c>
      <c r="B10" s="15" t="inlineStr">
        <is>
          <t>OLIPOP Prebiotic Soda | Classic Root Beer | 12-pack 355mL</t>
        </is>
      </c>
      <c r="C10" s="15" t="inlineStr">
        <is>
          <t>3) Functional beverage (still/sparkling)</t>
        </is>
      </c>
      <c r="D10" s="15" t="inlineStr">
        <is>
          <t>355 mL can</t>
        </is>
      </c>
      <c r="E10" s="29" t="n">
        <v>12</v>
      </c>
      <c r="F10" s="30" t="n"/>
      <c r="G10" s="31">
        <f>IF(AND(ISNUMBER($F10),ISNUMBER($E10),$E10&lt;&gt;0),$F10/$E10,"")</f>
        <v/>
      </c>
      <c r="H10" s="31">
        <f>IF(AND(ISNUMBER($F10),ISNUMBER($AL10),ISNUMBER($E10),($AL10*$E10)&lt;&gt;0),$F10/($AL10*$E10)*100,"")</f>
        <v/>
      </c>
      <c r="I10" s="32" t="n"/>
      <c r="J10" s="33" t="n"/>
      <c r="K10" s="31">
        <f>IF(AND(ISNUMBER($F10),ISNUMBER($J10)),$F10*(1-$J10),"")</f>
        <v/>
      </c>
      <c r="L10" s="32" t="n"/>
      <c r="M10" s="32" t="n"/>
      <c r="N10" s="31">
        <f>IF(ISNUMBER($F10),($F10-IF(ISNUMBER($AM10),$AM10,0))*(1-IF(ISNUMBER($J10),$J10,0)),"")</f>
        <v/>
      </c>
      <c r="O10" s="15" t="inlineStr">
        <is>
          <t>Classic Root Beer</t>
        </is>
      </c>
      <c r="P10" s="29" t="n">
        <v>0</v>
      </c>
      <c r="Q10" s="29" t="n">
        <v>30</v>
      </c>
      <c r="R10" s="15" t="inlineStr">
        <is>
          <t>Not listed</t>
        </is>
      </c>
      <c r="S10" s="29" t="n">
        <v>4</v>
      </c>
      <c r="T10" s="29" t="n">
        <v>45</v>
      </c>
      <c r="U10" s="15" t="inlineStr">
        <is>
          <t>Stevia + cassava syrup</t>
        </is>
      </c>
      <c r="V10" s="15" t="inlineStr">
        <is>
          <t>9 g prebiotic fiber, gut/digestive health, low sugar (Vintage/Cherry Cola &amp; Doctor Goodwin ~50 mg caffeine, Ridge Rush ~60 mg; other flavours caffeine-free)</t>
        </is>
      </c>
      <c r="W10" s="32" t="n"/>
      <c r="X10" s="32" t="n"/>
      <c r="Y10" s="32" t="n"/>
      <c r="Z10" s="32" t="n"/>
      <c r="AA10" s="15" t="inlineStr">
        <is>
          <t>Very High</t>
        </is>
      </c>
      <c r="AB10" s="15" t="inlineStr">
        <is>
          <t>Category-leading prebiotic soda; viral DTC + retail</t>
        </is>
      </c>
      <c r="AC10" s="15" t="inlineStr">
        <is>
          <t>Soda nostalgia that's actually good for your gut</t>
        </is>
      </c>
      <c r="AD10" s="15" t="inlineStr">
        <is>
          <t>Classic soda taste with 9 g fiber and almost no sugar.</t>
        </is>
      </c>
      <c r="AE10" s="32" t="n"/>
      <c r="AF10" s="34">
        <f>IF(AND(ISNUMBER($P10),ISNUMBER($AL10),$AL10&lt;&gt;0),ROUND($P10/$AL10*100,1),"")</f>
        <v/>
      </c>
      <c r="AG10" s="35">
        <f>IF(AND(ISNUMBER($S10),ISNUMBER($AL10),$AL10&lt;&gt;0),ROUND($S10/$AL10*100,2),"")</f>
        <v/>
      </c>
      <c r="AH10" s="34">
        <f>IF(AND(ISNUMBER($Q10),ISNUMBER($AL10),$AL10&lt;&gt;0),ROUND($Q10/$AL10*100,1),"")</f>
        <v/>
      </c>
      <c r="AI10" s="29">
        <f>IF(ISNUMBER($S10),IF($S10&lt;=1,"Yes","No"),"n/a")</f>
        <v/>
      </c>
      <c r="AJ10" s="29">
        <f>IF(ISNUMBER($S10),ROUND(MAX(0,MIN(100,100-$S10*2.5-IF(ISNUMBER($T10),$T10,0)*0.12+IF($S10&lt;=1,12,0))),0),"")</f>
        <v/>
      </c>
      <c r="AK10" s="29">
        <f>IF(ISNUMBER($Q10),IF($Q10&gt;=100,20,IF($Q10&gt;=30,10,0)),0)+IF(ISNUMBER($R10),IF($R10&gt;=100,20,0),0)+IF(ISNUMBER($P10),IF($P10&gt;=150,20,IF($P10&gt;=50,12,5)),0)+IF(ISNUMBER($S10),IF($S10&lt;=1,15,0),0)</f>
        <v/>
      </c>
      <c r="AL10" s="29" t="n">
        <v>355</v>
      </c>
      <c r="AM10" s="30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OLIPOP</t>
        </is>
      </c>
      <c r="B11" s="15" t="inlineStr">
        <is>
          <t>OLIPOP Prebiotic Soda | Classic Root Beer | 15-pack 355mL</t>
        </is>
      </c>
      <c r="C11" s="15" t="inlineStr">
        <is>
          <t>3) Functional beverage (still/sparkling)</t>
        </is>
      </c>
      <c r="D11" s="15" t="inlineStr">
        <is>
          <t>355 mL can</t>
        </is>
      </c>
      <c r="E11" s="29" t="n">
        <v>15</v>
      </c>
      <c r="F11" s="30" t="n"/>
      <c r="G11" s="31">
        <f>IF(AND(ISNUMBER($F11),ISNUMBER($E11),$E11&lt;&gt;0),$F11/$E11,"")</f>
        <v/>
      </c>
      <c r="H11" s="31">
        <f>IF(AND(ISNUMBER($F11),ISNUMBER($AL11),ISNUMBER($E11),($AL11*$E11)&lt;&gt;0),$F11/($AL11*$E11)*100,"")</f>
        <v/>
      </c>
      <c r="I11" s="32" t="n"/>
      <c r="J11" s="33" t="n"/>
      <c r="K11" s="31">
        <f>IF(AND(ISNUMBER($F11),ISNUMBER($J11)),$F11*(1-$J11),"")</f>
        <v/>
      </c>
      <c r="L11" s="32" t="n"/>
      <c r="M11" s="32" t="n"/>
      <c r="N11" s="31">
        <f>IF(ISNUMBER($F11),($F11-IF(ISNUMBER($AM11),$AM11,0))*(1-IF(ISNUMBER($J11),$J11,0)),"")</f>
        <v/>
      </c>
      <c r="O11" s="15" t="inlineStr">
        <is>
          <t>Classic Root Beer</t>
        </is>
      </c>
      <c r="P11" s="29" t="n">
        <v>0</v>
      </c>
      <c r="Q11" s="29" t="n">
        <v>30</v>
      </c>
      <c r="R11" s="15" t="inlineStr">
        <is>
          <t>Not listed</t>
        </is>
      </c>
      <c r="S11" s="29" t="n">
        <v>4</v>
      </c>
      <c r="T11" s="29" t="n">
        <v>45</v>
      </c>
      <c r="U11" s="15" t="inlineStr">
        <is>
          <t>Stevia + cassava syrup</t>
        </is>
      </c>
      <c r="V11" s="15" t="inlineStr">
        <is>
          <t>9 g prebiotic fiber, gut/digestive health, low sugar (Vintage/Cherry Cola &amp; Doctor Goodwin ~50 mg caffeine, Ridge Rush ~60 mg; other flavours caffeine-free)</t>
        </is>
      </c>
      <c r="W11" s="32" t="n"/>
      <c r="X11" s="32" t="n"/>
      <c r="Y11" s="32" t="n"/>
      <c r="Z11" s="32" t="n"/>
      <c r="AA11" s="15" t="inlineStr">
        <is>
          <t>Very High</t>
        </is>
      </c>
      <c r="AB11" s="15" t="inlineStr">
        <is>
          <t>Category-leading prebiotic soda; viral DTC + retail</t>
        </is>
      </c>
      <c r="AC11" s="15" t="inlineStr">
        <is>
          <t>Soda nostalgia that's actually good for your gut</t>
        </is>
      </c>
      <c r="AD11" s="15" t="inlineStr">
        <is>
          <t>Classic soda taste with 9 g fiber and almost no sugar.</t>
        </is>
      </c>
      <c r="AE11" s="32" t="n"/>
      <c r="AF11" s="34">
        <f>IF(AND(ISNUMBER($P11),ISNUMBER($AL11),$AL11&lt;&gt;0),ROUND($P11/$AL11*100,1),"")</f>
        <v/>
      </c>
      <c r="AG11" s="35">
        <f>IF(AND(ISNUMBER($S11),ISNUMBER($AL11),$AL11&lt;&gt;0),ROUND($S11/$AL11*100,2),"")</f>
        <v/>
      </c>
      <c r="AH11" s="34">
        <f>IF(AND(ISNUMBER($Q11),ISNUMBER($AL11),$AL11&lt;&gt;0),ROUND($Q11/$AL11*100,1),"")</f>
        <v/>
      </c>
      <c r="AI11" s="29">
        <f>IF(ISNUMBER($S11),IF($S11&lt;=1,"Yes","No"),"n/a")</f>
        <v/>
      </c>
      <c r="AJ11" s="29">
        <f>IF(ISNUMBER($S11),ROUND(MAX(0,MIN(100,100-$S11*2.5-IF(ISNUMBER($T11),$T11,0)*0.12+IF($S11&lt;=1,12,0))),0),"")</f>
        <v/>
      </c>
      <c r="AK11" s="29">
        <f>IF(ISNUMBER($Q11),IF($Q11&gt;=100,20,IF($Q11&gt;=30,10,0)),0)+IF(ISNUMBER($R11),IF($R11&gt;=100,20,0),0)+IF(ISNUMBER($P11),IF($P11&gt;=150,20,IF($P11&gt;=50,12,5)),0)+IF(ISNUMBER($S11),IF($S11&lt;=1,15,0),0)</f>
        <v/>
      </c>
      <c r="AL11" s="29" t="n">
        <v>355</v>
      </c>
      <c r="AM11" s="30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OLIPOP</t>
        </is>
      </c>
      <c r="B12" s="15" t="inlineStr">
        <is>
          <t>OLIPOP Prebiotic Soda | Classic Root Beer | 18-pack 355mL</t>
        </is>
      </c>
      <c r="C12" s="15" t="inlineStr">
        <is>
          <t>3) Functional beverage (still/sparkling)</t>
        </is>
      </c>
      <c r="D12" s="15" t="inlineStr">
        <is>
          <t>355 mL can</t>
        </is>
      </c>
      <c r="E12" s="29" t="n">
        <v>18</v>
      </c>
      <c r="F12" s="30" t="n"/>
      <c r="G12" s="31">
        <f>IF(AND(ISNUMBER($F12),ISNUMBER($E12),$E12&lt;&gt;0),$F12/$E12,"")</f>
        <v/>
      </c>
      <c r="H12" s="31">
        <f>IF(AND(ISNUMBER($F12),ISNUMBER($AL12),ISNUMBER($E12),($AL12*$E12)&lt;&gt;0),$F12/($AL12*$E12)*100,"")</f>
        <v/>
      </c>
      <c r="I12" s="32" t="n"/>
      <c r="J12" s="33" t="n"/>
      <c r="K12" s="31">
        <f>IF(AND(ISNUMBER($F12),ISNUMBER($J12)),$F12*(1-$J12),"")</f>
        <v/>
      </c>
      <c r="L12" s="32" t="n"/>
      <c r="M12" s="32" t="n"/>
      <c r="N12" s="31">
        <f>IF(ISNUMBER($F12),($F12-IF(ISNUMBER($AM12),$AM12,0))*(1-IF(ISNUMBER($J12),$J12,0)),"")</f>
        <v/>
      </c>
      <c r="O12" s="15" t="inlineStr">
        <is>
          <t>Classic Root Beer</t>
        </is>
      </c>
      <c r="P12" s="29" t="n">
        <v>0</v>
      </c>
      <c r="Q12" s="29" t="n">
        <v>30</v>
      </c>
      <c r="R12" s="15" t="inlineStr">
        <is>
          <t>Not listed</t>
        </is>
      </c>
      <c r="S12" s="29" t="n">
        <v>4</v>
      </c>
      <c r="T12" s="29" t="n">
        <v>45</v>
      </c>
      <c r="U12" s="15" t="inlineStr">
        <is>
          <t>Stevia + cassava syrup</t>
        </is>
      </c>
      <c r="V12" s="15" t="inlineStr">
        <is>
          <t>9 g prebiotic fiber, gut/digestive health, low sugar (Vintage/Cherry Cola &amp; Doctor Goodwin ~50 mg caffeine, Ridge Rush ~60 mg; other flavours caffeine-free)</t>
        </is>
      </c>
      <c r="W12" s="32" t="n"/>
      <c r="X12" s="32" t="n"/>
      <c r="Y12" s="32" t="n"/>
      <c r="Z12" s="32" t="n"/>
      <c r="AA12" s="15" t="inlineStr">
        <is>
          <t>Very High</t>
        </is>
      </c>
      <c r="AB12" s="15" t="inlineStr">
        <is>
          <t>Category-leading prebiotic soda; viral DTC + retail</t>
        </is>
      </c>
      <c r="AC12" s="15" t="inlineStr">
        <is>
          <t>Soda nostalgia that's actually good for your gut</t>
        </is>
      </c>
      <c r="AD12" s="15" t="inlineStr">
        <is>
          <t>Classic soda taste with 9 g fiber and almost no sugar.</t>
        </is>
      </c>
      <c r="AE12" s="32" t="n"/>
      <c r="AF12" s="34">
        <f>IF(AND(ISNUMBER($P12),ISNUMBER($AL12),$AL12&lt;&gt;0),ROUND($P12/$AL12*100,1),"")</f>
        <v/>
      </c>
      <c r="AG12" s="35">
        <f>IF(AND(ISNUMBER($S12),ISNUMBER($AL12),$AL12&lt;&gt;0),ROUND($S12/$AL12*100,2),"")</f>
        <v/>
      </c>
      <c r="AH12" s="34">
        <f>IF(AND(ISNUMBER($Q12),ISNUMBER($AL12),$AL12&lt;&gt;0),ROUND($Q12/$AL12*100,1),"")</f>
        <v/>
      </c>
      <c r="AI12" s="29">
        <f>IF(ISNUMBER($S12),IF($S12&lt;=1,"Yes","No"),"n/a")</f>
        <v/>
      </c>
      <c r="AJ12" s="29">
        <f>IF(ISNUMBER($S12),ROUND(MAX(0,MIN(100,100-$S12*2.5-IF(ISNUMBER($T12),$T12,0)*0.12+IF($S12&lt;=1,12,0))),0),"")</f>
        <v/>
      </c>
      <c r="AK12" s="29">
        <f>IF(ISNUMBER($Q12),IF($Q12&gt;=100,20,IF($Q12&gt;=30,10,0)),0)+IF(ISNUMBER($R12),IF($R12&gt;=100,20,0),0)+IF(ISNUMBER($P12),IF($P12&gt;=150,20,IF($P12&gt;=50,12,5)),0)+IF(ISNUMBER($S12),IF($S12&lt;=1,15,0),0)</f>
        <v/>
      </c>
      <c r="AL12" s="29" t="n">
        <v>355</v>
      </c>
      <c r="AM12" s="30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OLIPOP</t>
        </is>
      </c>
      <c r="B13" s="15" t="inlineStr">
        <is>
          <t>OLIPOP Prebiotic Soda | Classic Root Beer | 24-pack 355mL</t>
        </is>
      </c>
      <c r="C13" s="15" t="inlineStr">
        <is>
          <t>3) Functional beverage (still/sparkling)</t>
        </is>
      </c>
      <c r="D13" s="15" t="inlineStr">
        <is>
          <t>355 mL can</t>
        </is>
      </c>
      <c r="E13" s="29" t="n">
        <v>24</v>
      </c>
      <c r="F13" s="30" t="n"/>
      <c r="G13" s="31">
        <f>IF(AND(ISNUMBER($F13),ISNUMBER($E13),$E13&lt;&gt;0),$F13/$E13,"")</f>
        <v/>
      </c>
      <c r="H13" s="31">
        <f>IF(AND(ISNUMBER($F13),ISNUMBER($AL13),ISNUMBER($E13),($AL13*$E13)&lt;&gt;0),$F13/($AL13*$E13)*100,"")</f>
        <v/>
      </c>
      <c r="I13" s="32" t="n"/>
      <c r="J13" s="33" t="n"/>
      <c r="K13" s="31">
        <f>IF(AND(ISNUMBER($F13),ISNUMBER($J13)),$F13*(1-$J13),"")</f>
        <v/>
      </c>
      <c r="L13" s="32" t="n"/>
      <c r="M13" s="32" t="n"/>
      <c r="N13" s="31">
        <f>IF(ISNUMBER($F13),($F13-IF(ISNUMBER($AM13),$AM13,0))*(1-IF(ISNUMBER($J13),$J13,0)),"")</f>
        <v/>
      </c>
      <c r="O13" s="15" t="inlineStr">
        <is>
          <t>Classic Root Beer</t>
        </is>
      </c>
      <c r="P13" s="29" t="n">
        <v>0</v>
      </c>
      <c r="Q13" s="29" t="n">
        <v>30</v>
      </c>
      <c r="R13" s="15" t="inlineStr">
        <is>
          <t>Not listed</t>
        </is>
      </c>
      <c r="S13" s="29" t="n">
        <v>4</v>
      </c>
      <c r="T13" s="29" t="n">
        <v>45</v>
      </c>
      <c r="U13" s="15" t="inlineStr">
        <is>
          <t>Stevia + cassava syrup</t>
        </is>
      </c>
      <c r="V13" s="15" t="inlineStr">
        <is>
          <t>9 g prebiotic fiber, gut/digestive health, low sugar (Vintage/Cherry Cola &amp; Doctor Goodwin ~50 mg caffeine, Ridge Rush ~60 mg; other flavours caffeine-free)</t>
        </is>
      </c>
      <c r="W13" s="32" t="n"/>
      <c r="X13" s="32" t="n"/>
      <c r="Y13" s="32" t="n"/>
      <c r="Z13" s="32" t="n"/>
      <c r="AA13" s="15" t="inlineStr">
        <is>
          <t>Very High</t>
        </is>
      </c>
      <c r="AB13" s="15" t="inlineStr">
        <is>
          <t>Category-leading prebiotic soda; viral DTC + retail</t>
        </is>
      </c>
      <c r="AC13" s="15" t="inlineStr">
        <is>
          <t>Soda nostalgia that's actually good for your gut</t>
        </is>
      </c>
      <c r="AD13" s="15" t="inlineStr">
        <is>
          <t>Classic soda taste with 9 g fiber and almost no sugar.</t>
        </is>
      </c>
      <c r="AE13" s="32" t="n"/>
      <c r="AF13" s="34">
        <f>IF(AND(ISNUMBER($P13),ISNUMBER($AL13),$AL13&lt;&gt;0),ROUND($P13/$AL13*100,1),"")</f>
        <v/>
      </c>
      <c r="AG13" s="35">
        <f>IF(AND(ISNUMBER($S13),ISNUMBER($AL13),$AL13&lt;&gt;0),ROUND($S13/$AL13*100,2),"")</f>
        <v/>
      </c>
      <c r="AH13" s="34">
        <f>IF(AND(ISNUMBER($Q13),ISNUMBER($AL13),$AL13&lt;&gt;0),ROUND($Q13/$AL13*100,1),"")</f>
        <v/>
      </c>
      <c r="AI13" s="29">
        <f>IF(ISNUMBER($S13),IF($S13&lt;=1,"Yes","No"),"n/a")</f>
        <v/>
      </c>
      <c r="AJ13" s="29">
        <f>IF(ISNUMBER($S13),ROUND(MAX(0,MIN(100,100-$S13*2.5-IF(ISNUMBER($T13),$T13,0)*0.12+IF($S13&lt;=1,12,0))),0),"")</f>
        <v/>
      </c>
      <c r="AK13" s="29">
        <f>IF(ISNUMBER($Q13),IF($Q13&gt;=100,20,IF($Q13&gt;=30,10,0)),0)+IF(ISNUMBER($R13),IF($R13&gt;=100,20,0),0)+IF(ISNUMBER($P13),IF($P13&gt;=150,20,IF($P13&gt;=50,12,5)),0)+IF(ISNUMBER($S13),IF($S13&lt;=1,15,0),0)</f>
        <v/>
      </c>
      <c r="AL13" s="29" t="n">
        <v>355</v>
      </c>
      <c r="AM13" s="30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OLIPOP</t>
        </is>
      </c>
      <c r="B14" s="15" t="inlineStr">
        <is>
          <t>OLIPOP Prebiotic Soda | Cherry Cola | single 355mL</t>
        </is>
      </c>
      <c r="C14" s="15" t="inlineStr">
        <is>
          <t>3) Functional beverage (still/sparkling)</t>
        </is>
      </c>
      <c r="D14" s="15" t="inlineStr">
        <is>
          <t>355 mL can</t>
        </is>
      </c>
      <c r="E14" s="29" t="n">
        <v>1</v>
      </c>
      <c r="F14" s="30" t="n"/>
      <c r="G14" s="31">
        <f>IF(AND(ISNUMBER($F14),ISNUMBER($E14),$E14&lt;&gt;0),$F14/$E14,"")</f>
        <v/>
      </c>
      <c r="H14" s="31">
        <f>IF(AND(ISNUMBER($F14),ISNUMBER($AL14),ISNUMBER($E14),($AL14*$E14)&lt;&gt;0),$F14/($AL14*$E14)*100,"")</f>
        <v/>
      </c>
      <c r="I14" s="32" t="n"/>
      <c r="J14" s="33" t="n"/>
      <c r="K14" s="31">
        <f>IF(AND(ISNUMBER($F14),ISNUMBER($J14)),$F14*(1-$J14),"")</f>
        <v/>
      </c>
      <c r="L14" s="32" t="n"/>
      <c r="M14" s="32" t="n"/>
      <c r="N14" s="31">
        <f>IF(ISNUMBER($F14),($F14-IF(ISNUMBER($AM14),$AM14,0))*(1-IF(ISNUMBER($J14),$J14,0)),"")</f>
        <v/>
      </c>
      <c r="O14" s="15" t="inlineStr">
        <is>
          <t>Cherry Cola</t>
        </is>
      </c>
      <c r="P14" s="29" t="n">
        <v>0</v>
      </c>
      <c r="Q14" s="29" t="n">
        <v>30</v>
      </c>
      <c r="R14" s="15" t="inlineStr">
        <is>
          <t>Not listed</t>
        </is>
      </c>
      <c r="S14" s="29" t="n">
        <v>4</v>
      </c>
      <c r="T14" s="29" t="n">
        <v>45</v>
      </c>
      <c r="U14" s="15" t="inlineStr">
        <is>
          <t>Stevia + cassava syrup</t>
        </is>
      </c>
      <c r="V14" s="15" t="inlineStr">
        <is>
          <t>9 g prebiotic fiber, gut/digestive health, low sugar (Vintage/Cherry Cola &amp; Doctor Goodwin ~50 mg caffeine, Ridge Rush ~60 mg; other flavours caffeine-free)</t>
        </is>
      </c>
      <c r="W14" s="32" t="n"/>
      <c r="X14" s="32" t="n"/>
      <c r="Y14" s="32" t="n"/>
      <c r="Z14" s="32" t="n"/>
      <c r="AA14" s="15" t="inlineStr">
        <is>
          <t>Very High</t>
        </is>
      </c>
      <c r="AB14" s="15" t="inlineStr">
        <is>
          <t>Category-leading prebiotic soda; viral DTC + retail</t>
        </is>
      </c>
      <c r="AC14" s="15" t="inlineStr">
        <is>
          <t>Soda nostalgia that's actually good for your gut</t>
        </is>
      </c>
      <c r="AD14" s="15" t="inlineStr">
        <is>
          <t>Classic soda taste with 9 g fiber and almost no sugar.</t>
        </is>
      </c>
      <c r="AE14" s="32" t="n"/>
      <c r="AF14" s="34">
        <f>IF(AND(ISNUMBER($P14),ISNUMBER($AL14),$AL14&lt;&gt;0),ROUND($P14/$AL14*100,1),"")</f>
        <v/>
      </c>
      <c r="AG14" s="35">
        <f>IF(AND(ISNUMBER($S14),ISNUMBER($AL14),$AL14&lt;&gt;0),ROUND($S14/$AL14*100,2),"")</f>
        <v/>
      </c>
      <c r="AH14" s="34">
        <f>IF(AND(ISNUMBER($Q14),ISNUMBER($AL14),$AL14&lt;&gt;0),ROUND($Q14/$AL14*100,1),"")</f>
        <v/>
      </c>
      <c r="AI14" s="29">
        <f>IF(ISNUMBER($S14),IF($S14&lt;=1,"Yes","No"),"n/a")</f>
        <v/>
      </c>
      <c r="AJ14" s="29">
        <f>IF(ISNUMBER($S14),ROUND(MAX(0,MIN(100,100-$S14*2.5-IF(ISNUMBER($T14),$T14,0)*0.12+IF($S14&lt;=1,12,0))),0),"")</f>
        <v/>
      </c>
      <c r="AK14" s="29">
        <f>IF(ISNUMBER($Q14),IF($Q14&gt;=100,20,IF($Q14&gt;=30,10,0)),0)+IF(ISNUMBER($R14),IF($R14&gt;=100,20,0),0)+IF(ISNUMBER($P14),IF($P14&gt;=150,20,IF($P14&gt;=50,12,5)),0)+IF(ISNUMBER($S14),IF($S14&lt;=1,15,0),0)</f>
        <v/>
      </c>
      <c r="AL14" s="29" t="n">
        <v>355</v>
      </c>
      <c r="AM14" s="30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OLIPOP</t>
        </is>
      </c>
      <c r="B15" s="15" t="inlineStr">
        <is>
          <t>OLIPOP Prebiotic Soda | Cherry Cola | 8-pack 355mL</t>
        </is>
      </c>
      <c r="C15" s="15" t="inlineStr">
        <is>
          <t>3) Functional beverage (still/sparkling)</t>
        </is>
      </c>
      <c r="D15" s="15" t="inlineStr">
        <is>
          <t>355 mL can</t>
        </is>
      </c>
      <c r="E15" s="29" t="n">
        <v>8</v>
      </c>
      <c r="F15" s="30" t="n"/>
      <c r="G15" s="31">
        <f>IF(AND(ISNUMBER($F15),ISNUMBER($E15),$E15&lt;&gt;0),$F15/$E15,"")</f>
        <v/>
      </c>
      <c r="H15" s="31">
        <f>IF(AND(ISNUMBER($F15),ISNUMBER($AL15),ISNUMBER($E15),($AL15*$E15)&lt;&gt;0),$F15/($AL15*$E15)*100,"")</f>
        <v/>
      </c>
      <c r="I15" s="32" t="n"/>
      <c r="J15" s="33" t="n"/>
      <c r="K15" s="31">
        <f>IF(AND(ISNUMBER($F15),ISNUMBER($J15)),$F15*(1-$J15),"")</f>
        <v/>
      </c>
      <c r="L15" s="32" t="n"/>
      <c r="M15" s="32" t="n"/>
      <c r="N15" s="31">
        <f>IF(ISNUMBER($F15),($F15-IF(ISNUMBER($AM15),$AM15,0))*(1-IF(ISNUMBER($J15),$J15,0)),"")</f>
        <v/>
      </c>
      <c r="O15" s="15" t="inlineStr">
        <is>
          <t>Cherry Cola</t>
        </is>
      </c>
      <c r="P15" s="29" t="n">
        <v>0</v>
      </c>
      <c r="Q15" s="29" t="n">
        <v>30</v>
      </c>
      <c r="R15" s="15" t="inlineStr">
        <is>
          <t>Not listed</t>
        </is>
      </c>
      <c r="S15" s="29" t="n">
        <v>4</v>
      </c>
      <c r="T15" s="29" t="n">
        <v>45</v>
      </c>
      <c r="U15" s="15" t="inlineStr">
        <is>
          <t>Stevia + cassava syrup</t>
        </is>
      </c>
      <c r="V15" s="15" t="inlineStr">
        <is>
          <t>9 g prebiotic fiber, gut/digestive health, low sugar (Vintage/Cherry Cola &amp; Doctor Goodwin ~50 mg caffeine, Ridge Rush ~60 mg; other flavours caffeine-free)</t>
        </is>
      </c>
      <c r="W15" s="32" t="n"/>
      <c r="X15" s="32" t="n"/>
      <c r="Y15" s="32" t="n"/>
      <c r="Z15" s="32" t="n"/>
      <c r="AA15" s="15" t="inlineStr">
        <is>
          <t>Very High</t>
        </is>
      </c>
      <c r="AB15" s="15" t="inlineStr">
        <is>
          <t>Category-leading prebiotic soda; viral DTC + retail</t>
        </is>
      </c>
      <c r="AC15" s="15" t="inlineStr">
        <is>
          <t>Soda nostalgia that's actually good for your gut</t>
        </is>
      </c>
      <c r="AD15" s="15" t="inlineStr">
        <is>
          <t>Classic soda taste with 9 g fiber and almost no sugar.</t>
        </is>
      </c>
      <c r="AE15" s="32" t="n"/>
      <c r="AF15" s="34">
        <f>IF(AND(ISNUMBER($P15),ISNUMBER($AL15),$AL15&lt;&gt;0),ROUND($P15/$AL15*100,1),"")</f>
        <v/>
      </c>
      <c r="AG15" s="35">
        <f>IF(AND(ISNUMBER($S15),ISNUMBER($AL15),$AL15&lt;&gt;0),ROUND($S15/$AL15*100,2),"")</f>
        <v/>
      </c>
      <c r="AH15" s="34">
        <f>IF(AND(ISNUMBER($Q15),ISNUMBER($AL15),$AL15&lt;&gt;0),ROUND($Q15/$AL15*100,1),"")</f>
        <v/>
      </c>
      <c r="AI15" s="29">
        <f>IF(ISNUMBER($S15),IF($S15&lt;=1,"Yes","No"),"n/a")</f>
        <v/>
      </c>
      <c r="AJ15" s="29">
        <f>IF(ISNUMBER($S15),ROUND(MAX(0,MIN(100,100-$S15*2.5-IF(ISNUMBER($T15),$T15,0)*0.12+IF($S15&lt;=1,12,0))),0),"")</f>
        <v/>
      </c>
      <c r="AK15" s="29">
        <f>IF(ISNUMBER($Q15),IF($Q15&gt;=100,20,IF($Q15&gt;=30,10,0)),0)+IF(ISNUMBER($R15),IF($R15&gt;=100,20,0),0)+IF(ISNUMBER($P15),IF($P15&gt;=150,20,IF($P15&gt;=50,12,5)),0)+IF(ISNUMBER($S15),IF($S15&lt;=1,15,0),0)</f>
        <v/>
      </c>
      <c r="AL15" s="29" t="n">
        <v>355</v>
      </c>
      <c r="AM15" s="30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OLIPOP</t>
        </is>
      </c>
      <c r="B16" s="15" t="inlineStr">
        <is>
          <t>OLIPOP Prebiotic Soda | Cherry Cola | 12-pack 355mL</t>
        </is>
      </c>
      <c r="C16" s="15" t="inlineStr">
        <is>
          <t>3) Functional beverage (still/sparkling)</t>
        </is>
      </c>
      <c r="D16" s="15" t="inlineStr">
        <is>
          <t>355 mL can</t>
        </is>
      </c>
      <c r="E16" s="29" t="n">
        <v>12</v>
      </c>
      <c r="F16" s="30" t="n"/>
      <c r="G16" s="31">
        <f>IF(AND(ISNUMBER($F16),ISNUMBER($E16),$E16&lt;&gt;0),$F16/$E16,"")</f>
        <v/>
      </c>
      <c r="H16" s="31">
        <f>IF(AND(ISNUMBER($F16),ISNUMBER($AL16),ISNUMBER($E16),($AL16*$E16)&lt;&gt;0),$F16/($AL16*$E16)*100,"")</f>
        <v/>
      </c>
      <c r="I16" s="32" t="n"/>
      <c r="J16" s="33" t="n"/>
      <c r="K16" s="31">
        <f>IF(AND(ISNUMBER($F16),ISNUMBER($J16)),$F16*(1-$J16),"")</f>
        <v/>
      </c>
      <c r="L16" s="32" t="n"/>
      <c r="M16" s="32" t="n"/>
      <c r="N16" s="31">
        <f>IF(ISNUMBER($F16),($F16-IF(ISNUMBER($AM16),$AM16,0))*(1-IF(ISNUMBER($J16),$J16,0)),"")</f>
        <v/>
      </c>
      <c r="O16" s="15" t="inlineStr">
        <is>
          <t>Cherry Cola</t>
        </is>
      </c>
      <c r="P16" s="29" t="n">
        <v>0</v>
      </c>
      <c r="Q16" s="29" t="n">
        <v>30</v>
      </c>
      <c r="R16" s="15" t="inlineStr">
        <is>
          <t>Not listed</t>
        </is>
      </c>
      <c r="S16" s="29" t="n">
        <v>4</v>
      </c>
      <c r="T16" s="29" t="n">
        <v>45</v>
      </c>
      <c r="U16" s="15" t="inlineStr">
        <is>
          <t>Stevia + cassava syrup</t>
        </is>
      </c>
      <c r="V16" s="15" t="inlineStr">
        <is>
          <t>9 g prebiotic fiber, gut/digestive health, low sugar (Vintage/Cherry Cola &amp; Doctor Goodwin ~50 mg caffeine, Ridge Rush ~60 mg; other flavours caffeine-free)</t>
        </is>
      </c>
      <c r="W16" s="32" t="n"/>
      <c r="X16" s="32" t="n"/>
      <c r="Y16" s="32" t="n"/>
      <c r="Z16" s="32" t="n"/>
      <c r="AA16" s="15" t="inlineStr">
        <is>
          <t>Very High</t>
        </is>
      </c>
      <c r="AB16" s="15" t="inlineStr">
        <is>
          <t>Category-leading prebiotic soda; viral DTC + retail</t>
        </is>
      </c>
      <c r="AC16" s="15" t="inlineStr">
        <is>
          <t>Soda nostalgia that's actually good for your gut</t>
        </is>
      </c>
      <c r="AD16" s="15" t="inlineStr">
        <is>
          <t>Classic soda taste with 9 g fiber and almost no sugar.</t>
        </is>
      </c>
      <c r="AE16" s="32" t="n"/>
      <c r="AF16" s="34">
        <f>IF(AND(ISNUMBER($P16),ISNUMBER($AL16),$AL16&lt;&gt;0),ROUND($P16/$AL16*100,1),"")</f>
        <v/>
      </c>
      <c r="AG16" s="35">
        <f>IF(AND(ISNUMBER($S16),ISNUMBER($AL16),$AL16&lt;&gt;0),ROUND($S16/$AL16*100,2),"")</f>
        <v/>
      </c>
      <c r="AH16" s="34">
        <f>IF(AND(ISNUMBER($Q16),ISNUMBER($AL16),$AL16&lt;&gt;0),ROUND($Q16/$AL16*100,1),"")</f>
        <v/>
      </c>
      <c r="AI16" s="29">
        <f>IF(ISNUMBER($S16),IF($S16&lt;=1,"Yes","No"),"n/a")</f>
        <v/>
      </c>
      <c r="AJ16" s="29">
        <f>IF(ISNUMBER($S16),ROUND(MAX(0,MIN(100,100-$S16*2.5-IF(ISNUMBER($T16),$T16,0)*0.12+IF($S16&lt;=1,12,0))),0),"")</f>
        <v/>
      </c>
      <c r="AK16" s="29">
        <f>IF(ISNUMBER($Q16),IF($Q16&gt;=100,20,IF($Q16&gt;=30,10,0)),0)+IF(ISNUMBER($R16),IF($R16&gt;=100,20,0),0)+IF(ISNUMBER($P16),IF($P16&gt;=150,20,IF($P16&gt;=50,12,5)),0)+IF(ISNUMBER($S16),IF($S16&lt;=1,15,0),0)</f>
        <v/>
      </c>
      <c r="AL16" s="29" t="n">
        <v>355</v>
      </c>
      <c r="AM16" s="30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OLIPOP</t>
        </is>
      </c>
      <c r="B17" s="15" t="inlineStr">
        <is>
          <t>OLIPOP Prebiotic Soda | Cherry Cola | 15-pack 355mL</t>
        </is>
      </c>
      <c r="C17" s="15" t="inlineStr">
        <is>
          <t>3) Functional beverage (still/sparkling)</t>
        </is>
      </c>
      <c r="D17" s="15" t="inlineStr">
        <is>
          <t>355 mL can</t>
        </is>
      </c>
      <c r="E17" s="29" t="n">
        <v>15</v>
      </c>
      <c r="F17" s="30" t="n"/>
      <c r="G17" s="31">
        <f>IF(AND(ISNUMBER($F17),ISNUMBER($E17),$E17&lt;&gt;0),$F17/$E17,"")</f>
        <v/>
      </c>
      <c r="H17" s="31">
        <f>IF(AND(ISNUMBER($F17),ISNUMBER($AL17),ISNUMBER($E17),($AL17*$E17)&lt;&gt;0),$F17/($AL17*$E17)*100,"")</f>
        <v/>
      </c>
      <c r="I17" s="32" t="n"/>
      <c r="J17" s="33" t="n"/>
      <c r="K17" s="31">
        <f>IF(AND(ISNUMBER($F17),ISNUMBER($J17)),$F17*(1-$J17),"")</f>
        <v/>
      </c>
      <c r="L17" s="32" t="n"/>
      <c r="M17" s="32" t="n"/>
      <c r="N17" s="31">
        <f>IF(ISNUMBER($F17),($F17-IF(ISNUMBER($AM17),$AM17,0))*(1-IF(ISNUMBER($J17),$J17,0)),"")</f>
        <v/>
      </c>
      <c r="O17" s="15" t="inlineStr">
        <is>
          <t>Cherry Cola</t>
        </is>
      </c>
      <c r="P17" s="29" t="n">
        <v>0</v>
      </c>
      <c r="Q17" s="29" t="n">
        <v>30</v>
      </c>
      <c r="R17" s="15" t="inlineStr">
        <is>
          <t>Not listed</t>
        </is>
      </c>
      <c r="S17" s="29" t="n">
        <v>4</v>
      </c>
      <c r="T17" s="29" t="n">
        <v>45</v>
      </c>
      <c r="U17" s="15" t="inlineStr">
        <is>
          <t>Stevia + cassava syrup</t>
        </is>
      </c>
      <c r="V17" s="15" t="inlineStr">
        <is>
          <t>9 g prebiotic fiber, gut/digestive health, low sugar (Vintage/Cherry Cola &amp; Doctor Goodwin ~50 mg caffeine, Ridge Rush ~60 mg; other flavours caffeine-free)</t>
        </is>
      </c>
      <c r="W17" s="32" t="n"/>
      <c r="X17" s="32" t="n"/>
      <c r="Y17" s="32" t="n"/>
      <c r="Z17" s="32" t="n"/>
      <c r="AA17" s="15" t="inlineStr">
        <is>
          <t>Very High</t>
        </is>
      </c>
      <c r="AB17" s="15" t="inlineStr">
        <is>
          <t>Category-leading prebiotic soda; viral DTC + retail</t>
        </is>
      </c>
      <c r="AC17" s="15" t="inlineStr">
        <is>
          <t>Soda nostalgia that's actually good for your gut</t>
        </is>
      </c>
      <c r="AD17" s="15" t="inlineStr">
        <is>
          <t>Classic soda taste with 9 g fiber and almost no sugar.</t>
        </is>
      </c>
      <c r="AE17" s="32" t="n"/>
      <c r="AF17" s="34">
        <f>IF(AND(ISNUMBER($P17),ISNUMBER($AL17),$AL17&lt;&gt;0),ROUND($P17/$AL17*100,1),"")</f>
        <v/>
      </c>
      <c r="AG17" s="35">
        <f>IF(AND(ISNUMBER($S17),ISNUMBER($AL17),$AL17&lt;&gt;0),ROUND($S17/$AL17*100,2),"")</f>
        <v/>
      </c>
      <c r="AH17" s="34">
        <f>IF(AND(ISNUMBER($Q17),ISNUMBER($AL17),$AL17&lt;&gt;0),ROUND($Q17/$AL17*100,1),"")</f>
        <v/>
      </c>
      <c r="AI17" s="29">
        <f>IF(ISNUMBER($S17),IF($S17&lt;=1,"Yes","No"),"n/a")</f>
        <v/>
      </c>
      <c r="AJ17" s="29">
        <f>IF(ISNUMBER($S17),ROUND(MAX(0,MIN(100,100-$S17*2.5-IF(ISNUMBER($T17),$T17,0)*0.12+IF($S17&lt;=1,12,0))),0),"")</f>
        <v/>
      </c>
      <c r="AK17" s="29">
        <f>IF(ISNUMBER($Q17),IF($Q17&gt;=100,20,IF($Q17&gt;=30,10,0)),0)+IF(ISNUMBER($R17),IF($R17&gt;=100,20,0),0)+IF(ISNUMBER($P17),IF($P17&gt;=150,20,IF($P17&gt;=50,12,5)),0)+IF(ISNUMBER($S17),IF($S17&lt;=1,15,0),0)</f>
        <v/>
      </c>
      <c r="AL17" s="29" t="n">
        <v>355</v>
      </c>
      <c r="AM17" s="30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OLIPOP</t>
        </is>
      </c>
      <c r="B18" s="15" t="inlineStr">
        <is>
          <t>OLIPOP Prebiotic Soda | Cherry Cola | 18-pack 355mL</t>
        </is>
      </c>
      <c r="C18" s="15" t="inlineStr">
        <is>
          <t>3) Functional beverage (still/sparkling)</t>
        </is>
      </c>
      <c r="D18" s="15" t="inlineStr">
        <is>
          <t>355 mL can</t>
        </is>
      </c>
      <c r="E18" s="29" t="n">
        <v>18</v>
      </c>
      <c r="F18" s="30" t="n"/>
      <c r="G18" s="31">
        <f>IF(AND(ISNUMBER($F18),ISNUMBER($E18),$E18&lt;&gt;0),$F18/$E18,"")</f>
        <v/>
      </c>
      <c r="H18" s="31">
        <f>IF(AND(ISNUMBER($F18),ISNUMBER($AL18),ISNUMBER($E18),($AL18*$E18)&lt;&gt;0),$F18/($AL18*$E18)*100,"")</f>
        <v/>
      </c>
      <c r="I18" s="32" t="n"/>
      <c r="J18" s="33" t="n"/>
      <c r="K18" s="31">
        <f>IF(AND(ISNUMBER($F18),ISNUMBER($J18)),$F18*(1-$J18),"")</f>
        <v/>
      </c>
      <c r="L18" s="32" t="n"/>
      <c r="M18" s="32" t="n"/>
      <c r="N18" s="31">
        <f>IF(ISNUMBER($F18),($F18-IF(ISNUMBER($AM18),$AM18,0))*(1-IF(ISNUMBER($J18),$J18,0)),"")</f>
        <v/>
      </c>
      <c r="O18" s="15" t="inlineStr">
        <is>
          <t>Cherry Cola</t>
        </is>
      </c>
      <c r="P18" s="29" t="n">
        <v>0</v>
      </c>
      <c r="Q18" s="29" t="n">
        <v>30</v>
      </c>
      <c r="R18" s="15" t="inlineStr">
        <is>
          <t>Not listed</t>
        </is>
      </c>
      <c r="S18" s="29" t="n">
        <v>4</v>
      </c>
      <c r="T18" s="29" t="n">
        <v>45</v>
      </c>
      <c r="U18" s="15" t="inlineStr">
        <is>
          <t>Stevia + cassava syrup</t>
        </is>
      </c>
      <c r="V18" s="15" t="inlineStr">
        <is>
          <t>9 g prebiotic fiber, gut/digestive health, low sugar (Vintage/Cherry Cola &amp; Doctor Goodwin ~50 mg caffeine, Ridge Rush ~60 mg; other flavours caffeine-free)</t>
        </is>
      </c>
      <c r="W18" s="32" t="n"/>
      <c r="X18" s="32" t="n"/>
      <c r="Y18" s="32" t="n"/>
      <c r="Z18" s="32" t="n"/>
      <c r="AA18" s="15" t="inlineStr">
        <is>
          <t>Very High</t>
        </is>
      </c>
      <c r="AB18" s="15" t="inlineStr">
        <is>
          <t>Category-leading prebiotic soda; viral DTC + retail</t>
        </is>
      </c>
      <c r="AC18" s="15" t="inlineStr">
        <is>
          <t>Soda nostalgia that's actually good for your gut</t>
        </is>
      </c>
      <c r="AD18" s="15" t="inlineStr">
        <is>
          <t>Classic soda taste with 9 g fiber and almost no sugar.</t>
        </is>
      </c>
      <c r="AE18" s="32" t="n"/>
      <c r="AF18" s="34">
        <f>IF(AND(ISNUMBER($P18),ISNUMBER($AL18),$AL18&lt;&gt;0),ROUND($P18/$AL18*100,1),"")</f>
        <v/>
      </c>
      <c r="AG18" s="35">
        <f>IF(AND(ISNUMBER($S18),ISNUMBER($AL18),$AL18&lt;&gt;0),ROUND($S18/$AL18*100,2),"")</f>
        <v/>
      </c>
      <c r="AH18" s="34">
        <f>IF(AND(ISNUMBER($Q18),ISNUMBER($AL18),$AL18&lt;&gt;0),ROUND($Q18/$AL18*100,1),"")</f>
        <v/>
      </c>
      <c r="AI18" s="29">
        <f>IF(ISNUMBER($S18),IF($S18&lt;=1,"Yes","No"),"n/a")</f>
        <v/>
      </c>
      <c r="AJ18" s="29">
        <f>IF(ISNUMBER($S18),ROUND(MAX(0,MIN(100,100-$S18*2.5-IF(ISNUMBER($T18),$T18,0)*0.12+IF($S18&lt;=1,12,0))),0),"")</f>
        <v/>
      </c>
      <c r="AK18" s="29">
        <f>IF(ISNUMBER($Q18),IF($Q18&gt;=100,20,IF($Q18&gt;=30,10,0)),0)+IF(ISNUMBER($R18),IF($R18&gt;=100,20,0),0)+IF(ISNUMBER($P18),IF($P18&gt;=150,20,IF($P18&gt;=50,12,5)),0)+IF(ISNUMBER($S18),IF($S18&lt;=1,15,0),0)</f>
        <v/>
      </c>
      <c r="AL18" s="29" t="n">
        <v>355</v>
      </c>
      <c r="AM18" s="30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OLIPOP</t>
        </is>
      </c>
      <c r="B19" s="15" t="inlineStr">
        <is>
          <t>OLIPOP Prebiotic Soda | Cherry Cola | 24-pack 355mL</t>
        </is>
      </c>
      <c r="C19" s="15" t="inlineStr">
        <is>
          <t>3) Functional beverage (still/sparkling)</t>
        </is>
      </c>
      <c r="D19" s="15" t="inlineStr">
        <is>
          <t>355 mL can</t>
        </is>
      </c>
      <c r="E19" s="29" t="n">
        <v>24</v>
      </c>
      <c r="F19" s="30" t="n"/>
      <c r="G19" s="31">
        <f>IF(AND(ISNUMBER($F19),ISNUMBER($E19),$E19&lt;&gt;0),$F19/$E19,"")</f>
        <v/>
      </c>
      <c r="H19" s="31">
        <f>IF(AND(ISNUMBER($F19),ISNUMBER($AL19),ISNUMBER($E19),($AL19*$E19)&lt;&gt;0),$F19/($AL19*$E19)*100,"")</f>
        <v/>
      </c>
      <c r="I19" s="32" t="n"/>
      <c r="J19" s="33" t="n"/>
      <c r="K19" s="31">
        <f>IF(AND(ISNUMBER($F19),ISNUMBER($J19)),$F19*(1-$J19),"")</f>
        <v/>
      </c>
      <c r="L19" s="32" t="n"/>
      <c r="M19" s="32" t="n"/>
      <c r="N19" s="31">
        <f>IF(ISNUMBER($F19),($F19-IF(ISNUMBER($AM19),$AM19,0))*(1-IF(ISNUMBER($J19),$J19,0)),"")</f>
        <v/>
      </c>
      <c r="O19" s="15" t="inlineStr">
        <is>
          <t>Cherry Cola</t>
        </is>
      </c>
      <c r="P19" s="29" t="n">
        <v>0</v>
      </c>
      <c r="Q19" s="29" t="n">
        <v>30</v>
      </c>
      <c r="R19" s="15" t="inlineStr">
        <is>
          <t>Not listed</t>
        </is>
      </c>
      <c r="S19" s="29" t="n">
        <v>4</v>
      </c>
      <c r="T19" s="29" t="n">
        <v>45</v>
      </c>
      <c r="U19" s="15" t="inlineStr">
        <is>
          <t>Stevia + cassava syrup</t>
        </is>
      </c>
      <c r="V19" s="15" t="inlineStr">
        <is>
          <t>9 g prebiotic fiber, gut/digestive health, low sugar (Vintage/Cherry Cola &amp; Doctor Goodwin ~50 mg caffeine, Ridge Rush ~60 mg; other flavours caffeine-free)</t>
        </is>
      </c>
      <c r="W19" s="32" t="n"/>
      <c r="X19" s="32" t="n"/>
      <c r="Y19" s="32" t="n"/>
      <c r="Z19" s="32" t="n"/>
      <c r="AA19" s="15" t="inlineStr">
        <is>
          <t>Very High</t>
        </is>
      </c>
      <c r="AB19" s="15" t="inlineStr">
        <is>
          <t>Category-leading prebiotic soda; viral DTC + retail</t>
        </is>
      </c>
      <c r="AC19" s="15" t="inlineStr">
        <is>
          <t>Soda nostalgia that's actually good for your gut</t>
        </is>
      </c>
      <c r="AD19" s="15" t="inlineStr">
        <is>
          <t>Classic soda taste with 9 g fiber and almost no sugar.</t>
        </is>
      </c>
      <c r="AE19" s="32" t="n"/>
      <c r="AF19" s="34">
        <f>IF(AND(ISNUMBER($P19),ISNUMBER($AL19),$AL19&lt;&gt;0),ROUND($P19/$AL19*100,1),"")</f>
        <v/>
      </c>
      <c r="AG19" s="35">
        <f>IF(AND(ISNUMBER($S19),ISNUMBER($AL19),$AL19&lt;&gt;0),ROUND($S19/$AL19*100,2),"")</f>
        <v/>
      </c>
      <c r="AH19" s="34">
        <f>IF(AND(ISNUMBER($Q19),ISNUMBER($AL19),$AL19&lt;&gt;0),ROUND($Q19/$AL19*100,1),"")</f>
        <v/>
      </c>
      <c r="AI19" s="29">
        <f>IF(ISNUMBER($S19),IF($S19&lt;=1,"Yes","No"),"n/a")</f>
        <v/>
      </c>
      <c r="AJ19" s="29">
        <f>IF(ISNUMBER($S19),ROUND(MAX(0,MIN(100,100-$S19*2.5-IF(ISNUMBER($T19),$T19,0)*0.12+IF($S19&lt;=1,12,0))),0),"")</f>
        <v/>
      </c>
      <c r="AK19" s="29">
        <f>IF(ISNUMBER($Q19),IF($Q19&gt;=100,20,IF($Q19&gt;=30,10,0)),0)+IF(ISNUMBER($R19),IF($R19&gt;=100,20,0),0)+IF(ISNUMBER($P19),IF($P19&gt;=150,20,IF($P19&gt;=50,12,5)),0)+IF(ISNUMBER($S19),IF($S19&lt;=1,15,0),0)</f>
        <v/>
      </c>
      <c r="AL19" s="29" t="n">
        <v>355</v>
      </c>
      <c r="AM19" s="30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OLIPOP</t>
        </is>
      </c>
      <c r="B20" s="15" t="inlineStr">
        <is>
          <t>OLIPOP Prebiotic Soda | Strawberry Vanilla | single 355mL</t>
        </is>
      </c>
      <c r="C20" s="15" t="inlineStr">
        <is>
          <t>3) Functional beverage (still/sparkling)</t>
        </is>
      </c>
      <c r="D20" s="15" t="inlineStr">
        <is>
          <t>355 mL can</t>
        </is>
      </c>
      <c r="E20" s="29" t="n">
        <v>1</v>
      </c>
      <c r="F20" s="30" t="n"/>
      <c r="G20" s="31">
        <f>IF(AND(ISNUMBER($F20),ISNUMBER($E20),$E20&lt;&gt;0),$F20/$E20,"")</f>
        <v/>
      </c>
      <c r="H20" s="31">
        <f>IF(AND(ISNUMBER($F20),ISNUMBER($AL20),ISNUMBER($E20),($AL20*$E20)&lt;&gt;0),$F20/($AL20*$E20)*100,"")</f>
        <v/>
      </c>
      <c r="I20" s="32" t="n"/>
      <c r="J20" s="33" t="n"/>
      <c r="K20" s="31">
        <f>IF(AND(ISNUMBER($F20),ISNUMBER($J20)),$F20*(1-$J20),"")</f>
        <v/>
      </c>
      <c r="L20" s="32" t="n"/>
      <c r="M20" s="32" t="n"/>
      <c r="N20" s="31">
        <f>IF(ISNUMBER($F20),($F20-IF(ISNUMBER($AM20),$AM20,0))*(1-IF(ISNUMBER($J20),$J20,0)),"")</f>
        <v/>
      </c>
      <c r="O20" s="15" t="inlineStr">
        <is>
          <t>Strawberry Vanilla</t>
        </is>
      </c>
      <c r="P20" s="29" t="n">
        <v>0</v>
      </c>
      <c r="Q20" s="29" t="n">
        <v>30</v>
      </c>
      <c r="R20" s="15" t="inlineStr">
        <is>
          <t>Not listed</t>
        </is>
      </c>
      <c r="S20" s="29" t="n">
        <v>4</v>
      </c>
      <c r="T20" s="29" t="n">
        <v>45</v>
      </c>
      <c r="U20" s="15" t="inlineStr">
        <is>
          <t>Stevia + cassava syrup</t>
        </is>
      </c>
      <c r="V20" s="15" t="inlineStr">
        <is>
          <t>9 g prebiotic fiber, gut/digestive health, low sugar (Vintage/Cherry Cola &amp; Doctor Goodwin ~50 mg caffeine, Ridge Rush ~60 mg; other flavours caffeine-free)</t>
        </is>
      </c>
      <c r="W20" s="32" t="n"/>
      <c r="X20" s="32" t="n"/>
      <c r="Y20" s="32" t="n"/>
      <c r="Z20" s="32" t="n"/>
      <c r="AA20" s="15" t="inlineStr">
        <is>
          <t>Very High</t>
        </is>
      </c>
      <c r="AB20" s="15" t="inlineStr">
        <is>
          <t>Category-leading prebiotic soda; viral DTC + retail</t>
        </is>
      </c>
      <c r="AC20" s="15" t="inlineStr">
        <is>
          <t>Soda nostalgia that's actually good for your gut</t>
        </is>
      </c>
      <c r="AD20" s="15" t="inlineStr">
        <is>
          <t>Classic soda taste with 9 g fiber and almost no sugar.</t>
        </is>
      </c>
      <c r="AE20" s="32" t="n"/>
      <c r="AF20" s="34">
        <f>IF(AND(ISNUMBER($P20),ISNUMBER($AL20),$AL20&lt;&gt;0),ROUND($P20/$AL20*100,1),"")</f>
        <v/>
      </c>
      <c r="AG20" s="35">
        <f>IF(AND(ISNUMBER($S20),ISNUMBER($AL20),$AL20&lt;&gt;0),ROUND($S20/$AL20*100,2),"")</f>
        <v/>
      </c>
      <c r="AH20" s="34">
        <f>IF(AND(ISNUMBER($Q20),ISNUMBER($AL20),$AL20&lt;&gt;0),ROUND($Q20/$AL20*100,1),"")</f>
        <v/>
      </c>
      <c r="AI20" s="29">
        <f>IF(ISNUMBER($S20),IF($S20&lt;=1,"Yes","No"),"n/a")</f>
        <v/>
      </c>
      <c r="AJ20" s="29">
        <f>IF(ISNUMBER($S20),ROUND(MAX(0,MIN(100,100-$S20*2.5-IF(ISNUMBER($T20),$T20,0)*0.12+IF($S20&lt;=1,12,0))),0),"")</f>
        <v/>
      </c>
      <c r="AK20" s="29">
        <f>IF(ISNUMBER($Q20),IF($Q20&gt;=100,20,IF($Q20&gt;=30,10,0)),0)+IF(ISNUMBER($R20),IF($R20&gt;=100,20,0),0)+IF(ISNUMBER($P20),IF($P20&gt;=150,20,IF($P20&gt;=50,12,5)),0)+IF(ISNUMBER($S20),IF($S20&lt;=1,15,0),0)</f>
        <v/>
      </c>
      <c r="AL20" s="29" t="n">
        <v>355</v>
      </c>
      <c r="AM20" s="30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OLIPOP</t>
        </is>
      </c>
      <c r="B21" s="15" t="inlineStr">
        <is>
          <t>OLIPOP Prebiotic Soda | Strawberry Vanilla | 8-pack 355mL</t>
        </is>
      </c>
      <c r="C21" s="15" t="inlineStr">
        <is>
          <t>3) Functional beverage (still/sparkling)</t>
        </is>
      </c>
      <c r="D21" s="15" t="inlineStr">
        <is>
          <t>355 mL can</t>
        </is>
      </c>
      <c r="E21" s="29" t="n">
        <v>8</v>
      </c>
      <c r="F21" s="30" t="n"/>
      <c r="G21" s="31">
        <f>IF(AND(ISNUMBER($F21),ISNUMBER($E21),$E21&lt;&gt;0),$F21/$E21,"")</f>
        <v/>
      </c>
      <c r="H21" s="31">
        <f>IF(AND(ISNUMBER($F21),ISNUMBER($AL21),ISNUMBER($E21),($AL21*$E21)&lt;&gt;0),$F21/($AL21*$E21)*100,"")</f>
        <v/>
      </c>
      <c r="I21" s="32" t="n"/>
      <c r="J21" s="33" t="n"/>
      <c r="K21" s="31">
        <f>IF(AND(ISNUMBER($F21),ISNUMBER($J21)),$F21*(1-$J21),"")</f>
        <v/>
      </c>
      <c r="L21" s="32" t="n"/>
      <c r="M21" s="32" t="n"/>
      <c r="N21" s="31">
        <f>IF(ISNUMBER($F21),($F21-IF(ISNUMBER($AM21),$AM21,0))*(1-IF(ISNUMBER($J21),$J21,0)),"")</f>
        <v/>
      </c>
      <c r="O21" s="15" t="inlineStr">
        <is>
          <t>Strawberry Vanilla</t>
        </is>
      </c>
      <c r="P21" s="29" t="n">
        <v>0</v>
      </c>
      <c r="Q21" s="29" t="n">
        <v>30</v>
      </c>
      <c r="R21" s="15" t="inlineStr">
        <is>
          <t>Not listed</t>
        </is>
      </c>
      <c r="S21" s="29" t="n">
        <v>4</v>
      </c>
      <c r="T21" s="29" t="n">
        <v>45</v>
      </c>
      <c r="U21" s="15" t="inlineStr">
        <is>
          <t>Stevia + cassava syrup</t>
        </is>
      </c>
      <c r="V21" s="15" t="inlineStr">
        <is>
          <t>9 g prebiotic fiber, gut/digestive health, low sugar (Vintage/Cherry Cola &amp; Doctor Goodwin ~50 mg caffeine, Ridge Rush ~60 mg; other flavours caffeine-free)</t>
        </is>
      </c>
      <c r="W21" s="32" t="n"/>
      <c r="X21" s="32" t="n"/>
      <c r="Y21" s="32" t="n"/>
      <c r="Z21" s="32" t="n"/>
      <c r="AA21" s="15" t="inlineStr">
        <is>
          <t>Very High</t>
        </is>
      </c>
      <c r="AB21" s="15" t="inlineStr">
        <is>
          <t>Category-leading prebiotic soda; viral DTC + retail</t>
        </is>
      </c>
      <c r="AC21" s="15" t="inlineStr">
        <is>
          <t>Soda nostalgia that's actually good for your gut</t>
        </is>
      </c>
      <c r="AD21" s="15" t="inlineStr">
        <is>
          <t>Classic soda taste with 9 g fiber and almost no sugar.</t>
        </is>
      </c>
      <c r="AE21" s="32" t="n"/>
      <c r="AF21" s="34">
        <f>IF(AND(ISNUMBER($P21),ISNUMBER($AL21),$AL21&lt;&gt;0),ROUND($P21/$AL21*100,1),"")</f>
        <v/>
      </c>
      <c r="AG21" s="35">
        <f>IF(AND(ISNUMBER($S21),ISNUMBER($AL21),$AL21&lt;&gt;0),ROUND($S21/$AL21*100,2),"")</f>
        <v/>
      </c>
      <c r="AH21" s="34">
        <f>IF(AND(ISNUMBER($Q21),ISNUMBER($AL21),$AL21&lt;&gt;0),ROUND($Q21/$AL21*100,1),"")</f>
        <v/>
      </c>
      <c r="AI21" s="29">
        <f>IF(ISNUMBER($S21),IF($S21&lt;=1,"Yes","No"),"n/a")</f>
        <v/>
      </c>
      <c r="AJ21" s="29">
        <f>IF(ISNUMBER($S21),ROUND(MAX(0,MIN(100,100-$S21*2.5-IF(ISNUMBER($T21),$T21,0)*0.12+IF($S21&lt;=1,12,0))),0),"")</f>
        <v/>
      </c>
      <c r="AK21" s="29">
        <f>IF(ISNUMBER($Q21),IF($Q21&gt;=100,20,IF($Q21&gt;=30,10,0)),0)+IF(ISNUMBER($R21),IF($R21&gt;=100,20,0),0)+IF(ISNUMBER($P21),IF($P21&gt;=150,20,IF($P21&gt;=50,12,5)),0)+IF(ISNUMBER($S21),IF($S21&lt;=1,15,0),0)</f>
        <v/>
      </c>
      <c r="AL21" s="29" t="n">
        <v>355</v>
      </c>
      <c r="AM21" s="30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OLIPOP</t>
        </is>
      </c>
      <c r="B22" s="15" t="inlineStr">
        <is>
          <t>OLIPOP Prebiotic Soda | Strawberry Vanilla | 12-pack 355mL</t>
        </is>
      </c>
      <c r="C22" s="15" t="inlineStr">
        <is>
          <t>3) Functional beverage (still/sparkling)</t>
        </is>
      </c>
      <c r="D22" s="15" t="inlineStr">
        <is>
          <t>355 mL can</t>
        </is>
      </c>
      <c r="E22" s="29" t="n">
        <v>12</v>
      </c>
      <c r="F22" s="30" t="n"/>
      <c r="G22" s="31">
        <f>IF(AND(ISNUMBER($F22),ISNUMBER($E22),$E22&lt;&gt;0),$F22/$E22,"")</f>
        <v/>
      </c>
      <c r="H22" s="31">
        <f>IF(AND(ISNUMBER($F22),ISNUMBER($AL22),ISNUMBER($E22),($AL22*$E22)&lt;&gt;0),$F22/($AL22*$E22)*100,"")</f>
        <v/>
      </c>
      <c r="I22" s="32" t="n"/>
      <c r="J22" s="33" t="n"/>
      <c r="K22" s="31">
        <f>IF(AND(ISNUMBER($F22),ISNUMBER($J22)),$F22*(1-$J22),"")</f>
        <v/>
      </c>
      <c r="L22" s="32" t="n"/>
      <c r="M22" s="32" t="n"/>
      <c r="N22" s="31">
        <f>IF(ISNUMBER($F22),($F22-IF(ISNUMBER($AM22),$AM22,0))*(1-IF(ISNUMBER($J22),$J22,0)),"")</f>
        <v/>
      </c>
      <c r="O22" s="15" t="inlineStr">
        <is>
          <t>Strawberry Vanilla</t>
        </is>
      </c>
      <c r="P22" s="29" t="n">
        <v>0</v>
      </c>
      <c r="Q22" s="29" t="n">
        <v>30</v>
      </c>
      <c r="R22" s="15" t="inlineStr">
        <is>
          <t>Not listed</t>
        </is>
      </c>
      <c r="S22" s="29" t="n">
        <v>4</v>
      </c>
      <c r="T22" s="29" t="n">
        <v>45</v>
      </c>
      <c r="U22" s="15" t="inlineStr">
        <is>
          <t>Stevia + cassava syrup</t>
        </is>
      </c>
      <c r="V22" s="15" t="inlineStr">
        <is>
          <t>9 g prebiotic fiber, gut/digestive health, low sugar (Vintage/Cherry Cola &amp; Doctor Goodwin ~50 mg caffeine, Ridge Rush ~60 mg; other flavours caffeine-free)</t>
        </is>
      </c>
      <c r="W22" s="32" t="n"/>
      <c r="X22" s="32" t="n"/>
      <c r="Y22" s="32" t="n"/>
      <c r="Z22" s="32" t="n"/>
      <c r="AA22" s="15" t="inlineStr">
        <is>
          <t>Very High</t>
        </is>
      </c>
      <c r="AB22" s="15" t="inlineStr">
        <is>
          <t>Category-leading prebiotic soda; viral DTC + retail</t>
        </is>
      </c>
      <c r="AC22" s="15" t="inlineStr">
        <is>
          <t>Soda nostalgia that's actually good for your gut</t>
        </is>
      </c>
      <c r="AD22" s="15" t="inlineStr">
        <is>
          <t>Classic soda taste with 9 g fiber and almost no sugar.</t>
        </is>
      </c>
      <c r="AE22" s="32" t="n"/>
      <c r="AF22" s="34">
        <f>IF(AND(ISNUMBER($P22),ISNUMBER($AL22),$AL22&lt;&gt;0),ROUND($P22/$AL22*100,1),"")</f>
        <v/>
      </c>
      <c r="AG22" s="35">
        <f>IF(AND(ISNUMBER($S22),ISNUMBER($AL22),$AL22&lt;&gt;0),ROUND($S22/$AL22*100,2),"")</f>
        <v/>
      </c>
      <c r="AH22" s="34">
        <f>IF(AND(ISNUMBER($Q22),ISNUMBER($AL22),$AL22&lt;&gt;0),ROUND($Q22/$AL22*100,1),"")</f>
        <v/>
      </c>
      <c r="AI22" s="29">
        <f>IF(ISNUMBER($S22),IF($S22&lt;=1,"Yes","No"),"n/a")</f>
        <v/>
      </c>
      <c r="AJ22" s="29">
        <f>IF(ISNUMBER($S22),ROUND(MAX(0,MIN(100,100-$S22*2.5-IF(ISNUMBER($T22),$T22,0)*0.12+IF($S22&lt;=1,12,0))),0),"")</f>
        <v/>
      </c>
      <c r="AK22" s="29">
        <f>IF(ISNUMBER($Q22),IF($Q22&gt;=100,20,IF($Q22&gt;=30,10,0)),0)+IF(ISNUMBER($R22),IF($R22&gt;=100,20,0),0)+IF(ISNUMBER($P22),IF($P22&gt;=150,20,IF($P22&gt;=50,12,5)),0)+IF(ISNUMBER($S22),IF($S22&lt;=1,15,0),0)</f>
        <v/>
      </c>
      <c r="AL22" s="29" t="n">
        <v>355</v>
      </c>
      <c r="AM22" s="30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OLIPOP</t>
        </is>
      </c>
      <c r="B23" s="15" t="inlineStr">
        <is>
          <t>OLIPOP Prebiotic Soda | Strawberry Vanilla | 15-pack 355mL</t>
        </is>
      </c>
      <c r="C23" s="15" t="inlineStr">
        <is>
          <t>3) Functional beverage (still/sparkling)</t>
        </is>
      </c>
      <c r="D23" s="15" t="inlineStr">
        <is>
          <t>355 mL can</t>
        </is>
      </c>
      <c r="E23" s="29" t="n">
        <v>15</v>
      </c>
      <c r="F23" s="30" t="n"/>
      <c r="G23" s="31">
        <f>IF(AND(ISNUMBER($F23),ISNUMBER($E23),$E23&lt;&gt;0),$F23/$E23,"")</f>
        <v/>
      </c>
      <c r="H23" s="31">
        <f>IF(AND(ISNUMBER($F23),ISNUMBER($AL23),ISNUMBER($E23),($AL23*$E23)&lt;&gt;0),$F23/($AL23*$E23)*100,"")</f>
        <v/>
      </c>
      <c r="I23" s="32" t="n"/>
      <c r="J23" s="33" t="n"/>
      <c r="K23" s="31">
        <f>IF(AND(ISNUMBER($F23),ISNUMBER($J23)),$F23*(1-$J23),"")</f>
        <v/>
      </c>
      <c r="L23" s="32" t="n"/>
      <c r="M23" s="32" t="n"/>
      <c r="N23" s="31">
        <f>IF(ISNUMBER($F23),($F23-IF(ISNUMBER($AM23),$AM23,0))*(1-IF(ISNUMBER($J23),$J23,0)),"")</f>
        <v/>
      </c>
      <c r="O23" s="15" t="inlineStr">
        <is>
          <t>Strawberry Vanilla</t>
        </is>
      </c>
      <c r="P23" s="29" t="n">
        <v>0</v>
      </c>
      <c r="Q23" s="29" t="n">
        <v>30</v>
      </c>
      <c r="R23" s="15" t="inlineStr">
        <is>
          <t>Not listed</t>
        </is>
      </c>
      <c r="S23" s="29" t="n">
        <v>4</v>
      </c>
      <c r="T23" s="29" t="n">
        <v>45</v>
      </c>
      <c r="U23" s="15" t="inlineStr">
        <is>
          <t>Stevia + cassava syrup</t>
        </is>
      </c>
      <c r="V23" s="15" t="inlineStr">
        <is>
          <t>9 g prebiotic fiber, gut/digestive health, low sugar (Vintage/Cherry Cola &amp; Doctor Goodwin ~50 mg caffeine, Ridge Rush ~60 mg; other flavours caffeine-free)</t>
        </is>
      </c>
      <c r="W23" s="32" t="n"/>
      <c r="X23" s="32" t="n"/>
      <c r="Y23" s="32" t="n"/>
      <c r="Z23" s="32" t="n"/>
      <c r="AA23" s="15" t="inlineStr">
        <is>
          <t>Very High</t>
        </is>
      </c>
      <c r="AB23" s="15" t="inlineStr">
        <is>
          <t>Category-leading prebiotic soda; viral DTC + retail</t>
        </is>
      </c>
      <c r="AC23" s="15" t="inlineStr">
        <is>
          <t>Soda nostalgia that's actually good for your gut</t>
        </is>
      </c>
      <c r="AD23" s="15" t="inlineStr">
        <is>
          <t>Classic soda taste with 9 g fiber and almost no sugar.</t>
        </is>
      </c>
      <c r="AE23" s="32" t="n"/>
      <c r="AF23" s="34">
        <f>IF(AND(ISNUMBER($P23),ISNUMBER($AL23),$AL23&lt;&gt;0),ROUND($P23/$AL23*100,1),"")</f>
        <v/>
      </c>
      <c r="AG23" s="35">
        <f>IF(AND(ISNUMBER($S23),ISNUMBER($AL23),$AL23&lt;&gt;0),ROUND($S23/$AL23*100,2),"")</f>
        <v/>
      </c>
      <c r="AH23" s="34">
        <f>IF(AND(ISNUMBER($Q23),ISNUMBER($AL23),$AL23&lt;&gt;0),ROUND($Q23/$AL23*100,1),"")</f>
        <v/>
      </c>
      <c r="AI23" s="29">
        <f>IF(ISNUMBER($S23),IF($S23&lt;=1,"Yes","No"),"n/a")</f>
        <v/>
      </c>
      <c r="AJ23" s="29">
        <f>IF(ISNUMBER($S23),ROUND(MAX(0,MIN(100,100-$S23*2.5-IF(ISNUMBER($T23),$T23,0)*0.12+IF($S23&lt;=1,12,0))),0),"")</f>
        <v/>
      </c>
      <c r="AK23" s="29">
        <f>IF(ISNUMBER($Q23),IF($Q23&gt;=100,20,IF($Q23&gt;=30,10,0)),0)+IF(ISNUMBER($R23),IF($R23&gt;=100,20,0),0)+IF(ISNUMBER($P23),IF($P23&gt;=150,20,IF($P23&gt;=50,12,5)),0)+IF(ISNUMBER($S23),IF($S23&lt;=1,15,0),0)</f>
        <v/>
      </c>
      <c r="AL23" s="29" t="n">
        <v>355</v>
      </c>
      <c r="AM23" s="30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OLIPOP</t>
        </is>
      </c>
      <c r="B24" s="15" t="inlineStr">
        <is>
          <t>OLIPOP Prebiotic Soda | Strawberry Vanilla | 18-pack 355mL</t>
        </is>
      </c>
      <c r="C24" s="15" t="inlineStr">
        <is>
          <t>3) Functional beverage (still/sparkling)</t>
        </is>
      </c>
      <c r="D24" s="15" t="inlineStr">
        <is>
          <t>355 mL can</t>
        </is>
      </c>
      <c r="E24" s="29" t="n">
        <v>18</v>
      </c>
      <c r="F24" s="30" t="n"/>
      <c r="G24" s="31">
        <f>IF(AND(ISNUMBER($F24),ISNUMBER($E24),$E24&lt;&gt;0),$F24/$E24,"")</f>
        <v/>
      </c>
      <c r="H24" s="31">
        <f>IF(AND(ISNUMBER($F24),ISNUMBER($AL24),ISNUMBER($E24),($AL24*$E24)&lt;&gt;0),$F24/($AL24*$E24)*100,"")</f>
        <v/>
      </c>
      <c r="I24" s="32" t="n"/>
      <c r="J24" s="33" t="n"/>
      <c r="K24" s="31">
        <f>IF(AND(ISNUMBER($F24),ISNUMBER($J24)),$F24*(1-$J24),"")</f>
        <v/>
      </c>
      <c r="L24" s="32" t="n"/>
      <c r="M24" s="32" t="n"/>
      <c r="N24" s="31">
        <f>IF(ISNUMBER($F24),($F24-IF(ISNUMBER($AM24),$AM24,0))*(1-IF(ISNUMBER($J24),$J24,0)),"")</f>
        <v/>
      </c>
      <c r="O24" s="15" t="inlineStr">
        <is>
          <t>Strawberry Vanilla</t>
        </is>
      </c>
      <c r="P24" s="29" t="n">
        <v>0</v>
      </c>
      <c r="Q24" s="29" t="n">
        <v>30</v>
      </c>
      <c r="R24" s="15" t="inlineStr">
        <is>
          <t>Not listed</t>
        </is>
      </c>
      <c r="S24" s="29" t="n">
        <v>4</v>
      </c>
      <c r="T24" s="29" t="n">
        <v>45</v>
      </c>
      <c r="U24" s="15" t="inlineStr">
        <is>
          <t>Stevia + cassava syrup</t>
        </is>
      </c>
      <c r="V24" s="15" t="inlineStr">
        <is>
          <t>9 g prebiotic fiber, gut/digestive health, low sugar (Vintage/Cherry Cola &amp; Doctor Goodwin ~50 mg caffeine, Ridge Rush ~60 mg; other flavours caffeine-free)</t>
        </is>
      </c>
      <c r="W24" s="32" t="n"/>
      <c r="X24" s="32" t="n"/>
      <c r="Y24" s="32" t="n"/>
      <c r="Z24" s="32" t="n"/>
      <c r="AA24" s="15" t="inlineStr">
        <is>
          <t>Very High</t>
        </is>
      </c>
      <c r="AB24" s="15" t="inlineStr">
        <is>
          <t>Category-leading prebiotic soda; viral DTC + retail</t>
        </is>
      </c>
      <c r="AC24" s="15" t="inlineStr">
        <is>
          <t>Soda nostalgia that's actually good for your gut</t>
        </is>
      </c>
      <c r="AD24" s="15" t="inlineStr">
        <is>
          <t>Classic soda taste with 9 g fiber and almost no sugar.</t>
        </is>
      </c>
      <c r="AE24" s="32" t="n"/>
      <c r="AF24" s="34">
        <f>IF(AND(ISNUMBER($P24),ISNUMBER($AL24),$AL24&lt;&gt;0),ROUND($P24/$AL24*100,1),"")</f>
        <v/>
      </c>
      <c r="AG24" s="35">
        <f>IF(AND(ISNUMBER($S24),ISNUMBER($AL24),$AL24&lt;&gt;0),ROUND($S24/$AL24*100,2),"")</f>
        <v/>
      </c>
      <c r="AH24" s="34">
        <f>IF(AND(ISNUMBER($Q24),ISNUMBER($AL24),$AL24&lt;&gt;0),ROUND($Q24/$AL24*100,1),"")</f>
        <v/>
      </c>
      <c r="AI24" s="29">
        <f>IF(ISNUMBER($S24),IF($S24&lt;=1,"Yes","No"),"n/a")</f>
        <v/>
      </c>
      <c r="AJ24" s="29">
        <f>IF(ISNUMBER($S24),ROUND(MAX(0,MIN(100,100-$S24*2.5-IF(ISNUMBER($T24),$T24,0)*0.12+IF($S24&lt;=1,12,0))),0),"")</f>
        <v/>
      </c>
      <c r="AK24" s="29">
        <f>IF(ISNUMBER($Q24),IF($Q24&gt;=100,20,IF($Q24&gt;=30,10,0)),0)+IF(ISNUMBER($R24),IF($R24&gt;=100,20,0),0)+IF(ISNUMBER($P24),IF($P24&gt;=150,20,IF($P24&gt;=50,12,5)),0)+IF(ISNUMBER($S24),IF($S24&lt;=1,15,0),0)</f>
        <v/>
      </c>
      <c r="AL24" s="29" t="n">
        <v>355</v>
      </c>
      <c r="AM24" s="30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OLIPOP</t>
        </is>
      </c>
      <c r="B25" s="15" t="inlineStr">
        <is>
          <t>OLIPOP Prebiotic Soda | Strawberry Vanilla | 24-pack 355mL</t>
        </is>
      </c>
      <c r="C25" s="15" t="inlineStr">
        <is>
          <t>3) Functional beverage (still/sparkling)</t>
        </is>
      </c>
      <c r="D25" s="15" t="inlineStr">
        <is>
          <t>355 mL can</t>
        </is>
      </c>
      <c r="E25" s="29" t="n">
        <v>24</v>
      </c>
      <c r="F25" s="30" t="n"/>
      <c r="G25" s="31">
        <f>IF(AND(ISNUMBER($F25),ISNUMBER($E25),$E25&lt;&gt;0),$F25/$E25,"")</f>
        <v/>
      </c>
      <c r="H25" s="31">
        <f>IF(AND(ISNUMBER($F25),ISNUMBER($AL25),ISNUMBER($E25),($AL25*$E25)&lt;&gt;0),$F25/($AL25*$E25)*100,"")</f>
        <v/>
      </c>
      <c r="I25" s="32" t="n"/>
      <c r="J25" s="33" t="n"/>
      <c r="K25" s="31">
        <f>IF(AND(ISNUMBER($F25),ISNUMBER($J25)),$F25*(1-$J25),"")</f>
        <v/>
      </c>
      <c r="L25" s="32" t="n"/>
      <c r="M25" s="32" t="n"/>
      <c r="N25" s="31">
        <f>IF(ISNUMBER($F25),($F25-IF(ISNUMBER($AM25),$AM25,0))*(1-IF(ISNUMBER($J25),$J25,0)),"")</f>
        <v/>
      </c>
      <c r="O25" s="15" t="inlineStr">
        <is>
          <t>Strawberry Vanilla</t>
        </is>
      </c>
      <c r="P25" s="29" t="n">
        <v>0</v>
      </c>
      <c r="Q25" s="29" t="n">
        <v>30</v>
      </c>
      <c r="R25" s="15" t="inlineStr">
        <is>
          <t>Not listed</t>
        </is>
      </c>
      <c r="S25" s="29" t="n">
        <v>4</v>
      </c>
      <c r="T25" s="29" t="n">
        <v>45</v>
      </c>
      <c r="U25" s="15" t="inlineStr">
        <is>
          <t>Stevia + cassava syrup</t>
        </is>
      </c>
      <c r="V25" s="15" t="inlineStr">
        <is>
          <t>9 g prebiotic fiber, gut/digestive health, low sugar (Vintage/Cherry Cola &amp; Doctor Goodwin ~50 mg caffeine, Ridge Rush ~60 mg; other flavours caffeine-free)</t>
        </is>
      </c>
      <c r="W25" s="32" t="n"/>
      <c r="X25" s="32" t="n"/>
      <c r="Y25" s="32" t="n"/>
      <c r="Z25" s="32" t="n"/>
      <c r="AA25" s="15" t="inlineStr">
        <is>
          <t>Very High</t>
        </is>
      </c>
      <c r="AB25" s="15" t="inlineStr">
        <is>
          <t>Category-leading prebiotic soda; viral DTC + retail</t>
        </is>
      </c>
      <c r="AC25" s="15" t="inlineStr">
        <is>
          <t>Soda nostalgia that's actually good for your gut</t>
        </is>
      </c>
      <c r="AD25" s="15" t="inlineStr">
        <is>
          <t>Classic soda taste with 9 g fiber and almost no sugar.</t>
        </is>
      </c>
      <c r="AE25" s="32" t="n"/>
      <c r="AF25" s="34">
        <f>IF(AND(ISNUMBER($P25),ISNUMBER($AL25),$AL25&lt;&gt;0),ROUND($P25/$AL25*100,1),"")</f>
        <v/>
      </c>
      <c r="AG25" s="35">
        <f>IF(AND(ISNUMBER($S25),ISNUMBER($AL25),$AL25&lt;&gt;0),ROUND($S25/$AL25*100,2),"")</f>
        <v/>
      </c>
      <c r="AH25" s="34">
        <f>IF(AND(ISNUMBER($Q25),ISNUMBER($AL25),$AL25&lt;&gt;0),ROUND($Q25/$AL25*100,1),"")</f>
        <v/>
      </c>
      <c r="AI25" s="29">
        <f>IF(ISNUMBER($S25),IF($S25&lt;=1,"Yes","No"),"n/a")</f>
        <v/>
      </c>
      <c r="AJ25" s="29">
        <f>IF(ISNUMBER($S25),ROUND(MAX(0,MIN(100,100-$S25*2.5-IF(ISNUMBER($T25),$T25,0)*0.12+IF($S25&lt;=1,12,0))),0),"")</f>
        <v/>
      </c>
      <c r="AK25" s="29">
        <f>IF(ISNUMBER($Q25),IF($Q25&gt;=100,20,IF($Q25&gt;=30,10,0)),0)+IF(ISNUMBER($R25),IF($R25&gt;=100,20,0),0)+IF(ISNUMBER($P25),IF($P25&gt;=150,20,IF($P25&gt;=50,12,5)),0)+IF(ISNUMBER($S25),IF($S25&lt;=1,15,0),0)</f>
        <v/>
      </c>
      <c r="AL25" s="29" t="n">
        <v>355</v>
      </c>
      <c r="AM25" s="30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OLIPOP</t>
        </is>
      </c>
      <c r="B26" s="15" t="inlineStr">
        <is>
          <t>OLIPOP Prebiotic Soda | Orange Squeeze | single 355mL</t>
        </is>
      </c>
      <c r="C26" s="15" t="inlineStr">
        <is>
          <t>3) Functional beverage (still/sparkling)</t>
        </is>
      </c>
      <c r="D26" s="15" t="inlineStr">
        <is>
          <t>355 mL can</t>
        </is>
      </c>
      <c r="E26" s="29" t="n">
        <v>1</v>
      </c>
      <c r="F26" s="30" t="n"/>
      <c r="G26" s="31">
        <f>IF(AND(ISNUMBER($F26),ISNUMBER($E26),$E26&lt;&gt;0),$F26/$E26,"")</f>
        <v/>
      </c>
      <c r="H26" s="31">
        <f>IF(AND(ISNUMBER($F26),ISNUMBER($AL26),ISNUMBER($E26),($AL26*$E26)&lt;&gt;0),$F26/($AL26*$E26)*100,"")</f>
        <v/>
      </c>
      <c r="I26" s="32" t="n"/>
      <c r="J26" s="33" t="n"/>
      <c r="K26" s="31">
        <f>IF(AND(ISNUMBER($F26),ISNUMBER($J26)),$F26*(1-$J26),"")</f>
        <v/>
      </c>
      <c r="L26" s="32" t="n"/>
      <c r="M26" s="32" t="n"/>
      <c r="N26" s="31">
        <f>IF(ISNUMBER($F26),($F26-IF(ISNUMBER($AM26),$AM26,0))*(1-IF(ISNUMBER($J26),$J26,0)),"")</f>
        <v/>
      </c>
      <c r="O26" s="15" t="inlineStr">
        <is>
          <t>Orange Squeeze</t>
        </is>
      </c>
      <c r="P26" s="29" t="n">
        <v>0</v>
      </c>
      <c r="Q26" s="29" t="n">
        <v>30</v>
      </c>
      <c r="R26" s="15" t="inlineStr">
        <is>
          <t>Not listed</t>
        </is>
      </c>
      <c r="S26" s="29" t="n">
        <v>4</v>
      </c>
      <c r="T26" s="29" t="n">
        <v>45</v>
      </c>
      <c r="U26" s="15" t="inlineStr">
        <is>
          <t>Stevia + cassava syrup</t>
        </is>
      </c>
      <c r="V26" s="15" t="inlineStr">
        <is>
          <t>9 g prebiotic fiber, gut/digestive health, low sugar (Vintage/Cherry Cola &amp; Doctor Goodwin ~50 mg caffeine, Ridge Rush ~60 mg; other flavours caffeine-free)</t>
        </is>
      </c>
      <c r="W26" s="32" t="n"/>
      <c r="X26" s="32" t="n"/>
      <c r="Y26" s="32" t="n"/>
      <c r="Z26" s="32" t="n"/>
      <c r="AA26" s="15" t="inlineStr">
        <is>
          <t>Very High</t>
        </is>
      </c>
      <c r="AB26" s="15" t="inlineStr">
        <is>
          <t>Category-leading prebiotic soda; viral DTC + retail</t>
        </is>
      </c>
      <c r="AC26" s="15" t="inlineStr">
        <is>
          <t>Soda nostalgia that's actually good for your gut</t>
        </is>
      </c>
      <c r="AD26" s="15" t="inlineStr">
        <is>
          <t>Classic soda taste with 9 g fiber and almost no sugar.</t>
        </is>
      </c>
      <c r="AE26" s="32" t="n"/>
      <c r="AF26" s="34">
        <f>IF(AND(ISNUMBER($P26),ISNUMBER($AL26),$AL26&lt;&gt;0),ROUND($P26/$AL26*100,1),"")</f>
        <v/>
      </c>
      <c r="AG26" s="35">
        <f>IF(AND(ISNUMBER($S26),ISNUMBER($AL26),$AL26&lt;&gt;0),ROUND($S26/$AL26*100,2),"")</f>
        <v/>
      </c>
      <c r="AH26" s="34">
        <f>IF(AND(ISNUMBER($Q26),ISNUMBER($AL26),$AL26&lt;&gt;0),ROUND($Q26/$AL26*100,1),"")</f>
        <v/>
      </c>
      <c r="AI26" s="29">
        <f>IF(ISNUMBER($S26),IF($S26&lt;=1,"Yes","No"),"n/a")</f>
        <v/>
      </c>
      <c r="AJ26" s="29">
        <f>IF(ISNUMBER($S26),ROUND(MAX(0,MIN(100,100-$S26*2.5-IF(ISNUMBER($T26),$T26,0)*0.12+IF($S26&lt;=1,12,0))),0),"")</f>
        <v/>
      </c>
      <c r="AK26" s="29">
        <f>IF(ISNUMBER($Q26),IF($Q26&gt;=100,20,IF($Q26&gt;=30,10,0)),0)+IF(ISNUMBER($R26),IF($R26&gt;=100,20,0),0)+IF(ISNUMBER($P26),IF($P26&gt;=150,20,IF($P26&gt;=50,12,5)),0)+IF(ISNUMBER($S26),IF($S26&lt;=1,15,0),0)</f>
        <v/>
      </c>
      <c r="AL26" s="29" t="n">
        <v>355</v>
      </c>
      <c r="AM26" s="30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OLIPOP</t>
        </is>
      </c>
      <c r="B27" s="15" t="inlineStr">
        <is>
          <t>OLIPOP Prebiotic Soda | Orange Squeeze | 8-pack 355mL</t>
        </is>
      </c>
      <c r="C27" s="15" t="inlineStr">
        <is>
          <t>3) Functional beverage (still/sparkling)</t>
        </is>
      </c>
      <c r="D27" s="15" t="inlineStr">
        <is>
          <t>355 mL can</t>
        </is>
      </c>
      <c r="E27" s="29" t="n">
        <v>8</v>
      </c>
      <c r="F27" s="30" t="n"/>
      <c r="G27" s="31">
        <f>IF(AND(ISNUMBER($F27),ISNUMBER($E27),$E27&lt;&gt;0),$F27/$E27,"")</f>
        <v/>
      </c>
      <c r="H27" s="31">
        <f>IF(AND(ISNUMBER($F27),ISNUMBER($AL27),ISNUMBER($E27),($AL27*$E27)&lt;&gt;0),$F27/($AL27*$E27)*100,"")</f>
        <v/>
      </c>
      <c r="I27" s="32" t="n"/>
      <c r="J27" s="33" t="n"/>
      <c r="K27" s="31">
        <f>IF(AND(ISNUMBER($F27),ISNUMBER($J27)),$F27*(1-$J27),"")</f>
        <v/>
      </c>
      <c r="L27" s="32" t="n"/>
      <c r="M27" s="32" t="n"/>
      <c r="N27" s="31">
        <f>IF(ISNUMBER($F27),($F27-IF(ISNUMBER($AM27),$AM27,0))*(1-IF(ISNUMBER($J27),$J27,0)),"")</f>
        <v/>
      </c>
      <c r="O27" s="15" t="inlineStr">
        <is>
          <t>Orange Squeeze</t>
        </is>
      </c>
      <c r="P27" s="29" t="n">
        <v>0</v>
      </c>
      <c r="Q27" s="29" t="n">
        <v>30</v>
      </c>
      <c r="R27" s="15" t="inlineStr">
        <is>
          <t>Not listed</t>
        </is>
      </c>
      <c r="S27" s="29" t="n">
        <v>4</v>
      </c>
      <c r="T27" s="29" t="n">
        <v>45</v>
      </c>
      <c r="U27" s="15" t="inlineStr">
        <is>
          <t>Stevia + cassava syrup</t>
        </is>
      </c>
      <c r="V27" s="15" t="inlineStr">
        <is>
          <t>9 g prebiotic fiber, gut/digestive health, low sugar (Vintage/Cherry Cola &amp; Doctor Goodwin ~50 mg caffeine, Ridge Rush ~60 mg; other flavours caffeine-free)</t>
        </is>
      </c>
      <c r="W27" s="32" t="n"/>
      <c r="X27" s="32" t="n"/>
      <c r="Y27" s="32" t="n"/>
      <c r="Z27" s="32" t="n"/>
      <c r="AA27" s="15" t="inlineStr">
        <is>
          <t>Very High</t>
        </is>
      </c>
      <c r="AB27" s="15" t="inlineStr">
        <is>
          <t>Category-leading prebiotic soda; viral DTC + retail</t>
        </is>
      </c>
      <c r="AC27" s="15" t="inlineStr">
        <is>
          <t>Soda nostalgia that's actually good for your gut</t>
        </is>
      </c>
      <c r="AD27" s="15" t="inlineStr">
        <is>
          <t>Classic soda taste with 9 g fiber and almost no sugar.</t>
        </is>
      </c>
      <c r="AE27" s="32" t="n"/>
      <c r="AF27" s="34">
        <f>IF(AND(ISNUMBER($P27),ISNUMBER($AL27),$AL27&lt;&gt;0),ROUND($P27/$AL27*100,1),"")</f>
        <v/>
      </c>
      <c r="AG27" s="35">
        <f>IF(AND(ISNUMBER($S27),ISNUMBER($AL27),$AL27&lt;&gt;0),ROUND($S27/$AL27*100,2),"")</f>
        <v/>
      </c>
      <c r="AH27" s="34">
        <f>IF(AND(ISNUMBER($Q27),ISNUMBER($AL27),$AL27&lt;&gt;0),ROUND($Q27/$AL27*100,1),"")</f>
        <v/>
      </c>
      <c r="AI27" s="29">
        <f>IF(ISNUMBER($S27),IF($S27&lt;=1,"Yes","No"),"n/a")</f>
        <v/>
      </c>
      <c r="AJ27" s="29">
        <f>IF(ISNUMBER($S27),ROUND(MAX(0,MIN(100,100-$S27*2.5-IF(ISNUMBER($T27),$T27,0)*0.12+IF($S27&lt;=1,12,0))),0),"")</f>
        <v/>
      </c>
      <c r="AK27" s="29">
        <f>IF(ISNUMBER($Q27),IF($Q27&gt;=100,20,IF($Q27&gt;=30,10,0)),0)+IF(ISNUMBER($R27),IF($R27&gt;=100,20,0),0)+IF(ISNUMBER($P27),IF($P27&gt;=150,20,IF($P27&gt;=50,12,5)),0)+IF(ISNUMBER($S27),IF($S27&lt;=1,15,0),0)</f>
        <v/>
      </c>
      <c r="AL27" s="29" t="n">
        <v>355</v>
      </c>
      <c r="AM27" s="30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OLIPOP</t>
        </is>
      </c>
      <c r="B28" s="15" t="inlineStr">
        <is>
          <t>OLIPOP Prebiotic Soda | Orange Squeeze | 12-pack 355mL</t>
        </is>
      </c>
      <c r="C28" s="15" t="inlineStr">
        <is>
          <t>3) Functional beverage (still/sparkling)</t>
        </is>
      </c>
      <c r="D28" s="15" t="inlineStr">
        <is>
          <t>355 mL can</t>
        </is>
      </c>
      <c r="E28" s="29" t="n">
        <v>12</v>
      </c>
      <c r="F28" s="30" t="n"/>
      <c r="G28" s="31">
        <f>IF(AND(ISNUMBER($F28),ISNUMBER($E28),$E28&lt;&gt;0),$F28/$E28,"")</f>
        <v/>
      </c>
      <c r="H28" s="31">
        <f>IF(AND(ISNUMBER($F28),ISNUMBER($AL28),ISNUMBER($E28),($AL28*$E28)&lt;&gt;0),$F28/($AL28*$E28)*100,"")</f>
        <v/>
      </c>
      <c r="I28" s="32" t="n"/>
      <c r="J28" s="33" t="n"/>
      <c r="K28" s="31">
        <f>IF(AND(ISNUMBER($F28),ISNUMBER($J28)),$F28*(1-$J28),"")</f>
        <v/>
      </c>
      <c r="L28" s="32" t="n"/>
      <c r="M28" s="32" t="n"/>
      <c r="N28" s="31">
        <f>IF(ISNUMBER($F28),($F28-IF(ISNUMBER($AM28),$AM28,0))*(1-IF(ISNUMBER($J28),$J28,0)),"")</f>
        <v/>
      </c>
      <c r="O28" s="15" t="inlineStr">
        <is>
          <t>Orange Squeeze</t>
        </is>
      </c>
      <c r="P28" s="29" t="n">
        <v>0</v>
      </c>
      <c r="Q28" s="29" t="n">
        <v>30</v>
      </c>
      <c r="R28" s="15" t="inlineStr">
        <is>
          <t>Not listed</t>
        </is>
      </c>
      <c r="S28" s="29" t="n">
        <v>4</v>
      </c>
      <c r="T28" s="29" t="n">
        <v>45</v>
      </c>
      <c r="U28" s="15" t="inlineStr">
        <is>
          <t>Stevia + cassava syrup</t>
        </is>
      </c>
      <c r="V28" s="15" t="inlineStr">
        <is>
          <t>9 g prebiotic fiber, gut/digestive health, low sugar (Vintage/Cherry Cola &amp; Doctor Goodwin ~50 mg caffeine, Ridge Rush ~60 mg; other flavours caffeine-free)</t>
        </is>
      </c>
      <c r="W28" s="32" t="n"/>
      <c r="X28" s="32" t="n"/>
      <c r="Y28" s="32" t="n"/>
      <c r="Z28" s="32" t="n"/>
      <c r="AA28" s="15" t="inlineStr">
        <is>
          <t>Very High</t>
        </is>
      </c>
      <c r="AB28" s="15" t="inlineStr">
        <is>
          <t>Category-leading prebiotic soda; viral DTC + retail</t>
        </is>
      </c>
      <c r="AC28" s="15" t="inlineStr">
        <is>
          <t>Soda nostalgia that's actually good for your gut</t>
        </is>
      </c>
      <c r="AD28" s="15" t="inlineStr">
        <is>
          <t>Classic soda taste with 9 g fiber and almost no sugar.</t>
        </is>
      </c>
      <c r="AE28" s="32" t="n"/>
      <c r="AF28" s="34">
        <f>IF(AND(ISNUMBER($P28),ISNUMBER($AL28),$AL28&lt;&gt;0),ROUND($P28/$AL28*100,1),"")</f>
        <v/>
      </c>
      <c r="AG28" s="35">
        <f>IF(AND(ISNUMBER($S28),ISNUMBER($AL28),$AL28&lt;&gt;0),ROUND($S28/$AL28*100,2),"")</f>
        <v/>
      </c>
      <c r="AH28" s="34">
        <f>IF(AND(ISNUMBER($Q28),ISNUMBER($AL28),$AL28&lt;&gt;0),ROUND($Q28/$AL28*100,1),"")</f>
        <v/>
      </c>
      <c r="AI28" s="29">
        <f>IF(ISNUMBER($S28),IF($S28&lt;=1,"Yes","No"),"n/a")</f>
        <v/>
      </c>
      <c r="AJ28" s="29">
        <f>IF(ISNUMBER($S28),ROUND(MAX(0,MIN(100,100-$S28*2.5-IF(ISNUMBER($T28),$T28,0)*0.12+IF($S28&lt;=1,12,0))),0),"")</f>
        <v/>
      </c>
      <c r="AK28" s="29">
        <f>IF(ISNUMBER($Q28),IF($Q28&gt;=100,20,IF($Q28&gt;=30,10,0)),0)+IF(ISNUMBER($R28),IF($R28&gt;=100,20,0),0)+IF(ISNUMBER($P28),IF($P28&gt;=150,20,IF($P28&gt;=50,12,5)),0)+IF(ISNUMBER($S28),IF($S28&lt;=1,15,0),0)</f>
        <v/>
      </c>
      <c r="AL28" s="29" t="n">
        <v>355</v>
      </c>
      <c r="AM28" s="30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OLIPOP</t>
        </is>
      </c>
      <c r="B29" s="15" t="inlineStr">
        <is>
          <t>OLIPOP Prebiotic Soda | Orange Squeeze | 15-pack 355mL</t>
        </is>
      </c>
      <c r="C29" s="15" t="inlineStr">
        <is>
          <t>3) Functional beverage (still/sparkling)</t>
        </is>
      </c>
      <c r="D29" s="15" t="inlineStr">
        <is>
          <t>355 mL can</t>
        </is>
      </c>
      <c r="E29" s="29" t="n">
        <v>15</v>
      </c>
      <c r="F29" s="30" t="n"/>
      <c r="G29" s="31">
        <f>IF(AND(ISNUMBER($F29),ISNUMBER($E29),$E29&lt;&gt;0),$F29/$E29,"")</f>
        <v/>
      </c>
      <c r="H29" s="31">
        <f>IF(AND(ISNUMBER($F29),ISNUMBER($AL29),ISNUMBER($E29),($AL29*$E29)&lt;&gt;0),$F29/($AL29*$E29)*100,"")</f>
        <v/>
      </c>
      <c r="I29" s="32" t="n"/>
      <c r="J29" s="33" t="n"/>
      <c r="K29" s="31">
        <f>IF(AND(ISNUMBER($F29),ISNUMBER($J29)),$F29*(1-$J29),"")</f>
        <v/>
      </c>
      <c r="L29" s="32" t="n"/>
      <c r="M29" s="32" t="n"/>
      <c r="N29" s="31">
        <f>IF(ISNUMBER($F29),($F29-IF(ISNUMBER($AM29),$AM29,0))*(1-IF(ISNUMBER($J29),$J29,0)),"")</f>
        <v/>
      </c>
      <c r="O29" s="15" t="inlineStr">
        <is>
          <t>Orange Squeeze</t>
        </is>
      </c>
      <c r="P29" s="29" t="n">
        <v>0</v>
      </c>
      <c r="Q29" s="29" t="n">
        <v>30</v>
      </c>
      <c r="R29" s="15" t="inlineStr">
        <is>
          <t>Not listed</t>
        </is>
      </c>
      <c r="S29" s="29" t="n">
        <v>4</v>
      </c>
      <c r="T29" s="29" t="n">
        <v>45</v>
      </c>
      <c r="U29" s="15" t="inlineStr">
        <is>
          <t>Stevia + cassava syrup</t>
        </is>
      </c>
      <c r="V29" s="15" t="inlineStr">
        <is>
          <t>9 g prebiotic fiber, gut/digestive health, low sugar (Vintage/Cherry Cola &amp; Doctor Goodwin ~50 mg caffeine, Ridge Rush ~60 mg; other flavours caffeine-free)</t>
        </is>
      </c>
      <c r="W29" s="32" t="n"/>
      <c r="X29" s="32" t="n"/>
      <c r="Y29" s="32" t="n"/>
      <c r="Z29" s="32" t="n"/>
      <c r="AA29" s="15" t="inlineStr">
        <is>
          <t>Very High</t>
        </is>
      </c>
      <c r="AB29" s="15" t="inlineStr">
        <is>
          <t>Category-leading prebiotic soda; viral DTC + retail</t>
        </is>
      </c>
      <c r="AC29" s="15" t="inlineStr">
        <is>
          <t>Soda nostalgia that's actually good for your gut</t>
        </is>
      </c>
      <c r="AD29" s="15" t="inlineStr">
        <is>
          <t>Classic soda taste with 9 g fiber and almost no sugar.</t>
        </is>
      </c>
      <c r="AE29" s="32" t="n"/>
      <c r="AF29" s="34">
        <f>IF(AND(ISNUMBER($P29),ISNUMBER($AL29),$AL29&lt;&gt;0),ROUND($P29/$AL29*100,1),"")</f>
        <v/>
      </c>
      <c r="AG29" s="35">
        <f>IF(AND(ISNUMBER($S29),ISNUMBER($AL29),$AL29&lt;&gt;0),ROUND($S29/$AL29*100,2),"")</f>
        <v/>
      </c>
      <c r="AH29" s="34">
        <f>IF(AND(ISNUMBER($Q29),ISNUMBER($AL29),$AL29&lt;&gt;0),ROUND($Q29/$AL29*100,1),"")</f>
        <v/>
      </c>
      <c r="AI29" s="29">
        <f>IF(ISNUMBER($S29),IF($S29&lt;=1,"Yes","No"),"n/a")</f>
        <v/>
      </c>
      <c r="AJ29" s="29">
        <f>IF(ISNUMBER($S29),ROUND(MAX(0,MIN(100,100-$S29*2.5-IF(ISNUMBER($T29),$T29,0)*0.12+IF($S29&lt;=1,12,0))),0),"")</f>
        <v/>
      </c>
      <c r="AK29" s="29">
        <f>IF(ISNUMBER($Q29),IF($Q29&gt;=100,20,IF($Q29&gt;=30,10,0)),0)+IF(ISNUMBER($R29),IF($R29&gt;=100,20,0),0)+IF(ISNUMBER($P29),IF($P29&gt;=150,20,IF($P29&gt;=50,12,5)),0)+IF(ISNUMBER($S29),IF($S29&lt;=1,15,0),0)</f>
        <v/>
      </c>
      <c r="AL29" s="29" t="n">
        <v>355</v>
      </c>
      <c r="AM29" s="30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OLIPOP</t>
        </is>
      </c>
      <c r="B30" s="15" t="inlineStr">
        <is>
          <t>OLIPOP Prebiotic Soda | Orange Squeeze | 18-pack 355mL</t>
        </is>
      </c>
      <c r="C30" s="15" t="inlineStr">
        <is>
          <t>3) Functional beverage (still/sparkling)</t>
        </is>
      </c>
      <c r="D30" s="15" t="inlineStr">
        <is>
          <t>355 mL can</t>
        </is>
      </c>
      <c r="E30" s="29" t="n">
        <v>18</v>
      </c>
      <c r="F30" s="30" t="n"/>
      <c r="G30" s="31">
        <f>IF(AND(ISNUMBER($F30),ISNUMBER($E30),$E30&lt;&gt;0),$F30/$E30,"")</f>
        <v/>
      </c>
      <c r="H30" s="31">
        <f>IF(AND(ISNUMBER($F30),ISNUMBER($AL30),ISNUMBER($E30),($AL30*$E30)&lt;&gt;0),$F30/($AL30*$E30)*100,"")</f>
        <v/>
      </c>
      <c r="I30" s="32" t="n"/>
      <c r="J30" s="33" t="n"/>
      <c r="K30" s="31">
        <f>IF(AND(ISNUMBER($F30),ISNUMBER($J30)),$F30*(1-$J30),"")</f>
        <v/>
      </c>
      <c r="L30" s="32" t="n"/>
      <c r="M30" s="32" t="n"/>
      <c r="N30" s="31">
        <f>IF(ISNUMBER($F30),($F30-IF(ISNUMBER($AM30),$AM30,0))*(1-IF(ISNUMBER($J30),$J30,0)),"")</f>
        <v/>
      </c>
      <c r="O30" s="15" t="inlineStr">
        <is>
          <t>Orange Squeeze</t>
        </is>
      </c>
      <c r="P30" s="29" t="n">
        <v>0</v>
      </c>
      <c r="Q30" s="29" t="n">
        <v>30</v>
      </c>
      <c r="R30" s="15" t="inlineStr">
        <is>
          <t>Not listed</t>
        </is>
      </c>
      <c r="S30" s="29" t="n">
        <v>4</v>
      </c>
      <c r="T30" s="29" t="n">
        <v>45</v>
      </c>
      <c r="U30" s="15" t="inlineStr">
        <is>
          <t>Stevia + cassava syrup</t>
        </is>
      </c>
      <c r="V30" s="15" t="inlineStr">
        <is>
          <t>9 g prebiotic fiber, gut/digestive health, low sugar (Vintage/Cherry Cola &amp; Doctor Goodwin ~50 mg caffeine, Ridge Rush ~60 mg; other flavours caffeine-free)</t>
        </is>
      </c>
      <c r="W30" s="32" t="n"/>
      <c r="X30" s="32" t="n"/>
      <c r="Y30" s="32" t="n"/>
      <c r="Z30" s="32" t="n"/>
      <c r="AA30" s="15" t="inlineStr">
        <is>
          <t>Very High</t>
        </is>
      </c>
      <c r="AB30" s="15" t="inlineStr">
        <is>
          <t>Category-leading prebiotic soda; viral DTC + retail</t>
        </is>
      </c>
      <c r="AC30" s="15" t="inlineStr">
        <is>
          <t>Soda nostalgia that's actually good for your gut</t>
        </is>
      </c>
      <c r="AD30" s="15" t="inlineStr">
        <is>
          <t>Classic soda taste with 9 g fiber and almost no sugar.</t>
        </is>
      </c>
      <c r="AE30" s="32" t="n"/>
      <c r="AF30" s="34">
        <f>IF(AND(ISNUMBER($P30),ISNUMBER($AL30),$AL30&lt;&gt;0),ROUND($P30/$AL30*100,1),"")</f>
        <v/>
      </c>
      <c r="AG30" s="35">
        <f>IF(AND(ISNUMBER($S30),ISNUMBER($AL30),$AL30&lt;&gt;0),ROUND($S30/$AL30*100,2),"")</f>
        <v/>
      </c>
      <c r="AH30" s="34">
        <f>IF(AND(ISNUMBER($Q30),ISNUMBER($AL30),$AL30&lt;&gt;0),ROUND($Q30/$AL30*100,1),"")</f>
        <v/>
      </c>
      <c r="AI30" s="29">
        <f>IF(ISNUMBER($S30),IF($S30&lt;=1,"Yes","No"),"n/a")</f>
        <v/>
      </c>
      <c r="AJ30" s="29">
        <f>IF(ISNUMBER($S30),ROUND(MAX(0,MIN(100,100-$S30*2.5-IF(ISNUMBER($T30),$T30,0)*0.12+IF($S30&lt;=1,12,0))),0),"")</f>
        <v/>
      </c>
      <c r="AK30" s="29">
        <f>IF(ISNUMBER($Q30),IF($Q30&gt;=100,20,IF($Q30&gt;=30,10,0)),0)+IF(ISNUMBER($R30),IF($R30&gt;=100,20,0),0)+IF(ISNUMBER($P30),IF($P30&gt;=150,20,IF($P30&gt;=50,12,5)),0)+IF(ISNUMBER($S30),IF($S30&lt;=1,15,0),0)</f>
        <v/>
      </c>
      <c r="AL30" s="29" t="n">
        <v>355</v>
      </c>
      <c r="AM30" s="30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OLIPOP</t>
        </is>
      </c>
      <c r="B31" s="15" t="inlineStr">
        <is>
          <t>OLIPOP Prebiotic Soda | Orange Squeeze | 24-pack 355mL</t>
        </is>
      </c>
      <c r="C31" s="15" t="inlineStr">
        <is>
          <t>3) Functional beverage (still/sparkling)</t>
        </is>
      </c>
      <c r="D31" s="15" t="inlineStr">
        <is>
          <t>355 mL can</t>
        </is>
      </c>
      <c r="E31" s="29" t="n">
        <v>24</v>
      </c>
      <c r="F31" s="30" t="n"/>
      <c r="G31" s="31">
        <f>IF(AND(ISNUMBER($F31),ISNUMBER($E31),$E31&lt;&gt;0),$F31/$E31,"")</f>
        <v/>
      </c>
      <c r="H31" s="31">
        <f>IF(AND(ISNUMBER($F31),ISNUMBER($AL31),ISNUMBER($E31),($AL31*$E31)&lt;&gt;0),$F31/($AL31*$E31)*100,"")</f>
        <v/>
      </c>
      <c r="I31" s="32" t="n"/>
      <c r="J31" s="33" t="n"/>
      <c r="K31" s="31">
        <f>IF(AND(ISNUMBER($F31),ISNUMBER($J31)),$F31*(1-$J31),"")</f>
        <v/>
      </c>
      <c r="L31" s="32" t="n"/>
      <c r="M31" s="32" t="n"/>
      <c r="N31" s="31">
        <f>IF(ISNUMBER($F31),($F31-IF(ISNUMBER($AM31),$AM31,0))*(1-IF(ISNUMBER($J31),$J31,0)),"")</f>
        <v/>
      </c>
      <c r="O31" s="15" t="inlineStr">
        <is>
          <t>Orange Squeeze</t>
        </is>
      </c>
      <c r="P31" s="29" t="n">
        <v>0</v>
      </c>
      <c r="Q31" s="29" t="n">
        <v>30</v>
      </c>
      <c r="R31" s="15" t="inlineStr">
        <is>
          <t>Not listed</t>
        </is>
      </c>
      <c r="S31" s="29" t="n">
        <v>4</v>
      </c>
      <c r="T31" s="29" t="n">
        <v>45</v>
      </c>
      <c r="U31" s="15" t="inlineStr">
        <is>
          <t>Stevia + cassava syrup</t>
        </is>
      </c>
      <c r="V31" s="15" t="inlineStr">
        <is>
          <t>9 g prebiotic fiber, gut/digestive health, low sugar (Vintage/Cherry Cola &amp; Doctor Goodwin ~50 mg caffeine, Ridge Rush ~60 mg; other flavours caffeine-free)</t>
        </is>
      </c>
      <c r="W31" s="32" t="n"/>
      <c r="X31" s="32" t="n"/>
      <c r="Y31" s="32" t="n"/>
      <c r="Z31" s="32" t="n"/>
      <c r="AA31" s="15" t="inlineStr">
        <is>
          <t>Very High</t>
        </is>
      </c>
      <c r="AB31" s="15" t="inlineStr">
        <is>
          <t>Category-leading prebiotic soda; viral DTC + retail</t>
        </is>
      </c>
      <c r="AC31" s="15" t="inlineStr">
        <is>
          <t>Soda nostalgia that's actually good for your gut</t>
        </is>
      </c>
      <c r="AD31" s="15" t="inlineStr">
        <is>
          <t>Classic soda taste with 9 g fiber and almost no sugar.</t>
        </is>
      </c>
      <c r="AE31" s="32" t="n"/>
      <c r="AF31" s="34">
        <f>IF(AND(ISNUMBER($P31),ISNUMBER($AL31),$AL31&lt;&gt;0),ROUND($P31/$AL31*100,1),"")</f>
        <v/>
      </c>
      <c r="AG31" s="35">
        <f>IF(AND(ISNUMBER($S31),ISNUMBER($AL31),$AL31&lt;&gt;0),ROUND($S31/$AL31*100,2),"")</f>
        <v/>
      </c>
      <c r="AH31" s="34">
        <f>IF(AND(ISNUMBER($Q31),ISNUMBER($AL31),$AL31&lt;&gt;0),ROUND($Q31/$AL31*100,1),"")</f>
        <v/>
      </c>
      <c r="AI31" s="29">
        <f>IF(ISNUMBER($S31),IF($S31&lt;=1,"Yes","No"),"n/a")</f>
        <v/>
      </c>
      <c r="AJ31" s="29">
        <f>IF(ISNUMBER($S31),ROUND(MAX(0,MIN(100,100-$S31*2.5-IF(ISNUMBER($T31),$T31,0)*0.12+IF($S31&lt;=1,12,0))),0),"")</f>
        <v/>
      </c>
      <c r="AK31" s="29">
        <f>IF(ISNUMBER($Q31),IF($Q31&gt;=100,20,IF($Q31&gt;=30,10,0)),0)+IF(ISNUMBER($R31),IF($R31&gt;=100,20,0),0)+IF(ISNUMBER($P31),IF($P31&gt;=150,20,IF($P31&gt;=50,12,5)),0)+IF(ISNUMBER($S31),IF($S31&lt;=1,15,0),0)</f>
        <v/>
      </c>
      <c r="AL31" s="29" t="n">
        <v>355</v>
      </c>
      <c r="AM31" s="30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OLIPOP</t>
        </is>
      </c>
      <c r="B32" s="15" t="inlineStr">
        <is>
          <t>OLIPOP Prebiotic Soda | Ginger Ale | single 355mL</t>
        </is>
      </c>
      <c r="C32" s="15" t="inlineStr">
        <is>
          <t>3) Functional beverage (still/sparkling)</t>
        </is>
      </c>
      <c r="D32" s="15" t="inlineStr">
        <is>
          <t>355 mL can</t>
        </is>
      </c>
      <c r="E32" s="29" t="n">
        <v>1</v>
      </c>
      <c r="F32" s="30" t="n"/>
      <c r="G32" s="31">
        <f>IF(AND(ISNUMBER($F32),ISNUMBER($E32),$E32&lt;&gt;0),$F32/$E32,"")</f>
        <v/>
      </c>
      <c r="H32" s="31">
        <f>IF(AND(ISNUMBER($F32),ISNUMBER($AL32),ISNUMBER($E32),($AL32*$E32)&lt;&gt;0),$F32/($AL32*$E32)*100,"")</f>
        <v/>
      </c>
      <c r="I32" s="32" t="n"/>
      <c r="J32" s="33" t="n"/>
      <c r="K32" s="31">
        <f>IF(AND(ISNUMBER($F32),ISNUMBER($J32)),$F32*(1-$J32),"")</f>
        <v/>
      </c>
      <c r="L32" s="32" t="n"/>
      <c r="M32" s="32" t="n"/>
      <c r="N32" s="31">
        <f>IF(ISNUMBER($F32),($F32-IF(ISNUMBER($AM32),$AM32,0))*(1-IF(ISNUMBER($J32),$J32,0)),"")</f>
        <v/>
      </c>
      <c r="O32" s="15" t="inlineStr">
        <is>
          <t>Ginger Ale</t>
        </is>
      </c>
      <c r="P32" s="29" t="n">
        <v>0</v>
      </c>
      <c r="Q32" s="29" t="n">
        <v>30</v>
      </c>
      <c r="R32" s="15" t="inlineStr">
        <is>
          <t>Not listed</t>
        </is>
      </c>
      <c r="S32" s="29" t="n">
        <v>4</v>
      </c>
      <c r="T32" s="29" t="n">
        <v>45</v>
      </c>
      <c r="U32" s="15" t="inlineStr">
        <is>
          <t>Stevia + cassava syrup</t>
        </is>
      </c>
      <c r="V32" s="15" t="inlineStr">
        <is>
          <t>9 g prebiotic fiber, gut/digestive health, low sugar (Vintage/Cherry Cola &amp; Doctor Goodwin ~50 mg caffeine, Ridge Rush ~60 mg; other flavours caffeine-free)</t>
        </is>
      </c>
      <c r="W32" s="32" t="n"/>
      <c r="X32" s="32" t="n"/>
      <c r="Y32" s="32" t="n"/>
      <c r="Z32" s="32" t="n"/>
      <c r="AA32" s="15" t="inlineStr">
        <is>
          <t>Very High</t>
        </is>
      </c>
      <c r="AB32" s="15" t="inlineStr">
        <is>
          <t>Category-leading prebiotic soda; viral DTC + retail</t>
        </is>
      </c>
      <c r="AC32" s="15" t="inlineStr">
        <is>
          <t>Soda nostalgia that's actually good for your gut</t>
        </is>
      </c>
      <c r="AD32" s="15" t="inlineStr">
        <is>
          <t>Classic soda taste with 9 g fiber and almost no sugar.</t>
        </is>
      </c>
      <c r="AE32" s="32" t="n"/>
      <c r="AF32" s="34">
        <f>IF(AND(ISNUMBER($P32),ISNUMBER($AL32),$AL32&lt;&gt;0),ROUND($P32/$AL32*100,1),"")</f>
        <v/>
      </c>
      <c r="AG32" s="35">
        <f>IF(AND(ISNUMBER($S32),ISNUMBER($AL32),$AL32&lt;&gt;0),ROUND($S32/$AL32*100,2),"")</f>
        <v/>
      </c>
      <c r="AH32" s="34">
        <f>IF(AND(ISNUMBER($Q32),ISNUMBER($AL32),$AL32&lt;&gt;0),ROUND($Q32/$AL32*100,1),"")</f>
        <v/>
      </c>
      <c r="AI32" s="29">
        <f>IF(ISNUMBER($S32),IF($S32&lt;=1,"Yes","No"),"n/a")</f>
        <v/>
      </c>
      <c r="AJ32" s="29">
        <f>IF(ISNUMBER($S32),ROUND(MAX(0,MIN(100,100-$S32*2.5-IF(ISNUMBER($T32),$T32,0)*0.12+IF($S32&lt;=1,12,0))),0),"")</f>
        <v/>
      </c>
      <c r="AK32" s="29">
        <f>IF(ISNUMBER($Q32),IF($Q32&gt;=100,20,IF($Q32&gt;=30,10,0)),0)+IF(ISNUMBER($R32),IF($R32&gt;=100,20,0),0)+IF(ISNUMBER($P32),IF($P32&gt;=150,20,IF($P32&gt;=50,12,5)),0)+IF(ISNUMBER($S32),IF($S32&lt;=1,15,0),0)</f>
        <v/>
      </c>
      <c r="AL32" s="29" t="n">
        <v>355</v>
      </c>
      <c r="AM32" s="30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OLIPOP</t>
        </is>
      </c>
      <c r="B33" s="15" t="inlineStr">
        <is>
          <t>OLIPOP Prebiotic Soda | Ginger Ale | 8-pack 355mL</t>
        </is>
      </c>
      <c r="C33" s="15" t="inlineStr">
        <is>
          <t>3) Functional beverage (still/sparkling)</t>
        </is>
      </c>
      <c r="D33" s="15" t="inlineStr">
        <is>
          <t>355 mL can</t>
        </is>
      </c>
      <c r="E33" s="29" t="n">
        <v>8</v>
      </c>
      <c r="F33" s="30" t="n"/>
      <c r="G33" s="31">
        <f>IF(AND(ISNUMBER($F33),ISNUMBER($E33),$E33&lt;&gt;0),$F33/$E33,"")</f>
        <v/>
      </c>
      <c r="H33" s="31">
        <f>IF(AND(ISNUMBER($F33),ISNUMBER($AL33),ISNUMBER($E33),($AL33*$E33)&lt;&gt;0),$F33/($AL33*$E33)*100,"")</f>
        <v/>
      </c>
      <c r="I33" s="32" t="n"/>
      <c r="J33" s="33" t="n"/>
      <c r="K33" s="31">
        <f>IF(AND(ISNUMBER($F33),ISNUMBER($J33)),$F33*(1-$J33),"")</f>
        <v/>
      </c>
      <c r="L33" s="32" t="n"/>
      <c r="M33" s="32" t="n"/>
      <c r="N33" s="31">
        <f>IF(ISNUMBER($F33),($F33-IF(ISNUMBER($AM33),$AM33,0))*(1-IF(ISNUMBER($J33),$J33,0)),"")</f>
        <v/>
      </c>
      <c r="O33" s="15" t="inlineStr">
        <is>
          <t>Ginger Ale</t>
        </is>
      </c>
      <c r="P33" s="29" t="n">
        <v>0</v>
      </c>
      <c r="Q33" s="29" t="n">
        <v>30</v>
      </c>
      <c r="R33" s="15" t="inlineStr">
        <is>
          <t>Not listed</t>
        </is>
      </c>
      <c r="S33" s="29" t="n">
        <v>4</v>
      </c>
      <c r="T33" s="29" t="n">
        <v>45</v>
      </c>
      <c r="U33" s="15" t="inlineStr">
        <is>
          <t>Stevia + cassava syrup</t>
        </is>
      </c>
      <c r="V33" s="15" t="inlineStr">
        <is>
          <t>9 g prebiotic fiber, gut/digestive health, low sugar (Vintage/Cherry Cola &amp; Doctor Goodwin ~50 mg caffeine, Ridge Rush ~60 mg; other flavours caffeine-free)</t>
        </is>
      </c>
      <c r="W33" s="32" t="n"/>
      <c r="X33" s="32" t="n"/>
      <c r="Y33" s="32" t="n"/>
      <c r="Z33" s="32" t="n"/>
      <c r="AA33" s="15" t="inlineStr">
        <is>
          <t>Very High</t>
        </is>
      </c>
      <c r="AB33" s="15" t="inlineStr">
        <is>
          <t>Category-leading prebiotic soda; viral DTC + retail</t>
        </is>
      </c>
      <c r="AC33" s="15" t="inlineStr">
        <is>
          <t>Soda nostalgia that's actually good for your gut</t>
        </is>
      </c>
      <c r="AD33" s="15" t="inlineStr">
        <is>
          <t>Classic soda taste with 9 g fiber and almost no sugar.</t>
        </is>
      </c>
      <c r="AE33" s="32" t="n"/>
      <c r="AF33" s="34">
        <f>IF(AND(ISNUMBER($P33),ISNUMBER($AL33),$AL33&lt;&gt;0),ROUND($P33/$AL33*100,1),"")</f>
        <v/>
      </c>
      <c r="AG33" s="35">
        <f>IF(AND(ISNUMBER($S33),ISNUMBER($AL33),$AL33&lt;&gt;0),ROUND($S33/$AL33*100,2),"")</f>
        <v/>
      </c>
      <c r="AH33" s="34">
        <f>IF(AND(ISNUMBER($Q33),ISNUMBER($AL33),$AL33&lt;&gt;0),ROUND($Q33/$AL33*100,1),"")</f>
        <v/>
      </c>
      <c r="AI33" s="29">
        <f>IF(ISNUMBER($S33),IF($S33&lt;=1,"Yes","No"),"n/a")</f>
        <v/>
      </c>
      <c r="AJ33" s="29">
        <f>IF(ISNUMBER($S33),ROUND(MAX(0,MIN(100,100-$S33*2.5-IF(ISNUMBER($T33),$T33,0)*0.12+IF($S33&lt;=1,12,0))),0),"")</f>
        <v/>
      </c>
      <c r="AK33" s="29">
        <f>IF(ISNUMBER($Q33),IF($Q33&gt;=100,20,IF($Q33&gt;=30,10,0)),0)+IF(ISNUMBER($R33),IF($R33&gt;=100,20,0),0)+IF(ISNUMBER($P33),IF($P33&gt;=150,20,IF($P33&gt;=50,12,5)),0)+IF(ISNUMBER($S33),IF($S33&lt;=1,15,0),0)</f>
        <v/>
      </c>
      <c r="AL33" s="29" t="n">
        <v>355</v>
      </c>
      <c r="AM33" s="30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OLIPOP</t>
        </is>
      </c>
      <c r="B34" s="15" t="inlineStr">
        <is>
          <t>OLIPOP Prebiotic Soda | Ginger Ale | 12-pack 355mL</t>
        </is>
      </c>
      <c r="C34" s="15" t="inlineStr">
        <is>
          <t>3) Functional beverage (still/sparkling)</t>
        </is>
      </c>
      <c r="D34" s="15" t="inlineStr">
        <is>
          <t>355 mL can</t>
        </is>
      </c>
      <c r="E34" s="29" t="n">
        <v>12</v>
      </c>
      <c r="F34" s="30" t="n"/>
      <c r="G34" s="31">
        <f>IF(AND(ISNUMBER($F34),ISNUMBER($E34),$E34&lt;&gt;0),$F34/$E34,"")</f>
        <v/>
      </c>
      <c r="H34" s="31">
        <f>IF(AND(ISNUMBER($F34),ISNUMBER($AL34),ISNUMBER($E34),($AL34*$E34)&lt;&gt;0),$F34/($AL34*$E34)*100,"")</f>
        <v/>
      </c>
      <c r="I34" s="32" t="n"/>
      <c r="J34" s="33" t="n"/>
      <c r="K34" s="31">
        <f>IF(AND(ISNUMBER($F34),ISNUMBER($J34)),$F34*(1-$J34),"")</f>
        <v/>
      </c>
      <c r="L34" s="32" t="n"/>
      <c r="M34" s="32" t="n"/>
      <c r="N34" s="31">
        <f>IF(ISNUMBER($F34),($F34-IF(ISNUMBER($AM34),$AM34,0))*(1-IF(ISNUMBER($J34),$J34,0)),"")</f>
        <v/>
      </c>
      <c r="O34" s="15" t="inlineStr">
        <is>
          <t>Ginger Ale</t>
        </is>
      </c>
      <c r="P34" s="29" t="n">
        <v>0</v>
      </c>
      <c r="Q34" s="29" t="n">
        <v>30</v>
      </c>
      <c r="R34" s="15" t="inlineStr">
        <is>
          <t>Not listed</t>
        </is>
      </c>
      <c r="S34" s="29" t="n">
        <v>4</v>
      </c>
      <c r="T34" s="29" t="n">
        <v>45</v>
      </c>
      <c r="U34" s="15" t="inlineStr">
        <is>
          <t>Stevia + cassava syrup</t>
        </is>
      </c>
      <c r="V34" s="15" t="inlineStr">
        <is>
          <t>9 g prebiotic fiber, gut/digestive health, low sugar (Vintage/Cherry Cola &amp; Doctor Goodwin ~50 mg caffeine, Ridge Rush ~60 mg; other flavours caffeine-free)</t>
        </is>
      </c>
      <c r="W34" s="32" t="n"/>
      <c r="X34" s="32" t="n"/>
      <c r="Y34" s="32" t="n"/>
      <c r="Z34" s="32" t="n"/>
      <c r="AA34" s="15" t="inlineStr">
        <is>
          <t>Very High</t>
        </is>
      </c>
      <c r="AB34" s="15" t="inlineStr">
        <is>
          <t>Category-leading prebiotic soda; viral DTC + retail</t>
        </is>
      </c>
      <c r="AC34" s="15" t="inlineStr">
        <is>
          <t>Soda nostalgia that's actually good for your gut</t>
        </is>
      </c>
      <c r="AD34" s="15" t="inlineStr">
        <is>
          <t>Classic soda taste with 9 g fiber and almost no sugar.</t>
        </is>
      </c>
      <c r="AE34" s="32" t="n"/>
      <c r="AF34" s="34">
        <f>IF(AND(ISNUMBER($P34),ISNUMBER($AL34),$AL34&lt;&gt;0),ROUND($P34/$AL34*100,1),"")</f>
        <v/>
      </c>
      <c r="AG34" s="35">
        <f>IF(AND(ISNUMBER($S34),ISNUMBER($AL34),$AL34&lt;&gt;0),ROUND($S34/$AL34*100,2),"")</f>
        <v/>
      </c>
      <c r="AH34" s="34">
        <f>IF(AND(ISNUMBER($Q34),ISNUMBER($AL34),$AL34&lt;&gt;0),ROUND($Q34/$AL34*100,1),"")</f>
        <v/>
      </c>
      <c r="AI34" s="29">
        <f>IF(ISNUMBER($S34),IF($S34&lt;=1,"Yes","No"),"n/a")</f>
        <v/>
      </c>
      <c r="AJ34" s="29">
        <f>IF(ISNUMBER($S34),ROUND(MAX(0,MIN(100,100-$S34*2.5-IF(ISNUMBER($T34),$T34,0)*0.12+IF($S34&lt;=1,12,0))),0),"")</f>
        <v/>
      </c>
      <c r="AK34" s="29">
        <f>IF(ISNUMBER($Q34),IF($Q34&gt;=100,20,IF($Q34&gt;=30,10,0)),0)+IF(ISNUMBER($R34),IF($R34&gt;=100,20,0),0)+IF(ISNUMBER($P34),IF($P34&gt;=150,20,IF($P34&gt;=50,12,5)),0)+IF(ISNUMBER($S34),IF($S34&lt;=1,15,0),0)</f>
        <v/>
      </c>
      <c r="AL34" s="29" t="n">
        <v>355</v>
      </c>
      <c r="AM34" s="30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OLIPOP</t>
        </is>
      </c>
      <c r="B35" s="15" t="inlineStr">
        <is>
          <t>OLIPOP Prebiotic Soda | Ginger Ale | 15-pack 355mL</t>
        </is>
      </c>
      <c r="C35" s="15" t="inlineStr">
        <is>
          <t>3) Functional beverage (still/sparkling)</t>
        </is>
      </c>
      <c r="D35" s="15" t="inlineStr">
        <is>
          <t>355 mL can</t>
        </is>
      </c>
      <c r="E35" s="29" t="n">
        <v>15</v>
      </c>
      <c r="F35" s="30" t="n"/>
      <c r="G35" s="31">
        <f>IF(AND(ISNUMBER($F35),ISNUMBER($E35),$E35&lt;&gt;0),$F35/$E35,"")</f>
        <v/>
      </c>
      <c r="H35" s="31">
        <f>IF(AND(ISNUMBER($F35),ISNUMBER($AL35),ISNUMBER($E35),($AL35*$E35)&lt;&gt;0),$F35/($AL35*$E35)*100,"")</f>
        <v/>
      </c>
      <c r="I35" s="32" t="n"/>
      <c r="J35" s="33" t="n"/>
      <c r="K35" s="31">
        <f>IF(AND(ISNUMBER($F35),ISNUMBER($J35)),$F35*(1-$J35),"")</f>
        <v/>
      </c>
      <c r="L35" s="32" t="n"/>
      <c r="M35" s="32" t="n"/>
      <c r="N35" s="31">
        <f>IF(ISNUMBER($F35),($F35-IF(ISNUMBER($AM35),$AM35,0))*(1-IF(ISNUMBER($J35),$J35,0)),"")</f>
        <v/>
      </c>
      <c r="O35" s="15" t="inlineStr">
        <is>
          <t>Ginger Ale</t>
        </is>
      </c>
      <c r="P35" s="29" t="n">
        <v>0</v>
      </c>
      <c r="Q35" s="29" t="n">
        <v>30</v>
      </c>
      <c r="R35" s="15" t="inlineStr">
        <is>
          <t>Not listed</t>
        </is>
      </c>
      <c r="S35" s="29" t="n">
        <v>4</v>
      </c>
      <c r="T35" s="29" t="n">
        <v>45</v>
      </c>
      <c r="U35" s="15" t="inlineStr">
        <is>
          <t>Stevia + cassava syrup</t>
        </is>
      </c>
      <c r="V35" s="15" t="inlineStr">
        <is>
          <t>9 g prebiotic fiber, gut/digestive health, low sugar (Vintage/Cherry Cola &amp; Doctor Goodwin ~50 mg caffeine, Ridge Rush ~60 mg; other flavours caffeine-free)</t>
        </is>
      </c>
      <c r="W35" s="32" t="n"/>
      <c r="X35" s="32" t="n"/>
      <c r="Y35" s="32" t="n"/>
      <c r="Z35" s="32" t="n"/>
      <c r="AA35" s="15" t="inlineStr">
        <is>
          <t>Very High</t>
        </is>
      </c>
      <c r="AB35" s="15" t="inlineStr">
        <is>
          <t>Category-leading prebiotic soda; viral DTC + retail</t>
        </is>
      </c>
      <c r="AC35" s="15" t="inlineStr">
        <is>
          <t>Soda nostalgia that's actually good for your gut</t>
        </is>
      </c>
      <c r="AD35" s="15" t="inlineStr">
        <is>
          <t>Classic soda taste with 9 g fiber and almost no sugar.</t>
        </is>
      </c>
      <c r="AE35" s="32" t="n"/>
      <c r="AF35" s="34">
        <f>IF(AND(ISNUMBER($P35),ISNUMBER($AL35),$AL35&lt;&gt;0),ROUND($P35/$AL35*100,1),"")</f>
        <v/>
      </c>
      <c r="AG35" s="35">
        <f>IF(AND(ISNUMBER($S35),ISNUMBER($AL35),$AL35&lt;&gt;0),ROUND($S35/$AL35*100,2),"")</f>
        <v/>
      </c>
      <c r="AH35" s="34">
        <f>IF(AND(ISNUMBER($Q35),ISNUMBER($AL35),$AL35&lt;&gt;0),ROUND($Q35/$AL35*100,1),"")</f>
        <v/>
      </c>
      <c r="AI35" s="29">
        <f>IF(ISNUMBER($S35),IF($S35&lt;=1,"Yes","No"),"n/a")</f>
        <v/>
      </c>
      <c r="AJ35" s="29">
        <f>IF(ISNUMBER($S35),ROUND(MAX(0,MIN(100,100-$S35*2.5-IF(ISNUMBER($T35),$T35,0)*0.12+IF($S35&lt;=1,12,0))),0),"")</f>
        <v/>
      </c>
      <c r="AK35" s="29">
        <f>IF(ISNUMBER($Q35),IF($Q35&gt;=100,20,IF($Q35&gt;=30,10,0)),0)+IF(ISNUMBER($R35),IF($R35&gt;=100,20,0),0)+IF(ISNUMBER($P35),IF($P35&gt;=150,20,IF($P35&gt;=50,12,5)),0)+IF(ISNUMBER($S35),IF($S35&lt;=1,15,0),0)</f>
        <v/>
      </c>
      <c r="AL35" s="29" t="n">
        <v>355</v>
      </c>
      <c r="AM35" s="30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OLIPOP</t>
        </is>
      </c>
      <c r="B36" s="15" t="inlineStr">
        <is>
          <t>OLIPOP Prebiotic Soda | Ginger Ale | 18-pack 355mL</t>
        </is>
      </c>
      <c r="C36" s="15" t="inlineStr">
        <is>
          <t>3) Functional beverage (still/sparkling)</t>
        </is>
      </c>
      <c r="D36" s="15" t="inlineStr">
        <is>
          <t>355 mL can</t>
        </is>
      </c>
      <c r="E36" s="29" t="n">
        <v>18</v>
      </c>
      <c r="F36" s="30" t="n"/>
      <c r="G36" s="31">
        <f>IF(AND(ISNUMBER($F36),ISNUMBER($E36),$E36&lt;&gt;0),$F36/$E36,"")</f>
        <v/>
      </c>
      <c r="H36" s="31">
        <f>IF(AND(ISNUMBER($F36),ISNUMBER($AL36),ISNUMBER($E36),($AL36*$E36)&lt;&gt;0),$F36/($AL36*$E36)*100,"")</f>
        <v/>
      </c>
      <c r="I36" s="32" t="n"/>
      <c r="J36" s="33" t="n"/>
      <c r="K36" s="31">
        <f>IF(AND(ISNUMBER($F36),ISNUMBER($J36)),$F36*(1-$J36),"")</f>
        <v/>
      </c>
      <c r="L36" s="32" t="n"/>
      <c r="M36" s="32" t="n"/>
      <c r="N36" s="31">
        <f>IF(ISNUMBER($F36),($F36-IF(ISNUMBER($AM36),$AM36,0))*(1-IF(ISNUMBER($J36),$J36,0)),"")</f>
        <v/>
      </c>
      <c r="O36" s="15" t="inlineStr">
        <is>
          <t>Ginger Ale</t>
        </is>
      </c>
      <c r="P36" s="29" t="n">
        <v>0</v>
      </c>
      <c r="Q36" s="29" t="n">
        <v>30</v>
      </c>
      <c r="R36" s="15" t="inlineStr">
        <is>
          <t>Not listed</t>
        </is>
      </c>
      <c r="S36" s="29" t="n">
        <v>4</v>
      </c>
      <c r="T36" s="29" t="n">
        <v>45</v>
      </c>
      <c r="U36" s="15" t="inlineStr">
        <is>
          <t>Stevia + cassava syrup</t>
        </is>
      </c>
      <c r="V36" s="15" t="inlineStr">
        <is>
          <t>9 g prebiotic fiber, gut/digestive health, low sugar (Vintage/Cherry Cola &amp; Doctor Goodwin ~50 mg caffeine, Ridge Rush ~60 mg; other flavours caffeine-free)</t>
        </is>
      </c>
      <c r="W36" s="32" t="n"/>
      <c r="X36" s="32" t="n"/>
      <c r="Y36" s="32" t="n"/>
      <c r="Z36" s="32" t="n"/>
      <c r="AA36" s="15" t="inlineStr">
        <is>
          <t>Very High</t>
        </is>
      </c>
      <c r="AB36" s="15" t="inlineStr">
        <is>
          <t>Category-leading prebiotic soda; viral DTC + retail</t>
        </is>
      </c>
      <c r="AC36" s="15" t="inlineStr">
        <is>
          <t>Soda nostalgia that's actually good for your gut</t>
        </is>
      </c>
      <c r="AD36" s="15" t="inlineStr">
        <is>
          <t>Classic soda taste with 9 g fiber and almost no sugar.</t>
        </is>
      </c>
      <c r="AE36" s="32" t="n"/>
      <c r="AF36" s="34">
        <f>IF(AND(ISNUMBER($P36),ISNUMBER($AL36),$AL36&lt;&gt;0),ROUND($P36/$AL36*100,1),"")</f>
        <v/>
      </c>
      <c r="AG36" s="35">
        <f>IF(AND(ISNUMBER($S36),ISNUMBER($AL36),$AL36&lt;&gt;0),ROUND($S36/$AL36*100,2),"")</f>
        <v/>
      </c>
      <c r="AH36" s="34">
        <f>IF(AND(ISNUMBER($Q36),ISNUMBER($AL36),$AL36&lt;&gt;0),ROUND($Q36/$AL36*100,1),"")</f>
        <v/>
      </c>
      <c r="AI36" s="29">
        <f>IF(ISNUMBER($S36),IF($S36&lt;=1,"Yes","No"),"n/a")</f>
        <v/>
      </c>
      <c r="AJ36" s="29">
        <f>IF(ISNUMBER($S36),ROUND(MAX(0,MIN(100,100-$S36*2.5-IF(ISNUMBER($T36),$T36,0)*0.12+IF($S36&lt;=1,12,0))),0),"")</f>
        <v/>
      </c>
      <c r="AK36" s="29">
        <f>IF(ISNUMBER($Q36),IF($Q36&gt;=100,20,IF($Q36&gt;=30,10,0)),0)+IF(ISNUMBER($R36),IF($R36&gt;=100,20,0),0)+IF(ISNUMBER($P36),IF($P36&gt;=150,20,IF($P36&gt;=50,12,5)),0)+IF(ISNUMBER($S36),IF($S36&lt;=1,15,0),0)</f>
        <v/>
      </c>
      <c r="AL36" s="29" t="n">
        <v>355</v>
      </c>
      <c r="AM36" s="30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OLIPOP</t>
        </is>
      </c>
      <c r="B37" s="15" t="inlineStr">
        <is>
          <t>OLIPOP Prebiotic Soda | Ginger Ale | 24-pack 355mL</t>
        </is>
      </c>
      <c r="C37" s="15" t="inlineStr">
        <is>
          <t>3) Functional beverage (still/sparkling)</t>
        </is>
      </c>
      <c r="D37" s="15" t="inlineStr">
        <is>
          <t>355 mL can</t>
        </is>
      </c>
      <c r="E37" s="29" t="n">
        <v>24</v>
      </c>
      <c r="F37" s="30" t="n"/>
      <c r="G37" s="31">
        <f>IF(AND(ISNUMBER($F37),ISNUMBER($E37),$E37&lt;&gt;0),$F37/$E37,"")</f>
        <v/>
      </c>
      <c r="H37" s="31">
        <f>IF(AND(ISNUMBER($F37),ISNUMBER($AL37),ISNUMBER($E37),($AL37*$E37)&lt;&gt;0),$F37/($AL37*$E37)*100,"")</f>
        <v/>
      </c>
      <c r="I37" s="32" t="n"/>
      <c r="J37" s="33" t="n"/>
      <c r="K37" s="31">
        <f>IF(AND(ISNUMBER($F37),ISNUMBER($J37)),$F37*(1-$J37),"")</f>
        <v/>
      </c>
      <c r="L37" s="32" t="n"/>
      <c r="M37" s="32" t="n"/>
      <c r="N37" s="31">
        <f>IF(ISNUMBER($F37),($F37-IF(ISNUMBER($AM37),$AM37,0))*(1-IF(ISNUMBER($J37),$J37,0)),"")</f>
        <v/>
      </c>
      <c r="O37" s="15" t="inlineStr">
        <is>
          <t>Ginger Ale</t>
        </is>
      </c>
      <c r="P37" s="29" t="n">
        <v>0</v>
      </c>
      <c r="Q37" s="29" t="n">
        <v>30</v>
      </c>
      <c r="R37" s="15" t="inlineStr">
        <is>
          <t>Not listed</t>
        </is>
      </c>
      <c r="S37" s="29" t="n">
        <v>4</v>
      </c>
      <c r="T37" s="29" t="n">
        <v>45</v>
      </c>
      <c r="U37" s="15" t="inlineStr">
        <is>
          <t>Stevia + cassava syrup</t>
        </is>
      </c>
      <c r="V37" s="15" t="inlineStr">
        <is>
          <t>9 g prebiotic fiber, gut/digestive health, low sugar (Vintage/Cherry Cola &amp; Doctor Goodwin ~50 mg caffeine, Ridge Rush ~60 mg; other flavours caffeine-free)</t>
        </is>
      </c>
      <c r="W37" s="32" t="n"/>
      <c r="X37" s="32" t="n"/>
      <c r="Y37" s="32" t="n"/>
      <c r="Z37" s="32" t="n"/>
      <c r="AA37" s="15" t="inlineStr">
        <is>
          <t>Very High</t>
        </is>
      </c>
      <c r="AB37" s="15" t="inlineStr">
        <is>
          <t>Category-leading prebiotic soda; viral DTC + retail</t>
        </is>
      </c>
      <c r="AC37" s="15" t="inlineStr">
        <is>
          <t>Soda nostalgia that's actually good for your gut</t>
        </is>
      </c>
      <c r="AD37" s="15" t="inlineStr">
        <is>
          <t>Classic soda taste with 9 g fiber and almost no sugar.</t>
        </is>
      </c>
      <c r="AE37" s="32" t="n"/>
      <c r="AF37" s="34">
        <f>IF(AND(ISNUMBER($P37),ISNUMBER($AL37),$AL37&lt;&gt;0),ROUND($P37/$AL37*100,1),"")</f>
        <v/>
      </c>
      <c r="AG37" s="35">
        <f>IF(AND(ISNUMBER($S37),ISNUMBER($AL37),$AL37&lt;&gt;0),ROUND($S37/$AL37*100,2),"")</f>
        <v/>
      </c>
      <c r="AH37" s="34">
        <f>IF(AND(ISNUMBER($Q37),ISNUMBER($AL37),$AL37&lt;&gt;0),ROUND($Q37/$AL37*100,1),"")</f>
        <v/>
      </c>
      <c r="AI37" s="29">
        <f>IF(ISNUMBER($S37),IF($S37&lt;=1,"Yes","No"),"n/a")</f>
        <v/>
      </c>
      <c r="AJ37" s="29">
        <f>IF(ISNUMBER($S37),ROUND(MAX(0,MIN(100,100-$S37*2.5-IF(ISNUMBER($T37),$T37,0)*0.12+IF($S37&lt;=1,12,0))),0),"")</f>
        <v/>
      </c>
      <c r="AK37" s="29">
        <f>IF(ISNUMBER($Q37),IF($Q37&gt;=100,20,IF($Q37&gt;=30,10,0)),0)+IF(ISNUMBER($R37),IF($R37&gt;=100,20,0),0)+IF(ISNUMBER($P37),IF($P37&gt;=150,20,IF($P37&gt;=50,12,5)),0)+IF(ISNUMBER($S37),IF($S37&lt;=1,15,0),0)</f>
        <v/>
      </c>
      <c r="AL37" s="29" t="n">
        <v>355</v>
      </c>
      <c r="AM37" s="30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OLIPOP</t>
        </is>
      </c>
      <c r="B38" s="15" t="inlineStr">
        <is>
          <t>OLIPOP Prebiotic Soda | Doctor Goodwin | single 355mL</t>
        </is>
      </c>
      <c r="C38" s="15" t="inlineStr">
        <is>
          <t>3) Functional beverage (still/sparkling)</t>
        </is>
      </c>
      <c r="D38" s="15" t="inlineStr">
        <is>
          <t>355 mL can</t>
        </is>
      </c>
      <c r="E38" s="29" t="n">
        <v>1</v>
      </c>
      <c r="F38" s="30" t="n"/>
      <c r="G38" s="31">
        <f>IF(AND(ISNUMBER($F38),ISNUMBER($E38),$E38&lt;&gt;0),$F38/$E38,"")</f>
        <v/>
      </c>
      <c r="H38" s="31">
        <f>IF(AND(ISNUMBER($F38),ISNUMBER($AL38),ISNUMBER($E38),($AL38*$E38)&lt;&gt;0),$F38/($AL38*$E38)*100,"")</f>
        <v/>
      </c>
      <c r="I38" s="32" t="n"/>
      <c r="J38" s="33" t="n"/>
      <c r="K38" s="31">
        <f>IF(AND(ISNUMBER($F38),ISNUMBER($J38)),$F38*(1-$J38),"")</f>
        <v/>
      </c>
      <c r="L38" s="32" t="n"/>
      <c r="M38" s="32" t="n"/>
      <c r="N38" s="31">
        <f>IF(ISNUMBER($F38),($F38-IF(ISNUMBER($AM38),$AM38,0))*(1-IF(ISNUMBER($J38),$J38,0)),"")</f>
        <v/>
      </c>
      <c r="O38" s="15" t="inlineStr">
        <is>
          <t>Doctor Goodwin</t>
        </is>
      </c>
      <c r="P38" s="29" t="n">
        <v>0</v>
      </c>
      <c r="Q38" s="29" t="n">
        <v>30</v>
      </c>
      <c r="R38" s="15" t="inlineStr">
        <is>
          <t>Not listed</t>
        </is>
      </c>
      <c r="S38" s="29" t="n">
        <v>4</v>
      </c>
      <c r="T38" s="29" t="n">
        <v>45</v>
      </c>
      <c r="U38" s="15" t="inlineStr">
        <is>
          <t>Stevia + cassava syrup</t>
        </is>
      </c>
      <c r="V38" s="15" t="inlineStr">
        <is>
          <t>9 g prebiotic fiber, gut/digestive health, low sugar (Vintage/Cherry Cola &amp; Doctor Goodwin ~50 mg caffeine, Ridge Rush ~60 mg; other flavours caffeine-free)</t>
        </is>
      </c>
      <c r="W38" s="32" t="n"/>
      <c r="X38" s="32" t="n"/>
      <c r="Y38" s="32" t="n"/>
      <c r="Z38" s="32" t="n"/>
      <c r="AA38" s="15" t="inlineStr">
        <is>
          <t>Very High</t>
        </is>
      </c>
      <c r="AB38" s="15" t="inlineStr">
        <is>
          <t>Category-leading prebiotic soda; viral DTC + retail</t>
        </is>
      </c>
      <c r="AC38" s="15" t="inlineStr">
        <is>
          <t>Soda nostalgia that's actually good for your gut</t>
        </is>
      </c>
      <c r="AD38" s="15" t="inlineStr">
        <is>
          <t>Classic soda taste with 9 g fiber and almost no sugar.</t>
        </is>
      </c>
      <c r="AE38" s="32" t="n"/>
      <c r="AF38" s="34">
        <f>IF(AND(ISNUMBER($P38),ISNUMBER($AL38),$AL38&lt;&gt;0),ROUND($P38/$AL38*100,1),"")</f>
        <v/>
      </c>
      <c r="AG38" s="35">
        <f>IF(AND(ISNUMBER($S38),ISNUMBER($AL38),$AL38&lt;&gt;0),ROUND($S38/$AL38*100,2),"")</f>
        <v/>
      </c>
      <c r="AH38" s="34">
        <f>IF(AND(ISNUMBER($Q38),ISNUMBER($AL38),$AL38&lt;&gt;0),ROUND($Q38/$AL38*100,1),"")</f>
        <v/>
      </c>
      <c r="AI38" s="29">
        <f>IF(ISNUMBER($S38),IF($S38&lt;=1,"Yes","No"),"n/a")</f>
        <v/>
      </c>
      <c r="AJ38" s="29">
        <f>IF(ISNUMBER($S38),ROUND(MAX(0,MIN(100,100-$S38*2.5-IF(ISNUMBER($T38),$T38,0)*0.12+IF($S38&lt;=1,12,0))),0),"")</f>
        <v/>
      </c>
      <c r="AK38" s="29">
        <f>IF(ISNUMBER($Q38),IF($Q38&gt;=100,20,IF($Q38&gt;=30,10,0)),0)+IF(ISNUMBER($R38),IF($R38&gt;=100,20,0),0)+IF(ISNUMBER($P38),IF($P38&gt;=150,20,IF($P38&gt;=50,12,5)),0)+IF(ISNUMBER($S38),IF($S38&lt;=1,15,0),0)</f>
        <v/>
      </c>
      <c r="AL38" s="29" t="n">
        <v>355</v>
      </c>
      <c r="AM38" s="30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OLIPOP</t>
        </is>
      </c>
      <c r="B39" s="15" t="inlineStr">
        <is>
          <t>OLIPOP Prebiotic Soda | Doctor Goodwin | 8-pack 355mL</t>
        </is>
      </c>
      <c r="C39" s="15" t="inlineStr">
        <is>
          <t>3) Functional beverage (still/sparkling)</t>
        </is>
      </c>
      <c r="D39" s="15" t="inlineStr">
        <is>
          <t>355 mL can</t>
        </is>
      </c>
      <c r="E39" s="29" t="n">
        <v>8</v>
      </c>
      <c r="F39" s="30" t="n"/>
      <c r="G39" s="31">
        <f>IF(AND(ISNUMBER($F39),ISNUMBER($E39),$E39&lt;&gt;0),$F39/$E39,"")</f>
        <v/>
      </c>
      <c r="H39" s="31">
        <f>IF(AND(ISNUMBER($F39),ISNUMBER($AL39),ISNUMBER($E39),($AL39*$E39)&lt;&gt;0),$F39/($AL39*$E39)*100,"")</f>
        <v/>
      </c>
      <c r="I39" s="32" t="n"/>
      <c r="J39" s="33" t="n"/>
      <c r="K39" s="31">
        <f>IF(AND(ISNUMBER($F39),ISNUMBER($J39)),$F39*(1-$J39),"")</f>
        <v/>
      </c>
      <c r="L39" s="32" t="n"/>
      <c r="M39" s="32" t="n"/>
      <c r="N39" s="31">
        <f>IF(ISNUMBER($F39),($F39-IF(ISNUMBER($AM39),$AM39,0))*(1-IF(ISNUMBER($J39),$J39,0)),"")</f>
        <v/>
      </c>
      <c r="O39" s="15" t="inlineStr">
        <is>
          <t>Doctor Goodwin</t>
        </is>
      </c>
      <c r="P39" s="29" t="n">
        <v>0</v>
      </c>
      <c r="Q39" s="29" t="n">
        <v>30</v>
      </c>
      <c r="R39" s="15" t="inlineStr">
        <is>
          <t>Not listed</t>
        </is>
      </c>
      <c r="S39" s="29" t="n">
        <v>4</v>
      </c>
      <c r="T39" s="29" t="n">
        <v>45</v>
      </c>
      <c r="U39" s="15" t="inlineStr">
        <is>
          <t>Stevia + cassava syrup</t>
        </is>
      </c>
      <c r="V39" s="15" t="inlineStr">
        <is>
          <t>9 g prebiotic fiber, gut/digestive health, low sugar (Vintage/Cherry Cola &amp; Doctor Goodwin ~50 mg caffeine, Ridge Rush ~60 mg; other flavours caffeine-free)</t>
        </is>
      </c>
      <c r="W39" s="32" t="n"/>
      <c r="X39" s="32" t="n"/>
      <c r="Y39" s="32" t="n"/>
      <c r="Z39" s="32" t="n"/>
      <c r="AA39" s="15" t="inlineStr">
        <is>
          <t>Very High</t>
        </is>
      </c>
      <c r="AB39" s="15" t="inlineStr">
        <is>
          <t>Category-leading prebiotic soda; viral DTC + retail</t>
        </is>
      </c>
      <c r="AC39" s="15" t="inlineStr">
        <is>
          <t>Soda nostalgia that's actually good for your gut</t>
        </is>
      </c>
      <c r="AD39" s="15" t="inlineStr">
        <is>
          <t>Classic soda taste with 9 g fiber and almost no sugar.</t>
        </is>
      </c>
      <c r="AE39" s="32" t="n"/>
      <c r="AF39" s="34">
        <f>IF(AND(ISNUMBER($P39),ISNUMBER($AL39),$AL39&lt;&gt;0),ROUND($P39/$AL39*100,1),"")</f>
        <v/>
      </c>
      <c r="AG39" s="35">
        <f>IF(AND(ISNUMBER($S39),ISNUMBER($AL39),$AL39&lt;&gt;0),ROUND($S39/$AL39*100,2),"")</f>
        <v/>
      </c>
      <c r="AH39" s="34">
        <f>IF(AND(ISNUMBER($Q39),ISNUMBER($AL39),$AL39&lt;&gt;0),ROUND($Q39/$AL39*100,1),"")</f>
        <v/>
      </c>
      <c r="AI39" s="29">
        <f>IF(ISNUMBER($S39),IF($S39&lt;=1,"Yes","No"),"n/a")</f>
        <v/>
      </c>
      <c r="AJ39" s="29">
        <f>IF(ISNUMBER($S39),ROUND(MAX(0,MIN(100,100-$S39*2.5-IF(ISNUMBER($T39),$T39,0)*0.12+IF($S39&lt;=1,12,0))),0),"")</f>
        <v/>
      </c>
      <c r="AK39" s="29">
        <f>IF(ISNUMBER($Q39),IF($Q39&gt;=100,20,IF($Q39&gt;=30,10,0)),0)+IF(ISNUMBER($R39),IF($R39&gt;=100,20,0),0)+IF(ISNUMBER($P39),IF($P39&gt;=150,20,IF($P39&gt;=50,12,5)),0)+IF(ISNUMBER($S39),IF($S39&lt;=1,15,0),0)</f>
        <v/>
      </c>
      <c r="AL39" s="29" t="n">
        <v>355</v>
      </c>
      <c r="AM39" s="30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OLIPOP</t>
        </is>
      </c>
      <c r="B40" s="15" t="inlineStr">
        <is>
          <t>OLIPOP Prebiotic Soda | Doctor Goodwin | 12-pack 355mL</t>
        </is>
      </c>
      <c r="C40" s="15" t="inlineStr">
        <is>
          <t>3) Functional beverage (still/sparkling)</t>
        </is>
      </c>
      <c r="D40" s="15" t="inlineStr">
        <is>
          <t>355 mL can</t>
        </is>
      </c>
      <c r="E40" s="29" t="n">
        <v>12</v>
      </c>
      <c r="F40" s="30" t="n"/>
      <c r="G40" s="31">
        <f>IF(AND(ISNUMBER($F40),ISNUMBER($E40),$E40&lt;&gt;0),$F40/$E40,"")</f>
        <v/>
      </c>
      <c r="H40" s="31">
        <f>IF(AND(ISNUMBER($F40),ISNUMBER($AL40),ISNUMBER($E40),($AL40*$E40)&lt;&gt;0),$F40/($AL40*$E40)*100,"")</f>
        <v/>
      </c>
      <c r="I40" s="32" t="n"/>
      <c r="J40" s="33" t="n"/>
      <c r="K40" s="31">
        <f>IF(AND(ISNUMBER($F40),ISNUMBER($J40)),$F40*(1-$J40),"")</f>
        <v/>
      </c>
      <c r="L40" s="32" t="n"/>
      <c r="M40" s="32" t="n"/>
      <c r="N40" s="31">
        <f>IF(ISNUMBER($F40),($F40-IF(ISNUMBER($AM40),$AM40,0))*(1-IF(ISNUMBER($J40),$J40,0)),"")</f>
        <v/>
      </c>
      <c r="O40" s="15" t="inlineStr">
        <is>
          <t>Doctor Goodwin</t>
        </is>
      </c>
      <c r="P40" s="29" t="n">
        <v>0</v>
      </c>
      <c r="Q40" s="29" t="n">
        <v>30</v>
      </c>
      <c r="R40" s="15" t="inlineStr">
        <is>
          <t>Not listed</t>
        </is>
      </c>
      <c r="S40" s="29" t="n">
        <v>4</v>
      </c>
      <c r="T40" s="29" t="n">
        <v>45</v>
      </c>
      <c r="U40" s="15" t="inlineStr">
        <is>
          <t>Stevia + cassava syrup</t>
        </is>
      </c>
      <c r="V40" s="15" t="inlineStr">
        <is>
          <t>9 g prebiotic fiber, gut/digestive health, low sugar (Vintage/Cherry Cola &amp; Doctor Goodwin ~50 mg caffeine, Ridge Rush ~60 mg; other flavours caffeine-free)</t>
        </is>
      </c>
      <c r="W40" s="32" t="n"/>
      <c r="X40" s="32" t="n"/>
      <c r="Y40" s="32" t="n"/>
      <c r="Z40" s="32" t="n"/>
      <c r="AA40" s="15" t="inlineStr">
        <is>
          <t>Very High</t>
        </is>
      </c>
      <c r="AB40" s="15" t="inlineStr">
        <is>
          <t>Category-leading prebiotic soda; viral DTC + retail</t>
        </is>
      </c>
      <c r="AC40" s="15" t="inlineStr">
        <is>
          <t>Soda nostalgia that's actually good for your gut</t>
        </is>
      </c>
      <c r="AD40" s="15" t="inlineStr">
        <is>
          <t>Classic soda taste with 9 g fiber and almost no sugar.</t>
        </is>
      </c>
      <c r="AE40" s="32" t="n"/>
      <c r="AF40" s="34">
        <f>IF(AND(ISNUMBER($P40),ISNUMBER($AL40),$AL40&lt;&gt;0),ROUND($P40/$AL40*100,1),"")</f>
        <v/>
      </c>
      <c r="AG40" s="35">
        <f>IF(AND(ISNUMBER($S40),ISNUMBER($AL40),$AL40&lt;&gt;0),ROUND($S40/$AL40*100,2),"")</f>
        <v/>
      </c>
      <c r="AH40" s="34">
        <f>IF(AND(ISNUMBER($Q40),ISNUMBER($AL40),$AL40&lt;&gt;0),ROUND($Q40/$AL40*100,1),"")</f>
        <v/>
      </c>
      <c r="AI40" s="29">
        <f>IF(ISNUMBER($S40),IF($S40&lt;=1,"Yes","No"),"n/a")</f>
        <v/>
      </c>
      <c r="AJ40" s="29">
        <f>IF(ISNUMBER($S40),ROUND(MAX(0,MIN(100,100-$S40*2.5-IF(ISNUMBER($T40),$T40,0)*0.12+IF($S40&lt;=1,12,0))),0),"")</f>
        <v/>
      </c>
      <c r="AK40" s="29">
        <f>IF(ISNUMBER($Q40),IF($Q40&gt;=100,20,IF($Q40&gt;=30,10,0)),0)+IF(ISNUMBER($R40),IF($R40&gt;=100,20,0),0)+IF(ISNUMBER($P40),IF($P40&gt;=150,20,IF($P40&gt;=50,12,5)),0)+IF(ISNUMBER($S40),IF($S40&lt;=1,15,0),0)</f>
        <v/>
      </c>
      <c r="AL40" s="29" t="n">
        <v>355</v>
      </c>
      <c r="AM40" s="30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OLIPOP</t>
        </is>
      </c>
      <c r="B41" s="15" t="inlineStr">
        <is>
          <t>OLIPOP Prebiotic Soda | Doctor Goodwin | 15-pack 355mL</t>
        </is>
      </c>
      <c r="C41" s="15" t="inlineStr">
        <is>
          <t>3) Functional beverage (still/sparkling)</t>
        </is>
      </c>
      <c r="D41" s="15" t="inlineStr">
        <is>
          <t>355 mL can</t>
        </is>
      </c>
      <c r="E41" s="29" t="n">
        <v>15</v>
      </c>
      <c r="F41" s="30" t="n"/>
      <c r="G41" s="31">
        <f>IF(AND(ISNUMBER($F41),ISNUMBER($E41),$E41&lt;&gt;0),$F41/$E41,"")</f>
        <v/>
      </c>
      <c r="H41" s="31">
        <f>IF(AND(ISNUMBER($F41),ISNUMBER($AL41),ISNUMBER($E41),($AL41*$E41)&lt;&gt;0),$F41/($AL41*$E41)*100,"")</f>
        <v/>
      </c>
      <c r="I41" s="32" t="n"/>
      <c r="J41" s="33" t="n"/>
      <c r="K41" s="31">
        <f>IF(AND(ISNUMBER($F41),ISNUMBER($J41)),$F41*(1-$J41),"")</f>
        <v/>
      </c>
      <c r="L41" s="32" t="n"/>
      <c r="M41" s="32" t="n"/>
      <c r="N41" s="31">
        <f>IF(ISNUMBER($F41),($F41-IF(ISNUMBER($AM41),$AM41,0))*(1-IF(ISNUMBER($J41),$J41,0)),"")</f>
        <v/>
      </c>
      <c r="O41" s="15" t="inlineStr">
        <is>
          <t>Doctor Goodwin</t>
        </is>
      </c>
      <c r="P41" s="29" t="n">
        <v>0</v>
      </c>
      <c r="Q41" s="29" t="n">
        <v>30</v>
      </c>
      <c r="R41" s="15" t="inlineStr">
        <is>
          <t>Not listed</t>
        </is>
      </c>
      <c r="S41" s="29" t="n">
        <v>4</v>
      </c>
      <c r="T41" s="29" t="n">
        <v>45</v>
      </c>
      <c r="U41" s="15" t="inlineStr">
        <is>
          <t>Stevia + cassava syrup</t>
        </is>
      </c>
      <c r="V41" s="15" t="inlineStr">
        <is>
          <t>9 g prebiotic fiber, gut/digestive health, low sugar (Vintage/Cherry Cola &amp; Doctor Goodwin ~50 mg caffeine, Ridge Rush ~60 mg; other flavours caffeine-free)</t>
        </is>
      </c>
      <c r="W41" s="32" t="n"/>
      <c r="X41" s="32" t="n"/>
      <c r="Y41" s="32" t="n"/>
      <c r="Z41" s="32" t="n"/>
      <c r="AA41" s="15" t="inlineStr">
        <is>
          <t>Very High</t>
        </is>
      </c>
      <c r="AB41" s="15" t="inlineStr">
        <is>
          <t>Category-leading prebiotic soda; viral DTC + retail</t>
        </is>
      </c>
      <c r="AC41" s="15" t="inlineStr">
        <is>
          <t>Soda nostalgia that's actually good for your gut</t>
        </is>
      </c>
      <c r="AD41" s="15" t="inlineStr">
        <is>
          <t>Classic soda taste with 9 g fiber and almost no sugar.</t>
        </is>
      </c>
      <c r="AE41" s="32" t="n"/>
      <c r="AF41" s="34">
        <f>IF(AND(ISNUMBER($P41),ISNUMBER($AL41),$AL41&lt;&gt;0),ROUND($P41/$AL41*100,1),"")</f>
        <v/>
      </c>
      <c r="AG41" s="35">
        <f>IF(AND(ISNUMBER($S41),ISNUMBER($AL41),$AL41&lt;&gt;0),ROUND($S41/$AL41*100,2),"")</f>
        <v/>
      </c>
      <c r="AH41" s="34">
        <f>IF(AND(ISNUMBER($Q41),ISNUMBER($AL41),$AL41&lt;&gt;0),ROUND($Q41/$AL41*100,1),"")</f>
        <v/>
      </c>
      <c r="AI41" s="29">
        <f>IF(ISNUMBER($S41),IF($S41&lt;=1,"Yes","No"),"n/a")</f>
        <v/>
      </c>
      <c r="AJ41" s="29">
        <f>IF(ISNUMBER($S41),ROUND(MAX(0,MIN(100,100-$S41*2.5-IF(ISNUMBER($T41),$T41,0)*0.12+IF($S41&lt;=1,12,0))),0),"")</f>
        <v/>
      </c>
      <c r="AK41" s="29">
        <f>IF(ISNUMBER($Q41),IF($Q41&gt;=100,20,IF($Q41&gt;=30,10,0)),0)+IF(ISNUMBER($R41),IF($R41&gt;=100,20,0),0)+IF(ISNUMBER($P41),IF($P41&gt;=150,20,IF($P41&gt;=50,12,5)),0)+IF(ISNUMBER($S41),IF($S41&lt;=1,15,0),0)</f>
        <v/>
      </c>
      <c r="AL41" s="29" t="n">
        <v>355</v>
      </c>
      <c r="AM41" s="30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OLIPOP</t>
        </is>
      </c>
      <c r="B42" s="15" t="inlineStr">
        <is>
          <t>OLIPOP Prebiotic Soda | Doctor Goodwin | 18-pack 355mL</t>
        </is>
      </c>
      <c r="C42" s="15" t="inlineStr">
        <is>
          <t>3) Functional beverage (still/sparkling)</t>
        </is>
      </c>
      <c r="D42" s="15" t="inlineStr">
        <is>
          <t>355 mL can</t>
        </is>
      </c>
      <c r="E42" s="29" t="n">
        <v>18</v>
      </c>
      <c r="F42" s="30" t="n"/>
      <c r="G42" s="31">
        <f>IF(AND(ISNUMBER($F42),ISNUMBER($E42),$E42&lt;&gt;0),$F42/$E42,"")</f>
        <v/>
      </c>
      <c r="H42" s="31">
        <f>IF(AND(ISNUMBER($F42),ISNUMBER($AL42),ISNUMBER($E42),($AL42*$E42)&lt;&gt;0),$F42/($AL42*$E42)*100,"")</f>
        <v/>
      </c>
      <c r="I42" s="32" t="n"/>
      <c r="J42" s="33" t="n"/>
      <c r="K42" s="31">
        <f>IF(AND(ISNUMBER($F42),ISNUMBER($J42)),$F42*(1-$J42),"")</f>
        <v/>
      </c>
      <c r="L42" s="32" t="n"/>
      <c r="M42" s="32" t="n"/>
      <c r="N42" s="31">
        <f>IF(ISNUMBER($F42),($F42-IF(ISNUMBER($AM42),$AM42,0))*(1-IF(ISNUMBER($J42),$J42,0)),"")</f>
        <v/>
      </c>
      <c r="O42" s="15" t="inlineStr">
        <is>
          <t>Doctor Goodwin</t>
        </is>
      </c>
      <c r="P42" s="29" t="n">
        <v>0</v>
      </c>
      <c r="Q42" s="29" t="n">
        <v>30</v>
      </c>
      <c r="R42" s="15" t="inlineStr">
        <is>
          <t>Not listed</t>
        </is>
      </c>
      <c r="S42" s="29" t="n">
        <v>4</v>
      </c>
      <c r="T42" s="29" t="n">
        <v>45</v>
      </c>
      <c r="U42" s="15" t="inlineStr">
        <is>
          <t>Stevia + cassava syrup</t>
        </is>
      </c>
      <c r="V42" s="15" t="inlineStr">
        <is>
          <t>9 g prebiotic fiber, gut/digestive health, low sugar (Vintage/Cherry Cola &amp; Doctor Goodwin ~50 mg caffeine, Ridge Rush ~60 mg; other flavours caffeine-free)</t>
        </is>
      </c>
      <c r="W42" s="32" t="n"/>
      <c r="X42" s="32" t="n"/>
      <c r="Y42" s="32" t="n"/>
      <c r="Z42" s="32" t="n"/>
      <c r="AA42" s="15" t="inlineStr">
        <is>
          <t>Very High</t>
        </is>
      </c>
      <c r="AB42" s="15" t="inlineStr">
        <is>
          <t>Category-leading prebiotic soda; viral DTC + retail</t>
        </is>
      </c>
      <c r="AC42" s="15" t="inlineStr">
        <is>
          <t>Soda nostalgia that's actually good for your gut</t>
        </is>
      </c>
      <c r="AD42" s="15" t="inlineStr">
        <is>
          <t>Classic soda taste with 9 g fiber and almost no sugar.</t>
        </is>
      </c>
      <c r="AE42" s="32" t="n"/>
      <c r="AF42" s="34">
        <f>IF(AND(ISNUMBER($P42),ISNUMBER($AL42),$AL42&lt;&gt;0),ROUND($P42/$AL42*100,1),"")</f>
        <v/>
      </c>
      <c r="AG42" s="35">
        <f>IF(AND(ISNUMBER($S42),ISNUMBER($AL42),$AL42&lt;&gt;0),ROUND($S42/$AL42*100,2),"")</f>
        <v/>
      </c>
      <c r="AH42" s="34">
        <f>IF(AND(ISNUMBER($Q42),ISNUMBER($AL42),$AL42&lt;&gt;0),ROUND($Q42/$AL42*100,1),"")</f>
        <v/>
      </c>
      <c r="AI42" s="29">
        <f>IF(ISNUMBER($S42),IF($S42&lt;=1,"Yes","No"),"n/a")</f>
        <v/>
      </c>
      <c r="AJ42" s="29">
        <f>IF(ISNUMBER($S42),ROUND(MAX(0,MIN(100,100-$S42*2.5-IF(ISNUMBER($T42),$T42,0)*0.12+IF($S42&lt;=1,12,0))),0),"")</f>
        <v/>
      </c>
      <c r="AK42" s="29">
        <f>IF(ISNUMBER($Q42),IF($Q42&gt;=100,20,IF($Q42&gt;=30,10,0)),0)+IF(ISNUMBER($R42),IF($R42&gt;=100,20,0),0)+IF(ISNUMBER($P42),IF($P42&gt;=150,20,IF($P42&gt;=50,12,5)),0)+IF(ISNUMBER($S42),IF($S42&lt;=1,15,0),0)</f>
        <v/>
      </c>
      <c r="AL42" s="29" t="n">
        <v>355</v>
      </c>
      <c r="AM42" s="30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OLIPOP</t>
        </is>
      </c>
      <c r="B43" s="15" t="inlineStr">
        <is>
          <t>OLIPOP Prebiotic Soda | Doctor Goodwin | 24-pack 355mL</t>
        </is>
      </c>
      <c r="C43" s="15" t="inlineStr">
        <is>
          <t>3) Functional beverage (still/sparkling)</t>
        </is>
      </c>
      <c r="D43" s="15" t="inlineStr">
        <is>
          <t>355 mL can</t>
        </is>
      </c>
      <c r="E43" s="29" t="n">
        <v>24</v>
      </c>
      <c r="F43" s="30" t="n"/>
      <c r="G43" s="31">
        <f>IF(AND(ISNUMBER($F43),ISNUMBER($E43),$E43&lt;&gt;0),$F43/$E43,"")</f>
        <v/>
      </c>
      <c r="H43" s="31">
        <f>IF(AND(ISNUMBER($F43),ISNUMBER($AL43),ISNUMBER($E43),($AL43*$E43)&lt;&gt;0),$F43/($AL43*$E43)*100,"")</f>
        <v/>
      </c>
      <c r="I43" s="32" t="n"/>
      <c r="J43" s="33" t="n"/>
      <c r="K43" s="31">
        <f>IF(AND(ISNUMBER($F43),ISNUMBER($J43)),$F43*(1-$J43),"")</f>
        <v/>
      </c>
      <c r="L43" s="32" t="n"/>
      <c r="M43" s="32" t="n"/>
      <c r="N43" s="31">
        <f>IF(ISNUMBER($F43),($F43-IF(ISNUMBER($AM43),$AM43,0))*(1-IF(ISNUMBER($J43),$J43,0)),"")</f>
        <v/>
      </c>
      <c r="O43" s="15" t="inlineStr">
        <is>
          <t>Doctor Goodwin</t>
        </is>
      </c>
      <c r="P43" s="29" t="n">
        <v>0</v>
      </c>
      <c r="Q43" s="29" t="n">
        <v>30</v>
      </c>
      <c r="R43" s="15" t="inlineStr">
        <is>
          <t>Not listed</t>
        </is>
      </c>
      <c r="S43" s="29" t="n">
        <v>4</v>
      </c>
      <c r="T43" s="29" t="n">
        <v>45</v>
      </c>
      <c r="U43" s="15" t="inlineStr">
        <is>
          <t>Stevia + cassava syrup</t>
        </is>
      </c>
      <c r="V43" s="15" t="inlineStr">
        <is>
          <t>9 g prebiotic fiber, gut/digestive health, low sugar (Vintage/Cherry Cola &amp; Doctor Goodwin ~50 mg caffeine, Ridge Rush ~60 mg; other flavours caffeine-free)</t>
        </is>
      </c>
      <c r="W43" s="32" t="n"/>
      <c r="X43" s="32" t="n"/>
      <c r="Y43" s="32" t="n"/>
      <c r="Z43" s="32" t="n"/>
      <c r="AA43" s="15" t="inlineStr">
        <is>
          <t>Very High</t>
        </is>
      </c>
      <c r="AB43" s="15" t="inlineStr">
        <is>
          <t>Category-leading prebiotic soda; viral DTC + retail</t>
        </is>
      </c>
      <c r="AC43" s="15" t="inlineStr">
        <is>
          <t>Soda nostalgia that's actually good for your gut</t>
        </is>
      </c>
      <c r="AD43" s="15" t="inlineStr">
        <is>
          <t>Classic soda taste with 9 g fiber and almost no sugar.</t>
        </is>
      </c>
      <c r="AE43" s="32" t="n"/>
      <c r="AF43" s="34">
        <f>IF(AND(ISNUMBER($P43),ISNUMBER($AL43),$AL43&lt;&gt;0),ROUND($P43/$AL43*100,1),"")</f>
        <v/>
      </c>
      <c r="AG43" s="35">
        <f>IF(AND(ISNUMBER($S43),ISNUMBER($AL43),$AL43&lt;&gt;0),ROUND($S43/$AL43*100,2),"")</f>
        <v/>
      </c>
      <c r="AH43" s="34">
        <f>IF(AND(ISNUMBER($Q43),ISNUMBER($AL43),$AL43&lt;&gt;0),ROUND($Q43/$AL43*100,1),"")</f>
        <v/>
      </c>
      <c r="AI43" s="29">
        <f>IF(ISNUMBER($S43),IF($S43&lt;=1,"Yes","No"),"n/a")</f>
        <v/>
      </c>
      <c r="AJ43" s="29">
        <f>IF(ISNUMBER($S43),ROUND(MAX(0,MIN(100,100-$S43*2.5-IF(ISNUMBER($T43),$T43,0)*0.12+IF($S43&lt;=1,12,0))),0),"")</f>
        <v/>
      </c>
      <c r="AK43" s="29">
        <f>IF(ISNUMBER($Q43),IF($Q43&gt;=100,20,IF($Q43&gt;=30,10,0)),0)+IF(ISNUMBER($R43),IF($R43&gt;=100,20,0),0)+IF(ISNUMBER($P43),IF($P43&gt;=150,20,IF($P43&gt;=50,12,5)),0)+IF(ISNUMBER($S43),IF($S43&lt;=1,15,0),0)</f>
        <v/>
      </c>
      <c r="AL43" s="29" t="n">
        <v>355</v>
      </c>
      <c r="AM43" s="30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OLIPOP</t>
        </is>
      </c>
      <c r="B44" s="15" t="inlineStr">
        <is>
          <t>OLIPOP Prebiotic Soda | Lemon Lime | single 355mL</t>
        </is>
      </c>
      <c r="C44" s="15" t="inlineStr">
        <is>
          <t>3) Functional beverage (still/sparkling)</t>
        </is>
      </c>
      <c r="D44" s="15" t="inlineStr">
        <is>
          <t>355 mL can</t>
        </is>
      </c>
      <c r="E44" s="29" t="n">
        <v>1</v>
      </c>
      <c r="F44" s="30" t="n"/>
      <c r="G44" s="31">
        <f>IF(AND(ISNUMBER($F44),ISNUMBER($E44),$E44&lt;&gt;0),$F44/$E44,"")</f>
        <v/>
      </c>
      <c r="H44" s="31">
        <f>IF(AND(ISNUMBER($F44),ISNUMBER($AL44),ISNUMBER($E44),($AL44*$E44)&lt;&gt;0),$F44/($AL44*$E44)*100,"")</f>
        <v/>
      </c>
      <c r="I44" s="32" t="n"/>
      <c r="J44" s="33" t="n"/>
      <c r="K44" s="31">
        <f>IF(AND(ISNUMBER($F44),ISNUMBER($J44)),$F44*(1-$J44),"")</f>
        <v/>
      </c>
      <c r="L44" s="32" t="n"/>
      <c r="M44" s="32" t="n"/>
      <c r="N44" s="31">
        <f>IF(ISNUMBER($F44),($F44-IF(ISNUMBER($AM44),$AM44,0))*(1-IF(ISNUMBER($J44),$J44,0)),"")</f>
        <v/>
      </c>
      <c r="O44" s="15" t="inlineStr">
        <is>
          <t>Lemon Lime</t>
        </is>
      </c>
      <c r="P44" s="29" t="n">
        <v>0</v>
      </c>
      <c r="Q44" s="29" t="n">
        <v>30</v>
      </c>
      <c r="R44" s="15" t="inlineStr">
        <is>
          <t>Not listed</t>
        </is>
      </c>
      <c r="S44" s="29" t="n">
        <v>4</v>
      </c>
      <c r="T44" s="29" t="n">
        <v>45</v>
      </c>
      <c r="U44" s="15" t="inlineStr">
        <is>
          <t>Stevia + cassava syrup</t>
        </is>
      </c>
      <c r="V44" s="15" t="inlineStr">
        <is>
          <t>9 g prebiotic fiber, gut/digestive health, low sugar (Vintage/Cherry Cola &amp; Doctor Goodwin ~50 mg caffeine, Ridge Rush ~60 mg; other flavours caffeine-free)</t>
        </is>
      </c>
      <c r="W44" s="32" t="n"/>
      <c r="X44" s="32" t="n"/>
      <c r="Y44" s="32" t="n"/>
      <c r="Z44" s="32" t="n"/>
      <c r="AA44" s="15" t="inlineStr">
        <is>
          <t>Very High</t>
        </is>
      </c>
      <c r="AB44" s="15" t="inlineStr">
        <is>
          <t>Category-leading prebiotic soda; viral DTC + retail</t>
        </is>
      </c>
      <c r="AC44" s="15" t="inlineStr">
        <is>
          <t>Soda nostalgia that's actually good for your gut</t>
        </is>
      </c>
      <c r="AD44" s="15" t="inlineStr">
        <is>
          <t>Classic soda taste with 9 g fiber and almost no sugar.</t>
        </is>
      </c>
      <c r="AE44" s="32" t="n"/>
      <c r="AF44" s="34">
        <f>IF(AND(ISNUMBER($P44),ISNUMBER($AL44),$AL44&lt;&gt;0),ROUND($P44/$AL44*100,1),"")</f>
        <v/>
      </c>
      <c r="AG44" s="35">
        <f>IF(AND(ISNUMBER($S44),ISNUMBER($AL44),$AL44&lt;&gt;0),ROUND($S44/$AL44*100,2),"")</f>
        <v/>
      </c>
      <c r="AH44" s="34">
        <f>IF(AND(ISNUMBER($Q44),ISNUMBER($AL44),$AL44&lt;&gt;0),ROUND($Q44/$AL44*100,1),"")</f>
        <v/>
      </c>
      <c r="AI44" s="29">
        <f>IF(ISNUMBER($S44),IF($S44&lt;=1,"Yes","No"),"n/a")</f>
        <v/>
      </c>
      <c r="AJ44" s="29">
        <f>IF(ISNUMBER($S44),ROUND(MAX(0,MIN(100,100-$S44*2.5-IF(ISNUMBER($T44),$T44,0)*0.12+IF($S44&lt;=1,12,0))),0),"")</f>
        <v/>
      </c>
      <c r="AK44" s="29">
        <f>IF(ISNUMBER($Q44),IF($Q44&gt;=100,20,IF($Q44&gt;=30,10,0)),0)+IF(ISNUMBER($R44),IF($R44&gt;=100,20,0),0)+IF(ISNUMBER($P44),IF($P44&gt;=150,20,IF($P44&gt;=50,12,5)),0)+IF(ISNUMBER($S44),IF($S44&lt;=1,15,0),0)</f>
        <v/>
      </c>
      <c r="AL44" s="29" t="n">
        <v>355</v>
      </c>
      <c r="AM44" s="30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OLIPOP</t>
        </is>
      </c>
      <c r="B45" s="15" t="inlineStr">
        <is>
          <t>OLIPOP Prebiotic Soda | Lemon Lime | 8-pack 355mL</t>
        </is>
      </c>
      <c r="C45" s="15" t="inlineStr">
        <is>
          <t>3) Functional beverage (still/sparkling)</t>
        </is>
      </c>
      <c r="D45" s="15" t="inlineStr">
        <is>
          <t>355 mL can</t>
        </is>
      </c>
      <c r="E45" s="29" t="n">
        <v>8</v>
      </c>
      <c r="F45" s="30" t="n"/>
      <c r="G45" s="31">
        <f>IF(AND(ISNUMBER($F45),ISNUMBER($E45),$E45&lt;&gt;0),$F45/$E45,"")</f>
        <v/>
      </c>
      <c r="H45" s="31">
        <f>IF(AND(ISNUMBER($F45),ISNUMBER($AL45),ISNUMBER($E45),($AL45*$E45)&lt;&gt;0),$F45/($AL45*$E45)*100,"")</f>
        <v/>
      </c>
      <c r="I45" s="32" t="n"/>
      <c r="J45" s="33" t="n"/>
      <c r="K45" s="31">
        <f>IF(AND(ISNUMBER($F45),ISNUMBER($J45)),$F45*(1-$J45),"")</f>
        <v/>
      </c>
      <c r="L45" s="32" t="n"/>
      <c r="M45" s="32" t="n"/>
      <c r="N45" s="31">
        <f>IF(ISNUMBER($F45),($F45-IF(ISNUMBER($AM45),$AM45,0))*(1-IF(ISNUMBER($J45),$J45,0)),"")</f>
        <v/>
      </c>
      <c r="O45" s="15" t="inlineStr">
        <is>
          <t>Lemon Lime</t>
        </is>
      </c>
      <c r="P45" s="29" t="n">
        <v>0</v>
      </c>
      <c r="Q45" s="29" t="n">
        <v>30</v>
      </c>
      <c r="R45" s="15" t="inlineStr">
        <is>
          <t>Not listed</t>
        </is>
      </c>
      <c r="S45" s="29" t="n">
        <v>4</v>
      </c>
      <c r="T45" s="29" t="n">
        <v>45</v>
      </c>
      <c r="U45" s="15" t="inlineStr">
        <is>
          <t>Stevia + cassava syrup</t>
        </is>
      </c>
      <c r="V45" s="15" t="inlineStr">
        <is>
          <t>9 g prebiotic fiber, gut/digestive health, low sugar (Vintage/Cherry Cola &amp; Doctor Goodwin ~50 mg caffeine, Ridge Rush ~60 mg; other flavours caffeine-free)</t>
        </is>
      </c>
      <c r="W45" s="32" t="n"/>
      <c r="X45" s="32" t="n"/>
      <c r="Y45" s="32" t="n"/>
      <c r="Z45" s="32" t="n"/>
      <c r="AA45" s="15" t="inlineStr">
        <is>
          <t>Very High</t>
        </is>
      </c>
      <c r="AB45" s="15" t="inlineStr">
        <is>
          <t>Category-leading prebiotic soda; viral DTC + retail</t>
        </is>
      </c>
      <c r="AC45" s="15" t="inlineStr">
        <is>
          <t>Soda nostalgia that's actually good for your gut</t>
        </is>
      </c>
      <c r="AD45" s="15" t="inlineStr">
        <is>
          <t>Classic soda taste with 9 g fiber and almost no sugar.</t>
        </is>
      </c>
      <c r="AE45" s="32" t="n"/>
      <c r="AF45" s="34">
        <f>IF(AND(ISNUMBER($P45),ISNUMBER($AL45),$AL45&lt;&gt;0),ROUND($P45/$AL45*100,1),"")</f>
        <v/>
      </c>
      <c r="AG45" s="35">
        <f>IF(AND(ISNUMBER($S45),ISNUMBER($AL45),$AL45&lt;&gt;0),ROUND($S45/$AL45*100,2),"")</f>
        <v/>
      </c>
      <c r="AH45" s="34">
        <f>IF(AND(ISNUMBER($Q45),ISNUMBER($AL45),$AL45&lt;&gt;0),ROUND($Q45/$AL45*100,1),"")</f>
        <v/>
      </c>
      <c r="AI45" s="29">
        <f>IF(ISNUMBER($S45),IF($S45&lt;=1,"Yes","No"),"n/a")</f>
        <v/>
      </c>
      <c r="AJ45" s="29">
        <f>IF(ISNUMBER($S45),ROUND(MAX(0,MIN(100,100-$S45*2.5-IF(ISNUMBER($T45),$T45,0)*0.12+IF($S45&lt;=1,12,0))),0),"")</f>
        <v/>
      </c>
      <c r="AK45" s="29">
        <f>IF(ISNUMBER($Q45),IF($Q45&gt;=100,20,IF($Q45&gt;=30,10,0)),0)+IF(ISNUMBER($R45),IF($R45&gt;=100,20,0),0)+IF(ISNUMBER($P45),IF($P45&gt;=150,20,IF($P45&gt;=50,12,5)),0)+IF(ISNUMBER($S45),IF($S45&lt;=1,15,0),0)</f>
        <v/>
      </c>
      <c r="AL45" s="29" t="n">
        <v>355</v>
      </c>
      <c r="AM45" s="30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OLIPOP</t>
        </is>
      </c>
      <c r="B46" s="15" t="inlineStr">
        <is>
          <t>OLIPOP Prebiotic Soda | Lemon Lime | 12-pack 355mL</t>
        </is>
      </c>
      <c r="C46" s="15" t="inlineStr">
        <is>
          <t>3) Functional beverage (still/sparkling)</t>
        </is>
      </c>
      <c r="D46" s="15" t="inlineStr">
        <is>
          <t>355 mL can</t>
        </is>
      </c>
      <c r="E46" s="29" t="n">
        <v>12</v>
      </c>
      <c r="F46" s="30" t="n"/>
      <c r="G46" s="31">
        <f>IF(AND(ISNUMBER($F46),ISNUMBER($E46),$E46&lt;&gt;0),$F46/$E46,"")</f>
        <v/>
      </c>
      <c r="H46" s="31">
        <f>IF(AND(ISNUMBER($F46),ISNUMBER($AL46),ISNUMBER($E46),($AL46*$E46)&lt;&gt;0),$F46/($AL46*$E46)*100,"")</f>
        <v/>
      </c>
      <c r="I46" s="32" t="n"/>
      <c r="J46" s="33" t="n"/>
      <c r="K46" s="31">
        <f>IF(AND(ISNUMBER($F46),ISNUMBER($J46)),$F46*(1-$J46),"")</f>
        <v/>
      </c>
      <c r="L46" s="32" t="n"/>
      <c r="M46" s="32" t="n"/>
      <c r="N46" s="31">
        <f>IF(ISNUMBER($F46),($F46-IF(ISNUMBER($AM46),$AM46,0))*(1-IF(ISNUMBER($J46),$J46,0)),"")</f>
        <v/>
      </c>
      <c r="O46" s="15" t="inlineStr">
        <is>
          <t>Lemon Lime</t>
        </is>
      </c>
      <c r="P46" s="29" t="n">
        <v>0</v>
      </c>
      <c r="Q46" s="29" t="n">
        <v>30</v>
      </c>
      <c r="R46" s="15" t="inlineStr">
        <is>
          <t>Not listed</t>
        </is>
      </c>
      <c r="S46" s="29" t="n">
        <v>4</v>
      </c>
      <c r="T46" s="29" t="n">
        <v>45</v>
      </c>
      <c r="U46" s="15" t="inlineStr">
        <is>
          <t>Stevia + cassava syrup</t>
        </is>
      </c>
      <c r="V46" s="15" t="inlineStr">
        <is>
          <t>9 g prebiotic fiber, gut/digestive health, low sugar (Vintage/Cherry Cola &amp; Doctor Goodwin ~50 mg caffeine, Ridge Rush ~60 mg; other flavours caffeine-free)</t>
        </is>
      </c>
      <c r="W46" s="32" t="n"/>
      <c r="X46" s="32" t="n"/>
      <c r="Y46" s="32" t="n"/>
      <c r="Z46" s="32" t="n"/>
      <c r="AA46" s="15" t="inlineStr">
        <is>
          <t>Very High</t>
        </is>
      </c>
      <c r="AB46" s="15" t="inlineStr">
        <is>
          <t>Category-leading prebiotic soda; viral DTC + retail</t>
        </is>
      </c>
      <c r="AC46" s="15" t="inlineStr">
        <is>
          <t>Soda nostalgia that's actually good for your gut</t>
        </is>
      </c>
      <c r="AD46" s="15" t="inlineStr">
        <is>
          <t>Classic soda taste with 9 g fiber and almost no sugar.</t>
        </is>
      </c>
      <c r="AE46" s="32" t="n"/>
      <c r="AF46" s="34">
        <f>IF(AND(ISNUMBER($P46),ISNUMBER($AL46),$AL46&lt;&gt;0),ROUND($P46/$AL46*100,1),"")</f>
        <v/>
      </c>
      <c r="AG46" s="35">
        <f>IF(AND(ISNUMBER($S46),ISNUMBER($AL46),$AL46&lt;&gt;0),ROUND($S46/$AL46*100,2),"")</f>
        <v/>
      </c>
      <c r="AH46" s="34">
        <f>IF(AND(ISNUMBER($Q46),ISNUMBER($AL46),$AL46&lt;&gt;0),ROUND($Q46/$AL46*100,1),"")</f>
        <v/>
      </c>
      <c r="AI46" s="29">
        <f>IF(ISNUMBER($S46),IF($S46&lt;=1,"Yes","No"),"n/a")</f>
        <v/>
      </c>
      <c r="AJ46" s="29">
        <f>IF(ISNUMBER($S46),ROUND(MAX(0,MIN(100,100-$S46*2.5-IF(ISNUMBER($T46),$T46,0)*0.12+IF($S46&lt;=1,12,0))),0),"")</f>
        <v/>
      </c>
      <c r="AK46" s="29">
        <f>IF(ISNUMBER($Q46),IF($Q46&gt;=100,20,IF($Q46&gt;=30,10,0)),0)+IF(ISNUMBER($R46),IF($R46&gt;=100,20,0),0)+IF(ISNUMBER($P46),IF($P46&gt;=150,20,IF($P46&gt;=50,12,5)),0)+IF(ISNUMBER($S46),IF($S46&lt;=1,15,0),0)</f>
        <v/>
      </c>
      <c r="AL46" s="29" t="n">
        <v>355</v>
      </c>
      <c r="AM46" s="30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OLIPOP</t>
        </is>
      </c>
      <c r="B47" s="15" t="inlineStr">
        <is>
          <t>OLIPOP Prebiotic Soda | Lemon Lime | 15-pack 355mL</t>
        </is>
      </c>
      <c r="C47" s="15" t="inlineStr">
        <is>
          <t>3) Functional beverage (still/sparkling)</t>
        </is>
      </c>
      <c r="D47" s="15" t="inlineStr">
        <is>
          <t>355 mL can</t>
        </is>
      </c>
      <c r="E47" s="29" t="n">
        <v>15</v>
      </c>
      <c r="F47" s="30" t="n"/>
      <c r="G47" s="31">
        <f>IF(AND(ISNUMBER($F47),ISNUMBER($E47),$E47&lt;&gt;0),$F47/$E47,"")</f>
        <v/>
      </c>
      <c r="H47" s="31">
        <f>IF(AND(ISNUMBER($F47),ISNUMBER($AL47),ISNUMBER($E47),($AL47*$E47)&lt;&gt;0),$F47/($AL47*$E47)*100,"")</f>
        <v/>
      </c>
      <c r="I47" s="32" t="n"/>
      <c r="J47" s="33" t="n"/>
      <c r="K47" s="31">
        <f>IF(AND(ISNUMBER($F47),ISNUMBER($J47)),$F47*(1-$J47),"")</f>
        <v/>
      </c>
      <c r="L47" s="32" t="n"/>
      <c r="M47" s="32" t="n"/>
      <c r="N47" s="31">
        <f>IF(ISNUMBER($F47),($F47-IF(ISNUMBER($AM47),$AM47,0))*(1-IF(ISNUMBER($J47),$J47,0)),"")</f>
        <v/>
      </c>
      <c r="O47" s="15" t="inlineStr">
        <is>
          <t>Lemon Lime</t>
        </is>
      </c>
      <c r="P47" s="29" t="n">
        <v>0</v>
      </c>
      <c r="Q47" s="29" t="n">
        <v>30</v>
      </c>
      <c r="R47" s="15" t="inlineStr">
        <is>
          <t>Not listed</t>
        </is>
      </c>
      <c r="S47" s="29" t="n">
        <v>4</v>
      </c>
      <c r="T47" s="29" t="n">
        <v>45</v>
      </c>
      <c r="U47" s="15" t="inlineStr">
        <is>
          <t>Stevia + cassava syrup</t>
        </is>
      </c>
      <c r="V47" s="15" t="inlineStr">
        <is>
          <t>9 g prebiotic fiber, gut/digestive health, low sugar (Vintage/Cherry Cola &amp; Doctor Goodwin ~50 mg caffeine, Ridge Rush ~60 mg; other flavours caffeine-free)</t>
        </is>
      </c>
      <c r="W47" s="32" t="n"/>
      <c r="X47" s="32" t="n"/>
      <c r="Y47" s="32" t="n"/>
      <c r="Z47" s="32" t="n"/>
      <c r="AA47" s="15" t="inlineStr">
        <is>
          <t>Very High</t>
        </is>
      </c>
      <c r="AB47" s="15" t="inlineStr">
        <is>
          <t>Category-leading prebiotic soda; viral DTC + retail</t>
        </is>
      </c>
      <c r="AC47" s="15" t="inlineStr">
        <is>
          <t>Soda nostalgia that's actually good for your gut</t>
        </is>
      </c>
      <c r="AD47" s="15" t="inlineStr">
        <is>
          <t>Classic soda taste with 9 g fiber and almost no sugar.</t>
        </is>
      </c>
      <c r="AE47" s="32" t="n"/>
      <c r="AF47" s="34">
        <f>IF(AND(ISNUMBER($P47),ISNUMBER($AL47),$AL47&lt;&gt;0),ROUND($P47/$AL47*100,1),"")</f>
        <v/>
      </c>
      <c r="AG47" s="35">
        <f>IF(AND(ISNUMBER($S47),ISNUMBER($AL47),$AL47&lt;&gt;0),ROUND($S47/$AL47*100,2),"")</f>
        <v/>
      </c>
      <c r="AH47" s="34">
        <f>IF(AND(ISNUMBER($Q47),ISNUMBER($AL47),$AL47&lt;&gt;0),ROUND($Q47/$AL47*100,1),"")</f>
        <v/>
      </c>
      <c r="AI47" s="29">
        <f>IF(ISNUMBER($S47),IF($S47&lt;=1,"Yes","No"),"n/a")</f>
        <v/>
      </c>
      <c r="AJ47" s="29">
        <f>IF(ISNUMBER($S47),ROUND(MAX(0,MIN(100,100-$S47*2.5-IF(ISNUMBER($T47),$T47,0)*0.12+IF($S47&lt;=1,12,0))),0),"")</f>
        <v/>
      </c>
      <c r="AK47" s="29">
        <f>IF(ISNUMBER($Q47),IF($Q47&gt;=100,20,IF($Q47&gt;=30,10,0)),0)+IF(ISNUMBER($R47),IF($R47&gt;=100,20,0),0)+IF(ISNUMBER($P47),IF($P47&gt;=150,20,IF($P47&gt;=50,12,5)),0)+IF(ISNUMBER($S47),IF($S47&lt;=1,15,0),0)</f>
        <v/>
      </c>
      <c r="AL47" s="29" t="n">
        <v>355</v>
      </c>
      <c r="AM47" s="30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OLIPOP</t>
        </is>
      </c>
      <c r="B48" s="15" t="inlineStr">
        <is>
          <t>OLIPOP Prebiotic Soda | Lemon Lime | 18-pack 355mL</t>
        </is>
      </c>
      <c r="C48" s="15" t="inlineStr">
        <is>
          <t>3) Functional beverage (still/sparkling)</t>
        </is>
      </c>
      <c r="D48" s="15" t="inlineStr">
        <is>
          <t>355 mL can</t>
        </is>
      </c>
      <c r="E48" s="29" t="n">
        <v>18</v>
      </c>
      <c r="F48" s="30" t="n"/>
      <c r="G48" s="31">
        <f>IF(AND(ISNUMBER($F48),ISNUMBER($E48),$E48&lt;&gt;0),$F48/$E48,"")</f>
        <v/>
      </c>
      <c r="H48" s="31">
        <f>IF(AND(ISNUMBER($F48),ISNUMBER($AL48),ISNUMBER($E48),($AL48*$E48)&lt;&gt;0),$F48/($AL48*$E48)*100,"")</f>
        <v/>
      </c>
      <c r="I48" s="32" t="n"/>
      <c r="J48" s="33" t="n"/>
      <c r="K48" s="31">
        <f>IF(AND(ISNUMBER($F48),ISNUMBER($J48)),$F48*(1-$J48),"")</f>
        <v/>
      </c>
      <c r="L48" s="32" t="n"/>
      <c r="M48" s="32" t="n"/>
      <c r="N48" s="31">
        <f>IF(ISNUMBER($F48),($F48-IF(ISNUMBER($AM48),$AM48,0))*(1-IF(ISNUMBER($J48),$J48,0)),"")</f>
        <v/>
      </c>
      <c r="O48" s="15" t="inlineStr">
        <is>
          <t>Lemon Lime</t>
        </is>
      </c>
      <c r="P48" s="29" t="n">
        <v>0</v>
      </c>
      <c r="Q48" s="29" t="n">
        <v>30</v>
      </c>
      <c r="R48" s="15" t="inlineStr">
        <is>
          <t>Not listed</t>
        </is>
      </c>
      <c r="S48" s="29" t="n">
        <v>4</v>
      </c>
      <c r="T48" s="29" t="n">
        <v>45</v>
      </c>
      <c r="U48" s="15" t="inlineStr">
        <is>
          <t>Stevia + cassava syrup</t>
        </is>
      </c>
      <c r="V48" s="15" t="inlineStr">
        <is>
          <t>9 g prebiotic fiber, gut/digestive health, low sugar (Vintage/Cherry Cola &amp; Doctor Goodwin ~50 mg caffeine, Ridge Rush ~60 mg; other flavours caffeine-free)</t>
        </is>
      </c>
      <c r="W48" s="32" t="n"/>
      <c r="X48" s="32" t="n"/>
      <c r="Y48" s="32" t="n"/>
      <c r="Z48" s="32" t="n"/>
      <c r="AA48" s="15" t="inlineStr">
        <is>
          <t>Very High</t>
        </is>
      </c>
      <c r="AB48" s="15" t="inlineStr">
        <is>
          <t>Category-leading prebiotic soda; viral DTC + retail</t>
        </is>
      </c>
      <c r="AC48" s="15" t="inlineStr">
        <is>
          <t>Soda nostalgia that's actually good for your gut</t>
        </is>
      </c>
      <c r="AD48" s="15" t="inlineStr">
        <is>
          <t>Classic soda taste with 9 g fiber and almost no sugar.</t>
        </is>
      </c>
      <c r="AE48" s="32" t="n"/>
      <c r="AF48" s="34">
        <f>IF(AND(ISNUMBER($P48),ISNUMBER($AL48),$AL48&lt;&gt;0),ROUND($P48/$AL48*100,1),"")</f>
        <v/>
      </c>
      <c r="AG48" s="35">
        <f>IF(AND(ISNUMBER($S48),ISNUMBER($AL48),$AL48&lt;&gt;0),ROUND($S48/$AL48*100,2),"")</f>
        <v/>
      </c>
      <c r="AH48" s="34">
        <f>IF(AND(ISNUMBER($Q48),ISNUMBER($AL48),$AL48&lt;&gt;0),ROUND($Q48/$AL48*100,1),"")</f>
        <v/>
      </c>
      <c r="AI48" s="29">
        <f>IF(ISNUMBER($S48),IF($S48&lt;=1,"Yes","No"),"n/a")</f>
        <v/>
      </c>
      <c r="AJ48" s="29">
        <f>IF(ISNUMBER($S48),ROUND(MAX(0,MIN(100,100-$S48*2.5-IF(ISNUMBER($T48),$T48,0)*0.12+IF($S48&lt;=1,12,0))),0),"")</f>
        <v/>
      </c>
      <c r="AK48" s="29">
        <f>IF(ISNUMBER($Q48),IF($Q48&gt;=100,20,IF($Q48&gt;=30,10,0)),0)+IF(ISNUMBER($R48),IF($R48&gt;=100,20,0),0)+IF(ISNUMBER($P48),IF($P48&gt;=150,20,IF($P48&gt;=50,12,5)),0)+IF(ISNUMBER($S48),IF($S48&lt;=1,15,0),0)</f>
        <v/>
      </c>
      <c r="AL48" s="29" t="n">
        <v>355</v>
      </c>
      <c r="AM48" s="30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OLIPOP</t>
        </is>
      </c>
      <c r="B49" s="15" t="inlineStr">
        <is>
          <t>OLIPOP Prebiotic Soda | Lemon Lime | 24-pack 355mL</t>
        </is>
      </c>
      <c r="C49" s="15" t="inlineStr">
        <is>
          <t>3) Functional beverage (still/sparkling)</t>
        </is>
      </c>
      <c r="D49" s="15" t="inlineStr">
        <is>
          <t>355 mL can</t>
        </is>
      </c>
      <c r="E49" s="29" t="n">
        <v>24</v>
      </c>
      <c r="F49" s="30" t="n"/>
      <c r="G49" s="31">
        <f>IF(AND(ISNUMBER($F49),ISNUMBER($E49),$E49&lt;&gt;0),$F49/$E49,"")</f>
        <v/>
      </c>
      <c r="H49" s="31">
        <f>IF(AND(ISNUMBER($F49),ISNUMBER($AL49),ISNUMBER($E49),($AL49*$E49)&lt;&gt;0),$F49/($AL49*$E49)*100,"")</f>
        <v/>
      </c>
      <c r="I49" s="32" t="n"/>
      <c r="J49" s="33" t="n"/>
      <c r="K49" s="31">
        <f>IF(AND(ISNUMBER($F49),ISNUMBER($J49)),$F49*(1-$J49),"")</f>
        <v/>
      </c>
      <c r="L49" s="32" t="n"/>
      <c r="M49" s="32" t="n"/>
      <c r="N49" s="31">
        <f>IF(ISNUMBER($F49),($F49-IF(ISNUMBER($AM49),$AM49,0))*(1-IF(ISNUMBER($J49),$J49,0)),"")</f>
        <v/>
      </c>
      <c r="O49" s="15" t="inlineStr">
        <is>
          <t>Lemon Lime</t>
        </is>
      </c>
      <c r="P49" s="29" t="n">
        <v>0</v>
      </c>
      <c r="Q49" s="29" t="n">
        <v>30</v>
      </c>
      <c r="R49" s="15" t="inlineStr">
        <is>
          <t>Not listed</t>
        </is>
      </c>
      <c r="S49" s="29" t="n">
        <v>4</v>
      </c>
      <c r="T49" s="29" t="n">
        <v>45</v>
      </c>
      <c r="U49" s="15" t="inlineStr">
        <is>
          <t>Stevia + cassava syrup</t>
        </is>
      </c>
      <c r="V49" s="15" t="inlineStr">
        <is>
          <t>9 g prebiotic fiber, gut/digestive health, low sugar (Vintage/Cherry Cola &amp; Doctor Goodwin ~50 mg caffeine, Ridge Rush ~60 mg; other flavours caffeine-free)</t>
        </is>
      </c>
      <c r="W49" s="32" t="n"/>
      <c r="X49" s="32" t="n"/>
      <c r="Y49" s="32" t="n"/>
      <c r="Z49" s="32" t="n"/>
      <c r="AA49" s="15" t="inlineStr">
        <is>
          <t>Very High</t>
        </is>
      </c>
      <c r="AB49" s="15" t="inlineStr">
        <is>
          <t>Category-leading prebiotic soda; viral DTC + retail</t>
        </is>
      </c>
      <c r="AC49" s="15" t="inlineStr">
        <is>
          <t>Soda nostalgia that's actually good for your gut</t>
        </is>
      </c>
      <c r="AD49" s="15" t="inlineStr">
        <is>
          <t>Classic soda taste with 9 g fiber and almost no sugar.</t>
        </is>
      </c>
      <c r="AE49" s="32" t="n"/>
      <c r="AF49" s="34">
        <f>IF(AND(ISNUMBER($P49),ISNUMBER($AL49),$AL49&lt;&gt;0),ROUND($P49/$AL49*100,1),"")</f>
        <v/>
      </c>
      <c r="AG49" s="35">
        <f>IF(AND(ISNUMBER($S49),ISNUMBER($AL49),$AL49&lt;&gt;0),ROUND($S49/$AL49*100,2),"")</f>
        <v/>
      </c>
      <c r="AH49" s="34">
        <f>IF(AND(ISNUMBER($Q49),ISNUMBER($AL49),$AL49&lt;&gt;0),ROUND($Q49/$AL49*100,1),"")</f>
        <v/>
      </c>
      <c r="AI49" s="29">
        <f>IF(ISNUMBER($S49),IF($S49&lt;=1,"Yes","No"),"n/a")</f>
        <v/>
      </c>
      <c r="AJ49" s="29">
        <f>IF(ISNUMBER($S49),ROUND(MAX(0,MIN(100,100-$S49*2.5-IF(ISNUMBER($T49),$T49,0)*0.12+IF($S49&lt;=1,12,0))),0),"")</f>
        <v/>
      </c>
      <c r="AK49" s="29">
        <f>IF(ISNUMBER($Q49),IF($Q49&gt;=100,20,IF($Q49&gt;=30,10,0)),0)+IF(ISNUMBER($R49),IF($R49&gt;=100,20,0),0)+IF(ISNUMBER($P49),IF($P49&gt;=150,20,IF($P49&gt;=50,12,5)),0)+IF(ISNUMBER($S49),IF($S49&lt;=1,15,0),0)</f>
        <v/>
      </c>
      <c r="AL49" s="29" t="n">
        <v>355</v>
      </c>
      <c r="AM49" s="30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OLIPOP</t>
        </is>
      </c>
      <c r="B50" s="15" t="inlineStr">
        <is>
          <t>OLIPOP Prebiotic Soda | Watermelon Lime | single 355mL</t>
        </is>
      </c>
      <c r="C50" s="15" t="inlineStr">
        <is>
          <t>3) Functional beverage (still/sparkling)</t>
        </is>
      </c>
      <c r="D50" s="15" t="inlineStr">
        <is>
          <t>355 mL can</t>
        </is>
      </c>
      <c r="E50" s="29" t="n">
        <v>1</v>
      </c>
      <c r="F50" s="30" t="n"/>
      <c r="G50" s="31">
        <f>IF(AND(ISNUMBER($F50),ISNUMBER($E50),$E50&lt;&gt;0),$F50/$E50,"")</f>
        <v/>
      </c>
      <c r="H50" s="31">
        <f>IF(AND(ISNUMBER($F50),ISNUMBER($AL50),ISNUMBER($E50),($AL50*$E50)&lt;&gt;0),$F50/($AL50*$E50)*100,"")</f>
        <v/>
      </c>
      <c r="I50" s="32" t="n"/>
      <c r="J50" s="33" t="n"/>
      <c r="K50" s="31">
        <f>IF(AND(ISNUMBER($F50),ISNUMBER($J50)),$F50*(1-$J50),"")</f>
        <v/>
      </c>
      <c r="L50" s="32" t="n"/>
      <c r="M50" s="32" t="n"/>
      <c r="N50" s="31">
        <f>IF(ISNUMBER($F50),($F50-IF(ISNUMBER($AM50),$AM50,0))*(1-IF(ISNUMBER($J50),$J50,0)),"")</f>
        <v/>
      </c>
      <c r="O50" s="15" t="inlineStr">
        <is>
          <t>Watermelon Lime</t>
        </is>
      </c>
      <c r="P50" s="29" t="n">
        <v>0</v>
      </c>
      <c r="Q50" s="29" t="n">
        <v>30</v>
      </c>
      <c r="R50" s="15" t="inlineStr">
        <is>
          <t>Not listed</t>
        </is>
      </c>
      <c r="S50" s="29" t="n">
        <v>4</v>
      </c>
      <c r="T50" s="29" t="n">
        <v>45</v>
      </c>
      <c r="U50" s="15" t="inlineStr">
        <is>
          <t>Stevia + cassava syrup</t>
        </is>
      </c>
      <c r="V50" s="15" t="inlineStr">
        <is>
          <t>9 g prebiotic fiber, gut/digestive health, low sugar (Vintage/Cherry Cola &amp; Doctor Goodwin ~50 mg caffeine, Ridge Rush ~60 mg; other flavours caffeine-free)</t>
        </is>
      </c>
      <c r="W50" s="32" t="n"/>
      <c r="X50" s="32" t="n"/>
      <c r="Y50" s="32" t="n"/>
      <c r="Z50" s="32" t="n"/>
      <c r="AA50" s="15" t="inlineStr">
        <is>
          <t>Very High</t>
        </is>
      </c>
      <c r="AB50" s="15" t="inlineStr">
        <is>
          <t>Category-leading prebiotic soda; viral DTC + retail</t>
        </is>
      </c>
      <c r="AC50" s="15" t="inlineStr">
        <is>
          <t>Soda nostalgia that's actually good for your gut</t>
        </is>
      </c>
      <c r="AD50" s="15" t="inlineStr">
        <is>
          <t>Classic soda taste with 9 g fiber and almost no sugar.</t>
        </is>
      </c>
      <c r="AE50" s="32" t="n"/>
      <c r="AF50" s="34">
        <f>IF(AND(ISNUMBER($P50),ISNUMBER($AL50),$AL50&lt;&gt;0),ROUND($P50/$AL50*100,1),"")</f>
        <v/>
      </c>
      <c r="AG50" s="35">
        <f>IF(AND(ISNUMBER($S50),ISNUMBER($AL50),$AL50&lt;&gt;0),ROUND($S50/$AL50*100,2),"")</f>
        <v/>
      </c>
      <c r="AH50" s="34">
        <f>IF(AND(ISNUMBER($Q50),ISNUMBER($AL50),$AL50&lt;&gt;0),ROUND($Q50/$AL50*100,1),"")</f>
        <v/>
      </c>
      <c r="AI50" s="29">
        <f>IF(ISNUMBER($S50),IF($S50&lt;=1,"Yes","No"),"n/a")</f>
        <v/>
      </c>
      <c r="AJ50" s="29">
        <f>IF(ISNUMBER($S50),ROUND(MAX(0,MIN(100,100-$S50*2.5-IF(ISNUMBER($T50),$T50,0)*0.12+IF($S50&lt;=1,12,0))),0),"")</f>
        <v/>
      </c>
      <c r="AK50" s="29">
        <f>IF(ISNUMBER($Q50),IF($Q50&gt;=100,20,IF($Q50&gt;=30,10,0)),0)+IF(ISNUMBER($R50),IF($R50&gt;=100,20,0),0)+IF(ISNUMBER($P50),IF($P50&gt;=150,20,IF($P50&gt;=50,12,5)),0)+IF(ISNUMBER($S50),IF($S50&lt;=1,15,0),0)</f>
        <v/>
      </c>
      <c r="AL50" s="29" t="n">
        <v>355</v>
      </c>
      <c r="AM50" s="30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OLIPOP</t>
        </is>
      </c>
      <c r="B51" s="15" t="inlineStr">
        <is>
          <t>OLIPOP Prebiotic Soda | Watermelon Lime | 8-pack 355mL</t>
        </is>
      </c>
      <c r="C51" s="15" t="inlineStr">
        <is>
          <t>3) Functional beverage (still/sparkling)</t>
        </is>
      </c>
      <c r="D51" s="15" t="inlineStr">
        <is>
          <t>355 mL can</t>
        </is>
      </c>
      <c r="E51" s="29" t="n">
        <v>8</v>
      </c>
      <c r="F51" s="30" t="n"/>
      <c r="G51" s="31">
        <f>IF(AND(ISNUMBER($F51),ISNUMBER($E51),$E51&lt;&gt;0),$F51/$E51,"")</f>
        <v/>
      </c>
      <c r="H51" s="31">
        <f>IF(AND(ISNUMBER($F51),ISNUMBER($AL51),ISNUMBER($E51),($AL51*$E51)&lt;&gt;0),$F51/($AL51*$E51)*100,"")</f>
        <v/>
      </c>
      <c r="I51" s="32" t="n"/>
      <c r="J51" s="33" t="n"/>
      <c r="K51" s="31">
        <f>IF(AND(ISNUMBER($F51),ISNUMBER($J51)),$F51*(1-$J51),"")</f>
        <v/>
      </c>
      <c r="L51" s="32" t="n"/>
      <c r="M51" s="32" t="n"/>
      <c r="N51" s="31">
        <f>IF(ISNUMBER($F51),($F51-IF(ISNUMBER($AM51),$AM51,0))*(1-IF(ISNUMBER($J51),$J51,0)),"")</f>
        <v/>
      </c>
      <c r="O51" s="15" t="inlineStr">
        <is>
          <t>Watermelon Lime</t>
        </is>
      </c>
      <c r="P51" s="29" t="n">
        <v>0</v>
      </c>
      <c r="Q51" s="29" t="n">
        <v>30</v>
      </c>
      <c r="R51" s="15" t="inlineStr">
        <is>
          <t>Not listed</t>
        </is>
      </c>
      <c r="S51" s="29" t="n">
        <v>4</v>
      </c>
      <c r="T51" s="29" t="n">
        <v>45</v>
      </c>
      <c r="U51" s="15" t="inlineStr">
        <is>
          <t>Stevia + cassava syrup</t>
        </is>
      </c>
      <c r="V51" s="15" t="inlineStr">
        <is>
          <t>9 g prebiotic fiber, gut/digestive health, low sugar (Vintage/Cherry Cola &amp; Doctor Goodwin ~50 mg caffeine, Ridge Rush ~60 mg; other flavours caffeine-free)</t>
        </is>
      </c>
      <c r="W51" s="32" t="n"/>
      <c r="X51" s="32" t="n"/>
      <c r="Y51" s="32" t="n"/>
      <c r="Z51" s="32" t="n"/>
      <c r="AA51" s="15" t="inlineStr">
        <is>
          <t>Very High</t>
        </is>
      </c>
      <c r="AB51" s="15" t="inlineStr">
        <is>
          <t>Category-leading prebiotic soda; viral DTC + retail</t>
        </is>
      </c>
      <c r="AC51" s="15" t="inlineStr">
        <is>
          <t>Soda nostalgia that's actually good for your gut</t>
        </is>
      </c>
      <c r="AD51" s="15" t="inlineStr">
        <is>
          <t>Classic soda taste with 9 g fiber and almost no sugar.</t>
        </is>
      </c>
      <c r="AE51" s="32" t="n"/>
      <c r="AF51" s="34">
        <f>IF(AND(ISNUMBER($P51),ISNUMBER($AL51),$AL51&lt;&gt;0),ROUND($P51/$AL51*100,1),"")</f>
        <v/>
      </c>
      <c r="AG51" s="35">
        <f>IF(AND(ISNUMBER($S51),ISNUMBER($AL51),$AL51&lt;&gt;0),ROUND($S51/$AL51*100,2),"")</f>
        <v/>
      </c>
      <c r="AH51" s="34">
        <f>IF(AND(ISNUMBER($Q51),ISNUMBER($AL51),$AL51&lt;&gt;0),ROUND($Q51/$AL51*100,1),"")</f>
        <v/>
      </c>
      <c r="AI51" s="29">
        <f>IF(ISNUMBER($S51),IF($S51&lt;=1,"Yes","No"),"n/a")</f>
        <v/>
      </c>
      <c r="AJ51" s="29">
        <f>IF(ISNUMBER($S51),ROUND(MAX(0,MIN(100,100-$S51*2.5-IF(ISNUMBER($T51),$T51,0)*0.12+IF($S51&lt;=1,12,0))),0),"")</f>
        <v/>
      </c>
      <c r="AK51" s="29">
        <f>IF(ISNUMBER($Q51),IF($Q51&gt;=100,20,IF($Q51&gt;=30,10,0)),0)+IF(ISNUMBER($R51),IF($R51&gt;=100,20,0),0)+IF(ISNUMBER($P51),IF($P51&gt;=150,20,IF($P51&gt;=50,12,5)),0)+IF(ISNUMBER($S51),IF($S51&lt;=1,15,0),0)</f>
        <v/>
      </c>
      <c r="AL51" s="29" t="n">
        <v>355</v>
      </c>
      <c r="AM51" s="30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OLIPOP</t>
        </is>
      </c>
      <c r="B52" s="15" t="inlineStr">
        <is>
          <t>OLIPOP Prebiotic Soda | Watermelon Lime | 12-pack 355mL</t>
        </is>
      </c>
      <c r="C52" s="15" t="inlineStr">
        <is>
          <t>3) Functional beverage (still/sparkling)</t>
        </is>
      </c>
      <c r="D52" s="15" t="inlineStr">
        <is>
          <t>355 mL can</t>
        </is>
      </c>
      <c r="E52" s="29" t="n">
        <v>12</v>
      </c>
      <c r="F52" s="30" t="n"/>
      <c r="G52" s="31">
        <f>IF(AND(ISNUMBER($F52),ISNUMBER($E52),$E52&lt;&gt;0),$F52/$E52,"")</f>
        <v/>
      </c>
      <c r="H52" s="31">
        <f>IF(AND(ISNUMBER($F52),ISNUMBER($AL52),ISNUMBER($E52),($AL52*$E52)&lt;&gt;0),$F52/($AL52*$E52)*100,"")</f>
        <v/>
      </c>
      <c r="I52" s="32" t="n"/>
      <c r="J52" s="33" t="n"/>
      <c r="K52" s="31">
        <f>IF(AND(ISNUMBER($F52),ISNUMBER($J52)),$F52*(1-$J52),"")</f>
        <v/>
      </c>
      <c r="L52" s="32" t="n"/>
      <c r="M52" s="32" t="n"/>
      <c r="N52" s="31">
        <f>IF(ISNUMBER($F52),($F52-IF(ISNUMBER($AM52),$AM52,0))*(1-IF(ISNUMBER($J52),$J52,0)),"")</f>
        <v/>
      </c>
      <c r="O52" s="15" t="inlineStr">
        <is>
          <t>Watermelon Lime</t>
        </is>
      </c>
      <c r="P52" s="29" t="n">
        <v>0</v>
      </c>
      <c r="Q52" s="29" t="n">
        <v>30</v>
      </c>
      <c r="R52" s="15" t="inlineStr">
        <is>
          <t>Not listed</t>
        </is>
      </c>
      <c r="S52" s="29" t="n">
        <v>4</v>
      </c>
      <c r="T52" s="29" t="n">
        <v>45</v>
      </c>
      <c r="U52" s="15" t="inlineStr">
        <is>
          <t>Stevia + cassava syrup</t>
        </is>
      </c>
      <c r="V52" s="15" t="inlineStr">
        <is>
          <t>9 g prebiotic fiber, gut/digestive health, low sugar (Vintage/Cherry Cola &amp; Doctor Goodwin ~50 mg caffeine, Ridge Rush ~60 mg; other flavours caffeine-free)</t>
        </is>
      </c>
      <c r="W52" s="32" t="n"/>
      <c r="X52" s="32" t="n"/>
      <c r="Y52" s="32" t="n"/>
      <c r="Z52" s="32" t="n"/>
      <c r="AA52" s="15" t="inlineStr">
        <is>
          <t>Very High</t>
        </is>
      </c>
      <c r="AB52" s="15" t="inlineStr">
        <is>
          <t>Category-leading prebiotic soda; viral DTC + retail</t>
        </is>
      </c>
      <c r="AC52" s="15" t="inlineStr">
        <is>
          <t>Soda nostalgia that's actually good for your gut</t>
        </is>
      </c>
      <c r="AD52" s="15" t="inlineStr">
        <is>
          <t>Classic soda taste with 9 g fiber and almost no sugar.</t>
        </is>
      </c>
      <c r="AE52" s="32" t="n"/>
      <c r="AF52" s="34">
        <f>IF(AND(ISNUMBER($P52),ISNUMBER($AL52),$AL52&lt;&gt;0),ROUND($P52/$AL52*100,1),"")</f>
        <v/>
      </c>
      <c r="AG52" s="35">
        <f>IF(AND(ISNUMBER($S52),ISNUMBER($AL52),$AL52&lt;&gt;0),ROUND($S52/$AL52*100,2),"")</f>
        <v/>
      </c>
      <c r="AH52" s="34">
        <f>IF(AND(ISNUMBER($Q52),ISNUMBER($AL52),$AL52&lt;&gt;0),ROUND($Q52/$AL52*100,1),"")</f>
        <v/>
      </c>
      <c r="AI52" s="29">
        <f>IF(ISNUMBER($S52),IF($S52&lt;=1,"Yes","No"),"n/a")</f>
        <v/>
      </c>
      <c r="AJ52" s="29">
        <f>IF(ISNUMBER($S52),ROUND(MAX(0,MIN(100,100-$S52*2.5-IF(ISNUMBER($T52),$T52,0)*0.12+IF($S52&lt;=1,12,0))),0),"")</f>
        <v/>
      </c>
      <c r="AK52" s="29">
        <f>IF(ISNUMBER($Q52),IF($Q52&gt;=100,20,IF($Q52&gt;=30,10,0)),0)+IF(ISNUMBER($R52),IF($R52&gt;=100,20,0),0)+IF(ISNUMBER($P52),IF($P52&gt;=150,20,IF($P52&gt;=50,12,5)),0)+IF(ISNUMBER($S52),IF($S52&lt;=1,15,0),0)</f>
        <v/>
      </c>
      <c r="AL52" s="29" t="n">
        <v>355</v>
      </c>
      <c r="AM52" s="30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OLIPOP</t>
        </is>
      </c>
      <c r="B53" s="15" t="inlineStr">
        <is>
          <t>OLIPOP Prebiotic Soda | Watermelon Lime | 15-pack 355mL</t>
        </is>
      </c>
      <c r="C53" s="15" t="inlineStr">
        <is>
          <t>3) Functional beverage (still/sparkling)</t>
        </is>
      </c>
      <c r="D53" s="15" t="inlineStr">
        <is>
          <t>355 mL can</t>
        </is>
      </c>
      <c r="E53" s="29" t="n">
        <v>15</v>
      </c>
      <c r="F53" s="30" t="n"/>
      <c r="G53" s="31">
        <f>IF(AND(ISNUMBER($F53),ISNUMBER($E53),$E53&lt;&gt;0),$F53/$E53,"")</f>
        <v/>
      </c>
      <c r="H53" s="31">
        <f>IF(AND(ISNUMBER($F53),ISNUMBER($AL53),ISNUMBER($E53),($AL53*$E53)&lt;&gt;0),$F53/($AL53*$E53)*100,"")</f>
        <v/>
      </c>
      <c r="I53" s="32" t="n"/>
      <c r="J53" s="33" t="n"/>
      <c r="K53" s="31">
        <f>IF(AND(ISNUMBER($F53),ISNUMBER($J53)),$F53*(1-$J53),"")</f>
        <v/>
      </c>
      <c r="L53" s="32" t="n"/>
      <c r="M53" s="32" t="n"/>
      <c r="N53" s="31">
        <f>IF(ISNUMBER($F53),($F53-IF(ISNUMBER($AM53),$AM53,0))*(1-IF(ISNUMBER($J53),$J53,0)),"")</f>
        <v/>
      </c>
      <c r="O53" s="15" t="inlineStr">
        <is>
          <t>Watermelon Lime</t>
        </is>
      </c>
      <c r="P53" s="29" t="n">
        <v>0</v>
      </c>
      <c r="Q53" s="29" t="n">
        <v>30</v>
      </c>
      <c r="R53" s="15" t="inlineStr">
        <is>
          <t>Not listed</t>
        </is>
      </c>
      <c r="S53" s="29" t="n">
        <v>4</v>
      </c>
      <c r="T53" s="29" t="n">
        <v>45</v>
      </c>
      <c r="U53" s="15" t="inlineStr">
        <is>
          <t>Stevia + cassava syrup</t>
        </is>
      </c>
      <c r="V53" s="15" t="inlineStr">
        <is>
          <t>9 g prebiotic fiber, gut/digestive health, low sugar (Vintage/Cherry Cola &amp; Doctor Goodwin ~50 mg caffeine, Ridge Rush ~60 mg; other flavours caffeine-free)</t>
        </is>
      </c>
      <c r="W53" s="32" t="n"/>
      <c r="X53" s="32" t="n"/>
      <c r="Y53" s="32" t="n"/>
      <c r="Z53" s="32" t="n"/>
      <c r="AA53" s="15" t="inlineStr">
        <is>
          <t>Very High</t>
        </is>
      </c>
      <c r="AB53" s="15" t="inlineStr">
        <is>
          <t>Category-leading prebiotic soda; viral DTC + retail</t>
        </is>
      </c>
      <c r="AC53" s="15" t="inlineStr">
        <is>
          <t>Soda nostalgia that's actually good for your gut</t>
        </is>
      </c>
      <c r="AD53" s="15" t="inlineStr">
        <is>
          <t>Classic soda taste with 9 g fiber and almost no sugar.</t>
        </is>
      </c>
      <c r="AE53" s="32" t="n"/>
      <c r="AF53" s="34">
        <f>IF(AND(ISNUMBER($P53),ISNUMBER($AL53),$AL53&lt;&gt;0),ROUND($P53/$AL53*100,1),"")</f>
        <v/>
      </c>
      <c r="AG53" s="35">
        <f>IF(AND(ISNUMBER($S53),ISNUMBER($AL53),$AL53&lt;&gt;0),ROUND($S53/$AL53*100,2),"")</f>
        <v/>
      </c>
      <c r="AH53" s="34">
        <f>IF(AND(ISNUMBER($Q53),ISNUMBER($AL53),$AL53&lt;&gt;0),ROUND($Q53/$AL53*100,1),"")</f>
        <v/>
      </c>
      <c r="AI53" s="29">
        <f>IF(ISNUMBER($S53),IF($S53&lt;=1,"Yes","No"),"n/a")</f>
        <v/>
      </c>
      <c r="AJ53" s="29">
        <f>IF(ISNUMBER($S53),ROUND(MAX(0,MIN(100,100-$S53*2.5-IF(ISNUMBER($T53),$T53,0)*0.12+IF($S53&lt;=1,12,0))),0),"")</f>
        <v/>
      </c>
      <c r="AK53" s="29">
        <f>IF(ISNUMBER($Q53),IF($Q53&gt;=100,20,IF($Q53&gt;=30,10,0)),0)+IF(ISNUMBER($R53),IF($R53&gt;=100,20,0),0)+IF(ISNUMBER($P53),IF($P53&gt;=150,20,IF($P53&gt;=50,12,5)),0)+IF(ISNUMBER($S53),IF($S53&lt;=1,15,0),0)</f>
        <v/>
      </c>
      <c r="AL53" s="29" t="n">
        <v>355</v>
      </c>
      <c r="AM53" s="30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OLIPOP</t>
        </is>
      </c>
      <c r="B54" s="15" t="inlineStr">
        <is>
          <t>OLIPOP Prebiotic Soda | Watermelon Lime | 18-pack 355mL</t>
        </is>
      </c>
      <c r="C54" s="15" t="inlineStr">
        <is>
          <t>3) Functional beverage (still/sparkling)</t>
        </is>
      </c>
      <c r="D54" s="15" t="inlineStr">
        <is>
          <t>355 mL can</t>
        </is>
      </c>
      <c r="E54" s="29" t="n">
        <v>18</v>
      </c>
      <c r="F54" s="30" t="n"/>
      <c r="G54" s="31">
        <f>IF(AND(ISNUMBER($F54),ISNUMBER($E54),$E54&lt;&gt;0),$F54/$E54,"")</f>
        <v/>
      </c>
      <c r="H54" s="31">
        <f>IF(AND(ISNUMBER($F54),ISNUMBER($AL54),ISNUMBER($E54),($AL54*$E54)&lt;&gt;0),$F54/($AL54*$E54)*100,"")</f>
        <v/>
      </c>
      <c r="I54" s="32" t="n"/>
      <c r="J54" s="33" t="n"/>
      <c r="K54" s="31">
        <f>IF(AND(ISNUMBER($F54),ISNUMBER($J54)),$F54*(1-$J54),"")</f>
        <v/>
      </c>
      <c r="L54" s="32" t="n"/>
      <c r="M54" s="32" t="n"/>
      <c r="N54" s="31">
        <f>IF(ISNUMBER($F54),($F54-IF(ISNUMBER($AM54),$AM54,0))*(1-IF(ISNUMBER($J54),$J54,0)),"")</f>
        <v/>
      </c>
      <c r="O54" s="15" t="inlineStr">
        <is>
          <t>Watermelon Lime</t>
        </is>
      </c>
      <c r="P54" s="29" t="n">
        <v>0</v>
      </c>
      <c r="Q54" s="29" t="n">
        <v>30</v>
      </c>
      <c r="R54" s="15" t="inlineStr">
        <is>
          <t>Not listed</t>
        </is>
      </c>
      <c r="S54" s="29" t="n">
        <v>4</v>
      </c>
      <c r="T54" s="29" t="n">
        <v>45</v>
      </c>
      <c r="U54" s="15" t="inlineStr">
        <is>
          <t>Stevia + cassava syrup</t>
        </is>
      </c>
      <c r="V54" s="15" t="inlineStr">
        <is>
          <t>9 g prebiotic fiber, gut/digestive health, low sugar (Vintage/Cherry Cola &amp; Doctor Goodwin ~50 mg caffeine, Ridge Rush ~60 mg; other flavours caffeine-free)</t>
        </is>
      </c>
      <c r="W54" s="32" t="n"/>
      <c r="X54" s="32" t="n"/>
      <c r="Y54" s="32" t="n"/>
      <c r="Z54" s="32" t="n"/>
      <c r="AA54" s="15" t="inlineStr">
        <is>
          <t>Very High</t>
        </is>
      </c>
      <c r="AB54" s="15" t="inlineStr">
        <is>
          <t>Category-leading prebiotic soda; viral DTC + retail</t>
        </is>
      </c>
      <c r="AC54" s="15" t="inlineStr">
        <is>
          <t>Soda nostalgia that's actually good for your gut</t>
        </is>
      </c>
      <c r="AD54" s="15" t="inlineStr">
        <is>
          <t>Classic soda taste with 9 g fiber and almost no sugar.</t>
        </is>
      </c>
      <c r="AE54" s="32" t="n"/>
      <c r="AF54" s="34">
        <f>IF(AND(ISNUMBER($P54),ISNUMBER($AL54),$AL54&lt;&gt;0),ROUND($P54/$AL54*100,1),"")</f>
        <v/>
      </c>
      <c r="AG54" s="35">
        <f>IF(AND(ISNUMBER($S54),ISNUMBER($AL54),$AL54&lt;&gt;0),ROUND($S54/$AL54*100,2),"")</f>
        <v/>
      </c>
      <c r="AH54" s="34">
        <f>IF(AND(ISNUMBER($Q54),ISNUMBER($AL54),$AL54&lt;&gt;0),ROUND($Q54/$AL54*100,1),"")</f>
        <v/>
      </c>
      <c r="AI54" s="29">
        <f>IF(ISNUMBER($S54),IF($S54&lt;=1,"Yes","No"),"n/a")</f>
        <v/>
      </c>
      <c r="AJ54" s="29">
        <f>IF(ISNUMBER($S54),ROUND(MAX(0,MIN(100,100-$S54*2.5-IF(ISNUMBER($T54),$T54,0)*0.12+IF($S54&lt;=1,12,0))),0),"")</f>
        <v/>
      </c>
      <c r="AK54" s="29">
        <f>IF(ISNUMBER($Q54),IF($Q54&gt;=100,20,IF($Q54&gt;=30,10,0)),0)+IF(ISNUMBER($R54),IF($R54&gt;=100,20,0),0)+IF(ISNUMBER($P54),IF($P54&gt;=150,20,IF($P54&gt;=50,12,5)),0)+IF(ISNUMBER($S54),IF($S54&lt;=1,15,0),0)</f>
        <v/>
      </c>
      <c r="AL54" s="29" t="n">
        <v>355</v>
      </c>
      <c r="AM54" s="30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OLIPOP</t>
        </is>
      </c>
      <c r="B55" s="15" t="inlineStr">
        <is>
          <t>OLIPOP Prebiotic Soda | Watermelon Lime | 24-pack 355mL</t>
        </is>
      </c>
      <c r="C55" s="15" t="inlineStr">
        <is>
          <t>3) Functional beverage (still/sparkling)</t>
        </is>
      </c>
      <c r="D55" s="15" t="inlineStr">
        <is>
          <t>355 mL can</t>
        </is>
      </c>
      <c r="E55" s="29" t="n">
        <v>24</v>
      </c>
      <c r="F55" s="30" t="n"/>
      <c r="G55" s="31">
        <f>IF(AND(ISNUMBER($F55),ISNUMBER($E55),$E55&lt;&gt;0),$F55/$E55,"")</f>
        <v/>
      </c>
      <c r="H55" s="31">
        <f>IF(AND(ISNUMBER($F55),ISNUMBER($AL55),ISNUMBER($E55),($AL55*$E55)&lt;&gt;0),$F55/($AL55*$E55)*100,"")</f>
        <v/>
      </c>
      <c r="I55" s="32" t="n"/>
      <c r="J55" s="33" t="n"/>
      <c r="K55" s="31">
        <f>IF(AND(ISNUMBER($F55),ISNUMBER($J55)),$F55*(1-$J55),"")</f>
        <v/>
      </c>
      <c r="L55" s="32" t="n"/>
      <c r="M55" s="32" t="n"/>
      <c r="N55" s="31">
        <f>IF(ISNUMBER($F55),($F55-IF(ISNUMBER($AM55),$AM55,0))*(1-IF(ISNUMBER($J55),$J55,0)),"")</f>
        <v/>
      </c>
      <c r="O55" s="15" t="inlineStr">
        <is>
          <t>Watermelon Lime</t>
        </is>
      </c>
      <c r="P55" s="29" t="n">
        <v>0</v>
      </c>
      <c r="Q55" s="29" t="n">
        <v>30</v>
      </c>
      <c r="R55" s="15" t="inlineStr">
        <is>
          <t>Not listed</t>
        </is>
      </c>
      <c r="S55" s="29" t="n">
        <v>4</v>
      </c>
      <c r="T55" s="29" t="n">
        <v>45</v>
      </c>
      <c r="U55" s="15" t="inlineStr">
        <is>
          <t>Stevia + cassava syrup</t>
        </is>
      </c>
      <c r="V55" s="15" t="inlineStr">
        <is>
          <t>9 g prebiotic fiber, gut/digestive health, low sugar (Vintage/Cherry Cola &amp; Doctor Goodwin ~50 mg caffeine, Ridge Rush ~60 mg; other flavours caffeine-free)</t>
        </is>
      </c>
      <c r="W55" s="32" t="n"/>
      <c r="X55" s="32" t="n"/>
      <c r="Y55" s="32" t="n"/>
      <c r="Z55" s="32" t="n"/>
      <c r="AA55" s="15" t="inlineStr">
        <is>
          <t>Very High</t>
        </is>
      </c>
      <c r="AB55" s="15" t="inlineStr">
        <is>
          <t>Category-leading prebiotic soda; viral DTC + retail</t>
        </is>
      </c>
      <c r="AC55" s="15" t="inlineStr">
        <is>
          <t>Soda nostalgia that's actually good for your gut</t>
        </is>
      </c>
      <c r="AD55" s="15" t="inlineStr">
        <is>
          <t>Classic soda taste with 9 g fiber and almost no sugar.</t>
        </is>
      </c>
      <c r="AE55" s="32" t="n"/>
      <c r="AF55" s="34">
        <f>IF(AND(ISNUMBER($P55),ISNUMBER($AL55),$AL55&lt;&gt;0),ROUND($P55/$AL55*100,1),"")</f>
        <v/>
      </c>
      <c r="AG55" s="35">
        <f>IF(AND(ISNUMBER($S55),ISNUMBER($AL55),$AL55&lt;&gt;0),ROUND($S55/$AL55*100,2),"")</f>
        <v/>
      </c>
      <c r="AH55" s="34">
        <f>IF(AND(ISNUMBER($Q55),ISNUMBER($AL55),$AL55&lt;&gt;0),ROUND($Q55/$AL55*100,1),"")</f>
        <v/>
      </c>
      <c r="AI55" s="29">
        <f>IF(ISNUMBER($S55),IF($S55&lt;=1,"Yes","No"),"n/a")</f>
        <v/>
      </c>
      <c r="AJ55" s="29">
        <f>IF(ISNUMBER($S55),ROUND(MAX(0,MIN(100,100-$S55*2.5-IF(ISNUMBER($T55),$T55,0)*0.12+IF($S55&lt;=1,12,0))),0),"")</f>
        <v/>
      </c>
      <c r="AK55" s="29">
        <f>IF(ISNUMBER($Q55),IF($Q55&gt;=100,20,IF($Q55&gt;=30,10,0)),0)+IF(ISNUMBER($R55),IF($R55&gt;=100,20,0),0)+IF(ISNUMBER($P55),IF($P55&gt;=150,20,IF($P55&gt;=50,12,5)),0)+IF(ISNUMBER($S55),IF($S55&lt;=1,15,0),0)</f>
        <v/>
      </c>
      <c r="AL55" s="29" t="n">
        <v>355</v>
      </c>
      <c r="AM55" s="30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Poppi</t>
        </is>
      </c>
      <c r="B56" s="15" t="inlineStr">
        <is>
          <t>Poppi Prebiotic Soda | Strawberry Lemon | single 355mL</t>
        </is>
      </c>
      <c r="C56" s="15" t="inlineStr">
        <is>
          <t>3) Functional beverage (still/sparkling)</t>
        </is>
      </c>
      <c r="D56" s="15" t="inlineStr">
        <is>
          <t>355 mL can</t>
        </is>
      </c>
      <c r="E56" s="29" t="n">
        <v>1</v>
      </c>
      <c r="F56" s="30" t="n"/>
      <c r="G56" s="31">
        <f>IF(AND(ISNUMBER($F56),ISNUMBER($E56),$E56&lt;&gt;0),$F56/$E56,"")</f>
        <v/>
      </c>
      <c r="H56" s="31">
        <f>IF(AND(ISNUMBER($F56),ISNUMBER($AL56),ISNUMBER($E56),($AL56*$E56)&lt;&gt;0),$F56/($AL56*$E56)*100,"")</f>
        <v/>
      </c>
      <c r="I56" s="32" t="n"/>
      <c r="J56" s="33" t="n"/>
      <c r="K56" s="31">
        <f>IF(AND(ISNUMBER($F56),ISNUMBER($J56)),$F56*(1-$J56),"")</f>
        <v/>
      </c>
      <c r="L56" s="32" t="n"/>
      <c r="M56" s="32" t="n"/>
      <c r="N56" s="31">
        <f>IF(ISNUMBER($F56),($F56-IF(ISNUMBER($AM56),$AM56,0))*(1-IF(ISNUMBER($J56),$J56,0)),"")</f>
        <v/>
      </c>
      <c r="O56" s="15" t="inlineStr">
        <is>
          <t>Strawberry Lemon</t>
        </is>
      </c>
      <c r="P56" s="29" t="n">
        <v>0</v>
      </c>
      <c r="Q56" s="29" t="n">
        <v>10</v>
      </c>
      <c r="R56" s="15" t="inlineStr">
        <is>
          <t>Not listed</t>
        </is>
      </c>
      <c r="S56" s="29" t="n">
        <v>5</v>
      </c>
      <c r="T56" s="29" t="n">
        <v>25</v>
      </c>
      <c r="U56" s="15" t="inlineStr">
        <is>
          <t>Agave + stevia</t>
        </is>
      </c>
      <c r="V56" s="15" t="inlineStr">
        <is>
          <t>Prebiotic, apple cider vinegar, gut health, low sugar (cola/Doc Pop flavours ~40 mg caffeine from green tea; fruit flavours caffeine-free)</t>
        </is>
      </c>
      <c r="W56" s="32" t="n"/>
      <c r="X56" s="32" t="n"/>
      <c r="Y56" s="32" t="n"/>
      <c r="Z56" s="32" t="n"/>
      <c r="AA56" s="15" t="inlineStr">
        <is>
          <t>Very High</t>
        </is>
      </c>
      <c r="AB56" s="15" t="inlineStr">
        <is>
          <t>Viral brand; Super Bowl ad; strong Gen-Z pull</t>
        </is>
      </c>
      <c r="AC56" s="15" t="inlineStr">
        <is>
          <t>Pretty, prebiotic, apple-cider-vinegar soda</t>
        </is>
      </c>
      <c r="AD56" s="15" t="inlineStr">
        <is>
          <t>Trendy aesthetic plus a gut-health ACV story at low sugar.</t>
        </is>
      </c>
      <c r="AE56" s="32" t="n"/>
      <c r="AF56" s="34">
        <f>IF(AND(ISNUMBER($P56),ISNUMBER($AL56),$AL56&lt;&gt;0),ROUND($P56/$AL56*100,1),"")</f>
        <v/>
      </c>
      <c r="AG56" s="35">
        <f>IF(AND(ISNUMBER($S56),ISNUMBER($AL56),$AL56&lt;&gt;0),ROUND($S56/$AL56*100,2),"")</f>
        <v/>
      </c>
      <c r="AH56" s="34">
        <f>IF(AND(ISNUMBER($Q56),ISNUMBER($AL56),$AL56&lt;&gt;0),ROUND($Q56/$AL56*100,1),"")</f>
        <v/>
      </c>
      <c r="AI56" s="29">
        <f>IF(ISNUMBER($S56),IF($S56&lt;=1,"Yes","No"),"n/a")</f>
        <v/>
      </c>
      <c r="AJ56" s="29">
        <f>IF(ISNUMBER($S56),ROUND(MAX(0,MIN(100,100-$S56*2.5-IF(ISNUMBER($T56),$T56,0)*0.12+IF($S56&lt;=1,12,0))),0),"")</f>
        <v/>
      </c>
      <c r="AK56" s="29">
        <f>IF(ISNUMBER($Q56),IF($Q56&gt;=100,20,IF($Q56&gt;=30,10,0)),0)+IF(ISNUMBER($R56),IF($R56&gt;=100,20,0),0)+IF(ISNUMBER($P56),IF($P56&gt;=150,20,IF($P56&gt;=50,12,5)),0)+IF(ISNUMBER($S56),IF($S56&lt;=1,15,0),0)</f>
        <v/>
      </c>
      <c r="AL56" s="29" t="n">
        <v>355</v>
      </c>
      <c r="AM56" s="30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Poppi</t>
        </is>
      </c>
      <c r="B57" s="15" t="inlineStr">
        <is>
          <t>Poppi Prebiotic Soda | Strawberry Lemon | 8-pack 355mL</t>
        </is>
      </c>
      <c r="C57" s="15" t="inlineStr">
        <is>
          <t>3) Functional beverage (still/sparkling)</t>
        </is>
      </c>
      <c r="D57" s="15" t="inlineStr">
        <is>
          <t>355 mL can</t>
        </is>
      </c>
      <c r="E57" s="29" t="n">
        <v>8</v>
      </c>
      <c r="F57" s="30" t="n"/>
      <c r="G57" s="31">
        <f>IF(AND(ISNUMBER($F57),ISNUMBER($E57),$E57&lt;&gt;0),$F57/$E57,"")</f>
        <v/>
      </c>
      <c r="H57" s="31">
        <f>IF(AND(ISNUMBER($F57),ISNUMBER($AL57),ISNUMBER($E57),($AL57*$E57)&lt;&gt;0),$F57/($AL57*$E57)*100,"")</f>
        <v/>
      </c>
      <c r="I57" s="32" t="n"/>
      <c r="J57" s="33" t="n"/>
      <c r="K57" s="31">
        <f>IF(AND(ISNUMBER($F57),ISNUMBER($J57)),$F57*(1-$J57),"")</f>
        <v/>
      </c>
      <c r="L57" s="32" t="n"/>
      <c r="M57" s="32" t="n"/>
      <c r="N57" s="31">
        <f>IF(ISNUMBER($F57),($F57-IF(ISNUMBER($AM57),$AM57,0))*(1-IF(ISNUMBER($J57),$J57,0)),"")</f>
        <v/>
      </c>
      <c r="O57" s="15" t="inlineStr">
        <is>
          <t>Strawberry Lemon</t>
        </is>
      </c>
      <c r="P57" s="29" t="n">
        <v>0</v>
      </c>
      <c r="Q57" s="29" t="n">
        <v>10</v>
      </c>
      <c r="R57" s="15" t="inlineStr">
        <is>
          <t>Not listed</t>
        </is>
      </c>
      <c r="S57" s="29" t="n">
        <v>5</v>
      </c>
      <c r="T57" s="29" t="n">
        <v>25</v>
      </c>
      <c r="U57" s="15" t="inlineStr">
        <is>
          <t>Agave + stevia</t>
        </is>
      </c>
      <c r="V57" s="15" t="inlineStr">
        <is>
          <t>Prebiotic, apple cider vinegar, gut health, low sugar (cola/Doc Pop flavours ~40 mg caffeine from green tea; fruit flavours caffeine-free)</t>
        </is>
      </c>
      <c r="W57" s="32" t="n"/>
      <c r="X57" s="32" t="n"/>
      <c r="Y57" s="32" t="n"/>
      <c r="Z57" s="32" t="n"/>
      <c r="AA57" s="15" t="inlineStr">
        <is>
          <t>Very High</t>
        </is>
      </c>
      <c r="AB57" s="15" t="inlineStr">
        <is>
          <t>Viral brand; Super Bowl ad; strong Gen-Z pull</t>
        </is>
      </c>
      <c r="AC57" s="15" t="inlineStr">
        <is>
          <t>Pretty, prebiotic, apple-cider-vinegar soda</t>
        </is>
      </c>
      <c r="AD57" s="15" t="inlineStr">
        <is>
          <t>Trendy aesthetic plus a gut-health ACV story at low sugar.</t>
        </is>
      </c>
      <c r="AE57" s="32" t="n"/>
      <c r="AF57" s="34">
        <f>IF(AND(ISNUMBER($P57),ISNUMBER($AL57),$AL57&lt;&gt;0),ROUND($P57/$AL57*100,1),"")</f>
        <v/>
      </c>
      <c r="AG57" s="35">
        <f>IF(AND(ISNUMBER($S57),ISNUMBER($AL57),$AL57&lt;&gt;0),ROUND($S57/$AL57*100,2),"")</f>
        <v/>
      </c>
      <c r="AH57" s="34">
        <f>IF(AND(ISNUMBER($Q57),ISNUMBER($AL57),$AL57&lt;&gt;0),ROUND($Q57/$AL57*100,1),"")</f>
        <v/>
      </c>
      <c r="AI57" s="29">
        <f>IF(ISNUMBER($S57),IF($S57&lt;=1,"Yes","No"),"n/a")</f>
        <v/>
      </c>
      <c r="AJ57" s="29">
        <f>IF(ISNUMBER($S57),ROUND(MAX(0,MIN(100,100-$S57*2.5-IF(ISNUMBER($T57),$T57,0)*0.12+IF($S57&lt;=1,12,0))),0),"")</f>
        <v/>
      </c>
      <c r="AK57" s="29">
        <f>IF(ISNUMBER($Q57),IF($Q57&gt;=100,20,IF($Q57&gt;=30,10,0)),0)+IF(ISNUMBER($R57),IF($R57&gt;=100,20,0),0)+IF(ISNUMBER($P57),IF($P57&gt;=150,20,IF($P57&gt;=50,12,5)),0)+IF(ISNUMBER($S57),IF($S57&lt;=1,15,0),0)</f>
        <v/>
      </c>
      <c r="AL57" s="29" t="n">
        <v>355</v>
      </c>
      <c r="AM57" s="30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Poppi</t>
        </is>
      </c>
      <c r="B58" s="15" t="inlineStr">
        <is>
          <t>Poppi Prebiotic Soda | Strawberry Lemon | 12-pack 355mL</t>
        </is>
      </c>
      <c r="C58" s="15" t="inlineStr">
        <is>
          <t>3) Functional beverage (still/sparkling)</t>
        </is>
      </c>
      <c r="D58" s="15" t="inlineStr">
        <is>
          <t>355 mL can</t>
        </is>
      </c>
      <c r="E58" s="29" t="n">
        <v>12</v>
      </c>
      <c r="F58" s="30" t="n"/>
      <c r="G58" s="31">
        <f>IF(AND(ISNUMBER($F58),ISNUMBER($E58),$E58&lt;&gt;0),$F58/$E58,"")</f>
        <v/>
      </c>
      <c r="H58" s="31">
        <f>IF(AND(ISNUMBER($F58),ISNUMBER($AL58),ISNUMBER($E58),($AL58*$E58)&lt;&gt;0),$F58/($AL58*$E58)*100,"")</f>
        <v/>
      </c>
      <c r="I58" s="32" t="n"/>
      <c r="J58" s="33" t="n"/>
      <c r="K58" s="31">
        <f>IF(AND(ISNUMBER($F58),ISNUMBER($J58)),$F58*(1-$J58),"")</f>
        <v/>
      </c>
      <c r="L58" s="32" t="n"/>
      <c r="M58" s="32" t="n"/>
      <c r="N58" s="31">
        <f>IF(ISNUMBER($F58),($F58-IF(ISNUMBER($AM58),$AM58,0))*(1-IF(ISNUMBER($J58),$J58,0)),"")</f>
        <v/>
      </c>
      <c r="O58" s="15" t="inlineStr">
        <is>
          <t>Strawberry Lemon</t>
        </is>
      </c>
      <c r="P58" s="29" t="n">
        <v>0</v>
      </c>
      <c r="Q58" s="29" t="n">
        <v>10</v>
      </c>
      <c r="R58" s="15" t="inlineStr">
        <is>
          <t>Not listed</t>
        </is>
      </c>
      <c r="S58" s="29" t="n">
        <v>5</v>
      </c>
      <c r="T58" s="29" t="n">
        <v>25</v>
      </c>
      <c r="U58" s="15" t="inlineStr">
        <is>
          <t>Agave + stevia</t>
        </is>
      </c>
      <c r="V58" s="15" t="inlineStr">
        <is>
          <t>Prebiotic, apple cider vinegar, gut health, low sugar (cola/Doc Pop flavours ~40 mg caffeine from green tea; fruit flavours caffeine-free)</t>
        </is>
      </c>
      <c r="W58" s="32" t="n"/>
      <c r="X58" s="32" t="n"/>
      <c r="Y58" s="32" t="n"/>
      <c r="Z58" s="32" t="n"/>
      <c r="AA58" s="15" t="inlineStr">
        <is>
          <t>Very High</t>
        </is>
      </c>
      <c r="AB58" s="15" t="inlineStr">
        <is>
          <t>Viral brand; Super Bowl ad; strong Gen-Z pull</t>
        </is>
      </c>
      <c r="AC58" s="15" t="inlineStr">
        <is>
          <t>Pretty, prebiotic, apple-cider-vinegar soda</t>
        </is>
      </c>
      <c r="AD58" s="15" t="inlineStr">
        <is>
          <t>Trendy aesthetic plus a gut-health ACV story at low sugar.</t>
        </is>
      </c>
      <c r="AE58" s="32" t="n"/>
      <c r="AF58" s="34">
        <f>IF(AND(ISNUMBER($P58),ISNUMBER($AL58),$AL58&lt;&gt;0),ROUND($P58/$AL58*100,1),"")</f>
        <v/>
      </c>
      <c r="AG58" s="35">
        <f>IF(AND(ISNUMBER($S58),ISNUMBER($AL58),$AL58&lt;&gt;0),ROUND($S58/$AL58*100,2),"")</f>
        <v/>
      </c>
      <c r="AH58" s="34">
        <f>IF(AND(ISNUMBER($Q58),ISNUMBER($AL58),$AL58&lt;&gt;0),ROUND($Q58/$AL58*100,1),"")</f>
        <v/>
      </c>
      <c r="AI58" s="29">
        <f>IF(ISNUMBER($S58),IF($S58&lt;=1,"Yes","No"),"n/a")</f>
        <v/>
      </c>
      <c r="AJ58" s="29">
        <f>IF(ISNUMBER($S58),ROUND(MAX(0,MIN(100,100-$S58*2.5-IF(ISNUMBER($T58),$T58,0)*0.12+IF($S58&lt;=1,12,0))),0),"")</f>
        <v/>
      </c>
      <c r="AK58" s="29">
        <f>IF(ISNUMBER($Q58),IF($Q58&gt;=100,20,IF($Q58&gt;=30,10,0)),0)+IF(ISNUMBER($R58),IF($R58&gt;=100,20,0),0)+IF(ISNUMBER($P58),IF($P58&gt;=150,20,IF($P58&gt;=50,12,5)),0)+IF(ISNUMBER($S58),IF($S58&lt;=1,15,0),0)</f>
        <v/>
      </c>
      <c r="AL58" s="29" t="n">
        <v>355</v>
      </c>
      <c r="AM58" s="30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Poppi</t>
        </is>
      </c>
      <c r="B59" s="15" t="inlineStr">
        <is>
          <t>Poppi Prebiotic Soda | Strawberry Lemon | 15-pack 355mL</t>
        </is>
      </c>
      <c r="C59" s="15" t="inlineStr">
        <is>
          <t>3) Functional beverage (still/sparkling)</t>
        </is>
      </c>
      <c r="D59" s="15" t="inlineStr">
        <is>
          <t>355 mL can</t>
        </is>
      </c>
      <c r="E59" s="29" t="n">
        <v>15</v>
      </c>
      <c r="F59" s="30" t="n"/>
      <c r="G59" s="31">
        <f>IF(AND(ISNUMBER($F59),ISNUMBER($E59),$E59&lt;&gt;0),$F59/$E59,"")</f>
        <v/>
      </c>
      <c r="H59" s="31">
        <f>IF(AND(ISNUMBER($F59),ISNUMBER($AL59),ISNUMBER($E59),($AL59*$E59)&lt;&gt;0),$F59/($AL59*$E59)*100,"")</f>
        <v/>
      </c>
      <c r="I59" s="32" t="n"/>
      <c r="J59" s="33" t="n"/>
      <c r="K59" s="31">
        <f>IF(AND(ISNUMBER($F59),ISNUMBER($J59)),$F59*(1-$J59),"")</f>
        <v/>
      </c>
      <c r="L59" s="32" t="n"/>
      <c r="M59" s="32" t="n"/>
      <c r="N59" s="31">
        <f>IF(ISNUMBER($F59),($F59-IF(ISNUMBER($AM59),$AM59,0))*(1-IF(ISNUMBER($J59),$J59,0)),"")</f>
        <v/>
      </c>
      <c r="O59" s="15" t="inlineStr">
        <is>
          <t>Strawberry Lemon</t>
        </is>
      </c>
      <c r="P59" s="29" t="n">
        <v>0</v>
      </c>
      <c r="Q59" s="29" t="n">
        <v>10</v>
      </c>
      <c r="R59" s="15" t="inlineStr">
        <is>
          <t>Not listed</t>
        </is>
      </c>
      <c r="S59" s="29" t="n">
        <v>5</v>
      </c>
      <c r="T59" s="29" t="n">
        <v>25</v>
      </c>
      <c r="U59" s="15" t="inlineStr">
        <is>
          <t>Agave + stevia</t>
        </is>
      </c>
      <c r="V59" s="15" t="inlineStr">
        <is>
          <t>Prebiotic, apple cider vinegar, gut health, low sugar (cola/Doc Pop flavours ~40 mg caffeine from green tea; fruit flavours caffeine-free)</t>
        </is>
      </c>
      <c r="W59" s="32" t="n"/>
      <c r="X59" s="32" t="n"/>
      <c r="Y59" s="32" t="n"/>
      <c r="Z59" s="32" t="n"/>
      <c r="AA59" s="15" t="inlineStr">
        <is>
          <t>Very High</t>
        </is>
      </c>
      <c r="AB59" s="15" t="inlineStr">
        <is>
          <t>Viral brand; Super Bowl ad; strong Gen-Z pull</t>
        </is>
      </c>
      <c r="AC59" s="15" t="inlineStr">
        <is>
          <t>Pretty, prebiotic, apple-cider-vinegar soda</t>
        </is>
      </c>
      <c r="AD59" s="15" t="inlineStr">
        <is>
          <t>Trendy aesthetic plus a gut-health ACV story at low sugar.</t>
        </is>
      </c>
      <c r="AE59" s="32" t="n"/>
      <c r="AF59" s="34">
        <f>IF(AND(ISNUMBER($P59),ISNUMBER($AL59),$AL59&lt;&gt;0),ROUND($P59/$AL59*100,1),"")</f>
        <v/>
      </c>
      <c r="AG59" s="35">
        <f>IF(AND(ISNUMBER($S59),ISNUMBER($AL59),$AL59&lt;&gt;0),ROUND($S59/$AL59*100,2),"")</f>
        <v/>
      </c>
      <c r="AH59" s="34">
        <f>IF(AND(ISNUMBER($Q59),ISNUMBER($AL59),$AL59&lt;&gt;0),ROUND($Q59/$AL59*100,1),"")</f>
        <v/>
      </c>
      <c r="AI59" s="29">
        <f>IF(ISNUMBER($S59),IF($S59&lt;=1,"Yes","No"),"n/a")</f>
        <v/>
      </c>
      <c r="AJ59" s="29">
        <f>IF(ISNUMBER($S59),ROUND(MAX(0,MIN(100,100-$S59*2.5-IF(ISNUMBER($T59),$T59,0)*0.12+IF($S59&lt;=1,12,0))),0),"")</f>
        <v/>
      </c>
      <c r="AK59" s="29">
        <f>IF(ISNUMBER($Q59),IF($Q59&gt;=100,20,IF($Q59&gt;=30,10,0)),0)+IF(ISNUMBER($R59),IF($R59&gt;=100,20,0),0)+IF(ISNUMBER($P59),IF($P59&gt;=150,20,IF($P59&gt;=50,12,5)),0)+IF(ISNUMBER($S59),IF($S59&lt;=1,15,0),0)</f>
        <v/>
      </c>
      <c r="AL59" s="29" t="n">
        <v>355</v>
      </c>
      <c r="AM59" s="30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Poppi</t>
        </is>
      </c>
      <c r="B60" s="15" t="inlineStr">
        <is>
          <t>Poppi Prebiotic Soda | Strawberry Lemon | 18-pack 355mL</t>
        </is>
      </c>
      <c r="C60" s="15" t="inlineStr">
        <is>
          <t>3) Functional beverage (still/sparkling)</t>
        </is>
      </c>
      <c r="D60" s="15" t="inlineStr">
        <is>
          <t>355 mL can</t>
        </is>
      </c>
      <c r="E60" s="29" t="n">
        <v>18</v>
      </c>
      <c r="F60" s="30" t="n"/>
      <c r="G60" s="31">
        <f>IF(AND(ISNUMBER($F60),ISNUMBER($E60),$E60&lt;&gt;0),$F60/$E60,"")</f>
        <v/>
      </c>
      <c r="H60" s="31">
        <f>IF(AND(ISNUMBER($F60),ISNUMBER($AL60),ISNUMBER($E60),($AL60*$E60)&lt;&gt;0),$F60/($AL60*$E60)*100,"")</f>
        <v/>
      </c>
      <c r="I60" s="32" t="n"/>
      <c r="J60" s="33" t="n"/>
      <c r="K60" s="31">
        <f>IF(AND(ISNUMBER($F60),ISNUMBER($J60)),$F60*(1-$J60),"")</f>
        <v/>
      </c>
      <c r="L60" s="32" t="n"/>
      <c r="M60" s="32" t="n"/>
      <c r="N60" s="31">
        <f>IF(ISNUMBER($F60),($F60-IF(ISNUMBER($AM60),$AM60,0))*(1-IF(ISNUMBER($J60),$J60,0)),"")</f>
        <v/>
      </c>
      <c r="O60" s="15" t="inlineStr">
        <is>
          <t>Strawberry Lemon</t>
        </is>
      </c>
      <c r="P60" s="29" t="n">
        <v>0</v>
      </c>
      <c r="Q60" s="29" t="n">
        <v>10</v>
      </c>
      <c r="R60" s="15" t="inlineStr">
        <is>
          <t>Not listed</t>
        </is>
      </c>
      <c r="S60" s="29" t="n">
        <v>5</v>
      </c>
      <c r="T60" s="29" t="n">
        <v>25</v>
      </c>
      <c r="U60" s="15" t="inlineStr">
        <is>
          <t>Agave + stevia</t>
        </is>
      </c>
      <c r="V60" s="15" t="inlineStr">
        <is>
          <t>Prebiotic, apple cider vinegar, gut health, low sugar (cola/Doc Pop flavours ~40 mg caffeine from green tea; fruit flavours caffeine-free)</t>
        </is>
      </c>
      <c r="W60" s="32" t="n"/>
      <c r="X60" s="32" t="n"/>
      <c r="Y60" s="32" t="n"/>
      <c r="Z60" s="32" t="n"/>
      <c r="AA60" s="15" t="inlineStr">
        <is>
          <t>Very High</t>
        </is>
      </c>
      <c r="AB60" s="15" t="inlineStr">
        <is>
          <t>Viral brand; Super Bowl ad; strong Gen-Z pull</t>
        </is>
      </c>
      <c r="AC60" s="15" t="inlineStr">
        <is>
          <t>Pretty, prebiotic, apple-cider-vinegar soda</t>
        </is>
      </c>
      <c r="AD60" s="15" t="inlineStr">
        <is>
          <t>Trendy aesthetic plus a gut-health ACV story at low sugar.</t>
        </is>
      </c>
      <c r="AE60" s="32" t="n"/>
      <c r="AF60" s="34">
        <f>IF(AND(ISNUMBER($P60),ISNUMBER($AL60),$AL60&lt;&gt;0),ROUND($P60/$AL60*100,1),"")</f>
        <v/>
      </c>
      <c r="AG60" s="35">
        <f>IF(AND(ISNUMBER($S60),ISNUMBER($AL60),$AL60&lt;&gt;0),ROUND($S60/$AL60*100,2),"")</f>
        <v/>
      </c>
      <c r="AH60" s="34">
        <f>IF(AND(ISNUMBER($Q60),ISNUMBER($AL60),$AL60&lt;&gt;0),ROUND($Q60/$AL60*100,1),"")</f>
        <v/>
      </c>
      <c r="AI60" s="29">
        <f>IF(ISNUMBER($S60),IF($S60&lt;=1,"Yes","No"),"n/a")</f>
        <v/>
      </c>
      <c r="AJ60" s="29">
        <f>IF(ISNUMBER($S60),ROUND(MAX(0,MIN(100,100-$S60*2.5-IF(ISNUMBER($T60),$T60,0)*0.12+IF($S60&lt;=1,12,0))),0),"")</f>
        <v/>
      </c>
      <c r="AK60" s="29">
        <f>IF(ISNUMBER($Q60),IF($Q60&gt;=100,20,IF($Q60&gt;=30,10,0)),0)+IF(ISNUMBER($R60),IF($R60&gt;=100,20,0),0)+IF(ISNUMBER($P60),IF($P60&gt;=150,20,IF($P60&gt;=50,12,5)),0)+IF(ISNUMBER($S60),IF($S60&lt;=1,15,0),0)</f>
        <v/>
      </c>
      <c r="AL60" s="29" t="n">
        <v>355</v>
      </c>
      <c r="AM60" s="30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Poppi</t>
        </is>
      </c>
      <c r="B61" s="15" t="inlineStr">
        <is>
          <t>Poppi Prebiotic Soda | Strawberry Lemon | 24-pack 355mL</t>
        </is>
      </c>
      <c r="C61" s="15" t="inlineStr">
        <is>
          <t>3) Functional beverage (still/sparkling)</t>
        </is>
      </c>
      <c r="D61" s="15" t="inlineStr">
        <is>
          <t>355 mL can</t>
        </is>
      </c>
      <c r="E61" s="29" t="n">
        <v>24</v>
      </c>
      <c r="F61" s="30" t="n"/>
      <c r="G61" s="31">
        <f>IF(AND(ISNUMBER($F61),ISNUMBER($E61),$E61&lt;&gt;0),$F61/$E61,"")</f>
        <v/>
      </c>
      <c r="H61" s="31">
        <f>IF(AND(ISNUMBER($F61),ISNUMBER($AL61),ISNUMBER($E61),($AL61*$E61)&lt;&gt;0),$F61/($AL61*$E61)*100,"")</f>
        <v/>
      </c>
      <c r="I61" s="32" t="n"/>
      <c r="J61" s="33" t="n"/>
      <c r="K61" s="31">
        <f>IF(AND(ISNUMBER($F61),ISNUMBER($J61)),$F61*(1-$J61),"")</f>
        <v/>
      </c>
      <c r="L61" s="32" t="n"/>
      <c r="M61" s="32" t="n"/>
      <c r="N61" s="31">
        <f>IF(ISNUMBER($F61),($F61-IF(ISNUMBER($AM61),$AM61,0))*(1-IF(ISNUMBER($J61),$J61,0)),"")</f>
        <v/>
      </c>
      <c r="O61" s="15" t="inlineStr">
        <is>
          <t>Strawberry Lemon</t>
        </is>
      </c>
      <c r="P61" s="29" t="n">
        <v>0</v>
      </c>
      <c r="Q61" s="29" t="n">
        <v>10</v>
      </c>
      <c r="R61" s="15" t="inlineStr">
        <is>
          <t>Not listed</t>
        </is>
      </c>
      <c r="S61" s="29" t="n">
        <v>5</v>
      </c>
      <c r="T61" s="29" t="n">
        <v>25</v>
      </c>
      <c r="U61" s="15" t="inlineStr">
        <is>
          <t>Agave + stevia</t>
        </is>
      </c>
      <c r="V61" s="15" t="inlineStr">
        <is>
          <t>Prebiotic, apple cider vinegar, gut health, low sugar (cola/Doc Pop flavours ~40 mg caffeine from green tea; fruit flavours caffeine-free)</t>
        </is>
      </c>
      <c r="W61" s="32" t="n"/>
      <c r="X61" s="32" t="n"/>
      <c r="Y61" s="32" t="n"/>
      <c r="Z61" s="32" t="n"/>
      <c r="AA61" s="15" t="inlineStr">
        <is>
          <t>Very High</t>
        </is>
      </c>
      <c r="AB61" s="15" t="inlineStr">
        <is>
          <t>Viral brand; Super Bowl ad; strong Gen-Z pull</t>
        </is>
      </c>
      <c r="AC61" s="15" t="inlineStr">
        <is>
          <t>Pretty, prebiotic, apple-cider-vinegar soda</t>
        </is>
      </c>
      <c r="AD61" s="15" t="inlineStr">
        <is>
          <t>Trendy aesthetic plus a gut-health ACV story at low sugar.</t>
        </is>
      </c>
      <c r="AE61" s="32" t="n"/>
      <c r="AF61" s="34">
        <f>IF(AND(ISNUMBER($P61),ISNUMBER($AL61),$AL61&lt;&gt;0),ROUND($P61/$AL61*100,1),"")</f>
        <v/>
      </c>
      <c r="AG61" s="35">
        <f>IF(AND(ISNUMBER($S61),ISNUMBER($AL61),$AL61&lt;&gt;0),ROUND($S61/$AL61*100,2),"")</f>
        <v/>
      </c>
      <c r="AH61" s="34">
        <f>IF(AND(ISNUMBER($Q61),ISNUMBER($AL61),$AL61&lt;&gt;0),ROUND($Q61/$AL61*100,1),"")</f>
        <v/>
      </c>
      <c r="AI61" s="29">
        <f>IF(ISNUMBER($S61),IF($S61&lt;=1,"Yes","No"),"n/a")</f>
        <v/>
      </c>
      <c r="AJ61" s="29">
        <f>IF(ISNUMBER($S61),ROUND(MAX(0,MIN(100,100-$S61*2.5-IF(ISNUMBER($T61),$T61,0)*0.12+IF($S61&lt;=1,12,0))),0),"")</f>
        <v/>
      </c>
      <c r="AK61" s="29">
        <f>IF(ISNUMBER($Q61),IF($Q61&gt;=100,20,IF($Q61&gt;=30,10,0)),0)+IF(ISNUMBER($R61),IF($R61&gt;=100,20,0),0)+IF(ISNUMBER($P61),IF($P61&gt;=150,20,IF($P61&gt;=50,12,5)),0)+IF(ISNUMBER($S61),IF($S61&lt;=1,15,0),0)</f>
        <v/>
      </c>
      <c r="AL61" s="29" t="n">
        <v>355</v>
      </c>
      <c r="AM61" s="30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Poppi</t>
        </is>
      </c>
      <c r="B62" s="15" t="inlineStr">
        <is>
          <t>Poppi Prebiotic Soda | Raspberry Rose | single 355mL</t>
        </is>
      </c>
      <c r="C62" s="15" t="inlineStr">
        <is>
          <t>3) Functional beverage (still/sparkling)</t>
        </is>
      </c>
      <c r="D62" s="15" t="inlineStr">
        <is>
          <t>355 mL can</t>
        </is>
      </c>
      <c r="E62" s="29" t="n">
        <v>1</v>
      </c>
      <c r="F62" s="30" t="n"/>
      <c r="G62" s="31">
        <f>IF(AND(ISNUMBER($F62),ISNUMBER($E62),$E62&lt;&gt;0),$F62/$E62,"")</f>
        <v/>
      </c>
      <c r="H62" s="31">
        <f>IF(AND(ISNUMBER($F62),ISNUMBER($AL62),ISNUMBER($E62),($AL62*$E62)&lt;&gt;0),$F62/($AL62*$E62)*100,"")</f>
        <v/>
      </c>
      <c r="I62" s="32" t="n"/>
      <c r="J62" s="33" t="n"/>
      <c r="K62" s="31">
        <f>IF(AND(ISNUMBER($F62),ISNUMBER($J62)),$F62*(1-$J62),"")</f>
        <v/>
      </c>
      <c r="L62" s="32" t="n"/>
      <c r="M62" s="32" t="n"/>
      <c r="N62" s="31">
        <f>IF(ISNUMBER($F62),($F62-IF(ISNUMBER($AM62),$AM62,0))*(1-IF(ISNUMBER($J62),$J62,0)),"")</f>
        <v/>
      </c>
      <c r="O62" s="15" t="inlineStr">
        <is>
          <t>Raspberry Rose</t>
        </is>
      </c>
      <c r="P62" s="29" t="n">
        <v>0</v>
      </c>
      <c r="Q62" s="29" t="n">
        <v>10</v>
      </c>
      <c r="R62" s="15" t="inlineStr">
        <is>
          <t>Not listed</t>
        </is>
      </c>
      <c r="S62" s="29" t="n">
        <v>5</v>
      </c>
      <c r="T62" s="29" t="n">
        <v>25</v>
      </c>
      <c r="U62" s="15" t="inlineStr">
        <is>
          <t>Agave + stevia</t>
        </is>
      </c>
      <c r="V62" s="15" t="inlineStr">
        <is>
          <t>Prebiotic, apple cider vinegar, gut health, low sugar (cola/Doc Pop flavours ~40 mg caffeine from green tea; fruit flavours caffeine-free)</t>
        </is>
      </c>
      <c r="W62" s="32" t="n"/>
      <c r="X62" s="32" t="n"/>
      <c r="Y62" s="32" t="n"/>
      <c r="Z62" s="32" t="n"/>
      <c r="AA62" s="15" t="inlineStr">
        <is>
          <t>Very High</t>
        </is>
      </c>
      <c r="AB62" s="15" t="inlineStr">
        <is>
          <t>Viral brand; Super Bowl ad; strong Gen-Z pull</t>
        </is>
      </c>
      <c r="AC62" s="15" t="inlineStr">
        <is>
          <t>Pretty, prebiotic, apple-cider-vinegar soda</t>
        </is>
      </c>
      <c r="AD62" s="15" t="inlineStr">
        <is>
          <t>Trendy aesthetic plus a gut-health ACV story at low sugar.</t>
        </is>
      </c>
      <c r="AE62" s="32" t="n"/>
      <c r="AF62" s="34">
        <f>IF(AND(ISNUMBER($P62),ISNUMBER($AL62),$AL62&lt;&gt;0),ROUND($P62/$AL62*100,1),"")</f>
        <v/>
      </c>
      <c r="AG62" s="35">
        <f>IF(AND(ISNUMBER($S62),ISNUMBER($AL62),$AL62&lt;&gt;0),ROUND($S62/$AL62*100,2),"")</f>
        <v/>
      </c>
      <c r="AH62" s="34">
        <f>IF(AND(ISNUMBER($Q62),ISNUMBER($AL62),$AL62&lt;&gt;0),ROUND($Q62/$AL62*100,1),"")</f>
        <v/>
      </c>
      <c r="AI62" s="29">
        <f>IF(ISNUMBER($S62),IF($S62&lt;=1,"Yes","No"),"n/a")</f>
        <v/>
      </c>
      <c r="AJ62" s="29">
        <f>IF(ISNUMBER($S62),ROUND(MAX(0,MIN(100,100-$S62*2.5-IF(ISNUMBER($T62),$T62,0)*0.12+IF($S62&lt;=1,12,0))),0),"")</f>
        <v/>
      </c>
      <c r="AK62" s="29">
        <f>IF(ISNUMBER($Q62),IF($Q62&gt;=100,20,IF($Q62&gt;=30,10,0)),0)+IF(ISNUMBER($R62),IF($R62&gt;=100,20,0),0)+IF(ISNUMBER($P62),IF($P62&gt;=150,20,IF($P62&gt;=50,12,5)),0)+IF(ISNUMBER($S62),IF($S62&lt;=1,15,0),0)</f>
        <v/>
      </c>
      <c r="AL62" s="29" t="n">
        <v>355</v>
      </c>
      <c r="AM62" s="30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Poppi</t>
        </is>
      </c>
      <c r="B63" s="15" t="inlineStr">
        <is>
          <t>Poppi Prebiotic Soda | Raspberry Rose | 8-pack 355mL</t>
        </is>
      </c>
      <c r="C63" s="15" t="inlineStr">
        <is>
          <t>3) Functional beverage (still/sparkling)</t>
        </is>
      </c>
      <c r="D63" s="15" t="inlineStr">
        <is>
          <t>355 mL can</t>
        </is>
      </c>
      <c r="E63" s="29" t="n">
        <v>8</v>
      </c>
      <c r="F63" s="30" t="n"/>
      <c r="G63" s="31">
        <f>IF(AND(ISNUMBER($F63),ISNUMBER($E63),$E63&lt;&gt;0),$F63/$E63,"")</f>
        <v/>
      </c>
      <c r="H63" s="31">
        <f>IF(AND(ISNUMBER($F63),ISNUMBER($AL63),ISNUMBER($E63),($AL63*$E63)&lt;&gt;0),$F63/($AL63*$E63)*100,"")</f>
        <v/>
      </c>
      <c r="I63" s="32" t="n"/>
      <c r="J63" s="33" t="n"/>
      <c r="K63" s="31">
        <f>IF(AND(ISNUMBER($F63),ISNUMBER($J63)),$F63*(1-$J63),"")</f>
        <v/>
      </c>
      <c r="L63" s="32" t="n"/>
      <c r="M63" s="32" t="n"/>
      <c r="N63" s="31">
        <f>IF(ISNUMBER($F63),($F63-IF(ISNUMBER($AM63),$AM63,0))*(1-IF(ISNUMBER($J63),$J63,0)),"")</f>
        <v/>
      </c>
      <c r="O63" s="15" t="inlineStr">
        <is>
          <t>Raspberry Rose</t>
        </is>
      </c>
      <c r="P63" s="29" t="n">
        <v>0</v>
      </c>
      <c r="Q63" s="29" t="n">
        <v>10</v>
      </c>
      <c r="R63" s="15" t="inlineStr">
        <is>
          <t>Not listed</t>
        </is>
      </c>
      <c r="S63" s="29" t="n">
        <v>5</v>
      </c>
      <c r="T63" s="29" t="n">
        <v>25</v>
      </c>
      <c r="U63" s="15" t="inlineStr">
        <is>
          <t>Agave + stevia</t>
        </is>
      </c>
      <c r="V63" s="15" t="inlineStr">
        <is>
          <t>Prebiotic, apple cider vinegar, gut health, low sugar (cola/Doc Pop flavours ~40 mg caffeine from green tea; fruit flavours caffeine-free)</t>
        </is>
      </c>
      <c r="W63" s="32" t="n"/>
      <c r="X63" s="32" t="n"/>
      <c r="Y63" s="32" t="n"/>
      <c r="Z63" s="32" t="n"/>
      <c r="AA63" s="15" t="inlineStr">
        <is>
          <t>Very High</t>
        </is>
      </c>
      <c r="AB63" s="15" t="inlineStr">
        <is>
          <t>Viral brand; Super Bowl ad; strong Gen-Z pull</t>
        </is>
      </c>
      <c r="AC63" s="15" t="inlineStr">
        <is>
          <t>Pretty, prebiotic, apple-cider-vinegar soda</t>
        </is>
      </c>
      <c r="AD63" s="15" t="inlineStr">
        <is>
          <t>Trendy aesthetic plus a gut-health ACV story at low sugar.</t>
        </is>
      </c>
      <c r="AE63" s="32" t="n"/>
      <c r="AF63" s="34">
        <f>IF(AND(ISNUMBER($P63),ISNUMBER($AL63),$AL63&lt;&gt;0),ROUND($P63/$AL63*100,1),"")</f>
        <v/>
      </c>
      <c r="AG63" s="35">
        <f>IF(AND(ISNUMBER($S63),ISNUMBER($AL63),$AL63&lt;&gt;0),ROUND($S63/$AL63*100,2),"")</f>
        <v/>
      </c>
      <c r="AH63" s="34">
        <f>IF(AND(ISNUMBER($Q63),ISNUMBER($AL63),$AL63&lt;&gt;0),ROUND($Q63/$AL63*100,1),"")</f>
        <v/>
      </c>
      <c r="AI63" s="29">
        <f>IF(ISNUMBER($S63),IF($S63&lt;=1,"Yes","No"),"n/a")</f>
        <v/>
      </c>
      <c r="AJ63" s="29">
        <f>IF(ISNUMBER($S63),ROUND(MAX(0,MIN(100,100-$S63*2.5-IF(ISNUMBER($T63),$T63,0)*0.12+IF($S63&lt;=1,12,0))),0),"")</f>
        <v/>
      </c>
      <c r="AK63" s="29">
        <f>IF(ISNUMBER($Q63),IF($Q63&gt;=100,20,IF($Q63&gt;=30,10,0)),0)+IF(ISNUMBER($R63),IF($R63&gt;=100,20,0),0)+IF(ISNUMBER($P63),IF($P63&gt;=150,20,IF($P63&gt;=50,12,5)),0)+IF(ISNUMBER($S63),IF($S63&lt;=1,15,0),0)</f>
        <v/>
      </c>
      <c r="AL63" s="29" t="n">
        <v>355</v>
      </c>
      <c r="AM63" s="30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Poppi</t>
        </is>
      </c>
      <c r="B64" s="15" t="inlineStr">
        <is>
          <t>Poppi Prebiotic Soda | Raspberry Rose | 12-pack 355mL</t>
        </is>
      </c>
      <c r="C64" s="15" t="inlineStr">
        <is>
          <t>3) Functional beverage (still/sparkling)</t>
        </is>
      </c>
      <c r="D64" s="15" t="inlineStr">
        <is>
          <t>355 mL can</t>
        </is>
      </c>
      <c r="E64" s="29" t="n">
        <v>12</v>
      </c>
      <c r="F64" s="30" t="n"/>
      <c r="G64" s="31">
        <f>IF(AND(ISNUMBER($F64),ISNUMBER($E64),$E64&lt;&gt;0),$F64/$E64,"")</f>
        <v/>
      </c>
      <c r="H64" s="31">
        <f>IF(AND(ISNUMBER($F64),ISNUMBER($AL64),ISNUMBER($E64),($AL64*$E64)&lt;&gt;0),$F64/($AL64*$E64)*100,"")</f>
        <v/>
      </c>
      <c r="I64" s="32" t="n"/>
      <c r="J64" s="33" t="n"/>
      <c r="K64" s="31">
        <f>IF(AND(ISNUMBER($F64),ISNUMBER($J64)),$F64*(1-$J64),"")</f>
        <v/>
      </c>
      <c r="L64" s="32" t="n"/>
      <c r="M64" s="32" t="n"/>
      <c r="N64" s="31">
        <f>IF(ISNUMBER($F64),($F64-IF(ISNUMBER($AM64),$AM64,0))*(1-IF(ISNUMBER($J64),$J64,0)),"")</f>
        <v/>
      </c>
      <c r="O64" s="15" t="inlineStr">
        <is>
          <t>Raspberry Rose</t>
        </is>
      </c>
      <c r="P64" s="29" t="n">
        <v>0</v>
      </c>
      <c r="Q64" s="29" t="n">
        <v>10</v>
      </c>
      <c r="R64" s="15" t="inlineStr">
        <is>
          <t>Not listed</t>
        </is>
      </c>
      <c r="S64" s="29" t="n">
        <v>5</v>
      </c>
      <c r="T64" s="29" t="n">
        <v>25</v>
      </c>
      <c r="U64" s="15" t="inlineStr">
        <is>
          <t>Agave + stevia</t>
        </is>
      </c>
      <c r="V64" s="15" t="inlineStr">
        <is>
          <t>Prebiotic, apple cider vinegar, gut health, low sugar (cola/Doc Pop flavours ~40 mg caffeine from green tea; fruit flavours caffeine-free)</t>
        </is>
      </c>
      <c r="W64" s="32" t="n"/>
      <c r="X64" s="32" t="n"/>
      <c r="Y64" s="32" t="n"/>
      <c r="Z64" s="32" t="n"/>
      <c r="AA64" s="15" t="inlineStr">
        <is>
          <t>Very High</t>
        </is>
      </c>
      <c r="AB64" s="15" t="inlineStr">
        <is>
          <t>Viral brand; Super Bowl ad; strong Gen-Z pull</t>
        </is>
      </c>
      <c r="AC64" s="15" t="inlineStr">
        <is>
          <t>Pretty, prebiotic, apple-cider-vinegar soda</t>
        </is>
      </c>
      <c r="AD64" s="15" t="inlineStr">
        <is>
          <t>Trendy aesthetic plus a gut-health ACV story at low sugar.</t>
        </is>
      </c>
      <c r="AE64" s="32" t="n"/>
      <c r="AF64" s="34">
        <f>IF(AND(ISNUMBER($P64),ISNUMBER($AL64),$AL64&lt;&gt;0),ROUND($P64/$AL64*100,1),"")</f>
        <v/>
      </c>
      <c r="AG64" s="35">
        <f>IF(AND(ISNUMBER($S64),ISNUMBER($AL64),$AL64&lt;&gt;0),ROUND($S64/$AL64*100,2),"")</f>
        <v/>
      </c>
      <c r="AH64" s="34">
        <f>IF(AND(ISNUMBER($Q64),ISNUMBER($AL64),$AL64&lt;&gt;0),ROUND($Q64/$AL64*100,1),"")</f>
        <v/>
      </c>
      <c r="AI64" s="29">
        <f>IF(ISNUMBER($S64),IF($S64&lt;=1,"Yes","No"),"n/a")</f>
        <v/>
      </c>
      <c r="AJ64" s="29">
        <f>IF(ISNUMBER($S64),ROUND(MAX(0,MIN(100,100-$S64*2.5-IF(ISNUMBER($T64),$T64,0)*0.12+IF($S64&lt;=1,12,0))),0),"")</f>
        <v/>
      </c>
      <c r="AK64" s="29">
        <f>IF(ISNUMBER($Q64),IF($Q64&gt;=100,20,IF($Q64&gt;=30,10,0)),0)+IF(ISNUMBER($R64),IF($R64&gt;=100,20,0),0)+IF(ISNUMBER($P64),IF($P64&gt;=150,20,IF($P64&gt;=50,12,5)),0)+IF(ISNUMBER($S64),IF($S64&lt;=1,15,0),0)</f>
        <v/>
      </c>
      <c r="AL64" s="29" t="n">
        <v>355</v>
      </c>
      <c r="AM64" s="30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Poppi</t>
        </is>
      </c>
      <c r="B65" s="15" t="inlineStr">
        <is>
          <t>Poppi Prebiotic Soda | Raspberry Rose | 15-pack 355mL</t>
        </is>
      </c>
      <c r="C65" s="15" t="inlineStr">
        <is>
          <t>3) Functional beverage (still/sparkling)</t>
        </is>
      </c>
      <c r="D65" s="15" t="inlineStr">
        <is>
          <t>355 mL can</t>
        </is>
      </c>
      <c r="E65" s="29" t="n">
        <v>15</v>
      </c>
      <c r="F65" s="30" t="n"/>
      <c r="G65" s="31">
        <f>IF(AND(ISNUMBER($F65),ISNUMBER($E65),$E65&lt;&gt;0),$F65/$E65,"")</f>
        <v/>
      </c>
      <c r="H65" s="31">
        <f>IF(AND(ISNUMBER($F65),ISNUMBER($AL65),ISNUMBER($E65),($AL65*$E65)&lt;&gt;0),$F65/($AL65*$E65)*100,"")</f>
        <v/>
      </c>
      <c r="I65" s="32" t="n"/>
      <c r="J65" s="33" t="n"/>
      <c r="K65" s="31">
        <f>IF(AND(ISNUMBER($F65),ISNUMBER($J65)),$F65*(1-$J65),"")</f>
        <v/>
      </c>
      <c r="L65" s="32" t="n"/>
      <c r="M65" s="32" t="n"/>
      <c r="N65" s="31">
        <f>IF(ISNUMBER($F65),($F65-IF(ISNUMBER($AM65),$AM65,0))*(1-IF(ISNUMBER($J65),$J65,0)),"")</f>
        <v/>
      </c>
      <c r="O65" s="15" t="inlineStr">
        <is>
          <t>Raspberry Rose</t>
        </is>
      </c>
      <c r="P65" s="29" t="n">
        <v>0</v>
      </c>
      <c r="Q65" s="29" t="n">
        <v>10</v>
      </c>
      <c r="R65" s="15" t="inlineStr">
        <is>
          <t>Not listed</t>
        </is>
      </c>
      <c r="S65" s="29" t="n">
        <v>5</v>
      </c>
      <c r="T65" s="29" t="n">
        <v>25</v>
      </c>
      <c r="U65" s="15" t="inlineStr">
        <is>
          <t>Agave + stevia</t>
        </is>
      </c>
      <c r="V65" s="15" t="inlineStr">
        <is>
          <t>Prebiotic, apple cider vinegar, gut health, low sugar (cola/Doc Pop flavours ~40 mg caffeine from green tea; fruit flavours caffeine-free)</t>
        </is>
      </c>
      <c r="W65" s="32" t="n"/>
      <c r="X65" s="32" t="n"/>
      <c r="Y65" s="32" t="n"/>
      <c r="Z65" s="32" t="n"/>
      <c r="AA65" s="15" t="inlineStr">
        <is>
          <t>Very High</t>
        </is>
      </c>
      <c r="AB65" s="15" t="inlineStr">
        <is>
          <t>Viral brand; Super Bowl ad; strong Gen-Z pull</t>
        </is>
      </c>
      <c r="AC65" s="15" t="inlineStr">
        <is>
          <t>Pretty, prebiotic, apple-cider-vinegar soda</t>
        </is>
      </c>
      <c r="AD65" s="15" t="inlineStr">
        <is>
          <t>Trendy aesthetic plus a gut-health ACV story at low sugar.</t>
        </is>
      </c>
      <c r="AE65" s="32" t="n"/>
      <c r="AF65" s="34">
        <f>IF(AND(ISNUMBER($P65),ISNUMBER($AL65),$AL65&lt;&gt;0),ROUND($P65/$AL65*100,1),"")</f>
        <v/>
      </c>
      <c r="AG65" s="35">
        <f>IF(AND(ISNUMBER($S65),ISNUMBER($AL65),$AL65&lt;&gt;0),ROUND($S65/$AL65*100,2),"")</f>
        <v/>
      </c>
      <c r="AH65" s="34">
        <f>IF(AND(ISNUMBER($Q65),ISNUMBER($AL65),$AL65&lt;&gt;0),ROUND($Q65/$AL65*100,1),"")</f>
        <v/>
      </c>
      <c r="AI65" s="29">
        <f>IF(ISNUMBER($S65),IF($S65&lt;=1,"Yes","No"),"n/a")</f>
        <v/>
      </c>
      <c r="AJ65" s="29">
        <f>IF(ISNUMBER($S65),ROUND(MAX(0,MIN(100,100-$S65*2.5-IF(ISNUMBER($T65),$T65,0)*0.12+IF($S65&lt;=1,12,0))),0),"")</f>
        <v/>
      </c>
      <c r="AK65" s="29">
        <f>IF(ISNUMBER($Q65),IF($Q65&gt;=100,20,IF($Q65&gt;=30,10,0)),0)+IF(ISNUMBER($R65),IF($R65&gt;=100,20,0),0)+IF(ISNUMBER($P65),IF($P65&gt;=150,20,IF($P65&gt;=50,12,5)),0)+IF(ISNUMBER($S65),IF($S65&lt;=1,15,0),0)</f>
        <v/>
      </c>
      <c r="AL65" s="29" t="n">
        <v>355</v>
      </c>
      <c r="AM65" s="30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Poppi</t>
        </is>
      </c>
      <c r="B66" s="15" t="inlineStr">
        <is>
          <t>Poppi Prebiotic Soda | Raspberry Rose | 18-pack 355mL</t>
        </is>
      </c>
      <c r="C66" s="15" t="inlineStr">
        <is>
          <t>3) Functional beverage (still/sparkling)</t>
        </is>
      </c>
      <c r="D66" s="15" t="inlineStr">
        <is>
          <t>355 mL can</t>
        </is>
      </c>
      <c r="E66" s="29" t="n">
        <v>18</v>
      </c>
      <c r="F66" s="30" t="n"/>
      <c r="G66" s="31">
        <f>IF(AND(ISNUMBER($F66),ISNUMBER($E66),$E66&lt;&gt;0),$F66/$E66,"")</f>
        <v/>
      </c>
      <c r="H66" s="31">
        <f>IF(AND(ISNUMBER($F66),ISNUMBER($AL66),ISNUMBER($E66),($AL66*$E66)&lt;&gt;0),$F66/($AL66*$E66)*100,"")</f>
        <v/>
      </c>
      <c r="I66" s="32" t="n"/>
      <c r="J66" s="33" t="n"/>
      <c r="K66" s="31">
        <f>IF(AND(ISNUMBER($F66),ISNUMBER($J66)),$F66*(1-$J66),"")</f>
        <v/>
      </c>
      <c r="L66" s="32" t="n"/>
      <c r="M66" s="32" t="n"/>
      <c r="N66" s="31">
        <f>IF(ISNUMBER($F66),($F66-IF(ISNUMBER($AM66),$AM66,0))*(1-IF(ISNUMBER($J66),$J66,0)),"")</f>
        <v/>
      </c>
      <c r="O66" s="15" t="inlineStr">
        <is>
          <t>Raspberry Rose</t>
        </is>
      </c>
      <c r="P66" s="29" t="n">
        <v>0</v>
      </c>
      <c r="Q66" s="29" t="n">
        <v>10</v>
      </c>
      <c r="R66" s="15" t="inlineStr">
        <is>
          <t>Not listed</t>
        </is>
      </c>
      <c r="S66" s="29" t="n">
        <v>5</v>
      </c>
      <c r="T66" s="29" t="n">
        <v>25</v>
      </c>
      <c r="U66" s="15" t="inlineStr">
        <is>
          <t>Agave + stevia</t>
        </is>
      </c>
      <c r="V66" s="15" t="inlineStr">
        <is>
          <t>Prebiotic, apple cider vinegar, gut health, low sugar (cola/Doc Pop flavours ~40 mg caffeine from green tea; fruit flavours caffeine-free)</t>
        </is>
      </c>
      <c r="W66" s="32" t="n"/>
      <c r="X66" s="32" t="n"/>
      <c r="Y66" s="32" t="n"/>
      <c r="Z66" s="32" t="n"/>
      <c r="AA66" s="15" t="inlineStr">
        <is>
          <t>Very High</t>
        </is>
      </c>
      <c r="AB66" s="15" t="inlineStr">
        <is>
          <t>Viral brand; Super Bowl ad; strong Gen-Z pull</t>
        </is>
      </c>
      <c r="AC66" s="15" t="inlineStr">
        <is>
          <t>Pretty, prebiotic, apple-cider-vinegar soda</t>
        </is>
      </c>
      <c r="AD66" s="15" t="inlineStr">
        <is>
          <t>Trendy aesthetic plus a gut-health ACV story at low sugar.</t>
        </is>
      </c>
      <c r="AE66" s="32" t="n"/>
      <c r="AF66" s="34">
        <f>IF(AND(ISNUMBER($P66),ISNUMBER($AL66),$AL66&lt;&gt;0),ROUND($P66/$AL66*100,1),"")</f>
        <v/>
      </c>
      <c r="AG66" s="35">
        <f>IF(AND(ISNUMBER($S66),ISNUMBER($AL66),$AL66&lt;&gt;0),ROUND($S66/$AL66*100,2),"")</f>
        <v/>
      </c>
      <c r="AH66" s="34">
        <f>IF(AND(ISNUMBER($Q66),ISNUMBER($AL66),$AL66&lt;&gt;0),ROUND($Q66/$AL66*100,1),"")</f>
        <v/>
      </c>
      <c r="AI66" s="29">
        <f>IF(ISNUMBER($S66),IF($S66&lt;=1,"Yes","No"),"n/a")</f>
        <v/>
      </c>
      <c r="AJ66" s="29">
        <f>IF(ISNUMBER($S66),ROUND(MAX(0,MIN(100,100-$S66*2.5-IF(ISNUMBER($T66),$T66,0)*0.12+IF($S66&lt;=1,12,0))),0),"")</f>
        <v/>
      </c>
      <c r="AK66" s="29">
        <f>IF(ISNUMBER($Q66),IF($Q66&gt;=100,20,IF($Q66&gt;=30,10,0)),0)+IF(ISNUMBER($R66),IF($R66&gt;=100,20,0),0)+IF(ISNUMBER($P66),IF($P66&gt;=150,20,IF($P66&gt;=50,12,5)),0)+IF(ISNUMBER($S66),IF($S66&lt;=1,15,0),0)</f>
        <v/>
      </c>
      <c r="AL66" s="29" t="n">
        <v>355</v>
      </c>
      <c r="AM66" s="30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Poppi</t>
        </is>
      </c>
      <c r="B67" s="15" t="inlineStr">
        <is>
          <t>Poppi Prebiotic Soda | Raspberry Rose | 24-pack 355mL</t>
        </is>
      </c>
      <c r="C67" s="15" t="inlineStr">
        <is>
          <t>3) Functional beverage (still/sparkling)</t>
        </is>
      </c>
      <c r="D67" s="15" t="inlineStr">
        <is>
          <t>355 mL can</t>
        </is>
      </c>
      <c r="E67" s="29" t="n">
        <v>24</v>
      </c>
      <c r="F67" s="30" t="n"/>
      <c r="G67" s="31">
        <f>IF(AND(ISNUMBER($F67),ISNUMBER($E67),$E67&lt;&gt;0),$F67/$E67,"")</f>
        <v/>
      </c>
      <c r="H67" s="31">
        <f>IF(AND(ISNUMBER($F67),ISNUMBER($AL67),ISNUMBER($E67),($AL67*$E67)&lt;&gt;0),$F67/($AL67*$E67)*100,"")</f>
        <v/>
      </c>
      <c r="I67" s="32" t="n"/>
      <c r="J67" s="33" t="n"/>
      <c r="K67" s="31">
        <f>IF(AND(ISNUMBER($F67),ISNUMBER($J67)),$F67*(1-$J67),"")</f>
        <v/>
      </c>
      <c r="L67" s="32" t="n"/>
      <c r="M67" s="32" t="n"/>
      <c r="N67" s="31">
        <f>IF(ISNUMBER($F67),($F67-IF(ISNUMBER($AM67),$AM67,0))*(1-IF(ISNUMBER($J67),$J67,0)),"")</f>
        <v/>
      </c>
      <c r="O67" s="15" t="inlineStr">
        <is>
          <t>Raspberry Rose</t>
        </is>
      </c>
      <c r="P67" s="29" t="n">
        <v>0</v>
      </c>
      <c r="Q67" s="29" t="n">
        <v>10</v>
      </c>
      <c r="R67" s="15" t="inlineStr">
        <is>
          <t>Not listed</t>
        </is>
      </c>
      <c r="S67" s="29" t="n">
        <v>5</v>
      </c>
      <c r="T67" s="29" t="n">
        <v>25</v>
      </c>
      <c r="U67" s="15" t="inlineStr">
        <is>
          <t>Agave + stevia</t>
        </is>
      </c>
      <c r="V67" s="15" t="inlineStr">
        <is>
          <t>Prebiotic, apple cider vinegar, gut health, low sugar (cola/Doc Pop flavours ~40 mg caffeine from green tea; fruit flavours caffeine-free)</t>
        </is>
      </c>
      <c r="W67" s="32" t="n"/>
      <c r="X67" s="32" t="n"/>
      <c r="Y67" s="32" t="n"/>
      <c r="Z67" s="32" t="n"/>
      <c r="AA67" s="15" t="inlineStr">
        <is>
          <t>Very High</t>
        </is>
      </c>
      <c r="AB67" s="15" t="inlineStr">
        <is>
          <t>Viral brand; Super Bowl ad; strong Gen-Z pull</t>
        </is>
      </c>
      <c r="AC67" s="15" t="inlineStr">
        <is>
          <t>Pretty, prebiotic, apple-cider-vinegar soda</t>
        </is>
      </c>
      <c r="AD67" s="15" t="inlineStr">
        <is>
          <t>Trendy aesthetic plus a gut-health ACV story at low sugar.</t>
        </is>
      </c>
      <c r="AE67" s="32" t="n"/>
      <c r="AF67" s="34">
        <f>IF(AND(ISNUMBER($P67),ISNUMBER($AL67),$AL67&lt;&gt;0),ROUND($P67/$AL67*100,1),"")</f>
        <v/>
      </c>
      <c r="AG67" s="35">
        <f>IF(AND(ISNUMBER($S67),ISNUMBER($AL67),$AL67&lt;&gt;0),ROUND($S67/$AL67*100,2),"")</f>
        <v/>
      </c>
      <c r="AH67" s="34">
        <f>IF(AND(ISNUMBER($Q67),ISNUMBER($AL67),$AL67&lt;&gt;0),ROUND($Q67/$AL67*100,1),"")</f>
        <v/>
      </c>
      <c r="AI67" s="29">
        <f>IF(ISNUMBER($S67),IF($S67&lt;=1,"Yes","No"),"n/a")</f>
        <v/>
      </c>
      <c r="AJ67" s="29">
        <f>IF(ISNUMBER($S67),ROUND(MAX(0,MIN(100,100-$S67*2.5-IF(ISNUMBER($T67),$T67,0)*0.12+IF($S67&lt;=1,12,0))),0),"")</f>
        <v/>
      </c>
      <c r="AK67" s="29">
        <f>IF(ISNUMBER($Q67),IF($Q67&gt;=100,20,IF($Q67&gt;=30,10,0)),0)+IF(ISNUMBER($R67),IF($R67&gt;=100,20,0),0)+IF(ISNUMBER($P67),IF($P67&gt;=150,20,IF($P67&gt;=50,12,5)),0)+IF(ISNUMBER($S67),IF($S67&lt;=1,15,0),0)</f>
        <v/>
      </c>
      <c r="AL67" s="29" t="n">
        <v>355</v>
      </c>
      <c r="AM67" s="30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Poppi</t>
        </is>
      </c>
      <c r="B68" s="15" t="inlineStr">
        <is>
          <t>Poppi Prebiotic Soda | Classic Cola | single 355mL</t>
        </is>
      </c>
      <c r="C68" s="15" t="inlineStr">
        <is>
          <t>3) Functional beverage (still/sparkling)</t>
        </is>
      </c>
      <c r="D68" s="15" t="inlineStr">
        <is>
          <t>355 mL can</t>
        </is>
      </c>
      <c r="E68" s="29" t="n">
        <v>1</v>
      </c>
      <c r="F68" s="30" t="n"/>
      <c r="G68" s="31">
        <f>IF(AND(ISNUMBER($F68),ISNUMBER($E68),$E68&lt;&gt;0),$F68/$E68,"")</f>
        <v/>
      </c>
      <c r="H68" s="31">
        <f>IF(AND(ISNUMBER($F68),ISNUMBER($AL68),ISNUMBER($E68),($AL68*$E68)&lt;&gt;0),$F68/($AL68*$E68)*100,"")</f>
        <v/>
      </c>
      <c r="I68" s="32" t="n"/>
      <c r="J68" s="33" t="n"/>
      <c r="K68" s="31">
        <f>IF(AND(ISNUMBER($F68),ISNUMBER($J68)),$F68*(1-$J68),"")</f>
        <v/>
      </c>
      <c r="L68" s="32" t="n"/>
      <c r="M68" s="32" t="n"/>
      <c r="N68" s="31">
        <f>IF(ISNUMBER($F68),($F68-IF(ISNUMBER($AM68),$AM68,0))*(1-IF(ISNUMBER($J68),$J68,0)),"")</f>
        <v/>
      </c>
      <c r="O68" s="15" t="inlineStr">
        <is>
          <t>Classic Cola</t>
        </is>
      </c>
      <c r="P68" s="29" t="n">
        <v>0</v>
      </c>
      <c r="Q68" s="29" t="n">
        <v>10</v>
      </c>
      <c r="R68" s="15" t="inlineStr">
        <is>
          <t>Not listed</t>
        </is>
      </c>
      <c r="S68" s="29" t="n">
        <v>5</v>
      </c>
      <c r="T68" s="29" t="n">
        <v>25</v>
      </c>
      <c r="U68" s="15" t="inlineStr">
        <is>
          <t>Agave + stevia</t>
        </is>
      </c>
      <c r="V68" s="15" t="inlineStr">
        <is>
          <t>Prebiotic, apple cider vinegar, gut health, low sugar (cola/Doc Pop flavours ~40 mg caffeine from green tea; fruit flavours caffeine-free)</t>
        </is>
      </c>
      <c r="W68" s="32" t="n"/>
      <c r="X68" s="32" t="n"/>
      <c r="Y68" s="32" t="n"/>
      <c r="Z68" s="32" t="n"/>
      <c r="AA68" s="15" t="inlineStr">
        <is>
          <t>Very High</t>
        </is>
      </c>
      <c r="AB68" s="15" t="inlineStr">
        <is>
          <t>Viral brand; Super Bowl ad; strong Gen-Z pull</t>
        </is>
      </c>
      <c r="AC68" s="15" t="inlineStr">
        <is>
          <t>Pretty, prebiotic, apple-cider-vinegar soda</t>
        </is>
      </c>
      <c r="AD68" s="15" t="inlineStr">
        <is>
          <t>Trendy aesthetic plus a gut-health ACV story at low sugar.</t>
        </is>
      </c>
      <c r="AE68" s="32" t="n"/>
      <c r="AF68" s="34">
        <f>IF(AND(ISNUMBER($P68),ISNUMBER($AL68),$AL68&lt;&gt;0),ROUND($P68/$AL68*100,1),"")</f>
        <v/>
      </c>
      <c r="AG68" s="35">
        <f>IF(AND(ISNUMBER($S68),ISNUMBER($AL68),$AL68&lt;&gt;0),ROUND($S68/$AL68*100,2),"")</f>
        <v/>
      </c>
      <c r="AH68" s="34">
        <f>IF(AND(ISNUMBER($Q68),ISNUMBER($AL68),$AL68&lt;&gt;0),ROUND($Q68/$AL68*100,1),"")</f>
        <v/>
      </c>
      <c r="AI68" s="29">
        <f>IF(ISNUMBER($S68),IF($S68&lt;=1,"Yes","No"),"n/a")</f>
        <v/>
      </c>
      <c r="AJ68" s="29">
        <f>IF(ISNUMBER($S68),ROUND(MAX(0,MIN(100,100-$S68*2.5-IF(ISNUMBER($T68),$T68,0)*0.12+IF($S68&lt;=1,12,0))),0),"")</f>
        <v/>
      </c>
      <c r="AK68" s="29">
        <f>IF(ISNUMBER($Q68),IF($Q68&gt;=100,20,IF($Q68&gt;=30,10,0)),0)+IF(ISNUMBER($R68),IF($R68&gt;=100,20,0),0)+IF(ISNUMBER($P68),IF($P68&gt;=150,20,IF($P68&gt;=50,12,5)),0)+IF(ISNUMBER($S68),IF($S68&lt;=1,15,0),0)</f>
        <v/>
      </c>
      <c r="AL68" s="29" t="n">
        <v>355</v>
      </c>
      <c r="AM68" s="30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Poppi</t>
        </is>
      </c>
      <c r="B69" s="15" t="inlineStr">
        <is>
          <t>Poppi Prebiotic Soda | Classic Cola | 8-pack 355mL</t>
        </is>
      </c>
      <c r="C69" s="15" t="inlineStr">
        <is>
          <t>3) Functional beverage (still/sparkling)</t>
        </is>
      </c>
      <c r="D69" s="15" t="inlineStr">
        <is>
          <t>355 mL can</t>
        </is>
      </c>
      <c r="E69" s="29" t="n">
        <v>8</v>
      </c>
      <c r="F69" s="30" t="n"/>
      <c r="G69" s="31">
        <f>IF(AND(ISNUMBER($F69),ISNUMBER($E69),$E69&lt;&gt;0),$F69/$E69,"")</f>
        <v/>
      </c>
      <c r="H69" s="31">
        <f>IF(AND(ISNUMBER($F69),ISNUMBER($AL69),ISNUMBER($E69),($AL69*$E69)&lt;&gt;0),$F69/($AL69*$E69)*100,"")</f>
        <v/>
      </c>
      <c r="I69" s="32" t="n"/>
      <c r="J69" s="33" t="n"/>
      <c r="K69" s="31">
        <f>IF(AND(ISNUMBER($F69),ISNUMBER($J69)),$F69*(1-$J69),"")</f>
        <v/>
      </c>
      <c r="L69" s="32" t="n"/>
      <c r="M69" s="32" t="n"/>
      <c r="N69" s="31">
        <f>IF(ISNUMBER($F69),($F69-IF(ISNUMBER($AM69),$AM69,0))*(1-IF(ISNUMBER($J69),$J69,0)),"")</f>
        <v/>
      </c>
      <c r="O69" s="15" t="inlineStr">
        <is>
          <t>Classic Cola</t>
        </is>
      </c>
      <c r="P69" s="29" t="n">
        <v>0</v>
      </c>
      <c r="Q69" s="29" t="n">
        <v>10</v>
      </c>
      <c r="R69" s="15" t="inlineStr">
        <is>
          <t>Not listed</t>
        </is>
      </c>
      <c r="S69" s="29" t="n">
        <v>5</v>
      </c>
      <c r="T69" s="29" t="n">
        <v>25</v>
      </c>
      <c r="U69" s="15" t="inlineStr">
        <is>
          <t>Agave + stevia</t>
        </is>
      </c>
      <c r="V69" s="15" t="inlineStr">
        <is>
          <t>Prebiotic, apple cider vinegar, gut health, low sugar (cola/Doc Pop flavours ~40 mg caffeine from green tea; fruit flavours caffeine-free)</t>
        </is>
      </c>
      <c r="W69" s="32" t="n"/>
      <c r="X69" s="32" t="n"/>
      <c r="Y69" s="32" t="n"/>
      <c r="Z69" s="32" t="n"/>
      <c r="AA69" s="15" t="inlineStr">
        <is>
          <t>Very High</t>
        </is>
      </c>
      <c r="AB69" s="15" t="inlineStr">
        <is>
          <t>Viral brand; Super Bowl ad; strong Gen-Z pull</t>
        </is>
      </c>
      <c r="AC69" s="15" t="inlineStr">
        <is>
          <t>Pretty, prebiotic, apple-cider-vinegar soda</t>
        </is>
      </c>
      <c r="AD69" s="15" t="inlineStr">
        <is>
          <t>Trendy aesthetic plus a gut-health ACV story at low sugar.</t>
        </is>
      </c>
      <c r="AE69" s="32" t="n"/>
      <c r="AF69" s="34">
        <f>IF(AND(ISNUMBER($P69),ISNUMBER($AL69),$AL69&lt;&gt;0),ROUND($P69/$AL69*100,1),"")</f>
        <v/>
      </c>
      <c r="AG69" s="35">
        <f>IF(AND(ISNUMBER($S69),ISNUMBER($AL69),$AL69&lt;&gt;0),ROUND($S69/$AL69*100,2),"")</f>
        <v/>
      </c>
      <c r="AH69" s="34">
        <f>IF(AND(ISNUMBER($Q69),ISNUMBER($AL69),$AL69&lt;&gt;0),ROUND($Q69/$AL69*100,1),"")</f>
        <v/>
      </c>
      <c r="AI69" s="29">
        <f>IF(ISNUMBER($S69),IF($S69&lt;=1,"Yes","No"),"n/a")</f>
        <v/>
      </c>
      <c r="AJ69" s="29">
        <f>IF(ISNUMBER($S69),ROUND(MAX(0,MIN(100,100-$S69*2.5-IF(ISNUMBER($T69),$T69,0)*0.12+IF($S69&lt;=1,12,0))),0),"")</f>
        <v/>
      </c>
      <c r="AK69" s="29">
        <f>IF(ISNUMBER($Q69),IF($Q69&gt;=100,20,IF($Q69&gt;=30,10,0)),0)+IF(ISNUMBER($R69),IF($R69&gt;=100,20,0),0)+IF(ISNUMBER($P69),IF($P69&gt;=150,20,IF($P69&gt;=50,12,5)),0)+IF(ISNUMBER($S69),IF($S69&lt;=1,15,0),0)</f>
        <v/>
      </c>
      <c r="AL69" s="29" t="n">
        <v>355</v>
      </c>
      <c r="AM69" s="30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Poppi</t>
        </is>
      </c>
      <c r="B70" s="15" t="inlineStr">
        <is>
          <t>Poppi Prebiotic Soda | Classic Cola | 12-pack 355mL</t>
        </is>
      </c>
      <c r="C70" s="15" t="inlineStr">
        <is>
          <t>3) Functional beverage (still/sparkling)</t>
        </is>
      </c>
      <c r="D70" s="15" t="inlineStr">
        <is>
          <t>355 mL can</t>
        </is>
      </c>
      <c r="E70" s="29" t="n">
        <v>12</v>
      </c>
      <c r="F70" s="30" t="n"/>
      <c r="G70" s="31">
        <f>IF(AND(ISNUMBER($F70),ISNUMBER($E70),$E70&lt;&gt;0),$F70/$E70,"")</f>
        <v/>
      </c>
      <c r="H70" s="31">
        <f>IF(AND(ISNUMBER($F70),ISNUMBER($AL70),ISNUMBER($E70),($AL70*$E70)&lt;&gt;0),$F70/($AL70*$E70)*100,"")</f>
        <v/>
      </c>
      <c r="I70" s="32" t="n"/>
      <c r="J70" s="33" t="n"/>
      <c r="K70" s="31">
        <f>IF(AND(ISNUMBER($F70),ISNUMBER($J70)),$F70*(1-$J70),"")</f>
        <v/>
      </c>
      <c r="L70" s="32" t="n"/>
      <c r="M70" s="32" t="n"/>
      <c r="N70" s="31">
        <f>IF(ISNUMBER($F70),($F70-IF(ISNUMBER($AM70),$AM70,0))*(1-IF(ISNUMBER($J70),$J70,0)),"")</f>
        <v/>
      </c>
      <c r="O70" s="15" t="inlineStr">
        <is>
          <t>Classic Cola</t>
        </is>
      </c>
      <c r="P70" s="29" t="n">
        <v>0</v>
      </c>
      <c r="Q70" s="29" t="n">
        <v>10</v>
      </c>
      <c r="R70" s="15" t="inlineStr">
        <is>
          <t>Not listed</t>
        </is>
      </c>
      <c r="S70" s="29" t="n">
        <v>5</v>
      </c>
      <c r="T70" s="29" t="n">
        <v>25</v>
      </c>
      <c r="U70" s="15" t="inlineStr">
        <is>
          <t>Agave + stevia</t>
        </is>
      </c>
      <c r="V70" s="15" t="inlineStr">
        <is>
          <t>Prebiotic, apple cider vinegar, gut health, low sugar (cola/Doc Pop flavours ~40 mg caffeine from green tea; fruit flavours caffeine-free)</t>
        </is>
      </c>
      <c r="W70" s="32" t="n"/>
      <c r="X70" s="32" t="n"/>
      <c r="Y70" s="32" t="n"/>
      <c r="Z70" s="32" t="n"/>
      <c r="AA70" s="15" t="inlineStr">
        <is>
          <t>Very High</t>
        </is>
      </c>
      <c r="AB70" s="15" t="inlineStr">
        <is>
          <t>Viral brand; Super Bowl ad; strong Gen-Z pull</t>
        </is>
      </c>
      <c r="AC70" s="15" t="inlineStr">
        <is>
          <t>Pretty, prebiotic, apple-cider-vinegar soda</t>
        </is>
      </c>
      <c r="AD70" s="15" t="inlineStr">
        <is>
          <t>Trendy aesthetic plus a gut-health ACV story at low sugar.</t>
        </is>
      </c>
      <c r="AE70" s="32" t="n"/>
      <c r="AF70" s="34">
        <f>IF(AND(ISNUMBER($P70),ISNUMBER($AL70),$AL70&lt;&gt;0),ROUND($P70/$AL70*100,1),"")</f>
        <v/>
      </c>
      <c r="AG70" s="35">
        <f>IF(AND(ISNUMBER($S70),ISNUMBER($AL70),$AL70&lt;&gt;0),ROUND($S70/$AL70*100,2),"")</f>
        <v/>
      </c>
      <c r="AH70" s="34">
        <f>IF(AND(ISNUMBER($Q70),ISNUMBER($AL70),$AL70&lt;&gt;0),ROUND($Q70/$AL70*100,1),"")</f>
        <v/>
      </c>
      <c r="AI70" s="29">
        <f>IF(ISNUMBER($S70),IF($S70&lt;=1,"Yes","No"),"n/a")</f>
        <v/>
      </c>
      <c r="AJ70" s="29">
        <f>IF(ISNUMBER($S70),ROUND(MAX(0,MIN(100,100-$S70*2.5-IF(ISNUMBER($T70),$T70,0)*0.12+IF($S70&lt;=1,12,0))),0),"")</f>
        <v/>
      </c>
      <c r="AK70" s="29">
        <f>IF(ISNUMBER($Q70),IF($Q70&gt;=100,20,IF($Q70&gt;=30,10,0)),0)+IF(ISNUMBER($R70),IF($R70&gt;=100,20,0),0)+IF(ISNUMBER($P70),IF($P70&gt;=150,20,IF($P70&gt;=50,12,5)),0)+IF(ISNUMBER($S70),IF($S70&lt;=1,15,0),0)</f>
        <v/>
      </c>
      <c r="AL70" s="29" t="n">
        <v>355</v>
      </c>
      <c r="AM70" s="30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Poppi</t>
        </is>
      </c>
      <c r="B71" s="15" t="inlineStr">
        <is>
          <t>Poppi Prebiotic Soda | Classic Cola | 15-pack 355mL</t>
        </is>
      </c>
      <c r="C71" s="15" t="inlineStr">
        <is>
          <t>3) Functional beverage (still/sparkling)</t>
        </is>
      </c>
      <c r="D71" s="15" t="inlineStr">
        <is>
          <t>355 mL can</t>
        </is>
      </c>
      <c r="E71" s="29" t="n">
        <v>15</v>
      </c>
      <c r="F71" s="30" t="n"/>
      <c r="G71" s="31">
        <f>IF(AND(ISNUMBER($F71),ISNUMBER($E71),$E71&lt;&gt;0),$F71/$E71,"")</f>
        <v/>
      </c>
      <c r="H71" s="31">
        <f>IF(AND(ISNUMBER($F71),ISNUMBER($AL71),ISNUMBER($E71),($AL71*$E71)&lt;&gt;0),$F71/($AL71*$E71)*100,"")</f>
        <v/>
      </c>
      <c r="I71" s="32" t="n"/>
      <c r="J71" s="33" t="n"/>
      <c r="K71" s="31">
        <f>IF(AND(ISNUMBER($F71),ISNUMBER($J71)),$F71*(1-$J71),"")</f>
        <v/>
      </c>
      <c r="L71" s="32" t="n"/>
      <c r="M71" s="32" t="n"/>
      <c r="N71" s="31">
        <f>IF(ISNUMBER($F71),($F71-IF(ISNUMBER($AM71),$AM71,0))*(1-IF(ISNUMBER($J71),$J71,0)),"")</f>
        <v/>
      </c>
      <c r="O71" s="15" t="inlineStr">
        <is>
          <t>Classic Cola</t>
        </is>
      </c>
      <c r="P71" s="29" t="n">
        <v>0</v>
      </c>
      <c r="Q71" s="29" t="n">
        <v>10</v>
      </c>
      <c r="R71" s="15" t="inlineStr">
        <is>
          <t>Not listed</t>
        </is>
      </c>
      <c r="S71" s="29" t="n">
        <v>5</v>
      </c>
      <c r="T71" s="29" t="n">
        <v>25</v>
      </c>
      <c r="U71" s="15" t="inlineStr">
        <is>
          <t>Agave + stevia</t>
        </is>
      </c>
      <c r="V71" s="15" t="inlineStr">
        <is>
          <t>Prebiotic, apple cider vinegar, gut health, low sugar (cola/Doc Pop flavours ~40 mg caffeine from green tea; fruit flavours caffeine-free)</t>
        </is>
      </c>
      <c r="W71" s="32" t="n"/>
      <c r="X71" s="32" t="n"/>
      <c r="Y71" s="32" t="n"/>
      <c r="Z71" s="32" t="n"/>
      <c r="AA71" s="15" t="inlineStr">
        <is>
          <t>Very High</t>
        </is>
      </c>
      <c r="AB71" s="15" t="inlineStr">
        <is>
          <t>Viral brand; Super Bowl ad; strong Gen-Z pull</t>
        </is>
      </c>
      <c r="AC71" s="15" t="inlineStr">
        <is>
          <t>Pretty, prebiotic, apple-cider-vinegar soda</t>
        </is>
      </c>
      <c r="AD71" s="15" t="inlineStr">
        <is>
          <t>Trendy aesthetic plus a gut-health ACV story at low sugar.</t>
        </is>
      </c>
      <c r="AE71" s="32" t="n"/>
      <c r="AF71" s="34">
        <f>IF(AND(ISNUMBER($P71),ISNUMBER($AL71),$AL71&lt;&gt;0),ROUND($P71/$AL71*100,1),"")</f>
        <v/>
      </c>
      <c r="AG71" s="35">
        <f>IF(AND(ISNUMBER($S71),ISNUMBER($AL71),$AL71&lt;&gt;0),ROUND($S71/$AL71*100,2),"")</f>
        <v/>
      </c>
      <c r="AH71" s="34">
        <f>IF(AND(ISNUMBER($Q71),ISNUMBER($AL71),$AL71&lt;&gt;0),ROUND($Q71/$AL71*100,1),"")</f>
        <v/>
      </c>
      <c r="AI71" s="29">
        <f>IF(ISNUMBER($S71),IF($S71&lt;=1,"Yes","No"),"n/a")</f>
        <v/>
      </c>
      <c r="AJ71" s="29">
        <f>IF(ISNUMBER($S71),ROUND(MAX(0,MIN(100,100-$S71*2.5-IF(ISNUMBER($T71),$T71,0)*0.12+IF($S71&lt;=1,12,0))),0),"")</f>
        <v/>
      </c>
      <c r="AK71" s="29">
        <f>IF(ISNUMBER($Q71),IF($Q71&gt;=100,20,IF($Q71&gt;=30,10,0)),0)+IF(ISNUMBER($R71),IF($R71&gt;=100,20,0),0)+IF(ISNUMBER($P71),IF($P71&gt;=150,20,IF($P71&gt;=50,12,5)),0)+IF(ISNUMBER($S71),IF($S71&lt;=1,15,0),0)</f>
        <v/>
      </c>
      <c r="AL71" s="29" t="n">
        <v>355</v>
      </c>
      <c r="AM71" s="30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Poppi</t>
        </is>
      </c>
      <c r="B72" s="15" t="inlineStr">
        <is>
          <t>Poppi Prebiotic Soda | Classic Cola | 18-pack 355mL</t>
        </is>
      </c>
      <c r="C72" s="15" t="inlineStr">
        <is>
          <t>3) Functional beverage (still/sparkling)</t>
        </is>
      </c>
      <c r="D72" s="15" t="inlineStr">
        <is>
          <t>355 mL can</t>
        </is>
      </c>
      <c r="E72" s="29" t="n">
        <v>18</v>
      </c>
      <c r="F72" s="30" t="n"/>
      <c r="G72" s="31">
        <f>IF(AND(ISNUMBER($F72),ISNUMBER($E72),$E72&lt;&gt;0),$F72/$E72,"")</f>
        <v/>
      </c>
      <c r="H72" s="31">
        <f>IF(AND(ISNUMBER($F72),ISNUMBER($AL72),ISNUMBER($E72),($AL72*$E72)&lt;&gt;0),$F72/($AL72*$E72)*100,"")</f>
        <v/>
      </c>
      <c r="I72" s="32" t="n"/>
      <c r="J72" s="33" t="n"/>
      <c r="K72" s="31">
        <f>IF(AND(ISNUMBER($F72),ISNUMBER($J72)),$F72*(1-$J72),"")</f>
        <v/>
      </c>
      <c r="L72" s="32" t="n"/>
      <c r="M72" s="32" t="n"/>
      <c r="N72" s="31">
        <f>IF(ISNUMBER($F72),($F72-IF(ISNUMBER($AM72),$AM72,0))*(1-IF(ISNUMBER($J72),$J72,0)),"")</f>
        <v/>
      </c>
      <c r="O72" s="15" t="inlineStr">
        <is>
          <t>Classic Cola</t>
        </is>
      </c>
      <c r="P72" s="29" t="n">
        <v>0</v>
      </c>
      <c r="Q72" s="29" t="n">
        <v>10</v>
      </c>
      <c r="R72" s="15" t="inlineStr">
        <is>
          <t>Not listed</t>
        </is>
      </c>
      <c r="S72" s="29" t="n">
        <v>5</v>
      </c>
      <c r="T72" s="29" t="n">
        <v>25</v>
      </c>
      <c r="U72" s="15" t="inlineStr">
        <is>
          <t>Agave + stevia</t>
        </is>
      </c>
      <c r="V72" s="15" t="inlineStr">
        <is>
          <t>Prebiotic, apple cider vinegar, gut health, low sugar (cola/Doc Pop flavours ~40 mg caffeine from green tea; fruit flavours caffeine-free)</t>
        </is>
      </c>
      <c r="W72" s="32" t="n"/>
      <c r="X72" s="32" t="n"/>
      <c r="Y72" s="32" t="n"/>
      <c r="Z72" s="32" t="n"/>
      <c r="AA72" s="15" t="inlineStr">
        <is>
          <t>Very High</t>
        </is>
      </c>
      <c r="AB72" s="15" t="inlineStr">
        <is>
          <t>Viral brand; Super Bowl ad; strong Gen-Z pull</t>
        </is>
      </c>
      <c r="AC72" s="15" t="inlineStr">
        <is>
          <t>Pretty, prebiotic, apple-cider-vinegar soda</t>
        </is>
      </c>
      <c r="AD72" s="15" t="inlineStr">
        <is>
          <t>Trendy aesthetic plus a gut-health ACV story at low sugar.</t>
        </is>
      </c>
      <c r="AE72" s="32" t="n"/>
      <c r="AF72" s="34">
        <f>IF(AND(ISNUMBER($P72),ISNUMBER($AL72),$AL72&lt;&gt;0),ROUND($P72/$AL72*100,1),"")</f>
        <v/>
      </c>
      <c r="AG72" s="35">
        <f>IF(AND(ISNUMBER($S72),ISNUMBER($AL72),$AL72&lt;&gt;0),ROUND($S72/$AL72*100,2),"")</f>
        <v/>
      </c>
      <c r="AH72" s="34">
        <f>IF(AND(ISNUMBER($Q72),ISNUMBER($AL72),$AL72&lt;&gt;0),ROUND($Q72/$AL72*100,1),"")</f>
        <v/>
      </c>
      <c r="AI72" s="29">
        <f>IF(ISNUMBER($S72),IF($S72&lt;=1,"Yes","No"),"n/a")</f>
        <v/>
      </c>
      <c r="AJ72" s="29">
        <f>IF(ISNUMBER($S72),ROUND(MAX(0,MIN(100,100-$S72*2.5-IF(ISNUMBER($T72),$T72,0)*0.12+IF($S72&lt;=1,12,0))),0),"")</f>
        <v/>
      </c>
      <c r="AK72" s="29">
        <f>IF(ISNUMBER($Q72),IF($Q72&gt;=100,20,IF($Q72&gt;=30,10,0)),0)+IF(ISNUMBER($R72),IF($R72&gt;=100,20,0),0)+IF(ISNUMBER($P72),IF($P72&gt;=150,20,IF($P72&gt;=50,12,5)),0)+IF(ISNUMBER($S72),IF($S72&lt;=1,15,0),0)</f>
        <v/>
      </c>
      <c r="AL72" s="29" t="n">
        <v>355</v>
      </c>
      <c r="AM72" s="30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Poppi</t>
        </is>
      </c>
      <c r="B73" s="15" t="inlineStr">
        <is>
          <t>Poppi Prebiotic Soda | Classic Cola | 24-pack 355mL</t>
        </is>
      </c>
      <c r="C73" s="15" t="inlineStr">
        <is>
          <t>3) Functional beverage (still/sparkling)</t>
        </is>
      </c>
      <c r="D73" s="15" t="inlineStr">
        <is>
          <t>355 mL can</t>
        </is>
      </c>
      <c r="E73" s="29" t="n">
        <v>24</v>
      </c>
      <c r="F73" s="30" t="n"/>
      <c r="G73" s="31">
        <f>IF(AND(ISNUMBER($F73),ISNUMBER($E73),$E73&lt;&gt;0),$F73/$E73,"")</f>
        <v/>
      </c>
      <c r="H73" s="31">
        <f>IF(AND(ISNUMBER($F73),ISNUMBER($AL73),ISNUMBER($E73),($AL73*$E73)&lt;&gt;0),$F73/($AL73*$E73)*100,"")</f>
        <v/>
      </c>
      <c r="I73" s="32" t="n"/>
      <c r="J73" s="33" t="n"/>
      <c r="K73" s="31">
        <f>IF(AND(ISNUMBER($F73),ISNUMBER($J73)),$F73*(1-$J73),"")</f>
        <v/>
      </c>
      <c r="L73" s="32" t="n"/>
      <c r="M73" s="32" t="n"/>
      <c r="N73" s="31">
        <f>IF(ISNUMBER($F73),($F73-IF(ISNUMBER($AM73),$AM73,0))*(1-IF(ISNUMBER($J73),$J73,0)),"")</f>
        <v/>
      </c>
      <c r="O73" s="15" t="inlineStr">
        <is>
          <t>Classic Cola</t>
        </is>
      </c>
      <c r="P73" s="29" t="n">
        <v>0</v>
      </c>
      <c r="Q73" s="29" t="n">
        <v>10</v>
      </c>
      <c r="R73" s="15" t="inlineStr">
        <is>
          <t>Not listed</t>
        </is>
      </c>
      <c r="S73" s="29" t="n">
        <v>5</v>
      </c>
      <c r="T73" s="29" t="n">
        <v>25</v>
      </c>
      <c r="U73" s="15" t="inlineStr">
        <is>
          <t>Agave + stevia</t>
        </is>
      </c>
      <c r="V73" s="15" t="inlineStr">
        <is>
          <t>Prebiotic, apple cider vinegar, gut health, low sugar (cola/Doc Pop flavours ~40 mg caffeine from green tea; fruit flavours caffeine-free)</t>
        </is>
      </c>
      <c r="W73" s="32" t="n"/>
      <c r="X73" s="32" t="n"/>
      <c r="Y73" s="32" t="n"/>
      <c r="Z73" s="32" t="n"/>
      <c r="AA73" s="15" t="inlineStr">
        <is>
          <t>Very High</t>
        </is>
      </c>
      <c r="AB73" s="15" t="inlineStr">
        <is>
          <t>Viral brand; Super Bowl ad; strong Gen-Z pull</t>
        </is>
      </c>
      <c r="AC73" s="15" t="inlineStr">
        <is>
          <t>Pretty, prebiotic, apple-cider-vinegar soda</t>
        </is>
      </c>
      <c r="AD73" s="15" t="inlineStr">
        <is>
          <t>Trendy aesthetic plus a gut-health ACV story at low sugar.</t>
        </is>
      </c>
      <c r="AE73" s="32" t="n"/>
      <c r="AF73" s="34">
        <f>IF(AND(ISNUMBER($P73),ISNUMBER($AL73),$AL73&lt;&gt;0),ROUND($P73/$AL73*100,1),"")</f>
        <v/>
      </c>
      <c r="AG73" s="35">
        <f>IF(AND(ISNUMBER($S73),ISNUMBER($AL73),$AL73&lt;&gt;0),ROUND($S73/$AL73*100,2),"")</f>
        <v/>
      </c>
      <c r="AH73" s="34">
        <f>IF(AND(ISNUMBER($Q73),ISNUMBER($AL73),$AL73&lt;&gt;0),ROUND($Q73/$AL73*100,1),"")</f>
        <v/>
      </c>
      <c r="AI73" s="29">
        <f>IF(ISNUMBER($S73),IF($S73&lt;=1,"Yes","No"),"n/a")</f>
        <v/>
      </c>
      <c r="AJ73" s="29">
        <f>IF(ISNUMBER($S73),ROUND(MAX(0,MIN(100,100-$S73*2.5-IF(ISNUMBER($T73),$T73,0)*0.12+IF($S73&lt;=1,12,0))),0),"")</f>
        <v/>
      </c>
      <c r="AK73" s="29">
        <f>IF(ISNUMBER($Q73),IF($Q73&gt;=100,20,IF($Q73&gt;=30,10,0)),0)+IF(ISNUMBER($R73),IF($R73&gt;=100,20,0),0)+IF(ISNUMBER($P73),IF($P73&gt;=150,20,IF($P73&gt;=50,12,5)),0)+IF(ISNUMBER($S73),IF($S73&lt;=1,15,0),0)</f>
        <v/>
      </c>
      <c r="AL73" s="29" t="n">
        <v>355</v>
      </c>
      <c r="AM73" s="30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Poppi</t>
        </is>
      </c>
      <c r="B74" s="15" t="inlineStr">
        <is>
          <t>Poppi Prebiotic Soda | Cherry Limeade | single 355mL</t>
        </is>
      </c>
      <c r="C74" s="15" t="inlineStr">
        <is>
          <t>3) Functional beverage (still/sparkling)</t>
        </is>
      </c>
      <c r="D74" s="15" t="inlineStr">
        <is>
          <t>355 mL can</t>
        </is>
      </c>
      <c r="E74" s="29" t="n">
        <v>1</v>
      </c>
      <c r="F74" s="30" t="n"/>
      <c r="G74" s="31">
        <f>IF(AND(ISNUMBER($F74),ISNUMBER($E74),$E74&lt;&gt;0),$F74/$E74,"")</f>
        <v/>
      </c>
      <c r="H74" s="31">
        <f>IF(AND(ISNUMBER($F74),ISNUMBER($AL74),ISNUMBER($E74),($AL74*$E74)&lt;&gt;0),$F74/($AL74*$E74)*100,"")</f>
        <v/>
      </c>
      <c r="I74" s="32" t="n"/>
      <c r="J74" s="33" t="n"/>
      <c r="K74" s="31">
        <f>IF(AND(ISNUMBER($F74),ISNUMBER($J74)),$F74*(1-$J74),"")</f>
        <v/>
      </c>
      <c r="L74" s="32" t="n"/>
      <c r="M74" s="32" t="n"/>
      <c r="N74" s="31">
        <f>IF(ISNUMBER($F74),($F74-IF(ISNUMBER($AM74),$AM74,0))*(1-IF(ISNUMBER($J74),$J74,0)),"")</f>
        <v/>
      </c>
      <c r="O74" s="15" t="inlineStr">
        <is>
          <t>Cherry Limeade</t>
        </is>
      </c>
      <c r="P74" s="29" t="n">
        <v>0</v>
      </c>
      <c r="Q74" s="29" t="n">
        <v>10</v>
      </c>
      <c r="R74" s="15" t="inlineStr">
        <is>
          <t>Not listed</t>
        </is>
      </c>
      <c r="S74" s="29" t="n">
        <v>5</v>
      </c>
      <c r="T74" s="29" t="n">
        <v>25</v>
      </c>
      <c r="U74" s="15" t="inlineStr">
        <is>
          <t>Agave + stevia</t>
        </is>
      </c>
      <c r="V74" s="15" t="inlineStr">
        <is>
          <t>Prebiotic, apple cider vinegar, gut health, low sugar (cola/Doc Pop flavours ~40 mg caffeine from green tea; fruit flavours caffeine-free)</t>
        </is>
      </c>
      <c r="W74" s="32" t="n"/>
      <c r="X74" s="32" t="n"/>
      <c r="Y74" s="32" t="n"/>
      <c r="Z74" s="32" t="n"/>
      <c r="AA74" s="15" t="inlineStr">
        <is>
          <t>Very High</t>
        </is>
      </c>
      <c r="AB74" s="15" t="inlineStr">
        <is>
          <t>Viral brand; Super Bowl ad; strong Gen-Z pull</t>
        </is>
      </c>
      <c r="AC74" s="15" t="inlineStr">
        <is>
          <t>Pretty, prebiotic, apple-cider-vinegar soda</t>
        </is>
      </c>
      <c r="AD74" s="15" t="inlineStr">
        <is>
          <t>Trendy aesthetic plus a gut-health ACV story at low sugar.</t>
        </is>
      </c>
      <c r="AE74" s="32" t="n"/>
      <c r="AF74" s="34">
        <f>IF(AND(ISNUMBER($P74),ISNUMBER($AL74),$AL74&lt;&gt;0),ROUND($P74/$AL74*100,1),"")</f>
        <v/>
      </c>
      <c r="AG74" s="35">
        <f>IF(AND(ISNUMBER($S74),ISNUMBER($AL74),$AL74&lt;&gt;0),ROUND($S74/$AL74*100,2),"")</f>
        <v/>
      </c>
      <c r="AH74" s="34">
        <f>IF(AND(ISNUMBER($Q74),ISNUMBER($AL74),$AL74&lt;&gt;0),ROUND($Q74/$AL74*100,1),"")</f>
        <v/>
      </c>
      <c r="AI74" s="29">
        <f>IF(ISNUMBER($S74),IF($S74&lt;=1,"Yes","No"),"n/a")</f>
        <v/>
      </c>
      <c r="AJ74" s="29">
        <f>IF(ISNUMBER($S74),ROUND(MAX(0,MIN(100,100-$S74*2.5-IF(ISNUMBER($T74),$T74,0)*0.12+IF($S74&lt;=1,12,0))),0),"")</f>
        <v/>
      </c>
      <c r="AK74" s="29">
        <f>IF(ISNUMBER($Q74),IF($Q74&gt;=100,20,IF($Q74&gt;=30,10,0)),0)+IF(ISNUMBER($R74),IF($R74&gt;=100,20,0),0)+IF(ISNUMBER($P74),IF($P74&gt;=150,20,IF($P74&gt;=50,12,5)),0)+IF(ISNUMBER($S74),IF($S74&lt;=1,15,0),0)</f>
        <v/>
      </c>
      <c r="AL74" s="29" t="n">
        <v>355</v>
      </c>
      <c r="AM74" s="30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Poppi</t>
        </is>
      </c>
      <c r="B75" s="15" t="inlineStr">
        <is>
          <t>Poppi Prebiotic Soda | Cherry Limeade | 8-pack 355mL</t>
        </is>
      </c>
      <c r="C75" s="15" t="inlineStr">
        <is>
          <t>3) Functional beverage (still/sparkling)</t>
        </is>
      </c>
      <c r="D75" s="15" t="inlineStr">
        <is>
          <t>355 mL can</t>
        </is>
      </c>
      <c r="E75" s="29" t="n">
        <v>8</v>
      </c>
      <c r="F75" s="30" t="n"/>
      <c r="G75" s="31">
        <f>IF(AND(ISNUMBER($F75),ISNUMBER($E75),$E75&lt;&gt;0),$F75/$E75,"")</f>
        <v/>
      </c>
      <c r="H75" s="31">
        <f>IF(AND(ISNUMBER($F75),ISNUMBER($AL75),ISNUMBER($E75),($AL75*$E75)&lt;&gt;0),$F75/($AL75*$E75)*100,"")</f>
        <v/>
      </c>
      <c r="I75" s="32" t="n"/>
      <c r="J75" s="33" t="n"/>
      <c r="K75" s="31">
        <f>IF(AND(ISNUMBER($F75),ISNUMBER($J75)),$F75*(1-$J75),"")</f>
        <v/>
      </c>
      <c r="L75" s="32" t="n"/>
      <c r="M75" s="32" t="n"/>
      <c r="N75" s="31">
        <f>IF(ISNUMBER($F75),($F75-IF(ISNUMBER($AM75),$AM75,0))*(1-IF(ISNUMBER($J75),$J75,0)),"")</f>
        <v/>
      </c>
      <c r="O75" s="15" t="inlineStr">
        <is>
          <t>Cherry Limeade</t>
        </is>
      </c>
      <c r="P75" s="29" t="n">
        <v>0</v>
      </c>
      <c r="Q75" s="29" t="n">
        <v>10</v>
      </c>
      <c r="R75" s="15" t="inlineStr">
        <is>
          <t>Not listed</t>
        </is>
      </c>
      <c r="S75" s="29" t="n">
        <v>5</v>
      </c>
      <c r="T75" s="29" t="n">
        <v>25</v>
      </c>
      <c r="U75" s="15" t="inlineStr">
        <is>
          <t>Agave + stevia</t>
        </is>
      </c>
      <c r="V75" s="15" t="inlineStr">
        <is>
          <t>Prebiotic, apple cider vinegar, gut health, low sugar (cola/Doc Pop flavours ~40 mg caffeine from green tea; fruit flavours caffeine-free)</t>
        </is>
      </c>
      <c r="W75" s="32" t="n"/>
      <c r="X75" s="32" t="n"/>
      <c r="Y75" s="32" t="n"/>
      <c r="Z75" s="32" t="n"/>
      <c r="AA75" s="15" t="inlineStr">
        <is>
          <t>Very High</t>
        </is>
      </c>
      <c r="AB75" s="15" t="inlineStr">
        <is>
          <t>Viral brand; Super Bowl ad; strong Gen-Z pull</t>
        </is>
      </c>
      <c r="AC75" s="15" t="inlineStr">
        <is>
          <t>Pretty, prebiotic, apple-cider-vinegar soda</t>
        </is>
      </c>
      <c r="AD75" s="15" t="inlineStr">
        <is>
          <t>Trendy aesthetic plus a gut-health ACV story at low sugar.</t>
        </is>
      </c>
      <c r="AE75" s="32" t="n"/>
      <c r="AF75" s="34">
        <f>IF(AND(ISNUMBER($P75),ISNUMBER($AL75),$AL75&lt;&gt;0),ROUND($P75/$AL75*100,1),"")</f>
        <v/>
      </c>
      <c r="AG75" s="35">
        <f>IF(AND(ISNUMBER($S75),ISNUMBER($AL75),$AL75&lt;&gt;0),ROUND($S75/$AL75*100,2),"")</f>
        <v/>
      </c>
      <c r="AH75" s="34">
        <f>IF(AND(ISNUMBER($Q75),ISNUMBER($AL75),$AL75&lt;&gt;0),ROUND($Q75/$AL75*100,1),"")</f>
        <v/>
      </c>
      <c r="AI75" s="29">
        <f>IF(ISNUMBER($S75),IF($S75&lt;=1,"Yes","No"),"n/a")</f>
        <v/>
      </c>
      <c r="AJ75" s="29">
        <f>IF(ISNUMBER($S75),ROUND(MAX(0,MIN(100,100-$S75*2.5-IF(ISNUMBER($T75),$T75,0)*0.12+IF($S75&lt;=1,12,0))),0),"")</f>
        <v/>
      </c>
      <c r="AK75" s="29">
        <f>IF(ISNUMBER($Q75),IF($Q75&gt;=100,20,IF($Q75&gt;=30,10,0)),0)+IF(ISNUMBER($R75),IF($R75&gt;=100,20,0),0)+IF(ISNUMBER($P75),IF($P75&gt;=150,20,IF($P75&gt;=50,12,5)),0)+IF(ISNUMBER($S75),IF($S75&lt;=1,15,0),0)</f>
        <v/>
      </c>
      <c r="AL75" s="29" t="n">
        <v>355</v>
      </c>
      <c r="AM75" s="30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Poppi</t>
        </is>
      </c>
      <c r="B76" s="15" t="inlineStr">
        <is>
          <t>Poppi Prebiotic Soda | Cherry Limeade | 12-pack 355mL</t>
        </is>
      </c>
      <c r="C76" s="15" t="inlineStr">
        <is>
          <t>3) Functional beverage (still/sparkling)</t>
        </is>
      </c>
      <c r="D76" s="15" t="inlineStr">
        <is>
          <t>355 mL can</t>
        </is>
      </c>
      <c r="E76" s="29" t="n">
        <v>12</v>
      </c>
      <c r="F76" s="30" t="n"/>
      <c r="G76" s="31">
        <f>IF(AND(ISNUMBER($F76),ISNUMBER($E76),$E76&lt;&gt;0),$F76/$E76,"")</f>
        <v/>
      </c>
      <c r="H76" s="31">
        <f>IF(AND(ISNUMBER($F76),ISNUMBER($AL76),ISNUMBER($E76),($AL76*$E76)&lt;&gt;0),$F76/($AL76*$E76)*100,"")</f>
        <v/>
      </c>
      <c r="I76" s="32" t="n"/>
      <c r="J76" s="33" t="n"/>
      <c r="K76" s="31">
        <f>IF(AND(ISNUMBER($F76),ISNUMBER($J76)),$F76*(1-$J76),"")</f>
        <v/>
      </c>
      <c r="L76" s="32" t="n"/>
      <c r="M76" s="32" t="n"/>
      <c r="N76" s="31">
        <f>IF(ISNUMBER($F76),($F76-IF(ISNUMBER($AM76),$AM76,0))*(1-IF(ISNUMBER($J76),$J76,0)),"")</f>
        <v/>
      </c>
      <c r="O76" s="15" t="inlineStr">
        <is>
          <t>Cherry Limeade</t>
        </is>
      </c>
      <c r="P76" s="29" t="n">
        <v>0</v>
      </c>
      <c r="Q76" s="29" t="n">
        <v>10</v>
      </c>
      <c r="R76" s="15" t="inlineStr">
        <is>
          <t>Not listed</t>
        </is>
      </c>
      <c r="S76" s="29" t="n">
        <v>5</v>
      </c>
      <c r="T76" s="29" t="n">
        <v>25</v>
      </c>
      <c r="U76" s="15" t="inlineStr">
        <is>
          <t>Agave + stevia</t>
        </is>
      </c>
      <c r="V76" s="15" t="inlineStr">
        <is>
          <t>Prebiotic, apple cider vinegar, gut health, low sugar (cola/Doc Pop flavours ~40 mg caffeine from green tea; fruit flavours caffeine-free)</t>
        </is>
      </c>
      <c r="W76" s="32" t="n"/>
      <c r="X76" s="32" t="n"/>
      <c r="Y76" s="32" t="n"/>
      <c r="Z76" s="32" t="n"/>
      <c r="AA76" s="15" t="inlineStr">
        <is>
          <t>Very High</t>
        </is>
      </c>
      <c r="AB76" s="15" t="inlineStr">
        <is>
          <t>Viral brand; Super Bowl ad; strong Gen-Z pull</t>
        </is>
      </c>
      <c r="AC76" s="15" t="inlineStr">
        <is>
          <t>Pretty, prebiotic, apple-cider-vinegar soda</t>
        </is>
      </c>
      <c r="AD76" s="15" t="inlineStr">
        <is>
          <t>Trendy aesthetic plus a gut-health ACV story at low sugar.</t>
        </is>
      </c>
      <c r="AE76" s="32" t="n"/>
      <c r="AF76" s="34">
        <f>IF(AND(ISNUMBER($P76),ISNUMBER($AL76),$AL76&lt;&gt;0),ROUND($P76/$AL76*100,1),"")</f>
        <v/>
      </c>
      <c r="AG76" s="35">
        <f>IF(AND(ISNUMBER($S76),ISNUMBER($AL76),$AL76&lt;&gt;0),ROUND($S76/$AL76*100,2),"")</f>
        <v/>
      </c>
      <c r="AH76" s="34">
        <f>IF(AND(ISNUMBER($Q76),ISNUMBER($AL76),$AL76&lt;&gt;0),ROUND($Q76/$AL76*100,1),"")</f>
        <v/>
      </c>
      <c r="AI76" s="29">
        <f>IF(ISNUMBER($S76),IF($S76&lt;=1,"Yes","No"),"n/a")</f>
        <v/>
      </c>
      <c r="AJ76" s="29">
        <f>IF(ISNUMBER($S76),ROUND(MAX(0,MIN(100,100-$S76*2.5-IF(ISNUMBER($T76),$T76,0)*0.12+IF($S76&lt;=1,12,0))),0),"")</f>
        <v/>
      </c>
      <c r="AK76" s="29">
        <f>IF(ISNUMBER($Q76),IF($Q76&gt;=100,20,IF($Q76&gt;=30,10,0)),0)+IF(ISNUMBER($R76),IF($R76&gt;=100,20,0),0)+IF(ISNUMBER($P76),IF($P76&gt;=150,20,IF($P76&gt;=50,12,5)),0)+IF(ISNUMBER($S76),IF($S76&lt;=1,15,0),0)</f>
        <v/>
      </c>
      <c r="AL76" s="29" t="n">
        <v>355</v>
      </c>
      <c r="AM76" s="30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Poppi</t>
        </is>
      </c>
      <c r="B77" s="15" t="inlineStr">
        <is>
          <t>Poppi Prebiotic Soda | Cherry Limeade | 15-pack 355mL</t>
        </is>
      </c>
      <c r="C77" s="15" t="inlineStr">
        <is>
          <t>3) Functional beverage (still/sparkling)</t>
        </is>
      </c>
      <c r="D77" s="15" t="inlineStr">
        <is>
          <t>355 mL can</t>
        </is>
      </c>
      <c r="E77" s="29" t="n">
        <v>15</v>
      </c>
      <c r="F77" s="30" t="n"/>
      <c r="G77" s="31">
        <f>IF(AND(ISNUMBER($F77),ISNUMBER($E77),$E77&lt;&gt;0),$F77/$E77,"")</f>
        <v/>
      </c>
      <c r="H77" s="31">
        <f>IF(AND(ISNUMBER($F77),ISNUMBER($AL77),ISNUMBER($E77),($AL77*$E77)&lt;&gt;0),$F77/($AL77*$E77)*100,"")</f>
        <v/>
      </c>
      <c r="I77" s="32" t="n"/>
      <c r="J77" s="33" t="n"/>
      <c r="K77" s="31">
        <f>IF(AND(ISNUMBER($F77),ISNUMBER($J77)),$F77*(1-$J77),"")</f>
        <v/>
      </c>
      <c r="L77" s="32" t="n"/>
      <c r="M77" s="32" t="n"/>
      <c r="N77" s="31">
        <f>IF(ISNUMBER($F77),($F77-IF(ISNUMBER($AM77),$AM77,0))*(1-IF(ISNUMBER($J77),$J77,0)),"")</f>
        <v/>
      </c>
      <c r="O77" s="15" t="inlineStr">
        <is>
          <t>Cherry Limeade</t>
        </is>
      </c>
      <c r="P77" s="29" t="n">
        <v>0</v>
      </c>
      <c r="Q77" s="29" t="n">
        <v>10</v>
      </c>
      <c r="R77" s="15" t="inlineStr">
        <is>
          <t>Not listed</t>
        </is>
      </c>
      <c r="S77" s="29" t="n">
        <v>5</v>
      </c>
      <c r="T77" s="29" t="n">
        <v>25</v>
      </c>
      <c r="U77" s="15" t="inlineStr">
        <is>
          <t>Agave + stevia</t>
        </is>
      </c>
      <c r="V77" s="15" t="inlineStr">
        <is>
          <t>Prebiotic, apple cider vinegar, gut health, low sugar (cola/Doc Pop flavours ~40 mg caffeine from green tea; fruit flavours caffeine-free)</t>
        </is>
      </c>
      <c r="W77" s="32" t="n"/>
      <c r="X77" s="32" t="n"/>
      <c r="Y77" s="32" t="n"/>
      <c r="Z77" s="32" t="n"/>
      <c r="AA77" s="15" t="inlineStr">
        <is>
          <t>Very High</t>
        </is>
      </c>
      <c r="AB77" s="15" t="inlineStr">
        <is>
          <t>Viral brand; Super Bowl ad; strong Gen-Z pull</t>
        </is>
      </c>
      <c r="AC77" s="15" t="inlineStr">
        <is>
          <t>Pretty, prebiotic, apple-cider-vinegar soda</t>
        </is>
      </c>
      <c r="AD77" s="15" t="inlineStr">
        <is>
          <t>Trendy aesthetic plus a gut-health ACV story at low sugar.</t>
        </is>
      </c>
      <c r="AE77" s="32" t="n"/>
      <c r="AF77" s="34">
        <f>IF(AND(ISNUMBER($P77),ISNUMBER($AL77),$AL77&lt;&gt;0),ROUND($P77/$AL77*100,1),"")</f>
        <v/>
      </c>
      <c r="AG77" s="35">
        <f>IF(AND(ISNUMBER($S77),ISNUMBER($AL77),$AL77&lt;&gt;0),ROUND($S77/$AL77*100,2),"")</f>
        <v/>
      </c>
      <c r="AH77" s="34">
        <f>IF(AND(ISNUMBER($Q77),ISNUMBER($AL77),$AL77&lt;&gt;0),ROUND($Q77/$AL77*100,1),"")</f>
        <v/>
      </c>
      <c r="AI77" s="29">
        <f>IF(ISNUMBER($S77),IF($S77&lt;=1,"Yes","No"),"n/a")</f>
        <v/>
      </c>
      <c r="AJ77" s="29">
        <f>IF(ISNUMBER($S77),ROUND(MAX(0,MIN(100,100-$S77*2.5-IF(ISNUMBER($T77),$T77,0)*0.12+IF($S77&lt;=1,12,0))),0),"")</f>
        <v/>
      </c>
      <c r="AK77" s="29">
        <f>IF(ISNUMBER($Q77),IF($Q77&gt;=100,20,IF($Q77&gt;=30,10,0)),0)+IF(ISNUMBER($R77),IF($R77&gt;=100,20,0),0)+IF(ISNUMBER($P77),IF($P77&gt;=150,20,IF($P77&gt;=50,12,5)),0)+IF(ISNUMBER($S77),IF($S77&lt;=1,15,0),0)</f>
        <v/>
      </c>
      <c r="AL77" s="29" t="n">
        <v>355</v>
      </c>
      <c r="AM77" s="30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Poppi</t>
        </is>
      </c>
      <c r="B78" s="15" t="inlineStr">
        <is>
          <t>Poppi Prebiotic Soda | Cherry Limeade | 18-pack 355mL</t>
        </is>
      </c>
      <c r="C78" s="15" t="inlineStr">
        <is>
          <t>3) Functional beverage (still/sparkling)</t>
        </is>
      </c>
      <c r="D78" s="15" t="inlineStr">
        <is>
          <t>355 mL can</t>
        </is>
      </c>
      <c r="E78" s="29" t="n">
        <v>18</v>
      </c>
      <c r="F78" s="30" t="n"/>
      <c r="G78" s="31">
        <f>IF(AND(ISNUMBER($F78),ISNUMBER($E78),$E78&lt;&gt;0),$F78/$E78,"")</f>
        <v/>
      </c>
      <c r="H78" s="31">
        <f>IF(AND(ISNUMBER($F78),ISNUMBER($AL78),ISNUMBER($E78),($AL78*$E78)&lt;&gt;0),$F78/($AL78*$E78)*100,"")</f>
        <v/>
      </c>
      <c r="I78" s="32" t="n"/>
      <c r="J78" s="33" t="n"/>
      <c r="K78" s="31">
        <f>IF(AND(ISNUMBER($F78),ISNUMBER($J78)),$F78*(1-$J78),"")</f>
        <v/>
      </c>
      <c r="L78" s="32" t="n"/>
      <c r="M78" s="32" t="n"/>
      <c r="N78" s="31">
        <f>IF(ISNUMBER($F78),($F78-IF(ISNUMBER($AM78),$AM78,0))*(1-IF(ISNUMBER($J78),$J78,0)),"")</f>
        <v/>
      </c>
      <c r="O78" s="15" t="inlineStr">
        <is>
          <t>Cherry Limeade</t>
        </is>
      </c>
      <c r="P78" s="29" t="n">
        <v>0</v>
      </c>
      <c r="Q78" s="29" t="n">
        <v>10</v>
      </c>
      <c r="R78" s="15" t="inlineStr">
        <is>
          <t>Not listed</t>
        </is>
      </c>
      <c r="S78" s="29" t="n">
        <v>5</v>
      </c>
      <c r="T78" s="29" t="n">
        <v>25</v>
      </c>
      <c r="U78" s="15" t="inlineStr">
        <is>
          <t>Agave + stevia</t>
        </is>
      </c>
      <c r="V78" s="15" t="inlineStr">
        <is>
          <t>Prebiotic, apple cider vinegar, gut health, low sugar (cola/Doc Pop flavours ~40 mg caffeine from green tea; fruit flavours caffeine-free)</t>
        </is>
      </c>
      <c r="W78" s="32" t="n"/>
      <c r="X78" s="32" t="n"/>
      <c r="Y78" s="32" t="n"/>
      <c r="Z78" s="32" t="n"/>
      <c r="AA78" s="15" t="inlineStr">
        <is>
          <t>Very High</t>
        </is>
      </c>
      <c r="AB78" s="15" t="inlineStr">
        <is>
          <t>Viral brand; Super Bowl ad; strong Gen-Z pull</t>
        </is>
      </c>
      <c r="AC78" s="15" t="inlineStr">
        <is>
          <t>Pretty, prebiotic, apple-cider-vinegar soda</t>
        </is>
      </c>
      <c r="AD78" s="15" t="inlineStr">
        <is>
          <t>Trendy aesthetic plus a gut-health ACV story at low sugar.</t>
        </is>
      </c>
      <c r="AE78" s="32" t="n"/>
      <c r="AF78" s="34">
        <f>IF(AND(ISNUMBER($P78),ISNUMBER($AL78),$AL78&lt;&gt;0),ROUND($P78/$AL78*100,1),"")</f>
        <v/>
      </c>
      <c r="AG78" s="35">
        <f>IF(AND(ISNUMBER($S78),ISNUMBER($AL78),$AL78&lt;&gt;0),ROUND($S78/$AL78*100,2),"")</f>
        <v/>
      </c>
      <c r="AH78" s="34">
        <f>IF(AND(ISNUMBER($Q78),ISNUMBER($AL78),$AL78&lt;&gt;0),ROUND($Q78/$AL78*100,1),"")</f>
        <v/>
      </c>
      <c r="AI78" s="29">
        <f>IF(ISNUMBER($S78),IF($S78&lt;=1,"Yes","No"),"n/a")</f>
        <v/>
      </c>
      <c r="AJ78" s="29">
        <f>IF(ISNUMBER($S78),ROUND(MAX(0,MIN(100,100-$S78*2.5-IF(ISNUMBER($T78),$T78,0)*0.12+IF($S78&lt;=1,12,0))),0),"")</f>
        <v/>
      </c>
      <c r="AK78" s="29">
        <f>IF(ISNUMBER($Q78),IF($Q78&gt;=100,20,IF($Q78&gt;=30,10,0)),0)+IF(ISNUMBER($R78),IF($R78&gt;=100,20,0),0)+IF(ISNUMBER($P78),IF($P78&gt;=150,20,IF($P78&gt;=50,12,5)),0)+IF(ISNUMBER($S78),IF($S78&lt;=1,15,0),0)</f>
        <v/>
      </c>
      <c r="AL78" s="29" t="n">
        <v>355</v>
      </c>
      <c r="AM78" s="30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Poppi</t>
        </is>
      </c>
      <c r="B79" s="15" t="inlineStr">
        <is>
          <t>Poppi Prebiotic Soda | Cherry Limeade | 24-pack 355mL</t>
        </is>
      </c>
      <c r="C79" s="15" t="inlineStr">
        <is>
          <t>3) Functional beverage (still/sparkling)</t>
        </is>
      </c>
      <c r="D79" s="15" t="inlineStr">
        <is>
          <t>355 mL can</t>
        </is>
      </c>
      <c r="E79" s="29" t="n">
        <v>24</v>
      </c>
      <c r="F79" s="30" t="n"/>
      <c r="G79" s="31">
        <f>IF(AND(ISNUMBER($F79),ISNUMBER($E79),$E79&lt;&gt;0),$F79/$E79,"")</f>
        <v/>
      </c>
      <c r="H79" s="31">
        <f>IF(AND(ISNUMBER($F79),ISNUMBER($AL79),ISNUMBER($E79),($AL79*$E79)&lt;&gt;0),$F79/($AL79*$E79)*100,"")</f>
        <v/>
      </c>
      <c r="I79" s="32" t="n"/>
      <c r="J79" s="33" t="n"/>
      <c r="K79" s="31">
        <f>IF(AND(ISNUMBER($F79),ISNUMBER($J79)),$F79*(1-$J79),"")</f>
        <v/>
      </c>
      <c r="L79" s="32" t="n"/>
      <c r="M79" s="32" t="n"/>
      <c r="N79" s="31">
        <f>IF(ISNUMBER($F79),($F79-IF(ISNUMBER($AM79),$AM79,0))*(1-IF(ISNUMBER($J79),$J79,0)),"")</f>
        <v/>
      </c>
      <c r="O79" s="15" t="inlineStr">
        <is>
          <t>Cherry Limeade</t>
        </is>
      </c>
      <c r="P79" s="29" t="n">
        <v>0</v>
      </c>
      <c r="Q79" s="29" t="n">
        <v>10</v>
      </c>
      <c r="R79" s="15" t="inlineStr">
        <is>
          <t>Not listed</t>
        </is>
      </c>
      <c r="S79" s="29" t="n">
        <v>5</v>
      </c>
      <c r="T79" s="29" t="n">
        <v>25</v>
      </c>
      <c r="U79" s="15" t="inlineStr">
        <is>
          <t>Agave + stevia</t>
        </is>
      </c>
      <c r="V79" s="15" t="inlineStr">
        <is>
          <t>Prebiotic, apple cider vinegar, gut health, low sugar (cola/Doc Pop flavours ~40 mg caffeine from green tea; fruit flavours caffeine-free)</t>
        </is>
      </c>
      <c r="W79" s="32" t="n"/>
      <c r="X79" s="32" t="n"/>
      <c r="Y79" s="32" t="n"/>
      <c r="Z79" s="32" t="n"/>
      <c r="AA79" s="15" t="inlineStr">
        <is>
          <t>Very High</t>
        </is>
      </c>
      <c r="AB79" s="15" t="inlineStr">
        <is>
          <t>Viral brand; Super Bowl ad; strong Gen-Z pull</t>
        </is>
      </c>
      <c r="AC79" s="15" t="inlineStr">
        <is>
          <t>Pretty, prebiotic, apple-cider-vinegar soda</t>
        </is>
      </c>
      <c r="AD79" s="15" t="inlineStr">
        <is>
          <t>Trendy aesthetic plus a gut-health ACV story at low sugar.</t>
        </is>
      </c>
      <c r="AE79" s="32" t="n"/>
      <c r="AF79" s="34">
        <f>IF(AND(ISNUMBER($P79),ISNUMBER($AL79),$AL79&lt;&gt;0),ROUND($P79/$AL79*100,1),"")</f>
        <v/>
      </c>
      <c r="AG79" s="35">
        <f>IF(AND(ISNUMBER($S79),ISNUMBER($AL79),$AL79&lt;&gt;0),ROUND($S79/$AL79*100,2),"")</f>
        <v/>
      </c>
      <c r="AH79" s="34">
        <f>IF(AND(ISNUMBER($Q79),ISNUMBER($AL79),$AL79&lt;&gt;0),ROUND($Q79/$AL79*100,1),"")</f>
        <v/>
      </c>
      <c r="AI79" s="29">
        <f>IF(ISNUMBER($S79),IF($S79&lt;=1,"Yes","No"),"n/a")</f>
        <v/>
      </c>
      <c r="AJ79" s="29">
        <f>IF(ISNUMBER($S79),ROUND(MAX(0,MIN(100,100-$S79*2.5-IF(ISNUMBER($T79),$T79,0)*0.12+IF($S79&lt;=1,12,0))),0),"")</f>
        <v/>
      </c>
      <c r="AK79" s="29">
        <f>IF(ISNUMBER($Q79),IF($Q79&gt;=100,20,IF($Q79&gt;=30,10,0)),0)+IF(ISNUMBER($R79),IF($R79&gt;=100,20,0),0)+IF(ISNUMBER($P79),IF($P79&gt;=150,20,IF($P79&gt;=50,12,5)),0)+IF(ISNUMBER($S79),IF($S79&lt;=1,15,0),0)</f>
        <v/>
      </c>
      <c r="AL79" s="29" t="n">
        <v>355</v>
      </c>
      <c r="AM79" s="30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Poppi</t>
        </is>
      </c>
      <c r="B80" s="15" t="inlineStr">
        <is>
          <t>Poppi Prebiotic Soda | Orange | single 355mL</t>
        </is>
      </c>
      <c r="C80" s="15" t="inlineStr">
        <is>
          <t>3) Functional beverage (still/sparkling)</t>
        </is>
      </c>
      <c r="D80" s="15" t="inlineStr">
        <is>
          <t>355 mL can</t>
        </is>
      </c>
      <c r="E80" s="29" t="n">
        <v>1</v>
      </c>
      <c r="F80" s="30" t="n"/>
      <c r="G80" s="31">
        <f>IF(AND(ISNUMBER($F80),ISNUMBER($E80),$E80&lt;&gt;0),$F80/$E80,"")</f>
        <v/>
      </c>
      <c r="H80" s="31">
        <f>IF(AND(ISNUMBER($F80),ISNUMBER($AL80),ISNUMBER($E80),($AL80*$E80)&lt;&gt;0),$F80/($AL80*$E80)*100,"")</f>
        <v/>
      </c>
      <c r="I80" s="32" t="n"/>
      <c r="J80" s="33" t="n"/>
      <c r="K80" s="31">
        <f>IF(AND(ISNUMBER($F80),ISNUMBER($J80)),$F80*(1-$J80),"")</f>
        <v/>
      </c>
      <c r="L80" s="32" t="n"/>
      <c r="M80" s="32" t="n"/>
      <c r="N80" s="31">
        <f>IF(ISNUMBER($F80),($F80-IF(ISNUMBER($AM80),$AM80,0))*(1-IF(ISNUMBER($J80),$J80,0)),"")</f>
        <v/>
      </c>
      <c r="O80" s="15" t="inlineStr">
        <is>
          <t>Orange</t>
        </is>
      </c>
      <c r="P80" s="29" t="n">
        <v>0</v>
      </c>
      <c r="Q80" s="29" t="n">
        <v>10</v>
      </c>
      <c r="R80" s="15" t="inlineStr">
        <is>
          <t>Not listed</t>
        </is>
      </c>
      <c r="S80" s="29" t="n">
        <v>5</v>
      </c>
      <c r="T80" s="29" t="n">
        <v>25</v>
      </c>
      <c r="U80" s="15" t="inlineStr">
        <is>
          <t>Agave + stevia</t>
        </is>
      </c>
      <c r="V80" s="15" t="inlineStr">
        <is>
          <t>Prebiotic, apple cider vinegar, gut health, low sugar (cola/Doc Pop flavours ~40 mg caffeine from green tea; fruit flavours caffeine-free)</t>
        </is>
      </c>
      <c r="W80" s="32" t="n"/>
      <c r="X80" s="32" t="n"/>
      <c r="Y80" s="32" t="n"/>
      <c r="Z80" s="32" t="n"/>
      <c r="AA80" s="15" t="inlineStr">
        <is>
          <t>Very High</t>
        </is>
      </c>
      <c r="AB80" s="15" t="inlineStr">
        <is>
          <t>Viral brand; Super Bowl ad; strong Gen-Z pull</t>
        </is>
      </c>
      <c r="AC80" s="15" t="inlineStr">
        <is>
          <t>Pretty, prebiotic, apple-cider-vinegar soda</t>
        </is>
      </c>
      <c r="AD80" s="15" t="inlineStr">
        <is>
          <t>Trendy aesthetic plus a gut-health ACV story at low sugar.</t>
        </is>
      </c>
      <c r="AE80" s="32" t="n"/>
      <c r="AF80" s="34">
        <f>IF(AND(ISNUMBER($P80),ISNUMBER($AL80),$AL80&lt;&gt;0),ROUND($P80/$AL80*100,1),"")</f>
        <v/>
      </c>
      <c r="AG80" s="35">
        <f>IF(AND(ISNUMBER($S80),ISNUMBER($AL80),$AL80&lt;&gt;0),ROUND($S80/$AL80*100,2),"")</f>
        <v/>
      </c>
      <c r="AH80" s="34">
        <f>IF(AND(ISNUMBER($Q80),ISNUMBER($AL80),$AL80&lt;&gt;0),ROUND($Q80/$AL80*100,1),"")</f>
        <v/>
      </c>
      <c r="AI80" s="29">
        <f>IF(ISNUMBER($S80),IF($S80&lt;=1,"Yes","No"),"n/a")</f>
        <v/>
      </c>
      <c r="AJ80" s="29">
        <f>IF(ISNUMBER($S80),ROUND(MAX(0,MIN(100,100-$S80*2.5-IF(ISNUMBER($T80),$T80,0)*0.12+IF($S80&lt;=1,12,0))),0),"")</f>
        <v/>
      </c>
      <c r="AK80" s="29">
        <f>IF(ISNUMBER($Q80),IF($Q80&gt;=100,20,IF($Q80&gt;=30,10,0)),0)+IF(ISNUMBER($R80),IF($R80&gt;=100,20,0),0)+IF(ISNUMBER($P80),IF($P80&gt;=150,20,IF($P80&gt;=50,12,5)),0)+IF(ISNUMBER($S80),IF($S80&lt;=1,15,0),0)</f>
        <v/>
      </c>
      <c r="AL80" s="29" t="n">
        <v>355</v>
      </c>
      <c r="AM80" s="30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Poppi</t>
        </is>
      </c>
      <c r="B81" s="15" t="inlineStr">
        <is>
          <t>Poppi Prebiotic Soda | Orange | 8-pack 355mL</t>
        </is>
      </c>
      <c r="C81" s="15" t="inlineStr">
        <is>
          <t>3) Functional beverage (still/sparkling)</t>
        </is>
      </c>
      <c r="D81" s="15" t="inlineStr">
        <is>
          <t>355 mL can</t>
        </is>
      </c>
      <c r="E81" s="29" t="n">
        <v>8</v>
      </c>
      <c r="F81" s="30" t="n"/>
      <c r="G81" s="31">
        <f>IF(AND(ISNUMBER($F81),ISNUMBER($E81),$E81&lt;&gt;0),$F81/$E81,"")</f>
        <v/>
      </c>
      <c r="H81" s="31">
        <f>IF(AND(ISNUMBER($F81),ISNUMBER($AL81),ISNUMBER($E81),($AL81*$E81)&lt;&gt;0),$F81/($AL81*$E81)*100,"")</f>
        <v/>
      </c>
      <c r="I81" s="32" t="n"/>
      <c r="J81" s="33" t="n"/>
      <c r="K81" s="31">
        <f>IF(AND(ISNUMBER($F81),ISNUMBER($J81)),$F81*(1-$J81),"")</f>
        <v/>
      </c>
      <c r="L81" s="32" t="n"/>
      <c r="M81" s="32" t="n"/>
      <c r="N81" s="31">
        <f>IF(ISNUMBER($F81),($F81-IF(ISNUMBER($AM81),$AM81,0))*(1-IF(ISNUMBER($J81),$J81,0)),"")</f>
        <v/>
      </c>
      <c r="O81" s="15" t="inlineStr">
        <is>
          <t>Orange</t>
        </is>
      </c>
      <c r="P81" s="29" t="n">
        <v>0</v>
      </c>
      <c r="Q81" s="29" t="n">
        <v>10</v>
      </c>
      <c r="R81" s="15" t="inlineStr">
        <is>
          <t>Not listed</t>
        </is>
      </c>
      <c r="S81" s="29" t="n">
        <v>5</v>
      </c>
      <c r="T81" s="29" t="n">
        <v>25</v>
      </c>
      <c r="U81" s="15" t="inlineStr">
        <is>
          <t>Agave + stevia</t>
        </is>
      </c>
      <c r="V81" s="15" t="inlineStr">
        <is>
          <t>Prebiotic, apple cider vinegar, gut health, low sugar (cola/Doc Pop flavours ~40 mg caffeine from green tea; fruit flavours caffeine-free)</t>
        </is>
      </c>
      <c r="W81" s="32" t="n"/>
      <c r="X81" s="32" t="n"/>
      <c r="Y81" s="32" t="n"/>
      <c r="Z81" s="32" t="n"/>
      <c r="AA81" s="15" t="inlineStr">
        <is>
          <t>Very High</t>
        </is>
      </c>
      <c r="AB81" s="15" t="inlineStr">
        <is>
          <t>Viral brand; Super Bowl ad; strong Gen-Z pull</t>
        </is>
      </c>
      <c r="AC81" s="15" t="inlineStr">
        <is>
          <t>Pretty, prebiotic, apple-cider-vinegar soda</t>
        </is>
      </c>
      <c r="AD81" s="15" t="inlineStr">
        <is>
          <t>Trendy aesthetic plus a gut-health ACV story at low sugar.</t>
        </is>
      </c>
      <c r="AE81" s="32" t="n"/>
      <c r="AF81" s="34">
        <f>IF(AND(ISNUMBER($P81),ISNUMBER($AL81),$AL81&lt;&gt;0),ROUND($P81/$AL81*100,1),"")</f>
        <v/>
      </c>
      <c r="AG81" s="35">
        <f>IF(AND(ISNUMBER($S81),ISNUMBER($AL81),$AL81&lt;&gt;0),ROUND($S81/$AL81*100,2),"")</f>
        <v/>
      </c>
      <c r="AH81" s="34">
        <f>IF(AND(ISNUMBER($Q81),ISNUMBER($AL81),$AL81&lt;&gt;0),ROUND($Q81/$AL81*100,1),"")</f>
        <v/>
      </c>
      <c r="AI81" s="29">
        <f>IF(ISNUMBER($S81),IF($S81&lt;=1,"Yes","No"),"n/a")</f>
        <v/>
      </c>
      <c r="AJ81" s="29">
        <f>IF(ISNUMBER($S81),ROUND(MAX(0,MIN(100,100-$S81*2.5-IF(ISNUMBER($T81),$T81,0)*0.12+IF($S81&lt;=1,12,0))),0),"")</f>
        <v/>
      </c>
      <c r="AK81" s="29">
        <f>IF(ISNUMBER($Q81),IF($Q81&gt;=100,20,IF($Q81&gt;=30,10,0)),0)+IF(ISNUMBER($R81),IF($R81&gt;=100,20,0),0)+IF(ISNUMBER($P81),IF($P81&gt;=150,20,IF($P81&gt;=50,12,5)),0)+IF(ISNUMBER($S81),IF($S81&lt;=1,15,0),0)</f>
        <v/>
      </c>
      <c r="AL81" s="29" t="n">
        <v>355</v>
      </c>
      <c r="AM81" s="30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Poppi</t>
        </is>
      </c>
      <c r="B82" s="15" t="inlineStr">
        <is>
          <t>Poppi Prebiotic Soda | Orange | 12-pack 355mL</t>
        </is>
      </c>
      <c r="C82" s="15" t="inlineStr">
        <is>
          <t>3) Functional beverage (still/sparkling)</t>
        </is>
      </c>
      <c r="D82" s="15" t="inlineStr">
        <is>
          <t>355 mL can</t>
        </is>
      </c>
      <c r="E82" s="29" t="n">
        <v>12</v>
      </c>
      <c r="F82" s="30" t="n"/>
      <c r="G82" s="31">
        <f>IF(AND(ISNUMBER($F82),ISNUMBER($E82),$E82&lt;&gt;0),$F82/$E82,"")</f>
        <v/>
      </c>
      <c r="H82" s="31">
        <f>IF(AND(ISNUMBER($F82),ISNUMBER($AL82),ISNUMBER($E82),($AL82*$E82)&lt;&gt;0),$F82/($AL82*$E82)*100,"")</f>
        <v/>
      </c>
      <c r="I82" s="32" t="n"/>
      <c r="J82" s="33" t="n"/>
      <c r="K82" s="31">
        <f>IF(AND(ISNUMBER($F82),ISNUMBER($J82)),$F82*(1-$J82),"")</f>
        <v/>
      </c>
      <c r="L82" s="32" t="n"/>
      <c r="M82" s="32" t="n"/>
      <c r="N82" s="31">
        <f>IF(ISNUMBER($F82),($F82-IF(ISNUMBER($AM82),$AM82,0))*(1-IF(ISNUMBER($J82),$J82,0)),"")</f>
        <v/>
      </c>
      <c r="O82" s="15" t="inlineStr">
        <is>
          <t>Orange</t>
        </is>
      </c>
      <c r="P82" s="29" t="n">
        <v>0</v>
      </c>
      <c r="Q82" s="29" t="n">
        <v>10</v>
      </c>
      <c r="R82" s="15" t="inlineStr">
        <is>
          <t>Not listed</t>
        </is>
      </c>
      <c r="S82" s="29" t="n">
        <v>5</v>
      </c>
      <c r="T82" s="29" t="n">
        <v>25</v>
      </c>
      <c r="U82" s="15" t="inlineStr">
        <is>
          <t>Agave + stevia</t>
        </is>
      </c>
      <c r="V82" s="15" t="inlineStr">
        <is>
          <t>Prebiotic, apple cider vinegar, gut health, low sugar (cola/Doc Pop flavours ~40 mg caffeine from green tea; fruit flavours caffeine-free)</t>
        </is>
      </c>
      <c r="W82" s="32" t="n"/>
      <c r="X82" s="32" t="n"/>
      <c r="Y82" s="32" t="n"/>
      <c r="Z82" s="32" t="n"/>
      <c r="AA82" s="15" t="inlineStr">
        <is>
          <t>Very High</t>
        </is>
      </c>
      <c r="AB82" s="15" t="inlineStr">
        <is>
          <t>Viral brand; Super Bowl ad; strong Gen-Z pull</t>
        </is>
      </c>
      <c r="AC82" s="15" t="inlineStr">
        <is>
          <t>Pretty, prebiotic, apple-cider-vinegar soda</t>
        </is>
      </c>
      <c r="AD82" s="15" t="inlineStr">
        <is>
          <t>Trendy aesthetic plus a gut-health ACV story at low sugar.</t>
        </is>
      </c>
      <c r="AE82" s="32" t="n"/>
      <c r="AF82" s="34">
        <f>IF(AND(ISNUMBER($P82),ISNUMBER($AL82),$AL82&lt;&gt;0),ROUND($P82/$AL82*100,1),"")</f>
        <v/>
      </c>
      <c r="AG82" s="35">
        <f>IF(AND(ISNUMBER($S82),ISNUMBER($AL82),$AL82&lt;&gt;0),ROUND($S82/$AL82*100,2),"")</f>
        <v/>
      </c>
      <c r="AH82" s="34">
        <f>IF(AND(ISNUMBER($Q82),ISNUMBER($AL82),$AL82&lt;&gt;0),ROUND($Q82/$AL82*100,1),"")</f>
        <v/>
      </c>
      <c r="AI82" s="29">
        <f>IF(ISNUMBER($S82),IF($S82&lt;=1,"Yes","No"),"n/a")</f>
        <v/>
      </c>
      <c r="AJ82" s="29">
        <f>IF(ISNUMBER($S82),ROUND(MAX(0,MIN(100,100-$S82*2.5-IF(ISNUMBER($T82),$T82,0)*0.12+IF($S82&lt;=1,12,0))),0),"")</f>
        <v/>
      </c>
      <c r="AK82" s="29">
        <f>IF(ISNUMBER($Q82),IF($Q82&gt;=100,20,IF($Q82&gt;=30,10,0)),0)+IF(ISNUMBER($R82),IF($R82&gt;=100,20,0),0)+IF(ISNUMBER($P82),IF($P82&gt;=150,20,IF($P82&gt;=50,12,5)),0)+IF(ISNUMBER($S82),IF($S82&lt;=1,15,0),0)</f>
        <v/>
      </c>
      <c r="AL82" s="29" t="n">
        <v>355</v>
      </c>
      <c r="AM82" s="30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Poppi</t>
        </is>
      </c>
      <c r="B83" s="15" t="inlineStr">
        <is>
          <t>Poppi Prebiotic Soda | Orange | 15-pack 355mL</t>
        </is>
      </c>
      <c r="C83" s="15" t="inlineStr">
        <is>
          <t>3) Functional beverage (still/sparkling)</t>
        </is>
      </c>
      <c r="D83" s="15" t="inlineStr">
        <is>
          <t>355 mL can</t>
        </is>
      </c>
      <c r="E83" s="29" t="n">
        <v>15</v>
      </c>
      <c r="F83" s="30" t="n"/>
      <c r="G83" s="31">
        <f>IF(AND(ISNUMBER($F83),ISNUMBER($E83),$E83&lt;&gt;0),$F83/$E83,"")</f>
        <v/>
      </c>
      <c r="H83" s="31">
        <f>IF(AND(ISNUMBER($F83),ISNUMBER($AL83),ISNUMBER($E83),($AL83*$E83)&lt;&gt;0),$F83/($AL83*$E83)*100,"")</f>
        <v/>
      </c>
      <c r="I83" s="32" t="n"/>
      <c r="J83" s="33" t="n"/>
      <c r="K83" s="31">
        <f>IF(AND(ISNUMBER($F83),ISNUMBER($J83)),$F83*(1-$J83),"")</f>
        <v/>
      </c>
      <c r="L83" s="32" t="n"/>
      <c r="M83" s="32" t="n"/>
      <c r="N83" s="31">
        <f>IF(ISNUMBER($F83),($F83-IF(ISNUMBER($AM83),$AM83,0))*(1-IF(ISNUMBER($J83),$J83,0)),"")</f>
        <v/>
      </c>
      <c r="O83" s="15" t="inlineStr">
        <is>
          <t>Orange</t>
        </is>
      </c>
      <c r="P83" s="29" t="n">
        <v>0</v>
      </c>
      <c r="Q83" s="29" t="n">
        <v>10</v>
      </c>
      <c r="R83" s="15" t="inlineStr">
        <is>
          <t>Not listed</t>
        </is>
      </c>
      <c r="S83" s="29" t="n">
        <v>5</v>
      </c>
      <c r="T83" s="29" t="n">
        <v>25</v>
      </c>
      <c r="U83" s="15" t="inlineStr">
        <is>
          <t>Agave + stevia</t>
        </is>
      </c>
      <c r="V83" s="15" t="inlineStr">
        <is>
          <t>Prebiotic, apple cider vinegar, gut health, low sugar (cola/Doc Pop flavours ~40 mg caffeine from green tea; fruit flavours caffeine-free)</t>
        </is>
      </c>
      <c r="W83" s="32" t="n"/>
      <c r="X83" s="32" t="n"/>
      <c r="Y83" s="32" t="n"/>
      <c r="Z83" s="32" t="n"/>
      <c r="AA83" s="15" t="inlineStr">
        <is>
          <t>Very High</t>
        </is>
      </c>
      <c r="AB83" s="15" t="inlineStr">
        <is>
          <t>Viral brand; Super Bowl ad; strong Gen-Z pull</t>
        </is>
      </c>
      <c r="AC83" s="15" t="inlineStr">
        <is>
          <t>Pretty, prebiotic, apple-cider-vinegar soda</t>
        </is>
      </c>
      <c r="AD83" s="15" t="inlineStr">
        <is>
          <t>Trendy aesthetic plus a gut-health ACV story at low sugar.</t>
        </is>
      </c>
      <c r="AE83" s="32" t="n"/>
      <c r="AF83" s="34">
        <f>IF(AND(ISNUMBER($P83),ISNUMBER($AL83),$AL83&lt;&gt;0),ROUND($P83/$AL83*100,1),"")</f>
        <v/>
      </c>
      <c r="AG83" s="35">
        <f>IF(AND(ISNUMBER($S83),ISNUMBER($AL83),$AL83&lt;&gt;0),ROUND($S83/$AL83*100,2),"")</f>
        <v/>
      </c>
      <c r="AH83" s="34">
        <f>IF(AND(ISNUMBER($Q83),ISNUMBER($AL83),$AL83&lt;&gt;0),ROUND($Q83/$AL83*100,1),"")</f>
        <v/>
      </c>
      <c r="AI83" s="29">
        <f>IF(ISNUMBER($S83),IF($S83&lt;=1,"Yes","No"),"n/a")</f>
        <v/>
      </c>
      <c r="AJ83" s="29">
        <f>IF(ISNUMBER($S83),ROUND(MAX(0,MIN(100,100-$S83*2.5-IF(ISNUMBER($T83),$T83,0)*0.12+IF($S83&lt;=1,12,0))),0),"")</f>
        <v/>
      </c>
      <c r="AK83" s="29">
        <f>IF(ISNUMBER($Q83),IF($Q83&gt;=100,20,IF($Q83&gt;=30,10,0)),0)+IF(ISNUMBER($R83),IF($R83&gt;=100,20,0),0)+IF(ISNUMBER($P83),IF($P83&gt;=150,20,IF($P83&gt;=50,12,5)),0)+IF(ISNUMBER($S83),IF($S83&lt;=1,15,0),0)</f>
        <v/>
      </c>
      <c r="AL83" s="29" t="n">
        <v>355</v>
      </c>
      <c r="AM83" s="30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Poppi</t>
        </is>
      </c>
      <c r="B84" s="15" t="inlineStr">
        <is>
          <t>Poppi Prebiotic Soda | Orange | 18-pack 355mL</t>
        </is>
      </c>
      <c r="C84" s="15" t="inlineStr">
        <is>
          <t>3) Functional beverage (still/sparkling)</t>
        </is>
      </c>
      <c r="D84" s="15" t="inlineStr">
        <is>
          <t>355 mL can</t>
        </is>
      </c>
      <c r="E84" s="29" t="n">
        <v>18</v>
      </c>
      <c r="F84" s="30" t="n"/>
      <c r="G84" s="31">
        <f>IF(AND(ISNUMBER($F84),ISNUMBER($E84),$E84&lt;&gt;0),$F84/$E84,"")</f>
        <v/>
      </c>
      <c r="H84" s="31">
        <f>IF(AND(ISNUMBER($F84),ISNUMBER($AL84),ISNUMBER($E84),($AL84*$E84)&lt;&gt;0),$F84/($AL84*$E84)*100,"")</f>
        <v/>
      </c>
      <c r="I84" s="32" t="n"/>
      <c r="J84" s="33" t="n"/>
      <c r="K84" s="31">
        <f>IF(AND(ISNUMBER($F84),ISNUMBER($J84)),$F84*(1-$J84),"")</f>
        <v/>
      </c>
      <c r="L84" s="32" t="n"/>
      <c r="M84" s="32" t="n"/>
      <c r="N84" s="31">
        <f>IF(ISNUMBER($F84),($F84-IF(ISNUMBER($AM84),$AM84,0))*(1-IF(ISNUMBER($J84),$J84,0)),"")</f>
        <v/>
      </c>
      <c r="O84" s="15" t="inlineStr">
        <is>
          <t>Orange</t>
        </is>
      </c>
      <c r="P84" s="29" t="n">
        <v>0</v>
      </c>
      <c r="Q84" s="29" t="n">
        <v>10</v>
      </c>
      <c r="R84" s="15" t="inlineStr">
        <is>
          <t>Not listed</t>
        </is>
      </c>
      <c r="S84" s="29" t="n">
        <v>5</v>
      </c>
      <c r="T84" s="29" t="n">
        <v>25</v>
      </c>
      <c r="U84" s="15" t="inlineStr">
        <is>
          <t>Agave + stevia</t>
        </is>
      </c>
      <c r="V84" s="15" t="inlineStr">
        <is>
          <t>Prebiotic, apple cider vinegar, gut health, low sugar (cola/Doc Pop flavours ~40 mg caffeine from green tea; fruit flavours caffeine-free)</t>
        </is>
      </c>
      <c r="W84" s="32" t="n"/>
      <c r="X84" s="32" t="n"/>
      <c r="Y84" s="32" t="n"/>
      <c r="Z84" s="32" t="n"/>
      <c r="AA84" s="15" t="inlineStr">
        <is>
          <t>Very High</t>
        </is>
      </c>
      <c r="AB84" s="15" t="inlineStr">
        <is>
          <t>Viral brand; Super Bowl ad; strong Gen-Z pull</t>
        </is>
      </c>
      <c r="AC84" s="15" t="inlineStr">
        <is>
          <t>Pretty, prebiotic, apple-cider-vinegar soda</t>
        </is>
      </c>
      <c r="AD84" s="15" t="inlineStr">
        <is>
          <t>Trendy aesthetic plus a gut-health ACV story at low sugar.</t>
        </is>
      </c>
      <c r="AE84" s="32" t="n"/>
      <c r="AF84" s="34">
        <f>IF(AND(ISNUMBER($P84),ISNUMBER($AL84),$AL84&lt;&gt;0),ROUND($P84/$AL84*100,1),"")</f>
        <v/>
      </c>
      <c r="AG84" s="35">
        <f>IF(AND(ISNUMBER($S84),ISNUMBER($AL84),$AL84&lt;&gt;0),ROUND($S84/$AL84*100,2),"")</f>
        <v/>
      </c>
      <c r="AH84" s="34">
        <f>IF(AND(ISNUMBER($Q84),ISNUMBER($AL84),$AL84&lt;&gt;0),ROUND($Q84/$AL84*100,1),"")</f>
        <v/>
      </c>
      <c r="AI84" s="29">
        <f>IF(ISNUMBER($S84),IF($S84&lt;=1,"Yes","No"),"n/a")</f>
        <v/>
      </c>
      <c r="AJ84" s="29">
        <f>IF(ISNUMBER($S84),ROUND(MAX(0,MIN(100,100-$S84*2.5-IF(ISNUMBER($T84),$T84,0)*0.12+IF($S84&lt;=1,12,0))),0),"")</f>
        <v/>
      </c>
      <c r="AK84" s="29">
        <f>IF(ISNUMBER($Q84),IF($Q84&gt;=100,20,IF($Q84&gt;=30,10,0)),0)+IF(ISNUMBER($R84),IF($R84&gt;=100,20,0),0)+IF(ISNUMBER($P84),IF($P84&gt;=150,20,IF($P84&gt;=50,12,5)),0)+IF(ISNUMBER($S84),IF($S84&lt;=1,15,0),0)</f>
        <v/>
      </c>
      <c r="AL84" s="29" t="n">
        <v>355</v>
      </c>
      <c r="AM84" s="30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Poppi</t>
        </is>
      </c>
      <c r="B85" s="15" t="inlineStr">
        <is>
          <t>Poppi Prebiotic Soda | Orange | 24-pack 355mL</t>
        </is>
      </c>
      <c r="C85" s="15" t="inlineStr">
        <is>
          <t>3) Functional beverage (still/sparkling)</t>
        </is>
      </c>
      <c r="D85" s="15" t="inlineStr">
        <is>
          <t>355 mL can</t>
        </is>
      </c>
      <c r="E85" s="29" t="n">
        <v>24</v>
      </c>
      <c r="F85" s="30" t="n"/>
      <c r="G85" s="31">
        <f>IF(AND(ISNUMBER($F85),ISNUMBER($E85),$E85&lt;&gt;0),$F85/$E85,"")</f>
        <v/>
      </c>
      <c r="H85" s="31">
        <f>IF(AND(ISNUMBER($F85),ISNUMBER($AL85),ISNUMBER($E85),($AL85*$E85)&lt;&gt;0),$F85/($AL85*$E85)*100,"")</f>
        <v/>
      </c>
      <c r="I85" s="32" t="n"/>
      <c r="J85" s="33" t="n"/>
      <c r="K85" s="31">
        <f>IF(AND(ISNUMBER($F85),ISNUMBER($J85)),$F85*(1-$J85),"")</f>
        <v/>
      </c>
      <c r="L85" s="32" t="n"/>
      <c r="M85" s="32" t="n"/>
      <c r="N85" s="31">
        <f>IF(ISNUMBER($F85),($F85-IF(ISNUMBER($AM85),$AM85,0))*(1-IF(ISNUMBER($J85),$J85,0)),"")</f>
        <v/>
      </c>
      <c r="O85" s="15" t="inlineStr">
        <is>
          <t>Orange</t>
        </is>
      </c>
      <c r="P85" s="29" t="n">
        <v>0</v>
      </c>
      <c r="Q85" s="29" t="n">
        <v>10</v>
      </c>
      <c r="R85" s="15" t="inlineStr">
        <is>
          <t>Not listed</t>
        </is>
      </c>
      <c r="S85" s="29" t="n">
        <v>5</v>
      </c>
      <c r="T85" s="29" t="n">
        <v>25</v>
      </c>
      <c r="U85" s="15" t="inlineStr">
        <is>
          <t>Agave + stevia</t>
        </is>
      </c>
      <c r="V85" s="15" t="inlineStr">
        <is>
          <t>Prebiotic, apple cider vinegar, gut health, low sugar (cola/Doc Pop flavours ~40 mg caffeine from green tea; fruit flavours caffeine-free)</t>
        </is>
      </c>
      <c r="W85" s="32" t="n"/>
      <c r="X85" s="32" t="n"/>
      <c r="Y85" s="32" t="n"/>
      <c r="Z85" s="32" t="n"/>
      <c r="AA85" s="15" t="inlineStr">
        <is>
          <t>Very High</t>
        </is>
      </c>
      <c r="AB85" s="15" t="inlineStr">
        <is>
          <t>Viral brand; Super Bowl ad; strong Gen-Z pull</t>
        </is>
      </c>
      <c r="AC85" s="15" t="inlineStr">
        <is>
          <t>Pretty, prebiotic, apple-cider-vinegar soda</t>
        </is>
      </c>
      <c r="AD85" s="15" t="inlineStr">
        <is>
          <t>Trendy aesthetic plus a gut-health ACV story at low sugar.</t>
        </is>
      </c>
      <c r="AE85" s="32" t="n"/>
      <c r="AF85" s="34">
        <f>IF(AND(ISNUMBER($P85),ISNUMBER($AL85),$AL85&lt;&gt;0),ROUND($P85/$AL85*100,1),"")</f>
        <v/>
      </c>
      <c r="AG85" s="35">
        <f>IF(AND(ISNUMBER($S85),ISNUMBER($AL85),$AL85&lt;&gt;0),ROUND($S85/$AL85*100,2),"")</f>
        <v/>
      </c>
      <c r="AH85" s="34">
        <f>IF(AND(ISNUMBER($Q85),ISNUMBER($AL85),$AL85&lt;&gt;0),ROUND($Q85/$AL85*100,1),"")</f>
        <v/>
      </c>
      <c r="AI85" s="29">
        <f>IF(ISNUMBER($S85),IF($S85&lt;=1,"Yes","No"),"n/a")</f>
        <v/>
      </c>
      <c r="AJ85" s="29">
        <f>IF(ISNUMBER($S85),ROUND(MAX(0,MIN(100,100-$S85*2.5-IF(ISNUMBER($T85),$T85,0)*0.12+IF($S85&lt;=1,12,0))),0),"")</f>
        <v/>
      </c>
      <c r="AK85" s="29">
        <f>IF(ISNUMBER($Q85),IF($Q85&gt;=100,20,IF($Q85&gt;=30,10,0)),0)+IF(ISNUMBER($R85),IF($R85&gt;=100,20,0),0)+IF(ISNUMBER($P85),IF($P85&gt;=150,20,IF($P85&gt;=50,12,5)),0)+IF(ISNUMBER($S85),IF($S85&lt;=1,15,0),0)</f>
        <v/>
      </c>
      <c r="AL85" s="29" t="n">
        <v>355</v>
      </c>
      <c r="AM85" s="30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Poppi</t>
        </is>
      </c>
      <c r="B86" s="15" t="inlineStr">
        <is>
          <t>Poppi Prebiotic Soda | Grape | single 355mL</t>
        </is>
      </c>
      <c r="C86" s="15" t="inlineStr">
        <is>
          <t>3) Functional beverage (still/sparkling)</t>
        </is>
      </c>
      <c r="D86" s="15" t="inlineStr">
        <is>
          <t>355 mL can</t>
        </is>
      </c>
      <c r="E86" s="29" t="n">
        <v>1</v>
      </c>
      <c r="F86" s="30" t="n"/>
      <c r="G86" s="31">
        <f>IF(AND(ISNUMBER($F86),ISNUMBER($E86),$E86&lt;&gt;0),$F86/$E86,"")</f>
        <v/>
      </c>
      <c r="H86" s="31">
        <f>IF(AND(ISNUMBER($F86),ISNUMBER($AL86),ISNUMBER($E86),($AL86*$E86)&lt;&gt;0),$F86/($AL86*$E86)*100,"")</f>
        <v/>
      </c>
      <c r="I86" s="32" t="n"/>
      <c r="J86" s="33" t="n"/>
      <c r="K86" s="31">
        <f>IF(AND(ISNUMBER($F86),ISNUMBER($J86)),$F86*(1-$J86),"")</f>
        <v/>
      </c>
      <c r="L86" s="32" t="n"/>
      <c r="M86" s="32" t="n"/>
      <c r="N86" s="31">
        <f>IF(ISNUMBER($F86),($F86-IF(ISNUMBER($AM86),$AM86,0))*(1-IF(ISNUMBER($J86),$J86,0)),"")</f>
        <v/>
      </c>
      <c r="O86" s="15" t="inlineStr">
        <is>
          <t>Grape</t>
        </is>
      </c>
      <c r="P86" s="29" t="n">
        <v>0</v>
      </c>
      <c r="Q86" s="29" t="n">
        <v>10</v>
      </c>
      <c r="R86" s="15" t="inlineStr">
        <is>
          <t>Not listed</t>
        </is>
      </c>
      <c r="S86" s="29" t="n">
        <v>5</v>
      </c>
      <c r="T86" s="29" t="n">
        <v>25</v>
      </c>
      <c r="U86" s="15" t="inlineStr">
        <is>
          <t>Agave + stevia</t>
        </is>
      </c>
      <c r="V86" s="15" t="inlineStr">
        <is>
          <t>Prebiotic, apple cider vinegar, gut health, low sugar (cola/Doc Pop flavours ~40 mg caffeine from green tea; fruit flavours caffeine-free)</t>
        </is>
      </c>
      <c r="W86" s="32" t="n"/>
      <c r="X86" s="32" t="n"/>
      <c r="Y86" s="32" t="n"/>
      <c r="Z86" s="32" t="n"/>
      <c r="AA86" s="15" t="inlineStr">
        <is>
          <t>Very High</t>
        </is>
      </c>
      <c r="AB86" s="15" t="inlineStr">
        <is>
          <t>Viral brand; Super Bowl ad; strong Gen-Z pull</t>
        </is>
      </c>
      <c r="AC86" s="15" t="inlineStr">
        <is>
          <t>Pretty, prebiotic, apple-cider-vinegar soda</t>
        </is>
      </c>
      <c r="AD86" s="15" t="inlineStr">
        <is>
          <t>Trendy aesthetic plus a gut-health ACV story at low sugar.</t>
        </is>
      </c>
      <c r="AE86" s="32" t="n"/>
      <c r="AF86" s="34">
        <f>IF(AND(ISNUMBER($P86),ISNUMBER($AL86),$AL86&lt;&gt;0),ROUND($P86/$AL86*100,1),"")</f>
        <v/>
      </c>
      <c r="AG86" s="35">
        <f>IF(AND(ISNUMBER($S86),ISNUMBER($AL86),$AL86&lt;&gt;0),ROUND($S86/$AL86*100,2),"")</f>
        <v/>
      </c>
      <c r="AH86" s="34">
        <f>IF(AND(ISNUMBER($Q86),ISNUMBER($AL86),$AL86&lt;&gt;0),ROUND($Q86/$AL86*100,1),"")</f>
        <v/>
      </c>
      <c r="AI86" s="29">
        <f>IF(ISNUMBER($S86),IF($S86&lt;=1,"Yes","No"),"n/a")</f>
        <v/>
      </c>
      <c r="AJ86" s="29">
        <f>IF(ISNUMBER($S86),ROUND(MAX(0,MIN(100,100-$S86*2.5-IF(ISNUMBER($T86),$T86,0)*0.12+IF($S86&lt;=1,12,0))),0),"")</f>
        <v/>
      </c>
      <c r="AK86" s="29">
        <f>IF(ISNUMBER($Q86),IF($Q86&gt;=100,20,IF($Q86&gt;=30,10,0)),0)+IF(ISNUMBER($R86),IF($R86&gt;=100,20,0),0)+IF(ISNUMBER($P86),IF($P86&gt;=150,20,IF($P86&gt;=50,12,5)),0)+IF(ISNUMBER($S86),IF($S86&lt;=1,15,0),0)</f>
        <v/>
      </c>
      <c r="AL86" s="29" t="n">
        <v>355</v>
      </c>
      <c r="AM86" s="30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Poppi</t>
        </is>
      </c>
      <c r="B87" s="15" t="inlineStr">
        <is>
          <t>Poppi Prebiotic Soda | Grape | 8-pack 355mL</t>
        </is>
      </c>
      <c r="C87" s="15" t="inlineStr">
        <is>
          <t>3) Functional beverage (still/sparkling)</t>
        </is>
      </c>
      <c r="D87" s="15" t="inlineStr">
        <is>
          <t>355 mL can</t>
        </is>
      </c>
      <c r="E87" s="29" t="n">
        <v>8</v>
      </c>
      <c r="F87" s="30" t="n"/>
      <c r="G87" s="31">
        <f>IF(AND(ISNUMBER($F87),ISNUMBER($E87),$E87&lt;&gt;0),$F87/$E87,"")</f>
        <v/>
      </c>
      <c r="H87" s="31">
        <f>IF(AND(ISNUMBER($F87),ISNUMBER($AL87),ISNUMBER($E87),($AL87*$E87)&lt;&gt;0),$F87/($AL87*$E87)*100,"")</f>
        <v/>
      </c>
      <c r="I87" s="32" t="n"/>
      <c r="J87" s="33" t="n"/>
      <c r="K87" s="31">
        <f>IF(AND(ISNUMBER($F87),ISNUMBER($J87)),$F87*(1-$J87),"")</f>
        <v/>
      </c>
      <c r="L87" s="32" t="n"/>
      <c r="M87" s="32" t="n"/>
      <c r="N87" s="31">
        <f>IF(ISNUMBER($F87),($F87-IF(ISNUMBER($AM87),$AM87,0))*(1-IF(ISNUMBER($J87),$J87,0)),"")</f>
        <v/>
      </c>
      <c r="O87" s="15" t="inlineStr">
        <is>
          <t>Grape</t>
        </is>
      </c>
      <c r="P87" s="29" t="n">
        <v>0</v>
      </c>
      <c r="Q87" s="29" t="n">
        <v>10</v>
      </c>
      <c r="R87" s="15" t="inlineStr">
        <is>
          <t>Not listed</t>
        </is>
      </c>
      <c r="S87" s="29" t="n">
        <v>5</v>
      </c>
      <c r="T87" s="29" t="n">
        <v>25</v>
      </c>
      <c r="U87" s="15" t="inlineStr">
        <is>
          <t>Agave + stevia</t>
        </is>
      </c>
      <c r="V87" s="15" t="inlineStr">
        <is>
          <t>Prebiotic, apple cider vinegar, gut health, low sugar (cola/Doc Pop flavours ~40 mg caffeine from green tea; fruit flavours caffeine-free)</t>
        </is>
      </c>
      <c r="W87" s="32" t="n"/>
      <c r="X87" s="32" t="n"/>
      <c r="Y87" s="32" t="n"/>
      <c r="Z87" s="32" t="n"/>
      <c r="AA87" s="15" t="inlineStr">
        <is>
          <t>Very High</t>
        </is>
      </c>
      <c r="AB87" s="15" t="inlineStr">
        <is>
          <t>Viral brand; Super Bowl ad; strong Gen-Z pull</t>
        </is>
      </c>
      <c r="AC87" s="15" t="inlineStr">
        <is>
          <t>Pretty, prebiotic, apple-cider-vinegar soda</t>
        </is>
      </c>
      <c r="AD87" s="15" t="inlineStr">
        <is>
          <t>Trendy aesthetic plus a gut-health ACV story at low sugar.</t>
        </is>
      </c>
      <c r="AE87" s="32" t="n"/>
      <c r="AF87" s="34">
        <f>IF(AND(ISNUMBER($P87),ISNUMBER($AL87),$AL87&lt;&gt;0),ROUND($P87/$AL87*100,1),"")</f>
        <v/>
      </c>
      <c r="AG87" s="35">
        <f>IF(AND(ISNUMBER($S87),ISNUMBER($AL87),$AL87&lt;&gt;0),ROUND($S87/$AL87*100,2),"")</f>
        <v/>
      </c>
      <c r="AH87" s="34">
        <f>IF(AND(ISNUMBER($Q87),ISNUMBER($AL87),$AL87&lt;&gt;0),ROUND($Q87/$AL87*100,1),"")</f>
        <v/>
      </c>
      <c r="AI87" s="29">
        <f>IF(ISNUMBER($S87),IF($S87&lt;=1,"Yes","No"),"n/a")</f>
        <v/>
      </c>
      <c r="AJ87" s="29">
        <f>IF(ISNUMBER($S87),ROUND(MAX(0,MIN(100,100-$S87*2.5-IF(ISNUMBER($T87),$T87,0)*0.12+IF($S87&lt;=1,12,0))),0),"")</f>
        <v/>
      </c>
      <c r="AK87" s="29">
        <f>IF(ISNUMBER($Q87),IF($Q87&gt;=100,20,IF($Q87&gt;=30,10,0)),0)+IF(ISNUMBER($R87),IF($R87&gt;=100,20,0),0)+IF(ISNUMBER($P87),IF($P87&gt;=150,20,IF($P87&gt;=50,12,5)),0)+IF(ISNUMBER($S87),IF($S87&lt;=1,15,0),0)</f>
        <v/>
      </c>
      <c r="AL87" s="29" t="n">
        <v>355</v>
      </c>
      <c r="AM87" s="30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Poppi</t>
        </is>
      </c>
      <c r="B88" s="15" t="inlineStr">
        <is>
          <t>Poppi Prebiotic Soda | Grape | 12-pack 355mL</t>
        </is>
      </c>
      <c r="C88" s="15" t="inlineStr">
        <is>
          <t>3) Functional beverage (still/sparkling)</t>
        </is>
      </c>
      <c r="D88" s="15" t="inlineStr">
        <is>
          <t>355 mL can</t>
        </is>
      </c>
      <c r="E88" s="29" t="n">
        <v>12</v>
      </c>
      <c r="F88" s="30" t="n"/>
      <c r="G88" s="31">
        <f>IF(AND(ISNUMBER($F88),ISNUMBER($E88),$E88&lt;&gt;0),$F88/$E88,"")</f>
        <v/>
      </c>
      <c r="H88" s="31">
        <f>IF(AND(ISNUMBER($F88),ISNUMBER($AL88),ISNUMBER($E88),($AL88*$E88)&lt;&gt;0),$F88/($AL88*$E88)*100,"")</f>
        <v/>
      </c>
      <c r="I88" s="32" t="n"/>
      <c r="J88" s="33" t="n"/>
      <c r="K88" s="31">
        <f>IF(AND(ISNUMBER($F88),ISNUMBER($J88)),$F88*(1-$J88),"")</f>
        <v/>
      </c>
      <c r="L88" s="32" t="n"/>
      <c r="M88" s="32" t="n"/>
      <c r="N88" s="31">
        <f>IF(ISNUMBER($F88),($F88-IF(ISNUMBER($AM88),$AM88,0))*(1-IF(ISNUMBER($J88),$J88,0)),"")</f>
        <v/>
      </c>
      <c r="O88" s="15" t="inlineStr">
        <is>
          <t>Grape</t>
        </is>
      </c>
      <c r="P88" s="29" t="n">
        <v>0</v>
      </c>
      <c r="Q88" s="29" t="n">
        <v>10</v>
      </c>
      <c r="R88" s="15" t="inlineStr">
        <is>
          <t>Not listed</t>
        </is>
      </c>
      <c r="S88" s="29" t="n">
        <v>5</v>
      </c>
      <c r="T88" s="29" t="n">
        <v>25</v>
      </c>
      <c r="U88" s="15" t="inlineStr">
        <is>
          <t>Agave + stevia</t>
        </is>
      </c>
      <c r="V88" s="15" t="inlineStr">
        <is>
          <t>Prebiotic, apple cider vinegar, gut health, low sugar (cola/Doc Pop flavours ~40 mg caffeine from green tea; fruit flavours caffeine-free)</t>
        </is>
      </c>
      <c r="W88" s="32" t="n"/>
      <c r="X88" s="32" t="n"/>
      <c r="Y88" s="32" t="n"/>
      <c r="Z88" s="32" t="n"/>
      <c r="AA88" s="15" t="inlineStr">
        <is>
          <t>Very High</t>
        </is>
      </c>
      <c r="AB88" s="15" t="inlineStr">
        <is>
          <t>Viral brand; Super Bowl ad; strong Gen-Z pull</t>
        </is>
      </c>
      <c r="AC88" s="15" t="inlineStr">
        <is>
          <t>Pretty, prebiotic, apple-cider-vinegar soda</t>
        </is>
      </c>
      <c r="AD88" s="15" t="inlineStr">
        <is>
          <t>Trendy aesthetic plus a gut-health ACV story at low sugar.</t>
        </is>
      </c>
      <c r="AE88" s="32" t="n"/>
      <c r="AF88" s="34">
        <f>IF(AND(ISNUMBER($P88),ISNUMBER($AL88),$AL88&lt;&gt;0),ROUND($P88/$AL88*100,1),"")</f>
        <v/>
      </c>
      <c r="AG88" s="35">
        <f>IF(AND(ISNUMBER($S88),ISNUMBER($AL88),$AL88&lt;&gt;0),ROUND($S88/$AL88*100,2),"")</f>
        <v/>
      </c>
      <c r="AH88" s="34">
        <f>IF(AND(ISNUMBER($Q88),ISNUMBER($AL88),$AL88&lt;&gt;0),ROUND($Q88/$AL88*100,1),"")</f>
        <v/>
      </c>
      <c r="AI88" s="29">
        <f>IF(ISNUMBER($S88),IF($S88&lt;=1,"Yes","No"),"n/a")</f>
        <v/>
      </c>
      <c r="AJ88" s="29">
        <f>IF(ISNUMBER($S88),ROUND(MAX(0,MIN(100,100-$S88*2.5-IF(ISNUMBER($T88),$T88,0)*0.12+IF($S88&lt;=1,12,0))),0),"")</f>
        <v/>
      </c>
      <c r="AK88" s="29">
        <f>IF(ISNUMBER($Q88),IF($Q88&gt;=100,20,IF($Q88&gt;=30,10,0)),0)+IF(ISNUMBER($R88),IF($R88&gt;=100,20,0),0)+IF(ISNUMBER($P88),IF($P88&gt;=150,20,IF($P88&gt;=50,12,5)),0)+IF(ISNUMBER($S88),IF($S88&lt;=1,15,0),0)</f>
        <v/>
      </c>
      <c r="AL88" s="29" t="n">
        <v>355</v>
      </c>
      <c r="AM88" s="30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Poppi</t>
        </is>
      </c>
      <c r="B89" s="15" t="inlineStr">
        <is>
          <t>Poppi Prebiotic Soda | Grape | 15-pack 355mL</t>
        </is>
      </c>
      <c r="C89" s="15" t="inlineStr">
        <is>
          <t>3) Functional beverage (still/sparkling)</t>
        </is>
      </c>
      <c r="D89" s="15" t="inlineStr">
        <is>
          <t>355 mL can</t>
        </is>
      </c>
      <c r="E89" s="29" t="n">
        <v>15</v>
      </c>
      <c r="F89" s="30" t="n"/>
      <c r="G89" s="31">
        <f>IF(AND(ISNUMBER($F89),ISNUMBER($E89),$E89&lt;&gt;0),$F89/$E89,"")</f>
        <v/>
      </c>
      <c r="H89" s="31">
        <f>IF(AND(ISNUMBER($F89),ISNUMBER($AL89),ISNUMBER($E89),($AL89*$E89)&lt;&gt;0),$F89/($AL89*$E89)*100,"")</f>
        <v/>
      </c>
      <c r="I89" s="32" t="n"/>
      <c r="J89" s="33" t="n"/>
      <c r="K89" s="31">
        <f>IF(AND(ISNUMBER($F89),ISNUMBER($J89)),$F89*(1-$J89),"")</f>
        <v/>
      </c>
      <c r="L89" s="32" t="n"/>
      <c r="M89" s="32" t="n"/>
      <c r="N89" s="31">
        <f>IF(ISNUMBER($F89),($F89-IF(ISNUMBER($AM89),$AM89,0))*(1-IF(ISNUMBER($J89),$J89,0)),"")</f>
        <v/>
      </c>
      <c r="O89" s="15" t="inlineStr">
        <is>
          <t>Grape</t>
        </is>
      </c>
      <c r="P89" s="29" t="n">
        <v>0</v>
      </c>
      <c r="Q89" s="29" t="n">
        <v>10</v>
      </c>
      <c r="R89" s="15" t="inlineStr">
        <is>
          <t>Not listed</t>
        </is>
      </c>
      <c r="S89" s="29" t="n">
        <v>5</v>
      </c>
      <c r="T89" s="29" t="n">
        <v>25</v>
      </c>
      <c r="U89" s="15" t="inlineStr">
        <is>
          <t>Agave + stevia</t>
        </is>
      </c>
      <c r="V89" s="15" t="inlineStr">
        <is>
          <t>Prebiotic, apple cider vinegar, gut health, low sugar (cola/Doc Pop flavours ~40 mg caffeine from green tea; fruit flavours caffeine-free)</t>
        </is>
      </c>
      <c r="W89" s="32" t="n"/>
      <c r="X89" s="32" t="n"/>
      <c r="Y89" s="32" t="n"/>
      <c r="Z89" s="32" t="n"/>
      <c r="AA89" s="15" t="inlineStr">
        <is>
          <t>Very High</t>
        </is>
      </c>
      <c r="AB89" s="15" t="inlineStr">
        <is>
          <t>Viral brand; Super Bowl ad; strong Gen-Z pull</t>
        </is>
      </c>
      <c r="AC89" s="15" t="inlineStr">
        <is>
          <t>Pretty, prebiotic, apple-cider-vinegar soda</t>
        </is>
      </c>
      <c r="AD89" s="15" t="inlineStr">
        <is>
          <t>Trendy aesthetic plus a gut-health ACV story at low sugar.</t>
        </is>
      </c>
      <c r="AE89" s="32" t="n"/>
      <c r="AF89" s="34">
        <f>IF(AND(ISNUMBER($P89),ISNUMBER($AL89),$AL89&lt;&gt;0),ROUND($P89/$AL89*100,1),"")</f>
        <v/>
      </c>
      <c r="AG89" s="35">
        <f>IF(AND(ISNUMBER($S89),ISNUMBER($AL89),$AL89&lt;&gt;0),ROUND($S89/$AL89*100,2),"")</f>
        <v/>
      </c>
      <c r="AH89" s="34">
        <f>IF(AND(ISNUMBER($Q89),ISNUMBER($AL89),$AL89&lt;&gt;0),ROUND($Q89/$AL89*100,1),"")</f>
        <v/>
      </c>
      <c r="AI89" s="29">
        <f>IF(ISNUMBER($S89),IF($S89&lt;=1,"Yes","No"),"n/a")</f>
        <v/>
      </c>
      <c r="AJ89" s="29">
        <f>IF(ISNUMBER($S89),ROUND(MAX(0,MIN(100,100-$S89*2.5-IF(ISNUMBER($T89),$T89,0)*0.12+IF($S89&lt;=1,12,0))),0),"")</f>
        <v/>
      </c>
      <c r="AK89" s="29">
        <f>IF(ISNUMBER($Q89),IF($Q89&gt;=100,20,IF($Q89&gt;=30,10,0)),0)+IF(ISNUMBER($R89),IF($R89&gt;=100,20,0),0)+IF(ISNUMBER($P89),IF($P89&gt;=150,20,IF($P89&gt;=50,12,5)),0)+IF(ISNUMBER($S89),IF($S89&lt;=1,15,0),0)</f>
        <v/>
      </c>
      <c r="AL89" s="29" t="n">
        <v>355</v>
      </c>
      <c r="AM89" s="30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Poppi</t>
        </is>
      </c>
      <c r="B90" s="15" t="inlineStr">
        <is>
          <t>Poppi Prebiotic Soda | Grape | 18-pack 355mL</t>
        </is>
      </c>
      <c r="C90" s="15" t="inlineStr">
        <is>
          <t>3) Functional beverage (still/sparkling)</t>
        </is>
      </c>
      <c r="D90" s="15" t="inlineStr">
        <is>
          <t>355 mL can</t>
        </is>
      </c>
      <c r="E90" s="29" t="n">
        <v>18</v>
      </c>
      <c r="F90" s="30" t="n"/>
      <c r="G90" s="31">
        <f>IF(AND(ISNUMBER($F90),ISNUMBER($E90),$E90&lt;&gt;0),$F90/$E90,"")</f>
        <v/>
      </c>
      <c r="H90" s="31">
        <f>IF(AND(ISNUMBER($F90),ISNUMBER($AL90),ISNUMBER($E90),($AL90*$E90)&lt;&gt;0),$F90/($AL90*$E90)*100,"")</f>
        <v/>
      </c>
      <c r="I90" s="32" t="n"/>
      <c r="J90" s="33" t="n"/>
      <c r="K90" s="31">
        <f>IF(AND(ISNUMBER($F90),ISNUMBER($J90)),$F90*(1-$J90),"")</f>
        <v/>
      </c>
      <c r="L90" s="32" t="n"/>
      <c r="M90" s="32" t="n"/>
      <c r="N90" s="31">
        <f>IF(ISNUMBER($F90),($F90-IF(ISNUMBER($AM90),$AM90,0))*(1-IF(ISNUMBER($J90),$J90,0)),"")</f>
        <v/>
      </c>
      <c r="O90" s="15" t="inlineStr">
        <is>
          <t>Grape</t>
        </is>
      </c>
      <c r="P90" s="29" t="n">
        <v>0</v>
      </c>
      <c r="Q90" s="29" t="n">
        <v>10</v>
      </c>
      <c r="R90" s="15" t="inlineStr">
        <is>
          <t>Not listed</t>
        </is>
      </c>
      <c r="S90" s="29" t="n">
        <v>5</v>
      </c>
      <c r="T90" s="29" t="n">
        <v>25</v>
      </c>
      <c r="U90" s="15" t="inlineStr">
        <is>
          <t>Agave + stevia</t>
        </is>
      </c>
      <c r="V90" s="15" t="inlineStr">
        <is>
          <t>Prebiotic, apple cider vinegar, gut health, low sugar (cola/Doc Pop flavours ~40 mg caffeine from green tea; fruit flavours caffeine-free)</t>
        </is>
      </c>
      <c r="W90" s="32" t="n"/>
      <c r="X90" s="32" t="n"/>
      <c r="Y90" s="32" t="n"/>
      <c r="Z90" s="32" t="n"/>
      <c r="AA90" s="15" t="inlineStr">
        <is>
          <t>Very High</t>
        </is>
      </c>
      <c r="AB90" s="15" t="inlineStr">
        <is>
          <t>Viral brand; Super Bowl ad; strong Gen-Z pull</t>
        </is>
      </c>
      <c r="AC90" s="15" t="inlineStr">
        <is>
          <t>Pretty, prebiotic, apple-cider-vinegar soda</t>
        </is>
      </c>
      <c r="AD90" s="15" t="inlineStr">
        <is>
          <t>Trendy aesthetic plus a gut-health ACV story at low sugar.</t>
        </is>
      </c>
      <c r="AE90" s="32" t="n"/>
      <c r="AF90" s="34">
        <f>IF(AND(ISNUMBER($P90),ISNUMBER($AL90),$AL90&lt;&gt;0),ROUND($P90/$AL90*100,1),"")</f>
        <v/>
      </c>
      <c r="AG90" s="35">
        <f>IF(AND(ISNUMBER($S90),ISNUMBER($AL90),$AL90&lt;&gt;0),ROUND($S90/$AL90*100,2),"")</f>
        <v/>
      </c>
      <c r="AH90" s="34">
        <f>IF(AND(ISNUMBER($Q90),ISNUMBER($AL90),$AL90&lt;&gt;0),ROUND($Q90/$AL90*100,1),"")</f>
        <v/>
      </c>
      <c r="AI90" s="29">
        <f>IF(ISNUMBER($S90),IF($S90&lt;=1,"Yes","No"),"n/a")</f>
        <v/>
      </c>
      <c r="AJ90" s="29">
        <f>IF(ISNUMBER($S90),ROUND(MAX(0,MIN(100,100-$S90*2.5-IF(ISNUMBER($T90),$T90,0)*0.12+IF($S90&lt;=1,12,0))),0),"")</f>
        <v/>
      </c>
      <c r="AK90" s="29">
        <f>IF(ISNUMBER($Q90),IF($Q90&gt;=100,20,IF($Q90&gt;=30,10,0)),0)+IF(ISNUMBER($R90),IF($R90&gt;=100,20,0),0)+IF(ISNUMBER($P90),IF($P90&gt;=150,20,IF($P90&gt;=50,12,5)),0)+IF(ISNUMBER($S90),IF($S90&lt;=1,15,0),0)</f>
        <v/>
      </c>
      <c r="AL90" s="29" t="n">
        <v>355</v>
      </c>
      <c r="AM90" s="30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Poppi</t>
        </is>
      </c>
      <c r="B91" s="15" t="inlineStr">
        <is>
          <t>Poppi Prebiotic Soda | Grape | 24-pack 355mL</t>
        </is>
      </c>
      <c r="C91" s="15" t="inlineStr">
        <is>
          <t>3) Functional beverage (still/sparkling)</t>
        </is>
      </c>
      <c r="D91" s="15" t="inlineStr">
        <is>
          <t>355 mL can</t>
        </is>
      </c>
      <c r="E91" s="29" t="n">
        <v>24</v>
      </c>
      <c r="F91" s="30" t="n"/>
      <c r="G91" s="31">
        <f>IF(AND(ISNUMBER($F91),ISNUMBER($E91),$E91&lt;&gt;0),$F91/$E91,"")</f>
        <v/>
      </c>
      <c r="H91" s="31">
        <f>IF(AND(ISNUMBER($F91),ISNUMBER($AL91),ISNUMBER($E91),($AL91*$E91)&lt;&gt;0),$F91/($AL91*$E91)*100,"")</f>
        <v/>
      </c>
      <c r="I91" s="32" t="n"/>
      <c r="J91" s="33" t="n"/>
      <c r="K91" s="31">
        <f>IF(AND(ISNUMBER($F91),ISNUMBER($J91)),$F91*(1-$J91),"")</f>
        <v/>
      </c>
      <c r="L91" s="32" t="n"/>
      <c r="M91" s="32" t="n"/>
      <c r="N91" s="31">
        <f>IF(ISNUMBER($F91),($F91-IF(ISNUMBER($AM91),$AM91,0))*(1-IF(ISNUMBER($J91),$J91,0)),"")</f>
        <v/>
      </c>
      <c r="O91" s="15" t="inlineStr">
        <is>
          <t>Grape</t>
        </is>
      </c>
      <c r="P91" s="29" t="n">
        <v>0</v>
      </c>
      <c r="Q91" s="29" t="n">
        <v>10</v>
      </c>
      <c r="R91" s="15" t="inlineStr">
        <is>
          <t>Not listed</t>
        </is>
      </c>
      <c r="S91" s="29" t="n">
        <v>5</v>
      </c>
      <c r="T91" s="29" t="n">
        <v>25</v>
      </c>
      <c r="U91" s="15" t="inlineStr">
        <is>
          <t>Agave + stevia</t>
        </is>
      </c>
      <c r="V91" s="15" t="inlineStr">
        <is>
          <t>Prebiotic, apple cider vinegar, gut health, low sugar (cola/Doc Pop flavours ~40 mg caffeine from green tea; fruit flavours caffeine-free)</t>
        </is>
      </c>
      <c r="W91" s="32" t="n"/>
      <c r="X91" s="32" t="n"/>
      <c r="Y91" s="32" t="n"/>
      <c r="Z91" s="32" t="n"/>
      <c r="AA91" s="15" t="inlineStr">
        <is>
          <t>Very High</t>
        </is>
      </c>
      <c r="AB91" s="15" t="inlineStr">
        <is>
          <t>Viral brand; Super Bowl ad; strong Gen-Z pull</t>
        </is>
      </c>
      <c r="AC91" s="15" t="inlineStr">
        <is>
          <t>Pretty, prebiotic, apple-cider-vinegar soda</t>
        </is>
      </c>
      <c r="AD91" s="15" t="inlineStr">
        <is>
          <t>Trendy aesthetic plus a gut-health ACV story at low sugar.</t>
        </is>
      </c>
      <c r="AE91" s="32" t="n"/>
      <c r="AF91" s="34">
        <f>IF(AND(ISNUMBER($P91),ISNUMBER($AL91),$AL91&lt;&gt;0),ROUND($P91/$AL91*100,1),"")</f>
        <v/>
      </c>
      <c r="AG91" s="35">
        <f>IF(AND(ISNUMBER($S91),ISNUMBER($AL91),$AL91&lt;&gt;0),ROUND($S91/$AL91*100,2),"")</f>
        <v/>
      </c>
      <c r="AH91" s="34">
        <f>IF(AND(ISNUMBER($Q91),ISNUMBER($AL91),$AL91&lt;&gt;0),ROUND($Q91/$AL91*100,1),"")</f>
        <v/>
      </c>
      <c r="AI91" s="29">
        <f>IF(ISNUMBER($S91),IF($S91&lt;=1,"Yes","No"),"n/a")</f>
        <v/>
      </c>
      <c r="AJ91" s="29">
        <f>IF(ISNUMBER($S91),ROUND(MAX(0,MIN(100,100-$S91*2.5-IF(ISNUMBER($T91),$T91,0)*0.12+IF($S91&lt;=1,12,0))),0),"")</f>
        <v/>
      </c>
      <c r="AK91" s="29">
        <f>IF(ISNUMBER($Q91),IF($Q91&gt;=100,20,IF($Q91&gt;=30,10,0)),0)+IF(ISNUMBER($R91),IF($R91&gt;=100,20,0),0)+IF(ISNUMBER($P91),IF($P91&gt;=150,20,IF($P91&gt;=50,12,5)),0)+IF(ISNUMBER($S91),IF($S91&lt;=1,15,0),0)</f>
        <v/>
      </c>
      <c r="AL91" s="29" t="n">
        <v>355</v>
      </c>
      <c r="AM91" s="30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Poppi</t>
        </is>
      </c>
      <c r="B92" s="15" t="inlineStr">
        <is>
          <t>Poppi Prebiotic Soda | Watermelon | single 355mL</t>
        </is>
      </c>
      <c r="C92" s="15" t="inlineStr">
        <is>
          <t>3) Functional beverage (still/sparkling)</t>
        </is>
      </c>
      <c r="D92" s="15" t="inlineStr">
        <is>
          <t>355 mL can</t>
        </is>
      </c>
      <c r="E92" s="29" t="n">
        <v>1</v>
      </c>
      <c r="F92" s="30" t="n"/>
      <c r="G92" s="31">
        <f>IF(AND(ISNUMBER($F92),ISNUMBER($E92),$E92&lt;&gt;0),$F92/$E92,"")</f>
        <v/>
      </c>
      <c r="H92" s="31">
        <f>IF(AND(ISNUMBER($F92),ISNUMBER($AL92),ISNUMBER($E92),($AL92*$E92)&lt;&gt;0),$F92/($AL92*$E92)*100,"")</f>
        <v/>
      </c>
      <c r="I92" s="32" t="n"/>
      <c r="J92" s="33" t="n"/>
      <c r="K92" s="31">
        <f>IF(AND(ISNUMBER($F92),ISNUMBER($J92)),$F92*(1-$J92),"")</f>
        <v/>
      </c>
      <c r="L92" s="32" t="n"/>
      <c r="M92" s="32" t="n"/>
      <c r="N92" s="31">
        <f>IF(ISNUMBER($F92),($F92-IF(ISNUMBER($AM92),$AM92,0))*(1-IF(ISNUMBER($J92),$J92,0)),"")</f>
        <v/>
      </c>
      <c r="O92" s="15" t="inlineStr">
        <is>
          <t>Watermelon</t>
        </is>
      </c>
      <c r="P92" s="29" t="n">
        <v>0</v>
      </c>
      <c r="Q92" s="29" t="n">
        <v>10</v>
      </c>
      <c r="R92" s="15" t="inlineStr">
        <is>
          <t>Not listed</t>
        </is>
      </c>
      <c r="S92" s="29" t="n">
        <v>5</v>
      </c>
      <c r="T92" s="29" t="n">
        <v>25</v>
      </c>
      <c r="U92" s="15" t="inlineStr">
        <is>
          <t>Agave + stevia</t>
        </is>
      </c>
      <c r="V92" s="15" t="inlineStr">
        <is>
          <t>Prebiotic, apple cider vinegar, gut health, low sugar (cola/Doc Pop flavours ~40 mg caffeine from green tea; fruit flavours caffeine-free)</t>
        </is>
      </c>
      <c r="W92" s="32" t="n"/>
      <c r="X92" s="32" t="n"/>
      <c r="Y92" s="32" t="n"/>
      <c r="Z92" s="32" t="n"/>
      <c r="AA92" s="15" t="inlineStr">
        <is>
          <t>Very High</t>
        </is>
      </c>
      <c r="AB92" s="15" t="inlineStr">
        <is>
          <t>Viral brand; Super Bowl ad; strong Gen-Z pull</t>
        </is>
      </c>
      <c r="AC92" s="15" t="inlineStr">
        <is>
          <t>Pretty, prebiotic, apple-cider-vinegar soda</t>
        </is>
      </c>
      <c r="AD92" s="15" t="inlineStr">
        <is>
          <t>Trendy aesthetic plus a gut-health ACV story at low sugar.</t>
        </is>
      </c>
      <c r="AE92" s="32" t="n"/>
      <c r="AF92" s="34">
        <f>IF(AND(ISNUMBER($P92),ISNUMBER($AL92),$AL92&lt;&gt;0),ROUND($P92/$AL92*100,1),"")</f>
        <v/>
      </c>
      <c r="AG92" s="35">
        <f>IF(AND(ISNUMBER($S92),ISNUMBER($AL92),$AL92&lt;&gt;0),ROUND($S92/$AL92*100,2),"")</f>
        <v/>
      </c>
      <c r="AH92" s="34">
        <f>IF(AND(ISNUMBER($Q92),ISNUMBER($AL92),$AL92&lt;&gt;0),ROUND($Q92/$AL92*100,1),"")</f>
        <v/>
      </c>
      <c r="AI92" s="29">
        <f>IF(ISNUMBER($S92),IF($S92&lt;=1,"Yes","No"),"n/a")</f>
        <v/>
      </c>
      <c r="AJ92" s="29">
        <f>IF(ISNUMBER($S92),ROUND(MAX(0,MIN(100,100-$S92*2.5-IF(ISNUMBER($T92),$T92,0)*0.12+IF($S92&lt;=1,12,0))),0),"")</f>
        <v/>
      </c>
      <c r="AK92" s="29">
        <f>IF(ISNUMBER($Q92),IF($Q92&gt;=100,20,IF($Q92&gt;=30,10,0)),0)+IF(ISNUMBER($R92),IF($R92&gt;=100,20,0),0)+IF(ISNUMBER($P92),IF($P92&gt;=150,20,IF($P92&gt;=50,12,5)),0)+IF(ISNUMBER($S92),IF($S92&lt;=1,15,0),0)</f>
        <v/>
      </c>
      <c r="AL92" s="29" t="n">
        <v>355</v>
      </c>
      <c r="AM92" s="30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Poppi</t>
        </is>
      </c>
      <c r="B93" s="15" t="inlineStr">
        <is>
          <t>Poppi Prebiotic Soda | Watermelon | 8-pack 355mL</t>
        </is>
      </c>
      <c r="C93" s="15" t="inlineStr">
        <is>
          <t>3) Functional beverage (still/sparkling)</t>
        </is>
      </c>
      <c r="D93" s="15" t="inlineStr">
        <is>
          <t>355 mL can</t>
        </is>
      </c>
      <c r="E93" s="29" t="n">
        <v>8</v>
      </c>
      <c r="F93" s="30" t="n"/>
      <c r="G93" s="31">
        <f>IF(AND(ISNUMBER($F93),ISNUMBER($E93),$E93&lt;&gt;0),$F93/$E93,"")</f>
        <v/>
      </c>
      <c r="H93" s="31">
        <f>IF(AND(ISNUMBER($F93),ISNUMBER($AL93),ISNUMBER($E93),($AL93*$E93)&lt;&gt;0),$F93/($AL93*$E93)*100,"")</f>
        <v/>
      </c>
      <c r="I93" s="32" t="n"/>
      <c r="J93" s="33" t="n"/>
      <c r="K93" s="31">
        <f>IF(AND(ISNUMBER($F93),ISNUMBER($J93)),$F93*(1-$J93),"")</f>
        <v/>
      </c>
      <c r="L93" s="32" t="n"/>
      <c r="M93" s="32" t="n"/>
      <c r="N93" s="31">
        <f>IF(ISNUMBER($F93),($F93-IF(ISNUMBER($AM93),$AM93,0))*(1-IF(ISNUMBER($J93),$J93,0)),"")</f>
        <v/>
      </c>
      <c r="O93" s="15" t="inlineStr">
        <is>
          <t>Watermelon</t>
        </is>
      </c>
      <c r="P93" s="29" t="n">
        <v>0</v>
      </c>
      <c r="Q93" s="29" t="n">
        <v>10</v>
      </c>
      <c r="R93" s="15" t="inlineStr">
        <is>
          <t>Not listed</t>
        </is>
      </c>
      <c r="S93" s="29" t="n">
        <v>5</v>
      </c>
      <c r="T93" s="29" t="n">
        <v>25</v>
      </c>
      <c r="U93" s="15" t="inlineStr">
        <is>
          <t>Agave + stevia</t>
        </is>
      </c>
      <c r="V93" s="15" t="inlineStr">
        <is>
          <t>Prebiotic, apple cider vinegar, gut health, low sugar (cola/Doc Pop flavours ~40 mg caffeine from green tea; fruit flavours caffeine-free)</t>
        </is>
      </c>
      <c r="W93" s="32" t="n"/>
      <c r="X93" s="32" t="n"/>
      <c r="Y93" s="32" t="n"/>
      <c r="Z93" s="32" t="n"/>
      <c r="AA93" s="15" t="inlineStr">
        <is>
          <t>Very High</t>
        </is>
      </c>
      <c r="AB93" s="15" t="inlineStr">
        <is>
          <t>Viral brand; Super Bowl ad; strong Gen-Z pull</t>
        </is>
      </c>
      <c r="AC93" s="15" t="inlineStr">
        <is>
          <t>Pretty, prebiotic, apple-cider-vinegar soda</t>
        </is>
      </c>
      <c r="AD93" s="15" t="inlineStr">
        <is>
          <t>Trendy aesthetic plus a gut-health ACV story at low sugar.</t>
        </is>
      </c>
      <c r="AE93" s="32" t="n"/>
      <c r="AF93" s="34">
        <f>IF(AND(ISNUMBER($P93),ISNUMBER($AL93),$AL93&lt;&gt;0),ROUND($P93/$AL93*100,1),"")</f>
        <v/>
      </c>
      <c r="AG93" s="35">
        <f>IF(AND(ISNUMBER($S93),ISNUMBER($AL93),$AL93&lt;&gt;0),ROUND($S93/$AL93*100,2),"")</f>
        <v/>
      </c>
      <c r="AH93" s="34">
        <f>IF(AND(ISNUMBER($Q93),ISNUMBER($AL93),$AL93&lt;&gt;0),ROUND($Q93/$AL93*100,1),"")</f>
        <v/>
      </c>
      <c r="AI93" s="29">
        <f>IF(ISNUMBER($S93),IF($S93&lt;=1,"Yes","No"),"n/a")</f>
        <v/>
      </c>
      <c r="AJ93" s="29">
        <f>IF(ISNUMBER($S93),ROUND(MAX(0,MIN(100,100-$S93*2.5-IF(ISNUMBER($T93),$T93,0)*0.12+IF($S93&lt;=1,12,0))),0),"")</f>
        <v/>
      </c>
      <c r="AK93" s="29">
        <f>IF(ISNUMBER($Q93),IF($Q93&gt;=100,20,IF($Q93&gt;=30,10,0)),0)+IF(ISNUMBER($R93),IF($R93&gt;=100,20,0),0)+IF(ISNUMBER($P93),IF($P93&gt;=150,20,IF($P93&gt;=50,12,5)),0)+IF(ISNUMBER($S93),IF($S93&lt;=1,15,0),0)</f>
        <v/>
      </c>
      <c r="AL93" s="29" t="n">
        <v>355</v>
      </c>
      <c r="AM93" s="30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Poppi</t>
        </is>
      </c>
      <c r="B94" s="15" t="inlineStr">
        <is>
          <t>Poppi Prebiotic Soda | Watermelon | 12-pack 355mL</t>
        </is>
      </c>
      <c r="C94" s="15" t="inlineStr">
        <is>
          <t>3) Functional beverage (still/sparkling)</t>
        </is>
      </c>
      <c r="D94" s="15" t="inlineStr">
        <is>
          <t>355 mL can</t>
        </is>
      </c>
      <c r="E94" s="29" t="n">
        <v>12</v>
      </c>
      <c r="F94" s="30" t="n"/>
      <c r="G94" s="31">
        <f>IF(AND(ISNUMBER($F94),ISNUMBER($E94),$E94&lt;&gt;0),$F94/$E94,"")</f>
        <v/>
      </c>
      <c r="H94" s="31">
        <f>IF(AND(ISNUMBER($F94),ISNUMBER($AL94),ISNUMBER($E94),($AL94*$E94)&lt;&gt;0),$F94/($AL94*$E94)*100,"")</f>
        <v/>
      </c>
      <c r="I94" s="32" t="n"/>
      <c r="J94" s="33" t="n"/>
      <c r="K94" s="31">
        <f>IF(AND(ISNUMBER($F94),ISNUMBER($J94)),$F94*(1-$J94),"")</f>
        <v/>
      </c>
      <c r="L94" s="32" t="n"/>
      <c r="M94" s="32" t="n"/>
      <c r="N94" s="31">
        <f>IF(ISNUMBER($F94),($F94-IF(ISNUMBER($AM94),$AM94,0))*(1-IF(ISNUMBER($J94),$J94,0)),"")</f>
        <v/>
      </c>
      <c r="O94" s="15" t="inlineStr">
        <is>
          <t>Watermelon</t>
        </is>
      </c>
      <c r="P94" s="29" t="n">
        <v>0</v>
      </c>
      <c r="Q94" s="29" t="n">
        <v>10</v>
      </c>
      <c r="R94" s="15" t="inlineStr">
        <is>
          <t>Not listed</t>
        </is>
      </c>
      <c r="S94" s="29" t="n">
        <v>5</v>
      </c>
      <c r="T94" s="29" t="n">
        <v>25</v>
      </c>
      <c r="U94" s="15" t="inlineStr">
        <is>
          <t>Agave + stevia</t>
        </is>
      </c>
      <c r="V94" s="15" t="inlineStr">
        <is>
          <t>Prebiotic, apple cider vinegar, gut health, low sugar (cola/Doc Pop flavours ~40 mg caffeine from green tea; fruit flavours caffeine-free)</t>
        </is>
      </c>
      <c r="W94" s="32" t="n"/>
      <c r="X94" s="32" t="n"/>
      <c r="Y94" s="32" t="n"/>
      <c r="Z94" s="32" t="n"/>
      <c r="AA94" s="15" t="inlineStr">
        <is>
          <t>Very High</t>
        </is>
      </c>
      <c r="AB94" s="15" t="inlineStr">
        <is>
          <t>Viral brand; Super Bowl ad; strong Gen-Z pull</t>
        </is>
      </c>
      <c r="AC94" s="15" t="inlineStr">
        <is>
          <t>Pretty, prebiotic, apple-cider-vinegar soda</t>
        </is>
      </c>
      <c r="AD94" s="15" t="inlineStr">
        <is>
          <t>Trendy aesthetic plus a gut-health ACV story at low sugar.</t>
        </is>
      </c>
      <c r="AE94" s="32" t="n"/>
      <c r="AF94" s="34">
        <f>IF(AND(ISNUMBER($P94),ISNUMBER($AL94),$AL94&lt;&gt;0),ROUND($P94/$AL94*100,1),"")</f>
        <v/>
      </c>
      <c r="AG94" s="35">
        <f>IF(AND(ISNUMBER($S94),ISNUMBER($AL94),$AL94&lt;&gt;0),ROUND($S94/$AL94*100,2),"")</f>
        <v/>
      </c>
      <c r="AH94" s="34">
        <f>IF(AND(ISNUMBER($Q94),ISNUMBER($AL94),$AL94&lt;&gt;0),ROUND($Q94/$AL94*100,1),"")</f>
        <v/>
      </c>
      <c r="AI94" s="29">
        <f>IF(ISNUMBER($S94),IF($S94&lt;=1,"Yes","No"),"n/a")</f>
        <v/>
      </c>
      <c r="AJ94" s="29">
        <f>IF(ISNUMBER($S94),ROUND(MAX(0,MIN(100,100-$S94*2.5-IF(ISNUMBER($T94),$T94,0)*0.12+IF($S94&lt;=1,12,0))),0),"")</f>
        <v/>
      </c>
      <c r="AK94" s="29">
        <f>IF(ISNUMBER($Q94),IF($Q94&gt;=100,20,IF($Q94&gt;=30,10,0)),0)+IF(ISNUMBER($R94),IF($R94&gt;=100,20,0),0)+IF(ISNUMBER($P94),IF($P94&gt;=150,20,IF($P94&gt;=50,12,5)),0)+IF(ISNUMBER($S94),IF($S94&lt;=1,15,0),0)</f>
        <v/>
      </c>
      <c r="AL94" s="29" t="n">
        <v>355</v>
      </c>
      <c r="AM94" s="30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Poppi</t>
        </is>
      </c>
      <c r="B95" s="15" t="inlineStr">
        <is>
          <t>Poppi Prebiotic Soda | Watermelon | 15-pack 355mL</t>
        </is>
      </c>
      <c r="C95" s="15" t="inlineStr">
        <is>
          <t>3) Functional beverage (still/sparkling)</t>
        </is>
      </c>
      <c r="D95" s="15" t="inlineStr">
        <is>
          <t>355 mL can</t>
        </is>
      </c>
      <c r="E95" s="29" t="n">
        <v>15</v>
      </c>
      <c r="F95" s="30" t="n"/>
      <c r="G95" s="31">
        <f>IF(AND(ISNUMBER($F95),ISNUMBER($E95),$E95&lt;&gt;0),$F95/$E95,"")</f>
        <v/>
      </c>
      <c r="H95" s="31">
        <f>IF(AND(ISNUMBER($F95),ISNUMBER($AL95),ISNUMBER($E95),($AL95*$E95)&lt;&gt;0),$F95/($AL95*$E95)*100,"")</f>
        <v/>
      </c>
      <c r="I95" s="32" t="n"/>
      <c r="J95" s="33" t="n"/>
      <c r="K95" s="31">
        <f>IF(AND(ISNUMBER($F95),ISNUMBER($J95)),$F95*(1-$J95),"")</f>
        <v/>
      </c>
      <c r="L95" s="32" t="n"/>
      <c r="M95" s="32" t="n"/>
      <c r="N95" s="31">
        <f>IF(ISNUMBER($F95),($F95-IF(ISNUMBER($AM95),$AM95,0))*(1-IF(ISNUMBER($J95),$J95,0)),"")</f>
        <v/>
      </c>
      <c r="O95" s="15" t="inlineStr">
        <is>
          <t>Watermelon</t>
        </is>
      </c>
      <c r="P95" s="29" t="n">
        <v>0</v>
      </c>
      <c r="Q95" s="29" t="n">
        <v>10</v>
      </c>
      <c r="R95" s="15" t="inlineStr">
        <is>
          <t>Not listed</t>
        </is>
      </c>
      <c r="S95" s="29" t="n">
        <v>5</v>
      </c>
      <c r="T95" s="29" t="n">
        <v>25</v>
      </c>
      <c r="U95" s="15" t="inlineStr">
        <is>
          <t>Agave + stevia</t>
        </is>
      </c>
      <c r="V95" s="15" t="inlineStr">
        <is>
          <t>Prebiotic, apple cider vinegar, gut health, low sugar (cola/Doc Pop flavours ~40 mg caffeine from green tea; fruit flavours caffeine-free)</t>
        </is>
      </c>
      <c r="W95" s="32" t="n"/>
      <c r="X95" s="32" t="n"/>
      <c r="Y95" s="32" t="n"/>
      <c r="Z95" s="32" t="n"/>
      <c r="AA95" s="15" t="inlineStr">
        <is>
          <t>Very High</t>
        </is>
      </c>
      <c r="AB95" s="15" t="inlineStr">
        <is>
          <t>Viral brand; Super Bowl ad; strong Gen-Z pull</t>
        </is>
      </c>
      <c r="AC95" s="15" t="inlineStr">
        <is>
          <t>Pretty, prebiotic, apple-cider-vinegar soda</t>
        </is>
      </c>
      <c r="AD95" s="15" t="inlineStr">
        <is>
          <t>Trendy aesthetic plus a gut-health ACV story at low sugar.</t>
        </is>
      </c>
      <c r="AE95" s="32" t="n"/>
      <c r="AF95" s="34">
        <f>IF(AND(ISNUMBER($P95),ISNUMBER($AL95),$AL95&lt;&gt;0),ROUND($P95/$AL95*100,1),"")</f>
        <v/>
      </c>
      <c r="AG95" s="35">
        <f>IF(AND(ISNUMBER($S95),ISNUMBER($AL95),$AL95&lt;&gt;0),ROUND($S95/$AL95*100,2),"")</f>
        <v/>
      </c>
      <c r="AH95" s="34">
        <f>IF(AND(ISNUMBER($Q95),ISNUMBER($AL95),$AL95&lt;&gt;0),ROUND($Q95/$AL95*100,1),"")</f>
        <v/>
      </c>
      <c r="AI95" s="29">
        <f>IF(ISNUMBER($S95),IF($S95&lt;=1,"Yes","No"),"n/a")</f>
        <v/>
      </c>
      <c r="AJ95" s="29">
        <f>IF(ISNUMBER($S95),ROUND(MAX(0,MIN(100,100-$S95*2.5-IF(ISNUMBER($T95),$T95,0)*0.12+IF($S95&lt;=1,12,0))),0),"")</f>
        <v/>
      </c>
      <c r="AK95" s="29">
        <f>IF(ISNUMBER($Q95),IF($Q95&gt;=100,20,IF($Q95&gt;=30,10,0)),0)+IF(ISNUMBER($R95),IF($R95&gt;=100,20,0),0)+IF(ISNUMBER($P95),IF($P95&gt;=150,20,IF($P95&gt;=50,12,5)),0)+IF(ISNUMBER($S95),IF($S95&lt;=1,15,0),0)</f>
        <v/>
      </c>
      <c r="AL95" s="29" t="n">
        <v>355</v>
      </c>
      <c r="AM95" s="30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Poppi</t>
        </is>
      </c>
      <c r="B96" s="15" t="inlineStr">
        <is>
          <t>Poppi Prebiotic Soda | Watermelon | 18-pack 355mL</t>
        </is>
      </c>
      <c r="C96" s="15" t="inlineStr">
        <is>
          <t>3) Functional beverage (still/sparkling)</t>
        </is>
      </c>
      <c r="D96" s="15" t="inlineStr">
        <is>
          <t>355 mL can</t>
        </is>
      </c>
      <c r="E96" s="29" t="n">
        <v>18</v>
      </c>
      <c r="F96" s="30" t="n"/>
      <c r="G96" s="31">
        <f>IF(AND(ISNUMBER($F96),ISNUMBER($E96),$E96&lt;&gt;0),$F96/$E96,"")</f>
        <v/>
      </c>
      <c r="H96" s="31">
        <f>IF(AND(ISNUMBER($F96),ISNUMBER($AL96),ISNUMBER($E96),($AL96*$E96)&lt;&gt;0),$F96/($AL96*$E96)*100,"")</f>
        <v/>
      </c>
      <c r="I96" s="32" t="n"/>
      <c r="J96" s="33" t="n"/>
      <c r="K96" s="31">
        <f>IF(AND(ISNUMBER($F96),ISNUMBER($J96)),$F96*(1-$J96),"")</f>
        <v/>
      </c>
      <c r="L96" s="32" t="n"/>
      <c r="M96" s="32" t="n"/>
      <c r="N96" s="31">
        <f>IF(ISNUMBER($F96),($F96-IF(ISNUMBER($AM96),$AM96,0))*(1-IF(ISNUMBER($J96),$J96,0)),"")</f>
        <v/>
      </c>
      <c r="O96" s="15" t="inlineStr">
        <is>
          <t>Watermelon</t>
        </is>
      </c>
      <c r="P96" s="29" t="n">
        <v>0</v>
      </c>
      <c r="Q96" s="29" t="n">
        <v>10</v>
      </c>
      <c r="R96" s="15" t="inlineStr">
        <is>
          <t>Not listed</t>
        </is>
      </c>
      <c r="S96" s="29" t="n">
        <v>5</v>
      </c>
      <c r="T96" s="29" t="n">
        <v>25</v>
      </c>
      <c r="U96" s="15" t="inlineStr">
        <is>
          <t>Agave + stevia</t>
        </is>
      </c>
      <c r="V96" s="15" t="inlineStr">
        <is>
          <t>Prebiotic, apple cider vinegar, gut health, low sugar (cola/Doc Pop flavours ~40 mg caffeine from green tea; fruit flavours caffeine-free)</t>
        </is>
      </c>
      <c r="W96" s="32" t="n"/>
      <c r="X96" s="32" t="n"/>
      <c r="Y96" s="32" t="n"/>
      <c r="Z96" s="32" t="n"/>
      <c r="AA96" s="15" t="inlineStr">
        <is>
          <t>Very High</t>
        </is>
      </c>
      <c r="AB96" s="15" t="inlineStr">
        <is>
          <t>Viral brand; Super Bowl ad; strong Gen-Z pull</t>
        </is>
      </c>
      <c r="AC96" s="15" t="inlineStr">
        <is>
          <t>Pretty, prebiotic, apple-cider-vinegar soda</t>
        </is>
      </c>
      <c r="AD96" s="15" t="inlineStr">
        <is>
          <t>Trendy aesthetic plus a gut-health ACV story at low sugar.</t>
        </is>
      </c>
      <c r="AE96" s="32" t="n"/>
      <c r="AF96" s="34">
        <f>IF(AND(ISNUMBER($P96),ISNUMBER($AL96),$AL96&lt;&gt;0),ROUND($P96/$AL96*100,1),"")</f>
        <v/>
      </c>
      <c r="AG96" s="35">
        <f>IF(AND(ISNUMBER($S96),ISNUMBER($AL96),$AL96&lt;&gt;0),ROUND($S96/$AL96*100,2),"")</f>
        <v/>
      </c>
      <c r="AH96" s="34">
        <f>IF(AND(ISNUMBER($Q96),ISNUMBER($AL96),$AL96&lt;&gt;0),ROUND($Q96/$AL96*100,1),"")</f>
        <v/>
      </c>
      <c r="AI96" s="29">
        <f>IF(ISNUMBER($S96),IF($S96&lt;=1,"Yes","No"),"n/a")</f>
        <v/>
      </c>
      <c r="AJ96" s="29">
        <f>IF(ISNUMBER($S96),ROUND(MAX(0,MIN(100,100-$S96*2.5-IF(ISNUMBER($T96),$T96,0)*0.12+IF($S96&lt;=1,12,0))),0),"")</f>
        <v/>
      </c>
      <c r="AK96" s="29">
        <f>IF(ISNUMBER($Q96),IF($Q96&gt;=100,20,IF($Q96&gt;=30,10,0)),0)+IF(ISNUMBER($R96),IF($R96&gt;=100,20,0),0)+IF(ISNUMBER($P96),IF($P96&gt;=150,20,IF($P96&gt;=50,12,5)),0)+IF(ISNUMBER($S96),IF($S96&lt;=1,15,0),0)</f>
        <v/>
      </c>
      <c r="AL96" s="29" t="n">
        <v>355</v>
      </c>
      <c r="AM96" s="30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Poppi</t>
        </is>
      </c>
      <c r="B97" s="15" t="inlineStr">
        <is>
          <t>Poppi Prebiotic Soda | Watermelon | 24-pack 355mL</t>
        </is>
      </c>
      <c r="C97" s="15" t="inlineStr">
        <is>
          <t>3) Functional beverage (still/sparkling)</t>
        </is>
      </c>
      <c r="D97" s="15" t="inlineStr">
        <is>
          <t>355 mL can</t>
        </is>
      </c>
      <c r="E97" s="29" t="n">
        <v>24</v>
      </c>
      <c r="F97" s="30" t="n"/>
      <c r="G97" s="31">
        <f>IF(AND(ISNUMBER($F97),ISNUMBER($E97),$E97&lt;&gt;0),$F97/$E97,"")</f>
        <v/>
      </c>
      <c r="H97" s="31">
        <f>IF(AND(ISNUMBER($F97),ISNUMBER($AL97),ISNUMBER($E97),($AL97*$E97)&lt;&gt;0),$F97/($AL97*$E97)*100,"")</f>
        <v/>
      </c>
      <c r="I97" s="32" t="n"/>
      <c r="J97" s="33" t="n"/>
      <c r="K97" s="31">
        <f>IF(AND(ISNUMBER($F97),ISNUMBER($J97)),$F97*(1-$J97),"")</f>
        <v/>
      </c>
      <c r="L97" s="32" t="n"/>
      <c r="M97" s="32" t="n"/>
      <c r="N97" s="31">
        <f>IF(ISNUMBER($F97),($F97-IF(ISNUMBER($AM97),$AM97,0))*(1-IF(ISNUMBER($J97),$J97,0)),"")</f>
        <v/>
      </c>
      <c r="O97" s="15" t="inlineStr">
        <is>
          <t>Watermelon</t>
        </is>
      </c>
      <c r="P97" s="29" t="n">
        <v>0</v>
      </c>
      <c r="Q97" s="29" t="n">
        <v>10</v>
      </c>
      <c r="R97" s="15" t="inlineStr">
        <is>
          <t>Not listed</t>
        </is>
      </c>
      <c r="S97" s="29" t="n">
        <v>5</v>
      </c>
      <c r="T97" s="29" t="n">
        <v>25</v>
      </c>
      <c r="U97" s="15" t="inlineStr">
        <is>
          <t>Agave + stevia</t>
        </is>
      </c>
      <c r="V97" s="15" t="inlineStr">
        <is>
          <t>Prebiotic, apple cider vinegar, gut health, low sugar (cola/Doc Pop flavours ~40 mg caffeine from green tea; fruit flavours caffeine-free)</t>
        </is>
      </c>
      <c r="W97" s="32" t="n"/>
      <c r="X97" s="32" t="n"/>
      <c r="Y97" s="32" t="n"/>
      <c r="Z97" s="32" t="n"/>
      <c r="AA97" s="15" t="inlineStr">
        <is>
          <t>Very High</t>
        </is>
      </c>
      <c r="AB97" s="15" t="inlineStr">
        <is>
          <t>Viral brand; Super Bowl ad; strong Gen-Z pull</t>
        </is>
      </c>
      <c r="AC97" s="15" t="inlineStr">
        <is>
          <t>Pretty, prebiotic, apple-cider-vinegar soda</t>
        </is>
      </c>
      <c r="AD97" s="15" t="inlineStr">
        <is>
          <t>Trendy aesthetic plus a gut-health ACV story at low sugar.</t>
        </is>
      </c>
      <c r="AE97" s="32" t="n"/>
      <c r="AF97" s="34">
        <f>IF(AND(ISNUMBER($P97),ISNUMBER($AL97),$AL97&lt;&gt;0),ROUND($P97/$AL97*100,1),"")</f>
        <v/>
      </c>
      <c r="AG97" s="35">
        <f>IF(AND(ISNUMBER($S97),ISNUMBER($AL97),$AL97&lt;&gt;0),ROUND($S97/$AL97*100,2),"")</f>
        <v/>
      </c>
      <c r="AH97" s="34">
        <f>IF(AND(ISNUMBER($Q97),ISNUMBER($AL97),$AL97&lt;&gt;0),ROUND($Q97/$AL97*100,1),"")</f>
        <v/>
      </c>
      <c r="AI97" s="29">
        <f>IF(ISNUMBER($S97),IF($S97&lt;=1,"Yes","No"),"n/a")</f>
        <v/>
      </c>
      <c r="AJ97" s="29">
        <f>IF(ISNUMBER($S97),ROUND(MAX(0,MIN(100,100-$S97*2.5-IF(ISNUMBER($T97),$T97,0)*0.12+IF($S97&lt;=1,12,0))),0),"")</f>
        <v/>
      </c>
      <c r="AK97" s="29">
        <f>IF(ISNUMBER($Q97),IF($Q97&gt;=100,20,IF($Q97&gt;=30,10,0)),0)+IF(ISNUMBER($R97),IF($R97&gt;=100,20,0),0)+IF(ISNUMBER($P97),IF($P97&gt;=150,20,IF($P97&gt;=50,12,5)),0)+IF(ISNUMBER($S97),IF($S97&lt;=1,15,0),0)</f>
        <v/>
      </c>
      <c r="AL97" s="29" t="n">
        <v>355</v>
      </c>
      <c r="AM97" s="30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Poppi</t>
        </is>
      </c>
      <c r="B98" s="15" t="inlineStr">
        <is>
          <t>Poppi Prebiotic Soda | Ginger Lime | single 355mL</t>
        </is>
      </c>
      <c r="C98" s="15" t="inlineStr">
        <is>
          <t>3) Functional beverage (still/sparkling)</t>
        </is>
      </c>
      <c r="D98" s="15" t="inlineStr">
        <is>
          <t>355 mL can</t>
        </is>
      </c>
      <c r="E98" s="29" t="n">
        <v>1</v>
      </c>
      <c r="F98" s="30" t="n"/>
      <c r="G98" s="31">
        <f>IF(AND(ISNUMBER($F98),ISNUMBER($E98),$E98&lt;&gt;0),$F98/$E98,"")</f>
        <v/>
      </c>
      <c r="H98" s="31">
        <f>IF(AND(ISNUMBER($F98),ISNUMBER($AL98),ISNUMBER($E98),($AL98*$E98)&lt;&gt;0),$F98/($AL98*$E98)*100,"")</f>
        <v/>
      </c>
      <c r="I98" s="32" t="n"/>
      <c r="J98" s="33" t="n"/>
      <c r="K98" s="31">
        <f>IF(AND(ISNUMBER($F98),ISNUMBER($J98)),$F98*(1-$J98),"")</f>
        <v/>
      </c>
      <c r="L98" s="32" t="n"/>
      <c r="M98" s="32" t="n"/>
      <c r="N98" s="31">
        <f>IF(ISNUMBER($F98),($F98-IF(ISNUMBER($AM98),$AM98,0))*(1-IF(ISNUMBER($J98),$J98,0)),"")</f>
        <v/>
      </c>
      <c r="O98" s="15" t="inlineStr">
        <is>
          <t>Ginger Lime</t>
        </is>
      </c>
      <c r="P98" s="29" t="n">
        <v>0</v>
      </c>
      <c r="Q98" s="29" t="n">
        <v>10</v>
      </c>
      <c r="R98" s="15" t="inlineStr">
        <is>
          <t>Not listed</t>
        </is>
      </c>
      <c r="S98" s="29" t="n">
        <v>5</v>
      </c>
      <c r="T98" s="29" t="n">
        <v>25</v>
      </c>
      <c r="U98" s="15" t="inlineStr">
        <is>
          <t>Agave + stevia</t>
        </is>
      </c>
      <c r="V98" s="15" t="inlineStr">
        <is>
          <t>Prebiotic, apple cider vinegar, gut health, low sugar (cola/Doc Pop flavours ~40 mg caffeine from green tea; fruit flavours caffeine-free)</t>
        </is>
      </c>
      <c r="W98" s="32" t="n"/>
      <c r="X98" s="32" t="n"/>
      <c r="Y98" s="32" t="n"/>
      <c r="Z98" s="32" t="n"/>
      <c r="AA98" s="15" t="inlineStr">
        <is>
          <t>Very High</t>
        </is>
      </c>
      <c r="AB98" s="15" t="inlineStr">
        <is>
          <t>Viral brand; Super Bowl ad; strong Gen-Z pull</t>
        </is>
      </c>
      <c r="AC98" s="15" t="inlineStr">
        <is>
          <t>Pretty, prebiotic, apple-cider-vinegar soda</t>
        </is>
      </c>
      <c r="AD98" s="15" t="inlineStr">
        <is>
          <t>Trendy aesthetic plus a gut-health ACV story at low sugar.</t>
        </is>
      </c>
      <c r="AE98" s="32" t="n"/>
      <c r="AF98" s="34">
        <f>IF(AND(ISNUMBER($P98),ISNUMBER($AL98),$AL98&lt;&gt;0),ROUND($P98/$AL98*100,1),"")</f>
        <v/>
      </c>
      <c r="AG98" s="35">
        <f>IF(AND(ISNUMBER($S98),ISNUMBER($AL98),$AL98&lt;&gt;0),ROUND($S98/$AL98*100,2),"")</f>
        <v/>
      </c>
      <c r="AH98" s="34">
        <f>IF(AND(ISNUMBER($Q98),ISNUMBER($AL98),$AL98&lt;&gt;0),ROUND($Q98/$AL98*100,1),"")</f>
        <v/>
      </c>
      <c r="AI98" s="29">
        <f>IF(ISNUMBER($S98),IF($S98&lt;=1,"Yes","No"),"n/a")</f>
        <v/>
      </c>
      <c r="AJ98" s="29">
        <f>IF(ISNUMBER($S98),ROUND(MAX(0,MIN(100,100-$S98*2.5-IF(ISNUMBER($T98),$T98,0)*0.12+IF($S98&lt;=1,12,0))),0),"")</f>
        <v/>
      </c>
      <c r="AK98" s="29">
        <f>IF(ISNUMBER($Q98),IF($Q98&gt;=100,20,IF($Q98&gt;=30,10,0)),0)+IF(ISNUMBER($R98),IF($R98&gt;=100,20,0),0)+IF(ISNUMBER($P98),IF($P98&gt;=150,20,IF($P98&gt;=50,12,5)),0)+IF(ISNUMBER($S98),IF($S98&lt;=1,15,0),0)</f>
        <v/>
      </c>
      <c r="AL98" s="29" t="n">
        <v>355</v>
      </c>
      <c r="AM98" s="30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Poppi</t>
        </is>
      </c>
      <c r="B99" s="15" t="inlineStr">
        <is>
          <t>Poppi Prebiotic Soda | Ginger Lime | 8-pack 355mL</t>
        </is>
      </c>
      <c r="C99" s="15" t="inlineStr">
        <is>
          <t>3) Functional beverage (still/sparkling)</t>
        </is>
      </c>
      <c r="D99" s="15" t="inlineStr">
        <is>
          <t>355 mL can</t>
        </is>
      </c>
      <c r="E99" s="29" t="n">
        <v>8</v>
      </c>
      <c r="F99" s="30" t="n"/>
      <c r="G99" s="31">
        <f>IF(AND(ISNUMBER($F99),ISNUMBER($E99),$E99&lt;&gt;0),$F99/$E99,"")</f>
        <v/>
      </c>
      <c r="H99" s="31">
        <f>IF(AND(ISNUMBER($F99),ISNUMBER($AL99),ISNUMBER($E99),($AL99*$E99)&lt;&gt;0),$F99/($AL99*$E99)*100,"")</f>
        <v/>
      </c>
      <c r="I99" s="32" t="n"/>
      <c r="J99" s="33" t="n"/>
      <c r="K99" s="31">
        <f>IF(AND(ISNUMBER($F99),ISNUMBER($J99)),$F99*(1-$J99),"")</f>
        <v/>
      </c>
      <c r="L99" s="32" t="n"/>
      <c r="M99" s="32" t="n"/>
      <c r="N99" s="31">
        <f>IF(ISNUMBER($F99),($F99-IF(ISNUMBER($AM99),$AM99,0))*(1-IF(ISNUMBER($J99),$J99,0)),"")</f>
        <v/>
      </c>
      <c r="O99" s="15" t="inlineStr">
        <is>
          <t>Ginger Lime</t>
        </is>
      </c>
      <c r="P99" s="29" t="n">
        <v>0</v>
      </c>
      <c r="Q99" s="29" t="n">
        <v>10</v>
      </c>
      <c r="R99" s="15" t="inlineStr">
        <is>
          <t>Not listed</t>
        </is>
      </c>
      <c r="S99" s="29" t="n">
        <v>5</v>
      </c>
      <c r="T99" s="29" t="n">
        <v>25</v>
      </c>
      <c r="U99" s="15" t="inlineStr">
        <is>
          <t>Agave + stevia</t>
        </is>
      </c>
      <c r="V99" s="15" t="inlineStr">
        <is>
          <t>Prebiotic, apple cider vinegar, gut health, low sugar (cola/Doc Pop flavours ~40 mg caffeine from green tea; fruit flavours caffeine-free)</t>
        </is>
      </c>
      <c r="W99" s="32" t="n"/>
      <c r="X99" s="32" t="n"/>
      <c r="Y99" s="32" t="n"/>
      <c r="Z99" s="32" t="n"/>
      <c r="AA99" s="15" t="inlineStr">
        <is>
          <t>Very High</t>
        </is>
      </c>
      <c r="AB99" s="15" t="inlineStr">
        <is>
          <t>Viral brand; Super Bowl ad; strong Gen-Z pull</t>
        </is>
      </c>
      <c r="AC99" s="15" t="inlineStr">
        <is>
          <t>Pretty, prebiotic, apple-cider-vinegar soda</t>
        </is>
      </c>
      <c r="AD99" s="15" t="inlineStr">
        <is>
          <t>Trendy aesthetic plus a gut-health ACV story at low sugar.</t>
        </is>
      </c>
      <c r="AE99" s="32" t="n"/>
      <c r="AF99" s="34">
        <f>IF(AND(ISNUMBER($P99),ISNUMBER($AL99),$AL99&lt;&gt;0),ROUND($P99/$AL99*100,1),"")</f>
        <v/>
      </c>
      <c r="AG99" s="35">
        <f>IF(AND(ISNUMBER($S99),ISNUMBER($AL99),$AL99&lt;&gt;0),ROUND($S99/$AL99*100,2),"")</f>
        <v/>
      </c>
      <c r="AH99" s="34">
        <f>IF(AND(ISNUMBER($Q99),ISNUMBER($AL99),$AL99&lt;&gt;0),ROUND($Q99/$AL99*100,1),"")</f>
        <v/>
      </c>
      <c r="AI99" s="29">
        <f>IF(ISNUMBER($S99),IF($S99&lt;=1,"Yes","No"),"n/a")</f>
        <v/>
      </c>
      <c r="AJ99" s="29">
        <f>IF(ISNUMBER($S99),ROUND(MAX(0,MIN(100,100-$S99*2.5-IF(ISNUMBER($T99),$T99,0)*0.12+IF($S99&lt;=1,12,0))),0),"")</f>
        <v/>
      </c>
      <c r="AK99" s="29">
        <f>IF(ISNUMBER($Q99),IF($Q99&gt;=100,20,IF($Q99&gt;=30,10,0)),0)+IF(ISNUMBER($R99),IF($R99&gt;=100,20,0),0)+IF(ISNUMBER($P99),IF($P99&gt;=150,20,IF($P99&gt;=50,12,5)),0)+IF(ISNUMBER($S99),IF($S99&lt;=1,15,0),0)</f>
        <v/>
      </c>
      <c r="AL99" s="29" t="n">
        <v>355</v>
      </c>
      <c r="AM99" s="30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Poppi</t>
        </is>
      </c>
      <c r="B100" s="15" t="inlineStr">
        <is>
          <t>Poppi Prebiotic Soda | Ginger Lime | 12-pack 355mL</t>
        </is>
      </c>
      <c r="C100" s="15" t="inlineStr">
        <is>
          <t>3) Functional beverage (still/sparkling)</t>
        </is>
      </c>
      <c r="D100" s="15" t="inlineStr">
        <is>
          <t>355 mL can</t>
        </is>
      </c>
      <c r="E100" s="29" t="n">
        <v>12</v>
      </c>
      <c r="F100" s="30" t="n"/>
      <c r="G100" s="31">
        <f>IF(AND(ISNUMBER($F100),ISNUMBER($E100),$E100&lt;&gt;0),$F100/$E100,"")</f>
        <v/>
      </c>
      <c r="H100" s="31">
        <f>IF(AND(ISNUMBER($F100),ISNUMBER($AL100),ISNUMBER($E100),($AL100*$E100)&lt;&gt;0),$F100/($AL100*$E100)*100,"")</f>
        <v/>
      </c>
      <c r="I100" s="32" t="n"/>
      <c r="J100" s="33" t="n"/>
      <c r="K100" s="31">
        <f>IF(AND(ISNUMBER($F100),ISNUMBER($J100)),$F100*(1-$J100),"")</f>
        <v/>
      </c>
      <c r="L100" s="32" t="n"/>
      <c r="M100" s="32" t="n"/>
      <c r="N100" s="31">
        <f>IF(ISNUMBER($F100),($F100-IF(ISNUMBER($AM100),$AM100,0))*(1-IF(ISNUMBER($J100),$J100,0)),"")</f>
        <v/>
      </c>
      <c r="O100" s="15" t="inlineStr">
        <is>
          <t>Ginger Lime</t>
        </is>
      </c>
      <c r="P100" s="29" t="n">
        <v>0</v>
      </c>
      <c r="Q100" s="29" t="n">
        <v>10</v>
      </c>
      <c r="R100" s="15" t="inlineStr">
        <is>
          <t>Not listed</t>
        </is>
      </c>
      <c r="S100" s="29" t="n">
        <v>5</v>
      </c>
      <c r="T100" s="29" t="n">
        <v>25</v>
      </c>
      <c r="U100" s="15" t="inlineStr">
        <is>
          <t>Agave + stevia</t>
        </is>
      </c>
      <c r="V100" s="15" t="inlineStr">
        <is>
          <t>Prebiotic, apple cider vinegar, gut health, low sugar (cola/Doc Pop flavours ~40 mg caffeine from green tea; fruit flavours caffeine-free)</t>
        </is>
      </c>
      <c r="W100" s="32" t="n"/>
      <c r="X100" s="32" t="n"/>
      <c r="Y100" s="32" t="n"/>
      <c r="Z100" s="32" t="n"/>
      <c r="AA100" s="15" t="inlineStr">
        <is>
          <t>Very High</t>
        </is>
      </c>
      <c r="AB100" s="15" t="inlineStr">
        <is>
          <t>Viral brand; Super Bowl ad; strong Gen-Z pull</t>
        </is>
      </c>
      <c r="AC100" s="15" t="inlineStr">
        <is>
          <t>Pretty, prebiotic, apple-cider-vinegar soda</t>
        </is>
      </c>
      <c r="AD100" s="15" t="inlineStr">
        <is>
          <t>Trendy aesthetic plus a gut-health ACV story at low sugar.</t>
        </is>
      </c>
      <c r="AE100" s="32" t="n"/>
      <c r="AF100" s="34">
        <f>IF(AND(ISNUMBER($P100),ISNUMBER($AL100),$AL100&lt;&gt;0),ROUND($P100/$AL100*100,1),"")</f>
        <v/>
      </c>
      <c r="AG100" s="35">
        <f>IF(AND(ISNUMBER($S100),ISNUMBER($AL100),$AL100&lt;&gt;0),ROUND($S100/$AL100*100,2),"")</f>
        <v/>
      </c>
      <c r="AH100" s="34">
        <f>IF(AND(ISNUMBER($Q100),ISNUMBER($AL100),$AL100&lt;&gt;0),ROUND($Q100/$AL100*100,1),"")</f>
        <v/>
      </c>
      <c r="AI100" s="29">
        <f>IF(ISNUMBER($S100),IF($S100&lt;=1,"Yes","No"),"n/a")</f>
        <v/>
      </c>
      <c r="AJ100" s="29">
        <f>IF(ISNUMBER($S100),ROUND(MAX(0,MIN(100,100-$S100*2.5-IF(ISNUMBER($T100),$T100,0)*0.12+IF($S100&lt;=1,12,0))),0),"")</f>
        <v/>
      </c>
      <c r="AK100" s="29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29" t="n">
        <v>355</v>
      </c>
      <c r="AM100" s="30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Poppi</t>
        </is>
      </c>
      <c r="B101" s="15" t="inlineStr">
        <is>
          <t>Poppi Prebiotic Soda | Ginger Lime | 15-pack 355mL</t>
        </is>
      </c>
      <c r="C101" s="15" t="inlineStr">
        <is>
          <t>3) Functional beverage (still/sparkling)</t>
        </is>
      </c>
      <c r="D101" s="15" t="inlineStr">
        <is>
          <t>355 mL can</t>
        </is>
      </c>
      <c r="E101" s="29" t="n">
        <v>15</v>
      </c>
      <c r="F101" s="30" t="n"/>
      <c r="G101" s="31">
        <f>IF(AND(ISNUMBER($F101),ISNUMBER($E101),$E101&lt;&gt;0),$F101/$E101,"")</f>
        <v/>
      </c>
      <c r="H101" s="31">
        <f>IF(AND(ISNUMBER($F101),ISNUMBER($AL101),ISNUMBER($E101),($AL101*$E101)&lt;&gt;0),$F101/($AL101*$E101)*100,"")</f>
        <v/>
      </c>
      <c r="I101" s="32" t="n"/>
      <c r="J101" s="33" t="n"/>
      <c r="K101" s="31">
        <f>IF(AND(ISNUMBER($F101),ISNUMBER($J101)),$F101*(1-$J101),"")</f>
        <v/>
      </c>
      <c r="L101" s="32" t="n"/>
      <c r="M101" s="32" t="n"/>
      <c r="N101" s="31">
        <f>IF(ISNUMBER($F101),($F101-IF(ISNUMBER($AM101),$AM101,0))*(1-IF(ISNUMBER($J101),$J101,0)),"")</f>
        <v/>
      </c>
      <c r="O101" s="15" t="inlineStr">
        <is>
          <t>Ginger Lime</t>
        </is>
      </c>
      <c r="P101" s="29" t="n">
        <v>0</v>
      </c>
      <c r="Q101" s="29" t="n">
        <v>10</v>
      </c>
      <c r="R101" s="15" t="inlineStr">
        <is>
          <t>Not listed</t>
        </is>
      </c>
      <c r="S101" s="29" t="n">
        <v>5</v>
      </c>
      <c r="T101" s="29" t="n">
        <v>25</v>
      </c>
      <c r="U101" s="15" t="inlineStr">
        <is>
          <t>Agave + stevia</t>
        </is>
      </c>
      <c r="V101" s="15" t="inlineStr">
        <is>
          <t>Prebiotic, apple cider vinegar, gut health, low sugar (cola/Doc Pop flavours ~40 mg caffeine from green tea; fruit flavours caffeine-free)</t>
        </is>
      </c>
      <c r="W101" s="32" t="n"/>
      <c r="X101" s="32" t="n"/>
      <c r="Y101" s="32" t="n"/>
      <c r="Z101" s="32" t="n"/>
      <c r="AA101" s="15" t="inlineStr">
        <is>
          <t>Very High</t>
        </is>
      </c>
      <c r="AB101" s="15" t="inlineStr">
        <is>
          <t>Viral brand; Super Bowl ad; strong Gen-Z pull</t>
        </is>
      </c>
      <c r="AC101" s="15" t="inlineStr">
        <is>
          <t>Pretty, prebiotic, apple-cider-vinegar soda</t>
        </is>
      </c>
      <c r="AD101" s="15" t="inlineStr">
        <is>
          <t>Trendy aesthetic plus a gut-health ACV story at low sugar.</t>
        </is>
      </c>
      <c r="AE101" s="32" t="n"/>
      <c r="AF101" s="34">
        <f>IF(AND(ISNUMBER($P101),ISNUMBER($AL101),$AL101&lt;&gt;0),ROUND($P101/$AL101*100,1),"")</f>
        <v/>
      </c>
      <c r="AG101" s="35">
        <f>IF(AND(ISNUMBER($S101),ISNUMBER($AL101),$AL101&lt;&gt;0),ROUND($S101/$AL101*100,2),"")</f>
        <v/>
      </c>
      <c r="AH101" s="34">
        <f>IF(AND(ISNUMBER($Q101),ISNUMBER($AL101),$AL101&lt;&gt;0),ROUND($Q101/$AL101*100,1),"")</f>
        <v/>
      </c>
      <c r="AI101" s="29">
        <f>IF(ISNUMBER($S101),IF($S101&lt;=1,"Yes","No"),"n/a")</f>
        <v/>
      </c>
      <c r="AJ101" s="29">
        <f>IF(ISNUMBER($S101),ROUND(MAX(0,MIN(100,100-$S101*2.5-IF(ISNUMBER($T101),$T101,0)*0.12+IF($S101&lt;=1,12,0))),0),"")</f>
        <v/>
      </c>
      <c r="AK101" s="29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29" t="n">
        <v>355</v>
      </c>
      <c r="AM101" s="30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Poppi</t>
        </is>
      </c>
      <c r="B102" s="15" t="inlineStr">
        <is>
          <t>Poppi Prebiotic Soda | Ginger Lime | 18-pack 355mL</t>
        </is>
      </c>
      <c r="C102" s="15" t="inlineStr">
        <is>
          <t>3) Functional beverage (still/sparkling)</t>
        </is>
      </c>
      <c r="D102" s="15" t="inlineStr">
        <is>
          <t>355 mL can</t>
        </is>
      </c>
      <c r="E102" s="29" t="n">
        <v>18</v>
      </c>
      <c r="F102" s="30" t="n"/>
      <c r="G102" s="31">
        <f>IF(AND(ISNUMBER($F102),ISNUMBER($E102),$E102&lt;&gt;0),$F102/$E102,"")</f>
        <v/>
      </c>
      <c r="H102" s="31">
        <f>IF(AND(ISNUMBER($F102),ISNUMBER($AL102),ISNUMBER($E102),($AL102*$E102)&lt;&gt;0),$F102/($AL102*$E102)*100,"")</f>
        <v/>
      </c>
      <c r="I102" s="32" t="n"/>
      <c r="J102" s="33" t="n"/>
      <c r="K102" s="31">
        <f>IF(AND(ISNUMBER($F102),ISNUMBER($J102)),$F102*(1-$J102),"")</f>
        <v/>
      </c>
      <c r="L102" s="32" t="n"/>
      <c r="M102" s="32" t="n"/>
      <c r="N102" s="31">
        <f>IF(ISNUMBER($F102),($F102-IF(ISNUMBER($AM102),$AM102,0))*(1-IF(ISNUMBER($J102),$J102,0)),"")</f>
        <v/>
      </c>
      <c r="O102" s="15" t="inlineStr">
        <is>
          <t>Ginger Lime</t>
        </is>
      </c>
      <c r="P102" s="29" t="n">
        <v>0</v>
      </c>
      <c r="Q102" s="29" t="n">
        <v>10</v>
      </c>
      <c r="R102" s="15" t="inlineStr">
        <is>
          <t>Not listed</t>
        </is>
      </c>
      <c r="S102" s="29" t="n">
        <v>5</v>
      </c>
      <c r="T102" s="29" t="n">
        <v>25</v>
      </c>
      <c r="U102" s="15" t="inlineStr">
        <is>
          <t>Agave + stevia</t>
        </is>
      </c>
      <c r="V102" s="15" t="inlineStr">
        <is>
          <t>Prebiotic, apple cider vinegar, gut health, low sugar (cola/Doc Pop flavours ~40 mg caffeine from green tea; fruit flavours caffeine-free)</t>
        </is>
      </c>
      <c r="W102" s="32" t="n"/>
      <c r="X102" s="32" t="n"/>
      <c r="Y102" s="32" t="n"/>
      <c r="Z102" s="32" t="n"/>
      <c r="AA102" s="15" t="inlineStr">
        <is>
          <t>Very High</t>
        </is>
      </c>
      <c r="AB102" s="15" t="inlineStr">
        <is>
          <t>Viral brand; Super Bowl ad; strong Gen-Z pull</t>
        </is>
      </c>
      <c r="AC102" s="15" t="inlineStr">
        <is>
          <t>Pretty, prebiotic, apple-cider-vinegar soda</t>
        </is>
      </c>
      <c r="AD102" s="15" t="inlineStr">
        <is>
          <t>Trendy aesthetic plus a gut-health ACV story at low sugar.</t>
        </is>
      </c>
      <c r="AE102" s="32" t="n"/>
      <c r="AF102" s="34">
        <f>IF(AND(ISNUMBER($P102),ISNUMBER($AL102),$AL102&lt;&gt;0),ROUND($P102/$AL102*100,1),"")</f>
        <v/>
      </c>
      <c r="AG102" s="35">
        <f>IF(AND(ISNUMBER($S102),ISNUMBER($AL102),$AL102&lt;&gt;0),ROUND($S102/$AL102*100,2),"")</f>
        <v/>
      </c>
      <c r="AH102" s="34">
        <f>IF(AND(ISNUMBER($Q102),ISNUMBER($AL102),$AL102&lt;&gt;0),ROUND($Q102/$AL102*100,1),"")</f>
        <v/>
      </c>
      <c r="AI102" s="29">
        <f>IF(ISNUMBER($S102),IF($S102&lt;=1,"Yes","No"),"n/a")</f>
        <v/>
      </c>
      <c r="AJ102" s="29">
        <f>IF(ISNUMBER($S102),ROUND(MAX(0,MIN(100,100-$S102*2.5-IF(ISNUMBER($T102),$T102,0)*0.12+IF($S102&lt;=1,12,0))),0),"")</f>
        <v/>
      </c>
      <c r="AK102" s="29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29" t="n">
        <v>355</v>
      </c>
      <c r="AM102" s="30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Poppi</t>
        </is>
      </c>
      <c r="B103" s="15" t="inlineStr">
        <is>
          <t>Poppi Prebiotic Soda | Ginger Lime | 24-pack 355mL</t>
        </is>
      </c>
      <c r="C103" s="15" t="inlineStr">
        <is>
          <t>3) Functional beverage (still/sparkling)</t>
        </is>
      </c>
      <c r="D103" s="15" t="inlineStr">
        <is>
          <t>355 mL can</t>
        </is>
      </c>
      <c r="E103" s="29" t="n">
        <v>24</v>
      </c>
      <c r="F103" s="30" t="n"/>
      <c r="G103" s="31">
        <f>IF(AND(ISNUMBER($F103),ISNUMBER($E103),$E103&lt;&gt;0),$F103/$E103,"")</f>
        <v/>
      </c>
      <c r="H103" s="31">
        <f>IF(AND(ISNUMBER($F103),ISNUMBER($AL103),ISNUMBER($E103),($AL103*$E103)&lt;&gt;0),$F103/($AL103*$E103)*100,"")</f>
        <v/>
      </c>
      <c r="I103" s="32" t="n"/>
      <c r="J103" s="33" t="n"/>
      <c r="K103" s="31">
        <f>IF(AND(ISNUMBER($F103),ISNUMBER($J103)),$F103*(1-$J103),"")</f>
        <v/>
      </c>
      <c r="L103" s="32" t="n"/>
      <c r="M103" s="32" t="n"/>
      <c r="N103" s="31">
        <f>IF(ISNUMBER($F103),($F103-IF(ISNUMBER($AM103),$AM103,0))*(1-IF(ISNUMBER($J103),$J103,0)),"")</f>
        <v/>
      </c>
      <c r="O103" s="15" t="inlineStr">
        <is>
          <t>Ginger Lime</t>
        </is>
      </c>
      <c r="P103" s="29" t="n">
        <v>0</v>
      </c>
      <c r="Q103" s="29" t="n">
        <v>10</v>
      </c>
      <c r="R103" s="15" t="inlineStr">
        <is>
          <t>Not listed</t>
        </is>
      </c>
      <c r="S103" s="29" t="n">
        <v>5</v>
      </c>
      <c r="T103" s="29" t="n">
        <v>25</v>
      </c>
      <c r="U103" s="15" t="inlineStr">
        <is>
          <t>Agave + stevia</t>
        </is>
      </c>
      <c r="V103" s="15" t="inlineStr">
        <is>
          <t>Prebiotic, apple cider vinegar, gut health, low sugar (cola/Doc Pop flavours ~40 mg caffeine from green tea; fruit flavours caffeine-free)</t>
        </is>
      </c>
      <c r="W103" s="32" t="n"/>
      <c r="X103" s="32" t="n"/>
      <c r="Y103" s="32" t="n"/>
      <c r="Z103" s="32" t="n"/>
      <c r="AA103" s="15" t="inlineStr">
        <is>
          <t>Very High</t>
        </is>
      </c>
      <c r="AB103" s="15" t="inlineStr">
        <is>
          <t>Viral brand; Super Bowl ad; strong Gen-Z pull</t>
        </is>
      </c>
      <c r="AC103" s="15" t="inlineStr">
        <is>
          <t>Pretty, prebiotic, apple-cider-vinegar soda</t>
        </is>
      </c>
      <c r="AD103" s="15" t="inlineStr">
        <is>
          <t>Trendy aesthetic plus a gut-health ACV story at low sugar.</t>
        </is>
      </c>
      <c r="AE103" s="32" t="n"/>
      <c r="AF103" s="34">
        <f>IF(AND(ISNUMBER($P103),ISNUMBER($AL103),$AL103&lt;&gt;0),ROUND($P103/$AL103*100,1),"")</f>
        <v/>
      </c>
      <c r="AG103" s="35">
        <f>IF(AND(ISNUMBER($S103),ISNUMBER($AL103),$AL103&lt;&gt;0),ROUND($S103/$AL103*100,2),"")</f>
        <v/>
      </c>
      <c r="AH103" s="34">
        <f>IF(AND(ISNUMBER($Q103),ISNUMBER($AL103),$AL103&lt;&gt;0),ROUND($Q103/$AL103*100,1),"")</f>
        <v/>
      </c>
      <c r="AI103" s="29">
        <f>IF(ISNUMBER($S103),IF($S103&lt;=1,"Yes","No"),"n/a")</f>
        <v/>
      </c>
      <c r="AJ103" s="29">
        <f>IF(ISNUMBER($S103),ROUND(MAX(0,MIN(100,100-$S103*2.5-IF(ISNUMBER($T103),$T103,0)*0.12+IF($S103&lt;=1,12,0))),0),"")</f>
        <v/>
      </c>
      <c r="AK103" s="29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29" t="n">
        <v>355</v>
      </c>
      <c r="AM103" s="30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Poppi</t>
        </is>
      </c>
      <c r="B104" s="15" t="inlineStr">
        <is>
          <t>Poppi Prebiotic Soda | Doc Pop | single 355mL</t>
        </is>
      </c>
      <c r="C104" s="15" t="inlineStr">
        <is>
          <t>3) Functional beverage (still/sparkling)</t>
        </is>
      </c>
      <c r="D104" s="15" t="inlineStr">
        <is>
          <t>355 mL can</t>
        </is>
      </c>
      <c r="E104" s="29" t="n">
        <v>1</v>
      </c>
      <c r="F104" s="30" t="n"/>
      <c r="G104" s="31">
        <f>IF(AND(ISNUMBER($F104),ISNUMBER($E104),$E104&lt;&gt;0),$F104/$E104,"")</f>
        <v/>
      </c>
      <c r="H104" s="31">
        <f>IF(AND(ISNUMBER($F104),ISNUMBER($AL104),ISNUMBER($E104),($AL104*$E104)&lt;&gt;0),$F104/($AL104*$E104)*100,"")</f>
        <v/>
      </c>
      <c r="I104" s="32" t="n"/>
      <c r="J104" s="33" t="n"/>
      <c r="K104" s="31">
        <f>IF(AND(ISNUMBER($F104),ISNUMBER($J104)),$F104*(1-$J104),"")</f>
        <v/>
      </c>
      <c r="L104" s="32" t="n"/>
      <c r="M104" s="32" t="n"/>
      <c r="N104" s="31">
        <f>IF(ISNUMBER($F104),($F104-IF(ISNUMBER($AM104),$AM104,0))*(1-IF(ISNUMBER($J104),$J104,0)),"")</f>
        <v/>
      </c>
      <c r="O104" s="15" t="inlineStr">
        <is>
          <t>Doc Pop</t>
        </is>
      </c>
      <c r="P104" s="29" t="n">
        <v>0</v>
      </c>
      <c r="Q104" s="29" t="n">
        <v>10</v>
      </c>
      <c r="R104" s="15" t="inlineStr">
        <is>
          <t>Not listed</t>
        </is>
      </c>
      <c r="S104" s="29" t="n">
        <v>5</v>
      </c>
      <c r="T104" s="29" t="n">
        <v>25</v>
      </c>
      <c r="U104" s="15" t="inlineStr">
        <is>
          <t>Agave + stevia</t>
        </is>
      </c>
      <c r="V104" s="15" t="inlineStr">
        <is>
          <t>Prebiotic, apple cider vinegar, gut health, low sugar (cola/Doc Pop flavours ~40 mg caffeine from green tea; fruit flavours caffeine-free)</t>
        </is>
      </c>
      <c r="W104" s="32" t="n"/>
      <c r="X104" s="32" t="n"/>
      <c r="Y104" s="32" t="n"/>
      <c r="Z104" s="32" t="n"/>
      <c r="AA104" s="15" t="inlineStr">
        <is>
          <t>Very High</t>
        </is>
      </c>
      <c r="AB104" s="15" t="inlineStr">
        <is>
          <t>Viral brand; Super Bowl ad; strong Gen-Z pull</t>
        </is>
      </c>
      <c r="AC104" s="15" t="inlineStr">
        <is>
          <t>Pretty, prebiotic, apple-cider-vinegar soda</t>
        </is>
      </c>
      <c r="AD104" s="15" t="inlineStr">
        <is>
          <t>Trendy aesthetic plus a gut-health ACV story at low sugar.</t>
        </is>
      </c>
      <c r="AE104" s="32" t="n"/>
      <c r="AF104" s="34">
        <f>IF(AND(ISNUMBER($P104),ISNUMBER($AL104),$AL104&lt;&gt;0),ROUND($P104/$AL104*100,1),"")</f>
        <v/>
      </c>
      <c r="AG104" s="35">
        <f>IF(AND(ISNUMBER($S104),ISNUMBER($AL104),$AL104&lt;&gt;0),ROUND($S104/$AL104*100,2),"")</f>
        <v/>
      </c>
      <c r="AH104" s="34">
        <f>IF(AND(ISNUMBER($Q104),ISNUMBER($AL104),$AL104&lt;&gt;0),ROUND($Q104/$AL104*100,1),"")</f>
        <v/>
      </c>
      <c r="AI104" s="29">
        <f>IF(ISNUMBER($S104),IF($S104&lt;=1,"Yes","No"),"n/a")</f>
        <v/>
      </c>
      <c r="AJ104" s="29">
        <f>IF(ISNUMBER($S104),ROUND(MAX(0,MIN(100,100-$S104*2.5-IF(ISNUMBER($T104),$T104,0)*0.12+IF($S104&lt;=1,12,0))),0),"")</f>
        <v/>
      </c>
      <c r="AK104" s="29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29" t="n">
        <v>355</v>
      </c>
      <c r="AM104" s="30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Poppi</t>
        </is>
      </c>
      <c r="B105" s="15" t="inlineStr">
        <is>
          <t>Poppi Prebiotic Soda | Doc Pop | 8-pack 355mL</t>
        </is>
      </c>
      <c r="C105" s="15" t="inlineStr">
        <is>
          <t>3) Functional beverage (still/sparkling)</t>
        </is>
      </c>
      <c r="D105" s="15" t="inlineStr">
        <is>
          <t>355 mL can</t>
        </is>
      </c>
      <c r="E105" s="29" t="n">
        <v>8</v>
      </c>
      <c r="F105" s="30" t="n"/>
      <c r="G105" s="31">
        <f>IF(AND(ISNUMBER($F105),ISNUMBER($E105),$E105&lt;&gt;0),$F105/$E105,"")</f>
        <v/>
      </c>
      <c r="H105" s="31">
        <f>IF(AND(ISNUMBER($F105),ISNUMBER($AL105),ISNUMBER($E105),($AL105*$E105)&lt;&gt;0),$F105/($AL105*$E105)*100,"")</f>
        <v/>
      </c>
      <c r="I105" s="32" t="n"/>
      <c r="J105" s="33" t="n"/>
      <c r="K105" s="31">
        <f>IF(AND(ISNUMBER($F105),ISNUMBER($J105)),$F105*(1-$J105),"")</f>
        <v/>
      </c>
      <c r="L105" s="32" t="n"/>
      <c r="M105" s="32" t="n"/>
      <c r="N105" s="31">
        <f>IF(ISNUMBER($F105),($F105-IF(ISNUMBER($AM105),$AM105,0))*(1-IF(ISNUMBER($J105),$J105,0)),"")</f>
        <v/>
      </c>
      <c r="O105" s="15" t="inlineStr">
        <is>
          <t>Doc Pop</t>
        </is>
      </c>
      <c r="P105" s="29" t="n">
        <v>0</v>
      </c>
      <c r="Q105" s="29" t="n">
        <v>10</v>
      </c>
      <c r="R105" s="15" t="inlineStr">
        <is>
          <t>Not listed</t>
        </is>
      </c>
      <c r="S105" s="29" t="n">
        <v>5</v>
      </c>
      <c r="T105" s="29" t="n">
        <v>25</v>
      </c>
      <c r="U105" s="15" t="inlineStr">
        <is>
          <t>Agave + stevia</t>
        </is>
      </c>
      <c r="V105" s="15" t="inlineStr">
        <is>
          <t>Prebiotic, apple cider vinegar, gut health, low sugar (cola/Doc Pop flavours ~40 mg caffeine from green tea; fruit flavours caffeine-free)</t>
        </is>
      </c>
      <c r="W105" s="32" t="n"/>
      <c r="X105" s="32" t="n"/>
      <c r="Y105" s="32" t="n"/>
      <c r="Z105" s="32" t="n"/>
      <c r="AA105" s="15" t="inlineStr">
        <is>
          <t>Very High</t>
        </is>
      </c>
      <c r="AB105" s="15" t="inlineStr">
        <is>
          <t>Viral brand; Super Bowl ad; strong Gen-Z pull</t>
        </is>
      </c>
      <c r="AC105" s="15" t="inlineStr">
        <is>
          <t>Pretty, prebiotic, apple-cider-vinegar soda</t>
        </is>
      </c>
      <c r="AD105" s="15" t="inlineStr">
        <is>
          <t>Trendy aesthetic plus a gut-health ACV story at low sugar.</t>
        </is>
      </c>
      <c r="AE105" s="32" t="n"/>
      <c r="AF105" s="34">
        <f>IF(AND(ISNUMBER($P105),ISNUMBER($AL105),$AL105&lt;&gt;0),ROUND($P105/$AL105*100,1),"")</f>
        <v/>
      </c>
      <c r="AG105" s="35">
        <f>IF(AND(ISNUMBER($S105),ISNUMBER($AL105),$AL105&lt;&gt;0),ROUND($S105/$AL105*100,2),"")</f>
        <v/>
      </c>
      <c r="AH105" s="34">
        <f>IF(AND(ISNUMBER($Q105),ISNUMBER($AL105),$AL105&lt;&gt;0),ROUND($Q105/$AL105*100,1),"")</f>
        <v/>
      </c>
      <c r="AI105" s="29">
        <f>IF(ISNUMBER($S105),IF($S105&lt;=1,"Yes","No"),"n/a")</f>
        <v/>
      </c>
      <c r="AJ105" s="29">
        <f>IF(ISNUMBER($S105),ROUND(MAX(0,MIN(100,100-$S105*2.5-IF(ISNUMBER($T105),$T105,0)*0.12+IF($S105&lt;=1,12,0))),0),"")</f>
        <v/>
      </c>
      <c r="AK105" s="29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29" t="n">
        <v>355</v>
      </c>
      <c r="AM105" s="30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Poppi</t>
        </is>
      </c>
      <c r="B106" s="15" t="inlineStr">
        <is>
          <t>Poppi Prebiotic Soda | Doc Pop | 12-pack 355mL</t>
        </is>
      </c>
      <c r="C106" s="15" t="inlineStr">
        <is>
          <t>3) Functional beverage (still/sparkling)</t>
        </is>
      </c>
      <c r="D106" s="15" t="inlineStr">
        <is>
          <t>355 mL can</t>
        </is>
      </c>
      <c r="E106" s="29" t="n">
        <v>12</v>
      </c>
      <c r="F106" s="30" t="n"/>
      <c r="G106" s="31">
        <f>IF(AND(ISNUMBER($F106),ISNUMBER($E106),$E106&lt;&gt;0),$F106/$E106,"")</f>
        <v/>
      </c>
      <c r="H106" s="31">
        <f>IF(AND(ISNUMBER($F106),ISNUMBER($AL106),ISNUMBER($E106),($AL106*$E106)&lt;&gt;0),$F106/($AL106*$E106)*100,"")</f>
        <v/>
      </c>
      <c r="I106" s="32" t="n"/>
      <c r="J106" s="33" t="n"/>
      <c r="K106" s="31">
        <f>IF(AND(ISNUMBER($F106),ISNUMBER($J106)),$F106*(1-$J106),"")</f>
        <v/>
      </c>
      <c r="L106" s="32" t="n"/>
      <c r="M106" s="32" t="n"/>
      <c r="N106" s="31">
        <f>IF(ISNUMBER($F106),($F106-IF(ISNUMBER($AM106),$AM106,0))*(1-IF(ISNUMBER($J106),$J106,0)),"")</f>
        <v/>
      </c>
      <c r="O106" s="15" t="inlineStr">
        <is>
          <t>Doc Pop</t>
        </is>
      </c>
      <c r="P106" s="29" t="n">
        <v>0</v>
      </c>
      <c r="Q106" s="29" t="n">
        <v>10</v>
      </c>
      <c r="R106" s="15" t="inlineStr">
        <is>
          <t>Not listed</t>
        </is>
      </c>
      <c r="S106" s="29" t="n">
        <v>5</v>
      </c>
      <c r="T106" s="29" t="n">
        <v>25</v>
      </c>
      <c r="U106" s="15" t="inlineStr">
        <is>
          <t>Agave + stevia</t>
        </is>
      </c>
      <c r="V106" s="15" t="inlineStr">
        <is>
          <t>Prebiotic, apple cider vinegar, gut health, low sugar (cola/Doc Pop flavours ~40 mg caffeine from green tea; fruit flavours caffeine-free)</t>
        </is>
      </c>
      <c r="W106" s="32" t="n"/>
      <c r="X106" s="32" t="n"/>
      <c r="Y106" s="32" t="n"/>
      <c r="Z106" s="32" t="n"/>
      <c r="AA106" s="15" t="inlineStr">
        <is>
          <t>Very High</t>
        </is>
      </c>
      <c r="AB106" s="15" t="inlineStr">
        <is>
          <t>Viral brand; Super Bowl ad; strong Gen-Z pull</t>
        </is>
      </c>
      <c r="AC106" s="15" t="inlineStr">
        <is>
          <t>Pretty, prebiotic, apple-cider-vinegar soda</t>
        </is>
      </c>
      <c r="AD106" s="15" t="inlineStr">
        <is>
          <t>Trendy aesthetic plus a gut-health ACV story at low sugar.</t>
        </is>
      </c>
      <c r="AE106" s="32" t="n"/>
      <c r="AF106" s="34">
        <f>IF(AND(ISNUMBER($P106),ISNUMBER($AL106),$AL106&lt;&gt;0),ROUND($P106/$AL106*100,1),"")</f>
        <v/>
      </c>
      <c r="AG106" s="35">
        <f>IF(AND(ISNUMBER($S106),ISNUMBER($AL106),$AL106&lt;&gt;0),ROUND($S106/$AL106*100,2),"")</f>
        <v/>
      </c>
      <c r="AH106" s="34">
        <f>IF(AND(ISNUMBER($Q106),ISNUMBER($AL106),$AL106&lt;&gt;0),ROUND($Q106/$AL106*100,1),"")</f>
        <v/>
      </c>
      <c r="AI106" s="29">
        <f>IF(ISNUMBER($S106),IF($S106&lt;=1,"Yes","No"),"n/a")</f>
        <v/>
      </c>
      <c r="AJ106" s="29">
        <f>IF(ISNUMBER($S106),ROUND(MAX(0,MIN(100,100-$S106*2.5-IF(ISNUMBER($T106),$T106,0)*0.12+IF($S106&lt;=1,12,0))),0),"")</f>
        <v/>
      </c>
      <c r="AK106" s="29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29" t="n">
        <v>355</v>
      </c>
      <c r="AM106" s="30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Poppi</t>
        </is>
      </c>
      <c r="B107" s="15" t="inlineStr">
        <is>
          <t>Poppi Prebiotic Soda | Doc Pop | 15-pack 355mL</t>
        </is>
      </c>
      <c r="C107" s="15" t="inlineStr">
        <is>
          <t>3) Functional beverage (still/sparkling)</t>
        </is>
      </c>
      <c r="D107" s="15" t="inlineStr">
        <is>
          <t>355 mL can</t>
        </is>
      </c>
      <c r="E107" s="29" t="n">
        <v>15</v>
      </c>
      <c r="F107" s="30" t="n"/>
      <c r="G107" s="31">
        <f>IF(AND(ISNUMBER($F107),ISNUMBER($E107),$E107&lt;&gt;0),$F107/$E107,"")</f>
        <v/>
      </c>
      <c r="H107" s="31">
        <f>IF(AND(ISNUMBER($F107),ISNUMBER($AL107),ISNUMBER($E107),($AL107*$E107)&lt;&gt;0),$F107/($AL107*$E107)*100,"")</f>
        <v/>
      </c>
      <c r="I107" s="32" t="n"/>
      <c r="J107" s="33" t="n"/>
      <c r="K107" s="31">
        <f>IF(AND(ISNUMBER($F107),ISNUMBER($J107)),$F107*(1-$J107),"")</f>
        <v/>
      </c>
      <c r="L107" s="32" t="n"/>
      <c r="M107" s="32" t="n"/>
      <c r="N107" s="31">
        <f>IF(ISNUMBER($F107),($F107-IF(ISNUMBER($AM107),$AM107,0))*(1-IF(ISNUMBER($J107),$J107,0)),"")</f>
        <v/>
      </c>
      <c r="O107" s="15" t="inlineStr">
        <is>
          <t>Doc Pop</t>
        </is>
      </c>
      <c r="P107" s="29" t="n">
        <v>0</v>
      </c>
      <c r="Q107" s="29" t="n">
        <v>10</v>
      </c>
      <c r="R107" s="15" t="inlineStr">
        <is>
          <t>Not listed</t>
        </is>
      </c>
      <c r="S107" s="29" t="n">
        <v>5</v>
      </c>
      <c r="T107" s="29" t="n">
        <v>25</v>
      </c>
      <c r="U107" s="15" t="inlineStr">
        <is>
          <t>Agave + stevia</t>
        </is>
      </c>
      <c r="V107" s="15" t="inlineStr">
        <is>
          <t>Prebiotic, apple cider vinegar, gut health, low sugar (cola/Doc Pop flavours ~40 mg caffeine from green tea; fruit flavours caffeine-free)</t>
        </is>
      </c>
      <c r="W107" s="32" t="n"/>
      <c r="X107" s="32" t="n"/>
      <c r="Y107" s="32" t="n"/>
      <c r="Z107" s="32" t="n"/>
      <c r="AA107" s="15" t="inlineStr">
        <is>
          <t>Very High</t>
        </is>
      </c>
      <c r="AB107" s="15" t="inlineStr">
        <is>
          <t>Viral brand; Super Bowl ad; strong Gen-Z pull</t>
        </is>
      </c>
      <c r="AC107" s="15" t="inlineStr">
        <is>
          <t>Pretty, prebiotic, apple-cider-vinegar soda</t>
        </is>
      </c>
      <c r="AD107" s="15" t="inlineStr">
        <is>
          <t>Trendy aesthetic plus a gut-health ACV story at low sugar.</t>
        </is>
      </c>
      <c r="AE107" s="32" t="n"/>
      <c r="AF107" s="34">
        <f>IF(AND(ISNUMBER($P107),ISNUMBER($AL107),$AL107&lt;&gt;0),ROUND($P107/$AL107*100,1),"")</f>
        <v/>
      </c>
      <c r="AG107" s="35">
        <f>IF(AND(ISNUMBER($S107),ISNUMBER($AL107),$AL107&lt;&gt;0),ROUND($S107/$AL107*100,2),"")</f>
        <v/>
      </c>
      <c r="AH107" s="34">
        <f>IF(AND(ISNUMBER($Q107),ISNUMBER($AL107),$AL107&lt;&gt;0),ROUND($Q107/$AL107*100,1),"")</f>
        <v/>
      </c>
      <c r="AI107" s="29">
        <f>IF(ISNUMBER($S107),IF($S107&lt;=1,"Yes","No"),"n/a")</f>
        <v/>
      </c>
      <c r="AJ107" s="29">
        <f>IF(ISNUMBER($S107),ROUND(MAX(0,MIN(100,100-$S107*2.5-IF(ISNUMBER($T107),$T107,0)*0.12+IF($S107&lt;=1,12,0))),0),"")</f>
        <v/>
      </c>
      <c r="AK107" s="29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29" t="n">
        <v>355</v>
      </c>
      <c r="AM107" s="30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Poppi</t>
        </is>
      </c>
      <c r="B108" s="15" t="inlineStr">
        <is>
          <t>Poppi Prebiotic Soda | Doc Pop | 18-pack 355mL</t>
        </is>
      </c>
      <c r="C108" s="15" t="inlineStr">
        <is>
          <t>3) Functional beverage (still/sparkling)</t>
        </is>
      </c>
      <c r="D108" s="15" t="inlineStr">
        <is>
          <t>355 mL can</t>
        </is>
      </c>
      <c r="E108" s="29" t="n">
        <v>18</v>
      </c>
      <c r="F108" s="30" t="n"/>
      <c r="G108" s="31">
        <f>IF(AND(ISNUMBER($F108),ISNUMBER($E108),$E108&lt;&gt;0),$F108/$E108,"")</f>
        <v/>
      </c>
      <c r="H108" s="31">
        <f>IF(AND(ISNUMBER($F108),ISNUMBER($AL108),ISNUMBER($E108),($AL108*$E108)&lt;&gt;0),$F108/($AL108*$E108)*100,"")</f>
        <v/>
      </c>
      <c r="I108" s="32" t="n"/>
      <c r="J108" s="33" t="n"/>
      <c r="K108" s="31">
        <f>IF(AND(ISNUMBER($F108),ISNUMBER($J108)),$F108*(1-$J108),"")</f>
        <v/>
      </c>
      <c r="L108" s="32" t="n"/>
      <c r="M108" s="32" t="n"/>
      <c r="N108" s="31">
        <f>IF(ISNUMBER($F108),($F108-IF(ISNUMBER($AM108),$AM108,0))*(1-IF(ISNUMBER($J108),$J108,0)),"")</f>
        <v/>
      </c>
      <c r="O108" s="15" t="inlineStr">
        <is>
          <t>Doc Pop</t>
        </is>
      </c>
      <c r="P108" s="29" t="n">
        <v>0</v>
      </c>
      <c r="Q108" s="29" t="n">
        <v>10</v>
      </c>
      <c r="R108" s="15" t="inlineStr">
        <is>
          <t>Not listed</t>
        </is>
      </c>
      <c r="S108" s="29" t="n">
        <v>5</v>
      </c>
      <c r="T108" s="29" t="n">
        <v>25</v>
      </c>
      <c r="U108" s="15" t="inlineStr">
        <is>
          <t>Agave + stevia</t>
        </is>
      </c>
      <c r="V108" s="15" t="inlineStr">
        <is>
          <t>Prebiotic, apple cider vinegar, gut health, low sugar (cola/Doc Pop flavours ~40 mg caffeine from green tea; fruit flavours caffeine-free)</t>
        </is>
      </c>
      <c r="W108" s="32" t="n"/>
      <c r="X108" s="32" t="n"/>
      <c r="Y108" s="32" t="n"/>
      <c r="Z108" s="32" t="n"/>
      <c r="AA108" s="15" t="inlineStr">
        <is>
          <t>Very High</t>
        </is>
      </c>
      <c r="AB108" s="15" t="inlineStr">
        <is>
          <t>Viral brand; Super Bowl ad; strong Gen-Z pull</t>
        </is>
      </c>
      <c r="AC108" s="15" t="inlineStr">
        <is>
          <t>Pretty, prebiotic, apple-cider-vinegar soda</t>
        </is>
      </c>
      <c r="AD108" s="15" t="inlineStr">
        <is>
          <t>Trendy aesthetic plus a gut-health ACV story at low sugar.</t>
        </is>
      </c>
      <c r="AE108" s="32" t="n"/>
      <c r="AF108" s="34">
        <f>IF(AND(ISNUMBER($P108),ISNUMBER($AL108),$AL108&lt;&gt;0),ROUND($P108/$AL108*100,1),"")</f>
        <v/>
      </c>
      <c r="AG108" s="35">
        <f>IF(AND(ISNUMBER($S108),ISNUMBER($AL108),$AL108&lt;&gt;0),ROUND($S108/$AL108*100,2),"")</f>
        <v/>
      </c>
      <c r="AH108" s="34">
        <f>IF(AND(ISNUMBER($Q108),ISNUMBER($AL108),$AL108&lt;&gt;0),ROUND($Q108/$AL108*100,1),"")</f>
        <v/>
      </c>
      <c r="AI108" s="29">
        <f>IF(ISNUMBER($S108),IF($S108&lt;=1,"Yes","No"),"n/a")</f>
        <v/>
      </c>
      <c r="AJ108" s="29">
        <f>IF(ISNUMBER($S108),ROUND(MAX(0,MIN(100,100-$S108*2.5-IF(ISNUMBER($T108),$T108,0)*0.12+IF($S108&lt;=1,12,0))),0),"")</f>
        <v/>
      </c>
      <c r="AK108" s="29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29" t="n">
        <v>355</v>
      </c>
      <c r="AM108" s="30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Poppi</t>
        </is>
      </c>
      <c r="B109" s="15" t="inlineStr">
        <is>
          <t>Poppi Prebiotic Soda | Doc Pop | 24-pack 355mL</t>
        </is>
      </c>
      <c r="C109" s="15" t="inlineStr">
        <is>
          <t>3) Functional beverage (still/sparkling)</t>
        </is>
      </c>
      <c r="D109" s="15" t="inlineStr">
        <is>
          <t>355 mL can</t>
        </is>
      </c>
      <c r="E109" s="29" t="n">
        <v>24</v>
      </c>
      <c r="F109" s="30" t="n"/>
      <c r="G109" s="31">
        <f>IF(AND(ISNUMBER($F109),ISNUMBER($E109),$E109&lt;&gt;0),$F109/$E109,"")</f>
        <v/>
      </c>
      <c r="H109" s="31">
        <f>IF(AND(ISNUMBER($F109),ISNUMBER($AL109),ISNUMBER($E109),($AL109*$E109)&lt;&gt;0),$F109/($AL109*$E109)*100,"")</f>
        <v/>
      </c>
      <c r="I109" s="32" t="n"/>
      <c r="J109" s="33" t="n"/>
      <c r="K109" s="31">
        <f>IF(AND(ISNUMBER($F109),ISNUMBER($J109)),$F109*(1-$J109),"")</f>
        <v/>
      </c>
      <c r="L109" s="32" t="n"/>
      <c r="M109" s="32" t="n"/>
      <c r="N109" s="31">
        <f>IF(ISNUMBER($F109),($F109-IF(ISNUMBER($AM109),$AM109,0))*(1-IF(ISNUMBER($J109),$J109,0)),"")</f>
        <v/>
      </c>
      <c r="O109" s="15" t="inlineStr">
        <is>
          <t>Doc Pop</t>
        </is>
      </c>
      <c r="P109" s="29" t="n">
        <v>0</v>
      </c>
      <c r="Q109" s="29" t="n">
        <v>10</v>
      </c>
      <c r="R109" s="15" t="inlineStr">
        <is>
          <t>Not listed</t>
        </is>
      </c>
      <c r="S109" s="29" t="n">
        <v>5</v>
      </c>
      <c r="T109" s="29" t="n">
        <v>25</v>
      </c>
      <c r="U109" s="15" t="inlineStr">
        <is>
          <t>Agave + stevia</t>
        </is>
      </c>
      <c r="V109" s="15" t="inlineStr">
        <is>
          <t>Prebiotic, apple cider vinegar, gut health, low sugar (cola/Doc Pop flavours ~40 mg caffeine from green tea; fruit flavours caffeine-free)</t>
        </is>
      </c>
      <c r="W109" s="32" t="n"/>
      <c r="X109" s="32" t="n"/>
      <c r="Y109" s="32" t="n"/>
      <c r="Z109" s="32" t="n"/>
      <c r="AA109" s="15" t="inlineStr">
        <is>
          <t>Very High</t>
        </is>
      </c>
      <c r="AB109" s="15" t="inlineStr">
        <is>
          <t>Viral brand; Super Bowl ad; strong Gen-Z pull</t>
        </is>
      </c>
      <c r="AC109" s="15" t="inlineStr">
        <is>
          <t>Pretty, prebiotic, apple-cider-vinegar soda</t>
        </is>
      </c>
      <c r="AD109" s="15" t="inlineStr">
        <is>
          <t>Trendy aesthetic plus a gut-health ACV story at low sugar.</t>
        </is>
      </c>
      <c r="AE109" s="32" t="n"/>
      <c r="AF109" s="34">
        <f>IF(AND(ISNUMBER($P109),ISNUMBER($AL109),$AL109&lt;&gt;0),ROUND($P109/$AL109*100,1),"")</f>
        <v/>
      </c>
      <c r="AG109" s="35">
        <f>IF(AND(ISNUMBER($S109),ISNUMBER($AL109),$AL109&lt;&gt;0),ROUND($S109/$AL109*100,2),"")</f>
        <v/>
      </c>
      <c r="AH109" s="34">
        <f>IF(AND(ISNUMBER($Q109),ISNUMBER($AL109),$AL109&lt;&gt;0),ROUND($Q109/$AL109*100,1),"")</f>
        <v/>
      </c>
      <c r="AI109" s="29">
        <f>IF(ISNUMBER($S109),IF($S109&lt;=1,"Yes","No"),"n/a")</f>
        <v/>
      </c>
      <c r="AJ109" s="29">
        <f>IF(ISNUMBER($S109),ROUND(MAX(0,MIN(100,100-$S109*2.5-IF(ISNUMBER($T109),$T109,0)*0.12+IF($S109&lt;=1,12,0))),0),"")</f>
        <v/>
      </c>
      <c r="AK109" s="29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29" t="n">
        <v>355</v>
      </c>
      <c r="AM109" s="30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Poppi</t>
        </is>
      </c>
      <c r="B110" s="15" t="inlineStr">
        <is>
          <t>Poppi Prebiotic Soda | Root Beer | single 355mL</t>
        </is>
      </c>
      <c r="C110" s="15" t="inlineStr">
        <is>
          <t>3) Functional beverage (still/sparkling)</t>
        </is>
      </c>
      <c r="D110" s="15" t="inlineStr">
        <is>
          <t>355 mL can</t>
        </is>
      </c>
      <c r="E110" s="29" t="n">
        <v>1</v>
      </c>
      <c r="F110" s="30" t="n"/>
      <c r="G110" s="31">
        <f>IF(AND(ISNUMBER($F110),ISNUMBER($E110),$E110&lt;&gt;0),$F110/$E110,"")</f>
        <v/>
      </c>
      <c r="H110" s="31">
        <f>IF(AND(ISNUMBER($F110),ISNUMBER($AL110),ISNUMBER($E110),($AL110*$E110)&lt;&gt;0),$F110/($AL110*$E110)*100,"")</f>
        <v/>
      </c>
      <c r="I110" s="32" t="n"/>
      <c r="J110" s="33" t="n"/>
      <c r="K110" s="31">
        <f>IF(AND(ISNUMBER($F110),ISNUMBER($J110)),$F110*(1-$J110),"")</f>
        <v/>
      </c>
      <c r="L110" s="32" t="n"/>
      <c r="M110" s="32" t="n"/>
      <c r="N110" s="31">
        <f>IF(ISNUMBER($F110),($F110-IF(ISNUMBER($AM110),$AM110,0))*(1-IF(ISNUMBER($J110),$J110,0)),"")</f>
        <v/>
      </c>
      <c r="O110" s="15" t="inlineStr">
        <is>
          <t>Root Beer</t>
        </is>
      </c>
      <c r="P110" s="29" t="n">
        <v>0</v>
      </c>
      <c r="Q110" s="29" t="n">
        <v>10</v>
      </c>
      <c r="R110" s="15" t="inlineStr">
        <is>
          <t>Not listed</t>
        </is>
      </c>
      <c r="S110" s="29" t="n">
        <v>5</v>
      </c>
      <c r="T110" s="29" t="n">
        <v>25</v>
      </c>
      <c r="U110" s="15" t="inlineStr">
        <is>
          <t>Agave + stevia</t>
        </is>
      </c>
      <c r="V110" s="15" t="inlineStr">
        <is>
          <t>Prebiotic, apple cider vinegar, gut health, low sugar (cola/Doc Pop flavours ~40 mg caffeine from green tea; fruit flavours caffeine-free)</t>
        </is>
      </c>
      <c r="W110" s="32" t="n"/>
      <c r="X110" s="32" t="n"/>
      <c r="Y110" s="32" t="n"/>
      <c r="Z110" s="32" t="n"/>
      <c r="AA110" s="15" t="inlineStr">
        <is>
          <t>Very High</t>
        </is>
      </c>
      <c r="AB110" s="15" t="inlineStr">
        <is>
          <t>Viral brand; Super Bowl ad; strong Gen-Z pull</t>
        </is>
      </c>
      <c r="AC110" s="15" t="inlineStr">
        <is>
          <t>Pretty, prebiotic, apple-cider-vinegar soda</t>
        </is>
      </c>
      <c r="AD110" s="15" t="inlineStr">
        <is>
          <t>Trendy aesthetic plus a gut-health ACV story at low sugar.</t>
        </is>
      </c>
      <c r="AE110" s="32" t="n"/>
      <c r="AF110" s="34">
        <f>IF(AND(ISNUMBER($P110),ISNUMBER($AL110),$AL110&lt;&gt;0),ROUND($P110/$AL110*100,1),"")</f>
        <v/>
      </c>
      <c r="AG110" s="35">
        <f>IF(AND(ISNUMBER($S110),ISNUMBER($AL110),$AL110&lt;&gt;0),ROUND($S110/$AL110*100,2),"")</f>
        <v/>
      </c>
      <c r="AH110" s="34">
        <f>IF(AND(ISNUMBER($Q110),ISNUMBER($AL110),$AL110&lt;&gt;0),ROUND($Q110/$AL110*100,1),"")</f>
        <v/>
      </c>
      <c r="AI110" s="29">
        <f>IF(ISNUMBER($S110),IF($S110&lt;=1,"Yes","No"),"n/a")</f>
        <v/>
      </c>
      <c r="AJ110" s="29">
        <f>IF(ISNUMBER($S110),ROUND(MAX(0,MIN(100,100-$S110*2.5-IF(ISNUMBER($T110),$T110,0)*0.12+IF($S110&lt;=1,12,0))),0),"")</f>
        <v/>
      </c>
      <c r="AK110" s="29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29" t="n">
        <v>355</v>
      </c>
      <c r="AM110" s="30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Poppi</t>
        </is>
      </c>
      <c r="B111" s="15" t="inlineStr">
        <is>
          <t>Poppi Prebiotic Soda | Root Beer | 8-pack 355mL</t>
        </is>
      </c>
      <c r="C111" s="15" t="inlineStr">
        <is>
          <t>3) Functional beverage (still/sparkling)</t>
        </is>
      </c>
      <c r="D111" s="15" t="inlineStr">
        <is>
          <t>355 mL can</t>
        </is>
      </c>
      <c r="E111" s="29" t="n">
        <v>8</v>
      </c>
      <c r="F111" s="30" t="n"/>
      <c r="G111" s="31">
        <f>IF(AND(ISNUMBER($F111),ISNUMBER($E111),$E111&lt;&gt;0),$F111/$E111,"")</f>
        <v/>
      </c>
      <c r="H111" s="31">
        <f>IF(AND(ISNUMBER($F111),ISNUMBER($AL111),ISNUMBER($E111),($AL111*$E111)&lt;&gt;0),$F111/($AL111*$E111)*100,"")</f>
        <v/>
      </c>
      <c r="I111" s="32" t="n"/>
      <c r="J111" s="33" t="n"/>
      <c r="K111" s="31">
        <f>IF(AND(ISNUMBER($F111),ISNUMBER($J111)),$F111*(1-$J111),"")</f>
        <v/>
      </c>
      <c r="L111" s="32" t="n"/>
      <c r="M111" s="32" t="n"/>
      <c r="N111" s="31">
        <f>IF(ISNUMBER($F111),($F111-IF(ISNUMBER($AM111),$AM111,0))*(1-IF(ISNUMBER($J111),$J111,0)),"")</f>
        <v/>
      </c>
      <c r="O111" s="15" t="inlineStr">
        <is>
          <t>Root Beer</t>
        </is>
      </c>
      <c r="P111" s="29" t="n">
        <v>0</v>
      </c>
      <c r="Q111" s="29" t="n">
        <v>10</v>
      </c>
      <c r="R111" s="15" t="inlineStr">
        <is>
          <t>Not listed</t>
        </is>
      </c>
      <c r="S111" s="29" t="n">
        <v>5</v>
      </c>
      <c r="T111" s="29" t="n">
        <v>25</v>
      </c>
      <c r="U111" s="15" t="inlineStr">
        <is>
          <t>Agave + stevia</t>
        </is>
      </c>
      <c r="V111" s="15" t="inlineStr">
        <is>
          <t>Prebiotic, apple cider vinegar, gut health, low sugar (cola/Doc Pop flavours ~40 mg caffeine from green tea; fruit flavours caffeine-free)</t>
        </is>
      </c>
      <c r="W111" s="32" t="n"/>
      <c r="X111" s="32" t="n"/>
      <c r="Y111" s="32" t="n"/>
      <c r="Z111" s="32" t="n"/>
      <c r="AA111" s="15" t="inlineStr">
        <is>
          <t>Very High</t>
        </is>
      </c>
      <c r="AB111" s="15" t="inlineStr">
        <is>
          <t>Viral brand; Super Bowl ad; strong Gen-Z pull</t>
        </is>
      </c>
      <c r="AC111" s="15" t="inlineStr">
        <is>
          <t>Pretty, prebiotic, apple-cider-vinegar soda</t>
        </is>
      </c>
      <c r="AD111" s="15" t="inlineStr">
        <is>
          <t>Trendy aesthetic plus a gut-health ACV story at low sugar.</t>
        </is>
      </c>
      <c r="AE111" s="32" t="n"/>
      <c r="AF111" s="34">
        <f>IF(AND(ISNUMBER($P111),ISNUMBER($AL111),$AL111&lt;&gt;0),ROUND($P111/$AL111*100,1),"")</f>
        <v/>
      </c>
      <c r="AG111" s="35">
        <f>IF(AND(ISNUMBER($S111),ISNUMBER($AL111),$AL111&lt;&gt;0),ROUND($S111/$AL111*100,2),"")</f>
        <v/>
      </c>
      <c r="AH111" s="34">
        <f>IF(AND(ISNUMBER($Q111),ISNUMBER($AL111),$AL111&lt;&gt;0),ROUND($Q111/$AL111*100,1),"")</f>
        <v/>
      </c>
      <c r="AI111" s="29">
        <f>IF(ISNUMBER($S111),IF($S111&lt;=1,"Yes","No"),"n/a")</f>
        <v/>
      </c>
      <c r="AJ111" s="29">
        <f>IF(ISNUMBER($S111),ROUND(MAX(0,MIN(100,100-$S111*2.5-IF(ISNUMBER($T111),$T111,0)*0.12+IF($S111&lt;=1,12,0))),0),"")</f>
        <v/>
      </c>
      <c r="AK111" s="29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29" t="n">
        <v>355</v>
      </c>
      <c r="AM111" s="30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Poppi</t>
        </is>
      </c>
      <c r="B112" s="15" t="inlineStr">
        <is>
          <t>Poppi Prebiotic Soda | Root Beer | 12-pack 355mL</t>
        </is>
      </c>
      <c r="C112" s="15" t="inlineStr">
        <is>
          <t>3) Functional beverage (still/sparkling)</t>
        </is>
      </c>
      <c r="D112" s="15" t="inlineStr">
        <is>
          <t>355 mL can</t>
        </is>
      </c>
      <c r="E112" s="29" t="n">
        <v>12</v>
      </c>
      <c r="F112" s="30" t="n"/>
      <c r="G112" s="31">
        <f>IF(AND(ISNUMBER($F112),ISNUMBER($E112),$E112&lt;&gt;0),$F112/$E112,"")</f>
        <v/>
      </c>
      <c r="H112" s="31">
        <f>IF(AND(ISNUMBER($F112),ISNUMBER($AL112),ISNUMBER($E112),($AL112*$E112)&lt;&gt;0),$F112/($AL112*$E112)*100,"")</f>
        <v/>
      </c>
      <c r="I112" s="32" t="n"/>
      <c r="J112" s="33" t="n"/>
      <c r="K112" s="31">
        <f>IF(AND(ISNUMBER($F112),ISNUMBER($J112)),$F112*(1-$J112),"")</f>
        <v/>
      </c>
      <c r="L112" s="32" t="n"/>
      <c r="M112" s="32" t="n"/>
      <c r="N112" s="31">
        <f>IF(ISNUMBER($F112),($F112-IF(ISNUMBER($AM112),$AM112,0))*(1-IF(ISNUMBER($J112),$J112,0)),"")</f>
        <v/>
      </c>
      <c r="O112" s="15" t="inlineStr">
        <is>
          <t>Root Beer</t>
        </is>
      </c>
      <c r="P112" s="29" t="n">
        <v>0</v>
      </c>
      <c r="Q112" s="29" t="n">
        <v>10</v>
      </c>
      <c r="R112" s="15" t="inlineStr">
        <is>
          <t>Not listed</t>
        </is>
      </c>
      <c r="S112" s="29" t="n">
        <v>5</v>
      </c>
      <c r="T112" s="29" t="n">
        <v>25</v>
      </c>
      <c r="U112" s="15" t="inlineStr">
        <is>
          <t>Agave + stevia</t>
        </is>
      </c>
      <c r="V112" s="15" t="inlineStr">
        <is>
          <t>Prebiotic, apple cider vinegar, gut health, low sugar (cola/Doc Pop flavours ~40 mg caffeine from green tea; fruit flavours caffeine-free)</t>
        </is>
      </c>
      <c r="W112" s="32" t="n"/>
      <c r="X112" s="32" t="n"/>
      <c r="Y112" s="32" t="n"/>
      <c r="Z112" s="32" t="n"/>
      <c r="AA112" s="15" t="inlineStr">
        <is>
          <t>Very High</t>
        </is>
      </c>
      <c r="AB112" s="15" t="inlineStr">
        <is>
          <t>Viral brand; Super Bowl ad; strong Gen-Z pull</t>
        </is>
      </c>
      <c r="AC112" s="15" t="inlineStr">
        <is>
          <t>Pretty, prebiotic, apple-cider-vinegar soda</t>
        </is>
      </c>
      <c r="AD112" s="15" t="inlineStr">
        <is>
          <t>Trendy aesthetic plus a gut-health ACV story at low sugar.</t>
        </is>
      </c>
      <c r="AE112" s="32" t="n"/>
      <c r="AF112" s="34">
        <f>IF(AND(ISNUMBER($P112),ISNUMBER($AL112),$AL112&lt;&gt;0),ROUND($P112/$AL112*100,1),"")</f>
        <v/>
      </c>
      <c r="AG112" s="35">
        <f>IF(AND(ISNUMBER($S112),ISNUMBER($AL112),$AL112&lt;&gt;0),ROUND($S112/$AL112*100,2),"")</f>
        <v/>
      </c>
      <c r="AH112" s="34">
        <f>IF(AND(ISNUMBER($Q112),ISNUMBER($AL112),$AL112&lt;&gt;0),ROUND($Q112/$AL112*100,1),"")</f>
        <v/>
      </c>
      <c r="AI112" s="29">
        <f>IF(ISNUMBER($S112),IF($S112&lt;=1,"Yes","No"),"n/a")</f>
        <v/>
      </c>
      <c r="AJ112" s="29">
        <f>IF(ISNUMBER($S112),ROUND(MAX(0,MIN(100,100-$S112*2.5-IF(ISNUMBER($T112),$T112,0)*0.12+IF($S112&lt;=1,12,0))),0),"")</f>
        <v/>
      </c>
      <c r="AK112" s="29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29" t="n">
        <v>355</v>
      </c>
      <c r="AM112" s="30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Poppi</t>
        </is>
      </c>
      <c r="B113" s="15" t="inlineStr">
        <is>
          <t>Poppi Prebiotic Soda | Root Beer | 15-pack 355mL</t>
        </is>
      </c>
      <c r="C113" s="15" t="inlineStr">
        <is>
          <t>3) Functional beverage (still/sparkling)</t>
        </is>
      </c>
      <c r="D113" s="15" t="inlineStr">
        <is>
          <t>355 mL can</t>
        </is>
      </c>
      <c r="E113" s="29" t="n">
        <v>15</v>
      </c>
      <c r="F113" s="30" t="n"/>
      <c r="G113" s="31">
        <f>IF(AND(ISNUMBER($F113),ISNUMBER($E113),$E113&lt;&gt;0),$F113/$E113,"")</f>
        <v/>
      </c>
      <c r="H113" s="31">
        <f>IF(AND(ISNUMBER($F113),ISNUMBER($AL113),ISNUMBER($E113),($AL113*$E113)&lt;&gt;0),$F113/($AL113*$E113)*100,"")</f>
        <v/>
      </c>
      <c r="I113" s="32" t="n"/>
      <c r="J113" s="33" t="n"/>
      <c r="K113" s="31">
        <f>IF(AND(ISNUMBER($F113),ISNUMBER($J113)),$F113*(1-$J113),"")</f>
        <v/>
      </c>
      <c r="L113" s="32" t="n"/>
      <c r="M113" s="32" t="n"/>
      <c r="N113" s="31">
        <f>IF(ISNUMBER($F113),($F113-IF(ISNUMBER($AM113),$AM113,0))*(1-IF(ISNUMBER($J113),$J113,0)),"")</f>
        <v/>
      </c>
      <c r="O113" s="15" t="inlineStr">
        <is>
          <t>Root Beer</t>
        </is>
      </c>
      <c r="P113" s="29" t="n">
        <v>0</v>
      </c>
      <c r="Q113" s="29" t="n">
        <v>10</v>
      </c>
      <c r="R113" s="15" t="inlineStr">
        <is>
          <t>Not listed</t>
        </is>
      </c>
      <c r="S113" s="29" t="n">
        <v>5</v>
      </c>
      <c r="T113" s="29" t="n">
        <v>25</v>
      </c>
      <c r="U113" s="15" t="inlineStr">
        <is>
          <t>Agave + stevia</t>
        </is>
      </c>
      <c r="V113" s="15" t="inlineStr">
        <is>
          <t>Prebiotic, apple cider vinegar, gut health, low sugar (cola/Doc Pop flavours ~40 mg caffeine from green tea; fruit flavours caffeine-free)</t>
        </is>
      </c>
      <c r="W113" s="32" t="n"/>
      <c r="X113" s="32" t="n"/>
      <c r="Y113" s="32" t="n"/>
      <c r="Z113" s="32" t="n"/>
      <c r="AA113" s="15" t="inlineStr">
        <is>
          <t>Very High</t>
        </is>
      </c>
      <c r="AB113" s="15" t="inlineStr">
        <is>
          <t>Viral brand; Super Bowl ad; strong Gen-Z pull</t>
        </is>
      </c>
      <c r="AC113" s="15" t="inlineStr">
        <is>
          <t>Pretty, prebiotic, apple-cider-vinegar soda</t>
        </is>
      </c>
      <c r="AD113" s="15" t="inlineStr">
        <is>
          <t>Trendy aesthetic plus a gut-health ACV story at low sugar.</t>
        </is>
      </c>
      <c r="AE113" s="32" t="n"/>
      <c r="AF113" s="34">
        <f>IF(AND(ISNUMBER($P113),ISNUMBER($AL113),$AL113&lt;&gt;0),ROUND($P113/$AL113*100,1),"")</f>
        <v/>
      </c>
      <c r="AG113" s="35">
        <f>IF(AND(ISNUMBER($S113),ISNUMBER($AL113),$AL113&lt;&gt;0),ROUND($S113/$AL113*100,2),"")</f>
        <v/>
      </c>
      <c r="AH113" s="34">
        <f>IF(AND(ISNUMBER($Q113),ISNUMBER($AL113),$AL113&lt;&gt;0),ROUND($Q113/$AL113*100,1),"")</f>
        <v/>
      </c>
      <c r="AI113" s="29">
        <f>IF(ISNUMBER($S113),IF($S113&lt;=1,"Yes","No"),"n/a")</f>
        <v/>
      </c>
      <c r="AJ113" s="29">
        <f>IF(ISNUMBER($S113),ROUND(MAX(0,MIN(100,100-$S113*2.5-IF(ISNUMBER($T113),$T113,0)*0.12+IF($S113&lt;=1,12,0))),0),"")</f>
        <v/>
      </c>
      <c r="AK113" s="29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29" t="n">
        <v>355</v>
      </c>
      <c r="AM113" s="30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Poppi</t>
        </is>
      </c>
      <c r="B114" s="15" t="inlineStr">
        <is>
          <t>Poppi Prebiotic Soda | Root Beer | 18-pack 355mL</t>
        </is>
      </c>
      <c r="C114" s="15" t="inlineStr">
        <is>
          <t>3) Functional beverage (still/sparkling)</t>
        </is>
      </c>
      <c r="D114" s="15" t="inlineStr">
        <is>
          <t>355 mL can</t>
        </is>
      </c>
      <c r="E114" s="29" t="n">
        <v>18</v>
      </c>
      <c r="F114" s="30" t="n"/>
      <c r="G114" s="31">
        <f>IF(AND(ISNUMBER($F114),ISNUMBER($E114),$E114&lt;&gt;0),$F114/$E114,"")</f>
        <v/>
      </c>
      <c r="H114" s="31">
        <f>IF(AND(ISNUMBER($F114),ISNUMBER($AL114),ISNUMBER($E114),($AL114*$E114)&lt;&gt;0),$F114/($AL114*$E114)*100,"")</f>
        <v/>
      </c>
      <c r="I114" s="32" t="n"/>
      <c r="J114" s="33" t="n"/>
      <c r="K114" s="31">
        <f>IF(AND(ISNUMBER($F114),ISNUMBER($J114)),$F114*(1-$J114),"")</f>
        <v/>
      </c>
      <c r="L114" s="32" t="n"/>
      <c r="M114" s="32" t="n"/>
      <c r="N114" s="31">
        <f>IF(ISNUMBER($F114),($F114-IF(ISNUMBER($AM114),$AM114,0))*(1-IF(ISNUMBER($J114),$J114,0)),"")</f>
        <v/>
      </c>
      <c r="O114" s="15" t="inlineStr">
        <is>
          <t>Root Beer</t>
        </is>
      </c>
      <c r="P114" s="29" t="n">
        <v>0</v>
      </c>
      <c r="Q114" s="29" t="n">
        <v>10</v>
      </c>
      <c r="R114" s="15" t="inlineStr">
        <is>
          <t>Not listed</t>
        </is>
      </c>
      <c r="S114" s="29" t="n">
        <v>5</v>
      </c>
      <c r="T114" s="29" t="n">
        <v>25</v>
      </c>
      <c r="U114" s="15" t="inlineStr">
        <is>
          <t>Agave + stevia</t>
        </is>
      </c>
      <c r="V114" s="15" t="inlineStr">
        <is>
          <t>Prebiotic, apple cider vinegar, gut health, low sugar (cola/Doc Pop flavours ~40 mg caffeine from green tea; fruit flavours caffeine-free)</t>
        </is>
      </c>
      <c r="W114" s="32" t="n"/>
      <c r="X114" s="32" t="n"/>
      <c r="Y114" s="32" t="n"/>
      <c r="Z114" s="32" t="n"/>
      <c r="AA114" s="15" t="inlineStr">
        <is>
          <t>Very High</t>
        </is>
      </c>
      <c r="AB114" s="15" t="inlineStr">
        <is>
          <t>Viral brand; Super Bowl ad; strong Gen-Z pull</t>
        </is>
      </c>
      <c r="AC114" s="15" t="inlineStr">
        <is>
          <t>Pretty, prebiotic, apple-cider-vinegar soda</t>
        </is>
      </c>
      <c r="AD114" s="15" t="inlineStr">
        <is>
          <t>Trendy aesthetic plus a gut-health ACV story at low sugar.</t>
        </is>
      </c>
      <c r="AE114" s="32" t="n"/>
      <c r="AF114" s="34">
        <f>IF(AND(ISNUMBER($P114),ISNUMBER($AL114),$AL114&lt;&gt;0),ROUND($P114/$AL114*100,1),"")</f>
        <v/>
      </c>
      <c r="AG114" s="35">
        <f>IF(AND(ISNUMBER($S114),ISNUMBER($AL114),$AL114&lt;&gt;0),ROUND($S114/$AL114*100,2),"")</f>
        <v/>
      </c>
      <c r="AH114" s="34">
        <f>IF(AND(ISNUMBER($Q114),ISNUMBER($AL114),$AL114&lt;&gt;0),ROUND($Q114/$AL114*100,1),"")</f>
        <v/>
      </c>
      <c r="AI114" s="29">
        <f>IF(ISNUMBER($S114),IF($S114&lt;=1,"Yes","No"),"n/a")</f>
        <v/>
      </c>
      <c r="AJ114" s="29">
        <f>IF(ISNUMBER($S114),ROUND(MAX(0,MIN(100,100-$S114*2.5-IF(ISNUMBER($T114),$T114,0)*0.12+IF($S114&lt;=1,12,0))),0),"")</f>
        <v/>
      </c>
      <c r="AK114" s="29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29" t="n">
        <v>355</v>
      </c>
      <c r="AM114" s="30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Poppi</t>
        </is>
      </c>
      <c r="B115" s="15" t="inlineStr">
        <is>
          <t>Poppi Prebiotic Soda | Root Beer | 24-pack 355mL</t>
        </is>
      </c>
      <c r="C115" s="15" t="inlineStr">
        <is>
          <t>3) Functional beverage (still/sparkling)</t>
        </is>
      </c>
      <c r="D115" s="15" t="inlineStr">
        <is>
          <t>355 mL can</t>
        </is>
      </c>
      <c r="E115" s="29" t="n">
        <v>24</v>
      </c>
      <c r="F115" s="30" t="n"/>
      <c r="G115" s="31">
        <f>IF(AND(ISNUMBER($F115),ISNUMBER($E115),$E115&lt;&gt;0),$F115/$E115,"")</f>
        <v/>
      </c>
      <c r="H115" s="31">
        <f>IF(AND(ISNUMBER($F115),ISNUMBER($AL115),ISNUMBER($E115),($AL115*$E115)&lt;&gt;0),$F115/($AL115*$E115)*100,"")</f>
        <v/>
      </c>
      <c r="I115" s="32" t="n"/>
      <c r="J115" s="33" t="n"/>
      <c r="K115" s="31">
        <f>IF(AND(ISNUMBER($F115),ISNUMBER($J115)),$F115*(1-$J115),"")</f>
        <v/>
      </c>
      <c r="L115" s="32" t="n"/>
      <c r="M115" s="32" t="n"/>
      <c r="N115" s="31">
        <f>IF(ISNUMBER($F115),($F115-IF(ISNUMBER($AM115),$AM115,0))*(1-IF(ISNUMBER($J115),$J115,0)),"")</f>
        <v/>
      </c>
      <c r="O115" s="15" t="inlineStr">
        <is>
          <t>Root Beer</t>
        </is>
      </c>
      <c r="P115" s="29" t="n">
        <v>0</v>
      </c>
      <c r="Q115" s="29" t="n">
        <v>10</v>
      </c>
      <c r="R115" s="15" t="inlineStr">
        <is>
          <t>Not listed</t>
        </is>
      </c>
      <c r="S115" s="29" t="n">
        <v>5</v>
      </c>
      <c r="T115" s="29" t="n">
        <v>25</v>
      </c>
      <c r="U115" s="15" t="inlineStr">
        <is>
          <t>Agave + stevia</t>
        </is>
      </c>
      <c r="V115" s="15" t="inlineStr">
        <is>
          <t>Prebiotic, apple cider vinegar, gut health, low sugar (cola/Doc Pop flavours ~40 mg caffeine from green tea; fruit flavours caffeine-free)</t>
        </is>
      </c>
      <c r="W115" s="32" t="n"/>
      <c r="X115" s="32" t="n"/>
      <c r="Y115" s="32" t="n"/>
      <c r="Z115" s="32" t="n"/>
      <c r="AA115" s="15" t="inlineStr">
        <is>
          <t>Very High</t>
        </is>
      </c>
      <c r="AB115" s="15" t="inlineStr">
        <is>
          <t>Viral brand; Super Bowl ad; strong Gen-Z pull</t>
        </is>
      </c>
      <c r="AC115" s="15" t="inlineStr">
        <is>
          <t>Pretty, prebiotic, apple-cider-vinegar soda</t>
        </is>
      </c>
      <c r="AD115" s="15" t="inlineStr">
        <is>
          <t>Trendy aesthetic plus a gut-health ACV story at low sugar.</t>
        </is>
      </c>
      <c r="AE115" s="32" t="n"/>
      <c r="AF115" s="34">
        <f>IF(AND(ISNUMBER($P115),ISNUMBER($AL115),$AL115&lt;&gt;0),ROUND($P115/$AL115*100,1),"")</f>
        <v/>
      </c>
      <c r="AG115" s="35">
        <f>IF(AND(ISNUMBER($S115),ISNUMBER($AL115),$AL115&lt;&gt;0),ROUND($S115/$AL115*100,2),"")</f>
        <v/>
      </c>
      <c r="AH115" s="34">
        <f>IF(AND(ISNUMBER($Q115),ISNUMBER($AL115),$AL115&lt;&gt;0),ROUND($Q115/$AL115*100,1),"")</f>
        <v/>
      </c>
      <c r="AI115" s="29">
        <f>IF(ISNUMBER($S115),IF($S115&lt;=1,"Yes","No"),"n/a")</f>
        <v/>
      </c>
      <c r="AJ115" s="29">
        <f>IF(ISNUMBER($S115),ROUND(MAX(0,MIN(100,100-$S115*2.5-IF(ISNUMBER($T115),$T115,0)*0.12+IF($S115&lt;=1,12,0))),0),"")</f>
        <v/>
      </c>
      <c r="AK115" s="29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29" t="n">
        <v>355</v>
      </c>
      <c r="AM115" s="30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Culture Pop</t>
        </is>
      </c>
      <c r="B116" s="15" t="inlineStr">
        <is>
          <t>Culture Pop Probiotic Soda | Ginger Lemon | single 355mL</t>
        </is>
      </c>
      <c r="C116" s="15" t="inlineStr">
        <is>
          <t>3) Functional beverage (still/sparkling)</t>
        </is>
      </c>
      <c r="D116" s="15" t="inlineStr">
        <is>
          <t>355 mL can</t>
        </is>
      </c>
      <c r="E116" s="29" t="n">
        <v>1</v>
      </c>
      <c r="F116" s="30" t="n"/>
      <c r="G116" s="31">
        <f>IF(AND(ISNUMBER($F116),ISNUMBER($E116),$E116&lt;&gt;0),$F116/$E116,"")</f>
        <v/>
      </c>
      <c r="H116" s="31">
        <f>IF(AND(ISNUMBER($F116),ISNUMBER($AL116),ISNUMBER($E116),($AL116*$E116)&lt;&gt;0),$F116/($AL116*$E116)*100,"")</f>
        <v/>
      </c>
      <c r="I116" s="32" t="n"/>
      <c r="J116" s="33" t="n"/>
      <c r="K116" s="31">
        <f>IF(AND(ISNUMBER($F116),ISNUMBER($J116)),$F116*(1-$J116),"")</f>
        <v/>
      </c>
      <c r="L116" s="32" t="n"/>
      <c r="M116" s="32" t="n"/>
      <c r="N116" s="31">
        <f>IF(ISNUMBER($F116),($F116-IF(ISNUMBER($AM116),$AM116,0))*(1-IF(ISNUMBER($J116),$J116,0)),"")</f>
        <v/>
      </c>
      <c r="O116" s="15" t="inlineStr">
        <is>
          <t>Ginger Lemon</t>
        </is>
      </c>
      <c r="P116" s="29" t="n">
        <v>0</v>
      </c>
      <c r="Q116" s="29" t="n">
        <v>15</v>
      </c>
      <c r="R116" s="15" t="inlineStr">
        <is>
          <t>Not listed</t>
        </is>
      </c>
      <c r="S116" s="29" t="n">
        <v>9</v>
      </c>
      <c r="T116" s="29" t="n">
        <v>40</v>
      </c>
      <c r="U116" s="15" t="inlineStr">
        <is>
          <t>Fruit juice + a touch of cane</t>
        </is>
      </c>
      <c r="V116" s="15" t="inlineStr">
        <is>
          <t>Live probiotics, real juice, gut health, no stevia</t>
        </is>
      </c>
      <c r="W116" s="32" t="n"/>
      <c r="X116" s="32" t="n"/>
      <c r="Y116" s="32" t="n"/>
      <c r="Z116" s="32" t="n"/>
      <c r="AA116" s="15" t="inlineStr">
        <is>
          <t>Medium</t>
        </is>
      </c>
      <c r="AB116" s="15" t="inlineStr">
        <is>
          <t>Emerging; differentiates on real-juice/no-stevia</t>
        </is>
      </c>
      <c r="AC116" s="15" t="inlineStr">
        <is>
          <t>Probiotic soda with real juice, no stevia</t>
        </is>
      </c>
      <c r="AD116" s="15" t="inlineStr">
        <is>
          <t>Real-juice taste and live probiotics without stevia.</t>
        </is>
      </c>
      <c r="AE116" s="32" t="n"/>
      <c r="AF116" s="34">
        <f>IF(AND(ISNUMBER($P116),ISNUMBER($AL116),$AL116&lt;&gt;0),ROUND($P116/$AL116*100,1),"")</f>
        <v/>
      </c>
      <c r="AG116" s="35">
        <f>IF(AND(ISNUMBER($S116),ISNUMBER($AL116),$AL116&lt;&gt;0),ROUND($S116/$AL116*100,2),"")</f>
        <v/>
      </c>
      <c r="AH116" s="34">
        <f>IF(AND(ISNUMBER($Q116),ISNUMBER($AL116),$AL116&lt;&gt;0),ROUND($Q116/$AL116*100,1),"")</f>
        <v/>
      </c>
      <c r="AI116" s="29">
        <f>IF(ISNUMBER($S116),IF($S116&lt;=1,"Yes","No"),"n/a")</f>
        <v/>
      </c>
      <c r="AJ116" s="29">
        <f>IF(ISNUMBER($S116),ROUND(MAX(0,MIN(100,100-$S116*2.5-IF(ISNUMBER($T116),$T116,0)*0.12+IF($S116&lt;=1,12,0))),0),"")</f>
        <v/>
      </c>
      <c r="AK116" s="29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29" t="n">
        <v>355</v>
      </c>
      <c r="AM116" s="30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Culture Pop</t>
        </is>
      </c>
      <c r="B117" s="15" t="inlineStr">
        <is>
          <t>Culture Pop Probiotic Soda | Ginger Lemon | 8-pack 355mL</t>
        </is>
      </c>
      <c r="C117" s="15" t="inlineStr">
        <is>
          <t>3) Functional beverage (still/sparkling)</t>
        </is>
      </c>
      <c r="D117" s="15" t="inlineStr">
        <is>
          <t>355 mL can</t>
        </is>
      </c>
      <c r="E117" s="29" t="n">
        <v>8</v>
      </c>
      <c r="F117" s="30" t="n"/>
      <c r="G117" s="31">
        <f>IF(AND(ISNUMBER($F117),ISNUMBER($E117),$E117&lt;&gt;0),$F117/$E117,"")</f>
        <v/>
      </c>
      <c r="H117" s="31">
        <f>IF(AND(ISNUMBER($F117),ISNUMBER($AL117),ISNUMBER($E117),($AL117*$E117)&lt;&gt;0),$F117/($AL117*$E117)*100,"")</f>
        <v/>
      </c>
      <c r="I117" s="32" t="n"/>
      <c r="J117" s="33" t="n"/>
      <c r="K117" s="31">
        <f>IF(AND(ISNUMBER($F117),ISNUMBER($J117)),$F117*(1-$J117),"")</f>
        <v/>
      </c>
      <c r="L117" s="32" t="n"/>
      <c r="M117" s="32" t="n"/>
      <c r="N117" s="31">
        <f>IF(ISNUMBER($F117),($F117-IF(ISNUMBER($AM117),$AM117,0))*(1-IF(ISNUMBER($J117),$J117,0)),"")</f>
        <v/>
      </c>
      <c r="O117" s="15" t="inlineStr">
        <is>
          <t>Ginger Lemon</t>
        </is>
      </c>
      <c r="P117" s="29" t="n">
        <v>0</v>
      </c>
      <c r="Q117" s="29" t="n">
        <v>15</v>
      </c>
      <c r="R117" s="15" t="inlineStr">
        <is>
          <t>Not listed</t>
        </is>
      </c>
      <c r="S117" s="29" t="n">
        <v>9</v>
      </c>
      <c r="T117" s="29" t="n">
        <v>40</v>
      </c>
      <c r="U117" s="15" t="inlineStr">
        <is>
          <t>Fruit juice + a touch of cane</t>
        </is>
      </c>
      <c r="V117" s="15" t="inlineStr">
        <is>
          <t>Live probiotics, real juice, gut health, no stevia</t>
        </is>
      </c>
      <c r="W117" s="32" t="n"/>
      <c r="X117" s="32" t="n"/>
      <c r="Y117" s="32" t="n"/>
      <c r="Z117" s="32" t="n"/>
      <c r="AA117" s="15" t="inlineStr">
        <is>
          <t>Medium</t>
        </is>
      </c>
      <c r="AB117" s="15" t="inlineStr">
        <is>
          <t>Emerging; differentiates on real-juice/no-stevia</t>
        </is>
      </c>
      <c r="AC117" s="15" t="inlineStr">
        <is>
          <t>Probiotic soda with real juice, no stevia</t>
        </is>
      </c>
      <c r="AD117" s="15" t="inlineStr">
        <is>
          <t>Real-juice taste and live probiotics without stevia.</t>
        </is>
      </c>
      <c r="AE117" s="32" t="n"/>
      <c r="AF117" s="34">
        <f>IF(AND(ISNUMBER($P117),ISNUMBER($AL117),$AL117&lt;&gt;0),ROUND($P117/$AL117*100,1),"")</f>
        <v/>
      </c>
      <c r="AG117" s="35">
        <f>IF(AND(ISNUMBER($S117),ISNUMBER($AL117),$AL117&lt;&gt;0),ROUND($S117/$AL117*100,2),"")</f>
        <v/>
      </c>
      <c r="AH117" s="34">
        <f>IF(AND(ISNUMBER($Q117),ISNUMBER($AL117),$AL117&lt;&gt;0),ROUND($Q117/$AL117*100,1),"")</f>
        <v/>
      </c>
      <c r="AI117" s="29">
        <f>IF(ISNUMBER($S117),IF($S117&lt;=1,"Yes","No"),"n/a")</f>
        <v/>
      </c>
      <c r="AJ117" s="29">
        <f>IF(ISNUMBER($S117),ROUND(MAX(0,MIN(100,100-$S117*2.5-IF(ISNUMBER($T117),$T117,0)*0.12+IF($S117&lt;=1,12,0))),0),"")</f>
        <v/>
      </c>
      <c r="AK117" s="29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29" t="n">
        <v>355</v>
      </c>
      <c r="AM117" s="30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Culture Pop</t>
        </is>
      </c>
      <c r="B118" s="15" t="inlineStr">
        <is>
          <t>Culture Pop Probiotic Soda | Ginger Lemon | 12-pack 355mL</t>
        </is>
      </c>
      <c r="C118" s="15" t="inlineStr">
        <is>
          <t>3) Functional beverage (still/sparkling)</t>
        </is>
      </c>
      <c r="D118" s="15" t="inlineStr">
        <is>
          <t>355 mL can</t>
        </is>
      </c>
      <c r="E118" s="29" t="n">
        <v>12</v>
      </c>
      <c r="F118" s="30" t="n"/>
      <c r="G118" s="31">
        <f>IF(AND(ISNUMBER($F118),ISNUMBER($E118),$E118&lt;&gt;0),$F118/$E118,"")</f>
        <v/>
      </c>
      <c r="H118" s="31">
        <f>IF(AND(ISNUMBER($F118),ISNUMBER($AL118),ISNUMBER($E118),($AL118*$E118)&lt;&gt;0),$F118/($AL118*$E118)*100,"")</f>
        <v/>
      </c>
      <c r="I118" s="32" t="n"/>
      <c r="J118" s="33" t="n"/>
      <c r="K118" s="31">
        <f>IF(AND(ISNUMBER($F118),ISNUMBER($J118)),$F118*(1-$J118),"")</f>
        <v/>
      </c>
      <c r="L118" s="32" t="n"/>
      <c r="M118" s="32" t="n"/>
      <c r="N118" s="31">
        <f>IF(ISNUMBER($F118),($F118-IF(ISNUMBER($AM118),$AM118,0))*(1-IF(ISNUMBER($J118),$J118,0)),"")</f>
        <v/>
      </c>
      <c r="O118" s="15" t="inlineStr">
        <is>
          <t>Ginger Lemon</t>
        </is>
      </c>
      <c r="P118" s="29" t="n">
        <v>0</v>
      </c>
      <c r="Q118" s="29" t="n">
        <v>15</v>
      </c>
      <c r="R118" s="15" t="inlineStr">
        <is>
          <t>Not listed</t>
        </is>
      </c>
      <c r="S118" s="29" t="n">
        <v>9</v>
      </c>
      <c r="T118" s="29" t="n">
        <v>40</v>
      </c>
      <c r="U118" s="15" t="inlineStr">
        <is>
          <t>Fruit juice + a touch of cane</t>
        </is>
      </c>
      <c r="V118" s="15" t="inlineStr">
        <is>
          <t>Live probiotics, real juice, gut health, no stevia</t>
        </is>
      </c>
      <c r="W118" s="32" t="n"/>
      <c r="X118" s="32" t="n"/>
      <c r="Y118" s="32" t="n"/>
      <c r="Z118" s="32" t="n"/>
      <c r="AA118" s="15" t="inlineStr">
        <is>
          <t>Medium</t>
        </is>
      </c>
      <c r="AB118" s="15" t="inlineStr">
        <is>
          <t>Emerging; differentiates on real-juice/no-stevia</t>
        </is>
      </c>
      <c r="AC118" s="15" t="inlineStr">
        <is>
          <t>Probiotic soda with real juice, no stevia</t>
        </is>
      </c>
      <c r="AD118" s="15" t="inlineStr">
        <is>
          <t>Real-juice taste and live probiotics without stevia.</t>
        </is>
      </c>
      <c r="AE118" s="32" t="n"/>
      <c r="AF118" s="34">
        <f>IF(AND(ISNUMBER($P118),ISNUMBER($AL118),$AL118&lt;&gt;0),ROUND($P118/$AL118*100,1),"")</f>
        <v/>
      </c>
      <c r="AG118" s="35">
        <f>IF(AND(ISNUMBER($S118),ISNUMBER($AL118),$AL118&lt;&gt;0),ROUND($S118/$AL118*100,2),"")</f>
        <v/>
      </c>
      <c r="AH118" s="34">
        <f>IF(AND(ISNUMBER($Q118),ISNUMBER($AL118),$AL118&lt;&gt;0),ROUND($Q118/$AL118*100,1),"")</f>
        <v/>
      </c>
      <c r="AI118" s="29">
        <f>IF(ISNUMBER($S118),IF($S118&lt;=1,"Yes","No"),"n/a")</f>
        <v/>
      </c>
      <c r="AJ118" s="29">
        <f>IF(ISNUMBER($S118),ROUND(MAX(0,MIN(100,100-$S118*2.5-IF(ISNUMBER($T118),$T118,0)*0.12+IF($S118&lt;=1,12,0))),0),"")</f>
        <v/>
      </c>
      <c r="AK118" s="29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29" t="n">
        <v>355</v>
      </c>
      <c r="AM118" s="30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Culture Pop</t>
        </is>
      </c>
      <c r="B119" s="15" t="inlineStr">
        <is>
          <t>Culture Pop Probiotic Soda | Ginger Lemon | 15-pack 355mL</t>
        </is>
      </c>
      <c r="C119" s="15" t="inlineStr">
        <is>
          <t>3) Functional beverage (still/sparkling)</t>
        </is>
      </c>
      <c r="D119" s="15" t="inlineStr">
        <is>
          <t>355 mL can</t>
        </is>
      </c>
      <c r="E119" s="29" t="n">
        <v>15</v>
      </c>
      <c r="F119" s="30" t="n"/>
      <c r="G119" s="31">
        <f>IF(AND(ISNUMBER($F119),ISNUMBER($E119),$E119&lt;&gt;0),$F119/$E119,"")</f>
        <v/>
      </c>
      <c r="H119" s="31">
        <f>IF(AND(ISNUMBER($F119),ISNUMBER($AL119),ISNUMBER($E119),($AL119*$E119)&lt;&gt;0),$F119/($AL119*$E119)*100,"")</f>
        <v/>
      </c>
      <c r="I119" s="32" t="n"/>
      <c r="J119" s="33" t="n"/>
      <c r="K119" s="31">
        <f>IF(AND(ISNUMBER($F119),ISNUMBER($J119)),$F119*(1-$J119),"")</f>
        <v/>
      </c>
      <c r="L119" s="32" t="n"/>
      <c r="M119" s="32" t="n"/>
      <c r="N119" s="31">
        <f>IF(ISNUMBER($F119),($F119-IF(ISNUMBER($AM119),$AM119,0))*(1-IF(ISNUMBER($J119),$J119,0)),"")</f>
        <v/>
      </c>
      <c r="O119" s="15" t="inlineStr">
        <is>
          <t>Ginger Lemon</t>
        </is>
      </c>
      <c r="P119" s="29" t="n">
        <v>0</v>
      </c>
      <c r="Q119" s="29" t="n">
        <v>15</v>
      </c>
      <c r="R119" s="15" t="inlineStr">
        <is>
          <t>Not listed</t>
        </is>
      </c>
      <c r="S119" s="29" t="n">
        <v>9</v>
      </c>
      <c r="T119" s="29" t="n">
        <v>40</v>
      </c>
      <c r="U119" s="15" t="inlineStr">
        <is>
          <t>Fruit juice + a touch of cane</t>
        </is>
      </c>
      <c r="V119" s="15" t="inlineStr">
        <is>
          <t>Live probiotics, real juice, gut health, no stevia</t>
        </is>
      </c>
      <c r="W119" s="32" t="n"/>
      <c r="X119" s="32" t="n"/>
      <c r="Y119" s="32" t="n"/>
      <c r="Z119" s="32" t="n"/>
      <c r="AA119" s="15" t="inlineStr">
        <is>
          <t>Medium</t>
        </is>
      </c>
      <c r="AB119" s="15" t="inlineStr">
        <is>
          <t>Emerging; differentiates on real-juice/no-stevia</t>
        </is>
      </c>
      <c r="AC119" s="15" t="inlineStr">
        <is>
          <t>Probiotic soda with real juice, no stevia</t>
        </is>
      </c>
      <c r="AD119" s="15" t="inlineStr">
        <is>
          <t>Real-juice taste and live probiotics without stevia.</t>
        </is>
      </c>
      <c r="AE119" s="32" t="n"/>
      <c r="AF119" s="34">
        <f>IF(AND(ISNUMBER($P119),ISNUMBER($AL119),$AL119&lt;&gt;0),ROUND($P119/$AL119*100,1),"")</f>
        <v/>
      </c>
      <c r="AG119" s="35">
        <f>IF(AND(ISNUMBER($S119),ISNUMBER($AL119),$AL119&lt;&gt;0),ROUND($S119/$AL119*100,2),"")</f>
        <v/>
      </c>
      <c r="AH119" s="34">
        <f>IF(AND(ISNUMBER($Q119),ISNUMBER($AL119),$AL119&lt;&gt;0),ROUND($Q119/$AL119*100,1),"")</f>
        <v/>
      </c>
      <c r="AI119" s="29">
        <f>IF(ISNUMBER($S119),IF($S119&lt;=1,"Yes","No"),"n/a")</f>
        <v/>
      </c>
      <c r="AJ119" s="29">
        <f>IF(ISNUMBER($S119),ROUND(MAX(0,MIN(100,100-$S119*2.5-IF(ISNUMBER($T119),$T119,0)*0.12+IF($S119&lt;=1,12,0))),0),"")</f>
        <v/>
      </c>
      <c r="AK119" s="29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29" t="n">
        <v>355</v>
      </c>
      <c r="AM119" s="30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Culture Pop</t>
        </is>
      </c>
      <c r="B120" s="15" t="inlineStr">
        <is>
          <t>Culture Pop Probiotic Soda | Ginger Lemon | 18-pack 355mL</t>
        </is>
      </c>
      <c r="C120" s="15" t="inlineStr">
        <is>
          <t>3) Functional beverage (still/sparkling)</t>
        </is>
      </c>
      <c r="D120" s="15" t="inlineStr">
        <is>
          <t>355 mL can</t>
        </is>
      </c>
      <c r="E120" s="29" t="n">
        <v>18</v>
      </c>
      <c r="F120" s="30" t="n"/>
      <c r="G120" s="31">
        <f>IF(AND(ISNUMBER($F120),ISNUMBER($E120),$E120&lt;&gt;0),$F120/$E120,"")</f>
        <v/>
      </c>
      <c r="H120" s="31">
        <f>IF(AND(ISNUMBER($F120),ISNUMBER($AL120),ISNUMBER($E120),($AL120*$E120)&lt;&gt;0),$F120/($AL120*$E120)*100,"")</f>
        <v/>
      </c>
      <c r="I120" s="32" t="n"/>
      <c r="J120" s="33" t="n"/>
      <c r="K120" s="31">
        <f>IF(AND(ISNUMBER($F120),ISNUMBER($J120)),$F120*(1-$J120),"")</f>
        <v/>
      </c>
      <c r="L120" s="32" t="n"/>
      <c r="M120" s="32" t="n"/>
      <c r="N120" s="31">
        <f>IF(ISNUMBER($F120),($F120-IF(ISNUMBER($AM120),$AM120,0))*(1-IF(ISNUMBER($J120),$J120,0)),"")</f>
        <v/>
      </c>
      <c r="O120" s="15" t="inlineStr">
        <is>
          <t>Ginger Lemon</t>
        </is>
      </c>
      <c r="P120" s="29" t="n">
        <v>0</v>
      </c>
      <c r="Q120" s="29" t="n">
        <v>15</v>
      </c>
      <c r="R120" s="15" t="inlineStr">
        <is>
          <t>Not listed</t>
        </is>
      </c>
      <c r="S120" s="29" t="n">
        <v>9</v>
      </c>
      <c r="T120" s="29" t="n">
        <v>40</v>
      </c>
      <c r="U120" s="15" t="inlineStr">
        <is>
          <t>Fruit juice + a touch of cane</t>
        </is>
      </c>
      <c r="V120" s="15" t="inlineStr">
        <is>
          <t>Live probiotics, real juice, gut health, no stevia</t>
        </is>
      </c>
      <c r="W120" s="32" t="n"/>
      <c r="X120" s="32" t="n"/>
      <c r="Y120" s="32" t="n"/>
      <c r="Z120" s="32" t="n"/>
      <c r="AA120" s="15" t="inlineStr">
        <is>
          <t>Medium</t>
        </is>
      </c>
      <c r="AB120" s="15" t="inlineStr">
        <is>
          <t>Emerging; differentiates on real-juice/no-stevia</t>
        </is>
      </c>
      <c r="AC120" s="15" t="inlineStr">
        <is>
          <t>Probiotic soda with real juice, no stevia</t>
        </is>
      </c>
      <c r="AD120" s="15" t="inlineStr">
        <is>
          <t>Real-juice taste and live probiotics without stevia.</t>
        </is>
      </c>
      <c r="AE120" s="32" t="n"/>
      <c r="AF120" s="34">
        <f>IF(AND(ISNUMBER($P120),ISNUMBER($AL120),$AL120&lt;&gt;0),ROUND($P120/$AL120*100,1),"")</f>
        <v/>
      </c>
      <c r="AG120" s="35">
        <f>IF(AND(ISNUMBER($S120),ISNUMBER($AL120),$AL120&lt;&gt;0),ROUND($S120/$AL120*100,2),"")</f>
        <v/>
      </c>
      <c r="AH120" s="34">
        <f>IF(AND(ISNUMBER($Q120),ISNUMBER($AL120),$AL120&lt;&gt;0),ROUND($Q120/$AL120*100,1),"")</f>
        <v/>
      </c>
      <c r="AI120" s="29">
        <f>IF(ISNUMBER($S120),IF($S120&lt;=1,"Yes","No"),"n/a")</f>
        <v/>
      </c>
      <c r="AJ120" s="29">
        <f>IF(ISNUMBER($S120),ROUND(MAX(0,MIN(100,100-$S120*2.5-IF(ISNUMBER($T120),$T120,0)*0.12+IF($S120&lt;=1,12,0))),0),"")</f>
        <v/>
      </c>
      <c r="AK120" s="29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29" t="n">
        <v>355</v>
      </c>
      <c r="AM120" s="30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Culture Pop</t>
        </is>
      </c>
      <c r="B121" s="15" t="inlineStr">
        <is>
          <t>Culture Pop Probiotic Soda | Ginger Lemon | 24-pack 355mL</t>
        </is>
      </c>
      <c r="C121" s="15" t="inlineStr">
        <is>
          <t>3) Functional beverage (still/sparkling)</t>
        </is>
      </c>
      <c r="D121" s="15" t="inlineStr">
        <is>
          <t>355 mL can</t>
        </is>
      </c>
      <c r="E121" s="29" t="n">
        <v>24</v>
      </c>
      <c r="F121" s="30" t="n"/>
      <c r="G121" s="31">
        <f>IF(AND(ISNUMBER($F121),ISNUMBER($E121),$E121&lt;&gt;0),$F121/$E121,"")</f>
        <v/>
      </c>
      <c r="H121" s="31">
        <f>IF(AND(ISNUMBER($F121),ISNUMBER($AL121),ISNUMBER($E121),($AL121*$E121)&lt;&gt;0),$F121/($AL121*$E121)*100,"")</f>
        <v/>
      </c>
      <c r="I121" s="32" t="n"/>
      <c r="J121" s="33" t="n"/>
      <c r="K121" s="31">
        <f>IF(AND(ISNUMBER($F121),ISNUMBER($J121)),$F121*(1-$J121),"")</f>
        <v/>
      </c>
      <c r="L121" s="32" t="n"/>
      <c r="M121" s="32" t="n"/>
      <c r="N121" s="31">
        <f>IF(ISNUMBER($F121),($F121-IF(ISNUMBER($AM121),$AM121,0))*(1-IF(ISNUMBER($J121),$J121,0)),"")</f>
        <v/>
      </c>
      <c r="O121" s="15" t="inlineStr">
        <is>
          <t>Ginger Lemon</t>
        </is>
      </c>
      <c r="P121" s="29" t="n">
        <v>0</v>
      </c>
      <c r="Q121" s="29" t="n">
        <v>15</v>
      </c>
      <c r="R121" s="15" t="inlineStr">
        <is>
          <t>Not listed</t>
        </is>
      </c>
      <c r="S121" s="29" t="n">
        <v>9</v>
      </c>
      <c r="T121" s="29" t="n">
        <v>40</v>
      </c>
      <c r="U121" s="15" t="inlineStr">
        <is>
          <t>Fruit juice + a touch of cane</t>
        </is>
      </c>
      <c r="V121" s="15" t="inlineStr">
        <is>
          <t>Live probiotics, real juice, gut health, no stevia</t>
        </is>
      </c>
      <c r="W121" s="32" t="n"/>
      <c r="X121" s="32" t="n"/>
      <c r="Y121" s="32" t="n"/>
      <c r="Z121" s="32" t="n"/>
      <c r="AA121" s="15" t="inlineStr">
        <is>
          <t>Medium</t>
        </is>
      </c>
      <c r="AB121" s="15" t="inlineStr">
        <is>
          <t>Emerging; differentiates on real-juice/no-stevia</t>
        </is>
      </c>
      <c r="AC121" s="15" t="inlineStr">
        <is>
          <t>Probiotic soda with real juice, no stevia</t>
        </is>
      </c>
      <c r="AD121" s="15" t="inlineStr">
        <is>
          <t>Real-juice taste and live probiotics without stevia.</t>
        </is>
      </c>
      <c r="AE121" s="32" t="n"/>
      <c r="AF121" s="34">
        <f>IF(AND(ISNUMBER($P121),ISNUMBER($AL121),$AL121&lt;&gt;0),ROUND($P121/$AL121*100,1),"")</f>
        <v/>
      </c>
      <c r="AG121" s="35">
        <f>IF(AND(ISNUMBER($S121),ISNUMBER($AL121),$AL121&lt;&gt;0),ROUND($S121/$AL121*100,2),"")</f>
        <v/>
      </c>
      <c r="AH121" s="34">
        <f>IF(AND(ISNUMBER($Q121),ISNUMBER($AL121),$AL121&lt;&gt;0),ROUND($Q121/$AL121*100,1),"")</f>
        <v/>
      </c>
      <c r="AI121" s="29">
        <f>IF(ISNUMBER($S121),IF($S121&lt;=1,"Yes","No"),"n/a")</f>
        <v/>
      </c>
      <c r="AJ121" s="29">
        <f>IF(ISNUMBER($S121),ROUND(MAX(0,MIN(100,100-$S121*2.5-IF(ISNUMBER($T121),$T121,0)*0.12+IF($S121&lt;=1,12,0))),0),"")</f>
        <v/>
      </c>
      <c r="AK121" s="29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29" t="n">
        <v>355</v>
      </c>
      <c r="AM121" s="30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Culture Pop</t>
        </is>
      </c>
      <c r="B122" s="15" t="inlineStr">
        <is>
          <t>Culture Pop Probiotic Soda | Wild Berry | single 355mL</t>
        </is>
      </c>
      <c r="C122" s="15" t="inlineStr">
        <is>
          <t>3) Functional beverage (still/sparkling)</t>
        </is>
      </c>
      <c r="D122" s="15" t="inlineStr">
        <is>
          <t>355 mL can</t>
        </is>
      </c>
      <c r="E122" s="29" t="n">
        <v>1</v>
      </c>
      <c r="F122" s="30" t="n"/>
      <c r="G122" s="31">
        <f>IF(AND(ISNUMBER($F122),ISNUMBER($E122),$E122&lt;&gt;0),$F122/$E122,"")</f>
        <v/>
      </c>
      <c r="H122" s="31">
        <f>IF(AND(ISNUMBER($F122),ISNUMBER($AL122),ISNUMBER($E122),($AL122*$E122)&lt;&gt;0),$F122/($AL122*$E122)*100,"")</f>
        <v/>
      </c>
      <c r="I122" s="32" t="n"/>
      <c r="J122" s="33" t="n"/>
      <c r="K122" s="31">
        <f>IF(AND(ISNUMBER($F122),ISNUMBER($J122)),$F122*(1-$J122),"")</f>
        <v/>
      </c>
      <c r="L122" s="32" t="n"/>
      <c r="M122" s="32" t="n"/>
      <c r="N122" s="31">
        <f>IF(ISNUMBER($F122),($F122-IF(ISNUMBER($AM122),$AM122,0))*(1-IF(ISNUMBER($J122),$J122,0)),"")</f>
        <v/>
      </c>
      <c r="O122" s="15" t="inlineStr">
        <is>
          <t>Wild Berry</t>
        </is>
      </c>
      <c r="P122" s="29" t="n">
        <v>0</v>
      </c>
      <c r="Q122" s="29" t="n">
        <v>15</v>
      </c>
      <c r="R122" s="15" t="inlineStr">
        <is>
          <t>Not listed</t>
        </is>
      </c>
      <c r="S122" s="29" t="n">
        <v>9</v>
      </c>
      <c r="T122" s="29" t="n">
        <v>40</v>
      </c>
      <c r="U122" s="15" t="inlineStr">
        <is>
          <t>Fruit juice + a touch of cane</t>
        </is>
      </c>
      <c r="V122" s="15" t="inlineStr">
        <is>
          <t>Live probiotics, real juice, gut health, no stevia</t>
        </is>
      </c>
      <c r="W122" s="32" t="n"/>
      <c r="X122" s="32" t="n"/>
      <c r="Y122" s="32" t="n"/>
      <c r="Z122" s="32" t="n"/>
      <c r="AA122" s="15" t="inlineStr">
        <is>
          <t>Medium</t>
        </is>
      </c>
      <c r="AB122" s="15" t="inlineStr">
        <is>
          <t>Emerging; differentiates on real-juice/no-stevia</t>
        </is>
      </c>
      <c r="AC122" s="15" t="inlineStr">
        <is>
          <t>Probiotic soda with real juice, no stevia</t>
        </is>
      </c>
      <c r="AD122" s="15" t="inlineStr">
        <is>
          <t>Real-juice taste and live probiotics without stevia.</t>
        </is>
      </c>
      <c r="AE122" s="32" t="n"/>
      <c r="AF122" s="34">
        <f>IF(AND(ISNUMBER($P122),ISNUMBER($AL122),$AL122&lt;&gt;0),ROUND($P122/$AL122*100,1),"")</f>
        <v/>
      </c>
      <c r="AG122" s="35">
        <f>IF(AND(ISNUMBER($S122),ISNUMBER($AL122),$AL122&lt;&gt;0),ROUND($S122/$AL122*100,2),"")</f>
        <v/>
      </c>
      <c r="AH122" s="34">
        <f>IF(AND(ISNUMBER($Q122),ISNUMBER($AL122),$AL122&lt;&gt;0),ROUND($Q122/$AL122*100,1),"")</f>
        <v/>
      </c>
      <c r="AI122" s="29">
        <f>IF(ISNUMBER($S122),IF($S122&lt;=1,"Yes","No"),"n/a")</f>
        <v/>
      </c>
      <c r="AJ122" s="29">
        <f>IF(ISNUMBER($S122),ROUND(MAX(0,MIN(100,100-$S122*2.5-IF(ISNUMBER($T122),$T122,0)*0.12+IF($S122&lt;=1,12,0))),0),"")</f>
        <v/>
      </c>
      <c r="AK122" s="29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29" t="n">
        <v>355</v>
      </c>
      <c r="AM122" s="30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Culture Pop</t>
        </is>
      </c>
      <c r="B123" s="15" t="inlineStr">
        <is>
          <t>Culture Pop Probiotic Soda | Wild Berry | 8-pack 355mL</t>
        </is>
      </c>
      <c r="C123" s="15" t="inlineStr">
        <is>
          <t>3) Functional beverage (still/sparkling)</t>
        </is>
      </c>
      <c r="D123" s="15" t="inlineStr">
        <is>
          <t>355 mL can</t>
        </is>
      </c>
      <c r="E123" s="29" t="n">
        <v>8</v>
      </c>
      <c r="F123" s="30" t="n"/>
      <c r="G123" s="31">
        <f>IF(AND(ISNUMBER($F123),ISNUMBER($E123),$E123&lt;&gt;0),$F123/$E123,"")</f>
        <v/>
      </c>
      <c r="H123" s="31">
        <f>IF(AND(ISNUMBER($F123),ISNUMBER($AL123),ISNUMBER($E123),($AL123*$E123)&lt;&gt;0),$F123/($AL123*$E123)*100,"")</f>
        <v/>
      </c>
      <c r="I123" s="32" t="n"/>
      <c r="J123" s="33" t="n"/>
      <c r="K123" s="31">
        <f>IF(AND(ISNUMBER($F123),ISNUMBER($J123)),$F123*(1-$J123),"")</f>
        <v/>
      </c>
      <c r="L123" s="32" t="n"/>
      <c r="M123" s="32" t="n"/>
      <c r="N123" s="31">
        <f>IF(ISNUMBER($F123),($F123-IF(ISNUMBER($AM123),$AM123,0))*(1-IF(ISNUMBER($J123),$J123,0)),"")</f>
        <v/>
      </c>
      <c r="O123" s="15" t="inlineStr">
        <is>
          <t>Wild Berry</t>
        </is>
      </c>
      <c r="P123" s="29" t="n">
        <v>0</v>
      </c>
      <c r="Q123" s="29" t="n">
        <v>15</v>
      </c>
      <c r="R123" s="15" t="inlineStr">
        <is>
          <t>Not listed</t>
        </is>
      </c>
      <c r="S123" s="29" t="n">
        <v>9</v>
      </c>
      <c r="T123" s="29" t="n">
        <v>40</v>
      </c>
      <c r="U123" s="15" t="inlineStr">
        <is>
          <t>Fruit juice + a touch of cane</t>
        </is>
      </c>
      <c r="V123" s="15" t="inlineStr">
        <is>
          <t>Live probiotics, real juice, gut health, no stevia</t>
        </is>
      </c>
      <c r="W123" s="32" t="n"/>
      <c r="X123" s="32" t="n"/>
      <c r="Y123" s="32" t="n"/>
      <c r="Z123" s="32" t="n"/>
      <c r="AA123" s="15" t="inlineStr">
        <is>
          <t>Medium</t>
        </is>
      </c>
      <c r="AB123" s="15" t="inlineStr">
        <is>
          <t>Emerging; differentiates on real-juice/no-stevia</t>
        </is>
      </c>
      <c r="AC123" s="15" t="inlineStr">
        <is>
          <t>Probiotic soda with real juice, no stevia</t>
        </is>
      </c>
      <c r="AD123" s="15" t="inlineStr">
        <is>
          <t>Real-juice taste and live probiotics without stevia.</t>
        </is>
      </c>
      <c r="AE123" s="32" t="n"/>
      <c r="AF123" s="34">
        <f>IF(AND(ISNUMBER($P123),ISNUMBER($AL123),$AL123&lt;&gt;0),ROUND($P123/$AL123*100,1),"")</f>
        <v/>
      </c>
      <c r="AG123" s="35">
        <f>IF(AND(ISNUMBER($S123),ISNUMBER($AL123),$AL123&lt;&gt;0),ROUND($S123/$AL123*100,2),"")</f>
        <v/>
      </c>
      <c r="AH123" s="34">
        <f>IF(AND(ISNUMBER($Q123),ISNUMBER($AL123),$AL123&lt;&gt;0),ROUND($Q123/$AL123*100,1),"")</f>
        <v/>
      </c>
      <c r="AI123" s="29">
        <f>IF(ISNUMBER($S123),IF($S123&lt;=1,"Yes","No"),"n/a")</f>
        <v/>
      </c>
      <c r="AJ123" s="29">
        <f>IF(ISNUMBER($S123),ROUND(MAX(0,MIN(100,100-$S123*2.5-IF(ISNUMBER($T123),$T123,0)*0.12+IF($S123&lt;=1,12,0))),0),"")</f>
        <v/>
      </c>
      <c r="AK123" s="29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29" t="n">
        <v>355</v>
      </c>
      <c r="AM123" s="30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Culture Pop</t>
        </is>
      </c>
      <c r="B124" s="15" t="inlineStr">
        <is>
          <t>Culture Pop Probiotic Soda | Wild Berry | 12-pack 355mL</t>
        </is>
      </c>
      <c r="C124" s="15" t="inlineStr">
        <is>
          <t>3) Functional beverage (still/sparkling)</t>
        </is>
      </c>
      <c r="D124" s="15" t="inlineStr">
        <is>
          <t>355 mL can</t>
        </is>
      </c>
      <c r="E124" s="29" t="n">
        <v>12</v>
      </c>
      <c r="F124" s="30" t="n"/>
      <c r="G124" s="31">
        <f>IF(AND(ISNUMBER($F124),ISNUMBER($E124),$E124&lt;&gt;0),$F124/$E124,"")</f>
        <v/>
      </c>
      <c r="H124" s="31">
        <f>IF(AND(ISNUMBER($F124),ISNUMBER($AL124),ISNUMBER($E124),($AL124*$E124)&lt;&gt;0),$F124/($AL124*$E124)*100,"")</f>
        <v/>
      </c>
      <c r="I124" s="32" t="n"/>
      <c r="J124" s="33" t="n"/>
      <c r="K124" s="31">
        <f>IF(AND(ISNUMBER($F124),ISNUMBER($J124)),$F124*(1-$J124),"")</f>
        <v/>
      </c>
      <c r="L124" s="32" t="n"/>
      <c r="M124" s="32" t="n"/>
      <c r="N124" s="31">
        <f>IF(ISNUMBER($F124),($F124-IF(ISNUMBER($AM124),$AM124,0))*(1-IF(ISNUMBER($J124),$J124,0)),"")</f>
        <v/>
      </c>
      <c r="O124" s="15" t="inlineStr">
        <is>
          <t>Wild Berry</t>
        </is>
      </c>
      <c r="P124" s="29" t="n">
        <v>0</v>
      </c>
      <c r="Q124" s="29" t="n">
        <v>15</v>
      </c>
      <c r="R124" s="15" t="inlineStr">
        <is>
          <t>Not listed</t>
        </is>
      </c>
      <c r="S124" s="29" t="n">
        <v>9</v>
      </c>
      <c r="T124" s="29" t="n">
        <v>40</v>
      </c>
      <c r="U124" s="15" t="inlineStr">
        <is>
          <t>Fruit juice + a touch of cane</t>
        </is>
      </c>
      <c r="V124" s="15" t="inlineStr">
        <is>
          <t>Live probiotics, real juice, gut health, no stevia</t>
        </is>
      </c>
      <c r="W124" s="32" t="n"/>
      <c r="X124" s="32" t="n"/>
      <c r="Y124" s="32" t="n"/>
      <c r="Z124" s="32" t="n"/>
      <c r="AA124" s="15" t="inlineStr">
        <is>
          <t>Medium</t>
        </is>
      </c>
      <c r="AB124" s="15" t="inlineStr">
        <is>
          <t>Emerging; differentiates on real-juice/no-stevia</t>
        </is>
      </c>
      <c r="AC124" s="15" t="inlineStr">
        <is>
          <t>Probiotic soda with real juice, no stevia</t>
        </is>
      </c>
      <c r="AD124" s="15" t="inlineStr">
        <is>
          <t>Real-juice taste and live probiotics without stevia.</t>
        </is>
      </c>
      <c r="AE124" s="32" t="n"/>
      <c r="AF124" s="34">
        <f>IF(AND(ISNUMBER($P124),ISNUMBER($AL124),$AL124&lt;&gt;0),ROUND($P124/$AL124*100,1),"")</f>
        <v/>
      </c>
      <c r="AG124" s="35">
        <f>IF(AND(ISNUMBER($S124),ISNUMBER($AL124),$AL124&lt;&gt;0),ROUND($S124/$AL124*100,2),"")</f>
        <v/>
      </c>
      <c r="AH124" s="34">
        <f>IF(AND(ISNUMBER($Q124),ISNUMBER($AL124),$AL124&lt;&gt;0),ROUND($Q124/$AL124*100,1),"")</f>
        <v/>
      </c>
      <c r="AI124" s="29">
        <f>IF(ISNUMBER($S124),IF($S124&lt;=1,"Yes","No"),"n/a")</f>
        <v/>
      </c>
      <c r="AJ124" s="29">
        <f>IF(ISNUMBER($S124),ROUND(MAX(0,MIN(100,100-$S124*2.5-IF(ISNUMBER($T124),$T124,0)*0.12+IF($S124&lt;=1,12,0))),0),"")</f>
        <v/>
      </c>
      <c r="AK124" s="29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29" t="n">
        <v>355</v>
      </c>
      <c r="AM124" s="30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Culture Pop</t>
        </is>
      </c>
      <c r="B125" s="15" t="inlineStr">
        <is>
          <t>Culture Pop Probiotic Soda | Wild Berry | 15-pack 355mL</t>
        </is>
      </c>
      <c r="C125" s="15" t="inlineStr">
        <is>
          <t>3) Functional beverage (still/sparkling)</t>
        </is>
      </c>
      <c r="D125" s="15" t="inlineStr">
        <is>
          <t>355 mL can</t>
        </is>
      </c>
      <c r="E125" s="29" t="n">
        <v>15</v>
      </c>
      <c r="F125" s="30" t="n"/>
      <c r="G125" s="31">
        <f>IF(AND(ISNUMBER($F125),ISNUMBER($E125),$E125&lt;&gt;0),$F125/$E125,"")</f>
        <v/>
      </c>
      <c r="H125" s="31">
        <f>IF(AND(ISNUMBER($F125),ISNUMBER($AL125),ISNUMBER($E125),($AL125*$E125)&lt;&gt;0),$F125/($AL125*$E125)*100,"")</f>
        <v/>
      </c>
      <c r="I125" s="32" t="n"/>
      <c r="J125" s="33" t="n"/>
      <c r="K125" s="31">
        <f>IF(AND(ISNUMBER($F125),ISNUMBER($J125)),$F125*(1-$J125),"")</f>
        <v/>
      </c>
      <c r="L125" s="32" t="n"/>
      <c r="M125" s="32" t="n"/>
      <c r="N125" s="31">
        <f>IF(ISNUMBER($F125),($F125-IF(ISNUMBER($AM125),$AM125,0))*(1-IF(ISNUMBER($J125),$J125,0)),"")</f>
        <v/>
      </c>
      <c r="O125" s="15" t="inlineStr">
        <is>
          <t>Wild Berry</t>
        </is>
      </c>
      <c r="P125" s="29" t="n">
        <v>0</v>
      </c>
      <c r="Q125" s="29" t="n">
        <v>15</v>
      </c>
      <c r="R125" s="15" t="inlineStr">
        <is>
          <t>Not listed</t>
        </is>
      </c>
      <c r="S125" s="29" t="n">
        <v>9</v>
      </c>
      <c r="T125" s="29" t="n">
        <v>40</v>
      </c>
      <c r="U125" s="15" t="inlineStr">
        <is>
          <t>Fruit juice + a touch of cane</t>
        </is>
      </c>
      <c r="V125" s="15" t="inlineStr">
        <is>
          <t>Live probiotics, real juice, gut health, no stevia</t>
        </is>
      </c>
      <c r="W125" s="32" t="n"/>
      <c r="X125" s="32" t="n"/>
      <c r="Y125" s="32" t="n"/>
      <c r="Z125" s="32" t="n"/>
      <c r="AA125" s="15" t="inlineStr">
        <is>
          <t>Medium</t>
        </is>
      </c>
      <c r="AB125" s="15" t="inlineStr">
        <is>
          <t>Emerging; differentiates on real-juice/no-stevia</t>
        </is>
      </c>
      <c r="AC125" s="15" t="inlineStr">
        <is>
          <t>Probiotic soda with real juice, no stevia</t>
        </is>
      </c>
      <c r="AD125" s="15" t="inlineStr">
        <is>
          <t>Real-juice taste and live probiotics without stevia.</t>
        </is>
      </c>
      <c r="AE125" s="32" t="n"/>
      <c r="AF125" s="34">
        <f>IF(AND(ISNUMBER($P125),ISNUMBER($AL125),$AL125&lt;&gt;0),ROUND($P125/$AL125*100,1),"")</f>
        <v/>
      </c>
      <c r="AG125" s="35">
        <f>IF(AND(ISNUMBER($S125),ISNUMBER($AL125),$AL125&lt;&gt;0),ROUND($S125/$AL125*100,2),"")</f>
        <v/>
      </c>
      <c r="AH125" s="34">
        <f>IF(AND(ISNUMBER($Q125),ISNUMBER($AL125),$AL125&lt;&gt;0),ROUND($Q125/$AL125*100,1),"")</f>
        <v/>
      </c>
      <c r="AI125" s="29">
        <f>IF(ISNUMBER($S125),IF($S125&lt;=1,"Yes","No"),"n/a")</f>
        <v/>
      </c>
      <c r="AJ125" s="29">
        <f>IF(ISNUMBER($S125),ROUND(MAX(0,MIN(100,100-$S125*2.5-IF(ISNUMBER($T125),$T125,0)*0.12+IF($S125&lt;=1,12,0))),0),"")</f>
        <v/>
      </c>
      <c r="AK125" s="29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29" t="n">
        <v>355</v>
      </c>
      <c r="AM125" s="30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Culture Pop</t>
        </is>
      </c>
      <c r="B126" s="15" t="inlineStr">
        <is>
          <t>Culture Pop Probiotic Soda | Wild Berry | 18-pack 355mL</t>
        </is>
      </c>
      <c r="C126" s="15" t="inlineStr">
        <is>
          <t>3) Functional beverage (still/sparkling)</t>
        </is>
      </c>
      <c r="D126" s="15" t="inlineStr">
        <is>
          <t>355 mL can</t>
        </is>
      </c>
      <c r="E126" s="29" t="n">
        <v>18</v>
      </c>
      <c r="F126" s="30" t="n"/>
      <c r="G126" s="31">
        <f>IF(AND(ISNUMBER($F126),ISNUMBER($E126),$E126&lt;&gt;0),$F126/$E126,"")</f>
        <v/>
      </c>
      <c r="H126" s="31">
        <f>IF(AND(ISNUMBER($F126),ISNUMBER($AL126),ISNUMBER($E126),($AL126*$E126)&lt;&gt;0),$F126/($AL126*$E126)*100,"")</f>
        <v/>
      </c>
      <c r="I126" s="32" t="n"/>
      <c r="J126" s="33" t="n"/>
      <c r="K126" s="31">
        <f>IF(AND(ISNUMBER($F126),ISNUMBER($J126)),$F126*(1-$J126),"")</f>
        <v/>
      </c>
      <c r="L126" s="32" t="n"/>
      <c r="M126" s="32" t="n"/>
      <c r="N126" s="31">
        <f>IF(ISNUMBER($F126),($F126-IF(ISNUMBER($AM126),$AM126,0))*(1-IF(ISNUMBER($J126),$J126,0)),"")</f>
        <v/>
      </c>
      <c r="O126" s="15" t="inlineStr">
        <is>
          <t>Wild Berry</t>
        </is>
      </c>
      <c r="P126" s="29" t="n">
        <v>0</v>
      </c>
      <c r="Q126" s="29" t="n">
        <v>15</v>
      </c>
      <c r="R126" s="15" t="inlineStr">
        <is>
          <t>Not listed</t>
        </is>
      </c>
      <c r="S126" s="29" t="n">
        <v>9</v>
      </c>
      <c r="T126" s="29" t="n">
        <v>40</v>
      </c>
      <c r="U126" s="15" t="inlineStr">
        <is>
          <t>Fruit juice + a touch of cane</t>
        </is>
      </c>
      <c r="V126" s="15" t="inlineStr">
        <is>
          <t>Live probiotics, real juice, gut health, no stevia</t>
        </is>
      </c>
      <c r="W126" s="32" t="n"/>
      <c r="X126" s="32" t="n"/>
      <c r="Y126" s="32" t="n"/>
      <c r="Z126" s="32" t="n"/>
      <c r="AA126" s="15" t="inlineStr">
        <is>
          <t>Medium</t>
        </is>
      </c>
      <c r="AB126" s="15" t="inlineStr">
        <is>
          <t>Emerging; differentiates on real-juice/no-stevia</t>
        </is>
      </c>
      <c r="AC126" s="15" t="inlineStr">
        <is>
          <t>Probiotic soda with real juice, no stevia</t>
        </is>
      </c>
      <c r="AD126" s="15" t="inlineStr">
        <is>
          <t>Real-juice taste and live probiotics without stevia.</t>
        </is>
      </c>
      <c r="AE126" s="32" t="n"/>
      <c r="AF126" s="34">
        <f>IF(AND(ISNUMBER($P126),ISNUMBER($AL126),$AL126&lt;&gt;0),ROUND($P126/$AL126*100,1),"")</f>
        <v/>
      </c>
      <c r="AG126" s="35">
        <f>IF(AND(ISNUMBER($S126),ISNUMBER($AL126),$AL126&lt;&gt;0),ROUND($S126/$AL126*100,2),"")</f>
        <v/>
      </c>
      <c r="AH126" s="34">
        <f>IF(AND(ISNUMBER($Q126),ISNUMBER($AL126),$AL126&lt;&gt;0),ROUND($Q126/$AL126*100,1),"")</f>
        <v/>
      </c>
      <c r="AI126" s="29">
        <f>IF(ISNUMBER($S126),IF($S126&lt;=1,"Yes","No"),"n/a")</f>
        <v/>
      </c>
      <c r="AJ126" s="29">
        <f>IF(ISNUMBER($S126),ROUND(MAX(0,MIN(100,100-$S126*2.5-IF(ISNUMBER($T126),$T126,0)*0.12+IF($S126&lt;=1,12,0))),0),"")</f>
        <v/>
      </c>
      <c r="AK126" s="29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29" t="n">
        <v>355</v>
      </c>
      <c r="AM126" s="30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Culture Pop</t>
        </is>
      </c>
      <c r="B127" s="15" t="inlineStr">
        <is>
          <t>Culture Pop Probiotic Soda | Wild Berry | 24-pack 355mL</t>
        </is>
      </c>
      <c r="C127" s="15" t="inlineStr">
        <is>
          <t>3) Functional beverage (still/sparkling)</t>
        </is>
      </c>
      <c r="D127" s="15" t="inlineStr">
        <is>
          <t>355 mL can</t>
        </is>
      </c>
      <c r="E127" s="29" t="n">
        <v>24</v>
      </c>
      <c r="F127" s="30" t="n"/>
      <c r="G127" s="31">
        <f>IF(AND(ISNUMBER($F127),ISNUMBER($E127),$E127&lt;&gt;0),$F127/$E127,"")</f>
        <v/>
      </c>
      <c r="H127" s="31">
        <f>IF(AND(ISNUMBER($F127),ISNUMBER($AL127),ISNUMBER($E127),($AL127*$E127)&lt;&gt;0),$F127/($AL127*$E127)*100,"")</f>
        <v/>
      </c>
      <c r="I127" s="32" t="n"/>
      <c r="J127" s="33" t="n"/>
      <c r="K127" s="31">
        <f>IF(AND(ISNUMBER($F127),ISNUMBER($J127)),$F127*(1-$J127),"")</f>
        <v/>
      </c>
      <c r="L127" s="32" t="n"/>
      <c r="M127" s="32" t="n"/>
      <c r="N127" s="31">
        <f>IF(ISNUMBER($F127),($F127-IF(ISNUMBER($AM127),$AM127,0))*(1-IF(ISNUMBER($J127),$J127,0)),"")</f>
        <v/>
      </c>
      <c r="O127" s="15" t="inlineStr">
        <is>
          <t>Wild Berry</t>
        </is>
      </c>
      <c r="P127" s="29" t="n">
        <v>0</v>
      </c>
      <c r="Q127" s="29" t="n">
        <v>15</v>
      </c>
      <c r="R127" s="15" t="inlineStr">
        <is>
          <t>Not listed</t>
        </is>
      </c>
      <c r="S127" s="29" t="n">
        <v>9</v>
      </c>
      <c r="T127" s="29" t="n">
        <v>40</v>
      </c>
      <c r="U127" s="15" t="inlineStr">
        <is>
          <t>Fruit juice + a touch of cane</t>
        </is>
      </c>
      <c r="V127" s="15" t="inlineStr">
        <is>
          <t>Live probiotics, real juice, gut health, no stevia</t>
        </is>
      </c>
      <c r="W127" s="32" t="n"/>
      <c r="X127" s="32" t="n"/>
      <c r="Y127" s="32" t="n"/>
      <c r="Z127" s="32" t="n"/>
      <c r="AA127" s="15" t="inlineStr">
        <is>
          <t>Medium</t>
        </is>
      </c>
      <c r="AB127" s="15" t="inlineStr">
        <is>
          <t>Emerging; differentiates on real-juice/no-stevia</t>
        </is>
      </c>
      <c r="AC127" s="15" t="inlineStr">
        <is>
          <t>Probiotic soda with real juice, no stevia</t>
        </is>
      </c>
      <c r="AD127" s="15" t="inlineStr">
        <is>
          <t>Real-juice taste and live probiotics without stevia.</t>
        </is>
      </c>
      <c r="AE127" s="32" t="n"/>
      <c r="AF127" s="34">
        <f>IF(AND(ISNUMBER($P127),ISNUMBER($AL127),$AL127&lt;&gt;0),ROUND($P127/$AL127*100,1),"")</f>
        <v/>
      </c>
      <c r="AG127" s="35">
        <f>IF(AND(ISNUMBER($S127),ISNUMBER($AL127),$AL127&lt;&gt;0),ROUND($S127/$AL127*100,2),"")</f>
        <v/>
      </c>
      <c r="AH127" s="34">
        <f>IF(AND(ISNUMBER($Q127),ISNUMBER($AL127),$AL127&lt;&gt;0),ROUND($Q127/$AL127*100,1),"")</f>
        <v/>
      </c>
      <c r="AI127" s="29">
        <f>IF(ISNUMBER($S127),IF($S127&lt;=1,"Yes","No"),"n/a")</f>
        <v/>
      </c>
      <c r="AJ127" s="29">
        <f>IF(ISNUMBER($S127),ROUND(MAX(0,MIN(100,100-$S127*2.5-IF(ISNUMBER($T127),$T127,0)*0.12+IF($S127&lt;=1,12,0))),0),"")</f>
        <v/>
      </c>
      <c r="AK127" s="29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29" t="n">
        <v>355</v>
      </c>
      <c r="AM127" s="30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Culture Pop</t>
        </is>
      </c>
      <c r="B128" s="15" t="inlineStr">
        <is>
          <t>Culture Pop Probiotic Soda | Orange Mango | single 355mL</t>
        </is>
      </c>
      <c r="C128" s="15" t="inlineStr">
        <is>
          <t>3) Functional beverage (still/sparkling)</t>
        </is>
      </c>
      <c r="D128" s="15" t="inlineStr">
        <is>
          <t>355 mL can</t>
        </is>
      </c>
      <c r="E128" s="29" t="n">
        <v>1</v>
      </c>
      <c r="F128" s="30" t="n"/>
      <c r="G128" s="31">
        <f>IF(AND(ISNUMBER($F128),ISNUMBER($E128),$E128&lt;&gt;0),$F128/$E128,"")</f>
        <v/>
      </c>
      <c r="H128" s="31">
        <f>IF(AND(ISNUMBER($F128),ISNUMBER($AL128),ISNUMBER($E128),($AL128*$E128)&lt;&gt;0),$F128/($AL128*$E128)*100,"")</f>
        <v/>
      </c>
      <c r="I128" s="32" t="n"/>
      <c r="J128" s="33" t="n"/>
      <c r="K128" s="31">
        <f>IF(AND(ISNUMBER($F128),ISNUMBER($J128)),$F128*(1-$J128),"")</f>
        <v/>
      </c>
      <c r="L128" s="32" t="n"/>
      <c r="M128" s="32" t="n"/>
      <c r="N128" s="31">
        <f>IF(ISNUMBER($F128),($F128-IF(ISNUMBER($AM128),$AM128,0))*(1-IF(ISNUMBER($J128),$J128,0)),"")</f>
        <v/>
      </c>
      <c r="O128" s="15" t="inlineStr">
        <is>
          <t>Orange Mango</t>
        </is>
      </c>
      <c r="P128" s="29" t="n">
        <v>0</v>
      </c>
      <c r="Q128" s="29" t="n">
        <v>15</v>
      </c>
      <c r="R128" s="15" t="inlineStr">
        <is>
          <t>Not listed</t>
        </is>
      </c>
      <c r="S128" s="29" t="n">
        <v>9</v>
      </c>
      <c r="T128" s="29" t="n">
        <v>40</v>
      </c>
      <c r="U128" s="15" t="inlineStr">
        <is>
          <t>Fruit juice + a touch of cane</t>
        </is>
      </c>
      <c r="V128" s="15" t="inlineStr">
        <is>
          <t>Live probiotics, real juice, gut health, no stevia</t>
        </is>
      </c>
      <c r="W128" s="32" t="n"/>
      <c r="X128" s="32" t="n"/>
      <c r="Y128" s="32" t="n"/>
      <c r="Z128" s="32" t="n"/>
      <c r="AA128" s="15" t="inlineStr">
        <is>
          <t>Medium</t>
        </is>
      </c>
      <c r="AB128" s="15" t="inlineStr">
        <is>
          <t>Emerging; differentiates on real-juice/no-stevia</t>
        </is>
      </c>
      <c r="AC128" s="15" t="inlineStr">
        <is>
          <t>Probiotic soda with real juice, no stevia</t>
        </is>
      </c>
      <c r="AD128" s="15" t="inlineStr">
        <is>
          <t>Real-juice taste and live probiotics without stevia.</t>
        </is>
      </c>
      <c r="AE128" s="32" t="n"/>
      <c r="AF128" s="34">
        <f>IF(AND(ISNUMBER($P128),ISNUMBER($AL128),$AL128&lt;&gt;0),ROUND($P128/$AL128*100,1),"")</f>
        <v/>
      </c>
      <c r="AG128" s="35">
        <f>IF(AND(ISNUMBER($S128),ISNUMBER($AL128),$AL128&lt;&gt;0),ROUND($S128/$AL128*100,2),"")</f>
        <v/>
      </c>
      <c r="AH128" s="34">
        <f>IF(AND(ISNUMBER($Q128),ISNUMBER($AL128),$AL128&lt;&gt;0),ROUND($Q128/$AL128*100,1),"")</f>
        <v/>
      </c>
      <c r="AI128" s="29">
        <f>IF(ISNUMBER($S128),IF($S128&lt;=1,"Yes","No"),"n/a")</f>
        <v/>
      </c>
      <c r="AJ128" s="29">
        <f>IF(ISNUMBER($S128),ROUND(MAX(0,MIN(100,100-$S128*2.5-IF(ISNUMBER($T128),$T128,0)*0.12+IF($S128&lt;=1,12,0))),0),"")</f>
        <v/>
      </c>
      <c r="AK128" s="29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29" t="n">
        <v>355</v>
      </c>
      <c r="AM128" s="30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Culture Pop</t>
        </is>
      </c>
      <c r="B129" s="15" t="inlineStr">
        <is>
          <t>Culture Pop Probiotic Soda | Orange Mango | 8-pack 355mL</t>
        </is>
      </c>
      <c r="C129" s="15" t="inlineStr">
        <is>
          <t>3) Functional beverage (still/sparkling)</t>
        </is>
      </c>
      <c r="D129" s="15" t="inlineStr">
        <is>
          <t>355 mL can</t>
        </is>
      </c>
      <c r="E129" s="29" t="n">
        <v>8</v>
      </c>
      <c r="F129" s="30" t="n"/>
      <c r="G129" s="31">
        <f>IF(AND(ISNUMBER($F129),ISNUMBER($E129),$E129&lt;&gt;0),$F129/$E129,"")</f>
        <v/>
      </c>
      <c r="H129" s="31">
        <f>IF(AND(ISNUMBER($F129),ISNUMBER($AL129),ISNUMBER($E129),($AL129*$E129)&lt;&gt;0),$F129/($AL129*$E129)*100,"")</f>
        <v/>
      </c>
      <c r="I129" s="32" t="n"/>
      <c r="J129" s="33" t="n"/>
      <c r="K129" s="31">
        <f>IF(AND(ISNUMBER($F129),ISNUMBER($J129)),$F129*(1-$J129),"")</f>
        <v/>
      </c>
      <c r="L129" s="32" t="n"/>
      <c r="M129" s="32" t="n"/>
      <c r="N129" s="31">
        <f>IF(ISNUMBER($F129),($F129-IF(ISNUMBER($AM129),$AM129,0))*(1-IF(ISNUMBER($J129),$J129,0)),"")</f>
        <v/>
      </c>
      <c r="O129" s="15" t="inlineStr">
        <is>
          <t>Orange Mango</t>
        </is>
      </c>
      <c r="P129" s="29" t="n">
        <v>0</v>
      </c>
      <c r="Q129" s="29" t="n">
        <v>15</v>
      </c>
      <c r="R129" s="15" t="inlineStr">
        <is>
          <t>Not listed</t>
        </is>
      </c>
      <c r="S129" s="29" t="n">
        <v>9</v>
      </c>
      <c r="T129" s="29" t="n">
        <v>40</v>
      </c>
      <c r="U129" s="15" t="inlineStr">
        <is>
          <t>Fruit juice + a touch of cane</t>
        </is>
      </c>
      <c r="V129" s="15" t="inlineStr">
        <is>
          <t>Live probiotics, real juice, gut health, no stevia</t>
        </is>
      </c>
      <c r="W129" s="32" t="n"/>
      <c r="X129" s="32" t="n"/>
      <c r="Y129" s="32" t="n"/>
      <c r="Z129" s="32" t="n"/>
      <c r="AA129" s="15" t="inlineStr">
        <is>
          <t>Medium</t>
        </is>
      </c>
      <c r="AB129" s="15" t="inlineStr">
        <is>
          <t>Emerging; differentiates on real-juice/no-stevia</t>
        </is>
      </c>
      <c r="AC129" s="15" t="inlineStr">
        <is>
          <t>Probiotic soda with real juice, no stevia</t>
        </is>
      </c>
      <c r="AD129" s="15" t="inlineStr">
        <is>
          <t>Real-juice taste and live probiotics without stevia.</t>
        </is>
      </c>
      <c r="AE129" s="32" t="n"/>
      <c r="AF129" s="34">
        <f>IF(AND(ISNUMBER($P129),ISNUMBER($AL129),$AL129&lt;&gt;0),ROUND($P129/$AL129*100,1),"")</f>
        <v/>
      </c>
      <c r="AG129" s="35">
        <f>IF(AND(ISNUMBER($S129),ISNUMBER($AL129),$AL129&lt;&gt;0),ROUND($S129/$AL129*100,2),"")</f>
        <v/>
      </c>
      <c r="AH129" s="34">
        <f>IF(AND(ISNUMBER($Q129),ISNUMBER($AL129),$AL129&lt;&gt;0),ROUND($Q129/$AL129*100,1),"")</f>
        <v/>
      </c>
      <c r="AI129" s="29">
        <f>IF(ISNUMBER($S129),IF($S129&lt;=1,"Yes","No"),"n/a")</f>
        <v/>
      </c>
      <c r="AJ129" s="29">
        <f>IF(ISNUMBER($S129),ROUND(MAX(0,MIN(100,100-$S129*2.5-IF(ISNUMBER($T129),$T129,0)*0.12+IF($S129&lt;=1,12,0))),0),"")</f>
        <v/>
      </c>
      <c r="AK129" s="29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29" t="n">
        <v>355</v>
      </c>
      <c r="AM129" s="30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Culture Pop</t>
        </is>
      </c>
      <c r="B130" s="15" t="inlineStr">
        <is>
          <t>Culture Pop Probiotic Soda | Orange Mango | 12-pack 355mL</t>
        </is>
      </c>
      <c r="C130" s="15" t="inlineStr">
        <is>
          <t>3) Functional beverage (still/sparkling)</t>
        </is>
      </c>
      <c r="D130" s="15" t="inlineStr">
        <is>
          <t>355 mL can</t>
        </is>
      </c>
      <c r="E130" s="29" t="n">
        <v>12</v>
      </c>
      <c r="F130" s="30" t="n"/>
      <c r="G130" s="31">
        <f>IF(AND(ISNUMBER($F130),ISNUMBER($E130),$E130&lt;&gt;0),$F130/$E130,"")</f>
        <v/>
      </c>
      <c r="H130" s="31">
        <f>IF(AND(ISNUMBER($F130),ISNUMBER($AL130),ISNUMBER($E130),($AL130*$E130)&lt;&gt;0),$F130/($AL130*$E130)*100,"")</f>
        <v/>
      </c>
      <c r="I130" s="32" t="n"/>
      <c r="J130" s="33" t="n"/>
      <c r="K130" s="31">
        <f>IF(AND(ISNUMBER($F130),ISNUMBER($J130)),$F130*(1-$J130),"")</f>
        <v/>
      </c>
      <c r="L130" s="32" t="n"/>
      <c r="M130" s="32" t="n"/>
      <c r="N130" s="31">
        <f>IF(ISNUMBER($F130),($F130-IF(ISNUMBER($AM130),$AM130,0))*(1-IF(ISNUMBER($J130),$J130,0)),"")</f>
        <v/>
      </c>
      <c r="O130" s="15" t="inlineStr">
        <is>
          <t>Orange Mango</t>
        </is>
      </c>
      <c r="P130" s="29" t="n">
        <v>0</v>
      </c>
      <c r="Q130" s="29" t="n">
        <v>15</v>
      </c>
      <c r="R130" s="15" t="inlineStr">
        <is>
          <t>Not listed</t>
        </is>
      </c>
      <c r="S130" s="29" t="n">
        <v>9</v>
      </c>
      <c r="T130" s="29" t="n">
        <v>40</v>
      </c>
      <c r="U130" s="15" t="inlineStr">
        <is>
          <t>Fruit juice + a touch of cane</t>
        </is>
      </c>
      <c r="V130" s="15" t="inlineStr">
        <is>
          <t>Live probiotics, real juice, gut health, no stevia</t>
        </is>
      </c>
      <c r="W130" s="32" t="n"/>
      <c r="X130" s="32" t="n"/>
      <c r="Y130" s="32" t="n"/>
      <c r="Z130" s="32" t="n"/>
      <c r="AA130" s="15" t="inlineStr">
        <is>
          <t>Medium</t>
        </is>
      </c>
      <c r="AB130" s="15" t="inlineStr">
        <is>
          <t>Emerging; differentiates on real-juice/no-stevia</t>
        </is>
      </c>
      <c r="AC130" s="15" t="inlineStr">
        <is>
          <t>Probiotic soda with real juice, no stevia</t>
        </is>
      </c>
      <c r="AD130" s="15" t="inlineStr">
        <is>
          <t>Real-juice taste and live probiotics without stevia.</t>
        </is>
      </c>
      <c r="AE130" s="32" t="n"/>
      <c r="AF130" s="34">
        <f>IF(AND(ISNUMBER($P130),ISNUMBER($AL130),$AL130&lt;&gt;0),ROUND($P130/$AL130*100,1),"")</f>
        <v/>
      </c>
      <c r="AG130" s="35">
        <f>IF(AND(ISNUMBER($S130),ISNUMBER($AL130),$AL130&lt;&gt;0),ROUND($S130/$AL130*100,2),"")</f>
        <v/>
      </c>
      <c r="AH130" s="34">
        <f>IF(AND(ISNUMBER($Q130),ISNUMBER($AL130),$AL130&lt;&gt;0),ROUND($Q130/$AL130*100,1),"")</f>
        <v/>
      </c>
      <c r="AI130" s="29">
        <f>IF(ISNUMBER($S130),IF($S130&lt;=1,"Yes","No"),"n/a")</f>
        <v/>
      </c>
      <c r="AJ130" s="29">
        <f>IF(ISNUMBER($S130),ROUND(MAX(0,MIN(100,100-$S130*2.5-IF(ISNUMBER($T130),$T130,0)*0.12+IF($S130&lt;=1,12,0))),0),"")</f>
        <v/>
      </c>
      <c r="AK130" s="29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29" t="n">
        <v>355</v>
      </c>
      <c r="AM130" s="30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Culture Pop</t>
        </is>
      </c>
      <c r="B131" s="15" t="inlineStr">
        <is>
          <t>Culture Pop Probiotic Soda | Orange Mango | 15-pack 355mL</t>
        </is>
      </c>
      <c r="C131" s="15" t="inlineStr">
        <is>
          <t>3) Functional beverage (still/sparkling)</t>
        </is>
      </c>
      <c r="D131" s="15" t="inlineStr">
        <is>
          <t>355 mL can</t>
        </is>
      </c>
      <c r="E131" s="29" t="n">
        <v>15</v>
      </c>
      <c r="F131" s="30" t="n"/>
      <c r="G131" s="31">
        <f>IF(AND(ISNUMBER($F131),ISNUMBER($E131),$E131&lt;&gt;0),$F131/$E131,"")</f>
        <v/>
      </c>
      <c r="H131" s="31">
        <f>IF(AND(ISNUMBER($F131),ISNUMBER($AL131),ISNUMBER($E131),($AL131*$E131)&lt;&gt;0),$F131/($AL131*$E131)*100,"")</f>
        <v/>
      </c>
      <c r="I131" s="32" t="n"/>
      <c r="J131" s="33" t="n"/>
      <c r="K131" s="31">
        <f>IF(AND(ISNUMBER($F131),ISNUMBER($J131)),$F131*(1-$J131),"")</f>
        <v/>
      </c>
      <c r="L131" s="32" t="n"/>
      <c r="M131" s="32" t="n"/>
      <c r="N131" s="31">
        <f>IF(ISNUMBER($F131),($F131-IF(ISNUMBER($AM131),$AM131,0))*(1-IF(ISNUMBER($J131),$J131,0)),"")</f>
        <v/>
      </c>
      <c r="O131" s="15" t="inlineStr">
        <is>
          <t>Orange Mango</t>
        </is>
      </c>
      <c r="P131" s="29" t="n">
        <v>0</v>
      </c>
      <c r="Q131" s="29" t="n">
        <v>15</v>
      </c>
      <c r="R131" s="15" t="inlineStr">
        <is>
          <t>Not listed</t>
        </is>
      </c>
      <c r="S131" s="29" t="n">
        <v>9</v>
      </c>
      <c r="T131" s="29" t="n">
        <v>40</v>
      </c>
      <c r="U131" s="15" t="inlineStr">
        <is>
          <t>Fruit juice + a touch of cane</t>
        </is>
      </c>
      <c r="V131" s="15" t="inlineStr">
        <is>
          <t>Live probiotics, real juice, gut health, no stevia</t>
        </is>
      </c>
      <c r="W131" s="32" t="n"/>
      <c r="X131" s="32" t="n"/>
      <c r="Y131" s="32" t="n"/>
      <c r="Z131" s="32" t="n"/>
      <c r="AA131" s="15" t="inlineStr">
        <is>
          <t>Medium</t>
        </is>
      </c>
      <c r="AB131" s="15" t="inlineStr">
        <is>
          <t>Emerging; differentiates on real-juice/no-stevia</t>
        </is>
      </c>
      <c r="AC131" s="15" t="inlineStr">
        <is>
          <t>Probiotic soda with real juice, no stevia</t>
        </is>
      </c>
      <c r="AD131" s="15" t="inlineStr">
        <is>
          <t>Real-juice taste and live probiotics without stevia.</t>
        </is>
      </c>
      <c r="AE131" s="32" t="n"/>
      <c r="AF131" s="34">
        <f>IF(AND(ISNUMBER($P131),ISNUMBER($AL131),$AL131&lt;&gt;0),ROUND($P131/$AL131*100,1),"")</f>
        <v/>
      </c>
      <c r="AG131" s="35">
        <f>IF(AND(ISNUMBER($S131),ISNUMBER($AL131),$AL131&lt;&gt;0),ROUND($S131/$AL131*100,2),"")</f>
        <v/>
      </c>
      <c r="AH131" s="34">
        <f>IF(AND(ISNUMBER($Q131),ISNUMBER($AL131),$AL131&lt;&gt;0),ROUND($Q131/$AL131*100,1),"")</f>
        <v/>
      </c>
      <c r="AI131" s="29">
        <f>IF(ISNUMBER($S131),IF($S131&lt;=1,"Yes","No"),"n/a")</f>
        <v/>
      </c>
      <c r="AJ131" s="29">
        <f>IF(ISNUMBER($S131),ROUND(MAX(0,MIN(100,100-$S131*2.5-IF(ISNUMBER($T131),$T131,0)*0.12+IF($S131&lt;=1,12,0))),0),"")</f>
        <v/>
      </c>
      <c r="AK131" s="29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29" t="n">
        <v>355</v>
      </c>
      <c r="AM131" s="30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Culture Pop</t>
        </is>
      </c>
      <c r="B132" s="15" t="inlineStr">
        <is>
          <t>Culture Pop Probiotic Soda | Orange Mango | 18-pack 355mL</t>
        </is>
      </c>
      <c r="C132" s="15" t="inlineStr">
        <is>
          <t>3) Functional beverage (still/sparkling)</t>
        </is>
      </c>
      <c r="D132" s="15" t="inlineStr">
        <is>
          <t>355 mL can</t>
        </is>
      </c>
      <c r="E132" s="29" t="n">
        <v>18</v>
      </c>
      <c r="F132" s="30" t="n"/>
      <c r="G132" s="31">
        <f>IF(AND(ISNUMBER($F132),ISNUMBER($E132),$E132&lt;&gt;0),$F132/$E132,"")</f>
        <v/>
      </c>
      <c r="H132" s="31">
        <f>IF(AND(ISNUMBER($F132),ISNUMBER($AL132),ISNUMBER($E132),($AL132*$E132)&lt;&gt;0),$F132/($AL132*$E132)*100,"")</f>
        <v/>
      </c>
      <c r="I132" s="32" t="n"/>
      <c r="J132" s="33" t="n"/>
      <c r="K132" s="31">
        <f>IF(AND(ISNUMBER($F132),ISNUMBER($J132)),$F132*(1-$J132),"")</f>
        <v/>
      </c>
      <c r="L132" s="32" t="n"/>
      <c r="M132" s="32" t="n"/>
      <c r="N132" s="31">
        <f>IF(ISNUMBER($F132),($F132-IF(ISNUMBER($AM132),$AM132,0))*(1-IF(ISNUMBER($J132),$J132,0)),"")</f>
        <v/>
      </c>
      <c r="O132" s="15" t="inlineStr">
        <is>
          <t>Orange Mango</t>
        </is>
      </c>
      <c r="P132" s="29" t="n">
        <v>0</v>
      </c>
      <c r="Q132" s="29" t="n">
        <v>15</v>
      </c>
      <c r="R132" s="15" t="inlineStr">
        <is>
          <t>Not listed</t>
        </is>
      </c>
      <c r="S132" s="29" t="n">
        <v>9</v>
      </c>
      <c r="T132" s="29" t="n">
        <v>40</v>
      </c>
      <c r="U132" s="15" t="inlineStr">
        <is>
          <t>Fruit juice + a touch of cane</t>
        </is>
      </c>
      <c r="V132" s="15" t="inlineStr">
        <is>
          <t>Live probiotics, real juice, gut health, no stevia</t>
        </is>
      </c>
      <c r="W132" s="32" t="n"/>
      <c r="X132" s="32" t="n"/>
      <c r="Y132" s="32" t="n"/>
      <c r="Z132" s="32" t="n"/>
      <c r="AA132" s="15" t="inlineStr">
        <is>
          <t>Medium</t>
        </is>
      </c>
      <c r="AB132" s="15" t="inlineStr">
        <is>
          <t>Emerging; differentiates on real-juice/no-stevia</t>
        </is>
      </c>
      <c r="AC132" s="15" t="inlineStr">
        <is>
          <t>Probiotic soda with real juice, no stevia</t>
        </is>
      </c>
      <c r="AD132" s="15" t="inlineStr">
        <is>
          <t>Real-juice taste and live probiotics without stevia.</t>
        </is>
      </c>
      <c r="AE132" s="32" t="n"/>
      <c r="AF132" s="34">
        <f>IF(AND(ISNUMBER($P132),ISNUMBER($AL132),$AL132&lt;&gt;0),ROUND($P132/$AL132*100,1),"")</f>
        <v/>
      </c>
      <c r="AG132" s="35">
        <f>IF(AND(ISNUMBER($S132),ISNUMBER($AL132),$AL132&lt;&gt;0),ROUND($S132/$AL132*100,2),"")</f>
        <v/>
      </c>
      <c r="AH132" s="34">
        <f>IF(AND(ISNUMBER($Q132),ISNUMBER($AL132),$AL132&lt;&gt;0),ROUND($Q132/$AL132*100,1),"")</f>
        <v/>
      </c>
      <c r="AI132" s="29">
        <f>IF(ISNUMBER($S132),IF($S132&lt;=1,"Yes","No"),"n/a")</f>
        <v/>
      </c>
      <c r="AJ132" s="29">
        <f>IF(ISNUMBER($S132),ROUND(MAX(0,MIN(100,100-$S132*2.5-IF(ISNUMBER($T132),$T132,0)*0.12+IF($S132&lt;=1,12,0))),0),"")</f>
        <v/>
      </c>
      <c r="AK132" s="29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29" t="n">
        <v>355</v>
      </c>
      <c r="AM132" s="30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Culture Pop</t>
        </is>
      </c>
      <c r="B133" s="15" t="inlineStr">
        <is>
          <t>Culture Pop Probiotic Soda | Orange Mango | 24-pack 355mL</t>
        </is>
      </c>
      <c r="C133" s="15" t="inlineStr">
        <is>
          <t>3) Functional beverage (still/sparkling)</t>
        </is>
      </c>
      <c r="D133" s="15" t="inlineStr">
        <is>
          <t>355 mL can</t>
        </is>
      </c>
      <c r="E133" s="29" t="n">
        <v>24</v>
      </c>
      <c r="F133" s="30" t="n"/>
      <c r="G133" s="31">
        <f>IF(AND(ISNUMBER($F133),ISNUMBER($E133),$E133&lt;&gt;0),$F133/$E133,"")</f>
        <v/>
      </c>
      <c r="H133" s="31">
        <f>IF(AND(ISNUMBER($F133),ISNUMBER($AL133),ISNUMBER($E133),($AL133*$E133)&lt;&gt;0),$F133/($AL133*$E133)*100,"")</f>
        <v/>
      </c>
      <c r="I133" s="32" t="n"/>
      <c r="J133" s="33" t="n"/>
      <c r="K133" s="31">
        <f>IF(AND(ISNUMBER($F133),ISNUMBER($J133)),$F133*(1-$J133),"")</f>
        <v/>
      </c>
      <c r="L133" s="32" t="n"/>
      <c r="M133" s="32" t="n"/>
      <c r="N133" s="31">
        <f>IF(ISNUMBER($F133),($F133-IF(ISNUMBER($AM133),$AM133,0))*(1-IF(ISNUMBER($J133),$J133,0)),"")</f>
        <v/>
      </c>
      <c r="O133" s="15" t="inlineStr">
        <is>
          <t>Orange Mango</t>
        </is>
      </c>
      <c r="P133" s="29" t="n">
        <v>0</v>
      </c>
      <c r="Q133" s="29" t="n">
        <v>15</v>
      </c>
      <c r="R133" s="15" t="inlineStr">
        <is>
          <t>Not listed</t>
        </is>
      </c>
      <c r="S133" s="29" t="n">
        <v>9</v>
      </c>
      <c r="T133" s="29" t="n">
        <v>40</v>
      </c>
      <c r="U133" s="15" t="inlineStr">
        <is>
          <t>Fruit juice + a touch of cane</t>
        </is>
      </c>
      <c r="V133" s="15" t="inlineStr">
        <is>
          <t>Live probiotics, real juice, gut health, no stevia</t>
        </is>
      </c>
      <c r="W133" s="32" t="n"/>
      <c r="X133" s="32" t="n"/>
      <c r="Y133" s="32" t="n"/>
      <c r="Z133" s="32" t="n"/>
      <c r="AA133" s="15" t="inlineStr">
        <is>
          <t>Medium</t>
        </is>
      </c>
      <c r="AB133" s="15" t="inlineStr">
        <is>
          <t>Emerging; differentiates on real-juice/no-stevia</t>
        </is>
      </c>
      <c r="AC133" s="15" t="inlineStr">
        <is>
          <t>Probiotic soda with real juice, no stevia</t>
        </is>
      </c>
      <c r="AD133" s="15" t="inlineStr">
        <is>
          <t>Real-juice taste and live probiotics without stevia.</t>
        </is>
      </c>
      <c r="AE133" s="32" t="n"/>
      <c r="AF133" s="34">
        <f>IF(AND(ISNUMBER($P133),ISNUMBER($AL133),$AL133&lt;&gt;0),ROUND($P133/$AL133*100,1),"")</f>
        <v/>
      </c>
      <c r="AG133" s="35">
        <f>IF(AND(ISNUMBER($S133),ISNUMBER($AL133),$AL133&lt;&gt;0),ROUND($S133/$AL133*100,2),"")</f>
        <v/>
      </c>
      <c r="AH133" s="34">
        <f>IF(AND(ISNUMBER($Q133),ISNUMBER($AL133),$AL133&lt;&gt;0),ROUND($Q133/$AL133*100,1),"")</f>
        <v/>
      </c>
      <c r="AI133" s="29">
        <f>IF(ISNUMBER($S133),IF($S133&lt;=1,"Yes","No"),"n/a")</f>
        <v/>
      </c>
      <c r="AJ133" s="29">
        <f>IF(ISNUMBER($S133),ROUND(MAX(0,MIN(100,100-$S133*2.5-IF(ISNUMBER($T133),$T133,0)*0.12+IF($S133&lt;=1,12,0))),0),"")</f>
        <v/>
      </c>
      <c r="AK133" s="29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29" t="n">
        <v>355</v>
      </c>
      <c r="AM133" s="30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Culture Pop</t>
        </is>
      </c>
      <c r="B134" s="15" t="inlineStr">
        <is>
          <t>Culture Pop Probiotic Soda | Lime Watermelon | single 355mL</t>
        </is>
      </c>
      <c r="C134" s="15" t="inlineStr">
        <is>
          <t>3) Functional beverage (still/sparkling)</t>
        </is>
      </c>
      <c r="D134" s="15" t="inlineStr">
        <is>
          <t>355 mL can</t>
        </is>
      </c>
      <c r="E134" s="29" t="n">
        <v>1</v>
      </c>
      <c r="F134" s="30" t="n"/>
      <c r="G134" s="31">
        <f>IF(AND(ISNUMBER($F134),ISNUMBER($E134),$E134&lt;&gt;0),$F134/$E134,"")</f>
        <v/>
      </c>
      <c r="H134" s="31">
        <f>IF(AND(ISNUMBER($F134),ISNUMBER($AL134),ISNUMBER($E134),($AL134*$E134)&lt;&gt;0),$F134/($AL134*$E134)*100,"")</f>
        <v/>
      </c>
      <c r="I134" s="32" t="n"/>
      <c r="J134" s="33" t="n"/>
      <c r="K134" s="31">
        <f>IF(AND(ISNUMBER($F134),ISNUMBER($J134)),$F134*(1-$J134),"")</f>
        <v/>
      </c>
      <c r="L134" s="32" t="n"/>
      <c r="M134" s="32" t="n"/>
      <c r="N134" s="31">
        <f>IF(ISNUMBER($F134),($F134-IF(ISNUMBER($AM134),$AM134,0))*(1-IF(ISNUMBER($J134),$J134,0)),"")</f>
        <v/>
      </c>
      <c r="O134" s="15" t="inlineStr">
        <is>
          <t>Lime Watermelon</t>
        </is>
      </c>
      <c r="P134" s="29" t="n">
        <v>0</v>
      </c>
      <c r="Q134" s="29" t="n">
        <v>15</v>
      </c>
      <c r="R134" s="15" t="inlineStr">
        <is>
          <t>Not listed</t>
        </is>
      </c>
      <c r="S134" s="29" t="n">
        <v>9</v>
      </c>
      <c r="T134" s="29" t="n">
        <v>40</v>
      </c>
      <c r="U134" s="15" t="inlineStr">
        <is>
          <t>Fruit juice + a touch of cane</t>
        </is>
      </c>
      <c r="V134" s="15" t="inlineStr">
        <is>
          <t>Live probiotics, real juice, gut health, no stevia</t>
        </is>
      </c>
      <c r="W134" s="32" t="n"/>
      <c r="X134" s="32" t="n"/>
      <c r="Y134" s="32" t="n"/>
      <c r="Z134" s="32" t="n"/>
      <c r="AA134" s="15" t="inlineStr">
        <is>
          <t>Medium</t>
        </is>
      </c>
      <c r="AB134" s="15" t="inlineStr">
        <is>
          <t>Emerging; differentiates on real-juice/no-stevia</t>
        </is>
      </c>
      <c r="AC134" s="15" t="inlineStr">
        <is>
          <t>Probiotic soda with real juice, no stevia</t>
        </is>
      </c>
      <c r="AD134" s="15" t="inlineStr">
        <is>
          <t>Real-juice taste and live probiotics without stevia.</t>
        </is>
      </c>
      <c r="AE134" s="32" t="n"/>
      <c r="AF134" s="34">
        <f>IF(AND(ISNUMBER($P134),ISNUMBER($AL134),$AL134&lt;&gt;0),ROUND($P134/$AL134*100,1),"")</f>
        <v/>
      </c>
      <c r="AG134" s="35">
        <f>IF(AND(ISNUMBER($S134),ISNUMBER($AL134),$AL134&lt;&gt;0),ROUND($S134/$AL134*100,2),"")</f>
        <v/>
      </c>
      <c r="AH134" s="34">
        <f>IF(AND(ISNUMBER($Q134),ISNUMBER($AL134),$AL134&lt;&gt;0),ROUND($Q134/$AL134*100,1),"")</f>
        <v/>
      </c>
      <c r="AI134" s="29">
        <f>IF(ISNUMBER($S134),IF($S134&lt;=1,"Yes","No"),"n/a")</f>
        <v/>
      </c>
      <c r="AJ134" s="29">
        <f>IF(ISNUMBER($S134),ROUND(MAX(0,MIN(100,100-$S134*2.5-IF(ISNUMBER($T134),$T134,0)*0.12+IF($S134&lt;=1,12,0))),0),"")</f>
        <v/>
      </c>
      <c r="AK134" s="29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29" t="n">
        <v>355</v>
      </c>
      <c r="AM134" s="30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Culture Pop</t>
        </is>
      </c>
      <c r="B135" s="15" t="inlineStr">
        <is>
          <t>Culture Pop Probiotic Soda | Lime Watermelon | 8-pack 355mL</t>
        </is>
      </c>
      <c r="C135" s="15" t="inlineStr">
        <is>
          <t>3) Functional beverage (still/sparkling)</t>
        </is>
      </c>
      <c r="D135" s="15" t="inlineStr">
        <is>
          <t>355 mL can</t>
        </is>
      </c>
      <c r="E135" s="29" t="n">
        <v>8</v>
      </c>
      <c r="F135" s="30" t="n"/>
      <c r="G135" s="31">
        <f>IF(AND(ISNUMBER($F135),ISNUMBER($E135),$E135&lt;&gt;0),$F135/$E135,"")</f>
        <v/>
      </c>
      <c r="H135" s="31">
        <f>IF(AND(ISNUMBER($F135),ISNUMBER($AL135),ISNUMBER($E135),($AL135*$E135)&lt;&gt;0),$F135/($AL135*$E135)*100,"")</f>
        <v/>
      </c>
      <c r="I135" s="32" t="n"/>
      <c r="J135" s="33" t="n"/>
      <c r="K135" s="31">
        <f>IF(AND(ISNUMBER($F135),ISNUMBER($J135)),$F135*(1-$J135),"")</f>
        <v/>
      </c>
      <c r="L135" s="32" t="n"/>
      <c r="M135" s="32" t="n"/>
      <c r="N135" s="31">
        <f>IF(ISNUMBER($F135),($F135-IF(ISNUMBER($AM135),$AM135,0))*(1-IF(ISNUMBER($J135),$J135,0)),"")</f>
        <v/>
      </c>
      <c r="O135" s="15" t="inlineStr">
        <is>
          <t>Lime Watermelon</t>
        </is>
      </c>
      <c r="P135" s="29" t="n">
        <v>0</v>
      </c>
      <c r="Q135" s="29" t="n">
        <v>15</v>
      </c>
      <c r="R135" s="15" t="inlineStr">
        <is>
          <t>Not listed</t>
        </is>
      </c>
      <c r="S135" s="29" t="n">
        <v>9</v>
      </c>
      <c r="T135" s="29" t="n">
        <v>40</v>
      </c>
      <c r="U135" s="15" t="inlineStr">
        <is>
          <t>Fruit juice + a touch of cane</t>
        </is>
      </c>
      <c r="V135" s="15" t="inlineStr">
        <is>
          <t>Live probiotics, real juice, gut health, no stevia</t>
        </is>
      </c>
      <c r="W135" s="32" t="n"/>
      <c r="X135" s="32" t="n"/>
      <c r="Y135" s="32" t="n"/>
      <c r="Z135" s="32" t="n"/>
      <c r="AA135" s="15" t="inlineStr">
        <is>
          <t>Medium</t>
        </is>
      </c>
      <c r="AB135" s="15" t="inlineStr">
        <is>
          <t>Emerging; differentiates on real-juice/no-stevia</t>
        </is>
      </c>
      <c r="AC135" s="15" t="inlineStr">
        <is>
          <t>Probiotic soda with real juice, no stevia</t>
        </is>
      </c>
      <c r="AD135" s="15" t="inlineStr">
        <is>
          <t>Real-juice taste and live probiotics without stevia.</t>
        </is>
      </c>
      <c r="AE135" s="32" t="n"/>
      <c r="AF135" s="34">
        <f>IF(AND(ISNUMBER($P135),ISNUMBER($AL135),$AL135&lt;&gt;0),ROUND($P135/$AL135*100,1),"")</f>
        <v/>
      </c>
      <c r="AG135" s="35">
        <f>IF(AND(ISNUMBER($S135),ISNUMBER($AL135),$AL135&lt;&gt;0),ROUND($S135/$AL135*100,2),"")</f>
        <v/>
      </c>
      <c r="AH135" s="34">
        <f>IF(AND(ISNUMBER($Q135),ISNUMBER($AL135),$AL135&lt;&gt;0),ROUND($Q135/$AL135*100,1),"")</f>
        <v/>
      </c>
      <c r="AI135" s="29">
        <f>IF(ISNUMBER($S135),IF($S135&lt;=1,"Yes","No"),"n/a")</f>
        <v/>
      </c>
      <c r="AJ135" s="29">
        <f>IF(ISNUMBER($S135),ROUND(MAX(0,MIN(100,100-$S135*2.5-IF(ISNUMBER($T135),$T135,0)*0.12+IF($S135&lt;=1,12,0))),0),"")</f>
        <v/>
      </c>
      <c r="AK135" s="29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29" t="n">
        <v>355</v>
      </c>
      <c r="AM135" s="30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Culture Pop</t>
        </is>
      </c>
      <c r="B136" s="15" t="inlineStr">
        <is>
          <t>Culture Pop Probiotic Soda | Lime Watermelon | 12-pack 355mL</t>
        </is>
      </c>
      <c r="C136" s="15" t="inlineStr">
        <is>
          <t>3) Functional beverage (still/sparkling)</t>
        </is>
      </c>
      <c r="D136" s="15" t="inlineStr">
        <is>
          <t>355 mL can</t>
        </is>
      </c>
      <c r="E136" s="29" t="n">
        <v>12</v>
      </c>
      <c r="F136" s="30" t="n"/>
      <c r="G136" s="31">
        <f>IF(AND(ISNUMBER($F136),ISNUMBER($E136),$E136&lt;&gt;0),$F136/$E136,"")</f>
        <v/>
      </c>
      <c r="H136" s="31">
        <f>IF(AND(ISNUMBER($F136),ISNUMBER($AL136),ISNUMBER($E136),($AL136*$E136)&lt;&gt;0),$F136/($AL136*$E136)*100,"")</f>
        <v/>
      </c>
      <c r="I136" s="32" t="n"/>
      <c r="J136" s="33" t="n"/>
      <c r="K136" s="31">
        <f>IF(AND(ISNUMBER($F136),ISNUMBER($J136)),$F136*(1-$J136),"")</f>
        <v/>
      </c>
      <c r="L136" s="32" t="n"/>
      <c r="M136" s="32" t="n"/>
      <c r="N136" s="31">
        <f>IF(ISNUMBER($F136),($F136-IF(ISNUMBER($AM136),$AM136,0))*(1-IF(ISNUMBER($J136),$J136,0)),"")</f>
        <v/>
      </c>
      <c r="O136" s="15" t="inlineStr">
        <is>
          <t>Lime Watermelon</t>
        </is>
      </c>
      <c r="P136" s="29" t="n">
        <v>0</v>
      </c>
      <c r="Q136" s="29" t="n">
        <v>15</v>
      </c>
      <c r="R136" s="15" t="inlineStr">
        <is>
          <t>Not listed</t>
        </is>
      </c>
      <c r="S136" s="29" t="n">
        <v>9</v>
      </c>
      <c r="T136" s="29" t="n">
        <v>40</v>
      </c>
      <c r="U136" s="15" t="inlineStr">
        <is>
          <t>Fruit juice + a touch of cane</t>
        </is>
      </c>
      <c r="V136" s="15" t="inlineStr">
        <is>
          <t>Live probiotics, real juice, gut health, no stevia</t>
        </is>
      </c>
      <c r="W136" s="32" t="n"/>
      <c r="X136" s="32" t="n"/>
      <c r="Y136" s="32" t="n"/>
      <c r="Z136" s="32" t="n"/>
      <c r="AA136" s="15" t="inlineStr">
        <is>
          <t>Medium</t>
        </is>
      </c>
      <c r="AB136" s="15" t="inlineStr">
        <is>
          <t>Emerging; differentiates on real-juice/no-stevia</t>
        </is>
      </c>
      <c r="AC136" s="15" t="inlineStr">
        <is>
          <t>Probiotic soda with real juice, no stevia</t>
        </is>
      </c>
      <c r="AD136" s="15" t="inlineStr">
        <is>
          <t>Real-juice taste and live probiotics without stevia.</t>
        </is>
      </c>
      <c r="AE136" s="32" t="n"/>
      <c r="AF136" s="34">
        <f>IF(AND(ISNUMBER($P136),ISNUMBER($AL136),$AL136&lt;&gt;0),ROUND($P136/$AL136*100,1),"")</f>
        <v/>
      </c>
      <c r="AG136" s="35">
        <f>IF(AND(ISNUMBER($S136),ISNUMBER($AL136),$AL136&lt;&gt;0),ROUND($S136/$AL136*100,2),"")</f>
        <v/>
      </c>
      <c r="AH136" s="34">
        <f>IF(AND(ISNUMBER($Q136),ISNUMBER($AL136),$AL136&lt;&gt;0),ROUND($Q136/$AL136*100,1),"")</f>
        <v/>
      </c>
      <c r="AI136" s="29">
        <f>IF(ISNUMBER($S136),IF($S136&lt;=1,"Yes","No"),"n/a")</f>
        <v/>
      </c>
      <c r="AJ136" s="29">
        <f>IF(ISNUMBER($S136),ROUND(MAX(0,MIN(100,100-$S136*2.5-IF(ISNUMBER($T136),$T136,0)*0.12+IF($S136&lt;=1,12,0))),0),"")</f>
        <v/>
      </c>
      <c r="AK136" s="29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29" t="n">
        <v>355</v>
      </c>
      <c r="AM136" s="30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Culture Pop</t>
        </is>
      </c>
      <c r="B137" s="15" t="inlineStr">
        <is>
          <t>Culture Pop Probiotic Soda | Lime Watermelon | 15-pack 355mL</t>
        </is>
      </c>
      <c r="C137" s="15" t="inlineStr">
        <is>
          <t>3) Functional beverage (still/sparkling)</t>
        </is>
      </c>
      <c r="D137" s="15" t="inlineStr">
        <is>
          <t>355 mL can</t>
        </is>
      </c>
      <c r="E137" s="29" t="n">
        <v>15</v>
      </c>
      <c r="F137" s="30" t="n"/>
      <c r="G137" s="31">
        <f>IF(AND(ISNUMBER($F137),ISNUMBER($E137),$E137&lt;&gt;0),$F137/$E137,"")</f>
        <v/>
      </c>
      <c r="H137" s="31">
        <f>IF(AND(ISNUMBER($F137),ISNUMBER($AL137),ISNUMBER($E137),($AL137*$E137)&lt;&gt;0),$F137/($AL137*$E137)*100,"")</f>
        <v/>
      </c>
      <c r="I137" s="32" t="n"/>
      <c r="J137" s="33" t="n"/>
      <c r="K137" s="31">
        <f>IF(AND(ISNUMBER($F137),ISNUMBER($J137)),$F137*(1-$J137),"")</f>
        <v/>
      </c>
      <c r="L137" s="32" t="n"/>
      <c r="M137" s="32" t="n"/>
      <c r="N137" s="31">
        <f>IF(ISNUMBER($F137),($F137-IF(ISNUMBER($AM137),$AM137,0))*(1-IF(ISNUMBER($J137),$J137,0)),"")</f>
        <v/>
      </c>
      <c r="O137" s="15" t="inlineStr">
        <is>
          <t>Lime Watermelon</t>
        </is>
      </c>
      <c r="P137" s="29" t="n">
        <v>0</v>
      </c>
      <c r="Q137" s="29" t="n">
        <v>15</v>
      </c>
      <c r="R137" s="15" t="inlineStr">
        <is>
          <t>Not listed</t>
        </is>
      </c>
      <c r="S137" s="29" t="n">
        <v>9</v>
      </c>
      <c r="T137" s="29" t="n">
        <v>40</v>
      </c>
      <c r="U137" s="15" t="inlineStr">
        <is>
          <t>Fruit juice + a touch of cane</t>
        </is>
      </c>
      <c r="V137" s="15" t="inlineStr">
        <is>
          <t>Live probiotics, real juice, gut health, no stevia</t>
        </is>
      </c>
      <c r="W137" s="32" t="n"/>
      <c r="X137" s="32" t="n"/>
      <c r="Y137" s="32" t="n"/>
      <c r="Z137" s="32" t="n"/>
      <c r="AA137" s="15" t="inlineStr">
        <is>
          <t>Medium</t>
        </is>
      </c>
      <c r="AB137" s="15" t="inlineStr">
        <is>
          <t>Emerging; differentiates on real-juice/no-stevia</t>
        </is>
      </c>
      <c r="AC137" s="15" t="inlineStr">
        <is>
          <t>Probiotic soda with real juice, no stevia</t>
        </is>
      </c>
      <c r="AD137" s="15" t="inlineStr">
        <is>
          <t>Real-juice taste and live probiotics without stevia.</t>
        </is>
      </c>
      <c r="AE137" s="32" t="n"/>
      <c r="AF137" s="34">
        <f>IF(AND(ISNUMBER($P137),ISNUMBER($AL137),$AL137&lt;&gt;0),ROUND($P137/$AL137*100,1),"")</f>
        <v/>
      </c>
      <c r="AG137" s="35">
        <f>IF(AND(ISNUMBER($S137),ISNUMBER($AL137),$AL137&lt;&gt;0),ROUND($S137/$AL137*100,2),"")</f>
        <v/>
      </c>
      <c r="AH137" s="34">
        <f>IF(AND(ISNUMBER($Q137),ISNUMBER($AL137),$AL137&lt;&gt;0),ROUND($Q137/$AL137*100,1),"")</f>
        <v/>
      </c>
      <c r="AI137" s="29">
        <f>IF(ISNUMBER($S137),IF($S137&lt;=1,"Yes","No"),"n/a")</f>
        <v/>
      </c>
      <c r="AJ137" s="29">
        <f>IF(ISNUMBER($S137),ROUND(MAX(0,MIN(100,100-$S137*2.5-IF(ISNUMBER($T137),$T137,0)*0.12+IF($S137&lt;=1,12,0))),0),"")</f>
        <v/>
      </c>
      <c r="AK137" s="29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29" t="n">
        <v>355</v>
      </c>
      <c r="AM137" s="30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Culture Pop</t>
        </is>
      </c>
      <c r="B138" s="15" t="inlineStr">
        <is>
          <t>Culture Pop Probiotic Soda | Lime Watermelon | 18-pack 355mL</t>
        </is>
      </c>
      <c r="C138" s="15" t="inlineStr">
        <is>
          <t>3) Functional beverage (still/sparkling)</t>
        </is>
      </c>
      <c r="D138" s="15" t="inlineStr">
        <is>
          <t>355 mL can</t>
        </is>
      </c>
      <c r="E138" s="29" t="n">
        <v>18</v>
      </c>
      <c r="F138" s="30" t="n"/>
      <c r="G138" s="31">
        <f>IF(AND(ISNUMBER($F138),ISNUMBER($E138),$E138&lt;&gt;0),$F138/$E138,"")</f>
        <v/>
      </c>
      <c r="H138" s="31">
        <f>IF(AND(ISNUMBER($F138),ISNUMBER($AL138),ISNUMBER($E138),($AL138*$E138)&lt;&gt;0),$F138/($AL138*$E138)*100,"")</f>
        <v/>
      </c>
      <c r="I138" s="32" t="n"/>
      <c r="J138" s="33" t="n"/>
      <c r="K138" s="31">
        <f>IF(AND(ISNUMBER($F138),ISNUMBER($J138)),$F138*(1-$J138),"")</f>
        <v/>
      </c>
      <c r="L138" s="32" t="n"/>
      <c r="M138" s="32" t="n"/>
      <c r="N138" s="31">
        <f>IF(ISNUMBER($F138),($F138-IF(ISNUMBER($AM138),$AM138,0))*(1-IF(ISNUMBER($J138),$J138,0)),"")</f>
        <v/>
      </c>
      <c r="O138" s="15" t="inlineStr">
        <is>
          <t>Lime Watermelon</t>
        </is>
      </c>
      <c r="P138" s="29" t="n">
        <v>0</v>
      </c>
      <c r="Q138" s="29" t="n">
        <v>15</v>
      </c>
      <c r="R138" s="15" t="inlineStr">
        <is>
          <t>Not listed</t>
        </is>
      </c>
      <c r="S138" s="29" t="n">
        <v>9</v>
      </c>
      <c r="T138" s="29" t="n">
        <v>40</v>
      </c>
      <c r="U138" s="15" t="inlineStr">
        <is>
          <t>Fruit juice + a touch of cane</t>
        </is>
      </c>
      <c r="V138" s="15" t="inlineStr">
        <is>
          <t>Live probiotics, real juice, gut health, no stevia</t>
        </is>
      </c>
      <c r="W138" s="32" t="n"/>
      <c r="X138" s="32" t="n"/>
      <c r="Y138" s="32" t="n"/>
      <c r="Z138" s="32" t="n"/>
      <c r="AA138" s="15" t="inlineStr">
        <is>
          <t>Medium</t>
        </is>
      </c>
      <c r="AB138" s="15" t="inlineStr">
        <is>
          <t>Emerging; differentiates on real-juice/no-stevia</t>
        </is>
      </c>
      <c r="AC138" s="15" t="inlineStr">
        <is>
          <t>Probiotic soda with real juice, no stevia</t>
        </is>
      </c>
      <c r="AD138" s="15" t="inlineStr">
        <is>
          <t>Real-juice taste and live probiotics without stevia.</t>
        </is>
      </c>
      <c r="AE138" s="32" t="n"/>
      <c r="AF138" s="34">
        <f>IF(AND(ISNUMBER($P138),ISNUMBER($AL138),$AL138&lt;&gt;0),ROUND($P138/$AL138*100,1),"")</f>
        <v/>
      </c>
      <c r="AG138" s="35">
        <f>IF(AND(ISNUMBER($S138),ISNUMBER($AL138),$AL138&lt;&gt;0),ROUND($S138/$AL138*100,2),"")</f>
        <v/>
      </c>
      <c r="AH138" s="34">
        <f>IF(AND(ISNUMBER($Q138),ISNUMBER($AL138),$AL138&lt;&gt;0),ROUND($Q138/$AL138*100,1),"")</f>
        <v/>
      </c>
      <c r="AI138" s="29">
        <f>IF(ISNUMBER($S138),IF($S138&lt;=1,"Yes","No"),"n/a")</f>
        <v/>
      </c>
      <c r="AJ138" s="29">
        <f>IF(ISNUMBER($S138),ROUND(MAX(0,MIN(100,100-$S138*2.5-IF(ISNUMBER($T138),$T138,0)*0.12+IF($S138&lt;=1,12,0))),0),"")</f>
        <v/>
      </c>
      <c r="AK138" s="29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29" t="n">
        <v>355</v>
      </c>
      <c r="AM138" s="30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Culture Pop</t>
        </is>
      </c>
      <c r="B139" s="15" t="inlineStr">
        <is>
          <t>Culture Pop Probiotic Soda | Lime Watermelon | 24-pack 355mL</t>
        </is>
      </c>
      <c r="C139" s="15" t="inlineStr">
        <is>
          <t>3) Functional beverage (still/sparkling)</t>
        </is>
      </c>
      <c r="D139" s="15" t="inlineStr">
        <is>
          <t>355 mL can</t>
        </is>
      </c>
      <c r="E139" s="29" t="n">
        <v>24</v>
      </c>
      <c r="F139" s="30" t="n"/>
      <c r="G139" s="31">
        <f>IF(AND(ISNUMBER($F139),ISNUMBER($E139),$E139&lt;&gt;0),$F139/$E139,"")</f>
        <v/>
      </c>
      <c r="H139" s="31">
        <f>IF(AND(ISNUMBER($F139),ISNUMBER($AL139),ISNUMBER($E139),($AL139*$E139)&lt;&gt;0),$F139/($AL139*$E139)*100,"")</f>
        <v/>
      </c>
      <c r="I139" s="32" t="n"/>
      <c r="J139" s="33" t="n"/>
      <c r="K139" s="31">
        <f>IF(AND(ISNUMBER($F139),ISNUMBER($J139)),$F139*(1-$J139),"")</f>
        <v/>
      </c>
      <c r="L139" s="32" t="n"/>
      <c r="M139" s="32" t="n"/>
      <c r="N139" s="31">
        <f>IF(ISNUMBER($F139),($F139-IF(ISNUMBER($AM139),$AM139,0))*(1-IF(ISNUMBER($J139),$J139,0)),"")</f>
        <v/>
      </c>
      <c r="O139" s="15" t="inlineStr">
        <is>
          <t>Lime Watermelon</t>
        </is>
      </c>
      <c r="P139" s="29" t="n">
        <v>0</v>
      </c>
      <c r="Q139" s="29" t="n">
        <v>15</v>
      </c>
      <c r="R139" s="15" t="inlineStr">
        <is>
          <t>Not listed</t>
        </is>
      </c>
      <c r="S139" s="29" t="n">
        <v>9</v>
      </c>
      <c r="T139" s="29" t="n">
        <v>40</v>
      </c>
      <c r="U139" s="15" t="inlineStr">
        <is>
          <t>Fruit juice + a touch of cane</t>
        </is>
      </c>
      <c r="V139" s="15" t="inlineStr">
        <is>
          <t>Live probiotics, real juice, gut health, no stevia</t>
        </is>
      </c>
      <c r="W139" s="32" t="n"/>
      <c r="X139" s="32" t="n"/>
      <c r="Y139" s="32" t="n"/>
      <c r="Z139" s="32" t="n"/>
      <c r="AA139" s="15" t="inlineStr">
        <is>
          <t>Medium</t>
        </is>
      </c>
      <c r="AB139" s="15" t="inlineStr">
        <is>
          <t>Emerging; differentiates on real-juice/no-stevia</t>
        </is>
      </c>
      <c r="AC139" s="15" t="inlineStr">
        <is>
          <t>Probiotic soda with real juice, no stevia</t>
        </is>
      </c>
      <c r="AD139" s="15" t="inlineStr">
        <is>
          <t>Real-juice taste and live probiotics without stevia.</t>
        </is>
      </c>
      <c r="AE139" s="32" t="n"/>
      <c r="AF139" s="34">
        <f>IF(AND(ISNUMBER($P139),ISNUMBER($AL139),$AL139&lt;&gt;0),ROUND($P139/$AL139*100,1),"")</f>
        <v/>
      </c>
      <c r="AG139" s="35">
        <f>IF(AND(ISNUMBER($S139),ISNUMBER($AL139),$AL139&lt;&gt;0),ROUND($S139/$AL139*100,2),"")</f>
        <v/>
      </c>
      <c r="AH139" s="34">
        <f>IF(AND(ISNUMBER($Q139),ISNUMBER($AL139),$AL139&lt;&gt;0),ROUND($Q139/$AL139*100,1),"")</f>
        <v/>
      </c>
      <c r="AI139" s="29">
        <f>IF(ISNUMBER($S139),IF($S139&lt;=1,"Yes","No"),"n/a")</f>
        <v/>
      </c>
      <c r="AJ139" s="29">
        <f>IF(ISNUMBER($S139),ROUND(MAX(0,MIN(100,100-$S139*2.5-IF(ISNUMBER($T139),$T139,0)*0.12+IF($S139&lt;=1,12,0))),0),"")</f>
        <v/>
      </c>
      <c r="AK139" s="29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29" t="n">
        <v>355</v>
      </c>
      <c r="AM139" s="30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Culture Pop</t>
        </is>
      </c>
      <c r="B140" s="15" t="inlineStr">
        <is>
          <t>Culture Pop Probiotic Soda | Cherry Pomegranate | single 355mL</t>
        </is>
      </c>
      <c r="C140" s="15" t="inlineStr">
        <is>
          <t>3) Functional beverage (still/sparkling)</t>
        </is>
      </c>
      <c r="D140" s="15" t="inlineStr">
        <is>
          <t>355 mL can</t>
        </is>
      </c>
      <c r="E140" s="29" t="n">
        <v>1</v>
      </c>
      <c r="F140" s="30" t="n"/>
      <c r="G140" s="31">
        <f>IF(AND(ISNUMBER($F140),ISNUMBER($E140),$E140&lt;&gt;0),$F140/$E140,"")</f>
        <v/>
      </c>
      <c r="H140" s="31">
        <f>IF(AND(ISNUMBER($F140),ISNUMBER($AL140),ISNUMBER($E140),($AL140*$E140)&lt;&gt;0),$F140/($AL140*$E140)*100,"")</f>
        <v/>
      </c>
      <c r="I140" s="32" t="n"/>
      <c r="J140" s="33" t="n"/>
      <c r="K140" s="31">
        <f>IF(AND(ISNUMBER($F140),ISNUMBER($J140)),$F140*(1-$J140),"")</f>
        <v/>
      </c>
      <c r="L140" s="32" t="n"/>
      <c r="M140" s="32" t="n"/>
      <c r="N140" s="31">
        <f>IF(ISNUMBER($F140),($F140-IF(ISNUMBER($AM140),$AM140,0))*(1-IF(ISNUMBER($J140),$J140,0)),"")</f>
        <v/>
      </c>
      <c r="O140" s="15" t="inlineStr">
        <is>
          <t>Cherry Pomegranate</t>
        </is>
      </c>
      <c r="P140" s="29" t="n">
        <v>0</v>
      </c>
      <c r="Q140" s="29" t="n">
        <v>15</v>
      </c>
      <c r="R140" s="15" t="inlineStr">
        <is>
          <t>Not listed</t>
        </is>
      </c>
      <c r="S140" s="29" t="n">
        <v>9</v>
      </c>
      <c r="T140" s="29" t="n">
        <v>40</v>
      </c>
      <c r="U140" s="15" t="inlineStr">
        <is>
          <t>Fruit juice + a touch of cane</t>
        </is>
      </c>
      <c r="V140" s="15" t="inlineStr">
        <is>
          <t>Live probiotics, real juice, gut health, no stevia</t>
        </is>
      </c>
      <c r="W140" s="32" t="n"/>
      <c r="X140" s="32" t="n"/>
      <c r="Y140" s="32" t="n"/>
      <c r="Z140" s="32" t="n"/>
      <c r="AA140" s="15" t="inlineStr">
        <is>
          <t>Medium</t>
        </is>
      </c>
      <c r="AB140" s="15" t="inlineStr">
        <is>
          <t>Emerging; differentiates on real-juice/no-stevia</t>
        </is>
      </c>
      <c r="AC140" s="15" t="inlineStr">
        <is>
          <t>Probiotic soda with real juice, no stevia</t>
        </is>
      </c>
      <c r="AD140" s="15" t="inlineStr">
        <is>
          <t>Real-juice taste and live probiotics without stevia.</t>
        </is>
      </c>
      <c r="AE140" s="32" t="n"/>
      <c r="AF140" s="34">
        <f>IF(AND(ISNUMBER($P140),ISNUMBER($AL140),$AL140&lt;&gt;0),ROUND($P140/$AL140*100,1),"")</f>
        <v/>
      </c>
      <c r="AG140" s="35">
        <f>IF(AND(ISNUMBER($S140),ISNUMBER($AL140),$AL140&lt;&gt;0),ROUND($S140/$AL140*100,2),"")</f>
        <v/>
      </c>
      <c r="AH140" s="34">
        <f>IF(AND(ISNUMBER($Q140),ISNUMBER($AL140),$AL140&lt;&gt;0),ROUND($Q140/$AL140*100,1),"")</f>
        <v/>
      </c>
      <c r="AI140" s="29">
        <f>IF(ISNUMBER($S140),IF($S140&lt;=1,"Yes","No"),"n/a")</f>
        <v/>
      </c>
      <c r="AJ140" s="29">
        <f>IF(ISNUMBER($S140),ROUND(MAX(0,MIN(100,100-$S140*2.5-IF(ISNUMBER($T140),$T140,0)*0.12+IF($S140&lt;=1,12,0))),0),"")</f>
        <v/>
      </c>
      <c r="AK140" s="29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29" t="n">
        <v>355</v>
      </c>
      <c r="AM140" s="30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Culture Pop</t>
        </is>
      </c>
      <c r="B141" s="15" t="inlineStr">
        <is>
          <t>Culture Pop Probiotic Soda | Cherry Pomegranate | 8-pack 355mL</t>
        </is>
      </c>
      <c r="C141" s="15" t="inlineStr">
        <is>
          <t>3) Functional beverage (still/sparkling)</t>
        </is>
      </c>
      <c r="D141" s="15" t="inlineStr">
        <is>
          <t>355 mL can</t>
        </is>
      </c>
      <c r="E141" s="29" t="n">
        <v>8</v>
      </c>
      <c r="F141" s="30" t="n"/>
      <c r="G141" s="31">
        <f>IF(AND(ISNUMBER($F141),ISNUMBER($E141),$E141&lt;&gt;0),$F141/$E141,"")</f>
        <v/>
      </c>
      <c r="H141" s="31">
        <f>IF(AND(ISNUMBER($F141),ISNUMBER($AL141),ISNUMBER($E141),($AL141*$E141)&lt;&gt;0),$F141/($AL141*$E141)*100,"")</f>
        <v/>
      </c>
      <c r="I141" s="32" t="n"/>
      <c r="J141" s="33" t="n"/>
      <c r="K141" s="31">
        <f>IF(AND(ISNUMBER($F141),ISNUMBER($J141)),$F141*(1-$J141),"")</f>
        <v/>
      </c>
      <c r="L141" s="32" t="n"/>
      <c r="M141" s="32" t="n"/>
      <c r="N141" s="31">
        <f>IF(ISNUMBER($F141),($F141-IF(ISNUMBER($AM141),$AM141,0))*(1-IF(ISNUMBER($J141),$J141,0)),"")</f>
        <v/>
      </c>
      <c r="O141" s="15" t="inlineStr">
        <is>
          <t>Cherry Pomegranate</t>
        </is>
      </c>
      <c r="P141" s="29" t="n">
        <v>0</v>
      </c>
      <c r="Q141" s="29" t="n">
        <v>15</v>
      </c>
      <c r="R141" s="15" t="inlineStr">
        <is>
          <t>Not listed</t>
        </is>
      </c>
      <c r="S141" s="29" t="n">
        <v>9</v>
      </c>
      <c r="T141" s="29" t="n">
        <v>40</v>
      </c>
      <c r="U141" s="15" t="inlineStr">
        <is>
          <t>Fruit juice + a touch of cane</t>
        </is>
      </c>
      <c r="V141" s="15" t="inlineStr">
        <is>
          <t>Live probiotics, real juice, gut health, no stevia</t>
        </is>
      </c>
      <c r="W141" s="32" t="n"/>
      <c r="X141" s="32" t="n"/>
      <c r="Y141" s="32" t="n"/>
      <c r="Z141" s="32" t="n"/>
      <c r="AA141" s="15" t="inlineStr">
        <is>
          <t>Medium</t>
        </is>
      </c>
      <c r="AB141" s="15" t="inlineStr">
        <is>
          <t>Emerging; differentiates on real-juice/no-stevia</t>
        </is>
      </c>
      <c r="AC141" s="15" t="inlineStr">
        <is>
          <t>Probiotic soda with real juice, no stevia</t>
        </is>
      </c>
      <c r="AD141" s="15" t="inlineStr">
        <is>
          <t>Real-juice taste and live probiotics without stevia.</t>
        </is>
      </c>
      <c r="AE141" s="32" t="n"/>
      <c r="AF141" s="34">
        <f>IF(AND(ISNUMBER($P141),ISNUMBER($AL141),$AL141&lt;&gt;0),ROUND($P141/$AL141*100,1),"")</f>
        <v/>
      </c>
      <c r="AG141" s="35">
        <f>IF(AND(ISNUMBER($S141),ISNUMBER($AL141),$AL141&lt;&gt;0),ROUND($S141/$AL141*100,2),"")</f>
        <v/>
      </c>
      <c r="AH141" s="34">
        <f>IF(AND(ISNUMBER($Q141),ISNUMBER($AL141),$AL141&lt;&gt;0),ROUND($Q141/$AL141*100,1),"")</f>
        <v/>
      </c>
      <c r="AI141" s="29">
        <f>IF(ISNUMBER($S141),IF($S141&lt;=1,"Yes","No"),"n/a")</f>
        <v/>
      </c>
      <c r="AJ141" s="29">
        <f>IF(ISNUMBER($S141),ROUND(MAX(0,MIN(100,100-$S141*2.5-IF(ISNUMBER($T141),$T141,0)*0.12+IF($S141&lt;=1,12,0))),0),"")</f>
        <v/>
      </c>
      <c r="AK141" s="29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29" t="n">
        <v>355</v>
      </c>
      <c r="AM141" s="30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Culture Pop</t>
        </is>
      </c>
      <c r="B142" s="15" t="inlineStr">
        <is>
          <t>Culture Pop Probiotic Soda | Cherry Pomegranate | 12-pack 355mL</t>
        </is>
      </c>
      <c r="C142" s="15" t="inlineStr">
        <is>
          <t>3) Functional beverage (still/sparkling)</t>
        </is>
      </c>
      <c r="D142" s="15" t="inlineStr">
        <is>
          <t>355 mL can</t>
        </is>
      </c>
      <c r="E142" s="29" t="n">
        <v>12</v>
      </c>
      <c r="F142" s="30" t="n"/>
      <c r="G142" s="31">
        <f>IF(AND(ISNUMBER($F142),ISNUMBER($E142),$E142&lt;&gt;0),$F142/$E142,"")</f>
        <v/>
      </c>
      <c r="H142" s="31">
        <f>IF(AND(ISNUMBER($F142),ISNUMBER($AL142),ISNUMBER($E142),($AL142*$E142)&lt;&gt;0),$F142/($AL142*$E142)*100,"")</f>
        <v/>
      </c>
      <c r="I142" s="32" t="n"/>
      <c r="J142" s="33" t="n"/>
      <c r="K142" s="31">
        <f>IF(AND(ISNUMBER($F142),ISNUMBER($J142)),$F142*(1-$J142),"")</f>
        <v/>
      </c>
      <c r="L142" s="32" t="n"/>
      <c r="M142" s="32" t="n"/>
      <c r="N142" s="31">
        <f>IF(ISNUMBER($F142),($F142-IF(ISNUMBER($AM142),$AM142,0))*(1-IF(ISNUMBER($J142),$J142,0)),"")</f>
        <v/>
      </c>
      <c r="O142" s="15" t="inlineStr">
        <is>
          <t>Cherry Pomegranate</t>
        </is>
      </c>
      <c r="P142" s="29" t="n">
        <v>0</v>
      </c>
      <c r="Q142" s="29" t="n">
        <v>15</v>
      </c>
      <c r="R142" s="15" t="inlineStr">
        <is>
          <t>Not listed</t>
        </is>
      </c>
      <c r="S142" s="29" t="n">
        <v>9</v>
      </c>
      <c r="T142" s="29" t="n">
        <v>40</v>
      </c>
      <c r="U142" s="15" t="inlineStr">
        <is>
          <t>Fruit juice + a touch of cane</t>
        </is>
      </c>
      <c r="V142" s="15" t="inlineStr">
        <is>
          <t>Live probiotics, real juice, gut health, no stevia</t>
        </is>
      </c>
      <c r="W142" s="32" t="n"/>
      <c r="X142" s="32" t="n"/>
      <c r="Y142" s="32" t="n"/>
      <c r="Z142" s="32" t="n"/>
      <c r="AA142" s="15" t="inlineStr">
        <is>
          <t>Medium</t>
        </is>
      </c>
      <c r="AB142" s="15" t="inlineStr">
        <is>
          <t>Emerging; differentiates on real-juice/no-stevia</t>
        </is>
      </c>
      <c r="AC142" s="15" t="inlineStr">
        <is>
          <t>Probiotic soda with real juice, no stevia</t>
        </is>
      </c>
      <c r="AD142" s="15" t="inlineStr">
        <is>
          <t>Real-juice taste and live probiotics without stevia.</t>
        </is>
      </c>
      <c r="AE142" s="32" t="n"/>
      <c r="AF142" s="34">
        <f>IF(AND(ISNUMBER($P142),ISNUMBER($AL142),$AL142&lt;&gt;0),ROUND($P142/$AL142*100,1),"")</f>
        <v/>
      </c>
      <c r="AG142" s="35">
        <f>IF(AND(ISNUMBER($S142),ISNUMBER($AL142),$AL142&lt;&gt;0),ROUND($S142/$AL142*100,2),"")</f>
        <v/>
      </c>
      <c r="AH142" s="34">
        <f>IF(AND(ISNUMBER($Q142),ISNUMBER($AL142),$AL142&lt;&gt;0),ROUND($Q142/$AL142*100,1),"")</f>
        <v/>
      </c>
      <c r="AI142" s="29">
        <f>IF(ISNUMBER($S142),IF($S142&lt;=1,"Yes","No"),"n/a")</f>
        <v/>
      </c>
      <c r="AJ142" s="29">
        <f>IF(ISNUMBER($S142),ROUND(MAX(0,MIN(100,100-$S142*2.5-IF(ISNUMBER($T142),$T142,0)*0.12+IF($S142&lt;=1,12,0))),0),"")</f>
        <v/>
      </c>
      <c r="AK142" s="29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29" t="n">
        <v>355</v>
      </c>
      <c r="AM142" s="30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Culture Pop</t>
        </is>
      </c>
      <c r="B143" s="15" t="inlineStr">
        <is>
          <t>Culture Pop Probiotic Soda | Cherry Pomegranate | 15-pack 355mL</t>
        </is>
      </c>
      <c r="C143" s="15" t="inlineStr">
        <is>
          <t>3) Functional beverage (still/sparkling)</t>
        </is>
      </c>
      <c r="D143" s="15" t="inlineStr">
        <is>
          <t>355 mL can</t>
        </is>
      </c>
      <c r="E143" s="29" t="n">
        <v>15</v>
      </c>
      <c r="F143" s="30" t="n"/>
      <c r="G143" s="31">
        <f>IF(AND(ISNUMBER($F143),ISNUMBER($E143),$E143&lt;&gt;0),$F143/$E143,"")</f>
        <v/>
      </c>
      <c r="H143" s="31">
        <f>IF(AND(ISNUMBER($F143),ISNUMBER($AL143),ISNUMBER($E143),($AL143*$E143)&lt;&gt;0),$F143/($AL143*$E143)*100,"")</f>
        <v/>
      </c>
      <c r="I143" s="32" t="n"/>
      <c r="J143" s="33" t="n"/>
      <c r="K143" s="31">
        <f>IF(AND(ISNUMBER($F143),ISNUMBER($J143)),$F143*(1-$J143),"")</f>
        <v/>
      </c>
      <c r="L143" s="32" t="n"/>
      <c r="M143" s="32" t="n"/>
      <c r="N143" s="31">
        <f>IF(ISNUMBER($F143),($F143-IF(ISNUMBER($AM143),$AM143,0))*(1-IF(ISNUMBER($J143),$J143,0)),"")</f>
        <v/>
      </c>
      <c r="O143" s="15" t="inlineStr">
        <is>
          <t>Cherry Pomegranate</t>
        </is>
      </c>
      <c r="P143" s="29" t="n">
        <v>0</v>
      </c>
      <c r="Q143" s="29" t="n">
        <v>15</v>
      </c>
      <c r="R143" s="15" t="inlineStr">
        <is>
          <t>Not listed</t>
        </is>
      </c>
      <c r="S143" s="29" t="n">
        <v>9</v>
      </c>
      <c r="T143" s="29" t="n">
        <v>40</v>
      </c>
      <c r="U143" s="15" t="inlineStr">
        <is>
          <t>Fruit juice + a touch of cane</t>
        </is>
      </c>
      <c r="V143" s="15" t="inlineStr">
        <is>
          <t>Live probiotics, real juice, gut health, no stevia</t>
        </is>
      </c>
      <c r="W143" s="32" t="n"/>
      <c r="X143" s="32" t="n"/>
      <c r="Y143" s="32" t="n"/>
      <c r="Z143" s="32" t="n"/>
      <c r="AA143" s="15" t="inlineStr">
        <is>
          <t>Medium</t>
        </is>
      </c>
      <c r="AB143" s="15" t="inlineStr">
        <is>
          <t>Emerging; differentiates on real-juice/no-stevia</t>
        </is>
      </c>
      <c r="AC143" s="15" t="inlineStr">
        <is>
          <t>Probiotic soda with real juice, no stevia</t>
        </is>
      </c>
      <c r="AD143" s="15" t="inlineStr">
        <is>
          <t>Real-juice taste and live probiotics without stevia.</t>
        </is>
      </c>
      <c r="AE143" s="32" t="n"/>
      <c r="AF143" s="34">
        <f>IF(AND(ISNUMBER($P143),ISNUMBER($AL143),$AL143&lt;&gt;0),ROUND($P143/$AL143*100,1),"")</f>
        <v/>
      </c>
      <c r="AG143" s="35">
        <f>IF(AND(ISNUMBER($S143),ISNUMBER($AL143),$AL143&lt;&gt;0),ROUND($S143/$AL143*100,2),"")</f>
        <v/>
      </c>
      <c r="AH143" s="34">
        <f>IF(AND(ISNUMBER($Q143),ISNUMBER($AL143),$AL143&lt;&gt;0),ROUND($Q143/$AL143*100,1),"")</f>
        <v/>
      </c>
      <c r="AI143" s="29">
        <f>IF(ISNUMBER($S143),IF($S143&lt;=1,"Yes","No"),"n/a")</f>
        <v/>
      </c>
      <c r="AJ143" s="29">
        <f>IF(ISNUMBER($S143),ROUND(MAX(0,MIN(100,100-$S143*2.5-IF(ISNUMBER($T143),$T143,0)*0.12+IF($S143&lt;=1,12,0))),0),"")</f>
        <v/>
      </c>
      <c r="AK143" s="29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29" t="n">
        <v>355</v>
      </c>
      <c r="AM143" s="30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Culture Pop</t>
        </is>
      </c>
      <c r="B144" s="15" t="inlineStr">
        <is>
          <t>Culture Pop Probiotic Soda | Cherry Pomegranate | 18-pack 355mL</t>
        </is>
      </c>
      <c r="C144" s="15" t="inlineStr">
        <is>
          <t>3) Functional beverage (still/sparkling)</t>
        </is>
      </c>
      <c r="D144" s="15" t="inlineStr">
        <is>
          <t>355 mL can</t>
        </is>
      </c>
      <c r="E144" s="29" t="n">
        <v>18</v>
      </c>
      <c r="F144" s="30" t="n"/>
      <c r="G144" s="31">
        <f>IF(AND(ISNUMBER($F144),ISNUMBER($E144),$E144&lt;&gt;0),$F144/$E144,"")</f>
        <v/>
      </c>
      <c r="H144" s="31">
        <f>IF(AND(ISNUMBER($F144),ISNUMBER($AL144),ISNUMBER($E144),($AL144*$E144)&lt;&gt;0),$F144/($AL144*$E144)*100,"")</f>
        <v/>
      </c>
      <c r="I144" s="32" t="n"/>
      <c r="J144" s="33" t="n"/>
      <c r="K144" s="31">
        <f>IF(AND(ISNUMBER($F144),ISNUMBER($J144)),$F144*(1-$J144),"")</f>
        <v/>
      </c>
      <c r="L144" s="32" t="n"/>
      <c r="M144" s="32" t="n"/>
      <c r="N144" s="31">
        <f>IF(ISNUMBER($F144),($F144-IF(ISNUMBER($AM144),$AM144,0))*(1-IF(ISNUMBER($J144),$J144,0)),"")</f>
        <v/>
      </c>
      <c r="O144" s="15" t="inlineStr">
        <is>
          <t>Cherry Pomegranate</t>
        </is>
      </c>
      <c r="P144" s="29" t="n">
        <v>0</v>
      </c>
      <c r="Q144" s="29" t="n">
        <v>15</v>
      </c>
      <c r="R144" s="15" t="inlineStr">
        <is>
          <t>Not listed</t>
        </is>
      </c>
      <c r="S144" s="29" t="n">
        <v>9</v>
      </c>
      <c r="T144" s="29" t="n">
        <v>40</v>
      </c>
      <c r="U144" s="15" t="inlineStr">
        <is>
          <t>Fruit juice + a touch of cane</t>
        </is>
      </c>
      <c r="V144" s="15" t="inlineStr">
        <is>
          <t>Live probiotics, real juice, gut health, no stevia</t>
        </is>
      </c>
      <c r="W144" s="32" t="n"/>
      <c r="X144" s="32" t="n"/>
      <c r="Y144" s="32" t="n"/>
      <c r="Z144" s="32" t="n"/>
      <c r="AA144" s="15" t="inlineStr">
        <is>
          <t>Medium</t>
        </is>
      </c>
      <c r="AB144" s="15" t="inlineStr">
        <is>
          <t>Emerging; differentiates on real-juice/no-stevia</t>
        </is>
      </c>
      <c r="AC144" s="15" t="inlineStr">
        <is>
          <t>Probiotic soda with real juice, no stevia</t>
        </is>
      </c>
      <c r="AD144" s="15" t="inlineStr">
        <is>
          <t>Real-juice taste and live probiotics without stevia.</t>
        </is>
      </c>
      <c r="AE144" s="32" t="n"/>
      <c r="AF144" s="34">
        <f>IF(AND(ISNUMBER($P144),ISNUMBER($AL144),$AL144&lt;&gt;0),ROUND($P144/$AL144*100,1),"")</f>
        <v/>
      </c>
      <c r="AG144" s="35">
        <f>IF(AND(ISNUMBER($S144),ISNUMBER($AL144),$AL144&lt;&gt;0),ROUND($S144/$AL144*100,2),"")</f>
        <v/>
      </c>
      <c r="AH144" s="34">
        <f>IF(AND(ISNUMBER($Q144),ISNUMBER($AL144),$AL144&lt;&gt;0),ROUND($Q144/$AL144*100,1),"")</f>
        <v/>
      </c>
      <c r="AI144" s="29">
        <f>IF(ISNUMBER($S144),IF($S144&lt;=1,"Yes","No"),"n/a")</f>
        <v/>
      </c>
      <c r="AJ144" s="29">
        <f>IF(ISNUMBER($S144),ROUND(MAX(0,MIN(100,100-$S144*2.5-IF(ISNUMBER($T144),$T144,0)*0.12+IF($S144&lt;=1,12,0))),0),"")</f>
        <v/>
      </c>
      <c r="AK144" s="29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29" t="n">
        <v>355</v>
      </c>
      <c r="AM144" s="30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Culture Pop</t>
        </is>
      </c>
      <c r="B145" s="15" t="inlineStr">
        <is>
          <t>Culture Pop Probiotic Soda | Cherry Pomegranate | 24-pack 355mL</t>
        </is>
      </c>
      <c r="C145" s="15" t="inlineStr">
        <is>
          <t>3) Functional beverage (still/sparkling)</t>
        </is>
      </c>
      <c r="D145" s="15" t="inlineStr">
        <is>
          <t>355 mL can</t>
        </is>
      </c>
      <c r="E145" s="29" t="n">
        <v>24</v>
      </c>
      <c r="F145" s="30" t="n"/>
      <c r="G145" s="31">
        <f>IF(AND(ISNUMBER($F145),ISNUMBER($E145),$E145&lt;&gt;0),$F145/$E145,"")</f>
        <v/>
      </c>
      <c r="H145" s="31">
        <f>IF(AND(ISNUMBER($F145),ISNUMBER($AL145),ISNUMBER($E145),($AL145*$E145)&lt;&gt;0),$F145/($AL145*$E145)*100,"")</f>
        <v/>
      </c>
      <c r="I145" s="32" t="n"/>
      <c r="J145" s="33" t="n"/>
      <c r="K145" s="31">
        <f>IF(AND(ISNUMBER($F145),ISNUMBER($J145)),$F145*(1-$J145),"")</f>
        <v/>
      </c>
      <c r="L145" s="32" t="n"/>
      <c r="M145" s="32" t="n"/>
      <c r="N145" s="31">
        <f>IF(ISNUMBER($F145),($F145-IF(ISNUMBER($AM145),$AM145,0))*(1-IF(ISNUMBER($J145),$J145,0)),"")</f>
        <v/>
      </c>
      <c r="O145" s="15" t="inlineStr">
        <is>
          <t>Cherry Pomegranate</t>
        </is>
      </c>
      <c r="P145" s="29" t="n">
        <v>0</v>
      </c>
      <c r="Q145" s="29" t="n">
        <v>15</v>
      </c>
      <c r="R145" s="15" t="inlineStr">
        <is>
          <t>Not listed</t>
        </is>
      </c>
      <c r="S145" s="29" t="n">
        <v>9</v>
      </c>
      <c r="T145" s="29" t="n">
        <v>40</v>
      </c>
      <c r="U145" s="15" t="inlineStr">
        <is>
          <t>Fruit juice + a touch of cane</t>
        </is>
      </c>
      <c r="V145" s="15" t="inlineStr">
        <is>
          <t>Live probiotics, real juice, gut health, no stevia</t>
        </is>
      </c>
      <c r="W145" s="32" t="n"/>
      <c r="X145" s="32" t="n"/>
      <c r="Y145" s="32" t="n"/>
      <c r="Z145" s="32" t="n"/>
      <c r="AA145" s="15" t="inlineStr">
        <is>
          <t>Medium</t>
        </is>
      </c>
      <c r="AB145" s="15" t="inlineStr">
        <is>
          <t>Emerging; differentiates on real-juice/no-stevia</t>
        </is>
      </c>
      <c r="AC145" s="15" t="inlineStr">
        <is>
          <t>Probiotic soda with real juice, no stevia</t>
        </is>
      </c>
      <c r="AD145" s="15" t="inlineStr">
        <is>
          <t>Real-juice taste and live probiotics without stevia.</t>
        </is>
      </c>
      <c r="AE145" s="32" t="n"/>
      <c r="AF145" s="34">
        <f>IF(AND(ISNUMBER($P145),ISNUMBER($AL145),$AL145&lt;&gt;0),ROUND($P145/$AL145*100,1),"")</f>
        <v/>
      </c>
      <c r="AG145" s="35">
        <f>IF(AND(ISNUMBER($S145),ISNUMBER($AL145),$AL145&lt;&gt;0),ROUND($S145/$AL145*100,2),"")</f>
        <v/>
      </c>
      <c r="AH145" s="34">
        <f>IF(AND(ISNUMBER($Q145),ISNUMBER($AL145),$AL145&lt;&gt;0),ROUND($Q145/$AL145*100,1),"")</f>
        <v/>
      </c>
      <c r="AI145" s="29">
        <f>IF(ISNUMBER($S145),IF($S145&lt;=1,"Yes","No"),"n/a")</f>
        <v/>
      </c>
      <c r="AJ145" s="29">
        <f>IF(ISNUMBER($S145),ROUND(MAX(0,MIN(100,100-$S145*2.5-IF(ISNUMBER($T145),$T145,0)*0.12+IF($S145&lt;=1,12,0))),0),"")</f>
        <v/>
      </c>
      <c r="AK145" s="29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29" t="n">
        <v>355</v>
      </c>
      <c r="AM145" s="30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Mayawell</t>
        </is>
      </c>
      <c r="B146" s="15" t="inlineStr">
        <is>
          <t>Mayawell Prebiotic Soda | Strawberry Hibiscus | single 355mL</t>
        </is>
      </c>
      <c r="C146" s="15" t="inlineStr">
        <is>
          <t>3) Functional beverage (still/sparkling)</t>
        </is>
      </c>
      <c r="D146" s="15" t="inlineStr">
        <is>
          <t>355 mL can</t>
        </is>
      </c>
      <c r="E146" s="29" t="n">
        <v>1</v>
      </c>
      <c r="F146" s="30" t="n"/>
      <c r="G146" s="31">
        <f>IF(AND(ISNUMBER($F146),ISNUMBER($E146),$E146&lt;&gt;0),$F146/$E146,"")</f>
        <v/>
      </c>
      <c r="H146" s="31">
        <f>IF(AND(ISNUMBER($F146),ISNUMBER($AL146),ISNUMBER($E146),($AL146*$E146)&lt;&gt;0),$F146/($AL146*$E146)*100,"")</f>
        <v/>
      </c>
      <c r="I146" s="32" t="n"/>
      <c r="J146" s="33" t="n"/>
      <c r="K146" s="31">
        <f>IF(AND(ISNUMBER($F146),ISNUMBER($J146)),$F146*(1-$J146),"")</f>
        <v/>
      </c>
      <c r="L146" s="32" t="n"/>
      <c r="M146" s="32" t="n"/>
      <c r="N146" s="31">
        <f>IF(ISNUMBER($F146),($F146-IF(ISNUMBER($AM146),$AM146,0))*(1-IF(ISNUMBER($J146),$J146,0)),"")</f>
        <v/>
      </c>
      <c r="O146" s="15" t="inlineStr">
        <is>
          <t>Strawberry Hibiscus</t>
        </is>
      </c>
      <c r="P146" s="29" t="n">
        <v>0</v>
      </c>
      <c r="Q146" s="29" t="n">
        <v>20</v>
      </c>
      <c r="R146" s="15" t="inlineStr">
        <is>
          <t>Not listed</t>
        </is>
      </c>
      <c r="S146" s="29" t="n">
        <v>6</v>
      </c>
      <c r="T146" s="29" t="n">
        <v>40</v>
      </c>
      <c r="U146" s="15" t="inlineStr">
        <is>
          <t>Agave inulin</t>
        </is>
      </c>
      <c r="V146" s="15" t="inlineStr">
        <is>
          <t>Prebiotic agave fiber, gut health, low sugar, Latino-owned</t>
        </is>
      </c>
      <c r="W146" s="32" t="n"/>
      <c r="X146" s="32" t="n"/>
      <c r="Y146" s="32" t="n"/>
      <c r="Z146" s="32" t="n"/>
      <c r="AA146" s="15" t="inlineStr">
        <is>
          <t>Low</t>
        </is>
      </c>
      <c r="AB146" s="15" t="inlineStr">
        <is>
          <t>Small emerging brand; limited footprint</t>
        </is>
      </c>
      <c r="AC146" s="15" t="inlineStr">
        <is>
          <t>Agave-fiber prebiotic soda with bold flavours</t>
        </is>
      </c>
      <c r="AD146" s="15" t="inlineStr">
        <is>
          <t>Distinctive agave-fiber prebiotic and adventurous flavours.</t>
        </is>
      </c>
      <c r="AE146" s="32" t="n"/>
      <c r="AF146" s="34">
        <f>IF(AND(ISNUMBER($P146),ISNUMBER($AL146),$AL146&lt;&gt;0),ROUND($P146/$AL146*100,1),"")</f>
        <v/>
      </c>
      <c r="AG146" s="35">
        <f>IF(AND(ISNUMBER($S146),ISNUMBER($AL146),$AL146&lt;&gt;0),ROUND($S146/$AL146*100,2),"")</f>
        <v/>
      </c>
      <c r="AH146" s="34">
        <f>IF(AND(ISNUMBER($Q146),ISNUMBER($AL146),$AL146&lt;&gt;0),ROUND($Q146/$AL146*100,1),"")</f>
        <v/>
      </c>
      <c r="AI146" s="29">
        <f>IF(ISNUMBER($S146),IF($S146&lt;=1,"Yes","No"),"n/a")</f>
        <v/>
      </c>
      <c r="AJ146" s="29">
        <f>IF(ISNUMBER($S146),ROUND(MAX(0,MIN(100,100-$S146*2.5-IF(ISNUMBER($T146),$T146,0)*0.12+IF($S146&lt;=1,12,0))),0),"")</f>
        <v/>
      </c>
      <c r="AK146" s="29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29" t="n">
        <v>355</v>
      </c>
      <c r="AM146" s="30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Mayawell</t>
        </is>
      </c>
      <c r="B147" s="15" t="inlineStr">
        <is>
          <t>Mayawell Prebiotic Soda | Strawberry Hibiscus | 8-pack 355mL</t>
        </is>
      </c>
      <c r="C147" s="15" t="inlineStr">
        <is>
          <t>3) Functional beverage (still/sparkling)</t>
        </is>
      </c>
      <c r="D147" s="15" t="inlineStr">
        <is>
          <t>355 mL can</t>
        </is>
      </c>
      <c r="E147" s="29" t="n">
        <v>8</v>
      </c>
      <c r="F147" s="30" t="n"/>
      <c r="G147" s="31">
        <f>IF(AND(ISNUMBER($F147),ISNUMBER($E147),$E147&lt;&gt;0),$F147/$E147,"")</f>
        <v/>
      </c>
      <c r="H147" s="31">
        <f>IF(AND(ISNUMBER($F147),ISNUMBER($AL147),ISNUMBER($E147),($AL147*$E147)&lt;&gt;0),$F147/($AL147*$E147)*100,"")</f>
        <v/>
      </c>
      <c r="I147" s="32" t="n"/>
      <c r="J147" s="33" t="n"/>
      <c r="K147" s="31">
        <f>IF(AND(ISNUMBER($F147),ISNUMBER($J147)),$F147*(1-$J147),"")</f>
        <v/>
      </c>
      <c r="L147" s="32" t="n"/>
      <c r="M147" s="32" t="n"/>
      <c r="N147" s="31">
        <f>IF(ISNUMBER($F147),($F147-IF(ISNUMBER($AM147),$AM147,0))*(1-IF(ISNUMBER($J147),$J147,0)),"")</f>
        <v/>
      </c>
      <c r="O147" s="15" t="inlineStr">
        <is>
          <t>Strawberry Hibiscus</t>
        </is>
      </c>
      <c r="P147" s="29" t="n">
        <v>0</v>
      </c>
      <c r="Q147" s="29" t="n">
        <v>20</v>
      </c>
      <c r="R147" s="15" t="inlineStr">
        <is>
          <t>Not listed</t>
        </is>
      </c>
      <c r="S147" s="29" t="n">
        <v>6</v>
      </c>
      <c r="T147" s="29" t="n">
        <v>40</v>
      </c>
      <c r="U147" s="15" t="inlineStr">
        <is>
          <t>Agave inulin</t>
        </is>
      </c>
      <c r="V147" s="15" t="inlineStr">
        <is>
          <t>Prebiotic agave fiber, gut health, low sugar, Latino-owned</t>
        </is>
      </c>
      <c r="W147" s="32" t="n"/>
      <c r="X147" s="32" t="n"/>
      <c r="Y147" s="32" t="n"/>
      <c r="Z147" s="32" t="n"/>
      <c r="AA147" s="15" t="inlineStr">
        <is>
          <t>Low</t>
        </is>
      </c>
      <c r="AB147" s="15" t="inlineStr">
        <is>
          <t>Small emerging brand; limited footprint</t>
        </is>
      </c>
      <c r="AC147" s="15" t="inlineStr">
        <is>
          <t>Agave-fiber prebiotic soda with bold flavours</t>
        </is>
      </c>
      <c r="AD147" s="15" t="inlineStr">
        <is>
          <t>Distinctive agave-fiber prebiotic and adventurous flavours.</t>
        </is>
      </c>
      <c r="AE147" s="32" t="n"/>
      <c r="AF147" s="34">
        <f>IF(AND(ISNUMBER($P147),ISNUMBER($AL147),$AL147&lt;&gt;0),ROUND($P147/$AL147*100,1),"")</f>
        <v/>
      </c>
      <c r="AG147" s="35">
        <f>IF(AND(ISNUMBER($S147),ISNUMBER($AL147),$AL147&lt;&gt;0),ROUND($S147/$AL147*100,2),"")</f>
        <v/>
      </c>
      <c r="AH147" s="34">
        <f>IF(AND(ISNUMBER($Q147),ISNUMBER($AL147),$AL147&lt;&gt;0),ROUND($Q147/$AL147*100,1),"")</f>
        <v/>
      </c>
      <c r="AI147" s="29">
        <f>IF(ISNUMBER($S147),IF($S147&lt;=1,"Yes","No"),"n/a")</f>
        <v/>
      </c>
      <c r="AJ147" s="29">
        <f>IF(ISNUMBER($S147),ROUND(MAX(0,MIN(100,100-$S147*2.5-IF(ISNUMBER($T147),$T147,0)*0.12+IF($S147&lt;=1,12,0))),0),"")</f>
        <v/>
      </c>
      <c r="AK147" s="29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29" t="n">
        <v>355</v>
      </c>
      <c r="AM147" s="30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Mayawell</t>
        </is>
      </c>
      <c r="B148" s="15" t="inlineStr">
        <is>
          <t>Mayawell Prebiotic Soda | Strawberry Hibiscus | 12-pack 355mL</t>
        </is>
      </c>
      <c r="C148" s="15" t="inlineStr">
        <is>
          <t>3) Functional beverage (still/sparkling)</t>
        </is>
      </c>
      <c r="D148" s="15" t="inlineStr">
        <is>
          <t>355 mL can</t>
        </is>
      </c>
      <c r="E148" s="29" t="n">
        <v>12</v>
      </c>
      <c r="F148" s="30" t="n"/>
      <c r="G148" s="31">
        <f>IF(AND(ISNUMBER($F148),ISNUMBER($E148),$E148&lt;&gt;0),$F148/$E148,"")</f>
        <v/>
      </c>
      <c r="H148" s="31">
        <f>IF(AND(ISNUMBER($F148),ISNUMBER($AL148),ISNUMBER($E148),($AL148*$E148)&lt;&gt;0),$F148/($AL148*$E148)*100,"")</f>
        <v/>
      </c>
      <c r="I148" s="32" t="n"/>
      <c r="J148" s="33" t="n"/>
      <c r="K148" s="31">
        <f>IF(AND(ISNUMBER($F148),ISNUMBER($J148)),$F148*(1-$J148),"")</f>
        <v/>
      </c>
      <c r="L148" s="32" t="n"/>
      <c r="M148" s="32" t="n"/>
      <c r="N148" s="31">
        <f>IF(ISNUMBER($F148),($F148-IF(ISNUMBER($AM148),$AM148,0))*(1-IF(ISNUMBER($J148),$J148,0)),"")</f>
        <v/>
      </c>
      <c r="O148" s="15" t="inlineStr">
        <is>
          <t>Strawberry Hibiscus</t>
        </is>
      </c>
      <c r="P148" s="29" t="n">
        <v>0</v>
      </c>
      <c r="Q148" s="29" t="n">
        <v>20</v>
      </c>
      <c r="R148" s="15" t="inlineStr">
        <is>
          <t>Not listed</t>
        </is>
      </c>
      <c r="S148" s="29" t="n">
        <v>6</v>
      </c>
      <c r="T148" s="29" t="n">
        <v>40</v>
      </c>
      <c r="U148" s="15" t="inlineStr">
        <is>
          <t>Agave inulin</t>
        </is>
      </c>
      <c r="V148" s="15" t="inlineStr">
        <is>
          <t>Prebiotic agave fiber, gut health, low sugar, Latino-owned</t>
        </is>
      </c>
      <c r="W148" s="32" t="n"/>
      <c r="X148" s="32" t="n"/>
      <c r="Y148" s="32" t="n"/>
      <c r="Z148" s="32" t="n"/>
      <c r="AA148" s="15" t="inlineStr">
        <is>
          <t>Low</t>
        </is>
      </c>
      <c r="AB148" s="15" t="inlineStr">
        <is>
          <t>Small emerging brand; limited footprint</t>
        </is>
      </c>
      <c r="AC148" s="15" t="inlineStr">
        <is>
          <t>Agave-fiber prebiotic soda with bold flavours</t>
        </is>
      </c>
      <c r="AD148" s="15" t="inlineStr">
        <is>
          <t>Distinctive agave-fiber prebiotic and adventurous flavours.</t>
        </is>
      </c>
      <c r="AE148" s="32" t="n"/>
      <c r="AF148" s="34">
        <f>IF(AND(ISNUMBER($P148),ISNUMBER($AL148),$AL148&lt;&gt;0),ROUND($P148/$AL148*100,1),"")</f>
        <v/>
      </c>
      <c r="AG148" s="35">
        <f>IF(AND(ISNUMBER($S148),ISNUMBER($AL148),$AL148&lt;&gt;0),ROUND($S148/$AL148*100,2),"")</f>
        <v/>
      </c>
      <c r="AH148" s="34">
        <f>IF(AND(ISNUMBER($Q148),ISNUMBER($AL148),$AL148&lt;&gt;0),ROUND($Q148/$AL148*100,1),"")</f>
        <v/>
      </c>
      <c r="AI148" s="29">
        <f>IF(ISNUMBER($S148),IF($S148&lt;=1,"Yes","No"),"n/a")</f>
        <v/>
      </c>
      <c r="AJ148" s="29">
        <f>IF(ISNUMBER($S148),ROUND(MAX(0,MIN(100,100-$S148*2.5-IF(ISNUMBER($T148),$T148,0)*0.12+IF($S148&lt;=1,12,0))),0),"")</f>
        <v/>
      </c>
      <c r="AK148" s="29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29" t="n">
        <v>355</v>
      </c>
      <c r="AM148" s="30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Mayawell</t>
        </is>
      </c>
      <c r="B149" s="15" t="inlineStr">
        <is>
          <t>Mayawell Prebiotic Soda | Strawberry Hibiscus | 15-pack 355mL</t>
        </is>
      </c>
      <c r="C149" s="15" t="inlineStr">
        <is>
          <t>3) Functional beverage (still/sparkling)</t>
        </is>
      </c>
      <c r="D149" s="15" t="inlineStr">
        <is>
          <t>355 mL can</t>
        </is>
      </c>
      <c r="E149" s="29" t="n">
        <v>15</v>
      </c>
      <c r="F149" s="30" t="n"/>
      <c r="G149" s="31">
        <f>IF(AND(ISNUMBER($F149),ISNUMBER($E149),$E149&lt;&gt;0),$F149/$E149,"")</f>
        <v/>
      </c>
      <c r="H149" s="31">
        <f>IF(AND(ISNUMBER($F149),ISNUMBER($AL149),ISNUMBER($E149),($AL149*$E149)&lt;&gt;0),$F149/($AL149*$E149)*100,"")</f>
        <v/>
      </c>
      <c r="I149" s="32" t="n"/>
      <c r="J149" s="33" t="n"/>
      <c r="K149" s="31">
        <f>IF(AND(ISNUMBER($F149),ISNUMBER($J149)),$F149*(1-$J149),"")</f>
        <v/>
      </c>
      <c r="L149" s="32" t="n"/>
      <c r="M149" s="32" t="n"/>
      <c r="N149" s="31">
        <f>IF(ISNUMBER($F149),($F149-IF(ISNUMBER($AM149),$AM149,0))*(1-IF(ISNUMBER($J149),$J149,0)),"")</f>
        <v/>
      </c>
      <c r="O149" s="15" t="inlineStr">
        <is>
          <t>Strawberry Hibiscus</t>
        </is>
      </c>
      <c r="P149" s="29" t="n">
        <v>0</v>
      </c>
      <c r="Q149" s="29" t="n">
        <v>20</v>
      </c>
      <c r="R149" s="15" t="inlineStr">
        <is>
          <t>Not listed</t>
        </is>
      </c>
      <c r="S149" s="29" t="n">
        <v>6</v>
      </c>
      <c r="T149" s="29" t="n">
        <v>40</v>
      </c>
      <c r="U149" s="15" t="inlineStr">
        <is>
          <t>Agave inulin</t>
        </is>
      </c>
      <c r="V149" s="15" t="inlineStr">
        <is>
          <t>Prebiotic agave fiber, gut health, low sugar, Latino-owned</t>
        </is>
      </c>
      <c r="W149" s="32" t="n"/>
      <c r="X149" s="32" t="n"/>
      <c r="Y149" s="32" t="n"/>
      <c r="Z149" s="32" t="n"/>
      <c r="AA149" s="15" t="inlineStr">
        <is>
          <t>Low</t>
        </is>
      </c>
      <c r="AB149" s="15" t="inlineStr">
        <is>
          <t>Small emerging brand; limited footprint</t>
        </is>
      </c>
      <c r="AC149" s="15" t="inlineStr">
        <is>
          <t>Agave-fiber prebiotic soda with bold flavours</t>
        </is>
      </c>
      <c r="AD149" s="15" t="inlineStr">
        <is>
          <t>Distinctive agave-fiber prebiotic and adventurous flavours.</t>
        </is>
      </c>
      <c r="AE149" s="32" t="n"/>
      <c r="AF149" s="34">
        <f>IF(AND(ISNUMBER($P149),ISNUMBER($AL149),$AL149&lt;&gt;0),ROUND($P149/$AL149*100,1),"")</f>
        <v/>
      </c>
      <c r="AG149" s="35">
        <f>IF(AND(ISNUMBER($S149),ISNUMBER($AL149),$AL149&lt;&gt;0),ROUND($S149/$AL149*100,2),"")</f>
        <v/>
      </c>
      <c r="AH149" s="34">
        <f>IF(AND(ISNUMBER($Q149),ISNUMBER($AL149),$AL149&lt;&gt;0),ROUND($Q149/$AL149*100,1),"")</f>
        <v/>
      </c>
      <c r="AI149" s="29">
        <f>IF(ISNUMBER($S149),IF($S149&lt;=1,"Yes","No"),"n/a")</f>
        <v/>
      </c>
      <c r="AJ149" s="29">
        <f>IF(ISNUMBER($S149),ROUND(MAX(0,MIN(100,100-$S149*2.5-IF(ISNUMBER($T149),$T149,0)*0.12+IF($S149&lt;=1,12,0))),0),"")</f>
        <v/>
      </c>
      <c r="AK149" s="29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29" t="n">
        <v>355</v>
      </c>
      <c r="AM149" s="30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Mayawell</t>
        </is>
      </c>
      <c r="B150" s="15" t="inlineStr">
        <is>
          <t>Mayawell Prebiotic Soda | Strawberry Hibiscus | 18-pack 355mL</t>
        </is>
      </c>
      <c r="C150" s="15" t="inlineStr">
        <is>
          <t>3) Functional beverage (still/sparkling)</t>
        </is>
      </c>
      <c r="D150" s="15" t="inlineStr">
        <is>
          <t>355 mL can</t>
        </is>
      </c>
      <c r="E150" s="29" t="n">
        <v>18</v>
      </c>
      <c r="F150" s="30" t="n"/>
      <c r="G150" s="31">
        <f>IF(AND(ISNUMBER($F150),ISNUMBER($E150),$E150&lt;&gt;0),$F150/$E150,"")</f>
        <v/>
      </c>
      <c r="H150" s="31">
        <f>IF(AND(ISNUMBER($F150),ISNUMBER($AL150),ISNUMBER($E150),($AL150*$E150)&lt;&gt;0),$F150/($AL150*$E150)*100,"")</f>
        <v/>
      </c>
      <c r="I150" s="32" t="n"/>
      <c r="J150" s="33" t="n"/>
      <c r="K150" s="31">
        <f>IF(AND(ISNUMBER($F150),ISNUMBER($J150)),$F150*(1-$J150),"")</f>
        <v/>
      </c>
      <c r="L150" s="32" t="n"/>
      <c r="M150" s="32" t="n"/>
      <c r="N150" s="31">
        <f>IF(ISNUMBER($F150),($F150-IF(ISNUMBER($AM150),$AM150,0))*(1-IF(ISNUMBER($J150),$J150,0)),"")</f>
        <v/>
      </c>
      <c r="O150" s="15" t="inlineStr">
        <is>
          <t>Strawberry Hibiscus</t>
        </is>
      </c>
      <c r="P150" s="29" t="n">
        <v>0</v>
      </c>
      <c r="Q150" s="29" t="n">
        <v>20</v>
      </c>
      <c r="R150" s="15" t="inlineStr">
        <is>
          <t>Not listed</t>
        </is>
      </c>
      <c r="S150" s="29" t="n">
        <v>6</v>
      </c>
      <c r="T150" s="29" t="n">
        <v>40</v>
      </c>
      <c r="U150" s="15" t="inlineStr">
        <is>
          <t>Agave inulin</t>
        </is>
      </c>
      <c r="V150" s="15" t="inlineStr">
        <is>
          <t>Prebiotic agave fiber, gut health, low sugar, Latino-owned</t>
        </is>
      </c>
      <c r="W150" s="32" t="n"/>
      <c r="X150" s="32" t="n"/>
      <c r="Y150" s="32" t="n"/>
      <c r="Z150" s="32" t="n"/>
      <c r="AA150" s="15" t="inlineStr">
        <is>
          <t>Low</t>
        </is>
      </c>
      <c r="AB150" s="15" t="inlineStr">
        <is>
          <t>Small emerging brand; limited footprint</t>
        </is>
      </c>
      <c r="AC150" s="15" t="inlineStr">
        <is>
          <t>Agave-fiber prebiotic soda with bold flavours</t>
        </is>
      </c>
      <c r="AD150" s="15" t="inlineStr">
        <is>
          <t>Distinctive agave-fiber prebiotic and adventurous flavours.</t>
        </is>
      </c>
      <c r="AE150" s="32" t="n"/>
      <c r="AF150" s="34">
        <f>IF(AND(ISNUMBER($P150),ISNUMBER($AL150),$AL150&lt;&gt;0),ROUND($P150/$AL150*100,1),"")</f>
        <v/>
      </c>
      <c r="AG150" s="35">
        <f>IF(AND(ISNUMBER($S150),ISNUMBER($AL150),$AL150&lt;&gt;0),ROUND($S150/$AL150*100,2),"")</f>
        <v/>
      </c>
      <c r="AH150" s="34">
        <f>IF(AND(ISNUMBER($Q150),ISNUMBER($AL150),$AL150&lt;&gt;0),ROUND($Q150/$AL150*100,1),"")</f>
        <v/>
      </c>
      <c r="AI150" s="29">
        <f>IF(ISNUMBER($S150),IF($S150&lt;=1,"Yes","No"),"n/a")</f>
        <v/>
      </c>
      <c r="AJ150" s="29">
        <f>IF(ISNUMBER($S150),ROUND(MAX(0,MIN(100,100-$S150*2.5-IF(ISNUMBER($T150),$T150,0)*0.12+IF($S150&lt;=1,12,0))),0),"")</f>
        <v/>
      </c>
      <c r="AK150" s="29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29" t="n">
        <v>355</v>
      </c>
      <c r="AM150" s="30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Mayawell</t>
        </is>
      </c>
      <c r="B151" s="15" t="inlineStr">
        <is>
          <t>Mayawell Prebiotic Soda | Strawberry Hibiscus | 24-pack 355mL</t>
        </is>
      </c>
      <c r="C151" s="15" t="inlineStr">
        <is>
          <t>3) Functional beverage (still/sparkling)</t>
        </is>
      </c>
      <c r="D151" s="15" t="inlineStr">
        <is>
          <t>355 mL can</t>
        </is>
      </c>
      <c r="E151" s="29" t="n">
        <v>24</v>
      </c>
      <c r="F151" s="30" t="n"/>
      <c r="G151" s="31">
        <f>IF(AND(ISNUMBER($F151),ISNUMBER($E151),$E151&lt;&gt;0),$F151/$E151,"")</f>
        <v/>
      </c>
      <c r="H151" s="31">
        <f>IF(AND(ISNUMBER($F151),ISNUMBER($AL151),ISNUMBER($E151),($AL151*$E151)&lt;&gt;0),$F151/($AL151*$E151)*100,"")</f>
        <v/>
      </c>
      <c r="I151" s="32" t="n"/>
      <c r="J151" s="33" t="n"/>
      <c r="K151" s="31">
        <f>IF(AND(ISNUMBER($F151),ISNUMBER($J151)),$F151*(1-$J151),"")</f>
        <v/>
      </c>
      <c r="L151" s="32" t="n"/>
      <c r="M151" s="32" t="n"/>
      <c r="N151" s="31">
        <f>IF(ISNUMBER($F151),($F151-IF(ISNUMBER($AM151),$AM151,0))*(1-IF(ISNUMBER($J151),$J151,0)),"")</f>
        <v/>
      </c>
      <c r="O151" s="15" t="inlineStr">
        <is>
          <t>Strawberry Hibiscus</t>
        </is>
      </c>
      <c r="P151" s="29" t="n">
        <v>0</v>
      </c>
      <c r="Q151" s="29" t="n">
        <v>20</v>
      </c>
      <c r="R151" s="15" t="inlineStr">
        <is>
          <t>Not listed</t>
        </is>
      </c>
      <c r="S151" s="29" t="n">
        <v>6</v>
      </c>
      <c r="T151" s="29" t="n">
        <v>40</v>
      </c>
      <c r="U151" s="15" t="inlineStr">
        <is>
          <t>Agave inulin</t>
        </is>
      </c>
      <c r="V151" s="15" t="inlineStr">
        <is>
          <t>Prebiotic agave fiber, gut health, low sugar, Latino-owned</t>
        </is>
      </c>
      <c r="W151" s="32" t="n"/>
      <c r="X151" s="32" t="n"/>
      <c r="Y151" s="32" t="n"/>
      <c r="Z151" s="32" t="n"/>
      <c r="AA151" s="15" t="inlineStr">
        <is>
          <t>Low</t>
        </is>
      </c>
      <c r="AB151" s="15" t="inlineStr">
        <is>
          <t>Small emerging brand; limited footprint</t>
        </is>
      </c>
      <c r="AC151" s="15" t="inlineStr">
        <is>
          <t>Agave-fiber prebiotic soda with bold flavours</t>
        </is>
      </c>
      <c r="AD151" s="15" t="inlineStr">
        <is>
          <t>Distinctive agave-fiber prebiotic and adventurous flavours.</t>
        </is>
      </c>
      <c r="AE151" s="32" t="n"/>
      <c r="AF151" s="34">
        <f>IF(AND(ISNUMBER($P151),ISNUMBER($AL151),$AL151&lt;&gt;0),ROUND($P151/$AL151*100,1),"")</f>
        <v/>
      </c>
      <c r="AG151" s="35">
        <f>IF(AND(ISNUMBER($S151),ISNUMBER($AL151),$AL151&lt;&gt;0),ROUND($S151/$AL151*100,2),"")</f>
        <v/>
      </c>
      <c r="AH151" s="34">
        <f>IF(AND(ISNUMBER($Q151),ISNUMBER($AL151),$AL151&lt;&gt;0),ROUND($Q151/$AL151*100,1),"")</f>
        <v/>
      </c>
      <c r="AI151" s="29">
        <f>IF(ISNUMBER($S151),IF($S151&lt;=1,"Yes","No"),"n/a")</f>
        <v/>
      </c>
      <c r="AJ151" s="29">
        <f>IF(ISNUMBER($S151),ROUND(MAX(0,MIN(100,100-$S151*2.5-IF(ISNUMBER($T151),$T151,0)*0.12+IF($S151&lt;=1,12,0))),0),"")</f>
        <v/>
      </c>
      <c r="AK151" s="29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29" t="n">
        <v>355</v>
      </c>
      <c r="AM151" s="30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Mayawell</t>
        </is>
      </c>
      <c r="B152" s="15" t="inlineStr">
        <is>
          <t>Mayawell Prebiotic Soda | Prickly Pear | single 355mL</t>
        </is>
      </c>
      <c r="C152" s="15" t="inlineStr">
        <is>
          <t>3) Functional beverage (still/sparkling)</t>
        </is>
      </c>
      <c r="D152" s="15" t="inlineStr">
        <is>
          <t>355 mL can</t>
        </is>
      </c>
      <c r="E152" s="29" t="n">
        <v>1</v>
      </c>
      <c r="F152" s="30" t="n"/>
      <c r="G152" s="31">
        <f>IF(AND(ISNUMBER($F152),ISNUMBER($E152),$E152&lt;&gt;0),$F152/$E152,"")</f>
        <v/>
      </c>
      <c r="H152" s="31">
        <f>IF(AND(ISNUMBER($F152),ISNUMBER($AL152),ISNUMBER($E152),($AL152*$E152)&lt;&gt;0),$F152/($AL152*$E152)*100,"")</f>
        <v/>
      </c>
      <c r="I152" s="32" t="n"/>
      <c r="J152" s="33" t="n"/>
      <c r="K152" s="31">
        <f>IF(AND(ISNUMBER($F152),ISNUMBER($J152)),$F152*(1-$J152),"")</f>
        <v/>
      </c>
      <c r="L152" s="32" t="n"/>
      <c r="M152" s="32" t="n"/>
      <c r="N152" s="31">
        <f>IF(ISNUMBER($F152),($F152-IF(ISNUMBER($AM152),$AM152,0))*(1-IF(ISNUMBER($J152),$J152,0)),"")</f>
        <v/>
      </c>
      <c r="O152" s="15" t="inlineStr">
        <is>
          <t>Prickly Pear</t>
        </is>
      </c>
      <c r="P152" s="29" t="n">
        <v>0</v>
      </c>
      <c r="Q152" s="29" t="n">
        <v>20</v>
      </c>
      <c r="R152" s="15" t="inlineStr">
        <is>
          <t>Not listed</t>
        </is>
      </c>
      <c r="S152" s="29" t="n">
        <v>6</v>
      </c>
      <c r="T152" s="29" t="n">
        <v>40</v>
      </c>
      <c r="U152" s="15" t="inlineStr">
        <is>
          <t>Agave inulin</t>
        </is>
      </c>
      <c r="V152" s="15" t="inlineStr">
        <is>
          <t>Prebiotic agave fiber, gut health, low sugar, Latino-owned</t>
        </is>
      </c>
      <c r="W152" s="32" t="n"/>
      <c r="X152" s="32" t="n"/>
      <c r="Y152" s="32" t="n"/>
      <c r="Z152" s="32" t="n"/>
      <c r="AA152" s="15" t="inlineStr">
        <is>
          <t>Low</t>
        </is>
      </c>
      <c r="AB152" s="15" t="inlineStr">
        <is>
          <t>Small emerging brand; limited footprint</t>
        </is>
      </c>
      <c r="AC152" s="15" t="inlineStr">
        <is>
          <t>Agave-fiber prebiotic soda with bold flavours</t>
        </is>
      </c>
      <c r="AD152" s="15" t="inlineStr">
        <is>
          <t>Distinctive agave-fiber prebiotic and adventurous flavours.</t>
        </is>
      </c>
      <c r="AE152" s="32" t="n"/>
      <c r="AF152" s="34">
        <f>IF(AND(ISNUMBER($P152),ISNUMBER($AL152),$AL152&lt;&gt;0),ROUND($P152/$AL152*100,1),"")</f>
        <v/>
      </c>
      <c r="AG152" s="35">
        <f>IF(AND(ISNUMBER($S152),ISNUMBER($AL152),$AL152&lt;&gt;0),ROUND($S152/$AL152*100,2),"")</f>
        <v/>
      </c>
      <c r="AH152" s="34">
        <f>IF(AND(ISNUMBER($Q152),ISNUMBER($AL152),$AL152&lt;&gt;0),ROUND($Q152/$AL152*100,1),"")</f>
        <v/>
      </c>
      <c r="AI152" s="29">
        <f>IF(ISNUMBER($S152),IF($S152&lt;=1,"Yes","No"),"n/a")</f>
        <v/>
      </c>
      <c r="AJ152" s="29">
        <f>IF(ISNUMBER($S152),ROUND(MAX(0,MIN(100,100-$S152*2.5-IF(ISNUMBER($T152),$T152,0)*0.12+IF($S152&lt;=1,12,0))),0),"")</f>
        <v/>
      </c>
      <c r="AK152" s="29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29" t="n">
        <v>355</v>
      </c>
      <c r="AM152" s="30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Mayawell</t>
        </is>
      </c>
      <c r="B153" s="15" t="inlineStr">
        <is>
          <t>Mayawell Prebiotic Soda | Prickly Pear | 8-pack 355mL</t>
        </is>
      </c>
      <c r="C153" s="15" t="inlineStr">
        <is>
          <t>3) Functional beverage (still/sparkling)</t>
        </is>
      </c>
      <c r="D153" s="15" t="inlineStr">
        <is>
          <t>355 mL can</t>
        </is>
      </c>
      <c r="E153" s="29" t="n">
        <v>8</v>
      </c>
      <c r="F153" s="30" t="n"/>
      <c r="G153" s="31">
        <f>IF(AND(ISNUMBER($F153),ISNUMBER($E153),$E153&lt;&gt;0),$F153/$E153,"")</f>
        <v/>
      </c>
      <c r="H153" s="31">
        <f>IF(AND(ISNUMBER($F153),ISNUMBER($AL153),ISNUMBER($E153),($AL153*$E153)&lt;&gt;0),$F153/($AL153*$E153)*100,"")</f>
        <v/>
      </c>
      <c r="I153" s="32" t="n"/>
      <c r="J153" s="33" t="n"/>
      <c r="K153" s="31">
        <f>IF(AND(ISNUMBER($F153),ISNUMBER($J153)),$F153*(1-$J153),"")</f>
        <v/>
      </c>
      <c r="L153" s="32" t="n"/>
      <c r="M153" s="32" t="n"/>
      <c r="N153" s="31">
        <f>IF(ISNUMBER($F153),($F153-IF(ISNUMBER($AM153),$AM153,0))*(1-IF(ISNUMBER($J153),$J153,0)),"")</f>
        <v/>
      </c>
      <c r="O153" s="15" t="inlineStr">
        <is>
          <t>Prickly Pear</t>
        </is>
      </c>
      <c r="P153" s="29" t="n">
        <v>0</v>
      </c>
      <c r="Q153" s="29" t="n">
        <v>20</v>
      </c>
      <c r="R153" s="15" t="inlineStr">
        <is>
          <t>Not listed</t>
        </is>
      </c>
      <c r="S153" s="29" t="n">
        <v>6</v>
      </c>
      <c r="T153" s="29" t="n">
        <v>40</v>
      </c>
      <c r="U153" s="15" t="inlineStr">
        <is>
          <t>Agave inulin</t>
        </is>
      </c>
      <c r="V153" s="15" t="inlineStr">
        <is>
          <t>Prebiotic agave fiber, gut health, low sugar, Latino-owned</t>
        </is>
      </c>
      <c r="W153" s="32" t="n"/>
      <c r="X153" s="32" t="n"/>
      <c r="Y153" s="32" t="n"/>
      <c r="Z153" s="32" t="n"/>
      <c r="AA153" s="15" t="inlineStr">
        <is>
          <t>Low</t>
        </is>
      </c>
      <c r="AB153" s="15" t="inlineStr">
        <is>
          <t>Small emerging brand; limited footprint</t>
        </is>
      </c>
      <c r="AC153" s="15" t="inlineStr">
        <is>
          <t>Agave-fiber prebiotic soda with bold flavours</t>
        </is>
      </c>
      <c r="AD153" s="15" t="inlineStr">
        <is>
          <t>Distinctive agave-fiber prebiotic and adventurous flavours.</t>
        </is>
      </c>
      <c r="AE153" s="32" t="n"/>
      <c r="AF153" s="34">
        <f>IF(AND(ISNUMBER($P153),ISNUMBER($AL153),$AL153&lt;&gt;0),ROUND($P153/$AL153*100,1),"")</f>
        <v/>
      </c>
      <c r="AG153" s="35">
        <f>IF(AND(ISNUMBER($S153),ISNUMBER($AL153),$AL153&lt;&gt;0),ROUND($S153/$AL153*100,2),"")</f>
        <v/>
      </c>
      <c r="AH153" s="34">
        <f>IF(AND(ISNUMBER($Q153),ISNUMBER($AL153),$AL153&lt;&gt;0),ROUND($Q153/$AL153*100,1),"")</f>
        <v/>
      </c>
      <c r="AI153" s="29">
        <f>IF(ISNUMBER($S153),IF($S153&lt;=1,"Yes","No"),"n/a")</f>
        <v/>
      </c>
      <c r="AJ153" s="29">
        <f>IF(ISNUMBER($S153),ROUND(MAX(0,MIN(100,100-$S153*2.5-IF(ISNUMBER($T153),$T153,0)*0.12+IF($S153&lt;=1,12,0))),0),"")</f>
        <v/>
      </c>
      <c r="AK153" s="29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29" t="n">
        <v>355</v>
      </c>
      <c r="AM153" s="30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Mayawell</t>
        </is>
      </c>
      <c r="B154" s="15" t="inlineStr">
        <is>
          <t>Mayawell Prebiotic Soda | Prickly Pear | 12-pack 355mL</t>
        </is>
      </c>
      <c r="C154" s="15" t="inlineStr">
        <is>
          <t>3) Functional beverage (still/sparkling)</t>
        </is>
      </c>
      <c r="D154" s="15" t="inlineStr">
        <is>
          <t>355 mL can</t>
        </is>
      </c>
      <c r="E154" s="29" t="n">
        <v>12</v>
      </c>
      <c r="F154" s="30" t="n"/>
      <c r="G154" s="31">
        <f>IF(AND(ISNUMBER($F154),ISNUMBER($E154),$E154&lt;&gt;0),$F154/$E154,"")</f>
        <v/>
      </c>
      <c r="H154" s="31">
        <f>IF(AND(ISNUMBER($F154),ISNUMBER($AL154),ISNUMBER($E154),($AL154*$E154)&lt;&gt;0),$F154/($AL154*$E154)*100,"")</f>
        <v/>
      </c>
      <c r="I154" s="32" t="n"/>
      <c r="J154" s="33" t="n"/>
      <c r="K154" s="31">
        <f>IF(AND(ISNUMBER($F154),ISNUMBER($J154)),$F154*(1-$J154),"")</f>
        <v/>
      </c>
      <c r="L154" s="32" t="n"/>
      <c r="M154" s="32" t="n"/>
      <c r="N154" s="31">
        <f>IF(ISNUMBER($F154),($F154-IF(ISNUMBER($AM154),$AM154,0))*(1-IF(ISNUMBER($J154),$J154,0)),"")</f>
        <v/>
      </c>
      <c r="O154" s="15" t="inlineStr">
        <is>
          <t>Prickly Pear</t>
        </is>
      </c>
      <c r="P154" s="29" t="n">
        <v>0</v>
      </c>
      <c r="Q154" s="29" t="n">
        <v>20</v>
      </c>
      <c r="R154" s="15" t="inlineStr">
        <is>
          <t>Not listed</t>
        </is>
      </c>
      <c r="S154" s="29" t="n">
        <v>6</v>
      </c>
      <c r="T154" s="29" t="n">
        <v>40</v>
      </c>
      <c r="U154" s="15" t="inlineStr">
        <is>
          <t>Agave inulin</t>
        </is>
      </c>
      <c r="V154" s="15" t="inlineStr">
        <is>
          <t>Prebiotic agave fiber, gut health, low sugar, Latino-owned</t>
        </is>
      </c>
      <c r="W154" s="32" t="n"/>
      <c r="X154" s="32" t="n"/>
      <c r="Y154" s="32" t="n"/>
      <c r="Z154" s="32" t="n"/>
      <c r="AA154" s="15" t="inlineStr">
        <is>
          <t>Low</t>
        </is>
      </c>
      <c r="AB154" s="15" t="inlineStr">
        <is>
          <t>Small emerging brand; limited footprint</t>
        </is>
      </c>
      <c r="AC154" s="15" t="inlineStr">
        <is>
          <t>Agave-fiber prebiotic soda with bold flavours</t>
        </is>
      </c>
      <c r="AD154" s="15" t="inlineStr">
        <is>
          <t>Distinctive agave-fiber prebiotic and adventurous flavours.</t>
        </is>
      </c>
      <c r="AE154" s="32" t="n"/>
      <c r="AF154" s="34">
        <f>IF(AND(ISNUMBER($P154),ISNUMBER($AL154),$AL154&lt;&gt;0),ROUND($P154/$AL154*100,1),"")</f>
        <v/>
      </c>
      <c r="AG154" s="35">
        <f>IF(AND(ISNUMBER($S154),ISNUMBER($AL154),$AL154&lt;&gt;0),ROUND($S154/$AL154*100,2),"")</f>
        <v/>
      </c>
      <c r="AH154" s="34">
        <f>IF(AND(ISNUMBER($Q154),ISNUMBER($AL154),$AL154&lt;&gt;0),ROUND($Q154/$AL154*100,1),"")</f>
        <v/>
      </c>
      <c r="AI154" s="29">
        <f>IF(ISNUMBER($S154),IF($S154&lt;=1,"Yes","No"),"n/a")</f>
        <v/>
      </c>
      <c r="AJ154" s="29">
        <f>IF(ISNUMBER($S154),ROUND(MAX(0,MIN(100,100-$S154*2.5-IF(ISNUMBER($T154),$T154,0)*0.12+IF($S154&lt;=1,12,0))),0),"")</f>
        <v/>
      </c>
      <c r="AK154" s="29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29" t="n">
        <v>355</v>
      </c>
      <c r="AM154" s="30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Mayawell</t>
        </is>
      </c>
      <c r="B155" s="15" t="inlineStr">
        <is>
          <t>Mayawell Prebiotic Soda | Prickly Pear | 15-pack 355mL</t>
        </is>
      </c>
      <c r="C155" s="15" t="inlineStr">
        <is>
          <t>3) Functional beverage (still/sparkling)</t>
        </is>
      </c>
      <c r="D155" s="15" t="inlineStr">
        <is>
          <t>355 mL can</t>
        </is>
      </c>
      <c r="E155" s="29" t="n">
        <v>15</v>
      </c>
      <c r="F155" s="30" t="n"/>
      <c r="G155" s="31">
        <f>IF(AND(ISNUMBER($F155),ISNUMBER($E155),$E155&lt;&gt;0),$F155/$E155,"")</f>
        <v/>
      </c>
      <c r="H155" s="31">
        <f>IF(AND(ISNUMBER($F155),ISNUMBER($AL155),ISNUMBER($E155),($AL155*$E155)&lt;&gt;0),$F155/($AL155*$E155)*100,"")</f>
        <v/>
      </c>
      <c r="I155" s="32" t="n"/>
      <c r="J155" s="33" t="n"/>
      <c r="K155" s="31">
        <f>IF(AND(ISNUMBER($F155),ISNUMBER($J155)),$F155*(1-$J155),"")</f>
        <v/>
      </c>
      <c r="L155" s="32" t="n"/>
      <c r="M155" s="32" t="n"/>
      <c r="N155" s="31">
        <f>IF(ISNUMBER($F155),($F155-IF(ISNUMBER($AM155),$AM155,0))*(1-IF(ISNUMBER($J155),$J155,0)),"")</f>
        <v/>
      </c>
      <c r="O155" s="15" t="inlineStr">
        <is>
          <t>Prickly Pear</t>
        </is>
      </c>
      <c r="P155" s="29" t="n">
        <v>0</v>
      </c>
      <c r="Q155" s="29" t="n">
        <v>20</v>
      </c>
      <c r="R155" s="15" t="inlineStr">
        <is>
          <t>Not listed</t>
        </is>
      </c>
      <c r="S155" s="29" t="n">
        <v>6</v>
      </c>
      <c r="T155" s="29" t="n">
        <v>40</v>
      </c>
      <c r="U155" s="15" t="inlineStr">
        <is>
          <t>Agave inulin</t>
        </is>
      </c>
      <c r="V155" s="15" t="inlineStr">
        <is>
          <t>Prebiotic agave fiber, gut health, low sugar, Latino-owned</t>
        </is>
      </c>
      <c r="W155" s="32" t="n"/>
      <c r="X155" s="32" t="n"/>
      <c r="Y155" s="32" t="n"/>
      <c r="Z155" s="32" t="n"/>
      <c r="AA155" s="15" t="inlineStr">
        <is>
          <t>Low</t>
        </is>
      </c>
      <c r="AB155" s="15" t="inlineStr">
        <is>
          <t>Small emerging brand; limited footprint</t>
        </is>
      </c>
      <c r="AC155" s="15" t="inlineStr">
        <is>
          <t>Agave-fiber prebiotic soda with bold flavours</t>
        </is>
      </c>
      <c r="AD155" s="15" t="inlineStr">
        <is>
          <t>Distinctive agave-fiber prebiotic and adventurous flavours.</t>
        </is>
      </c>
      <c r="AE155" s="32" t="n"/>
      <c r="AF155" s="34">
        <f>IF(AND(ISNUMBER($P155),ISNUMBER($AL155),$AL155&lt;&gt;0),ROUND($P155/$AL155*100,1),"")</f>
        <v/>
      </c>
      <c r="AG155" s="35">
        <f>IF(AND(ISNUMBER($S155),ISNUMBER($AL155),$AL155&lt;&gt;0),ROUND($S155/$AL155*100,2),"")</f>
        <v/>
      </c>
      <c r="AH155" s="34">
        <f>IF(AND(ISNUMBER($Q155),ISNUMBER($AL155),$AL155&lt;&gt;0),ROUND($Q155/$AL155*100,1),"")</f>
        <v/>
      </c>
      <c r="AI155" s="29">
        <f>IF(ISNUMBER($S155),IF($S155&lt;=1,"Yes","No"),"n/a")</f>
        <v/>
      </c>
      <c r="AJ155" s="29">
        <f>IF(ISNUMBER($S155),ROUND(MAX(0,MIN(100,100-$S155*2.5-IF(ISNUMBER($T155),$T155,0)*0.12+IF($S155&lt;=1,12,0))),0),"")</f>
        <v/>
      </c>
      <c r="AK155" s="29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29" t="n">
        <v>355</v>
      </c>
      <c r="AM155" s="30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Mayawell</t>
        </is>
      </c>
      <c r="B156" s="15" t="inlineStr">
        <is>
          <t>Mayawell Prebiotic Soda | Prickly Pear | 18-pack 355mL</t>
        </is>
      </c>
      <c r="C156" s="15" t="inlineStr">
        <is>
          <t>3) Functional beverage (still/sparkling)</t>
        </is>
      </c>
      <c r="D156" s="15" t="inlineStr">
        <is>
          <t>355 mL can</t>
        </is>
      </c>
      <c r="E156" s="29" t="n">
        <v>18</v>
      </c>
      <c r="F156" s="30" t="n"/>
      <c r="G156" s="31">
        <f>IF(AND(ISNUMBER($F156),ISNUMBER($E156),$E156&lt;&gt;0),$F156/$E156,"")</f>
        <v/>
      </c>
      <c r="H156" s="31">
        <f>IF(AND(ISNUMBER($F156),ISNUMBER($AL156),ISNUMBER($E156),($AL156*$E156)&lt;&gt;0),$F156/($AL156*$E156)*100,"")</f>
        <v/>
      </c>
      <c r="I156" s="32" t="n"/>
      <c r="J156" s="33" t="n"/>
      <c r="K156" s="31">
        <f>IF(AND(ISNUMBER($F156),ISNUMBER($J156)),$F156*(1-$J156),"")</f>
        <v/>
      </c>
      <c r="L156" s="32" t="n"/>
      <c r="M156" s="32" t="n"/>
      <c r="N156" s="31">
        <f>IF(ISNUMBER($F156),($F156-IF(ISNUMBER($AM156),$AM156,0))*(1-IF(ISNUMBER($J156),$J156,0)),"")</f>
        <v/>
      </c>
      <c r="O156" s="15" t="inlineStr">
        <is>
          <t>Prickly Pear</t>
        </is>
      </c>
      <c r="P156" s="29" t="n">
        <v>0</v>
      </c>
      <c r="Q156" s="29" t="n">
        <v>20</v>
      </c>
      <c r="R156" s="15" t="inlineStr">
        <is>
          <t>Not listed</t>
        </is>
      </c>
      <c r="S156" s="29" t="n">
        <v>6</v>
      </c>
      <c r="T156" s="29" t="n">
        <v>40</v>
      </c>
      <c r="U156" s="15" t="inlineStr">
        <is>
          <t>Agave inulin</t>
        </is>
      </c>
      <c r="V156" s="15" t="inlineStr">
        <is>
          <t>Prebiotic agave fiber, gut health, low sugar, Latino-owned</t>
        </is>
      </c>
      <c r="W156" s="32" t="n"/>
      <c r="X156" s="32" t="n"/>
      <c r="Y156" s="32" t="n"/>
      <c r="Z156" s="32" t="n"/>
      <c r="AA156" s="15" t="inlineStr">
        <is>
          <t>Low</t>
        </is>
      </c>
      <c r="AB156" s="15" t="inlineStr">
        <is>
          <t>Small emerging brand; limited footprint</t>
        </is>
      </c>
      <c r="AC156" s="15" t="inlineStr">
        <is>
          <t>Agave-fiber prebiotic soda with bold flavours</t>
        </is>
      </c>
      <c r="AD156" s="15" t="inlineStr">
        <is>
          <t>Distinctive agave-fiber prebiotic and adventurous flavours.</t>
        </is>
      </c>
      <c r="AE156" s="32" t="n"/>
      <c r="AF156" s="34">
        <f>IF(AND(ISNUMBER($P156),ISNUMBER($AL156),$AL156&lt;&gt;0),ROUND($P156/$AL156*100,1),"")</f>
        <v/>
      </c>
      <c r="AG156" s="35">
        <f>IF(AND(ISNUMBER($S156),ISNUMBER($AL156),$AL156&lt;&gt;0),ROUND($S156/$AL156*100,2),"")</f>
        <v/>
      </c>
      <c r="AH156" s="34">
        <f>IF(AND(ISNUMBER($Q156),ISNUMBER($AL156),$AL156&lt;&gt;0),ROUND($Q156/$AL156*100,1),"")</f>
        <v/>
      </c>
      <c r="AI156" s="29">
        <f>IF(ISNUMBER($S156),IF($S156&lt;=1,"Yes","No"),"n/a")</f>
        <v/>
      </c>
      <c r="AJ156" s="29">
        <f>IF(ISNUMBER($S156),ROUND(MAX(0,MIN(100,100-$S156*2.5-IF(ISNUMBER($T156),$T156,0)*0.12+IF($S156&lt;=1,12,0))),0),"")</f>
        <v/>
      </c>
      <c r="AK156" s="29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29" t="n">
        <v>355</v>
      </c>
      <c r="AM156" s="30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Mayawell</t>
        </is>
      </c>
      <c r="B157" s="15" t="inlineStr">
        <is>
          <t>Mayawell Prebiotic Soda | Prickly Pear | 24-pack 355mL</t>
        </is>
      </c>
      <c r="C157" s="15" t="inlineStr">
        <is>
          <t>3) Functional beverage (still/sparkling)</t>
        </is>
      </c>
      <c r="D157" s="15" t="inlineStr">
        <is>
          <t>355 mL can</t>
        </is>
      </c>
      <c r="E157" s="29" t="n">
        <v>24</v>
      </c>
      <c r="F157" s="30" t="n"/>
      <c r="G157" s="31">
        <f>IF(AND(ISNUMBER($F157),ISNUMBER($E157),$E157&lt;&gt;0),$F157/$E157,"")</f>
        <v/>
      </c>
      <c r="H157" s="31">
        <f>IF(AND(ISNUMBER($F157),ISNUMBER($AL157),ISNUMBER($E157),($AL157*$E157)&lt;&gt;0),$F157/($AL157*$E157)*100,"")</f>
        <v/>
      </c>
      <c r="I157" s="32" t="n"/>
      <c r="J157" s="33" t="n"/>
      <c r="K157" s="31">
        <f>IF(AND(ISNUMBER($F157),ISNUMBER($J157)),$F157*(1-$J157),"")</f>
        <v/>
      </c>
      <c r="L157" s="32" t="n"/>
      <c r="M157" s="32" t="n"/>
      <c r="N157" s="31">
        <f>IF(ISNUMBER($F157),($F157-IF(ISNUMBER($AM157),$AM157,0))*(1-IF(ISNUMBER($J157),$J157,0)),"")</f>
        <v/>
      </c>
      <c r="O157" s="15" t="inlineStr">
        <is>
          <t>Prickly Pear</t>
        </is>
      </c>
      <c r="P157" s="29" t="n">
        <v>0</v>
      </c>
      <c r="Q157" s="29" t="n">
        <v>20</v>
      </c>
      <c r="R157" s="15" t="inlineStr">
        <is>
          <t>Not listed</t>
        </is>
      </c>
      <c r="S157" s="29" t="n">
        <v>6</v>
      </c>
      <c r="T157" s="29" t="n">
        <v>40</v>
      </c>
      <c r="U157" s="15" t="inlineStr">
        <is>
          <t>Agave inulin</t>
        </is>
      </c>
      <c r="V157" s="15" t="inlineStr">
        <is>
          <t>Prebiotic agave fiber, gut health, low sugar, Latino-owned</t>
        </is>
      </c>
      <c r="W157" s="32" t="n"/>
      <c r="X157" s="32" t="n"/>
      <c r="Y157" s="32" t="n"/>
      <c r="Z157" s="32" t="n"/>
      <c r="AA157" s="15" t="inlineStr">
        <is>
          <t>Low</t>
        </is>
      </c>
      <c r="AB157" s="15" t="inlineStr">
        <is>
          <t>Small emerging brand; limited footprint</t>
        </is>
      </c>
      <c r="AC157" s="15" t="inlineStr">
        <is>
          <t>Agave-fiber prebiotic soda with bold flavours</t>
        </is>
      </c>
      <c r="AD157" s="15" t="inlineStr">
        <is>
          <t>Distinctive agave-fiber prebiotic and adventurous flavours.</t>
        </is>
      </c>
      <c r="AE157" s="32" t="n"/>
      <c r="AF157" s="34">
        <f>IF(AND(ISNUMBER($P157),ISNUMBER($AL157),$AL157&lt;&gt;0),ROUND($P157/$AL157*100,1),"")</f>
        <v/>
      </c>
      <c r="AG157" s="35">
        <f>IF(AND(ISNUMBER($S157),ISNUMBER($AL157),$AL157&lt;&gt;0),ROUND($S157/$AL157*100,2),"")</f>
        <v/>
      </c>
      <c r="AH157" s="34">
        <f>IF(AND(ISNUMBER($Q157),ISNUMBER($AL157),$AL157&lt;&gt;0),ROUND($Q157/$AL157*100,1),"")</f>
        <v/>
      </c>
      <c r="AI157" s="29">
        <f>IF(ISNUMBER($S157),IF($S157&lt;=1,"Yes","No"),"n/a")</f>
        <v/>
      </c>
      <c r="AJ157" s="29">
        <f>IF(ISNUMBER($S157),ROUND(MAX(0,MIN(100,100-$S157*2.5-IF(ISNUMBER($T157),$T157,0)*0.12+IF($S157&lt;=1,12,0))),0),"")</f>
        <v/>
      </c>
      <c r="AK157" s="29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29" t="n">
        <v>355</v>
      </c>
      <c r="AM157" s="30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Mayawell</t>
        </is>
      </c>
      <c r="B158" s="15" t="inlineStr">
        <is>
          <t>Mayawell Prebiotic Soda | Mango Chili | single 355mL</t>
        </is>
      </c>
      <c r="C158" s="15" t="inlineStr">
        <is>
          <t>3) Functional beverage (still/sparkling)</t>
        </is>
      </c>
      <c r="D158" s="15" t="inlineStr">
        <is>
          <t>355 mL can</t>
        </is>
      </c>
      <c r="E158" s="29" t="n">
        <v>1</v>
      </c>
      <c r="F158" s="30" t="n"/>
      <c r="G158" s="31">
        <f>IF(AND(ISNUMBER($F158),ISNUMBER($E158),$E158&lt;&gt;0),$F158/$E158,"")</f>
        <v/>
      </c>
      <c r="H158" s="31">
        <f>IF(AND(ISNUMBER($F158),ISNUMBER($AL158),ISNUMBER($E158),($AL158*$E158)&lt;&gt;0),$F158/($AL158*$E158)*100,"")</f>
        <v/>
      </c>
      <c r="I158" s="32" t="n"/>
      <c r="J158" s="33" t="n"/>
      <c r="K158" s="31">
        <f>IF(AND(ISNUMBER($F158),ISNUMBER($J158)),$F158*(1-$J158),"")</f>
        <v/>
      </c>
      <c r="L158" s="32" t="n"/>
      <c r="M158" s="32" t="n"/>
      <c r="N158" s="31">
        <f>IF(ISNUMBER($F158),($F158-IF(ISNUMBER($AM158),$AM158,0))*(1-IF(ISNUMBER($J158),$J158,0)),"")</f>
        <v/>
      </c>
      <c r="O158" s="15" t="inlineStr">
        <is>
          <t>Mango Chili</t>
        </is>
      </c>
      <c r="P158" s="29" t="n">
        <v>0</v>
      </c>
      <c r="Q158" s="29" t="n">
        <v>20</v>
      </c>
      <c r="R158" s="15" t="inlineStr">
        <is>
          <t>Not listed</t>
        </is>
      </c>
      <c r="S158" s="29" t="n">
        <v>6</v>
      </c>
      <c r="T158" s="29" t="n">
        <v>40</v>
      </c>
      <c r="U158" s="15" t="inlineStr">
        <is>
          <t>Agave inulin</t>
        </is>
      </c>
      <c r="V158" s="15" t="inlineStr">
        <is>
          <t>Prebiotic agave fiber, gut health, low sugar, Latino-owned</t>
        </is>
      </c>
      <c r="W158" s="32" t="n"/>
      <c r="X158" s="32" t="n"/>
      <c r="Y158" s="32" t="n"/>
      <c r="Z158" s="32" t="n"/>
      <c r="AA158" s="15" t="inlineStr">
        <is>
          <t>Low</t>
        </is>
      </c>
      <c r="AB158" s="15" t="inlineStr">
        <is>
          <t>Small emerging brand; limited footprint</t>
        </is>
      </c>
      <c r="AC158" s="15" t="inlineStr">
        <is>
          <t>Agave-fiber prebiotic soda with bold flavours</t>
        </is>
      </c>
      <c r="AD158" s="15" t="inlineStr">
        <is>
          <t>Distinctive agave-fiber prebiotic and adventurous flavours.</t>
        </is>
      </c>
      <c r="AE158" s="32" t="n"/>
      <c r="AF158" s="34">
        <f>IF(AND(ISNUMBER($P158),ISNUMBER($AL158),$AL158&lt;&gt;0),ROUND($P158/$AL158*100,1),"")</f>
        <v/>
      </c>
      <c r="AG158" s="35">
        <f>IF(AND(ISNUMBER($S158),ISNUMBER($AL158),$AL158&lt;&gt;0),ROUND($S158/$AL158*100,2),"")</f>
        <v/>
      </c>
      <c r="AH158" s="34">
        <f>IF(AND(ISNUMBER($Q158),ISNUMBER($AL158),$AL158&lt;&gt;0),ROUND($Q158/$AL158*100,1),"")</f>
        <v/>
      </c>
      <c r="AI158" s="29">
        <f>IF(ISNUMBER($S158),IF($S158&lt;=1,"Yes","No"),"n/a")</f>
        <v/>
      </c>
      <c r="AJ158" s="29">
        <f>IF(ISNUMBER($S158),ROUND(MAX(0,MIN(100,100-$S158*2.5-IF(ISNUMBER($T158),$T158,0)*0.12+IF($S158&lt;=1,12,0))),0),"")</f>
        <v/>
      </c>
      <c r="AK158" s="29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29" t="n">
        <v>355</v>
      </c>
      <c r="AM158" s="30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Mayawell</t>
        </is>
      </c>
      <c r="B159" s="15" t="inlineStr">
        <is>
          <t>Mayawell Prebiotic Soda | Mango Chili | 8-pack 355mL</t>
        </is>
      </c>
      <c r="C159" s="15" t="inlineStr">
        <is>
          <t>3) Functional beverage (still/sparkling)</t>
        </is>
      </c>
      <c r="D159" s="15" t="inlineStr">
        <is>
          <t>355 mL can</t>
        </is>
      </c>
      <c r="E159" s="29" t="n">
        <v>8</v>
      </c>
      <c r="F159" s="30" t="n"/>
      <c r="G159" s="31">
        <f>IF(AND(ISNUMBER($F159),ISNUMBER($E159),$E159&lt;&gt;0),$F159/$E159,"")</f>
        <v/>
      </c>
      <c r="H159" s="31">
        <f>IF(AND(ISNUMBER($F159),ISNUMBER($AL159),ISNUMBER($E159),($AL159*$E159)&lt;&gt;0),$F159/($AL159*$E159)*100,"")</f>
        <v/>
      </c>
      <c r="I159" s="32" t="n"/>
      <c r="J159" s="33" t="n"/>
      <c r="K159" s="31">
        <f>IF(AND(ISNUMBER($F159),ISNUMBER($J159)),$F159*(1-$J159),"")</f>
        <v/>
      </c>
      <c r="L159" s="32" t="n"/>
      <c r="M159" s="32" t="n"/>
      <c r="N159" s="31">
        <f>IF(ISNUMBER($F159),($F159-IF(ISNUMBER($AM159),$AM159,0))*(1-IF(ISNUMBER($J159),$J159,0)),"")</f>
        <v/>
      </c>
      <c r="O159" s="15" t="inlineStr">
        <is>
          <t>Mango Chili</t>
        </is>
      </c>
      <c r="P159" s="29" t="n">
        <v>0</v>
      </c>
      <c r="Q159" s="29" t="n">
        <v>20</v>
      </c>
      <c r="R159" s="15" t="inlineStr">
        <is>
          <t>Not listed</t>
        </is>
      </c>
      <c r="S159" s="29" t="n">
        <v>6</v>
      </c>
      <c r="T159" s="29" t="n">
        <v>40</v>
      </c>
      <c r="U159" s="15" t="inlineStr">
        <is>
          <t>Agave inulin</t>
        </is>
      </c>
      <c r="V159" s="15" t="inlineStr">
        <is>
          <t>Prebiotic agave fiber, gut health, low sugar, Latino-owned</t>
        </is>
      </c>
      <c r="W159" s="32" t="n"/>
      <c r="X159" s="32" t="n"/>
      <c r="Y159" s="32" t="n"/>
      <c r="Z159" s="32" t="n"/>
      <c r="AA159" s="15" t="inlineStr">
        <is>
          <t>Low</t>
        </is>
      </c>
      <c r="AB159" s="15" t="inlineStr">
        <is>
          <t>Small emerging brand; limited footprint</t>
        </is>
      </c>
      <c r="AC159" s="15" t="inlineStr">
        <is>
          <t>Agave-fiber prebiotic soda with bold flavours</t>
        </is>
      </c>
      <c r="AD159" s="15" t="inlineStr">
        <is>
          <t>Distinctive agave-fiber prebiotic and adventurous flavours.</t>
        </is>
      </c>
      <c r="AE159" s="32" t="n"/>
      <c r="AF159" s="34">
        <f>IF(AND(ISNUMBER($P159),ISNUMBER($AL159),$AL159&lt;&gt;0),ROUND($P159/$AL159*100,1),"")</f>
        <v/>
      </c>
      <c r="AG159" s="35">
        <f>IF(AND(ISNUMBER($S159),ISNUMBER($AL159),$AL159&lt;&gt;0),ROUND($S159/$AL159*100,2),"")</f>
        <v/>
      </c>
      <c r="AH159" s="34">
        <f>IF(AND(ISNUMBER($Q159),ISNUMBER($AL159),$AL159&lt;&gt;0),ROUND($Q159/$AL159*100,1),"")</f>
        <v/>
      </c>
      <c r="AI159" s="29">
        <f>IF(ISNUMBER($S159),IF($S159&lt;=1,"Yes","No"),"n/a")</f>
        <v/>
      </c>
      <c r="AJ159" s="29">
        <f>IF(ISNUMBER($S159),ROUND(MAX(0,MIN(100,100-$S159*2.5-IF(ISNUMBER($T159),$T159,0)*0.12+IF($S159&lt;=1,12,0))),0),"")</f>
        <v/>
      </c>
      <c r="AK159" s="29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29" t="n">
        <v>355</v>
      </c>
      <c r="AM159" s="30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Mayawell</t>
        </is>
      </c>
      <c r="B160" s="15" t="inlineStr">
        <is>
          <t>Mayawell Prebiotic Soda | Mango Chili | 12-pack 355mL</t>
        </is>
      </c>
      <c r="C160" s="15" t="inlineStr">
        <is>
          <t>3) Functional beverage (still/sparkling)</t>
        </is>
      </c>
      <c r="D160" s="15" t="inlineStr">
        <is>
          <t>355 mL can</t>
        </is>
      </c>
      <c r="E160" s="29" t="n">
        <v>12</v>
      </c>
      <c r="F160" s="30" t="n"/>
      <c r="G160" s="31">
        <f>IF(AND(ISNUMBER($F160),ISNUMBER($E160),$E160&lt;&gt;0),$F160/$E160,"")</f>
        <v/>
      </c>
      <c r="H160" s="31">
        <f>IF(AND(ISNUMBER($F160),ISNUMBER($AL160),ISNUMBER($E160),($AL160*$E160)&lt;&gt;0),$F160/($AL160*$E160)*100,"")</f>
        <v/>
      </c>
      <c r="I160" s="32" t="n"/>
      <c r="J160" s="33" t="n"/>
      <c r="K160" s="31">
        <f>IF(AND(ISNUMBER($F160),ISNUMBER($J160)),$F160*(1-$J160),"")</f>
        <v/>
      </c>
      <c r="L160" s="32" t="n"/>
      <c r="M160" s="32" t="n"/>
      <c r="N160" s="31">
        <f>IF(ISNUMBER($F160),($F160-IF(ISNUMBER($AM160),$AM160,0))*(1-IF(ISNUMBER($J160),$J160,0)),"")</f>
        <v/>
      </c>
      <c r="O160" s="15" t="inlineStr">
        <is>
          <t>Mango Chili</t>
        </is>
      </c>
      <c r="P160" s="29" t="n">
        <v>0</v>
      </c>
      <c r="Q160" s="29" t="n">
        <v>20</v>
      </c>
      <c r="R160" s="15" t="inlineStr">
        <is>
          <t>Not listed</t>
        </is>
      </c>
      <c r="S160" s="29" t="n">
        <v>6</v>
      </c>
      <c r="T160" s="29" t="n">
        <v>40</v>
      </c>
      <c r="U160" s="15" t="inlineStr">
        <is>
          <t>Agave inulin</t>
        </is>
      </c>
      <c r="V160" s="15" t="inlineStr">
        <is>
          <t>Prebiotic agave fiber, gut health, low sugar, Latino-owned</t>
        </is>
      </c>
      <c r="W160" s="32" t="n"/>
      <c r="X160" s="32" t="n"/>
      <c r="Y160" s="32" t="n"/>
      <c r="Z160" s="32" t="n"/>
      <c r="AA160" s="15" t="inlineStr">
        <is>
          <t>Low</t>
        </is>
      </c>
      <c r="AB160" s="15" t="inlineStr">
        <is>
          <t>Small emerging brand; limited footprint</t>
        </is>
      </c>
      <c r="AC160" s="15" t="inlineStr">
        <is>
          <t>Agave-fiber prebiotic soda with bold flavours</t>
        </is>
      </c>
      <c r="AD160" s="15" t="inlineStr">
        <is>
          <t>Distinctive agave-fiber prebiotic and adventurous flavours.</t>
        </is>
      </c>
      <c r="AE160" s="32" t="n"/>
      <c r="AF160" s="34">
        <f>IF(AND(ISNUMBER($P160),ISNUMBER($AL160),$AL160&lt;&gt;0),ROUND($P160/$AL160*100,1),"")</f>
        <v/>
      </c>
      <c r="AG160" s="35">
        <f>IF(AND(ISNUMBER($S160),ISNUMBER($AL160),$AL160&lt;&gt;0),ROUND($S160/$AL160*100,2),"")</f>
        <v/>
      </c>
      <c r="AH160" s="34">
        <f>IF(AND(ISNUMBER($Q160),ISNUMBER($AL160),$AL160&lt;&gt;0),ROUND($Q160/$AL160*100,1),"")</f>
        <v/>
      </c>
      <c r="AI160" s="29">
        <f>IF(ISNUMBER($S160),IF($S160&lt;=1,"Yes","No"),"n/a")</f>
        <v/>
      </c>
      <c r="AJ160" s="29">
        <f>IF(ISNUMBER($S160),ROUND(MAX(0,MIN(100,100-$S160*2.5-IF(ISNUMBER($T160),$T160,0)*0.12+IF($S160&lt;=1,12,0))),0),"")</f>
        <v/>
      </c>
      <c r="AK160" s="29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29" t="n">
        <v>355</v>
      </c>
      <c r="AM160" s="30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Mayawell</t>
        </is>
      </c>
      <c r="B161" s="15" t="inlineStr">
        <is>
          <t>Mayawell Prebiotic Soda | Mango Chili | 15-pack 355mL</t>
        </is>
      </c>
      <c r="C161" s="15" t="inlineStr">
        <is>
          <t>3) Functional beverage (still/sparkling)</t>
        </is>
      </c>
      <c r="D161" s="15" t="inlineStr">
        <is>
          <t>355 mL can</t>
        </is>
      </c>
      <c r="E161" s="29" t="n">
        <v>15</v>
      </c>
      <c r="F161" s="30" t="n"/>
      <c r="G161" s="31">
        <f>IF(AND(ISNUMBER($F161),ISNUMBER($E161),$E161&lt;&gt;0),$F161/$E161,"")</f>
        <v/>
      </c>
      <c r="H161" s="31">
        <f>IF(AND(ISNUMBER($F161),ISNUMBER($AL161),ISNUMBER($E161),($AL161*$E161)&lt;&gt;0),$F161/($AL161*$E161)*100,"")</f>
        <v/>
      </c>
      <c r="I161" s="32" t="n"/>
      <c r="J161" s="33" t="n"/>
      <c r="K161" s="31">
        <f>IF(AND(ISNUMBER($F161),ISNUMBER($J161)),$F161*(1-$J161),"")</f>
        <v/>
      </c>
      <c r="L161" s="32" t="n"/>
      <c r="M161" s="32" t="n"/>
      <c r="N161" s="31">
        <f>IF(ISNUMBER($F161),($F161-IF(ISNUMBER($AM161),$AM161,0))*(1-IF(ISNUMBER($J161),$J161,0)),"")</f>
        <v/>
      </c>
      <c r="O161" s="15" t="inlineStr">
        <is>
          <t>Mango Chili</t>
        </is>
      </c>
      <c r="P161" s="29" t="n">
        <v>0</v>
      </c>
      <c r="Q161" s="29" t="n">
        <v>20</v>
      </c>
      <c r="R161" s="15" t="inlineStr">
        <is>
          <t>Not listed</t>
        </is>
      </c>
      <c r="S161" s="29" t="n">
        <v>6</v>
      </c>
      <c r="T161" s="29" t="n">
        <v>40</v>
      </c>
      <c r="U161" s="15" t="inlineStr">
        <is>
          <t>Agave inulin</t>
        </is>
      </c>
      <c r="V161" s="15" t="inlineStr">
        <is>
          <t>Prebiotic agave fiber, gut health, low sugar, Latino-owned</t>
        </is>
      </c>
      <c r="W161" s="32" t="n"/>
      <c r="X161" s="32" t="n"/>
      <c r="Y161" s="32" t="n"/>
      <c r="Z161" s="32" t="n"/>
      <c r="AA161" s="15" t="inlineStr">
        <is>
          <t>Low</t>
        </is>
      </c>
      <c r="AB161" s="15" t="inlineStr">
        <is>
          <t>Small emerging brand; limited footprint</t>
        </is>
      </c>
      <c r="AC161" s="15" t="inlineStr">
        <is>
          <t>Agave-fiber prebiotic soda with bold flavours</t>
        </is>
      </c>
      <c r="AD161" s="15" t="inlineStr">
        <is>
          <t>Distinctive agave-fiber prebiotic and adventurous flavours.</t>
        </is>
      </c>
      <c r="AE161" s="32" t="n"/>
      <c r="AF161" s="34">
        <f>IF(AND(ISNUMBER($P161),ISNUMBER($AL161),$AL161&lt;&gt;0),ROUND($P161/$AL161*100,1),"")</f>
        <v/>
      </c>
      <c r="AG161" s="35">
        <f>IF(AND(ISNUMBER($S161),ISNUMBER($AL161),$AL161&lt;&gt;0),ROUND($S161/$AL161*100,2),"")</f>
        <v/>
      </c>
      <c r="AH161" s="34">
        <f>IF(AND(ISNUMBER($Q161),ISNUMBER($AL161),$AL161&lt;&gt;0),ROUND($Q161/$AL161*100,1),"")</f>
        <v/>
      </c>
      <c r="AI161" s="29">
        <f>IF(ISNUMBER($S161),IF($S161&lt;=1,"Yes","No"),"n/a")</f>
        <v/>
      </c>
      <c r="AJ161" s="29">
        <f>IF(ISNUMBER($S161),ROUND(MAX(0,MIN(100,100-$S161*2.5-IF(ISNUMBER($T161),$T161,0)*0.12+IF($S161&lt;=1,12,0))),0),"")</f>
        <v/>
      </c>
      <c r="AK161" s="29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29" t="n">
        <v>355</v>
      </c>
      <c r="AM161" s="30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Mayawell</t>
        </is>
      </c>
      <c r="B162" s="15" t="inlineStr">
        <is>
          <t>Mayawell Prebiotic Soda | Mango Chili | 18-pack 355mL</t>
        </is>
      </c>
      <c r="C162" s="15" t="inlineStr">
        <is>
          <t>3) Functional beverage (still/sparkling)</t>
        </is>
      </c>
      <c r="D162" s="15" t="inlineStr">
        <is>
          <t>355 mL can</t>
        </is>
      </c>
      <c r="E162" s="29" t="n">
        <v>18</v>
      </c>
      <c r="F162" s="30" t="n"/>
      <c r="G162" s="31">
        <f>IF(AND(ISNUMBER($F162),ISNUMBER($E162),$E162&lt;&gt;0),$F162/$E162,"")</f>
        <v/>
      </c>
      <c r="H162" s="31">
        <f>IF(AND(ISNUMBER($F162),ISNUMBER($AL162),ISNUMBER($E162),($AL162*$E162)&lt;&gt;0),$F162/($AL162*$E162)*100,"")</f>
        <v/>
      </c>
      <c r="I162" s="32" t="n"/>
      <c r="J162" s="33" t="n"/>
      <c r="K162" s="31">
        <f>IF(AND(ISNUMBER($F162),ISNUMBER($J162)),$F162*(1-$J162),"")</f>
        <v/>
      </c>
      <c r="L162" s="32" t="n"/>
      <c r="M162" s="32" t="n"/>
      <c r="N162" s="31">
        <f>IF(ISNUMBER($F162),($F162-IF(ISNUMBER($AM162),$AM162,0))*(1-IF(ISNUMBER($J162),$J162,0)),"")</f>
        <v/>
      </c>
      <c r="O162" s="15" t="inlineStr">
        <is>
          <t>Mango Chili</t>
        </is>
      </c>
      <c r="P162" s="29" t="n">
        <v>0</v>
      </c>
      <c r="Q162" s="29" t="n">
        <v>20</v>
      </c>
      <c r="R162" s="15" t="inlineStr">
        <is>
          <t>Not listed</t>
        </is>
      </c>
      <c r="S162" s="29" t="n">
        <v>6</v>
      </c>
      <c r="T162" s="29" t="n">
        <v>40</v>
      </c>
      <c r="U162" s="15" t="inlineStr">
        <is>
          <t>Agave inulin</t>
        </is>
      </c>
      <c r="V162" s="15" t="inlineStr">
        <is>
          <t>Prebiotic agave fiber, gut health, low sugar, Latino-owned</t>
        </is>
      </c>
      <c r="W162" s="32" t="n"/>
      <c r="X162" s="32" t="n"/>
      <c r="Y162" s="32" t="n"/>
      <c r="Z162" s="32" t="n"/>
      <c r="AA162" s="15" t="inlineStr">
        <is>
          <t>Low</t>
        </is>
      </c>
      <c r="AB162" s="15" t="inlineStr">
        <is>
          <t>Small emerging brand; limited footprint</t>
        </is>
      </c>
      <c r="AC162" s="15" t="inlineStr">
        <is>
          <t>Agave-fiber prebiotic soda with bold flavours</t>
        </is>
      </c>
      <c r="AD162" s="15" t="inlineStr">
        <is>
          <t>Distinctive agave-fiber prebiotic and adventurous flavours.</t>
        </is>
      </c>
      <c r="AE162" s="32" t="n"/>
      <c r="AF162" s="34">
        <f>IF(AND(ISNUMBER($P162),ISNUMBER($AL162),$AL162&lt;&gt;0),ROUND($P162/$AL162*100,1),"")</f>
        <v/>
      </c>
      <c r="AG162" s="35">
        <f>IF(AND(ISNUMBER($S162),ISNUMBER($AL162),$AL162&lt;&gt;0),ROUND($S162/$AL162*100,2),"")</f>
        <v/>
      </c>
      <c r="AH162" s="34">
        <f>IF(AND(ISNUMBER($Q162),ISNUMBER($AL162),$AL162&lt;&gt;0),ROUND($Q162/$AL162*100,1),"")</f>
        <v/>
      </c>
      <c r="AI162" s="29">
        <f>IF(ISNUMBER($S162),IF($S162&lt;=1,"Yes","No"),"n/a")</f>
        <v/>
      </c>
      <c r="AJ162" s="29">
        <f>IF(ISNUMBER($S162),ROUND(MAX(0,MIN(100,100-$S162*2.5-IF(ISNUMBER($T162),$T162,0)*0.12+IF($S162&lt;=1,12,0))),0),"")</f>
        <v/>
      </c>
      <c r="AK162" s="29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29" t="n">
        <v>355</v>
      </c>
      <c r="AM162" s="30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Mayawell</t>
        </is>
      </c>
      <c r="B163" s="15" t="inlineStr">
        <is>
          <t>Mayawell Prebiotic Soda | Mango Chili | 24-pack 355mL</t>
        </is>
      </c>
      <c r="C163" s="15" t="inlineStr">
        <is>
          <t>3) Functional beverage (still/sparkling)</t>
        </is>
      </c>
      <c r="D163" s="15" t="inlineStr">
        <is>
          <t>355 mL can</t>
        </is>
      </c>
      <c r="E163" s="29" t="n">
        <v>24</v>
      </c>
      <c r="F163" s="30" t="n"/>
      <c r="G163" s="31">
        <f>IF(AND(ISNUMBER($F163),ISNUMBER($E163),$E163&lt;&gt;0),$F163/$E163,"")</f>
        <v/>
      </c>
      <c r="H163" s="31">
        <f>IF(AND(ISNUMBER($F163),ISNUMBER($AL163),ISNUMBER($E163),($AL163*$E163)&lt;&gt;0),$F163/($AL163*$E163)*100,"")</f>
        <v/>
      </c>
      <c r="I163" s="32" t="n"/>
      <c r="J163" s="33" t="n"/>
      <c r="K163" s="31">
        <f>IF(AND(ISNUMBER($F163),ISNUMBER($J163)),$F163*(1-$J163),"")</f>
        <v/>
      </c>
      <c r="L163" s="32" t="n"/>
      <c r="M163" s="32" t="n"/>
      <c r="N163" s="31">
        <f>IF(ISNUMBER($F163),($F163-IF(ISNUMBER($AM163),$AM163,0))*(1-IF(ISNUMBER($J163),$J163,0)),"")</f>
        <v/>
      </c>
      <c r="O163" s="15" t="inlineStr">
        <is>
          <t>Mango Chili</t>
        </is>
      </c>
      <c r="P163" s="29" t="n">
        <v>0</v>
      </c>
      <c r="Q163" s="29" t="n">
        <v>20</v>
      </c>
      <c r="R163" s="15" t="inlineStr">
        <is>
          <t>Not listed</t>
        </is>
      </c>
      <c r="S163" s="29" t="n">
        <v>6</v>
      </c>
      <c r="T163" s="29" t="n">
        <v>40</v>
      </c>
      <c r="U163" s="15" t="inlineStr">
        <is>
          <t>Agave inulin</t>
        </is>
      </c>
      <c r="V163" s="15" t="inlineStr">
        <is>
          <t>Prebiotic agave fiber, gut health, low sugar, Latino-owned</t>
        </is>
      </c>
      <c r="W163" s="32" t="n"/>
      <c r="X163" s="32" t="n"/>
      <c r="Y163" s="32" t="n"/>
      <c r="Z163" s="32" t="n"/>
      <c r="AA163" s="15" t="inlineStr">
        <is>
          <t>Low</t>
        </is>
      </c>
      <c r="AB163" s="15" t="inlineStr">
        <is>
          <t>Small emerging brand; limited footprint</t>
        </is>
      </c>
      <c r="AC163" s="15" t="inlineStr">
        <is>
          <t>Agave-fiber prebiotic soda with bold flavours</t>
        </is>
      </c>
      <c r="AD163" s="15" t="inlineStr">
        <is>
          <t>Distinctive agave-fiber prebiotic and adventurous flavours.</t>
        </is>
      </c>
      <c r="AE163" s="32" t="n"/>
      <c r="AF163" s="34">
        <f>IF(AND(ISNUMBER($P163),ISNUMBER($AL163),$AL163&lt;&gt;0),ROUND($P163/$AL163*100,1),"")</f>
        <v/>
      </c>
      <c r="AG163" s="35">
        <f>IF(AND(ISNUMBER($S163),ISNUMBER($AL163),$AL163&lt;&gt;0),ROUND($S163/$AL163*100,2),"")</f>
        <v/>
      </c>
      <c r="AH163" s="34">
        <f>IF(AND(ISNUMBER($Q163),ISNUMBER($AL163),$AL163&lt;&gt;0),ROUND($Q163/$AL163*100,1),"")</f>
        <v/>
      </c>
      <c r="AI163" s="29">
        <f>IF(ISNUMBER($S163),IF($S163&lt;=1,"Yes","No"),"n/a")</f>
        <v/>
      </c>
      <c r="AJ163" s="29">
        <f>IF(ISNUMBER($S163),ROUND(MAX(0,MIN(100,100-$S163*2.5-IF(ISNUMBER($T163),$T163,0)*0.12+IF($S163&lt;=1,12,0))),0),"")</f>
        <v/>
      </c>
      <c r="AK163" s="29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29" t="n">
        <v>355</v>
      </c>
      <c r="AM163" s="30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Mayawell</t>
        </is>
      </c>
      <c r="B164" s="15" t="inlineStr">
        <is>
          <t>Mayawell Prebiotic Soda | Grapefruit Jalapeno | single 355mL</t>
        </is>
      </c>
      <c r="C164" s="15" t="inlineStr">
        <is>
          <t>3) Functional beverage (still/sparkling)</t>
        </is>
      </c>
      <c r="D164" s="15" t="inlineStr">
        <is>
          <t>355 mL can</t>
        </is>
      </c>
      <c r="E164" s="29" t="n">
        <v>1</v>
      </c>
      <c r="F164" s="30" t="n"/>
      <c r="G164" s="31">
        <f>IF(AND(ISNUMBER($F164),ISNUMBER($E164),$E164&lt;&gt;0),$F164/$E164,"")</f>
        <v/>
      </c>
      <c r="H164" s="31">
        <f>IF(AND(ISNUMBER($F164),ISNUMBER($AL164),ISNUMBER($E164),($AL164*$E164)&lt;&gt;0),$F164/($AL164*$E164)*100,"")</f>
        <v/>
      </c>
      <c r="I164" s="32" t="n"/>
      <c r="J164" s="33" t="n"/>
      <c r="K164" s="31">
        <f>IF(AND(ISNUMBER($F164),ISNUMBER($J164)),$F164*(1-$J164),"")</f>
        <v/>
      </c>
      <c r="L164" s="32" t="n"/>
      <c r="M164" s="32" t="n"/>
      <c r="N164" s="31">
        <f>IF(ISNUMBER($F164),($F164-IF(ISNUMBER($AM164),$AM164,0))*(1-IF(ISNUMBER($J164),$J164,0)),"")</f>
        <v/>
      </c>
      <c r="O164" s="15" t="inlineStr">
        <is>
          <t>Grapefruit Jalapeno</t>
        </is>
      </c>
      <c r="P164" s="29" t="n">
        <v>0</v>
      </c>
      <c r="Q164" s="29" t="n">
        <v>20</v>
      </c>
      <c r="R164" s="15" t="inlineStr">
        <is>
          <t>Not listed</t>
        </is>
      </c>
      <c r="S164" s="29" t="n">
        <v>6</v>
      </c>
      <c r="T164" s="29" t="n">
        <v>40</v>
      </c>
      <c r="U164" s="15" t="inlineStr">
        <is>
          <t>Agave inulin</t>
        </is>
      </c>
      <c r="V164" s="15" t="inlineStr">
        <is>
          <t>Prebiotic agave fiber, gut health, low sugar, Latino-owned</t>
        </is>
      </c>
      <c r="W164" s="32" t="n"/>
      <c r="X164" s="32" t="n"/>
      <c r="Y164" s="32" t="n"/>
      <c r="Z164" s="32" t="n"/>
      <c r="AA164" s="15" t="inlineStr">
        <is>
          <t>Low</t>
        </is>
      </c>
      <c r="AB164" s="15" t="inlineStr">
        <is>
          <t>Small emerging brand; limited footprint</t>
        </is>
      </c>
      <c r="AC164" s="15" t="inlineStr">
        <is>
          <t>Agave-fiber prebiotic soda with bold flavours</t>
        </is>
      </c>
      <c r="AD164" s="15" t="inlineStr">
        <is>
          <t>Distinctive agave-fiber prebiotic and adventurous flavours.</t>
        </is>
      </c>
      <c r="AE164" s="32" t="n"/>
      <c r="AF164" s="34">
        <f>IF(AND(ISNUMBER($P164),ISNUMBER($AL164),$AL164&lt;&gt;0),ROUND($P164/$AL164*100,1),"")</f>
        <v/>
      </c>
      <c r="AG164" s="35">
        <f>IF(AND(ISNUMBER($S164),ISNUMBER($AL164),$AL164&lt;&gt;0),ROUND($S164/$AL164*100,2),"")</f>
        <v/>
      </c>
      <c r="AH164" s="34">
        <f>IF(AND(ISNUMBER($Q164),ISNUMBER($AL164),$AL164&lt;&gt;0),ROUND($Q164/$AL164*100,1),"")</f>
        <v/>
      </c>
      <c r="AI164" s="29">
        <f>IF(ISNUMBER($S164),IF($S164&lt;=1,"Yes","No"),"n/a")</f>
        <v/>
      </c>
      <c r="AJ164" s="29">
        <f>IF(ISNUMBER($S164),ROUND(MAX(0,MIN(100,100-$S164*2.5-IF(ISNUMBER($T164),$T164,0)*0.12+IF($S164&lt;=1,12,0))),0),"")</f>
        <v/>
      </c>
      <c r="AK164" s="29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29" t="n">
        <v>355</v>
      </c>
      <c r="AM164" s="30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Mayawell</t>
        </is>
      </c>
      <c r="B165" s="15" t="inlineStr">
        <is>
          <t>Mayawell Prebiotic Soda | Grapefruit Jalapeno | 8-pack 355mL</t>
        </is>
      </c>
      <c r="C165" s="15" t="inlineStr">
        <is>
          <t>3) Functional beverage (still/sparkling)</t>
        </is>
      </c>
      <c r="D165" s="15" t="inlineStr">
        <is>
          <t>355 mL can</t>
        </is>
      </c>
      <c r="E165" s="29" t="n">
        <v>8</v>
      </c>
      <c r="F165" s="30" t="n"/>
      <c r="G165" s="31">
        <f>IF(AND(ISNUMBER($F165),ISNUMBER($E165),$E165&lt;&gt;0),$F165/$E165,"")</f>
        <v/>
      </c>
      <c r="H165" s="31">
        <f>IF(AND(ISNUMBER($F165),ISNUMBER($AL165),ISNUMBER($E165),($AL165*$E165)&lt;&gt;0),$F165/($AL165*$E165)*100,"")</f>
        <v/>
      </c>
      <c r="I165" s="32" t="n"/>
      <c r="J165" s="33" t="n"/>
      <c r="K165" s="31">
        <f>IF(AND(ISNUMBER($F165),ISNUMBER($J165)),$F165*(1-$J165),"")</f>
        <v/>
      </c>
      <c r="L165" s="32" t="n"/>
      <c r="M165" s="32" t="n"/>
      <c r="N165" s="31">
        <f>IF(ISNUMBER($F165),($F165-IF(ISNUMBER($AM165),$AM165,0))*(1-IF(ISNUMBER($J165),$J165,0)),"")</f>
        <v/>
      </c>
      <c r="O165" s="15" t="inlineStr">
        <is>
          <t>Grapefruit Jalapeno</t>
        </is>
      </c>
      <c r="P165" s="29" t="n">
        <v>0</v>
      </c>
      <c r="Q165" s="29" t="n">
        <v>20</v>
      </c>
      <c r="R165" s="15" t="inlineStr">
        <is>
          <t>Not listed</t>
        </is>
      </c>
      <c r="S165" s="29" t="n">
        <v>6</v>
      </c>
      <c r="T165" s="29" t="n">
        <v>40</v>
      </c>
      <c r="U165" s="15" t="inlineStr">
        <is>
          <t>Agave inulin</t>
        </is>
      </c>
      <c r="V165" s="15" t="inlineStr">
        <is>
          <t>Prebiotic agave fiber, gut health, low sugar, Latino-owned</t>
        </is>
      </c>
      <c r="W165" s="32" t="n"/>
      <c r="X165" s="32" t="n"/>
      <c r="Y165" s="32" t="n"/>
      <c r="Z165" s="32" t="n"/>
      <c r="AA165" s="15" t="inlineStr">
        <is>
          <t>Low</t>
        </is>
      </c>
      <c r="AB165" s="15" t="inlineStr">
        <is>
          <t>Small emerging brand; limited footprint</t>
        </is>
      </c>
      <c r="AC165" s="15" t="inlineStr">
        <is>
          <t>Agave-fiber prebiotic soda with bold flavours</t>
        </is>
      </c>
      <c r="AD165" s="15" t="inlineStr">
        <is>
          <t>Distinctive agave-fiber prebiotic and adventurous flavours.</t>
        </is>
      </c>
      <c r="AE165" s="32" t="n"/>
      <c r="AF165" s="34">
        <f>IF(AND(ISNUMBER($P165),ISNUMBER($AL165),$AL165&lt;&gt;0),ROUND($P165/$AL165*100,1),"")</f>
        <v/>
      </c>
      <c r="AG165" s="35">
        <f>IF(AND(ISNUMBER($S165),ISNUMBER($AL165),$AL165&lt;&gt;0),ROUND($S165/$AL165*100,2),"")</f>
        <v/>
      </c>
      <c r="AH165" s="34">
        <f>IF(AND(ISNUMBER($Q165),ISNUMBER($AL165),$AL165&lt;&gt;0),ROUND($Q165/$AL165*100,1),"")</f>
        <v/>
      </c>
      <c r="AI165" s="29">
        <f>IF(ISNUMBER($S165),IF($S165&lt;=1,"Yes","No"),"n/a")</f>
        <v/>
      </c>
      <c r="AJ165" s="29">
        <f>IF(ISNUMBER($S165),ROUND(MAX(0,MIN(100,100-$S165*2.5-IF(ISNUMBER($T165),$T165,0)*0.12+IF($S165&lt;=1,12,0))),0),"")</f>
        <v/>
      </c>
      <c r="AK165" s="29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29" t="n">
        <v>355</v>
      </c>
      <c r="AM165" s="30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Mayawell</t>
        </is>
      </c>
      <c r="B166" s="15" t="inlineStr">
        <is>
          <t>Mayawell Prebiotic Soda | Grapefruit Jalapeno | 12-pack 355mL</t>
        </is>
      </c>
      <c r="C166" s="15" t="inlineStr">
        <is>
          <t>3) Functional beverage (still/sparkling)</t>
        </is>
      </c>
      <c r="D166" s="15" t="inlineStr">
        <is>
          <t>355 mL can</t>
        </is>
      </c>
      <c r="E166" s="29" t="n">
        <v>12</v>
      </c>
      <c r="F166" s="30" t="n"/>
      <c r="G166" s="31">
        <f>IF(AND(ISNUMBER($F166),ISNUMBER($E166),$E166&lt;&gt;0),$F166/$E166,"")</f>
        <v/>
      </c>
      <c r="H166" s="31">
        <f>IF(AND(ISNUMBER($F166),ISNUMBER($AL166),ISNUMBER($E166),($AL166*$E166)&lt;&gt;0),$F166/($AL166*$E166)*100,"")</f>
        <v/>
      </c>
      <c r="I166" s="32" t="n"/>
      <c r="J166" s="33" t="n"/>
      <c r="K166" s="31">
        <f>IF(AND(ISNUMBER($F166),ISNUMBER($J166)),$F166*(1-$J166),"")</f>
        <v/>
      </c>
      <c r="L166" s="32" t="n"/>
      <c r="M166" s="32" t="n"/>
      <c r="N166" s="31">
        <f>IF(ISNUMBER($F166),($F166-IF(ISNUMBER($AM166),$AM166,0))*(1-IF(ISNUMBER($J166),$J166,0)),"")</f>
        <v/>
      </c>
      <c r="O166" s="15" t="inlineStr">
        <is>
          <t>Grapefruit Jalapeno</t>
        </is>
      </c>
      <c r="P166" s="29" t="n">
        <v>0</v>
      </c>
      <c r="Q166" s="29" t="n">
        <v>20</v>
      </c>
      <c r="R166" s="15" t="inlineStr">
        <is>
          <t>Not listed</t>
        </is>
      </c>
      <c r="S166" s="29" t="n">
        <v>6</v>
      </c>
      <c r="T166" s="29" t="n">
        <v>40</v>
      </c>
      <c r="U166" s="15" t="inlineStr">
        <is>
          <t>Agave inulin</t>
        </is>
      </c>
      <c r="V166" s="15" t="inlineStr">
        <is>
          <t>Prebiotic agave fiber, gut health, low sugar, Latino-owned</t>
        </is>
      </c>
      <c r="W166" s="32" t="n"/>
      <c r="X166" s="32" t="n"/>
      <c r="Y166" s="32" t="n"/>
      <c r="Z166" s="32" t="n"/>
      <c r="AA166" s="15" t="inlineStr">
        <is>
          <t>Low</t>
        </is>
      </c>
      <c r="AB166" s="15" t="inlineStr">
        <is>
          <t>Small emerging brand; limited footprint</t>
        </is>
      </c>
      <c r="AC166" s="15" t="inlineStr">
        <is>
          <t>Agave-fiber prebiotic soda with bold flavours</t>
        </is>
      </c>
      <c r="AD166" s="15" t="inlineStr">
        <is>
          <t>Distinctive agave-fiber prebiotic and adventurous flavours.</t>
        </is>
      </c>
      <c r="AE166" s="32" t="n"/>
      <c r="AF166" s="34">
        <f>IF(AND(ISNUMBER($P166),ISNUMBER($AL166),$AL166&lt;&gt;0),ROUND($P166/$AL166*100,1),"")</f>
        <v/>
      </c>
      <c r="AG166" s="35">
        <f>IF(AND(ISNUMBER($S166),ISNUMBER($AL166),$AL166&lt;&gt;0),ROUND($S166/$AL166*100,2),"")</f>
        <v/>
      </c>
      <c r="AH166" s="34">
        <f>IF(AND(ISNUMBER($Q166),ISNUMBER($AL166),$AL166&lt;&gt;0),ROUND($Q166/$AL166*100,1),"")</f>
        <v/>
      </c>
      <c r="AI166" s="29">
        <f>IF(ISNUMBER($S166),IF($S166&lt;=1,"Yes","No"),"n/a")</f>
        <v/>
      </c>
      <c r="AJ166" s="29">
        <f>IF(ISNUMBER($S166),ROUND(MAX(0,MIN(100,100-$S166*2.5-IF(ISNUMBER($T166),$T166,0)*0.12+IF($S166&lt;=1,12,0))),0),"")</f>
        <v/>
      </c>
      <c r="AK166" s="29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29" t="n">
        <v>355</v>
      </c>
      <c r="AM166" s="30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Mayawell</t>
        </is>
      </c>
      <c r="B167" s="15" t="inlineStr">
        <is>
          <t>Mayawell Prebiotic Soda | Grapefruit Jalapeno | 15-pack 355mL</t>
        </is>
      </c>
      <c r="C167" s="15" t="inlineStr">
        <is>
          <t>3) Functional beverage (still/sparkling)</t>
        </is>
      </c>
      <c r="D167" s="15" t="inlineStr">
        <is>
          <t>355 mL can</t>
        </is>
      </c>
      <c r="E167" s="29" t="n">
        <v>15</v>
      </c>
      <c r="F167" s="30" t="n"/>
      <c r="G167" s="31">
        <f>IF(AND(ISNUMBER($F167),ISNUMBER($E167),$E167&lt;&gt;0),$F167/$E167,"")</f>
        <v/>
      </c>
      <c r="H167" s="31">
        <f>IF(AND(ISNUMBER($F167),ISNUMBER($AL167),ISNUMBER($E167),($AL167*$E167)&lt;&gt;0),$F167/($AL167*$E167)*100,"")</f>
        <v/>
      </c>
      <c r="I167" s="32" t="n"/>
      <c r="J167" s="33" t="n"/>
      <c r="K167" s="31">
        <f>IF(AND(ISNUMBER($F167),ISNUMBER($J167)),$F167*(1-$J167),"")</f>
        <v/>
      </c>
      <c r="L167" s="32" t="n"/>
      <c r="M167" s="32" t="n"/>
      <c r="N167" s="31">
        <f>IF(ISNUMBER($F167),($F167-IF(ISNUMBER($AM167),$AM167,0))*(1-IF(ISNUMBER($J167),$J167,0)),"")</f>
        <v/>
      </c>
      <c r="O167" s="15" t="inlineStr">
        <is>
          <t>Grapefruit Jalapeno</t>
        </is>
      </c>
      <c r="P167" s="29" t="n">
        <v>0</v>
      </c>
      <c r="Q167" s="29" t="n">
        <v>20</v>
      </c>
      <c r="R167" s="15" t="inlineStr">
        <is>
          <t>Not listed</t>
        </is>
      </c>
      <c r="S167" s="29" t="n">
        <v>6</v>
      </c>
      <c r="T167" s="29" t="n">
        <v>40</v>
      </c>
      <c r="U167" s="15" t="inlineStr">
        <is>
          <t>Agave inulin</t>
        </is>
      </c>
      <c r="V167" s="15" t="inlineStr">
        <is>
          <t>Prebiotic agave fiber, gut health, low sugar, Latino-owned</t>
        </is>
      </c>
      <c r="W167" s="32" t="n"/>
      <c r="X167" s="32" t="n"/>
      <c r="Y167" s="32" t="n"/>
      <c r="Z167" s="32" t="n"/>
      <c r="AA167" s="15" t="inlineStr">
        <is>
          <t>Low</t>
        </is>
      </c>
      <c r="AB167" s="15" t="inlineStr">
        <is>
          <t>Small emerging brand; limited footprint</t>
        </is>
      </c>
      <c r="AC167" s="15" t="inlineStr">
        <is>
          <t>Agave-fiber prebiotic soda with bold flavours</t>
        </is>
      </c>
      <c r="AD167" s="15" t="inlineStr">
        <is>
          <t>Distinctive agave-fiber prebiotic and adventurous flavours.</t>
        </is>
      </c>
      <c r="AE167" s="32" t="n"/>
      <c r="AF167" s="34">
        <f>IF(AND(ISNUMBER($P167),ISNUMBER($AL167),$AL167&lt;&gt;0),ROUND($P167/$AL167*100,1),"")</f>
        <v/>
      </c>
      <c r="AG167" s="35">
        <f>IF(AND(ISNUMBER($S167),ISNUMBER($AL167),$AL167&lt;&gt;0),ROUND($S167/$AL167*100,2),"")</f>
        <v/>
      </c>
      <c r="AH167" s="34">
        <f>IF(AND(ISNUMBER($Q167),ISNUMBER($AL167),$AL167&lt;&gt;0),ROUND($Q167/$AL167*100,1),"")</f>
        <v/>
      </c>
      <c r="AI167" s="29">
        <f>IF(ISNUMBER($S167),IF($S167&lt;=1,"Yes","No"),"n/a")</f>
        <v/>
      </c>
      <c r="AJ167" s="29">
        <f>IF(ISNUMBER($S167),ROUND(MAX(0,MIN(100,100-$S167*2.5-IF(ISNUMBER($T167),$T167,0)*0.12+IF($S167&lt;=1,12,0))),0),"")</f>
        <v/>
      </c>
      <c r="AK167" s="29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29" t="n">
        <v>355</v>
      </c>
      <c r="AM167" s="30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Mayawell</t>
        </is>
      </c>
      <c r="B168" s="15" t="inlineStr">
        <is>
          <t>Mayawell Prebiotic Soda | Grapefruit Jalapeno | 18-pack 355mL</t>
        </is>
      </c>
      <c r="C168" s="15" t="inlineStr">
        <is>
          <t>3) Functional beverage (still/sparkling)</t>
        </is>
      </c>
      <c r="D168" s="15" t="inlineStr">
        <is>
          <t>355 mL can</t>
        </is>
      </c>
      <c r="E168" s="29" t="n">
        <v>18</v>
      </c>
      <c r="F168" s="30" t="n"/>
      <c r="G168" s="31">
        <f>IF(AND(ISNUMBER($F168),ISNUMBER($E168),$E168&lt;&gt;0),$F168/$E168,"")</f>
        <v/>
      </c>
      <c r="H168" s="31">
        <f>IF(AND(ISNUMBER($F168),ISNUMBER($AL168),ISNUMBER($E168),($AL168*$E168)&lt;&gt;0),$F168/($AL168*$E168)*100,"")</f>
        <v/>
      </c>
      <c r="I168" s="32" t="n"/>
      <c r="J168" s="33" t="n"/>
      <c r="K168" s="31">
        <f>IF(AND(ISNUMBER($F168),ISNUMBER($J168)),$F168*(1-$J168),"")</f>
        <v/>
      </c>
      <c r="L168" s="32" t="n"/>
      <c r="M168" s="32" t="n"/>
      <c r="N168" s="31">
        <f>IF(ISNUMBER($F168),($F168-IF(ISNUMBER($AM168),$AM168,0))*(1-IF(ISNUMBER($J168),$J168,0)),"")</f>
        <v/>
      </c>
      <c r="O168" s="15" t="inlineStr">
        <is>
          <t>Grapefruit Jalapeno</t>
        </is>
      </c>
      <c r="P168" s="29" t="n">
        <v>0</v>
      </c>
      <c r="Q168" s="29" t="n">
        <v>20</v>
      </c>
      <c r="R168" s="15" t="inlineStr">
        <is>
          <t>Not listed</t>
        </is>
      </c>
      <c r="S168" s="29" t="n">
        <v>6</v>
      </c>
      <c r="T168" s="29" t="n">
        <v>40</v>
      </c>
      <c r="U168" s="15" t="inlineStr">
        <is>
          <t>Agave inulin</t>
        </is>
      </c>
      <c r="V168" s="15" t="inlineStr">
        <is>
          <t>Prebiotic agave fiber, gut health, low sugar, Latino-owned</t>
        </is>
      </c>
      <c r="W168" s="32" t="n"/>
      <c r="X168" s="32" t="n"/>
      <c r="Y168" s="32" t="n"/>
      <c r="Z168" s="32" t="n"/>
      <c r="AA168" s="15" t="inlineStr">
        <is>
          <t>Low</t>
        </is>
      </c>
      <c r="AB168" s="15" t="inlineStr">
        <is>
          <t>Small emerging brand; limited footprint</t>
        </is>
      </c>
      <c r="AC168" s="15" t="inlineStr">
        <is>
          <t>Agave-fiber prebiotic soda with bold flavours</t>
        </is>
      </c>
      <c r="AD168" s="15" t="inlineStr">
        <is>
          <t>Distinctive agave-fiber prebiotic and adventurous flavours.</t>
        </is>
      </c>
      <c r="AE168" s="32" t="n"/>
      <c r="AF168" s="34">
        <f>IF(AND(ISNUMBER($P168),ISNUMBER($AL168),$AL168&lt;&gt;0),ROUND($P168/$AL168*100,1),"")</f>
        <v/>
      </c>
      <c r="AG168" s="35">
        <f>IF(AND(ISNUMBER($S168),ISNUMBER($AL168),$AL168&lt;&gt;0),ROUND($S168/$AL168*100,2),"")</f>
        <v/>
      </c>
      <c r="AH168" s="34">
        <f>IF(AND(ISNUMBER($Q168),ISNUMBER($AL168),$AL168&lt;&gt;0),ROUND($Q168/$AL168*100,1),"")</f>
        <v/>
      </c>
      <c r="AI168" s="29">
        <f>IF(ISNUMBER($S168),IF($S168&lt;=1,"Yes","No"),"n/a")</f>
        <v/>
      </c>
      <c r="AJ168" s="29">
        <f>IF(ISNUMBER($S168),ROUND(MAX(0,MIN(100,100-$S168*2.5-IF(ISNUMBER($T168),$T168,0)*0.12+IF($S168&lt;=1,12,0))),0),"")</f>
        <v/>
      </c>
      <c r="AK168" s="29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29" t="n">
        <v>355</v>
      </c>
      <c r="AM168" s="30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Mayawell</t>
        </is>
      </c>
      <c r="B169" s="15" t="inlineStr">
        <is>
          <t>Mayawell Prebiotic Soda | Grapefruit Jalapeno | 24-pack 355mL</t>
        </is>
      </c>
      <c r="C169" s="15" t="inlineStr">
        <is>
          <t>3) Functional beverage (still/sparkling)</t>
        </is>
      </c>
      <c r="D169" s="15" t="inlineStr">
        <is>
          <t>355 mL can</t>
        </is>
      </c>
      <c r="E169" s="29" t="n">
        <v>24</v>
      </c>
      <c r="F169" s="30" t="n"/>
      <c r="G169" s="31">
        <f>IF(AND(ISNUMBER($F169),ISNUMBER($E169),$E169&lt;&gt;0),$F169/$E169,"")</f>
        <v/>
      </c>
      <c r="H169" s="31">
        <f>IF(AND(ISNUMBER($F169),ISNUMBER($AL169),ISNUMBER($E169),($AL169*$E169)&lt;&gt;0),$F169/($AL169*$E169)*100,"")</f>
        <v/>
      </c>
      <c r="I169" s="32" t="n"/>
      <c r="J169" s="33" t="n"/>
      <c r="K169" s="31">
        <f>IF(AND(ISNUMBER($F169),ISNUMBER($J169)),$F169*(1-$J169),"")</f>
        <v/>
      </c>
      <c r="L169" s="32" t="n"/>
      <c r="M169" s="32" t="n"/>
      <c r="N169" s="31">
        <f>IF(ISNUMBER($F169),($F169-IF(ISNUMBER($AM169),$AM169,0))*(1-IF(ISNUMBER($J169),$J169,0)),"")</f>
        <v/>
      </c>
      <c r="O169" s="15" t="inlineStr">
        <is>
          <t>Grapefruit Jalapeno</t>
        </is>
      </c>
      <c r="P169" s="29" t="n">
        <v>0</v>
      </c>
      <c r="Q169" s="29" t="n">
        <v>20</v>
      </c>
      <c r="R169" s="15" t="inlineStr">
        <is>
          <t>Not listed</t>
        </is>
      </c>
      <c r="S169" s="29" t="n">
        <v>6</v>
      </c>
      <c r="T169" s="29" t="n">
        <v>40</v>
      </c>
      <c r="U169" s="15" t="inlineStr">
        <is>
          <t>Agave inulin</t>
        </is>
      </c>
      <c r="V169" s="15" t="inlineStr">
        <is>
          <t>Prebiotic agave fiber, gut health, low sugar, Latino-owned</t>
        </is>
      </c>
      <c r="W169" s="32" t="n"/>
      <c r="X169" s="32" t="n"/>
      <c r="Y169" s="32" t="n"/>
      <c r="Z169" s="32" t="n"/>
      <c r="AA169" s="15" t="inlineStr">
        <is>
          <t>Low</t>
        </is>
      </c>
      <c r="AB169" s="15" t="inlineStr">
        <is>
          <t>Small emerging brand; limited footprint</t>
        </is>
      </c>
      <c r="AC169" s="15" t="inlineStr">
        <is>
          <t>Agave-fiber prebiotic soda with bold flavours</t>
        </is>
      </c>
      <c r="AD169" s="15" t="inlineStr">
        <is>
          <t>Distinctive agave-fiber prebiotic and adventurous flavours.</t>
        </is>
      </c>
      <c r="AE169" s="32" t="n"/>
      <c r="AF169" s="34">
        <f>IF(AND(ISNUMBER($P169),ISNUMBER($AL169),$AL169&lt;&gt;0),ROUND($P169/$AL169*100,1),"")</f>
        <v/>
      </c>
      <c r="AG169" s="35">
        <f>IF(AND(ISNUMBER($S169),ISNUMBER($AL169),$AL169&lt;&gt;0),ROUND($S169/$AL169*100,2),"")</f>
        <v/>
      </c>
      <c r="AH169" s="34">
        <f>IF(AND(ISNUMBER($Q169),ISNUMBER($AL169),$AL169&lt;&gt;0),ROUND($Q169/$AL169*100,1),"")</f>
        <v/>
      </c>
      <c r="AI169" s="29">
        <f>IF(ISNUMBER($S169),IF($S169&lt;=1,"Yes","No"),"n/a")</f>
        <v/>
      </c>
      <c r="AJ169" s="29">
        <f>IF(ISNUMBER($S169),ROUND(MAX(0,MIN(100,100-$S169*2.5-IF(ISNUMBER($T169),$T169,0)*0.12+IF($S169&lt;=1,12,0))),0),"")</f>
        <v/>
      </c>
      <c r="AK169" s="29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29" t="n">
        <v>355</v>
      </c>
      <c r="AM169" s="30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De La Calle</t>
        </is>
      </c>
      <c r="B170" s="15" t="inlineStr">
        <is>
          <t>De La Calle Tepache | Tamarindo | single 355mL</t>
        </is>
      </c>
      <c r="C170" s="15" t="inlineStr">
        <is>
          <t>3) Functional beverage (still/sparkling)</t>
        </is>
      </c>
      <c r="D170" s="15" t="inlineStr">
        <is>
          <t>355 mL can</t>
        </is>
      </c>
      <c r="E170" s="29" t="n">
        <v>1</v>
      </c>
      <c r="F170" s="30" t="n"/>
      <c r="G170" s="31">
        <f>IF(AND(ISNUMBER($F170),ISNUMBER($E170),$E170&lt;&gt;0),$F170/$E170,"")</f>
        <v/>
      </c>
      <c r="H170" s="31">
        <f>IF(AND(ISNUMBER($F170),ISNUMBER($AL170),ISNUMBER($E170),($AL170*$E170)&lt;&gt;0),$F170/($AL170*$E170)*100,"")</f>
        <v/>
      </c>
      <c r="I170" s="32" t="n"/>
      <c r="J170" s="33" t="n"/>
      <c r="K170" s="31">
        <f>IF(AND(ISNUMBER($F170),ISNUMBER($J170)),$F170*(1-$J170),"")</f>
        <v/>
      </c>
      <c r="L170" s="32" t="n"/>
      <c r="M170" s="32" t="n"/>
      <c r="N170" s="31">
        <f>IF(ISNUMBER($F170),($F170-IF(ISNUMBER($AM170),$AM170,0))*(1-IF(ISNUMBER($J170),$J170,0)),"")</f>
        <v/>
      </c>
      <c r="O170" s="15" t="inlineStr">
        <is>
          <t>Tamarindo</t>
        </is>
      </c>
      <c r="P170" s="29" t="n">
        <v>0</v>
      </c>
      <c r="Q170" s="29" t="n">
        <v>15</v>
      </c>
      <c r="R170" s="15" t="inlineStr">
        <is>
          <t>Not listed</t>
        </is>
      </c>
      <c r="S170" s="29" t="n">
        <v>6</v>
      </c>
      <c r="T170" s="29" t="n">
        <v>45</v>
      </c>
      <c r="U170" s="15" t="inlineStr">
        <is>
          <t>Fermented pineapple + agave</t>
        </is>
      </c>
      <c r="V170" s="15" t="inlineStr">
        <is>
          <t>Fermented prebiotic tepache, gut health, low sugar</t>
        </is>
      </c>
      <c r="W170" s="32" t="n"/>
      <c r="X170" s="32" t="n"/>
      <c r="Y170" s="32" t="n"/>
      <c r="Z170" s="32" t="n"/>
      <c r="AA170" s="15" t="inlineStr">
        <is>
          <t>Low</t>
        </is>
      </c>
      <c r="AB170" s="15" t="inlineStr">
        <is>
          <t>Niche fermented-soda entrant</t>
        </is>
      </c>
      <c r="AC170" s="15" t="inlineStr">
        <is>
          <t>Traditional Mexican fermented tepache, modernized</t>
        </is>
      </c>
      <c r="AD170" s="15" t="inlineStr">
        <is>
          <t>Authentic fermented tepache with a prebiotic angle.</t>
        </is>
      </c>
      <c r="AE170" s="32" t="n"/>
      <c r="AF170" s="34">
        <f>IF(AND(ISNUMBER($P170),ISNUMBER($AL170),$AL170&lt;&gt;0),ROUND($P170/$AL170*100,1),"")</f>
        <v/>
      </c>
      <c r="AG170" s="35">
        <f>IF(AND(ISNUMBER($S170),ISNUMBER($AL170),$AL170&lt;&gt;0),ROUND($S170/$AL170*100,2),"")</f>
        <v/>
      </c>
      <c r="AH170" s="34">
        <f>IF(AND(ISNUMBER($Q170),ISNUMBER($AL170),$AL170&lt;&gt;0),ROUND($Q170/$AL170*100,1),"")</f>
        <v/>
      </c>
      <c r="AI170" s="29">
        <f>IF(ISNUMBER($S170),IF($S170&lt;=1,"Yes","No"),"n/a")</f>
        <v/>
      </c>
      <c r="AJ170" s="29">
        <f>IF(ISNUMBER($S170),ROUND(MAX(0,MIN(100,100-$S170*2.5-IF(ISNUMBER($T170),$T170,0)*0.12+IF($S170&lt;=1,12,0))),0),"")</f>
        <v/>
      </c>
      <c r="AK170" s="29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29" t="n">
        <v>355</v>
      </c>
      <c r="AM170" s="30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De La Calle</t>
        </is>
      </c>
      <c r="B171" s="15" t="inlineStr">
        <is>
          <t>De La Calle Tepache | Tamarindo | 8-pack 355mL</t>
        </is>
      </c>
      <c r="C171" s="15" t="inlineStr">
        <is>
          <t>3) Functional beverage (still/sparkling)</t>
        </is>
      </c>
      <c r="D171" s="15" t="inlineStr">
        <is>
          <t>355 mL can</t>
        </is>
      </c>
      <c r="E171" s="29" t="n">
        <v>8</v>
      </c>
      <c r="F171" s="30" t="n"/>
      <c r="G171" s="31">
        <f>IF(AND(ISNUMBER($F171),ISNUMBER($E171),$E171&lt;&gt;0),$F171/$E171,"")</f>
        <v/>
      </c>
      <c r="H171" s="31">
        <f>IF(AND(ISNUMBER($F171),ISNUMBER($AL171),ISNUMBER($E171),($AL171*$E171)&lt;&gt;0),$F171/($AL171*$E171)*100,"")</f>
        <v/>
      </c>
      <c r="I171" s="32" t="n"/>
      <c r="J171" s="33" t="n"/>
      <c r="K171" s="31">
        <f>IF(AND(ISNUMBER($F171),ISNUMBER($J171)),$F171*(1-$J171),"")</f>
        <v/>
      </c>
      <c r="L171" s="32" t="n"/>
      <c r="M171" s="32" t="n"/>
      <c r="N171" s="31">
        <f>IF(ISNUMBER($F171),($F171-IF(ISNUMBER($AM171),$AM171,0))*(1-IF(ISNUMBER($J171),$J171,0)),"")</f>
        <v/>
      </c>
      <c r="O171" s="15" t="inlineStr">
        <is>
          <t>Tamarindo</t>
        </is>
      </c>
      <c r="P171" s="29" t="n">
        <v>0</v>
      </c>
      <c r="Q171" s="29" t="n">
        <v>15</v>
      </c>
      <c r="R171" s="15" t="inlineStr">
        <is>
          <t>Not listed</t>
        </is>
      </c>
      <c r="S171" s="29" t="n">
        <v>6</v>
      </c>
      <c r="T171" s="29" t="n">
        <v>45</v>
      </c>
      <c r="U171" s="15" t="inlineStr">
        <is>
          <t>Fermented pineapple + agave</t>
        </is>
      </c>
      <c r="V171" s="15" t="inlineStr">
        <is>
          <t>Fermented prebiotic tepache, gut health, low sugar</t>
        </is>
      </c>
      <c r="W171" s="32" t="n"/>
      <c r="X171" s="32" t="n"/>
      <c r="Y171" s="32" t="n"/>
      <c r="Z171" s="32" t="n"/>
      <c r="AA171" s="15" t="inlineStr">
        <is>
          <t>Low</t>
        </is>
      </c>
      <c r="AB171" s="15" t="inlineStr">
        <is>
          <t>Niche fermented-soda entrant</t>
        </is>
      </c>
      <c r="AC171" s="15" t="inlineStr">
        <is>
          <t>Traditional Mexican fermented tepache, modernized</t>
        </is>
      </c>
      <c r="AD171" s="15" t="inlineStr">
        <is>
          <t>Authentic fermented tepache with a prebiotic angle.</t>
        </is>
      </c>
      <c r="AE171" s="32" t="n"/>
      <c r="AF171" s="34">
        <f>IF(AND(ISNUMBER($P171),ISNUMBER($AL171),$AL171&lt;&gt;0),ROUND($P171/$AL171*100,1),"")</f>
        <v/>
      </c>
      <c r="AG171" s="35">
        <f>IF(AND(ISNUMBER($S171),ISNUMBER($AL171),$AL171&lt;&gt;0),ROUND($S171/$AL171*100,2),"")</f>
        <v/>
      </c>
      <c r="AH171" s="34">
        <f>IF(AND(ISNUMBER($Q171),ISNUMBER($AL171),$AL171&lt;&gt;0),ROUND($Q171/$AL171*100,1),"")</f>
        <v/>
      </c>
      <c r="AI171" s="29">
        <f>IF(ISNUMBER($S171),IF($S171&lt;=1,"Yes","No"),"n/a")</f>
        <v/>
      </c>
      <c r="AJ171" s="29">
        <f>IF(ISNUMBER($S171),ROUND(MAX(0,MIN(100,100-$S171*2.5-IF(ISNUMBER($T171),$T171,0)*0.12+IF($S171&lt;=1,12,0))),0),"")</f>
        <v/>
      </c>
      <c r="AK171" s="29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29" t="n">
        <v>355</v>
      </c>
      <c r="AM171" s="30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De La Calle</t>
        </is>
      </c>
      <c r="B172" s="15" t="inlineStr">
        <is>
          <t>De La Calle Tepache | Tamarindo | 12-pack 355mL</t>
        </is>
      </c>
      <c r="C172" s="15" t="inlineStr">
        <is>
          <t>3) Functional beverage (still/sparkling)</t>
        </is>
      </c>
      <c r="D172" s="15" t="inlineStr">
        <is>
          <t>355 mL can</t>
        </is>
      </c>
      <c r="E172" s="29" t="n">
        <v>12</v>
      </c>
      <c r="F172" s="30" t="n"/>
      <c r="G172" s="31">
        <f>IF(AND(ISNUMBER($F172),ISNUMBER($E172),$E172&lt;&gt;0),$F172/$E172,"")</f>
        <v/>
      </c>
      <c r="H172" s="31">
        <f>IF(AND(ISNUMBER($F172),ISNUMBER($AL172),ISNUMBER($E172),($AL172*$E172)&lt;&gt;0),$F172/($AL172*$E172)*100,"")</f>
        <v/>
      </c>
      <c r="I172" s="32" t="n"/>
      <c r="J172" s="33" t="n"/>
      <c r="K172" s="31">
        <f>IF(AND(ISNUMBER($F172),ISNUMBER($J172)),$F172*(1-$J172),"")</f>
        <v/>
      </c>
      <c r="L172" s="32" t="n"/>
      <c r="M172" s="32" t="n"/>
      <c r="N172" s="31">
        <f>IF(ISNUMBER($F172),($F172-IF(ISNUMBER($AM172),$AM172,0))*(1-IF(ISNUMBER($J172),$J172,0)),"")</f>
        <v/>
      </c>
      <c r="O172" s="15" t="inlineStr">
        <is>
          <t>Tamarindo</t>
        </is>
      </c>
      <c r="P172" s="29" t="n">
        <v>0</v>
      </c>
      <c r="Q172" s="29" t="n">
        <v>15</v>
      </c>
      <c r="R172" s="15" t="inlineStr">
        <is>
          <t>Not listed</t>
        </is>
      </c>
      <c r="S172" s="29" t="n">
        <v>6</v>
      </c>
      <c r="T172" s="29" t="n">
        <v>45</v>
      </c>
      <c r="U172" s="15" t="inlineStr">
        <is>
          <t>Fermented pineapple + agave</t>
        </is>
      </c>
      <c r="V172" s="15" t="inlineStr">
        <is>
          <t>Fermented prebiotic tepache, gut health, low sugar</t>
        </is>
      </c>
      <c r="W172" s="32" t="n"/>
      <c r="X172" s="32" t="n"/>
      <c r="Y172" s="32" t="n"/>
      <c r="Z172" s="32" t="n"/>
      <c r="AA172" s="15" t="inlineStr">
        <is>
          <t>Low</t>
        </is>
      </c>
      <c r="AB172" s="15" t="inlineStr">
        <is>
          <t>Niche fermented-soda entrant</t>
        </is>
      </c>
      <c r="AC172" s="15" t="inlineStr">
        <is>
          <t>Traditional Mexican fermented tepache, modernized</t>
        </is>
      </c>
      <c r="AD172" s="15" t="inlineStr">
        <is>
          <t>Authentic fermented tepache with a prebiotic angle.</t>
        </is>
      </c>
      <c r="AE172" s="32" t="n"/>
      <c r="AF172" s="34">
        <f>IF(AND(ISNUMBER($P172),ISNUMBER($AL172),$AL172&lt;&gt;0),ROUND($P172/$AL172*100,1),"")</f>
        <v/>
      </c>
      <c r="AG172" s="35">
        <f>IF(AND(ISNUMBER($S172),ISNUMBER($AL172),$AL172&lt;&gt;0),ROUND($S172/$AL172*100,2),"")</f>
        <v/>
      </c>
      <c r="AH172" s="34">
        <f>IF(AND(ISNUMBER($Q172),ISNUMBER($AL172),$AL172&lt;&gt;0),ROUND($Q172/$AL172*100,1),"")</f>
        <v/>
      </c>
      <c r="AI172" s="29">
        <f>IF(ISNUMBER($S172),IF($S172&lt;=1,"Yes","No"),"n/a")</f>
        <v/>
      </c>
      <c r="AJ172" s="29">
        <f>IF(ISNUMBER($S172),ROUND(MAX(0,MIN(100,100-$S172*2.5-IF(ISNUMBER($T172),$T172,0)*0.12+IF($S172&lt;=1,12,0))),0),"")</f>
        <v/>
      </c>
      <c r="AK172" s="29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29" t="n">
        <v>355</v>
      </c>
      <c r="AM172" s="30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De La Calle</t>
        </is>
      </c>
      <c r="B173" s="15" t="inlineStr">
        <is>
          <t>De La Calle Tepache | Tamarindo | 15-pack 355mL</t>
        </is>
      </c>
      <c r="C173" s="15" t="inlineStr">
        <is>
          <t>3) Functional beverage (still/sparkling)</t>
        </is>
      </c>
      <c r="D173" s="15" t="inlineStr">
        <is>
          <t>355 mL can</t>
        </is>
      </c>
      <c r="E173" s="29" t="n">
        <v>15</v>
      </c>
      <c r="F173" s="30" t="n"/>
      <c r="G173" s="31">
        <f>IF(AND(ISNUMBER($F173),ISNUMBER($E173),$E173&lt;&gt;0),$F173/$E173,"")</f>
        <v/>
      </c>
      <c r="H173" s="31">
        <f>IF(AND(ISNUMBER($F173),ISNUMBER($AL173),ISNUMBER($E173),($AL173*$E173)&lt;&gt;0),$F173/($AL173*$E173)*100,"")</f>
        <v/>
      </c>
      <c r="I173" s="32" t="n"/>
      <c r="J173" s="33" t="n"/>
      <c r="K173" s="31">
        <f>IF(AND(ISNUMBER($F173),ISNUMBER($J173)),$F173*(1-$J173),"")</f>
        <v/>
      </c>
      <c r="L173" s="32" t="n"/>
      <c r="M173" s="32" t="n"/>
      <c r="N173" s="31">
        <f>IF(ISNUMBER($F173),($F173-IF(ISNUMBER($AM173),$AM173,0))*(1-IF(ISNUMBER($J173),$J173,0)),"")</f>
        <v/>
      </c>
      <c r="O173" s="15" t="inlineStr">
        <is>
          <t>Tamarindo</t>
        </is>
      </c>
      <c r="P173" s="29" t="n">
        <v>0</v>
      </c>
      <c r="Q173" s="29" t="n">
        <v>15</v>
      </c>
      <c r="R173" s="15" t="inlineStr">
        <is>
          <t>Not listed</t>
        </is>
      </c>
      <c r="S173" s="29" t="n">
        <v>6</v>
      </c>
      <c r="T173" s="29" t="n">
        <v>45</v>
      </c>
      <c r="U173" s="15" t="inlineStr">
        <is>
          <t>Fermented pineapple + agave</t>
        </is>
      </c>
      <c r="V173" s="15" t="inlineStr">
        <is>
          <t>Fermented prebiotic tepache, gut health, low sugar</t>
        </is>
      </c>
      <c r="W173" s="32" t="n"/>
      <c r="X173" s="32" t="n"/>
      <c r="Y173" s="32" t="n"/>
      <c r="Z173" s="32" t="n"/>
      <c r="AA173" s="15" t="inlineStr">
        <is>
          <t>Low</t>
        </is>
      </c>
      <c r="AB173" s="15" t="inlineStr">
        <is>
          <t>Niche fermented-soda entrant</t>
        </is>
      </c>
      <c r="AC173" s="15" t="inlineStr">
        <is>
          <t>Traditional Mexican fermented tepache, modernized</t>
        </is>
      </c>
      <c r="AD173" s="15" t="inlineStr">
        <is>
          <t>Authentic fermented tepache with a prebiotic angle.</t>
        </is>
      </c>
      <c r="AE173" s="32" t="n"/>
      <c r="AF173" s="34">
        <f>IF(AND(ISNUMBER($P173),ISNUMBER($AL173),$AL173&lt;&gt;0),ROUND($P173/$AL173*100,1),"")</f>
        <v/>
      </c>
      <c r="AG173" s="35">
        <f>IF(AND(ISNUMBER($S173),ISNUMBER($AL173),$AL173&lt;&gt;0),ROUND($S173/$AL173*100,2),"")</f>
        <v/>
      </c>
      <c r="AH173" s="34">
        <f>IF(AND(ISNUMBER($Q173),ISNUMBER($AL173),$AL173&lt;&gt;0),ROUND($Q173/$AL173*100,1),"")</f>
        <v/>
      </c>
      <c r="AI173" s="29">
        <f>IF(ISNUMBER($S173),IF($S173&lt;=1,"Yes","No"),"n/a")</f>
        <v/>
      </c>
      <c r="AJ173" s="29">
        <f>IF(ISNUMBER($S173),ROUND(MAX(0,MIN(100,100-$S173*2.5-IF(ISNUMBER($T173),$T173,0)*0.12+IF($S173&lt;=1,12,0))),0),"")</f>
        <v/>
      </c>
      <c r="AK173" s="29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29" t="n">
        <v>355</v>
      </c>
      <c r="AM173" s="30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De La Calle</t>
        </is>
      </c>
      <c r="B174" s="15" t="inlineStr">
        <is>
          <t>De La Calle Tepache | Tamarindo | 18-pack 355mL</t>
        </is>
      </c>
      <c r="C174" s="15" t="inlineStr">
        <is>
          <t>3) Functional beverage (still/sparkling)</t>
        </is>
      </c>
      <c r="D174" s="15" t="inlineStr">
        <is>
          <t>355 mL can</t>
        </is>
      </c>
      <c r="E174" s="29" t="n">
        <v>18</v>
      </c>
      <c r="F174" s="30" t="n"/>
      <c r="G174" s="31">
        <f>IF(AND(ISNUMBER($F174),ISNUMBER($E174),$E174&lt;&gt;0),$F174/$E174,"")</f>
        <v/>
      </c>
      <c r="H174" s="31">
        <f>IF(AND(ISNUMBER($F174),ISNUMBER($AL174),ISNUMBER($E174),($AL174*$E174)&lt;&gt;0),$F174/($AL174*$E174)*100,"")</f>
        <v/>
      </c>
      <c r="I174" s="32" t="n"/>
      <c r="J174" s="33" t="n"/>
      <c r="K174" s="31">
        <f>IF(AND(ISNUMBER($F174),ISNUMBER($J174)),$F174*(1-$J174),"")</f>
        <v/>
      </c>
      <c r="L174" s="32" t="n"/>
      <c r="M174" s="32" t="n"/>
      <c r="N174" s="31">
        <f>IF(ISNUMBER($F174),($F174-IF(ISNUMBER($AM174),$AM174,0))*(1-IF(ISNUMBER($J174),$J174,0)),"")</f>
        <v/>
      </c>
      <c r="O174" s="15" t="inlineStr">
        <is>
          <t>Tamarindo</t>
        </is>
      </c>
      <c r="P174" s="29" t="n">
        <v>0</v>
      </c>
      <c r="Q174" s="29" t="n">
        <v>15</v>
      </c>
      <c r="R174" s="15" t="inlineStr">
        <is>
          <t>Not listed</t>
        </is>
      </c>
      <c r="S174" s="29" t="n">
        <v>6</v>
      </c>
      <c r="T174" s="29" t="n">
        <v>45</v>
      </c>
      <c r="U174" s="15" t="inlineStr">
        <is>
          <t>Fermented pineapple + agave</t>
        </is>
      </c>
      <c r="V174" s="15" t="inlineStr">
        <is>
          <t>Fermented prebiotic tepache, gut health, low sugar</t>
        </is>
      </c>
      <c r="W174" s="32" t="n"/>
      <c r="X174" s="32" t="n"/>
      <c r="Y174" s="32" t="n"/>
      <c r="Z174" s="32" t="n"/>
      <c r="AA174" s="15" t="inlineStr">
        <is>
          <t>Low</t>
        </is>
      </c>
      <c r="AB174" s="15" t="inlineStr">
        <is>
          <t>Niche fermented-soda entrant</t>
        </is>
      </c>
      <c r="AC174" s="15" t="inlineStr">
        <is>
          <t>Traditional Mexican fermented tepache, modernized</t>
        </is>
      </c>
      <c r="AD174" s="15" t="inlineStr">
        <is>
          <t>Authentic fermented tepache with a prebiotic angle.</t>
        </is>
      </c>
      <c r="AE174" s="32" t="n"/>
      <c r="AF174" s="34">
        <f>IF(AND(ISNUMBER($P174),ISNUMBER($AL174),$AL174&lt;&gt;0),ROUND($P174/$AL174*100,1),"")</f>
        <v/>
      </c>
      <c r="AG174" s="35">
        <f>IF(AND(ISNUMBER($S174),ISNUMBER($AL174),$AL174&lt;&gt;0),ROUND($S174/$AL174*100,2),"")</f>
        <v/>
      </c>
      <c r="AH174" s="34">
        <f>IF(AND(ISNUMBER($Q174),ISNUMBER($AL174),$AL174&lt;&gt;0),ROUND($Q174/$AL174*100,1),"")</f>
        <v/>
      </c>
      <c r="AI174" s="29">
        <f>IF(ISNUMBER($S174),IF($S174&lt;=1,"Yes","No"),"n/a")</f>
        <v/>
      </c>
      <c r="AJ174" s="29">
        <f>IF(ISNUMBER($S174),ROUND(MAX(0,MIN(100,100-$S174*2.5-IF(ISNUMBER($T174),$T174,0)*0.12+IF($S174&lt;=1,12,0))),0),"")</f>
        <v/>
      </c>
      <c r="AK174" s="29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29" t="n">
        <v>355</v>
      </c>
      <c r="AM174" s="30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De La Calle</t>
        </is>
      </c>
      <c r="B175" s="15" t="inlineStr">
        <is>
          <t>De La Calle Tepache | Tamarindo | 24-pack 355mL</t>
        </is>
      </c>
      <c r="C175" s="15" t="inlineStr">
        <is>
          <t>3) Functional beverage (still/sparkling)</t>
        </is>
      </c>
      <c r="D175" s="15" t="inlineStr">
        <is>
          <t>355 mL can</t>
        </is>
      </c>
      <c r="E175" s="29" t="n">
        <v>24</v>
      </c>
      <c r="F175" s="30" t="n"/>
      <c r="G175" s="31">
        <f>IF(AND(ISNUMBER($F175),ISNUMBER($E175),$E175&lt;&gt;0),$F175/$E175,"")</f>
        <v/>
      </c>
      <c r="H175" s="31">
        <f>IF(AND(ISNUMBER($F175),ISNUMBER($AL175),ISNUMBER($E175),($AL175*$E175)&lt;&gt;0),$F175/($AL175*$E175)*100,"")</f>
        <v/>
      </c>
      <c r="I175" s="32" t="n"/>
      <c r="J175" s="33" t="n"/>
      <c r="K175" s="31">
        <f>IF(AND(ISNUMBER($F175),ISNUMBER($J175)),$F175*(1-$J175),"")</f>
        <v/>
      </c>
      <c r="L175" s="32" t="n"/>
      <c r="M175" s="32" t="n"/>
      <c r="N175" s="31">
        <f>IF(ISNUMBER($F175),($F175-IF(ISNUMBER($AM175),$AM175,0))*(1-IF(ISNUMBER($J175),$J175,0)),"")</f>
        <v/>
      </c>
      <c r="O175" s="15" t="inlineStr">
        <is>
          <t>Tamarindo</t>
        </is>
      </c>
      <c r="P175" s="29" t="n">
        <v>0</v>
      </c>
      <c r="Q175" s="29" t="n">
        <v>15</v>
      </c>
      <c r="R175" s="15" t="inlineStr">
        <is>
          <t>Not listed</t>
        </is>
      </c>
      <c r="S175" s="29" t="n">
        <v>6</v>
      </c>
      <c r="T175" s="29" t="n">
        <v>45</v>
      </c>
      <c r="U175" s="15" t="inlineStr">
        <is>
          <t>Fermented pineapple + agave</t>
        </is>
      </c>
      <c r="V175" s="15" t="inlineStr">
        <is>
          <t>Fermented prebiotic tepache, gut health, low sugar</t>
        </is>
      </c>
      <c r="W175" s="32" t="n"/>
      <c r="X175" s="32" t="n"/>
      <c r="Y175" s="32" t="n"/>
      <c r="Z175" s="32" t="n"/>
      <c r="AA175" s="15" t="inlineStr">
        <is>
          <t>Low</t>
        </is>
      </c>
      <c r="AB175" s="15" t="inlineStr">
        <is>
          <t>Niche fermented-soda entrant</t>
        </is>
      </c>
      <c r="AC175" s="15" t="inlineStr">
        <is>
          <t>Traditional Mexican fermented tepache, modernized</t>
        </is>
      </c>
      <c r="AD175" s="15" t="inlineStr">
        <is>
          <t>Authentic fermented tepache with a prebiotic angle.</t>
        </is>
      </c>
      <c r="AE175" s="32" t="n"/>
      <c r="AF175" s="34">
        <f>IF(AND(ISNUMBER($P175),ISNUMBER($AL175),$AL175&lt;&gt;0),ROUND($P175/$AL175*100,1),"")</f>
        <v/>
      </c>
      <c r="AG175" s="35">
        <f>IF(AND(ISNUMBER($S175),ISNUMBER($AL175),$AL175&lt;&gt;0),ROUND($S175/$AL175*100,2),"")</f>
        <v/>
      </c>
      <c r="AH175" s="34">
        <f>IF(AND(ISNUMBER($Q175),ISNUMBER($AL175),$AL175&lt;&gt;0),ROUND($Q175/$AL175*100,1),"")</f>
        <v/>
      </c>
      <c r="AI175" s="29">
        <f>IF(ISNUMBER($S175),IF($S175&lt;=1,"Yes","No"),"n/a")</f>
        <v/>
      </c>
      <c r="AJ175" s="29">
        <f>IF(ISNUMBER($S175),ROUND(MAX(0,MIN(100,100-$S175*2.5-IF(ISNUMBER($T175),$T175,0)*0.12+IF($S175&lt;=1,12,0))),0),"")</f>
        <v/>
      </c>
      <c r="AK175" s="29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29" t="n">
        <v>355</v>
      </c>
      <c r="AM175" s="30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De La Calle</t>
        </is>
      </c>
      <c r="B176" s="15" t="inlineStr">
        <is>
          <t>De La Calle Tepache | Mango Chili | single 355mL</t>
        </is>
      </c>
      <c r="C176" s="15" t="inlineStr">
        <is>
          <t>3) Functional beverage (still/sparkling)</t>
        </is>
      </c>
      <c r="D176" s="15" t="inlineStr">
        <is>
          <t>355 mL can</t>
        </is>
      </c>
      <c r="E176" s="29" t="n">
        <v>1</v>
      </c>
      <c r="F176" s="30" t="n"/>
      <c r="G176" s="31">
        <f>IF(AND(ISNUMBER($F176),ISNUMBER($E176),$E176&lt;&gt;0),$F176/$E176,"")</f>
        <v/>
      </c>
      <c r="H176" s="31">
        <f>IF(AND(ISNUMBER($F176),ISNUMBER($AL176),ISNUMBER($E176),($AL176*$E176)&lt;&gt;0),$F176/($AL176*$E176)*100,"")</f>
        <v/>
      </c>
      <c r="I176" s="32" t="n"/>
      <c r="J176" s="33" t="n"/>
      <c r="K176" s="31">
        <f>IF(AND(ISNUMBER($F176),ISNUMBER($J176)),$F176*(1-$J176),"")</f>
        <v/>
      </c>
      <c r="L176" s="32" t="n"/>
      <c r="M176" s="32" t="n"/>
      <c r="N176" s="31">
        <f>IF(ISNUMBER($F176),($F176-IF(ISNUMBER($AM176),$AM176,0))*(1-IF(ISNUMBER($J176),$J176,0)),"")</f>
        <v/>
      </c>
      <c r="O176" s="15" t="inlineStr">
        <is>
          <t>Mango Chili</t>
        </is>
      </c>
      <c r="P176" s="29" t="n">
        <v>0</v>
      </c>
      <c r="Q176" s="29" t="n">
        <v>15</v>
      </c>
      <c r="R176" s="15" t="inlineStr">
        <is>
          <t>Not listed</t>
        </is>
      </c>
      <c r="S176" s="29" t="n">
        <v>6</v>
      </c>
      <c r="T176" s="29" t="n">
        <v>45</v>
      </c>
      <c r="U176" s="15" t="inlineStr">
        <is>
          <t>Fermented pineapple + agave</t>
        </is>
      </c>
      <c r="V176" s="15" t="inlineStr">
        <is>
          <t>Fermented prebiotic tepache, gut health, low sugar</t>
        </is>
      </c>
      <c r="W176" s="32" t="n"/>
      <c r="X176" s="32" t="n"/>
      <c r="Y176" s="32" t="n"/>
      <c r="Z176" s="32" t="n"/>
      <c r="AA176" s="15" t="inlineStr">
        <is>
          <t>Low</t>
        </is>
      </c>
      <c r="AB176" s="15" t="inlineStr">
        <is>
          <t>Niche fermented-soda entrant</t>
        </is>
      </c>
      <c r="AC176" s="15" t="inlineStr">
        <is>
          <t>Traditional Mexican fermented tepache, modernized</t>
        </is>
      </c>
      <c r="AD176" s="15" t="inlineStr">
        <is>
          <t>Authentic fermented tepache with a prebiotic angle.</t>
        </is>
      </c>
      <c r="AE176" s="32" t="n"/>
      <c r="AF176" s="34">
        <f>IF(AND(ISNUMBER($P176),ISNUMBER($AL176),$AL176&lt;&gt;0),ROUND($P176/$AL176*100,1),"")</f>
        <v/>
      </c>
      <c r="AG176" s="35">
        <f>IF(AND(ISNUMBER($S176),ISNUMBER($AL176),$AL176&lt;&gt;0),ROUND($S176/$AL176*100,2),"")</f>
        <v/>
      </c>
      <c r="AH176" s="34">
        <f>IF(AND(ISNUMBER($Q176),ISNUMBER($AL176),$AL176&lt;&gt;0),ROUND($Q176/$AL176*100,1),"")</f>
        <v/>
      </c>
      <c r="AI176" s="29">
        <f>IF(ISNUMBER($S176),IF($S176&lt;=1,"Yes","No"),"n/a")</f>
        <v/>
      </c>
      <c r="AJ176" s="29">
        <f>IF(ISNUMBER($S176),ROUND(MAX(0,MIN(100,100-$S176*2.5-IF(ISNUMBER($T176),$T176,0)*0.12+IF($S176&lt;=1,12,0))),0),"")</f>
        <v/>
      </c>
      <c r="AK176" s="29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29" t="n">
        <v>355</v>
      </c>
      <c r="AM176" s="30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De La Calle</t>
        </is>
      </c>
      <c r="B177" s="15" t="inlineStr">
        <is>
          <t>De La Calle Tepache | Mango Chili | 8-pack 355mL</t>
        </is>
      </c>
      <c r="C177" s="15" t="inlineStr">
        <is>
          <t>3) Functional beverage (still/sparkling)</t>
        </is>
      </c>
      <c r="D177" s="15" t="inlineStr">
        <is>
          <t>355 mL can</t>
        </is>
      </c>
      <c r="E177" s="29" t="n">
        <v>8</v>
      </c>
      <c r="F177" s="30" t="n"/>
      <c r="G177" s="31">
        <f>IF(AND(ISNUMBER($F177),ISNUMBER($E177),$E177&lt;&gt;0),$F177/$E177,"")</f>
        <v/>
      </c>
      <c r="H177" s="31">
        <f>IF(AND(ISNUMBER($F177),ISNUMBER($AL177),ISNUMBER($E177),($AL177*$E177)&lt;&gt;0),$F177/($AL177*$E177)*100,"")</f>
        <v/>
      </c>
      <c r="I177" s="32" t="n"/>
      <c r="J177" s="33" t="n"/>
      <c r="K177" s="31">
        <f>IF(AND(ISNUMBER($F177),ISNUMBER($J177)),$F177*(1-$J177),"")</f>
        <v/>
      </c>
      <c r="L177" s="32" t="n"/>
      <c r="M177" s="32" t="n"/>
      <c r="N177" s="31">
        <f>IF(ISNUMBER($F177),($F177-IF(ISNUMBER($AM177),$AM177,0))*(1-IF(ISNUMBER($J177),$J177,0)),"")</f>
        <v/>
      </c>
      <c r="O177" s="15" t="inlineStr">
        <is>
          <t>Mango Chili</t>
        </is>
      </c>
      <c r="P177" s="29" t="n">
        <v>0</v>
      </c>
      <c r="Q177" s="29" t="n">
        <v>15</v>
      </c>
      <c r="R177" s="15" t="inlineStr">
        <is>
          <t>Not listed</t>
        </is>
      </c>
      <c r="S177" s="29" t="n">
        <v>6</v>
      </c>
      <c r="T177" s="29" t="n">
        <v>45</v>
      </c>
      <c r="U177" s="15" t="inlineStr">
        <is>
          <t>Fermented pineapple + agave</t>
        </is>
      </c>
      <c r="V177" s="15" t="inlineStr">
        <is>
          <t>Fermented prebiotic tepache, gut health, low sugar</t>
        </is>
      </c>
      <c r="W177" s="32" t="n"/>
      <c r="X177" s="32" t="n"/>
      <c r="Y177" s="32" t="n"/>
      <c r="Z177" s="32" t="n"/>
      <c r="AA177" s="15" t="inlineStr">
        <is>
          <t>Low</t>
        </is>
      </c>
      <c r="AB177" s="15" t="inlineStr">
        <is>
          <t>Niche fermented-soda entrant</t>
        </is>
      </c>
      <c r="AC177" s="15" t="inlineStr">
        <is>
          <t>Traditional Mexican fermented tepache, modernized</t>
        </is>
      </c>
      <c r="AD177" s="15" t="inlineStr">
        <is>
          <t>Authentic fermented tepache with a prebiotic angle.</t>
        </is>
      </c>
      <c r="AE177" s="32" t="n"/>
      <c r="AF177" s="34">
        <f>IF(AND(ISNUMBER($P177),ISNUMBER($AL177),$AL177&lt;&gt;0),ROUND($P177/$AL177*100,1),"")</f>
        <v/>
      </c>
      <c r="AG177" s="35">
        <f>IF(AND(ISNUMBER($S177),ISNUMBER($AL177),$AL177&lt;&gt;0),ROUND($S177/$AL177*100,2),"")</f>
        <v/>
      </c>
      <c r="AH177" s="34">
        <f>IF(AND(ISNUMBER($Q177),ISNUMBER($AL177),$AL177&lt;&gt;0),ROUND($Q177/$AL177*100,1),"")</f>
        <v/>
      </c>
      <c r="AI177" s="29">
        <f>IF(ISNUMBER($S177),IF($S177&lt;=1,"Yes","No"),"n/a")</f>
        <v/>
      </c>
      <c r="AJ177" s="29">
        <f>IF(ISNUMBER($S177),ROUND(MAX(0,MIN(100,100-$S177*2.5-IF(ISNUMBER($T177),$T177,0)*0.12+IF($S177&lt;=1,12,0))),0),"")</f>
        <v/>
      </c>
      <c r="AK177" s="29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29" t="n">
        <v>355</v>
      </c>
      <c r="AM177" s="30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De La Calle</t>
        </is>
      </c>
      <c r="B178" s="15" t="inlineStr">
        <is>
          <t>De La Calle Tepache | Mango Chili | 12-pack 355mL</t>
        </is>
      </c>
      <c r="C178" s="15" t="inlineStr">
        <is>
          <t>3) Functional beverage (still/sparkling)</t>
        </is>
      </c>
      <c r="D178" s="15" t="inlineStr">
        <is>
          <t>355 mL can</t>
        </is>
      </c>
      <c r="E178" s="29" t="n">
        <v>12</v>
      </c>
      <c r="F178" s="30" t="n"/>
      <c r="G178" s="31">
        <f>IF(AND(ISNUMBER($F178),ISNUMBER($E178),$E178&lt;&gt;0),$F178/$E178,"")</f>
        <v/>
      </c>
      <c r="H178" s="31">
        <f>IF(AND(ISNUMBER($F178),ISNUMBER($AL178),ISNUMBER($E178),($AL178*$E178)&lt;&gt;0),$F178/($AL178*$E178)*100,"")</f>
        <v/>
      </c>
      <c r="I178" s="32" t="n"/>
      <c r="J178" s="33" t="n"/>
      <c r="K178" s="31">
        <f>IF(AND(ISNUMBER($F178),ISNUMBER($J178)),$F178*(1-$J178),"")</f>
        <v/>
      </c>
      <c r="L178" s="32" t="n"/>
      <c r="M178" s="32" t="n"/>
      <c r="N178" s="31">
        <f>IF(ISNUMBER($F178),($F178-IF(ISNUMBER($AM178),$AM178,0))*(1-IF(ISNUMBER($J178),$J178,0)),"")</f>
        <v/>
      </c>
      <c r="O178" s="15" t="inlineStr">
        <is>
          <t>Mango Chili</t>
        </is>
      </c>
      <c r="P178" s="29" t="n">
        <v>0</v>
      </c>
      <c r="Q178" s="29" t="n">
        <v>15</v>
      </c>
      <c r="R178" s="15" t="inlineStr">
        <is>
          <t>Not listed</t>
        </is>
      </c>
      <c r="S178" s="29" t="n">
        <v>6</v>
      </c>
      <c r="T178" s="29" t="n">
        <v>45</v>
      </c>
      <c r="U178" s="15" t="inlineStr">
        <is>
          <t>Fermented pineapple + agave</t>
        </is>
      </c>
      <c r="V178" s="15" t="inlineStr">
        <is>
          <t>Fermented prebiotic tepache, gut health, low sugar</t>
        </is>
      </c>
      <c r="W178" s="32" t="n"/>
      <c r="X178" s="32" t="n"/>
      <c r="Y178" s="32" t="n"/>
      <c r="Z178" s="32" t="n"/>
      <c r="AA178" s="15" t="inlineStr">
        <is>
          <t>Low</t>
        </is>
      </c>
      <c r="AB178" s="15" t="inlineStr">
        <is>
          <t>Niche fermented-soda entrant</t>
        </is>
      </c>
      <c r="AC178" s="15" t="inlineStr">
        <is>
          <t>Traditional Mexican fermented tepache, modernized</t>
        </is>
      </c>
      <c r="AD178" s="15" t="inlineStr">
        <is>
          <t>Authentic fermented tepache with a prebiotic angle.</t>
        </is>
      </c>
      <c r="AE178" s="32" t="n"/>
      <c r="AF178" s="34">
        <f>IF(AND(ISNUMBER($P178),ISNUMBER($AL178),$AL178&lt;&gt;0),ROUND($P178/$AL178*100,1),"")</f>
        <v/>
      </c>
      <c r="AG178" s="35">
        <f>IF(AND(ISNUMBER($S178),ISNUMBER($AL178),$AL178&lt;&gt;0),ROUND($S178/$AL178*100,2),"")</f>
        <v/>
      </c>
      <c r="AH178" s="34">
        <f>IF(AND(ISNUMBER($Q178),ISNUMBER($AL178),$AL178&lt;&gt;0),ROUND($Q178/$AL178*100,1),"")</f>
        <v/>
      </c>
      <c r="AI178" s="29">
        <f>IF(ISNUMBER($S178),IF($S178&lt;=1,"Yes","No"),"n/a")</f>
        <v/>
      </c>
      <c r="AJ178" s="29">
        <f>IF(ISNUMBER($S178),ROUND(MAX(0,MIN(100,100-$S178*2.5-IF(ISNUMBER($T178),$T178,0)*0.12+IF($S178&lt;=1,12,0))),0),"")</f>
        <v/>
      </c>
      <c r="AK178" s="29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29" t="n">
        <v>355</v>
      </c>
      <c r="AM178" s="30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De La Calle</t>
        </is>
      </c>
      <c r="B179" s="15" t="inlineStr">
        <is>
          <t>De La Calle Tepache | Mango Chili | 15-pack 355mL</t>
        </is>
      </c>
      <c r="C179" s="15" t="inlineStr">
        <is>
          <t>3) Functional beverage (still/sparkling)</t>
        </is>
      </c>
      <c r="D179" s="15" t="inlineStr">
        <is>
          <t>355 mL can</t>
        </is>
      </c>
      <c r="E179" s="29" t="n">
        <v>15</v>
      </c>
      <c r="F179" s="30" t="n"/>
      <c r="G179" s="31">
        <f>IF(AND(ISNUMBER($F179),ISNUMBER($E179),$E179&lt;&gt;0),$F179/$E179,"")</f>
        <v/>
      </c>
      <c r="H179" s="31">
        <f>IF(AND(ISNUMBER($F179),ISNUMBER($AL179),ISNUMBER($E179),($AL179*$E179)&lt;&gt;0),$F179/($AL179*$E179)*100,"")</f>
        <v/>
      </c>
      <c r="I179" s="32" t="n"/>
      <c r="J179" s="33" t="n"/>
      <c r="K179" s="31">
        <f>IF(AND(ISNUMBER($F179),ISNUMBER($J179)),$F179*(1-$J179),"")</f>
        <v/>
      </c>
      <c r="L179" s="32" t="n"/>
      <c r="M179" s="32" t="n"/>
      <c r="N179" s="31">
        <f>IF(ISNUMBER($F179),($F179-IF(ISNUMBER($AM179),$AM179,0))*(1-IF(ISNUMBER($J179),$J179,0)),"")</f>
        <v/>
      </c>
      <c r="O179" s="15" t="inlineStr">
        <is>
          <t>Mango Chili</t>
        </is>
      </c>
      <c r="P179" s="29" t="n">
        <v>0</v>
      </c>
      <c r="Q179" s="29" t="n">
        <v>15</v>
      </c>
      <c r="R179" s="15" t="inlineStr">
        <is>
          <t>Not listed</t>
        </is>
      </c>
      <c r="S179" s="29" t="n">
        <v>6</v>
      </c>
      <c r="T179" s="29" t="n">
        <v>45</v>
      </c>
      <c r="U179" s="15" t="inlineStr">
        <is>
          <t>Fermented pineapple + agave</t>
        </is>
      </c>
      <c r="V179" s="15" t="inlineStr">
        <is>
          <t>Fermented prebiotic tepache, gut health, low sugar</t>
        </is>
      </c>
      <c r="W179" s="32" t="n"/>
      <c r="X179" s="32" t="n"/>
      <c r="Y179" s="32" t="n"/>
      <c r="Z179" s="32" t="n"/>
      <c r="AA179" s="15" t="inlineStr">
        <is>
          <t>Low</t>
        </is>
      </c>
      <c r="AB179" s="15" t="inlineStr">
        <is>
          <t>Niche fermented-soda entrant</t>
        </is>
      </c>
      <c r="AC179" s="15" t="inlineStr">
        <is>
          <t>Traditional Mexican fermented tepache, modernized</t>
        </is>
      </c>
      <c r="AD179" s="15" t="inlineStr">
        <is>
          <t>Authentic fermented tepache with a prebiotic angle.</t>
        </is>
      </c>
      <c r="AE179" s="32" t="n"/>
      <c r="AF179" s="34">
        <f>IF(AND(ISNUMBER($P179),ISNUMBER($AL179),$AL179&lt;&gt;0),ROUND($P179/$AL179*100,1),"")</f>
        <v/>
      </c>
      <c r="AG179" s="35">
        <f>IF(AND(ISNUMBER($S179),ISNUMBER($AL179),$AL179&lt;&gt;0),ROUND($S179/$AL179*100,2),"")</f>
        <v/>
      </c>
      <c r="AH179" s="34">
        <f>IF(AND(ISNUMBER($Q179),ISNUMBER($AL179),$AL179&lt;&gt;0),ROUND($Q179/$AL179*100,1),"")</f>
        <v/>
      </c>
      <c r="AI179" s="29">
        <f>IF(ISNUMBER($S179),IF($S179&lt;=1,"Yes","No"),"n/a")</f>
        <v/>
      </c>
      <c r="AJ179" s="29">
        <f>IF(ISNUMBER($S179),ROUND(MAX(0,MIN(100,100-$S179*2.5-IF(ISNUMBER($T179),$T179,0)*0.12+IF($S179&lt;=1,12,0))),0),"")</f>
        <v/>
      </c>
      <c r="AK179" s="29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29" t="n">
        <v>355</v>
      </c>
      <c r="AM179" s="30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De La Calle</t>
        </is>
      </c>
      <c r="B180" s="15" t="inlineStr">
        <is>
          <t>De La Calle Tepache | Mango Chili | 18-pack 355mL</t>
        </is>
      </c>
      <c r="C180" s="15" t="inlineStr">
        <is>
          <t>3) Functional beverage (still/sparkling)</t>
        </is>
      </c>
      <c r="D180" s="15" t="inlineStr">
        <is>
          <t>355 mL can</t>
        </is>
      </c>
      <c r="E180" s="29" t="n">
        <v>18</v>
      </c>
      <c r="F180" s="30" t="n"/>
      <c r="G180" s="31">
        <f>IF(AND(ISNUMBER($F180),ISNUMBER($E180),$E180&lt;&gt;0),$F180/$E180,"")</f>
        <v/>
      </c>
      <c r="H180" s="31">
        <f>IF(AND(ISNUMBER($F180),ISNUMBER($AL180),ISNUMBER($E180),($AL180*$E180)&lt;&gt;0),$F180/($AL180*$E180)*100,"")</f>
        <v/>
      </c>
      <c r="I180" s="32" t="n"/>
      <c r="J180" s="33" t="n"/>
      <c r="K180" s="31">
        <f>IF(AND(ISNUMBER($F180),ISNUMBER($J180)),$F180*(1-$J180),"")</f>
        <v/>
      </c>
      <c r="L180" s="32" t="n"/>
      <c r="M180" s="32" t="n"/>
      <c r="N180" s="31">
        <f>IF(ISNUMBER($F180),($F180-IF(ISNUMBER($AM180),$AM180,0))*(1-IF(ISNUMBER($J180),$J180,0)),"")</f>
        <v/>
      </c>
      <c r="O180" s="15" t="inlineStr">
        <is>
          <t>Mango Chili</t>
        </is>
      </c>
      <c r="P180" s="29" t="n">
        <v>0</v>
      </c>
      <c r="Q180" s="29" t="n">
        <v>15</v>
      </c>
      <c r="R180" s="15" t="inlineStr">
        <is>
          <t>Not listed</t>
        </is>
      </c>
      <c r="S180" s="29" t="n">
        <v>6</v>
      </c>
      <c r="T180" s="29" t="n">
        <v>45</v>
      </c>
      <c r="U180" s="15" t="inlineStr">
        <is>
          <t>Fermented pineapple + agave</t>
        </is>
      </c>
      <c r="V180" s="15" t="inlineStr">
        <is>
          <t>Fermented prebiotic tepache, gut health, low sugar</t>
        </is>
      </c>
      <c r="W180" s="32" t="n"/>
      <c r="X180" s="32" t="n"/>
      <c r="Y180" s="32" t="n"/>
      <c r="Z180" s="32" t="n"/>
      <c r="AA180" s="15" t="inlineStr">
        <is>
          <t>Low</t>
        </is>
      </c>
      <c r="AB180" s="15" t="inlineStr">
        <is>
          <t>Niche fermented-soda entrant</t>
        </is>
      </c>
      <c r="AC180" s="15" t="inlineStr">
        <is>
          <t>Traditional Mexican fermented tepache, modernized</t>
        </is>
      </c>
      <c r="AD180" s="15" t="inlineStr">
        <is>
          <t>Authentic fermented tepache with a prebiotic angle.</t>
        </is>
      </c>
      <c r="AE180" s="32" t="n"/>
      <c r="AF180" s="34">
        <f>IF(AND(ISNUMBER($P180),ISNUMBER($AL180),$AL180&lt;&gt;0),ROUND($P180/$AL180*100,1),"")</f>
        <v/>
      </c>
      <c r="AG180" s="35">
        <f>IF(AND(ISNUMBER($S180),ISNUMBER($AL180),$AL180&lt;&gt;0),ROUND($S180/$AL180*100,2),"")</f>
        <v/>
      </c>
      <c r="AH180" s="34">
        <f>IF(AND(ISNUMBER($Q180),ISNUMBER($AL180),$AL180&lt;&gt;0),ROUND($Q180/$AL180*100,1),"")</f>
        <v/>
      </c>
      <c r="AI180" s="29">
        <f>IF(ISNUMBER($S180),IF($S180&lt;=1,"Yes","No"),"n/a")</f>
        <v/>
      </c>
      <c r="AJ180" s="29">
        <f>IF(ISNUMBER($S180),ROUND(MAX(0,MIN(100,100-$S180*2.5-IF(ISNUMBER($T180),$T180,0)*0.12+IF($S180&lt;=1,12,0))),0),"")</f>
        <v/>
      </c>
      <c r="AK180" s="29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29" t="n">
        <v>355</v>
      </c>
      <c r="AM180" s="30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De La Calle</t>
        </is>
      </c>
      <c r="B181" s="15" t="inlineStr">
        <is>
          <t>De La Calle Tepache | Mango Chili | 24-pack 355mL</t>
        </is>
      </c>
      <c r="C181" s="15" t="inlineStr">
        <is>
          <t>3) Functional beverage (still/sparkling)</t>
        </is>
      </c>
      <c r="D181" s="15" t="inlineStr">
        <is>
          <t>355 mL can</t>
        </is>
      </c>
      <c r="E181" s="29" t="n">
        <v>24</v>
      </c>
      <c r="F181" s="30" t="n"/>
      <c r="G181" s="31">
        <f>IF(AND(ISNUMBER($F181),ISNUMBER($E181),$E181&lt;&gt;0),$F181/$E181,"")</f>
        <v/>
      </c>
      <c r="H181" s="31">
        <f>IF(AND(ISNUMBER($F181),ISNUMBER($AL181),ISNUMBER($E181),($AL181*$E181)&lt;&gt;0),$F181/($AL181*$E181)*100,"")</f>
        <v/>
      </c>
      <c r="I181" s="32" t="n"/>
      <c r="J181" s="33" t="n"/>
      <c r="K181" s="31">
        <f>IF(AND(ISNUMBER($F181),ISNUMBER($J181)),$F181*(1-$J181),"")</f>
        <v/>
      </c>
      <c r="L181" s="32" t="n"/>
      <c r="M181" s="32" t="n"/>
      <c r="N181" s="31">
        <f>IF(ISNUMBER($F181),($F181-IF(ISNUMBER($AM181),$AM181,0))*(1-IF(ISNUMBER($J181),$J181,0)),"")</f>
        <v/>
      </c>
      <c r="O181" s="15" t="inlineStr">
        <is>
          <t>Mango Chili</t>
        </is>
      </c>
      <c r="P181" s="29" t="n">
        <v>0</v>
      </c>
      <c r="Q181" s="29" t="n">
        <v>15</v>
      </c>
      <c r="R181" s="15" t="inlineStr">
        <is>
          <t>Not listed</t>
        </is>
      </c>
      <c r="S181" s="29" t="n">
        <v>6</v>
      </c>
      <c r="T181" s="29" t="n">
        <v>45</v>
      </c>
      <c r="U181" s="15" t="inlineStr">
        <is>
          <t>Fermented pineapple + agave</t>
        </is>
      </c>
      <c r="V181" s="15" t="inlineStr">
        <is>
          <t>Fermented prebiotic tepache, gut health, low sugar</t>
        </is>
      </c>
      <c r="W181" s="32" t="n"/>
      <c r="X181" s="32" t="n"/>
      <c r="Y181" s="32" t="n"/>
      <c r="Z181" s="32" t="n"/>
      <c r="AA181" s="15" t="inlineStr">
        <is>
          <t>Low</t>
        </is>
      </c>
      <c r="AB181" s="15" t="inlineStr">
        <is>
          <t>Niche fermented-soda entrant</t>
        </is>
      </c>
      <c r="AC181" s="15" t="inlineStr">
        <is>
          <t>Traditional Mexican fermented tepache, modernized</t>
        </is>
      </c>
      <c r="AD181" s="15" t="inlineStr">
        <is>
          <t>Authentic fermented tepache with a prebiotic angle.</t>
        </is>
      </c>
      <c r="AE181" s="32" t="n"/>
      <c r="AF181" s="34">
        <f>IF(AND(ISNUMBER($P181),ISNUMBER($AL181),$AL181&lt;&gt;0),ROUND($P181/$AL181*100,1),"")</f>
        <v/>
      </c>
      <c r="AG181" s="35">
        <f>IF(AND(ISNUMBER($S181),ISNUMBER($AL181),$AL181&lt;&gt;0),ROUND($S181/$AL181*100,2),"")</f>
        <v/>
      </c>
      <c r="AH181" s="34">
        <f>IF(AND(ISNUMBER($Q181),ISNUMBER($AL181),$AL181&lt;&gt;0),ROUND($Q181/$AL181*100,1),"")</f>
        <v/>
      </c>
      <c r="AI181" s="29">
        <f>IF(ISNUMBER($S181),IF($S181&lt;=1,"Yes","No"),"n/a")</f>
        <v/>
      </c>
      <c r="AJ181" s="29">
        <f>IF(ISNUMBER($S181),ROUND(MAX(0,MIN(100,100-$S181*2.5-IF(ISNUMBER($T181),$T181,0)*0.12+IF($S181&lt;=1,12,0))),0),"")</f>
        <v/>
      </c>
      <c r="AK181" s="29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29" t="n">
        <v>355</v>
      </c>
      <c r="AM181" s="30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De La Calle</t>
        </is>
      </c>
      <c r="B182" s="15" t="inlineStr">
        <is>
          <t>De La Calle Tepache | Original | single 355mL</t>
        </is>
      </c>
      <c r="C182" s="15" t="inlineStr">
        <is>
          <t>3) Functional beverage (still/sparkling)</t>
        </is>
      </c>
      <c r="D182" s="15" t="inlineStr">
        <is>
          <t>355 mL can</t>
        </is>
      </c>
      <c r="E182" s="29" t="n">
        <v>1</v>
      </c>
      <c r="F182" s="30" t="n"/>
      <c r="G182" s="31">
        <f>IF(AND(ISNUMBER($F182),ISNUMBER($E182),$E182&lt;&gt;0),$F182/$E182,"")</f>
        <v/>
      </c>
      <c r="H182" s="31">
        <f>IF(AND(ISNUMBER($F182),ISNUMBER($AL182),ISNUMBER($E182),($AL182*$E182)&lt;&gt;0),$F182/($AL182*$E182)*100,"")</f>
        <v/>
      </c>
      <c r="I182" s="32" t="n"/>
      <c r="J182" s="33" t="n"/>
      <c r="K182" s="31">
        <f>IF(AND(ISNUMBER($F182),ISNUMBER($J182)),$F182*(1-$J182),"")</f>
        <v/>
      </c>
      <c r="L182" s="32" t="n"/>
      <c r="M182" s="32" t="n"/>
      <c r="N182" s="31">
        <f>IF(ISNUMBER($F182),($F182-IF(ISNUMBER($AM182),$AM182,0))*(1-IF(ISNUMBER($J182),$J182,0)),"")</f>
        <v/>
      </c>
      <c r="O182" s="15" t="inlineStr">
        <is>
          <t>Original</t>
        </is>
      </c>
      <c r="P182" s="29" t="n">
        <v>0</v>
      </c>
      <c r="Q182" s="29" t="n">
        <v>15</v>
      </c>
      <c r="R182" s="15" t="inlineStr">
        <is>
          <t>Not listed</t>
        </is>
      </c>
      <c r="S182" s="29" t="n">
        <v>6</v>
      </c>
      <c r="T182" s="29" t="n">
        <v>45</v>
      </c>
      <c r="U182" s="15" t="inlineStr">
        <is>
          <t>Fermented pineapple + agave</t>
        </is>
      </c>
      <c r="V182" s="15" t="inlineStr">
        <is>
          <t>Fermented prebiotic tepache, gut health, low sugar</t>
        </is>
      </c>
      <c r="W182" s="32" t="n"/>
      <c r="X182" s="32" t="n"/>
      <c r="Y182" s="32" t="n"/>
      <c r="Z182" s="32" t="n"/>
      <c r="AA182" s="15" t="inlineStr">
        <is>
          <t>Low</t>
        </is>
      </c>
      <c r="AB182" s="15" t="inlineStr">
        <is>
          <t>Niche fermented-soda entrant</t>
        </is>
      </c>
      <c r="AC182" s="15" t="inlineStr">
        <is>
          <t>Traditional Mexican fermented tepache, modernized</t>
        </is>
      </c>
      <c r="AD182" s="15" t="inlineStr">
        <is>
          <t>Authentic fermented tepache with a prebiotic angle.</t>
        </is>
      </c>
      <c r="AE182" s="32" t="n"/>
      <c r="AF182" s="34">
        <f>IF(AND(ISNUMBER($P182),ISNUMBER($AL182),$AL182&lt;&gt;0),ROUND($P182/$AL182*100,1),"")</f>
        <v/>
      </c>
      <c r="AG182" s="35">
        <f>IF(AND(ISNUMBER($S182),ISNUMBER($AL182),$AL182&lt;&gt;0),ROUND($S182/$AL182*100,2),"")</f>
        <v/>
      </c>
      <c r="AH182" s="34">
        <f>IF(AND(ISNUMBER($Q182),ISNUMBER($AL182),$AL182&lt;&gt;0),ROUND($Q182/$AL182*100,1),"")</f>
        <v/>
      </c>
      <c r="AI182" s="29">
        <f>IF(ISNUMBER($S182),IF($S182&lt;=1,"Yes","No"),"n/a")</f>
        <v/>
      </c>
      <c r="AJ182" s="29">
        <f>IF(ISNUMBER($S182),ROUND(MAX(0,MIN(100,100-$S182*2.5-IF(ISNUMBER($T182),$T182,0)*0.12+IF($S182&lt;=1,12,0))),0),"")</f>
        <v/>
      </c>
      <c r="AK182" s="29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29" t="n">
        <v>355</v>
      </c>
      <c r="AM182" s="30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De La Calle</t>
        </is>
      </c>
      <c r="B183" s="15" t="inlineStr">
        <is>
          <t>De La Calle Tepache | Original | 8-pack 355mL</t>
        </is>
      </c>
      <c r="C183" s="15" t="inlineStr">
        <is>
          <t>3) Functional beverage (still/sparkling)</t>
        </is>
      </c>
      <c r="D183" s="15" t="inlineStr">
        <is>
          <t>355 mL can</t>
        </is>
      </c>
      <c r="E183" s="29" t="n">
        <v>8</v>
      </c>
      <c r="F183" s="30" t="n"/>
      <c r="G183" s="31">
        <f>IF(AND(ISNUMBER($F183),ISNUMBER($E183),$E183&lt;&gt;0),$F183/$E183,"")</f>
        <v/>
      </c>
      <c r="H183" s="31">
        <f>IF(AND(ISNUMBER($F183),ISNUMBER($AL183),ISNUMBER($E183),($AL183*$E183)&lt;&gt;0),$F183/($AL183*$E183)*100,"")</f>
        <v/>
      </c>
      <c r="I183" s="32" t="n"/>
      <c r="J183" s="33" t="n"/>
      <c r="K183" s="31">
        <f>IF(AND(ISNUMBER($F183),ISNUMBER($J183)),$F183*(1-$J183),"")</f>
        <v/>
      </c>
      <c r="L183" s="32" t="n"/>
      <c r="M183" s="32" t="n"/>
      <c r="N183" s="31">
        <f>IF(ISNUMBER($F183),($F183-IF(ISNUMBER($AM183),$AM183,0))*(1-IF(ISNUMBER($J183),$J183,0)),"")</f>
        <v/>
      </c>
      <c r="O183" s="15" t="inlineStr">
        <is>
          <t>Original</t>
        </is>
      </c>
      <c r="P183" s="29" t="n">
        <v>0</v>
      </c>
      <c r="Q183" s="29" t="n">
        <v>15</v>
      </c>
      <c r="R183" s="15" t="inlineStr">
        <is>
          <t>Not listed</t>
        </is>
      </c>
      <c r="S183" s="29" t="n">
        <v>6</v>
      </c>
      <c r="T183" s="29" t="n">
        <v>45</v>
      </c>
      <c r="U183" s="15" t="inlineStr">
        <is>
          <t>Fermented pineapple + agave</t>
        </is>
      </c>
      <c r="V183" s="15" t="inlineStr">
        <is>
          <t>Fermented prebiotic tepache, gut health, low sugar</t>
        </is>
      </c>
      <c r="W183" s="32" t="n"/>
      <c r="X183" s="32" t="n"/>
      <c r="Y183" s="32" t="n"/>
      <c r="Z183" s="32" t="n"/>
      <c r="AA183" s="15" t="inlineStr">
        <is>
          <t>Low</t>
        </is>
      </c>
      <c r="AB183" s="15" t="inlineStr">
        <is>
          <t>Niche fermented-soda entrant</t>
        </is>
      </c>
      <c r="AC183" s="15" t="inlineStr">
        <is>
          <t>Traditional Mexican fermented tepache, modernized</t>
        </is>
      </c>
      <c r="AD183" s="15" t="inlineStr">
        <is>
          <t>Authentic fermented tepache with a prebiotic angle.</t>
        </is>
      </c>
      <c r="AE183" s="32" t="n"/>
      <c r="AF183" s="34">
        <f>IF(AND(ISNUMBER($P183),ISNUMBER($AL183),$AL183&lt;&gt;0),ROUND($P183/$AL183*100,1),"")</f>
        <v/>
      </c>
      <c r="AG183" s="35">
        <f>IF(AND(ISNUMBER($S183),ISNUMBER($AL183),$AL183&lt;&gt;0),ROUND($S183/$AL183*100,2),"")</f>
        <v/>
      </c>
      <c r="AH183" s="34">
        <f>IF(AND(ISNUMBER($Q183),ISNUMBER($AL183),$AL183&lt;&gt;0),ROUND($Q183/$AL183*100,1),"")</f>
        <v/>
      </c>
      <c r="AI183" s="29">
        <f>IF(ISNUMBER($S183),IF($S183&lt;=1,"Yes","No"),"n/a")</f>
        <v/>
      </c>
      <c r="AJ183" s="29">
        <f>IF(ISNUMBER($S183),ROUND(MAX(0,MIN(100,100-$S183*2.5-IF(ISNUMBER($T183),$T183,0)*0.12+IF($S183&lt;=1,12,0))),0),"")</f>
        <v/>
      </c>
      <c r="AK183" s="29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29" t="n">
        <v>355</v>
      </c>
      <c r="AM183" s="30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De La Calle</t>
        </is>
      </c>
      <c r="B184" s="15" t="inlineStr">
        <is>
          <t>De La Calle Tepache | Original | 12-pack 355mL</t>
        </is>
      </c>
      <c r="C184" s="15" t="inlineStr">
        <is>
          <t>3) Functional beverage (still/sparkling)</t>
        </is>
      </c>
      <c r="D184" s="15" t="inlineStr">
        <is>
          <t>355 mL can</t>
        </is>
      </c>
      <c r="E184" s="29" t="n">
        <v>12</v>
      </c>
      <c r="F184" s="30" t="n"/>
      <c r="G184" s="31">
        <f>IF(AND(ISNUMBER($F184),ISNUMBER($E184),$E184&lt;&gt;0),$F184/$E184,"")</f>
        <v/>
      </c>
      <c r="H184" s="31">
        <f>IF(AND(ISNUMBER($F184),ISNUMBER($AL184),ISNUMBER($E184),($AL184*$E184)&lt;&gt;0),$F184/($AL184*$E184)*100,"")</f>
        <v/>
      </c>
      <c r="I184" s="32" t="n"/>
      <c r="J184" s="33" t="n"/>
      <c r="K184" s="31">
        <f>IF(AND(ISNUMBER($F184),ISNUMBER($J184)),$F184*(1-$J184),"")</f>
        <v/>
      </c>
      <c r="L184" s="32" t="n"/>
      <c r="M184" s="32" t="n"/>
      <c r="N184" s="31">
        <f>IF(ISNUMBER($F184),($F184-IF(ISNUMBER($AM184),$AM184,0))*(1-IF(ISNUMBER($J184),$J184,0)),"")</f>
        <v/>
      </c>
      <c r="O184" s="15" t="inlineStr">
        <is>
          <t>Original</t>
        </is>
      </c>
      <c r="P184" s="29" t="n">
        <v>0</v>
      </c>
      <c r="Q184" s="29" t="n">
        <v>15</v>
      </c>
      <c r="R184" s="15" t="inlineStr">
        <is>
          <t>Not listed</t>
        </is>
      </c>
      <c r="S184" s="29" t="n">
        <v>6</v>
      </c>
      <c r="T184" s="29" t="n">
        <v>45</v>
      </c>
      <c r="U184" s="15" t="inlineStr">
        <is>
          <t>Fermented pineapple + agave</t>
        </is>
      </c>
      <c r="V184" s="15" t="inlineStr">
        <is>
          <t>Fermented prebiotic tepache, gut health, low sugar</t>
        </is>
      </c>
      <c r="W184" s="32" t="n"/>
      <c r="X184" s="32" t="n"/>
      <c r="Y184" s="32" t="n"/>
      <c r="Z184" s="32" t="n"/>
      <c r="AA184" s="15" t="inlineStr">
        <is>
          <t>Low</t>
        </is>
      </c>
      <c r="AB184" s="15" t="inlineStr">
        <is>
          <t>Niche fermented-soda entrant</t>
        </is>
      </c>
      <c r="AC184" s="15" t="inlineStr">
        <is>
          <t>Traditional Mexican fermented tepache, modernized</t>
        </is>
      </c>
      <c r="AD184" s="15" t="inlineStr">
        <is>
          <t>Authentic fermented tepache with a prebiotic angle.</t>
        </is>
      </c>
      <c r="AE184" s="32" t="n"/>
      <c r="AF184" s="34">
        <f>IF(AND(ISNUMBER($P184),ISNUMBER($AL184),$AL184&lt;&gt;0),ROUND($P184/$AL184*100,1),"")</f>
        <v/>
      </c>
      <c r="AG184" s="35">
        <f>IF(AND(ISNUMBER($S184),ISNUMBER($AL184),$AL184&lt;&gt;0),ROUND($S184/$AL184*100,2),"")</f>
        <v/>
      </c>
      <c r="AH184" s="34">
        <f>IF(AND(ISNUMBER($Q184),ISNUMBER($AL184),$AL184&lt;&gt;0),ROUND($Q184/$AL184*100,1),"")</f>
        <v/>
      </c>
      <c r="AI184" s="29">
        <f>IF(ISNUMBER($S184),IF($S184&lt;=1,"Yes","No"),"n/a")</f>
        <v/>
      </c>
      <c r="AJ184" s="29">
        <f>IF(ISNUMBER($S184),ROUND(MAX(0,MIN(100,100-$S184*2.5-IF(ISNUMBER($T184),$T184,0)*0.12+IF($S184&lt;=1,12,0))),0),"")</f>
        <v/>
      </c>
      <c r="AK184" s="29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29" t="n">
        <v>355</v>
      </c>
      <c r="AM184" s="30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De La Calle</t>
        </is>
      </c>
      <c r="B185" s="15" t="inlineStr">
        <is>
          <t>De La Calle Tepache | Original | 15-pack 355mL</t>
        </is>
      </c>
      <c r="C185" s="15" t="inlineStr">
        <is>
          <t>3) Functional beverage (still/sparkling)</t>
        </is>
      </c>
      <c r="D185" s="15" t="inlineStr">
        <is>
          <t>355 mL can</t>
        </is>
      </c>
      <c r="E185" s="29" t="n">
        <v>15</v>
      </c>
      <c r="F185" s="30" t="n"/>
      <c r="G185" s="31">
        <f>IF(AND(ISNUMBER($F185),ISNUMBER($E185),$E185&lt;&gt;0),$F185/$E185,"")</f>
        <v/>
      </c>
      <c r="H185" s="31">
        <f>IF(AND(ISNUMBER($F185),ISNUMBER($AL185),ISNUMBER($E185),($AL185*$E185)&lt;&gt;0),$F185/($AL185*$E185)*100,"")</f>
        <v/>
      </c>
      <c r="I185" s="32" t="n"/>
      <c r="J185" s="33" t="n"/>
      <c r="K185" s="31">
        <f>IF(AND(ISNUMBER($F185),ISNUMBER($J185)),$F185*(1-$J185),"")</f>
        <v/>
      </c>
      <c r="L185" s="32" t="n"/>
      <c r="M185" s="32" t="n"/>
      <c r="N185" s="31">
        <f>IF(ISNUMBER($F185),($F185-IF(ISNUMBER($AM185),$AM185,0))*(1-IF(ISNUMBER($J185),$J185,0)),"")</f>
        <v/>
      </c>
      <c r="O185" s="15" t="inlineStr">
        <is>
          <t>Original</t>
        </is>
      </c>
      <c r="P185" s="29" t="n">
        <v>0</v>
      </c>
      <c r="Q185" s="29" t="n">
        <v>15</v>
      </c>
      <c r="R185" s="15" t="inlineStr">
        <is>
          <t>Not listed</t>
        </is>
      </c>
      <c r="S185" s="29" t="n">
        <v>6</v>
      </c>
      <c r="T185" s="29" t="n">
        <v>45</v>
      </c>
      <c r="U185" s="15" t="inlineStr">
        <is>
          <t>Fermented pineapple + agave</t>
        </is>
      </c>
      <c r="V185" s="15" t="inlineStr">
        <is>
          <t>Fermented prebiotic tepache, gut health, low sugar</t>
        </is>
      </c>
      <c r="W185" s="32" t="n"/>
      <c r="X185" s="32" t="n"/>
      <c r="Y185" s="32" t="n"/>
      <c r="Z185" s="32" t="n"/>
      <c r="AA185" s="15" t="inlineStr">
        <is>
          <t>Low</t>
        </is>
      </c>
      <c r="AB185" s="15" t="inlineStr">
        <is>
          <t>Niche fermented-soda entrant</t>
        </is>
      </c>
      <c r="AC185" s="15" t="inlineStr">
        <is>
          <t>Traditional Mexican fermented tepache, modernized</t>
        </is>
      </c>
      <c r="AD185" s="15" t="inlineStr">
        <is>
          <t>Authentic fermented tepache with a prebiotic angle.</t>
        </is>
      </c>
      <c r="AE185" s="32" t="n"/>
      <c r="AF185" s="34">
        <f>IF(AND(ISNUMBER($P185),ISNUMBER($AL185),$AL185&lt;&gt;0),ROUND($P185/$AL185*100,1),"")</f>
        <v/>
      </c>
      <c r="AG185" s="35">
        <f>IF(AND(ISNUMBER($S185),ISNUMBER($AL185),$AL185&lt;&gt;0),ROUND($S185/$AL185*100,2),"")</f>
        <v/>
      </c>
      <c r="AH185" s="34">
        <f>IF(AND(ISNUMBER($Q185),ISNUMBER($AL185),$AL185&lt;&gt;0),ROUND($Q185/$AL185*100,1),"")</f>
        <v/>
      </c>
      <c r="AI185" s="29">
        <f>IF(ISNUMBER($S185),IF($S185&lt;=1,"Yes","No"),"n/a")</f>
        <v/>
      </c>
      <c r="AJ185" s="29">
        <f>IF(ISNUMBER($S185),ROUND(MAX(0,MIN(100,100-$S185*2.5-IF(ISNUMBER($T185),$T185,0)*0.12+IF($S185&lt;=1,12,0))),0),"")</f>
        <v/>
      </c>
      <c r="AK185" s="29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29" t="n">
        <v>355</v>
      </c>
      <c r="AM185" s="30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De La Calle</t>
        </is>
      </c>
      <c r="B186" s="15" t="inlineStr">
        <is>
          <t>De La Calle Tepache | Original | 18-pack 355mL</t>
        </is>
      </c>
      <c r="C186" s="15" t="inlineStr">
        <is>
          <t>3) Functional beverage (still/sparkling)</t>
        </is>
      </c>
      <c r="D186" s="15" t="inlineStr">
        <is>
          <t>355 mL can</t>
        </is>
      </c>
      <c r="E186" s="29" t="n">
        <v>18</v>
      </c>
      <c r="F186" s="30" t="n"/>
      <c r="G186" s="31">
        <f>IF(AND(ISNUMBER($F186),ISNUMBER($E186),$E186&lt;&gt;0),$F186/$E186,"")</f>
        <v/>
      </c>
      <c r="H186" s="31">
        <f>IF(AND(ISNUMBER($F186),ISNUMBER($AL186),ISNUMBER($E186),($AL186*$E186)&lt;&gt;0),$F186/($AL186*$E186)*100,"")</f>
        <v/>
      </c>
      <c r="I186" s="32" t="n"/>
      <c r="J186" s="33" t="n"/>
      <c r="K186" s="31">
        <f>IF(AND(ISNUMBER($F186),ISNUMBER($J186)),$F186*(1-$J186),"")</f>
        <v/>
      </c>
      <c r="L186" s="32" t="n"/>
      <c r="M186" s="32" t="n"/>
      <c r="N186" s="31">
        <f>IF(ISNUMBER($F186),($F186-IF(ISNUMBER($AM186),$AM186,0))*(1-IF(ISNUMBER($J186),$J186,0)),"")</f>
        <v/>
      </c>
      <c r="O186" s="15" t="inlineStr">
        <is>
          <t>Original</t>
        </is>
      </c>
      <c r="P186" s="29" t="n">
        <v>0</v>
      </c>
      <c r="Q186" s="29" t="n">
        <v>15</v>
      </c>
      <c r="R186" s="15" t="inlineStr">
        <is>
          <t>Not listed</t>
        </is>
      </c>
      <c r="S186" s="29" t="n">
        <v>6</v>
      </c>
      <c r="T186" s="29" t="n">
        <v>45</v>
      </c>
      <c r="U186" s="15" t="inlineStr">
        <is>
          <t>Fermented pineapple + agave</t>
        </is>
      </c>
      <c r="V186" s="15" t="inlineStr">
        <is>
          <t>Fermented prebiotic tepache, gut health, low sugar</t>
        </is>
      </c>
      <c r="W186" s="32" t="n"/>
      <c r="X186" s="32" t="n"/>
      <c r="Y186" s="32" t="n"/>
      <c r="Z186" s="32" t="n"/>
      <c r="AA186" s="15" t="inlineStr">
        <is>
          <t>Low</t>
        </is>
      </c>
      <c r="AB186" s="15" t="inlineStr">
        <is>
          <t>Niche fermented-soda entrant</t>
        </is>
      </c>
      <c r="AC186" s="15" t="inlineStr">
        <is>
          <t>Traditional Mexican fermented tepache, modernized</t>
        </is>
      </c>
      <c r="AD186" s="15" t="inlineStr">
        <is>
          <t>Authentic fermented tepache with a prebiotic angle.</t>
        </is>
      </c>
      <c r="AE186" s="32" t="n"/>
      <c r="AF186" s="34">
        <f>IF(AND(ISNUMBER($P186),ISNUMBER($AL186),$AL186&lt;&gt;0),ROUND($P186/$AL186*100,1),"")</f>
        <v/>
      </c>
      <c r="AG186" s="35">
        <f>IF(AND(ISNUMBER($S186),ISNUMBER($AL186),$AL186&lt;&gt;0),ROUND($S186/$AL186*100,2),"")</f>
        <v/>
      </c>
      <c r="AH186" s="34">
        <f>IF(AND(ISNUMBER($Q186),ISNUMBER($AL186),$AL186&lt;&gt;0),ROUND($Q186/$AL186*100,1),"")</f>
        <v/>
      </c>
      <c r="AI186" s="29">
        <f>IF(ISNUMBER($S186),IF($S186&lt;=1,"Yes","No"),"n/a")</f>
        <v/>
      </c>
      <c r="AJ186" s="29">
        <f>IF(ISNUMBER($S186),ROUND(MAX(0,MIN(100,100-$S186*2.5-IF(ISNUMBER($T186),$T186,0)*0.12+IF($S186&lt;=1,12,0))),0),"")</f>
        <v/>
      </c>
      <c r="AK186" s="29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29" t="n">
        <v>355</v>
      </c>
      <c r="AM186" s="30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De La Calle</t>
        </is>
      </c>
      <c r="B187" s="15" t="inlineStr">
        <is>
          <t>De La Calle Tepache | Original | 24-pack 355mL</t>
        </is>
      </c>
      <c r="C187" s="15" t="inlineStr">
        <is>
          <t>3) Functional beverage (still/sparkling)</t>
        </is>
      </c>
      <c r="D187" s="15" t="inlineStr">
        <is>
          <t>355 mL can</t>
        </is>
      </c>
      <c r="E187" s="29" t="n">
        <v>24</v>
      </c>
      <c r="F187" s="30" t="n"/>
      <c r="G187" s="31">
        <f>IF(AND(ISNUMBER($F187),ISNUMBER($E187),$E187&lt;&gt;0),$F187/$E187,"")</f>
        <v/>
      </c>
      <c r="H187" s="31">
        <f>IF(AND(ISNUMBER($F187),ISNUMBER($AL187),ISNUMBER($E187),($AL187*$E187)&lt;&gt;0),$F187/($AL187*$E187)*100,"")</f>
        <v/>
      </c>
      <c r="I187" s="32" t="n"/>
      <c r="J187" s="33" t="n"/>
      <c r="K187" s="31">
        <f>IF(AND(ISNUMBER($F187),ISNUMBER($J187)),$F187*(1-$J187),"")</f>
        <v/>
      </c>
      <c r="L187" s="32" t="n"/>
      <c r="M187" s="32" t="n"/>
      <c r="N187" s="31">
        <f>IF(ISNUMBER($F187),($F187-IF(ISNUMBER($AM187),$AM187,0))*(1-IF(ISNUMBER($J187),$J187,0)),"")</f>
        <v/>
      </c>
      <c r="O187" s="15" t="inlineStr">
        <is>
          <t>Original</t>
        </is>
      </c>
      <c r="P187" s="29" t="n">
        <v>0</v>
      </c>
      <c r="Q187" s="29" t="n">
        <v>15</v>
      </c>
      <c r="R187" s="15" t="inlineStr">
        <is>
          <t>Not listed</t>
        </is>
      </c>
      <c r="S187" s="29" t="n">
        <v>6</v>
      </c>
      <c r="T187" s="29" t="n">
        <v>45</v>
      </c>
      <c r="U187" s="15" t="inlineStr">
        <is>
          <t>Fermented pineapple + agave</t>
        </is>
      </c>
      <c r="V187" s="15" t="inlineStr">
        <is>
          <t>Fermented prebiotic tepache, gut health, low sugar</t>
        </is>
      </c>
      <c r="W187" s="32" t="n"/>
      <c r="X187" s="32" t="n"/>
      <c r="Y187" s="32" t="n"/>
      <c r="Z187" s="32" t="n"/>
      <c r="AA187" s="15" t="inlineStr">
        <is>
          <t>Low</t>
        </is>
      </c>
      <c r="AB187" s="15" t="inlineStr">
        <is>
          <t>Niche fermented-soda entrant</t>
        </is>
      </c>
      <c r="AC187" s="15" t="inlineStr">
        <is>
          <t>Traditional Mexican fermented tepache, modernized</t>
        </is>
      </c>
      <c r="AD187" s="15" t="inlineStr">
        <is>
          <t>Authentic fermented tepache with a prebiotic angle.</t>
        </is>
      </c>
      <c r="AE187" s="32" t="n"/>
      <c r="AF187" s="34">
        <f>IF(AND(ISNUMBER($P187),ISNUMBER($AL187),$AL187&lt;&gt;0),ROUND($P187/$AL187*100,1),"")</f>
        <v/>
      </c>
      <c r="AG187" s="35">
        <f>IF(AND(ISNUMBER($S187),ISNUMBER($AL187),$AL187&lt;&gt;0),ROUND($S187/$AL187*100,2),"")</f>
        <v/>
      </c>
      <c r="AH187" s="34">
        <f>IF(AND(ISNUMBER($Q187),ISNUMBER($AL187),$AL187&lt;&gt;0),ROUND($Q187/$AL187*100,1),"")</f>
        <v/>
      </c>
      <c r="AI187" s="29">
        <f>IF(ISNUMBER($S187),IF($S187&lt;=1,"Yes","No"),"n/a")</f>
        <v/>
      </c>
      <c r="AJ187" s="29">
        <f>IF(ISNUMBER($S187),ROUND(MAX(0,MIN(100,100-$S187*2.5-IF(ISNUMBER($T187),$T187,0)*0.12+IF($S187&lt;=1,12,0))),0),"")</f>
        <v/>
      </c>
      <c r="AK187" s="29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29" t="n">
        <v>355</v>
      </c>
      <c r="AM187" s="30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De La Calle</t>
        </is>
      </c>
      <c r="B188" s="15" t="inlineStr">
        <is>
          <t>De La Calle Tepache | Guava | single 355mL</t>
        </is>
      </c>
      <c r="C188" s="15" t="inlineStr">
        <is>
          <t>3) Functional beverage (still/sparkling)</t>
        </is>
      </c>
      <c r="D188" s="15" t="inlineStr">
        <is>
          <t>355 mL can</t>
        </is>
      </c>
      <c r="E188" s="29" t="n">
        <v>1</v>
      </c>
      <c r="F188" s="30" t="n"/>
      <c r="G188" s="31">
        <f>IF(AND(ISNUMBER($F188),ISNUMBER($E188),$E188&lt;&gt;0),$F188/$E188,"")</f>
        <v/>
      </c>
      <c r="H188" s="31">
        <f>IF(AND(ISNUMBER($F188),ISNUMBER($AL188),ISNUMBER($E188),($AL188*$E188)&lt;&gt;0),$F188/($AL188*$E188)*100,"")</f>
        <v/>
      </c>
      <c r="I188" s="32" t="n"/>
      <c r="J188" s="33" t="n"/>
      <c r="K188" s="31">
        <f>IF(AND(ISNUMBER($F188),ISNUMBER($J188)),$F188*(1-$J188),"")</f>
        <v/>
      </c>
      <c r="L188" s="32" t="n"/>
      <c r="M188" s="32" t="n"/>
      <c r="N188" s="31">
        <f>IF(ISNUMBER($F188),($F188-IF(ISNUMBER($AM188),$AM188,0))*(1-IF(ISNUMBER($J188),$J188,0)),"")</f>
        <v/>
      </c>
      <c r="O188" s="15" t="inlineStr">
        <is>
          <t>Guava</t>
        </is>
      </c>
      <c r="P188" s="29" t="n">
        <v>0</v>
      </c>
      <c r="Q188" s="29" t="n">
        <v>15</v>
      </c>
      <c r="R188" s="15" t="inlineStr">
        <is>
          <t>Not listed</t>
        </is>
      </c>
      <c r="S188" s="29" t="n">
        <v>6</v>
      </c>
      <c r="T188" s="29" t="n">
        <v>45</v>
      </c>
      <c r="U188" s="15" t="inlineStr">
        <is>
          <t>Fermented pineapple + agave</t>
        </is>
      </c>
      <c r="V188" s="15" t="inlineStr">
        <is>
          <t>Fermented prebiotic tepache, gut health, low sugar</t>
        </is>
      </c>
      <c r="W188" s="32" t="n"/>
      <c r="X188" s="32" t="n"/>
      <c r="Y188" s="32" t="n"/>
      <c r="Z188" s="32" t="n"/>
      <c r="AA188" s="15" t="inlineStr">
        <is>
          <t>Low</t>
        </is>
      </c>
      <c r="AB188" s="15" t="inlineStr">
        <is>
          <t>Niche fermented-soda entrant</t>
        </is>
      </c>
      <c r="AC188" s="15" t="inlineStr">
        <is>
          <t>Traditional Mexican fermented tepache, modernized</t>
        </is>
      </c>
      <c r="AD188" s="15" t="inlineStr">
        <is>
          <t>Authentic fermented tepache with a prebiotic angle.</t>
        </is>
      </c>
      <c r="AE188" s="32" t="n"/>
      <c r="AF188" s="34">
        <f>IF(AND(ISNUMBER($P188),ISNUMBER($AL188),$AL188&lt;&gt;0),ROUND($P188/$AL188*100,1),"")</f>
        <v/>
      </c>
      <c r="AG188" s="35">
        <f>IF(AND(ISNUMBER($S188),ISNUMBER($AL188),$AL188&lt;&gt;0),ROUND($S188/$AL188*100,2),"")</f>
        <v/>
      </c>
      <c r="AH188" s="34">
        <f>IF(AND(ISNUMBER($Q188),ISNUMBER($AL188),$AL188&lt;&gt;0),ROUND($Q188/$AL188*100,1),"")</f>
        <v/>
      </c>
      <c r="AI188" s="29">
        <f>IF(ISNUMBER($S188),IF($S188&lt;=1,"Yes","No"),"n/a")</f>
        <v/>
      </c>
      <c r="AJ188" s="29">
        <f>IF(ISNUMBER($S188),ROUND(MAX(0,MIN(100,100-$S188*2.5-IF(ISNUMBER($T188),$T188,0)*0.12+IF($S188&lt;=1,12,0))),0),"")</f>
        <v/>
      </c>
      <c r="AK188" s="29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29" t="n">
        <v>355</v>
      </c>
      <c r="AM188" s="30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De La Calle</t>
        </is>
      </c>
      <c r="B189" s="15" t="inlineStr">
        <is>
          <t>De La Calle Tepache | Guava | 8-pack 355mL</t>
        </is>
      </c>
      <c r="C189" s="15" t="inlineStr">
        <is>
          <t>3) Functional beverage (still/sparkling)</t>
        </is>
      </c>
      <c r="D189" s="15" t="inlineStr">
        <is>
          <t>355 mL can</t>
        </is>
      </c>
      <c r="E189" s="29" t="n">
        <v>8</v>
      </c>
      <c r="F189" s="30" t="n"/>
      <c r="G189" s="31">
        <f>IF(AND(ISNUMBER($F189),ISNUMBER($E189),$E189&lt;&gt;0),$F189/$E189,"")</f>
        <v/>
      </c>
      <c r="H189" s="31">
        <f>IF(AND(ISNUMBER($F189),ISNUMBER($AL189),ISNUMBER($E189),($AL189*$E189)&lt;&gt;0),$F189/($AL189*$E189)*100,"")</f>
        <v/>
      </c>
      <c r="I189" s="32" t="n"/>
      <c r="J189" s="33" t="n"/>
      <c r="K189" s="31">
        <f>IF(AND(ISNUMBER($F189),ISNUMBER($J189)),$F189*(1-$J189),"")</f>
        <v/>
      </c>
      <c r="L189" s="32" t="n"/>
      <c r="M189" s="32" t="n"/>
      <c r="N189" s="31">
        <f>IF(ISNUMBER($F189),($F189-IF(ISNUMBER($AM189),$AM189,0))*(1-IF(ISNUMBER($J189),$J189,0)),"")</f>
        <v/>
      </c>
      <c r="O189" s="15" t="inlineStr">
        <is>
          <t>Guava</t>
        </is>
      </c>
      <c r="P189" s="29" t="n">
        <v>0</v>
      </c>
      <c r="Q189" s="29" t="n">
        <v>15</v>
      </c>
      <c r="R189" s="15" t="inlineStr">
        <is>
          <t>Not listed</t>
        </is>
      </c>
      <c r="S189" s="29" t="n">
        <v>6</v>
      </c>
      <c r="T189" s="29" t="n">
        <v>45</v>
      </c>
      <c r="U189" s="15" t="inlineStr">
        <is>
          <t>Fermented pineapple + agave</t>
        </is>
      </c>
      <c r="V189" s="15" t="inlineStr">
        <is>
          <t>Fermented prebiotic tepache, gut health, low sugar</t>
        </is>
      </c>
      <c r="W189" s="32" t="n"/>
      <c r="X189" s="32" t="n"/>
      <c r="Y189" s="32" t="n"/>
      <c r="Z189" s="32" t="n"/>
      <c r="AA189" s="15" t="inlineStr">
        <is>
          <t>Low</t>
        </is>
      </c>
      <c r="AB189" s="15" t="inlineStr">
        <is>
          <t>Niche fermented-soda entrant</t>
        </is>
      </c>
      <c r="AC189" s="15" t="inlineStr">
        <is>
          <t>Traditional Mexican fermented tepache, modernized</t>
        </is>
      </c>
      <c r="AD189" s="15" t="inlineStr">
        <is>
          <t>Authentic fermented tepache with a prebiotic angle.</t>
        </is>
      </c>
      <c r="AE189" s="32" t="n"/>
      <c r="AF189" s="34">
        <f>IF(AND(ISNUMBER($P189),ISNUMBER($AL189),$AL189&lt;&gt;0),ROUND($P189/$AL189*100,1),"")</f>
        <v/>
      </c>
      <c r="AG189" s="35">
        <f>IF(AND(ISNUMBER($S189),ISNUMBER($AL189),$AL189&lt;&gt;0),ROUND($S189/$AL189*100,2),"")</f>
        <v/>
      </c>
      <c r="AH189" s="34">
        <f>IF(AND(ISNUMBER($Q189),ISNUMBER($AL189),$AL189&lt;&gt;0),ROUND($Q189/$AL189*100,1),"")</f>
        <v/>
      </c>
      <c r="AI189" s="29">
        <f>IF(ISNUMBER($S189),IF($S189&lt;=1,"Yes","No"),"n/a")</f>
        <v/>
      </c>
      <c r="AJ189" s="29">
        <f>IF(ISNUMBER($S189),ROUND(MAX(0,MIN(100,100-$S189*2.5-IF(ISNUMBER($T189),$T189,0)*0.12+IF($S189&lt;=1,12,0))),0),"")</f>
        <v/>
      </c>
      <c r="AK189" s="29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29" t="n">
        <v>355</v>
      </c>
      <c r="AM189" s="30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De La Calle</t>
        </is>
      </c>
      <c r="B190" s="15" t="inlineStr">
        <is>
          <t>De La Calle Tepache | Guava | 12-pack 355mL</t>
        </is>
      </c>
      <c r="C190" s="15" t="inlineStr">
        <is>
          <t>3) Functional beverage (still/sparkling)</t>
        </is>
      </c>
      <c r="D190" s="15" t="inlineStr">
        <is>
          <t>355 mL can</t>
        </is>
      </c>
      <c r="E190" s="29" t="n">
        <v>12</v>
      </c>
      <c r="F190" s="30" t="n"/>
      <c r="G190" s="31">
        <f>IF(AND(ISNUMBER($F190),ISNUMBER($E190),$E190&lt;&gt;0),$F190/$E190,"")</f>
        <v/>
      </c>
      <c r="H190" s="31">
        <f>IF(AND(ISNUMBER($F190),ISNUMBER($AL190),ISNUMBER($E190),($AL190*$E190)&lt;&gt;0),$F190/($AL190*$E190)*100,"")</f>
        <v/>
      </c>
      <c r="I190" s="32" t="n"/>
      <c r="J190" s="33" t="n"/>
      <c r="K190" s="31">
        <f>IF(AND(ISNUMBER($F190),ISNUMBER($J190)),$F190*(1-$J190),"")</f>
        <v/>
      </c>
      <c r="L190" s="32" t="n"/>
      <c r="M190" s="32" t="n"/>
      <c r="N190" s="31">
        <f>IF(ISNUMBER($F190),($F190-IF(ISNUMBER($AM190),$AM190,0))*(1-IF(ISNUMBER($J190),$J190,0)),"")</f>
        <v/>
      </c>
      <c r="O190" s="15" t="inlineStr">
        <is>
          <t>Guava</t>
        </is>
      </c>
      <c r="P190" s="29" t="n">
        <v>0</v>
      </c>
      <c r="Q190" s="29" t="n">
        <v>15</v>
      </c>
      <c r="R190" s="15" t="inlineStr">
        <is>
          <t>Not listed</t>
        </is>
      </c>
      <c r="S190" s="29" t="n">
        <v>6</v>
      </c>
      <c r="T190" s="29" t="n">
        <v>45</v>
      </c>
      <c r="U190" s="15" t="inlineStr">
        <is>
          <t>Fermented pineapple + agave</t>
        </is>
      </c>
      <c r="V190" s="15" t="inlineStr">
        <is>
          <t>Fermented prebiotic tepache, gut health, low sugar</t>
        </is>
      </c>
      <c r="W190" s="32" t="n"/>
      <c r="X190" s="32" t="n"/>
      <c r="Y190" s="32" t="n"/>
      <c r="Z190" s="32" t="n"/>
      <c r="AA190" s="15" t="inlineStr">
        <is>
          <t>Low</t>
        </is>
      </c>
      <c r="AB190" s="15" t="inlineStr">
        <is>
          <t>Niche fermented-soda entrant</t>
        </is>
      </c>
      <c r="AC190" s="15" t="inlineStr">
        <is>
          <t>Traditional Mexican fermented tepache, modernized</t>
        </is>
      </c>
      <c r="AD190" s="15" t="inlineStr">
        <is>
          <t>Authentic fermented tepache with a prebiotic angle.</t>
        </is>
      </c>
      <c r="AE190" s="32" t="n"/>
      <c r="AF190" s="34">
        <f>IF(AND(ISNUMBER($P190),ISNUMBER($AL190),$AL190&lt;&gt;0),ROUND($P190/$AL190*100,1),"")</f>
        <v/>
      </c>
      <c r="AG190" s="35">
        <f>IF(AND(ISNUMBER($S190),ISNUMBER($AL190),$AL190&lt;&gt;0),ROUND($S190/$AL190*100,2),"")</f>
        <v/>
      </c>
      <c r="AH190" s="34">
        <f>IF(AND(ISNUMBER($Q190),ISNUMBER($AL190),$AL190&lt;&gt;0),ROUND($Q190/$AL190*100,1),"")</f>
        <v/>
      </c>
      <c r="AI190" s="29">
        <f>IF(ISNUMBER($S190),IF($S190&lt;=1,"Yes","No"),"n/a")</f>
        <v/>
      </c>
      <c r="AJ190" s="29">
        <f>IF(ISNUMBER($S190),ROUND(MAX(0,MIN(100,100-$S190*2.5-IF(ISNUMBER($T190),$T190,0)*0.12+IF($S190&lt;=1,12,0))),0),"")</f>
        <v/>
      </c>
      <c r="AK190" s="29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29" t="n">
        <v>355</v>
      </c>
      <c r="AM190" s="30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De La Calle</t>
        </is>
      </c>
      <c r="B191" s="15" t="inlineStr">
        <is>
          <t>De La Calle Tepache | Guava | 15-pack 355mL</t>
        </is>
      </c>
      <c r="C191" s="15" t="inlineStr">
        <is>
          <t>3) Functional beverage (still/sparkling)</t>
        </is>
      </c>
      <c r="D191" s="15" t="inlineStr">
        <is>
          <t>355 mL can</t>
        </is>
      </c>
      <c r="E191" s="29" t="n">
        <v>15</v>
      </c>
      <c r="F191" s="30" t="n"/>
      <c r="G191" s="31">
        <f>IF(AND(ISNUMBER($F191),ISNUMBER($E191),$E191&lt;&gt;0),$F191/$E191,"")</f>
        <v/>
      </c>
      <c r="H191" s="31">
        <f>IF(AND(ISNUMBER($F191),ISNUMBER($AL191),ISNUMBER($E191),($AL191*$E191)&lt;&gt;0),$F191/($AL191*$E191)*100,"")</f>
        <v/>
      </c>
      <c r="I191" s="32" t="n"/>
      <c r="J191" s="33" t="n"/>
      <c r="K191" s="31">
        <f>IF(AND(ISNUMBER($F191),ISNUMBER($J191)),$F191*(1-$J191),"")</f>
        <v/>
      </c>
      <c r="L191" s="32" t="n"/>
      <c r="M191" s="32" t="n"/>
      <c r="N191" s="31">
        <f>IF(ISNUMBER($F191),($F191-IF(ISNUMBER($AM191),$AM191,0))*(1-IF(ISNUMBER($J191),$J191,0)),"")</f>
        <v/>
      </c>
      <c r="O191" s="15" t="inlineStr">
        <is>
          <t>Guava</t>
        </is>
      </c>
      <c r="P191" s="29" t="n">
        <v>0</v>
      </c>
      <c r="Q191" s="29" t="n">
        <v>15</v>
      </c>
      <c r="R191" s="15" t="inlineStr">
        <is>
          <t>Not listed</t>
        </is>
      </c>
      <c r="S191" s="29" t="n">
        <v>6</v>
      </c>
      <c r="T191" s="29" t="n">
        <v>45</v>
      </c>
      <c r="U191" s="15" t="inlineStr">
        <is>
          <t>Fermented pineapple + agave</t>
        </is>
      </c>
      <c r="V191" s="15" t="inlineStr">
        <is>
          <t>Fermented prebiotic tepache, gut health, low sugar</t>
        </is>
      </c>
      <c r="W191" s="32" t="n"/>
      <c r="X191" s="32" t="n"/>
      <c r="Y191" s="32" t="n"/>
      <c r="Z191" s="32" t="n"/>
      <c r="AA191" s="15" t="inlineStr">
        <is>
          <t>Low</t>
        </is>
      </c>
      <c r="AB191" s="15" t="inlineStr">
        <is>
          <t>Niche fermented-soda entrant</t>
        </is>
      </c>
      <c r="AC191" s="15" t="inlineStr">
        <is>
          <t>Traditional Mexican fermented tepache, modernized</t>
        </is>
      </c>
      <c r="AD191" s="15" t="inlineStr">
        <is>
          <t>Authentic fermented tepache with a prebiotic angle.</t>
        </is>
      </c>
      <c r="AE191" s="32" t="n"/>
      <c r="AF191" s="34">
        <f>IF(AND(ISNUMBER($P191),ISNUMBER($AL191),$AL191&lt;&gt;0),ROUND($P191/$AL191*100,1),"")</f>
        <v/>
      </c>
      <c r="AG191" s="35">
        <f>IF(AND(ISNUMBER($S191),ISNUMBER($AL191),$AL191&lt;&gt;0),ROUND($S191/$AL191*100,2),"")</f>
        <v/>
      </c>
      <c r="AH191" s="34">
        <f>IF(AND(ISNUMBER($Q191),ISNUMBER($AL191),$AL191&lt;&gt;0),ROUND($Q191/$AL191*100,1),"")</f>
        <v/>
      </c>
      <c r="AI191" s="29">
        <f>IF(ISNUMBER($S191),IF($S191&lt;=1,"Yes","No"),"n/a")</f>
        <v/>
      </c>
      <c r="AJ191" s="29">
        <f>IF(ISNUMBER($S191),ROUND(MAX(0,MIN(100,100-$S191*2.5-IF(ISNUMBER($T191),$T191,0)*0.12+IF($S191&lt;=1,12,0))),0),"")</f>
        <v/>
      </c>
      <c r="AK191" s="29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29" t="n">
        <v>355</v>
      </c>
      <c r="AM191" s="30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De La Calle</t>
        </is>
      </c>
      <c r="B192" s="15" t="inlineStr">
        <is>
          <t>De La Calle Tepache | Guava | 18-pack 355mL</t>
        </is>
      </c>
      <c r="C192" s="15" t="inlineStr">
        <is>
          <t>3) Functional beverage (still/sparkling)</t>
        </is>
      </c>
      <c r="D192" s="15" t="inlineStr">
        <is>
          <t>355 mL can</t>
        </is>
      </c>
      <c r="E192" s="29" t="n">
        <v>18</v>
      </c>
      <c r="F192" s="30" t="n"/>
      <c r="G192" s="31">
        <f>IF(AND(ISNUMBER($F192),ISNUMBER($E192),$E192&lt;&gt;0),$F192/$E192,"")</f>
        <v/>
      </c>
      <c r="H192" s="31">
        <f>IF(AND(ISNUMBER($F192),ISNUMBER($AL192),ISNUMBER($E192),($AL192*$E192)&lt;&gt;0),$F192/($AL192*$E192)*100,"")</f>
        <v/>
      </c>
      <c r="I192" s="32" t="n"/>
      <c r="J192" s="33" t="n"/>
      <c r="K192" s="31">
        <f>IF(AND(ISNUMBER($F192),ISNUMBER($J192)),$F192*(1-$J192),"")</f>
        <v/>
      </c>
      <c r="L192" s="32" t="n"/>
      <c r="M192" s="32" t="n"/>
      <c r="N192" s="31">
        <f>IF(ISNUMBER($F192),($F192-IF(ISNUMBER($AM192),$AM192,0))*(1-IF(ISNUMBER($J192),$J192,0)),"")</f>
        <v/>
      </c>
      <c r="O192" s="15" t="inlineStr">
        <is>
          <t>Guava</t>
        </is>
      </c>
      <c r="P192" s="29" t="n">
        <v>0</v>
      </c>
      <c r="Q192" s="29" t="n">
        <v>15</v>
      </c>
      <c r="R192" s="15" t="inlineStr">
        <is>
          <t>Not listed</t>
        </is>
      </c>
      <c r="S192" s="29" t="n">
        <v>6</v>
      </c>
      <c r="T192" s="29" t="n">
        <v>45</v>
      </c>
      <c r="U192" s="15" t="inlineStr">
        <is>
          <t>Fermented pineapple + agave</t>
        </is>
      </c>
      <c r="V192" s="15" t="inlineStr">
        <is>
          <t>Fermented prebiotic tepache, gut health, low sugar</t>
        </is>
      </c>
      <c r="W192" s="32" t="n"/>
      <c r="X192" s="32" t="n"/>
      <c r="Y192" s="32" t="n"/>
      <c r="Z192" s="32" t="n"/>
      <c r="AA192" s="15" t="inlineStr">
        <is>
          <t>Low</t>
        </is>
      </c>
      <c r="AB192" s="15" t="inlineStr">
        <is>
          <t>Niche fermented-soda entrant</t>
        </is>
      </c>
      <c r="AC192" s="15" t="inlineStr">
        <is>
          <t>Traditional Mexican fermented tepache, modernized</t>
        </is>
      </c>
      <c r="AD192" s="15" t="inlineStr">
        <is>
          <t>Authentic fermented tepache with a prebiotic angle.</t>
        </is>
      </c>
      <c r="AE192" s="32" t="n"/>
      <c r="AF192" s="34">
        <f>IF(AND(ISNUMBER($P192),ISNUMBER($AL192),$AL192&lt;&gt;0),ROUND($P192/$AL192*100,1),"")</f>
        <v/>
      </c>
      <c r="AG192" s="35">
        <f>IF(AND(ISNUMBER($S192),ISNUMBER($AL192),$AL192&lt;&gt;0),ROUND($S192/$AL192*100,2),"")</f>
        <v/>
      </c>
      <c r="AH192" s="34">
        <f>IF(AND(ISNUMBER($Q192),ISNUMBER($AL192),$AL192&lt;&gt;0),ROUND($Q192/$AL192*100,1),"")</f>
        <v/>
      </c>
      <c r="AI192" s="29">
        <f>IF(ISNUMBER($S192),IF($S192&lt;=1,"Yes","No"),"n/a")</f>
        <v/>
      </c>
      <c r="AJ192" s="29">
        <f>IF(ISNUMBER($S192),ROUND(MAX(0,MIN(100,100-$S192*2.5-IF(ISNUMBER($T192),$T192,0)*0.12+IF($S192&lt;=1,12,0))),0),"")</f>
        <v/>
      </c>
      <c r="AK192" s="29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29" t="n">
        <v>355</v>
      </c>
      <c r="AM192" s="30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De La Calle</t>
        </is>
      </c>
      <c r="B193" s="15" t="inlineStr">
        <is>
          <t>De La Calle Tepache | Guava | 24-pack 355mL</t>
        </is>
      </c>
      <c r="C193" s="15" t="inlineStr">
        <is>
          <t>3) Functional beverage (still/sparkling)</t>
        </is>
      </c>
      <c r="D193" s="15" t="inlineStr">
        <is>
          <t>355 mL can</t>
        </is>
      </c>
      <c r="E193" s="29" t="n">
        <v>24</v>
      </c>
      <c r="F193" s="30" t="n"/>
      <c r="G193" s="31">
        <f>IF(AND(ISNUMBER($F193),ISNUMBER($E193),$E193&lt;&gt;0),$F193/$E193,"")</f>
        <v/>
      </c>
      <c r="H193" s="31">
        <f>IF(AND(ISNUMBER($F193),ISNUMBER($AL193),ISNUMBER($E193),($AL193*$E193)&lt;&gt;0),$F193/($AL193*$E193)*100,"")</f>
        <v/>
      </c>
      <c r="I193" s="32" t="n"/>
      <c r="J193" s="33" t="n"/>
      <c r="K193" s="31">
        <f>IF(AND(ISNUMBER($F193),ISNUMBER($J193)),$F193*(1-$J193),"")</f>
        <v/>
      </c>
      <c r="L193" s="32" t="n"/>
      <c r="M193" s="32" t="n"/>
      <c r="N193" s="31">
        <f>IF(ISNUMBER($F193),($F193-IF(ISNUMBER($AM193),$AM193,0))*(1-IF(ISNUMBER($J193),$J193,0)),"")</f>
        <v/>
      </c>
      <c r="O193" s="15" t="inlineStr">
        <is>
          <t>Guava</t>
        </is>
      </c>
      <c r="P193" s="29" t="n">
        <v>0</v>
      </c>
      <c r="Q193" s="29" t="n">
        <v>15</v>
      </c>
      <c r="R193" s="15" t="inlineStr">
        <is>
          <t>Not listed</t>
        </is>
      </c>
      <c r="S193" s="29" t="n">
        <v>6</v>
      </c>
      <c r="T193" s="29" t="n">
        <v>45</v>
      </c>
      <c r="U193" s="15" t="inlineStr">
        <is>
          <t>Fermented pineapple + agave</t>
        </is>
      </c>
      <c r="V193" s="15" t="inlineStr">
        <is>
          <t>Fermented prebiotic tepache, gut health, low sugar</t>
        </is>
      </c>
      <c r="W193" s="32" t="n"/>
      <c r="X193" s="32" t="n"/>
      <c r="Y193" s="32" t="n"/>
      <c r="Z193" s="32" t="n"/>
      <c r="AA193" s="15" t="inlineStr">
        <is>
          <t>Low</t>
        </is>
      </c>
      <c r="AB193" s="15" t="inlineStr">
        <is>
          <t>Niche fermented-soda entrant</t>
        </is>
      </c>
      <c r="AC193" s="15" t="inlineStr">
        <is>
          <t>Traditional Mexican fermented tepache, modernized</t>
        </is>
      </c>
      <c r="AD193" s="15" t="inlineStr">
        <is>
          <t>Authentic fermented tepache with a prebiotic angle.</t>
        </is>
      </c>
      <c r="AE193" s="32" t="n"/>
      <c r="AF193" s="34">
        <f>IF(AND(ISNUMBER($P193),ISNUMBER($AL193),$AL193&lt;&gt;0),ROUND($P193/$AL193*100,1),"")</f>
        <v/>
      </c>
      <c r="AG193" s="35">
        <f>IF(AND(ISNUMBER($S193),ISNUMBER($AL193),$AL193&lt;&gt;0),ROUND($S193/$AL193*100,2),"")</f>
        <v/>
      </c>
      <c r="AH193" s="34">
        <f>IF(AND(ISNUMBER($Q193),ISNUMBER($AL193),$AL193&lt;&gt;0),ROUND($Q193/$AL193*100,1),"")</f>
        <v/>
      </c>
      <c r="AI193" s="29">
        <f>IF(ISNUMBER($S193),IF($S193&lt;=1,"Yes","No"),"n/a")</f>
        <v/>
      </c>
      <c r="AJ193" s="29">
        <f>IF(ISNUMBER($S193),ROUND(MAX(0,MIN(100,100-$S193*2.5-IF(ISNUMBER($T193),$T193,0)*0.12+IF($S193&lt;=1,12,0))),0),"")</f>
        <v/>
      </c>
      <c r="AK193" s="29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29" t="n">
        <v>355</v>
      </c>
      <c r="AM193" s="30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De La Calle</t>
        </is>
      </c>
      <c r="B194" s="15" t="inlineStr">
        <is>
          <t>De La Calle Tepache | Pineapple Spice | single 355mL</t>
        </is>
      </c>
      <c r="C194" s="15" t="inlineStr">
        <is>
          <t>3) Functional beverage (still/sparkling)</t>
        </is>
      </c>
      <c r="D194" s="15" t="inlineStr">
        <is>
          <t>355 mL can</t>
        </is>
      </c>
      <c r="E194" s="29" t="n">
        <v>1</v>
      </c>
      <c r="F194" s="30" t="n"/>
      <c r="G194" s="31">
        <f>IF(AND(ISNUMBER($F194),ISNUMBER($E194),$E194&lt;&gt;0),$F194/$E194,"")</f>
        <v/>
      </c>
      <c r="H194" s="31">
        <f>IF(AND(ISNUMBER($F194),ISNUMBER($AL194),ISNUMBER($E194),($AL194*$E194)&lt;&gt;0),$F194/($AL194*$E194)*100,"")</f>
        <v/>
      </c>
      <c r="I194" s="32" t="n"/>
      <c r="J194" s="33" t="n"/>
      <c r="K194" s="31">
        <f>IF(AND(ISNUMBER($F194),ISNUMBER($J194)),$F194*(1-$J194),"")</f>
        <v/>
      </c>
      <c r="L194" s="32" t="n"/>
      <c r="M194" s="32" t="n"/>
      <c r="N194" s="31">
        <f>IF(ISNUMBER($F194),($F194-IF(ISNUMBER($AM194),$AM194,0))*(1-IF(ISNUMBER($J194),$J194,0)),"")</f>
        <v/>
      </c>
      <c r="O194" s="15" t="inlineStr">
        <is>
          <t>Pineapple Spice</t>
        </is>
      </c>
      <c r="P194" s="29" t="n">
        <v>0</v>
      </c>
      <c r="Q194" s="29" t="n">
        <v>15</v>
      </c>
      <c r="R194" s="15" t="inlineStr">
        <is>
          <t>Not listed</t>
        </is>
      </c>
      <c r="S194" s="29" t="n">
        <v>6</v>
      </c>
      <c r="T194" s="29" t="n">
        <v>45</v>
      </c>
      <c r="U194" s="15" t="inlineStr">
        <is>
          <t>Fermented pineapple + agave</t>
        </is>
      </c>
      <c r="V194" s="15" t="inlineStr">
        <is>
          <t>Fermented prebiotic tepache, gut health, low sugar</t>
        </is>
      </c>
      <c r="W194" s="32" t="n"/>
      <c r="X194" s="32" t="n"/>
      <c r="Y194" s="32" t="n"/>
      <c r="Z194" s="32" t="n"/>
      <c r="AA194" s="15" t="inlineStr">
        <is>
          <t>Low</t>
        </is>
      </c>
      <c r="AB194" s="15" t="inlineStr">
        <is>
          <t>Niche fermented-soda entrant</t>
        </is>
      </c>
      <c r="AC194" s="15" t="inlineStr">
        <is>
          <t>Traditional Mexican fermented tepache, modernized</t>
        </is>
      </c>
      <c r="AD194" s="15" t="inlineStr">
        <is>
          <t>Authentic fermented tepache with a prebiotic angle.</t>
        </is>
      </c>
      <c r="AE194" s="32" t="n"/>
      <c r="AF194" s="34">
        <f>IF(AND(ISNUMBER($P194),ISNUMBER($AL194),$AL194&lt;&gt;0),ROUND($P194/$AL194*100,1),"")</f>
        <v/>
      </c>
      <c r="AG194" s="35">
        <f>IF(AND(ISNUMBER($S194),ISNUMBER($AL194),$AL194&lt;&gt;0),ROUND($S194/$AL194*100,2),"")</f>
        <v/>
      </c>
      <c r="AH194" s="34">
        <f>IF(AND(ISNUMBER($Q194),ISNUMBER($AL194),$AL194&lt;&gt;0),ROUND($Q194/$AL194*100,1),"")</f>
        <v/>
      </c>
      <c r="AI194" s="29">
        <f>IF(ISNUMBER($S194),IF($S194&lt;=1,"Yes","No"),"n/a")</f>
        <v/>
      </c>
      <c r="AJ194" s="29">
        <f>IF(ISNUMBER($S194),ROUND(MAX(0,MIN(100,100-$S194*2.5-IF(ISNUMBER($T194),$T194,0)*0.12+IF($S194&lt;=1,12,0))),0),"")</f>
        <v/>
      </c>
      <c r="AK194" s="29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29" t="n">
        <v>355</v>
      </c>
      <c r="AM194" s="30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De La Calle</t>
        </is>
      </c>
      <c r="B195" s="15" t="inlineStr">
        <is>
          <t>De La Calle Tepache | Pineapple Spice | 8-pack 355mL</t>
        </is>
      </c>
      <c r="C195" s="15" t="inlineStr">
        <is>
          <t>3) Functional beverage (still/sparkling)</t>
        </is>
      </c>
      <c r="D195" s="15" t="inlineStr">
        <is>
          <t>355 mL can</t>
        </is>
      </c>
      <c r="E195" s="29" t="n">
        <v>8</v>
      </c>
      <c r="F195" s="30" t="n"/>
      <c r="G195" s="31">
        <f>IF(AND(ISNUMBER($F195),ISNUMBER($E195),$E195&lt;&gt;0),$F195/$E195,"")</f>
        <v/>
      </c>
      <c r="H195" s="31">
        <f>IF(AND(ISNUMBER($F195),ISNUMBER($AL195),ISNUMBER($E195),($AL195*$E195)&lt;&gt;0),$F195/($AL195*$E195)*100,"")</f>
        <v/>
      </c>
      <c r="I195" s="32" t="n"/>
      <c r="J195" s="33" t="n"/>
      <c r="K195" s="31">
        <f>IF(AND(ISNUMBER($F195),ISNUMBER($J195)),$F195*(1-$J195),"")</f>
        <v/>
      </c>
      <c r="L195" s="32" t="n"/>
      <c r="M195" s="32" t="n"/>
      <c r="N195" s="31">
        <f>IF(ISNUMBER($F195),($F195-IF(ISNUMBER($AM195),$AM195,0))*(1-IF(ISNUMBER($J195),$J195,0)),"")</f>
        <v/>
      </c>
      <c r="O195" s="15" t="inlineStr">
        <is>
          <t>Pineapple Spice</t>
        </is>
      </c>
      <c r="P195" s="29" t="n">
        <v>0</v>
      </c>
      <c r="Q195" s="29" t="n">
        <v>15</v>
      </c>
      <c r="R195" s="15" t="inlineStr">
        <is>
          <t>Not listed</t>
        </is>
      </c>
      <c r="S195" s="29" t="n">
        <v>6</v>
      </c>
      <c r="T195" s="29" t="n">
        <v>45</v>
      </c>
      <c r="U195" s="15" t="inlineStr">
        <is>
          <t>Fermented pineapple + agave</t>
        </is>
      </c>
      <c r="V195" s="15" t="inlineStr">
        <is>
          <t>Fermented prebiotic tepache, gut health, low sugar</t>
        </is>
      </c>
      <c r="W195" s="32" t="n"/>
      <c r="X195" s="32" t="n"/>
      <c r="Y195" s="32" t="n"/>
      <c r="Z195" s="32" t="n"/>
      <c r="AA195" s="15" t="inlineStr">
        <is>
          <t>Low</t>
        </is>
      </c>
      <c r="AB195" s="15" t="inlineStr">
        <is>
          <t>Niche fermented-soda entrant</t>
        </is>
      </c>
      <c r="AC195" s="15" t="inlineStr">
        <is>
          <t>Traditional Mexican fermented tepache, modernized</t>
        </is>
      </c>
      <c r="AD195" s="15" t="inlineStr">
        <is>
          <t>Authentic fermented tepache with a prebiotic angle.</t>
        </is>
      </c>
      <c r="AE195" s="32" t="n"/>
      <c r="AF195" s="34">
        <f>IF(AND(ISNUMBER($P195),ISNUMBER($AL195),$AL195&lt;&gt;0),ROUND($P195/$AL195*100,1),"")</f>
        <v/>
      </c>
      <c r="AG195" s="35">
        <f>IF(AND(ISNUMBER($S195),ISNUMBER($AL195),$AL195&lt;&gt;0),ROUND($S195/$AL195*100,2),"")</f>
        <v/>
      </c>
      <c r="AH195" s="34">
        <f>IF(AND(ISNUMBER($Q195),ISNUMBER($AL195),$AL195&lt;&gt;0),ROUND($Q195/$AL195*100,1),"")</f>
        <v/>
      </c>
      <c r="AI195" s="29">
        <f>IF(ISNUMBER($S195),IF($S195&lt;=1,"Yes","No"),"n/a")</f>
        <v/>
      </c>
      <c r="AJ195" s="29">
        <f>IF(ISNUMBER($S195),ROUND(MAX(0,MIN(100,100-$S195*2.5-IF(ISNUMBER($T195),$T195,0)*0.12+IF($S195&lt;=1,12,0))),0),"")</f>
        <v/>
      </c>
      <c r="AK195" s="29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29" t="n">
        <v>355</v>
      </c>
      <c r="AM195" s="30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De La Calle</t>
        </is>
      </c>
      <c r="B196" s="15" t="inlineStr">
        <is>
          <t>De La Calle Tepache | Pineapple Spice | 12-pack 355mL</t>
        </is>
      </c>
      <c r="C196" s="15" t="inlineStr">
        <is>
          <t>3) Functional beverage (still/sparkling)</t>
        </is>
      </c>
      <c r="D196" s="15" t="inlineStr">
        <is>
          <t>355 mL can</t>
        </is>
      </c>
      <c r="E196" s="29" t="n">
        <v>12</v>
      </c>
      <c r="F196" s="30" t="n"/>
      <c r="G196" s="31">
        <f>IF(AND(ISNUMBER($F196),ISNUMBER($E196),$E196&lt;&gt;0),$F196/$E196,"")</f>
        <v/>
      </c>
      <c r="H196" s="31">
        <f>IF(AND(ISNUMBER($F196),ISNUMBER($AL196),ISNUMBER($E196),($AL196*$E196)&lt;&gt;0),$F196/($AL196*$E196)*100,"")</f>
        <v/>
      </c>
      <c r="I196" s="32" t="n"/>
      <c r="J196" s="33" t="n"/>
      <c r="K196" s="31">
        <f>IF(AND(ISNUMBER($F196),ISNUMBER($J196)),$F196*(1-$J196),"")</f>
        <v/>
      </c>
      <c r="L196" s="32" t="n"/>
      <c r="M196" s="32" t="n"/>
      <c r="N196" s="31">
        <f>IF(ISNUMBER($F196),($F196-IF(ISNUMBER($AM196),$AM196,0))*(1-IF(ISNUMBER($J196),$J196,0)),"")</f>
        <v/>
      </c>
      <c r="O196" s="15" t="inlineStr">
        <is>
          <t>Pineapple Spice</t>
        </is>
      </c>
      <c r="P196" s="29" t="n">
        <v>0</v>
      </c>
      <c r="Q196" s="29" t="n">
        <v>15</v>
      </c>
      <c r="R196" s="15" t="inlineStr">
        <is>
          <t>Not listed</t>
        </is>
      </c>
      <c r="S196" s="29" t="n">
        <v>6</v>
      </c>
      <c r="T196" s="29" t="n">
        <v>45</v>
      </c>
      <c r="U196" s="15" t="inlineStr">
        <is>
          <t>Fermented pineapple + agave</t>
        </is>
      </c>
      <c r="V196" s="15" t="inlineStr">
        <is>
          <t>Fermented prebiotic tepache, gut health, low sugar</t>
        </is>
      </c>
      <c r="W196" s="32" t="n"/>
      <c r="X196" s="32" t="n"/>
      <c r="Y196" s="32" t="n"/>
      <c r="Z196" s="32" t="n"/>
      <c r="AA196" s="15" t="inlineStr">
        <is>
          <t>Low</t>
        </is>
      </c>
      <c r="AB196" s="15" t="inlineStr">
        <is>
          <t>Niche fermented-soda entrant</t>
        </is>
      </c>
      <c r="AC196" s="15" t="inlineStr">
        <is>
          <t>Traditional Mexican fermented tepache, modernized</t>
        </is>
      </c>
      <c r="AD196" s="15" t="inlineStr">
        <is>
          <t>Authentic fermented tepache with a prebiotic angle.</t>
        </is>
      </c>
      <c r="AE196" s="32" t="n"/>
      <c r="AF196" s="34">
        <f>IF(AND(ISNUMBER($P196),ISNUMBER($AL196),$AL196&lt;&gt;0),ROUND($P196/$AL196*100,1),"")</f>
        <v/>
      </c>
      <c r="AG196" s="35">
        <f>IF(AND(ISNUMBER($S196),ISNUMBER($AL196),$AL196&lt;&gt;0),ROUND($S196/$AL196*100,2),"")</f>
        <v/>
      </c>
      <c r="AH196" s="34">
        <f>IF(AND(ISNUMBER($Q196),ISNUMBER($AL196),$AL196&lt;&gt;0),ROUND($Q196/$AL196*100,1),"")</f>
        <v/>
      </c>
      <c r="AI196" s="29">
        <f>IF(ISNUMBER($S196),IF($S196&lt;=1,"Yes","No"),"n/a")</f>
        <v/>
      </c>
      <c r="AJ196" s="29">
        <f>IF(ISNUMBER($S196),ROUND(MAX(0,MIN(100,100-$S196*2.5-IF(ISNUMBER($T196),$T196,0)*0.12+IF($S196&lt;=1,12,0))),0),"")</f>
        <v/>
      </c>
      <c r="AK196" s="29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29" t="n">
        <v>355</v>
      </c>
      <c r="AM196" s="30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De La Calle</t>
        </is>
      </c>
      <c r="B197" s="15" t="inlineStr">
        <is>
          <t>De La Calle Tepache | Pineapple Spice | 15-pack 355mL</t>
        </is>
      </c>
      <c r="C197" s="15" t="inlineStr">
        <is>
          <t>3) Functional beverage (still/sparkling)</t>
        </is>
      </c>
      <c r="D197" s="15" t="inlineStr">
        <is>
          <t>355 mL can</t>
        </is>
      </c>
      <c r="E197" s="29" t="n">
        <v>15</v>
      </c>
      <c r="F197" s="30" t="n"/>
      <c r="G197" s="31">
        <f>IF(AND(ISNUMBER($F197),ISNUMBER($E197),$E197&lt;&gt;0),$F197/$E197,"")</f>
        <v/>
      </c>
      <c r="H197" s="31">
        <f>IF(AND(ISNUMBER($F197),ISNUMBER($AL197),ISNUMBER($E197),($AL197*$E197)&lt;&gt;0),$F197/($AL197*$E197)*100,"")</f>
        <v/>
      </c>
      <c r="I197" s="32" t="n"/>
      <c r="J197" s="33" t="n"/>
      <c r="K197" s="31">
        <f>IF(AND(ISNUMBER($F197),ISNUMBER($J197)),$F197*(1-$J197),"")</f>
        <v/>
      </c>
      <c r="L197" s="32" t="n"/>
      <c r="M197" s="32" t="n"/>
      <c r="N197" s="31">
        <f>IF(ISNUMBER($F197),($F197-IF(ISNUMBER($AM197),$AM197,0))*(1-IF(ISNUMBER($J197),$J197,0)),"")</f>
        <v/>
      </c>
      <c r="O197" s="15" t="inlineStr">
        <is>
          <t>Pineapple Spice</t>
        </is>
      </c>
      <c r="P197" s="29" t="n">
        <v>0</v>
      </c>
      <c r="Q197" s="29" t="n">
        <v>15</v>
      </c>
      <c r="R197" s="15" t="inlineStr">
        <is>
          <t>Not listed</t>
        </is>
      </c>
      <c r="S197" s="29" t="n">
        <v>6</v>
      </c>
      <c r="T197" s="29" t="n">
        <v>45</v>
      </c>
      <c r="U197" s="15" t="inlineStr">
        <is>
          <t>Fermented pineapple + agave</t>
        </is>
      </c>
      <c r="V197" s="15" t="inlineStr">
        <is>
          <t>Fermented prebiotic tepache, gut health, low sugar</t>
        </is>
      </c>
      <c r="W197" s="32" t="n"/>
      <c r="X197" s="32" t="n"/>
      <c r="Y197" s="32" t="n"/>
      <c r="Z197" s="32" t="n"/>
      <c r="AA197" s="15" t="inlineStr">
        <is>
          <t>Low</t>
        </is>
      </c>
      <c r="AB197" s="15" t="inlineStr">
        <is>
          <t>Niche fermented-soda entrant</t>
        </is>
      </c>
      <c r="AC197" s="15" t="inlineStr">
        <is>
          <t>Traditional Mexican fermented tepache, modernized</t>
        </is>
      </c>
      <c r="AD197" s="15" t="inlineStr">
        <is>
          <t>Authentic fermented tepache with a prebiotic angle.</t>
        </is>
      </c>
      <c r="AE197" s="32" t="n"/>
      <c r="AF197" s="34">
        <f>IF(AND(ISNUMBER($P197),ISNUMBER($AL197),$AL197&lt;&gt;0),ROUND($P197/$AL197*100,1),"")</f>
        <v/>
      </c>
      <c r="AG197" s="35">
        <f>IF(AND(ISNUMBER($S197),ISNUMBER($AL197),$AL197&lt;&gt;0),ROUND($S197/$AL197*100,2),"")</f>
        <v/>
      </c>
      <c r="AH197" s="34">
        <f>IF(AND(ISNUMBER($Q197),ISNUMBER($AL197),$AL197&lt;&gt;0),ROUND($Q197/$AL197*100,1),"")</f>
        <v/>
      </c>
      <c r="AI197" s="29">
        <f>IF(ISNUMBER($S197),IF($S197&lt;=1,"Yes","No"),"n/a")</f>
        <v/>
      </c>
      <c r="AJ197" s="29">
        <f>IF(ISNUMBER($S197),ROUND(MAX(0,MIN(100,100-$S197*2.5-IF(ISNUMBER($T197),$T197,0)*0.12+IF($S197&lt;=1,12,0))),0),"")</f>
        <v/>
      </c>
      <c r="AK197" s="29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29" t="n">
        <v>355</v>
      </c>
      <c r="AM197" s="30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De La Calle</t>
        </is>
      </c>
      <c r="B198" s="15" t="inlineStr">
        <is>
          <t>De La Calle Tepache | Pineapple Spice | 18-pack 355mL</t>
        </is>
      </c>
      <c r="C198" s="15" t="inlineStr">
        <is>
          <t>3) Functional beverage (still/sparkling)</t>
        </is>
      </c>
      <c r="D198" s="15" t="inlineStr">
        <is>
          <t>355 mL can</t>
        </is>
      </c>
      <c r="E198" s="29" t="n">
        <v>18</v>
      </c>
      <c r="F198" s="30" t="n"/>
      <c r="G198" s="31">
        <f>IF(AND(ISNUMBER($F198),ISNUMBER($E198),$E198&lt;&gt;0),$F198/$E198,"")</f>
        <v/>
      </c>
      <c r="H198" s="31">
        <f>IF(AND(ISNUMBER($F198),ISNUMBER($AL198),ISNUMBER($E198),($AL198*$E198)&lt;&gt;0),$F198/($AL198*$E198)*100,"")</f>
        <v/>
      </c>
      <c r="I198" s="32" t="n"/>
      <c r="J198" s="33" t="n"/>
      <c r="K198" s="31">
        <f>IF(AND(ISNUMBER($F198),ISNUMBER($J198)),$F198*(1-$J198),"")</f>
        <v/>
      </c>
      <c r="L198" s="32" t="n"/>
      <c r="M198" s="32" t="n"/>
      <c r="N198" s="31">
        <f>IF(ISNUMBER($F198),($F198-IF(ISNUMBER($AM198),$AM198,0))*(1-IF(ISNUMBER($J198),$J198,0)),"")</f>
        <v/>
      </c>
      <c r="O198" s="15" t="inlineStr">
        <is>
          <t>Pineapple Spice</t>
        </is>
      </c>
      <c r="P198" s="29" t="n">
        <v>0</v>
      </c>
      <c r="Q198" s="29" t="n">
        <v>15</v>
      </c>
      <c r="R198" s="15" t="inlineStr">
        <is>
          <t>Not listed</t>
        </is>
      </c>
      <c r="S198" s="29" t="n">
        <v>6</v>
      </c>
      <c r="T198" s="29" t="n">
        <v>45</v>
      </c>
      <c r="U198" s="15" t="inlineStr">
        <is>
          <t>Fermented pineapple + agave</t>
        </is>
      </c>
      <c r="V198" s="15" t="inlineStr">
        <is>
          <t>Fermented prebiotic tepache, gut health, low sugar</t>
        </is>
      </c>
      <c r="W198" s="32" t="n"/>
      <c r="X198" s="32" t="n"/>
      <c r="Y198" s="32" t="n"/>
      <c r="Z198" s="32" t="n"/>
      <c r="AA198" s="15" t="inlineStr">
        <is>
          <t>Low</t>
        </is>
      </c>
      <c r="AB198" s="15" t="inlineStr">
        <is>
          <t>Niche fermented-soda entrant</t>
        </is>
      </c>
      <c r="AC198" s="15" t="inlineStr">
        <is>
          <t>Traditional Mexican fermented tepache, modernized</t>
        </is>
      </c>
      <c r="AD198" s="15" t="inlineStr">
        <is>
          <t>Authentic fermented tepache with a prebiotic angle.</t>
        </is>
      </c>
      <c r="AE198" s="32" t="n"/>
      <c r="AF198" s="34">
        <f>IF(AND(ISNUMBER($P198),ISNUMBER($AL198),$AL198&lt;&gt;0),ROUND($P198/$AL198*100,1),"")</f>
        <v/>
      </c>
      <c r="AG198" s="35">
        <f>IF(AND(ISNUMBER($S198),ISNUMBER($AL198),$AL198&lt;&gt;0),ROUND($S198/$AL198*100,2),"")</f>
        <v/>
      </c>
      <c r="AH198" s="34">
        <f>IF(AND(ISNUMBER($Q198),ISNUMBER($AL198),$AL198&lt;&gt;0),ROUND($Q198/$AL198*100,1),"")</f>
        <v/>
      </c>
      <c r="AI198" s="29">
        <f>IF(ISNUMBER($S198),IF($S198&lt;=1,"Yes","No"),"n/a")</f>
        <v/>
      </c>
      <c r="AJ198" s="29">
        <f>IF(ISNUMBER($S198),ROUND(MAX(0,MIN(100,100-$S198*2.5-IF(ISNUMBER($T198),$T198,0)*0.12+IF($S198&lt;=1,12,0))),0),"")</f>
        <v/>
      </c>
      <c r="AK198" s="29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29" t="n">
        <v>355</v>
      </c>
      <c r="AM198" s="30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De La Calle</t>
        </is>
      </c>
      <c r="B199" s="15" t="inlineStr">
        <is>
          <t>De La Calle Tepache | Pineapple Spice | 24-pack 355mL</t>
        </is>
      </c>
      <c r="C199" s="15" t="inlineStr">
        <is>
          <t>3) Functional beverage (still/sparkling)</t>
        </is>
      </c>
      <c r="D199" s="15" t="inlineStr">
        <is>
          <t>355 mL can</t>
        </is>
      </c>
      <c r="E199" s="29" t="n">
        <v>24</v>
      </c>
      <c r="F199" s="30" t="n"/>
      <c r="G199" s="31">
        <f>IF(AND(ISNUMBER($F199),ISNUMBER($E199),$E199&lt;&gt;0),$F199/$E199,"")</f>
        <v/>
      </c>
      <c r="H199" s="31">
        <f>IF(AND(ISNUMBER($F199),ISNUMBER($AL199),ISNUMBER($E199),($AL199*$E199)&lt;&gt;0),$F199/($AL199*$E199)*100,"")</f>
        <v/>
      </c>
      <c r="I199" s="32" t="n"/>
      <c r="J199" s="33" t="n"/>
      <c r="K199" s="31">
        <f>IF(AND(ISNUMBER($F199),ISNUMBER($J199)),$F199*(1-$J199),"")</f>
        <v/>
      </c>
      <c r="L199" s="32" t="n"/>
      <c r="M199" s="32" t="n"/>
      <c r="N199" s="31">
        <f>IF(ISNUMBER($F199),($F199-IF(ISNUMBER($AM199),$AM199,0))*(1-IF(ISNUMBER($J199),$J199,0)),"")</f>
        <v/>
      </c>
      <c r="O199" s="15" t="inlineStr">
        <is>
          <t>Pineapple Spice</t>
        </is>
      </c>
      <c r="P199" s="29" t="n">
        <v>0</v>
      </c>
      <c r="Q199" s="29" t="n">
        <v>15</v>
      </c>
      <c r="R199" s="15" t="inlineStr">
        <is>
          <t>Not listed</t>
        </is>
      </c>
      <c r="S199" s="29" t="n">
        <v>6</v>
      </c>
      <c r="T199" s="29" t="n">
        <v>45</v>
      </c>
      <c r="U199" s="15" t="inlineStr">
        <is>
          <t>Fermented pineapple + agave</t>
        </is>
      </c>
      <c r="V199" s="15" t="inlineStr">
        <is>
          <t>Fermented prebiotic tepache, gut health, low sugar</t>
        </is>
      </c>
      <c r="W199" s="32" t="n"/>
      <c r="X199" s="32" t="n"/>
      <c r="Y199" s="32" t="n"/>
      <c r="Z199" s="32" t="n"/>
      <c r="AA199" s="15" t="inlineStr">
        <is>
          <t>Low</t>
        </is>
      </c>
      <c r="AB199" s="15" t="inlineStr">
        <is>
          <t>Niche fermented-soda entrant</t>
        </is>
      </c>
      <c r="AC199" s="15" t="inlineStr">
        <is>
          <t>Traditional Mexican fermented tepache, modernized</t>
        </is>
      </c>
      <c r="AD199" s="15" t="inlineStr">
        <is>
          <t>Authentic fermented tepache with a prebiotic angle.</t>
        </is>
      </c>
      <c r="AE199" s="32" t="n"/>
      <c r="AF199" s="34">
        <f>IF(AND(ISNUMBER($P199),ISNUMBER($AL199),$AL199&lt;&gt;0),ROUND($P199/$AL199*100,1),"")</f>
        <v/>
      </c>
      <c r="AG199" s="35">
        <f>IF(AND(ISNUMBER($S199),ISNUMBER($AL199),$AL199&lt;&gt;0),ROUND($S199/$AL199*100,2),"")</f>
        <v/>
      </c>
      <c r="AH199" s="34">
        <f>IF(AND(ISNUMBER($Q199),ISNUMBER($AL199),$AL199&lt;&gt;0),ROUND($Q199/$AL199*100,1),"")</f>
        <v/>
      </c>
      <c r="AI199" s="29">
        <f>IF(ISNUMBER($S199),IF($S199&lt;=1,"Yes","No"),"n/a")</f>
        <v/>
      </c>
      <c r="AJ199" s="29">
        <f>IF(ISNUMBER($S199),ROUND(MAX(0,MIN(100,100-$S199*2.5-IF(ISNUMBER($T199),$T199,0)*0.12+IF($S199&lt;=1,12,0))),0),"")</f>
        <v/>
      </c>
      <c r="AK199" s="29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29" t="n">
        <v>355</v>
      </c>
      <c r="AM199" s="30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GT's</t>
        </is>
      </c>
      <c r="B200" s="15" t="inlineStr">
        <is>
          <t>GT's Synergy Raw Kombucha | Trilogy | single 480mL</t>
        </is>
      </c>
      <c r="C200" s="15" t="inlineStr">
        <is>
          <t>3) Functional beverage (still/sparkling)</t>
        </is>
      </c>
      <c r="D200" s="15" t="inlineStr">
        <is>
          <t>480 mL bottle</t>
        </is>
      </c>
      <c r="E200" s="29" t="n">
        <v>1</v>
      </c>
      <c r="F200" s="30" t="n"/>
      <c r="G200" s="31">
        <f>IF(AND(ISNUMBER($F200),ISNUMBER($E200),$E200&lt;&gt;0),$F200/$E200,"")</f>
        <v/>
      </c>
      <c r="H200" s="31">
        <f>IF(AND(ISNUMBER($F200),ISNUMBER($AL200),ISNUMBER($E200),($AL200*$E200)&lt;&gt;0),$F200/($AL200*$E200)*100,"")</f>
        <v/>
      </c>
      <c r="I200" s="32" t="n"/>
      <c r="J200" s="33" t="n"/>
      <c r="K200" s="31">
        <f>IF(AND(ISNUMBER($F200),ISNUMBER($J200)),$F200*(1-$J200),"")</f>
        <v/>
      </c>
      <c r="L200" s="32" t="n"/>
      <c r="M200" s="32" t="n"/>
      <c r="N200" s="31">
        <f>IF(ISNUMBER($F200),($F200-IF(ISNUMBER($AM200),$AM200,0))*(1-IF(ISNUMBER($J200),$J200,0)),"")</f>
        <v/>
      </c>
      <c r="O200" s="15" t="inlineStr">
        <is>
          <t>Trilogy</t>
        </is>
      </c>
      <c r="P200" s="29" t="n">
        <v>14</v>
      </c>
      <c r="Q200" s="29" t="n">
        <v>10</v>
      </c>
      <c r="R200" s="15" t="inlineStr">
        <is>
          <t>Not listed</t>
        </is>
      </c>
      <c r="S200" s="29" t="n">
        <v>12</v>
      </c>
      <c r="T200" s="29" t="n">
        <v>50</v>
      </c>
      <c r="U200" s="15" t="inlineStr">
        <is>
          <t>Naturally fermented (residual)</t>
        </is>
      </c>
      <c r="V200" s="15" t="inlineStr">
        <is>
          <t>Raw kombucha, 9 billion probiotics per bottle, gut health</t>
        </is>
      </c>
      <c r="W200" s="32" t="n"/>
      <c r="X200" s="32" t="n"/>
      <c r="Y200" s="32" t="n"/>
      <c r="Z200" s="32" t="n"/>
      <c r="AA200" s="15" t="inlineStr">
        <is>
          <t>High</t>
        </is>
      </c>
      <c r="AB200" s="15" t="inlineStr">
        <is>
          <t>Kombucha category leader</t>
        </is>
      </c>
      <c r="AC200" s="15" t="inlineStr">
        <is>
          <t>The original raw, probiotic kombucha</t>
        </is>
      </c>
      <c r="AD200" s="15" t="inlineStr">
        <is>
          <t>Authentic raw kombucha from the category pioneer.</t>
        </is>
      </c>
      <c r="AE200" s="32" t="n"/>
      <c r="AF200" s="34">
        <f>IF(AND(ISNUMBER($P200),ISNUMBER($AL200),$AL200&lt;&gt;0),ROUND($P200/$AL200*100,1),"")</f>
        <v/>
      </c>
      <c r="AG200" s="35">
        <f>IF(AND(ISNUMBER($S200),ISNUMBER($AL200),$AL200&lt;&gt;0),ROUND($S200/$AL200*100,2),"")</f>
        <v/>
      </c>
      <c r="AH200" s="34">
        <f>IF(AND(ISNUMBER($Q200),ISNUMBER($AL200),$AL200&lt;&gt;0),ROUND($Q200/$AL200*100,1),"")</f>
        <v/>
      </c>
      <c r="AI200" s="29">
        <f>IF(ISNUMBER($S200),IF($S200&lt;=1,"Yes","No"),"n/a")</f>
        <v/>
      </c>
      <c r="AJ200" s="29">
        <f>IF(ISNUMBER($S200),ROUND(MAX(0,MIN(100,100-$S200*2.5-IF(ISNUMBER($T200),$T200,0)*0.12+IF($S200&lt;=1,12,0))),0),"")</f>
        <v/>
      </c>
      <c r="AK200" s="29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29" t="n">
        <v>480</v>
      </c>
      <c r="AM200" s="30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GT's</t>
        </is>
      </c>
      <c r="B201" s="15" t="inlineStr">
        <is>
          <t>GT's Synergy Raw Kombucha | Trilogy | 8-pack 480mL</t>
        </is>
      </c>
      <c r="C201" s="15" t="inlineStr">
        <is>
          <t>3) Functional beverage (still/sparkling)</t>
        </is>
      </c>
      <c r="D201" s="15" t="inlineStr">
        <is>
          <t>480 mL bottle</t>
        </is>
      </c>
      <c r="E201" s="29" t="n">
        <v>8</v>
      </c>
      <c r="F201" s="30" t="n"/>
      <c r="G201" s="31">
        <f>IF(AND(ISNUMBER($F201),ISNUMBER($E201),$E201&lt;&gt;0),$F201/$E201,"")</f>
        <v/>
      </c>
      <c r="H201" s="31">
        <f>IF(AND(ISNUMBER($F201),ISNUMBER($AL201),ISNUMBER($E201),($AL201*$E201)&lt;&gt;0),$F201/($AL201*$E201)*100,"")</f>
        <v/>
      </c>
      <c r="I201" s="32" t="n"/>
      <c r="J201" s="33" t="n"/>
      <c r="K201" s="31">
        <f>IF(AND(ISNUMBER($F201),ISNUMBER($J201)),$F201*(1-$J201),"")</f>
        <v/>
      </c>
      <c r="L201" s="32" t="n"/>
      <c r="M201" s="32" t="n"/>
      <c r="N201" s="31">
        <f>IF(ISNUMBER($F201),($F201-IF(ISNUMBER($AM201),$AM201,0))*(1-IF(ISNUMBER($J201),$J201,0)),"")</f>
        <v/>
      </c>
      <c r="O201" s="15" t="inlineStr">
        <is>
          <t>Trilogy</t>
        </is>
      </c>
      <c r="P201" s="29" t="n">
        <v>14</v>
      </c>
      <c r="Q201" s="29" t="n">
        <v>10</v>
      </c>
      <c r="R201" s="15" t="inlineStr">
        <is>
          <t>Not listed</t>
        </is>
      </c>
      <c r="S201" s="29" t="n">
        <v>12</v>
      </c>
      <c r="T201" s="29" t="n">
        <v>50</v>
      </c>
      <c r="U201" s="15" t="inlineStr">
        <is>
          <t>Naturally fermented (residual)</t>
        </is>
      </c>
      <c r="V201" s="15" t="inlineStr">
        <is>
          <t>Raw kombucha, 9 billion probiotics per bottle, gut health</t>
        </is>
      </c>
      <c r="W201" s="32" t="n"/>
      <c r="X201" s="32" t="n"/>
      <c r="Y201" s="32" t="n"/>
      <c r="Z201" s="32" t="n"/>
      <c r="AA201" s="15" t="inlineStr">
        <is>
          <t>High</t>
        </is>
      </c>
      <c r="AB201" s="15" t="inlineStr">
        <is>
          <t>Kombucha category leader</t>
        </is>
      </c>
      <c r="AC201" s="15" t="inlineStr">
        <is>
          <t>The original raw, probiotic kombucha</t>
        </is>
      </c>
      <c r="AD201" s="15" t="inlineStr">
        <is>
          <t>Authentic raw kombucha from the category pioneer.</t>
        </is>
      </c>
      <c r="AE201" s="32" t="n"/>
      <c r="AF201" s="34">
        <f>IF(AND(ISNUMBER($P201),ISNUMBER($AL201),$AL201&lt;&gt;0),ROUND($P201/$AL201*100,1),"")</f>
        <v/>
      </c>
      <c r="AG201" s="35">
        <f>IF(AND(ISNUMBER($S201),ISNUMBER($AL201),$AL201&lt;&gt;0),ROUND($S201/$AL201*100,2),"")</f>
        <v/>
      </c>
      <c r="AH201" s="34">
        <f>IF(AND(ISNUMBER($Q201),ISNUMBER($AL201),$AL201&lt;&gt;0),ROUND($Q201/$AL201*100,1),"")</f>
        <v/>
      </c>
      <c r="AI201" s="29">
        <f>IF(ISNUMBER($S201),IF($S201&lt;=1,"Yes","No"),"n/a")</f>
        <v/>
      </c>
      <c r="AJ201" s="29">
        <f>IF(ISNUMBER($S201),ROUND(MAX(0,MIN(100,100-$S201*2.5-IF(ISNUMBER($T201),$T201,0)*0.12+IF($S201&lt;=1,12,0))),0),"")</f>
        <v/>
      </c>
      <c r="AK201" s="29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29" t="n">
        <v>480</v>
      </c>
      <c r="AM201" s="30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GT's</t>
        </is>
      </c>
      <c r="B202" s="15" t="inlineStr">
        <is>
          <t>GT's Synergy Raw Kombucha | Trilogy | 12-pack 480mL</t>
        </is>
      </c>
      <c r="C202" s="15" t="inlineStr">
        <is>
          <t>3) Functional beverage (still/sparkling)</t>
        </is>
      </c>
      <c r="D202" s="15" t="inlineStr">
        <is>
          <t>480 mL bottle</t>
        </is>
      </c>
      <c r="E202" s="29" t="n">
        <v>12</v>
      </c>
      <c r="F202" s="30" t="n"/>
      <c r="G202" s="31">
        <f>IF(AND(ISNUMBER($F202),ISNUMBER($E202),$E202&lt;&gt;0),$F202/$E202,"")</f>
        <v/>
      </c>
      <c r="H202" s="31">
        <f>IF(AND(ISNUMBER($F202),ISNUMBER($AL202),ISNUMBER($E202),($AL202*$E202)&lt;&gt;0),$F202/($AL202*$E202)*100,"")</f>
        <v/>
      </c>
      <c r="I202" s="32" t="n"/>
      <c r="J202" s="33" t="n"/>
      <c r="K202" s="31">
        <f>IF(AND(ISNUMBER($F202),ISNUMBER($J202)),$F202*(1-$J202),"")</f>
        <v/>
      </c>
      <c r="L202" s="32" t="n"/>
      <c r="M202" s="32" t="n"/>
      <c r="N202" s="31">
        <f>IF(ISNUMBER($F202),($F202-IF(ISNUMBER($AM202),$AM202,0))*(1-IF(ISNUMBER($J202),$J202,0)),"")</f>
        <v/>
      </c>
      <c r="O202" s="15" t="inlineStr">
        <is>
          <t>Trilogy</t>
        </is>
      </c>
      <c r="P202" s="29" t="n">
        <v>14</v>
      </c>
      <c r="Q202" s="29" t="n">
        <v>10</v>
      </c>
      <c r="R202" s="15" t="inlineStr">
        <is>
          <t>Not listed</t>
        </is>
      </c>
      <c r="S202" s="29" t="n">
        <v>12</v>
      </c>
      <c r="T202" s="29" t="n">
        <v>50</v>
      </c>
      <c r="U202" s="15" t="inlineStr">
        <is>
          <t>Naturally fermented (residual)</t>
        </is>
      </c>
      <c r="V202" s="15" t="inlineStr">
        <is>
          <t>Raw kombucha, 9 billion probiotics per bottle, gut health</t>
        </is>
      </c>
      <c r="W202" s="32" t="n"/>
      <c r="X202" s="32" t="n"/>
      <c r="Y202" s="32" t="n"/>
      <c r="Z202" s="32" t="n"/>
      <c r="AA202" s="15" t="inlineStr">
        <is>
          <t>High</t>
        </is>
      </c>
      <c r="AB202" s="15" t="inlineStr">
        <is>
          <t>Kombucha category leader</t>
        </is>
      </c>
      <c r="AC202" s="15" t="inlineStr">
        <is>
          <t>The original raw, probiotic kombucha</t>
        </is>
      </c>
      <c r="AD202" s="15" t="inlineStr">
        <is>
          <t>Authentic raw kombucha from the category pioneer.</t>
        </is>
      </c>
      <c r="AE202" s="32" t="n"/>
      <c r="AF202" s="34">
        <f>IF(AND(ISNUMBER($P202),ISNUMBER($AL202),$AL202&lt;&gt;0),ROUND($P202/$AL202*100,1),"")</f>
        <v/>
      </c>
      <c r="AG202" s="35">
        <f>IF(AND(ISNUMBER($S202),ISNUMBER($AL202),$AL202&lt;&gt;0),ROUND($S202/$AL202*100,2),"")</f>
        <v/>
      </c>
      <c r="AH202" s="34">
        <f>IF(AND(ISNUMBER($Q202),ISNUMBER($AL202),$AL202&lt;&gt;0),ROUND($Q202/$AL202*100,1),"")</f>
        <v/>
      </c>
      <c r="AI202" s="29">
        <f>IF(ISNUMBER($S202),IF($S202&lt;=1,"Yes","No"),"n/a")</f>
        <v/>
      </c>
      <c r="AJ202" s="29">
        <f>IF(ISNUMBER($S202),ROUND(MAX(0,MIN(100,100-$S202*2.5-IF(ISNUMBER($T202),$T202,0)*0.12+IF($S202&lt;=1,12,0))),0),"")</f>
        <v/>
      </c>
      <c r="AK202" s="29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29" t="n">
        <v>480</v>
      </c>
      <c r="AM202" s="30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GT's</t>
        </is>
      </c>
      <c r="B203" s="15" t="inlineStr">
        <is>
          <t>GT's Synergy Raw Kombucha | Trilogy | 18-pack 480mL</t>
        </is>
      </c>
      <c r="C203" s="15" t="inlineStr">
        <is>
          <t>3) Functional beverage (still/sparkling)</t>
        </is>
      </c>
      <c r="D203" s="15" t="inlineStr">
        <is>
          <t>480 mL bottle</t>
        </is>
      </c>
      <c r="E203" s="29" t="n">
        <v>18</v>
      </c>
      <c r="F203" s="30" t="n"/>
      <c r="G203" s="31">
        <f>IF(AND(ISNUMBER($F203),ISNUMBER($E203),$E203&lt;&gt;0),$F203/$E203,"")</f>
        <v/>
      </c>
      <c r="H203" s="31">
        <f>IF(AND(ISNUMBER($F203),ISNUMBER($AL203),ISNUMBER($E203),($AL203*$E203)&lt;&gt;0),$F203/($AL203*$E203)*100,"")</f>
        <v/>
      </c>
      <c r="I203" s="32" t="n"/>
      <c r="J203" s="33" t="n"/>
      <c r="K203" s="31">
        <f>IF(AND(ISNUMBER($F203),ISNUMBER($J203)),$F203*(1-$J203),"")</f>
        <v/>
      </c>
      <c r="L203" s="32" t="n"/>
      <c r="M203" s="32" t="n"/>
      <c r="N203" s="31">
        <f>IF(ISNUMBER($F203),($F203-IF(ISNUMBER($AM203),$AM203,0))*(1-IF(ISNUMBER($J203),$J203,0)),"")</f>
        <v/>
      </c>
      <c r="O203" s="15" t="inlineStr">
        <is>
          <t>Trilogy</t>
        </is>
      </c>
      <c r="P203" s="29" t="n">
        <v>14</v>
      </c>
      <c r="Q203" s="29" t="n">
        <v>10</v>
      </c>
      <c r="R203" s="15" t="inlineStr">
        <is>
          <t>Not listed</t>
        </is>
      </c>
      <c r="S203" s="29" t="n">
        <v>12</v>
      </c>
      <c r="T203" s="29" t="n">
        <v>50</v>
      </c>
      <c r="U203" s="15" t="inlineStr">
        <is>
          <t>Naturally fermented (residual)</t>
        </is>
      </c>
      <c r="V203" s="15" t="inlineStr">
        <is>
          <t>Raw kombucha, 9 billion probiotics per bottle, gut health</t>
        </is>
      </c>
      <c r="W203" s="32" t="n"/>
      <c r="X203" s="32" t="n"/>
      <c r="Y203" s="32" t="n"/>
      <c r="Z203" s="32" t="n"/>
      <c r="AA203" s="15" t="inlineStr">
        <is>
          <t>High</t>
        </is>
      </c>
      <c r="AB203" s="15" t="inlineStr">
        <is>
          <t>Kombucha category leader</t>
        </is>
      </c>
      <c r="AC203" s="15" t="inlineStr">
        <is>
          <t>The original raw, probiotic kombucha</t>
        </is>
      </c>
      <c r="AD203" s="15" t="inlineStr">
        <is>
          <t>Authentic raw kombucha from the category pioneer.</t>
        </is>
      </c>
      <c r="AE203" s="32" t="n"/>
      <c r="AF203" s="34">
        <f>IF(AND(ISNUMBER($P203),ISNUMBER($AL203),$AL203&lt;&gt;0),ROUND($P203/$AL203*100,1),"")</f>
        <v/>
      </c>
      <c r="AG203" s="35">
        <f>IF(AND(ISNUMBER($S203),ISNUMBER($AL203),$AL203&lt;&gt;0),ROUND($S203/$AL203*100,2),"")</f>
        <v/>
      </c>
      <c r="AH203" s="34">
        <f>IF(AND(ISNUMBER($Q203),ISNUMBER($AL203),$AL203&lt;&gt;0),ROUND($Q203/$AL203*100,1),"")</f>
        <v/>
      </c>
      <c r="AI203" s="29">
        <f>IF(ISNUMBER($S203),IF($S203&lt;=1,"Yes","No"),"n/a")</f>
        <v/>
      </c>
      <c r="AJ203" s="29">
        <f>IF(ISNUMBER($S203),ROUND(MAX(0,MIN(100,100-$S203*2.5-IF(ISNUMBER($T203),$T203,0)*0.12+IF($S203&lt;=1,12,0))),0),"")</f>
        <v/>
      </c>
      <c r="AK203" s="29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29" t="n">
        <v>480</v>
      </c>
      <c r="AM203" s="30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GT's</t>
        </is>
      </c>
      <c r="B204" s="15" t="inlineStr">
        <is>
          <t>GT's Synergy Raw Kombucha | Trilogy | 24-pack 480mL</t>
        </is>
      </c>
      <c r="C204" s="15" t="inlineStr">
        <is>
          <t>3) Functional beverage (still/sparkling)</t>
        </is>
      </c>
      <c r="D204" s="15" t="inlineStr">
        <is>
          <t>480 mL bottle</t>
        </is>
      </c>
      <c r="E204" s="29" t="n">
        <v>24</v>
      </c>
      <c r="F204" s="30" t="n"/>
      <c r="G204" s="31">
        <f>IF(AND(ISNUMBER($F204),ISNUMBER($E204),$E204&lt;&gt;0),$F204/$E204,"")</f>
        <v/>
      </c>
      <c r="H204" s="31">
        <f>IF(AND(ISNUMBER($F204),ISNUMBER($AL204),ISNUMBER($E204),($AL204*$E204)&lt;&gt;0),$F204/($AL204*$E204)*100,"")</f>
        <v/>
      </c>
      <c r="I204" s="32" t="n"/>
      <c r="J204" s="33" t="n"/>
      <c r="K204" s="31">
        <f>IF(AND(ISNUMBER($F204),ISNUMBER($J204)),$F204*(1-$J204),"")</f>
        <v/>
      </c>
      <c r="L204" s="32" t="n"/>
      <c r="M204" s="32" t="n"/>
      <c r="N204" s="31">
        <f>IF(ISNUMBER($F204),($F204-IF(ISNUMBER($AM204),$AM204,0))*(1-IF(ISNUMBER($J204),$J204,0)),"")</f>
        <v/>
      </c>
      <c r="O204" s="15" t="inlineStr">
        <is>
          <t>Trilogy</t>
        </is>
      </c>
      <c r="P204" s="29" t="n">
        <v>14</v>
      </c>
      <c r="Q204" s="29" t="n">
        <v>10</v>
      </c>
      <c r="R204" s="15" t="inlineStr">
        <is>
          <t>Not listed</t>
        </is>
      </c>
      <c r="S204" s="29" t="n">
        <v>12</v>
      </c>
      <c r="T204" s="29" t="n">
        <v>50</v>
      </c>
      <c r="U204" s="15" t="inlineStr">
        <is>
          <t>Naturally fermented (residual)</t>
        </is>
      </c>
      <c r="V204" s="15" t="inlineStr">
        <is>
          <t>Raw kombucha, 9 billion probiotics per bottle, gut health</t>
        </is>
      </c>
      <c r="W204" s="32" t="n"/>
      <c r="X204" s="32" t="n"/>
      <c r="Y204" s="32" t="n"/>
      <c r="Z204" s="32" t="n"/>
      <c r="AA204" s="15" t="inlineStr">
        <is>
          <t>High</t>
        </is>
      </c>
      <c r="AB204" s="15" t="inlineStr">
        <is>
          <t>Kombucha category leader</t>
        </is>
      </c>
      <c r="AC204" s="15" t="inlineStr">
        <is>
          <t>The original raw, probiotic kombucha</t>
        </is>
      </c>
      <c r="AD204" s="15" t="inlineStr">
        <is>
          <t>Authentic raw kombucha from the category pioneer.</t>
        </is>
      </c>
      <c r="AE204" s="32" t="n"/>
      <c r="AF204" s="34">
        <f>IF(AND(ISNUMBER($P204),ISNUMBER($AL204),$AL204&lt;&gt;0),ROUND($P204/$AL204*100,1),"")</f>
        <v/>
      </c>
      <c r="AG204" s="35">
        <f>IF(AND(ISNUMBER($S204),ISNUMBER($AL204),$AL204&lt;&gt;0),ROUND($S204/$AL204*100,2),"")</f>
        <v/>
      </c>
      <c r="AH204" s="34">
        <f>IF(AND(ISNUMBER($Q204),ISNUMBER($AL204),$AL204&lt;&gt;0),ROUND($Q204/$AL204*100,1),"")</f>
        <v/>
      </c>
      <c r="AI204" s="29">
        <f>IF(ISNUMBER($S204),IF($S204&lt;=1,"Yes","No"),"n/a")</f>
        <v/>
      </c>
      <c r="AJ204" s="29">
        <f>IF(ISNUMBER($S204),ROUND(MAX(0,MIN(100,100-$S204*2.5-IF(ISNUMBER($T204),$T204,0)*0.12+IF($S204&lt;=1,12,0))),0),"")</f>
        <v/>
      </c>
      <c r="AK204" s="29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29" t="n">
        <v>480</v>
      </c>
      <c r="AM204" s="30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GT's</t>
        </is>
      </c>
      <c r="B205" s="15" t="inlineStr">
        <is>
          <t>GT's Synergy Raw Kombucha | Gingerade | single 480mL</t>
        </is>
      </c>
      <c r="C205" s="15" t="inlineStr">
        <is>
          <t>3) Functional beverage (still/sparkling)</t>
        </is>
      </c>
      <c r="D205" s="15" t="inlineStr">
        <is>
          <t>480 mL bottle</t>
        </is>
      </c>
      <c r="E205" s="29" t="n">
        <v>1</v>
      </c>
      <c r="F205" s="30" t="n"/>
      <c r="G205" s="31">
        <f>IF(AND(ISNUMBER($F205),ISNUMBER($E205),$E205&lt;&gt;0),$F205/$E205,"")</f>
        <v/>
      </c>
      <c r="H205" s="31">
        <f>IF(AND(ISNUMBER($F205),ISNUMBER($AL205),ISNUMBER($E205),($AL205*$E205)&lt;&gt;0),$F205/($AL205*$E205)*100,"")</f>
        <v/>
      </c>
      <c r="I205" s="32" t="n"/>
      <c r="J205" s="33" t="n"/>
      <c r="K205" s="31">
        <f>IF(AND(ISNUMBER($F205),ISNUMBER($J205)),$F205*(1-$J205),"")</f>
        <v/>
      </c>
      <c r="L205" s="32" t="n"/>
      <c r="M205" s="32" t="n"/>
      <c r="N205" s="31">
        <f>IF(ISNUMBER($F205),($F205-IF(ISNUMBER($AM205),$AM205,0))*(1-IF(ISNUMBER($J205),$J205,0)),"")</f>
        <v/>
      </c>
      <c r="O205" s="15" t="inlineStr">
        <is>
          <t>Gingerade</t>
        </is>
      </c>
      <c r="P205" s="29" t="n">
        <v>14</v>
      </c>
      <c r="Q205" s="29" t="n">
        <v>10</v>
      </c>
      <c r="R205" s="15" t="inlineStr">
        <is>
          <t>Not listed</t>
        </is>
      </c>
      <c r="S205" s="29" t="n">
        <v>12</v>
      </c>
      <c r="T205" s="29" t="n">
        <v>50</v>
      </c>
      <c r="U205" s="15" t="inlineStr">
        <is>
          <t>Naturally fermented (residual)</t>
        </is>
      </c>
      <c r="V205" s="15" t="inlineStr">
        <is>
          <t>Raw kombucha, 9 billion probiotics per bottle, gut health</t>
        </is>
      </c>
      <c r="W205" s="32" t="n"/>
      <c r="X205" s="32" t="n"/>
      <c r="Y205" s="32" t="n"/>
      <c r="Z205" s="32" t="n"/>
      <c r="AA205" s="15" t="inlineStr">
        <is>
          <t>High</t>
        </is>
      </c>
      <c r="AB205" s="15" t="inlineStr">
        <is>
          <t>Kombucha category leader</t>
        </is>
      </c>
      <c r="AC205" s="15" t="inlineStr">
        <is>
          <t>The original raw, probiotic kombucha</t>
        </is>
      </c>
      <c r="AD205" s="15" t="inlineStr">
        <is>
          <t>Authentic raw kombucha from the category pioneer.</t>
        </is>
      </c>
      <c r="AE205" s="32" t="n"/>
      <c r="AF205" s="34">
        <f>IF(AND(ISNUMBER($P205),ISNUMBER($AL205),$AL205&lt;&gt;0),ROUND($P205/$AL205*100,1),"")</f>
        <v/>
      </c>
      <c r="AG205" s="35">
        <f>IF(AND(ISNUMBER($S205),ISNUMBER($AL205),$AL205&lt;&gt;0),ROUND($S205/$AL205*100,2),"")</f>
        <v/>
      </c>
      <c r="AH205" s="34">
        <f>IF(AND(ISNUMBER($Q205),ISNUMBER($AL205),$AL205&lt;&gt;0),ROUND($Q205/$AL205*100,1),"")</f>
        <v/>
      </c>
      <c r="AI205" s="29">
        <f>IF(ISNUMBER($S205),IF($S205&lt;=1,"Yes","No"),"n/a")</f>
        <v/>
      </c>
      <c r="AJ205" s="29">
        <f>IF(ISNUMBER($S205),ROUND(MAX(0,MIN(100,100-$S205*2.5-IF(ISNUMBER($T205),$T205,0)*0.12+IF($S205&lt;=1,12,0))),0),"")</f>
        <v/>
      </c>
      <c r="AK205" s="29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29" t="n">
        <v>480</v>
      </c>
      <c r="AM205" s="30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GT's</t>
        </is>
      </c>
      <c r="B206" s="15" t="inlineStr">
        <is>
          <t>GT's Synergy Raw Kombucha | Gingerade | 8-pack 480mL</t>
        </is>
      </c>
      <c r="C206" s="15" t="inlineStr">
        <is>
          <t>3) Functional beverage (still/sparkling)</t>
        </is>
      </c>
      <c r="D206" s="15" t="inlineStr">
        <is>
          <t>480 mL bottle</t>
        </is>
      </c>
      <c r="E206" s="29" t="n">
        <v>8</v>
      </c>
      <c r="F206" s="30" t="n"/>
      <c r="G206" s="31">
        <f>IF(AND(ISNUMBER($F206),ISNUMBER($E206),$E206&lt;&gt;0),$F206/$E206,"")</f>
        <v/>
      </c>
      <c r="H206" s="31">
        <f>IF(AND(ISNUMBER($F206),ISNUMBER($AL206),ISNUMBER($E206),($AL206*$E206)&lt;&gt;0),$F206/($AL206*$E206)*100,"")</f>
        <v/>
      </c>
      <c r="I206" s="32" t="n"/>
      <c r="J206" s="33" t="n"/>
      <c r="K206" s="31">
        <f>IF(AND(ISNUMBER($F206),ISNUMBER($J206)),$F206*(1-$J206),"")</f>
        <v/>
      </c>
      <c r="L206" s="32" t="n"/>
      <c r="M206" s="32" t="n"/>
      <c r="N206" s="31">
        <f>IF(ISNUMBER($F206),($F206-IF(ISNUMBER($AM206),$AM206,0))*(1-IF(ISNUMBER($J206),$J206,0)),"")</f>
        <v/>
      </c>
      <c r="O206" s="15" t="inlineStr">
        <is>
          <t>Gingerade</t>
        </is>
      </c>
      <c r="P206" s="29" t="n">
        <v>14</v>
      </c>
      <c r="Q206" s="29" t="n">
        <v>10</v>
      </c>
      <c r="R206" s="15" t="inlineStr">
        <is>
          <t>Not listed</t>
        </is>
      </c>
      <c r="S206" s="29" t="n">
        <v>12</v>
      </c>
      <c r="T206" s="29" t="n">
        <v>50</v>
      </c>
      <c r="U206" s="15" t="inlineStr">
        <is>
          <t>Naturally fermented (residual)</t>
        </is>
      </c>
      <c r="V206" s="15" t="inlineStr">
        <is>
          <t>Raw kombucha, 9 billion probiotics per bottle, gut health</t>
        </is>
      </c>
      <c r="W206" s="32" t="n"/>
      <c r="X206" s="32" t="n"/>
      <c r="Y206" s="32" t="n"/>
      <c r="Z206" s="32" t="n"/>
      <c r="AA206" s="15" t="inlineStr">
        <is>
          <t>High</t>
        </is>
      </c>
      <c r="AB206" s="15" t="inlineStr">
        <is>
          <t>Kombucha category leader</t>
        </is>
      </c>
      <c r="AC206" s="15" t="inlineStr">
        <is>
          <t>The original raw, probiotic kombucha</t>
        </is>
      </c>
      <c r="AD206" s="15" t="inlineStr">
        <is>
          <t>Authentic raw kombucha from the category pioneer.</t>
        </is>
      </c>
      <c r="AE206" s="32" t="n"/>
      <c r="AF206" s="34">
        <f>IF(AND(ISNUMBER($P206),ISNUMBER($AL206),$AL206&lt;&gt;0),ROUND($P206/$AL206*100,1),"")</f>
        <v/>
      </c>
      <c r="AG206" s="35">
        <f>IF(AND(ISNUMBER($S206),ISNUMBER($AL206),$AL206&lt;&gt;0),ROUND($S206/$AL206*100,2),"")</f>
        <v/>
      </c>
      <c r="AH206" s="34">
        <f>IF(AND(ISNUMBER($Q206),ISNUMBER($AL206),$AL206&lt;&gt;0),ROUND($Q206/$AL206*100,1),"")</f>
        <v/>
      </c>
      <c r="AI206" s="29">
        <f>IF(ISNUMBER($S206),IF($S206&lt;=1,"Yes","No"),"n/a")</f>
        <v/>
      </c>
      <c r="AJ206" s="29">
        <f>IF(ISNUMBER($S206),ROUND(MAX(0,MIN(100,100-$S206*2.5-IF(ISNUMBER($T206),$T206,0)*0.12+IF($S206&lt;=1,12,0))),0),"")</f>
        <v/>
      </c>
      <c r="AK206" s="29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29" t="n">
        <v>480</v>
      </c>
      <c r="AM206" s="30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GT's</t>
        </is>
      </c>
      <c r="B207" s="15" t="inlineStr">
        <is>
          <t>GT's Synergy Raw Kombucha | Gingerade | 12-pack 480mL</t>
        </is>
      </c>
      <c r="C207" s="15" t="inlineStr">
        <is>
          <t>3) Functional beverage (still/sparkling)</t>
        </is>
      </c>
      <c r="D207" s="15" t="inlineStr">
        <is>
          <t>480 mL bottle</t>
        </is>
      </c>
      <c r="E207" s="29" t="n">
        <v>12</v>
      </c>
      <c r="F207" s="30" t="n"/>
      <c r="G207" s="31">
        <f>IF(AND(ISNUMBER($F207),ISNUMBER($E207),$E207&lt;&gt;0),$F207/$E207,"")</f>
        <v/>
      </c>
      <c r="H207" s="31">
        <f>IF(AND(ISNUMBER($F207),ISNUMBER($AL207),ISNUMBER($E207),($AL207*$E207)&lt;&gt;0),$F207/($AL207*$E207)*100,"")</f>
        <v/>
      </c>
      <c r="I207" s="32" t="n"/>
      <c r="J207" s="33" t="n"/>
      <c r="K207" s="31">
        <f>IF(AND(ISNUMBER($F207),ISNUMBER($J207)),$F207*(1-$J207),"")</f>
        <v/>
      </c>
      <c r="L207" s="32" t="n"/>
      <c r="M207" s="32" t="n"/>
      <c r="N207" s="31">
        <f>IF(ISNUMBER($F207),($F207-IF(ISNUMBER($AM207),$AM207,0))*(1-IF(ISNUMBER($J207),$J207,0)),"")</f>
        <v/>
      </c>
      <c r="O207" s="15" t="inlineStr">
        <is>
          <t>Gingerade</t>
        </is>
      </c>
      <c r="P207" s="29" t="n">
        <v>14</v>
      </c>
      <c r="Q207" s="29" t="n">
        <v>10</v>
      </c>
      <c r="R207" s="15" t="inlineStr">
        <is>
          <t>Not listed</t>
        </is>
      </c>
      <c r="S207" s="29" t="n">
        <v>12</v>
      </c>
      <c r="T207" s="29" t="n">
        <v>50</v>
      </c>
      <c r="U207" s="15" t="inlineStr">
        <is>
          <t>Naturally fermented (residual)</t>
        </is>
      </c>
      <c r="V207" s="15" t="inlineStr">
        <is>
          <t>Raw kombucha, 9 billion probiotics per bottle, gut health</t>
        </is>
      </c>
      <c r="W207" s="32" t="n"/>
      <c r="X207" s="32" t="n"/>
      <c r="Y207" s="32" t="n"/>
      <c r="Z207" s="32" t="n"/>
      <c r="AA207" s="15" t="inlineStr">
        <is>
          <t>High</t>
        </is>
      </c>
      <c r="AB207" s="15" t="inlineStr">
        <is>
          <t>Kombucha category leader</t>
        </is>
      </c>
      <c r="AC207" s="15" t="inlineStr">
        <is>
          <t>The original raw, probiotic kombucha</t>
        </is>
      </c>
      <c r="AD207" s="15" t="inlineStr">
        <is>
          <t>Authentic raw kombucha from the category pioneer.</t>
        </is>
      </c>
      <c r="AE207" s="32" t="n"/>
      <c r="AF207" s="34">
        <f>IF(AND(ISNUMBER($P207),ISNUMBER($AL207),$AL207&lt;&gt;0),ROUND($P207/$AL207*100,1),"")</f>
        <v/>
      </c>
      <c r="AG207" s="35">
        <f>IF(AND(ISNUMBER($S207),ISNUMBER($AL207),$AL207&lt;&gt;0),ROUND($S207/$AL207*100,2),"")</f>
        <v/>
      </c>
      <c r="AH207" s="34">
        <f>IF(AND(ISNUMBER($Q207),ISNUMBER($AL207),$AL207&lt;&gt;0),ROUND($Q207/$AL207*100,1),"")</f>
        <v/>
      </c>
      <c r="AI207" s="29">
        <f>IF(ISNUMBER($S207),IF($S207&lt;=1,"Yes","No"),"n/a")</f>
        <v/>
      </c>
      <c r="AJ207" s="29">
        <f>IF(ISNUMBER($S207),ROUND(MAX(0,MIN(100,100-$S207*2.5-IF(ISNUMBER($T207),$T207,0)*0.12+IF($S207&lt;=1,12,0))),0),"")</f>
        <v/>
      </c>
      <c r="AK207" s="29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29" t="n">
        <v>480</v>
      </c>
      <c r="AM207" s="30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GT's</t>
        </is>
      </c>
      <c r="B208" s="15" t="inlineStr">
        <is>
          <t>GT's Synergy Raw Kombucha | Gingerade | 18-pack 480mL</t>
        </is>
      </c>
      <c r="C208" s="15" t="inlineStr">
        <is>
          <t>3) Functional beverage (still/sparkling)</t>
        </is>
      </c>
      <c r="D208" s="15" t="inlineStr">
        <is>
          <t>480 mL bottle</t>
        </is>
      </c>
      <c r="E208" s="29" t="n">
        <v>18</v>
      </c>
      <c r="F208" s="30" t="n"/>
      <c r="G208" s="31">
        <f>IF(AND(ISNUMBER($F208),ISNUMBER($E208),$E208&lt;&gt;0),$F208/$E208,"")</f>
        <v/>
      </c>
      <c r="H208" s="31">
        <f>IF(AND(ISNUMBER($F208),ISNUMBER($AL208),ISNUMBER($E208),($AL208*$E208)&lt;&gt;0),$F208/($AL208*$E208)*100,"")</f>
        <v/>
      </c>
      <c r="I208" s="32" t="n"/>
      <c r="J208" s="33" t="n"/>
      <c r="K208" s="31">
        <f>IF(AND(ISNUMBER($F208),ISNUMBER($J208)),$F208*(1-$J208),"")</f>
        <v/>
      </c>
      <c r="L208" s="32" t="n"/>
      <c r="M208" s="32" t="n"/>
      <c r="N208" s="31">
        <f>IF(ISNUMBER($F208),($F208-IF(ISNUMBER($AM208),$AM208,0))*(1-IF(ISNUMBER($J208),$J208,0)),"")</f>
        <v/>
      </c>
      <c r="O208" s="15" t="inlineStr">
        <is>
          <t>Gingerade</t>
        </is>
      </c>
      <c r="P208" s="29" t="n">
        <v>14</v>
      </c>
      <c r="Q208" s="29" t="n">
        <v>10</v>
      </c>
      <c r="R208" s="15" t="inlineStr">
        <is>
          <t>Not listed</t>
        </is>
      </c>
      <c r="S208" s="29" t="n">
        <v>12</v>
      </c>
      <c r="T208" s="29" t="n">
        <v>50</v>
      </c>
      <c r="U208" s="15" t="inlineStr">
        <is>
          <t>Naturally fermented (residual)</t>
        </is>
      </c>
      <c r="V208" s="15" t="inlineStr">
        <is>
          <t>Raw kombucha, 9 billion probiotics per bottle, gut health</t>
        </is>
      </c>
      <c r="W208" s="32" t="n"/>
      <c r="X208" s="32" t="n"/>
      <c r="Y208" s="32" t="n"/>
      <c r="Z208" s="32" t="n"/>
      <c r="AA208" s="15" t="inlineStr">
        <is>
          <t>High</t>
        </is>
      </c>
      <c r="AB208" s="15" t="inlineStr">
        <is>
          <t>Kombucha category leader</t>
        </is>
      </c>
      <c r="AC208" s="15" t="inlineStr">
        <is>
          <t>The original raw, probiotic kombucha</t>
        </is>
      </c>
      <c r="AD208" s="15" t="inlineStr">
        <is>
          <t>Authentic raw kombucha from the category pioneer.</t>
        </is>
      </c>
      <c r="AE208" s="32" t="n"/>
      <c r="AF208" s="34">
        <f>IF(AND(ISNUMBER($P208),ISNUMBER($AL208),$AL208&lt;&gt;0),ROUND($P208/$AL208*100,1),"")</f>
        <v/>
      </c>
      <c r="AG208" s="35">
        <f>IF(AND(ISNUMBER($S208),ISNUMBER($AL208),$AL208&lt;&gt;0),ROUND($S208/$AL208*100,2),"")</f>
        <v/>
      </c>
      <c r="AH208" s="34">
        <f>IF(AND(ISNUMBER($Q208),ISNUMBER($AL208),$AL208&lt;&gt;0),ROUND($Q208/$AL208*100,1),"")</f>
        <v/>
      </c>
      <c r="AI208" s="29">
        <f>IF(ISNUMBER($S208),IF($S208&lt;=1,"Yes","No"),"n/a")</f>
        <v/>
      </c>
      <c r="AJ208" s="29">
        <f>IF(ISNUMBER($S208),ROUND(MAX(0,MIN(100,100-$S208*2.5-IF(ISNUMBER($T208),$T208,0)*0.12+IF($S208&lt;=1,12,0))),0),"")</f>
        <v/>
      </c>
      <c r="AK208" s="29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29" t="n">
        <v>480</v>
      </c>
      <c r="AM208" s="30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GT's</t>
        </is>
      </c>
      <c r="B209" s="15" t="inlineStr">
        <is>
          <t>GT's Synergy Raw Kombucha | Gingerade | 24-pack 480mL</t>
        </is>
      </c>
      <c r="C209" s="15" t="inlineStr">
        <is>
          <t>3) Functional beverage (still/sparkling)</t>
        </is>
      </c>
      <c r="D209" s="15" t="inlineStr">
        <is>
          <t>480 mL bottle</t>
        </is>
      </c>
      <c r="E209" s="29" t="n">
        <v>24</v>
      </c>
      <c r="F209" s="30" t="n"/>
      <c r="G209" s="31">
        <f>IF(AND(ISNUMBER($F209),ISNUMBER($E209),$E209&lt;&gt;0),$F209/$E209,"")</f>
        <v/>
      </c>
      <c r="H209" s="31">
        <f>IF(AND(ISNUMBER($F209),ISNUMBER($AL209),ISNUMBER($E209),($AL209*$E209)&lt;&gt;0),$F209/($AL209*$E209)*100,"")</f>
        <v/>
      </c>
      <c r="I209" s="32" t="n"/>
      <c r="J209" s="33" t="n"/>
      <c r="K209" s="31">
        <f>IF(AND(ISNUMBER($F209),ISNUMBER($J209)),$F209*(1-$J209),"")</f>
        <v/>
      </c>
      <c r="L209" s="32" t="n"/>
      <c r="M209" s="32" t="n"/>
      <c r="N209" s="31">
        <f>IF(ISNUMBER($F209),($F209-IF(ISNUMBER($AM209),$AM209,0))*(1-IF(ISNUMBER($J209),$J209,0)),"")</f>
        <v/>
      </c>
      <c r="O209" s="15" t="inlineStr">
        <is>
          <t>Gingerade</t>
        </is>
      </c>
      <c r="P209" s="29" t="n">
        <v>14</v>
      </c>
      <c r="Q209" s="29" t="n">
        <v>10</v>
      </c>
      <c r="R209" s="15" t="inlineStr">
        <is>
          <t>Not listed</t>
        </is>
      </c>
      <c r="S209" s="29" t="n">
        <v>12</v>
      </c>
      <c r="T209" s="29" t="n">
        <v>50</v>
      </c>
      <c r="U209" s="15" t="inlineStr">
        <is>
          <t>Naturally fermented (residual)</t>
        </is>
      </c>
      <c r="V209" s="15" t="inlineStr">
        <is>
          <t>Raw kombucha, 9 billion probiotics per bottle, gut health</t>
        </is>
      </c>
      <c r="W209" s="32" t="n"/>
      <c r="X209" s="32" t="n"/>
      <c r="Y209" s="32" t="n"/>
      <c r="Z209" s="32" t="n"/>
      <c r="AA209" s="15" t="inlineStr">
        <is>
          <t>High</t>
        </is>
      </c>
      <c r="AB209" s="15" t="inlineStr">
        <is>
          <t>Kombucha category leader</t>
        </is>
      </c>
      <c r="AC209" s="15" t="inlineStr">
        <is>
          <t>The original raw, probiotic kombucha</t>
        </is>
      </c>
      <c r="AD209" s="15" t="inlineStr">
        <is>
          <t>Authentic raw kombucha from the category pioneer.</t>
        </is>
      </c>
      <c r="AE209" s="32" t="n"/>
      <c r="AF209" s="34">
        <f>IF(AND(ISNUMBER($P209),ISNUMBER($AL209),$AL209&lt;&gt;0),ROUND($P209/$AL209*100,1),"")</f>
        <v/>
      </c>
      <c r="AG209" s="35">
        <f>IF(AND(ISNUMBER($S209),ISNUMBER($AL209),$AL209&lt;&gt;0),ROUND($S209/$AL209*100,2),"")</f>
        <v/>
      </c>
      <c r="AH209" s="34">
        <f>IF(AND(ISNUMBER($Q209),ISNUMBER($AL209),$AL209&lt;&gt;0),ROUND($Q209/$AL209*100,1),"")</f>
        <v/>
      </c>
      <c r="AI209" s="29">
        <f>IF(ISNUMBER($S209),IF($S209&lt;=1,"Yes","No"),"n/a")</f>
        <v/>
      </c>
      <c r="AJ209" s="29">
        <f>IF(ISNUMBER($S209),ROUND(MAX(0,MIN(100,100-$S209*2.5-IF(ISNUMBER($T209),$T209,0)*0.12+IF($S209&lt;=1,12,0))),0),"")</f>
        <v/>
      </c>
      <c r="AK209" s="29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29" t="n">
        <v>480</v>
      </c>
      <c r="AM209" s="30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GT's</t>
        </is>
      </c>
      <c r="B210" s="15" t="inlineStr">
        <is>
          <t>GT's Synergy Raw Kombucha | Gingerberry | single 480mL</t>
        </is>
      </c>
      <c r="C210" s="15" t="inlineStr">
        <is>
          <t>3) Functional beverage (still/sparkling)</t>
        </is>
      </c>
      <c r="D210" s="15" t="inlineStr">
        <is>
          <t>480 mL bottle</t>
        </is>
      </c>
      <c r="E210" s="29" t="n">
        <v>1</v>
      </c>
      <c r="F210" s="30" t="n"/>
      <c r="G210" s="31">
        <f>IF(AND(ISNUMBER($F210),ISNUMBER($E210),$E210&lt;&gt;0),$F210/$E210,"")</f>
        <v/>
      </c>
      <c r="H210" s="31">
        <f>IF(AND(ISNUMBER($F210),ISNUMBER($AL210),ISNUMBER($E210),($AL210*$E210)&lt;&gt;0),$F210/($AL210*$E210)*100,"")</f>
        <v/>
      </c>
      <c r="I210" s="32" t="n"/>
      <c r="J210" s="33" t="n"/>
      <c r="K210" s="31">
        <f>IF(AND(ISNUMBER($F210),ISNUMBER($J210)),$F210*(1-$J210),"")</f>
        <v/>
      </c>
      <c r="L210" s="32" t="n"/>
      <c r="M210" s="32" t="n"/>
      <c r="N210" s="31">
        <f>IF(ISNUMBER($F210),($F210-IF(ISNUMBER($AM210),$AM210,0))*(1-IF(ISNUMBER($J210),$J210,0)),"")</f>
        <v/>
      </c>
      <c r="O210" s="15" t="inlineStr">
        <is>
          <t>Gingerberry</t>
        </is>
      </c>
      <c r="P210" s="29" t="n">
        <v>14</v>
      </c>
      <c r="Q210" s="29" t="n">
        <v>10</v>
      </c>
      <c r="R210" s="15" t="inlineStr">
        <is>
          <t>Not listed</t>
        </is>
      </c>
      <c r="S210" s="29" t="n">
        <v>12</v>
      </c>
      <c r="T210" s="29" t="n">
        <v>50</v>
      </c>
      <c r="U210" s="15" t="inlineStr">
        <is>
          <t>Naturally fermented (residual)</t>
        </is>
      </c>
      <c r="V210" s="15" t="inlineStr">
        <is>
          <t>Raw kombucha, 9 billion probiotics per bottle, gut health</t>
        </is>
      </c>
      <c r="W210" s="32" t="n"/>
      <c r="X210" s="32" t="n"/>
      <c r="Y210" s="32" t="n"/>
      <c r="Z210" s="32" t="n"/>
      <c r="AA210" s="15" t="inlineStr">
        <is>
          <t>High</t>
        </is>
      </c>
      <c r="AB210" s="15" t="inlineStr">
        <is>
          <t>Kombucha category leader</t>
        </is>
      </c>
      <c r="AC210" s="15" t="inlineStr">
        <is>
          <t>The original raw, probiotic kombucha</t>
        </is>
      </c>
      <c r="AD210" s="15" t="inlineStr">
        <is>
          <t>Authentic raw kombucha from the category pioneer.</t>
        </is>
      </c>
      <c r="AE210" s="32" t="n"/>
      <c r="AF210" s="34">
        <f>IF(AND(ISNUMBER($P210),ISNUMBER($AL210),$AL210&lt;&gt;0),ROUND($P210/$AL210*100,1),"")</f>
        <v/>
      </c>
      <c r="AG210" s="35">
        <f>IF(AND(ISNUMBER($S210),ISNUMBER($AL210),$AL210&lt;&gt;0),ROUND($S210/$AL210*100,2),"")</f>
        <v/>
      </c>
      <c r="AH210" s="34">
        <f>IF(AND(ISNUMBER($Q210),ISNUMBER($AL210),$AL210&lt;&gt;0),ROUND($Q210/$AL210*100,1),"")</f>
        <v/>
      </c>
      <c r="AI210" s="29">
        <f>IF(ISNUMBER($S210),IF($S210&lt;=1,"Yes","No"),"n/a")</f>
        <v/>
      </c>
      <c r="AJ210" s="29">
        <f>IF(ISNUMBER($S210),ROUND(MAX(0,MIN(100,100-$S210*2.5-IF(ISNUMBER($T210),$T210,0)*0.12+IF($S210&lt;=1,12,0))),0),"")</f>
        <v/>
      </c>
      <c r="AK210" s="29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29" t="n">
        <v>480</v>
      </c>
      <c r="AM210" s="30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GT's</t>
        </is>
      </c>
      <c r="B211" s="15" t="inlineStr">
        <is>
          <t>GT's Synergy Raw Kombucha | Gingerberry | 8-pack 480mL</t>
        </is>
      </c>
      <c r="C211" s="15" t="inlineStr">
        <is>
          <t>3) Functional beverage (still/sparkling)</t>
        </is>
      </c>
      <c r="D211" s="15" t="inlineStr">
        <is>
          <t>480 mL bottle</t>
        </is>
      </c>
      <c r="E211" s="29" t="n">
        <v>8</v>
      </c>
      <c r="F211" s="30" t="n"/>
      <c r="G211" s="31">
        <f>IF(AND(ISNUMBER($F211),ISNUMBER($E211),$E211&lt;&gt;0),$F211/$E211,"")</f>
        <v/>
      </c>
      <c r="H211" s="31">
        <f>IF(AND(ISNUMBER($F211),ISNUMBER($AL211),ISNUMBER($E211),($AL211*$E211)&lt;&gt;0),$F211/($AL211*$E211)*100,"")</f>
        <v/>
      </c>
      <c r="I211" s="32" t="n"/>
      <c r="J211" s="33" t="n"/>
      <c r="K211" s="31">
        <f>IF(AND(ISNUMBER($F211),ISNUMBER($J211)),$F211*(1-$J211),"")</f>
        <v/>
      </c>
      <c r="L211" s="32" t="n"/>
      <c r="M211" s="32" t="n"/>
      <c r="N211" s="31">
        <f>IF(ISNUMBER($F211),($F211-IF(ISNUMBER($AM211),$AM211,0))*(1-IF(ISNUMBER($J211),$J211,0)),"")</f>
        <v/>
      </c>
      <c r="O211" s="15" t="inlineStr">
        <is>
          <t>Gingerberry</t>
        </is>
      </c>
      <c r="P211" s="29" t="n">
        <v>14</v>
      </c>
      <c r="Q211" s="29" t="n">
        <v>10</v>
      </c>
      <c r="R211" s="15" t="inlineStr">
        <is>
          <t>Not listed</t>
        </is>
      </c>
      <c r="S211" s="29" t="n">
        <v>12</v>
      </c>
      <c r="T211" s="29" t="n">
        <v>50</v>
      </c>
      <c r="U211" s="15" t="inlineStr">
        <is>
          <t>Naturally fermented (residual)</t>
        </is>
      </c>
      <c r="V211" s="15" t="inlineStr">
        <is>
          <t>Raw kombucha, 9 billion probiotics per bottle, gut health</t>
        </is>
      </c>
      <c r="W211" s="32" t="n"/>
      <c r="X211" s="32" t="n"/>
      <c r="Y211" s="32" t="n"/>
      <c r="Z211" s="32" t="n"/>
      <c r="AA211" s="15" t="inlineStr">
        <is>
          <t>High</t>
        </is>
      </c>
      <c r="AB211" s="15" t="inlineStr">
        <is>
          <t>Kombucha category leader</t>
        </is>
      </c>
      <c r="AC211" s="15" t="inlineStr">
        <is>
          <t>The original raw, probiotic kombucha</t>
        </is>
      </c>
      <c r="AD211" s="15" t="inlineStr">
        <is>
          <t>Authentic raw kombucha from the category pioneer.</t>
        </is>
      </c>
      <c r="AE211" s="32" t="n"/>
      <c r="AF211" s="34">
        <f>IF(AND(ISNUMBER($P211),ISNUMBER($AL211),$AL211&lt;&gt;0),ROUND($P211/$AL211*100,1),"")</f>
        <v/>
      </c>
      <c r="AG211" s="35">
        <f>IF(AND(ISNUMBER($S211),ISNUMBER($AL211),$AL211&lt;&gt;0),ROUND($S211/$AL211*100,2),"")</f>
        <v/>
      </c>
      <c r="AH211" s="34">
        <f>IF(AND(ISNUMBER($Q211),ISNUMBER($AL211),$AL211&lt;&gt;0),ROUND($Q211/$AL211*100,1),"")</f>
        <v/>
      </c>
      <c r="AI211" s="29">
        <f>IF(ISNUMBER($S211),IF($S211&lt;=1,"Yes","No"),"n/a")</f>
        <v/>
      </c>
      <c r="AJ211" s="29">
        <f>IF(ISNUMBER($S211),ROUND(MAX(0,MIN(100,100-$S211*2.5-IF(ISNUMBER($T211),$T211,0)*0.12+IF($S211&lt;=1,12,0))),0),"")</f>
        <v/>
      </c>
      <c r="AK211" s="29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29" t="n">
        <v>480</v>
      </c>
      <c r="AM211" s="30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GT's</t>
        </is>
      </c>
      <c r="B212" s="15" t="inlineStr">
        <is>
          <t>GT's Synergy Raw Kombucha | Gingerberry | 12-pack 480mL</t>
        </is>
      </c>
      <c r="C212" s="15" t="inlineStr">
        <is>
          <t>3) Functional beverage (still/sparkling)</t>
        </is>
      </c>
      <c r="D212" s="15" t="inlineStr">
        <is>
          <t>480 mL bottle</t>
        </is>
      </c>
      <c r="E212" s="29" t="n">
        <v>12</v>
      </c>
      <c r="F212" s="30" t="n"/>
      <c r="G212" s="31">
        <f>IF(AND(ISNUMBER($F212),ISNUMBER($E212),$E212&lt;&gt;0),$F212/$E212,"")</f>
        <v/>
      </c>
      <c r="H212" s="31">
        <f>IF(AND(ISNUMBER($F212),ISNUMBER($AL212),ISNUMBER($E212),($AL212*$E212)&lt;&gt;0),$F212/($AL212*$E212)*100,"")</f>
        <v/>
      </c>
      <c r="I212" s="32" t="n"/>
      <c r="J212" s="33" t="n"/>
      <c r="K212" s="31">
        <f>IF(AND(ISNUMBER($F212),ISNUMBER($J212)),$F212*(1-$J212),"")</f>
        <v/>
      </c>
      <c r="L212" s="32" t="n"/>
      <c r="M212" s="32" t="n"/>
      <c r="N212" s="31">
        <f>IF(ISNUMBER($F212),($F212-IF(ISNUMBER($AM212),$AM212,0))*(1-IF(ISNUMBER($J212),$J212,0)),"")</f>
        <v/>
      </c>
      <c r="O212" s="15" t="inlineStr">
        <is>
          <t>Gingerberry</t>
        </is>
      </c>
      <c r="P212" s="29" t="n">
        <v>14</v>
      </c>
      <c r="Q212" s="29" t="n">
        <v>10</v>
      </c>
      <c r="R212" s="15" t="inlineStr">
        <is>
          <t>Not listed</t>
        </is>
      </c>
      <c r="S212" s="29" t="n">
        <v>12</v>
      </c>
      <c r="T212" s="29" t="n">
        <v>50</v>
      </c>
      <c r="U212" s="15" t="inlineStr">
        <is>
          <t>Naturally fermented (residual)</t>
        </is>
      </c>
      <c r="V212" s="15" t="inlineStr">
        <is>
          <t>Raw kombucha, 9 billion probiotics per bottle, gut health</t>
        </is>
      </c>
      <c r="W212" s="32" t="n"/>
      <c r="X212" s="32" t="n"/>
      <c r="Y212" s="32" t="n"/>
      <c r="Z212" s="32" t="n"/>
      <c r="AA212" s="15" t="inlineStr">
        <is>
          <t>High</t>
        </is>
      </c>
      <c r="AB212" s="15" t="inlineStr">
        <is>
          <t>Kombucha category leader</t>
        </is>
      </c>
      <c r="AC212" s="15" t="inlineStr">
        <is>
          <t>The original raw, probiotic kombucha</t>
        </is>
      </c>
      <c r="AD212" s="15" t="inlineStr">
        <is>
          <t>Authentic raw kombucha from the category pioneer.</t>
        </is>
      </c>
      <c r="AE212" s="32" t="n"/>
      <c r="AF212" s="34">
        <f>IF(AND(ISNUMBER($P212),ISNUMBER($AL212),$AL212&lt;&gt;0),ROUND($P212/$AL212*100,1),"")</f>
        <v/>
      </c>
      <c r="AG212" s="35">
        <f>IF(AND(ISNUMBER($S212),ISNUMBER($AL212),$AL212&lt;&gt;0),ROUND($S212/$AL212*100,2),"")</f>
        <v/>
      </c>
      <c r="AH212" s="34">
        <f>IF(AND(ISNUMBER($Q212),ISNUMBER($AL212),$AL212&lt;&gt;0),ROUND($Q212/$AL212*100,1),"")</f>
        <v/>
      </c>
      <c r="AI212" s="29">
        <f>IF(ISNUMBER($S212),IF($S212&lt;=1,"Yes","No"),"n/a")</f>
        <v/>
      </c>
      <c r="AJ212" s="29">
        <f>IF(ISNUMBER($S212),ROUND(MAX(0,MIN(100,100-$S212*2.5-IF(ISNUMBER($T212),$T212,0)*0.12+IF($S212&lt;=1,12,0))),0),"")</f>
        <v/>
      </c>
      <c r="AK212" s="29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29" t="n">
        <v>480</v>
      </c>
      <c r="AM212" s="30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GT's</t>
        </is>
      </c>
      <c r="B213" s="15" t="inlineStr">
        <is>
          <t>GT's Synergy Raw Kombucha | Gingerberry | 18-pack 480mL</t>
        </is>
      </c>
      <c r="C213" s="15" t="inlineStr">
        <is>
          <t>3) Functional beverage (still/sparkling)</t>
        </is>
      </c>
      <c r="D213" s="15" t="inlineStr">
        <is>
          <t>480 mL bottle</t>
        </is>
      </c>
      <c r="E213" s="29" t="n">
        <v>18</v>
      </c>
      <c r="F213" s="30" t="n"/>
      <c r="G213" s="31">
        <f>IF(AND(ISNUMBER($F213),ISNUMBER($E213),$E213&lt;&gt;0),$F213/$E213,"")</f>
        <v/>
      </c>
      <c r="H213" s="31">
        <f>IF(AND(ISNUMBER($F213),ISNUMBER($AL213),ISNUMBER($E213),($AL213*$E213)&lt;&gt;0),$F213/($AL213*$E213)*100,"")</f>
        <v/>
      </c>
      <c r="I213" s="32" t="n"/>
      <c r="J213" s="33" t="n"/>
      <c r="K213" s="31">
        <f>IF(AND(ISNUMBER($F213),ISNUMBER($J213)),$F213*(1-$J213),"")</f>
        <v/>
      </c>
      <c r="L213" s="32" t="n"/>
      <c r="M213" s="32" t="n"/>
      <c r="N213" s="31">
        <f>IF(ISNUMBER($F213),($F213-IF(ISNUMBER($AM213),$AM213,0))*(1-IF(ISNUMBER($J213),$J213,0)),"")</f>
        <v/>
      </c>
      <c r="O213" s="15" t="inlineStr">
        <is>
          <t>Gingerberry</t>
        </is>
      </c>
      <c r="P213" s="29" t="n">
        <v>14</v>
      </c>
      <c r="Q213" s="29" t="n">
        <v>10</v>
      </c>
      <c r="R213" s="15" t="inlineStr">
        <is>
          <t>Not listed</t>
        </is>
      </c>
      <c r="S213" s="29" t="n">
        <v>12</v>
      </c>
      <c r="T213" s="29" t="n">
        <v>50</v>
      </c>
      <c r="U213" s="15" t="inlineStr">
        <is>
          <t>Naturally fermented (residual)</t>
        </is>
      </c>
      <c r="V213" s="15" t="inlineStr">
        <is>
          <t>Raw kombucha, 9 billion probiotics per bottle, gut health</t>
        </is>
      </c>
      <c r="W213" s="32" t="n"/>
      <c r="X213" s="32" t="n"/>
      <c r="Y213" s="32" t="n"/>
      <c r="Z213" s="32" t="n"/>
      <c r="AA213" s="15" t="inlineStr">
        <is>
          <t>High</t>
        </is>
      </c>
      <c r="AB213" s="15" t="inlineStr">
        <is>
          <t>Kombucha category leader</t>
        </is>
      </c>
      <c r="AC213" s="15" t="inlineStr">
        <is>
          <t>The original raw, probiotic kombucha</t>
        </is>
      </c>
      <c r="AD213" s="15" t="inlineStr">
        <is>
          <t>Authentic raw kombucha from the category pioneer.</t>
        </is>
      </c>
      <c r="AE213" s="32" t="n"/>
      <c r="AF213" s="34">
        <f>IF(AND(ISNUMBER($P213),ISNUMBER($AL213),$AL213&lt;&gt;0),ROUND($P213/$AL213*100,1),"")</f>
        <v/>
      </c>
      <c r="AG213" s="35">
        <f>IF(AND(ISNUMBER($S213),ISNUMBER($AL213),$AL213&lt;&gt;0),ROUND($S213/$AL213*100,2),"")</f>
        <v/>
      </c>
      <c r="AH213" s="34">
        <f>IF(AND(ISNUMBER($Q213),ISNUMBER($AL213),$AL213&lt;&gt;0),ROUND($Q213/$AL213*100,1),"")</f>
        <v/>
      </c>
      <c r="AI213" s="29">
        <f>IF(ISNUMBER($S213),IF($S213&lt;=1,"Yes","No"),"n/a")</f>
        <v/>
      </c>
      <c r="AJ213" s="29">
        <f>IF(ISNUMBER($S213),ROUND(MAX(0,MIN(100,100-$S213*2.5-IF(ISNUMBER($T213),$T213,0)*0.12+IF($S213&lt;=1,12,0))),0),"")</f>
        <v/>
      </c>
      <c r="AK213" s="29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29" t="n">
        <v>480</v>
      </c>
      <c r="AM213" s="30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GT's</t>
        </is>
      </c>
      <c r="B214" s="15" t="inlineStr">
        <is>
          <t>GT's Synergy Raw Kombucha | Gingerberry | 24-pack 480mL</t>
        </is>
      </c>
      <c r="C214" s="15" t="inlineStr">
        <is>
          <t>3) Functional beverage (still/sparkling)</t>
        </is>
      </c>
      <c r="D214" s="15" t="inlineStr">
        <is>
          <t>480 mL bottle</t>
        </is>
      </c>
      <c r="E214" s="29" t="n">
        <v>24</v>
      </c>
      <c r="F214" s="30" t="n"/>
      <c r="G214" s="31">
        <f>IF(AND(ISNUMBER($F214),ISNUMBER($E214),$E214&lt;&gt;0),$F214/$E214,"")</f>
        <v/>
      </c>
      <c r="H214" s="31">
        <f>IF(AND(ISNUMBER($F214),ISNUMBER($AL214),ISNUMBER($E214),($AL214*$E214)&lt;&gt;0),$F214/($AL214*$E214)*100,"")</f>
        <v/>
      </c>
      <c r="I214" s="32" t="n"/>
      <c r="J214" s="33" t="n"/>
      <c r="K214" s="31">
        <f>IF(AND(ISNUMBER($F214),ISNUMBER($J214)),$F214*(1-$J214),"")</f>
        <v/>
      </c>
      <c r="L214" s="32" t="n"/>
      <c r="M214" s="32" t="n"/>
      <c r="N214" s="31">
        <f>IF(ISNUMBER($F214),($F214-IF(ISNUMBER($AM214),$AM214,0))*(1-IF(ISNUMBER($J214),$J214,0)),"")</f>
        <v/>
      </c>
      <c r="O214" s="15" t="inlineStr">
        <is>
          <t>Gingerberry</t>
        </is>
      </c>
      <c r="P214" s="29" t="n">
        <v>14</v>
      </c>
      <c r="Q214" s="29" t="n">
        <v>10</v>
      </c>
      <c r="R214" s="15" t="inlineStr">
        <is>
          <t>Not listed</t>
        </is>
      </c>
      <c r="S214" s="29" t="n">
        <v>12</v>
      </c>
      <c r="T214" s="29" t="n">
        <v>50</v>
      </c>
      <c r="U214" s="15" t="inlineStr">
        <is>
          <t>Naturally fermented (residual)</t>
        </is>
      </c>
      <c r="V214" s="15" t="inlineStr">
        <is>
          <t>Raw kombucha, 9 billion probiotics per bottle, gut health</t>
        </is>
      </c>
      <c r="W214" s="32" t="n"/>
      <c r="X214" s="32" t="n"/>
      <c r="Y214" s="32" t="n"/>
      <c r="Z214" s="32" t="n"/>
      <c r="AA214" s="15" t="inlineStr">
        <is>
          <t>High</t>
        </is>
      </c>
      <c r="AB214" s="15" t="inlineStr">
        <is>
          <t>Kombucha category leader</t>
        </is>
      </c>
      <c r="AC214" s="15" t="inlineStr">
        <is>
          <t>The original raw, probiotic kombucha</t>
        </is>
      </c>
      <c r="AD214" s="15" t="inlineStr">
        <is>
          <t>Authentic raw kombucha from the category pioneer.</t>
        </is>
      </c>
      <c r="AE214" s="32" t="n"/>
      <c r="AF214" s="34">
        <f>IF(AND(ISNUMBER($P214),ISNUMBER($AL214),$AL214&lt;&gt;0),ROUND($P214/$AL214*100,1),"")</f>
        <v/>
      </c>
      <c r="AG214" s="35">
        <f>IF(AND(ISNUMBER($S214),ISNUMBER($AL214),$AL214&lt;&gt;0),ROUND($S214/$AL214*100,2),"")</f>
        <v/>
      </c>
      <c r="AH214" s="34">
        <f>IF(AND(ISNUMBER($Q214),ISNUMBER($AL214),$AL214&lt;&gt;0),ROUND($Q214/$AL214*100,1),"")</f>
        <v/>
      </c>
      <c r="AI214" s="29">
        <f>IF(ISNUMBER($S214),IF($S214&lt;=1,"Yes","No"),"n/a")</f>
        <v/>
      </c>
      <c r="AJ214" s="29">
        <f>IF(ISNUMBER($S214),ROUND(MAX(0,MIN(100,100-$S214*2.5-IF(ISNUMBER($T214),$T214,0)*0.12+IF($S214&lt;=1,12,0))),0),"")</f>
        <v/>
      </c>
      <c r="AK214" s="29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29" t="n">
        <v>480</v>
      </c>
      <c r="AM214" s="30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GT's</t>
        </is>
      </c>
      <c r="B215" s="15" t="inlineStr">
        <is>
          <t>GT's Synergy Raw Kombucha | Strawberry Lemonade | single 480mL</t>
        </is>
      </c>
      <c r="C215" s="15" t="inlineStr">
        <is>
          <t>3) Functional beverage (still/sparkling)</t>
        </is>
      </c>
      <c r="D215" s="15" t="inlineStr">
        <is>
          <t>480 mL bottle</t>
        </is>
      </c>
      <c r="E215" s="29" t="n">
        <v>1</v>
      </c>
      <c r="F215" s="30" t="n"/>
      <c r="G215" s="31">
        <f>IF(AND(ISNUMBER($F215),ISNUMBER($E215),$E215&lt;&gt;0),$F215/$E215,"")</f>
        <v/>
      </c>
      <c r="H215" s="31">
        <f>IF(AND(ISNUMBER($F215),ISNUMBER($AL215),ISNUMBER($E215),($AL215*$E215)&lt;&gt;0),$F215/($AL215*$E215)*100,"")</f>
        <v/>
      </c>
      <c r="I215" s="32" t="n"/>
      <c r="J215" s="33" t="n"/>
      <c r="K215" s="31">
        <f>IF(AND(ISNUMBER($F215),ISNUMBER($J215)),$F215*(1-$J215),"")</f>
        <v/>
      </c>
      <c r="L215" s="32" t="n"/>
      <c r="M215" s="32" t="n"/>
      <c r="N215" s="31">
        <f>IF(ISNUMBER($F215),($F215-IF(ISNUMBER($AM215),$AM215,0))*(1-IF(ISNUMBER($J215),$J215,0)),"")</f>
        <v/>
      </c>
      <c r="O215" s="15" t="inlineStr">
        <is>
          <t>Strawberry Lemonade</t>
        </is>
      </c>
      <c r="P215" s="29" t="n">
        <v>14</v>
      </c>
      <c r="Q215" s="29" t="n">
        <v>10</v>
      </c>
      <c r="R215" s="15" t="inlineStr">
        <is>
          <t>Not listed</t>
        </is>
      </c>
      <c r="S215" s="29" t="n">
        <v>12</v>
      </c>
      <c r="T215" s="29" t="n">
        <v>50</v>
      </c>
      <c r="U215" s="15" t="inlineStr">
        <is>
          <t>Naturally fermented (residual)</t>
        </is>
      </c>
      <c r="V215" s="15" t="inlineStr">
        <is>
          <t>Raw kombucha, 9 billion probiotics per bottle, gut health</t>
        </is>
      </c>
      <c r="W215" s="32" t="n"/>
      <c r="X215" s="32" t="n"/>
      <c r="Y215" s="32" t="n"/>
      <c r="Z215" s="32" t="n"/>
      <c r="AA215" s="15" t="inlineStr">
        <is>
          <t>High</t>
        </is>
      </c>
      <c r="AB215" s="15" t="inlineStr">
        <is>
          <t>Kombucha category leader</t>
        </is>
      </c>
      <c r="AC215" s="15" t="inlineStr">
        <is>
          <t>The original raw, probiotic kombucha</t>
        </is>
      </c>
      <c r="AD215" s="15" t="inlineStr">
        <is>
          <t>Authentic raw kombucha from the category pioneer.</t>
        </is>
      </c>
      <c r="AE215" s="32" t="n"/>
      <c r="AF215" s="34">
        <f>IF(AND(ISNUMBER($P215),ISNUMBER($AL215),$AL215&lt;&gt;0),ROUND($P215/$AL215*100,1),"")</f>
        <v/>
      </c>
      <c r="AG215" s="35">
        <f>IF(AND(ISNUMBER($S215),ISNUMBER($AL215),$AL215&lt;&gt;0),ROUND($S215/$AL215*100,2),"")</f>
        <v/>
      </c>
      <c r="AH215" s="34">
        <f>IF(AND(ISNUMBER($Q215),ISNUMBER($AL215),$AL215&lt;&gt;0),ROUND($Q215/$AL215*100,1),"")</f>
        <v/>
      </c>
      <c r="AI215" s="29">
        <f>IF(ISNUMBER($S215),IF($S215&lt;=1,"Yes","No"),"n/a")</f>
        <v/>
      </c>
      <c r="AJ215" s="29">
        <f>IF(ISNUMBER($S215),ROUND(MAX(0,MIN(100,100-$S215*2.5-IF(ISNUMBER($T215),$T215,0)*0.12+IF($S215&lt;=1,12,0))),0),"")</f>
        <v/>
      </c>
      <c r="AK215" s="29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29" t="n">
        <v>480</v>
      </c>
      <c r="AM215" s="30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GT's</t>
        </is>
      </c>
      <c r="B216" s="15" t="inlineStr">
        <is>
          <t>GT's Synergy Raw Kombucha | Strawberry Lemonade | 8-pack 480mL</t>
        </is>
      </c>
      <c r="C216" s="15" t="inlineStr">
        <is>
          <t>3) Functional beverage (still/sparkling)</t>
        </is>
      </c>
      <c r="D216" s="15" t="inlineStr">
        <is>
          <t>480 mL bottle</t>
        </is>
      </c>
      <c r="E216" s="29" t="n">
        <v>8</v>
      </c>
      <c r="F216" s="30" t="n"/>
      <c r="G216" s="31">
        <f>IF(AND(ISNUMBER($F216),ISNUMBER($E216),$E216&lt;&gt;0),$F216/$E216,"")</f>
        <v/>
      </c>
      <c r="H216" s="31">
        <f>IF(AND(ISNUMBER($F216),ISNUMBER($AL216),ISNUMBER($E216),($AL216*$E216)&lt;&gt;0),$F216/($AL216*$E216)*100,"")</f>
        <v/>
      </c>
      <c r="I216" s="32" t="n"/>
      <c r="J216" s="33" t="n"/>
      <c r="K216" s="31">
        <f>IF(AND(ISNUMBER($F216),ISNUMBER($J216)),$F216*(1-$J216),"")</f>
        <v/>
      </c>
      <c r="L216" s="32" t="n"/>
      <c r="M216" s="32" t="n"/>
      <c r="N216" s="31">
        <f>IF(ISNUMBER($F216),($F216-IF(ISNUMBER($AM216),$AM216,0))*(1-IF(ISNUMBER($J216),$J216,0)),"")</f>
        <v/>
      </c>
      <c r="O216" s="15" t="inlineStr">
        <is>
          <t>Strawberry Lemonade</t>
        </is>
      </c>
      <c r="P216" s="29" t="n">
        <v>14</v>
      </c>
      <c r="Q216" s="29" t="n">
        <v>10</v>
      </c>
      <c r="R216" s="15" t="inlineStr">
        <is>
          <t>Not listed</t>
        </is>
      </c>
      <c r="S216" s="29" t="n">
        <v>12</v>
      </c>
      <c r="T216" s="29" t="n">
        <v>50</v>
      </c>
      <c r="U216" s="15" t="inlineStr">
        <is>
          <t>Naturally fermented (residual)</t>
        </is>
      </c>
      <c r="V216" s="15" t="inlineStr">
        <is>
          <t>Raw kombucha, 9 billion probiotics per bottle, gut health</t>
        </is>
      </c>
      <c r="W216" s="32" t="n"/>
      <c r="X216" s="32" t="n"/>
      <c r="Y216" s="32" t="n"/>
      <c r="Z216" s="32" t="n"/>
      <c r="AA216" s="15" t="inlineStr">
        <is>
          <t>High</t>
        </is>
      </c>
      <c r="AB216" s="15" t="inlineStr">
        <is>
          <t>Kombucha category leader</t>
        </is>
      </c>
      <c r="AC216" s="15" t="inlineStr">
        <is>
          <t>The original raw, probiotic kombucha</t>
        </is>
      </c>
      <c r="AD216" s="15" t="inlineStr">
        <is>
          <t>Authentic raw kombucha from the category pioneer.</t>
        </is>
      </c>
      <c r="AE216" s="32" t="n"/>
      <c r="AF216" s="34">
        <f>IF(AND(ISNUMBER($P216),ISNUMBER($AL216),$AL216&lt;&gt;0),ROUND($P216/$AL216*100,1),"")</f>
        <v/>
      </c>
      <c r="AG216" s="35">
        <f>IF(AND(ISNUMBER($S216),ISNUMBER($AL216),$AL216&lt;&gt;0),ROUND($S216/$AL216*100,2),"")</f>
        <v/>
      </c>
      <c r="AH216" s="34">
        <f>IF(AND(ISNUMBER($Q216),ISNUMBER($AL216),$AL216&lt;&gt;0),ROUND($Q216/$AL216*100,1),"")</f>
        <v/>
      </c>
      <c r="AI216" s="29">
        <f>IF(ISNUMBER($S216),IF($S216&lt;=1,"Yes","No"),"n/a")</f>
        <v/>
      </c>
      <c r="AJ216" s="29">
        <f>IF(ISNUMBER($S216),ROUND(MAX(0,MIN(100,100-$S216*2.5-IF(ISNUMBER($T216),$T216,0)*0.12+IF($S216&lt;=1,12,0))),0),"")</f>
        <v/>
      </c>
      <c r="AK216" s="29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29" t="n">
        <v>480</v>
      </c>
      <c r="AM216" s="30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GT's</t>
        </is>
      </c>
      <c r="B217" s="15" t="inlineStr">
        <is>
          <t>GT's Synergy Raw Kombucha | Strawberry Lemonade | 12-pack 480mL</t>
        </is>
      </c>
      <c r="C217" s="15" t="inlineStr">
        <is>
          <t>3) Functional beverage (still/sparkling)</t>
        </is>
      </c>
      <c r="D217" s="15" t="inlineStr">
        <is>
          <t>480 mL bottle</t>
        </is>
      </c>
      <c r="E217" s="29" t="n">
        <v>12</v>
      </c>
      <c r="F217" s="30" t="n"/>
      <c r="G217" s="31">
        <f>IF(AND(ISNUMBER($F217),ISNUMBER($E217),$E217&lt;&gt;0),$F217/$E217,"")</f>
        <v/>
      </c>
      <c r="H217" s="31">
        <f>IF(AND(ISNUMBER($F217),ISNUMBER($AL217),ISNUMBER($E217),($AL217*$E217)&lt;&gt;0),$F217/($AL217*$E217)*100,"")</f>
        <v/>
      </c>
      <c r="I217" s="32" t="n"/>
      <c r="J217" s="33" t="n"/>
      <c r="K217" s="31">
        <f>IF(AND(ISNUMBER($F217),ISNUMBER($J217)),$F217*(1-$J217),"")</f>
        <v/>
      </c>
      <c r="L217" s="32" t="n"/>
      <c r="M217" s="32" t="n"/>
      <c r="N217" s="31">
        <f>IF(ISNUMBER($F217),($F217-IF(ISNUMBER($AM217),$AM217,0))*(1-IF(ISNUMBER($J217),$J217,0)),"")</f>
        <v/>
      </c>
      <c r="O217" s="15" t="inlineStr">
        <is>
          <t>Strawberry Lemonade</t>
        </is>
      </c>
      <c r="P217" s="29" t="n">
        <v>14</v>
      </c>
      <c r="Q217" s="29" t="n">
        <v>10</v>
      </c>
      <c r="R217" s="15" t="inlineStr">
        <is>
          <t>Not listed</t>
        </is>
      </c>
      <c r="S217" s="29" t="n">
        <v>12</v>
      </c>
      <c r="T217" s="29" t="n">
        <v>50</v>
      </c>
      <c r="U217" s="15" t="inlineStr">
        <is>
          <t>Naturally fermented (residual)</t>
        </is>
      </c>
      <c r="V217" s="15" t="inlineStr">
        <is>
          <t>Raw kombucha, 9 billion probiotics per bottle, gut health</t>
        </is>
      </c>
      <c r="W217" s="32" t="n"/>
      <c r="X217" s="32" t="n"/>
      <c r="Y217" s="32" t="n"/>
      <c r="Z217" s="32" t="n"/>
      <c r="AA217" s="15" t="inlineStr">
        <is>
          <t>High</t>
        </is>
      </c>
      <c r="AB217" s="15" t="inlineStr">
        <is>
          <t>Kombucha category leader</t>
        </is>
      </c>
      <c r="AC217" s="15" t="inlineStr">
        <is>
          <t>The original raw, probiotic kombucha</t>
        </is>
      </c>
      <c r="AD217" s="15" t="inlineStr">
        <is>
          <t>Authentic raw kombucha from the category pioneer.</t>
        </is>
      </c>
      <c r="AE217" s="32" t="n"/>
      <c r="AF217" s="34">
        <f>IF(AND(ISNUMBER($P217),ISNUMBER($AL217),$AL217&lt;&gt;0),ROUND($P217/$AL217*100,1),"")</f>
        <v/>
      </c>
      <c r="AG217" s="35">
        <f>IF(AND(ISNUMBER($S217),ISNUMBER($AL217),$AL217&lt;&gt;0),ROUND($S217/$AL217*100,2),"")</f>
        <v/>
      </c>
      <c r="AH217" s="34">
        <f>IF(AND(ISNUMBER($Q217),ISNUMBER($AL217),$AL217&lt;&gt;0),ROUND($Q217/$AL217*100,1),"")</f>
        <v/>
      </c>
      <c r="AI217" s="29">
        <f>IF(ISNUMBER($S217),IF($S217&lt;=1,"Yes","No"),"n/a")</f>
        <v/>
      </c>
      <c r="AJ217" s="29">
        <f>IF(ISNUMBER($S217),ROUND(MAX(0,MIN(100,100-$S217*2.5-IF(ISNUMBER($T217),$T217,0)*0.12+IF($S217&lt;=1,12,0))),0),"")</f>
        <v/>
      </c>
      <c r="AK217" s="29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29" t="n">
        <v>480</v>
      </c>
      <c r="AM217" s="30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GT's</t>
        </is>
      </c>
      <c r="B218" s="15" t="inlineStr">
        <is>
          <t>GT's Synergy Raw Kombucha | Strawberry Lemonade | 18-pack 480mL</t>
        </is>
      </c>
      <c r="C218" s="15" t="inlineStr">
        <is>
          <t>3) Functional beverage (still/sparkling)</t>
        </is>
      </c>
      <c r="D218" s="15" t="inlineStr">
        <is>
          <t>480 mL bottle</t>
        </is>
      </c>
      <c r="E218" s="29" t="n">
        <v>18</v>
      </c>
      <c r="F218" s="30" t="n"/>
      <c r="G218" s="31">
        <f>IF(AND(ISNUMBER($F218),ISNUMBER($E218),$E218&lt;&gt;0),$F218/$E218,"")</f>
        <v/>
      </c>
      <c r="H218" s="31">
        <f>IF(AND(ISNUMBER($F218),ISNUMBER($AL218),ISNUMBER($E218),($AL218*$E218)&lt;&gt;0),$F218/($AL218*$E218)*100,"")</f>
        <v/>
      </c>
      <c r="I218" s="32" t="n"/>
      <c r="J218" s="33" t="n"/>
      <c r="K218" s="31">
        <f>IF(AND(ISNUMBER($F218),ISNUMBER($J218)),$F218*(1-$J218),"")</f>
        <v/>
      </c>
      <c r="L218" s="32" t="n"/>
      <c r="M218" s="32" t="n"/>
      <c r="N218" s="31">
        <f>IF(ISNUMBER($F218),($F218-IF(ISNUMBER($AM218),$AM218,0))*(1-IF(ISNUMBER($J218),$J218,0)),"")</f>
        <v/>
      </c>
      <c r="O218" s="15" t="inlineStr">
        <is>
          <t>Strawberry Lemonade</t>
        </is>
      </c>
      <c r="P218" s="29" t="n">
        <v>14</v>
      </c>
      <c r="Q218" s="29" t="n">
        <v>10</v>
      </c>
      <c r="R218" s="15" t="inlineStr">
        <is>
          <t>Not listed</t>
        </is>
      </c>
      <c r="S218" s="29" t="n">
        <v>12</v>
      </c>
      <c r="T218" s="29" t="n">
        <v>50</v>
      </c>
      <c r="U218" s="15" t="inlineStr">
        <is>
          <t>Naturally fermented (residual)</t>
        </is>
      </c>
      <c r="V218" s="15" t="inlineStr">
        <is>
          <t>Raw kombucha, 9 billion probiotics per bottle, gut health</t>
        </is>
      </c>
      <c r="W218" s="32" t="n"/>
      <c r="X218" s="32" t="n"/>
      <c r="Y218" s="32" t="n"/>
      <c r="Z218" s="32" t="n"/>
      <c r="AA218" s="15" t="inlineStr">
        <is>
          <t>High</t>
        </is>
      </c>
      <c r="AB218" s="15" t="inlineStr">
        <is>
          <t>Kombucha category leader</t>
        </is>
      </c>
      <c r="AC218" s="15" t="inlineStr">
        <is>
          <t>The original raw, probiotic kombucha</t>
        </is>
      </c>
      <c r="AD218" s="15" t="inlineStr">
        <is>
          <t>Authentic raw kombucha from the category pioneer.</t>
        </is>
      </c>
      <c r="AE218" s="32" t="n"/>
      <c r="AF218" s="34">
        <f>IF(AND(ISNUMBER($P218),ISNUMBER($AL218),$AL218&lt;&gt;0),ROUND($P218/$AL218*100,1),"")</f>
        <v/>
      </c>
      <c r="AG218" s="35">
        <f>IF(AND(ISNUMBER($S218),ISNUMBER($AL218),$AL218&lt;&gt;0),ROUND($S218/$AL218*100,2),"")</f>
        <v/>
      </c>
      <c r="AH218" s="34">
        <f>IF(AND(ISNUMBER($Q218),ISNUMBER($AL218),$AL218&lt;&gt;0),ROUND($Q218/$AL218*100,1),"")</f>
        <v/>
      </c>
      <c r="AI218" s="29">
        <f>IF(ISNUMBER($S218),IF($S218&lt;=1,"Yes","No"),"n/a")</f>
        <v/>
      </c>
      <c r="AJ218" s="29">
        <f>IF(ISNUMBER($S218),ROUND(MAX(0,MIN(100,100-$S218*2.5-IF(ISNUMBER($T218),$T218,0)*0.12+IF($S218&lt;=1,12,0))),0),"")</f>
        <v/>
      </c>
      <c r="AK218" s="29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29" t="n">
        <v>480</v>
      </c>
      <c r="AM218" s="30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GT's</t>
        </is>
      </c>
      <c r="B219" s="15" t="inlineStr">
        <is>
          <t>GT's Synergy Raw Kombucha | Strawberry Lemonade | 24-pack 480mL</t>
        </is>
      </c>
      <c r="C219" s="15" t="inlineStr">
        <is>
          <t>3) Functional beverage (still/sparkling)</t>
        </is>
      </c>
      <c r="D219" s="15" t="inlineStr">
        <is>
          <t>480 mL bottle</t>
        </is>
      </c>
      <c r="E219" s="29" t="n">
        <v>24</v>
      </c>
      <c r="F219" s="30" t="n"/>
      <c r="G219" s="31">
        <f>IF(AND(ISNUMBER($F219),ISNUMBER($E219),$E219&lt;&gt;0),$F219/$E219,"")</f>
        <v/>
      </c>
      <c r="H219" s="31">
        <f>IF(AND(ISNUMBER($F219),ISNUMBER($AL219),ISNUMBER($E219),($AL219*$E219)&lt;&gt;0),$F219/($AL219*$E219)*100,"")</f>
        <v/>
      </c>
      <c r="I219" s="32" t="n"/>
      <c r="J219" s="33" t="n"/>
      <c r="K219" s="31">
        <f>IF(AND(ISNUMBER($F219),ISNUMBER($J219)),$F219*(1-$J219),"")</f>
        <v/>
      </c>
      <c r="L219" s="32" t="n"/>
      <c r="M219" s="32" t="n"/>
      <c r="N219" s="31">
        <f>IF(ISNUMBER($F219),($F219-IF(ISNUMBER($AM219),$AM219,0))*(1-IF(ISNUMBER($J219),$J219,0)),"")</f>
        <v/>
      </c>
      <c r="O219" s="15" t="inlineStr">
        <is>
          <t>Strawberry Lemonade</t>
        </is>
      </c>
      <c r="P219" s="29" t="n">
        <v>14</v>
      </c>
      <c r="Q219" s="29" t="n">
        <v>10</v>
      </c>
      <c r="R219" s="15" t="inlineStr">
        <is>
          <t>Not listed</t>
        </is>
      </c>
      <c r="S219" s="29" t="n">
        <v>12</v>
      </c>
      <c r="T219" s="29" t="n">
        <v>50</v>
      </c>
      <c r="U219" s="15" t="inlineStr">
        <is>
          <t>Naturally fermented (residual)</t>
        </is>
      </c>
      <c r="V219" s="15" t="inlineStr">
        <is>
          <t>Raw kombucha, 9 billion probiotics per bottle, gut health</t>
        </is>
      </c>
      <c r="W219" s="32" t="n"/>
      <c r="X219" s="32" t="n"/>
      <c r="Y219" s="32" t="n"/>
      <c r="Z219" s="32" t="n"/>
      <c r="AA219" s="15" t="inlineStr">
        <is>
          <t>High</t>
        </is>
      </c>
      <c r="AB219" s="15" t="inlineStr">
        <is>
          <t>Kombucha category leader</t>
        </is>
      </c>
      <c r="AC219" s="15" t="inlineStr">
        <is>
          <t>The original raw, probiotic kombucha</t>
        </is>
      </c>
      <c r="AD219" s="15" t="inlineStr">
        <is>
          <t>Authentic raw kombucha from the category pioneer.</t>
        </is>
      </c>
      <c r="AE219" s="32" t="n"/>
      <c r="AF219" s="34">
        <f>IF(AND(ISNUMBER($P219),ISNUMBER($AL219),$AL219&lt;&gt;0),ROUND($P219/$AL219*100,1),"")</f>
        <v/>
      </c>
      <c r="AG219" s="35">
        <f>IF(AND(ISNUMBER($S219),ISNUMBER($AL219),$AL219&lt;&gt;0),ROUND($S219/$AL219*100,2),"")</f>
        <v/>
      </c>
      <c r="AH219" s="34">
        <f>IF(AND(ISNUMBER($Q219),ISNUMBER($AL219),$AL219&lt;&gt;0),ROUND($Q219/$AL219*100,1),"")</f>
        <v/>
      </c>
      <c r="AI219" s="29">
        <f>IF(ISNUMBER($S219),IF($S219&lt;=1,"Yes","No"),"n/a")</f>
        <v/>
      </c>
      <c r="AJ219" s="29">
        <f>IF(ISNUMBER($S219),ROUND(MAX(0,MIN(100,100-$S219*2.5-IF(ISNUMBER($T219),$T219,0)*0.12+IF($S219&lt;=1,12,0))),0),"")</f>
        <v/>
      </c>
      <c r="AK219" s="29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29" t="n">
        <v>480</v>
      </c>
      <c r="AM219" s="30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GT's</t>
        </is>
      </c>
      <c r="B220" s="15" t="inlineStr">
        <is>
          <t>GT's Synergy Raw Kombucha | Cosmic Cranberry | single 480mL</t>
        </is>
      </c>
      <c r="C220" s="15" t="inlineStr">
        <is>
          <t>3) Functional beverage (still/sparkling)</t>
        </is>
      </c>
      <c r="D220" s="15" t="inlineStr">
        <is>
          <t>480 mL bottle</t>
        </is>
      </c>
      <c r="E220" s="29" t="n">
        <v>1</v>
      </c>
      <c r="F220" s="30" t="n"/>
      <c r="G220" s="31">
        <f>IF(AND(ISNUMBER($F220),ISNUMBER($E220),$E220&lt;&gt;0),$F220/$E220,"")</f>
        <v/>
      </c>
      <c r="H220" s="31">
        <f>IF(AND(ISNUMBER($F220),ISNUMBER($AL220),ISNUMBER($E220),($AL220*$E220)&lt;&gt;0),$F220/($AL220*$E220)*100,"")</f>
        <v/>
      </c>
      <c r="I220" s="32" t="n"/>
      <c r="J220" s="33" t="n"/>
      <c r="K220" s="31">
        <f>IF(AND(ISNUMBER($F220),ISNUMBER($J220)),$F220*(1-$J220),"")</f>
        <v/>
      </c>
      <c r="L220" s="32" t="n"/>
      <c r="M220" s="32" t="n"/>
      <c r="N220" s="31">
        <f>IF(ISNUMBER($F220),($F220-IF(ISNUMBER($AM220),$AM220,0))*(1-IF(ISNUMBER($J220),$J220,0)),"")</f>
        <v/>
      </c>
      <c r="O220" s="15" t="inlineStr">
        <is>
          <t>Cosmic Cranberry</t>
        </is>
      </c>
      <c r="P220" s="29" t="n">
        <v>14</v>
      </c>
      <c r="Q220" s="29" t="n">
        <v>10</v>
      </c>
      <c r="R220" s="15" t="inlineStr">
        <is>
          <t>Not listed</t>
        </is>
      </c>
      <c r="S220" s="29" t="n">
        <v>12</v>
      </c>
      <c r="T220" s="29" t="n">
        <v>50</v>
      </c>
      <c r="U220" s="15" t="inlineStr">
        <is>
          <t>Naturally fermented (residual)</t>
        </is>
      </c>
      <c r="V220" s="15" t="inlineStr">
        <is>
          <t>Raw kombucha, 9 billion probiotics per bottle, gut health</t>
        </is>
      </c>
      <c r="W220" s="32" t="n"/>
      <c r="X220" s="32" t="n"/>
      <c r="Y220" s="32" t="n"/>
      <c r="Z220" s="32" t="n"/>
      <c r="AA220" s="15" t="inlineStr">
        <is>
          <t>High</t>
        </is>
      </c>
      <c r="AB220" s="15" t="inlineStr">
        <is>
          <t>Kombucha category leader</t>
        </is>
      </c>
      <c r="AC220" s="15" t="inlineStr">
        <is>
          <t>The original raw, probiotic kombucha</t>
        </is>
      </c>
      <c r="AD220" s="15" t="inlineStr">
        <is>
          <t>Authentic raw kombucha from the category pioneer.</t>
        </is>
      </c>
      <c r="AE220" s="32" t="n"/>
      <c r="AF220" s="34">
        <f>IF(AND(ISNUMBER($P220),ISNUMBER($AL220),$AL220&lt;&gt;0),ROUND($P220/$AL220*100,1),"")</f>
        <v/>
      </c>
      <c r="AG220" s="35">
        <f>IF(AND(ISNUMBER($S220),ISNUMBER($AL220),$AL220&lt;&gt;0),ROUND($S220/$AL220*100,2),"")</f>
        <v/>
      </c>
      <c r="AH220" s="34">
        <f>IF(AND(ISNUMBER($Q220),ISNUMBER($AL220),$AL220&lt;&gt;0),ROUND($Q220/$AL220*100,1),"")</f>
        <v/>
      </c>
      <c r="AI220" s="29">
        <f>IF(ISNUMBER($S220),IF($S220&lt;=1,"Yes","No"),"n/a")</f>
        <v/>
      </c>
      <c r="AJ220" s="29">
        <f>IF(ISNUMBER($S220),ROUND(MAX(0,MIN(100,100-$S220*2.5-IF(ISNUMBER($T220),$T220,0)*0.12+IF($S220&lt;=1,12,0))),0),"")</f>
        <v/>
      </c>
      <c r="AK220" s="29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29" t="n">
        <v>480</v>
      </c>
      <c r="AM220" s="30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GT's</t>
        </is>
      </c>
      <c r="B221" s="15" t="inlineStr">
        <is>
          <t>GT's Synergy Raw Kombucha | Cosmic Cranberry | 8-pack 480mL</t>
        </is>
      </c>
      <c r="C221" s="15" t="inlineStr">
        <is>
          <t>3) Functional beverage (still/sparkling)</t>
        </is>
      </c>
      <c r="D221" s="15" t="inlineStr">
        <is>
          <t>480 mL bottle</t>
        </is>
      </c>
      <c r="E221" s="29" t="n">
        <v>8</v>
      </c>
      <c r="F221" s="30" t="n"/>
      <c r="G221" s="31">
        <f>IF(AND(ISNUMBER($F221),ISNUMBER($E221),$E221&lt;&gt;0),$F221/$E221,"")</f>
        <v/>
      </c>
      <c r="H221" s="31">
        <f>IF(AND(ISNUMBER($F221),ISNUMBER($AL221),ISNUMBER($E221),($AL221*$E221)&lt;&gt;0),$F221/($AL221*$E221)*100,"")</f>
        <v/>
      </c>
      <c r="I221" s="32" t="n"/>
      <c r="J221" s="33" t="n"/>
      <c r="K221" s="31">
        <f>IF(AND(ISNUMBER($F221),ISNUMBER($J221)),$F221*(1-$J221),"")</f>
        <v/>
      </c>
      <c r="L221" s="32" t="n"/>
      <c r="M221" s="32" t="n"/>
      <c r="N221" s="31">
        <f>IF(ISNUMBER($F221),($F221-IF(ISNUMBER($AM221),$AM221,0))*(1-IF(ISNUMBER($J221),$J221,0)),"")</f>
        <v/>
      </c>
      <c r="O221" s="15" t="inlineStr">
        <is>
          <t>Cosmic Cranberry</t>
        </is>
      </c>
      <c r="P221" s="29" t="n">
        <v>14</v>
      </c>
      <c r="Q221" s="29" t="n">
        <v>10</v>
      </c>
      <c r="R221" s="15" t="inlineStr">
        <is>
          <t>Not listed</t>
        </is>
      </c>
      <c r="S221" s="29" t="n">
        <v>12</v>
      </c>
      <c r="T221" s="29" t="n">
        <v>50</v>
      </c>
      <c r="U221" s="15" t="inlineStr">
        <is>
          <t>Naturally fermented (residual)</t>
        </is>
      </c>
      <c r="V221" s="15" t="inlineStr">
        <is>
          <t>Raw kombucha, 9 billion probiotics per bottle, gut health</t>
        </is>
      </c>
      <c r="W221" s="32" t="n"/>
      <c r="X221" s="32" t="n"/>
      <c r="Y221" s="32" t="n"/>
      <c r="Z221" s="32" t="n"/>
      <c r="AA221" s="15" t="inlineStr">
        <is>
          <t>High</t>
        </is>
      </c>
      <c r="AB221" s="15" t="inlineStr">
        <is>
          <t>Kombucha category leader</t>
        </is>
      </c>
      <c r="AC221" s="15" t="inlineStr">
        <is>
          <t>The original raw, probiotic kombucha</t>
        </is>
      </c>
      <c r="AD221" s="15" t="inlineStr">
        <is>
          <t>Authentic raw kombucha from the category pioneer.</t>
        </is>
      </c>
      <c r="AE221" s="32" t="n"/>
      <c r="AF221" s="34">
        <f>IF(AND(ISNUMBER($P221),ISNUMBER($AL221),$AL221&lt;&gt;0),ROUND($P221/$AL221*100,1),"")</f>
        <v/>
      </c>
      <c r="AG221" s="35">
        <f>IF(AND(ISNUMBER($S221),ISNUMBER($AL221),$AL221&lt;&gt;0),ROUND($S221/$AL221*100,2),"")</f>
        <v/>
      </c>
      <c r="AH221" s="34">
        <f>IF(AND(ISNUMBER($Q221),ISNUMBER($AL221),$AL221&lt;&gt;0),ROUND($Q221/$AL221*100,1),"")</f>
        <v/>
      </c>
      <c r="AI221" s="29">
        <f>IF(ISNUMBER($S221),IF($S221&lt;=1,"Yes","No"),"n/a")</f>
        <v/>
      </c>
      <c r="AJ221" s="29">
        <f>IF(ISNUMBER($S221),ROUND(MAX(0,MIN(100,100-$S221*2.5-IF(ISNUMBER($T221),$T221,0)*0.12+IF($S221&lt;=1,12,0))),0),"")</f>
        <v/>
      </c>
      <c r="AK221" s="29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29" t="n">
        <v>480</v>
      </c>
      <c r="AM221" s="30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GT's</t>
        </is>
      </c>
      <c r="B222" s="15" t="inlineStr">
        <is>
          <t>GT's Synergy Raw Kombucha | Cosmic Cranberry | 12-pack 480mL</t>
        </is>
      </c>
      <c r="C222" s="15" t="inlineStr">
        <is>
          <t>3) Functional beverage (still/sparkling)</t>
        </is>
      </c>
      <c r="D222" s="15" t="inlineStr">
        <is>
          <t>480 mL bottle</t>
        </is>
      </c>
      <c r="E222" s="29" t="n">
        <v>12</v>
      </c>
      <c r="F222" s="30" t="n"/>
      <c r="G222" s="31">
        <f>IF(AND(ISNUMBER($F222),ISNUMBER($E222),$E222&lt;&gt;0),$F222/$E222,"")</f>
        <v/>
      </c>
      <c r="H222" s="31">
        <f>IF(AND(ISNUMBER($F222),ISNUMBER($AL222),ISNUMBER($E222),($AL222*$E222)&lt;&gt;0),$F222/($AL222*$E222)*100,"")</f>
        <v/>
      </c>
      <c r="I222" s="32" t="n"/>
      <c r="J222" s="33" t="n"/>
      <c r="K222" s="31">
        <f>IF(AND(ISNUMBER($F222),ISNUMBER($J222)),$F222*(1-$J222),"")</f>
        <v/>
      </c>
      <c r="L222" s="32" t="n"/>
      <c r="M222" s="32" t="n"/>
      <c r="N222" s="31">
        <f>IF(ISNUMBER($F222),($F222-IF(ISNUMBER($AM222),$AM222,0))*(1-IF(ISNUMBER($J222),$J222,0)),"")</f>
        <v/>
      </c>
      <c r="O222" s="15" t="inlineStr">
        <is>
          <t>Cosmic Cranberry</t>
        </is>
      </c>
      <c r="P222" s="29" t="n">
        <v>14</v>
      </c>
      <c r="Q222" s="29" t="n">
        <v>10</v>
      </c>
      <c r="R222" s="15" t="inlineStr">
        <is>
          <t>Not listed</t>
        </is>
      </c>
      <c r="S222" s="29" t="n">
        <v>12</v>
      </c>
      <c r="T222" s="29" t="n">
        <v>50</v>
      </c>
      <c r="U222" s="15" t="inlineStr">
        <is>
          <t>Naturally fermented (residual)</t>
        </is>
      </c>
      <c r="V222" s="15" t="inlineStr">
        <is>
          <t>Raw kombucha, 9 billion probiotics per bottle, gut health</t>
        </is>
      </c>
      <c r="W222" s="32" t="n"/>
      <c r="X222" s="32" t="n"/>
      <c r="Y222" s="32" t="n"/>
      <c r="Z222" s="32" t="n"/>
      <c r="AA222" s="15" t="inlineStr">
        <is>
          <t>High</t>
        </is>
      </c>
      <c r="AB222" s="15" t="inlineStr">
        <is>
          <t>Kombucha category leader</t>
        </is>
      </c>
      <c r="AC222" s="15" t="inlineStr">
        <is>
          <t>The original raw, probiotic kombucha</t>
        </is>
      </c>
      <c r="AD222" s="15" t="inlineStr">
        <is>
          <t>Authentic raw kombucha from the category pioneer.</t>
        </is>
      </c>
      <c r="AE222" s="32" t="n"/>
      <c r="AF222" s="34">
        <f>IF(AND(ISNUMBER($P222),ISNUMBER($AL222),$AL222&lt;&gt;0),ROUND($P222/$AL222*100,1),"")</f>
        <v/>
      </c>
      <c r="AG222" s="35">
        <f>IF(AND(ISNUMBER($S222),ISNUMBER($AL222),$AL222&lt;&gt;0),ROUND($S222/$AL222*100,2),"")</f>
        <v/>
      </c>
      <c r="AH222" s="34">
        <f>IF(AND(ISNUMBER($Q222),ISNUMBER($AL222),$AL222&lt;&gt;0),ROUND($Q222/$AL222*100,1),"")</f>
        <v/>
      </c>
      <c r="AI222" s="29">
        <f>IF(ISNUMBER($S222),IF($S222&lt;=1,"Yes","No"),"n/a")</f>
        <v/>
      </c>
      <c r="AJ222" s="29">
        <f>IF(ISNUMBER($S222),ROUND(MAX(0,MIN(100,100-$S222*2.5-IF(ISNUMBER($T222),$T222,0)*0.12+IF($S222&lt;=1,12,0))),0),"")</f>
        <v/>
      </c>
      <c r="AK222" s="29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29" t="n">
        <v>480</v>
      </c>
      <c r="AM222" s="30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GT's</t>
        </is>
      </c>
      <c r="B223" s="15" t="inlineStr">
        <is>
          <t>GT's Synergy Raw Kombucha | Cosmic Cranberry | 18-pack 480mL</t>
        </is>
      </c>
      <c r="C223" s="15" t="inlineStr">
        <is>
          <t>3) Functional beverage (still/sparkling)</t>
        </is>
      </c>
      <c r="D223" s="15" t="inlineStr">
        <is>
          <t>480 mL bottle</t>
        </is>
      </c>
      <c r="E223" s="29" t="n">
        <v>18</v>
      </c>
      <c r="F223" s="30" t="n"/>
      <c r="G223" s="31">
        <f>IF(AND(ISNUMBER($F223),ISNUMBER($E223),$E223&lt;&gt;0),$F223/$E223,"")</f>
        <v/>
      </c>
      <c r="H223" s="31">
        <f>IF(AND(ISNUMBER($F223),ISNUMBER($AL223),ISNUMBER($E223),($AL223*$E223)&lt;&gt;0),$F223/($AL223*$E223)*100,"")</f>
        <v/>
      </c>
      <c r="I223" s="32" t="n"/>
      <c r="J223" s="33" t="n"/>
      <c r="K223" s="31">
        <f>IF(AND(ISNUMBER($F223),ISNUMBER($J223)),$F223*(1-$J223),"")</f>
        <v/>
      </c>
      <c r="L223" s="32" t="n"/>
      <c r="M223" s="32" t="n"/>
      <c r="N223" s="31">
        <f>IF(ISNUMBER($F223),($F223-IF(ISNUMBER($AM223),$AM223,0))*(1-IF(ISNUMBER($J223),$J223,0)),"")</f>
        <v/>
      </c>
      <c r="O223" s="15" t="inlineStr">
        <is>
          <t>Cosmic Cranberry</t>
        </is>
      </c>
      <c r="P223" s="29" t="n">
        <v>14</v>
      </c>
      <c r="Q223" s="29" t="n">
        <v>10</v>
      </c>
      <c r="R223" s="15" t="inlineStr">
        <is>
          <t>Not listed</t>
        </is>
      </c>
      <c r="S223" s="29" t="n">
        <v>12</v>
      </c>
      <c r="T223" s="29" t="n">
        <v>50</v>
      </c>
      <c r="U223" s="15" t="inlineStr">
        <is>
          <t>Naturally fermented (residual)</t>
        </is>
      </c>
      <c r="V223" s="15" t="inlineStr">
        <is>
          <t>Raw kombucha, 9 billion probiotics per bottle, gut health</t>
        </is>
      </c>
      <c r="W223" s="32" t="n"/>
      <c r="X223" s="32" t="n"/>
      <c r="Y223" s="32" t="n"/>
      <c r="Z223" s="32" t="n"/>
      <c r="AA223" s="15" t="inlineStr">
        <is>
          <t>High</t>
        </is>
      </c>
      <c r="AB223" s="15" t="inlineStr">
        <is>
          <t>Kombucha category leader</t>
        </is>
      </c>
      <c r="AC223" s="15" t="inlineStr">
        <is>
          <t>The original raw, probiotic kombucha</t>
        </is>
      </c>
      <c r="AD223" s="15" t="inlineStr">
        <is>
          <t>Authentic raw kombucha from the category pioneer.</t>
        </is>
      </c>
      <c r="AE223" s="32" t="n"/>
      <c r="AF223" s="34">
        <f>IF(AND(ISNUMBER($P223),ISNUMBER($AL223),$AL223&lt;&gt;0),ROUND($P223/$AL223*100,1),"")</f>
        <v/>
      </c>
      <c r="AG223" s="35">
        <f>IF(AND(ISNUMBER($S223),ISNUMBER($AL223),$AL223&lt;&gt;0),ROUND($S223/$AL223*100,2),"")</f>
        <v/>
      </c>
      <c r="AH223" s="34">
        <f>IF(AND(ISNUMBER($Q223),ISNUMBER($AL223),$AL223&lt;&gt;0),ROUND($Q223/$AL223*100,1),"")</f>
        <v/>
      </c>
      <c r="AI223" s="29">
        <f>IF(ISNUMBER($S223),IF($S223&lt;=1,"Yes","No"),"n/a")</f>
        <v/>
      </c>
      <c r="AJ223" s="29">
        <f>IF(ISNUMBER($S223),ROUND(MAX(0,MIN(100,100-$S223*2.5-IF(ISNUMBER($T223),$T223,0)*0.12+IF($S223&lt;=1,12,0))),0),"")</f>
        <v/>
      </c>
      <c r="AK223" s="29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29" t="n">
        <v>480</v>
      </c>
      <c r="AM223" s="30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GT's</t>
        </is>
      </c>
      <c r="B224" s="15" t="inlineStr">
        <is>
          <t>GT's Synergy Raw Kombucha | Cosmic Cranberry | 24-pack 480mL</t>
        </is>
      </c>
      <c r="C224" s="15" t="inlineStr">
        <is>
          <t>3) Functional beverage (still/sparkling)</t>
        </is>
      </c>
      <c r="D224" s="15" t="inlineStr">
        <is>
          <t>480 mL bottle</t>
        </is>
      </c>
      <c r="E224" s="29" t="n">
        <v>24</v>
      </c>
      <c r="F224" s="30" t="n"/>
      <c r="G224" s="31">
        <f>IF(AND(ISNUMBER($F224),ISNUMBER($E224),$E224&lt;&gt;0),$F224/$E224,"")</f>
        <v/>
      </c>
      <c r="H224" s="31">
        <f>IF(AND(ISNUMBER($F224),ISNUMBER($AL224),ISNUMBER($E224),($AL224*$E224)&lt;&gt;0),$F224/($AL224*$E224)*100,"")</f>
        <v/>
      </c>
      <c r="I224" s="32" t="n"/>
      <c r="J224" s="33" t="n"/>
      <c r="K224" s="31">
        <f>IF(AND(ISNUMBER($F224),ISNUMBER($J224)),$F224*(1-$J224),"")</f>
        <v/>
      </c>
      <c r="L224" s="32" t="n"/>
      <c r="M224" s="32" t="n"/>
      <c r="N224" s="31">
        <f>IF(ISNUMBER($F224),($F224-IF(ISNUMBER($AM224),$AM224,0))*(1-IF(ISNUMBER($J224),$J224,0)),"")</f>
        <v/>
      </c>
      <c r="O224" s="15" t="inlineStr">
        <is>
          <t>Cosmic Cranberry</t>
        </is>
      </c>
      <c r="P224" s="29" t="n">
        <v>14</v>
      </c>
      <c r="Q224" s="29" t="n">
        <v>10</v>
      </c>
      <c r="R224" s="15" t="inlineStr">
        <is>
          <t>Not listed</t>
        </is>
      </c>
      <c r="S224" s="29" t="n">
        <v>12</v>
      </c>
      <c r="T224" s="29" t="n">
        <v>50</v>
      </c>
      <c r="U224" s="15" t="inlineStr">
        <is>
          <t>Naturally fermented (residual)</t>
        </is>
      </c>
      <c r="V224" s="15" t="inlineStr">
        <is>
          <t>Raw kombucha, 9 billion probiotics per bottle, gut health</t>
        </is>
      </c>
      <c r="W224" s="32" t="n"/>
      <c r="X224" s="32" t="n"/>
      <c r="Y224" s="32" t="n"/>
      <c r="Z224" s="32" t="n"/>
      <c r="AA224" s="15" t="inlineStr">
        <is>
          <t>High</t>
        </is>
      </c>
      <c r="AB224" s="15" t="inlineStr">
        <is>
          <t>Kombucha category leader</t>
        </is>
      </c>
      <c r="AC224" s="15" t="inlineStr">
        <is>
          <t>The original raw, probiotic kombucha</t>
        </is>
      </c>
      <c r="AD224" s="15" t="inlineStr">
        <is>
          <t>Authentic raw kombucha from the category pioneer.</t>
        </is>
      </c>
      <c r="AE224" s="32" t="n"/>
      <c r="AF224" s="34">
        <f>IF(AND(ISNUMBER($P224),ISNUMBER($AL224),$AL224&lt;&gt;0),ROUND($P224/$AL224*100,1),"")</f>
        <v/>
      </c>
      <c r="AG224" s="35">
        <f>IF(AND(ISNUMBER($S224),ISNUMBER($AL224),$AL224&lt;&gt;0),ROUND($S224/$AL224*100,2),"")</f>
        <v/>
      </c>
      <c r="AH224" s="34">
        <f>IF(AND(ISNUMBER($Q224),ISNUMBER($AL224),$AL224&lt;&gt;0),ROUND($Q224/$AL224*100,1),"")</f>
        <v/>
      </c>
      <c r="AI224" s="29">
        <f>IF(ISNUMBER($S224),IF($S224&lt;=1,"Yes","No"),"n/a")</f>
        <v/>
      </c>
      <c r="AJ224" s="29">
        <f>IF(ISNUMBER($S224),ROUND(MAX(0,MIN(100,100-$S224*2.5-IF(ISNUMBER($T224),$T224,0)*0.12+IF($S224&lt;=1,12,0))),0),"")</f>
        <v/>
      </c>
      <c r="AK224" s="29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29" t="n">
        <v>480</v>
      </c>
      <c r="AM224" s="30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Health-Ade</t>
        </is>
      </c>
      <c r="B225" s="15" t="inlineStr">
        <is>
          <t>Health-Ade Kombucha | Pink Lady Apple | single 473mL</t>
        </is>
      </c>
      <c r="C225" s="15" t="inlineStr">
        <is>
          <t>3) Functional beverage (still/sparkling)</t>
        </is>
      </c>
      <c r="D225" s="15" t="inlineStr">
        <is>
          <t>473 mL bottle</t>
        </is>
      </c>
      <c r="E225" s="29" t="n">
        <v>1</v>
      </c>
      <c r="F225" s="30" t="n"/>
      <c r="G225" s="31">
        <f>IF(AND(ISNUMBER($F225),ISNUMBER($E225),$E225&lt;&gt;0),$F225/$E225,"")</f>
        <v/>
      </c>
      <c r="H225" s="31">
        <f>IF(AND(ISNUMBER($F225),ISNUMBER($AL225),ISNUMBER($E225),($AL225*$E225)&lt;&gt;0),$F225/($AL225*$E225)*100,"")</f>
        <v/>
      </c>
      <c r="I225" s="32" t="n"/>
      <c r="J225" s="33" t="n"/>
      <c r="K225" s="31">
        <f>IF(AND(ISNUMBER($F225),ISNUMBER($J225)),$F225*(1-$J225),"")</f>
        <v/>
      </c>
      <c r="L225" s="32" t="n"/>
      <c r="M225" s="32" t="n"/>
      <c r="N225" s="31">
        <f>IF(ISNUMBER($F225),($F225-IF(ISNUMBER($AM225),$AM225,0))*(1-IF(ISNUMBER($J225),$J225,0)),"")</f>
        <v/>
      </c>
      <c r="O225" s="15" t="inlineStr">
        <is>
          <t>Pink Lady Apple</t>
        </is>
      </c>
      <c r="P225" s="29" t="n">
        <v>15</v>
      </c>
      <c r="Q225" s="29" t="n">
        <v>10</v>
      </c>
      <c r="R225" s="15" t="inlineStr">
        <is>
          <t>Not listed</t>
        </is>
      </c>
      <c r="S225" s="29" t="n">
        <v>7</v>
      </c>
      <c r="T225" s="29" t="n">
        <v>35</v>
      </c>
      <c r="U225" s="15" t="inlineStr">
        <is>
          <t>Naturally fermented (residual)</t>
        </is>
      </c>
      <c r="V225" s="15" t="inlineStr">
        <is>
          <t>Probiotics, organic, gut health, glass-bottle quality</t>
        </is>
      </c>
      <c r="W225" s="32" t="n"/>
      <c r="X225" s="32" t="n"/>
      <c r="Y225" s="32" t="n"/>
      <c r="Z225" s="32" t="n"/>
      <c r="AA225" s="15" t="inlineStr">
        <is>
          <t>Medium</t>
        </is>
      </c>
      <c r="AB225" s="15" t="inlineStr">
        <is>
          <t>Premium kombucha; strong natural channel</t>
        </is>
      </c>
      <c r="AC225" s="15" t="inlineStr">
        <is>
          <t>Premium small-batch organic kombucha</t>
        </is>
      </c>
      <c r="AD225" s="15" t="inlineStr">
        <is>
          <t>Premium organic kombucha taste and quality cues.</t>
        </is>
      </c>
      <c r="AE225" s="32" t="n"/>
      <c r="AF225" s="34">
        <f>IF(AND(ISNUMBER($P225),ISNUMBER($AL225),$AL225&lt;&gt;0),ROUND($P225/$AL225*100,1),"")</f>
        <v/>
      </c>
      <c r="AG225" s="35">
        <f>IF(AND(ISNUMBER($S225),ISNUMBER($AL225),$AL225&lt;&gt;0),ROUND($S225/$AL225*100,2),"")</f>
        <v/>
      </c>
      <c r="AH225" s="34">
        <f>IF(AND(ISNUMBER($Q225),ISNUMBER($AL225),$AL225&lt;&gt;0),ROUND($Q225/$AL225*100,1),"")</f>
        <v/>
      </c>
      <c r="AI225" s="29">
        <f>IF(ISNUMBER($S225),IF($S225&lt;=1,"Yes","No"),"n/a")</f>
        <v/>
      </c>
      <c r="AJ225" s="29">
        <f>IF(ISNUMBER($S225),ROUND(MAX(0,MIN(100,100-$S225*2.5-IF(ISNUMBER($T225),$T225,0)*0.12+IF($S225&lt;=1,12,0))),0),"")</f>
        <v/>
      </c>
      <c r="AK225" s="29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29" t="n">
        <v>473</v>
      </c>
      <c r="AM225" s="30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Health-Ade</t>
        </is>
      </c>
      <c r="B226" s="15" t="inlineStr">
        <is>
          <t>Health-Ade Kombucha | Pink Lady Apple | 8-pack 473mL</t>
        </is>
      </c>
      <c r="C226" s="15" t="inlineStr">
        <is>
          <t>3) Functional beverage (still/sparkling)</t>
        </is>
      </c>
      <c r="D226" s="15" t="inlineStr">
        <is>
          <t>473 mL bottle</t>
        </is>
      </c>
      <c r="E226" s="29" t="n">
        <v>8</v>
      </c>
      <c r="F226" s="30" t="n"/>
      <c r="G226" s="31">
        <f>IF(AND(ISNUMBER($F226),ISNUMBER($E226),$E226&lt;&gt;0),$F226/$E226,"")</f>
        <v/>
      </c>
      <c r="H226" s="31">
        <f>IF(AND(ISNUMBER($F226),ISNUMBER($AL226),ISNUMBER($E226),($AL226*$E226)&lt;&gt;0),$F226/($AL226*$E226)*100,"")</f>
        <v/>
      </c>
      <c r="I226" s="32" t="n"/>
      <c r="J226" s="33" t="n"/>
      <c r="K226" s="31">
        <f>IF(AND(ISNUMBER($F226),ISNUMBER($J226)),$F226*(1-$J226),"")</f>
        <v/>
      </c>
      <c r="L226" s="32" t="n"/>
      <c r="M226" s="32" t="n"/>
      <c r="N226" s="31">
        <f>IF(ISNUMBER($F226),($F226-IF(ISNUMBER($AM226),$AM226,0))*(1-IF(ISNUMBER($J226),$J226,0)),"")</f>
        <v/>
      </c>
      <c r="O226" s="15" t="inlineStr">
        <is>
          <t>Pink Lady Apple</t>
        </is>
      </c>
      <c r="P226" s="29" t="n">
        <v>15</v>
      </c>
      <c r="Q226" s="29" t="n">
        <v>10</v>
      </c>
      <c r="R226" s="15" t="inlineStr">
        <is>
          <t>Not listed</t>
        </is>
      </c>
      <c r="S226" s="29" t="n">
        <v>7</v>
      </c>
      <c r="T226" s="29" t="n">
        <v>35</v>
      </c>
      <c r="U226" s="15" t="inlineStr">
        <is>
          <t>Naturally fermented (residual)</t>
        </is>
      </c>
      <c r="V226" s="15" t="inlineStr">
        <is>
          <t>Probiotics, organic, gut health, glass-bottle quality</t>
        </is>
      </c>
      <c r="W226" s="32" t="n"/>
      <c r="X226" s="32" t="n"/>
      <c r="Y226" s="32" t="n"/>
      <c r="Z226" s="32" t="n"/>
      <c r="AA226" s="15" t="inlineStr">
        <is>
          <t>Medium</t>
        </is>
      </c>
      <c r="AB226" s="15" t="inlineStr">
        <is>
          <t>Premium kombucha; strong natural channel</t>
        </is>
      </c>
      <c r="AC226" s="15" t="inlineStr">
        <is>
          <t>Premium small-batch organic kombucha</t>
        </is>
      </c>
      <c r="AD226" s="15" t="inlineStr">
        <is>
          <t>Premium organic kombucha taste and quality cues.</t>
        </is>
      </c>
      <c r="AE226" s="32" t="n"/>
      <c r="AF226" s="34">
        <f>IF(AND(ISNUMBER($P226),ISNUMBER($AL226),$AL226&lt;&gt;0),ROUND($P226/$AL226*100,1),"")</f>
        <v/>
      </c>
      <c r="AG226" s="35">
        <f>IF(AND(ISNUMBER($S226),ISNUMBER($AL226),$AL226&lt;&gt;0),ROUND($S226/$AL226*100,2),"")</f>
        <v/>
      </c>
      <c r="AH226" s="34">
        <f>IF(AND(ISNUMBER($Q226),ISNUMBER($AL226),$AL226&lt;&gt;0),ROUND($Q226/$AL226*100,1),"")</f>
        <v/>
      </c>
      <c r="AI226" s="29">
        <f>IF(ISNUMBER($S226),IF($S226&lt;=1,"Yes","No"),"n/a")</f>
        <v/>
      </c>
      <c r="AJ226" s="29">
        <f>IF(ISNUMBER($S226),ROUND(MAX(0,MIN(100,100-$S226*2.5-IF(ISNUMBER($T226),$T226,0)*0.12+IF($S226&lt;=1,12,0))),0),"")</f>
        <v/>
      </c>
      <c r="AK226" s="29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29" t="n">
        <v>473</v>
      </c>
      <c r="AM226" s="30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Health-Ade</t>
        </is>
      </c>
      <c r="B227" s="15" t="inlineStr">
        <is>
          <t>Health-Ade Kombucha | Pink Lady Apple | 12-pack 473mL</t>
        </is>
      </c>
      <c r="C227" s="15" t="inlineStr">
        <is>
          <t>3) Functional beverage (still/sparkling)</t>
        </is>
      </c>
      <c r="D227" s="15" t="inlineStr">
        <is>
          <t>473 mL bottle</t>
        </is>
      </c>
      <c r="E227" s="29" t="n">
        <v>12</v>
      </c>
      <c r="F227" s="30" t="n"/>
      <c r="G227" s="31">
        <f>IF(AND(ISNUMBER($F227),ISNUMBER($E227),$E227&lt;&gt;0),$F227/$E227,"")</f>
        <v/>
      </c>
      <c r="H227" s="31">
        <f>IF(AND(ISNUMBER($F227),ISNUMBER($AL227),ISNUMBER($E227),($AL227*$E227)&lt;&gt;0),$F227/($AL227*$E227)*100,"")</f>
        <v/>
      </c>
      <c r="I227" s="32" t="n"/>
      <c r="J227" s="33" t="n"/>
      <c r="K227" s="31">
        <f>IF(AND(ISNUMBER($F227),ISNUMBER($J227)),$F227*(1-$J227),"")</f>
        <v/>
      </c>
      <c r="L227" s="32" t="n"/>
      <c r="M227" s="32" t="n"/>
      <c r="N227" s="31">
        <f>IF(ISNUMBER($F227),($F227-IF(ISNUMBER($AM227),$AM227,0))*(1-IF(ISNUMBER($J227),$J227,0)),"")</f>
        <v/>
      </c>
      <c r="O227" s="15" t="inlineStr">
        <is>
          <t>Pink Lady Apple</t>
        </is>
      </c>
      <c r="P227" s="29" t="n">
        <v>15</v>
      </c>
      <c r="Q227" s="29" t="n">
        <v>10</v>
      </c>
      <c r="R227" s="15" t="inlineStr">
        <is>
          <t>Not listed</t>
        </is>
      </c>
      <c r="S227" s="29" t="n">
        <v>7</v>
      </c>
      <c r="T227" s="29" t="n">
        <v>35</v>
      </c>
      <c r="U227" s="15" t="inlineStr">
        <is>
          <t>Naturally fermented (residual)</t>
        </is>
      </c>
      <c r="V227" s="15" t="inlineStr">
        <is>
          <t>Probiotics, organic, gut health, glass-bottle quality</t>
        </is>
      </c>
      <c r="W227" s="32" t="n"/>
      <c r="X227" s="32" t="n"/>
      <c r="Y227" s="32" t="n"/>
      <c r="Z227" s="32" t="n"/>
      <c r="AA227" s="15" t="inlineStr">
        <is>
          <t>Medium</t>
        </is>
      </c>
      <c r="AB227" s="15" t="inlineStr">
        <is>
          <t>Premium kombucha; strong natural channel</t>
        </is>
      </c>
      <c r="AC227" s="15" t="inlineStr">
        <is>
          <t>Premium small-batch organic kombucha</t>
        </is>
      </c>
      <c r="AD227" s="15" t="inlineStr">
        <is>
          <t>Premium organic kombucha taste and quality cues.</t>
        </is>
      </c>
      <c r="AE227" s="32" t="n"/>
      <c r="AF227" s="34">
        <f>IF(AND(ISNUMBER($P227),ISNUMBER($AL227),$AL227&lt;&gt;0),ROUND($P227/$AL227*100,1),"")</f>
        <v/>
      </c>
      <c r="AG227" s="35">
        <f>IF(AND(ISNUMBER($S227),ISNUMBER($AL227),$AL227&lt;&gt;0),ROUND($S227/$AL227*100,2),"")</f>
        <v/>
      </c>
      <c r="AH227" s="34">
        <f>IF(AND(ISNUMBER($Q227),ISNUMBER($AL227),$AL227&lt;&gt;0),ROUND($Q227/$AL227*100,1),"")</f>
        <v/>
      </c>
      <c r="AI227" s="29">
        <f>IF(ISNUMBER($S227),IF($S227&lt;=1,"Yes","No"),"n/a")</f>
        <v/>
      </c>
      <c r="AJ227" s="29">
        <f>IF(ISNUMBER($S227),ROUND(MAX(0,MIN(100,100-$S227*2.5-IF(ISNUMBER($T227),$T227,0)*0.12+IF($S227&lt;=1,12,0))),0),"")</f>
        <v/>
      </c>
      <c r="AK227" s="29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29" t="n">
        <v>473</v>
      </c>
      <c r="AM227" s="30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Health-Ade</t>
        </is>
      </c>
      <c r="B228" s="15" t="inlineStr">
        <is>
          <t>Health-Ade Kombucha | Pink Lady Apple | 18-pack 473mL</t>
        </is>
      </c>
      <c r="C228" s="15" t="inlineStr">
        <is>
          <t>3) Functional beverage (still/sparkling)</t>
        </is>
      </c>
      <c r="D228" s="15" t="inlineStr">
        <is>
          <t>473 mL bottle</t>
        </is>
      </c>
      <c r="E228" s="29" t="n">
        <v>18</v>
      </c>
      <c r="F228" s="30" t="n"/>
      <c r="G228" s="31">
        <f>IF(AND(ISNUMBER($F228),ISNUMBER($E228),$E228&lt;&gt;0),$F228/$E228,"")</f>
        <v/>
      </c>
      <c r="H228" s="31">
        <f>IF(AND(ISNUMBER($F228),ISNUMBER($AL228),ISNUMBER($E228),($AL228*$E228)&lt;&gt;0),$F228/($AL228*$E228)*100,"")</f>
        <v/>
      </c>
      <c r="I228" s="32" t="n"/>
      <c r="J228" s="33" t="n"/>
      <c r="K228" s="31">
        <f>IF(AND(ISNUMBER($F228),ISNUMBER($J228)),$F228*(1-$J228),"")</f>
        <v/>
      </c>
      <c r="L228" s="32" t="n"/>
      <c r="M228" s="32" t="n"/>
      <c r="N228" s="31">
        <f>IF(ISNUMBER($F228),($F228-IF(ISNUMBER($AM228),$AM228,0))*(1-IF(ISNUMBER($J228),$J228,0)),"")</f>
        <v/>
      </c>
      <c r="O228" s="15" t="inlineStr">
        <is>
          <t>Pink Lady Apple</t>
        </is>
      </c>
      <c r="P228" s="29" t="n">
        <v>15</v>
      </c>
      <c r="Q228" s="29" t="n">
        <v>10</v>
      </c>
      <c r="R228" s="15" t="inlineStr">
        <is>
          <t>Not listed</t>
        </is>
      </c>
      <c r="S228" s="29" t="n">
        <v>7</v>
      </c>
      <c r="T228" s="29" t="n">
        <v>35</v>
      </c>
      <c r="U228" s="15" t="inlineStr">
        <is>
          <t>Naturally fermented (residual)</t>
        </is>
      </c>
      <c r="V228" s="15" t="inlineStr">
        <is>
          <t>Probiotics, organic, gut health, glass-bottle quality</t>
        </is>
      </c>
      <c r="W228" s="32" t="n"/>
      <c r="X228" s="32" t="n"/>
      <c r="Y228" s="32" t="n"/>
      <c r="Z228" s="32" t="n"/>
      <c r="AA228" s="15" t="inlineStr">
        <is>
          <t>Medium</t>
        </is>
      </c>
      <c r="AB228" s="15" t="inlineStr">
        <is>
          <t>Premium kombucha; strong natural channel</t>
        </is>
      </c>
      <c r="AC228" s="15" t="inlineStr">
        <is>
          <t>Premium small-batch organic kombucha</t>
        </is>
      </c>
      <c r="AD228" s="15" t="inlineStr">
        <is>
          <t>Premium organic kombucha taste and quality cues.</t>
        </is>
      </c>
      <c r="AE228" s="32" t="n"/>
      <c r="AF228" s="34">
        <f>IF(AND(ISNUMBER($P228),ISNUMBER($AL228),$AL228&lt;&gt;0),ROUND($P228/$AL228*100,1),"")</f>
        <v/>
      </c>
      <c r="AG228" s="35">
        <f>IF(AND(ISNUMBER($S228),ISNUMBER($AL228),$AL228&lt;&gt;0),ROUND($S228/$AL228*100,2),"")</f>
        <v/>
      </c>
      <c r="AH228" s="34">
        <f>IF(AND(ISNUMBER($Q228),ISNUMBER($AL228),$AL228&lt;&gt;0),ROUND($Q228/$AL228*100,1),"")</f>
        <v/>
      </c>
      <c r="AI228" s="29">
        <f>IF(ISNUMBER($S228),IF($S228&lt;=1,"Yes","No"),"n/a")</f>
        <v/>
      </c>
      <c r="AJ228" s="29">
        <f>IF(ISNUMBER($S228),ROUND(MAX(0,MIN(100,100-$S228*2.5-IF(ISNUMBER($T228),$T228,0)*0.12+IF($S228&lt;=1,12,0))),0),"")</f>
        <v/>
      </c>
      <c r="AK228" s="29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29" t="n">
        <v>473</v>
      </c>
      <c r="AM228" s="30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Health-Ade</t>
        </is>
      </c>
      <c r="B229" s="15" t="inlineStr">
        <is>
          <t>Health-Ade Kombucha | Pink Lady Apple | 24-pack 473mL</t>
        </is>
      </c>
      <c r="C229" s="15" t="inlineStr">
        <is>
          <t>3) Functional beverage (still/sparkling)</t>
        </is>
      </c>
      <c r="D229" s="15" t="inlineStr">
        <is>
          <t>473 mL bottle</t>
        </is>
      </c>
      <c r="E229" s="29" t="n">
        <v>24</v>
      </c>
      <c r="F229" s="30" t="n"/>
      <c r="G229" s="31">
        <f>IF(AND(ISNUMBER($F229),ISNUMBER($E229),$E229&lt;&gt;0),$F229/$E229,"")</f>
        <v/>
      </c>
      <c r="H229" s="31">
        <f>IF(AND(ISNUMBER($F229),ISNUMBER($AL229),ISNUMBER($E229),($AL229*$E229)&lt;&gt;0),$F229/($AL229*$E229)*100,"")</f>
        <v/>
      </c>
      <c r="I229" s="32" t="n"/>
      <c r="J229" s="33" t="n"/>
      <c r="K229" s="31">
        <f>IF(AND(ISNUMBER($F229),ISNUMBER($J229)),$F229*(1-$J229),"")</f>
        <v/>
      </c>
      <c r="L229" s="32" t="n"/>
      <c r="M229" s="32" t="n"/>
      <c r="N229" s="31">
        <f>IF(ISNUMBER($F229),($F229-IF(ISNUMBER($AM229),$AM229,0))*(1-IF(ISNUMBER($J229),$J229,0)),"")</f>
        <v/>
      </c>
      <c r="O229" s="15" t="inlineStr">
        <is>
          <t>Pink Lady Apple</t>
        </is>
      </c>
      <c r="P229" s="29" t="n">
        <v>15</v>
      </c>
      <c r="Q229" s="29" t="n">
        <v>10</v>
      </c>
      <c r="R229" s="15" t="inlineStr">
        <is>
          <t>Not listed</t>
        </is>
      </c>
      <c r="S229" s="29" t="n">
        <v>7</v>
      </c>
      <c r="T229" s="29" t="n">
        <v>35</v>
      </c>
      <c r="U229" s="15" t="inlineStr">
        <is>
          <t>Naturally fermented (residual)</t>
        </is>
      </c>
      <c r="V229" s="15" t="inlineStr">
        <is>
          <t>Probiotics, organic, gut health, glass-bottle quality</t>
        </is>
      </c>
      <c r="W229" s="32" t="n"/>
      <c r="X229" s="32" t="n"/>
      <c r="Y229" s="32" t="n"/>
      <c r="Z229" s="32" t="n"/>
      <c r="AA229" s="15" t="inlineStr">
        <is>
          <t>Medium</t>
        </is>
      </c>
      <c r="AB229" s="15" t="inlineStr">
        <is>
          <t>Premium kombucha; strong natural channel</t>
        </is>
      </c>
      <c r="AC229" s="15" t="inlineStr">
        <is>
          <t>Premium small-batch organic kombucha</t>
        </is>
      </c>
      <c r="AD229" s="15" t="inlineStr">
        <is>
          <t>Premium organic kombucha taste and quality cues.</t>
        </is>
      </c>
      <c r="AE229" s="32" t="n"/>
      <c r="AF229" s="34">
        <f>IF(AND(ISNUMBER($P229),ISNUMBER($AL229),$AL229&lt;&gt;0),ROUND($P229/$AL229*100,1),"")</f>
        <v/>
      </c>
      <c r="AG229" s="35">
        <f>IF(AND(ISNUMBER($S229),ISNUMBER($AL229),$AL229&lt;&gt;0),ROUND($S229/$AL229*100,2),"")</f>
        <v/>
      </c>
      <c r="AH229" s="34">
        <f>IF(AND(ISNUMBER($Q229),ISNUMBER($AL229),$AL229&lt;&gt;0),ROUND($Q229/$AL229*100,1),"")</f>
        <v/>
      </c>
      <c r="AI229" s="29">
        <f>IF(ISNUMBER($S229),IF($S229&lt;=1,"Yes","No"),"n/a")</f>
        <v/>
      </c>
      <c r="AJ229" s="29">
        <f>IF(ISNUMBER($S229),ROUND(MAX(0,MIN(100,100-$S229*2.5-IF(ISNUMBER($T229),$T229,0)*0.12+IF($S229&lt;=1,12,0))),0),"")</f>
        <v/>
      </c>
      <c r="AK229" s="29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29" t="n">
        <v>473</v>
      </c>
      <c r="AM229" s="30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Health-Ade</t>
        </is>
      </c>
      <c r="B230" s="15" t="inlineStr">
        <is>
          <t>Health-Ade Kombucha | Pomegranate | single 473mL</t>
        </is>
      </c>
      <c r="C230" s="15" t="inlineStr">
        <is>
          <t>3) Functional beverage (still/sparkling)</t>
        </is>
      </c>
      <c r="D230" s="15" t="inlineStr">
        <is>
          <t>473 mL bottle</t>
        </is>
      </c>
      <c r="E230" s="29" t="n">
        <v>1</v>
      </c>
      <c r="F230" s="30" t="n"/>
      <c r="G230" s="31">
        <f>IF(AND(ISNUMBER($F230),ISNUMBER($E230),$E230&lt;&gt;0),$F230/$E230,"")</f>
        <v/>
      </c>
      <c r="H230" s="31">
        <f>IF(AND(ISNUMBER($F230),ISNUMBER($AL230),ISNUMBER($E230),($AL230*$E230)&lt;&gt;0),$F230/($AL230*$E230)*100,"")</f>
        <v/>
      </c>
      <c r="I230" s="32" t="n"/>
      <c r="J230" s="33" t="n"/>
      <c r="K230" s="31">
        <f>IF(AND(ISNUMBER($F230),ISNUMBER($J230)),$F230*(1-$J230),"")</f>
        <v/>
      </c>
      <c r="L230" s="32" t="n"/>
      <c r="M230" s="32" t="n"/>
      <c r="N230" s="31">
        <f>IF(ISNUMBER($F230),($F230-IF(ISNUMBER($AM230),$AM230,0))*(1-IF(ISNUMBER($J230),$J230,0)),"")</f>
        <v/>
      </c>
      <c r="O230" s="15" t="inlineStr">
        <is>
          <t>Pomegranate</t>
        </is>
      </c>
      <c r="P230" s="29" t="n">
        <v>15</v>
      </c>
      <c r="Q230" s="29" t="n">
        <v>10</v>
      </c>
      <c r="R230" s="15" t="inlineStr">
        <is>
          <t>Not listed</t>
        </is>
      </c>
      <c r="S230" s="29" t="n">
        <v>7</v>
      </c>
      <c r="T230" s="29" t="n">
        <v>35</v>
      </c>
      <c r="U230" s="15" t="inlineStr">
        <is>
          <t>Naturally fermented (residual)</t>
        </is>
      </c>
      <c r="V230" s="15" t="inlineStr">
        <is>
          <t>Probiotics, organic, gut health, glass-bottle quality</t>
        </is>
      </c>
      <c r="W230" s="32" t="n"/>
      <c r="X230" s="32" t="n"/>
      <c r="Y230" s="32" t="n"/>
      <c r="Z230" s="32" t="n"/>
      <c r="AA230" s="15" t="inlineStr">
        <is>
          <t>Medium</t>
        </is>
      </c>
      <c r="AB230" s="15" t="inlineStr">
        <is>
          <t>Premium kombucha; strong natural channel</t>
        </is>
      </c>
      <c r="AC230" s="15" t="inlineStr">
        <is>
          <t>Premium small-batch organic kombucha</t>
        </is>
      </c>
      <c r="AD230" s="15" t="inlineStr">
        <is>
          <t>Premium organic kombucha taste and quality cues.</t>
        </is>
      </c>
      <c r="AE230" s="32" t="n"/>
      <c r="AF230" s="34">
        <f>IF(AND(ISNUMBER($P230),ISNUMBER($AL230),$AL230&lt;&gt;0),ROUND($P230/$AL230*100,1),"")</f>
        <v/>
      </c>
      <c r="AG230" s="35">
        <f>IF(AND(ISNUMBER($S230),ISNUMBER($AL230),$AL230&lt;&gt;0),ROUND($S230/$AL230*100,2),"")</f>
        <v/>
      </c>
      <c r="AH230" s="34">
        <f>IF(AND(ISNUMBER($Q230),ISNUMBER($AL230),$AL230&lt;&gt;0),ROUND($Q230/$AL230*100,1),"")</f>
        <v/>
      </c>
      <c r="AI230" s="29">
        <f>IF(ISNUMBER($S230),IF($S230&lt;=1,"Yes","No"),"n/a")</f>
        <v/>
      </c>
      <c r="AJ230" s="29">
        <f>IF(ISNUMBER($S230),ROUND(MAX(0,MIN(100,100-$S230*2.5-IF(ISNUMBER($T230),$T230,0)*0.12+IF($S230&lt;=1,12,0))),0),"")</f>
        <v/>
      </c>
      <c r="AK230" s="29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29" t="n">
        <v>473</v>
      </c>
      <c r="AM230" s="30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Health-Ade</t>
        </is>
      </c>
      <c r="B231" s="15" t="inlineStr">
        <is>
          <t>Health-Ade Kombucha | Pomegranate | 8-pack 473mL</t>
        </is>
      </c>
      <c r="C231" s="15" t="inlineStr">
        <is>
          <t>3) Functional beverage (still/sparkling)</t>
        </is>
      </c>
      <c r="D231" s="15" t="inlineStr">
        <is>
          <t>473 mL bottle</t>
        </is>
      </c>
      <c r="E231" s="29" t="n">
        <v>8</v>
      </c>
      <c r="F231" s="30" t="n"/>
      <c r="G231" s="31">
        <f>IF(AND(ISNUMBER($F231),ISNUMBER($E231),$E231&lt;&gt;0),$F231/$E231,"")</f>
        <v/>
      </c>
      <c r="H231" s="31">
        <f>IF(AND(ISNUMBER($F231),ISNUMBER($AL231),ISNUMBER($E231),($AL231*$E231)&lt;&gt;0),$F231/($AL231*$E231)*100,"")</f>
        <v/>
      </c>
      <c r="I231" s="32" t="n"/>
      <c r="J231" s="33" t="n"/>
      <c r="K231" s="31">
        <f>IF(AND(ISNUMBER($F231),ISNUMBER($J231)),$F231*(1-$J231),"")</f>
        <v/>
      </c>
      <c r="L231" s="32" t="n"/>
      <c r="M231" s="32" t="n"/>
      <c r="N231" s="31">
        <f>IF(ISNUMBER($F231),($F231-IF(ISNUMBER($AM231),$AM231,0))*(1-IF(ISNUMBER($J231),$J231,0)),"")</f>
        <v/>
      </c>
      <c r="O231" s="15" t="inlineStr">
        <is>
          <t>Pomegranate</t>
        </is>
      </c>
      <c r="P231" s="29" t="n">
        <v>15</v>
      </c>
      <c r="Q231" s="29" t="n">
        <v>10</v>
      </c>
      <c r="R231" s="15" t="inlineStr">
        <is>
          <t>Not listed</t>
        </is>
      </c>
      <c r="S231" s="29" t="n">
        <v>7</v>
      </c>
      <c r="T231" s="29" t="n">
        <v>35</v>
      </c>
      <c r="U231" s="15" t="inlineStr">
        <is>
          <t>Naturally fermented (residual)</t>
        </is>
      </c>
      <c r="V231" s="15" t="inlineStr">
        <is>
          <t>Probiotics, organic, gut health, glass-bottle quality</t>
        </is>
      </c>
      <c r="W231" s="32" t="n"/>
      <c r="X231" s="32" t="n"/>
      <c r="Y231" s="32" t="n"/>
      <c r="Z231" s="32" t="n"/>
      <c r="AA231" s="15" t="inlineStr">
        <is>
          <t>Medium</t>
        </is>
      </c>
      <c r="AB231" s="15" t="inlineStr">
        <is>
          <t>Premium kombucha; strong natural channel</t>
        </is>
      </c>
      <c r="AC231" s="15" t="inlineStr">
        <is>
          <t>Premium small-batch organic kombucha</t>
        </is>
      </c>
      <c r="AD231" s="15" t="inlineStr">
        <is>
          <t>Premium organic kombucha taste and quality cues.</t>
        </is>
      </c>
      <c r="AE231" s="32" t="n"/>
      <c r="AF231" s="34">
        <f>IF(AND(ISNUMBER($P231),ISNUMBER($AL231),$AL231&lt;&gt;0),ROUND($P231/$AL231*100,1),"")</f>
        <v/>
      </c>
      <c r="AG231" s="35">
        <f>IF(AND(ISNUMBER($S231),ISNUMBER($AL231),$AL231&lt;&gt;0),ROUND($S231/$AL231*100,2),"")</f>
        <v/>
      </c>
      <c r="AH231" s="34">
        <f>IF(AND(ISNUMBER($Q231),ISNUMBER($AL231),$AL231&lt;&gt;0),ROUND($Q231/$AL231*100,1),"")</f>
        <v/>
      </c>
      <c r="AI231" s="29">
        <f>IF(ISNUMBER($S231),IF($S231&lt;=1,"Yes","No"),"n/a")</f>
        <v/>
      </c>
      <c r="AJ231" s="29">
        <f>IF(ISNUMBER($S231),ROUND(MAX(0,MIN(100,100-$S231*2.5-IF(ISNUMBER($T231),$T231,0)*0.12+IF($S231&lt;=1,12,0))),0),"")</f>
        <v/>
      </c>
      <c r="AK231" s="29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29" t="n">
        <v>473</v>
      </c>
      <c r="AM231" s="30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Health-Ade</t>
        </is>
      </c>
      <c r="B232" s="15" t="inlineStr">
        <is>
          <t>Health-Ade Kombucha | Pomegranate | 12-pack 473mL</t>
        </is>
      </c>
      <c r="C232" s="15" t="inlineStr">
        <is>
          <t>3) Functional beverage (still/sparkling)</t>
        </is>
      </c>
      <c r="D232" s="15" t="inlineStr">
        <is>
          <t>473 mL bottle</t>
        </is>
      </c>
      <c r="E232" s="29" t="n">
        <v>12</v>
      </c>
      <c r="F232" s="30" t="n"/>
      <c r="G232" s="31">
        <f>IF(AND(ISNUMBER($F232),ISNUMBER($E232),$E232&lt;&gt;0),$F232/$E232,"")</f>
        <v/>
      </c>
      <c r="H232" s="31">
        <f>IF(AND(ISNUMBER($F232),ISNUMBER($AL232),ISNUMBER($E232),($AL232*$E232)&lt;&gt;0),$F232/($AL232*$E232)*100,"")</f>
        <v/>
      </c>
      <c r="I232" s="32" t="n"/>
      <c r="J232" s="33" t="n"/>
      <c r="K232" s="31">
        <f>IF(AND(ISNUMBER($F232),ISNUMBER($J232)),$F232*(1-$J232),"")</f>
        <v/>
      </c>
      <c r="L232" s="32" t="n"/>
      <c r="M232" s="32" t="n"/>
      <c r="N232" s="31">
        <f>IF(ISNUMBER($F232),($F232-IF(ISNUMBER($AM232),$AM232,0))*(1-IF(ISNUMBER($J232),$J232,0)),"")</f>
        <v/>
      </c>
      <c r="O232" s="15" t="inlineStr">
        <is>
          <t>Pomegranate</t>
        </is>
      </c>
      <c r="P232" s="29" t="n">
        <v>15</v>
      </c>
      <c r="Q232" s="29" t="n">
        <v>10</v>
      </c>
      <c r="R232" s="15" t="inlineStr">
        <is>
          <t>Not listed</t>
        </is>
      </c>
      <c r="S232" s="29" t="n">
        <v>7</v>
      </c>
      <c r="T232" s="29" t="n">
        <v>35</v>
      </c>
      <c r="U232" s="15" t="inlineStr">
        <is>
          <t>Naturally fermented (residual)</t>
        </is>
      </c>
      <c r="V232" s="15" t="inlineStr">
        <is>
          <t>Probiotics, organic, gut health, glass-bottle quality</t>
        </is>
      </c>
      <c r="W232" s="32" t="n"/>
      <c r="X232" s="32" t="n"/>
      <c r="Y232" s="32" t="n"/>
      <c r="Z232" s="32" t="n"/>
      <c r="AA232" s="15" t="inlineStr">
        <is>
          <t>Medium</t>
        </is>
      </c>
      <c r="AB232" s="15" t="inlineStr">
        <is>
          <t>Premium kombucha; strong natural channel</t>
        </is>
      </c>
      <c r="AC232" s="15" t="inlineStr">
        <is>
          <t>Premium small-batch organic kombucha</t>
        </is>
      </c>
      <c r="AD232" s="15" t="inlineStr">
        <is>
          <t>Premium organic kombucha taste and quality cues.</t>
        </is>
      </c>
      <c r="AE232" s="32" t="n"/>
      <c r="AF232" s="34">
        <f>IF(AND(ISNUMBER($P232),ISNUMBER($AL232),$AL232&lt;&gt;0),ROUND($P232/$AL232*100,1),"")</f>
        <v/>
      </c>
      <c r="AG232" s="35">
        <f>IF(AND(ISNUMBER($S232),ISNUMBER($AL232),$AL232&lt;&gt;0),ROUND($S232/$AL232*100,2),"")</f>
        <v/>
      </c>
      <c r="AH232" s="34">
        <f>IF(AND(ISNUMBER($Q232),ISNUMBER($AL232),$AL232&lt;&gt;0),ROUND($Q232/$AL232*100,1),"")</f>
        <v/>
      </c>
      <c r="AI232" s="29">
        <f>IF(ISNUMBER($S232),IF($S232&lt;=1,"Yes","No"),"n/a")</f>
        <v/>
      </c>
      <c r="AJ232" s="29">
        <f>IF(ISNUMBER($S232),ROUND(MAX(0,MIN(100,100-$S232*2.5-IF(ISNUMBER($T232),$T232,0)*0.12+IF($S232&lt;=1,12,0))),0),"")</f>
        <v/>
      </c>
      <c r="AK232" s="29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29" t="n">
        <v>473</v>
      </c>
      <c r="AM232" s="30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Health-Ade</t>
        </is>
      </c>
      <c r="B233" s="15" t="inlineStr">
        <is>
          <t>Health-Ade Kombucha | Pomegranate | 18-pack 473mL</t>
        </is>
      </c>
      <c r="C233" s="15" t="inlineStr">
        <is>
          <t>3) Functional beverage (still/sparkling)</t>
        </is>
      </c>
      <c r="D233" s="15" t="inlineStr">
        <is>
          <t>473 mL bottle</t>
        </is>
      </c>
      <c r="E233" s="29" t="n">
        <v>18</v>
      </c>
      <c r="F233" s="30" t="n"/>
      <c r="G233" s="31">
        <f>IF(AND(ISNUMBER($F233),ISNUMBER($E233),$E233&lt;&gt;0),$F233/$E233,"")</f>
        <v/>
      </c>
      <c r="H233" s="31">
        <f>IF(AND(ISNUMBER($F233),ISNUMBER($AL233),ISNUMBER($E233),($AL233*$E233)&lt;&gt;0),$F233/($AL233*$E233)*100,"")</f>
        <v/>
      </c>
      <c r="I233" s="32" t="n"/>
      <c r="J233" s="33" t="n"/>
      <c r="K233" s="31">
        <f>IF(AND(ISNUMBER($F233),ISNUMBER($J233)),$F233*(1-$J233),"")</f>
        <v/>
      </c>
      <c r="L233" s="32" t="n"/>
      <c r="M233" s="32" t="n"/>
      <c r="N233" s="31">
        <f>IF(ISNUMBER($F233),($F233-IF(ISNUMBER($AM233),$AM233,0))*(1-IF(ISNUMBER($J233),$J233,0)),"")</f>
        <v/>
      </c>
      <c r="O233" s="15" t="inlineStr">
        <is>
          <t>Pomegranate</t>
        </is>
      </c>
      <c r="P233" s="29" t="n">
        <v>15</v>
      </c>
      <c r="Q233" s="29" t="n">
        <v>10</v>
      </c>
      <c r="R233" s="15" t="inlineStr">
        <is>
          <t>Not listed</t>
        </is>
      </c>
      <c r="S233" s="29" t="n">
        <v>7</v>
      </c>
      <c r="T233" s="29" t="n">
        <v>35</v>
      </c>
      <c r="U233" s="15" t="inlineStr">
        <is>
          <t>Naturally fermented (residual)</t>
        </is>
      </c>
      <c r="V233" s="15" t="inlineStr">
        <is>
          <t>Probiotics, organic, gut health, glass-bottle quality</t>
        </is>
      </c>
      <c r="W233" s="32" t="n"/>
      <c r="X233" s="32" t="n"/>
      <c r="Y233" s="32" t="n"/>
      <c r="Z233" s="32" t="n"/>
      <c r="AA233" s="15" t="inlineStr">
        <is>
          <t>Medium</t>
        </is>
      </c>
      <c r="AB233" s="15" t="inlineStr">
        <is>
          <t>Premium kombucha; strong natural channel</t>
        </is>
      </c>
      <c r="AC233" s="15" t="inlineStr">
        <is>
          <t>Premium small-batch organic kombucha</t>
        </is>
      </c>
      <c r="AD233" s="15" t="inlineStr">
        <is>
          <t>Premium organic kombucha taste and quality cues.</t>
        </is>
      </c>
      <c r="AE233" s="32" t="n"/>
      <c r="AF233" s="34">
        <f>IF(AND(ISNUMBER($P233),ISNUMBER($AL233),$AL233&lt;&gt;0),ROUND($P233/$AL233*100,1),"")</f>
        <v/>
      </c>
      <c r="AG233" s="35">
        <f>IF(AND(ISNUMBER($S233),ISNUMBER($AL233),$AL233&lt;&gt;0),ROUND($S233/$AL233*100,2),"")</f>
        <v/>
      </c>
      <c r="AH233" s="34">
        <f>IF(AND(ISNUMBER($Q233),ISNUMBER($AL233),$AL233&lt;&gt;0),ROUND($Q233/$AL233*100,1),"")</f>
        <v/>
      </c>
      <c r="AI233" s="29">
        <f>IF(ISNUMBER($S233),IF($S233&lt;=1,"Yes","No"),"n/a")</f>
        <v/>
      </c>
      <c r="AJ233" s="29">
        <f>IF(ISNUMBER($S233),ROUND(MAX(0,MIN(100,100-$S233*2.5-IF(ISNUMBER($T233),$T233,0)*0.12+IF($S233&lt;=1,12,0))),0),"")</f>
        <v/>
      </c>
      <c r="AK233" s="29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29" t="n">
        <v>473</v>
      </c>
      <c r="AM233" s="30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Health-Ade</t>
        </is>
      </c>
      <c r="B234" s="15" t="inlineStr">
        <is>
          <t>Health-Ade Kombucha | Pomegranate | 24-pack 473mL</t>
        </is>
      </c>
      <c r="C234" s="15" t="inlineStr">
        <is>
          <t>3) Functional beverage (still/sparkling)</t>
        </is>
      </c>
      <c r="D234" s="15" t="inlineStr">
        <is>
          <t>473 mL bottle</t>
        </is>
      </c>
      <c r="E234" s="29" t="n">
        <v>24</v>
      </c>
      <c r="F234" s="30" t="n"/>
      <c r="G234" s="31">
        <f>IF(AND(ISNUMBER($F234),ISNUMBER($E234),$E234&lt;&gt;0),$F234/$E234,"")</f>
        <v/>
      </c>
      <c r="H234" s="31">
        <f>IF(AND(ISNUMBER($F234),ISNUMBER($AL234),ISNUMBER($E234),($AL234*$E234)&lt;&gt;0),$F234/($AL234*$E234)*100,"")</f>
        <v/>
      </c>
      <c r="I234" s="32" t="n"/>
      <c r="J234" s="33" t="n"/>
      <c r="K234" s="31">
        <f>IF(AND(ISNUMBER($F234),ISNUMBER($J234)),$F234*(1-$J234),"")</f>
        <v/>
      </c>
      <c r="L234" s="32" t="n"/>
      <c r="M234" s="32" t="n"/>
      <c r="N234" s="31">
        <f>IF(ISNUMBER($F234),($F234-IF(ISNUMBER($AM234),$AM234,0))*(1-IF(ISNUMBER($J234),$J234,0)),"")</f>
        <v/>
      </c>
      <c r="O234" s="15" t="inlineStr">
        <is>
          <t>Pomegranate</t>
        </is>
      </c>
      <c r="P234" s="29" t="n">
        <v>15</v>
      </c>
      <c r="Q234" s="29" t="n">
        <v>10</v>
      </c>
      <c r="R234" s="15" t="inlineStr">
        <is>
          <t>Not listed</t>
        </is>
      </c>
      <c r="S234" s="29" t="n">
        <v>7</v>
      </c>
      <c r="T234" s="29" t="n">
        <v>35</v>
      </c>
      <c r="U234" s="15" t="inlineStr">
        <is>
          <t>Naturally fermented (residual)</t>
        </is>
      </c>
      <c r="V234" s="15" t="inlineStr">
        <is>
          <t>Probiotics, organic, gut health, glass-bottle quality</t>
        </is>
      </c>
      <c r="W234" s="32" t="n"/>
      <c r="X234" s="32" t="n"/>
      <c r="Y234" s="32" t="n"/>
      <c r="Z234" s="32" t="n"/>
      <c r="AA234" s="15" t="inlineStr">
        <is>
          <t>Medium</t>
        </is>
      </c>
      <c r="AB234" s="15" t="inlineStr">
        <is>
          <t>Premium kombucha; strong natural channel</t>
        </is>
      </c>
      <c r="AC234" s="15" t="inlineStr">
        <is>
          <t>Premium small-batch organic kombucha</t>
        </is>
      </c>
      <c r="AD234" s="15" t="inlineStr">
        <is>
          <t>Premium organic kombucha taste and quality cues.</t>
        </is>
      </c>
      <c r="AE234" s="32" t="n"/>
      <c r="AF234" s="34">
        <f>IF(AND(ISNUMBER($P234),ISNUMBER($AL234),$AL234&lt;&gt;0),ROUND($P234/$AL234*100,1),"")</f>
        <v/>
      </c>
      <c r="AG234" s="35">
        <f>IF(AND(ISNUMBER($S234),ISNUMBER($AL234),$AL234&lt;&gt;0),ROUND($S234/$AL234*100,2),"")</f>
        <v/>
      </c>
      <c r="AH234" s="34">
        <f>IF(AND(ISNUMBER($Q234),ISNUMBER($AL234),$AL234&lt;&gt;0),ROUND($Q234/$AL234*100,1),"")</f>
        <v/>
      </c>
      <c r="AI234" s="29">
        <f>IF(ISNUMBER($S234),IF($S234&lt;=1,"Yes","No"),"n/a")</f>
        <v/>
      </c>
      <c r="AJ234" s="29">
        <f>IF(ISNUMBER($S234),ROUND(MAX(0,MIN(100,100-$S234*2.5-IF(ISNUMBER($T234),$T234,0)*0.12+IF($S234&lt;=1,12,0))),0),"")</f>
        <v/>
      </c>
      <c r="AK234" s="29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29" t="n">
        <v>473</v>
      </c>
      <c r="AM234" s="30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Health-Ade</t>
        </is>
      </c>
      <c r="B235" s="15" t="inlineStr">
        <is>
          <t>Health-Ade Kombucha | Ginger Lemon | single 473mL</t>
        </is>
      </c>
      <c r="C235" s="15" t="inlineStr">
        <is>
          <t>3) Functional beverage (still/sparkling)</t>
        </is>
      </c>
      <c r="D235" s="15" t="inlineStr">
        <is>
          <t>473 mL bottle</t>
        </is>
      </c>
      <c r="E235" s="29" t="n">
        <v>1</v>
      </c>
      <c r="F235" s="30" t="n"/>
      <c r="G235" s="31">
        <f>IF(AND(ISNUMBER($F235),ISNUMBER($E235),$E235&lt;&gt;0),$F235/$E235,"")</f>
        <v/>
      </c>
      <c r="H235" s="31">
        <f>IF(AND(ISNUMBER($F235),ISNUMBER($AL235),ISNUMBER($E235),($AL235*$E235)&lt;&gt;0),$F235/($AL235*$E235)*100,"")</f>
        <v/>
      </c>
      <c r="I235" s="32" t="n"/>
      <c r="J235" s="33" t="n"/>
      <c r="K235" s="31">
        <f>IF(AND(ISNUMBER($F235),ISNUMBER($J235)),$F235*(1-$J235),"")</f>
        <v/>
      </c>
      <c r="L235" s="32" t="n"/>
      <c r="M235" s="32" t="n"/>
      <c r="N235" s="31">
        <f>IF(ISNUMBER($F235),($F235-IF(ISNUMBER($AM235),$AM235,0))*(1-IF(ISNUMBER($J235),$J235,0)),"")</f>
        <v/>
      </c>
      <c r="O235" s="15" t="inlineStr">
        <is>
          <t>Ginger Lemon</t>
        </is>
      </c>
      <c r="P235" s="29" t="n">
        <v>15</v>
      </c>
      <c r="Q235" s="29" t="n">
        <v>10</v>
      </c>
      <c r="R235" s="15" t="inlineStr">
        <is>
          <t>Not listed</t>
        </is>
      </c>
      <c r="S235" s="29" t="n">
        <v>7</v>
      </c>
      <c r="T235" s="29" t="n">
        <v>35</v>
      </c>
      <c r="U235" s="15" t="inlineStr">
        <is>
          <t>Naturally fermented (residual)</t>
        </is>
      </c>
      <c r="V235" s="15" t="inlineStr">
        <is>
          <t>Probiotics, organic, gut health, glass-bottle quality</t>
        </is>
      </c>
      <c r="W235" s="32" t="n"/>
      <c r="X235" s="32" t="n"/>
      <c r="Y235" s="32" t="n"/>
      <c r="Z235" s="32" t="n"/>
      <c r="AA235" s="15" t="inlineStr">
        <is>
          <t>Medium</t>
        </is>
      </c>
      <c r="AB235" s="15" t="inlineStr">
        <is>
          <t>Premium kombucha; strong natural channel</t>
        </is>
      </c>
      <c r="AC235" s="15" t="inlineStr">
        <is>
          <t>Premium small-batch organic kombucha</t>
        </is>
      </c>
      <c r="AD235" s="15" t="inlineStr">
        <is>
          <t>Premium organic kombucha taste and quality cues.</t>
        </is>
      </c>
      <c r="AE235" s="32" t="n"/>
      <c r="AF235" s="34">
        <f>IF(AND(ISNUMBER($P235),ISNUMBER($AL235),$AL235&lt;&gt;0),ROUND($P235/$AL235*100,1),"")</f>
        <v/>
      </c>
      <c r="AG235" s="35">
        <f>IF(AND(ISNUMBER($S235),ISNUMBER($AL235),$AL235&lt;&gt;0),ROUND($S235/$AL235*100,2),"")</f>
        <v/>
      </c>
      <c r="AH235" s="34">
        <f>IF(AND(ISNUMBER($Q235),ISNUMBER($AL235),$AL235&lt;&gt;0),ROUND($Q235/$AL235*100,1),"")</f>
        <v/>
      </c>
      <c r="AI235" s="29">
        <f>IF(ISNUMBER($S235),IF($S235&lt;=1,"Yes","No"),"n/a")</f>
        <v/>
      </c>
      <c r="AJ235" s="29">
        <f>IF(ISNUMBER($S235),ROUND(MAX(0,MIN(100,100-$S235*2.5-IF(ISNUMBER($T235),$T235,0)*0.12+IF($S235&lt;=1,12,0))),0),"")</f>
        <v/>
      </c>
      <c r="AK235" s="29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29" t="n">
        <v>473</v>
      </c>
      <c r="AM235" s="30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Health-Ade</t>
        </is>
      </c>
      <c r="B236" s="15" t="inlineStr">
        <is>
          <t>Health-Ade Kombucha | Ginger Lemon | 8-pack 473mL</t>
        </is>
      </c>
      <c r="C236" s="15" t="inlineStr">
        <is>
          <t>3) Functional beverage (still/sparkling)</t>
        </is>
      </c>
      <c r="D236" s="15" t="inlineStr">
        <is>
          <t>473 mL bottle</t>
        </is>
      </c>
      <c r="E236" s="29" t="n">
        <v>8</v>
      </c>
      <c r="F236" s="30" t="n"/>
      <c r="G236" s="31">
        <f>IF(AND(ISNUMBER($F236),ISNUMBER($E236),$E236&lt;&gt;0),$F236/$E236,"")</f>
        <v/>
      </c>
      <c r="H236" s="31">
        <f>IF(AND(ISNUMBER($F236),ISNUMBER($AL236),ISNUMBER($E236),($AL236*$E236)&lt;&gt;0),$F236/($AL236*$E236)*100,"")</f>
        <v/>
      </c>
      <c r="I236" s="32" t="n"/>
      <c r="J236" s="33" t="n"/>
      <c r="K236" s="31">
        <f>IF(AND(ISNUMBER($F236),ISNUMBER($J236)),$F236*(1-$J236),"")</f>
        <v/>
      </c>
      <c r="L236" s="32" t="n"/>
      <c r="M236" s="32" t="n"/>
      <c r="N236" s="31">
        <f>IF(ISNUMBER($F236),($F236-IF(ISNUMBER($AM236),$AM236,0))*(1-IF(ISNUMBER($J236),$J236,0)),"")</f>
        <v/>
      </c>
      <c r="O236" s="15" t="inlineStr">
        <is>
          <t>Ginger Lemon</t>
        </is>
      </c>
      <c r="P236" s="29" t="n">
        <v>15</v>
      </c>
      <c r="Q236" s="29" t="n">
        <v>10</v>
      </c>
      <c r="R236" s="15" t="inlineStr">
        <is>
          <t>Not listed</t>
        </is>
      </c>
      <c r="S236" s="29" t="n">
        <v>7</v>
      </c>
      <c r="T236" s="29" t="n">
        <v>35</v>
      </c>
      <c r="U236" s="15" t="inlineStr">
        <is>
          <t>Naturally fermented (residual)</t>
        </is>
      </c>
      <c r="V236" s="15" t="inlineStr">
        <is>
          <t>Probiotics, organic, gut health, glass-bottle quality</t>
        </is>
      </c>
      <c r="W236" s="32" t="n"/>
      <c r="X236" s="32" t="n"/>
      <c r="Y236" s="32" t="n"/>
      <c r="Z236" s="32" t="n"/>
      <c r="AA236" s="15" t="inlineStr">
        <is>
          <t>Medium</t>
        </is>
      </c>
      <c r="AB236" s="15" t="inlineStr">
        <is>
          <t>Premium kombucha; strong natural channel</t>
        </is>
      </c>
      <c r="AC236" s="15" t="inlineStr">
        <is>
          <t>Premium small-batch organic kombucha</t>
        </is>
      </c>
      <c r="AD236" s="15" t="inlineStr">
        <is>
          <t>Premium organic kombucha taste and quality cues.</t>
        </is>
      </c>
      <c r="AE236" s="32" t="n"/>
      <c r="AF236" s="34">
        <f>IF(AND(ISNUMBER($P236),ISNUMBER($AL236),$AL236&lt;&gt;0),ROUND($P236/$AL236*100,1),"")</f>
        <v/>
      </c>
      <c r="AG236" s="35">
        <f>IF(AND(ISNUMBER($S236),ISNUMBER($AL236),$AL236&lt;&gt;0),ROUND($S236/$AL236*100,2),"")</f>
        <v/>
      </c>
      <c r="AH236" s="34">
        <f>IF(AND(ISNUMBER($Q236),ISNUMBER($AL236),$AL236&lt;&gt;0),ROUND($Q236/$AL236*100,1),"")</f>
        <v/>
      </c>
      <c r="AI236" s="29">
        <f>IF(ISNUMBER($S236),IF($S236&lt;=1,"Yes","No"),"n/a")</f>
        <v/>
      </c>
      <c r="AJ236" s="29">
        <f>IF(ISNUMBER($S236),ROUND(MAX(0,MIN(100,100-$S236*2.5-IF(ISNUMBER($T236),$T236,0)*0.12+IF($S236&lt;=1,12,0))),0),"")</f>
        <v/>
      </c>
      <c r="AK236" s="29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29" t="n">
        <v>473</v>
      </c>
      <c r="AM236" s="30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Health-Ade</t>
        </is>
      </c>
      <c r="B237" s="15" t="inlineStr">
        <is>
          <t>Health-Ade Kombucha | Ginger Lemon | 12-pack 473mL</t>
        </is>
      </c>
      <c r="C237" s="15" t="inlineStr">
        <is>
          <t>3) Functional beverage (still/sparkling)</t>
        </is>
      </c>
      <c r="D237" s="15" t="inlineStr">
        <is>
          <t>473 mL bottle</t>
        </is>
      </c>
      <c r="E237" s="29" t="n">
        <v>12</v>
      </c>
      <c r="F237" s="30" t="n"/>
      <c r="G237" s="31">
        <f>IF(AND(ISNUMBER($F237),ISNUMBER($E237),$E237&lt;&gt;0),$F237/$E237,"")</f>
        <v/>
      </c>
      <c r="H237" s="31">
        <f>IF(AND(ISNUMBER($F237),ISNUMBER($AL237),ISNUMBER($E237),($AL237*$E237)&lt;&gt;0),$F237/($AL237*$E237)*100,"")</f>
        <v/>
      </c>
      <c r="I237" s="32" t="n"/>
      <c r="J237" s="33" t="n"/>
      <c r="K237" s="31">
        <f>IF(AND(ISNUMBER($F237),ISNUMBER($J237)),$F237*(1-$J237),"")</f>
        <v/>
      </c>
      <c r="L237" s="32" t="n"/>
      <c r="M237" s="32" t="n"/>
      <c r="N237" s="31">
        <f>IF(ISNUMBER($F237),($F237-IF(ISNUMBER($AM237),$AM237,0))*(1-IF(ISNUMBER($J237),$J237,0)),"")</f>
        <v/>
      </c>
      <c r="O237" s="15" t="inlineStr">
        <is>
          <t>Ginger Lemon</t>
        </is>
      </c>
      <c r="P237" s="29" t="n">
        <v>15</v>
      </c>
      <c r="Q237" s="29" t="n">
        <v>10</v>
      </c>
      <c r="R237" s="15" t="inlineStr">
        <is>
          <t>Not listed</t>
        </is>
      </c>
      <c r="S237" s="29" t="n">
        <v>7</v>
      </c>
      <c r="T237" s="29" t="n">
        <v>35</v>
      </c>
      <c r="U237" s="15" t="inlineStr">
        <is>
          <t>Naturally fermented (residual)</t>
        </is>
      </c>
      <c r="V237" s="15" t="inlineStr">
        <is>
          <t>Probiotics, organic, gut health, glass-bottle quality</t>
        </is>
      </c>
      <c r="W237" s="32" t="n"/>
      <c r="X237" s="32" t="n"/>
      <c r="Y237" s="32" t="n"/>
      <c r="Z237" s="32" t="n"/>
      <c r="AA237" s="15" t="inlineStr">
        <is>
          <t>Medium</t>
        </is>
      </c>
      <c r="AB237" s="15" t="inlineStr">
        <is>
          <t>Premium kombucha; strong natural channel</t>
        </is>
      </c>
      <c r="AC237" s="15" t="inlineStr">
        <is>
          <t>Premium small-batch organic kombucha</t>
        </is>
      </c>
      <c r="AD237" s="15" t="inlineStr">
        <is>
          <t>Premium organic kombucha taste and quality cues.</t>
        </is>
      </c>
      <c r="AE237" s="32" t="n"/>
      <c r="AF237" s="34">
        <f>IF(AND(ISNUMBER($P237),ISNUMBER($AL237),$AL237&lt;&gt;0),ROUND($P237/$AL237*100,1),"")</f>
        <v/>
      </c>
      <c r="AG237" s="35">
        <f>IF(AND(ISNUMBER($S237),ISNUMBER($AL237),$AL237&lt;&gt;0),ROUND($S237/$AL237*100,2),"")</f>
        <v/>
      </c>
      <c r="AH237" s="34">
        <f>IF(AND(ISNUMBER($Q237),ISNUMBER($AL237),$AL237&lt;&gt;0),ROUND($Q237/$AL237*100,1),"")</f>
        <v/>
      </c>
      <c r="AI237" s="29">
        <f>IF(ISNUMBER($S237),IF($S237&lt;=1,"Yes","No"),"n/a")</f>
        <v/>
      </c>
      <c r="AJ237" s="29">
        <f>IF(ISNUMBER($S237),ROUND(MAX(0,MIN(100,100-$S237*2.5-IF(ISNUMBER($T237),$T237,0)*0.12+IF($S237&lt;=1,12,0))),0),"")</f>
        <v/>
      </c>
      <c r="AK237" s="29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29" t="n">
        <v>473</v>
      </c>
      <c r="AM237" s="30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Health-Ade</t>
        </is>
      </c>
      <c r="B238" s="15" t="inlineStr">
        <is>
          <t>Health-Ade Kombucha | Ginger Lemon | 18-pack 473mL</t>
        </is>
      </c>
      <c r="C238" s="15" t="inlineStr">
        <is>
          <t>3) Functional beverage (still/sparkling)</t>
        </is>
      </c>
      <c r="D238" s="15" t="inlineStr">
        <is>
          <t>473 mL bottle</t>
        </is>
      </c>
      <c r="E238" s="29" t="n">
        <v>18</v>
      </c>
      <c r="F238" s="30" t="n"/>
      <c r="G238" s="31">
        <f>IF(AND(ISNUMBER($F238),ISNUMBER($E238),$E238&lt;&gt;0),$F238/$E238,"")</f>
        <v/>
      </c>
      <c r="H238" s="31">
        <f>IF(AND(ISNUMBER($F238),ISNUMBER($AL238),ISNUMBER($E238),($AL238*$E238)&lt;&gt;0),$F238/($AL238*$E238)*100,"")</f>
        <v/>
      </c>
      <c r="I238" s="32" t="n"/>
      <c r="J238" s="33" t="n"/>
      <c r="K238" s="31">
        <f>IF(AND(ISNUMBER($F238),ISNUMBER($J238)),$F238*(1-$J238),"")</f>
        <v/>
      </c>
      <c r="L238" s="32" t="n"/>
      <c r="M238" s="32" t="n"/>
      <c r="N238" s="31">
        <f>IF(ISNUMBER($F238),($F238-IF(ISNUMBER($AM238),$AM238,0))*(1-IF(ISNUMBER($J238),$J238,0)),"")</f>
        <v/>
      </c>
      <c r="O238" s="15" t="inlineStr">
        <is>
          <t>Ginger Lemon</t>
        </is>
      </c>
      <c r="P238" s="29" t="n">
        <v>15</v>
      </c>
      <c r="Q238" s="29" t="n">
        <v>10</v>
      </c>
      <c r="R238" s="15" t="inlineStr">
        <is>
          <t>Not listed</t>
        </is>
      </c>
      <c r="S238" s="29" t="n">
        <v>7</v>
      </c>
      <c r="T238" s="29" t="n">
        <v>35</v>
      </c>
      <c r="U238" s="15" t="inlineStr">
        <is>
          <t>Naturally fermented (residual)</t>
        </is>
      </c>
      <c r="V238" s="15" t="inlineStr">
        <is>
          <t>Probiotics, organic, gut health, glass-bottle quality</t>
        </is>
      </c>
      <c r="W238" s="32" t="n"/>
      <c r="X238" s="32" t="n"/>
      <c r="Y238" s="32" t="n"/>
      <c r="Z238" s="32" t="n"/>
      <c r="AA238" s="15" t="inlineStr">
        <is>
          <t>Medium</t>
        </is>
      </c>
      <c r="AB238" s="15" t="inlineStr">
        <is>
          <t>Premium kombucha; strong natural channel</t>
        </is>
      </c>
      <c r="AC238" s="15" t="inlineStr">
        <is>
          <t>Premium small-batch organic kombucha</t>
        </is>
      </c>
      <c r="AD238" s="15" t="inlineStr">
        <is>
          <t>Premium organic kombucha taste and quality cues.</t>
        </is>
      </c>
      <c r="AE238" s="32" t="n"/>
      <c r="AF238" s="34">
        <f>IF(AND(ISNUMBER($P238),ISNUMBER($AL238),$AL238&lt;&gt;0),ROUND($P238/$AL238*100,1),"")</f>
        <v/>
      </c>
      <c r="AG238" s="35">
        <f>IF(AND(ISNUMBER($S238),ISNUMBER($AL238),$AL238&lt;&gt;0),ROUND($S238/$AL238*100,2),"")</f>
        <v/>
      </c>
      <c r="AH238" s="34">
        <f>IF(AND(ISNUMBER($Q238),ISNUMBER($AL238),$AL238&lt;&gt;0),ROUND($Q238/$AL238*100,1),"")</f>
        <v/>
      </c>
      <c r="AI238" s="29">
        <f>IF(ISNUMBER($S238),IF($S238&lt;=1,"Yes","No"),"n/a")</f>
        <v/>
      </c>
      <c r="AJ238" s="29">
        <f>IF(ISNUMBER($S238),ROUND(MAX(0,MIN(100,100-$S238*2.5-IF(ISNUMBER($T238),$T238,0)*0.12+IF($S238&lt;=1,12,0))),0),"")</f>
        <v/>
      </c>
      <c r="AK238" s="29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29" t="n">
        <v>473</v>
      </c>
      <c r="AM238" s="30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Health-Ade</t>
        </is>
      </c>
      <c r="B239" s="15" t="inlineStr">
        <is>
          <t>Health-Ade Kombucha | Ginger Lemon | 24-pack 473mL</t>
        </is>
      </c>
      <c r="C239" s="15" t="inlineStr">
        <is>
          <t>3) Functional beverage (still/sparkling)</t>
        </is>
      </c>
      <c r="D239" s="15" t="inlineStr">
        <is>
          <t>473 mL bottle</t>
        </is>
      </c>
      <c r="E239" s="29" t="n">
        <v>24</v>
      </c>
      <c r="F239" s="30" t="n"/>
      <c r="G239" s="31">
        <f>IF(AND(ISNUMBER($F239),ISNUMBER($E239),$E239&lt;&gt;0),$F239/$E239,"")</f>
        <v/>
      </c>
      <c r="H239" s="31">
        <f>IF(AND(ISNUMBER($F239),ISNUMBER($AL239),ISNUMBER($E239),($AL239*$E239)&lt;&gt;0),$F239/($AL239*$E239)*100,"")</f>
        <v/>
      </c>
      <c r="I239" s="32" t="n"/>
      <c r="J239" s="33" t="n"/>
      <c r="K239" s="31">
        <f>IF(AND(ISNUMBER($F239),ISNUMBER($J239)),$F239*(1-$J239),"")</f>
        <v/>
      </c>
      <c r="L239" s="32" t="n"/>
      <c r="M239" s="32" t="n"/>
      <c r="N239" s="31">
        <f>IF(ISNUMBER($F239),($F239-IF(ISNUMBER($AM239),$AM239,0))*(1-IF(ISNUMBER($J239),$J239,0)),"")</f>
        <v/>
      </c>
      <c r="O239" s="15" t="inlineStr">
        <is>
          <t>Ginger Lemon</t>
        </is>
      </c>
      <c r="P239" s="29" t="n">
        <v>15</v>
      </c>
      <c r="Q239" s="29" t="n">
        <v>10</v>
      </c>
      <c r="R239" s="15" t="inlineStr">
        <is>
          <t>Not listed</t>
        </is>
      </c>
      <c r="S239" s="29" t="n">
        <v>7</v>
      </c>
      <c r="T239" s="29" t="n">
        <v>35</v>
      </c>
      <c r="U239" s="15" t="inlineStr">
        <is>
          <t>Naturally fermented (residual)</t>
        </is>
      </c>
      <c r="V239" s="15" t="inlineStr">
        <is>
          <t>Probiotics, organic, gut health, glass-bottle quality</t>
        </is>
      </c>
      <c r="W239" s="32" t="n"/>
      <c r="X239" s="32" t="n"/>
      <c r="Y239" s="32" t="n"/>
      <c r="Z239" s="32" t="n"/>
      <c r="AA239" s="15" t="inlineStr">
        <is>
          <t>Medium</t>
        </is>
      </c>
      <c r="AB239" s="15" t="inlineStr">
        <is>
          <t>Premium kombucha; strong natural channel</t>
        </is>
      </c>
      <c r="AC239" s="15" t="inlineStr">
        <is>
          <t>Premium small-batch organic kombucha</t>
        </is>
      </c>
      <c r="AD239" s="15" t="inlineStr">
        <is>
          <t>Premium organic kombucha taste and quality cues.</t>
        </is>
      </c>
      <c r="AE239" s="32" t="n"/>
      <c r="AF239" s="34">
        <f>IF(AND(ISNUMBER($P239),ISNUMBER($AL239),$AL239&lt;&gt;0),ROUND($P239/$AL239*100,1),"")</f>
        <v/>
      </c>
      <c r="AG239" s="35">
        <f>IF(AND(ISNUMBER($S239),ISNUMBER($AL239),$AL239&lt;&gt;0),ROUND($S239/$AL239*100,2),"")</f>
        <v/>
      </c>
      <c r="AH239" s="34">
        <f>IF(AND(ISNUMBER($Q239),ISNUMBER($AL239),$AL239&lt;&gt;0),ROUND($Q239/$AL239*100,1),"")</f>
        <v/>
      </c>
      <c r="AI239" s="29">
        <f>IF(ISNUMBER($S239),IF($S239&lt;=1,"Yes","No"),"n/a")</f>
        <v/>
      </c>
      <c r="AJ239" s="29">
        <f>IF(ISNUMBER($S239),ROUND(MAX(0,MIN(100,100-$S239*2.5-IF(ISNUMBER($T239),$T239,0)*0.12+IF($S239&lt;=1,12,0))),0),"")</f>
        <v/>
      </c>
      <c r="AK239" s="29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29" t="n">
        <v>473</v>
      </c>
      <c r="AM239" s="30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Health-Ade</t>
        </is>
      </c>
      <c r="B240" s="15" t="inlineStr">
        <is>
          <t>Health-Ade Kombucha | Bubbly Rose | single 473mL</t>
        </is>
      </c>
      <c r="C240" s="15" t="inlineStr">
        <is>
          <t>3) Functional beverage (still/sparkling)</t>
        </is>
      </c>
      <c r="D240" s="15" t="inlineStr">
        <is>
          <t>473 mL bottle</t>
        </is>
      </c>
      <c r="E240" s="29" t="n">
        <v>1</v>
      </c>
      <c r="F240" s="30" t="n"/>
      <c r="G240" s="31">
        <f>IF(AND(ISNUMBER($F240),ISNUMBER($E240),$E240&lt;&gt;0),$F240/$E240,"")</f>
        <v/>
      </c>
      <c r="H240" s="31">
        <f>IF(AND(ISNUMBER($F240),ISNUMBER($AL240),ISNUMBER($E240),($AL240*$E240)&lt;&gt;0),$F240/($AL240*$E240)*100,"")</f>
        <v/>
      </c>
      <c r="I240" s="32" t="n"/>
      <c r="J240" s="33" t="n"/>
      <c r="K240" s="31">
        <f>IF(AND(ISNUMBER($F240),ISNUMBER($J240)),$F240*(1-$J240),"")</f>
        <v/>
      </c>
      <c r="L240" s="32" t="n"/>
      <c r="M240" s="32" t="n"/>
      <c r="N240" s="31">
        <f>IF(ISNUMBER($F240),($F240-IF(ISNUMBER($AM240),$AM240,0))*(1-IF(ISNUMBER($J240),$J240,0)),"")</f>
        <v/>
      </c>
      <c r="O240" s="15" t="inlineStr">
        <is>
          <t>Bubbly Rose</t>
        </is>
      </c>
      <c r="P240" s="29" t="n">
        <v>15</v>
      </c>
      <c r="Q240" s="29" t="n">
        <v>10</v>
      </c>
      <c r="R240" s="15" t="inlineStr">
        <is>
          <t>Not listed</t>
        </is>
      </c>
      <c r="S240" s="29" t="n">
        <v>7</v>
      </c>
      <c r="T240" s="29" t="n">
        <v>35</v>
      </c>
      <c r="U240" s="15" t="inlineStr">
        <is>
          <t>Naturally fermented (residual)</t>
        </is>
      </c>
      <c r="V240" s="15" t="inlineStr">
        <is>
          <t>Probiotics, organic, gut health, glass-bottle quality</t>
        </is>
      </c>
      <c r="W240" s="32" t="n"/>
      <c r="X240" s="32" t="n"/>
      <c r="Y240" s="32" t="n"/>
      <c r="Z240" s="32" t="n"/>
      <c r="AA240" s="15" t="inlineStr">
        <is>
          <t>Medium</t>
        </is>
      </c>
      <c r="AB240" s="15" t="inlineStr">
        <is>
          <t>Premium kombucha; strong natural channel</t>
        </is>
      </c>
      <c r="AC240" s="15" t="inlineStr">
        <is>
          <t>Premium small-batch organic kombucha</t>
        </is>
      </c>
      <c r="AD240" s="15" t="inlineStr">
        <is>
          <t>Premium organic kombucha taste and quality cues.</t>
        </is>
      </c>
      <c r="AE240" s="32" t="n"/>
      <c r="AF240" s="34">
        <f>IF(AND(ISNUMBER($P240),ISNUMBER($AL240),$AL240&lt;&gt;0),ROUND($P240/$AL240*100,1),"")</f>
        <v/>
      </c>
      <c r="AG240" s="35">
        <f>IF(AND(ISNUMBER($S240),ISNUMBER($AL240),$AL240&lt;&gt;0),ROUND($S240/$AL240*100,2),"")</f>
        <v/>
      </c>
      <c r="AH240" s="34">
        <f>IF(AND(ISNUMBER($Q240),ISNUMBER($AL240),$AL240&lt;&gt;0),ROUND($Q240/$AL240*100,1),"")</f>
        <v/>
      </c>
      <c r="AI240" s="29">
        <f>IF(ISNUMBER($S240),IF($S240&lt;=1,"Yes","No"),"n/a")</f>
        <v/>
      </c>
      <c r="AJ240" s="29">
        <f>IF(ISNUMBER($S240),ROUND(MAX(0,MIN(100,100-$S240*2.5-IF(ISNUMBER($T240),$T240,0)*0.12+IF($S240&lt;=1,12,0))),0),"")</f>
        <v/>
      </c>
      <c r="AK240" s="29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29" t="n">
        <v>473</v>
      </c>
      <c r="AM240" s="30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Health-Ade</t>
        </is>
      </c>
      <c r="B241" s="15" t="inlineStr">
        <is>
          <t>Health-Ade Kombucha | Bubbly Rose | 8-pack 473mL</t>
        </is>
      </c>
      <c r="C241" s="15" t="inlineStr">
        <is>
          <t>3) Functional beverage (still/sparkling)</t>
        </is>
      </c>
      <c r="D241" s="15" t="inlineStr">
        <is>
          <t>473 mL bottle</t>
        </is>
      </c>
      <c r="E241" s="29" t="n">
        <v>8</v>
      </c>
      <c r="F241" s="30" t="n"/>
      <c r="G241" s="31">
        <f>IF(AND(ISNUMBER($F241),ISNUMBER($E241),$E241&lt;&gt;0),$F241/$E241,"")</f>
        <v/>
      </c>
      <c r="H241" s="31">
        <f>IF(AND(ISNUMBER($F241),ISNUMBER($AL241),ISNUMBER($E241),($AL241*$E241)&lt;&gt;0),$F241/($AL241*$E241)*100,"")</f>
        <v/>
      </c>
      <c r="I241" s="32" t="n"/>
      <c r="J241" s="33" t="n"/>
      <c r="K241" s="31">
        <f>IF(AND(ISNUMBER($F241),ISNUMBER($J241)),$F241*(1-$J241),"")</f>
        <v/>
      </c>
      <c r="L241" s="32" t="n"/>
      <c r="M241" s="32" t="n"/>
      <c r="N241" s="31">
        <f>IF(ISNUMBER($F241),($F241-IF(ISNUMBER($AM241),$AM241,0))*(1-IF(ISNUMBER($J241),$J241,0)),"")</f>
        <v/>
      </c>
      <c r="O241" s="15" t="inlineStr">
        <is>
          <t>Bubbly Rose</t>
        </is>
      </c>
      <c r="P241" s="29" t="n">
        <v>15</v>
      </c>
      <c r="Q241" s="29" t="n">
        <v>10</v>
      </c>
      <c r="R241" s="15" t="inlineStr">
        <is>
          <t>Not listed</t>
        </is>
      </c>
      <c r="S241" s="29" t="n">
        <v>7</v>
      </c>
      <c r="T241" s="29" t="n">
        <v>35</v>
      </c>
      <c r="U241" s="15" t="inlineStr">
        <is>
          <t>Naturally fermented (residual)</t>
        </is>
      </c>
      <c r="V241" s="15" t="inlineStr">
        <is>
          <t>Probiotics, organic, gut health, glass-bottle quality</t>
        </is>
      </c>
      <c r="W241" s="32" t="n"/>
      <c r="X241" s="32" t="n"/>
      <c r="Y241" s="32" t="n"/>
      <c r="Z241" s="32" t="n"/>
      <c r="AA241" s="15" t="inlineStr">
        <is>
          <t>Medium</t>
        </is>
      </c>
      <c r="AB241" s="15" t="inlineStr">
        <is>
          <t>Premium kombucha; strong natural channel</t>
        </is>
      </c>
      <c r="AC241" s="15" t="inlineStr">
        <is>
          <t>Premium small-batch organic kombucha</t>
        </is>
      </c>
      <c r="AD241" s="15" t="inlineStr">
        <is>
          <t>Premium organic kombucha taste and quality cues.</t>
        </is>
      </c>
      <c r="AE241" s="32" t="n"/>
      <c r="AF241" s="34">
        <f>IF(AND(ISNUMBER($P241),ISNUMBER($AL241),$AL241&lt;&gt;0),ROUND($P241/$AL241*100,1),"")</f>
        <v/>
      </c>
      <c r="AG241" s="35">
        <f>IF(AND(ISNUMBER($S241),ISNUMBER($AL241),$AL241&lt;&gt;0),ROUND($S241/$AL241*100,2),"")</f>
        <v/>
      </c>
      <c r="AH241" s="34">
        <f>IF(AND(ISNUMBER($Q241),ISNUMBER($AL241),$AL241&lt;&gt;0),ROUND($Q241/$AL241*100,1),"")</f>
        <v/>
      </c>
      <c r="AI241" s="29">
        <f>IF(ISNUMBER($S241),IF($S241&lt;=1,"Yes","No"),"n/a")</f>
        <v/>
      </c>
      <c r="AJ241" s="29">
        <f>IF(ISNUMBER($S241),ROUND(MAX(0,MIN(100,100-$S241*2.5-IF(ISNUMBER($T241),$T241,0)*0.12+IF($S241&lt;=1,12,0))),0),"")</f>
        <v/>
      </c>
      <c r="AK241" s="29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29" t="n">
        <v>473</v>
      </c>
      <c r="AM241" s="30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Health-Ade</t>
        </is>
      </c>
      <c r="B242" s="15" t="inlineStr">
        <is>
          <t>Health-Ade Kombucha | Bubbly Rose | 12-pack 473mL</t>
        </is>
      </c>
      <c r="C242" s="15" t="inlineStr">
        <is>
          <t>3) Functional beverage (still/sparkling)</t>
        </is>
      </c>
      <c r="D242" s="15" t="inlineStr">
        <is>
          <t>473 mL bottle</t>
        </is>
      </c>
      <c r="E242" s="29" t="n">
        <v>12</v>
      </c>
      <c r="F242" s="30" t="n"/>
      <c r="G242" s="31">
        <f>IF(AND(ISNUMBER($F242),ISNUMBER($E242),$E242&lt;&gt;0),$F242/$E242,"")</f>
        <v/>
      </c>
      <c r="H242" s="31">
        <f>IF(AND(ISNUMBER($F242),ISNUMBER($AL242),ISNUMBER($E242),($AL242*$E242)&lt;&gt;0),$F242/($AL242*$E242)*100,"")</f>
        <v/>
      </c>
      <c r="I242" s="32" t="n"/>
      <c r="J242" s="33" t="n"/>
      <c r="K242" s="31">
        <f>IF(AND(ISNUMBER($F242),ISNUMBER($J242)),$F242*(1-$J242),"")</f>
        <v/>
      </c>
      <c r="L242" s="32" t="n"/>
      <c r="M242" s="32" t="n"/>
      <c r="N242" s="31">
        <f>IF(ISNUMBER($F242),($F242-IF(ISNUMBER($AM242),$AM242,0))*(1-IF(ISNUMBER($J242),$J242,0)),"")</f>
        <v/>
      </c>
      <c r="O242" s="15" t="inlineStr">
        <is>
          <t>Bubbly Rose</t>
        </is>
      </c>
      <c r="P242" s="29" t="n">
        <v>15</v>
      </c>
      <c r="Q242" s="29" t="n">
        <v>10</v>
      </c>
      <c r="R242" s="15" t="inlineStr">
        <is>
          <t>Not listed</t>
        </is>
      </c>
      <c r="S242" s="29" t="n">
        <v>7</v>
      </c>
      <c r="T242" s="29" t="n">
        <v>35</v>
      </c>
      <c r="U242" s="15" t="inlineStr">
        <is>
          <t>Naturally fermented (residual)</t>
        </is>
      </c>
      <c r="V242" s="15" t="inlineStr">
        <is>
          <t>Probiotics, organic, gut health, glass-bottle quality</t>
        </is>
      </c>
      <c r="W242" s="32" t="n"/>
      <c r="X242" s="32" t="n"/>
      <c r="Y242" s="32" t="n"/>
      <c r="Z242" s="32" t="n"/>
      <c r="AA242" s="15" t="inlineStr">
        <is>
          <t>Medium</t>
        </is>
      </c>
      <c r="AB242" s="15" t="inlineStr">
        <is>
          <t>Premium kombucha; strong natural channel</t>
        </is>
      </c>
      <c r="AC242" s="15" t="inlineStr">
        <is>
          <t>Premium small-batch organic kombucha</t>
        </is>
      </c>
      <c r="AD242" s="15" t="inlineStr">
        <is>
          <t>Premium organic kombucha taste and quality cues.</t>
        </is>
      </c>
      <c r="AE242" s="32" t="n"/>
      <c r="AF242" s="34">
        <f>IF(AND(ISNUMBER($P242),ISNUMBER($AL242),$AL242&lt;&gt;0),ROUND($P242/$AL242*100,1),"")</f>
        <v/>
      </c>
      <c r="AG242" s="35">
        <f>IF(AND(ISNUMBER($S242),ISNUMBER($AL242),$AL242&lt;&gt;0),ROUND($S242/$AL242*100,2),"")</f>
        <v/>
      </c>
      <c r="AH242" s="34">
        <f>IF(AND(ISNUMBER($Q242),ISNUMBER($AL242),$AL242&lt;&gt;0),ROUND($Q242/$AL242*100,1),"")</f>
        <v/>
      </c>
      <c r="AI242" s="29">
        <f>IF(ISNUMBER($S242),IF($S242&lt;=1,"Yes","No"),"n/a")</f>
        <v/>
      </c>
      <c r="AJ242" s="29">
        <f>IF(ISNUMBER($S242),ROUND(MAX(0,MIN(100,100-$S242*2.5-IF(ISNUMBER($T242),$T242,0)*0.12+IF($S242&lt;=1,12,0))),0),"")</f>
        <v/>
      </c>
      <c r="AK242" s="29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29" t="n">
        <v>473</v>
      </c>
      <c r="AM242" s="30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Health-Ade</t>
        </is>
      </c>
      <c r="B243" s="15" t="inlineStr">
        <is>
          <t>Health-Ade Kombucha | Bubbly Rose | 18-pack 473mL</t>
        </is>
      </c>
      <c r="C243" s="15" t="inlineStr">
        <is>
          <t>3) Functional beverage (still/sparkling)</t>
        </is>
      </c>
      <c r="D243" s="15" t="inlineStr">
        <is>
          <t>473 mL bottle</t>
        </is>
      </c>
      <c r="E243" s="29" t="n">
        <v>18</v>
      </c>
      <c r="F243" s="30" t="n"/>
      <c r="G243" s="31">
        <f>IF(AND(ISNUMBER($F243),ISNUMBER($E243),$E243&lt;&gt;0),$F243/$E243,"")</f>
        <v/>
      </c>
      <c r="H243" s="31">
        <f>IF(AND(ISNUMBER($F243),ISNUMBER($AL243),ISNUMBER($E243),($AL243*$E243)&lt;&gt;0),$F243/($AL243*$E243)*100,"")</f>
        <v/>
      </c>
      <c r="I243" s="32" t="n"/>
      <c r="J243" s="33" t="n"/>
      <c r="K243" s="31">
        <f>IF(AND(ISNUMBER($F243),ISNUMBER($J243)),$F243*(1-$J243),"")</f>
        <v/>
      </c>
      <c r="L243" s="32" t="n"/>
      <c r="M243" s="32" t="n"/>
      <c r="N243" s="31">
        <f>IF(ISNUMBER($F243),($F243-IF(ISNUMBER($AM243),$AM243,0))*(1-IF(ISNUMBER($J243),$J243,0)),"")</f>
        <v/>
      </c>
      <c r="O243" s="15" t="inlineStr">
        <is>
          <t>Bubbly Rose</t>
        </is>
      </c>
      <c r="P243" s="29" t="n">
        <v>15</v>
      </c>
      <c r="Q243" s="29" t="n">
        <v>10</v>
      </c>
      <c r="R243" s="15" t="inlineStr">
        <is>
          <t>Not listed</t>
        </is>
      </c>
      <c r="S243" s="29" t="n">
        <v>7</v>
      </c>
      <c r="T243" s="29" t="n">
        <v>35</v>
      </c>
      <c r="U243" s="15" t="inlineStr">
        <is>
          <t>Naturally fermented (residual)</t>
        </is>
      </c>
      <c r="V243" s="15" t="inlineStr">
        <is>
          <t>Probiotics, organic, gut health, glass-bottle quality</t>
        </is>
      </c>
      <c r="W243" s="32" t="n"/>
      <c r="X243" s="32" t="n"/>
      <c r="Y243" s="32" t="n"/>
      <c r="Z243" s="32" t="n"/>
      <c r="AA243" s="15" t="inlineStr">
        <is>
          <t>Medium</t>
        </is>
      </c>
      <c r="AB243" s="15" t="inlineStr">
        <is>
          <t>Premium kombucha; strong natural channel</t>
        </is>
      </c>
      <c r="AC243" s="15" t="inlineStr">
        <is>
          <t>Premium small-batch organic kombucha</t>
        </is>
      </c>
      <c r="AD243" s="15" t="inlineStr">
        <is>
          <t>Premium organic kombucha taste and quality cues.</t>
        </is>
      </c>
      <c r="AE243" s="32" t="n"/>
      <c r="AF243" s="34">
        <f>IF(AND(ISNUMBER($P243),ISNUMBER($AL243),$AL243&lt;&gt;0),ROUND($P243/$AL243*100,1),"")</f>
        <v/>
      </c>
      <c r="AG243" s="35">
        <f>IF(AND(ISNUMBER($S243),ISNUMBER($AL243),$AL243&lt;&gt;0),ROUND($S243/$AL243*100,2),"")</f>
        <v/>
      </c>
      <c r="AH243" s="34">
        <f>IF(AND(ISNUMBER($Q243),ISNUMBER($AL243),$AL243&lt;&gt;0),ROUND($Q243/$AL243*100,1),"")</f>
        <v/>
      </c>
      <c r="AI243" s="29">
        <f>IF(ISNUMBER($S243),IF($S243&lt;=1,"Yes","No"),"n/a")</f>
        <v/>
      </c>
      <c r="AJ243" s="29">
        <f>IF(ISNUMBER($S243),ROUND(MAX(0,MIN(100,100-$S243*2.5-IF(ISNUMBER($T243),$T243,0)*0.12+IF($S243&lt;=1,12,0))),0),"")</f>
        <v/>
      </c>
      <c r="AK243" s="29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29" t="n">
        <v>473</v>
      </c>
      <c r="AM243" s="30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Health-Ade</t>
        </is>
      </c>
      <c r="B244" s="15" t="inlineStr">
        <is>
          <t>Health-Ade Kombucha | Bubbly Rose | 24-pack 473mL</t>
        </is>
      </c>
      <c r="C244" s="15" t="inlineStr">
        <is>
          <t>3) Functional beverage (still/sparkling)</t>
        </is>
      </c>
      <c r="D244" s="15" t="inlineStr">
        <is>
          <t>473 mL bottle</t>
        </is>
      </c>
      <c r="E244" s="29" t="n">
        <v>24</v>
      </c>
      <c r="F244" s="30" t="n"/>
      <c r="G244" s="31">
        <f>IF(AND(ISNUMBER($F244),ISNUMBER($E244),$E244&lt;&gt;0),$F244/$E244,"")</f>
        <v/>
      </c>
      <c r="H244" s="31">
        <f>IF(AND(ISNUMBER($F244),ISNUMBER($AL244),ISNUMBER($E244),($AL244*$E244)&lt;&gt;0),$F244/($AL244*$E244)*100,"")</f>
        <v/>
      </c>
      <c r="I244" s="32" t="n"/>
      <c r="J244" s="33" t="n"/>
      <c r="K244" s="31">
        <f>IF(AND(ISNUMBER($F244),ISNUMBER($J244)),$F244*(1-$J244),"")</f>
        <v/>
      </c>
      <c r="L244" s="32" t="n"/>
      <c r="M244" s="32" t="n"/>
      <c r="N244" s="31">
        <f>IF(ISNUMBER($F244),($F244-IF(ISNUMBER($AM244),$AM244,0))*(1-IF(ISNUMBER($J244),$J244,0)),"")</f>
        <v/>
      </c>
      <c r="O244" s="15" t="inlineStr">
        <is>
          <t>Bubbly Rose</t>
        </is>
      </c>
      <c r="P244" s="29" t="n">
        <v>15</v>
      </c>
      <c r="Q244" s="29" t="n">
        <v>10</v>
      </c>
      <c r="R244" s="15" t="inlineStr">
        <is>
          <t>Not listed</t>
        </is>
      </c>
      <c r="S244" s="29" t="n">
        <v>7</v>
      </c>
      <c r="T244" s="29" t="n">
        <v>35</v>
      </c>
      <c r="U244" s="15" t="inlineStr">
        <is>
          <t>Naturally fermented (residual)</t>
        </is>
      </c>
      <c r="V244" s="15" t="inlineStr">
        <is>
          <t>Probiotics, organic, gut health, glass-bottle quality</t>
        </is>
      </c>
      <c r="W244" s="32" t="n"/>
      <c r="X244" s="32" t="n"/>
      <c r="Y244" s="32" t="n"/>
      <c r="Z244" s="32" t="n"/>
      <c r="AA244" s="15" t="inlineStr">
        <is>
          <t>Medium</t>
        </is>
      </c>
      <c r="AB244" s="15" t="inlineStr">
        <is>
          <t>Premium kombucha; strong natural channel</t>
        </is>
      </c>
      <c r="AC244" s="15" t="inlineStr">
        <is>
          <t>Premium small-batch organic kombucha</t>
        </is>
      </c>
      <c r="AD244" s="15" t="inlineStr">
        <is>
          <t>Premium organic kombucha taste and quality cues.</t>
        </is>
      </c>
      <c r="AE244" s="32" t="n"/>
      <c r="AF244" s="34">
        <f>IF(AND(ISNUMBER($P244),ISNUMBER($AL244),$AL244&lt;&gt;0),ROUND($P244/$AL244*100,1),"")</f>
        <v/>
      </c>
      <c r="AG244" s="35">
        <f>IF(AND(ISNUMBER($S244),ISNUMBER($AL244),$AL244&lt;&gt;0),ROUND($S244/$AL244*100,2),"")</f>
        <v/>
      </c>
      <c r="AH244" s="34">
        <f>IF(AND(ISNUMBER($Q244),ISNUMBER($AL244),$AL244&lt;&gt;0),ROUND($Q244/$AL244*100,1),"")</f>
        <v/>
      </c>
      <c r="AI244" s="29">
        <f>IF(ISNUMBER($S244),IF($S244&lt;=1,"Yes","No"),"n/a")</f>
        <v/>
      </c>
      <c r="AJ244" s="29">
        <f>IF(ISNUMBER($S244),ROUND(MAX(0,MIN(100,100-$S244*2.5-IF(ISNUMBER($T244),$T244,0)*0.12+IF($S244&lt;=1,12,0))),0),"")</f>
        <v/>
      </c>
      <c r="AK244" s="29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29" t="n">
        <v>473</v>
      </c>
      <c r="AM244" s="30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Health-Ade</t>
        </is>
      </c>
      <c r="B245" s="15" t="inlineStr">
        <is>
          <t>Health-Ade Kombucha | California Grape | single 473mL</t>
        </is>
      </c>
      <c r="C245" s="15" t="inlineStr">
        <is>
          <t>3) Functional beverage (still/sparkling)</t>
        </is>
      </c>
      <c r="D245" s="15" t="inlineStr">
        <is>
          <t>473 mL bottle</t>
        </is>
      </c>
      <c r="E245" s="29" t="n">
        <v>1</v>
      </c>
      <c r="F245" s="30" t="n"/>
      <c r="G245" s="31">
        <f>IF(AND(ISNUMBER($F245),ISNUMBER($E245),$E245&lt;&gt;0),$F245/$E245,"")</f>
        <v/>
      </c>
      <c r="H245" s="31">
        <f>IF(AND(ISNUMBER($F245),ISNUMBER($AL245),ISNUMBER($E245),($AL245*$E245)&lt;&gt;0),$F245/($AL245*$E245)*100,"")</f>
        <v/>
      </c>
      <c r="I245" s="32" t="n"/>
      <c r="J245" s="33" t="n"/>
      <c r="K245" s="31">
        <f>IF(AND(ISNUMBER($F245),ISNUMBER($J245)),$F245*(1-$J245),"")</f>
        <v/>
      </c>
      <c r="L245" s="32" t="n"/>
      <c r="M245" s="32" t="n"/>
      <c r="N245" s="31">
        <f>IF(ISNUMBER($F245),($F245-IF(ISNUMBER($AM245),$AM245,0))*(1-IF(ISNUMBER($J245),$J245,0)),"")</f>
        <v/>
      </c>
      <c r="O245" s="15" t="inlineStr">
        <is>
          <t>California Grape</t>
        </is>
      </c>
      <c r="P245" s="29" t="n">
        <v>15</v>
      </c>
      <c r="Q245" s="29" t="n">
        <v>10</v>
      </c>
      <c r="R245" s="15" t="inlineStr">
        <is>
          <t>Not listed</t>
        </is>
      </c>
      <c r="S245" s="29" t="n">
        <v>7</v>
      </c>
      <c r="T245" s="29" t="n">
        <v>35</v>
      </c>
      <c r="U245" s="15" t="inlineStr">
        <is>
          <t>Naturally fermented (residual)</t>
        </is>
      </c>
      <c r="V245" s="15" t="inlineStr">
        <is>
          <t>Probiotics, organic, gut health, glass-bottle quality</t>
        </is>
      </c>
      <c r="W245" s="32" t="n"/>
      <c r="X245" s="32" t="n"/>
      <c r="Y245" s="32" t="n"/>
      <c r="Z245" s="32" t="n"/>
      <c r="AA245" s="15" t="inlineStr">
        <is>
          <t>Medium</t>
        </is>
      </c>
      <c r="AB245" s="15" t="inlineStr">
        <is>
          <t>Premium kombucha; strong natural channel</t>
        </is>
      </c>
      <c r="AC245" s="15" t="inlineStr">
        <is>
          <t>Premium small-batch organic kombucha</t>
        </is>
      </c>
      <c r="AD245" s="15" t="inlineStr">
        <is>
          <t>Premium organic kombucha taste and quality cues.</t>
        </is>
      </c>
      <c r="AE245" s="32" t="n"/>
      <c r="AF245" s="34">
        <f>IF(AND(ISNUMBER($P245),ISNUMBER($AL245),$AL245&lt;&gt;0),ROUND($P245/$AL245*100,1),"")</f>
        <v/>
      </c>
      <c r="AG245" s="35">
        <f>IF(AND(ISNUMBER($S245),ISNUMBER($AL245),$AL245&lt;&gt;0),ROUND($S245/$AL245*100,2),"")</f>
        <v/>
      </c>
      <c r="AH245" s="34">
        <f>IF(AND(ISNUMBER($Q245),ISNUMBER($AL245),$AL245&lt;&gt;0),ROUND($Q245/$AL245*100,1),"")</f>
        <v/>
      </c>
      <c r="AI245" s="29">
        <f>IF(ISNUMBER($S245),IF($S245&lt;=1,"Yes","No"),"n/a")</f>
        <v/>
      </c>
      <c r="AJ245" s="29">
        <f>IF(ISNUMBER($S245),ROUND(MAX(0,MIN(100,100-$S245*2.5-IF(ISNUMBER($T245),$T245,0)*0.12+IF($S245&lt;=1,12,0))),0),"")</f>
        <v/>
      </c>
      <c r="AK245" s="29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29" t="n">
        <v>473</v>
      </c>
      <c r="AM245" s="30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Health-Ade</t>
        </is>
      </c>
      <c r="B246" s="15" t="inlineStr">
        <is>
          <t>Health-Ade Kombucha | California Grape | 8-pack 473mL</t>
        </is>
      </c>
      <c r="C246" s="15" t="inlineStr">
        <is>
          <t>3) Functional beverage (still/sparkling)</t>
        </is>
      </c>
      <c r="D246" s="15" t="inlineStr">
        <is>
          <t>473 mL bottle</t>
        </is>
      </c>
      <c r="E246" s="29" t="n">
        <v>8</v>
      </c>
      <c r="F246" s="30" t="n"/>
      <c r="G246" s="31">
        <f>IF(AND(ISNUMBER($F246),ISNUMBER($E246),$E246&lt;&gt;0),$F246/$E246,"")</f>
        <v/>
      </c>
      <c r="H246" s="31">
        <f>IF(AND(ISNUMBER($F246),ISNUMBER($AL246),ISNUMBER($E246),($AL246*$E246)&lt;&gt;0),$F246/($AL246*$E246)*100,"")</f>
        <v/>
      </c>
      <c r="I246" s="32" t="n"/>
      <c r="J246" s="33" t="n"/>
      <c r="K246" s="31">
        <f>IF(AND(ISNUMBER($F246),ISNUMBER($J246)),$F246*(1-$J246),"")</f>
        <v/>
      </c>
      <c r="L246" s="32" t="n"/>
      <c r="M246" s="32" t="n"/>
      <c r="N246" s="31">
        <f>IF(ISNUMBER($F246),($F246-IF(ISNUMBER($AM246),$AM246,0))*(1-IF(ISNUMBER($J246),$J246,0)),"")</f>
        <v/>
      </c>
      <c r="O246" s="15" t="inlineStr">
        <is>
          <t>California Grape</t>
        </is>
      </c>
      <c r="P246" s="29" t="n">
        <v>15</v>
      </c>
      <c r="Q246" s="29" t="n">
        <v>10</v>
      </c>
      <c r="R246" s="15" t="inlineStr">
        <is>
          <t>Not listed</t>
        </is>
      </c>
      <c r="S246" s="29" t="n">
        <v>7</v>
      </c>
      <c r="T246" s="29" t="n">
        <v>35</v>
      </c>
      <c r="U246" s="15" t="inlineStr">
        <is>
          <t>Naturally fermented (residual)</t>
        </is>
      </c>
      <c r="V246" s="15" t="inlineStr">
        <is>
          <t>Probiotics, organic, gut health, glass-bottle quality</t>
        </is>
      </c>
      <c r="W246" s="32" t="n"/>
      <c r="X246" s="32" t="n"/>
      <c r="Y246" s="32" t="n"/>
      <c r="Z246" s="32" t="n"/>
      <c r="AA246" s="15" t="inlineStr">
        <is>
          <t>Medium</t>
        </is>
      </c>
      <c r="AB246" s="15" t="inlineStr">
        <is>
          <t>Premium kombucha; strong natural channel</t>
        </is>
      </c>
      <c r="AC246" s="15" t="inlineStr">
        <is>
          <t>Premium small-batch organic kombucha</t>
        </is>
      </c>
      <c r="AD246" s="15" t="inlineStr">
        <is>
          <t>Premium organic kombucha taste and quality cues.</t>
        </is>
      </c>
      <c r="AE246" s="32" t="n"/>
      <c r="AF246" s="34">
        <f>IF(AND(ISNUMBER($P246),ISNUMBER($AL246),$AL246&lt;&gt;0),ROUND($P246/$AL246*100,1),"")</f>
        <v/>
      </c>
      <c r="AG246" s="35">
        <f>IF(AND(ISNUMBER($S246),ISNUMBER($AL246),$AL246&lt;&gt;0),ROUND($S246/$AL246*100,2),"")</f>
        <v/>
      </c>
      <c r="AH246" s="34">
        <f>IF(AND(ISNUMBER($Q246),ISNUMBER($AL246),$AL246&lt;&gt;0),ROUND($Q246/$AL246*100,1),"")</f>
        <v/>
      </c>
      <c r="AI246" s="29">
        <f>IF(ISNUMBER($S246),IF($S246&lt;=1,"Yes","No"),"n/a")</f>
        <v/>
      </c>
      <c r="AJ246" s="29">
        <f>IF(ISNUMBER($S246),ROUND(MAX(0,MIN(100,100-$S246*2.5-IF(ISNUMBER($T246),$T246,0)*0.12+IF($S246&lt;=1,12,0))),0),"")</f>
        <v/>
      </c>
      <c r="AK246" s="29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29" t="n">
        <v>473</v>
      </c>
      <c r="AM246" s="30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Health-Ade</t>
        </is>
      </c>
      <c r="B247" s="15" t="inlineStr">
        <is>
          <t>Health-Ade Kombucha | California Grape | 12-pack 473mL</t>
        </is>
      </c>
      <c r="C247" s="15" t="inlineStr">
        <is>
          <t>3) Functional beverage (still/sparkling)</t>
        </is>
      </c>
      <c r="D247" s="15" t="inlineStr">
        <is>
          <t>473 mL bottle</t>
        </is>
      </c>
      <c r="E247" s="29" t="n">
        <v>12</v>
      </c>
      <c r="F247" s="30" t="n"/>
      <c r="G247" s="31">
        <f>IF(AND(ISNUMBER($F247),ISNUMBER($E247),$E247&lt;&gt;0),$F247/$E247,"")</f>
        <v/>
      </c>
      <c r="H247" s="31">
        <f>IF(AND(ISNUMBER($F247),ISNUMBER($AL247),ISNUMBER($E247),($AL247*$E247)&lt;&gt;0),$F247/($AL247*$E247)*100,"")</f>
        <v/>
      </c>
      <c r="I247" s="32" t="n"/>
      <c r="J247" s="33" t="n"/>
      <c r="K247" s="31">
        <f>IF(AND(ISNUMBER($F247),ISNUMBER($J247)),$F247*(1-$J247),"")</f>
        <v/>
      </c>
      <c r="L247" s="32" t="n"/>
      <c r="M247" s="32" t="n"/>
      <c r="N247" s="31">
        <f>IF(ISNUMBER($F247),($F247-IF(ISNUMBER($AM247),$AM247,0))*(1-IF(ISNUMBER($J247),$J247,0)),"")</f>
        <v/>
      </c>
      <c r="O247" s="15" t="inlineStr">
        <is>
          <t>California Grape</t>
        </is>
      </c>
      <c r="P247" s="29" t="n">
        <v>15</v>
      </c>
      <c r="Q247" s="29" t="n">
        <v>10</v>
      </c>
      <c r="R247" s="15" t="inlineStr">
        <is>
          <t>Not listed</t>
        </is>
      </c>
      <c r="S247" s="29" t="n">
        <v>7</v>
      </c>
      <c r="T247" s="29" t="n">
        <v>35</v>
      </c>
      <c r="U247" s="15" t="inlineStr">
        <is>
          <t>Naturally fermented (residual)</t>
        </is>
      </c>
      <c r="V247" s="15" t="inlineStr">
        <is>
          <t>Probiotics, organic, gut health, glass-bottle quality</t>
        </is>
      </c>
      <c r="W247" s="32" t="n"/>
      <c r="X247" s="32" t="n"/>
      <c r="Y247" s="32" t="n"/>
      <c r="Z247" s="32" t="n"/>
      <c r="AA247" s="15" t="inlineStr">
        <is>
          <t>Medium</t>
        </is>
      </c>
      <c r="AB247" s="15" t="inlineStr">
        <is>
          <t>Premium kombucha; strong natural channel</t>
        </is>
      </c>
      <c r="AC247" s="15" t="inlineStr">
        <is>
          <t>Premium small-batch organic kombucha</t>
        </is>
      </c>
      <c r="AD247" s="15" t="inlineStr">
        <is>
          <t>Premium organic kombucha taste and quality cues.</t>
        </is>
      </c>
      <c r="AE247" s="32" t="n"/>
      <c r="AF247" s="34">
        <f>IF(AND(ISNUMBER($P247),ISNUMBER($AL247),$AL247&lt;&gt;0),ROUND($P247/$AL247*100,1),"")</f>
        <v/>
      </c>
      <c r="AG247" s="35">
        <f>IF(AND(ISNUMBER($S247),ISNUMBER($AL247),$AL247&lt;&gt;0),ROUND($S247/$AL247*100,2),"")</f>
        <v/>
      </c>
      <c r="AH247" s="34">
        <f>IF(AND(ISNUMBER($Q247),ISNUMBER($AL247),$AL247&lt;&gt;0),ROUND($Q247/$AL247*100,1),"")</f>
        <v/>
      </c>
      <c r="AI247" s="29">
        <f>IF(ISNUMBER($S247),IF($S247&lt;=1,"Yes","No"),"n/a")</f>
        <v/>
      </c>
      <c r="AJ247" s="29">
        <f>IF(ISNUMBER($S247),ROUND(MAX(0,MIN(100,100-$S247*2.5-IF(ISNUMBER($T247),$T247,0)*0.12+IF($S247&lt;=1,12,0))),0),"")</f>
        <v/>
      </c>
      <c r="AK247" s="29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29" t="n">
        <v>473</v>
      </c>
      <c r="AM247" s="30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Health-Ade</t>
        </is>
      </c>
      <c r="B248" s="15" t="inlineStr">
        <is>
          <t>Health-Ade Kombucha | California Grape | 18-pack 473mL</t>
        </is>
      </c>
      <c r="C248" s="15" t="inlineStr">
        <is>
          <t>3) Functional beverage (still/sparkling)</t>
        </is>
      </c>
      <c r="D248" s="15" t="inlineStr">
        <is>
          <t>473 mL bottle</t>
        </is>
      </c>
      <c r="E248" s="29" t="n">
        <v>18</v>
      </c>
      <c r="F248" s="30" t="n"/>
      <c r="G248" s="31">
        <f>IF(AND(ISNUMBER($F248),ISNUMBER($E248),$E248&lt;&gt;0),$F248/$E248,"")</f>
        <v/>
      </c>
      <c r="H248" s="31">
        <f>IF(AND(ISNUMBER($F248),ISNUMBER($AL248),ISNUMBER($E248),($AL248*$E248)&lt;&gt;0),$F248/($AL248*$E248)*100,"")</f>
        <v/>
      </c>
      <c r="I248" s="32" t="n"/>
      <c r="J248" s="33" t="n"/>
      <c r="K248" s="31">
        <f>IF(AND(ISNUMBER($F248),ISNUMBER($J248)),$F248*(1-$J248),"")</f>
        <v/>
      </c>
      <c r="L248" s="32" t="n"/>
      <c r="M248" s="32" t="n"/>
      <c r="N248" s="31">
        <f>IF(ISNUMBER($F248),($F248-IF(ISNUMBER($AM248),$AM248,0))*(1-IF(ISNUMBER($J248),$J248,0)),"")</f>
        <v/>
      </c>
      <c r="O248" s="15" t="inlineStr">
        <is>
          <t>California Grape</t>
        </is>
      </c>
      <c r="P248" s="29" t="n">
        <v>15</v>
      </c>
      <c r="Q248" s="29" t="n">
        <v>10</v>
      </c>
      <c r="R248" s="15" t="inlineStr">
        <is>
          <t>Not listed</t>
        </is>
      </c>
      <c r="S248" s="29" t="n">
        <v>7</v>
      </c>
      <c r="T248" s="29" t="n">
        <v>35</v>
      </c>
      <c r="U248" s="15" t="inlineStr">
        <is>
          <t>Naturally fermented (residual)</t>
        </is>
      </c>
      <c r="V248" s="15" t="inlineStr">
        <is>
          <t>Probiotics, organic, gut health, glass-bottle quality</t>
        </is>
      </c>
      <c r="W248" s="32" t="n"/>
      <c r="X248" s="32" t="n"/>
      <c r="Y248" s="32" t="n"/>
      <c r="Z248" s="32" t="n"/>
      <c r="AA248" s="15" t="inlineStr">
        <is>
          <t>Medium</t>
        </is>
      </c>
      <c r="AB248" s="15" t="inlineStr">
        <is>
          <t>Premium kombucha; strong natural channel</t>
        </is>
      </c>
      <c r="AC248" s="15" t="inlineStr">
        <is>
          <t>Premium small-batch organic kombucha</t>
        </is>
      </c>
      <c r="AD248" s="15" t="inlineStr">
        <is>
          <t>Premium organic kombucha taste and quality cues.</t>
        </is>
      </c>
      <c r="AE248" s="32" t="n"/>
      <c r="AF248" s="34">
        <f>IF(AND(ISNUMBER($P248),ISNUMBER($AL248),$AL248&lt;&gt;0),ROUND($P248/$AL248*100,1),"")</f>
        <v/>
      </c>
      <c r="AG248" s="35">
        <f>IF(AND(ISNUMBER($S248),ISNUMBER($AL248),$AL248&lt;&gt;0),ROUND($S248/$AL248*100,2),"")</f>
        <v/>
      </c>
      <c r="AH248" s="34">
        <f>IF(AND(ISNUMBER($Q248),ISNUMBER($AL248),$AL248&lt;&gt;0),ROUND($Q248/$AL248*100,1),"")</f>
        <v/>
      </c>
      <c r="AI248" s="29">
        <f>IF(ISNUMBER($S248),IF($S248&lt;=1,"Yes","No"),"n/a")</f>
        <v/>
      </c>
      <c r="AJ248" s="29">
        <f>IF(ISNUMBER($S248),ROUND(MAX(0,MIN(100,100-$S248*2.5-IF(ISNUMBER($T248),$T248,0)*0.12+IF($S248&lt;=1,12,0))),0),"")</f>
        <v/>
      </c>
      <c r="AK248" s="29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29" t="n">
        <v>473</v>
      </c>
      <c r="AM248" s="30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Health-Ade</t>
        </is>
      </c>
      <c r="B249" s="15" t="inlineStr">
        <is>
          <t>Health-Ade Kombucha | California Grape | 24-pack 473mL</t>
        </is>
      </c>
      <c r="C249" s="15" t="inlineStr">
        <is>
          <t>3) Functional beverage (still/sparkling)</t>
        </is>
      </c>
      <c r="D249" s="15" t="inlineStr">
        <is>
          <t>473 mL bottle</t>
        </is>
      </c>
      <c r="E249" s="29" t="n">
        <v>24</v>
      </c>
      <c r="F249" s="30" t="n"/>
      <c r="G249" s="31">
        <f>IF(AND(ISNUMBER($F249),ISNUMBER($E249),$E249&lt;&gt;0),$F249/$E249,"")</f>
        <v/>
      </c>
      <c r="H249" s="31">
        <f>IF(AND(ISNUMBER($F249),ISNUMBER($AL249),ISNUMBER($E249),($AL249*$E249)&lt;&gt;0),$F249/($AL249*$E249)*100,"")</f>
        <v/>
      </c>
      <c r="I249" s="32" t="n"/>
      <c r="J249" s="33" t="n"/>
      <c r="K249" s="31">
        <f>IF(AND(ISNUMBER($F249),ISNUMBER($J249)),$F249*(1-$J249),"")</f>
        <v/>
      </c>
      <c r="L249" s="32" t="n"/>
      <c r="M249" s="32" t="n"/>
      <c r="N249" s="31">
        <f>IF(ISNUMBER($F249),($F249-IF(ISNUMBER($AM249),$AM249,0))*(1-IF(ISNUMBER($J249),$J249,0)),"")</f>
        <v/>
      </c>
      <c r="O249" s="15" t="inlineStr">
        <is>
          <t>California Grape</t>
        </is>
      </c>
      <c r="P249" s="29" t="n">
        <v>15</v>
      </c>
      <c r="Q249" s="29" t="n">
        <v>10</v>
      </c>
      <c r="R249" s="15" t="inlineStr">
        <is>
          <t>Not listed</t>
        </is>
      </c>
      <c r="S249" s="29" t="n">
        <v>7</v>
      </c>
      <c r="T249" s="29" t="n">
        <v>35</v>
      </c>
      <c r="U249" s="15" t="inlineStr">
        <is>
          <t>Naturally fermented (residual)</t>
        </is>
      </c>
      <c r="V249" s="15" t="inlineStr">
        <is>
          <t>Probiotics, organic, gut health, glass-bottle quality</t>
        </is>
      </c>
      <c r="W249" s="32" t="n"/>
      <c r="X249" s="32" t="n"/>
      <c r="Y249" s="32" t="n"/>
      <c r="Z249" s="32" t="n"/>
      <c r="AA249" s="15" t="inlineStr">
        <is>
          <t>Medium</t>
        </is>
      </c>
      <c r="AB249" s="15" t="inlineStr">
        <is>
          <t>Premium kombucha; strong natural channel</t>
        </is>
      </c>
      <c r="AC249" s="15" t="inlineStr">
        <is>
          <t>Premium small-batch organic kombucha</t>
        </is>
      </c>
      <c r="AD249" s="15" t="inlineStr">
        <is>
          <t>Premium organic kombucha taste and quality cues.</t>
        </is>
      </c>
      <c r="AE249" s="32" t="n"/>
      <c r="AF249" s="34">
        <f>IF(AND(ISNUMBER($P249),ISNUMBER($AL249),$AL249&lt;&gt;0),ROUND($P249/$AL249*100,1),"")</f>
        <v/>
      </c>
      <c r="AG249" s="35">
        <f>IF(AND(ISNUMBER($S249),ISNUMBER($AL249),$AL249&lt;&gt;0),ROUND($S249/$AL249*100,2),"")</f>
        <v/>
      </c>
      <c r="AH249" s="34">
        <f>IF(AND(ISNUMBER($Q249),ISNUMBER($AL249),$AL249&lt;&gt;0),ROUND($Q249/$AL249*100,1),"")</f>
        <v/>
      </c>
      <c r="AI249" s="29">
        <f>IF(ISNUMBER($S249),IF($S249&lt;=1,"Yes","No"),"n/a")</f>
        <v/>
      </c>
      <c r="AJ249" s="29">
        <f>IF(ISNUMBER($S249),ROUND(MAX(0,MIN(100,100-$S249*2.5-IF(ISNUMBER($T249),$T249,0)*0.12+IF($S249&lt;=1,12,0))),0),"")</f>
        <v/>
      </c>
      <c r="AK249" s="29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29" t="n">
        <v>473</v>
      </c>
      <c r="AM249" s="30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Remedy</t>
        </is>
      </c>
      <c r="B250" s="15" t="inlineStr">
        <is>
          <t>Remedy Kombucha | Raspberry Lemonade | 4-pack 250mL</t>
        </is>
      </c>
      <c r="C250" s="15" t="inlineStr">
        <is>
          <t>3) Functional beverage (still/sparkling)</t>
        </is>
      </c>
      <c r="D250" s="15" t="inlineStr">
        <is>
          <t>250 mL can</t>
        </is>
      </c>
      <c r="E250" s="29" t="n">
        <v>4</v>
      </c>
      <c r="F250" s="30" t="n"/>
      <c r="G250" s="31">
        <f>IF(AND(ISNUMBER($F250),ISNUMBER($E250),$E250&lt;&gt;0),$F250/$E250,"")</f>
        <v/>
      </c>
      <c r="H250" s="31">
        <f>IF(AND(ISNUMBER($F250),ISNUMBER($AL250),ISNUMBER($E250),($AL250*$E250)&lt;&gt;0),$F250/($AL250*$E250)*100,"")</f>
        <v/>
      </c>
      <c r="I250" s="32" t="n"/>
      <c r="J250" s="33" t="n"/>
      <c r="K250" s="31">
        <f>IF(AND(ISNUMBER($F250),ISNUMBER($J250)),$F250*(1-$J250),"")</f>
        <v/>
      </c>
      <c r="L250" s="32" t="n"/>
      <c r="M250" s="32" t="n"/>
      <c r="N250" s="31">
        <f>IF(ISNUMBER($F250),($F250-IF(ISNUMBER($AM250),$AM250,0))*(1-IF(ISNUMBER($J250),$J250,0)),"")</f>
        <v/>
      </c>
      <c r="O250" s="15" t="inlineStr">
        <is>
          <t>Raspberry Lemonade</t>
        </is>
      </c>
      <c r="P250" s="29" t="n">
        <v>10</v>
      </c>
      <c r="Q250" s="29" t="n">
        <v>5</v>
      </c>
      <c r="R250" s="15" t="inlineStr">
        <is>
          <t>Not listed</t>
        </is>
      </c>
      <c r="S250" s="29" t="n">
        <v>0</v>
      </c>
      <c r="T250" s="29" t="n">
        <v>8</v>
      </c>
      <c r="U250" s="15" t="inlineStr">
        <is>
          <t>None (sugar-free fermented)</t>
        </is>
      </c>
      <c r="V250" s="15" t="inlineStr">
        <is>
          <t>Sugar-free kombucha, live cultures, organic acids</t>
        </is>
      </c>
      <c r="W250" s="32" t="n"/>
      <c r="X250" s="32" t="n"/>
      <c r="Y250" s="32" t="n"/>
      <c r="Z250" s="32" t="n"/>
      <c r="AA250" s="15" t="inlineStr">
        <is>
          <t>Medium</t>
        </is>
      </c>
      <c r="AB250" s="15" t="inlineStr">
        <is>
          <t>Sugar-free kombucha differentiator</t>
        </is>
      </c>
      <c r="AC250" s="15" t="inlineStr">
        <is>
          <t>Kombucha benefits with no sugar</t>
        </is>
      </c>
      <c r="AD250" s="15" t="inlineStr">
        <is>
          <t>Live-culture kombucha at zero sugar.</t>
        </is>
      </c>
      <c r="AE250" s="32" t="n"/>
      <c r="AF250" s="34">
        <f>IF(AND(ISNUMBER($P250),ISNUMBER($AL250),$AL250&lt;&gt;0),ROUND($P250/$AL250*100,1),"")</f>
        <v/>
      </c>
      <c r="AG250" s="35">
        <f>IF(AND(ISNUMBER($S250),ISNUMBER($AL250),$AL250&lt;&gt;0),ROUND($S250/$AL250*100,2),"")</f>
        <v/>
      </c>
      <c r="AH250" s="34">
        <f>IF(AND(ISNUMBER($Q250),ISNUMBER($AL250),$AL250&lt;&gt;0),ROUND($Q250/$AL250*100,1),"")</f>
        <v/>
      </c>
      <c r="AI250" s="29">
        <f>IF(ISNUMBER($S250),IF($S250&lt;=1,"Yes","No"),"n/a")</f>
        <v/>
      </c>
      <c r="AJ250" s="29">
        <f>IF(ISNUMBER($S250),ROUND(MAX(0,MIN(100,100-$S250*2.5-IF(ISNUMBER($T250),$T250,0)*0.12+IF($S250&lt;=1,12,0))),0),"")</f>
        <v/>
      </c>
      <c r="AK250" s="29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29" t="n">
        <v>250</v>
      </c>
      <c r="AM250" s="30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Remedy</t>
        </is>
      </c>
      <c r="B251" s="15" t="inlineStr">
        <is>
          <t>Remedy Kombucha | Raspberry Lemonade | 8-pack 250mL</t>
        </is>
      </c>
      <c r="C251" s="15" t="inlineStr">
        <is>
          <t>3) Functional beverage (still/sparkling)</t>
        </is>
      </c>
      <c r="D251" s="15" t="inlineStr">
        <is>
          <t>250 mL can</t>
        </is>
      </c>
      <c r="E251" s="29" t="n">
        <v>8</v>
      </c>
      <c r="F251" s="30" t="n"/>
      <c r="G251" s="31">
        <f>IF(AND(ISNUMBER($F251),ISNUMBER($E251),$E251&lt;&gt;0),$F251/$E251,"")</f>
        <v/>
      </c>
      <c r="H251" s="31">
        <f>IF(AND(ISNUMBER($F251),ISNUMBER($AL251),ISNUMBER($E251),($AL251*$E251)&lt;&gt;0),$F251/($AL251*$E251)*100,"")</f>
        <v/>
      </c>
      <c r="I251" s="32" t="n"/>
      <c r="J251" s="33" t="n"/>
      <c r="K251" s="31">
        <f>IF(AND(ISNUMBER($F251),ISNUMBER($J251)),$F251*(1-$J251),"")</f>
        <v/>
      </c>
      <c r="L251" s="32" t="n"/>
      <c r="M251" s="32" t="n"/>
      <c r="N251" s="31">
        <f>IF(ISNUMBER($F251),($F251-IF(ISNUMBER($AM251),$AM251,0))*(1-IF(ISNUMBER($J251),$J251,0)),"")</f>
        <v/>
      </c>
      <c r="O251" s="15" t="inlineStr">
        <is>
          <t>Raspberry Lemonade</t>
        </is>
      </c>
      <c r="P251" s="29" t="n">
        <v>10</v>
      </c>
      <c r="Q251" s="29" t="n">
        <v>5</v>
      </c>
      <c r="R251" s="15" t="inlineStr">
        <is>
          <t>Not listed</t>
        </is>
      </c>
      <c r="S251" s="29" t="n">
        <v>0</v>
      </c>
      <c r="T251" s="29" t="n">
        <v>8</v>
      </c>
      <c r="U251" s="15" t="inlineStr">
        <is>
          <t>None (sugar-free fermented)</t>
        </is>
      </c>
      <c r="V251" s="15" t="inlineStr">
        <is>
          <t>Sugar-free kombucha, live cultures, organic acids</t>
        </is>
      </c>
      <c r="W251" s="32" t="n"/>
      <c r="X251" s="32" t="n"/>
      <c r="Y251" s="32" t="n"/>
      <c r="Z251" s="32" t="n"/>
      <c r="AA251" s="15" t="inlineStr">
        <is>
          <t>Medium</t>
        </is>
      </c>
      <c r="AB251" s="15" t="inlineStr">
        <is>
          <t>Sugar-free kombucha differentiator</t>
        </is>
      </c>
      <c r="AC251" s="15" t="inlineStr">
        <is>
          <t>Kombucha benefits with no sugar</t>
        </is>
      </c>
      <c r="AD251" s="15" t="inlineStr">
        <is>
          <t>Live-culture kombucha at zero sugar.</t>
        </is>
      </c>
      <c r="AE251" s="32" t="n"/>
      <c r="AF251" s="34">
        <f>IF(AND(ISNUMBER($P251),ISNUMBER($AL251),$AL251&lt;&gt;0),ROUND($P251/$AL251*100,1),"")</f>
        <v/>
      </c>
      <c r="AG251" s="35">
        <f>IF(AND(ISNUMBER($S251),ISNUMBER($AL251),$AL251&lt;&gt;0),ROUND($S251/$AL251*100,2),"")</f>
        <v/>
      </c>
      <c r="AH251" s="34">
        <f>IF(AND(ISNUMBER($Q251),ISNUMBER($AL251),$AL251&lt;&gt;0),ROUND($Q251/$AL251*100,1),"")</f>
        <v/>
      </c>
      <c r="AI251" s="29">
        <f>IF(ISNUMBER($S251),IF($S251&lt;=1,"Yes","No"),"n/a")</f>
        <v/>
      </c>
      <c r="AJ251" s="29">
        <f>IF(ISNUMBER($S251),ROUND(MAX(0,MIN(100,100-$S251*2.5-IF(ISNUMBER($T251),$T251,0)*0.12+IF($S251&lt;=1,12,0))),0),"")</f>
        <v/>
      </c>
      <c r="AK251" s="29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29" t="n">
        <v>250</v>
      </c>
      <c r="AM251" s="30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Remedy</t>
        </is>
      </c>
      <c r="B252" s="15" t="inlineStr">
        <is>
          <t>Remedy Kombucha | Raspberry Lemonade | 12-pack 250mL</t>
        </is>
      </c>
      <c r="C252" s="15" t="inlineStr">
        <is>
          <t>3) Functional beverage (still/sparkling)</t>
        </is>
      </c>
      <c r="D252" s="15" t="inlineStr">
        <is>
          <t>250 mL can</t>
        </is>
      </c>
      <c r="E252" s="29" t="n">
        <v>12</v>
      </c>
      <c r="F252" s="30" t="n"/>
      <c r="G252" s="31">
        <f>IF(AND(ISNUMBER($F252),ISNUMBER($E252),$E252&lt;&gt;0),$F252/$E252,"")</f>
        <v/>
      </c>
      <c r="H252" s="31">
        <f>IF(AND(ISNUMBER($F252),ISNUMBER($AL252),ISNUMBER($E252),($AL252*$E252)&lt;&gt;0),$F252/($AL252*$E252)*100,"")</f>
        <v/>
      </c>
      <c r="I252" s="32" t="n"/>
      <c r="J252" s="33" t="n"/>
      <c r="K252" s="31">
        <f>IF(AND(ISNUMBER($F252),ISNUMBER($J252)),$F252*(1-$J252),"")</f>
        <v/>
      </c>
      <c r="L252" s="32" t="n"/>
      <c r="M252" s="32" t="n"/>
      <c r="N252" s="31">
        <f>IF(ISNUMBER($F252),($F252-IF(ISNUMBER($AM252),$AM252,0))*(1-IF(ISNUMBER($J252),$J252,0)),"")</f>
        <v/>
      </c>
      <c r="O252" s="15" t="inlineStr">
        <is>
          <t>Raspberry Lemonade</t>
        </is>
      </c>
      <c r="P252" s="29" t="n">
        <v>10</v>
      </c>
      <c r="Q252" s="29" t="n">
        <v>5</v>
      </c>
      <c r="R252" s="15" t="inlineStr">
        <is>
          <t>Not listed</t>
        </is>
      </c>
      <c r="S252" s="29" t="n">
        <v>0</v>
      </c>
      <c r="T252" s="29" t="n">
        <v>8</v>
      </c>
      <c r="U252" s="15" t="inlineStr">
        <is>
          <t>None (sugar-free fermented)</t>
        </is>
      </c>
      <c r="V252" s="15" t="inlineStr">
        <is>
          <t>Sugar-free kombucha, live cultures, organic acids</t>
        </is>
      </c>
      <c r="W252" s="32" t="n"/>
      <c r="X252" s="32" t="n"/>
      <c r="Y252" s="32" t="n"/>
      <c r="Z252" s="32" t="n"/>
      <c r="AA252" s="15" t="inlineStr">
        <is>
          <t>Medium</t>
        </is>
      </c>
      <c r="AB252" s="15" t="inlineStr">
        <is>
          <t>Sugar-free kombucha differentiator</t>
        </is>
      </c>
      <c r="AC252" s="15" t="inlineStr">
        <is>
          <t>Kombucha benefits with no sugar</t>
        </is>
      </c>
      <c r="AD252" s="15" t="inlineStr">
        <is>
          <t>Live-culture kombucha at zero sugar.</t>
        </is>
      </c>
      <c r="AE252" s="32" t="n"/>
      <c r="AF252" s="34">
        <f>IF(AND(ISNUMBER($P252),ISNUMBER($AL252),$AL252&lt;&gt;0),ROUND($P252/$AL252*100,1),"")</f>
        <v/>
      </c>
      <c r="AG252" s="35">
        <f>IF(AND(ISNUMBER($S252),ISNUMBER($AL252),$AL252&lt;&gt;0),ROUND($S252/$AL252*100,2),"")</f>
        <v/>
      </c>
      <c r="AH252" s="34">
        <f>IF(AND(ISNUMBER($Q252),ISNUMBER($AL252),$AL252&lt;&gt;0),ROUND($Q252/$AL252*100,1),"")</f>
        <v/>
      </c>
      <c r="AI252" s="29">
        <f>IF(ISNUMBER($S252),IF($S252&lt;=1,"Yes","No"),"n/a")</f>
        <v/>
      </c>
      <c r="AJ252" s="29">
        <f>IF(ISNUMBER($S252),ROUND(MAX(0,MIN(100,100-$S252*2.5-IF(ISNUMBER($T252),$T252,0)*0.12+IF($S252&lt;=1,12,0))),0),"")</f>
        <v/>
      </c>
      <c r="AK252" s="29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29" t="n">
        <v>250</v>
      </c>
      <c r="AM252" s="30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Remedy</t>
        </is>
      </c>
      <c r="B253" s="15" t="inlineStr">
        <is>
          <t>Remedy Kombucha | Raspberry Lemonade | 18-pack 250mL</t>
        </is>
      </c>
      <c r="C253" s="15" t="inlineStr">
        <is>
          <t>3) Functional beverage (still/sparkling)</t>
        </is>
      </c>
      <c r="D253" s="15" t="inlineStr">
        <is>
          <t>250 mL can</t>
        </is>
      </c>
      <c r="E253" s="29" t="n">
        <v>18</v>
      </c>
      <c r="F253" s="30" t="n"/>
      <c r="G253" s="31">
        <f>IF(AND(ISNUMBER($F253),ISNUMBER($E253),$E253&lt;&gt;0),$F253/$E253,"")</f>
        <v/>
      </c>
      <c r="H253" s="31">
        <f>IF(AND(ISNUMBER($F253),ISNUMBER($AL253),ISNUMBER($E253),($AL253*$E253)&lt;&gt;0),$F253/($AL253*$E253)*100,"")</f>
        <v/>
      </c>
      <c r="I253" s="32" t="n"/>
      <c r="J253" s="33" t="n"/>
      <c r="K253" s="31">
        <f>IF(AND(ISNUMBER($F253),ISNUMBER($J253)),$F253*(1-$J253),"")</f>
        <v/>
      </c>
      <c r="L253" s="32" t="n"/>
      <c r="M253" s="32" t="n"/>
      <c r="N253" s="31">
        <f>IF(ISNUMBER($F253),($F253-IF(ISNUMBER($AM253),$AM253,0))*(1-IF(ISNUMBER($J253),$J253,0)),"")</f>
        <v/>
      </c>
      <c r="O253" s="15" t="inlineStr">
        <is>
          <t>Raspberry Lemonade</t>
        </is>
      </c>
      <c r="P253" s="29" t="n">
        <v>10</v>
      </c>
      <c r="Q253" s="29" t="n">
        <v>5</v>
      </c>
      <c r="R253" s="15" t="inlineStr">
        <is>
          <t>Not listed</t>
        </is>
      </c>
      <c r="S253" s="29" t="n">
        <v>0</v>
      </c>
      <c r="T253" s="29" t="n">
        <v>8</v>
      </c>
      <c r="U253" s="15" t="inlineStr">
        <is>
          <t>None (sugar-free fermented)</t>
        </is>
      </c>
      <c r="V253" s="15" t="inlineStr">
        <is>
          <t>Sugar-free kombucha, live cultures, organic acids</t>
        </is>
      </c>
      <c r="W253" s="32" t="n"/>
      <c r="X253" s="32" t="n"/>
      <c r="Y253" s="32" t="n"/>
      <c r="Z253" s="32" t="n"/>
      <c r="AA253" s="15" t="inlineStr">
        <is>
          <t>Medium</t>
        </is>
      </c>
      <c r="AB253" s="15" t="inlineStr">
        <is>
          <t>Sugar-free kombucha differentiator</t>
        </is>
      </c>
      <c r="AC253" s="15" t="inlineStr">
        <is>
          <t>Kombucha benefits with no sugar</t>
        </is>
      </c>
      <c r="AD253" s="15" t="inlineStr">
        <is>
          <t>Live-culture kombucha at zero sugar.</t>
        </is>
      </c>
      <c r="AE253" s="32" t="n"/>
      <c r="AF253" s="34">
        <f>IF(AND(ISNUMBER($P253),ISNUMBER($AL253),$AL253&lt;&gt;0),ROUND($P253/$AL253*100,1),"")</f>
        <v/>
      </c>
      <c r="AG253" s="35">
        <f>IF(AND(ISNUMBER($S253),ISNUMBER($AL253),$AL253&lt;&gt;0),ROUND($S253/$AL253*100,2),"")</f>
        <v/>
      </c>
      <c r="AH253" s="34">
        <f>IF(AND(ISNUMBER($Q253),ISNUMBER($AL253),$AL253&lt;&gt;0),ROUND($Q253/$AL253*100,1),"")</f>
        <v/>
      </c>
      <c r="AI253" s="29">
        <f>IF(ISNUMBER($S253),IF($S253&lt;=1,"Yes","No"),"n/a")</f>
        <v/>
      </c>
      <c r="AJ253" s="29">
        <f>IF(ISNUMBER($S253),ROUND(MAX(0,MIN(100,100-$S253*2.5-IF(ISNUMBER($T253),$T253,0)*0.12+IF($S253&lt;=1,12,0))),0),"")</f>
        <v/>
      </c>
      <c r="AK253" s="29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29" t="n">
        <v>250</v>
      </c>
      <c r="AM253" s="30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Remedy</t>
        </is>
      </c>
      <c r="B254" s="15" t="inlineStr">
        <is>
          <t>Remedy Kombucha | Raspberry Lemonade | 24-pack 250mL</t>
        </is>
      </c>
      <c r="C254" s="15" t="inlineStr">
        <is>
          <t>3) Functional beverage (still/sparkling)</t>
        </is>
      </c>
      <c r="D254" s="15" t="inlineStr">
        <is>
          <t>250 mL can</t>
        </is>
      </c>
      <c r="E254" s="29" t="n">
        <v>24</v>
      </c>
      <c r="F254" s="30" t="n"/>
      <c r="G254" s="31">
        <f>IF(AND(ISNUMBER($F254),ISNUMBER($E254),$E254&lt;&gt;0),$F254/$E254,"")</f>
        <v/>
      </c>
      <c r="H254" s="31">
        <f>IF(AND(ISNUMBER($F254),ISNUMBER($AL254),ISNUMBER($E254),($AL254*$E254)&lt;&gt;0),$F254/($AL254*$E254)*100,"")</f>
        <v/>
      </c>
      <c r="I254" s="32" t="n"/>
      <c r="J254" s="33" t="n"/>
      <c r="K254" s="31">
        <f>IF(AND(ISNUMBER($F254),ISNUMBER($J254)),$F254*(1-$J254),"")</f>
        <v/>
      </c>
      <c r="L254" s="32" t="n"/>
      <c r="M254" s="32" t="n"/>
      <c r="N254" s="31">
        <f>IF(ISNUMBER($F254),($F254-IF(ISNUMBER($AM254),$AM254,0))*(1-IF(ISNUMBER($J254),$J254,0)),"")</f>
        <v/>
      </c>
      <c r="O254" s="15" t="inlineStr">
        <is>
          <t>Raspberry Lemonade</t>
        </is>
      </c>
      <c r="P254" s="29" t="n">
        <v>10</v>
      </c>
      <c r="Q254" s="29" t="n">
        <v>5</v>
      </c>
      <c r="R254" s="15" t="inlineStr">
        <is>
          <t>Not listed</t>
        </is>
      </c>
      <c r="S254" s="29" t="n">
        <v>0</v>
      </c>
      <c r="T254" s="29" t="n">
        <v>8</v>
      </c>
      <c r="U254" s="15" t="inlineStr">
        <is>
          <t>None (sugar-free fermented)</t>
        </is>
      </c>
      <c r="V254" s="15" t="inlineStr">
        <is>
          <t>Sugar-free kombucha, live cultures, organic acids</t>
        </is>
      </c>
      <c r="W254" s="32" t="n"/>
      <c r="X254" s="32" t="n"/>
      <c r="Y254" s="32" t="n"/>
      <c r="Z254" s="32" t="n"/>
      <c r="AA254" s="15" t="inlineStr">
        <is>
          <t>Medium</t>
        </is>
      </c>
      <c r="AB254" s="15" t="inlineStr">
        <is>
          <t>Sugar-free kombucha differentiator</t>
        </is>
      </c>
      <c r="AC254" s="15" t="inlineStr">
        <is>
          <t>Kombucha benefits with no sugar</t>
        </is>
      </c>
      <c r="AD254" s="15" t="inlineStr">
        <is>
          <t>Live-culture kombucha at zero sugar.</t>
        </is>
      </c>
      <c r="AE254" s="32" t="n"/>
      <c r="AF254" s="34">
        <f>IF(AND(ISNUMBER($P254),ISNUMBER($AL254),$AL254&lt;&gt;0),ROUND($P254/$AL254*100,1),"")</f>
        <v/>
      </c>
      <c r="AG254" s="35">
        <f>IF(AND(ISNUMBER($S254),ISNUMBER($AL254),$AL254&lt;&gt;0),ROUND($S254/$AL254*100,2),"")</f>
        <v/>
      </c>
      <c r="AH254" s="34">
        <f>IF(AND(ISNUMBER($Q254),ISNUMBER($AL254),$AL254&lt;&gt;0),ROUND($Q254/$AL254*100,1),"")</f>
        <v/>
      </c>
      <c r="AI254" s="29">
        <f>IF(ISNUMBER($S254),IF($S254&lt;=1,"Yes","No"),"n/a")</f>
        <v/>
      </c>
      <c r="AJ254" s="29">
        <f>IF(ISNUMBER($S254),ROUND(MAX(0,MIN(100,100-$S254*2.5-IF(ISNUMBER($T254),$T254,0)*0.12+IF($S254&lt;=1,12,0))),0),"")</f>
        <v/>
      </c>
      <c r="AK254" s="29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29" t="n">
        <v>250</v>
      </c>
      <c r="AM254" s="30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Remedy</t>
        </is>
      </c>
      <c r="B255" s="15" t="inlineStr">
        <is>
          <t>Remedy Kombucha | Ginger Lemon | 4-pack 250mL</t>
        </is>
      </c>
      <c r="C255" s="15" t="inlineStr">
        <is>
          <t>3) Functional beverage (still/sparkling)</t>
        </is>
      </c>
      <c r="D255" s="15" t="inlineStr">
        <is>
          <t>250 mL can</t>
        </is>
      </c>
      <c r="E255" s="29" t="n">
        <v>4</v>
      </c>
      <c r="F255" s="30" t="n"/>
      <c r="G255" s="31">
        <f>IF(AND(ISNUMBER($F255),ISNUMBER($E255),$E255&lt;&gt;0),$F255/$E255,"")</f>
        <v/>
      </c>
      <c r="H255" s="31">
        <f>IF(AND(ISNUMBER($F255),ISNUMBER($AL255),ISNUMBER($E255),($AL255*$E255)&lt;&gt;0),$F255/($AL255*$E255)*100,"")</f>
        <v/>
      </c>
      <c r="I255" s="32" t="n"/>
      <c r="J255" s="33" t="n"/>
      <c r="K255" s="31">
        <f>IF(AND(ISNUMBER($F255),ISNUMBER($J255)),$F255*(1-$J255),"")</f>
        <v/>
      </c>
      <c r="L255" s="32" t="n"/>
      <c r="M255" s="32" t="n"/>
      <c r="N255" s="31">
        <f>IF(ISNUMBER($F255),($F255-IF(ISNUMBER($AM255),$AM255,0))*(1-IF(ISNUMBER($J255),$J255,0)),"")</f>
        <v/>
      </c>
      <c r="O255" s="15" t="inlineStr">
        <is>
          <t>Ginger Lemon</t>
        </is>
      </c>
      <c r="P255" s="29" t="n">
        <v>10</v>
      </c>
      <c r="Q255" s="29" t="n">
        <v>5</v>
      </c>
      <c r="R255" s="15" t="inlineStr">
        <is>
          <t>Not listed</t>
        </is>
      </c>
      <c r="S255" s="29" t="n">
        <v>0</v>
      </c>
      <c r="T255" s="29" t="n">
        <v>8</v>
      </c>
      <c r="U255" s="15" t="inlineStr">
        <is>
          <t>None (sugar-free fermented)</t>
        </is>
      </c>
      <c r="V255" s="15" t="inlineStr">
        <is>
          <t>Sugar-free kombucha, live cultures, organic acids</t>
        </is>
      </c>
      <c r="W255" s="32" t="n"/>
      <c r="X255" s="32" t="n"/>
      <c r="Y255" s="32" t="n"/>
      <c r="Z255" s="32" t="n"/>
      <c r="AA255" s="15" t="inlineStr">
        <is>
          <t>Medium</t>
        </is>
      </c>
      <c r="AB255" s="15" t="inlineStr">
        <is>
          <t>Sugar-free kombucha differentiator</t>
        </is>
      </c>
      <c r="AC255" s="15" t="inlineStr">
        <is>
          <t>Kombucha benefits with no sugar</t>
        </is>
      </c>
      <c r="AD255" s="15" t="inlineStr">
        <is>
          <t>Live-culture kombucha at zero sugar.</t>
        </is>
      </c>
      <c r="AE255" s="32" t="n"/>
      <c r="AF255" s="34">
        <f>IF(AND(ISNUMBER($P255),ISNUMBER($AL255),$AL255&lt;&gt;0),ROUND($P255/$AL255*100,1),"")</f>
        <v/>
      </c>
      <c r="AG255" s="35">
        <f>IF(AND(ISNUMBER($S255),ISNUMBER($AL255),$AL255&lt;&gt;0),ROUND($S255/$AL255*100,2),"")</f>
        <v/>
      </c>
      <c r="AH255" s="34">
        <f>IF(AND(ISNUMBER($Q255),ISNUMBER($AL255),$AL255&lt;&gt;0),ROUND($Q255/$AL255*100,1),"")</f>
        <v/>
      </c>
      <c r="AI255" s="29">
        <f>IF(ISNUMBER($S255),IF($S255&lt;=1,"Yes","No"),"n/a")</f>
        <v/>
      </c>
      <c r="AJ255" s="29">
        <f>IF(ISNUMBER($S255),ROUND(MAX(0,MIN(100,100-$S255*2.5-IF(ISNUMBER($T255),$T255,0)*0.12+IF($S255&lt;=1,12,0))),0),"")</f>
        <v/>
      </c>
      <c r="AK255" s="29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29" t="n">
        <v>250</v>
      </c>
      <c r="AM255" s="30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Remedy</t>
        </is>
      </c>
      <c r="B256" s="15" t="inlineStr">
        <is>
          <t>Remedy Kombucha | Ginger Lemon | 8-pack 250mL</t>
        </is>
      </c>
      <c r="C256" s="15" t="inlineStr">
        <is>
          <t>3) Functional beverage (still/sparkling)</t>
        </is>
      </c>
      <c r="D256" s="15" t="inlineStr">
        <is>
          <t>250 mL can</t>
        </is>
      </c>
      <c r="E256" s="29" t="n">
        <v>8</v>
      </c>
      <c r="F256" s="30" t="n"/>
      <c r="G256" s="31">
        <f>IF(AND(ISNUMBER($F256),ISNUMBER($E256),$E256&lt;&gt;0),$F256/$E256,"")</f>
        <v/>
      </c>
      <c r="H256" s="31">
        <f>IF(AND(ISNUMBER($F256),ISNUMBER($AL256),ISNUMBER($E256),($AL256*$E256)&lt;&gt;0),$F256/($AL256*$E256)*100,"")</f>
        <v/>
      </c>
      <c r="I256" s="32" t="n"/>
      <c r="J256" s="33" t="n"/>
      <c r="K256" s="31">
        <f>IF(AND(ISNUMBER($F256),ISNUMBER($J256)),$F256*(1-$J256),"")</f>
        <v/>
      </c>
      <c r="L256" s="32" t="n"/>
      <c r="M256" s="32" t="n"/>
      <c r="N256" s="31">
        <f>IF(ISNUMBER($F256),($F256-IF(ISNUMBER($AM256),$AM256,0))*(1-IF(ISNUMBER($J256),$J256,0)),"")</f>
        <v/>
      </c>
      <c r="O256" s="15" t="inlineStr">
        <is>
          <t>Ginger Lemon</t>
        </is>
      </c>
      <c r="P256" s="29" t="n">
        <v>10</v>
      </c>
      <c r="Q256" s="29" t="n">
        <v>5</v>
      </c>
      <c r="R256" s="15" t="inlineStr">
        <is>
          <t>Not listed</t>
        </is>
      </c>
      <c r="S256" s="29" t="n">
        <v>0</v>
      </c>
      <c r="T256" s="29" t="n">
        <v>8</v>
      </c>
      <c r="U256" s="15" t="inlineStr">
        <is>
          <t>None (sugar-free fermented)</t>
        </is>
      </c>
      <c r="V256" s="15" t="inlineStr">
        <is>
          <t>Sugar-free kombucha, live cultures, organic acids</t>
        </is>
      </c>
      <c r="W256" s="32" t="n"/>
      <c r="X256" s="32" t="n"/>
      <c r="Y256" s="32" t="n"/>
      <c r="Z256" s="32" t="n"/>
      <c r="AA256" s="15" t="inlineStr">
        <is>
          <t>Medium</t>
        </is>
      </c>
      <c r="AB256" s="15" t="inlineStr">
        <is>
          <t>Sugar-free kombucha differentiator</t>
        </is>
      </c>
      <c r="AC256" s="15" t="inlineStr">
        <is>
          <t>Kombucha benefits with no sugar</t>
        </is>
      </c>
      <c r="AD256" s="15" t="inlineStr">
        <is>
          <t>Live-culture kombucha at zero sugar.</t>
        </is>
      </c>
      <c r="AE256" s="32" t="n"/>
      <c r="AF256" s="34">
        <f>IF(AND(ISNUMBER($P256),ISNUMBER($AL256),$AL256&lt;&gt;0),ROUND($P256/$AL256*100,1),"")</f>
        <v/>
      </c>
      <c r="AG256" s="35">
        <f>IF(AND(ISNUMBER($S256),ISNUMBER($AL256),$AL256&lt;&gt;0),ROUND($S256/$AL256*100,2),"")</f>
        <v/>
      </c>
      <c r="AH256" s="34">
        <f>IF(AND(ISNUMBER($Q256),ISNUMBER($AL256),$AL256&lt;&gt;0),ROUND($Q256/$AL256*100,1),"")</f>
        <v/>
      </c>
      <c r="AI256" s="29">
        <f>IF(ISNUMBER($S256),IF($S256&lt;=1,"Yes","No"),"n/a")</f>
        <v/>
      </c>
      <c r="AJ256" s="29">
        <f>IF(ISNUMBER($S256),ROUND(MAX(0,MIN(100,100-$S256*2.5-IF(ISNUMBER($T256),$T256,0)*0.12+IF($S256&lt;=1,12,0))),0),"")</f>
        <v/>
      </c>
      <c r="AK256" s="29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29" t="n">
        <v>250</v>
      </c>
      <c r="AM256" s="30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Remedy</t>
        </is>
      </c>
      <c r="B257" s="15" t="inlineStr">
        <is>
          <t>Remedy Kombucha | Ginger Lemon | 12-pack 250mL</t>
        </is>
      </c>
      <c r="C257" s="15" t="inlineStr">
        <is>
          <t>3) Functional beverage (still/sparkling)</t>
        </is>
      </c>
      <c r="D257" s="15" t="inlineStr">
        <is>
          <t>250 mL can</t>
        </is>
      </c>
      <c r="E257" s="29" t="n">
        <v>12</v>
      </c>
      <c r="F257" s="30" t="n"/>
      <c r="G257" s="31">
        <f>IF(AND(ISNUMBER($F257),ISNUMBER($E257),$E257&lt;&gt;0),$F257/$E257,"")</f>
        <v/>
      </c>
      <c r="H257" s="31">
        <f>IF(AND(ISNUMBER($F257),ISNUMBER($AL257),ISNUMBER($E257),($AL257*$E257)&lt;&gt;0),$F257/($AL257*$E257)*100,"")</f>
        <v/>
      </c>
      <c r="I257" s="32" t="n"/>
      <c r="J257" s="33" t="n"/>
      <c r="K257" s="31">
        <f>IF(AND(ISNUMBER($F257),ISNUMBER($J257)),$F257*(1-$J257),"")</f>
        <v/>
      </c>
      <c r="L257" s="32" t="n"/>
      <c r="M257" s="32" t="n"/>
      <c r="N257" s="31">
        <f>IF(ISNUMBER($F257),($F257-IF(ISNUMBER($AM257),$AM257,0))*(1-IF(ISNUMBER($J257),$J257,0)),"")</f>
        <v/>
      </c>
      <c r="O257" s="15" t="inlineStr">
        <is>
          <t>Ginger Lemon</t>
        </is>
      </c>
      <c r="P257" s="29" t="n">
        <v>10</v>
      </c>
      <c r="Q257" s="29" t="n">
        <v>5</v>
      </c>
      <c r="R257" s="15" t="inlineStr">
        <is>
          <t>Not listed</t>
        </is>
      </c>
      <c r="S257" s="29" t="n">
        <v>0</v>
      </c>
      <c r="T257" s="29" t="n">
        <v>8</v>
      </c>
      <c r="U257" s="15" t="inlineStr">
        <is>
          <t>None (sugar-free fermented)</t>
        </is>
      </c>
      <c r="V257" s="15" t="inlineStr">
        <is>
          <t>Sugar-free kombucha, live cultures, organic acids</t>
        </is>
      </c>
      <c r="W257" s="32" t="n"/>
      <c r="X257" s="32" t="n"/>
      <c r="Y257" s="32" t="n"/>
      <c r="Z257" s="32" t="n"/>
      <c r="AA257" s="15" t="inlineStr">
        <is>
          <t>Medium</t>
        </is>
      </c>
      <c r="AB257" s="15" t="inlineStr">
        <is>
          <t>Sugar-free kombucha differentiator</t>
        </is>
      </c>
      <c r="AC257" s="15" t="inlineStr">
        <is>
          <t>Kombucha benefits with no sugar</t>
        </is>
      </c>
      <c r="AD257" s="15" t="inlineStr">
        <is>
          <t>Live-culture kombucha at zero sugar.</t>
        </is>
      </c>
      <c r="AE257" s="32" t="n"/>
      <c r="AF257" s="34">
        <f>IF(AND(ISNUMBER($P257),ISNUMBER($AL257),$AL257&lt;&gt;0),ROUND($P257/$AL257*100,1),"")</f>
        <v/>
      </c>
      <c r="AG257" s="35">
        <f>IF(AND(ISNUMBER($S257),ISNUMBER($AL257),$AL257&lt;&gt;0),ROUND($S257/$AL257*100,2),"")</f>
        <v/>
      </c>
      <c r="AH257" s="34">
        <f>IF(AND(ISNUMBER($Q257),ISNUMBER($AL257),$AL257&lt;&gt;0),ROUND($Q257/$AL257*100,1),"")</f>
        <v/>
      </c>
      <c r="AI257" s="29">
        <f>IF(ISNUMBER($S257),IF($S257&lt;=1,"Yes","No"),"n/a")</f>
        <v/>
      </c>
      <c r="AJ257" s="29">
        <f>IF(ISNUMBER($S257),ROUND(MAX(0,MIN(100,100-$S257*2.5-IF(ISNUMBER($T257),$T257,0)*0.12+IF($S257&lt;=1,12,0))),0),"")</f>
        <v/>
      </c>
      <c r="AK257" s="29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29" t="n">
        <v>250</v>
      </c>
      <c r="AM257" s="30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Remedy</t>
        </is>
      </c>
      <c r="B258" s="15" t="inlineStr">
        <is>
          <t>Remedy Kombucha | Ginger Lemon | 18-pack 250mL</t>
        </is>
      </c>
      <c r="C258" s="15" t="inlineStr">
        <is>
          <t>3) Functional beverage (still/sparkling)</t>
        </is>
      </c>
      <c r="D258" s="15" t="inlineStr">
        <is>
          <t>250 mL can</t>
        </is>
      </c>
      <c r="E258" s="29" t="n">
        <v>18</v>
      </c>
      <c r="F258" s="30" t="n"/>
      <c r="G258" s="31">
        <f>IF(AND(ISNUMBER($F258),ISNUMBER($E258),$E258&lt;&gt;0),$F258/$E258,"")</f>
        <v/>
      </c>
      <c r="H258" s="31">
        <f>IF(AND(ISNUMBER($F258),ISNUMBER($AL258),ISNUMBER($E258),($AL258*$E258)&lt;&gt;0),$F258/($AL258*$E258)*100,"")</f>
        <v/>
      </c>
      <c r="I258" s="32" t="n"/>
      <c r="J258" s="33" t="n"/>
      <c r="K258" s="31">
        <f>IF(AND(ISNUMBER($F258),ISNUMBER($J258)),$F258*(1-$J258),"")</f>
        <v/>
      </c>
      <c r="L258" s="32" t="n"/>
      <c r="M258" s="32" t="n"/>
      <c r="N258" s="31">
        <f>IF(ISNUMBER($F258),($F258-IF(ISNUMBER($AM258),$AM258,0))*(1-IF(ISNUMBER($J258),$J258,0)),"")</f>
        <v/>
      </c>
      <c r="O258" s="15" t="inlineStr">
        <is>
          <t>Ginger Lemon</t>
        </is>
      </c>
      <c r="P258" s="29" t="n">
        <v>10</v>
      </c>
      <c r="Q258" s="29" t="n">
        <v>5</v>
      </c>
      <c r="R258" s="15" t="inlineStr">
        <is>
          <t>Not listed</t>
        </is>
      </c>
      <c r="S258" s="29" t="n">
        <v>0</v>
      </c>
      <c r="T258" s="29" t="n">
        <v>8</v>
      </c>
      <c r="U258" s="15" t="inlineStr">
        <is>
          <t>None (sugar-free fermented)</t>
        </is>
      </c>
      <c r="V258" s="15" t="inlineStr">
        <is>
          <t>Sugar-free kombucha, live cultures, organic acids</t>
        </is>
      </c>
      <c r="W258" s="32" t="n"/>
      <c r="X258" s="32" t="n"/>
      <c r="Y258" s="32" t="n"/>
      <c r="Z258" s="32" t="n"/>
      <c r="AA258" s="15" t="inlineStr">
        <is>
          <t>Medium</t>
        </is>
      </c>
      <c r="AB258" s="15" t="inlineStr">
        <is>
          <t>Sugar-free kombucha differentiator</t>
        </is>
      </c>
      <c r="AC258" s="15" t="inlineStr">
        <is>
          <t>Kombucha benefits with no sugar</t>
        </is>
      </c>
      <c r="AD258" s="15" t="inlineStr">
        <is>
          <t>Live-culture kombucha at zero sugar.</t>
        </is>
      </c>
      <c r="AE258" s="32" t="n"/>
      <c r="AF258" s="34">
        <f>IF(AND(ISNUMBER($P258),ISNUMBER($AL258),$AL258&lt;&gt;0),ROUND($P258/$AL258*100,1),"")</f>
        <v/>
      </c>
      <c r="AG258" s="35">
        <f>IF(AND(ISNUMBER($S258),ISNUMBER($AL258),$AL258&lt;&gt;0),ROUND($S258/$AL258*100,2),"")</f>
        <v/>
      </c>
      <c r="AH258" s="34">
        <f>IF(AND(ISNUMBER($Q258),ISNUMBER($AL258),$AL258&lt;&gt;0),ROUND($Q258/$AL258*100,1),"")</f>
        <v/>
      </c>
      <c r="AI258" s="29">
        <f>IF(ISNUMBER($S258),IF($S258&lt;=1,"Yes","No"),"n/a")</f>
        <v/>
      </c>
      <c r="AJ258" s="29">
        <f>IF(ISNUMBER($S258),ROUND(MAX(0,MIN(100,100-$S258*2.5-IF(ISNUMBER($T258),$T258,0)*0.12+IF($S258&lt;=1,12,0))),0),"")</f>
        <v/>
      </c>
      <c r="AK258" s="29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29" t="n">
        <v>250</v>
      </c>
      <c r="AM258" s="30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Remedy</t>
        </is>
      </c>
      <c r="B259" s="15" t="inlineStr">
        <is>
          <t>Remedy Kombucha | Ginger Lemon | 24-pack 250mL</t>
        </is>
      </c>
      <c r="C259" s="15" t="inlineStr">
        <is>
          <t>3) Functional beverage (still/sparkling)</t>
        </is>
      </c>
      <c r="D259" s="15" t="inlineStr">
        <is>
          <t>250 mL can</t>
        </is>
      </c>
      <c r="E259" s="29" t="n">
        <v>24</v>
      </c>
      <c r="F259" s="30" t="n"/>
      <c r="G259" s="31">
        <f>IF(AND(ISNUMBER($F259),ISNUMBER($E259),$E259&lt;&gt;0),$F259/$E259,"")</f>
        <v/>
      </c>
      <c r="H259" s="31">
        <f>IF(AND(ISNUMBER($F259),ISNUMBER($AL259),ISNUMBER($E259),($AL259*$E259)&lt;&gt;0),$F259/($AL259*$E259)*100,"")</f>
        <v/>
      </c>
      <c r="I259" s="32" t="n"/>
      <c r="J259" s="33" t="n"/>
      <c r="K259" s="31">
        <f>IF(AND(ISNUMBER($F259),ISNUMBER($J259)),$F259*(1-$J259),"")</f>
        <v/>
      </c>
      <c r="L259" s="32" t="n"/>
      <c r="M259" s="32" t="n"/>
      <c r="N259" s="31">
        <f>IF(ISNUMBER($F259),($F259-IF(ISNUMBER($AM259),$AM259,0))*(1-IF(ISNUMBER($J259),$J259,0)),"")</f>
        <v/>
      </c>
      <c r="O259" s="15" t="inlineStr">
        <is>
          <t>Ginger Lemon</t>
        </is>
      </c>
      <c r="P259" s="29" t="n">
        <v>10</v>
      </c>
      <c r="Q259" s="29" t="n">
        <v>5</v>
      </c>
      <c r="R259" s="15" t="inlineStr">
        <is>
          <t>Not listed</t>
        </is>
      </c>
      <c r="S259" s="29" t="n">
        <v>0</v>
      </c>
      <c r="T259" s="29" t="n">
        <v>8</v>
      </c>
      <c r="U259" s="15" t="inlineStr">
        <is>
          <t>None (sugar-free fermented)</t>
        </is>
      </c>
      <c r="V259" s="15" t="inlineStr">
        <is>
          <t>Sugar-free kombucha, live cultures, organic acids</t>
        </is>
      </c>
      <c r="W259" s="32" t="n"/>
      <c r="X259" s="32" t="n"/>
      <c r="Y259" s="32" t="n"/>
      <c r="Z259" s="32" t="n"/>
      <c r="AA259" s="15" t="inlineStr">
        <is>
          <t>Medium</t>
        </is>
      </c>
      <c r="AB259" s="15" t="inlineStr">
        <is>
          <t>Sugar-free kombucha differentiator</t>
        </is>
      </c>
      <c r="AC259" s="15" t="inlineStr">
        <is>
          <t>Kombucha benefits with no sugar</t>
        </is>
      </c>
      <c r="AD259" s="15" t="inlineStr">
        <is>
          <t>Live-culture kombucha at zero sugar.</t>
        </is>
      </c>
      <c r="AE259" s="32" t="n"/>
      <c r="AF259" s="34">
        <f>IF(AND(ISNUMBER($P259),ISNUMBER($AL259),$AL259&lt;&gt;0),ROUND($P259/$AL259*100,1),"")</f>
        <v/>
      </c>
      <c r="AG259" s="35">
        <f>IF(AND(ISNUMBER($S259),ISNUMBER($AL259),$AL259&lt;&gt;0),ROUND($S259/$AL259*100,2),"")</f>
        <v/>
      </c>
      <c r="AH259" s="34">
        <f>IF(AND(ISNUMBER($Q259),ISNUMBER($AL259),$AL259&lt;&gt;0),ROUND($Q259/$AL259*100,1),"")</f>
        <v/>
      </c>
      <c r="AI259" s="29">
        <f>IF(ISNUMBER($S259),IF($S259&lt;=1,"Yes","No"),"n/a")</f>
        <v/>
      </c>
      <c r="AJ259" s="29">
        <f>IF(ISNUMBER($S259),ROUND(MAX(0,MIN(100,100-$S259*2.5-IF(ISNUMBER($T259),$T259,0)*0.12+IF($S259&lt;=1,12,0))),0),"")</f>
        <v/>
      </c>
      <c r="AK259" s="29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29" t="n">
        <v>250</v>
      </c>
      <c r="AM259" s="30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Remedy</t>
        </is>
      </c>
      <c r="B260" s="15" t="inlineStr">
        <is>
          <t>Remedy Kombucha | Peach | 4-pack 250mL</t>
        </is>
      </c>
      <c r="C260" s="15" t="inlineStr">
        <is>
          <t>3) Functional beverage (still/sparkling)</t>
        </is>
      </c>
      <c r="D260" s="15" t="inlineStr">
        <is>
          <t>250 mL can</t>
        </is>
      </c>
      <c r="E260" s="29" t="n">
        <v>4</v>
      </c>
      <c r="F260" s="30" t="n"/>
      <c r="G260" s="31">
        <f>IF(AND(ISNUMBER($F260),ISNUMBER($E260),$E260&lt;&gt;0),$F260/$E260,"")</f>
        <v/>
      </c>
      <c r="H260" s="31">
        <f>IF(AND(ISNUMBER($F260),ISNUMBER($AL260),ISNUMBER($E260),($AL260*$E260)&lt;&gt;0),$F260/($AL260*$E260)*100,"")</f>
        <v/>
      </c>
      <c r="I260" s="32" t="n"/>
      <c r="J260" s="33" t="n"/>
      <c r="K260" s="31">
        <f>IF(AND(ISNUMBER($F260),ISNUMBER($J260)),$F260*(1-$J260),"")</f>
        <v/>
      </c>
      <c r="L260" s="32" t="n"/>
      <c r="M260" s="32" t="n"/>
      <c r="N260" s="31">
        <f>IF(ISNUMBER($F260),($F260-IF(ISNUMBER($AM260),$AM260,0))*(1-IF(ISNUMBER($J260),$J260,0)),"")</f>
        <v/>
      </c>
      <c r="O260" s="15" t="inlineStr">
        <is>
          <t>Peach</t>
        </is>
      </c>
      <c r="P260" s="29" t="n">
        <v>10</v>
      </c>
      <c r="Q260" s="29" t="n">
        <v>5</v>
      </c>
      <c r="R260" s="15" t="inlineStr">
        <is>
          <t>Not listed</t>
        </is>
      </c>
      <c r="S260" s="29" t="n">
        <v>0</v>
      </c>
      <c r="T260" s="29" t="n">
        <v>8</v>
      </c>
      <c r="U260" s="15" t="inlineStr">
        <is>
          <t>None (sugar-free fermented)</t>
        </is>
      </c>
      <c r="V260" s="15" t="inlineStr">
        <is>
          <t>Sugar-free kombucha, live cultures, organic acids</t>
        </is>
      </c>
      <c r="W260" s="32" t="n"/>
      <c r="X260" s="32" t="n"/>
      <c r="Y260" s="32" t="n"/>
      <c r="Z260" s="32" t="n"/>
      <c r="AA260" s="15" t="inlineStr">
        <is>
          <t>Medium</t>
        </is>
      </c>
      <c r="AB260" s="15" t="inlineStr">
        <is>
          <t>Sugar-free kombucha differentiator</t>
        </is>
      </c>
      <c r="AC260" s="15" t="inlineStr">
        <is>
          <t>Kombucha benefits with no sugar</t>
        </is>
      </c>
      <c r="AD260" s="15" t="inlineStr">
        <is>
          <t>Live-culture kombucha at zero sugar.</t>
        </is>
      </c>
      <c r="AE260" s="32" t="n"/>
      <c r="AF260" s="34">
        <f>IF(AND(ISNUMBER($P260),ISNUMBER($AL260),$AL260&lt;&gt;0),ROUND($P260/$AL260*100,1),"")</f>
        <v/>
      </c>
      <c r="AG260" s="35">
        <f>IF(AND(ISNUMBER($S260),ISNUMBER($AL260),$AL260&lt;&gt;0),ROUND($S260/$AL260*100,2),"")</f>
        <v/>
      </c>
      <c r="AH260" s="34">
        <f>IF(AND(ISNUMBER($Q260),ISNUMBER($AL260),$AL260&lt;&gt;0),ROUND($Q260/$AL260*100,1),"")</f>
        <v/>
      </c>
      <c r="AI260" s="29">
        <f>IF(ISNUMBER($S260),IF($S260&lt;=1,"Yes","No"),"n/a")</f>
        <v/>
      </c>
      <c r="AJ260" s="29">
        <f>IF(ISNUMBER($S260),ROUND(MAX(0,MIN(100,100-$S260*2.5-IF(ISNUMBER($T260),$T260,0)*0.12+IF($S260&lt;=1,12,0))),0),"")</f>
        <v/>
      </c>
      <c r="AK260" s="29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29" t="n">
        <v>250</v>
      </c>
      <c r="AM260" s="30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Remedy</t>
        </is>
      </c>
      <c r="B261" s="15" t="inlineStr">
        <is>
          <t>Remedy Kombucha | Peach | 8-pack 250mL</t>
        </is>
      </c>
      <c r="C261" s="15" t="inlineStr">
        <is>
          <t>3) Functional beverage (still/sparkling)</t>
        </is>
      </c>
      <c r="D261" s="15" t="inlineStr">
        <is>
          <t>250 mL can</t>
        </is>
      </c>
      <c r="E261" s="29" t="n">
        <v>8</v>
      </c>
      <c r="F261" s="30" t="n"/>
      <c r="G261" s="31">
        <f>IF(AND(ISNUMBER($F261),ISNUMBER($E261),$E261&lt;&gt;0),$F261/$E261,"")</f>
        <v/>
      </c>
      <c r="H261" s="31">
        <f>IF(AND(ISNUMBER($F261),ISNUMBER($AL261),ISNUMBER($E261),($AL261*$E261)&lt;&gt;0),$F261/($AL261*$E261)*100,"")</f>
        <v/>
      </c>
      <c r="I261" s="32" t="n"/>
      <c r="J261" s="33" t="n"/>
      <c r="K261" s="31">
        <f>IF(AND(ISNUMBER($F261),ISNUMBER($J261)),$F261*(1-$J261),"")</f>
        <v/>
      </c>
      <c r="L261" s="32" t="n"/>
      <c r="M261" s="32" t="n"/>
      <c r="N261" s="31">
        <f>IF(ISNUMBER($F261),($F261-IF(ISNUMBER($AM261),$AM261,0))*(1-IF(ISNUMBER($J261),$J261,0)),"")</f>
        <v/>
      </c>
      <c r="O261" s="15" t="inlineStr">
        <is>
          <t>Peach</t>
        </is>
      </c>
      <c r="P261" s="29" t="n">
        <v>10</v>
      </c>
      <c r="Q261" s="29" t="n">
        <v>5</v>
      </c>
      <c r="R261" s="15" t="inlineStr">
        <is>
          <t>Not listed</t>
        </is>
      </c>
      <c r="S261" s="29" t="n">
        <v>0</v>
      </c>
      <c r="T261" s="29" t="n">
        <v>8</v>
      </c>
      <c r="U261" s="15" t="inlineStr">
        <is>
          <t>None (sugar-free fermented)</t>
        </is>
      </c>
      <c r="V261" s="15" t="inlineStr">
        <is>
          <t>Sugar-free kombucha, live cultures, organic acids</t>
        </is>
      </c>
      <c r="W261" s="32" t="n"/>
      <c r="X261" s="32" t="n"/>
      <c r="Y261" s="32" t="n"/>
      <c r="Z261" s="32" t="n"/>
      <c r="AA261" s="15" t="inlineStr">
        <is>
          <t>Medium</t>
        </is>
      </c>
      <c r="AB261" s="15" t="inlineStr">
        <is>
          <t>Sugar-free kombucha differentiator</t>
        </is>
      </c>
      <c r="AC261" s="15" t="inlineStr">
        <is>
          <t>Kombucha benefits with no sugar</t>
        </is>
      </c>
      <c r="AD261" s="15" t="inlineStr">
        <is>
          <t>Live-culture kombucha at zero sugar.</t>
        </is>
      </c>
      <c r="AE261" s="32" t="n"/>
      <c r="AF261" s="34">
        <f>IF(AND(ISNUMBER($P261),ISNUMBER($AL261),$AL261&lt;&gt;0),ROUND($P261/$AL261*100,1),"")</f>
        <v/>
      </c>
      <c r="AG261" s="35">
        <f>IF(AND(ISNUMBER($S261),ISNUMBER($AL261),$AL261&lt;&gt;0),ROUND($S261/$AL261*100,2),"")</f>
        <v/>
      </c>
      <c r="AH261" s="34">
        <f>IF(AND(ISNUMBER($Q261),ISNUMBER($AL261),$AL261&lt;&gt;0),ROUND($Q261/$AL261*100,1),"")</f>
        <v/>
      </c>
      <c r="AI261" s="29">
        <f>IF(ISNUMBER($S261),IF($S261&lt;=1,"Yes","No"),"n/a")</f>
        <v/>
      </c>
      <c r="AJ261" s="29">
        <f>IF(ISNUMBER($S261),ROUND(MAX(0,MIN(100,100-$S261*2.5-IF(ISNUMBER($T261),$T261,0)*0.12+IF($S261&lt;=1,12,0))),0),"")</f>
        <v/>
      </c>
      <c r="AK261" s="29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29" t="n">
        <v>250</v>
      </c>
      <c r="AM261" s="30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Remedy</t>
        </is>
      </c>
      <c r="B262" s="15" t="inlineStr">
        <is>
          <t>Remedy Kombucha | Peach | 12-pack 250mL</t>
        </is>
      </c>
      <c r="C262" s="15" t="inlineStr">
        <is>
          <t>3) Functional beverage (still/sparkling)</t>
        </is>
      </c>
      <c r="D262" s="15" t="inlineStr">
        <is>
          <t>250 mL can</t>
        </is>
      </c>
      <c r="E262" s="29" t="n">
        <v>12</v>
      </c>
      <c r="F262" s="30" t="n"/>
      <c r="G262" s="31">
        <f>IF(AND(ISNUMBER($F262),ISNUMBER($E262),$E262&lt;&gt;0),$F262/$E262,"")</f>
        <v/>
      </c>
      <c r="H262" s="31">
        <f>IF(AND(ISNUMBER($F262),ISNUMBER($AL262),ISNUMBER($E262),($AL262*$E262)&lt;&gt;0),$F262/($AL262*$E262)*100,"")</f>
        <v/>
      </c>
      <c r="I262" s="32" t="n"/>
      <c r="J262" s="33" t="n"/>
      <c r="K262" s="31">
        <f>IF(AND(ISNUMBER($F262),ISNUMBER($J262)),$F262*(1-$J262),"")</f>
        <v/>
      </c>
      <c r="L262" s="32" t="n"/>
      <c r="M262" s="32" t="n"/>
      <c r="N262" s="31">
        <f>IF(ISNUMBER($F262),($F262-IF(ISNUMBER($AM262),$AM262,0))*(1-IF(ISNUMBER($J262),$J262,0)),"")</f>
        <v/>
      </c>
      <c r="O262" s="15" t="inlineStr">
        <is>
          <t>Peach</t>
        </is>
      </c>
      <c r="P262" s="29" t="n">
        <v>10</v>
      </c>
      <c r="Q262" s="29" t="n">
        <v>5</v>
      </c>
      <c r="R262" s="15" t="inlineStr">
        <is>
          <t>Not listed</t>
        </is>
      </c>
      <c r="S262" s="29" t="n">
        <v>0</v>
      </c>
      <c r="T262" s="29" t="n">
        <v>8</v>
      </c>
      <c r="U262" s="15" t="inlineStr">
        <is>
          <t>None (sugar-free fermented)</t>
        </is>
      </c>
      <c r="V262" s="15" t="inlineStr">
        <is>
          <t>Sugar-free kombucha, live cultures, organic acids</t>
        </is>
      </c>
      <c r="W262" s="32" t="n"/>
      <c r="X262" s="32" t="n"/>
      <c r="Y262" s="32" t="n"/>
      <c r="Z262" s="32" t="n"/>
      <c r="AA262" s="15" t="inlineStr">
        <is>
          <t>Medium</t>
        </is>
      </c>
      <c r="AB262" s="15" t="inlineStr">
        <is>
          <t>Sugar-free kombucha differentiator</t>
        </is>
      </c>
      <c r="AC262" s="15" t="inlineStr">
        <is>
          <t>Kombucha benefits with no sugar</t>
        </is>
      </c>
      <c r="AD262" s="15" t="inlineStr">
        <is>
          <t>Live-culture kombucha at zero sugar.</t>
        </is>
      </c>
      <c r="AE262" s="32" t="n"/>
      <c r="AF262" s="34">
        <f>IF(AND(ISNUMBER($P262),ISNUMBER($AL262),$AL262&lt;&gt;0),ROUND($P262/$AL262*100,1),"")</f>
        <v/>
      </c>
      <c r="AG262" s="35">
        <f>IF(AND(ISNUMBER($S262),ISNUMBER($AL262),$AL262&lt;&gt;0),ROUND($S262/$AL262*100,2),"")</f>
        <v/>
      </c>
      <c r="AH262" s="34">
        <f>IF(AND(ISNUMBER($Q262),ISNUMBER($AL262),$AL262&lt;&gt;0),ROUND($Q262/$AL262*100,1),"")</f>
        <v/>
      </c>
      <c r="AI262" s="29">
        <f>IF(ISNUMBER($S262),IF($S262&lt;=1,"Yes","No"),"n/a")</f>
        <v/>
      </c>
      <c r="AJ262" s="29">
        <f>IF(ISNUMBER($S262),ROUND(MAX(0,MIN(100,100-$S262*2.5-IF(ISNUMBER($T262),$T262,0)*0.12+IF($S262&lt;=1,12,0))),0),"")</f>
        <v/>
      </c>
      <c r="AK262" s="29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29" t="n">
        <v>250</v>
      </c>
      <c r="AM262" s="30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Remedy</t>
        </is>
      </c>
      <c r="B263" s="15" t="inlineStr">
        <is>
          <t>Remedy Kombucha | Peach | 18-pack 250mL</t>
        </is>
      </c>
      <c r="C263" s="15" t="inlineStr">
        <is>
          <t>3) Functional beverage (still/sparkling)</t>
        </is>
      </c>
      <c r="D263" s="15" t="inlineStr">
        <is>
          <t>250 mL can</t>
        </is>
      </c>
      <c r="E263" s="29" t="n">
        <v>18</v>
      </c>
      <c r="F263" s="30" t="n"/>
      <c r="G263" s="31">
        <f>IF(AND(ISNUMBER($F263),ISNUMBER($E263),$E263&lt;&gt;0),$F263/$E263,"")</f>
        <v/>
      </c>
      <c r="H263" s="31">
        <f>IF(AND(ISNUMBER($F263),ISNUMBER($AL263),ISNUMBER($E263),($AL263*$E263)&lt;&gt;0),$F263/($AL263*$E263)*100,"")</f>
        <v/>
      </c>
      <c r="I263" s="32" t="n"/>
      <c r="J263" s="33" t="n"/>
      <c r="K263" s="31">
        <f>IF(AND(ISNUMBER($F263),ISNUMBER($J263)),$F263*(1-$J263),"")</f>
        <v/>
      </c>
      <c r="L263" s="32" t="n"/>
      <c r="M263" s="32" t="n"/>
      <c r="N263" s="31">
        <f>IF(ISNUMBER($F263),($F263-IF(ISNUMBER($AM263),$AM263,0))*(1-IF(ISNUMBER($J263),$J263,0)),"")</f>
        <v/>
      </c>
      <c r="O263" s="15" t="inlineStr">
        <is>
          <t>Peach</t>
        </is>
      </c>
      <c r="P263" s="29" t="n">
        <v>10</v>
      </c>
      <c r="Q263" s="29" t="n">
        <v>5</v>
      </c>
      <c r="R263" s="15" t="inlineStr">
        <is>
          <t>Not listed</t>
        </is>
      </c>
      <c r="S263" s="29" t="n">
        <v>0</v>
      </c>
      <c r="T263" s="29" t="n">
        <v>8</v>
      </c>
      <c r="U263" s="15" t="inlineStr">
        <is>
          <t>None (sugar-free fermented)</t>
        </is>
      </c>
      <c r="V263" s="15" t="inlineStr">
        <is>
          <t>Sugar-free kombucha, live cultures, organic acids</t>
        </is>
      </c>
      <c r="W263" s="32" t="n"/>
      <c r="X263" s="32" t="n"/>
      <c r="Y263" s="32" t="n"/>
      <c r="Z263" s="32" t="n"/>
      <c r="AA263" s="15" t="inlineStr">
        <is>
          <t>Medium</t>
        </is>
      </c>
      <c r="AB263" s="15" t="inlineStr">
        <is>
          <t>Sugar-free kombucha differentiator</t>
        </is>
      </c>
      <c r="AC263" s="15" t="inlineStr">
        <is>
          <t>Kombucha benefits with no sugar</t>
        </is>
      </c>
      <c r="AD263" s="15" t="inlineStr">
        <is>
          <t>Live-culture kombucha at zero sugar.</t>
        </is>
      </c>
      <c r="AE263" s="32" t="n"/>
      <c r="AF263" s="34">
        <f>IF(AND(ISNUMBER($P263),ISNUMBER($AL263),$AL263&lt;&gt;0),ROUND($P263/$AL263*100,1),"")</f>
        <v/>
      </c>
      <c r="AG263" s="35">
        <f>IF(AND(ISNUMBER($S263),ISNUMBER($AL263),$AL263&lt;&gt;0),ROUND($S263/$AL263*100,2),"")</f>
        <v/>
      </c>
      <c r="AH263" s="34">
        <f>IF(AND(ISNUMBER($Q263),ISNUMBER($AL263),$AL263&lt;&gt;0),ROUND($Q263/$AL263*100,1),"")</f>
        <v/>
      </c>
      <c r="AI263" s="29">
        <f>IF(ISNUMBER($S263),IF($S263&lt;=1,"Yes","No"),"n/a")</f>
        <v/>
      </c>
      <c r="AJ263" s="29">
        <f>IF(ISNUMBER($S263),ROUND(MAX(0,MIN(100,100-$S263*2.5-IF(ISNUMBER($T263),$T263,0)*0.12+IF($S263&lt;=1,12,0))),0),"")</f>
        <v/>
      </c>
      <c r="AK263" s="29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29" t="n">
        <v>250</v>
      </c>
      <c r="AM263" s="30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Remedy</t>
        </is>
      </c>
      <c r="B264" s="15" t="inlineStr">
        <is>
          <t>Remedy Kombucha | Peach | 24-pack 250mL</t>
        </is>
      </c>
      <c r="C264" s="15" t="inlineStr">
        <is>
          <t>3) Functional beverage (still/sparkling)</t>
        </is>
      </c>
      <c r="D264" s="15" t="inlineStr">
        <is>
          <t>250 mL can</t>
        </is>
      </c>
      <c r="E264" s="29" t="n">
        <v>24</v>
      </c>
      <c r="F264" s="30" t="n"/>
      <c r="G264" s="31">
        <f>IF(AND(ISNUMBER($F264),ISNUMBER($E264),$E264&lt;&gt;0),$F264/$E264,"")</f>
        <v/>
      </c>
      <c r="H264" s="31">
        <f>IF(AND(ISNUMBER($F264),ISNUMBER($AL264),ISNUMBER($E264),($AL264*$E264)&lt;&gt;0),$F264/($AL264*$E264)*100,"")</f>
        <v/>
      </c>
      <c r="I264" s="32" t="n"/>
      <c r="J264" s="33" t="n"/>
      <c r="K264" s="31">
        <f>IF(AND(ISNUMBER($F264),ISNUMBER($J264)),$F264*(1-$J264),"")</f>
        <v/>
      </c>
      <c r="L264" s="32" t="n"/>
      <c r="M264" s="32" t="n"/>
      <c r="N264" s="31">
        <f>IF(ISNUMBER($F264),($F264-IF(ISNUMBER($AM264),$AM264,0))*(1-IF(ISNUMBER($J264),$J264,0)),"")</f>
        <v/>
      </c>
      <c r="O264" s="15" t="inlineStr">
        <is>
          <t>Peach</t>
        </is>
      </c>
      <c r="P264" s="29" t="n">
        <v>10</v>
      </c>
      <c r="Q264" s="29" t="n">
        <v>5</v>
      </c>
      <c r="R264" s="15" t="inlineStr">
        <is>
          <t>Not listed</t>
        </is>
      </c>
      <c r="S264" s="29" t="n">
        <v>0</v>
      </c>
      <c r="T264" s="29" t="n">
        <v>8</v>
      </c>
      <c r="U264" s="15" t="inlineStr">
        <is>
          <t>None (sugar-free fermented)</t>
        </is>
      </c>
      <c r="V264" s="15" t="inlineStr">
        <is>
          <t>Sugar-free kombucha, live cultures, organic acids</t>
        </is>
      </c>
      <c r="W264" s="32" t="n"/>
      <c r="X264" s="32" t="n"/>
      <c r="Y264" s="32" t="n"/>
      <c r="Z264" s="32" t="n"/>
      <c r="AA264" s="15" t="inlineStr">
        <is>
          <t>Medium</t>
        </is>
      </c>
      <c r="AB264" s="15" t="inlineStr">
        <is>
          <t>Sugar-free kombucha differentiator</t>
        </is>
      </c>
      <c r="AC264" s="15" t="inlineStr">
        <is>
          <t>Kombucha benefits with no sugar</t>
        </is>
      </c>
      <c r="AD264" s="15" t="inlineStr">
        <is>
          <t>Live-culture kombucha at zero sugar.</t>
        </is>
      </c>
      <c r="AE264" s="32" t="n"/>
      <c r="AF264" s="34">
        <f>IF(AND(ISNUMBER($P264),ISNUMBER($AL264),$AL264&lt;&gt;0),ROUND($P264/$AL264*100,1),"")</f>
        <v/>
      </c>
      <c r="AG264" s="35">
        <f>IF(AND(ISNUMBER($S264),ISNUMBER($AL264),$AL264&lt;&gt;0),ROUND($S264/$AL264*100,2),"")</f>
        <v/>
      </c>
      <c r="AH264" s="34">
        <f>IF(AND(ISNUMBER($Q264),ISNUMBER($AL264),$AL264&lt;&gt;0),ROUND($Q264/$AL264*100,1),"")</f>
        <v/>
      </c>
      <c r="AI264" s="29">
        <f>IF(ISNUMBER($S264),IF($S264&lt;=1,"Yes","No"),"n/a")</f>
        <v/>
      </c>
      <c r="AJ264" s="29">
        <f>IF(ISNUMBER($S264),ROUND(MAX(0,MIN(100,100-$S264*2.5-IF(ISNUMBER($T264),$T264,0)*0.12+IF($S264&lt;=1,12,0))),0),"")</f>
        <v/>
      </c>
      <c r="AK264" s="29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29" t="n">
        <v>250</v>
      </c>
      <c r="AM264" s="30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Remedy</t>
        </is>
      </c>
      <c r="B265" s="15" t="inlineStr">
        <is>
          <t>Remedy Kombucha | Cherry Plum | 4-pack 250mL</t>
        </is>
      </c>
      <c r="C265" s="15" t="inlineStr">
        <is>
          <t>3) Functional beverage (still/sparkling)</t>
        </is>
      </c>
      <c r="D265" s="15" t="inlineStr">
        <is>
          <t>250 mL can</t>
        </is>
      </c>
      <c r="E265" s="29" t="n">
        <v>4</v>
      </c>
      <c r="F265" s="30" t="n"/>
      <c r="G265" s="31">
        <f>IF(AND(ISNUMBER($F265),ISNUMBER($E265),$E265&lt;&gt;0),$F265/$E265,"")</f>
        <v/>
      </c>
      <c r="H265" s="31">
        <f>IF(AND(ISNUMBER($F265),ISNUMBER($AL265),ISNUMBER($E265),($AL265*$E265)&lt;&gt;0),$F265/($AL265*$E265)*100,"")</f>
        <v/>
      </c>
      <c r="I265" s="32" t="n"/>
      <c r="J265" s="33" t="n"/>
      <c r="K265" s="31">
        <f>IF(AND(ISNUMBER($F265),ISNUMBER($J265)),$F265*(1-$J265),"")</f>
        <v/>
      </c>
      <c r="L265" s="32" t="n"/>
      <c r="M265" s="32" t="n"/>
      <c r="N265" s="31">
        <f>IF(ISNUMBER($F265),($F265-IF(ISNUMBER($AM265),$AM265,0))*(1-IF(ISNUMBER($J265),$J265,0)),"")</f>
        <v/>
      </c>
      <c r="O265" s="15" t="inlineStr">
        <is>
          <t>Cherry Plum</t>
        </is>
      </c>
      <c r="P265" s="29" t="n">
        <v>10</v>
      </c>
      <c r="Q265" s="29" t="n">
        <v>5</v>
      </c>
      <c r="R265" s="15" t="inlineStr">
        <is>
          <t>Not listed</t>
        </is>
      </c>
      <c r="S265" s="29" t="n">
        <v>0</v>
      </c>
      <c r="T265" s="29" t="n">
        <v>8</v>
      </c>
      <c r="U265" s="15" t="inlineStr">
        <is>
          <t>None (sugar-free fermented)</t>
        </is>
      </c>
      <c r="V265" s="15" t="inlineStr">
        <is>
          <t>Sugar-free kombucha, live cultures, organic acids</t>
        </is>
      </c>
      <c r="W265" s="32" t="n"/>
      <c r="X265" s="32" t="n"/>
      <c r="Y265" s="32" t="n"/>
      <c r="Z265" s="32" t="n"/>
      <c r="AA265" s="15" t="inlineStr">
        <is>
          <t>Medium</t>
        </is>
      </c>
      <c r="AB265" s="15" t="inlineStr">
        <is>
          <t>Sugar-free kombucha differentiator</t>
        </is>
      </c>
      <c r="AC265" s="15" t="inlineStr">
        <is>
          <t>Kombucha benefits with no sugar</t>
        </is>
      </c>
      <c r="AD265" s="15" t="inlineStr">
        <is>
          <t>Live-culture kombucha at zero sugar.</t>
        </is>
      </c>
      <c r="AE265" s="32" t="n"/>
      <c r="AF265" s="34">
        <f>IF(AND(ISNUMBER($P265),ISNUMBER($AL265),$AL265&lt;&gt;0),ROUND($P265/$AL265*100,1),"")</f>
        <v/>
      </c>
      <c r="AG265" s="35">
        <f>IF(AND(ISNUMBER($S265),ISNUMBER($AL265),$AL265&lt;&gt;0),ROUND($S265/$AL265*100,2),"")</f>
        <v/>
      </c>
      <c r="AH265" s="34">
        <f>IF(AND(ISNUMBER($Q265),ISNUMBER($AL265),$AL265&lt;&gt;0),ROUND($Q265/$AL265*100,1),"")</f>
        <v/>
      </c>
      <c r="AI265" s="29">
        <f>IF(ISNUMBER($S265),IF($S265&lt;=1,"Yes","No"),"n/a")</f>
        <v/>
      </c>
      <c r="AJ265" s="29">
        <f>IF(ISNUMBER($S265),ROUND(MAX(0,MIN(100,100-$S265*2.5-IF(ISNUMBER($T265),$T265,0)*0.12+IF($S265&lt;=1,12,0))),0),"")</f>
        <v/>
      </c>
      <c r="AK265" s="29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29" t="n">
        <v>250</v>
      </c>
      <c r="AM265" s="30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Remedy</t>
        </is>
      </c>
      <c r="B266" s="15" t="inlineStr">
        <is>
          <t>Remedy Kombucha | Cherry Plum | 8-pack 250mL</t>
        </is>
      </c>
      <c r="C266" s="15" t="inlineStr">
        <is>
          <t>3) Functional beverage (still/sparkling)</t>
        </is>
      </c>
      <c r="D266" s="15" t="inlineStr">
        <is>
          <t>250 mL can</t>
        </is>
      </c>
      <c r="E266" s="29" t="n">
        <v>8</v>
      </c>
      <c r="F266" s="30" t="n"/>
      <c r="G266" s="31">
        <f>IF(AND(ISNUMBER($F266),ISNUMBER($E266),$E266&lt;&gt;0),$F266/$E266,"")</f>
        <v/>
      </c>
      <c r="H266" s="31">
        <f>IF(AND(ISNUMBER($F266),ISNUMBER($AL266),ISNUMBER($E266),($AL266*$E266)&lt;&gt;0),$F266/($AL266*$E266)*100,"")</f>
        <v/>
      </c>
      <c r="I266" s="32" t="n"/>
      <c r="J266" s="33" t="n"/>
      <c r="K266" s="31">
        <f>IF(AND(ISNUMBER($F266),ISNUMBER($J266)),$F266*(1-$J266),"")</f>
        <v/>
      </c>
      <c r="L266" s="32" t="n"/>
      <c r="M266" s="32" t="n"/>
      <c r="N266" s="31">
        <f>IF(ISNUMBER($F266),($F266-IF(ISNUMBER($AM266),$AM266,0))*(1-IF(ISNUMBER($J266),$J266,0)),"")</f>
        <v/>
      </c>
      <c r="O266" s="15" t="inlineStr">
        <is>
          <t>Cherry Plum</t>
        </is>
      </c>
      <c r="P266" s="29" t="n">
        <v>10</v>
      </c>
      <c r="Q266" s="29" t="n">
        <v>5</v>
      </c>
      <c r="R266" s="15" t="inlineStr">
        <is>
          <t>Not listed</t>
        </is>
      </c>
      <c r="S266" s="29" t="n">
        <v>0</v>
      </c>
      <c r="T266" s="29" t="n">
        <v>8</v>
      </c>
      <c r="U266" s="15" t="inlineStr">
        <is>
          <t>None (sugar-free fermented)</t>
        </is>
      </c>
      <c r="V266" s="15" t="inlineStr">
        <is>
          <t>Sugar-free kombucha, live cultures, organic acids</t>
        </is>
      </c>
      <c r="W266" s="32" t="n"/>
      <c r="X266" s="32" t="n"/>
      <c r="Y266" s="32" t="n"/>
      <c r="Z266" s="32" t="n"/>
      <c r="AA266" s="15" t="inlineStr">
        <is>
          <t>Medium</t>
        </is>
      </c>
      <c r="AB266" s="15" t="inlineStr">
        <is>
          <t>Sugar-free kombucha differentiator</t>
        </is>
      </c>
      <c r="AC266" s="15" t="inlineStr">
        <is>
          <t>Kombucha benefits with no sugar</t>
        </is>
      </c>
      <c r="AD266" s="15" t="inlineStr">
        <is>
          <t>Live-culture kombucha at zero sugar.</t>
        </is>
      </c>
      <c r="AE266" s="32" t="n"/>
      <c r="AF266" s="34">
        <f>IF(AND(ISNUMBER($P266),ISNUMBER($AL266),$AL266&lt;&gt;0),ROUND($P266/$AL266*100,1),"")</f>
        <v/>
      </c>
      <c r="AG266" s="35">
        <f>IF(AND(ISNUMBER($S266),ISNUMBER($AL266),$AL266&lt;&gt;0),ROUND($S266/$AL266*100,2),"")</f>
        <v/>
      </c>
      <c r="AH266" s="34">
        <f>IF(AND(ISNUMBER($Q266),ISNUMBER($AL266),$AL266&lt;&gt;0),ROUND($Q266/$AL266*100,1),"")</f>
        <v/>
      </c>
      <c r="AI266" s="29">
        <f>IF(ISNUMBER($S266),IF($S266&lt;=1,"Yes","No"),"n/a")</f>
        <v/>
      </c>
      <c r="AJ266" s="29">
        <f>IF(ISNUMBER($S266),ROUND(MAX(0,MIN(100,100-$S266*2.5-IF(ISNUMBER($T266),$T266,0)*0.12+IF($S266&lt;=1,12,0))),0),"")</f>
        <v/>
      </c>
      <c r="AK266" s="29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29" t="n">
        <v>250</v>
      </c>
      <c r="AM266" s="30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Remedy</t>
        </is>
      </c>
      <c r="B267" s="15" t="inlineStr">
        <is>
          <t>Remedy Kombucha | Cherry Plum | 12-pack 250mL</t>
        </is>
      </c>
      <c r="C267" s="15" t="inlineStr">
        <is>
          <t>3) Functional beverage (still/sparkling)</t>
        </is>
      </c>
      <c r="D267" s="15" t="inlineStr">
        <is>
          <t>250 mL can</t>
        </is>
      </c>
      <c r="E267" s="29" t="n">
        <v>12</v>
      </c>
      <c r="F267" s="30" t="n"/>
      <c r="G267" s="31">
        <f>IF(AND(ISNUMBER($F267),ISNUMBER($E267),$E267&lt;&gt;0),$F267/$E267,"")</f>
        <v/>
      </c>
      <c r="H267" s="31">
        <f>IF(AND(ISNUMBER($F267),ISNUMBER($AL267),ISNUMBER($E267),($AL267*$E267)&lt;&gt;0),$F267/($AL267*$E267)*100,"")</f>
        <v/>
      </c>
      <c r="I267" s="32" t="n"/>
      <c r="J267" s="33" t="n"/>
      <c r="K267" s="31">
        <f>IF(AND(ISNUMBER($F267),ISNUMBER($J267)),$F267*(1-$J267),"")</f>
        <v/>
      </c>
      <c r="L267" s="32" t="n"/>
      <c r="M267" s="32" t="n"/>
      <c r="N267" s="31">
        <f>IF(ISNUMBER($F267),($F267-IF(ISNUMBER($AM267),$AM267,0))*(1-IF(ISNUMBER($J267),$J267,0)),"")</f>
        <v/>
      </c>
      <c r="O267" s="15" t="inlineStr">
        <is>
          <t>Cherry Plum</t>
        </is>
      </c>
      <c r="P267" s="29" t="n">
        <v>10</v>
      </c>
      <c r="Q267" s="29" t="n">
        <v>5</v>
      </c>
      <c r="R267" s="15" t="inlineStr">
        <is>
          <t>Not listed</t>
        </is>
      </c>
      <c r="S267" s="29" t="n">
        <v>0</v>
      </c>
      <c r="T267" s="29" t="n">
        <v>8</v>
      </c>
      <c r="U267" s="15" t="inlineStr">
        <is>
          <t>None (sugar-free fermented)</t>
        </is>
      </c>
      <c r="V267" s="15" t="inlineStr">
        <is>
          <t>Sugar-free kombucha, live cultures, organic acids</t>
        </is>
      </c>
      <c r="W267" s="32" t="n"/>
      <c r="X267" s="32" t="n"/>
      <c r="Y267" s="32" t="n"/>
      <c r="Z267" s="32" t="n"/>
      <c r="AA267" s="15" t="inlineStr">
        <is>
          <t>Medium</t>
        </is>
      </c>
      <c r="AB267" s="15" t="inlineStr">
        <is>
          <t>Sugar-free kombucha differentiator</t>
        </is>
      </c>
      <c r="AC267" s="15" t="inlineStr">
        <is>
          <t>Kombucha benefits with no sugar</t>
        </is>
      </c>
      <c r="AD267" s="15" t="inlineStr">
        <is>
          <t>Live-culture kombucha at zero sugar.</t>
        </is>
      </c>
      <c r="AE267" s="32" t="n"/>
      <c r="AF267" s="34">
        <f>IF(AND(ISNUMBER($P267),ISNUMBER($AL267),$AL267&lt;&gt;0),ROUND($P267/$AL267*100,1),"")</f>
        <v/>
      </c>
      <c r="AG267" s="35">
        <f>IF(AND(ISNUMBER($S267),ISNUMBER($AL267),$AL267&lt;&gt;0),ROUND($S267/$AL267*100,2),"")</f>
        <v/>
      </c>
      <c r="AH267" s="34">
        <f>IF(AND(ISNUMBER($Q267),ISNUMBER($AL267),$AL267&lt;&gt;0),ROUND($Q267/$AL267*100,1),"")</f>
        <v/>
      </c>
      <c r="AI267" s="29">
        <f>IF(ISNUMBER($S267),IF($S267&lt;=1,"Yes","No"),"n/a")</f>
        <v/>
      </c>
      <c r="AJ267" s="29">
        <f>IF(ISNUMBER($S267),ROUND(MAX(0,MIN(100,100-$S267*2.5-IF(ISNUMBER($T267),$T267,0)*0.12+IF($S267&lt;=1,12,0))),0),"")</f>
        <v/>
      </c>
      <c r="AK267" s="29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29" t="n">
        <v>250</v>
      </c>
      <c r="AM267" s="30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Remedy</t>
        </is>
      </c>
      <c r="B268" s="15" t="inlineStr">
        <is>
          <t>Remedy Kombucha | Cherry Plum | 18-pack 250mL</t>
        </is>
      </c>
      <c r="C268" s="15" t="inlineStr">
        <is>
          <t>3) Functional beverage (still/sparkling)</t>
        </is>
      </c>
      <c r="D268" s="15" t="inlineStr">
        <is>
          <t>250 mL can</t>
        </is>
      </c>
      <c r="E268" s="29" t="n">
        <v>18</v>
      </c>
      <c r="F268" s="30" t="n"/>
      <c r="G268" s="31">
        <f>IF(AND(ISNUMBER($F268),ISNUMBER($E268),$E268&lt;&gt;0),$F268/$E268,"")</f>
        <v/>
      </c>
      <c r="H268" s="31">
        <f>IF(AND(ISNUMBER($F268),ISNUMBER($AL268),ISNUMBER($E268),($AL268*$E268)&lt;&gt;0),$F268/($AL268*$E268)*100,"")</f>
        <v/>
      </c>
      <c r="I268" s="32" t="n"/>
      <c r="J268" s="33" t="n"/>
      <c r="K268" s="31">
        <f>IF(AND(ISNUMBER($F268),ISNUMBER($J268)),$F268*(1-$J268),"")</f>
        <v/>
      </c>
      <c r="L268" s="32" t="n"/>
      <c r="M268" s="32" t="n"/>
      <c r="N268" s="31">
        <f>IF(ISNUMBER($F268),($F268-IF(ISNUMBER($AM268),$AM268,0))*(1-IF(ISNUMBER($J268),$J268,0)),"")</f>
        <v/>
      </c>
      <c r="O268" s="15" t="inlineStr">
        <is>
          <t>Cherry Plum</t>
        </is>
      </c>
      <c r="P268" s="29" t="n">
        <v>10</v>
      </c>
      <c r="Q268" s="29" t="n">
        <v>5</v>
      </c>
      <c r="R268" s="15" t="inlineStr">
        <is>
          <t>Not listed</t>
        </is>
      </c>
      <c r="S268" s="29" t="n">
        <v>0</v>
      </c>
      <c r="T268" s="29" t="n">
        <v>8</v>
      </c>
      <c r="U268" s="15" t="inlineStr">
        <is>
          <t>None (sugar-free fermented)</t>
        </is>
      </c>
      <c r="V268" s="15" t="inlineStr">
        <is>
          <t>Sugar-free kombucha, live cultures, organic acids</t>
        </is>
      </c>
      <c r="W268" s="32" t="n"/>
      <c r="X268" s="32" t="n"/>
      <c r="Y268" s="32" t="n"/>
      <c r="Z268" s="32" t="n"/>
      <c r="AA268" s="15" t="inlineStr">
        <is>
          <t>Medium</t>
        </is>
      </c>
      <c r="AB268" s="15" t="inlineStr">
        <is>
          <t>Sugar-free kombucha differentiator</t>
        </is>
      </c>
      <c r="AC268" s="15" t="inlineStr">
        <is>
          <t>Kombucha benefits with no sugar</t>
        </is>
      </c>
      <c r="AD268" s="15" t="inlineStr">
        <is>
          <t>Live-culture kombucha at zero sugar.</t>
        </is>
      </c>
      <c r="AE268" s="32" t="n"/>
      <c r="AF268" s="34">
        <f>IF(AND(ISNUMBER($P268),ISNUMBER($AL268),$AL268&lt;&gt;0),ROUND($P268/$AL268*100,1),"")</f>
        <v/>
      </c>
      <c r="AG268" s="35">
        <f>IF(AND(ISNUMBER($S268),ISNUMBER($AL268),$AL268&lt;&gt;0),ROUND($S268/$AL268*100,2),"")</f>
        <v/>
      </c>
      <c r="AH268" s="34">
        <f>IF(AND(ISNUMBER($Q268),ISNUMBER($AL268),$AL268&lt;&gt;0),ROUND($Q268/$AL268*100,1),"")</f>
        <v/>
      </c>
      <c r="AI268" s="29">
        <f>IF(ISNUMBER($S268),IF($S268&lt;=1,"Yes","No"),"n/a")</f>
        <v/>
      </c>
      <c r="AJ268" s="29">
        <f>IF(ISNUMBER($S268),ROUND(MAX(0,MIN(100,100-$S268*2.5-IF(ISNUMBER($T268),$T268,0)*0.12+IF($S268&lt;=1,12,0))),0),"")</f>
        <v/>
      </c>
      <c r="AK268" s="29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29" t="n">
        <v>250</v>
      </c>
      <c r="AM268" s="30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Remedy</t>
        </is>
      </c>
      <c r="B269" s="15" t="inlineStr">
        <is>
          <t>Remedy Kombucha | Cherry Plum | 24-pack 250mL</t>
        </is>
      </c>
      <c r="C269" s="15" t="inlineStr">
        <is>
          <t>3) Functional beverage (still/sparkling)</t>
        </is>
      </c>
      <c r="D269" s="15" t="inlineStr">
        <is>
          <t>250 mL can</t>
        </is>
      </c>
      <c r="E269" s="29" t="n">
        <v>24</v>
      </c>
      <c r="F269" s="30" t="n"/>
      <c r="G269" s="31">
        <f>IF(AND(ISNUMBER($F269),ISNUMBER($E269),$E269&lt;&gt;0),$F269/$E269,"")</f>
        <v/>
      </c>
      <c r="H269" s="31">
        <f>IF(AND(ISNUMBER($F269),ISNUMBER($AL269),ISNUMBER($E269),($AL269*$E269)&lt;&gt;0),$F269/($AL269*$E269)*100,"")</f>
        <v/>
      </c>
      <c r="I269" s="32" t="n"/>
      <c r="J269" s="33" t="n"/>
      <c r="K269" s="31">
        <f>IF(AND(ISNUMBER($F269),ISNUMBER($J269)),$F269*(1-$J269),"")</f>
        <v/>
      </c>
      <c r="L269" s="32" t="n"/>
      <c r="M269" s="32" t="n"/>
      <c r="N269" s="31">
        <f>IF(ISNUMBER($F269),($F269-IF(ISNUMBER($AM269),$AM269,0))*(1-IF(ISNUMBER($J269),$J269,0)),"")</f>
        <v/>
      </c>
      <c r="O269" s="15" t="inlineStr">
        <is>
          <t>Cherry Plum</t>
        </is>
      </c>
      <c r="P269" s="29" t="n">
        <v>10</v>
      </c>
      <c r="Q269" s="29" t="n">
        <v>5</v>
      </c>
      <c r="R269" s="15" t="inlineStr">
        <is>
          <t>Not listed</t>
        </is>
      </c>
      <c r="S269" s="29" t="n">
        <v>0</v>
      </c>
      <c r="T269" s="29" t="n">
        <v>8</v>
      </c>
      <c r="U269" s="15" t="inlineStr">
        <is>
          <t>None (sugar-free fermented)</t>
        </is>
      </c>
      <c r="V269" s="15" t="inlineStr">
        <is>
          <t>Sugar-free kombucha, live cultures, organic acids</t>
        </is>
      </c>
      <c r="W269" s="32" t="n"/>
      <c r="X269" s="32" t="n"/>
      <c r="Y269" s="32" t="n"/>
      <c r="Z269" s="32" t="n"/>
      <c r="AA269" s="15" t="inlineStr">
        <is>
          <t>Medium</t>
        </is>
      </c>
      <c r="AB269" s="15" t="inlineStr">
        <is>
          <t>Sugar-free kombucha differentiator</t>
        </is>
      </c>
      <c r="AC269" s="15" t="inlineStr">
        <is>
          <t>Kombucha benefits with no sugar</t>
        </is>
      </c>
      <c r="AD269" s="15" t="inlineStr">
        <is>
          <t>Live-culture kombucha at zero sugar.</t>
        </is>
      </c>
      <c r="AE269" s="32" t="n"/>
      <c r="AF269" s="34">
        <f>IF(AND(ISNUMBER($P269),ISNUMBER($AL269),$AL269&lt;&gt;0),ROUND($P269/$AL269*100,1),"")</f>
        <v/>
      </c>
      <c r="AG269" s="35">
        <f>IF(AND(ISNUMBER($S269),ISNUMBER($AL269),$AL269&lt;&gt;0),ROUND($S269/$AL269*100,2),"")</f>
        <v/>
      </c>
      <c r="AH269" s="34">
        <f>IF(AND(ISNUMBER($Q269),ISNUMBER($AL269),$AL269&lt;&gt;0),ROUND($Q269/$AL269*100,1),"")</f>
        <v/>
      </c>
      <c r="AI269" s="29">
        <f>IF(ISNUMBER($S269),IF($S269&lt;=1,"Yes","No"),"n/a")</f>
        <v/>
      </c>
      <c r="AJ269" s="29">
        <f>IF(ISNUMBER($S269),ROUND(MAX(0,MIN(100,100-$S269*2.5-IF(ISNUMBER($T269),$T269,0)*0.12+IF($S269&lt;=1,12,0))),0),"")</f>
        <v/>
      </c>
      <c r="AK269" s="29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29" t="n">
        <v>250</v>
      </c>
      <c r="AM269" s="30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Remedy</t>
        </is>
      </c>
      <c r="B270" s="15" t="inlineStr">
        <is>
          <t>Remedy Kombucha | Passionfruit | 4-pack 250mL</t>
        </is>
      </c>
      <c r="C270" s="15" t="inlineStr">
        <is>
          <t>3) Functional beverage (still/sparkling)</t>
        </is>
      </c>
      <c r="D270" s="15" t="inlineStr">
        <is>
          <t>250 mL can</t>
        </is>
      </c>
      <c r="E270" s="29" t="n">
        <v>4</v>
      </c>
      <c r="F270" s="30" t="n"/>
      <c r="G270" s="31">
        <f>IF(AND(ISNUMBER($F270),ISNUMBER($E270),$E270&lt;&gt;0),$F270/$E270,"")</f>
        <v/>
      </c>
      <c r="H270" s="31">
        <f>IF(AND(ISNUMBER($F270),ISNUMBER($AL270),ISNUMBER($E270),($AL270*$E270)&lt;&gt;0),$F270/($AL270*$E270)*100,"")</f>
        <v/>
      </c>
      <c r="I270" s="32" t="n"/>
      <c r="J270" s="33" t="n"/>
      <c r="K270" s="31">
        <f>IF(AND(ISNUMBER($F270),ISNUMBER($J270)),$F270*(1-$J270),"")</f>
        <v/>
      </c>
      <c r="L270" s="32" t="n"/>
      <c r="M270" s="32" t="n"/>
      <c r="N270" s="31">
        <f>IF(ISNUMBER($F270),($F270-IF(ISNUMBER($AM270),$AM270,0))*(1-IF(ISNUMBER($J270),$J270,0)),"")</f>
        <v/>
      </c>
      <c r="O270" s="15" t="inlineStr">
        <is>
          <t>Passionfruit</t>
        </is>
      </c>
      <c r="P270" s="29" t="n">
        <v>10</v>
      </c>
      <c r="Q270" s="29" t="n">
        <v>5</v>
      </c>
      <c r="R270" s="15" t="inlineStr">
        <is>
          <t>Not listed</t>
        </is>
      </c>
      <c r="S270" s="29" t="n">
        <v>0</v>
      </c>
      <c r="T270" s="29" t="n">
        <v>8</v>
      </c>
      <c r="U270" s="15" t="inlineStr">
        <is>
          <t>None (sugar-free fermented)</t>
        </is>
      </c>
      <c r="V270" s="15" t="inlineStr">
        <is>
          <t>Sugar-free kombucha, live cultures, organic acids</t>
        </is>
      </c>
      <c r="W270" s="32" t="n"/>
      <c r="X270" s="32" t="n"/>
      <c r="Y270" s="32" t="n"/>
      <c r="Z270" s="32" t="n"/>
      <c r="AA270" s="15" t="inlineStr">
        <is>
          <t>Medium</t>
        </is>
      </c>
      <c r="AB270" s="15" t="inlineStr">
        <is>
          <t>Sugar-free kombucha differentiator</t>
        </is>
      </c>
      <c r="AC270" s="15" t="inlineStr">
        <is>
          <t>Kombucha benefits with no sugar</t>
        </is>
      </c>
      <c r="AD270" s="15" t="inlineStr">
        <is>
          <t>Live-culture kombucha at zero sugar.</t>
        </is>
      </c>
      <c r="AE270" s="32" t="n"/>
      <c r="AF270" s="34">
        <f>IF(AND(ISNUMBER($P270),ISNUMBER($AL270),$AL270&lt;&gt;0),ROUND($P270/$AL270*100,1),"")</f>
        <v/>
      </c>
      <c r="AG270" s="35">
        <f>IF(AND(ISNUMBER($S270),ISNUMBER($AL270),$AL270&lt;&gt;0),ROUND($S270/$AL270*100,2),"")</f>
        <v/>
      </c>
      <c r="AH270" s="34">
        <f>IF(AND(ISNUMBER($Q270),ISNUMBER($AL270),$AL270&lt;&gt;0),ROUND($Q270/$AL270*100,1),"")</f>
        <v/>
      </c>
      <c r="AI270" s="29">
        <f>IF(ISNUMBER($S270),IF($S270&lt;=1,"Yes","No"),"n/a")</f>
        <v/>
      </c>
      <c r="AJ270" s="29">
        <f>IF(ISNUMBER($S270),ROUND(MAX(0,MIN(100,100-$S270*2.5-IF(ISNUMBER($T270),$T270,0)*0.12+IF($S270&lt;=1,12,0))),0),"")</f>
        <v/>
      </c>
      <c r="AK270" s="29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29" t="n">
        <v>250</v>
      </c>
      <c r="AM270" s="30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Remedy</t>
        </is>
      </c>
      <c r="B271" s="15" t="inlineStr">
        <is>
          <t>Remedy Kombucha | Passionfruit | 8-pack 250mL</t>
        </is>
      </c>
      <c r="C271" s="15" t="inlineStr">
        <is>
          <t>3) Functional beverage (still/sparkling)</t>
        </is>
      </c>
      <c r="D271" s="15" t="inlineStr">
        <is>
          <t>250 mL can</t>
        </is>
      </c>
      <c r="E271" s="29" t="n">
        <v>8</v>
      </c>
      <c r="F271" s="30" t="n"/>
      <c r="G271" s="31">
        <f>IF(AND(ISNUMBER($F271),ISNUMBER($E271),$E271&lt;&gt;0),$F271/$E271,"")</f>
        <v/>
      </c>
      <c r="H271" s="31">
        <f>IF(AND(ISNUMBER($F271),ISNUMBER($AL271),ISNUMBER($E271),($AL271*$E271)&lt;&gt;0),$F271/($AL271*$E271)*100,"")</f>
        <v/>
      </c>
      <c r="I271" s="32" t="n"/>
      <c r="J271" s="33" t="n"/>
      <c r="K271" s="31">
        <f>IF(AND(ISNUMBER($F271),ISNUMBER($J271)),$F271*(1-$J271),"")</f>
        <v/>
      </c>
      <c r="L271" s="32" t="n"/>
      <c r="M271" s="32" t="n"/>
      <c r="N271" s="31">
        <f>IF(ISNUMBER($F271),($F271-IF(ISNUMBER($AM271),$AM271,0))*(1-IF(ISNUMBER($J271),$J271,0)),"")</f>
        <v/>
      </c>
      <c r="O271" s="15" t="inlineStr">
        <is>
          <t>Passionfruit</t>
        </is>
      </c>
      <c r="P271" s="29" t="n">
        <v>10</v>
      </c>
      <c r="Q271" s="29" t="n">
        <v>5</v>
      </c>
      <c r="R271" s="15" t="inlineStr">
        <is>
          <t>Not listed</t>
        </is>
      </c>
      <c r="S271" s="29" t="n">
        <v>0</v>
      </c>
      <c r="T271" s="29" t="n">
        <v>8</v>
      </c>
      <c r="U271" s="15" t="inlineStr">
        <is>
          <t>None (sugar-free fermented)</t>
        </is>
      </c>
      <c r="V271" s="15" t="inlineStr">
        <is>
          <t>Sugar-free kombucha, live cultures, organic acids</t>
        </is>
      </c>
      <c r="W271" s="32" t="n"/>
      <c r="X271" s="32" t="n"/>
      <c r="Y271" s="32" t="n"/>
      <c r="Z271" s="32" t="n"/>
      <c r="AA271" s="15" t="inlineStr">
        <is>
          <t>Medium</t>
        </is>
      </c>
      <c r="AB271" s="15" t="inlineStr">
        <is>
          <t>Sugar-free kombucha differentiator</t>
        </is>
      </c>
      <c r="AC271" s="15" t="inlineStr">
        <is>
          <t>Kombucha benefits with no sugar</t>
        </is>
      </c>
      <c r="AD271" s="15" t="inlineStr">
        <is>
          <t>Live-culture kombucha at zero sugar.</t>
        </is>
      </c>
      <c r="AE271" s="32" t="n"/>
      <c r="AF271" s="34">
        <f>IF(AND(ISNUMBER($P271),ISNUMBER($AL271),$AL271&lt;&gt;0),ROUND($P271/$AL271*100,1),"")</f>
        <v/>
      </c>
      <c r="AG271" s="35">
        <f>IF(AND(ISNUMBER($S271),ISNUMBER($AL271),$AL271&lt;&gt;0),ROUND($S271/$AL271*100,2),"")</f>
        <v/>
      </c>
      <c r="AH271" s="34">
        <f>IF(AND(ISNUMBER($Q271),ISNUMBER($AL271),$AL271&lt;&gt;0),ROUND($Q271/$AL271*100,1),"")</f>
        <v/>
      </c>
      <c r="AI271" s="29">
        <f>IF(ISNUMBER($S271),IF($S271&lt;=1,"Yes","No"),"n/a")</f>
        <v/>
      </c>
      <c r="AJ271" s="29">
        <f>IF(ISNUMBER($S271),ROUND(MAX(0,MIN(100,100-$S271*2.5-IF(ISNUMBER($T271),$T271,0)*0.12+IF($S271&lt;=1,12,0))),0),"")</f>
        <v/>
      </c>
      <c r="AK271" s="29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29" t="n">
        <v>250</v>
      </c>
      <c r="AM271" s="30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Remedy</t>
        </is>
      </c>
      <c r="B272" s="15" t="inlineStr">
        <is>
          <t>Remedy Kombucha | Passionfruit | 12-pack 250mL</t>
        </is>
      </c>
      <c r="C272" s="15" t="inlineStr">
        <is>
          <t>3) Functional beverage (still/sparkling)</t>
        </is>
      </c>
      <c r="D272" s="15" t="inlineStr">
        <is>
          <t>250 mL can</t>
        </is>
      </c>
      <c r="E272" s="29" t="n">
        <v>12</v>
      </c>
      <c r="F272" s="30" t="n"/>
      <c r="G272" s="31">
        <f>IF(AND(ISNUMBER($F272),ISNUMBER($E272),$E272&lt;&gt;0),$F272/$E272,"")</f>
        <v/>
      </c>
      <c r="H272" s="31">
        <f>IF(AND(ISNUMBER($F272),ISNUMBER($AL272),ISNUMBER($E272),($AL272*$E272)&lt;&gt;0),$F272/($AL272*$E272)*100,"")</f>
        <v/>
      </c>
      <c r="I272" s="32" t="n"/>
      <c r="J272" s="33" t="n"/>
      <c r="K272" s="31">
        <f>IF(AND(ISNUMBER($F272),ISNUMBER($J272)),$F272*(1-$J272),"")</f>
        <v/>
      </c>
      <c r="L272" s="32" t="n"/>
      <c r="M272" s="32" t="n"/>
      <c r="N272" s="31">
        <f>IF(ISNUMBER($F272),($F272-IF(ISNUMBER($AM272),$AM272,0))*(1-IF(ISNUMBER($J272),$J272,0)),"")</f>
        <v/>
      </c>
      <c r="O272" s="15" t="inlineStr">
        <is>
          <t>Passionfruit</t>
        </is>
      </c>
      <c r="P272" s="29" t="n">
        <v>10</v>
      </c>
      <c r="Q272" s="29" t="n">
        <v>5</v>
      </c>
      <c r="R272" s="15" t="inlineStr">
        <is>
          <t>Not listed</t>
        </is>
      </c>
      <c r="S272" s="29" t="n">
        <v>0</v>
      </c>
      <c r="T272" s="29" t="n">
        <v>8</v>
      </c>
      <c r="U272" s="15" t="inlineStr">
        <is>
          <t>None (sugar-free fermented)</t>
        </is>
      </c>
      <c r="V272" s="15" t="inlineStr">
        <is>
          <t>Sugar-free kombucha, live cultures, organic acids</t>
        </is>
      </c>
      <c r="W272" s="32" t="n"/>
      <c r="X272" s="32" t="n"/>
      <c r="Y272" s="32" t="n"/>
      <c r="Z272" s="32" t="n"/>
      <c r="AA272" s="15" t="inlineStr">
        <is>
          <t>Medium</t>
        </is>
      </c>
      <c r="AB272" s="15" t="inlineStr">
        <is>
          <t>Sugar-free kombucha differentiator</t>
        </is>
      </c>
      <c r="AC272" s="15" t="inlineStr">
        <is>
          <t>Kombucha benefits with no sugar</t>
        </is>
      </c>
      <c r="AD272" s="15" t="inlineStr">
        <is>
          <t>Live-culture kombucha at zero sugar.</t>
        </is>
      </c>
      <c r="AE272" s="32" t="n"/>
      <c r="AF272" s="34">
        <f>IF(AND(ISNUMBER($P272),ISNUMBER($AL272),$AL272&lt;&gt;0),ROUND($P272/$AL272*100,1),"")</f>
        <v/>
      </c>
      <c r="AG272" s="35">
        <f>IF(AND(ISNUMBER($S272),ISNUMBER($AL272),$AL272&lt;&gt;0),ROUND($S272/$AL272*100,2),"")</f>
        <v/>
      </c>
      <c r="AH272" s="34">
        <f>IF(AND(ISNUMBER($Q272),ISNUMBER($AL272),$AL272&lt;&gt;0),ROUND($Q272/$AL272*100,1),"")</f>
        <v/>
      </c>
      <c r="AI272" s="29">
        <f>IF(ISNUMBER($S272),IF($S272&lt;=1,"Yes","No"),"n/a")</f>
        <v/>
      </c>
      <c r="AJ272" s="29">
        <f>IF(ISNUMBER($S272),ROUND(MAX(0,MIN(100,100-$S272*2.5-IF(ISNUMBER($T272),$T272,0)*0.12+IF($S272&lt;=1,12,0))),0),"")</f>
        <v/>
      </c>
      <c r="AK272" s="29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29" t="n">
        <v>250</v>
      </c>
      <c r="AM272" s="30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Remedy</t>
        </is>
      </c>
      <c r="B273" s="15" t="inlineStr">
        <is>
          <t>Remedy Kombucha | Passionfruit | 18-pack 250mL</t>
        </is>
      </c>
      <c r="C273" s="15" t="inlineStr">
        <is>
          <t>3) Functional beverage (still/sparkling)</t>
        </is>
      </c>
      <c r="D273" s="15" t="inlineStr">
        <is>
          <t>250 mL can</t>
        </is>
      </c>
      <c r="E273" s="29" t="n">
        <v>18</v>
      </c>
      <c r="F273" s="30" t="n"/>
      <c r="G273" s="31">
        <f>IF(AND(ISNUMBER($F273),ISNUMBER($E273),$E273&lt;&gt;0),$F273/$E273,"")</f>
        <v/>
      </c>
      <c r="H273" s="31">
        <f>IF(AND(ISNUMBER($F273),ISNUMBER($AL273),ISNUMBER($E273),($AL273*$E273)&lt;&gt;0),$F273/($AL273*$E273)*100,"")</f>
        <v/>
      </c>
      <c r="I273" s="32" t="n"/>
      <c r="J273" s="33" t="n"/>
      <c r="K273" s="31">
        <f>IF(AND(ISNUMBER($F273),ISNUMBER($J273)),$F273*(1-$J273),"")</f>
        <v/>
      </c>
      <c r="L273" s="32" t="n"/>
      <c r="M273" s="32" t="n"/>
      <c r="N273" s="31">
        <f>IF(ISNUMBER($F273),($F273-IF(ISNUMBER($AM273),$AM273,0))*(1-IF(ISNUMBER($J273),$J273,0)),"")</f>
        <v/>
      </c>
      <c r="O273" s="15" t="inlineStr">
        <is>
          <t>Passionfruit</t>
        </is>
      </c>
      <c r="P273" s="29" t="n">
        <v>10</v>
      </c>
      <c r="Q273" s="29" t="n">
        <v>5</v>
      </c>
      <c r="R273" s="15" t="inlineStr">
        <is>
          <t>Not listed</t>
        </is>
      </c>
      <c r="S273" s="29" t="n">
        <v>0</v>
      </c>
      <c r="T273" s="29" t="n">
        <v>8</v>
      </c>
      <c r="U273" s="15" t="inlineStr">
        <is>
          <t>None (sugar-free fermented)</t>
        </is>
      </c>
      <c r="V273" s="15" t="inlineStr">
        <is>
          <t>Sugar-free kombucha, live cultures, organic acids</t>
        </is>
      </c>
      <c r="W273" s="32" t="n"/>
      <c r="X273" s="32" t="n"/>
      <c r="Y273" s="32" t="n"/>
      <c r="Z273" s="32" t="n"/>
      <c r="AA273" s="15" t="inlineStr">
        <is>
          <t>Medium</t>
        </is>
      </c>
      <c r="AB273" s="15" t="inlineStr">
        <is>
          <t>Sugar-free kombucha differentiator</t>
        </is>
      </c>
      <c r="AC273" s="15" t="inlineStr">
        <is>
          <t>Kombucha benefits with no sugar</t>
        </is>
      </c>
      <c r="AD273" s="15" t="inlineStr">
        <is>
          <t>Live-culture kombucha at zero sugar.</t>
        </is>
      </c>
      <c r="AE273" s="32" t="n"/>
      <c r="AF273" s="34">
        <f>IF(AND(ISNUMBER($P273),ISNUMBER($AL273),$AL273&lt;&gt;0),ROUND($P273/$AL273*100,1),"")</f>
        <v/>
      </c>
      <c r="AG273" s="35">
        <f>IF(AND(ISNUMBER($S273),ISNUMBER($AL273),$AL273&lt;&gt;0),ROUND($S273/$AL273*100,2),"")</f>
        <v/>
      </c>
      <c r="AH273" s="34">
        <f>IF(AND(ISNUMBER($Q273),ISNUMBER($AL273),$AL273&lt;&gt;0),ROUND($Q273/$AL273*100,1),"")</f>
        <v/>
      </c>
      <c r="AI273" s="29">
        <f>IF(ISNUMBER($S273),IF($S273&lt;=1,"Yes","No"),"n/a")</f>
        <v/>
      </c>
      <c r="AJ273" s="29">
        <f>IF(ISNUMBER($S273),ROUND(MAX(0,MIN(100,100-$S273*2.5-IF(ISNUMBER($T273),$T273,0)*0.12+IF($S273&lt;=1,12,0))),0),"")</f>
        <v/>
      </c>
      <c r="AK273" s="29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29" t="n">
        <v>250</v>
      </c>
      <c r="AM273" s="30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Remedy</t>
        </is>
      </c>
      <c r="B274" s="15" t="inlineStr">
        <is>
          <t>Remedy Kombucha | Passionfruit | 24-pack 250mL</t>
        </is>
      </c>
      <c r="C274" s="15" t="inlineStr">
        <is>
          <t>3) Functional beverage (still/sparkling)</t>
        </is>
      </c>
      <c r="D274" s="15" t="inlineStr">
        <is>
          <t>250 mL can</t>
        </is>
      </c>
      <c r="E274" s="29" t="n">
        <v>24</v>
      </c>
      <c r="F274" s="30" t="n"/>
      <c r="G274" s="31">
        <f>IF(AND(ISNUMBER($F274),ISNUMBER($E274),$E274&lt;&gt;0),$F274/$E274,"")</f>
        <v/>
      </c>
      <c r="H274" s="31">
        <f>IF(AND(ISNUMBER($F274),ISNUMBER($AL274),ISNUMBER($E274),($AL274*$E274)&lt;&gt;0),$F274/($AL274*$E274)*100,"")</f>
        <v/>
      </c>
      <c r="I274" s="32" t="n"/>
      <c r="J274" s="33" t="n"/>
      <c r="K274" s="31">
        <f>IF(AND(ISNUMBER($F274),ISNUMBER($J274)),$F274*(1-$J274),"")</f>
        <v/>
      </c>
      <c r="L274" s="32" t="n"/>
      <c r="M274" s="32" t="n"/>
      <c r="N274" s="31">
        <f>IF(ISNUMBER($F274),($F274-IF(ISNUMBER($AM274),$AM274,0))*(1-IF(ISNUMBER($J274),$J274,0)),"")</f>
        <v/>
      </c>
      <c r="O274" s="15" t="inlineStr">
        <is>
          <t>Passionfruit</t>
        </is>
      </c>
      <c r="P274" s="29" t="n">
        <v>10</v>
      </c>
      <c r="Q274" s="29" t="n">
        <v>5</v>
      </c>
      <c r="R274" s="15" t="inlineStr">
        <is>
          <t>Not listed</t>
        </is>
      </c>
      <c r="S274" s="29" t="n">
        <v>0</v>
      </c>
      <c r="T274" s="29" t="n">
        <v>8</v>
      </c>
      <c r="U274" s="15" t="inlineStr">
        <is>
          <t>None (sugar-free fermented)</t>
        </is>
      </c>
      <c r="V274" s="15" t="inlineStr">
        <is>
          <t>Sugar-free kombucha, live cultures, organic acids</t>
        </is>
      </c>
      <c r="W274" s="32" t="n"/>
      <c r="X274" s="32" t="n"/>
      <c r="Y274" s="32" t="n"/>
      <c r="Z274" s="32" t="n"/>
      <c r="AA274" s="15" t="inlineStr">
        <is>
          <t>Medium</t>
        </is>
      </c>
      <c r="AB274" s="15" t="inlineStr">
        <is>
          <t>Sugar-free kombucha differentiator</t>
        </is>
      </c>
      <c r="AC274" s="15" t="inlineStr">
        <is>
          <t>Kombucha benefits with no sugar</t>
        </is>
      </c>
      <c r="AD274" s="15" t="inlineStr">
        <is>
          <t>Live-culture kombucha at zero sugar.</t>
        </is>
      </c>
      <c r="AE274" s="32" t="n"/>
      <c r="AF274" s="34">
        <f>IF(AND(ISNUMBER($P274),ISNUMBER($AL274),$AL274&lt;&gt;0),ROUND($P274/$AL274*100,1),"")</f>
        <v/>
      </c>
      <c r="AG274" s="35">
        <f>IF(AND(ISNUMBER($S274),ISNUMBER($AL274),$AL274&lt;&gt;0),ROUND($S274/$AL274*100,2),"")</f>
        <v/>
      </c>
      <c r="AH274" s="34">
        <f>IF(AND(ISNUMBER($Q274),ISNUMBER($AL274),$AL274&lt;&gt;0),ROUND($Q274/$AL274*100,1),"")</f>
        <v/>
      </c>
      <c r="AI274" s="29">
        <f>IF(ISNUMBER($S274),IF($S274&lt;=1,"Yes","No"),"n/a")</f>
        <v/>
      </c>
      <c r="AJ274" s="29">
        <f>IF(ISNUMBER($S274),ROUND(MAX(0,MIN(100,100-$S274*2.5-IF(ISNUMBER($T274),$T274,0)*0.12+IF($S274&lt;=1,12,0))),0),"")</f>
        <v/>
      </c>
      <c r="AK274" s="29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29" t="n">
        <v>250</v>
      </c>
      <c r="AM274" s="30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Recess</t>
        </is>
      </c>
      <c r="B275" s="15" t="inlineStr">
        <is>
          <t>Recess Mood | Blackberry Chai | single 355mL</t>
        </is>
      </c>
      <c r="C275" s="15" t="inlineStr">
        <is>
          <t>3) Functional beverage (still/sparkling)</t>
        </is>
      </c>
      <c r="D275" s="15" t="inlineStr">
        <is>
          <t>355 mL can</t>
        </is>
      </c>
      <c r="E275" s="29" t="n">
        <v>1</v>
      </c>
      <c r="F275" s="30" t="n"/>
      <c r="G275" s="31">
        <f>IF(AND(ISNUMBER($F275),ISNUMBER($E275),$E275&lt;&gt;0),$F275/$E275,"")</f>
        <v/>
      </c>
      <c r="H275" s="31">
        <f>IF(AND(ISNUMBER($F275),ISNUMBER($AL275),ISNUMBER($E275),($AL275*$E275)&lt;&gt;0),$F275/($AL275*$E275)*100,"")</f>
        <v/>
      </c>
      <c r="I275" s="32" t="n"/>
      <c r="J275" s="33" t="n"/>
      <c r="K275" s="31">
        <f>IF(AND(ISNUMBER($F275),ISNUMBER($J275)),$F275*(1-$J275),"")</f>
        <v/>
      </c>
      <c r="L275" s="32" t="n"/>
      <c r="M275" s="32" t="n"/>
      <c r="N275" s="31">
        <f>IF(ISNUMBER($F275),($F275-IF(ISNUMBER($AM275),$AM275,0))*(1-IF(ISNUMBER($J275),$J275,0)),"")</f>
        <v/>
      </c>
      <c r="O275" s="15" t="inlineStr">
        <is>
          <t>Blackberry Chai</t>
        </is>
      </c>
      <c r="P275" s="29" t="n">
        <v>0</v>
      </c>
      <c r="Q275" s="29" t="n">
        <v>10</v>
      </c>
      <c r="R275" s="15" t="inlineStr">
        <is>
          <t>Not listed</t>
        </is>
      </c>
      <c r="S275" s="29" t="n">
        <v>1</v>
      </c>
      <c r="T275" s="29" t="n">
        <v>25</v>
      </c>
      <c r="U275" s="15" t="inlineStr">
        <is>
          <t>Agave + stevia</t>
        </is>
      </c>
      <c r="V275" s="15" t="inlineStr">
        <is>
          <t>Adaptogens + magnesium + L-theanine, calm/de-stress</t>
        </is>
      </c>
      <c r="W275" s="32" t="n"/>
      <c r="X275" s="32" t="n"/>
      <c r="Y275" s="32" t="n"/>
      <c r="Z275" s="32" t="n"/>
      <c r="AA275" s="15" t="inlineStr">
        <is>
          <t>Medium</t>
        </is>
      </c>
      <c r="AB275" s="15" t="inlineStr">
        <is>
          <t>Leading calming/adaptogen sparkling brand</t>
        </is>
      </c>
      <c r="AC275" s="15" t="inlineStr">
        <is>
          <t>A sparkling drink designed to calm you down</t>
        </is>
      </c>
      <c r="AD275" s="15" t="inlineStr">
        <is>
          <t>Adaptogens and L-theanine for relaxation, not energy.</t>
        </is>
      </c>
      <c r="AE275" s="32" t="n"/>
      <c r="AF275" s="34">
        <f>IF(AND(ISNUMBER($P275),ISNUMBER($AL275),$AL275&lt;&gt;0),ROUND($P275/$AL275*100,1),"")</f>
        <v/>
      </c>
      <c r="AG275" s="35">
        <f>IF(AND(ISNUMBER($S275),ISNUMBER($AL275),$AL275&lt;&gt;0),ROUND($S275/$AL275*100,2),"")</f>
        <v/>
      </c>
      <c r="AH275" s="34">
        <f>IF(AND(ISNUMBER($Q275),ISNUMBER($AL275),$AL275&lt;&gt;0),ROUND($Q275/$AL275*100,1),"")</f>
        <v/>
      </c>
      <c r="AI275" s="29">
        <f>IF(ISNUMBER($S275),IF($S275&lt;=1,"Yes","No"),"n/a")</f>
        <v/>
      </c>
      <c r="AJ275" s="29">
        <f>IF(ISNUMBER($S275),ROUND(MAX(0,MIN(100,100-$S275*2.5-IF(ISNUMBER($T275),$T275,0)*0.12+IF($S275&lt;=1,12,0))),0),"")</f>
        <v/>
      </c>
      <c r="AK275" s="29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29" t="n">
        <v>355</v>
      </c>
      <c r="AM275" s="30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Recess</t>
        </is>
      </c>
      <c r="B276" s="15" t="inlineStr">
        <is>
          <t>Recess Mood | Blackberry Chai | 8-pack 355mL</t>
        </is>
      </c>
      <c r="C276" s="15" t="inlineStr">
        <is>
          <t>3) Functional beverage (still/sparkling)</t>
        </is>
      </c>
      <c r="D276" s="15" t="inlineStr">
        <is>
          <t>355 mL can</t>
        </is>
      </c>
      <c r="E276" s="29" t="n">
        <v>8</v>
      </c>
      <c r="F276" s="30" t="n"/>
      <c r="G276" s="31">
        <f>IF(AND(ISNUMBER($F276),ISNUMBER($E276),$E276&lt;&gt;0),$F276/$E276,"")</f>
        <v/>
      </c>
      <c r="H276" s="31">
        <f>IF(AND(ISNUMBER($F276),ISNUMBER($AL276),ISNUMBER($E276),($AL276*$E276)&lt;&gt;0),$F276/($AL276*$E276)*100,"")</f>
        <v/>
      </c>
      <c r="I276" s="32" t="n"/>
      <c r="J276" s="33" t="n"/>
      <c r="K276" s="31">
        <f>IF(AND(ISNUMBER($F276),ISNUMBER($J276)),$F276*(1-$J276),"")</f>
        <v/>
      </c>
      <c r="L276" s="32" t="n"/>
      <c r="M276" s="32" t="n"/>
      <c r="N276" s="31">
        <f>IF(ISNUMBER($F276),($F276-IF(ISNUMBER($AM276),$AM276,0))*(1-IF(ISNUMBER($J276),$J276,0)),"")</f>
        <v/>
      </c>
      <c r="O276" s="15" t="inlineStr">
        <is>
          <t>Blackberry Chai</t>
        </is>
      </c>
      <c r="P276" s="29" t="n">
        <v>0</v>
      </c>
      <c r="Q276" s="29" t="n">
        <v>10</v>
      </c>
      <c r="R276" s="15" t="inlineStr">
        <is>
          <t>Not listed</t>
        </is>
      </c>
      <c r="S276" s="29" t="n">
        <v>1</v>
      </c>
      <c r="T276" s="29" t="n">
        <v>25</v>
      </c>
      <c r="U276" s="15" t="inlineStr">
        <is>
          <t>Agave + stevia</t>
        </is>
      </c>
      <c r="V276" s="15" t="inlineStr">
        <is>
          <t>Adaptogens + magnesium + L-theanine, calm/de-stress</t>
        </is>
      </c>
      <c r="W276" s="32" t="n"/>
      <c r="X276" s="32" t="n"/>
      <c r="Y276" s="32" t="n"/>
      <c r="Z276" s="32" t="n"/>
      <c r="AA276" s="15" t="inlineStr">
        <is>
          <t>Medium</t>
        </is>
      </c>
      <c r="AB276" s="15" t="inlineStr">
        <is>
          <t>Leading calming/adaptogen sparkling brand</t>
        </is>
      </c>
      <c r="AC276" s="15" t="inlineStr">
        <is>
          <t>A sparkling drink designed to calm you down</t>
        </is>
      </c>
      <c r="AD276" s="15" t="inlineStr">
        <is>
          <t>Adaptogens and L-theanine for relaxation, not energy.</t>
        </is>
      </c>
      <c r="AE276" s="32" t="n"/>
      <c r="AF276" s="34">
        <f>IF(AND(ISNUMBER($P276),ISNUMBER($AL276),$AL276&lt;&gt;0),ROUND($P276/$AL276*100,1),"")</f>
        <v/>
      </c>
      <c r="AG276" s="35">
        <f>IF(AND(ISNUMBER($S276),ISNUMBER($AL276),$AL276&lt;&gt;0),ROUND($S276/$AL276*100,2),"")</f>
        <v/>
      </c>
      <c r="AH276" s="34">
        <f>IF(AND(ISNUMBER($Q276),ISNUMBER($AL276),$AL276&lt;&gt;0),ROUND($Q276/$AL276*100,1),"")</f>
        <v/>
      </c>
      <c r="AI276" s="29">
        <f>IF(ISNUMBER($S276),IF($S276&lt;=1,"Yes","No"),"n/a")</f>
        <v/>
      </c>
      <c r="AJ276" s="29">
        <f>IF(ISNUMBER($S276),ROUND(MAX(0,MIN(100,100-$S276*2.5-IF(ISNUMBER($T276),$T276,0)*0.12+IF($S276&lt;=1,12,0))),0),"")</f>
        <v/>
      </c>
      <c r="AK276" s="29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29" t="n">
        <v>355</v>
      </c>
      <c r="AM276" s="30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Recess</t>
        </is>
      </c>
      <c r="B277" s="15" t="inlineStr">
        <is>
          <t>Recess Mood | Blackberry Chai | 12-pack 355mL</t>
        </is>
      </c>
      <c r="C277" s="15" t="inlineStr">
        <is>
          <t>3) Functional beverage (still/sparkling)</t>
        </is>
      </c>
      <c r="D277" s="15" t="inlineStr">
        <is>
          <t>355 mL can</t>
        </is>
      </c>
      <c r="E277" s="29" t="n">
        <v>12</v>
      </c>
      <c r="F277" s="30" t="n"/>
      <c r="G277" s="31">
        <f>IF(AND(ISNUMBER($F277),ISNUMBER($E277),$E277&lt;&gt;0),$F277/$E277,"")</f>
        <v/>
      </c>
      <c r="H277" s="31">
        <f>IF(AND(ISNUMBER($F277),ISNUMBER($AL277),ISNUMBER($E277),($AL277*$E277)&lt;&gt;0),$F277/($AL277*$E277)*100,"")</f>
        <v/>
      </c>
      <c r="I277" s="32" t="n"/>
      <c r="J277" s="33" t="n"/>
      <c r="K277" s="31">
        <f>IF(AND(ISNUMBER($F277),ISNUMBER($J277)),$F277*(1-$J277),"")</f>
        <v/>
      </c>
      <c r="L277" s="32" t="n"/>
      <c r="M277" s="32" t="n"/>
      <c r="N277" s="31">
        <f>IF(ISNUMBER($F277),($F277-IF(ISNUMBER($AM277),$AM277,0))*(1-IF(ISNUMBER($J277),$J277,0)),"")</f>
        <v/>
      </c>
      <c r="O277" s="15" t="inlineStr">
        <is>
          <t>Blackberry Chai</t>
        </is>
      </c>
      <c r="P277" s="29" t="n">
        <v>0</v>
      </c>
      <c r="Q277" s="29" t="n">
        <v>10</v>
      </c>
      <c r="R277" s="15" t="inlineStr">
        <is>
          <t>Not listed</t>
        </is>
      </c>
      <c r="S277" s="29" t="n">
        <v>1</v>
      </c>
      <c r="T277" s="29" t="n">
        <v>25</v>
      </c>
      <c r="U277" s="15" t="inlineStr">
        <is>
          <t>Agave + stevia</t>
        </is>
      </c>
      <c r="V277" s="15" t="inlineStr">
        <is>
          <t>Adaptogens + magnesium + L-theanine, calm/de-stress</t>
        </is>
      </c>
      <c r="W277" s="32" t="n"/>
      <c r="X277" s="32" t="n"/>
      <c r="Y277" s="32" t="n"/>
      <c r="Z277" s="32" t="n"/>
      <c r="AA277" s="15" t="inlineStr">
        <is>
          <t>Medium</t>
        </is>
      </c>
      <c r="AB277" s="15" t="inlineStr">
        <is>
          <t>Leading calming/adaptogen sparkling brand</t>
        </is>
      </c>
      <c r="AC277" s="15" t="inlineStr">
        <is>
          <t>A sparkling drink designed to calm you down</t>
        </is>
      </c>
      <c r="AD277" s="15" t="inlineStr">
        <is>
          <t>Adaptogens and L-theanine for relaxation, not energy.</t>
        </is>
      </c>
      <c r="AE277" s="32" t="n"/>
      <c r="AF277" s="34">
        <f>IF(AND(ISNUMBER($P277),ISNUMBER($AL277),$AL277&lt;&gt;0),ROUND($P277/$AL277*100,1),"")</f>
        <v/>
      </c>
      <c r="AG277" s="35">
        <f>IF(AND(ISNUMBER($S277),ISNUMBER($AL277),$AL277&lt;&gt;0),ROUND($S277/$AL277*100,2),"")</f>
        <v/>
      </c>
      <c r="AH277" s="34">
        <f>IF(AND(ISNUMBER($Q277),ISNUMBER($AL277),$AL277&lt;&gt;0),ROUND($Q277/$AL277*100,1),"")</f>
        <v/>
      </c>
      <c r="AI277" s="29">
        <f>IF(ISNUMBER($S277),IF($S277&lt;=1,"Yes","No"),"n/a")</f>
        <v/>
      </c>
      <c r="AJ277" s="29">
        <f>IF(ISNUMBER($S277),ROUND(MAX(0,MIN(100,100-$S277*2.5-IF(ISNUMBER($T277),$T277,0)*0.12+IF($S277&lt;=1,12,0))),0),"")</f>
        <v/>
      </c>
      <c r="AK277" s="29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29" t="n">
        <v>355</v>
      </c>
      <c r="AM277" s="30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Recess</t>
        </is>
      </c>
      <c r="B278" s="15" t="inlineStr">
        <is>
          <t>Recess Mood | Blackberry Chai | 15-pack 355mL</t>
        </is>
      </c>
      <c r="C278" s="15" t="inlineStr">
        <is>
          <t>3) Functional beverage (still/sparkling)</t>
        </is>
      </c>
      <c r="D278" s="15" t="inlineStr">
        <is>
          <t>355 mL can</t>
        </is>
      </c>
      <c r="E278" s="29" t="n">
        <v>15</v>
      </c>
      <c r="F278" s="30" t="n"/>
      <c r="G278" s="31">
        <f>IF(AND(ISNUMBER($F278),ISNUMBER($E278),$E278&lt;&gt;0),$F278/$E278,"")</f>
        <v/>
      </c>
      <c r="H278" s="31">
        <f>IF(AND(ISNUMBER($F278),ISNUMBER($AL278),ISNUMBER($E278),($AL278*$E278)&lt;&gt;0),$F278/($AL278*$E278)*100,"")</f>
        <v/>
      </c>
      <c r="I278" s="32" t="n"/>
      <c r="J278" s="33" t="n"/>
      <c r="K278" s="31">
        <f>IF(AND(ISNUMBER($F278),ISNUMBER($J278)),$F278*(1-$J278),"")</f>
        <v/>
      </c>
      <c r="L278" s="32" t="n"/>
      <c r="M278" s="32" t="n"/>
      <c r="N278" s="31">
        <f>IF(ISNUMBER($F278),($F278-IF(ISNUMBER($AM278),$AM278,0))*(1-IF(ISNUMBER($J278),$J278,0)),"")</f>
        <v/>
      </c>
      <c r="O278" s="15" t="inlineStr">
        <is>
          <t>Blackberry Chai</t>
        </is>
      </c>
      <c r="P278" s="29" t="n">
        <v>0</v>
      </c>
      <c r="Q278" s="29" t="n">
        <v>10</v>
      </c>
      <c r="R278" s="15" t="inlineStr">
        <is>
          <t>Not listed</t>
        </is>
      </c>
      <c r="S278" s="29" t="n">
        <v>1</v>
      </c>
      <c r="T278" s="29" t="n">
        <v>25</v>
      </c>
      <c r="U278" s="15" t="inlineStr">
        <is>
          <t>Agave + stevia</t>
        </is>
      </c>
      <c r="V278" s="15" t="inlineStr">
        <is>
          <t>Adaptogens + magnesium + L-theanine, calm/de-stress</t>
        </is>
      </c>
      <c r="W278" s="32" t="n"/>
      <c r="X278" s="32" t="n"/>
      <c r="Y278" s="32" t="n"/>
      <c r="Z278" s="32" t="n"/>
      <c r="AA278" s="15" t="inlineStr">
        <is>
          <t>Medium</t>
        </is>
      </c>
      <c r="AB278" s="15" t="inlineStr">
        <is>
          <t>Leading calming/adaptogen sparkling brand</t>
        </is>
      </c>
      <c r="AC278" s="15" t="inlineStr">
        <is>
          <t>A sparkling drink designed to calm you down</t>
        </is>
      </c>
      <c r="AD278" s="15" t="inlineStr">
        <is>
          <t>Adaptogens and L-theanine for relaxation, not energy.</t>
        </is>
      </c>
      <c r="AE278" s="32" t="n"/>
      <c r="AF278" s="34">
        <f>IF(AND(ISNUMBER($P278),ISNUMBER($AL278),$AL278&lt;&gt;0),ROUND($P278/$AL278*100,1),"")</f>
        <v/>
      </c>
      <c r="AG278" s="35">
        <f>IF(AND(ISNUMBER($S278),ISNUMBER($AL278),$AL278&lt;&gt;0),ROUND($S278/$AL278*100,2),"")</f>
        <v/>
      </c>
      <c r="AH278" s="34">
        <f>IF(AND(ISNUMBER($Q278),ISNUMBER($AL278),$AL278&lt;&gt;0),ROUND($Q278/$AL278*100,1),"")</f>
        <v/>
      </c>
      <c r="AI278" s="29">
        <f>IF(ISNUMBER($S278),IF($S278&lt;=1,"Yes","No"),"n/a")</f>
        <v/>
      </c>
      <c r="AJ278" s="29">
        <f>IF(ISNUMBER($S278),ROUND(MAX(0,MIN(100,100-$S278*2.5-IF(ISNUMBER($T278),$T278,0)*0.12+IF($S278&lt;=1,12,0))),0),"")</f>
        <v/>
      </c>
      <c r="AK278" s="29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29" t="n">
        <v>355</v>
      </c>
      <c r="AM278" s="30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Recess</t>
        </is>
      </c>
      <c r="B279" s="15" t="inlineStr">
        <is>
          <t>Recess Mood | Blackberry Chai | 18-pack 355mL</t>
        </is>
      </c>
      <c r="C279" s="15" t="inlineStr">
        <is>
          <t>3) Functional beverage (still/sparkling)</t>
        </is>
      </c>
      <c r="D279" s="15" t="inlineStr">
        <is>
          <t>355 mL can</t>
        </is>
      </c>
      <c r="E279" s="29" t="n">
        <v>18</v>
      </c>
      <c r="F279" s="30" t="n"/>
      <c r="G279" s="31">
        <f>IF(AND(ISNUMBER($F279),ISNUMBER($E279),$E279&lt;&gt;0),$F279/$E279,"")</f>
        <v/>
      </c>
      <c r="H279" s="31">
        <f>IF(AND(ISNUMBER($F279),ISNUMBER($AL279),ISNUMBER($E279),($AL279*$E279)&lt;&gt;0),$F279/($AL279*$E279)*100,"")</f>
        <v/>
      </c>
      <c r="I279" s="32" t="n"/>
      <c r="J279" s="33" t="n"/>
      <c r="K279" s="31">
        <f>IF(AND(ISNUMBER($F279),ISNUMBER($J279)),$F279*(1-$J279),"")</f>
        <v/>
      </c>
      <c r="L279" s="32" t="n"/>
      <c r="M279" s="32" t="n"/>
      <c r="N279" s="31">
        <f>IF(ISNUMBER($F279),($F279-IF(ISNUMBER($AM279),$AM279,0))*(1-IF(ISNUMBER($J279),$J279,0)),"")</f>
        <v/>
      </c>
      <c r="O279" s="15" t="inlineStr">
        <is>
          <t>Blackberry Chai</t>
        </is>
      </c>
      <c r="P279" s="29" t="n">
        <v>0</v>
      </c>
      <c r="Q279" s="29" t="n">
        <v>10</v>
      </c>
      <c r="R279" s="15" t="inlineStr">
        <is>
          <t>Not listed</t>
        </is>
      </c>
      <c r="S279" s="29" t="n">
        <v>1</v>
      </c>
      <c r="T279" s="29" t="n">
        <v>25</v>
      </c>
      <c r="U279" s="15" t="inlineStr">
        <is>
          <t>Agave + stevia</t>
        </is>
      </c>
      <c r="V279" s="15" t="inlineStr">
        <is>
          <t>Adaptogens + magnesium + L-theanine, calm/de-stress</t>
        </is>
      </c>
      <c r="W279" s="32" t="n"/>
      <c r="X279" s="32" t="n"/>
      <c r="Y279" s="32" t="n"/>
      <c r="Z279" s="32" t="n"/>
      <c r="AA279" s="15" t="inlineStr">
        <is>
          <t>Medium</t>
        </is>
      </c>
      <c r="AB279" s="15" t="inlineStr">
        <is>
          <t>Leading calming/adaptogen sparkling brand</t>
        </is>
      </c>
      <c r="AC279" s="15" t="inlineStr">
        <is>
          <t>A sparkling drink designed to calm you down</t>
        </is>
      </c>
      <c r="AD279" s="15" t="inlineStr">
        <is>
          <t>Adaptogens and L-theanine for relaxation, not energy.</t>
        </is>
      </c>
      <c r="AE279" s="32" t="n"/>
      <c r="AF279" s="34">
        <f>IF(AND(ISNUMBER($P279),ISNUMBER($AL279),$AL279&lt;&gt;0),ROUND($P279/$AL279*100,1),"")</f>
        <v/>
      </c>
      <c r="AG279" s="35">
        <f>IF(AND(ISNUMBER($S279),ISNUMBER($AL279),$AL279&lt;&gt;0),ROUND($S279/$AL279*100,2),"")</f>
        <v/>
      </c>
      <c r="AH279" s="34">
        <f>IF(AND(ISNUMBER($Q279),ISNUMBER($AL279),$AL279&lt;&gt;0),ROUND($Q279/$AL279*100,1),"")</f>
        <v/>
      </c>
      <c r="AI279" s="29">
        <f>IF(ISNUMBER($S279),IF($S279&lt;=1,"Yes","No"),"n/a")</f>
        <v/>
      </c>
      <c r="AJ279" s="29">
        <f>IF(ISNUMBER($S279),ROUND(MAX(0,MIN(100,100-$S279*2.5-IF(ISNUMBER($T279),$T279,0)*0.12+IF($S279&lt;=1,12,0))),0),"")</f>
        <v/>
      </c>
      <c r="AK279" s="29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29" t="n">
        <v>355</v>
      </c>
      <c r="AM279" s="30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Recess</t>
        </is>
      </c>
      <c r="B280" s="15" t="inlineStr">
        <is>
          <t>Recess Mood | Blackberry Chai | 24-pack 355mL</t>
        </is>
      </c>
      <c r="C280" s="15" t="inlineStr">
        <is>
          <t>3) Functional beverage (still/sparkling)</t>
        </is>
      </c>
      <c r="D280" s="15" t="inlineStr">
        <is>
          <t>355 mL can</t>
        </is>
      </c>
      <c r="E280" s="29" t="n">
        <v>24</v>
      </c>
      <c r="F280" s="30" t="n"/>
      <c r="G280" s="31">
        <f>IF(AND(ISNUMBER($F280),ISNUMBER($E280),$E280&lt;&gt;0),$F280/$E280,"")</f>
        <v/>
      </c>
      <c r="H280" s="31">
        <f>IF(AND(ISNUMBER($F280),ISNUMBER($AL280),ISNUMBER($E280),($AL280*$E280)&lt;&gt;0),$F280/($AL280*$E280)*100,"")</f>
        <v/>
      </c>
      <c r="I280" s="32" t="n"/>
      <c r="J280" s="33" t="n"/>
      <c r="K280" s="31">
        <f>IF(AND(ISNUMBER($F280),ISNUMBER($J280)),$F280*(1-$J280),"")</f>
        <v/>
      </c>
      <c r="L280" s="32" t="n"/>
      <c r="M280" s="32" t="n"/>
      <c r="N280" s="31">
        <f>IF(ISNUMBER($F280),($F280-IF(ISNUMBER($AM280),$AM280,0))*(1-IF(ISNUMBER($J280),$J280,0)),"")</f>
        <v/>
      </c>
      <c r="O280" s="15" t="inlineStr">
        <is>
          <t>Blackberry Chai</t>
        </is>
      </c>
      <c r="P280" s="29" t="n">
        <v>0</v>
      </c>
      <c r="Q280" s="29" t="n">
        <v>10</v>
      </c>
      <c r="R280" s="15" t="inlineStr">
        <is>
          <t>Not listed</t>
        </is>
      </c>
      <c r="S280" s="29" t="n">
        <v>1</v>
      </c>
      <c r="T280" s="29" t="n">
        <v>25</v>
      </c>
      <c r="U280" s="15" t="inlineStr">
        <is>
          <t>Agave + stevia</t>
        </is>
      </c>
      <c r="V280" s="15" t="inlineStr">
        <is>
          <t>Adaptogens + magnesium + L-theanine, calm/de-stress</t>
        </is>
      </c>
      <c r="W280" s="32" t="n"/>
      <c r="X280" s="32" t="n"/>
      <c r="Y280" s="32" t="n"/>
      <c r="Z280" s="32" t="n"/>
      <c r="AA280" s="15" t="inlineStr">
        <is>
          <t>Medium</t>
        </is>
      </c>
      <c r="AB280" s="15" t="inlineStr">
        <is>
          <t>Leading calming/adaptogen sparkling brand</t>
        </is>
      </c>
      <c r="AC280" s="15" t="inlineStr">
        <is>
          <t>A sparkling drink designed to calm you down</t>
        </is>
      </c>
      <c r="AD280" s="15" t="inlineStr">
        <is>
          <t>Adaptogens and L-theanine for relaxation, not energy.</t>
        </is>
      </c>
      <c r="AE280" s="32" t="n"/>
      <c r="AF280" s="34">
        <f>IF(AND(ISNUMBER($P280),ISNUMBER($AL280),$AL280&lt;&gt;0),ROUND($P280/$AL280*100,1),"")</f>
        <v/>
      </c>
      <c r="AG280" s="35">
        <f>IF(AND(ISNUMBER($S280),ISNUMBER($AL280),$AL280&lt;&gt;0),ROUND($S280/$AL280*100,2),"")</f>
        <v/>
      </c>
      <c r="AH280" s="34">
        <f>IF(AND(ISNUMBER($Q280),ISNUMBER($AL280),$AL280&lt;&gt;0),ROUND($Q280/$AL280*100,1),"")</f>
        <v/>
      </c>
      <c r="AI280" s="29">
        <f>IF(ISNUMBER($S280),IF($S280&lt;=1,"Yes","No"),"n/a")</f>
        <v/>
      </c>
      <c r="AJ280" s="29">
        <f>IF(ISNUMBER($S280),ROUND(MAX(0,MIN(100,100-$S280*2.5-IF(ISNUMBER($T280),$T280,0)*0.12+IF($S280&lt;=1,12,0))),0),"")</f>
        <v/>
      </c>
      <c r="AK280" s="29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29" t="n">
        <v>355</v>
      </c>
      <c r="AM280" s="30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Recess</t>
        </is>
      </c>
      <c r="B281" s="15" t="inlineStr">
        <is>
          <t>Recess Mood | Pomegranate Hibiscus | single 355mL</t>
        </is>
      </c>
      <c r="C281" s="15" t="inlineStr">
        <is>
          <t>3) Functional beverage (still/sparkling)</t>
        </is>
      </c>
      <c r="D281" s="15" t="inlineStr">
        <is>
          <t>355 mL can</t>
        </is>
      </c>
      <c r="E281" s="29" t="n">
        <v>1</v>
      </c>
      <c r="F281" s="30" t="n"/>
      <c r="G281" s="31">
        <f>IF(AND(ISNUMBER($F281),ISNUMBER($E281),$E281&lt;&gt;0),$F281/$E281,"")</f>
        <v/>
      </c>
      <c r="H281" s="31">
        <f>IF(AND(ISNUMBER($F281),ISNUMBER($AL281),ISNUMBER($E281),($AL281*$E281)&lt;&gt;0),$F281/($AL281*$E281)*100,"")</f>
        <v/>
      </c>
      <c r="I281" s="32" t="n"/>
      <c r="J281" s="33" t="n"/>
      <c r="K281" s="31">
        <f>IF(AND(ISNUMBER($F281),ISNUMBER($J281)),$F281*(1-$J281),"")</f>
        <v/>
      </c>
      <c r="L281" s="32" t="n"/>
      <c r="M281" s="32" t="n"/>
      <c r="N281" s="31">
        <f>IF(ISNUMBER($F281),($F281-IF(ISNUMBER($AM281),$AM281,0))*(1-IF(ISNUMBER($J281),$J281,0)),"")</f>
        <v/>
      </c>
      <c r="O281" s="15" t="inlineStr">
        <is>
          <t>Pomegranate Hibiscus</t>
        </is>
      </c>
      <c r="P281" s="29" t="n">
        <v>0</v>
      </c>
      <c r="Q281" s="29" t="n">
        <v>10</v>
      </c>
      <c r="R281" s="15" t="inlineStr">
        <is>
          <t>Not listed</t>
        </is>
      </c>
      <c r="S281" s="29" t="n">
        <v>1</v>
      </c>
      <c r="T281" s="29" t="n">
        <v>25</v>
      </c>
      <c r="U281" s="15" t="inlineStr">
        <is>
          <t>Agave + stevia</t>
        </is>
      </c>
      <c r="V281" s="15" t="inlineStr">
        <is>
          <t>Adaptogens + magnesium + L-theanine, calm/de-stress</t>
        </is>
      </c>
      <c r="W281" s="32" t="n"/>
      <c r="X281" s="32" t="n"/>
      <c r="Y281" s="32" t="n"/>
      <c r="Z281" s="32" t="n"/>
      <c r="AA281" s="15" t="inlineStr">
        <is>
          <t>Medium</t>
        </is>
      </c>
      <c r="AB281" s="15" t="inlineStr">
        <is>
          <t>Leading calming/adaptogen sparkling brand</t>
        </is>
      </c>
      <c r="AC281" s="15" t="inlineStr">
        <is>
          <t>A sparkling drink designed to calm you down</t>
        </is>
      </c>
      <c r="AD281" s="15" t="inlineStr">
        <is>
          <t>Adaptogens and L-theanine for relaxation, not energy.</t>
        </is>
      </c>
      <c r="AE281" s="32" t="n"/>
      <c r="AF281" s="34">
        <f>IF(AND(ISNUMBER($P281),ISNUMBER($AL281),$AL281&lt;&gt;0),ROUND($P281/$AL281*100,1),"")</f>
        <v/>
      </c>
      <c r="AG281" s="35">
        <f>IF(AND(ISNUMBER($S281),ISNUMBER($AL281),$AL281&lt;&gt;0),ROUND($S281/$AL281*100,2),"")</f>
        <v/>
      </c>
      <c r="AH281" s="34">
        <f>IF(AND(ISNUMBER($Q281),ISNUMBER($AL281),$AL281&lt;&gt;0),ROUND($Q281/$AL281*100,1),"")</f>
        <v/>
      </c>
      <c r="AI281" s="29">
        <f>IF(ISNUMBER($S281),IF($S281&lt;=1,"Yes","No"),"n/a")</f>
        <v/>
      </c>
      <c r="AJ281" s="29">
        <f>IF(ISNUMBER($S281),ROUND(MAX(0,MIN(100,100-$S281*2.5-IF(ISNUMBER($T281),$T281,0)*0.12+IF($S281&lt;=1,12,0))),0),"")</f>
        <v/>
      </c>
      <c r="AK281" s="29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29" t="n">
        <v>355</v>
      </c>
      <c r="AM281" s="30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Recess</t>
        </is>
      </c>
      <c r="B282" s="15" t="inlineStr">
        <is>
          <t>Recess Mood | Pomegranate Hibiscus | 8-pack 355mL</t>
        </is>
      </c>
      <c r="C282" s="15" t="inlineStr">
        <is>
          <t>3) Functional beverage (still/sparkling)</t>
        </is>
      </c>
      <c r="D282" s="15" t="inlineStr">
        <is>
          <t>355 mL can</t>
        </is>
      </c>
      <c r="E282" s="29" t="n">
        <v>8</v>
      </c>
      <c r="F282" s="30" t="n"/>
      <c r="G282" s="31">
        <f>IF(AND(ISNUMBER($F282),ISNUMBER($E282),$E282&lt;&gt;0),$F282/$E282,"")</f>
        <v/>
      </c>
      <c r="H282" s="31">
        <f>IF(AND(ISNUMBER($F282),ISNUMBER($AL282),ISNUMBER($E282),($AL282*$E282)&lt;&gt;0),$F282/($AL282*$E282)*100,"")</f>
        <v/>
      </c>
      <c r="I282" s="32" t="n"/>
      <c r="J282" s="33" t="n"/>
      <c r="K282" s="31">
        <f>IF(AND(ISNUMBER($F282),ISNUMBER($J282)),$F282*(1-$J282),"")</f>
        <v/>
      </c>
      <c r="L282" s="32" t="n"/>
      <c r="M282" s="32" t="n"/>
      <c r="N282" s="31">
        <f>IF(ISNUMBER($F282),($F282-IF(ISNUMBER($AM282),$AM282,0))*(1-IF(ISNUMBER($J282),$J282,0)),"")</f>
        <v/>
      </c>
      <c r="O282" s="15" t="inlineStr">
        <is>
          <t>Pomegranate Hibiscus</t>
        </is>
      </c>
      <c r="P282" s="29" t="n">
        <v>0</v>
      </c>
      <c r="Q282" s="29" t="n">
        <v>10</v>
      </c>
      <c r="R282" s="15" t="inlineStr">
        <is>
          <t>Not listed</t>
        </is>
      </c>
      <c r="S282" s="29" t="n">
        <v>1</v>
      </c>
      <c r="T282" s="29" t="n">
        <v>25</v>
      </c>
      <c r="U282" s="15" t="inlineStr">
        <is>
          <t>Agave + stevia</t>
        </is>
      </c>
      <c r="V282" s="15" t="inlineStr">
        <is>
          <t>Adaptogens + magnesium + L-theanine, calm/de-stress</t>
        </is>
      </c>
      <c r="W282" s="32" t="n"/>
      <c r="X282" s="32" t="n"/>
      <c r="Y282" s="32" t="n"/>
      <c r="Z282" s="32" t="n"/>
      <c r="AA282" s="15" t="inlineStr">
        <is>
          <t>Medium</t>
        </is>
      </c>
      <c r="AB282" s="15" t="inlineStr">
        <is>
          <t>Leading calming/adaptogen sparkling brand</t>
        </is>
      </c>
      <c r="AC282" s="15" t="inlineStr">
        <is>
          <t>A sparkling drink designed to calm you down</t>
        </is>
      </c>
      <c r="AD282" s="15" t="inlineStr">
        <is>
          <t>Adaptogens and L-theanine for relaxation, not energy.</t>
        </is>
      </c>
      <c r="AE282" s="32" t="n"/>
      <c r="AF282" s="34">
        <f>IF(AND(ISNUMBER($P282),ISNUMBER($AL282),$AL282&lt;&gt;0),ROUND($P282/$AL282*100,1),"")</f>
        <v/>
      </c>
      <c r="AG282" s="35">
        <f>IF(AND(ISNUMBER($S282),ISNUMBER($AL282),$AL282&lt;&gt;0),ROUND($S282/$AL282*100,2),"")</f>
        <v/>
      </c>
      <c r="AH282" s="34">
        <f>IF(AND(ISNUMBER($Q282),ISNUMBER($AL282),$AL282&lt;&gt;0),ROUND($Q282/$AL282*100,1),"")</f>
        <v/>
      </c>
      <c r="AI282" s="29">
        <f>IF(ISNUMBER($S282),IF($S282&lt;=1,"Yes","No"),"n/a")</f>
        <v/>
      </c>
      <c r="AJ282" s="29">
        <f>IF(ISNUMBER($S282),ROUND(MAX(0,MIN(100,100-$S282*2.5-IF(ISNUMBER($T282),$T282,0)*0.12+IF($S282&lt;=1,12,0))),0),"")</f>
        <v/>
      </c>
      <c r="AK282" s="29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29" t="n">
        <v>355</v>
      </c>
      <c r="AM282" s="30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Recess</t>
        </is>
      </c>
      <c r="B283" s="15" t="inlineStr">
        <is>
          <t>Recess Mood | Pomegranate Hibiscus | 12-pack 355mL</t>
        </is>
      </c>
      <c r="C283" s="15" t="inlineStr">
        <is>
          <t>3) Functional beverage (still/sparkling)</t>
        </is>
      </c>
      <c r="D283" s="15" t="inlineStr">
        <is>
          <t>355 mL can</t>
        </is>
      </c>
      <c r="E283" s="29" t="n">
        <v>12</v>
      </c>
      <c r="F283" s="30" t="n"/>
      <c r="G283" s="31">
        <f>IF(AND(ISNUMBER($F283),ISNUMBER($E283),$E283&lt;&gt;0),$F283/$E283,"")</f>
        <v/>
      </c>
      <c r="H283" s="31">
        <f>IF(AND(ISNUMBER($F283),ISNUMBER($AL283),ISNUMBER($E283),($AL283*$E283)&lt;&gt;0),$F283/($AL283*$E283)*100,"")</f>
        <v/>
      </c>
      <c r="I283" s="32" t="n"/>
      <c r="J283" s="33" t="n"/>
      <c r="K283" s="31">
        <f>IF(AND(ISNUMBER($F283),ISNUMBER($J283)),$F283*(1-$J283),"")</f>
        <v/>
      </c>
      <c r="L283" s="32" t="n"/>
      <c r="M283" s="32" t="n"/>
      <c r="N283" s="31">
        <f>IF(ISNUMBER($F283),($F283-IF(ISNUMBER($AM283),$AM283,0))*(1-IF(ISNUMBER($J283),$J283,0)),"")</f>
        <v/>
      </c>
      <c r="O283" s="15" t="inlineStr">
        <is>
          <t>Pomegranate Hibiscus</t>
        </is>
      </c>
      <c r="P283" s="29" t="n">
        <v>0</v>
      </c>
      <c r="Q283" s="29" t="n">
        <v>10</v>
      </c>
      <c r="R283" s="15" t="inlineStr">
        <is>
          <t>Not listed</t>
        </is>
      </c>
      <c r="S283" s="29" t="n">
        <v>1</v>
      </c>
      <c r="T283" s="29" t="n">
        <v>25</v>
      </c>
      <c r="U283" s="15" t="inlineStr">
        <is>
          <t>Agave + stevia</t>
        </is>
      </c>
      <c r="V283" s="15" t="inlineStr">
        <is>
          <t>Adaptogens + magnesium + L-theanine, calm/de-stress</t>
        </is>
      </c>
      <c r="W283" s="32" t="n"/>
      <c r="X283" s="32" t="n"/>
      <c r="Y283" s="32" t="n"/>
      <c r="Z283" s="32" t="n"/>
      <c r="AA283" s="15" t="inlineStr">
        <is>
          <t>Medium</t>
        </is>
      </c>
      <c r="AB283" s="15" t="inlineStr">
        <is>
          <t>Leading calming/adaptogen sparkling brand</t>
        </is>
      </c>
      <c r="AC283" s="15" t="inlineStr">
        <is>
          <t>A sparkling drink designed to calm you down</t>
        </is>
      </c>
      <c r="AD283" s="15" t="inlineStr">
        <is>
          <t>Adaptogens and L-theanine for relaxation, not energy.</t>
        </is>
      </c>
      <c r="AE283" s="32" t="n"/>
      <c r="AF283" s="34">
        <f>IF(AND(ISNUMBER($P283),ISNUMBER($AL283),$AL283&lt;&gt;0),ROUND($P283/$AL283*100,1),"")</f>
        <v/>
      </c>
      <c r="AG283" s="35">
        <f>IF(AND(ISNUMBER($S283),ISNUMBER($AL283),$AL283&lt;&gt;0),ROUND($S283/$AL283*100,2),"")</f>
        <v/>
      </c>
      <c r="AH283" s="34">
        <f>IF(AND(ISNUMBER($Q283),ISNUMBER($AL283),$AL283&lt;&gt;0),ROUND($Q283/$AL283*100,1),"")</f>
        <v/>
      </c>
      <c r="AI283" s="29">
        <f>IF(ISNUMBER($S283),IF($S283&lt;=1,"Yes","No"),"n/a")</f>
        <v/>
      </c>
      <c r="AJ283" s="29">
        <f>IF(ISNUMBER($S283),ROUND(MAX(0,MIN(100,100-$S283*2.5-IF(ISNUMBER($T283),$T283,0)*0.12+IF($S283&lt;=1,12,0))),0),"")</f>
        <v/>
      </c>
      <c r="AK283" s="29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29" t="n">
        <v>355</v>
      </c>
      <c r="AM283" s="30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Recess</t>
        </is>
      </c>
      <c r="B284" s="15" t="inlineStr">
        <is>
          <t>Recess Mood | Pomegranate Hibiscus | 15-pack 355mL</t>
        </is>
      </c>
      <c r="C284" s="15" t="inlineStr">
        <is>
          <t>3) Functional beverage (still/sparkling)</t>
        </is>
      </c>
      <c r="D284" s="15" t="inlineStr">
        <is>
          <t>355 mL can</t>
        </is>
      </c>
      <c r="E284" s="29" t="n">
        <v>15</v>
      </c>
      <c r="F284" s="30" t="n"/>
      <c r="G284" s="31">
        <f>IF(AND(ISNUMBER($F284),ISNUMBER($E284),$E284&lt;&gt;0),$F284/$E284,"")</f>
        <v/>
      </c>
      <c r="H284" s="31">
        <f>IF(AND(ISNUMBER($F284),ISNUMBER($AL284),ISNUMBER($E284),($AL284*$E284)&lt;&gt;0),$F284/($AL284*$E284)*100,"")</f>
        <v/>
      </c>
      <c r="I284" s="32" t="n"/>
      <c r="J284" s="33" t="n"/>
      <c r="K284" s="31">
        <f>IF(AND(ISNUMBER($F284),ISNUMBER($J284)),$F284*(1-$J284),"")</f>
        <v/>
      </c>
      <c r="L284" s="32" t="n"/>
      <c r="M284" s="32" t="n"/>
      <c r="N284" s="31">
        <f>IF(ISNUMBER($F284),($F284-IF(ISNUMBER($AM284),$AM284,0))*(1-IF(ISNUMBER($J284),$J284,0)),"")</f>
        <v/>
      </c>
      <c r="O284" s="15" t="inlineStr">
        <is>
          <t>Pomegranate Hibiscus</t>
        </is>
      </c>
      <c r="P284" s="29" t="n">
        <v>0</v>
      </c>
      <c r="Q284" s="29" t="n">
        <v>10</v>
      </c>
      <c r="R284" s="15" t="inlineStr">
        <is>
          <t>Not listed</t>
        </is>
      </c>
      <c r="S284" s="29" t="n">
        <v>1</v>
      </c>
      <c r="T284" s="29" t="n">
        <v>25</v>
      </c>
      <c r="U284" s="15" t="inlineStr">
        <is>
          <t>Agave + stevia</t>
        </is>
      </c>
      <c r="V284" s="15" t="inlineStr">
        <is>
          <t>Adaptogens + magnesium + L-theanine, calm/de-stress</t>
        </is>
      </c>
      <c r="W284" s="32" t="n"/>
      <c r="X284" s="32" t="n"/>
      <c r="Y284" s="32" t="n"/>
      <c r="Z284" s="32" t="n"/>
      <c r="AA284" s="15" t="inlineStr">
        <is>
          <t>Medium</t>
        </is>
      </c>
      <c r="AB284" s="15" t="inlineStr">
        <is>
          <t>Leading calming/adaptogen sparkling brand</t>
        </is>
      </c>
      <c r="AC284" s="15" t="inlineStr">
        <is>
          <t>A sparkling drink designed to calm you down</t>
        </is>
      </c>
      <c r="AD284" s="15" t="inlineStr">
        <is>
          <t>Adaptogens and L-theanine for relaxation, not energy.</t>
        </is>
      </c>
      <c r="AE284" s="32" t="n"/>
      <c r="AF284" s="34">
        <f>IF(AND(ISNUMBER($P284),ISNUMBER($AL284),$AL284&lt;&gt;0),ROUND($P284/$AL284*100,1),"")</f>
        <v/>
      </c>
      <c r="AG284" s="35">
        <f>IF(AND(ISNUMBER($S284),ISNUMBER($AL284),$AL284&lt;&gt;0),ROUND($S284/$AL284*100,2),"")</f>
        <v/>
      </c>
      <c r="AH284" s="34">
        <f>IF(AND(ISNUMBER($Q284),ISNUMBER($AL284),$AL284&lt;&gt;0),ROUND($Q284/$AL284*100,1),"")</f>
        <v/>
      </c>
      <c r="AI284" s="29">
        <f>IF(ISNUMBER($S284),IF($S284&lt;=1,"Yes","No"),"n/a")</f>
        <v/>
      </c>
      <c r="AJ284" s="29">
        <f>IF(ISNUMBER($S284),ROUND(MAX(0,MIN(100,100-$S284*2.5-IF(ISNUMBER($T284),$T284,0)*0.12+IF($S284&lt;=1,12,0))),0),"")</f>
        <v/>
      </c>
      <c r="AK284" s="29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29" t="n">
        <v>355</v>
      </c>
      <c r="AM284" s="30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Recess</t>
        </is>
      </c>
      <c r="B285" s="15" t="inlineStr">
        <is>
          <t>Recess Mood | Pomegranate Hibiscus | 18-pack 355mL</t>
        </is>
      </c>
      <c r="C285" s="15" t="inlineStr">
        <is>
          <t>3) Functional beverage (still/sparkling)</t>
        </is>
      </c>
      <c r="D285" s="15" t="inlineStr">
        <is>
          <t>355 mL can</t>
        </is>
      </c>
      <c r="E285" s="29" t="n">
        <v>18</v>
      </c>
      <c r="F285" s="30" t="n"/>
      <c r="G285" s="31">
        <f>IF(AND(ISNUMBER($F285),ISNUMBER($E285),$E285&lt;&gt;0),$F285/$E285,"")</f>
        <v/>
      </c>
      <c r="H285" s="31">
        <f>IF(AND(ISNUMBER($F285),ISNUMBER($AL285),ISNUMBER($E285),($AL285*$E285)&lt;&gt;0),$F285/($AL285*$E285)*100,"")</f>
        <v/>
      </c>
      <c r="I285" s="32" t="n"/>
      <c r="J285" s="33" t="n"/>
      <c r="K285" s="31">
        <f>IF(AND(ISNUMBER($F285),ISNUMBER($J285)),$F285*(1-$J285),"")</f>
        <v/>
      </c>
      <c r="L285" s="32" t="n"/>
      <c r="M285" s="32" t="n"/>
      <c r="N285" s="31">
        <f>IF(ISNUMBER($F285),($F285-IF(ISNUMBER($AM285),$AM285,0))*(1-IF(ISNUMBER($J285),$J285,0)),"")</f>
        <v/>
      </c>
      <c r="O285" s="15" t="inlineStr">
        <is>
          <t>Pomegranate Hibiscus</t>
        </is>
      </c>
      <c r="P285" s="29" t="n">
        <v>0</v>
      </c>
      <c r="Q285" s="29" t="n">
        <v>10</v>
      </c>
      <c r="R285" s="15" t="inlineStr">
        <is>
          <t>Not listed</t>
        </is>
      </c>
      <c r="S285" s="29" t="n">
        <v>1</v>
      </c>
      <c r="T285" s="29" t="n">
        <v>25</v>
      </c>
      <c r="U285" s="15" t="inlineStr">
        <is>
          <t>Agave + stevia</t>
        </is>
      </c>
      <c r="V285" s="15" t="inlineStr">
        <is>
          <t>Adaptogens + magnesium + L-theanine, calm/de-stress</t>
        </is>
      </c>
      <c r="W285" s="32" t="n"/>
      <c r="X285" s="32" t="n"/>
      <c r="Y285" s="32" t="n"/>
      <c r="Z285" s="32" t="n"/>
      <c r="AA285" s="15" t="inlineStr">
        <is>
          <t>Medium</t>
        </is>
      </c>
      <c r="AB285" s="15" t="inlineStr">
        <is>
          <t>Leading calming/adaptogen sparkling brand</t>
        </is>
      </c>
      <c r="AC285" s="15" t="inlineStr">
        <is>
          <t>A sparkling drink designed to calm you down</t>
        </is>
      </c>
      <c r="AD285" s="15" t="inlineStr">
        <is>
          <t>Adaptogens and L-theanine for relaxation, not energy.</t>
        </is>
      </c>
      <c r="AE285" s="32" t="n"/>
      <c r="AF285" s="34">
        <f>IF(AND(ISNUMBER($P285),ISNUMBER($AL285),$AL285&lt;&gt;0),ROUND($P285/$AL285*100,1),"")</f>
        <v/>
      </c>
      <c r="AG285" s="35">
        <f>IF(AND(ISNUMBER($S285),ISNUMBER($AL285),$AL285&lt;&gt;0),ROUND($S285/$AL285*100,2),"")</f>
        <v/>
      </c>
      <c r="AH285" s="34">
        <f>IF(AND(ISNUMBER($Q285),ISNUMBER($AL285),$AL285&lt;&gt;0),ROUND($Q285/$AL285*100,1),"")</f>
        <v/>
      </c>
      <c r="AI285" s="29">
        <f>IF(ISNUMBER($S285),IF($S285&lt;=1,"Yes","No"),"n/a")</f>
        <v/>
      </c>
      <c r="AJ285" s="29">
        <f>IF(ISNUMBER($S285),ROUND(MAX(0,MIN(100,100-$S285*2.5-IF(ISNUMBER($T285),$T285,0)*0.12+IF($S285&lt;=1,12,0))),0),"")</f>
        <v/>
      </c>
      <c r="AK285" s="29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29" t="n">
        <v>355</v>
      </c>
      <c r="AM285" s="30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Recess</t>
        </is>
      </c>
      <c r="B286" s="15" t="inlineStr">
        <is>
          <t>Recess Mood | Pomegranate Hibiscus | 24-pack 355mL</t>
        </is>
      </c>
      <c r="C286" s="15" t="inlineStr">
        <is>
          <t>3) Functional beverage (still/sparkling)</t>
        </is>
      </c>
      <c r="D286" s="15" t="inlineStr">
        <is>
          <t>355 mL can</t>
        </is>
      </c>
      <c r="E286" s="29" t="n">
        <v>24</v>
      </c>
      <c r="F286" s="30" t="n"/>
      <c r="G286" s="31">
        <f>IF(AND(ISNUMBER($F286),ISNUMBER($E286),$E286&lt;&gt;0),$F286/$E286,"")</f>
        <v/>
      </c>
      <c r="H286" s="31">
        <f>IF(AND(ISNUMBER($F286),ISNUMBER($AL286),ISNUMBER($E286),($AL286*$E286)&lt;&gt;0),$F286/($AL286*$E286)*100,"")</f>
        <v/>
      </c>
      <c r="I286" s="32" t="n"/>
      <c r="J286" s="33" t="n"/>
      <c r="K286" s="31">
        <f>IF(AND(ISNUMBER($F286),ISNUMBER($J286)),$F286*(1-$J286),"")</f>
        <v/>
      </c>
      <c r="L286" s="32" t="n"/>
      <c r="M286" s="32" t="n"/>
      <c r="N286" s="31">
        <f>IF(ISNUMBER($F286),($F286-IF(ISNUMBER($AM286),$AM286,0))*(1-IF(ISNUMBER($J286),$J286,0)),"")</f>
        <v/>
      </c>
      <c r="O286" s="15" t="inlineStr">
        <is>
          <t>Pomegranate Hibiscus</t>
        </is>
      </c>
      <c r="P286" s="29" t="n">
        <v>0</v>
      </c>
      <c r="Q286" s="29" t="n">
        <v>10</v>
      </c>
      <c r="R286" s="15" t="inlineStr">
        <is>
          <t>Not listed</t>
        </is>
      </c>
      <c r="S286" s="29" t="n">
        <v>1</v>
      </c>
      <c r="T286" s="29" t="n">
        <v>25</v>
      </c>
      <c r="U286" s="15" t="inlineStr">
        <is>
          <t>Agave + stevia</t>
        </is>
      </c>
      <c r="V286" s="15" t="inlineStr">
        <is>
          <t>Adaptogens + magnesium + L-theanine, calm/de-stress</t>
        </is>
      </c>
      <c r="W286" s="32" t="n"/>
      <c r="X286" s="32" t="n"/>
      <c r="Y286" s="32" t="n"/>
      <c r="Z286" s="32" t="n"/>
      <c r="AA286" s="15" t="inlineStr">
        <is>
          <t>Medium</t>
        </is>
      </c>
      <c r="AB286" s="15" t="inlineStr">
        <is>
          <t>Leading calming/adaptogen sparkling brand</t>
        </is>
      </c>
      <c r="AC286" s="15" t="inlineStr">
        <is>
          <t>A sparkling drink designed to calm you down</t>
        </is>
      </c>
      <c r="AD286" s="15" t="inlineStr">
        <is>
          <t>Adaptogens and L-theanine for relaxation, not energy.</t>
        </is>
      </c>
      <c r="AE286" s="32" t="n"/>
      <c r="AF286" s="34">
        <f>IF(AND(ISNUMBER($P286),ISNUMBER($AL286),$AL286&lt;&gt;0),ROUND($P286/$AL286*100,1),"")</f>
        <v/>
      </c>
      <c r="AG286" s="35">
        <f>IF(AND(ISNUMBER($S286),ISNUMBER($AL286),$AL286&lt;&gt;0),ROUND($S286/$AL286*100,2),"")</f>
        <v/>
      </c>
      <c r="AH286" s="34">
        <f>IF(AND(ISNUMBER($Q286),ISNUMBER($AL286),$AL286&lt;&gt;0),ROUND($Q286/$AL286*100,1),"")</f>
        <v/>
      </c>
      <c r="AI286" s="29">
        <f>IF(ISNUMBER($S286),IF($S286&lt;=1,"Yes","No"),"n/a")</f>
        <v/>
      </c>
      <c r="AJ286" s="29">
        <f>IF(ISNUMBER($S286),ROUND(MAX(0,MIN(100,100-$S286*2.5-IF(ISNUMBER($T286),$T286,0)*0.12+IF($S286&lt;=1,12,0))),0),"")</f>
        <v/>
      </c>
      <c r="AK286" s="29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29" t="n">
        <v>355</v>
      </c>
      <c r="AM286" s="30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Recess</t>
        </is>
      </c>
      <c r="B287" s="15" t="inlineStr">
        <is>
          <t>Recess Mood | Blood Orange | single 355mL</t>
        </is>
      </c>
      <c r="C287" s="15" t="inlineStr">
        <is>
          <t>3) Functional beverage (still/sparkling)</t>
        </is>
      </c>
      <c r="D287" s="15" t="inlineStr">
        <is>
          <t>355 mL can</t>
        </is>
      </c>
      <c r="E287" s="29" t="n">
        <v>1</v>
      </c>
      <c r="F287" s="30" t="n"/>
      <c r="G287" s="31">
        <f>IF(AND(ISNUMBER($F287),ISNUMBER($E287),$E287&lt;&gt;0),$F287/$E287,"")</f>
        <v/>
      </c>
      <c r="H287" s="31">
        <f>IF(AND(ISNUMBER($F287),ISNUMBER($AL287),ISNUMBER($E287),($AL287*$E287)&lt;&gt;0),$F287/($AL287*$E287)*100,"")</f>
        <v/>
      </c>
      <c r="I287" s="32" t="n"/>
      <c r="J287" s="33" t="n"/>
      <c r="K287" s="31">
        <f>IF(AND(ISNUMBER($F287),ISNUMBER($J287)),$F287*(1-$J287),"")</f>
        <v/>
      </c>
      <c r="L287" s="32" t="n"/>
      <c r="M287" s="32" t="n"/>
      <c r="N287" s="31">
        <f>IF(ISNUMBER($F287),($F287-IF(ISNUMBER($AM287),$AM287,0))*(1-IF(ISNUMBER($J287),$J287,0)),"")</f>
        <v/>
      </c>
      <c r="O287" s="15" t="inlineStr">
        <is>
          <t>Blood Orange</t>
        </is>
      </c>
      <c r="P287" s="29" t="n">
        <v>0</v>
      </c>
      <c r="Q287" s="29" t="n">
        <v>10</v>
      </c>
      <c r="R287" s="15" t="inlineStr">
        <is>
          <t>Not listed</t>
        </is>
      </c>
      <c r="S287" s="29" t="n">
        <v>1</v>
      </c>
      <c r="T287" s="29" t="n">
        <v>25</v>
      </c>
      <c r="U287" s="15" t="inlineStr">
        <is>
          <t>Agave + stevia</t>
        </is>
      </c>
      <c r="V287" s="15" t="inlineStr">
        <is>
          <t>Adaptogens + magnesium + L-theanine, calm/de-stress</t>
        </is>
      </c>
      <c r="W287" s="32" t="n"/>
      <c r="X287" s="32" t="n"/>
      <c r="Y287" s="32" t="n"/>
      <c r="Z287" s="32" t="n"/>
      <c r="AA287" s="15" t="inlineStr">
        <is>
          <t>Medium</t>
        </is>
      </c>
      <c r="AB287" s="15" t="inlineStr">
        <is>
          <t>Leading calming/adaptogen sparkling brand</t>
        </is>
      </c>
      <c r="AC287" s="15" t="inlineStr">
        <is>
          <t>A sparkling drink designed to calm you down</t>
        </is>
      </c>
      <c r="AD287" s="15" t="inlineStr">
        <is>
          <t>Adaptogens and L-theanine for relaxation, not energy.</t>
        </is>
      </c>
      <c r="AE287" s="32" t="n"/>
      <c r="AF287" s="34">
        <f>IF(AND(ISNUMBER($P287),ISNUMBER($AL287),$AL287&lt;&gt;0),ROUND($P287/$AL287*100,1),"")</f>
        <v/>
      </c>
      <c r="AG287" s="35">
        <f>IF(AND(ISNUMBER($S287),ISNUMBER($AL287),$AL287&lt;&gt;0),ROUND($S287/$AL287*100,2),"")</f>
        <v/>
      </c>
      <c r="AH287" s="34">
        <f>IF(AND(ISNUMBER($Q287),ISNUMBER($AL287),$AL287&lt;&gt;0),ROUND($Q287/$AL287*100,1),"")</f>
        <v/>
      </c>
      <c r="AI287" s="29">
        <f>IF(ISNUMBER($S287),IF($S287&lt;=1,"Yes","No"),"n/a")</f>
        <v/>
      </c>
      <c r="AJ287" s="29">
        <f>IF(ISNUMBER($S287),ROUND(MAX(0,MIN(100,100-$S287*2.5-IF(ISNUMBER($T287),$T287,0)*0.12+IF($S287&lt;=1,12,0))),0),"")</f>
        <v/>
      </c>
      <c r="AK287" s="29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29" t="n">
        <v>355</v>
      </c>
      <c r="AM287" s="30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Recess</t>
        </is>
      </c>
      <c r="B288" s="15" t="inlineStr">
        <is>
          <t>Recess Mood | Blood Orange | 8-pack 355mL</t>
        </is>
      </c>
      <c r="C288" s="15" t="inlineStr">
        <is>
          <t>3) Functional beverage (still/sparkling)</t>
        </is>
      </c>
      <c r="D288" s="15" t="inlineStr">
        <is>
          <t>355 mL can</t>
        </is>
      </c>
      <c r="E288" s="29" t="n">
        <v>8</v>
      </c>
      <c r="F288" s="30" t="n"/>
      <c r="G288" s="31">
        <f>IF(AND(ISNUMBER($F288),ISNUMBER($E288),$E288&lt;&gt;0),$F288/$E288,"")</f>
        <v/>
      </c>
      <c r="H288" s="31">
        <f>IF(AND(ISNUMBER($F288),ISNUMBER($AL288),ISNUMBER($E288),($AL288*$E288)&lt;&gt;0),$F288/($AL288*$E288)*100,"")</f>
        <v/>
      </c>
      <c r="I288" s="32" t="n"/>
      <c r="J288" s="33" t="n"/>
      <c r="K288" s="31">
        <f>IF(AND(ISNUMBER($F288),ISNUMBER($J288)),$F288*(1-$J288),"")</f>
        <v/>
      </c>
      <c r="L288" s="32" t="n"/>
      <c r="M288" s="32" t="n"/>
      <c r="N288" s="31">
        <f>IF(ISNUMBER($F288),($F288-IF(ISNUMBER($AM288),$AM288,0))*(1-IF(ISNUMBER($J288),$J288,0)),"")</f>
        <v/>
      </c>
      <c r="O288" s="15" t="inlineStr">
        <is>
          <t>Blood Orange</t>
        </is>
      </c>
      <c r="P288" s="29" t="n">
        <v>0</v>
      </c>
      <c r="Q288" s="29" t="n">
        <v>10</v>
      </c>
      <c r="R288" s="15" t="inlineStr">
        <is>
          <t>Not listed</t>
        </is>
      </c>
      <c r="S288" s="29" t="n">
        <v>1</v>
      </c>
      <c r="T288" s="29" t="n">
        <v>25</v>
      </c>
      <c r="U288" s="15" t="inlineStr">
        <is>
          <t>Agave + stevia</t>
        </is>
      </c>
      <c r="V288" s="15" t="inlineStr">
        <is>
          <t>Adaptogens + magnesium + L-theanine, calm/de-stress</t>
        </is>
      </c>
      <c r="W288" s="32" t="n"/>
      <c r="X288" s="32" t="n"/>
      <c r="Y288" s="32" t="n"/>
      <c r="Z288" s="32" t="n"/>
      <c r="AA288" s="15" t="inlineStr">
        <is>
          <t>Medium</t>
        </is>
      </c>
      <c r="AB288" s="15" t="inlineStr">
        <is>
          <t>Leading calming/adaptogen sparkling brand</t>
        </is>
      </c>
      <c r="AC288" s="15" t="inlineStr">
        <is>
          <t>A sparkling drink designed to calm you down</t>
        </is>
      </c>
      <c r="AD288" s="15" t="inlineStr">
        <is>
          <t>Adaptogens and L-theanine for relaxation, not energy.</t>
        </is>
      </c>
      <c r="AE288" s="32" t="n"/>
      <c r="AF288" s="34">
        <f>IF(AND(ISNUMBER($P288),ISNUMBER($AL288),$AL288&lt;&gt;0),ROUND($P288/$AL288*100,1),"")</f>
        <v/>
      </c>
      <c r="AG288" s="35">
        <f>IF(AND(ISNUMBER($S288),ISNUMBER($AL288),$AL288&lt;&gt;0),ROUND($S288/$AL288*100,2),"")</f>
        <v/>
      </c>
      <c r="AH288" s="34">
        <f>IF(AND(ISNUMBER($Q288),ISNUMBER($AL288),$AL288&lt;&gt;0),ROUND($Q288/$AL288*100,1),"")</f>
        <v/>
      </c>
      <c r="AI288" s="29">
        <f>IF(ISNUMBER($S288),IF($S288&lt;=1,"Yes","No"),"n/a")</f>
        <v/>
      </c>
      <c r="AJ288" s="29">
        <f>IF(ISNUMBER($S288),ROUND(MAX(0,MIN(100,100-$S288*2.5-IF(ISNUMBER($T288),$T288,0)*0.12+IF($S288&lt;=1,12,0))),0),"")</f>
        <v/>
      </c>
      <c r="AK288" s="29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29" t="n">
        <v>355</v>
      </c>
      <c r="AM288" s="30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Recess</t>
        </is>
      </c>
      <c r="B289" s="15" t="inlineStr">
        <is>
          <t>Recess Mood | Blood Orange | 12-pack 355mL</t>
        </is>
      </c>
      <c r="C289" s="15" t="inlineStr">
        <is>
          <t>3) Functional beverage (still/sparkling)</t>
        </is>
      </c>
      <c r="D289" s="15" t="inlineStr">
        <is>
          <t>355 mL can</t>
        </is>
      </c>
      <c r="E289" s="29" t="n">
        <v>12</v>
      </c>
      <c r="F289" s="30" t="n"/>
      <c r="G289" s="31">
        <f>IF(AND(ISNUMBER($F289),ISNUMBER($E289),$E289&lt;&gt;0),$F289/$E289,"")</f>
        <v/>
      </c>
      <c r="H289" s="31">
        <f>IF(AND(ISNUMBER($F289),ISNUMBER($AL289),ISNUMBER($E289),($AL289*$E289)&lt;&gt;0),$F289/($AL289*$E289)*100,"")</f>
        <v/>
      </c>
      <c r="I289" s="32" t="n"/>
      <c r="J289" s="33" t="n"/>
      <c r="K289" s="31">
        <f>IF(AND(ISNUMBER($F289),ISNUMBER($J289)),$F289*(1-$J289),"")</f>
        <v/>
      </c>
      <c r="L289" s="32" t="n"/>
      <c r="M289" s="32" t="n"/>
      <c r="N289" s="31">
        <f>IF(ISNUMBER($F289),($F289-IF(ISNUMBER($AM289),$AM289,0))*(1-IF(ISNUMBER($J289),$J289,0)),"")</f>
        <v/>
      </c>
      <c r="O289" s="15" t="inlineStr">
        <is>
          <t>Blood Orange</t>
        </is>
      </c>
      <c r="P289" s="29" t="n">
        <v>0</v>
      </c>
      <c r="Q289" s="29" t="n">
        <v>10</v>
      </c>
      <c r="R289" s="15" t="inlineStr">
        <is>
          <t>Not listed</t>
        </is>
      </c>
      <c r="S289" s="29" t="n">
        <v>1</v>
      </c>
      <c r="T289" s="29" t="n">
        <v>25</v>
      </c>
      <c r="U289" s="15" t="inlineStr">
        <is>
          <t>Agave + stevia</t>
        </is>
      </c>
      <c r="V289" s="15" t="inlineStr">
        <is>
          <t>Adaptogens + magnesium + L-theanine, calm/de-stress</t>
        </is>
      </c>
      <c r="W289" s="32" t="n"/>
      <c r="X289" s="32" t="n"/>
      <c r="Y289" s="32" t="n"/>
      <c r="Z289" s="32" t="n"/>
      <c r="AA289" s="15" t="inlineStr">
        <is>
          <t>Medium</t>
        </is>
      </c>
      <c r="AB289" s="15" t="inlineStr">
        <is>
          <t>Leading calming/adaptogen sparkling brand</t>
        </is>
      </c>
      <c r="AC289" s="15" t="inlineStr">
        <is>
          <t>A sparkling drink designed to calm you down</t>
        </is>
      </c>
      <c r="AD289" s="15" t="inlineStr">
        <is>
          <t>Adaptogens and L-theanine for relaxation, not energy.</t>
        </is>
      </c>
      <c r="AE289" s="32" t="n"/>
      <c r="AF289" s="34">
        <f>IF(AND(ISNUMBER($P289),ISNUMBER($AL289),$AL289&lt;&gt;0),ROUND($P289/$AL289*100,1),"")</f>
        <v/>
      </c>
      <c r="AG289" s="35">
        <f>IF(AND(ISNUMBER($S289),ISNUMBER($AL289),$AL289&lt;&gt;0),ROUND($S289/$AL289*100,2),"")</f>
        <v/>
      </c>
      <c r="AH289" s="34">
        <f>IF(AND(ISNUMBER($Q289),ISNUMBER($AL289),$AL289&lt;&gt;0),ROUND($Q289/$AL289*100,1),"")</f>
        <v/>
      </c>
      <c r="AI289" s="29">
        <f>IF(ISNUMBER($S289),IF($S289&lt;=1,"Yes","No"),"n/a")</f>
        <v/>
      </c>
      <c r="AJ289" s="29">
        <f>IF(ISNUMBER($S289),ROUND(MAX(0,MIN(100,100-$S289*2.5-IF(ISNUMBER($T289),$T289,0)*0.12+IF($S289&lt;=1,12,0))),0),"")</f>
        <v/>
      </c>
      <c r="AK289" s="29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29" t="n">
        <v>355</v>
      </c>
      <c r="AM289" s="30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Recess</t>
        </is>
      </c>
      <c r="B290" s="15" t="inlineStr">
        <is>
          <t>Recess Mood | Blood Orange | 15-pack 355mL</t>
        </is>
      </c>
      <c r="C290" s="15" t="inlineStr">
        <is>
          <t>3) Functional beverage (still/sparkling)</t>
        </is>
      </c>
      <c r="D290" s="15" t="inlineStr">
        <is>
          <t>355 mL can</t>
        </is>
      </c>
      <c r="E290" s="29" t="n">
        <v>15</v>
      </c>
      <c r="F290" s="30" t="n"/>
      <c r="G290" s="31">
        <f>IF(AND(ISNUMBER($F290),ISNUMBER($E290),$E290&lt;&gt;0),$F290/$E290,"")</f>
        <v/>
      </c>
      <c r="H290" s="31">
        <f>IF(AND(ISNUMBER($F290),ISNUMBER($AL290),ISNUMBER($E290),($AL290*$E290)&lt;&gt;0),$F290/($AL290*$E290)*100,"")</f>
        <v/>
      </c>
      <c r="I290" s="32" t="n"/>
      <c r="J290" s="33" t="n"/>
      <c r="K290" s="31">
        <f>IF(AND(ISNUMBER($F290),ISNUMBER($J290)),$F290*(1-$J290),"")</f>
        <v/>
      </c>
      <c r="L290" s="32" t="n"/>
      <c r="M290" s="32" t="n"/>
      <c r="N290" s="31">
        <f>IF(ISNUMBER($F290),($F290-IF(ISNUMBER($AM290),$AM290,0))*(1-IF(ISNUMBER($J290),$J290,0)),"")</f>
        <v/>
      </c>
      <c r="O290" s="15" t="inlineStr">
        <is>
          <t>Blood Orange</t>
        </is>
      </c>
      <c r="P290" s="29" t="n">
        <v>0</v>
      </c>
      <c r="Q290" s="29" t="n">
        <v>10</v>
      </c>
      <c r="R290" s="15" t="inlineStr">
        <is>
          <t>Not listed</t>
        </is>
      </c>
      <c r="S290" s="29" t="n">
        <v>1</v>
      </c>
      <c r="T290" s="29" t="n">
        <v>25</v>
      </c>
      <c r="U290" s="15" t="inlineStr">
        <is>
          <t>Agave + stevia</t>
        </is>
      </c>
      <c r="V290" s="15" t="inlineStr">
        <is>
          <t>Adaptogens + magnesium + L-theanine, calm/de-stress</t>
        </is>
      </c>
      <c r="W290" s="32" t="n"/>
      <c r="X290" s="32" t="n"/>
      <c r="Y290" s="32" t="n"/>
      <c r="Z290" s="32" t="n"/>
      <c r="AA290" s="15" t="inlineStr">
        <is>
          <t>Medium</t>
        </is>
      </c>
      <c r="AB290" s="15" t="inlineStr">
        <is>
          <t>Leading calming/adaptogen sparkling brand</t>
        </is>
      </c>
      <c r="AC290" s="15" t="inlineStr">
        <is>
          <t>A sparkling drink designed to calm you down</t>
        </is>
      </c>
      <c r="AD290" s="15" t="inlineStr">
        <is>
          <t>Adaptogens and L-theanine for relaxation, not energy.</t>
        </is>
      </c>
      <c r="AE290" s="32" t="n"/>
      <c r="AF290" s="34">
        <f>IF(AND(ISNUMBER($P290),ISNUMBER($AL290),$AL290&lt;&gt;0),ROUND($P290/$AL290*100,1),"")</f>
        <v/>
      </c>
      <c r="AG290" s="35">
        <f>IF(AND(ISNUMBER($S290),ISNUMBER($AL290),$AL290&lt;&gt;0),ROUND($S290/$AL290*100,2),"")</f>
        <v/>
      </c>
      <c r="AH290" s="34">
        <f>IF(AND(ISNUMBER($Q290),ISNUMBER($AL290),$AL290&lt;&gt;0),ROUND($Q290/$AL290*100,1),"")</f>
        <v/>
      </c>
      <c r="AI290" s="29">
        <f>IF(ISNUMBER($S290),IF($S290&lt;=1,"Yes","No"),"n/a")</f>
        <v/>
      </c>
      <c r="AJ290" s="29">
        <f>IF(ISNUMBER($S290),ROUND(MAX(0,MIN(100,100-$S290*2.5-IF(ISNUMBER($T290),$T290,0)*0.12+IF($S290&lt;=1,12,0))),0),"")</f>
        <v/>
      </c>
      <c r="AK290" s="29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29" t="n">
        <v>355</v>
      </c>
      <c r="AM290" s="30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Recess</t>
        </is>
      </c>
      <c r="B291" s="15" t="inlineStr">
        <is>
          <t>Recess Mood | Blood Orange | 18-pack 355mL</t>
        </is>
      </c>
      <c r="C291" s="15" t="inlineStr">
        <is>
          <t>3) Functional beverage (still/sparkling)</t>
        </is>
      </c>
      <c r="D291" s="15" t="inlineStr">
        <is>
          <t>355 mL can</t>
        </is>
      </c>
      <c r="E291" s="29" t="n">
        <v>18</v>
      </c>
      <c r="F291" s="30" t="n"/>
      <c r="G291" s="31">
        <f>IF(AND(ISNUMBER($F291),ISNUMBER($E291),$E291&lt;&gt;0),$F291/$E291,"")</f>
        <v/>
      </c>
      <c r="H291" s="31">
        <f>IF(AND(ISNUMBER($F291),ISNUMBER($AL291),ISNUMBER($E291),($AL291*$E291)&lt;&gt;0),$F291/($AL291*$E291)*100,"")</f>
        <v/>
      </c>
      <c r="I291" s="32" t="n"/>
      <c r="J291" s="33" t="n"/>
      <c r="K291" s="31">
        <f>IF(AND(ISNUMBER($F291),ISNUMBER($J291)),$F291*(1-$J291),"")</f>
        <v/>
      </c>
      <c r="L291" s="32" t="n"/>
      <c r="M291" s="32" t="n"/>
      <c r="N291" s="31">
        <f>IF(ISNUMBER($F291),($F291-IF(ISNUMBER($AM291),$AM291,0))*(1-IF(ISNUMBER($J291),$J291,0)),"")</f>
        <v/>
      </c>
      <c r="O291" s="15" t="inlineStr">
        <is>
          <t>Blood Orange</t>
        </is>
      </c>
      <c r="P291" s="29" t="n">
        <v>0</v>
      </c>
      <c r="Q291" s="29" t="n">
        <v>10</v>
      </c>
      <c r="R291" s="15" t="inlineStr">
        <is>
          <t>Not listed</t>
        </is>
      </c>
      <c r="S291" s="29" t="n">
        <v>1</v>
      </c>
      <c r="T291" s="29" t="n">
        <v>25</v>
      </c>
      <c r="U291" s="15" t="inlineStr">
        <is>
          <t>Agave + stevia</t>
        </is>
      </c>
      <c r="V291" s="15" t="inlineStr">
        <is>
          <t>Adaptogens + magnesium + L-theanine, calm/de-stress</t>
        </is>
      </c>
      <c r="W291" s="32" t="n"/>
      <c r="X291" s="32" t="n"/>
      <c r="Y291" s="32" t="n"/>
      <c r="Z291" s="32" t="n"/>
      <c r="AA291" s="15" t="inlineStr">
        <is>
          <t>Medium</t>
        </is>
      </c>
      <c r="AB291" s="15" t="inlineStr">
        <is>
          <t>Leading calming/adaptogen sparkling brand</t>
        </is>
      </c>
      <c r="AC291" s="15" t="inlineStr">
        <is>
          <t>A sparkling drink designed to calm you down</t>
        </is>
      </c>
      <c r="AD291" s="15" t="inlineStr">
        <is>
          <t>Adaptogens and L-theanine for relaxation, not energy.</t>
        </is>
      </c>
      <c r="AE291" s="32" t="n"/>
      <c r="AF291" s="34">
        <f>IF(AND(ISNUMBER($P291),ISNUMBER($AL291),$AL291&lt;&gt;0),ROUND($P291/$AL291*100,1),"")</f>
        <v/>
      </c>
      <c r="AG291" s="35">
        <f>IF(AND(ISNUMBER($S291),ISNUMBER($AL291),$AL291&lt;&gt;0),ROUND($S291/$AL291*100,2),"")</f>
        <v/>
      </c>
      <c r="AH291" s="34">
        <f>IF(AND(ISNUMBER($Q291),ISNUMBER($AL291),$AL291&lt;&gt;0),ROUND($Q291/$AL291*100,1),"")</f>
        <v/>
      </c>
      <c r="AI291" s="29">
        <f>IF(ISNUMBER($S291),IF($S291&lt;=1,"Yes","No"),"n/a")</f>
        <v/>
      </c>
      <c r="AJ291" s="29">
        <f>IF(ISNUMBER($S291),ROUND(MAX(0,MIN(100,100-$S291*2.5-IF(ISNUMBER($T291),$T291,0)*0.12+IF($S291&lt;=1,12,0))),0),"")</f>
        <v/>
      </c>
      <c r="AK291" s="29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29" t="n">
        <v>355</v>
      </c>
      <c r="AM291" s="30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Recess</t>
        </is>
      </c>
      <c r="B292" s="15" t="inlineStr">
        <is>
          <t>Recess Mood | Blood Orange | 24-pack 355mL</t>
        </is>
      </c>
      <c r="C292" s="15" t="inlineStr">
        <is>
          <t>3) Functional beverage (still/sparkling)</t>
        </is>
      </c>
      <c r="D292" s="15" t="inlineStr">
        <is>
          <t>355 mL can</t>
        </is>
      </c>
      <c r="E292" s="29" t="n">
        <v>24</v>
      </c>
      <c r="F292" s="30" t="n"/>
      <c r="G292" s="31">
        <f>IF(AND(ISNUMBER($F292),ISNUMBER($E292),$E292&lt;&gt;0),$F292/$E292,"")</f>
        <v/>
      </c>
      <c r="H292" s="31">
        <f>IF(AND(ISNUMBER($F292),ISNUMBER($AL292),ISNUMBER($E292),($AL292*$E292)&lt;&gt;0),$F292/($AL292*$E292)*100,"")</f>
        <v/>
      </c>
      <c r="I292" s="32" t="n"/>
      <c r="J292" s="33" t="n"/>
      <c r="K292" s="31">
        <f>IF(AND(ISNUMBER($F292),ISNUMBER($J292)),$F292*(1-$J292),"")</f>
        <v/>
      </c>
      <c r="L292" s="32" t="n"/>
      <c r="M292" s="32" t="n"/>
      <c r="N292" s="31">
        <f>IF(ISNUMBER($F292),($F292-IF(ISNUMBER($AM292),$AM292,0))*(1-IF(ISNUMBER($J292),$J292,0)),"")</f>
        <v/>
      </c>
      <c r="O292" s="15" t="inlineStr">
        <is>
          <t>Blood Orange</t>
        </is>
      </c>
      <c r="P292" s="29" t="n">
        <v>0</v>
      </c>
      <c r="Q292" s="29" t="n">
        <v>10</v>
      </c>
      <c r="R292" s="15" t="inlineStr">
        <is>
          <t>Not listed</t>
        </is>
      </c>
      <c r="S292" s="29" t="n">
        <v>1</v>
      </c>
      <c r="T292" s="29" t="n">
        <v>25</v>
      </c>
      <c r="U292" s="15" t="inlineStr">
        <is>
          <t>Agave + stevia</t>
        </is>
      </c>
      <c r="V292" s="15" t="inlineStr">
        <is>
          <t>Adaptogens + magnesium + L-theanine, calm/de-stress</t>
        </is>
      </c>
      <c r="W292" s="32" t="n"/>
      <c r="X292" s="32" t="n"/>
      <c r="Y292" s="32" t="n"/>
      <c r="Z292" s="32" t="n"/>
      <c r="AA292" s="15" t="inlineStr">
        <is>
          <t>Medium</t>
        </is>
      </c>
      <c r="AB292" s="15" t="inlineStr">
        <is>
          <t>Leading calming/adaptogen sparkling brand</t>
        </is>
      </c>
      <c r="AC292" s="15" t="inlineStr">
        <is>
          <t>A sparkling drink designed to calm you down</t>
        </is>
      </c>
      <c r="AD292" s="15" t="inlineStr">
        <is>
          <t>Adaptogens and L-theanine for relaxation, not energy.</t>
        </is>
      </c>
      <c r="AE292" s="32" t="n"/>
      <c r="AF292" s="34">
        <f>IF(AND(ISNUMBER($P292),ISNUMBER($AL292),$AL292&lt;&gt;0),ROUND($P292/$AL292*100,1),"")</f>
        <v/>
      </c>
      <c r="AG292" s="35">
        <f>IF(AND(ISNUMBER($S292),ISNUMBER($AL292),$AL292&lt;&gt;0),ROUND($S292/$AL292*100,2),"")</f>
        <v/>
      </c>
      <c r="AH292" s="34">
        <f>IF(AND(ISNUMBER($Q292),ISNUMBER($AL292),$AL292&lt;&gt;0),ROUND($Q292/$AL292*100,1),"")</f>
        <v/>
      </c>
      <c r="AI292" s="29">
        <f>IF(ISNUMBER($S292),IF($S292&lt;=1,"Yes","No"),"n/a")</f>
        <v/>
      </c>
      <c r="AJ292" s="29">
        <f>IF(ISNUMBER($S292),ROUND(MAX(0,MIN(100,100-$S292*2.5-IF(ISNUMBER($T292),$T292,0)*0.12+IF($S292&lt;=1,12,0))),0),"")</f>
        <v/>
      </c>
      <c r="AK292" s="29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29" t="n">
        <v>355</v>
      </c>
      <c r="AM292" s="30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Recess</t>
        </is>
      </c>
      <c r="B293" s="15" t="inlineStr">
        <is>
          <t>Recess Mood | Black Cherry | single 355mL</t>
        </is>
      </c>
      <c r="C293" s="15" t="inlineStr">
        <is>
          <t>3) Functional beverage (still/sparkling)</t>
        </is>
      </c>
      <c r="D293" s="15" t="inlineStr">
        <is>
          <t>355 mL can</t>
        </is>
      </c>
      <c r="E293" s="29" t="n">
        <v>1</v>
      </c>
      <c r="F293" s="30" t="n"/>
      <c r="G293" s="31">
        <f>IF(AND(ISNUMBER($F293),ISNUMBER($E293),$E293&lt;&gt;0),$F293/$E293,"")</f>
        <v/>
      </c>
      <c r="H293" s="31">
        <f>IF(AND(ISNUMBER($F293),ISNUMBER($AL293),ISNUMBER($E293),($AL293*$E293)&lt;&gt;0),$F293/($AL293*$E293)*100,"")</f>
        <v/>
      </c>
      <c r="I293" s="32" t="n"/>
      <c r="J293" s="33" t="n"/>
      <c r="K293" s="31">
        <f>IF(AND(ISNUMBER($F293),ISNUMBER($J293)),$F293*(1-$J293),"")</f>
        <v/>
      </c>
      <c r="L293" s="32" t="n"/>
      <c r="M293" s="32" t="n"/>
      <c r="N293" s="31">
        <f>IF(ISNUMBER($F293),($F293-IF(ISNUMBER($AM293),$AM293,0))*(1-IF(ISNUMBER($J293),$J293,0)),"")</f>
        <v/>
      </c>
      <c r="O293" s="15" t="inlineStr">
        <is>
          <t>Black Cherry</t>
        </is>
      </c>
      <c r="P293" s="29" t="n">
        <v>0</v>
      </c>
      <c r="Q293" s="29" t="n">
        <v>10</v>
      </c>
      <c r="R293" s="15" t="inlineStr">
        <is>
          <t>Not listed</t>
        </is>
      </c>
      <c r="S293" s="29" t="n">
        <v>1</v>
      </c>
      <c r="T293" s="29" t="n">
        <v>25</v>
      </c>
      <c r="U293" s="15" t="inlineStr">
        <is>
          <t>Agave + stevia</t>
        </is>
      </c>
      <c r="V293" s="15" t="inlineStr">
        <is>
          <t>Adaptogens + magnesium + L-theanine, calm/de-stress</t>
        </is>
      </c>
      <c r="W293" s="32" t="n"/>
      <c r="X293" s="32" t="n"/>
      <c r="Y293" s="32" t="n"/>
      <c r="Z293" s="32" t="n"/>
      <c r="AA293" s="15" t="inlineStr">
        <is>
          <t>Medium</t>
        </is>
      </c>
      <c r="AB293" s="15" t="inlineStr">
        <is>
          <t>Leading calming/adaptogen sparkling brand</t>
        </is>
      </c>
      <c r="AC293" s="15" t="inlineStr">
        <is>
          <t>A sparkling drink designed to calm you down</t>
        </is>
      </c>
      <c r="AD293" s="15" t="inlineStr">
        <is>
          <t>Adaptogens and L-theanine for relaxation, not energy.</t>
        </is>
      </c>
      <c r="AE293" s="32" t="n"/>
      <c r="AF293" s="34">
        <f>IF(AND(ISNUMBER($P293),ISNUMBER($AL293),$AL293&lt;&gt;0),ROUND($P293/$AL293*100,1),"")</f>
        <v/>
      </c>
      <c r="AG293" s="35">
        <f>IF(AND(ISNUMBER($S293),ISNUMBER($AL293),$AL293&lt;&gt;0),ROUND($S293/$AL293*100,2),"")</f>
        <v/>
      </c>
      <c r="AH293" s="34">
        <f>IF(AND(ISNUMBER($Q293),ISNUMBER($AL293),$AL293&lt;&gt;0),ROUND($Q293/$AL293*100,1),"")</f>
        <v/>
      </c>
      <c r="AI293" s="29">
        <f>IF(ISNUMBER($S293),IF($S293&lt;=1,"Yes","No"),"n/a")</f>
        <v/>
      </c>
      <c r="AJ293" s="29">
        <f>IF(ISNUMBER($S293),ROUND(MAX(0,MIN(100,100-$S293*2.5-IF(ISNUMBER($T293),$T293,0)*0.12+IF($S293&lt;=1,12,0))),0),"")</f>
        <v/>
      </c>
      <c r="AK293" s="29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29" t="n">
        <v>355</v>
      </c>
      <c r="AM293" s="30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Recess</t>
        </is>
      </c>
      <c r="B294" s="15" t="inlineStr">
        <is>
          <t>Recess Mood | Black Cherry | 8-pack 355mL</t>
        </is>
      </c>
      <c r="C294" s="15" t="inlineStr">
        <is>
          <t>3) Functional beverage (still/sparkling)</t>
        </is>
      </c>
      <c r="D294" s="15" t="inlineStr">
        <is>
          <t>355 mL can</t>
        </is>
      </c>
      <c r="E294" s="29" t="n">
        <v>8</v>
      </c>
      <c r="F294" s="30" t="n"/>
      <c r="G294" s="31">
        <f>IF(AND(ISNUMBER($F294),ISNUMBER($E294),$E294&lt;&gt;0),$F294/$E294,"")</f>
        <v/>
      </c>
      <c r="H294" s="31">
        <f>IF(AND(ISNUMBER($F294),ISNUMBER($AL294),ISNUMBER($E294),($AL294*$E294)&lt;&gt;0),$F294/($AL294*$E294)*100,"")</f>
        <v/>
      </c>
      <c r="I294" s="32" t="n"/>
      <c r="J294" s="33" t="n"/>
      <c r="K294" s="31">
        <f>IF(AND(ISNUMBER($F294),ISNUMBER($J294)),$F294*(1-$J294),"")</f>
        <v/>
      </c>
      <c r="L294" s="32" t="n"/>
      <c r="M294" s="32" t="n"/>
      <c r="N294" s="31">
        <f>IF(ISNUMBER($F294),($F294-IF(ISNUMBER($AM294),$AM294,0))*(1-IF(ISNUMBER($J294),$J294,0)),"")</f>
        <v/>
      </c>
      <c r="O294" s="15" t="inlineStr">
        <is>
          <t>Black Cherry</t>
        </is>
      </c>
      <c r="P294" s="29" t="n">
        <v>0</v>
      </c>
      <c r="Q294" s="29" t="n">
        <v>10</v>
      </c>
      <c r="R294" s="15" t="inlineStr">
        <is>
          <t>Not listed</t>
        </is>
      </c>
      <c r="S294" s="29" t="n">
        <v>1</v>
      </c>
      <c r="T294" s="29" t="n">
        <v>25</v>
      </c>
      <c r="U294" s="15" t="inlineStr">
        <is>
          <t>Agave + stevia</t>
        </is>
      </c>
      <c r="V294" s="15" t="inlineStr">
        <is>
          <t>Adaptogens + magnesium + L-theanine, calm/de-stress</t>
        </is>
      </c>
      <c r="W294" s="32" t="n"/>
      <c r="X294" s="32" t="n"/>
      <c r="Y294" s="32" t="n"/>
      <c r="Z294" s="32" t="n"/>
      <c r="AA294" s="15" t="inlineStr">
        <is>
          <t>Medium</t>
        </is>
      </c>
      <c r="AB294" s="15" t="inlineStr">
        <is>
          <t>Leading calming/adaptogen sparkling brand</t>
        </is>
      </c>
      <c r="AC294" s="15" t="inlineStr">
        <is>
          <t>A sparkling drink designed to calm you down</t>
        </is>
      </c>
      <c r="AD294" s="15" t="inlineStr">
        <is>
          <t>Adaptogens and L-theanine for relaxation, not energy.</t>
        </is>
      </c>
      <c r="AE294" s="32" t="n"/>
      <c r="AF294" s="34">
        <f>IF(AND(ISNUMBER($P294),ISNUMBER($AL294),$AL294&lt;&gt;0),ROUND($P294/$AL294*100,1),"")</f>
        <v/>
      </c>
      <c r="AG294" s="35">
        <f>IF(AND(ISNUMBER($S294),ISNUMBER($AL294),$AL294&lt;&gt;0),ROUND($S294/$AL294*100,2),"")</f>
        <v/>
      </c>
      <c r="AH294" s="34">
        <f>IF(AND(ISNUMBER($Q294),ISNUMBER($AL294),$AL294&lt;&gt;0),ROUND($Q294/$AL294*100,1),"")</f>
        <v/>
      </c>
      <c r="AI294" s="29">
        <f>IF(ISNUMBER($S294),IF($S294&lt;=1,"Yes","No"),"n/a")</f>
        <v/>
      </c>
      <c r="AJ294" s="29">
        <f>IF(ISNUMBER($S294),ROUND(MAX(0,MIN(100,100-$S294*2.5-IF(ISNUMBER($T294),$T294,0)*0.12+IF($S294&lt;=1,12,0))),0),"")</f>
        <v/>
      </c>
      <c r="AK294" s="29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29" t="n">
        <v>355</v>
      </c>
      <c r="AM294" s="30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Recess</t>
        </is>
      </c>
      <c r="B295" s="15" t="inlineStr">
        <is>
          <t>Recess Mood | Black Cherry | 12-pack 355mL</t>
        </is>
      </c>
      <c r="C295" s="15" t="inlineStr">
        <is>
          <t>3) Functional beverage (still/sparkling)</t>
        </is>
      </c>
      <c r="D295" s="15" t="inlineStr">
        <is>
          <t>355 mL can</t>
        </is>
      </c>
      <c r="E295" s="29" t="n">
        <v>12</v>
      </c>
      <c r="F295" s="30" t="n"/>
      <c r="G295" s="31">
        <f>IF(AND(ISNUMBER($F295),ISNUMBER($E295),$E295&lt;&gt;0),$F295/$E295,"")</f>
        <v/>
      </c>
      <c r="H295" s="31">
        <f>IF(AND(ISNUMBER($F295),ISNUMBER($AL295),ISNUMBER($E295),($AL295*$E295)&lt;&gt;0),$F295/($AL295*$E295)*100,"")</f>
        <v/>
      </c>
      <c r="I295" s="32" t="n"/>
      <c r="J295" s="33" t="n"/>
      <c r="K295" s="31">
        <f>IF(AND(ISNUMBER($F295),ISNUMBER($J295)),$F295*(1-$J295),"")</f>
        <v/>
      </c>
      <c r="L295" s="32" t="n"/>
      <c r="M295" s="32" t="n"/>
      <c r="N295" s="31">
        <f>IF(ISNUMBER($F295),($F295-IF(ISNUMBER($AM295),$AM295,0))*(1-IF(ISNUMBER($J295),$J295,0)),"")</f>
        <v/>
      </c>
      <c r="O295" s="15" t="inlineStr">
        <is>
          <t>Black Cherry</t>
        </is>
      </c>
      <c r="P295" s="29" t="n">
        <v>0</v>
      </c>
      <c r="Q295" s="29" t="n">
        <v>10</v>
      </c>
      <c r="R295" s="15" t="inlineStr">
        <is>
          <t>Not listed</t>
        </is>
      </c>
      <c r="S295" s="29" t="n">
        <v>1</v>
      </c>
      <c r="T295" s="29" t="n">
        <v>25</v>
      </c>
      <c r="U295" s="15" t="inlineStr">
        <is>
          <t>Agave + stevia</t>
        </is>
      </c>
      <c r="V295" s="15" t="inlineStr">
        <is>
          <t>Adaptogens + magnesium + L-theanine, calm/de-stress</t>
        </is>
      </c>
      <c r="W295" s="32" t="n"/>
      <c r="X295" s="32" t="n"/>
      <c r="Y295" s="32" t="n"/>
      <c r="Z295" s="32" t="n"/>
      <c r="AA295" s="15" t="inlineStr">
        <is>
          <t>Medium</t>
        </is>
      </c>
      <c r="AB295" s="15" t="inlineStr">
        <is>
          <t>Leading calming/adaptogen sparkling brand</t>
        </is>
      </c>
      <c r="AC295" s="15" t="inlineStr">
        <is>
          <t>A sparkling drink designed to calm you down</t>
        </is>
      </c>
      <c r="AD295" s="15" t="inlineStr">
        <is>
          <t>Adaptogens and L-theanine for relaxation, not energy.</t>
        </is>
      </c>
      <c r="AE295" s="32" t="n"/>
      <c r="AF295" s="34">
        <f>IF(AND(ISNUMBER($P295),ISNUMBER($AL295),$AL295&lt;&gt;0),ROUND($P295/$AL295*100,1),"")</f>
        <v/>
      </c>
      <c r="AG295" s="35">
        <f>IF(AND(ISNUMBER($S295),ISNUMBER($AL295),$AL295&lt;&gt;0),ROUND($S295/$AL295*100,2),"")</f>
        <v/>
      </c>
      <c r="AH295" s="34">
        <f>IF(AND(ISNUMBER($Q295),ISNUMBER($AL295),$AL295&lt;&gt;0),ROUND($Q295/$AL295*100,1),"")</f>
        <v/>
      </c>
      <c r="AI295" s="29">
        <f>IF(ISNUMBER($S295),IF($S295&lt;=1,"Yes","No"),"n/a")</f>
        <v/>
      </c>
      <c r="AJ295" s="29">
        <f>IF(ISNUMBER($S295),ROUND(MAX(0,MIN(100,100-$S295*2.5-IF(ISNUMBER($T295),$T295,0)*0.12+IF($S295&lt;=1,12,0))),0),"")</f>
        <v/>
      </c>
      <c r="AK295" s="29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29" t="n">
        <v>355</v>
      </c>
      <c r="AM295" s="30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Recess</t>
        </is>
      </c>
      <c r="B296" s="15" t="inlineStr">
        <is>
          <t>Recess Mood | Black Cherry | 15-pack 355mL</t>
        </is>
      </c>
      <c r="C296" s="15" t="inlineStr">
        <is>
          <t>3) Functional beverage (still/sparkling)</t>
        </is>
      </c>
      <c r="D296" s="15" t="inlineStr">
        <is>
          <t>355 mL can</t>
        </is>
      </c>
      <c r="E296" s="29" t="n">
        <v>15</v>
      </c>
      <c r="F296" s="30" t="n"/>
      <c r="G296" s="31">
        <f>IF(AND(ISNUMBER($F296),ISNUMBER($E296),$E296&lt;&gt;0),$F296/$E296,"")</f>
        <v/>
      </c>
      <c r="H296" s="31">
        <f>IF(AND(ISNUMBER($F296),ISNUMBER($AL296),ISNUMBER($E296),($AL296*$E296)&lt;&gt;0),$F296/($AL296*$E296)*100,"")</f>
        <v/>
      </c>
      <c r="I296" s="32" t="n"/>
      <c r="J296" s="33" t="n"/>
      <c r="K296" s="31">
        <f>IF(AND(ISNUMBER($F296),ISNUMBER($J296)),$F296*(1-$J296),"")</f>
        <v/>
      </c>
      <c r="L296" s="32" t="n"/>
      <c r="M296" s="32" t="n"/>
      <c r="N296" s="31">
        <f>IF(ISNUMBER($F296),($F296-IF(ISNUMBER($AM296),$AM296,0))*(1-IF(ISNUMBER($J296),$J296,0)),"")</f>
        <v/>
      </c>
      <c r="O296" s="15" t="inlineStr">
        <is>
          <t>Black Cherry</t>
        </is>
      </c>
      <c r="P296" s="29" t="n">
        <v>0</v>
      </c>
      <c r="Q296" s="29" t="n">
        <v>10</v>
      </c>
      <c r="R296" s="15" t="inlineStr">
        <is>
          <t>Not listed</t>
        </is>
      </c>
      <c r="S296" s="29" t="n">
        <v>1</v>
      </c>
      <c r="T296" s="29" t="n">
        <v>25</v>
      </c>
      <c r="U296" s="15" t="inlineStr">
        <is>
          <t>Agave + stevia</t>
        </is>
      </c>
      <c r="V296" s="15" t="inlineStr">
        <is>
          <t>Adaptogens + magnesium + L-theanine, calm/de-stress</t>
        </is>
      </c>
      <c r="W296" s="32" t="n"/>
      <c r="X296" s="32" t="n"/>
      <c r="Y296" s="32" t="n"/>
      <c r="Z296" s="32" t="n"/>
      <c r="AA296" s="15" t="inlineStr">
        <is>
          <t>Medium</t>
        </is>
      </c>
      <c r="AB296" s="15" t="inlineStr">
        <is>
          <t>Leading calming/adaptogen sparkling brand</t>
        </is>
      </c>
      <c r="AC296" s="15" t="inlineStr">
        <is>
          <t>A sparkling drink designed to calm you down</t>
        </is>
      </c>
      <c r="AD296" s="15" t="inlineStr">
        <is>
          <t>Adaptogens and L-theanine for relaxation, not energy.</t>
        </is>
      </c>
      <c r="AE296" s="32" t="n"/>
      <c r="AF296" s="34">
        <f>IF(AND(ISNUMBER($P296),ISNUMBER($AL296),$AL296&lt;&gt;0),ROUND($P296/$AL296*100,1),"")</f>
        <v/>
      </c>
      <c r="AG296" s="35">
        <f>IF(AND(ISNUMBER($S296),ISNUMBER($AL296),$AL296&lt;&gt;0),ROUND($S296/$AL296*100,2),"")</f>
        <v/>
      </c>
      <c r="AH296" s="34">
        <f>IF(AND(ISNUMBER($Q296),ISNUMBER($AL296),$AL296&lt;&gt;0),ROUND($Q296/$AL296*100,1),"")</f>
        <v/>
      </c>
      <c r="AI296" s="29">
        <f>IF(ISNUMBER($S296),IF($S296&lt;=1,"Yes","No"),"n/a")</f>
        <v/>
      </c>
      <c r="AJ296" s="29">
        <f>IF(ISNUMBER($S296),ROUND(MAX(0,MIN(100,100-$S296*2.5-IF(ISNUMBER($T296),$T296,0)*0.12+IF($S296&lt;=1,12,0))),0),"")</f>
        <v/>
      </c>
      <c r="AK296" s="29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29" t="n">
        <v>355</v>
      </c>
      <c r="AM296" s="30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Recess</t>
        </is>
      </c>
      <c r="B297" s="15" t="inlineStr">
        <is>
          <t>Recess Mood | Black Cherry | 18-pack 355mL</t>
        </is>
      </c>
      <c r="C297" s="15" t="inlineStr">
        <is>
          <t>3) Functional beverage (still/sparkling)</t>
        </is>
      </c>
      <c r="D297" s="15" t="inlineStr">
        <is>
          <t>355 mL can</t>
        </is>
      </c>
      <c r="E297" s="29" t="n">
        <v>18</v>
      </c>
      <c r="F297" s="30" t="n"/>
      <c r="G297" s="31">
        <f>IF(AND(ISNUMBER($F297),ISNUMBER($E297),$E297&lt;&gt;0),$F297/$E297,"")</f>
        <v/>
      </c>
      <c r="H297" s="31">
        <f>IF(AND(ISNUMBER($F297),ISNUMBER($AL297),ISNUMBER($E297),($AL297*$E297)&lt;&gt;0),$F297/($AL297*$E297)*100,"")</f>
        <v/>
      </c>
      <c r="I297" s="32" t="n"/>
      <c r="J297" s="33" t="n"/>
      <c r="K297" s="31">
        <f>IF(AND(ISNUMBER($F297),ISNUMBER($J297)),$F297*(1-$J297),"")</f>
        <v/>
      </c>
      <c r="L297" s="32" t="n"/>
      <c r="M297" s="32" t="n"/>
      <c r="N297" s="31">
        <f>IF(ISNUMBER($F297),($F297-IF(ISNUMBER($AM297),$AM297,0))*(1-IF(ISNUMBER($J297),$J297,0)),"")</f>
        <v/>
      </c>
      <c r="O297" s="15" t="inlineStr">
        <is>
          <t>Black Cherry</t>
        </is>
      </c>
      <c r="P297" s="29" t="n">
        <v>0</v>
      </c>
      <c r="Q297" s="29" t="n">
        <v>10</v>
      </c>
      <c r="R297" s="15" t="inlineStr">
        <is>
          <t>Not listed</t>
        </is>
      </c>
      <c r="S297" s="29" t="n">
        <v>1</v>
      </c>
      <c r="T297" s="29" t="n">
        <v>25</v>
      </c>
      <c r="U297" s="15" t="inlineStr">
        <is>
          <t>Agave + stevia</t>
        </is>
      </c>
      <c r="V297" s="15" t="inlineStr">
        <is>
          <t>Adaptogens + magnesium + L-theanine, calm/de-stress</t>
        </is>
      </c>
      <c r="W297" s="32" t="n"/>
      <c r="X297" s="32" t="n"/>
      <c r="Y297" s="32" t="n"/>
      <c r="Z297" s="32" t="n"/>
      <c r="AA297" s="15" t="inlineStr">
        <is>
          <t>Medium</t>
        </is>
      </c>
      <c r="AB297" s="15" t="inlineStr">
        <is>
          <t>Leading calming/adaptogen sparkling brand</t>
        </is>
      </c>
      <c r="AC297" s="15" t="inlineStr">
        <is>
          <t>A sparkling drink designed to calm you down</t>
        </is>
      </c>
      <c r="AD297" s="15" t="inlineStr">
        <is>
          <t>Adaptogens and L-theanine for relaxation, not energy.</t>
        </is>
      </c>
      <c r="AE297" s="32" t="n"/>
      <c r="AF297" s="34">
        <f>IF(AND(ISNUMBER($P297),ISNUMBER($AL297),$AL297&lt;&gt;0),ROUND($P297/$AL297*100,1),"")</f>
        <v/>
      </c>
      <c r="AG297" s="35">
        <f>IF(AND(ISNUMBER($S297),ISNUMBER($AL297),$AL297&lt;&gt;0),ROUND($S297/$AL297*100,2),"")</f>
        <v/>
      </c>
      <c r="AH297" s="34">
        <f>IF(AND(ISNUMBER($Q297),ISNUMBER($AL297),$AL297&lt;&gt;0),ROUND($Q297/$AL297*100,1),"")</f>
        <v/>
      </c>
      <c r="AI297" s="29">
        <f>IF(ISNUMBER($S297),IF($S297&lt;=1,"Yes","No"),"n/a")</f>
        <v/>
      </c>
      <c r="AJ297" s="29">
        <f>IF(ISNUMBER($S297),ROUND(MAX(0,MIN(100,100-$S297*2.5-IF(ISNUMBER($T297),$T297,0)*0.12+IF($S297&lt;=1,12,0))),0),"")</f>
        <v/>
      </c>
      <c r="AK297" s="29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29" t="n">
        <v>355</v>
      </c>
      <c r="AM297" s="30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Recess</t>
        </is>
      </c>
      <c r="B298" s="15" t="inlineStr">
        <is>
          <t>Recess Mood | Black Cherry | 24-pack 355mL</t>
        </is>
      </c>
      <c r="C298" s="15" t="inlineStr">
        <is>
          <t>3) Functional beverage (still/sparkling)</t>
        </is>
      </c>
      <c r="D298" s="15" t="inlineStr">
        <is>
          <t>355 mL can</t>
        </is>
      </c>
      <c r="E298" s="29" t="n">
        <v>24</v>
      </c>
      <c r="F298" s="30" t="n"/>
      <c r="G298" s="31">
        <f>IF(AND(ISNUMBER($F298),ISNUMBER($E298),$E298&lt;&gt;0),$F298/$E298,"")</f>
        <v/>
      </c>
      <c r="H298" s="31">
        <f>IF(AND(ISNUMBER($F298),ISNUMBER($AL298),ISNUMBER($E298),($AL298*$E298)&lt;&gt;0),$F298/($AL298*$E298)*100,"")</f>
        <v/>
      </c>
      <c r="I298" s="32" t="n"/>
      <c r="J298" s="33" t="n"/>
      <c r="K298" s="31">
        <f>IF(AND(ISNUMBER($F298),ISNUMBER($J298)),$F298*(1-$J298),"")</f>
        <v/>
      </c>
      <c r="L298" s="32" t="n"/>
      <c r="M298" s="32" t="n"/>
      <c r="N298" s="31">
        <f>IF(ISNUMBER($F298),($F298-IF(ISNUMBER($AM298),$AM298,0))*(1-IF(ISNUMBER($J298),$J298,0)),"")</f>
        <v/>
      </c>
      <c r="O298" s="15" t="inlineStr">
        <is>
          <t>Black Cherry</t>
        </is>
      </c>
      <c r="P298" s="29" t="n">
        <v>0</v>
      </c>
      <c r="Q298" s="29" t="n">
        <v>10</v>
      </c>
      <c r="R298" s="15" t="inlineStr">
        <is>
          <t>Not listed</t>
        </is>
      </c>
      <c r="S298" s="29" t="n">
        <v>1</v>
      </c>
      <c r="T298" s="29" t="n">
        <v>25</v>
      </c>
      <c r="U298" s="15" t="inlineStr">
        <is>
          <t>Agave + stevia</t>
        </is>
      </c>
      <c r="V298" s="15" t="inlineStr">
        <is>
          <t>Adaptogens + magnesium + L-theanine, calm/de-stress</t>
        </is>
      </c>
      <c r="W298" s="32" t="n"/>
      <c r="X298" s="32" t="n"/>
      <c r="Y298" s="32" t="n"/>
      <c r="Z298" s="32" t="n"/>
      <c r="AA298" s="15" t="inlineStr">
        <is>
          <t>Medium</t>
        </is>
      </c>
      <c r="AB298" s="15" t="inlineStr">
        <is>
          <t>Leading calming/adaptogen sparkling brand</t>
        </is>
      </c>
      <c r="AC298" s="15" t="inlineStr">
        <is>
          <t>A sparkling drink designed to calm you down</t>
        </is>
      </c>
      <c r="AD298" s="15" t="inlineStr">
        <is>
          <t>Adaptogens and L-theanine for relaxation, not energy.</t>
        </is>
      </c>
      <c r="AE298" s="32" t="n"/>
      <c r="AF298" s="34">
        <f>IF(AND(ISNUMBER($P298),ISNUMBER($AL298),$AL298&lt;&gt;0),ROUND($P298/$AL298*100,1),"")</f>
        <v/>
      </c>
      <c r="AG298" s="35">
        <f>IF(AND(ISNUMBER($S298),ISNUMBER($AL298),$AL298&lt;&gt;0),ROUND($S298/$AL298*100,2),"")</f>
        <v/>
      </c>
      <c r="AH298" s="34">
        <f>IF(AND(ISNUMBER($Q298),ISNUMBER($AL298),$AL298&lt;&gt;0),ROUND($Q298/$AL298*100,1),"")</f>
        <v/>
      </c>
      <c r="AI298" s="29">
        <f>IF(ISNUMBER($S298),IF($S298&lt;=1,"Yes","No"),"n/a")</f>
        <v/>
      </c>
      <c r="AJ298" s="29">
        <f>IF(ISNUMBER($S298),ROUND(MAX(0,MIN(100,100-$S298*2.5-IF(ISNUMBER($T298),$T298,0)*0.12+IF($S298&lt;=1,12,0))),0),"")</f>
        <v/>
      </c>
      <c r="AK298" s="29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29" t="n">
        <v>355</v>
      </c>
      <c r="AM298" s="30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Recess</t>
        </is>
      </c>
      <c r="B299" s="15" t="inlineStr">
        <is>
          <t>Recess Mood | Coconut Lime | single 355mL</t>
        </is>
      </c>
      <c r="C299" s="15" t="inlineStr">
        <is>
          <t>3) Functional beverage (still/sparkling)</t>
        </is>
      </c>
      <c r="D299" s="15" t="inlineStr">
        <is>
          <t>355 mL can</t>
        </is>
      </c>
      <c r="E299" s="29" t="n">
        <v>1</v>
      </c>
      <c r="F299" s="30" t="n"/>
      <c r="G299" s="31">
        <f>IF(AND(ISNUMBER($F299),ISNUMBER($E299),$E299&lt;&gt;0),$F299/$E299,"")</f>
        <v/>
      </c>
      <c r="H299" s="31">
        <f>IF(AND(ISNUMBER($F299),ISNUMBER($AL299),ISNUMBER($E299),($AL299*$E299)&lt;&gt;0),$F299/($AL299*$E299)*100,"")</f>
        <v/>
      </c>
      <c r="I299" s="32" t="n"/>
      <c r="J299" s="33" t="n"/>
      <c r="K299" s="31">
        <f>IF(AND(ISNUMBER($F299),ISNUMBER($J299)),$F299*(1-$J299),"")</f>
        <v/>
      </c>
      <c r="L299" s="32" t="n"/>
      <c r="M299" s="32" t="n"/>
      <c r="N299" s="31">
        <f>IF(ISNUMBER($F299),($F299-IF(ISNUMBER($AM299),$AM299,0))*(1-IF(ISNUMBER($J299),$J299,0)),"")</f>
        <v/>
      </c>
      <c r="O299" s="15" t="inlineStr">
        <is>
          <t>Coconut Lime</t>
        </is>
      </c>
      <c r="P299" s="29" t="n">
        <v>0</v>
      </c>
      <c r="Q299" s="29" t="n">
        <v>10</v>
      </c>
      <c r="R299" s="15" t="inlineStr">
        <is>
          <t>Not listed</t>
        </is>
      </c>
      <c r="S299" s="29" t="n">
        <v>1</v>
      </c>
      <c r="T299" s="29" t="n">
        <v>25</v>
      </c>
      <c r="U299" s="15" t="inlineStr">
        <is>
          <t>Agave + stevia</t>
        </is>
      </c>
      <c r="V299" s="15" t="inlineStr">
        <is>
          <t>Adaptogens + magnesium + L-theanine, calm/de-stress</t>
        </is>
      </c>
      <c r="W299" s="32" t="n"/>
      <c r="X299" s="32" t="n"/>
      <c r="Y299" s="32" t="n"/>
      <c r="Z299" s="32" t="n"/>
      <c r="AA299" s="15" t="inlineStr">
        <is>
          <t>Medium</t>
        </is>
      </c>
      <c r="AB299" s="15" t="inlineStr">
        <is>
          <t>Leading calming/adaptogen sparkling brand</t>
        </is>
      </c>
      <c r="AC299" s="15" t="inlineStr">
        <is>
          <t>A sparkling drink designed to calm you down</t>
        </is>
      </c>
      <c r="AD299" s="15" t="inlineStr">
        <is>
          <t>Adaptogens and L-theanine for relaxation, not energy.</t>
        </is>
      </c>
      <c r="AE299" s="32" t="n"/>
      <c r="AF299" s="34">
        <f>IF(AND(ISNUMBER($P299),ISNUMBER($AL299),$AL299&lt;&gt;0),ROUND($P299/$AL299*100,1),"")</f>
        <v/>
      </c>
      <c r="AG299" s="35">
        <f>IF(AND(ISNUMBER($S299),ISNUMBER($AL299),$AL299&lt;&gt;0),ROUND($S299/$AL299*100,2),"")</f>
        <v/>
      </c>
      <c r="AH299" s="34">
        <f>IF(AND(ISNUMBER($Q299),ISNUMBER($AL299),$AL299&lt;&gt;0),ROUND($Q299/$AL299*100,1),"")</f>
        <v/>
      </c>
      <c r="AI299" s="29">
        <f>IF(ISNUMBER($S299),IF($S299&lt;=1,"Yes","No"),"n/a")</f>
        <v/>
      </c>
      <c r="AJ299" s="29">
        <f>IF(ISNUMBER($S299),ROUND(MAX(0,MIN(100,100-$S299*2.5-IF(ISNUMBER($T299),$T299,0)*0.12+IF($S299&lt;=1,12,0))),0),"")</f>
        <v/>
      </c>
      <c r="AK299" s="29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29" t="n">
        <v>355</v>
      </c>
      <c r="AM299" s="30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Recess</t>
        </is>
      </c>
      <c r="B300" s="15" t="inlineStr">
        <is>
          <t>Recess Mood | Coconut Lime | 8-pack 355mL</t>
        </is>
      </c>
      <c r="C300" s="15" t="inlineStr">
        <is>
          <t>3) Functional beverage (still/sparkling)</t>
        </is>
      </c>
      <c r="D300" s="15" t="inlineStr">
        <is>
          <t>355 mL can</t>
        </is>
      </c>
      <c r="E300" s="29" t="n">
        <v>8</v>
      </c>
      <c r="F300" s="30" t="n"/>
      <c r="G300" s="31">
        <f>IF(AND(ISNUMBER($F300),ISNUMBER($E300),$E300&lt;&gt;0),$F300/$E300,"")</f>
        <v/>
      </c>
      <c r="H300" s="31">
        <f>IF(AND(ISNUMBER($F300),ISNUMBER($AL300),ISNUMBER($E300),($AL300*$E300)&lt;&gt;0),$F300/($AL300*$E300)*100,"")</f>
        <v/>
      </c>
      <c r="I300" s="32" t="n"/>
      <c r="J300" s="33" t="n"/>
      <c r="K300" s="31">
        <f>IF(AND(ISNUMBER($F300),ISNUMBER($J300)),$F300*(1-$J300),"")</f>
        <v/>
      </c>
      <c r="L300" s="32" t="n"/>
      <c r="M300" s="32" t="n"/>
      <c r="N300" s="31">
        <f>IF(ISNUMBER($F300),($F300-IF(ISNUMBER($AM300),$AM300,0))*(1-IF(ISNUMBER($J300),$J300,0)),"")</f>
        <v/>
      </c>
      <c r="O300" s="15" t="inlineStr">
        <is>
          <t>Coconut Lime</t>
        </is>
      </c>
      <c r="P300" s="29" t="n">
        <v>0</v>
      </c>
      <c r="Q300" s="29" t="n">
        <v>10</v>
      </c>
      <c r="R300" s="15" t="inlineStr">
        <is>
          <t>Not listed</t>
        </is>
      </c>
      <c r="S300" s="29" t="n">
        <v>1</v>
      </c>
      <c r="T300" s="29" t="n">
        <v>25</v>
      </c>
      <c r="U300" s="15" t="inlineStr">
        <is>
          <t>Agave + stevia</t>
        </is>
      </c>
      <c r="V300" s="15" t="inlineStr">
        <is>
          <t>Adaptogens + magnesium + L-theanine, calm/de-stress</t>
        </is>
      </c>
      <c r="W300" s="32" t="n"/>
      <c r="X300" s="32" t="n"/>
      <c r="Y300" s="32" t="n"/>
      <c r="Z300" s="32" t="n"/>
      <c r="AA300" s="15" t="inlineStr">
        <is>
          <t>Medium</t>
        </is>
      </c>
      <c r="AB300" s="15" t="inlineStr">
        <is>
          <t>Leading calming/adaptogen sparkling brand</t>
        </is>
      </c>
      <c r="AC300" s="15" t="inlineStr">
        <is>
          <t>A sparkling drink designed to calm you down</t>
        </is>
      </c>
      <c r="AD300" s="15" t="inlineStr">
        <is>
          <t>Adaptogens and L-theanine for relaxation, not energy.</t>
        </is>
      </c>
      <c r="AE300" s="32" t="n"/>
      <c r="AF300" s="34">
        <f>IF(AND(ISNUMBER($P300),ISNUMBER($AL300),$AL300&lt;&gt;0),ROUND($P300/$AL300*100,1),"")</f>
        <v/>
      </c>
      <c r="AG300" s="35">
        <f>IF(AND(ISNUMBER($S300),ISNUMBER($AL300),$AL300&lt;&gt;0),ROUND($S300/$AL300*100,2),"")</f>
        <v/>
      </c>
      <c r="AH300" s="34">
        <f>IF(AND(ISNUMBER($Q300),ISNUMBER($AL300),$AL300&lt;&gt;0),ROUND($Q300/$AL300*100,1),"")</f>
        <v/>
      </c>
      <c r="AI300" s="29">
        <f>IF(ISNUMBER($S300),IF($S300&lt;=1,"Yes","No"),"n/a")</f>
        <v/>
      </c>
      <c r="AJ300" s="29">
        <f>IF(ISNUMBER($S300),ROUND(MAX(0,MIN(100,100-$S300*2.5-IF(ISNUMBER($T300),$T300,0)*0.12+IF($S300&lt;=1,12,0))),0),"")</f>
        <v/>
      </c>
      <c r="AK300" s="29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29" t="n">
        <v>355</v>
      </c>
      <c r="AM300" s="30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Recess</t>
        </is>
      </c>
      <c r="B301" s="15" t="inlineStr">
        <is>
          <t>Recess Mood | Coconut Lime | 12-pack 355mL</t>
        </is>
      </c>
      <c r="C301" s="15" t="inlineStr">
        <is>
          <t>3) Functional beverage (still/sparkling)</t>
        </is>
      </c>
      <c r="D301" s="15" t="inlineStr">
        <is>
          <t>355 mL can</t>
        </is>
      </c>
      <c r="E301" s="29" t="n">
        <v>12</v>
      </c>
      <c r="F301" s="30" t="n"/>
      <c r="G301" s="31">
        <f>IF(AND(ISNUMBER($F301),ISNUMBER($E301),$E301&lt;&gt;0),$F301/$E301,"")</f>
        <v/>
      </c>
      <c r="H301" s="31">
        <f>IF(AND(ISNUMBER($F301),ISNUMBER($AL301),ISNUMBER($E301),($AL301*$E301)&lt;&gt;0),$F301/($AL301*$E301)*100,"")</f>
        <v/>
      </c>
      <c r="I301" s="32" t="n"/>
      <c r="J301" s="33" t="n"/>
      <c r="K301" s="31">
        <f>IF(AND(ISNUMBER($F301),ISNUMBER($J301)),$F301*(1-$J301),"")</f>
        <v/>
      </c>
      <c r="L301" s="32" t="n"/>
      <c r="M301" s="32" t="n"/>
      <c r="N301" s="31">
        <f>IF(ISNUMBER($F301),($F301-IF(ISNUMBER($AM301),$AM301,0))*(1-IF(ISNUMBER($J301),$J301,0)),"")</f>
        <v/>
      </c>
      <c r="O301" s="15" t="inlineStr">
        <is>
          <t>Coconut Lime</t>
        </is>
      </c>
      <c r="P301" s="29" t="n">
        <v>0</v>
      </c>
      <c r="Q301" s="29" t="n">
        <v>10</v>
      </c>
      <c r="R301" s="15" t="inlineStr">
        <is>
          <t>Not listed</t>
        </is>
      </c>
      <c r="S301" s="29" t="n">
        <v>1</v>
      </c>
      <c r="T301" s="29" t="n">
        <v>25</v>
      </c>
      <c r="U301" s="15" t="inlineStr">
        <is>
          <t>Agave + stevia</t>
        </is>
      </c>
      <c r="V301" s="15" t="inlineStr">
        <is>
          <t>Adaptogens + magnesium + L-theanine, calm/de-stress</t>
        </is>
      </c>
      <c r="W301" s="32" t="n"/>
      <c r="X301" s="32" t="n"/>
      <c r="Y301" s="32" t="n"/>
      <c r="Z301" s="32" t="n"/>
      <c r="AA301" s="15" t="inlineStr">
        <is>
          <t>Medium</t>
        </is>
      </c>
      <c r="AB301" s="15" t="inlineStr">
        <is>
          <t>Leading calming/adaptogen sparkling brand</t>
        </is>
      </c>
      <c r="AC301" s="15" t="inlineStr">
        <is>
          <t>A sparkling drink designed to calm you down</t>
        </is>
      </c>
      <c r="AD301" s="15" t="inlineStr">
        <is>
          <t>Adaptogens and L-theanine for relaxation, not energy.</t>
        </is>
      </c>
      <c r="AE301" s="32" t="n"/>
      <c r="AF301" s="34">
        <f>IF(AND(ISNUMBER($P301),ISNUMBER($AL301),$AL301&lt;&gt;0),ROUND($P301/$AL301*100,1),"")</f>
        <v/>
      </c>
      <c r="AG301" s="35">
        <f>IF(AND(ISNUMBER($S301),ISNUMBER($AL301),$AL301&lt;&gt;0),ROUND($S301/$AL301*100,2),"")</f>
        <v/>
      </c>
      <c r="AH301" s="34">
        <f>IF(AND(ISNUMBER($Q301),ISNUMBER($AL301),$AL301&lt;&gt;0),ROUND($Q301/$AL301*100,1),"")</f>
        <v/>
      </c>
      <c r="AI301" s="29">
        <f>IF(ISNUMBER($S301),IF($S301&lt;=1,"Yes","No"),"n/a")</f>
        <v/>
      </c>
      <c r="AJ301" s="29">
        <f>IF(ISNUMBER($S301),ROUND(MAX(0,MIN(100,100-$S301*2.5-IF(ISNUMBER($T301),$T301,0)*0.12+IF($S301&lt;=1,12,0))),0),"")</f>
        <v/>
      </c>
      <c r="AK301" s="29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29" t="n">
        <v>355</v>
      </c>
      <c r="AM301" s="30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Recess</t>
        </is>
      </c>
      <c r="B302" s="15" t="inlineStr">
        <is>
          <t>Recess Mood | Coconut Lime | 15-pack 355mL</t>
        </is>
      </c>
      <c r="C302" s="15" t="inlineStr">
        <is>
          <t>3) Functional beverage (still/sparkling)</t>
        </is>
      </c>
      <c r="D302" s="15" t="inlineStr">
        <is>
          <t>355 mL can</t>
        </is>
      </c>
      <c r="E302" s="29" t="n">
        <v>15</v>
      </c>
      <c r="F302" s="30" t="n"/>
      <c r="G302" s="31">
        <f>IF(AND(ISNUMBER($F302),ISNUMBER($E302),$E302&lt;&gt;0),$F302/$E302,"")</f>
        <v/>
      </c>
      <c r="H302" s="31">
        <f>IF(AND(ISNUMBER($F302),ISNUMBER($AL302),ISNUMBER($E302),($AL302*$E302)&lt;&gt;0),$F302/($AL302*$E302)*100,"")</f>
        <v/>
      </c>
      <c r="I302" s="32" t="n"/>
      <c r="J302" s="33" t="n"/>
      <c r="K302" s="31">
        <f>IF(AND(ISNUMBER($F302),ISNUMBER($J302)),$F302*(1-$J302),"")</f>
        <v/>
      </c>
      <c r="L302" s="32" t="n"/>
      <c r="M302" s="32" t="n"/>
      <c r="N302" s="31">
        <f>IF(ISNUMBER($F302),($F302-IF(ISNUMBER($AM302),$AM302,0))*(1-IF(ISNUMBER($J302),$J302,0)),"")</f>
        <v/>
      </c>
      <c r="O302" s="15" t="inlineStr">
        <is>
          <t>Coconut Lime</t>
        </is>
      </c>
      <c r="P302" s="29" t="n">
        <v>0</v>
      </c>
      <c r="Q302" s="29" t="n">
        <v>10</v>
      </c>
      <c r="R302" s="15" t="inlineStr">
        <is>
          <t>Not listed</t>
        </is>
      </c>
      <c r="S302" s="29" t="n">
        <v>1</v>
      </c>
      <c r="T302" s="29" t="n">
        <v>25</v>
      </c>
      <c r="U302" s="15" t="inlineStr">
        <is>
          <t>Agave + stevia</t>
        </is>
      </c>
      <c r="V302" s="15" t="inlineStr">
        <is>
          <t>Adaptogens + magnesium + L-theanine, calm/de-stress</t>
        </is>
      </c>
      <c r="W302" s="32" t="n"/>
      <c r="X302" s="32" t="n"/>
      <c r="Y302" s="32" t="n"/>
      <c r="Z302" s="32" t="n"/>
      <c r="AA302" s="15" t="inlineStr">
        <is>
          <t>Medium</t>
        </is>
      </c>
      <c r="AB302" s="15" t="inlineStr">
        <is>
          <t>Leading calming/adaptogen sparkling brand</t>
        </is>
      </c>
      <c r="AC302" s="15" t="inlineStr">
        <is>
          <t>A sparkling drink designed to calm you down</t>
        </is>
      </c>
      <c r="AD302" s="15" t="inlineStr">
        <is>
          <t>Adaptogens and L-theanine for relaxation, not energy.</t>
        </is>
      </c>
      <c r="AE302" s="32" t="n"/>
      <c r="AF302" s="34">
        <f>IF(AND(ISNUMBER($P302),ISNUMBER($AL302),$AL302&lt;&gt;0),ROUND($P302/$AL302*100,1),"")</f>
        <v/>
      </c>
      <c r="AG302" s="35">
        <f>IF(AND(ISNUMBER($S302),ISNUMBER($AL302),$AL302&lt;&gt;0),ROUND($S302/$AL302*100,2),"")</f>
        <v/>
      </c>
      <c r="AH302" s="34">
        <f>IF(AND(ISNUMBER($Q302),ISNUMBER($AL302),$AL302&lt;&gt;0),ROUND($Q302/$AL302*100,1),"")</f>
        <v/>
      </c>
      <c r="AI302" s="29">
        <f>IF(ISNUMBER($S302),IF($S302&lt;=1,"Yes","No"),"n/a")</f>
        <v/>
      </c>
      <c r="AJ302" s="29">
        <f>IF(ISNUMBER($S302),ROUND(MAX(0,MIN(100,100-$S302*2.5-IF(ISNUMBER($T302),$T302,0)*0.12+IF($S302&lt;=1,12,0))),0),"")</f>
        <v/>
      </c>
      <c r="AK302" s="29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29" t="n">
        <v>355</v>
      </c>
      <c r="AM302" s="30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Recess</t>
        </is>
      </c>
      <c r="B303" s="15" t="inlineStr">
        <is>
          <t>Recess Mood | Coconut Lime | 18-pack 355mL</t>
        </is>
      </c>
      <c r="C303" s="15" t="inlineStr">
        <is>
          <t>3) Functional beverage (still/sparkling)</t>
        </is>
      </c>
      <c r="D303" s="15" t="inlineStr">
        <is>
          <t>355 mL can</t>
        </is>
      </c>
      <c r="E303" s="29" t="n">
        <v>18</v>
      </c>
      <c r="F303" s="30" t="n"/>
      <c r="G303" s="31">
        <f>IF(AND(ISNUMBER($F303),ISNUMBER($E303),$E303&lt;&gt;0),$F303/$E303,"")</f>
        <v/>
      </c>
      <c r="H303" s="31">
        <f>IF(AND(ISNUMBER($F303),ISNUMBER($AL303),ISNUMBER($E303),($AL303*$E303)&lt;&gt;0),$F303/($AL303*$E303)*100,"")</f>
        <v/>
      </c>
      <c r="I303" s="32" t="n"/>
      <c r="J303" s="33" t="n"/>
      <c r="K303" s="31">
        <f>IF(AND(ISNUMBER($F303),ISNUMBER($J303)),$F303*(1-$J303),"")</f>
        <v/>
      </c>
      <c r="L303" s="32" t="n"/>
      <c r="M303" s="32" t="n"/>
      <c r="N303" s="31">
        <f>IF(ISNUMBER($F303),($F303-IF(ISNUMBER($AM303),$AM303,0))*(1-IF(ISNUMBER($J303),$J303,0)),"")</f>
        <v/>
      </c>
      <c r="O303" s="15" t="inlineStr">
        <is>
          <t>Coconut Lime</t>
        </is>
      </c>
      <c r="P303" s="29" t="n">
        <v>0</v>
      </c>
      <c r="Q303" s="29" t="n">
        <v>10</v>
      </c>
      <c r="R303" s="15" t="inlineStr">
        <is>
          <t>Not listed</t>
        </is>
      </c>
      <c r="S303" s="29" t="n">
        <v>1</v>
      </c>
      <c r="T303" s="29" t="n">
        <v>25</v>
      </c>
      <c r="U303" s="15" t="inlineStr">
        <is>
          <t>Agave + stevia</t>
        </is>
      </c>
      <c r="V303" s="15" t="inlineStr">
        <is>
          <t>Adaptogens + magnesium + L-theanine, calm/de-stress</t>
        </is>
      </c>
      <c r="W303" s="32" t="n"/>
      <c r="X303" s="32" t="n"/>
      <c r="Y303" s="32" t="n"/>
      <c r="Z303" s="32" t="n"/>
      <c r="AA303" s="15" t="inlineStr">
        <is>
          <t>Medium</t>
        </is>
      </c>
      <c r="AB303" s="15" t="inlineStr">
        <is>
          <t>Leading calming/adaptogen sparkling brand</t>
        </is>
      </c>
      <c r="AC303" s="15" t="inlineStr">
        <is>
          <t>A sparkling drink designed to calm you down</t>
        </is>
      </c>
      <c r="AD303" s="15" t="inlineStr">
        <is>
          <t>Adaptogens and L-theanine for relaxation, not energy.</t>
        </is>
      </c>
      <c r="AE303" s="32" t="n"/>
      <c r="AF303" s="34">
        <f>IF(AND(ISNUMBER($P303),ISNUMBER($AL303),$AL303&lt;&gt;0),ROUND($P303/$AL303*100,1),"")</f>
        <v/>
      </c>
      <c r="AG303" s="35">
        <f>IF(AND(ISNUMBER($S303),ISNUMBER($AL303),$AL303&lt;&gt;0),ROUND($S303/$AL303*100,2),"")</f>
        <v/>
      </c>
      <c r="AH303" s="34">
        <f>IF(AND(ISNUMBER($Q303),ISNUMBER($AL303),$AL303&lt;&gt;0),ROUND($Q303/$AL303*100,1),"")</f>
        <v/>
      </c>
      <c r="AI303" s="29">
        <f>IF(ISNUMBER($S303),IF($S303&lt;=1,"Yes","No"),"n/a")</f>
        <v/>
      </c>
      <c r="AJ303" s="29">
        <f>IF(ISNUMBER($S303),ROUND(MAX(0,MIN(100,100-$S303*2.5-IF(ISNUMBER($T303),$T303,0)*0.12+IF($S303&lt;=1,12,0))),0),"")</f>
        <v/>
      </c>
      <c r="AK303" s="29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29" t="n">
        <v>355</v>
      </c>
      <c r="AM303" s="30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Recess</t>
        </is>
      </c>
      <c r="B304" s="15" t="inlineStr">
        <is>
          <t>Recess Mood | Coconut Lime | 24-pack 355mL</t>
        </is>
      </c>
      <c r="C304" s="15" t="inlineStr">
        <is>
          <t>3) Functional beverage (still/sparkling)</t>
        </is>
      </c>
      <c r="D304" s="15" t="inlineStr">
        <is>
          <t>355 mL can</t>
        </is>
      </c>
      <c r="E304" s="29" t="n">
        <v>24</v>
      </c>
      <c r="F304" s="30" t="n"/>
      <c r="G304" s="31">
        <f>IF(AND(ISNUMBER($F304),ISNUMBER($E304),$E304&lt;&gt;0),$F304/$E304,"")</f>
        <v/>
      </c>
      <c r="H304" s="31">
        <f>IF(AND(ISNUMBER($F304),ISNUMBER($AL304),ISNUMBER($E304),($AL304*$E304)&lt;&gt;0),$F304/($AL304*$E304)*100,"")</f>
        <v/>
      </c>
      <c r="I304" s="32" t="n"/>
      <c r="J304" s="33" t="n"/>
      <c r="K304" s="31">
        <f>IF(AND(ISNUMBER($F304),ISNUMBER($J304)),$F304*(1-$J304),"")</f>
        <v/>
      </c>
      <c r="L304" s="32" t="n"/>
      <c r="M304" s="32" t="n"/>
      <c r="N304" s="31">
        <f>IF(ISNUMBER($F304),($F304-IF(ISNUMBER($AM304),$AM304,0))*(1-IF(ISNUMBER($J304),$J304,0)),"")</f>
        <v/>
      </c>
      <c r="O304" s="15" t="inlineStr">
        <is>
          <t>Coconut Lime</t>
        </is>
      </c>
      <c r="P304" s="29" t="n">
        <v>0</v>
      </c>
      <c r="Q304" s="29" t="n">
        <v>10</v>
      </c>
      <c r="R304" s="15" t="inlineStr">
        <is>
          <t>Not listed</t>
        </is>
      </c>
      <c r="S304" s="29" t="n">
        <v>1</v>
      </c>
      <c r="T304" s="29" t="n">
        <v>25</v>
      </c>
      <c r="U304" s="15" t="inlineStr">
        <is>
          <t>Agave + stevia</t>
        </is>
      </c>
      <c r="V304" s="15" t="inlineStr">
        <is>
          <t>Adaptogens + magnesium + L-theanine, calm/de-stress</t>
        </is>
      </c>
      <c r="W304" s="32" t="n"/>
      <c r="X304" s="32" t="n"/>
      <c r="Y304" s="32" t="n"/>
      <c r="Z304" s="32" t="n"/>
      <c r="AA304" s="15" t="inlineStr">
        <is>
          <t>Medium</t>
        </is>
      </c>
      <c r="AB304" s="15" t="inlineStr">
        <is>
          <t>Leading calming/adaptogen sparkling brand</t>
        </is>
      </c>
      <c r="AC304" s="15" t="inlineStr">
        <is>
          <t>A sparkling drink designed to calm you down</t>
        </is>
      </c>
      <c r="AD304" s="15" t="inlineStr">
        <is>
          <t>Adaptogens and L-theanine for relaxation, not energy.</t>
        </is>
      </c>
      <c r="AE304" s="32" t="n"/>
      <c r="AF304" s="34">
        <f>IF(AND(ISNUMBER($P304),ISNUMBER($AL304),$AL304&lt;&gt;0),ROUND($P304/$AL304*100,1),"")</f>
        <v/>
      </c>
      <c r="AG304" s="35">
        <f>IF(AND(ISNUMBER($S304),ISNUMBER($AL304),$AL304&lt;&gt;0),ROUND($S304/$AL304*100,2),"")</f>
        <v/>
      </c>
      <c r="AH304" s="34">
        <f>IF(AND(ISNUMBER($Q304),ISNUMBER($AL304),$AL304&lt;&gt;0),ROUND($Q304/$AL304*100,1),"")</f>
        <v/>
      </c>
      <c r="AI304" s="29">
        <f>IF(ISNUMBER($S304),IF($S304&lt;=1,"Yes","No"),"n/a")</f>
        <v/>
      </c>
      <c r="AJ304" s="29">
        <f>IF(ISNUMBER($S304),ROUND(MAX(0,MIN(100,100-$S304*2.5-IF(ISNUMBER($T304),$T304,0)*0.12+IF($S304&lt;=1,12,0))),0),"")</f>
        <v/>
      </c>
      <c r="AK304" s="29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29" t="n">
        <v>355</v>
      </c>
      <c r="AM304" s="30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Protein2o</t>
        </is>
      </c>
      <c r="B305" s="15" t="inlineStr">
        <is>
          <t>Protein2o Protein Infused Water | Wild Cherry | single 500mL</t>
        </is>
      </c>
      <c r="C305" s="15" t="inlineStr">
        <is>
          <t>3) Functional beverage (still/sparkling)</t>
        </is>
      </c>
      <c r="D305" s="15" t="inlineStr">
        <is>
          <t>500 mL bottle</t>
        </is>
      </c>
      <c r="E305" s="29" t="n">
        <v>1</v>
      </c>
      <c r="F305" s="30" t="n"/>
      <c r="G305" s="31">
        <f>IF(AND(ISNUMBER($F305),ISNUMBER($E305),$E305&lt;&gt;0),$F305/$E305,"")</f>
        <v/>
      </c>
      <c r="H305" s="31">
        <f>IF(AND(ISNUMBER($F305),ISNUMBER($AL305),ISNUMBER($E305),($AL305*$E305)&lt;&gt;0),$F305/($AL305*$E305)*100,"")</f>
        <v/>
      </c>
      <c r="I305" s="32" t="n"/>
      <c r="J305" s="33" t="n"/>
      <c r="K305" s="31">
        <f>IF(AND(ISNUMBER($F305),ISNUMBER($J305)),$F305*(1-$J305),"")</f>
        <v/>
      </c>
      <c r="L305" s="32" t="n"/>
      <c r="M305" s="32" t="n"/>
      <c r="N305" s="31">
        <f>IF(ISNUMBER($F305),($F305-IF(ISNUMBER($AM305),$AM305,0))*(1-IF(ISNUMBER($J305),$J305,0)),"")</f>
        <v/>
      </c>
      <c r="O305" s="15" t="inlineStr">
        <is>
          <t>Wild Cherry</t>
        </is>
      </c>
      <c r="P305" s="29" t="n">
        <v>0</v>
      </c>
      <c r="Q305" s="29" t="n">
        <v>120</v>
      </c>
      <c r="R305" s="15" t="inlineStr">
        <is>
          <t>Not listed</t>
        </is>
      </c>
      <c r="S305" s="29" t="n">
        <v>1</v>
      </c>
      <c r="T305" s="29" t="n">
        <v>70</v>
      </c>
      <c r="U305" s="15" t="inlineStr">
        <is>
          <t>Sucralose + acesulfame-K</t>
        </is>
      </c>
      <c r="V305" s="15" t="inlineStr">
        <is>
          <t>15 g whey protein isolate, electrolytes, low calorie</t>
        </is>
      </c>
      <c r="W305" s="32" t="n"/>
      <c r="X305" s="32" t="n"/>
      <c r="Y305" s="32" t="n"/>
      <c r="Z305" s="32" t="n"/>
      <c r="AA305" s="15" t="inlineStr">
        <is>
          <t>Medium</t>
        </is>
      </c>
      <c r="AB305" s="15" t="inlineStr">
        <is>
          <t>Leading protein-water; fitness shoppers</t>
        </is>
      </c>
      <c r="AC305" s="15" t="inlineStr">
        <is>
          <t>15 g of protein in a light, clear water</t>
        </is>
      </c>
      <c r="AD305" s="15" t="inlineStr">
        <is>
          <t>Real protein dose without a heavy milkshake texture.</t>
        </is>
      </c>
      <c r="AE305" s="32" t="n"/>
      <c r="AF305" s="34">
        <f>IF(AND(ISNUMBER($P305),ISNUMBER($AL305),$AL305&lt;&gt;0),ROUND($P305/$AL305*100,1),"")</f>
        <v/>
      </c>
      <c r="AG305" s="35">
        <f>IF(AND(ISNUMBER($S305),ISNUMBER($AL305),$AL305&lt;&gt;0),ROUND($S305/$AL305*100,2),"")</f>
        <v/>
      </c>
      <c r="AH305" s="34">
        <f>IF(AND(ISNUMBER($Q305),ISNUMBER($AL305),$AL305&lt;&gt;0),ROUND($Q305/$AL305*100,1),"")</f>
        <v/>
      </c>
      <c r="AI305" s="29">
        <f>IF(ISNUMBER($S305),IF($S305&lt;=1,"Yes","No"),"n/a")</f>
        <v/>
      </c>
      <c r="AJ305" s="29">
        <f>IF(ISNUMBER($S305),ROUND(MAX(0,MIN(100,100-$S305*2.5-IF(ISNUMBER($T305),$T305,0)*0.12+IF($S305&lt;=1,12,0))),0),"")</f>
        <v/>
      </c>
      <c r="AK305" s="29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29" t="n">
        <v>500</v>
      </c>
      <c r="AM305" s="30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Protein2o</t>
        </is>
      </c>
      <c r="B306" s="15" t="inlineStr">
        <is>
          <t>Protein2o Protein Infused Water | Wild Cherry | 8-pack 500mL</t>
        </is>
      </c>
      <c r="C306" s="15" t="inlineStr">
        <is>
          <t>3) Functional beverage (still/sparkling)</t>
        </is>
      </c>
      <c r="D306" s="15" t="inlineStr">
        <is>
          <t>500 mL bottle</t>
        </is>
      </c>
      <c r="E306" s="29" t="n">
        <v>8</v>
      </c>
      <c r="F306" s="30" t="n"/>
      <c r="G306" s="31">
        <f>IF(AND(ISNUMBER($F306),ISNUMBER($E306),$E306&lt;&gt;0),$F306/$E306,"")</f>
        <v/>
      </c>
      <c r="H306" s="31">
        <f>IF(AND(ISNUMBER($F306),ISNUMBER($AL306),ISNUMBER($E306),($AL306*$E306)&lt;&gt;0),$F306/($AL306*$E306)*100,"")</f>
        <v/>
      </c>
      <c r="I306" s="32" t="n"/>
      <c r="J306" s="33" t="n"/>
      <c r="K306" s="31">
        <f>IF(AND(ISNUMBER($F306),ISNUMBER($J306)),$F306*(1-$J306),"")</f>
        <v/>
      </c>
      <c r="L306" s="32" t="n"/>
      <c r="M306" s="32" t="n"/>
      <c r="N306" s="31">
        <f>IF(ISNUMBER($F306),($F306-IF(ISNUMBER($AM306),$AM306,0))*(1-IF(ISNUMBER($J306),$J306,0)),"")</f>
        <v/>
      </c>
      <c r="O306" s="15" t="inlineStr">
        <is>
          <t>Wild Cherry</t>
        </is>
      </c>
      <c r="P306" s="29" t="n">
        <v>0</v>
      </c>
      <c r="Q306" s="29" t="n">
        <v>120</v>
      </c>
      <c r="R306" s="15" t="inlineStr">
        <is>
          <t>Not listed</t>
        </is>
      </c>
      <c r="S306" s="29" t="n">
        <v>1</v>
      </c>
      <c r="T306" s="29" t="n">
        <v>70</v>
      </c>
      <c r="U306" s="15" t="inlineStr">
        <is>
          <t>Sucralose + acesulfame-K</t>
        </is>
      </c>
      <c r="V306" s="15" t="inlineStr">
        <is>
          <t>15 g whey protein isolate, electrolytes, low calorie</t>
        </is>
      </c>
      <c r="W306" s="32" t="n"/>
      <c r="X306" s="32" t="n"/>
      <c r="Y306" s="32" t="n"/>
      <c r="Z306" s="32" t="n"/>
      <c r="AA306" s="15" t="inlineStr">
        <is>
          <t>Medium</t>
        </is>
      </c>
      <c r="AB306" s="15" t="inlineStr">
        <is>
          <t>Leading protein-water; fitness shoppers</t>
        </is>
      </c>
      <c r="AC306" s="15" t="inlineStr">
        <is>
          <t>15 g of protein in a light, clear water</t>
        </is>
      </c>
      <c r="AD306" s="15" t="inlineStr">
        <is>
          <t>Real protein dose without a heavy milkshake texture.</t>
        </is>
      </c>
      <c r="AE306" s="32" t="n"/>
      <c r="AF306" s="34">
        <f>IF(AND(ISNUMBER($P306),ISNUMBER($AL306),$AL306&lt;&gt;0),ROUND($P306/$AL306*100,1),"")</f>
        <v/>
      </c>
      <c r="AG306" s="35">
        <f>IF(AND(ISNUMBER($S306),ISNUMBER($AL306),$AL306&lt;&gt;0),ROUND($S306/$AL306*100,2),"")</f>
        <v/>
      </c>
      <c r="AH306" s="34">
        <f>IF(AND(ISNUMBER($Q306),ISNUMBER($AL306),$AL306&lt;&gt;0),ROUND($Q306/$AL306*100,1),"")</f>
        <v/>
      </c>
      <c r="AI306" s="29">
        <f>IF(ISNUMBER($S306),IF($S306&lt;=1,"Yes","No"),"n/a")</f>
        <v/>
      </c>
      <c r="AJ306" s="29">
        <f>IF(ISNUMBER($S306),ROUND(MAX(0,MIN(100,100-$S306*2.5-IF(ISNUMBER($T306),$T306,0)*0.12+IF($S306&lt;=1,12,0))),0),"")</f>
        <v/>
      </c>
      <c r="AK306" s="29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29" t="n">
        <v>500</v>
      </c>
      <c r="AM306" s="30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Protein2o</t>
        </is>
      </c>
      <c r="B307" s="15" t="inlineStr">
        <is>
          <t>Protein2o Protein Infused Water | Wild Cherry | 12-pack 500mL</t>
        </is>
      </c>
      <c r="C307" s="15" t="inlineStr">
        <is>
          <t>3) Functional beverage (still/sparkling)</t>
        </is>
      </c>
      <c r="D307" s="15" t="inlineStr">
        <is>
          <t>500 mL bottle</t>
        </is>
      </c>
      <c r="E307" s="29" t="n">
        <v>12</v>
      </c>
      <c r="F307" s="30" t="n"/>
      <c r="G307" s="31">
        <f>IF(AND(ISNUMBER($F307),ISNUMBER($E307),$E307&lt;&gt;0),$F307/$E307,"")</f>
        <v/>
      </c>
      <c r="H307" s="31">
        <f>IF(AND(ISNUMBER($F307),ISNUMBER($AL307),ISNUMBER($E307),($AL307*$E307)&lt;&gt;0),$F307/($AL307*$E307)*100,"")</f>
        <v/>
      </c>
      <c r="I307" s="32" t="n"/>
      <c r="J307" s="33" t="n"/>
      <c r="K307" s="31">
        <f>IF(AND(ISNUMBER($F307),ISNUMBER($J307)),$F307*(1-$J307),"")</f>
        <v/>
      </c>
      <c r="L307" s="32" t="n"/>
      <c r="M307" s="32" t="n"/>
      <c r="N307" s="31">
        <f>IF(ISNUMBER($F307),($F307-IF(ISNUMBER($AM307),$AM307,0))*(1-IF(ISNUMBER($J307),$J307,0)),"")</f>
        <v/>
      </c>
      <c r="O307" s="15" t="inlineStr">
        <is>
          <t>Wild Cherry</t>
        </is>
      </c>
      <c r="P307" s="29" t="n">
        <v>0</v>
      </c>
      <c r="Q307" s="29" t="n">
        <v>120</v>
      </c>
      <c r="R307" s="15" t="inlineStr">
        <is>
          <t>Not listed</t>
        </is>
      </c>
      <c r="S307" s="29" t="n">
        <v>1</v>
      </c>
      <c r="T307" s="29" t="n">
        <v>70</v>
      </c>
      <c r="U307" s="15" t="inlineStr">
        <is>
          <t>Sucralose + acesulfame-K</t>
        </is>
      </c>
      <c r="V307" s="15" t="inlineStr">
        <is>
          <t>15 g whey protein isolate, electrolytes, low calorie</t>
        </is>
      </c>
      <c r="W307" s="32" t="n"/>
      <c r="X307" s="32" t="n"/>
      <c r="Y307" s="32" t="n"/>
      <c r="Z307" s="32" t="n"/>
      <c r="AA307" s="15" t="inlineStr">
        <is>
          <t>Medium</t>
        </is>
      </c>
      <c r="AB307" s="15" t="inlineStr">
        <is>
          <t>Leading protein-water; fitness shoppers</t>
        </is>
      </c>
      <c r="AC307" s="15" t="inlineStr">
        <is>
          <t>15 g of protein in a light, clear water</t>
        </is>
      </c>
      <c r="AD307" s="15" t="inlineStr">
        <is>
          <t>Real protein dose without a heavy milkshake texture.</t>
        </is>
      </c>
      <c r="AE307" s="32" t="n"/>
      <c r="AF307" s="34">
        <f>IF(AND(ISNUMBER($P307),ISNUMBER($AL307),$AL307&lt;&gt;0),ROUND($P307/$AL307*100,1),"")</f>
        <v/>
      </c>
      <c r="AG307" s="35">
        <f>IF(AND(ISNUMBER($S307),ISNUMBER($AL307),$AL307&lt;&gt;0),ROUND($S307/$AL307*100,2),"")</f>
        <v/>
      </c>
      <c r="AH307" s="34">
        <f>IF(AND(ISNUMBER($Q307),ISNUMBER($AL307),$AL307&lt;&gt;0),ROUND($Q307/$AL307*100,1),"")</f>
        <v/>
      </c>
      <c r="AI307" s="29">
        <f>IF(ISNUMBER($S307),IF($S307&lt;=1,"Yes","No"),"n/a")</f>
        <v/>
      </c>
      <c r="AJ307" s="29">
        <f>IF(ISNUMBER($S307),ROUND(MAX(0,MIN(100,100-$S307*2.5-IF(ISNUMBER($T307),$T307,0)*0.12+IF($S307&lt;=1,12,0))),0),"")</f>
        <v/>
      </c>
      <c r="AK307" s="29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29" t="n">
        <v>500</v>
      </c>
      <c r="AM307" s="30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Protein2o</t>
        </is>
      </c>
      <c r="B308" s="15" t="inlineStr">
        <is>
          <t>Protein2o Protein Infused Water | Wild Cherry | 18-pack 500mL</t>
        </is>
      </c>
      <c r="C308" s="15" t="inlineStr">
        <is>
          <t>3) Functional beverage (still/sparkling)</t>
        </is>
      </c>
      <c r="D308" s="15" t="inlineStr">
        <is>
          <t>500 mL bottle</t>
        </is>
      </c>
      <c r="E308" s="29" t="n">
        <v>18</v>
      </c>
      <c r="F308" s="30" t="n"/>
      <c r="G308" s="31">
        <f>IF(AND(ISNUMBER($F308),ISNUMBER($E308),$E308&lt;&gt;0),$F308/$E308,"")</f>
        <v/>
      </c>
      <c r="H308" s="31">
        <f>IF(AND(ISNUMBER($F308),ISNUMBER($AL308),ISNUMBER($E308),($AL308*$E308)&lt;&gt;0),$F308/($AL308*$E308)*100,"")</f>
        <v/>
      </c>
      <c r="I308" s="32" t="n"/>
      <c r="J308" s="33" t="n"/>
      <c r="K308" s="31">
        <f>IF(AND(ISNUMBER($F308),ISNUMBER($J308)),$F308*(1-$J308),"")</f>
        <v/>
      </c>
      <c r="L308" s="32" t="n"/>
      <c r="M308" s="32" t="n"/>
      <c r="N308" s="31">
        <f>IF(ISNUMBER($F308),($F308-IF(ISNUMBER($AM308),$AM308,0))*(1-IF(ISNUMBER($J308),$J308,0)),"")</f>
        <v/>
      </c>
      <c r="O308" s="15" t="inlineStr">
        <is>
          <t>Wild Cherry</t>
        </is>
      </c>
      <c r="P308" s="29" t="n">
        <v>0</v>
      </c>
      <c r="Q308" s="29" t="n">
        <v>120</v>
      </c>
      <c r="R308" s="15" t="inlineStr">
        <is>
          <t>Not listed</t>
        </is>
      </c>
      <c r="S308" s="29" t="n">
        <v>1</v>
      </c>
      <c r="T308" s="29" t="n">
        <v>70</v>
      </c>
      <c r="U308" s="15" t="inlineStr">
        <is>
          <t>Sucralose + acesulfame-K</t>
        </is>
      </c>
      <c r="V308" s="15" t="inlineStr">
        <is>
          <t>15 g whey protein isolate, electrolytes, low calorie</t>
        </is>
      </c>
      <c r="W308" s="32" t="n"/>
      <c r="X308" s="32" t="n"/>
      <c r="Y308" s="32" t="n"/>
      <c r="Z308" s="32" t="n"/>
      <c r="AA308" s="15" t="inlineStr">
        <is>
          <t>Medium</t>
        </is>
      </c>
      <c r="AB308" s="15" t="inlineStr">
        <is>
          <t>Leading protein-water; fitness shoppers</t>
        </is>
      </c>
      <c r="AC308" s="15" t="inlineStr">
        <is>
          <t>15 g of protein in a light, clear water</t>
        </is>
      </c>
      <c r="AD308" s="15" t="inlineStr">
        <is>
          <t>Real protein dose without a heavy milkshake texture.</t>
        </is>
      </c>
      <c r="AE308" s="32" t="n"/>
      <c r="AF308" s="34">
        <f>IF(AND(ISNUMBER($P308),ISNUMBER($AL308),$AL308&lt;&gt;0),ROUND($P308/$AL308*100,1),"")</f>
        <v/>
      </c>
      <c r="AG308" s="35">
        <f>IF(AND(ISNUMBER($S308),ISNUMBER($AL308),$AL308&lt;&gt;0),ROUND($S308/$AL308*100,2),"")</f>
        <v/>
      </c>
      <c r="AH308" s="34">
        <f>IF(AND(ISNUMBER($Q308),ISNUMBER($AL308),$AL308&lt;&gt;0),ROUND($Q308/$AL308*100,1),"")</f>
        <v/>
      </c>
      <c r="AI308" s="29">
        <f>IF(ISNUMBER($S308),IF($S308&lt;=1,"Yes","No"),"n/a")</f>
        <v/>
      </c>
      <c r="AJ308" s="29">
        <f>IF(ISNUMBER($S308),ROUND(MAX(0,MIN(100,100-$S308*2.5-IF(ISNUMBER($T308),$T308,0)*0.12+IF($S308&lt;=1,12,0))),0),"")</f>
        <v/>
      </c>
      <c r="AK308" s="29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29" t="n">
        <v>500</v>
      </c>
      <c r="AM308" s="30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Protein2o</t>
        </is>
      </c>
      <c r="B309" s="15" t="inlineStr">
        <is>
          <t>Protein2o Protein Infused Water | Wild Cherry | 24-pack 500mL</t>
        </is>
      </c>
      <c r="C309" s="15" t="inlineStr">
        <is>
          <t>3) Functional beverage (still/sparkling)</t>
        </is>
      </c>
      <c r="D309" s="15" t="inlineStr">
        <is>
          <t>500 mL bottle</t>
        </is>
      </c>
      <c r="E309" s="29" t="n">
        <v>24</v>
      </c>
      <c r="F309" s="30" t="n"/>
      <c r="G309" s="31">
        <f>IF(AND(ISNUMBER($F309),ISNUMBER($E309),$E309&lt;&gt;0),$F309/$E309,"")</f>
        <v/>
      </c>
      <c r="H309" s="31">
        <f>IF(AND(ISNUMBER($F309),ISNUMBER($AL309),ISNUMBER($E309),($AL309*$E309)&lt;&gt;0),$F309/($AL309*$E309)*100,"")</f>
        <v/>
      </c>
      <c r="I309" s="32" t="n"/>
      <c r="J309" s="33" t="n"/>
      <c r="K309" s="31">
        <f>IF(AND(ISNUMBER($F309),ISNUMBER($J309)),$F309*(1-$J309),"")</f>
        <v/>
      </c>
      <c r="L309" s="32" t="n"/>
      <c r="M309" s="32" t="n"/>
      <c r="N309" s="31">
        <f>IF(ISNUMBER($F309),($F309-IF(ISNUMBER($AM309),$AM309,0))*(1-IF(ISNUMBER($J309),$J309,0)),"")</f>
        <v/>
      </c>
      <c r="O309" s="15" t="inlineStr">
        <is>
          <t>Wild Cherry</t>
        </is>
      </c>
      <c r="P309" s="29" t="n">
        <v>0</v>
      </c>
      <c r="Q309" s="29" t="n">
        <v>120</v>
      </c>
      <c r="R309" s="15" t="inlineStr">
        <is>
          <t>Not listed</t>
        </is>
      </c>
      <c r="S309" s="29" t="n">
        <v>1</v>
      </c>
      <c r="T309" s="29" t="n">
        <v>70</v>
      </c>
      <c r="U309" s="15" t="inlineStr">
        <is>
          <t>Sucralose + acesulfame-K</t>
        </is>
      </c>
      <c r="V309" s="15" t="inlineStr">
        <is>
          <t>15 g whey protein isolate, electrolytes, low calorie</t>
        </is>
      </c>
      <c r="W309" s="32" t="n"/>
      <c r="X309" s="32" t="n"/>
      <c r="Y309" s="32" t="n"/>
      <c r="Z309" s="32" t="n"/>
      <c r="AA309" s="15" t="inlineStr">
        <is>
          <t>Medium</t>
        </is>
      </c>
      <c r="AB309" s="15" t="inlineStr">
        <is>
          <t>Leading protein-water; fitness shoppers</t>
        </is>
      </c>
      <c r="AC309" s="15" t="inlineStr">
        <is>
          <t>15 g of protein in a light, clear water</t>
        </is>
      </c>
      <c r="AD309" s="15" t="inlineStr">
        <is>
          <t>Real protein dose without a heavy milkshake texture.</t>
        </is>
      </c>
      <c r="AE309" s="32" t="n"/>
      <c r="AF309" s="34">
        <f>IF(AND(ISNUMBER($P309),ISNUMBER($AL309),$AL309&lt;&gt;0),ROUND($P309/$AL309*100,1),"")</f>
        <v/>
      </c>
      <c r="AG309" s="35">
        <f>IF(AND(ISNUMBER($S309),ISNUMBER($AL309),$AL309&lt;&gt;0),ROUND($S309/$AL309*100,2),"")</f>
        <v/>
      </c>
      <c r="AH309" s="34">
        <f>IF(AND(ISNUMBER($Q309),ISNUMBER($AL309),$AL309&lt;&gt;0),ROUND($Q309/$AL309*100,1),"")</f>
        <v/>
      </c>
      <c r="AI309" s="29">
        <f>IF(ISNUMBER($S309),IF($S309&lt;=1,"Yes","No"),"n/a")</f>
        <v/>
      </c>
      <c r="AJ309" s="29">
        <f>IF(ISNUMBER($S309),ROUND(MAX(0,MIN(100,100-$S309*2.5-IF(ISNUMBER($T309),$T309,0)*0.12+IF($S309&lt;=1,12,0))),0),"")</f>
        <v/>
      </c>
      <c r="AK309" s="29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29" t="n">
        <v>500</v>
      </c>
      <c r="AM309" s="30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Protein2o</t>
        </is>
      </c>
      <c r="B310" s="15" t="inlineStr">
        <is>
          <t>Protein2o Protein Infused Water | Mixed Berry | single 500mL</t>
        </is>
      </c>
      <c r="C310" s="15" t="inlineStr">
        <is>
          <t>3) Functional beverage (still/sparkling)</t>
        </is>
      </c>
      <c r="D310" s="15" t="inlineStr">
        <is>
          <t>500 mL bottle</t>
        </is>
      </c>
      <c r="E310" s="29" t="n">
        <v>1</v>
      </c>
      <c r="F310" s="30" t="n"/>
      <c r="G310" s="31">
        <f>IF(AND(ISNUMBER($F310),ISNUMBER($E310),$E310&lt;&gt;0),$F310/$E310,"")</f>
        <v/>
      </c>
      <c r="H310" s="31">
        <f>IF(AND(ISNUMBER($F310),ISNUMBER($AL310),ISNUMBER($E310),($AL310*$E310)&lt;&gt;0),$F310/($AL310*$E310)*100,"")</f>
        <v/>
      </c>
      <c r="I310" s="32" t="n"/>
      <c r="J310" s="33" t="n"/>
      <c r="K310" s="31">
        <f>IF(AND(ISNUMBER($F310),ISNUMBER($J310)),$F310*(1-$J310),"")</f>
        <v/>
      </c>
      <c r="L310" s="32" t="n"/>
      <c r="M310" s="32" t="n"/>
      <c r="N310" s="31">
        <f>IF(ISNUMBER($F310),($F310-IF(ISNUMBER($AM310),$AM310,0))*(1-IF(ISNUMBER($J310),$J310,0)),"")</f>
        <v/>
      </c>
      <c r="O310" s="15" t="inlineStr">
        <is>
          <t>Mixed Berry</t>
        </is>
      </c>
      <c r="P310" s="29" t="n">
        <v>0</v>
      </c>
      <c r="Q310" s="29" t="n">
        <v>120</v>
      </c>
      <c r="R310" s="15" t="inlineStr">
        <is>
          <t>Not listed</t>
        </is>
      </c>
      <c r="S310" s="29" t="n">
        <v>1</v>
      </c>
      <c r="T310" s="29" t="n">
        <v>70</v>
      </c>
      <c r="U310" s="15" t="inlineStr">
        <is>
          <t>Sucralose + acesulfame-K</t>
        </is>
      </c>
      <c r="V310" s="15" t="inlineStr">
        <is>
          <t>15 g whey protein isolate, electrolytes, low calorie</t>
        </is>
      </c>
      <c r="W310" s="32" t="n"/>
      <c r="X310" s="32" t="n"/>
      <c r="Y310" s="32" t="n"/>
      <c r="Z310" s="32" t="n"/>
      <c r="AA310" s="15" t="inlineStr">
        <is>
          <t>Medium</t>
        </is>
      </c>
      <c r="AB310" s="15" t="inlineStr">
        <is>
          <t>Leading protein-water; fitness shoppers</t>
        </is>
      </c>
      <c r="AC310" s="15" t="inlineStr">
        <is>
          <t>15 g of protein in a light, clear water</t>
        </is>
      </c>
      <c r="AD310" s="15" t="inlineStr">
        <is>
          <t>Real protein dose without a heavy milkshake texture.</t>
        </is>
      </c>
      <c r="AE310" s="32" t="n"/>
      <c r="AF310" s="34">
        <f>IF(AND(ISNUMBER($P310),ISNUMBER($AL310),$AL310&lt;&gt;0),ROUND($P310/$AL310*100,1),"")</f>
        <v/>
      </c>
      <c r="AG310" s="35">
        <f>IF(AND(ISNUMBER($S310),ISNUMBER($AL310),$AL310&lt;&gt;0),ROUND($S310/$AL310*100,2),"")</f>
        <v/>
      </c>
      <c r="AH310" s="34">
        <f>IF(AND(ISNUMBER($Q310),ISNUMBER($AL310),$AL310&lt;&gt;0),ROUND($Q310/$AL310*100,1),"")</f>
        <v/>
      </c>
      <c r="AI310" s="29">
        <f>IF(ISNUMBER($S310),IF($S310&lt;=1,"Yes","No"),"n/a")</f>
        <v/>
      </c>
      <c r="AJ310" s="29">
        <f>IF(ISNUMBER($S310),ROUND(MAX(0,MIN(100,100-$S310*2.5-IF(ISNUMBER($T310),$T310,0)*0.12+IF($S310&lt;=1,12,0))),0),"")</f>
        <v/>
      </c>
      <c r="AK310" s="29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29" t="n">
        <v>500</v>
      </c>
      <c r="AM310" s="30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Protein2o</t>
        </is>
      </c>
      <c r="B311" s="15" t="inlineStr">
        <is>
          <t>Protein2o Protein Infused Water | Mixed Berry | 8-pack 500mL</t>
        </is>
      </c>
      <c r="C311" s="15" t="inlineStr">
        <is>
          <t>3) Functional beverage (still/sparkling)</t>
        </is>
      </c>
      <c r="D311" s="15" t="inlineStr">
        <is>
          <t>500 mL bottle</t>
        </is>
      </c>
      <c r="E311" s="29" t="n">
        <v>8</v>
      </c>
      <c r="F311" s="30" t="n"/>
      <c r="G311" s="31">
        <f>IF(AND(ISNUMBER($F311),ISNUMBER($E311),$E311&lt;&gt;0),$F311/$E311,"")</f>
        <v/>
      </c>
      <c r="H311" s="31">
        <f>IF(AND(ISNUMBER($F311),ISNUMBER($AL311),ISNUMBER($E311),($AL311*$E311)&lt;&gt;0),$F311/($AL311*$E311)*100,"")</f>
        <v/>
      </c>
      <c r="I311" s="32" t="n"/>
      <c r="J311" s="33" t="n"/>
      <c r="K311" s="31">
        <f>IF(AND(ISNUMBER($F311),ISNUMBER($J311)),$F311*(1-$J311),"")</f>
        <v/>
      </c>
      <c r="L311" s="32" t="n"/>
      <c r="M311" s="32" t="n"/>
      <c r="N311" s="31">
        <f>IF(ISNUMBER($F311),($F311-IF(ISNUMBER($AM311),$AM311,0))*(1-IF(ISNUMBER($J311),$J311,0)),"")</f>
        <v/>
      </c>
      <c r="O311" s="15" t="inlineStr">
        <is>
          <t>Mixed Berry</t>
        </is>
      </c>
      <c r="P311" s="29" t="n">
        <v>0</v>
      </c>
      <c r="Q311" s="29" t="n">
        <v>120</v>
      </c>
      <c r="R311" s="15" t="inlineStr">
        <is>
          <t>Not listed</t>
        </is>
      </c>
      <c r="S311" s="29" t="n">
        <v>1</v>
      </c>
      <c r="T311" s="29" t="n">
        <v>70</v>
      </c>
      <c r="U311" s="15" t="inlineStr">
        <is>
          <t>Sucralose + acesulfame-K</t>
        </is>
      </c>
      <c r="V311" s="15" t="inlineStr">
        <is>
          <t>15 g whey protein isolate, electrolytes, low calorie</t>
        </is>
      </c>
      <c r="W311" s="32" t="n"/>
      <c r="X311" s="32" t="n"/>
      <c r="Y311" s="32" t="n"/>
      <c r="Z311" s="32" t="n"/>
      <c r="AA311" s="15" t="inlineStr">
        <is>
          <t>Medium</t>
        </is>
      </c>
      <c r="AB311" s="15" t="inlineStr">
        <is>
          <t>Leading protein-water; fitness shoppers</t>
        </is>
      </c>
      <c r="AC311" s="15" t="inlineStr">
        <is>
          <t>15 g of protein in a light, clear water</t>
        </is>
      </c>
      <c r="AD311" s="15" t="inlineStr">
        <is>
          <t>Real protein dose without a heavy milkshake texture.</t>
        </is>
      </c>
      <c r="AE311" s="32" t="n"/>
      <c r="AF311" s="34">
        <f>IF(AND(ISNUMBER($P311),ISNUMBER($AL311),$AL311&lt;&gt;0),ROUND($P311/$AL311*100,1),"")</f>
        <v/>
      </c>
      <c r="AG311" s="35">
        <f>IF(AND(ISNUMBER($S311),ISNUMBER($AL311),$AL311&lt;&gt;0),ROUND($S311/$AL311*100,2),"")</f>
        <v/>
      </c>
      <c r="AH311" s="34">
        <f>IF(AND(ISNUMBER($Q311),ISNUMBER($AL311),$AL311&lt;&gt;0),ROUND($Q311/$AL311*100,1),"")</f>
        <v/>
      </c>
      <c r="AI311" s="29">
        <f>IF(ISNUMBER($S311),IF($S311&lt;=1,"Yes","No"),"n/a")</f>
        <v/>
      </c>
      <c r="AJ311" s="29">
        <f>IF(ISNUMBER($S311),ROUND(MAX(0,MIN(100,100-$S311*2.5-IF(ISNUMBER($T311),$T311,0)*0.12+IF($S311&lt;=1,12,0))),0),"")</f>
        <v/>
      </c>
      <c r="AK311" s="29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29" t="n">
        <v>500</v>
      </c>
      <c r="AM311" s="30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Protein2o</t>
        </is>
      </c>
      <c r="B312" s="15" t="inlineStr">
        <is>
          <t>Protein2o Protein Infused Water | Mixed Berry | 12-pack 500mL</t>
        </is>
      </c>
      <c r="C312" s="15" t="inlineStr">
        <is>
          <t>3) Functional beverage (still/sparkling)</t>
        </is>
      </c>
      <c r="D312" s="15" t="inlineStr">
        <is>
          <t>500 mL bottle</t>
        </is>
      </c>
      <c r="E312" s="29" t="n">
        <v>12</v>
      </c>
      <c r="F312" s="30" t="n"/>
      <c r="G312" s="31">
        <f>IF(AND(ISNUMBER($F312),ISNUMBER($E312),$E312&lt;&gt;0),$F312/$E312,"")</f>
        <v/>
      </c>
      <c r="H312" s="31">
        <f>IF(AND(ISNUMBER($F312),ISNUMBER($AL312),ISNUMBER($E312),($AL312*$E312)&lt;&gt;0),$F312/($AL312*$E312)*100,"")</f>
        <v/>
      </c>
      <c r="I312" s="32" t="n"/>
      <c r="J312" s="33" t="n"/>
      <c r="K312" s="31">
        <f>IF(AND(ISNUMBER($F312),ISNUMBER($J312)),$F312*(1-$J312),"")</f>
        <v/>
      </c>
      <c r="L312" s="32" t="n"/>
      <c r="M312" s="32" t="n"/>
      <c r="N312" s="31">
        <f>IF(ISNUMBER($F312),($F312-IF(ISNUMBER($AM312),$AM312,0))*(1-IF(ISNUMBER($J312),$J312,0)),"")</f>
        <v/>
      </c>
      <c r="O312" s="15" t="inlineStr">
        <is>
          <t>Mixed Berry</t>
        </is>
      </c>
      <c r="P312" s="29" t="n">
        <v>0</v>
      </c>
      <c r="Q312" s="29" t="n">
        <v>120</v>
      </c>
      <c r="R312" s="15" t="inlineStr">
        <is>
          <t>Not listed</t>
        </is>
      </c>
      <c r="S312" s="29" t="n">
        <v>1</v>
      </c>
      <c r="T312" s="29" t="n">
        <v>70</v>
      </c>
      <c r="U312" s="15" t="inlineStr">
        <is>
          <t>Sucralose + acesulfame-K</t>
        </is>
      </c>
      <c r="V312" s="15" t="inlineStr">
        <is>
          <t>15 g whey protein isolate, electrolytes, low calorie</t>
        </is>
      </c>
      <c r="W312" s="32" t="n"/>
      <c r="X312" s="32" t="n"/>
      <c r="Y312" s="32" t="n"/>
      <c r="Z312" s="32" t="n"/>
      <c r="AA312" s="15" t="inlineStr">
        <is>
          <t>Medium</t>
        </is>
      </c>
      <c r="AB312" s="15" t="inlineStr">
        <is>
          <t>Leading protein-water; fitness shoppers</t>
        </is>
      </c>
      <c r="AC312" s="15" t="inlineStr">
        <is>
          <t>15 g of protein in a light, clear water</t>
        </is>
      </c>
      <c r="AD312" s="15" t="inlineStr">
        <is>
          <t>Real protein dose without a heavy milkshake texture.</t>
        </is>
      </c>
      <c r="AE312" s="32" t="n"/>
      <c r="AF312" s="34">
        <f>IF(AND(ISNUMBER($P312),ISNUMBER($AL312),$AL312&lt;&gt;0),ROUND($P312/$AL312*100,1),"")</f>
        <v/>
      </c>
      <c r="AG312" s="35">
        <f>IF(AND(ISNUMBER($S312),ISNUMBER($AL312),$AL312&lt;&gt;0),ROUND($S312/$AL312*100,2),"")</f>
        <v/>
      </c>
      <c r="AH312" s="34">
        <f>IF(AND(ISNUMBER($Q312),ISNUMBER($AL312),$AL312&lt;&gt;0),ROUND($Q312/$AL312*100,1),"")</f>
        <v/>
      </c>
      <c r="AI312" s="29">
        <f>IF(ISNUMBER($S312),IF($S312&lt;=1,"Yes","No"),"n/a")</f>
        <v/>
      </c>
      <c r="AJ312" s="29">
        <f>IF(ISNUMBER($S312),ROUND(MAX(0,MIN(100,100-$S312*2.5-IF(ISNUMBER($T312),$T312,0)*0.12+IF($S312&lt;=1,12,0))),0),"")</f>
        <v/>
      </c>
      <c r="AK312" s="29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29" t="n">
        <v>500</v>
      </c>
      <c r="AM312" s="30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Protein2o</t>
        </is>
      </c>
      <c r="B313" s="15" t="inlineStr">
        <is>
          <t>Protein2o Protein Infused Water | Mixed Berry | 18-pack 500mL</t>
        </is>
      </c>
      <c r="C313" s="15" t="inlineStr">
        <is>
          <t>3) Functional beverage (still/sparkling)</t>
        </is>
      </c>
      <c r="D313" s="15" t="inlineStr">
        <is>
          <t>500 mL bottle</t>
        </is>
      </c>
      <c r="E313" s="29" t="n">
        <v>18</v>
      </c>
      <c r="F313" s="30" t="n"/>
      <c r="G313" s="31">
        <f>IF(AND(ISNUMBER($F313),ISNUMBER($E313),$E313&lt;&gt;0),$F313/$E313,"")</f>
        <v/>
      </c>
      <c r="H313" s="31">
        <f>IF(AND(ISNUMBER($F313),ISNUMBER($AL313),ISNUMBER($E313),($AL313*$E313)&lt;&gt;0),$F313/($AL313*$E313)*100,"")</f>
        <v/>
      </c>
      <c r="I313" s="32" t="n"/>
      <c r="J313" s="33" t="n"/>
      <c r="K313" s="31">
        <f>IF(AND(ISNUMBER($F313),ISNUMBER($J313)),$F313*(1-$J313),"")</f>
        <v/>
      </c>
      <c r="L313" s="32" t="n"/>
      <c r="M313" s="32" t="n"/>
      <c r="N313" s="31">
        <f>IF(ISNUMBER($F313),($F313-IF(ISNUMBER($AM313),$AM313,0))*(1-IF(ISNUMBER($J313),$J313,0)),"")</f>
        <v/>
      </c>
      <c r="O313" s="15" t="inlineStr">
        <is>
          <t>Mixed Berry</t>
        </is>
      </c>
      <c r="P313" s="29" t="n">
        <v>0</v>
      </c>
      <c r="Q313" s="29" t="n">
        <v>120</v>
      </c>
      <c r="R313" s="15" t="inlineStr">
        <is>
          <t>Not listed</t>
        </is>
      </c>
      <c r="S313" s="29" t="n">
        <v>1</v>
      </c>
      <c r="T313" s="29" t="n">
        <v>70</v>
      </c>
      <c r="U313" s="15" t="inlineStr">
        <is>
          <t>Sucralose + acesulfame-K</t>
        </is>
      </c>
      <c r="V313" s="15" t="inlineStr">
        <is>
          <t>15 g whey protein isolate, electrolytes, low calorie</t>
        </is>
      </c>
      <c r="W313" s="32" t="n"/>
      <c r="X313" s="32" t="n"/>
      <c r="Y313" s="32" t="n"/>
      <c r="Z313" s="32" t="n"/>
      <c r="AA313" s="15" t="inlineStr">
        <is>
          <t>Medium</t>
        </is>
      </c>
      <c r="AB313" s="15" t="inlineStr">
        <is>
          <t>Leading protein-water; fitness shoppers</t>
        </is>
      </c>
      <c r="AC313" s="15" t="inlineStr">
        <is>
          <t>15 g of protein in a light, clear water</t>
        </is>
      </c>
      <c r="AD313" s="15" t="inlineStr">
        <is>
          <t>Real protein dose without a heavy milkshake texture.</t>
        </is>
      </c>
      <c r="AE313" s="32" t="n"/>
      <c r="AF313" s="34">
        <f>IF(AND(ISNUMBER($P313),ISNUMBER($AL313),$AL313&lt;&gt;0),ROUND($P313/$AL313*100,1),"")</f>
        <v/>
      </c>
      <c r="AG313" s="35">
        <f>IF(AND(ISNUMBER($S313),ISNUMBER($AL313),$AL313&lt;&gt;0),ROUND($S313/$AL313*100,2),"")</f>
        <v/>
      </c>
      <c r="AH313" s="34">
        <f>IF(AND(ISNUMBER($Q313),ISNUMBER($AL313),$AL313&lt;&gt;0),ROUND($Q313/$AL313*100,1),"")</f>
        <v/>
      </c>
      <c r="AI313" s="29">
        <f>IF(ISNUMBER($S313),IF($S313&lt;=1,"Yes","No"),"n/a")</f>
        <v/>
      </c>
      <c r="AJ313" s="29">
        <f>IF(ISNUMBER($S313),ROUND(MAX(0,MIN(100,100-$S313*2.5-IF(ISNUMBER($T313),$T313,0)*0.12+IF($S313&lt;=1,12,0))),0),"")</f>
        <v/>
      </c>
      <c r="AK313" s="29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29" t="n">
        <v>500</v>
      </c>
      <c r="AM313" s="30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Protein2o</t>
        </is>
      </c>
      <c r="B314" s="15" t="inlineStr">
        <is>
          <t>Protein2o Protein Infused Water | Mixed Berry | 24-pack 500mL</t>
        </is>
      </c>
      <c r="C314" s="15" t="inlineStr">
        <is>
          <t>3) Functional beverage (still/sparkling)</t>
        </is>
      </c>
      <c r="D314" s="15" t="inlineStr">
        <is>
          <t>500 mL bottle</t>
        </is>
      </c>
      <c r="E314" s="29" t="n">
        <v>24</v>
      </c>
      <c r="F314" s="30" t="n"/>
      <c r="G314" s="31">
        <f>IF(AND(ISNUMBER($F314),ISNUMBER($E314),$E314&lt;&gt;0),$F314/$E314,"")</f>
        <v/>
      </c>
      <c r="H314" s="31">
        <f>IF(AND(ISNUMBER($F314),ISNUMBER($AL314),ISNUMBER($E314),($AL314*$E314)&lt;&gt;0),$F314/($AL314*$E314)*100,"")</f>
        <v/>
      </c>
      <c r="I314" s="32" t="n"/>
      <c r="J314" s="33" t="n"/>
      <c r="K314" s="31">
        <f>IF(AND(ISNUMBER($F314),ISNUMBER($J314)),$F314*(1-$J314),"")</f>
        <v/>
      </c>
      <c r="L314" s="32" t="n"/>
      <c r="M314" s="32" t="n"/>
      <c r="N314" s="31">
        <f>IF(ISNUMBER($F314),($F314-IF(ISNUMBER($AM314),$AM314,0))*(1-IF(ISNUMBER($J314),$J314,0)),"")</f>
        <v/>
      </c>
      <c r="O314" s="15" t="inlineStr">
        <is>
          <t>Mixed Berry</t>
        </is>
      </c>
      <c r="P314" s="29" t="n">
        <v>0</v>
      </c>
      <c r="Q314" s="29" t="n">
        <v>120</v>
      </c>
      <c r="R314" s="15" t="inlineStr">
        <is>
          <t>Not listed</t>
        </is>
      </c>
      <c r="S314" s="29" t="n">
        <v>1</v>
      </c>
      <c r="T314" s="29" t="n">
        <v>70</v>
      </c>
      <c r="U314" s="15" t="inlineStr">
        <is>
          <t>Sucralose + acesulfame-K</t>
        </is>
      </c>
      <c r="V314" s="15" t="inlineStr">
        <is>
          <t>15 g whey protein isolate, electrolytes, low calorie</t>
        </is>
      </c>
      <c r="W314" s="32" t="n"/>
      <c r="X314" s="32" t="n"/>
      <c r="Y314" s="32" t="n"/>
      <c r="Z314" s="32" t="n"/>
      <c r="AA314" s="15" t="inlineStr">
        <is>
          <t>Medium</t>
        </is>
      </c>
      <c r="AB314" s="15" t="inlineStr">
        <is>
          <t>Leading protein-water; fitness shoppers</t>
        </is>
      </c>
      <c r="AC314" s="15" t="inlineStr">
        <is>
          <t>15 g of protein in a light, clear water</t>
        </is>
      </c>
      <c r="AD314" s="15" t="inlineStr">
        <is>
          <t>Real protein dose without a heavy milkshake texture.</t>
        </is>
      </c>
      <c r="AE314" s="32" t="n"/>
      <c r="AF314" s="34">
        <f>IF(AND(ISNUMBER($P314),ISNUMBER($AL314),$AL314&lt;&gt;0),ROUND($P314/$AL314*100,1),"")</f>
        <v/>
      </c>
      <c r="AG314" s="35">
        <f>IF(AND(ISNUMBER($S314),ISNUMBER($AL314),$AL314&lt;&gt;0),ROUND($S314/$AL314*100,2),"")</f>
        <v/>
      </c>
      <c r="AH314" s="34">
        <f>IF(AND(ISNUMBER($Q314),ISNUMBER($AL314),$AL314&lt;&gt;0),ROUND($Q314/$AL314*100,1),"")</f>
        <v/>
      </c>
      <c r="AI314" s="29">
        <f>IF(ISNUMBER($S314),IF($S314&lt;=1,"Yes","No"),"n/a")</f>
        <v/>
      </c>
      <c r="AJ314" s="29">
        <f>IF(ISNUMBER($S314),ROUND(MAX(0,MIN(100,100-$S314*2.5-IF(ISNUMBER($T314),$T314,0)*0.12+IF($S314&lt;=1,12,0))),0),"")</f>
        <v/>
      </c>
      <c r="AK314" s="29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29" t="n">
        <v>500</v>
      </c>
      <c r="AM314" s="30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Protein2o</t>
        </is>
      </c>
      <c r="B315" s="15" t="inlineStr">
        <is>
          <t>Protein2o Protein Infused Water | Tropical Coconut | single 500mL</t>
        </is>
      </c>
      <c r="C315" s="15" t="inlineStr">
        <is>
          <t>3) Functional beverage (still/sparkling)</t>
        </is>
      </c>
      <c r="D315" s="15" t="inlineStr">
        <is>
          <t>500 mL bottle</t>
        </is>
      </c>
      <c r="E315" s="29" t="n">
        <v>1</v>
      </c>
      <c r="F315" s="30" t="n"/>
      <c r="G315" s="31">
        <f>IF(AND(ISNUMBER($F315),ISNUMBER($E315),$E315&lt;&gt;0),$F315/$E315,"")</f>
        <v/>
      </c>
      <c r="H315" s="31">
        <f>IF(AND(ISNUMBER($F315),ISNUMBER($AL315),ISNUMBER($E315),($AL315*$E315)&lt;&gt;0),$F315/($AL315*$E315)*100,"")</f>
        <v/>
      </c>
      <c r="I315" s="32" t="n"/>
      <c r="J315" s="33" t="n"/>
      <c r="K315" s="31">
        <f>IF(AND(ISNUMBER($F315),ISNUMBER($J315)),$F315*(1-$J315),"")</f>
        <v/>
      </c>
      <c r="L315" s="32" t="n"/>
      <c r="M315" s="32" t="n"/>
      <c r="N315" s="31">
        <f>IF(ISNUMBER($F315),($F315-IF(ISNUMBER($AM315),$AM315,0))*(1-IF(ISNUMBER($J315),$J315,0)),"")</f>
        <v/>
      </c>
      <c r="O315" s="15" t="inlineStr">
        <is>
          <t>Tropical Coconut</t>
        </is>
      </c>
      <c r="P315" s="29" t="n">
        <v>0</v>
      </c>
      <c r="Q315" s="29" t="n">
        <v>120</v>
      </c>
      <c r="R315" s="15" t="inlineStr">
        <is>
          <t>Not listed</t>
        </is>
      </c>
      <c r="S315" s="29" t="n">
        <v>1</v>
      </c>
      <c r="T315" s="29" t="n">
        <v>70</v>
      </c>
      <c r="U315" s="15" t="inlineStr">
        <is>
          <t>Sucralose + acesulfame-K</t>
        </is>
      </c>
      <c r="V315" s="15" t="inlineStr">
        <is>
          <t>15 g whey protein isolate, electrolytes, low calorie</t>
        </is>
      </c>
      <c r="W315" s="32" t="n"/>
      <c r="X315" s="32" t="n"/>
      <c r="Y315" s="32" t="n"/>
      <c r="Z315" s="32" t="n"/>
      <c r="AA315" s="15" t="inlineStr">
        <is>
          <t>Medium</t>
        </is>
      </c>
      <c r="AB315" s="15" t="inlineStr">
        <is>
          <t>Leading protein-water; fitness shoppers</t>
        </is>
      </c>
      <c r="AC315" s="15" t="inlineStr">
        <is>
          <t>15 g of protein in a light, clear water</t>
        </is>
      </c>
      <c r="AD315" s="15" t="inlineStr">
        <is>
          <t>Real protein dose without a heavy milkshake texture.</t>
        </is>
      </c>
      <c r="AE315" s="32" t="n"/>
      <c r="AF315" s="34">
        <f>IF(AND(ISNUMBER($P315),ISNUMBER($AL315),$AL315&lt;&gt;0),ROUND($P315/$AL315*100,1),"")</f>
        <v/>
      </c>
      <c r="AG315" s="35">
        <f>IF(AND(ISNUMBER($S315),ISNUMBER($AL315),$AL315&lt;&gt;0),ROUND($S315/$AL315*100,2),"")</f>
        <v/>
      </c>
      <c r="AH315" s="34">
        <f>IF(AND(ISNUMBER($Q315),ISNUMBER($AL315),$AL315&lt;&gt;0),ROUND($Q315/$AL315*100,1),"")</f>
        <v/>
      </c>
      <c r="AI315" s="29">
        <f>IF(ISNUMBER($S315),IF($S315&lt;=1,"Yes","No"),"n/a")</f>
        <v/>
      </c>
      <c r="AJ315" s="29">
        <f>IF(ISNUMBER($S315),ROUND(MAX(0,MIN(100,100-$S315*2.5-IF(ISNUMBER($T315),$T315,0)*0.12+IF($S315&lt;=1,12,0))),0),"")</f>
        <v/>
      </c>
      <c r="AK315" s="29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29" t="n">
        <v>500</v>
      </c>
      <c r="AM315" s="30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Protein2o</t>
        </is>
      </c>
      <c r="B316" s="15" t="inlineStr">
        <is>
          <t>Protein2o Protein Infused Water | Tropical Coconut | 8-pack 500mL</t>
        </is>
      </c>
      <c r="C316" s="15" t="inlineStr">
        <is>
          <t>3) Functional beverage (still/sparkling)</t>
        </is>
      </c>
      <c r="D316" s="15" t="inlineStr">
        <is>
          <t>500 mL bottle</t>
        </is>
      </c>
      <c r="E316" s="29" t="n">
        <v>8</v>
      </c>
      <c r="F316" s="30" t="n"/>
      <c r="G316" s="31">
        <f>IF(AND(ISNUMBER($F316),ISNUMBER($E316),$E316&lt;&gt;0),$F316/$E316,"")</f>
        <v/>
      </c>
      <c r="H316" s="31">
        <f>IF(AND(ISNUMBER($F316),ISNUMBER($AL316),ISNUMBER($E316),($AL316*$E316)&lt;&gt;0),$F316/($AL316*$E316)*100,"")</f>
        <v/>
      </c>
      <c r="I316" s="32" t="n"/>
      <c r="J316" s="33" t="n"/>
      <c r="K316" s="31">
        <f>IF(AND(ISNUMBER($F316),ISNUMBER($J316)),$F316*(1-$J316),"")</f>
        <v/>
      </c>
      <c r="L316" s="32" t="n"/>
      <c r="M316" s="32" t="n"/>
      <c r="N316" s="31">
        <f>IF(ISNUMBER($F316),($F316-IF(ISNUMBER($AM316),$AM316,0))*(1-IF(ISNUMBER($J316),$J316,0)),"")</f>
        <v/>
      </c>
      <c r="O316" s="15" t="inlineStr">
        <is>
          <t>Tropical Coconut</t>
        </is>
      </c>
      <c r="P316" s="29" t="n">
        <v>0</v>
      </c>
      <c r="Q316" s="29" t="n">
        <v>120</v>
      </c>
      <c r="R316" s="15" t="inlineStr">
        <is>
          <t>Not listed</t>
        </is>
      </c>
      <c r="S316" s="29" t="n">
        <v>1</v>
      </c>
      <c r="T316" s="29" t="n">
        <v>70</v>
      </c>
      <c r="U316" s="15" t="inlineStr">
        <is>
          <t>Sucralose + acesulfame-K</t>
        </is>
      </c>
      <c r="V316" s="15" t="inlineStr">
        <is>
          <t>15 g whey protein isolate, electrolytes, low calorie</t>
        </is>
      </c>
      <c r="W316" s="32" t="n"/>
      <c r="X316" s="32" t="n"/>
      <c r="Y316" s="32" t="n"/>
      <c r="Z316" s="32" t="n"/>
      <c r="AA316" s="15" t="inlineStr">
        <is>
          <t>Medium</t>
        </is>
      </c>
      <c r="AB316" s="15" t="inlineStr">
        <is>
          <t>Leading protein-water; fitness shoppers</t>
        </is>
      </c>
      <c r="AC316" s="15" t="inlineStr">
        <is>
          <t>15 g of protein in a light, clear water</t>
        </is>
      </c>
      <c r="AD316" s="15" t="inlineStr">
        <is>
          <t>Real protein dose without a heavy milkshake texture.</t>
        </is>
      </c>
      <c r="AE316" s="32" t="n"/>
      <c r="AF316" s="34">
        <f>IF(AND(ISNUMBER($P316),ISNUMBER($AL316),$AL316&lt;&gt;0),ROUND($P316/$AL316*100,1),"")</f>
        <v/>
      </c>
      <c r="AG316" s="35">
        <f>IF(AND(ISNUMBER($S316),ISNUMBER($AL316),$AL316&lt;&gt;0),ROUND($S316/$AL316*100,2),"")</f>
        <v/>
      </c>
      <c r="AH316" s="34">
        <f>IF(AND(ISNUMBER($Q316),ISNUMBER($AL316),$AL316&lt;&gt;0),ROUND($Q316/$AL316*100,1),"")</f>
        <v/>
      </c>
      <c r="AI316" s="29">
        <f>IF(ISNUMBER($S316),IF($S316&lt;=1,"Yes","No"),"n/a")</f>
        <v/>
      </c>
      <c r="AJ316" s="29">
        <f>IF(ISNUMBER($S316),ROUND(MAX(0,MIN(100,100-$S316*2.5-IF(ISNUMBER($T316),$T316,0)*0.12+IF($S316&lt;=1,12,0))),0),"")</f>
        <v/>
      </c>
      <c r="AK316" s="29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29" t="n">
        <v>500</v>
      </c>
      <c r="AM316" s="30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Protein2o</t>
        </is>
      </c>
      <c r="B317" s="15" t="inlineStr">
        <is>
          <t>Protein2o Protein Infused Water | Tropical Coconut | 12-pack 500mL</t>
        </is>
      </c>
      <c r="C317" s="15" t="inlineStr">
        <is>
          <t>3) Functional beverage (still/sparkling)</t>
        </is>
      </c>
      <c r="D317" s="15" t="inlineStr">
        <is>
          <t>500 mL bottle</t>
        </is>
      </c>
      <c r="E317" s="29" t="n">
        <v>12</v>
      </c>
      <c r="F317" s="30" t="n"/>
      <c r="G317" s="31">
        <f>IF(AND(ISNUMBER($F317),ISNUMBER($E317),$E317&lt;&gt;0),$F317/$E317,"")</f>
        <v/>
      </c>
      <c r="H317" s="31">
        <f>IF(AND(ISNUMBER($F317),ISNUMBER($AL317),ISNUMBER($E317),($AL317*$E317)&lt;&gt;0),$F317/($AL317*$E317)*100,"")</f>
        <v/>
      </c>
      <c r="I317" s="32" t="n"/>
      <c r="J317" s="33" t="n"/>
      <c r="K317" s="31">
        <f>IF(AND(ISNUMBER($F317),ISNUMBER($J317)),$F317*(1-$J317),"")</f>
        <v/>
      </c>
      <c r="L317" s="32" t="n"/>
      <c r="M317" s="32" t="n"/>
      <c r="N317" s="31">
        <f>IF(ISNUMBER($F317),($F317-IF(ISNUMBER($AM317),$AM317,0))*(1-IF(ISNUMBER($J317),$J317,0)),"")</f>
        <v/>
      </c>
      <c r="O317" s="15" t="inlineStr">
        <is>
          <t>Tropical Coconut</t>
        </is>
      </c>
      <c r="P317" s="29" t="n">
        <v>0</v>
      </c>
      <c r="Q317" s="29" t="n">
        <v>120</v>
      </c>
      <c r="R317" s="15" t="inlineStr">
        <is>
          <t>Not listed</t>
        </is>
      </c>
      <c r="S317" s="29" t="n">
        <v>1</v>
      </c>
      <c r="T317" s="29" t="n">
        <v>70</v>
      </c>
      <c r="U317" s="15" t="inlineStr">
        <is>
          <t>Sucralose + acesulfame-K</t>
        </is>
      </c>
      <c r="V317" s="15" t="inlineStr">
        <is>
          <t>15 g whey protein isolate, electrolytes, low calorie</t>
        </is>
      </c>
      <c r="W317" s="32" t="n"/>
      <c r="X317" s="32" t="n"/>
      <c r="Y317" s="32" t="n"/>
      <c r="Z317" s="32" t="n"/>
      <c r="AA317" s="15" t="inlineStr">
        <is>
          <t>Medium</t>
        </is>
      </c>
      <c r="AB317" s="15" t="inlineStr">
        <is>
          <t>Leading protein-water; fitness shoppers</t>
        </is>
      </c>
      <c r="AC317" s="15" t="inlineStr">
        <is>
          <t>15 g of protein in a light, clear water</t>
        </is>
      </c>
      <c r="AD317" s="15" t="inlineStr">
        <is>
          <t>Real protein dose without a heavy milkshake texture.</t>
        </is>
      </c>
      <c r="AE317" s="32" t="n"/>
      <c r="AF317" s="34">
        <f>IF(AND(ISNUMBER($P317),ISNUMBER($AL317),$AL317&lt;&gt;0),ROUND($P317/$AL317*100,1),"")</f>
        <v/>
      </c>
      <c r="AG317" s="35">
        <f>IF(AND(ISNUMBER($S317),ISNUMBER($AL317),$AL317&lt;&gt;0),ROUND($S317/$AL317*100,2),"")</f>
        <v/>
      </c>
      <c r="AH317" s="34">
        <f>IF(AND(ISNUMBER($Q317),ISNUMBER($AL317),$AL317&lt;&gt;0),ROUND($Q317/$AL317*100,1),"")</f>
        <v/>
      </c>
      <c r="AI317" s="29">
        <f>IF(ISNUMBER($S317),IF($S317&lt;=1,"Yes","No"),"n/a")</f>
        <v/>
      </c>
      <c r="AJ317" s="29">
        <f>IF(ISNUMBER($S317),ROUND(MAX(0,MIN(100,100-$S317*2.5-IF(ISNUMBER($T317),$T317,0)*0.12+IF($S317&lt;=1,12,0))),0),"")</f>
        <v/>
      </c>
      <c r="AK317" s="29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29" t="n">
        <v>500</v>
      </c>
      <c r="AM317" s="30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Protein2o</t>
        </is>
      </c>
      <c r="B318" s="15" t="inlineStr">
        <is>
          <t>Protein2o Protein Infused Water | Tropical Coconut | 18-pack 500mL</t>
        </is>
      </c>
      <c r="C318" s="15" t="inlineStr">
        <is>
          <t>3) Functional beverage (still/sparkling)</t>
        </is>
      </c>
      <c r="D318" s="15" t="inlineStr">
        <is>
          <t>500 mL bottle</t>
        </is>
      </c>
      <c r="E318" s="29" t="n">
        <v>18</v>
      </c>
      <c r="F318" s="30" t="n"/>
      <c r="G318" s="31">
        <f>IF(AND(ISNUMBER($F318),ISNUMBER($E318),$E318&lt;&gt;0),$F318/$E318,"")</f>
        <v/>
      </c>
      <c r="H318" s="31">
        <f>IF(AND(ISNUMBER($F318),ISNUMBER($AL318),ISNUMBER($E318),($AL318*$E318)&lt;&gt;0),$F318/($AL318*$E318)*100,"")</f>
        <v/>
      </c>
      <c r="I318" s="32" t="n"/>
      <c r="J318" s="33" t="n"/>
      <c r="K318" s="31">
        <f>IF(AND(ISNUMBER($F318),ISNUMBER($J318)),$F318*(1-$J318),"")</f>
        <v/>
      </c>
      <c r="L318" s="32" t="n"/>
      <c r="M318" s="32" t="n"/>
      <c r="N318" s="31">
        <f>IF(ISNUMBER($F318),($F318-IF(ISNUMBER($AM318),$AM318,0))*(1-IF(ISNUMBER($J318),$J318,0)),"")</f>
        <v/>
      </c>
      <c r="O318" s="15" t="inlineStr">
        <is>
          <t>Tropical Coconut</t>
        </is>
      </c>
      <c r="P318" s="29" t="n">
        <v>0</v>
      </c>
      <c r="Q318" s="29" t="n">
        <v>120</v>
      </c>
      <c r="R318" s="15" t="inlineStr">
        <is>
          <t>Not listed</t>
        </is>
      </c>
      <c r="S318" s="29" t="n">
        <v>1</v>
      </c>
      <c r="T318" s="29" t="n">
        <v>70</v>
      </c>
      <c r="U318" s="15" t="inlineStr">
        <is>
          <t>Sucralose + acesulfame-K</t>
        </is>
      </c>
      <c r="V318" s="15" t="inlineStr">
        <is>
          <t>15 g whey protein isolate, electrolytes, low calorie</t>
        </is>
      </c>
      <c r="W318" s="32" t="n"/>
      <c r="X318" s="32" t="n"/>
      <c r="Y318" s="32" t="n"/>
      <c r="Z318" s="32" t="n"/>
      <c r="AA318" s="15" t="inlineStr">
        <is>
          <t>Medium</t>
        </is>
      </c>
      <c r="AB318" s="15" t="inlineStr">
        <is>
          <t>Leading protein-water; fitness shoppers</t>
        </is>
      </c>
      <c r="AC318" s="15" t="inlineStr">
        <is>
          <t>15 g of protein in a light, clear water</t>
        </is>
      </c>
      <c r="AD318" s="15" t="inlineStr">
        <is>
          <t>Real protein dose without a heavy milkshake texture.</t>
        </is>
      </c>
      <c r="AE318" s="32" t="n"/>
      <c r="AF318" s="34">
        <f>IF(AND(ISNUMBER($P318),ISNUMBER($AL318),$AL318&lt;&gt;0),ROUND($P318/$AL318*100,1),"")</f>
        <v/>
      </c>
      <c r="AG318" s="35">
        <f>IF(AND(ISNUMBER($S318),ISNUMBER($AL318),$AL318&lt;&gt;0),ROUND($S318/$AL318*100,2),"")</f>
        <v/>
      </c>
      <c r="AH318" s="34">
        <f>IF(AND(ISNUMBER($Q318),ISNUMBER($AL318),$AL318&lt;&gt;0),ROUND($Q318/$AL318*100,1),"")</f>
        <v/>
      </c>
      <c r="AI318" s="29">
        <f>IF(ISNUMBER($S318),IF($S318&lt;=1,"Yes","No"),"n/a")</f>
        <v/>
      </c>
      <c r="AJ318" s="29">
        <f>IF(ISNUMBER($S318),ROUND(MAX(0,MIN(100,100-$S318*2.5-IF(ISNUMBER($T318),$T318,0)*0.12+IF($S318&lt;=1,12,0))),0),"")</f>
        <v/>
      </c>
      <c r="AK318" s="29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29" t="n">
        <v>500</v>
      </c>
      <c r="AM318" s="30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Protein2o</t>
        </is>
      </c>
      <c r="B319" s="15" t="inlineStr">
        <is>
          <t>Protein2o Protein Infused Water | Tropical Coconut | 24-pack 500mL</t>
        </is>
      </c>
      <c r="C319" s="15" t="inlineStr">
        <is>
          <t>3) Functional beverage (still/sparkling)</t>
        </is>
      </c>
      <c r="D319" s="15" t="inlineStr">
        <is>
          <t>500 mL bottle</t>
        </is>
      </c>
      <c r="E319" s="29" t="n">
        <v>24</v>
      </c>
      <c r="F319" s="30" t="n"/>
      <c r="G319" s="31">
        <f>IF(AND(ISNUMBER($F319),ISNUMBER($E319),$E319&lt;&gt;0),$F319/$E319,"")</f>
        <v/>
      </c>
      <c r="H319" s="31">
        <f>IF(AND(ISNUMBER($F319),ISNUMBER($AL319),ISNUMBER($E319),($AL319*$E319)&lt;&gt;0),$F319/($AL319*$E319)*100,"")</f>
        <v/>
      </c>
      <c r="I319" s="32" t="n"/>
      <c r="J319" s="33" t="n"/>
      <c r="K319" s="31">
        <f>IF(AND(ISNUMBER($F319),ISNUMBER($J319)),$F319*(1-$J319),"")</f>
        <v/>
      </c>
      <c r="L319" s="32" t="n"/>
      <c r="M319" s="32" t="n"/>
      <c r="N319" s="31">
        <f>IF(ISNUMBER($F319),($F319-IF(ISNUMBER($AM319),$AM319,0))*(1-IF(ISNUMBER($J319),$J319,0)),"")</f>
        <v/>
      </c>
      <c r="O319" s="15" t="inlineStr">
        <is>
          <t>Tropical Coconut</t>
        </is>
      </c>
      <c r="P319" s="29" t="n">
        <v>0</v>
      </c>
      <c r="Q319" s="29" t="n">
        <v>120</v>
      </c>
      <c r="R319" s="15" t="inlineStr">
        <is>
          <t>Not listed</t>
        </is>
      </c>
      <c r="S319" s="29" t="n">
        <v>1</v>
      </c>
      <c r="T319" s="29" t="n">
        <v>70</v>
      </c>
      <c r="U319" s="15" t="inlineStr">
        <is>
          <t>Sucralose + acesulfame-K</t>
        </is>
      </c>
      <c r="V319" s="15" t="inlineStr">
        <is>
          <t>15 g whey protein isolate, electrolytes, low calorie</t>
        </is>
      </c>
      <c r="W319" s="32" t="n"/>
      <c r="X319" s="32" t="n"/>
      <c r="Y319" s="32" t="n"/>
      <c r="Z319" s="32" t="n"/>
      <c r="AA319" s="15" t="inlineStr">
        <is>
          <t>Medium</t>
        </is>
      </c>
      <c r="AB319" s="15" t="inlineStr">
        <is>
          <t>Leading protein-water; fitness shoppers</t>
        </is>
      </c>
      <c r="AC319" s="15" t="inlineStr">
        <is>
          <t>15 g of protein in a light, clear water</t>
        </is>
      </c>
      <c r="AD319" s="15" t="inlineStr">
        <is>
          <t>Real protein dose without a heavy milkshake texture.</t>
        </is>
      </c>
      <c r="AE319" s="32" t="n"/>
      <c r="AF319" s="34">
        <f>IF(AND(ISNUMBER($P319),ISNUMBER($AL319),$AL319&lt;&gt;0),ROUND($P319/$AL319*100,1),"")</f>
        <v/>
      </c>
      <c r="AG319" s="35">
        <f>IF(AND(ISNUMBER($S319),ISNUMBER($AL319),$AL319&lt;&gt;0),ROUND($S319/$AL319*100,2),"")</f>
        <v/>
      </c>
      <c r="AH319" s="34">
        <f>IF(AND(ISNUMBER($Q319),ISNUMBER($AL319),$AL319&lt;&gt;0),ROUND($Q319/$AL319*100,1),"")</f>
        <v/>
      </c>
      <c r="AI319" s="29">
        <f>IF(ISNUMBER($S319),IF($S319&lt;=1,"Yes","No"),"n/a")</f>
        <v/>
      </c>
      <c r="AJ319" s="29">
        <f>IF(ISNUMBER($S319),ROUND(MAX(0,MIN(100,100-$S319*2.5-IF(ISNUMBER($T319),$T319,0)*0.12+IF($S319&lt;=1,12,0))),0),"")</f>
        <v/>
      </c>
      <c r="AK319" s="29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29" t="n">
        <v>500</v>
      </c>
      <c r="AM319" s="30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Protein2o</t>
        </is>
      </c>
      <c r="B320" s="15" t="inlineStr">
        <is>
          <t>Protein2o Protein Infused Water | Peach Mango | single 500mL</t>
        </is>
      </c>
      <c r="C320" s="15" t="inlineStr">
        <is>
          <t>3) Functional beverage (still/sparkling)</t>
        </is>
      </c>
      <c r="D320" s="15" t="inlineStr">
        <is>
          <t>500 mL bottle</t>
        </is>
      </c>
      <c r="E320" s="29" t="n">
        <v>1</v>
      </c>
      <c r="F320" s="30" t="n"/>
      <c r="G320" s="31">
        <f>IF(AND(ISNUMBER($F320),ISNUMBER($E320),$E320&lt;&gt;0),$F320/$E320,"")</f>
        <v/>
      </c>
      <c r="H320" s="31">
        <f>IF(AND(ISNUMBER($F320),ISNUMBER($AL320),ISNUMBER($E320),($AL320*$E320)&lt;&gt;0),$F320/($AL320*$E320)*100,"")</f>
        <v/>
      </c>
      <c r="I320" s="32" t="n"/>
      <c r="J320" s="33" t="n"/>
      <c r="K320" s="31">
        <f>IF(AND(ISNUMBER($F320),ISNUMBER($J320)),$F320*(1-$J320),"")</f>
        <v/>
      </c>
      <c r="L320" s="32" t="n"/>
      <c r="M320" s="32" t="n"/>
      <c r="N320" s="31">
        <f>IF(ISNUMBER($F320),($F320-IF(ISNUMBER($AM320),$AM320,0))*(1-IF(ISNUMBER($J320),$J320,0)),"")</f>
        <v/>
      </c>
      <c r="O320" s="15" t="inlineStr">
        <is>
          <t>Peach Mango</t>
        </is>
      </c>
      <c r="P320" s="29" t="n">
        <v>0</v>
      </c>
      <c r="Q320" s="29" t="n">
        <v>120</v>
      </c>
      <c r="R320" s="15" t="inlineStr">
        <is>
          <t>Not listed</t>
        </is>
      </c>
      <c r="S320" s="29" t="n">
        <v>1</v>
      </c>
      <c r="T320" s="29" t="n">
        <v>70</v>
      </c>
      <c r="U320" s="15" t="inlineStr">
        <is>
          <t>Sucralose + acesulfame-K</t>
        </is>
      </c>
      <c r="V320" s="15" t="inlineStr">
        <is>
          <t>15 g whey protein isolate, electrolytes, low calorie</t>
        </is>
      </c>
      <c r="W320" s="32" t="n"/>
      <c r="X320" s="32" t="n"/>
      <c r="Y320" s="32" t="n"/>
      <c r="Z320" s="32" t="n"/>
      <c r="AA320" s="15" t="inlineStr">
        <is>
          <t>Medium</t>
        </is>
      </c>
      <c r="AB320" s="15" t="inlineStr">
        <is>
          <t>Leading protein-water; fitness shoppers</t>
        </is>
      </c>
      <c r="AC320" s="15" t="inlineStr">
        <is>
          <t>15 g of protein in a light, clear water</t>
        </is>
      </c>
      <c r="AD320" s="15" t="inlineStr">
        <is>
          <t>Real protein dose without a heavy milkshake texture.</t>
        </is>
      </c>
      <c r="AE320" s="32" t="n"/>
      <c r="AF320" s="34">
        <f>IF(AND(ISNUMBER($P320),ISNUMBER($AL320),$AL320&lt;&gt;0),ROUND($P320/$AL320*100,1),"")</f>
        <v/>
      </c>
      <c r="AG320" s="35">
        <f>IF(AND(ISNUMBER($S320),ISNUMBER($AL320),$AL320&lt;&gt;0),ROUND($S320/$AL320*100,2),"")</f>
        <v/>
      </c>
      <c r="AH320" s="34">
        <f>IF(AND(ISNUMBER($Q320),ISNUMBER($AL320),$AL320&lt;&gt;0),ROUND($Q320/$AL320*100,1),"")</f>
        <v/>
      </c>
      <c r="AI320" s="29">
        <f>IF(ISNUMBER($S320),IF($S320&lt;=1,"Yes","No"),"n/a")</f>
        <v/>
      </c>
      <c r="AJ320" s="29">
        <f>IF(ISNUMBER($S320),ROUND(MAX(0,MIN(100,100-$S320*2.5-IF(ISNUMBER($T320),$T320,0)*0.12+IF($S320&lt;=1,12,0))),0),"")</f>
        <v/>
      </c>
      <c r="AK320" s="29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29" t="n">
        <v>500</v>
      </c>
      <c r="AM320" s="30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Protein2o</t>
        </is>
      </c>
      <c r="B321" s="15" t="inlineStr">
        <is>
          <t>Protein2o Protein Infused Water | Peach Mango | 8-pack 500mL</t>
        </is>
      </c>
      <c r="C321" s="15" t="inlineStr">
        <is>
          <t>3) Functional beverage (still/sparkling)</t>
        </is>
      </c>
      <c r="D321" s="15" t="inlineStr">
        <is>
          <t>500 mL bottle</t>
        </is>
      </c>
      <c r="E321" s="29" t="n">
        <v>8</v>
      </c>
      <c r="F321" s="30" t="n"/>
      <c r="G321" s="31">
        <f>IF(AND(ISNUMBER($F321),ISNUMBER($E321),$E321&lt;&gt;0),$F321/$E321,"")</f>
        <v/>
      </c>
      <c r="H321" s="31">
        <f>IF(AND(ISNUMBER($F321),ISNUMBER($AL321),ISNUMBER($E321),($AL321*$E321)&lt;&gt;0),$F321/($AL321*$E321)*100,"")</f>
        <v/>
      </c>
      <c r="I321" s="32" t="n"/>
      <c r="J321" s="33" t="n"/>
      <c r="K321" s="31">
        <f>IF(AND(ISNUMBER($F321),ISNUMBER($J321)),$F321*(1-$J321),"")</f>
        <v/>
      </c>
      <c r="L321" s="32" t="n"/>
      <c r="M321" s="32" t="n"/>
      <c r="N321" s="31">
        <f>IF(ISNUMBER($F321),($F321-IF(ISNUMBER($AM321),$AM321,0))*(1-IF(ISNUMBER($J321),$J321,0)),"")</f>
        <v/>
      </c>
      <c r="O321" s="15" t="inlineStr">
        <is>
          <t>Peach Mango</t>
        </is>
      </c>
      <c r="P321" s="29" t="n">
        <v>0</v>
      </c>
      <c r="Q321" s="29" t="n">
        <v>120</v>
      </c>
      <c r="R321" s="15" t="inlineStr">
        <is>
          <t>Not listed</t>
        </is>
      </c>
      <c r="S321" s="29" t="n">
        <v>1</v>
      </c>
      <c r="T321" s="29" t="n">
        <v>70</v>
      </c>
      <c r="U321" s="15" t="inlineStr">
        <is>
          <t>Sucralose + acesulfame-K</t>
        </is>
      </c>
      <c r="V321" s="15" t="inlineStr">
        <is>
          <t>15 g whey protein isolate, electrolytes, low calorie</t>
        </is>
      </c>
      <c r="W321" s="32" t="n"/>
      <c r="X321" s="32" t="n"/>
      <c r="Y321" s="32" t="n"/>
      <c r="Z321" s="32" t="n"/>
      <c r="AA321" s="15" t="inlineStr">
        <is>
          <t>Medium</t>
        </is>
      </c>
      <c r="AB321" s="15" t="inlineStr">
        <is>
          <t>Leading protein-water; fitness shoppers</t>
        </is>
      </c>
      <c r="AC321" s="15" t="inlineStr">
        <is>
          <t>15 g of protein in a light, clear water</t>
        </is>
      </c>
      <c r="AD321" s="15" t="inlineStr">
        <is>
          <t>Real protein dose without a heavy milkshake texture.</t>
        </is>
      </c>
      <c r="AE321" s="32" t="n"/>
      <c r="AF321" s="34">
        <f>IF(AND(ISNUMBER($P321),ISNUMBER($AL321),$AL321&lt;&gt;0),ROUND($P321/$AL321*100,1),"")</f>
        <v/>
      </c>
      <c r="AG321" s="35">
        <f>IF(AND(ISNUMBER($S321),ISNUMBER($AL321),$AL321&lt;&gt;0),ROUND($S321/$AL321*100,2),"")</f>
        <v/>
      </c>
      <c r="AH321" s="34">
        <f>IF(AND(ISNUMBER($Q321),ISNUMBER($AL321),$AL321&lt;&gt;0),ROUND($Q321/$AL321*100,1),"")</f>
        <v/>
      </c>
      <c r="AI321" s="29">
        <f>IF(ISNUMBER($S321),IF($S321&lt;=1,"Yes","No"),"n/a")</f>
        <v/>
      </c>
      <c r="AJ321" s="29">
        <f>IF(ISNUMBER($S321),ROUND(MAX(0,MIN(100,100-$S321*2.5-IF(ISNUMBER($T321),$T321,0)*0.12+IF($S321&lt;=1,12,0))),0),"")</f>
        <v/>
      </c>
      <c r="AK321" s="29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29" t="n">
        <v>500</v>
      </c>
      <c r="AM321" s="30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Protein2o</t>
        </is>
      </c>
      <c r="B322" s="15" t="inlineStr">
        <is>
          <t>Protein2o Protein Infused Water | Peach Mango | 12-pack 500mL</t>
        </is>
      </c>
      <c r="C322" s="15" t="inlineStr">
        <is>
          <t>3) Functional beverage (still/sparkling)</t>
        </is>
      </c>
      <c r="D322" s="15" t="inlineStr">
        <is>
          <t>500 mL bottle</t>
        </is>
      </c>
      <c r="E322" s="29" t="n">
        <v>12</v>
      </c>
      <c r="F322" s="30" t="n"/>
      <c r="G322" s="31">
        <f>IF(AND(ISNUMBER($F322),ISNUMBER($E322),$E322&lt;&gt;0),$F322/$E322,"")</f>
        <v/>
      </c>
      <c r="H322" s="31">
        <f>IF(AND(ISNUMBER($F322),ISNUMBER($AL322),ISNUMBER($E322),($AL322*$E322)&lt;&gt;0),$F322/($AL322*$E322)*100,"")</f>
        <v/>
      </c>
      <c r="I322" s="32" t="n"/>
      <c r="J322" s="33" t="n"/>
      <c r="K322" s="31">
        <f>IF(AND(ISNUMBER($F322),ISNUMBER($J322)),$F322*(1-$J322),"")</f>
        <v/>
      </c>
      <c r="L322" s="32" t="n"/>
      <c r="M322" s="32" t="n"/>
      <c r="N322" s="31">
        <f>IF(ISNUMBER($F322),($F322-IF(ISNUMBER($AM322),$AM322,0))*(1-IF(ISNUMBER($J322),$J322,0)),"")</f>
        <v/>
      </c>
      <c r="O322" s="15" t="inlineStr">
        <is>
          <t>Peach Mango</t>
        </is>
      </c>
      <c r="P322" s="29" t="n">
        <v>0</v>
      </c>
      <c r="Q322" s="29" t="n">
        <v>120</v>
      </c>
      <c r="R322" s="15" t="inlineStr">
        <is>
          <t>Not listed</t>
        </is>
      </c>
      <c r="S322" s="29" t="n">
        <v>1</v>
      </c>
      <c r="T322" s="29" t="n">
        <v>70</v>
      </c>
      <c r="U322" s="15" t="inlineStr">
        <is>
          <t>Sucralose + acesulfame-K</t>
        </is>
      </c>
      <c r="V322" s="15" t="inlineStr">
        <is>
          <t>15 g whey protein isolate, electrolytes, low calorie</t>
        </is>
      </c>
      <c r="W322" s="32" t="n"/>
      <c r="X322" s="32" t="n"/>
      <c r="Y322" s="32" t="n"/>
      <c r="Z322" s="32" t="n"/>
      <c r="AA322" s="15" t="inlineStr">
        <is>
          <t>Medium</t>
        </is>
      </c>
      <c r="AB322" s="15" t="inlineStr">
        <is>
          <t>Leading protein-water; fitness shoppers</t>
        </is>
      </c>
      <c r="AC322" s="15" t="inlineStr">
        <is>
          <t>15 g of protein in a light, clear water</t>
        </is>
      </c>
      <c r="AD322" s="15" t="inlineStr">
        <is>
          <t>Real protein dose without a heavy milkshake texture.</t>
        </is>
      </c>
      <c r="AE322" s="32" t="n"/>
      <c r="AF322" s="34">
        <f>IF(AND(ISNUMBER($P322),ISNUMBER($AL322),$AL322&lt;&gt;0),ROUND($P322/$AL322*100,1),"")</f>
        <v/>
      </c>
      <c r="AG322" s="35">
        <f>IF(AND(ISNUMBER($S322),ISNUMBER($AL322),$AL322&lt;&gt;0),ROUND($S322/$AL322*100,2),"")</f>
        <v/>
      </c>
      <c r="AH322" s="34">
        <f>IF(AND(ISNUMBER($Q322),ISNUMBER($AL322),$AL322&lt;&gt;0),ROUND($Q322/$AL322*100,1),"")</f>
        <v/>
      </c>
      <c r="AI322" s="29">
        <f>IF(ISNUMBER($S322),IF($S322&lt;=1,"Yes","No"),"n/a")</f>
        <v/>
      </c>
      <c r="AJ322" s="29">
        <f>IF(ISNUMBER($S322),ROUND(MAX(0,MIN(100,100-$S322*2.5-IF(ISNUMBER($T322),$T322,0)*0.12+IF($S322&lt;=1,12,0))),0),"")</f>
        <v/>
      </c>
      <c r="AK322" s="29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29" t="n">
        <v>500</v>
      </c>
      <c r="AM322" s="30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Protein2o</t>
        </is>
      </c>
      <c r="B323" s="15" t="inlineStr">
        <is>
          <t>Protein2o Protein Infused Water | Peach Mango | 18-pack 500mL</t>
        </is>
      </c>
      <c r="C323" s="15" t="inlineStr">
        <is>
          <t>3) Functional beverage (still/sparkling)</t>
        </is>
      </c>
      <c r="D323" s="15" t="inlineStr">
        <is>
          <t>500 mL bottle</t>
        </is>
      </c>
      <c r="E323" s="29" t="n">
        <v>18</v>
      </c>
      <c r="F323" s="30" t="n"/>
      <c r="G323" s="31">
        <f>IF(AND(ISNUMBER($F323),ISNUMBER($E323),$E323&lt;&gt;0),$F323/$E323,"")</f>
        <v/>
      </c>
      <c r="H323" s="31">
        <f>IF(AND(ISNUMBER($F323),ISNUMBER($AL323),ISNUMBER($E323),($AL323*$E323)&lt;&gt;0),$F323/($AL323*$E323)*100,"")</f>
        <v/>
      </c>
      <c r="I323" s="32" t="n"/>
      <c r="J323" s="33" t="n"/>
      <c r="K323" s="31">
        <f>IF(AND(ISNUMBER($F323),ISNUMBER($J323)),$F323*(1-$J323),"")</f>
        <v/>
      </c>
      <c r="L323" s="32" t="n"/>
      <c r="M323" s="32" t="n"/>
      <c r="N323" s="31">
        <f>IF(ISNUMBER($F323),($F323-IF(ISNUMBER($AM323),$AM323,0))*(1-IF(ISNUMBER($J323),$J323,0)),"")</f>
        <v/>
      </c>
      <c r="O323" s="15" t="inlineStr">
        <is>
          <t>Peach Mango</t>
        </is>
      </c>
      <c r="P323" s="29" t="n">
        <v>0</v>
      </c>
      <c r="Q323" s="29" t="n">
        <v>120</v>
      </c>
      <c r="R323" s="15" t="inlineStr">
        <is>
          <t>Not listed</t>
        </is>
      </c>
      <c r="S323" s="29" t="n">
        <v>1</v>
      </c>
      <c r="T323" s="29" t="n">
        <v>70</v>
      </c>
      <c r="U323" s="15" t="inlineStr">
        <is>
          <t>Sucralose + acesulfame-K</t>
        </is>
      </c>
      <c r="V323" s="15" t="inlineStr">
        <is>
          <t>15 g whey protein isolate, electrolytes, low calorie</t>
        </is>
      </c>
      <c r="W323" s="32" t="n"/>
      <c r="X323" s="32" t="n"/>
      <c r="Y323" s="32" t="n"/>
      <c r="Z323" s="32" t="n"/>
      <c r="AA323" s="15" t="inlineStr">
        <is>
          <t>Medium</t>
        </is>
      </c>
      <c r="AB323" s="15" t="inlineStr">
        <is>
          <t>Leading protein-water; fitness shoppers</t>
        </is>
      </c>
      <c r="AC323" s="15" t="inlineStr">
        <is>
          <t>15 g of protein in a light, clear water</t>
        </is>
      </c>
      <c r="AD323" s="15" t="inlineStr">
        <is>
          <t>Real protein dose without a heavy milkshake texture.</t>
        </is>
      </c>
      <c r="AE323" s="32" t="n"/>
      <c r="AF323" s="34">
        <f>IF(AND(ISNUMBER($P323),ISNUMBER($AL323),$AL323&lt;&gt;0),ROUND($P323/$AL323*100,1),"")</f>
        <v/>
      </c>
      <c r="AG323" s="35">
        <f>IF(AND(ISNUMBER($S323),ISNUMBER($AL323),$AL323&lt;&gt;0),ROUND($S323/$AL323*100,2),"")</f>
        <v/>
      </c>
      <c r="AH323" s="34">
        <f>IF(AND(ISNUMBER($Q323),ISNUMBER($AL323),$AL323&lt;&gt;0),ROUND($Q323/$AL323*100,1),"")</f>
        <v/>
      </c>
      <c r="AI323" s="29">
        <f>IF(ISNUMBER($S323),IF($S323&lt;=1,"Yes","No"),"n/a")</f>
        <v/>
      </c>
      <c r="AJ323" s="29">
        <f>IF(ISNUMBER($S323),ROUND(MAX(0,MIN(100,100-$S323*2.5-IF(ISNUMBER($T323),$T323,0)*0.12+IF($S323&lt;=1,12,0))),0),"")</f>
        <v/>
      </c>
      <c r="AK323" s="29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29" t="n">
        <v>500</v>
      </c>
      <c r="AM323" s="30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Protein2o</t>
        </is>
      </c>
      <c r="B324" s="15" t="inlineStr">
        <is>
          <t>Protein2o Protein Infused Water | Peach Mango | 24-pack 500mL</t>
        </is>
      </c>
      <c r="C324" s="15" t="inlineStr">
        <is>
          <t>3) Functional beverage (still/sparkling)</t>
        </is>
      </c>
      <c r="D324" s="15" t="inlineStr">
        <is>
          <t>500 mL bottle</t>
        </is>
      </c>
      <c r="E324" s="29" t="n">
        <v>24</v>
      </c>
      <c r="F324" s="30" t="n"/>
      <c r="G324" s="31">
        <f>IF(AND(ISNUMBER($F324),ISNUMBER($E324),$E324&lt;&gt;0),$F324/$E324,"")</f>
        <v/>
      </c>
      <c r="H324" s="31">
        <f>IF(AND(ISNUMBER($F324),ISNUMBER($AL324),ISNUMBER($E324),($AL324*$E324)&lt;&gt;0),$F324/($AL324*$E324)*100,"")</f>
        <v/>
      </c>
      <c r="I324" s="32" t="n"/>
      <c r="J324" s="33" t="n"/>
      <c r="K324" s="31">
        <f>IF(AND(ISNUMBER($F324),ISNUMBER($J324)),$F324*(1-$J324),"")</f>
        <v/>
      </c>
      <c r="L324" s="32" t="n"/>
      <c r="M324" s="32" t="n"/>
      <c r="N324" s="31">
        <f>IF(ISNUMBER($F324),($F324-IF(ISNUMBER($AM324),$AM324,0))*(1-IF(ISNUMBER($J324),$J324,0)),"")</f>
        <v/>
      </c>
      <c r="O324" s="15" t="inlineStr">
        <is>
          <t>Peach Mango</t>
        </is>
      </c>
      <c r="P324" s="29" t="n">
        <v>0</v>
      </c>
      <c r="Q324" s="29" t="n">
        <v>120</v>
      </c>
      <c r="R324" s="15" t="inlineStr">
        <is>
          <t>Not listed</t>
        </is>
      </c>
      <c r="S324" s="29" t="n">
        <v>1</v>
      </c>
      <c r="T324" s="29" t="n">
        <v>70</v>
      </c>
      <c r="U324" s="15" t="inlineStr">
        <is>
          <t>Sucralose + acesulfame-K</t>
        </is>
      </c>
      <c r="V324" s="15" t="inlineStr">
        <is>
          <t>15 g whey protein isolate, electrolytes, low calorie</t>
        </is>
      </c>
      <c r="W324" s="32" t="n"/>
      <c r="X324" s="32" t="n"/>
      <c r="Y324" s="32" t="n"/>
      <c r="Z324" s="32" t="n"/>
      <c r="AA324" s="15" t="inlineStr">
        <is>
          <t>Medium</t>
        </is>
      </c>
      <c r="AB324" s="15" t="inlineStr">
        <is>
          <t>Leading protein-water; fitness shoppers</t>
        </is>
      </c>
      <c r="AC324" s="15" t="inlineStr">
        <is>
          <t>15 g of protein in a light, clear water</t>
        </is>
      </c>
      <c r="AD324" s="15" t="inlineStr">
        <is>
          <t>Real protein dose without a heavy milkshake texture.</t>
        </is>
      </c>
      <c r="AE324" s="32" t="n"/>
      <c r="AF324" s="34">
        <f>IF(AND(ISNUMBER($P324),ISNUMBER($AL324),$AL324&lt;&gt;0),ROUND($P324/$AL324*100,1),"")</f>
        <v/>
      </c>
      <c r="AG324" s="35">
        <f>IF(AND(ISNUMBER($S324),ISNUMBER($AL324),$AL324&lt;&gt;0),ROUND($S324/$AL324*100,2),"")</f>
        <v/>
      </c>
      <c r="AH324" s="34">
        <f>IF(AND(ISNUMBER($Q324),ISNUMBER($AL324),$AL324&lt;&gt;0),ROUND($Q324/$AL324*100,1),"")</f>
        <v/>
      </c>
      <c r="AI324" s="29">
        <f>IF(ISNUMBER($S324),IF($S324&lt;=1,"Yes","No"),"n/a")</f>
        <v/>
      </c>
      <c r="AJ324" s="29">
        <f>IF(ISNUMBER($S324),ROUND(MAX(0,MIN(100,100-$S324*2.5-IF(ISNUMBER($T324),$T324,0)*0.12+IF($S324&lt;=1,12,0))),0),"")</f>
        <v/>
      </c>
      <c r="AK324" s="29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29" t="n">
        <v>500</v>
      </c>
      <c r="AM324" s="30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Protein2o</t>
        </is>
      </c>
      <c r="B325" s="15" t="inlineStr">
        <is>
          <t>Protein2o Protein Infused Water | Blueberry Raspberry | single 500mL</t>
        </is>
      </c>
      <c r="C325" s="15" t="inlineStr">
        <is>
          <t>3) Functional beverage (still/sparkling)</t>
        </is>
      </c>
      <c r="D325" s="15" t="inlineStr">
        <is>
          <t>500 mL bottle</t>
        </is>
      </c>
      <c r="E325" s="29" t="n">
        <v>1</v>
      </c>
      <c r="F325" s="30" t="n"/>
      <c r="G325" s="31">
        <f>IF(AND(ISNUMBER($F325),ISNUMBER($E325),$E325&lt;&gt;0),$F325/$E325,"")</f>
        <v/>
      </c>
      <c r="H325" s="31">
        <f>IF(AND(ISNUMBER($F325),ISNUMBER($AL325),ISNUMBER($E325),($AL325*$E325)&lt;&gt;0),$F325/($AL325*$E325)*100,"")</f>
        <v/>
      </c>
      <c r="I325" s="32" t="n"/>
      <c r="J325" s="33" t="n"/>
      <c r="K325" s="31">
        <f>IF(AND(ISNUMBER($F325),ISNUMBER($J325)),$F325*(1-$J325),"")</f>
        <v/>
      </c>
      <c r="L325" s="32" t="n"/>
      <c r="M325" s="32" t="n"/>
      <c r="N325" s="31">
        <f>IF(ISNUMBER($F325),($F325-IF(ISNUMBER($AM325),$AM325,0))*(1-IF(ISNUMBER($J325),$J325,0)),"")</f>
        <v/>
      </c>
      <c r="O325" s="15" t="inlineStr">
        <is>
          <t>Blueberry Raspberry</t>
        </is>
      </c>
      <c r="P325" s="29" t="n">
        <v>0</v>
      </c>
      <c r="Q325" s="29" t="n">
        <v>120</v>
      </c>
      <c r="R325" s="15" t="inlineStr">
        <is>
          <t>Not listed</t>
        </is>
      </c>
      <c r="S325" s="29" t="n">
        <v>1</v>
      </c>
      <c r="T325" s="29" t="n">
        <v>70</v>
      </c>
      <c r="U325" s="15" t="inlineStr">
        <is>
          <t>Sucralose + acesulfame-K</t>
        </is>
      </c>
      <c r="V325" s="15" t="inlineStr">
        <is>
          <t>15 g whey protein isolate, electrolytes, low calorie</t>
        </is>
      </c>
      <c r="W325" s="32" t="n"/>
      <c r="X325" s="32" t="n"/>
      <c r="Y325" s="32" t="n"/>
      <c r="Z325" s="32" t="n"/>
      <c r="AA325" s="15" t="inlineStr">
        <is>
          <t>Medium</t>
        </is>
      </c>
      <c r="AB325" s="15" t="inlineStr">
        <is>
          <t>Leading protein-water; fitness shoppers</t>
        </is>
      </c>
      <c r="AC325" s="15" t="inlineStr">
        <is>
          <t>15 g of protein in a light, clear water</t>
        </is>
      </c>
      <c r="AD325" s="15" t="inlineStr">
        <is>
          <t>Real protein dose without a heavy milkshake texture.</t>
        </is>
      </c>
      <c r="AE325" s="32" t="n"/>
      <c r="AF325" s="34">
        <f>IF(AND(ISNUMBER($P325),ISNUMBER($AL325),$AL325&lt;&gt;0),ROUND($P325/$AL325*100,1),"")</f>
        <v/>
      </c>
      <c r="AG325" s="35">
        <f>IF(AND(ISNUMBER($S325),ISNUMBER($AL325),$AL325&lt;&gt;0),ROUND($S325/$AL325*100,2),"")</f>
        <v/>
      </c>
      <c r="AH325" s="34">
        <f>IF(AND(ISNUMBER($Q325),ISNUMBER($AL325),$AL325&lt;&gt;0),ROUND($Q325/$AL325*100,1),"")</f>
        <v/>
      </c>
      <c r="AI325" s="29">
        <f>IF(ISNUMBER($S325),IF($S325&lt;=1,"Yes","No"),"n/a")</f>
        <v/>
      </c>
      <c r="AJ325" s="29">
        <f>IF(ISNUMBER($S325),ROUND(MAX(0,MIN(100,100-$S325*2.5-IF(ISNUMBER($T325),$T325,0)*0.12+IF($S325&lt;=1,12,0))),0),"")</f>
        <v/>
      </c>
      <c r="AK325" s="29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29" t="n">
        <v>500</v>
      </c>
      <c r="AM325" s="30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Protein2o</t>
        </is>
      </c>
      <c r="B326" s="15" t="inlineStr">
        <is>
          <t>Protein2o Protein Infused Water | Blueberry Raspberry | 8-pack 500mL</t>
        </is>
      </c>
      <c r="C326" s="15" t="inlineStr">
        <is>
          <t>3) Functional beverage (still/sparkling)</t>
        </is>
      </c>
      <c r="D326" s="15" t="inlineStr">
        <is>
          <t>500 mL bottle</t>
        </is>
      </c>
      <c r="E326" s="29" t="n">
        <v>8</v>
      </c>
      <c r="F326" s="30" t="n"/>
      <c r="G326" s="31">
        <f>IF(AND(ISNUMBER($F326),ISNUMBER($E326),$E326&lt;&gt;0),$F326/$E326,"")</f>
        <v/>
      </c>
      <c r="H326" s="31">
        <f>IF(AND(ISNUMBER($F326),ISNUMBER($AL326),ISNUMBER($E326),($AL326*$E326)&lt;&gt;0),$F326/($AL326*$E326)*100,"")</f>
        <v/>
      </c>
      <c r="I326" s="32" t="n"/>
      <c r="J326" s="33" t="n"/>
      <c r="K326" s="31">
        <f>IF(AND(ISNUMBER($F326),ISNUMBER($J326)),$F326*(1-$J326),"")</f>
        <v/>
      </c>
      <c r="L326" s="32" t="n"/>
      <c r="M326" s="32" t="n"/>
      <c r="N326" s="31">
        <f>IF(ISNUMBER($F326),($F326-IF(ISNUMBER($AM326),$AM326,0))*(1-IF(ISNUMBER($J326),$J326,0)),"")</f>
        <v/>
      </c>
      <c r="O326" s="15" t="inlineStr">
        <is>
          <t>Blueberry Raspberry</t>
        </is>
      </c>
      <c r="P326" s="29" t="n">
        <v>0</v>
      </c>
      <c r="Q326" s="29" t="n">
        <v>120</v>
      </c>
      <c r="R326" s="15" t="inlineStr">
        <is>
          <t>Not listed</t>
        </is>
      </c>
      <c r="S326" s="29" t="n">
        <v>1</v>
      </c>
      <c r="T326" s="29" t="n">
        <v>70</v>
      </c>
      <c r="U326" s="15" t="inlineStr">
        <is>
          <t>Sucralose + acesulfame-K</t>
        </is>
      </c>
      <c r="V326" s="15" t="inlineStr">
        <is>
          <t>15 g whey protein isolate, electrolytes, low calorie</t>
        </is>
      </c>
      <c r="W326" s="32" t="n"/>
      <c r="X326" s="32" t="n"/>
      <c r="Y326" s="32" t="n"/>
      <c r="Z326" s="32" t="n"/>
      <c r="AA326" s="15" t="inlineStr">
        <is>
          <t>Medium</t>
        </is>
      </c>
      <c r="AB326" s="15" t="inlineStr">
        <is>
          <t>Leading protein-water; fitness shoppers</t>
        </is>
      </c>
      <c r="AC326" s="15" t="inlineStr">
        <is>
          <t>15 g of protein in a light, clear water</t>
        </is>
      </c>
      <c r="AD326" s="15" t="inlineStr">
        <is>
          <t>Real protein dose without a heavy milkshake texture.</t>
        </is>
      </c>
      <c r="AE326" s="32" t="n"/>
      <c r="AF326" s="34">
        <f>IF(AND(ISNUMBER($P326),ISNUMBER($AL326),$AL326&lt;&gt;0),ROUND($P326/$AL326*100,1),"")</f>
        <v/>
      </c>
      <c r="AG326" s="35">
        <f>IF(AND(ISNUMBER($S326),ISNUMBER($AL326),$AL326&lt;&gt;0),ROUND($S326/$AL326*100,2),"")</f>
        <v/>
      </c>
      <c r="AH326" s="34">
        <f>IF(AND(ISNUMBER($Q326),ISNUMBER($AL326),$AL326&lt;&gt;0),ROUND($Q326/$AL326*100,1),"")</f>
        <v/>
      </c>
      <c r="AI326" s="29">
        <f>IF(ISNUMBER($S326),IF($S326&lt;=1,"Yes","No"),"n/a")</f>
        <v/>
      </c>
      <c r="AJ326" s="29">
        <f>IF(ISNUMBER($S326),ROUND(MAX(0,MIN(100,100-$S326*2.5-IF(ISNUMBER($T326),$T326,0)*0.12+IF($S326&lt;=1,12,0))),0),"")</f>
        <v/>
      </c>
      <c r="AK326" s="29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29" t="n">
        <v>500</v>
      </c>
      <c r="AM326" s="30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Protein2o</t>
        </is>
      </c>
      <c r="B327" s="15" t="inlineStr">
        <is>
          <t>Protein2o Protein Infused Water | Blueberry Raspberry | 12-pack 500mL</t>
        </is>
      </c>
      <c r="C327" s="15" t="inlineStr">
        <is>
          <t>3) Functional beverage (still/sparkling)</t>
        </is>
      </c>
      <c r="D327" s="15" t="inlineStr">
        <is>
          <t>500 mL bottle</t>
        </is>
      </c>
      <c r="E327" s="29" t="n">
        <v>12</v>
      </c>
      <c r="F327" s="30" t="n"/>
      <c r="G327" s="31">
        <f>IF(AND(ISNUMBER($F327),ISNUMBER($E327),$E327&lt;&gt;0),$F327/$E327,"")</f>
        <v/>
      </c>
      <c r="H327" s="31">
        <f>IF(AND(ISNUMBER($F327),ISNUMBER($AL327),ISNUMBER($E327),($AL327*$E327)&lt;&gt;0),$F327/($AL327*$E327)*100,"")</f>
        <v/>
      </c>
      <c r="I327" s="32" t="n"/>
      <c r="J327" s="33" t="n"/>
      <c r="K327" s="31">
        <f>IF(AND(ISNUMBER($F327),ISNUMBER($J327)),$F327*(1-$J327),"")</f>
        <v/>
      </c>
      <c r="L327" s="32" t="n"/>
      <c r="M327" s="32" t="n"/>
      <c r="N327" s="31">
        <f>IF(ISNUMBER($F327),($F327-IF(ISNUMBER($AM327),$AM327,0))*(1-IF(ISNUMBER($J327),$J327,0)),"")</f>
        <v/>
      </c>
      <c r="O327" s="15" t="inlineStr">
        <is>
          <t>Blueberry Raspberry</t>
        </is>
      </c>
      <c r="P327" s="29" t="n">
        <v>0</v>
      </c>
      <c r="Q327" s="29" t="n">
        <v>120</v>
      </c>
      <c r="R327" s="15" t="inlineStr">
        <is>
          <t>Not listed</t>
        </is>
      </c>
      <c r="S327" s="29" t="n">
        <v>1</v>
      </c>
      <c r="T327" s="29" t="n">
        <v>70</v>
      </c>
      <c r="U327" s="15" t="inlineStr">
        <is>
          <t>Sucralose + acesulfame-K</t>
        </is>
      </c>
      <c r="V327" s="15" t="inlineStr">
        <is>
          <t>15 g whey protein isolate, electrolytes, low calorie</t>
        </is>
      </c>
      <c r="W327" s="32" t="n"/>
      <c r="X327" s="32" t="n"/>
      <c r="Y327" s="32" t="n"/>
      <c r="Z327" s="32" t="n"/>
      <c r="AA327" s="15" t="inlineStr">
        <is>
          <t>Medium</t>
        </is>
      </c>
      <c r="AB327" s="15" t="inlineStr">
        <is>
          <t>Leading protein-water; fitness shoppers</t>
        </is>
      </c>
      <c r="AC327" s="15" t="inlineStr">
        <is>
          <t>15 g of protein in a light, clear water</t>
        </is>
      </c>
      <c r="AD327" s="15" t="inlineStr">
        <is>
          <t>Real protein dose without a heavy milkshake texture.</t>
        </is>
      </c>
      <c r="AE327" s="32" t="n"/>
      <c r="AF327" s="34">
        <f>IF(AND(ISNUMBER($P327),ISNUMBER($AL327),$AL327&lt;&gt;0),ROUND($P327/$AL327*100,1),"")</f>
        <v/>
      </c>
      <c r="AG327" s="35">
        <f>IF(AND(ISNUMBER($S327),ISNUMBER($AL327),$AL327&lt;&gt;0),ROUND($S327/$AL327*100,2),"")</f>
        <v/>
      </c>
      <c r="AH327" s="34">
        <f>IF(AND(ISNUMBER($Q327),ISNUMBER($AL327),$AL327&lt;&gt;0),ROUND($Q327/$AL327*100,1),"")</f>
        <v/>
      </c>
      <c r="AI327" s="29">
        <f>IF(ISNUMBER($S327),IF($S327&lt;=1,"Yes","No"),"n/a")</f>
        <v/>
      </c>
      <c r="AJ327" s="29">
        <f>IF(ISNUMBER($S327),ROUND(MAX(0,MIN(100,100-$S327*2.5-IF(ISNUMBER($T327),$T327,0)*0.12+IF($S327&lt;=1,12,0))),0),"")</f>
        <v/>
      </c>
      <c r="AK327" s="29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29" t="n">
        <v>500</v>
      </c>
      <c r="AM327" s="30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Protein2o</t>
        </is>
      </c>
      <c r="B328" s="15" t="inlineStr">
        <is>
          <t>Protein2o Protein Infused Water | Blueberry Raspberry | 18-pack 500mL</t>
        </is>
      </c>
      <c r="C328" s="15" t="inlineStr">
        <is>
          <t>3) Functional beverage (still/sparkling)</t>
        </is>
      </c>
      <c r="D328" s="15" t="inlineStr">
        <is>
          <t>500 mL bottle</t>
        </is>
      </c>
      <c r="E328" s="29" t="n">
        <v>18</v>
      </c>
      <c r="F328" s="30" t="n"/>
      <c r="G328" s="31">
        <f>IF(AND(ISNUMBER($F328),ISNUMBER($E328),$E328&lt;&gt;0),$F328/$E328,"")</f>
        <v/>
      </c>
      <c r="H328" s="31">
        <f>IF(AND(ISNUMBER($F328),ISNUMBER($AL328),ISNUMBER($E328),($AL328*$E328)&lt;&gt;0),$F328/($AL328*$E328)*100,"")</f>
        <v/>
      </c>
      <c r="I328" s="32" t="n"/>
      <c r="J328" s="33" t="n"/>
      <c r="K328" s="31">
        <f>IF(AND(ISNUMBER($F328),ISNUMBER($J328)),$F328*(1-$J328),"")</f>
        <v/>
      </c>
      <c r="L328" s="32" t="n"/>
      <c r="M328" s="32" t="n"/>
      <c r="N328" s="31">
        <f>IF(ISNUMBER($F328),($F328-IF(ISNUMBER($AM328),$AM328,0))*(1-IF(ISNUMBER($J328),$J328,0)),"")</f>
        <v/>
      </c>
      <c r="O328" s="15" t="inlineStr">
        <is>
          <t>Blueberry Raspberry</t>
        </is>
      </c>
      <c r="P328" s="29" t="n">
        <v>0</v>
      </c>
      <c r="Q328" s="29" t="n">
        <v>120</v>
      </c>
      <c r="R328" s="15" t="inlineStr">
        <is>
          <t>Not listed</t>
        </is>
      </c>
      <c r="S328" s="29" t="n">
        <v>1</v>
      </c>
      <c r="T328" s="29" t="n">
        <v>70</v>
      </c>
      <c r="U328" s="15" t="inlineStr">
        <is>
          <t>Sucralose + acesulfame-K</t>
        </is>
      </c>
      <c r="V328" s="15" t="inlineStr">
        <is>
          <t>15 g whey protein isolate, electrolytes, low calorie</t>
        </is>
      </c>
      <c r="W328" s="32" t="n"/>
      <c r="X328" s="32" t="n"/>
      <c r="Y328" s="32" t="n"/>
      <c r="Z328" s="32" t="n"/>
      <c r="AA328" s="15" t="inlineStr">
        <is>
          <t>Medium</t>
        </is>
      </c>
      <c r="AB328" s="15" t="inlineStr">
        <is>
          <t>Leading protein-water; fitness shoppers</t>
        </is>
      </c>
      <c r="AC328" s="15" t="inlineStr">
        <is>
          <t>15 g of protein in a light, clear water</t>
        </is>
      </c>
      <c r="AD328" s="15" t="inlineStr">
        <is>
          <t>Real protein dose without a heavy milkshake texture.</t>
        </is>
      </c>
      <c r="AE328" s="32" t="n"/>
      <c r="AF328" s="34">
        <f>IF(AND(ISNUMBER($P328),ISNUMBER($AL328),$AL328&lt;&gt;0),ROUND($P328/$AL328*100,1),"")</f>
        <v/>
      </c>
      <c r="AG328" s="35">
        <f>IF(AND(ISNUMBER($S328),ISNUMBER($AL328),$AL328&lt;&gt;0),ROUND($S328/$AL328*100,2),"")</f>
        <v/>
      </c>
      <c r="AH328" s="34">
        <f>IF(AND(ISNUMBER($Q328),ISNUMBER($AL328),$AL328&lt;&gt;0),ROUND($Q328/$AL328*100,1),"")</f>
        <v/>
      </c>
      <c r="AI328" s="29">
        <f>IF(ISNUMBER($S328),IF($S328&lt;=1,"Yes","No"),"n/a")</f>
        <v/>
      </c>
      <c r="AJ328" s="29">
        <f>IF(ISNUMBER($S328),ROUND(MAX(0,MIN(100,100-$S328*2.5-IF(ISNUMBER($T328),$T328,0)*0.12+IF($S328&lt;=1,12,0))),0),"")</f>
        <v/>
      </c>
      <c r="AK328" s="29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29" t="n">
        <v>500</v>
      </c>
      <c r="AM328" s="30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Protein2o</t>
        </is>
      </c>
      <c r="B329" s="15" t="inlineStr">
        <is>
          <t>Protein2o Protein Infused Water | Blueberry Raspberry | 24-pack 500mL</t>
        </is>
      </c>
      <c r="C329" s="15" t="inlineStr">
        <is>
          <t>3) Functional beverage (still/sparkling)</t>
        </is>
      </c>
      <c r="D329" s="15" t="inlineStr">
        <is>
          <t>500 mL bottle</t>
        </is>
      </c>
      <c r="E329" s="29" t="n">
        <v>24</v>
      </c>
      <c r="F329" s="30" t="n"/>
      <c r="G329" s="31">
        <f>IF(AND(ISNUMBER($F329),ISNUMBER($E329),$E329&lt;&gt;0),$F329/$E329,"")</f>
        <v/>
      </c>
      <c r="H329" s="31">
        <f>IF(AND(ISNUMBER($F329),ISNUMBER($AL329),ISNUMBER($E329),($AL329*$E329)&lt;&gt;0),$F329/($AL329*$E329)*100,"")</f>
        <v/>
      </c>
      <c r="I329" s="32" t="n"/>
      <c r="J329" s="33" t="n"/>
      <c r="K329" s="31">
        <f>IF(AND(ISNUMBER($F329),ISNUMBER($J329)),$F329*(1-$J329),"")</f>
        <v/>
      </c>
      <c r="L329" s="32" t="n"/>
      <c r="M329" s="32" t="n"/>
      <c r="N329" s="31">
        <f>IF(ISNUMBER($F329),($F329-IF(ISNUMBER($AM329),$AM329,0))*(1-IF(ISNUMBER($J329),$J329,0)),"")</f>
        <v/>
      </c>
      <c r="O329" s="15" t="inlineStr">
        <is>
          <t>Blueberry Raspberry</t>
        </is>
      </c>
      <c r="P329" s="29" t="n">
        <v>0</v>
      </c>
      <c r="Q329" s="29" t="n">
        <v>120</v>
      </c>
      <c r="R329" s="15" t="inlineStr">
        <is>
          <t>Not listed</t>
        </is>
      </c>
      <c r="S329" s="29" t="n">
        <v>1</v>
      </c>
      <c r="T329" s="29" t="n">
        <v>70</v>
      </c>
      <c r="U329" s="15" t="inlineStr">
        <is>
          <t>Sucralose + acesulfame-K</t>
        </is>
      </c>
      <c r="V329" s="15" t="inlineStr">
        <is>
          <t>15 g whey protein isolate, electrolytes, low calorie</t>
        </is>
      </c>
      <c r="W329" s="32" t="n"/>
      <c r="X329" s="32" t="n"/>
      <c r="Y329" s="32" t="n"/>
      <c r="Z329" s="32" t="n"/>
      <c r="AA329" s="15" t="inlineStr">
        <is>
          <t>Medium</t>
        </is>
      </c>
      <c r="AB329" s="15" t="inlineStr">
        <is>
          <t>Leading protein-water; fitness shoppers</t>
        </is>
      </c>
      <c r="AC329" s="15" t="inlineStr">
        <is>
          <t>15 g of protein in a light, clear water</t>
        </is>
      </c>
      <c r="AD329" s="15" t="inlineStr">
        <is>
          <t>Real protein dose without a heavy milkshake texture.</t>
        </is>
      </c>
      <c r="AE329" s="32" t="n"/>
      <c r="AF329" s="34">
        <f>IF(AND(ISNUMBER($P329),ISNUMBER($AL329),$AL329&lt;&gt;0),ROUND($P329/$AL329*100,1),"")</f>
        <v/>
      </c>
      <c r="AG329" s="35">
        <f>IF(AND(ISNUMBER($S329),ISNUMBER($AL329),$AL329&lt;&gt;0),ROUND($S329/$AL329*100,2),"")</f>
        <v/>
      </c>
      <c r="AH329" s="34">
        <f>IF(AND(ISNUMBER($Q329),ISNUMBER($AL329),$AL329&lt;&gt;0),ROUND($Q329/$AL329*100,1),"")</f>
        <v/>
      </c>
      <c r="AI329" s="29">
        <f>IF(ISNUMBER($S329),IF($S329&lt;=1,"Yes","No"),"n/a")</f>
        <v/>
      </c>
      <c r="AJ329" s="29">
        <f>IF(ISNUMBER($S329),ROUND(MAX(0,MIN(100,100-$S329*2.5-IF(ISNUMBER($T329),$T329,0)*0.12+IF($S329&lt;=1,12,0))),0),"")</f>
        <v/>
      </c>
      <c r="AK329" s="29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29" t="n">
        <v>500</v>
      </c>
      <c r="AM329" s="30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vitaminwater</t>
        </is>
      </c>
      <c r="B330" s="15" t="inlineStr">
        <is>
          <t>vitaminwater (glaceau) | XXX Acai-Blueberry-Pomegranate | single 591mL</t>
        </is>
      </c>
      <c r="C330" s="15" t="inlineStr">
        <is>
          <t>3) Functional beverage (still/sparkling)</t>
        </is>
      </c>
      <c r="D330" s="15" t="inlineStr">
        <is>
          <t>591 mL bottle</t>
        </is>
      </c>
      <c r="E330" s="29" t="n">
        <v>1</v>
      </c>
      <c r="F330" s="30" t="n"/>
      <c r="G330" s="31">
        <f>IF(AND(ISNUMBER($F330),ISNUMBER($E330),$E330&lt;&gt;0),$F330/$E330,"")</f>
        <v/>
      </c>
      <c r="H330" s="31">
        <f>IF(AND(ISNUMBER($F330),ISNUMBER($AL330),ISNUMBER($E330),($AL330*$E330)&lt;&gt;0),$F330/($AL330*$E330)*100,"")</f>
        <v/>
      </c>
      <c r="I330" s="32" t="n"/>
      <c r="J330" s="33" t="n"/>
      <c r="K330" s="31">
        <f>IF(AND(ISNUMBER($F330),ISNUMBER($J330)),$F330*(1-$J330),"")</f>
        <v/>
      </c>
      <c r="L330" s="32" t="n"/>
      <c r="M330" s="32" t="n"/>
      <c r="N330" s="31">
        <f>IF(ISNUMBER($F330),($F330-IF(ISNUMBER($AM330),$AM330,0))*(1-IF(ISNUMBER($J330),$J330,0)),"")</f>
        <v/>
      </c>
      <c r="O330" s="15" t="inlineStr">
        <is>
          <t>XXX Acai-Blueberry-Pomegranate</t>
        </is>
      </c>
      <c r="P330" s="29" t="n">
        <v>0</v>
      </c>
      <c r="Q330" s="29" t="n">
        <v>0</v>
      </c>
      <c r="R330" s="15" t="inlineStr">
        <is>
          <t>Not listed</t>
        </is>
      </c>
      <c r="S330" s="29" t="n">
        <v>27</v>
      </c>
      <c r="T330" s="29" t="n">
        <v>100</v>
      </c>
      <c r="U330" s="15" t="inlineStr">
        <is>
          <t>Cane sugar + crystalline fructose</t>
        </is>
      </c>
      <c r="V330" s="15" t="inlineStr">
        <is>
          <t>Added vitamins (B, C), function-by-flavour (Energy flavour ~60 mg caffeine; other flavours caffeine-free)</t>
        </is>
      </c>
      <c r="W330" s="32" t="n"/>
      <c r="X330" s="32" t="n"/>
      <c r="Y330" s="32" t="n"/>
      <c r="Z330" s="32" t="n"/>
      <c r="AA330" s="15" t="inlineStr">
        <is>
          <t>High</t>
        </is>
      </c>
      <c r="AB330" s="15" t="inlineStr">
        <is>
          <t>Established functional water; mass distribution</t>
        </is>
      </c>
      <c r="AC330" s="15" t="inlineStr">
        <is>
          <t>Flavoured water with a vitamin function story</t>
        </is>
      </c>
      <c r="AD330" s="15" t="inlineStr">
        <is>
          <t>Familiar vitamin-enhanced water in many functional flavours.</t>
        </is>
      </c>
      <c r="AE330" s="32" t="n"/>
      <c r="AF330" s="34">
        <f>IF(AND(ISNUMBER($P330),ISNUMBER($AL330),$AL330&lt;&gt;0),ROUND($P330/$AL330*100,1),"")</f>
        <v/>
      </c>
      <c r="AG330" s="35">
        <f>IF(AND(ISNUMBER($S330),ISNUMBER($AL330),$AL330&lt;&gt;0),ROUND($S330/$AL330*100,2),"")</f>
        <v/>
      </c>
      <c r="AH330" s="34">
        <f>IF(AND(ISNUMBER($Q330),ISNUMBER($AL330),$AL330&lt;&gt;0),ROUND($Q330/$AL330*100,1),"")</f>
        <v/>
      </c>
      <c r="AI330" s="29">
        <f>IF(ISNUMBER($S330),IF($S330&lt;=1,"Yes","No"),"n/a")</f>
        <v/>
      </c>
      <c r="AJ330" s="29">
        <f>IF(ISNUMBER($S330),ROUND(MAX(0,MIN(100,100-$S330*2.5-IF(ISNUMBER($T330),$T330,0)*0.12+IF($S330&lt;=1,12,0))),0),"")</f>
        <v/>
      </c>
      <c r="AK330" s="29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29" t="n">
        <v>591</v>
      </c>
      <c r="AM330" s="30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vitaminwater</t>
        </is>
      </c>
      <c r="B331" s="15" t="inlineStr">
        <is>
          <t>vitaminwater (glaceau) | XXX Acai-Blueberry-Pomegranate | 6-pack 591mL</t>
        </is>
      </c>
      <c r="C331" s="15" t="inlineStr">
        <is>
          <t>3) Functional beverage (still/sparkling)</t>
        </is>
      </c>
      <c r="D331" s="15" t="inlineStr">
        <is>
          <t>591 mL bottle</t>
        </is>
      </c>
      <c r="E331" s="29" t="n">
        <v>6</v>
      </c>
      <c r="F331" s="30" t="n"/>
      <c r="G331" s="31">
        <f>IF(AND(ISNUMBER($F331),ISNUMBER($E331),$E331&lt;&gt;0),$F331/$E331,"")</f>
        <v/>
      </c>
      <c r="H331" s="31">
        <f>IF(AND(ISNUMBER($F331),ISNUMBER($AL331),ISNUMBER($E331),($AL331*$E331)&lt;&gt;0),$F331/($AL331*$E331)*100,"")</f>
        <v/>
      </c>
      <c r="I331" s="32" t="n"/>
      <c r="J331" s="33" t="n"/>
      <c r="K331" s="31">
        <f>IF(AND(ISNUMBER($F331),ISNUMBER($J331)),$F331*(1-$J331),"")</f>
        <v/>
      </c>
      <c r="L331" s="32" t="n"/>
      <c r="M331" s="32" t="n"/>
      <c r="N331" s="31">
        <f>IF(ISNUMBER($F331),($F331-IF(ISNUMBER($AM331),$AM331,0))*(1-IF(ISNUMBER($J331),$J331,0)),"")</f>
        <v/>
      </c>
      <c r="O331" s="15" t="inlineStr">
        <is>
          <t>XXX Acai-Blueberry-Pomegranate</t>
        </is>
      </c>
      <c r="P331" s="29" t="n">
        <v>0</v>
      </c>
      <c r="Q331" s="29" t="n">
        <v>0</v>
      </c>
      <c r="R331" s="15" t="inlineStr">
        <is>
          <t>Not listed</t>
        </is>
      </c>
      <c r="S331" s="29" t="n">
        <v>27</v>
      </c>
      <c r="T331" s="29" t="n">
        <v>100</v>
      </c>
      <c r="U331" s="15" t="inlineStr">
        <is>
          <t>Cane sugar + crystalline fructose</t>
        </is>
      </c>
      <c r="V331" s="15" t="inlineStr">
        <is>
          <t>Added vitamins (B, C), function-by-flavour (Energy flavour ~60 mg caffeine; other flavours caffeine-free)</t>
        </is>
      </c>
      <c r="W331" s="32" t="n"/>
      <c r="X331" s="32" t="n"/>
      <c r="Y331" s="32" t="n"/>
      <c r="Z331" s="32" t="n"/>
      <c r="AA331" s="15" t="inlineStr">
        <is>
          <t>High</t>
        </is>
      </c>
      <c r="AB331" s="15" t="inlineStr">
        <is>
          <t>Established functional water; mass distribution</t>
        </is>
      </c>
      <c r="AC331" s="15" t="inlineStr">
        <is>
          <t>Flavoured water with a vitamin function story</t>
        </is>
      </c>
      <c r="AD331" s="15" t="inlineStr">
        <is>
          <t>Familiar vitamin-enhanced water in many functional flavours.</t>
        </is>
      </c>
      <c r="AE331" s="32" t="n"/>
      <c r="AF331" s="34">
        <f>IF(AND(ISNUMBER($P331),ISNUMBER($AL331),$AL331&lt;&gt;0),ROUND($P331/$AL331*100,1),"")</f>
        <v/>
      </c>
      <c r="AG331" s="35">
        <f>IF(AND(ISNUMBER($S331),ISNUMBER($AL331),$AL331&lt;&gt;0),ROUND($S331/$AL331*100,2),"")</f>
        <v/>
      </c>
      <c r="AH331" s="34">
        <f>IF(AND(ISNUMBER($Q331),ISNUMBER($AL331),$AL331&lt;&gt;0),ROUND($Q331/$AL331*100,1),"")</f>
        <v/>
      </c>
      <c r="AI331" s="29">
        <f>IF(ISNUMBER($S331),IF($S331&lt;=1,"Yes","No"),"n/a")</f>
        <v/>
      </c>
      <c r="AJ331" s="29">
        <f>IF(ISNUMBER($S331),ROUND(MAX(0,MIN(100,100-$S331*2.5-IF(ISNUMBER($T331),$T331,0)*0.12+IF($S331&lt;=1,12,0))),0),"")</f>
        <v/>
      </c>
      <c r="AK331" s="29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29" t="n">
        <v>591</v>
      </c>
      <c r="AM331" s="30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vitaminwater</t>
        </is>
      </c>
      <c r="B332" s="15" t="inlineStr">
        <is>
          <t>vitaminwater (glaceau) | XXX Acai-Blueberry-Pomegranate | 12-pack 591mL</t>
        </is>
      </c>
      <c r="C332" s="15" t="inlineStr">
        <is>
          <t>3) Functional beverage (still/sparkling)</t>
        </is>
      </c>
      <c r="D332" s="15" t="inlineStr">
        <is>
          <t>591 mL bottle</t>
        </is>
      </c>
      <c r="E332" s="29" t="n">
        <v>12</v>
      </c>
      <c r="F332" s="30" t="n"/>
      <c r="G332" s="31">
        <f>IF(AND(ISNUMBER($F332),ISNUMBER($E332),$E332&lt;&gt;0),$F332/$E332,"")</f>
        <v/>
      </c>
      <c r="H332" s="31">
        <f>IF(AND(ISNUMBER($F332),ISNUMBER($AL332),ISNUMBER($E332),($AL332*$E332)&lt;&gt;0),$F332/($AL332*$E332)*100,"")</f>
        <v/>
      </c>
      <c r="I332" s="32" t="n"/>
      <c r="J332" s="33" t="n"/>
      <c r="K332" s="31">
        <f>IF(AND(ISNUMBER($F332),ISNUMBER($J332)),$F332*(1-$J332),"")</f>
        <v/>
      </c>
      <c r="L332" s="32" t="n"/>
      <c r="M332" s="32" t="n"/>
      <c r="N332" s="31">
        <f>IF(ISNUMBER($F332),($F332-IF(ISNUMBER($AM332),$AM332,0))*(1-IF(ISNUMBER($J332),$J332,0)),"")</f>
        <v/>
      </c>
      <c r="O332" s="15" t="inlineStr">
        <is>
          <t>XXX Acai-Blueberry-Pomegranate</t>
        </is>
      </c>
      <c r="P332" s="29" t="n">
        <v>0</v>
      </c>
      <c r="Q332" s="29" t="n">
        <v>0</v>
      </c>
      <c r="R332" s="15" t="inlineStr">
        <is>
          <t>Not listed</t>
        </is>
      </c>
      <c r="S332" s="29" t="n">
        <v>27</v>
      </c>
      <c r="T332" s="29" t="n">
        <v>100</v>
      </c>
      <c r="U332" s="15" t="inlineStr">
        <is>
          <t>Cane sugar + crystalline fructose</t>
        </is>
      </c>
      <c r="V332" s="15" t="inlineStr">
        <is>
          <t>Added vitamins (B, C), function-by-flavour (Energy flavour ~60 mg caffeine; other flavours caffeine-free)</t>
        </is>
      </c>
      <c r="W332" s="32" t="n"/>
      <c r="X332" s="32" t="n"/>
      <c r="Y332" s="32" t="n"/>
      <c r="Z332" s="32" t="n"/>
      <c r="AA332" s="15" t="inlineStr">
        <is>
          <t>High</t>
        </is>
      </c>
      <c r="AB332" s="15" t="inlineStr">
        <is>
          <t>Established functional water; mass distribution</t>
        </is>
      </c>
      <c r="AC332" s="15" t="inlineStr">
        <is>
          <t>Flavoured water with a vitamin function story</t>
        </is>
      </c>
      <c r="AD332" s="15" t="inlineStr">
        <is>
          <t>Familiar vitamin-enhanced water in many functional flavours.</t>
        </is>
      </c>
      <c r="AE332" s="32" t="n"/>
      <c r="AF332" s="34">
        <f>IF(AND(ISNUMBER($P332),ISNUMBER($AL332),$AL332&lt;&gt;0),ROUND($P332/$AL332*100,1),"")</f>
        <v/>
      </c>
      <c r="AG332" s="35">
        <f>IF(AND(ISNUMBER($S332),ISNUMBER($AL332),$AL332&lt;&gt;0),ROUND($S332/$AL332*100,2),"")</f>
        <v/>
      </c>
      <c r="AH332" s="34">
        <f>IF(AND(ISNUMBER($Q332),ISNUMBER($AL332),$AL332&lt;&gt;0),ROUND($Q332/$AL332*100,1),"")</f>
        <v/>
      </c>
      <c r="AI332" s="29">
        <f>IF(ISNUMBER($S332),IF($S332&lt;=1,"Yes","No"),"n/a")</f>
        <v/>
      </c>
      <c r="AJ332" s="29">
        <f>IF(ISNUMBER($S332),ROUND(MAX(0,MIN(100,100-$S332*2.5-IF(ISNUMBER($T332),$T332,0)*0.12+IF($S332&lt;=1,12,0))),0),"")</f>
        <v/>
      </c>
      <c r="AK332" s="29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29" t="n">
        <v>591</v>
      </c>
      <c r="AM332" s="30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vitaminwater</t>
        </is>
      </c>
      <c r="B333" s="15" t="inlineStr">
        <is>
          <t>vitaminwater (glaceau) | XXX Acai-Blueberry-Pomegranate | 24-pack 591mL</t>
        </is>
      </c>
      <c r="C333" s="15" t="inlineStr">
        <is>
          <t>3) Functional beverage (still/sparkling)</t>
        </is>
      </c>
      <c r="D333" s="15" t="inlineStr">
        <is>
          <t>591 mL bottle</t>
        </is>
      </c>
      <c r="E333" s="29" t="n">
        <v>24</v>
      </c>
      <c r="F333" s="30" t="n"/>
      <c r="G333" s="31">
        <f>IF(AND(ISNUMBER($F333),ISNUMBER($E333),$E333&lt;&gt;0),$F333/$E333,"")</f>
        <v/>
      </c>
      <c r="H333" s="31">
        <f>IF(AND(ISNUMBER($F333),ISNUMBER($AL333),ISNUMBER($E333),($AL333*$E333)&lt;&gt;0),$F333/($AL333*$E333)*100,"")</f>
        <v/>
      </c>
      <c r="I333" s="32" t="n"/>
      <c r="J333" s="33" t="n"/>
      <c r="K333" s="31">
        <f>IF(AND(ISNUMBER($F333),ISNUMBER($J333)),$F333*(1-$J333),"")</f>
        <v/>
      </c>
      <c r="L333" s="32" t="n"/>
      <c r="M333" s="32" t="n"/>
      <c r="N333" s="31">
        <f>IF(ISNUMBER($F333),($F333-IF(ISNUMBER($AM333),$AM333,0))*(1-IF(ISNUMBER($J333),$J333,0)),"")</f>
        <v/>
      </c>
      <c r="O333" s="15" t="inlineStr">
        <is>
          <t>XXX Acai-Blueberry-Pomegranate</t>
        </is>
      </c>
      <c r="P333" s="29" t="n">
        <v>0</v>
      </c>
      <c r="Q333" s="29" t="n">
        <v>0</v>
      </c>
      <c r="R333" s="15" t="inlineStr">
        <is>
          <t>Not listed</t>
        </is>
      </c>
      <c r="S333" s="29" t="n">
        <v>27</v>
      </c>
      <c r="T333" s="29" t="n">
        <v>100</v>
      </c>
      <c r="U333" s="15" t="inlineStr">
        <is>
          <t>Cane sugar + crystalline fructose</t>
        </is>
      </c>
      <c r="V333" s="15" t="inlineStr">
        <is>
          <t>Added vitamins (B, C), function-by-flavour (Energy flavour ~60 mg caffeine; other flavours caffeine-free)</t>
        </is>
      </c>
      <c r="W333" s="32" t="n"/>
      <c r="X333" s="32" t="n"/>
      <c r="Y333" s="32" t="n"/>
      <c r="Z333" s="32" t="n"/>
      <c r="AA333" s="15" t="inlineStr">
        <is>
          <t>High</t>
        </is>
      </c>
      <c r="AB333" s="15" t="inlineStr">
        <is>
          <t>Established functional water; mass distribution</t>
        </is>
      </c>
      <c r="AC333" s="15" t="inlineStr">
        <is>
          <t>Flavoured water with a vitamin function story</t>
        </is>
      </c>
      <c r="AD333" s="15" t="inlineStr">
        <is>
          <t>Familiar vitamin-enhanced water in many functional flavours.</t>
        </is>
      </c>
      <c r="AE333" s="32" t="n"/>
      <c r="AF333" s="34">
        <f>IF(AND(ISNUMBER($P333),ISNUMBER($AL333),$AL333&lt;&gt;0),ROUND($P333/$AL333*100,1),"")</f>
        <v/>
      </c>
      <c r="AG333" s="35">
        <f>IF(AND(ISNUMBER($S333),ISNUMBER($AL333),$AL333&lt;&gt;0),ROUND($S333/$AL333*100,2),"")</f>
        <v/>
      </c>
      <c r="AH333" s="34">
        <f>IF(AND(ISNUMBER($Q333),ISNUMBER($AL333),$AL333&lt;&gt;0),ROUND($Q333/$AL333*100,1),"")</f>
        <v/>
      </c>
      <c r="AI333" s="29">
        <f>IF(ISNUMBER($S333),IF($S333&lt;=1,"Yes","No"),"n/a")</f>
        <v/>
      </c>
      <c r="AJ333" s="29">
        <f>IF(ISNUMBER($S333),ROUND(MAX(0,MIN(100,100-$S333*2.5-IF(ISNUMBER($T333),$T333,0)*0.12+IF($S333&lt;=1,12,0))),0),"")</f>
        <v/>
      </c>
      <c r="AK333" s="29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29" t="n">
        <v>591</v>
      </c>
      <c r="AM333" s="30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vitaminwater</t>
        </is>
      </c>
      <c r="B334" s="15" t="inlineStr">
        <is>
          <t>vitaminwater (glaceau) | Power-C Dragonfruit | single 591mL</t>
        </is>
      </c>
      <c r="C334" s="15" t="inlineStr">
        <is>
          <t>3) Functional beverage (still/sparkling)</t>
        </is>
      </c>
      <c r="D334" s="15" t="inlineStr">
        <is>
          <t>591 mL bottle</t>
        </is>
      </c>
      <c r="E334" s="29" t="n">
        <v>1</v>
      </c>
      <c r="F334" s="30" t="n"/>
      <c r="G334" s="31">
        <f>IF(AND(ISNUMBER($F334),ISNUMBER($E334),$E334&lt;&gt;0),$F334/$E334,"")</f>
        <v/>
      </c>
      <c r="H334" s="31">
        <f>IF(AND(ISNUMBER($F334),ISNUMBER($AL334),ISNUMBER($E334),($AL334*$E334)&lt;&gt;0),$F334/($AL334*$E334)*100,"")</f>
        <v/>
      </c>
      <c r="I334" s="32" t="n"/>
      <c r="J334" s="33" t="n"/>
      <c r="K334" s="31">
        <f>IF(AND(ISNUMBER($F334),ISNUMBER($J334)),$F334*(1-$J334),"")</f>
        <v/>
      </c>
      <c r="L334" s="32" t="n"/>
      <c r="M334" s="32" t="n"/>
      <c r="N334" s="31">
        <f>IF(ISNUMBER($F334),($F334-IF(ISNUMBER($AM334),$AM334,0))*(1-IF(ISNUMBER($J334),$J334,0)),"")</f>
        <v/>
      </c>
      <c r="O334" s="15" t="inlineStr">
        <is>
          <t>Power-C Dragonfruit</t>
        </is>
      </c>
      <c r="P334" s="29" t="n">
        <v>0</v>
      </c>
      <c r="Q334" s="29" t="n">
        <v>0</v>
      </c>
      <c r="R334" s="15" t="inlineStr">
        <is>
          <t>Not listed</t>
        </is>
      </c>
      <c r="S334" s="29" t="n">
        <v>27</v>
      </c>
      <c r="T334" s="29" t="n">
        <v>100</v>
      </c>
      <c r="U334" s="15" t="inlineStr">
        <is>
          <t>Cane sugar + crystalline fructose</t>
        </is>
      </c>
      <c r="V334" s="15" t="inlineStr">
        <is>
          <t>Added vitamins (B, C), function-by-flavour (Energy flavour ~60 mg caffeine; other flavours caffeine-free)</t>
        </is>
      </c>
      <c r="W334" s="32" t="n"/>
      <c r="X334" s="32" t="n"/>
      <c r="Y334" s="32" t="n"/>
      <c r="Z334" s="32" t="n"/>
      <c r="AA334" s="15" t="inlineStr">
        <is>
          <t>High</t>
        </is>
      </c>
      <c r="AB334" s="15" t="inlineStr">
        <is>
          <t>Established functional water; mass distribution</t>
        </is>
      </c>
      <c r="AC334" s="15" t="inlineStr">
        <is>
          <t>Flavoured water with a vitamin function story</t>
        </is>
      </c>
      <c r="AD334" s="15" t="inlineStr">
        <is>
          <t>Familiar vitamin-enhanced water in many functional flavours.</t>
        </is>
      </c>
      <c r="AE334" s="32" t="n"/>
      <c r="AF334" s="34">
        <f>IF(AND(ISNUMBER($P334),ISNUMBER($AL334),$AL334&lt;&gt;0),ROUND($P334/$AL334*100,1),"")</f>
        <v/>
      </c>
      <c r="AG334" s="35">
        <f>IF(AND(ISNUMBER($S334),ISNUMBER($AL334),$AL334&lt;&gt;0),ROUND($S334/$AL334*100,2),"")</f>
        <v/>
      </c>
      <c r="AH334" s="34">
        <f>IF(AND(ISNUMBER($Q334),ISNUMBER($AL334),$AL334&lt;&gt;0),ROUND($Q334/$AL334*100,1),"")</f>
        <v/>
      </c>
      <c r="AI334" s="29">
        <f>IF(ISNUMBER($S334),IF($S334&lt;=1,"Yes","No"),"n/a")</f>
        <v/>
      </c>
      <c r="AJ334" s="29">
        <f>IF(ISNUMBER($S334),ROUND(MAX(0,MIN(100,100-$S334*2.5-IF(ISNUMBER($T334),$T334,0)*0.12+IF($S334&lt;=1,12,0))),0),"")</f>
        <v/>
      </c>
      <c r="AK334" s="29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29" t="n">
        <v>591</v>
      </c>
      <c r="AM334" s="30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vitaminwater</t>
        </is>
      </c>
      <c r="B335" s="15" t="inlineStr">
        <is>
          <t>vitaminwater (glaceau) | Power-C Dragonfruit | 6-pack 591mL</t>
        </is>
      </c>
      <c r="C335" s="15" t="inlineStr">
        <is>
          <t>3) Functional beverage (still/sparkling)</t>
        </is>
      </c>
      <c r="D335" s="15" t="inlineStr">
        <is>
          <t>591 mL bottle</t>
        </is>
      </c>
      <c r="E335" s="29" t="n">
        <v>6</v>
      </c>
      <c r="F335" s="30" t="n"/>
      <c r="G335" s="31">
        <f>IF(AND(ISNUMBER($F335),ISNUMBER($E335),$E335&lt;&gt;0),$F335/$E335,"")</f>
        <v/>
      </c>
      <c r="H335" s="31">
        <f>IF(AND(ISNUMBER($F335),ISNUMBER($AL335),ISNUMBER($E335),($AL335*$E335)&lt;&gt;0),$F335/($AL335*$E335)*100,"")</f>
        <v/>
      </c>
      <c r="I335" s="32" t="n"/>
      <c r="J335" s="33" t="n"/>
      <c r="K335" s="31">
        <f>IF(AND(ISNUMBER($F335),ISNUMBER($J335)),$F335*(1-$J335),"")</f>
        <v/>
      </c>
      <c r="L335" s="32" t="n"/>
      <c r="M335" s="32" t="n"/>
      <c r="N335" s="31">
        <f>IF(ISNUMBER($F335),($F335-IF(ISNUMBER($AM335),$AM335,0))*(1-IF(ISNUMBER($J335),$J335,0)),"")</f>
        <v/>
      </c>
      <c r="O335" s="15" t="inlineStr">
        <is>
          <t>Power-C Dragonfruit</t>
        </is>
      </c>
      <c r="P335" s="29" t="n">
        <v>0</v>
      </c>
      <c r="Q335" s="29" t="n">
        <v>0</v>
      </c>
      <c r="R335" s="15" t="inlineStr">
        <is>
          <t>Not listed</t>
        </is>
      </c>
      <c r="S335" s="29" t="n">
        <v>27</v>
      </c>
      <c r="T335" s="29" t="n">
        <v>100</v>
      </c>
      <c r="U335" s="15" t="inlineStr">
        <is>
          <t>Cane sugar + crystalline fructose</t>
        </is>
      </c>
      <c r="V335" s="15" t="inlineStr">
        <is>
          <t>Added vitamins (B, C), function-by-flavour (Energy flavour ~60 mg caffeine; other flavours caffeine-free)</t>
        </is>
      </c>
      <c r="W335" s="32" t="n"/>
      <c r="X335" s="32" t="n"/>
      <c r="Y335" s="32" t="n"/>
      <c r="Z335" s="32" t="n"/>
      <c r="AA335" s="15" t="inlineStr">
        <is>
          <t>High</t>
        </is>
      </c>
      <c r="AB335" s="15" t="inlineStr">
        <is>
          <t>Established functional water; mass distribution</t>
        </is>
      </c>
      <c r="AC335" s="15" t="inlineStr">
        <is>
          <t>Flavoured water with a vitamin function story</t>
        </is>
      </c>
      <c r="AD335" s="15" t="inlineStr">
        <is>
          <t>Familiar vitamin-enhanced water in many functional flavours.</t>
        </is>
      </c>
      <c r="AE335" s="32" t="n"/>
      <c r="AF335" s="34">
        <f>IF(AND(ISNUMBER($P335),ISNUMBER($AL335),$AL335&lt;&gt;0),ROUND($P335/$AL335*100,1),"")</f>
        <v/>
      </c>
      <c r="AG335" s="35">
        <f>IF(AND(ISNUMBER($S335),ISNUMBER($AL335),$AL335&lt;&gt;0),ROUND($S335/$AL335*100,2),"")</f>
        <v/>
      </c>
      <c r="AH335" s="34">
        <f>IF(AND(ISNUMBER($Q335),ISNUMBER($AL335),$AL335&lt;&gt;0),ROUND($Q335/$AL335*100,1),"")</f>
        <v/>
      </c>
      <c r="AI335" s="29">
        <f>IF(ISNUMBER($S335),IF($S335&lt;=1,"Yes","No"),"n/a")</f>
        <v/>
      </c>
      <c r="AJ335" s="29">
        <f>IF(ISNUMBER($S335),ROUND(MAX(0,MIN(100,100-$S335*2.5-IF(ISNUMBER($T335),$T335,0)*0.12+IF($S335&lt;=1,12,0))),0),"")</f>
        <v/>
      </c>
      <c r="AK335" s="29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29" t="n">
        <v>591</v>
      </c>
      <c r="AM335" s="30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vitaminwater</t>
        </is>
      </c>
      <c r="B336" s="15" t="inlineStr">
        <is>
          <t>vitaminwater (glaceau) | Power-C Dragonfruit | 12-pack 591mL</t>
        </is>
      </c>
      <c r="C336" s="15" t="inlineStr">
        <is>
          <t>3) Functional beverage (still/sparkling)</t>
        </is>
      </c>
      <c r="D336" s="15" t="inlineStr">
        <is>
          <t>591 mL bottle</t>
        </is>
      </c>
      <c r="E336" s="29" t="n">
        <v>12</v>
      </c>
      <c r="F336" s="30" t="n"/>
      <c r="G336" s="31">
        <f>IF(AND(ISNUMBER($F336),ISNUMBER($E336),$E336&lt;&gt;0),$F336/$E336,"")</f>
        <v/>
      </c>
      <c r="H336" s="31">
        <f>IF(AND(ISNUMBER($F336),ISNUMBER($AL336),ISNUMBER($E336),($AL336*$E336)&lt;&gt;0),$F336/($AL336*$E336)*100,"")</f>
        <v/>
      </c>
      <c r="I336" s="32" t="n"/>
      <c r="J336" s="33" t="n"/>
      <c r="K336" s="31">
        <f>IF(AND(ISNUMBER($F336),ISNUMBER($J336)),$F336*(1-$J336),"")</f>
        <v/>
      </c>
      <c r="L336" s="32" t="n"/>
      <c r="M336" s="32" t="n"/>
      <c r="N336" s="31">
        <f>IF(ISNUMBER($F336),($F336-IF(ISNUMBER($AM336),$AM336,0))*(1-IF(ISNUMBER($J336),$J336,0)),"")</f>
        <v/>
      </c>
      <c r="O336" s="15" t="inlineStr">
        <is>
          <t>Power-C Dragonfruit</t>
        </is>
      </c>
      <c r="P336" s="29" t="n">
        <v>0</v>
      </c>
      <c r="Q336" s="29" t="n">
        <v>0</v>
      </c>
      <c r="R336" s="15" t="inlineStr">
        <is>
          <t>Not listed</t>
        </is>
      </c>
      <c r="S336" s="29" t="n">
        <v>27</v>
      </c>
      <c r="T336" s="29" t="n">
        <v>100</v>
      </c>
      <c r="U336" s="15" t="inlineStr">
        <is>
          <t>Cane sugar + crystalline fructose</t>
        </is>
      </c>
      <c r="V336" s="15" t="inlineStr">
        <is>
          <t>Added vitamins (B, C), function-by-flavour (Energy flavour ~60 mg caffeine; other flavours caffeine-free)</t>
        </is>
      </c>
      <c r="W336" s="32" t="n"/>
      <c r="X336" s="32" t="n"/>
      <c r="Y336" s="32" t="n"/>
      <c r="Z336" s="32" t="n"/>
      <c r="AA336" s="15" t="inlineStr">
        <is>
          <t>High</t>
        </is>
      </c>
      <c r="AB336" s="15" t="inlineStr">
        <is>
          <t>Established functional water; mass distribution</t>
        </is>
      </c>
      <c r="AC336" s="15" t="inlineStr">
        <is>
          <t>Flavoured water with a vitamin function story</t>
        </is>
      </c>
      <c r="AD336" s="15" t="inlineStr">
        <is>
          <t>Familiar vitamin-enhanced water in many functional flavours.</t>
        </is>
      </c>
      <c r="AE336" s="32" t="n"/>
      <c r="AF336" s="34">
        <f>IF(AND(ISNUMBER($P336),ISNUMBER($AL336),$AL336&lt;&gt;0),ROUND($P336/$AL336*100,1),"")</f>
        <v/>
      </c>
      <c r="AG336" s="35">
        <f>IF(AND(ISNUMBER($S336),ISNUMBER($AL336),$AL336&lt;&gt;0),ROUND($S336/$AL336*100,2),"")</f>
        <v/>
      </c>
      <c r="AH336" s="34">
        <f>IF(AND(ISNUMBER($Q336),ISNUMBER($AL336),$AL336&lt;&gt;0),ROUND($Q336/$AL336*100,1),"")</f>
        <v/>
      </c>
      <c r="AI336" s="29">
        <f>IF(ISNUMBER($S336),IF($S336&lt;=1,"Yes","No"),"n/a")</f>
        <v/>
      </c>
      <c r="AJ336" s="29">
        <f>IF(ISNUMBER($S336),ROUND(MAX(0,MIN(100,100-$S336*2.5-IF(ISNUMBER($T336),$T336,0)*0.12+IF($S336&lt;=1,12,0))),0),"")</f>
        <v/>
      </c>
      <c r="AK336" s="29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29" t="n">
        <v>591</v>
      </c>
      <c r="AM336" s="30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vitaminwater</t>
        </is>
      </c>
      <c r="B337" s="15" t="inlineStr">
        <is>
          <t>vitaminwater (glaceau) | Power-C Dragonfruit | 24-pack 591mL</t>
        </is>
      </c>
      <c r="C337" s="15" t="inlineStr">
        <is>
          <t>3) Functional beverage (still/sparkling)</t>
        </is>
      </c>
      <c r="D337" s="15" t="inlineStr">
        <is>
          <t>591 mL bottle</t>
        </is>
      </c>
      <c r="E337" s="29" t="n">
        <v>24</v>
      </c>
      <c r="F337" s="30" t="n"/>
      <c r="G337" s="31">
        <f>IF(AND(ISNUMBER($F337),ISNUMBER($E337),$E337&lt;&gt;0),$F337/$E337,"")</f>
        <v/>
      </c>
      <c r="H337" s="31">
        <f>IF(AND(ISNUMBER($F337),ISNUMBER($AL337),ISNUMBER($E337),($AL337*$E337)&lt;&gt;0),$F337/($AL337*$E337)*100,"")</f>
        <v/>
      </c>
      <c r="I337" s="32" t="n"/>
      <c r="J337" s="33" t="n"/>
      <c r="K337" s="31">
        <f>IF(AND(ISNUMBER($F337),ISNUMBER($J337)),$F337*(1-$J337),"")</f>
        <v/>
      </c>
      <c r="L337" s="32" t="n"/>
      <c r="M337" s="32" t="n"/>
      <c r="N337" s="31">
        <f>IF(ISNUMBER($F337),($F337-IF(ISNUMBER($AM337),$AM337,0))*(1-IF(ISNUMBER($J337),$J337,0)),"")</f>
        <v/>
      </c>
      <c r="O337" s="15" t="inlineStr">
        <is>
          <t>Power-C Dragonfruit</t>
        </is>
      </c>
      <c r="P337" s="29" t="n">
        <v>0</v>
      </c>
      <c r="Q337" s="29" t="n">
        <v>0</v>
      </c>
      <c r="R337" s="15" t="inlineStr">
        <is>
          <t>Not listed</t>
        </is>
      </c>
      <c r="S337" s="29" t="n">
        <v>27</v>
      </c>
      <c r="T337" s="29" t="n">
        <v>100</v>
      </c>
      <c r="U337" s="15" t="inlineStr">
        <is>
          <t>Cane sugar + crystalline fructose</t>
        </is>
      </c>
      <c r="V337" s="15" t="inlineStr">
        <is>
          <t>Added vitamins (B, C), function-by-flavour (Energy flavour ~60 mg caffeine; other flavours caffeine-free)</t>
        </is>
      </c>
      <c r="W337" s="32" t="n"/>
      <c r="X337" s="32" t="n"/>
      <c r="Y337" s="32" t="n"/>
      <c r="Z337" s="32" t="n"/>
      <c r="AA337" s="15" t="inlineStr">
        <is>
          <t>High</t>
        </is>
      </c>
      <c r="AB337" s="15" t="inlineStr">
        <is>
          <t>Established functional water; mass distribution</t>
        </is>
      </c>
      <c r="AC337" s="15" t="inlineStr">
        <is>
          <t>Flavoured water with a vitamin function story</t>
        </is>
      </c>
      <c r="AD337" s="15" t="inlineStr">
        <is>
          <t>Familiar vitamin-enhanced water in many functional flavours.</t>
        </is>
      </c>
      <c r="AE337" s="32" t="n"/>
      <c r="AF337" s="34">
        <f>IF(AND(ISNUMBER($P337),ISNUMBER($AL337),$AL337&lt;&gt;0),ROUND($P337/$AL337*100,1),"")</f>
        <v/>
      </c>
      <c r="AG337" s="35">
        <f>IF(AND(ISNUMBER($S337),ISNUMBER($AL337),$AL337&lt;&gt;0),ROUND($S337/$AL337*100,2),"")</f>
        <v/>
      </c>
      <c r="AH337" s="34">
        <f>IF(AND(ISNUMBER($Q337),ISNUMBER($AL337),$AL337&lt;&gt;0),ROUND($Q337/$AL337*100,1),"")</f>
        <v/>
      </c>
      <c r="AI337" s="29">
        <f>IF(ISNUMBER($S337),IF($S337&lt;=1,"Yes","No"),"n/a")</f>
        <v/>
      </c>
      <c r="AJ337" s="29">
        <f>IF(ISNUMBER($S337),ROUND(MAX(0,MIN(100,100-$S337*2.5-IF(ISNUMBER($T337),$T337,0)*0.12+IF($S337&lt;=1,12,0))),0),"")</f>
        <v/>
      </c>
      <c r="AK337" s="29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29" t="n">
        <v>591</v>
      </c>
      <c r="AM337" s="30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vitaminwater</t>
        </is>
      </c>
      <c r="B338" s="15" t="inlineStr">
        <is>
          <t>vitaminwater (glaceau) | Focus Kiwi-Strawberry | single 591mL</t>
        </is>
      </c>
      <c r="C338" s="15" t="inlineStr">
        <is>
          <t>3) Functional beverage (still/sparkling)</t>
        </is>
      </c>
      <c r="D338" s="15" t="inlineStr">
        <is>
          <t>591 mL bottle</t>
        </is>
      </c>
      <c r="E338" s="29" t="n">
        <v>1</v>
      </c>
      <c r="F338" s="30" t="n"/>
      <c r="G338" s="31">
        <f>IF(AND(ISNUMBER($F338),ISNUMBER($E338),$E338&lt;&gt;0),$F338/$E338,"")</f>
        <v/>
      </c>
      <c r="H338" s="31">
        <f>IF(AND(ISNUMBER($F338),ISNUMBER($AL338),ISNUMBER($E338),($AL338*$E338)&lt;&gt;0),$F338/($AL338*$E338)*100,"")</f>
        <v/>
      </c>
      <c r="I338" s="32" t="n"/>
      <c r="J338" s="33" t="n"/>
      <c r="K338" s="31">
        <f>IF(AND(ISNUMBER($F338),ISNUMBER($J338)),$F338*(1-$J338),"")</f>
        <v/>
      </c>
      <c r="L338" s="32" t="n"/>
      <c r="M338" s="32" t="n"/>
      <c r="N338" s="31">
        <f>IF(ISNUMBER($F338),($F338-IF(ISNUMBER($AM338),$AM338,0))*(1-IF(ISNUMBER($J338),$J338,0)),"")</f>
        <v/>
      </c>
      <c r="O338" s="15" t="inlineStr">
        <is>
          <t>Focus Kiwi-Strawberry</t>
        </is>
      </c>
      <c r="P338" s="29" t="n">
        <v>0</v>
      </c>
      <c r="Q338" s="29" t="n">
        <v>0</v>
      </c>
      <c r="R338" s="15" t="inlineStr">
        <is>
          <t>Not listed</t>
        </is>
      </c>
      <c r="S338" s="29" t="n">
        <v>27</v>
      </c>
      <c r="T338" s="29" t="n">
        <v>100</v>
      </c>
      <c r="U338" s="15" t="inlineStr">
        <is>
          <t>Cane sugar + crystalline fructose</t>
        </is>
      </c>
      <c r="V338" s="15" t="inlineStr">
        <is>
          <t>Added vitamins (B, C), function-by-flavour (Energy flavour ~60 mg caffeine; other flavours caffeine-free)</t>
        </is>
      </c>
      <c r="W338" s="32" t="n"/>
      <c r="X338" s="32" t="n"/>
      <c r="Y338" s="32" t="n"/>
      <c r="Z338" s="32" t="n"/>
      <c r="AA338" s="15" t="inlineStr">
        <is>
          <t>High</t>
        </is>
      </c>
      <c r="AB338" s="15" t="inlineStr">
        <is>
          <t>Established functional water; mass distribution</t>
        </is>
      </c>
      <c r="AC338" s="15" t="inlineStr">
        <is>
          <t>Flavoured water with a vitamin function story</t>
        </is>
      </c>
      <c r="AD338" s="15" t="inlineStr">
        <is>
          <t>Familiar vitamin-enhanced water in many functional flavours.</t>
        </is>
      </c>
      <c r="AE338" s="32" t="n"/>
      <c r="AF338" s="34">
        <f>IF(AND(ISNUMBER($P338),ISNUMBER($AL338),$AL338&lt;&gt;0),ROUND($P338/$AL338*100,1),"")</f>
        <v/>
      </c>
      <c r="AG338" s="35">
        <f>IF(AND(ISNUMBER($S338),ISNUMBER($AL338),$AL338&lt;&gt;0),ROUND($S338/$AL338*100,2),"")</f>
        <v/>
      </c>
      <c r="AH338" s="34">
        <f>IF(AND(ISNUMBER($Q338),ISNUMBER($AL338),$AL338&lt;&gt;0),ROUND($Q338/$AL338*100,1),"")</f>
        <v/>
      </c>
      <c r="AI338" s="29">
        <f>IF(ISNUMBER($S338),IF($S338&lt;=1,"Yes","No"),"n/a")</f>
        <v/>
      </c>
      <c r="AJ338" s="29">
        <f>IF(ISNUMBER($S338),ROUND(MAX(0,MIN(100,100-$S338*2.5-IF(ISNUMBER($T338),$T338,0)*0.12+IF($S338&lt;=1,12,0))),0),"")</f>
        <v/>
      </c>
      <c r="AK338" s="29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29" t="n">
        <v>591</v>
      </c>
      <c r="AM338" s="30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vitaminwater</t>
        </is>
      </c>
      <c r="B339" s="15" t="inlineStr">
        <is>
          <t>vitaminwater (glaceau) | Focus Kiwi-Strawberry | 6-pack 591mL</t>
        </is>
      </c>
      <c r="C339" s="15" t="inlineStr">
        <is>
          <t>3) Functional beverage (still/sparkling)</t>
        </is>
      </c>
      <c r="D339" s="15" t="inlineStr">
        <is>
          <t>591 mL bottle</t>
        </is>
      </c>
      <c r="E339" s="29" t="n">
        <v>6</v>
      </c>
      <c r="F339" s="30" t="n"/>
      <c r="G339" s="31">
        <f>IF(AND(ISNUMBER($F339),ISNUMBER($E339),$E339&lt;&gt;0),$F339/$E339,"")</f>
        <v/>
      </c>
      <c r="H339" s="31">
        <f>IF(AND(ISNUMBER($F339),ISNUMBER($AL339),ISNUMBER($E339),($AL339*$E339)&lt;&gt;0),$F339/($AL339*$E339)*100,"")</f>
        <v/>
      </c>
      <c r="I339" s="32" t="n"/>
      <c r="J339" s="33" t="n"/>
      <c r="K339" s="31">
        <f>IF(AND(ISNUMBER($F339),ISNUMBER($J339)),$F339*(1-$J339),"")</f>
        <v/>
      </c>
      <c r="L339" s="32" t="n"/>
      <c r="M339" s="32" t="n"/>
      <c r="N339" s="31">
        <f>IF(ISNUMBER($F339),($F339-IF(ISNUMBER($AM339),$AM339,0))*(1-IF(ISNUMBER($J339),$J339,0)),"")</f>
        <v/>
      </c>
      <c r="O339" s="15" t="inlineStr">
        <is>
          <t>Focus Kiwi-Strawberry</t>
        </is>
      </c>
      <c r="P339" s="29" t="n">
        <v>0</v>
      </c>
      <c r="Q339" s="29" t="n">
        <v>0</v>
      </c>
      <c r="R339" s="15" t="inlineStr">
        <is>
          <t>Not listed</t>
        </is>
      </c>
      <c r="S339" s="29" t="n">
        <v>27</v>
      </c>
      <c r="T339" s="29" t="n">
        <v>100</v>
      </c>
      <c r="U339" s="15" t="inlineStr">
        <is>
          <t>Cane sugar + crystalline fructose</t>
        </is>
      </c>
      <c r="V339" s="15" t="inlineStr">
        <is>
          <t>Added vitamins (B, C), function-by-flavour (Energy flavour ~60 mg caffeine; other flavours caffeine-free)</t>
        </is>
      </c>
      <c r="W339" s="32" t="n"/>
      <c r="X339" s="32" t="n"/>
      <c r="Y339" s="32" t="n"/>
      <c r="Z339" s="32" t="n"/>
      <c r="AA339" s="15" t="inlineStr">
        <is>
          <t>High</t>
        </is>
      </c>
      <c r="AB339" s="15" t="inlineStr">
        <is>
          <t>Established functional water; mass distribution</t>
        </is>
      </c>
      <c r="AC339" s="15" t="inlineStr">
        <is>
          <t>Flavoured water with a vitamin function story</t>
        </is>
      </c>
      <c r="AD339" s="15" t="inlineStr">
        <is>
          <t>Familiar vitamin-enhanced water in many functional flavours.</t>
        </is>
      </c>
      <c r="AE339" s="32" t="n"/>
      <c r="AF339" s="34">
        <f>IF(AND(ISNUMBER($P339),ISNUMBER($AL339),$AL339&lt;&gt;0),ROUND($P339/$AL339*100,1),"")</f>
        <v/>
      </c>
      <c r="AG339" s="35">
        <f>IF(AND(ISNUMBER($S339),ISNUMBER($AL339),$AL339&lt;&gt;0),ROUND($S339/$AL339*100,2),"")</f>
        <v/>
      </c>
      <c r="AH339" s="34">
        <f>IF(AND(ISNUMBER($Q339),ISNUMBER($AL339),$AL339&lt;&gt;0),ROUND($Q339/$AL339*100,1),"")</f>
        <v/>
      </c>
      <c r="AI339" s="29">
        <f>IF(ISNUMBER($S339),IF($S339&lt;=1,"Yes","No"),"n/a")</f>
        <v/>
      </c>
      <c r="AJ339" s="29">
        <f>IF(ISNUMBER($S339),ROUND(MAX(0,MIN(100,100-$S339*2.5-IF(ISNUMBER($T339),$T339,0)*0.12+IF($S339&lt;=1,12,0))),0),"")</f>
        <v/>
      </c>
      <c r="AK339" s="29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29" t="n">
        <v>591</v>
      </c>
      <c r="AM339" s="30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vitaminwater</t>
        </is>
      </c>
      <c r="B340" s="15" t="inlineStr">
        <is>
          <t>vitaminwater (glaceau) | Focus Kiwi-Strawberry | 12-pack 591mL</t>
        </is>
      </c>
      <c r="C340" s="15" t="inlineStr">
        <is>
          <t>3) Functional beverage (still/sparkling)</t>
        </is>
      </c>
      <c r="D340" s="15" t="inlineStr">
        <is>
          <t>591 mL bottle</t>
        </is>
      </c>
      <c r="E340" s="29" t="n">
        <v>12</v>
      </c>
      <c r="F340" s="30" t="n"/>
      <c r="G340" s="31">
        <f>IF(AND(ISNUMBER($F340),ISNUMBER($E340),$E340&lt;&gt;0),$F340/$E340,"")</f>
        <v/>
      </c>
      <c r="H340" s="31">
        <f>IF(AND(ISNUMBER($F340),ISNUMBER($AL340),ISNUMBER($E340),($AL340*$E340)&lt;&gt;0),$F340/($AL340*$E340)*100,"")</f>
        <v/>
      </c>
      <c r="I340" s="32" t="n"/>
      <c r="J340" s="33" t="n"/>
      <c r="K340" s="31">
        <f>IF(AND(ISNUMBER($F340),ISNUMBER($J340)),$F340*(1-$J340),"")</f>
        <v/>
      </c>
      <c r="L340" s="32" t="n"/>
      <c r="M340" s="32" t="n"/>
      <c r="N340" s="31">
        <f>IF(ISNUMBER($F340),($F340-IF(ISNUMBER($AM340),$AM340,0))*(1-IF(ISNUMBER($J340),$J340,0)),"")</f>
        <v/>
      </c>
      <c r="O340" s="15" t="inlineStr">
        <is>
          <t>Focus Kiwi-Strawberry</t>
        </is>
      </c>
      <c r="P340" s="29" t="n">
        <v>0</v>
      </c>
      <c r="Q340" s="29" t="n">
        <v>0</v>
      </c>
      <c r="R340" s="15" t="inlineStr">
        <is>
          <t>Not listed</t>
        </is>
      </c>
      <c r="S340" s="29" t="n">
        <v>27</v>
      </c>
      <c r="T340" s="29" t="n">
        <v>100</v>
      </c>
      <c r="U340" s="15" t="inlineStr">
        <is>
          <t>Cane sugar + crystalline fructose</t>
        </is>
      </c>
      <c r="V340" s="15" t="inlineStr">
        <is>
          <t>Added vitamins (B, C), function-by-flavour (Energy flavour ~60 mg caffeine; other flavours caffeine-free)</t>
        </is>
      </c>
      <c r="W340" s="32" t="n"/>
      <c r="X340" s="32" t="n"/>
      <c r="Y340" s="32" t="n"/>
      <c r="Z340" s="32" t="n"/>
      <c r="AA340" s="15" t="inlineStr">
        <is>
          <t>High</t>
        </is>
      </c>
      <c r="AB340" s="15" t="inlineStr">
        <is>
          <t>Established functional water; mass distribution</t>
        </is>
      </c>
      <c r="AC340" s="15" t="inlineStr">
        <is>
          <t>Flavoured water with a vitamin function story</t>
        </is>
      </c>
      <c r="AD340" s="15" t="inlineStr">
        <is>
          <t>Familiar vitamin-enhanced water in many functional flavours.</t>
        </is>
      </c>
      <c r="AE340" s="32" t="n"/>
      <c r="AF340" s="34">
        <f>IF(AND(ISNUMBER($P340),ISNUMBER($AL340),$AL340&lt;&gt;0),ROUND($P340/$AL340*100,1),"")</f>
        <v/>
      </c>
      <c r="AG340" s="35">
        <f>IF(AND(ISNUMBER($S340),ISNUMBER($AL340),$AL340&lt;&gt;0),ROUND($S340/$AL340*100,2),"")</f>
        <v/>
      </c>
      <c r="AH340" s="34">
        <f>IF(AND(ISNUMBER($Q340),ISNUMBER($AL340),$AL340&lt;&gt;0),ROUND($Q340/$AL340*100,1),"")</f>
        <v/>
      </c>
      <c r="AI340" s="29">
        <f>IF(ISNUMBER($S340),IF($S340&lt;=1,"Yes","No"),"n/a")</f>
        <v/>
      </c>
      <c r="AJ340" s="29">
        <f>IF(ISNUMBER($S340),ROUND(MAX(0,MIN(100,100-$S340*2.5-IF(ISNUMBER($T340),$T340,0)*0.12+IF($S340&lt;=1,12,0))),0),"")</f>
        <v/>
      </c>
      <c r="AK340" s="29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29" t="n">
        <v>591</v>
      </c>
      <c r="AM340" s="30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vitaminwater</t>
        </is>
      </c>
      <c r="B341" s="15" t="inlineStr">
        <is>
          <t>vitaminwater (glaceau) | Focus Kiwi-Strawberry | 24-pack 591mL</t>
        </is>
      </c>
      <c r="C341" s="15" t="inlineStr">
        <is>
          <t>3) Functional beverage (still/sparkling)</t>
        </is>
      </c>
      <c r="D341" s="15" t="inlineStr">
        <is>
          <t>591 mL bottle</t>
        </is>
      </c>
      <c r="E341" s="29" t="n">
        <v>24</v>
      </c>
      <c r="F341" s="30" t="n"/>
      <c r="G341" s="31">
        <f>IF(AND(ISNUMBER($F341),ISNUMBER($E341),$E341&lt;&gt;0),$F341/$E341,"")</f>
        <v/>
      </c>
      <c r="H341" s="31">
        <f>IF(AND(ISNUMBER($F341),ISNUMBER($AL341),ISNUMBER($E341),($AL341*$E341)&lt;&gt;0),$F341/($AL341*$E341)*100,"")</f>
        <v/>
      </c>
      <c r="I341" s="32" t="n"/>
      <c r="J341" s="33" t="n"/>
      <c r="K341" s="31">
        <f>IF(AND(ISNUMBER($F341),ISNUMBER($J341)),$F341*(1-$J341),"")</f>
        <v/>
      </c>
      <c r="L341" s="32" t="n"/>
      <c r="M341" s="32" t="n"/>
      <c r="N341" s="31">
        <f>IF(ISNUMBER($F341),($F341-IF(ISNUMBER($AM341),$AM341,0))*(1-IF(ISNUMBER($J341),$J341,0)),"")</f>
        <v/>
      </c>
      <c r="O341" s="15" t="inlineStr">
        <is>
          <t>Focus Kiwi-Strawberry</t>
        </is>
      </c>
      <c r="P341" s="29" t="n">
        <v>0</v>
      </c>
      <c r="Q341" s="29" t="n">
        <v>0</v>
      </c>
      <c r="R341" s="15" t="inlineStr">
        <is>
          <t>Not listed</t>
        </is>
      </c>
      <c r="S341" s="29" t="n">
        <v>27</v>
      </c>
      <c r="T341" s="29" t="n">
        <v>100</v>
      </c>
      <c r="U341" s="15" t="inlineStr">
        <is>
          <t>Cane sugar + crystalline fructose</t>
        </is>
      </c>
      <c r="V341" s="15" t="inlineStr">
        <is>
          <t>Added vitamins (B, C), function-by-flavour (Energy flavour ~60 mg caffeine; other flavours caffeine-free)</t>
        </is>
      </c>
      <c r="W341" s="32" t="n"/>
      <c r="X341" s="32" t="n"/>
      <c r="Y341" s="32" t="n"/>
      <c r="Z341" s="32" t="n"/>
      <c r="AA341" s="15" t="inlineStr">
        <is>
          <t>High</t>
        </is>
      </c>
      <c r="AB341" s="15" t="inlineStr">
        <is>
          <t>Established functional water; mass distribution</t>
        </is>
      </c>
      <c r="AC341" s="15" t="inlineStr">
        <is>
          <t>Flavoured water with a vitamin function story</t>
        </is>
      </c>
      <c r="AD341" s="15" t="inlineStr">
        <is>
          <t>Familiar vitamin-enhanced water in many functional flavours.</t>
        </is>
      </c>
      <c r="AE341" s="32" t="n"/>
      <c r="AF341" s="34">
        <f>IF(AND(ISNUMBER($P341),ISNUMBER($AL341),$AL341&lt;&gt;0),ROUND($P341/$AL341*100,1),"")</f>
        <v/>
      </c>
      <c r="AG341" s="35">
        <f>IF(AND(ISNUMBER($S341),ISNUMBER($AL341),$AL341&lt;&gt;0),ROUND($S341/$AL341*100,2),"")</f>
        <v/>
      </c>
      <c r="AH341" s="34">
        <f>IF(AND(ISNUMBER($Q341),ISNUMBER($AL341),$AL341&lt;&gt;0),ROUND($Q341/$AL341*100,1),"")</f>
        <v/>
      </c>
      <c r="AI341" s="29">
        <f>IF(ISNUMBER($S341),IF($S341&lt;=1,"Yes","No"),"n/a")</f>
        <v/>
      </c>
      <c r="AJ341" s="29">
        <f>IF(ISNUMBER($S341),ROUND(MAX(0,MIN(100,100-$S341*2.5-IF(ISNUMBER($T341),$T341,0)*0.12+IF($S341&lt;=1,12,0))),0),"")</f>
        <v/>
      </c>
      <c r="AK341" s="29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29" t="n">
        <v>591</v>
      </c>
      <c r="AM341" s="30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vitaminwater</t>
        </is>
      </c>
      <c r="B342" s="15" t="inlineStr">
        <is>
          <t>vitaminwater (glaceau) | Energy Tropical Citrus | single 591mL</t>
        </is>
      </c>
      <c r="C342" s="15" t="inlineStr">
        <is>
          <t>3) Functional beverage (still/sparkling)</t>
        </is>
      </c>
      <c r="D342" s="15" t="inlineStr">
        <is>
          <t>591 mL bottle</t>
        </is>
      </c>
      <c r="E342" s="29" t="n">
        <v>1</v>
      </c>
      <c r="F342" s="30" t="n"/>
      <c r="G342" s="31">
        <f>IF(AND(ISNUMBER($F342),ISNUMBER($E342),$E342&lt;&gt;0),$F342/$E342,"")</f>
        <v/>
      </c>
      <c r="H342" s="31">
        <f>IF(AND(ISNUMBER($F342),ISNUMBER($AL342),ISNUMBER($E342),($AL342*$E342)&lt;&gt;0),$F342/($AL342*$E342)*100,"")</f>
        <v/>
      </c>
      <c r="I342" s="32" t="n"/>
      <c r="J342" s="33" t="n"/>
      <c r="K342" s="31">
        <f>IF(AND(ISNUMBER($F342),ISNUMBER($J342)),$F342*(1-$J342),"")</f>
        <v/>
      </c>
      <c r="L342" s="32" t="n"/>
      <c r="M342" s="32" t="n"/>
      <c r="N342" s="31">
        <f>IF(ISNUMBER($F342),($F342-IF(ISNUMBER($AM342),$AM342,0))*(1-IF(ISNUMBER($J342),$J342,0)),"")</f>
        <v/>
      </c>
      <c r="O342" s="15" t="inlineStr">
        <is>
          <t>Energy Tropical Citrus</t>
        </is>
      </c>
      <c r="P342" s="29" t="n">
        <v>0</v>
      </c>
      <c r="Q342" s="29" t="n">
        <v>0</v>
      </c>
      <c r="R342" s="15" t="inlineStr">
        <is>
          <t>Not listed</t>
        </is>
      </c>
      <c r="S342" s="29" t="n">
        <v>27</v>
      </c>
      <c r="T342" s="29" t="n">
        <v>100</v>
      </c>
      <c r="U342" s="15" t="inlineStr">
        <is>
          <t>Cane sugar + crystalline fructose</t>
        </is>
      </c>
      <c r="V342" s="15" t="inlineStr">
        <is>
          <t>Added vitamins (B, C), function-by-flavour (Energy flavour ~60 mg caffeine; other flavours caffeine-free)</t>
        </is>
      </c>
      <c r="W342" s="32" t="n"/>
      <c r="X342" s="32" t="n"/>
      <c r="Y342" s="32" t="n"/>
      <c r="Z342" s="32" t="n"/>
      <c r="AA342" s="15" t="inlineStr">
        <is>
          <t>High</t>
        </is>
      </c>
      <c r="AB342" s="15" t="inlineStr">
        <is>
          <t>Established functional water; mass distribution</t>
        </is>
      </c>
      <c r="AC342" s="15" t="inlineStr">
        <is>
          <t>Flavoured water with a vitamin function story</t>
        </is>
      </c>
      <c r="AD342" s="15" t="inlineStr">
        <is>
          <t>Familiar vitamin-enhanced water in many functional flavours.</t>
        </is>
      </c>
      <c r="AE342" s="32" t="n"/>
      <c r="AF342" s="34">
        <f>IF(AND(ISNUMBER($P342),ISNUMBER($AL342),$AL342&lt;&gt;0),ROUND($P342/$AL342*100,1),"")</f>
        <v/>
      </c>
      <c r="AG342" s="35">
        <f>IF(AND(ISNUMBER($S342),ISNUMBER($AL342),$AL342&lt;&gt;0),ROUND($S342/$AL342*100,2),"")</f>
        <v/>
      </c>
      <c r="AH342" s="34">
        <f>IF(AND(ISNUMBER($Q342),ISNUMBER($AL342),$AL342&lt;&gt;0),ROUND($Q342/$AL342*100,1),"")</f>
        <v/>
      </c>
      <c r="AI342" s="29">
        <f>IF(ISNUMBER($S342),IF($S342&lt;=1,"Yes","No"),"n/a")</f>
        <v/>
      </c>
      <c r="AJ342" s="29">
        <f>IF(ISNUMBER($S342),ROUND(MAX(0,MIN(100,100-$S342*2.5-IF(ISNUMBER($T342),$T342,0)*0.12+IF($S342&lt;=1,12,0))),0),"")</f>
        <v/>
      </c>
      <c r="AK342" s="29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29" t="n">
        <v>591</v>
      </c>
      <c r="AM342" s="30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vitaminwater</t>
        </is>
      </c>
      <c r="B343" s="15" t="inlineStr">
        <is>
          <t>vitaminwater (glaceau) | Energy Tropical Citrus | 6-pack 591mL</t>
        </is>
      </c>
      <c r="C343" s="15" t="inlineStr">
        <is>
          <t>3) Functional beverage (still/sparkling)</t>
        </is>
      </c>
      <c r="D343" s="15" t="inlineStr">
        <is>
          <t>591 mL bottle</t>
        </is>
      </c>
      <c r="E343" s="29" t="n">
        <v>6</v>
      </c>
      <c r="F343" s="30" t="n"/>
      <c r="G343" s="31">
        <f>IF(AND(ISNUMBER($F343),ISNUMBER($E343),$E343&lt;&gt;0),$F343/$E343,"")</f>
        <v/>
      </c>
      <c r="H343" s="31">
        <f>IF(AND(ISNUMBER($F343),ISNUMBER($AL343),ISNUMBER($E343),($AL343*$E343)&lt;&gt;0),$F343/($AL343*$E343)*100,"")</f>
        <v/>
      </c>
      <c r="I343" s="32" t="n"/>
      <c r="J343" s="33" t="n"/>
      <c r="K343" s="31">
        <f>IF(AND(ISNUMBER($F343),ISNUMBER($J343)),$F343*(1-$J343),"")</f>
        <v/>
      </c>
      <c r="L343" s="32" t="n"/>
      <c r="M343" s="32" t="n"/>
      <c r="N343" s="31">
        <f>IF(ISNUMBER($F343),($F343-IF(ISNUMBER($AM343),$AM343,0))*(1-IF(ISNUMBER($J343),$J343,0)),"")</f>
        <v/>
      </c>
      <c r="O343" s="15" t="inlineStr">
        <is>
          <t>Energy Tropical Citrus</t>
        </is>
      </c>
      <c r="P343" s="29" t="n">
        <v>0</v>
      </c>
      <c r="Q343" s="29" t="n">
        <v>0</v>
      </c>
      <c r="R343" s="15" t="inlineStr">
        <is>
          <t>Not listed</t>
        </is>
      </c>
      <c r="S343" s="29" t="n">
        <v>27</v>
      </c>
      <c r="T343" s="29" t="n">
        <v>100</v>
      </c>
      <c r="U343" s="15" t="inlineStr">
        <is>
          <t>Cane sugar + crystalline fructose</t>
        </is>
      </c>
      <c r="V343" s="15" t="inlineStr">
        <is>
          <t>Added vitamins (B, C), function-by-flavour (Energy flavour ~60 mg caffeine; other flavours caffeine-free)</t>
        </is>
      </c>
      <c r="W343" s="32" t="n"/>
      <c r="X343" s="32" t="n"/>
      <c r="Y343" s="32" t="n"/>
      <c r="Z343" s="32" t="n"/>
      <c r="AA343" s="15" t="inlineStr">
        <is>
          <t>High</t>
        </is>
      </c>
      <c r="AB343" s="15" t="inlineStr">
        <is>
          <t>Established functional water; mass distribution</t>
        </is>
      </c>
      <c r="AC343" s="15" t="inlineStr">
        <is>
          <t>Flavoured water with a vitamin function story</t>
        </is>
      </c>
      <c r="AD343" s="15" t="inlineStr">
        <is>
          <t>Familiar vitamin-enhanced water in many functional flavours.</t>
        </is>
      </c>
      <c r="AE343" s="32" t="n"/>
      <c r="AF343" s="34">
        <f>IF(AND(ISNUMBER($P343),ISNUMBER($AL343),$AL343&lt;&gt;0),ROUND($P343/$AL343*100,1),"")</f>
        <v/>
      </c>
      <c r="AG343" s="35">
        <f>IF(AND(ISNUMBER($S343),ISNUMBER($AL343),$AL343&lt;&gt;0),ROUND($S343/$AL343*100,2),"")</f>
        <v/>
      </c>
      <c r="AH343" s="34">
        <f>IF(AND(ISNUMBER($Q343),ISNUMBER($AL343),$AL343&lt;&gt;0),ROUND($Q343/$AL343*100,1),"")</f>
        <v/>
      </c>
      <c r="AI343" s="29">
        <f>IF(ISNUMBER($S343),IF($S343&lt;=1,"Yes","No"),"n/a")</f>
        <v/>
      </c>
      <c r="AJ343" s="29">
        <f>IF(ISNUMBER($S343),ROUND(MAX(0,MIN(100,100-$S343*2.5-IF(ISNUMBER($T343),$T343,0)*0.12+IF($S343&lt;=1,12,0))),0),"")</f>
        <v/>
      </c>
      <c r="AK343" s="29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29" t="n">
        <v>591</v>
      </c>
      <c r="AM343" s="30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vitaminwater</t>
        </is>
      </c>
      <c r="B344" s="15" t="inlineStr">
        <is>
          <t>vitaminwater (glaceau) | Energy Tropical Citrus | 12-pack 591mL</t>
        </is>
      </c>
      <c r="C344" s="15" t="inlineStr">
        <is>
          <t>3) Functional beverage (still/sparkling)</t>
        </is>
      </c>
      <c r="D344" s="15" t="inlineStr">
        <is>
          <t>591 mL bottle</t>
        </is>
      </c>
      <c r="E344" s="29" t="n">
        <v>12</v>
      </c>
      <c r="F344" s="30" t="n"/>
      <c r="G344" s="31">
        <f>IF(AND(ISNUMBER($F344),ISNUMBER($E344),$E344&lt;&gt;0),$F344/$E344,"")</f>
        <v/>
      </c>
      <c r="H344" s="31">
        <f>IF(AND(ISNUMBER($F344),ISNUMBER($AL344),ISNUMBER($E344),($AL344*$E344)&lt;&gt;0),$F344/($AL344*$E344)*100,"")</f>
        <v/>
      </c>
      <c r="I344" s="32" t="n"/>
      <c r="J344" s="33" t="n"/>
      <c r="K344" s="31">
        <f>IF(AND(ISNUMBER($F344),ISNUMBER($J344)),$F344*(1-$J344),"")</f>
        <v/>
      </c>
      <c r="L344" s="32" t="n"/>
      <c r="M344" s="32" t="n"/>
      <c r="N344" s="31">
        <f>IF(ISNUMBER($F344),($F344-IF(ISNUMBER($AM344),$AM344,0))*(1-IF(ISNUMBER($J344),$J344,0)),"")</f>
        <v/>
      </c>
      <c r="O344" s="15" t="inlineStr">
        <is>
          <t>Energy Tropical Citrus</t>
        </is>
      </c>
      <c r="P344" s="29" t="n">
        <v>0</v>
      </c>
      <c r="Q344" s="29" t="n">
        <v>0</v>
      </c>
      <c r="R344" s="15" t="inlineStr">
        <is>
          <t>Not listed</t>
        </is>
      </c>
      <c r="S344" s="29" t="n">
        <v>27</v>
      </c>
      <c r="T344" s="29" t="n">
        <v>100</v>
      </c>
      <c r="U344" s="15" t="inlineStr">
        <is>
          <t>Cane sugar + crystalline fructose</t>
        </is>
      </c>
      <c r="V344" s="15" t="inlineStr">
        <is>
          <t>Added vitamins (B, C), function-by-flavour (Energy flavour ~60 mg caffeine; other flavours caffeine-free)</t>
        </is>
      </c>
      <c r="W344" s="32" t="n"/>
      <c r="X344" s="32" t="n"/>
      <c r="Y344" s="32" t="n"/>
      <c r="Z344" s="32" t="n"/>
      <c r="AA344" s="15" t="inlineStr">
        <is>
          <t>High</t>
        </is>
      </c>
      <c r="AB344" s="15" t="inlineStr">
        <is>
          <t>Established functional water; mass distribution</t>
        </is>
      </c>
      <c r="AC344" s="15" t="inlineStr">
        <is>
          <t>Flavoured water with a vitamin function story</t>
        </is>
      </c>
      <c r="AD344" s="15" t="inlineStr">
        <is>
          <t>Familiar vitamin-enhanced water in many functional flavours.</t>
        </is>
      </c>
      <c r="AE344" s="32" t="n"/>
      <c r="AF344" s="34">
        <f>IF(AND(ISNUMBER($P344),ISNUMBER($AL344),$AL344&lt;&gt;0),ROUND($P344/$AL344*100,1),"")</f>
        <v/>
      </c>
      <c r="AG344" s="35">
        <f>IF(AND(ISNUMBER($S344),ISNUMBER($AL344),$AL344&lt;&gt;0),ROUND($S344/$AL344*100,2),"")</f>
        <v/>
      </c>
      <c r="AH344" s="34">
        <f>IF(AND(ISNUMBER($Q344),ISNUMBER($AL344),$AL344&lt;&gt;0),ROUND($Q344/$AL344*100,1),"")</f>
        <v/>
      </c>
      <c r="AI344" s="29">
        <f>IF(ISNUMBER($S344),IF($S344&lt;=1,"Yes","No"),"n/a")</f>
        <v/>
      </c>
      <c r="AJ344" s="29">
        <f>IF(ISNUMBER($S344),ROUND(MAX(0,MIN(100,100-$S344*2.5-IF(ISNUMBER($T344),$T344,0)*0.12+IF($S344&lt;=1,12,0))),0),"")</f>
        <v/>
      </c>
      <c r="AK344" s="29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29" t="n">
        <v>591</v>
      </c>
      <c r="AM344" s="30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vitaminwater</t>
        </is>
      </c>
      <c r="B345" s="15" t="inlineStr">
        <is>
          <t>vitaminwater (glaceau) | Energy Tropical Citrus | 24-pack 591mL</t>
        </is>
      </c>
      <c r="C345" s="15" t="inlineStr">
        <is>
          <t>3) Functional beverage (still/sparkling)</t>
        </is>
      </c>
      <c r="D345" s="15" t="inlineStr">
        <is>
          <t>591 mL bottle</t>
        </is>
      </c>
      <c r="E345" s="29" t="n">
        <v>24</v>
      </c>
      <c r="F345" s="30" t="n"/>
      <c r="G345" s="31">
        <f>IF(AND(ISNUMBER($F345),ISNUMBER($E345),$E345&lt;&gt;0),$F345/$E345,"")</f>
        <v/>
      </c>
      <c r="H345" s="31">
        <f>IF(AND(ISNUMBER($F345),ISNUMBER($AL345),ISNUMBER($E345),($AL345*$E345)&lt;&gt;0),$F345/($AL345*$E345)*100,"")</f>
        <v/>
      </c>
      <c r="I345" s="32" t="n"/>
      <c r="J345" s="33" t="n"/>
      <c r="K345" s="31">
        <f>IF(AND(ISNUMBER($F345),ISNUMBER($J345)),$F345*(1-$J345),"")</f>
        <v/>
      </c>
      <c r="L345" s="32" t="n"/>
      <c r="M345" s="32" t="n"/>
      <c r="N345" s="31">
        <f>IF(ISNUMBER($F345),($F345-IF(ISNUMBER($AM345),$AM345,0))*(1-IF(ISNUMBER($J345),$J345,0)),"")</f>
        <v/>
      </c>
      <c r="O345" s="15" t="inlineStr">
        <is>
          <t>Energy Tropical Citrus</t>
        </is>
      </c>
      <c r="P345" s="29" t="n">
        <v>0</v>
      </c>
      <c r="Q345" s="29" t="n">
        <v>0</v>
      </c>
      <c r="R345" s="15" t="inlineStr">
        <is>
          <t>Not listed</t>
        </is>
      </c>
      <c r="S345" s="29" t="n">
        <v>27</v>
      </c>
      <c r="T345" s="29" t="n">
        <v>100</v>
      </c>
      <c r="U345" s="15" t="inlineStr">
        <is>
          <t>Cane sugar + crystalline fructose</t>
        </is>
      </c>
      <c r="V345" s="15" t="inlineStr">
        <is>
          <t>Added vitamins (B, C), function-by-flavour (Energy flavour ~60 mg caffeine; other flavours caffeine-free)</t>
        </is>
      </c>
      <c r="W345" s="32" t="n"/>
      <c r="X345" s="32" t="n"/>
      <c r="Y345" s="32" t="n"/>
      <c r="Z345" s="32" t="n"/>
      <c r="AA345" s="15" t="inlineStr">
        <is>
          <t>High</t>
        </is>
      </c>
      <c r="AB345" s="15" t="inlineStr">
        <is>
          <t>Established functional water; mass distribution</t>
        </is>
      </c>
      <c r="AC345" s="15" t="inlineStr">
        <is>
          <t>Flavoured water with a vitamin function story</t>
        </is>
      </c>
      <c r="AD345" s="15" t="inlineStr">
        <is>
          <t>Familiar vitamin-enhanced water in many functional flavours.</t>
        </is>
      </c>
      <c r="AE345" s="32" t="n"/>
      <c r="AF345" s="34">
        <f>IF(AND(ISNUMBER($P345),ISNUMBER($AL345),$AL345&lt;&gt;0),ROUND($P345/$AL345*100,1),"")</f>
        <v/>
      </c>
      <c r="AG345" s="35">
        <f>IF(AND(ISNUMBER($S345),ISNUMBER($AL345),$AL345&lt;&gt;0),ROUND($S345/$AL345*100,2),"")</f>
        <v/>
      </c>
      <c r="AH345" s="34">
        <f>IF(AND(ISNUMBER($Q345),ISNUMBER($AL345),$AL345&lt;&gt;0),ROUND($Q345/$AL345*100,1),"")</f>
        <v/>
      </c>
      <c r="AI345" s="29">
        <f>IF(ISNUMBER($S345),IF($S345&lt;=1,"Yes","No"),"n/a")</f>
        <v/>
      </c>
      <c r="AJ345" s="29">
        <f>IF(ISNUMBER($S345),ROUND(MAX(0,MIN(100,100-$S345*2.5-IF(ISNUMBER($T345),$T345,0)*0.12+IF($S345&lt;=1,12,0))),0),"")</f>
        <v/>
      </c>
      <c r="AK345" s="29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29" t="n">
        <v>591</v>
      </c>
      <c r="AM345" s="30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vitaminwater</t>
        </is>
      </c>
      <c r="B346" s="15" t="inlineStr">
        <is>
          <t>vitaminwater zero sugar | XXX | single 591mL</t>
        </is>
      </c>
      <c r="C346" s="15" t="inlineStr">
        <is>
          <t>3) Functional beverage (still/sparkling)</t>
        </is>
      </c>
      <c r="D346" s="15" t="inlineStr">
        <is>
          <t>591 mL bottle</t>
        </is>
      </c>
      <c r="E346" s="29" t="n">
        <v>1</v>
      </c>
      <c r="F346" s="30" t="n"/>
      <c r="G346" s="31">
        <f>IF(AND(ISNUMBER($F346),ISNUMBER($E346),$E346&lt;&gt;0),$F346/$E346,"")</f>
        <v/>
      </c>
      <c r="H346" s="31">
        <f>IF(AND(ISNUMBER($F346),ISNUMBER($AL346),ISNUMBER($E346),($AL346*$E346)&lt;&gt;0),$F346/($AL346*$E346)*100,"")</f>
        <v/>
      </c>
      <c r="I346" s="32" t="n"/>
      <c r="J346" s="33" t="n"/>
      <c r="K346" s="31">
        <f>IF(AND(ISNUMBER($F346),ISNUMBER($J346)),$F346*(1-$J346),"")</f>
        <v/>
      </c>
      <c r="L346" s="32" t="n"/>
      <c r="M346" s="32" t="n"/>
      <c r="N346" s="31">
        <f>IF(ISNUMBER($F346),($F346-IF(ISNUMBER($AM346),$AM346,0))*(1-IF(ISNUMBER($J346),$J346,0)),"")</f>
        <v/>
      </c>
      <c r="O346" s="15" t="inlineStr">
        <is>
          <t>XXX</t>
        </is>
      </c>
      <c r="P346" s="29" t="n">
        <v>0</v>
      </c>
      <c r="Q346" s="29" t="n">
        <v>0</v>
      </c>
      <c r="R346" s="15" t="inlineStr">
        <is>
          <t>Not listed</t>
        </is>
      </c>
      <c r="S346" s="29" t="n">
        <v>0</v>
      </c>
      <c r="T346" s="29" t="n">
        <v>0</v>
      </c>
      <c r="U346" s="15" t="inlineStr">
        <is>
          <t>Stevia + erythritol</t>
        </is>
      </c>
      <c r="V346" s="15" t="inlineStr">
        <is>
          <t>Vitamins, zero sugar</t>
        </is>
      </c>
      <c r="W346" s="32" t="n"/>
      <c r="X346" s="32" t="n"/>
      <c r="Y346" s="32" t="n"/>
      <c r="Z346" s="32" t="n"/>
      <c r="AA346" s="15" t="inlineStr">
        <is>
          <t>High</t>
        </is>
      </c>
      <c r="AB346" s="15" t="inlineStr">
        <is>
          <t>Strong zero-sugar variant</t>
        </is>
      </c>
      <c r="AC346" s="15" t="inlineStr">
        <is>
          <t>Vitamin water with zero sugar</t>
        </is>
      </c>
      <c r="AD346" s="15" t="inlineStr">
        <is>
          <t>The vitamin story without the sugar.</t>
        </is>
      </c>
      <c r="AE346" s="32" t="n"/>
      <c r="AF346" s="34">
        <f>IF(AND(ISNUMBER($P346),ISNUMBER($AL346),$AL346&lt;&gt;0),ROUND($P346/$AL346*100,1),"")</f>
        <v/>
      </c>
      <c r="AG346" s="35">
        <f>IF(AND(ISNUMBER($S346),ISNUMBER($AL346),$AL346&lt;&gt;0),ROUND($S346/$AL346*100,2),"")</f>
        <v/>
      </c>
      <c r="AH346" s="34">
        <f>IF(AND(ISNUMBER($Q346),ISNUMBER($AL346),$AL346&lt;&gt;0),ROUND($Q346/$AL346*100,1),"")</f>
        <v/>
      </c>
      <c r="AI346" s="29">
        <f>IF(ISNUMBER($S346),IF($S346&lt;=1,"Yes","No"),"n/a")</f>
        <v/>
      </c>
      <c r="AJ346" s="29">
        <f>IF(ISNUMBER($S346),ROUND(MAX(0,MIN(100,100-$S346*2.5-IF(ISNUMBER($T346),$T346,0)*0.12+IF($S346&lt;=1,12,0))),0),"")</f>
        <v/>
      </c>
      <c r="AK346" s="29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29" t="n">
        <v>591</v>
      </c>
      <c r="AM346" s="30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vitaminwater</t>
        </is>
      </c>
      <c r="B347" s="15" t="inlineStr">
        <is>
          <t>vitaminwater zero sugar | XXX | 6-pack 591mL</t>
        </is>
      </c>
      <c r="C347" s="15" t="inlineStr">
        <is>
          <t>3) Functional beverage (still/sparkling)</t>
        </is>
      </c>
      <c r="D347" s="15" t="inlineStr">
        <is>
          <t>591 mL bottle</t>
        </is>
      </c>
      <c r="E347" s="29" t="n">
        <v>6</v>
      </c>
      <c r="F347" s="30" t="n"/>
      <c r="G347" s="31">
        <f>IF(AND(ISNUMBER($F347),ISNUMBER($E347),$E347&lt;&gt;0),$F347/$E347,"")</f>
        <v/>
      </c>
      <c r="H347" s="31">
        <f>IF(AND(ISNUMBER($F347),ISNUMBER($AL347),ISNUMBER($E347),($AL347*$E347)&lt;&gt;0),$F347/($AL347*$E347)*100,"")</f>
        <v/>
      </c>
      <c r="I347" s="32" t="n"/>
      <c r="J347" s="33" t="n"/>
      <c r="K347" s="31">
        <f>IF(AND(ISNUMBER($F347),ISNUMBER($J347)),$F347*(1-$J347),"")</f>
        <v/>
      </c>
      <c r="L347" s="32" t="n"/>
      <c r="M347" s="32" t="n"/>
      <c r="N347" s="31">
        <f>IF(ISNUMBER($F347),($F347-IF(ISNUMBER($AM347),$AM347,0))*(1-IF(ISNUMBER($J347),$J347,0)),"")</f>
        <v/>
      </c>
      <c r="O347" s="15" t="inlineStr">
        <is>
          <t>XXX</t>
        </is>
      </c>
      <c r="P347" s="29" t="n">
        <v>0</v>
      </c>
      <c r="Q347" s="29" t="n">
        <v>0</v>
      </c>
      <c r="R347" s="15" t="inlineStr">
        <is>
          <t>Not listed</t>
        </is>
      </c>
      <c r="S347" s="29" t="n">
        <v>0</v>
      </c>
      <c r="T347" s="29" t="n">
        <v>0</v>
      </c>
      <c r="U347" s="15" t="inlineStr">
        <is>
          <t>Stevia + erythritol</t>
        </is>
      </c>
      <c r="V347" s="15" t="inlineStr">
        <is>
          <t>Vitamins, zero sugar</t>
        </is>
      </c>
      <c r="W347" s="32" t="n"/>
      <c r="X347" s="32" t="n"/>
      <c r="Y347" s="32" t="n"/>
      <c r="Z347" s="32" t="n"/>
      <c r="AA347" s="15" t="inlineStr">
        <is>
          <t>High</t>
        </is>
      </c>
      <c r="AB347" s="15" t="inlineStr">
        <is>
          <t>Strong zero-sugar variant</t>
        </is>
      </c>
      <c r="AC347" s="15" t="inlineStr">
        <is>
          <t>Vitamin water with zero sugar</t>
        </is>
      </c>
      <c r="AD347" s="15" t="inlineStr">
        <is>
          <t>The vitamin story without the sugar.</t>
        </is>
      </c>
      <c r="AE347" s="32" t="n"/>
      <c r="AF347" s="34">
        <f>IF(AND(ISNUMBER($P347),ISNUMBER($AL347),$AL347&lt;&gt;0),ROUND($P347/$AL347*100,1),"")</f>
        <v/>
      </c>
      <c r="AG347" s="35">
        <f>IF(AND(ISNUMBER($S347),ISNUMBER($AL347),$AL347&lt;&gt;0),ROUND($S347/$AL347*100,2),"")</f>
        <v/>
      </c>
      <c r="AH347" s="34">
        <f>IF(AND(ISNUMBER($Q347),ISNUMBER($AL347),$AL347&lt;&gt;0),ROUND($Q347/$AL347*100,1),"")</f>
        <v/>
      </c>
      <c r="AI347" s="29">
        <f>IF(ISNUMBER($S347),IF($S347&lt;=1,"Yes","No"),"n/a")</f>
        <v/>
      </c>
      <c r="AJ347" s="29">
        <f>IF(ISNUMBER($S347),ROUND(MAX(0,MIN(100,100-$S347*2.5-IF(ISNUMBER($T347),$T347,0)*0.12+IF($S347&lt;=1,12,0))),0),"")</f>
        <v/>
      </c>
      <c r="AK347" s="29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29" t="n">
        <v>591</v>
      </c>
      <c r="AM347" s="30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vitaminwater</t>
        </is>
      </c>
      <c r="B348" s="15" t="inlineStr">
        <is>
          <t>vitaminwater zero sugar | XXX | 12-pack 591mL</t>
        </is>
      </c>
      <c r="C348" s="15" t="inlineStr">
        <is>
          <t>3) Functional beverage (still/sparkling)</t>
        </is>
      </c>
      <c r="D348" s="15" t="inlineStr">
        <is>
          <t>591 mL bottle</t>
        </is>
      </c>
      <c r="E348" s="29" t="n">
        <v>12</v>
      </c>
      <c r="F348" s="30" t="n"/>
      <c r="G348" s="31">
        <f>IF(AND(ISNUMBER($F348),ISNUMBER($E348),$E348&lt;&gt;0),$F348/$E348,"")</f>
        <v/>
      </c>
      <c r="H348" s="31">
        <f>IF(AND(ISNUMBER($F348),ISNUMBER($AL348),ISNUMBER($E348),($AL348*$E348)&lt;&gt;0),$F348/($AL348*$E348)*100,"")</f>
        <v/>
      </c>
      <c r="I348" s="32" t="n"/>
      <c r="J348" s="33" t="n"/>
      <c r="K348" s="31">
        <f>IF(AND(ISNUMBER($F348),ISNUMBER($J348)),$F348*(1-$J348),"")</f>
        <v/>
      </c>
      <c r="L348" s="32" t="n"/>
      <c r="M348" s="32" t="n"/>
      <c r="N348" s="31">
        <f>IF(ISNUMBER($F348),($F348-IF(ISNUMBER($AM348),$AM348,0))*(1-IF(ISNUMBER($J348),$J348,0)),"")</f>
        <v/>
      </c>
      <c r="O348" s="15" t="inlineStr">
        <is>
          <t>XXX</t>
        </is>
      </c>
      <c r="P348" s="29" t="n">
        <v>0</v>
      </c>
      <c r="Q348" s="29" t="n">
        <v>0</v>
      </c>
      <c r="R348" s="15" t="inlineStr">
        <is>
          <t>Not listed</t>
        </is>
      </c>
      <c r="S348" s="29" t="n">
        <v>0</v>
      </c>
      <c r="T348" s="29" t="n">
        <v>0</v>
      </c>
      <c r="U348" s="15" t="inlineStr">
        <is>
          <t>Stevia + erythritol</t>
        </is>
      </c>
      <c r="V348" s="15" t="inlineStr">
        <is>
          <t>Vitamins, zero sugar</t>
        </is>
      </c>
      <c r="W348" s="32" t="n"/>
      <c r="X348" s="32" t="n"/>
      <c r="Y348" s="32" t="n"/>
      <c r="Z348" s="32" t="n"/>
      <c r="AA348" s="15" t="inlineStr">
        <is>
          <t>High</t>
        </is>
      </c>
      <c r="AB348" s="15" t="inlineStr">
        <is>
          <t>Strong zero-sugar variant</t>
        </is>
      </c>
      <c r="AC348" s="15" t="inlineStr">
        <is>
          <t>Vitamin water with zero sugar</t>
        </is>
      </c>
      <c r="AD348" s="15" t="inlineStr">
        <is>
          <t>The vitamin story without the sugar.</t>
        </is>
      </c>
      <c r="AE348" s="32" t="n"/>
      <c r="AF348" s="34">
        <f>IF(AND(ISNUMBER($P348),ISNUMBER($AL348),$AL348&lt;&gt;0),ROUND($P348/$AL348*100,1),"")</f>
        <v/>
      </c>
      <c r="AG348" s="35">
        <f>IF(AND(ISNUMBER($S348),ISNUMBER($AL348),$AL348&lt;&gt;0),ROUND($S348/$AL348*100,2),"")</f>
        <v/>
      </c>
      <c r="AH348" s="34">
        <f>IF(AND(ISNUMBER($Q348),ISNUMBER($AL348),$AL348&lt;&gt;0),ROUND($Q348/$AL348*100,1),"")</f>
        <v/>
      </c>
      <c r="AI348" s="29">
        <f>IF(ISNUMBER($S348),IF($S348&lt;=1,"Yes","No"),"n/a")</f>
        <v/>
      </c>
      <c r="AJ348" s="29">
        <f>IF(ISNUMBER($S348),ROUND(MAX(0,MIN(100,100-$S348*2.5-IF(ISNUMBER($T348),$T348,0)*0.12+IF($S348&lt;=1,12,0))),0),"")</f>
        <v/>
      </c>
      <c r="AK348" s="29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29" t="n">
        <v>591</v>
      </c>
      <c r="AM348" s="30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vitaminwater</t>
        </is>
      </c>
      <c r="B349" s="15" t="inlineStr">
        <is>
          <t>vitaminwater zero sugar | XXX | 24-pack 591mL</t>
        </is>
      </c>
      <c r="C349" s="15" t="inlineStr">
        <is>
          <t>3) Functional beverage (still/sparkling)</t>
        </is>
      </c>
      <c r="D349" s="15" t="inlineStr">
        <is>
          <t>591 mL bottle</t>
        </is>
      </c>
      <c r="E349" s="29" t="n">
        <v>24</v>
      </c>
      <c r="F349" s="30" t="n"/>
      <c r="G349" s="31">
        <f>IF(AND(ISNUMBER($F349),ISNUMBER($E349),$E349&lt;&gt;0),$F349/$E349,"")</f>
        <v/>
      </c>
      <c r="H349" s="31">
        <f>IF(AND(ISNUMBER($F349),ISNUMBER($AL349),ISNUMBER($E349),($AL349*$E349)&lt;&gt;0),$F349/($AL349*$E349)*100,"")</f>
        <v/>
      </c>
      <c r="I349" s="32" t="n"/>
      <c r="J349" s="33" t="n"/>
      <c r="K349" s="31">
        <f>IF(AND(ISNUMBER($F349),ISNUMBER($J349)),$F349*(1-$J349),"")</f>
        <v/>
      </c>
      <c r="L349" s="32" t="n"/>
      <c r="M349" s="32" t="n"/>
      <c r="N349" s="31">
        <f>IF(ISNUMBER($F349),($F349-IF(ISNUMBER($AM349),$AM349,0))*(1-IF(ISNUMBER($J349),$J349,0)),"")</f>
        <v/>
      </c>
      <c r="O349" s="15" t="inlineStr">
        <is>
          <t>XXX</t>
        </is>
      </c>
      <c r="P349" s="29" t="n">
        <v>0</v>
      </c>
      <c r="Q349" s="29" t="n">
        <v>0</v>
      </c>
      <c r="R349" s="15" t="inlineStr">
        <is>
          <t>Not listed</t>
        </is>
      </c>
      <c r="S349" s="29" t="n">
        <v>0</v>
      </c>
      <c r="T349" s="29" t="n">
        <v>0</v>
      </c>
      <c r="U349" s="15" t="inlineStr">
        <is>
          <t>Stevia + erythritol</t>
        </is>
      </c>
      <c r="V349" s="15" t="inlineStr">
        <is>
          <t>Vitamins, zero sugar</t>
        </is>
      </c>
      <c r="W349" s="32" t="n"/>
      <c r="X349" s="32" t="n"/>
      <c r="Y349" s="32" t="n"/>
      <c r="Z349" s="32" t="n"/>
      <c r="AA349" s="15" t="inlineStr">
        <is>
          <t>High</t>
        </is>
      </c>
      <c r="AB349" s="15" t="inlineStr">
        <is>
          <t>Strong zero-sugar variant</t>
        </is>
      </c>
      <c r="AC349" s="15" t="inlineStr">
        <is>
          <t>Vitamin water with zero sugar</t>
        </is>
      </c>
      <c r="AD349" s="15" t="inlineStr">
        <is>
          <t>The vitamin story without the sugar.</t>
        </is>
      </c>
      <c r="AE349" s="32" t="n"/>
      <c r="AF349" s="34">
        <f>IF(AND(ISNUMBER($P349),ISNUMBER($AL349),$AL349&lt;&gt;0),ROUND($P349/$AL349*100,1),"")</f>
        <v/>
      </c>
      <c r="AG349" s="35">
        <f>IF(AND(ISNUMBER($S349),ISNUMBER($AL349),$AL349&lt;&gt;0),ROUND($S349/$AL349*100,2),"")</f>
        <v/>
      </c>
      <c r="AH349" s="34">
        <f>IF(AND(ISNUMBER($Q349),ISNUMBER($AL349),$AL349&lt;&gt;0),ROUND($Q349/$AL349*100,1),"")</f>
        <v/>
      </c>
      <c r="AI349" s="29">
        <f>IF(ISNUMBER($S349),IF($S349&lt;=1,"Yes","No"),"n/a")</f>
        <v/>
      </c>
      <c r="AJ349" s="29">
        <f>IF(ISNUMBER($S349),ROUND(MAX(0,MIN(100,100-$S349*2.5-IF(ISNUMBER($T349),$T349,0)*0.12+IF($S349&lt;=1,12,0))),0),"")</f>
        <v/>
      </c>
      <c r="AK349" s="29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29" t="n">
        <v>591</v>
      </c>
      <c r="AM349" s="30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vitaminwater</t>
        </is>
      </c>
      <c r="B350" s="15" t="inlineStr">
        <is>
          <t>vitaminwater zero sugar | Power-C | single 591mL</t>
        </is>
      </c>
      <c r="C350" s="15" t="inlineStr">
        <is>
          <t>3) Functional beverage (still/sparkling)</t>
        </is>
      </c>
      <c r="D350" s="15" t="inlineStr">
        <is>
          <t>591 mL bottle</t>
        </is>
      </c>
      <c r="E350" s="29" t="n">
        <v>1</v>
      </c>
      <c r="F350" s="30" t="n"/>
      <c r="G350" s="31">
        <f>IF(AND(ISNUMBER($F350),ISNUMBER($E350),$E350&lt;&gt;0),$F350/$E350,"")</f>
        <v/>
      </c>
      <c r="H350" s="31">
        <f>IF(AND(ISNUMBER($F350),ISNUMBER($AL350),ISNUMBER($E350),($AL350*$E350)&lt;&gt;0),$F350/($AL350*$E350)*100,"")</f>
        <v/>
      </c>
      <c r="I350" s="32" t="n"/>
      <c r="J350" s="33" t="n"/>
      <c r="K350" s="31">
        <f>IF(AND(ISNUMBER($F350),ISNUMBER($J350)),$F350*(1-$J350),"")</f>
        <v/>
      </c>
      <c r="L350" s="32" t="n"/>
      <c r="M350" s="32" t="n"/>
      <c r="N350" s="31">
        <f>IF(ISNUMBER($F350),($F350-IF(ISNUMBER($AM350),$AM350,0))*(1-IF(ISNUMBER($J350),$J350,0)),"")</f>
        <v/>
      </c>
      <c r="O350" s="15" t="inlineStr">
        <is>
          <t>Power-C</t>
        </is>
      </c>
      <c r="P350" s="29" t="n">
        <v>0</v>
      </c>
      <c r="Q350" s="29" t="n">
        <v>0</v>
      </c>
      <c r="R350" s="15" t="inlineStr">
        <is>
          <t>Not listed</t>
        </is>
      </c>
      <c r="S350" s="29" t="n">
        <v>0</v>
      </c>
      <c r="T350" s="29" t="n">
        <v>0</v>
      </c>
      <c r="U350" s="15" t="inlineStr">
        <is>
          <t>Stevia + erythritol</t>
        </is>
      </c>
      <c r="V350" s="15" t="inlineStr">
        <is>
          <t>Vitamins, zero sugar</t>
        </is>
      </c>
      <c r="W350" s="32" t="n"/>
      <c r="X350" s="32" t="n"/>
      <c r="Y350" s="32" t="n"/>
      <c r="Z350" s="32" t="n"/>
      <c r="AA350" s="15" t="inlineStr">
        <is>
          <t>High</t>
        </is>
      </c>
      <c r="AB350" s="15" t="inlineStr">
        <is>
          <t>Strong zero-sugar variant</t>
        </is>
      </c>
      <c r="AC350" s="15" t="inlineStr">
        <is>
          <t>Vitamin water with zero sugar</t>
        </is>
      </c>
      <c r="AD350" s="15" t="inlineStr">
        <is>
          <t>The vitamin story without the sugar.</t>
        </is>
      </c>
      <c r="AE350" s="32" t="n"/>
      <c r="AF350" s="34">
        <f>IF(AND(ISNUMBER($P350),ISNUMBER($AL350),$AL350&lt;&gt;0),ROUND($P350/$AL350*100,1),"")</f>
        <v/>
      </c>
      <c r="AG350" s="35">
        <f>IF(AND(ISNUMBER($S350),ISNUMBER($AL350),$AL350&lt;&gt;0),ROUND($S350/$AL350*100,2),"")</f>
        <v/>
      </c>
      <c r="AH350" s="34">
        <f>IF(AND(ISNUMBER($Q350),ISNUMBER($AL350),$AL350&lt;&gt;0),ROUND($Q350/$AL350*100,1),"")</f>
        <v/>
      </c>
      <c r="AI350" s="29">
        <f>IF(ISNUMBER($S350),IF($S350&lt;=1,"Yes","No"),"n/a")</f>
        <v/>
      </c>
      <c r="AJ350" s="29">
        <f>IF(ISNUMBER($S350),ROUND(MAX(0,MIN(100,100-$S350*2.5-IF(ISNUMBER($T350),$T350,0)*0.12+IF($S350&lt;=1,12,0))),0),"")</f>
        <v/>
      </c>
      <c r="AK350" s="29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29" t="n">
        <v>591</v>
      </c>
      <c r="AM350" s="30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vitaminwater</t>
        </is>
      </c>
      <c r="B351" s="15" t="inlineStr">
        <is>
          <t>vitaminwater zero sugar | Power-C | 6-pack 591mL</t>
        </is>
      </c>
      <c r="C351" s="15" t="inlineStr">
        <is>
          <t>3) Functional beverage (still/sparkling)</t>
        </is>
      </c>
      <c r="D351" s="15" t="inlineStr">
        <is>
          <t>591 mL bottle</t>
        </is>
      </c>
      <c r="E351" s="29" t="n">
        <v>6</v>
      </c>
      <c r="F351" s="30" t="n"/>
      <c r="G351" s="31">
        <f>IF(AND(ISNUMBER($F351),ISNUMBER($E351),$E351&lt;&gt;0),$F351/$E351,"")</f>
        <v/>
      </c>
      <c r="H351" s="31">
        <f>IF(AND(ISNUMBER($F351),ISNUMBER($AL351),ISNUMBER($E351),($AL351*$E351)&lt;&gt;0),$F351/($AL351*$E351)*100,"")</f>
        <v/>
      </c>
      <c r="I351" s="32" t="n"/>
      <c r="J351" s="33" t="n"/>
      <c r="K351" s="31">
        <f>IF(AND(ISNUMBER($F351),ISNUMBER($J351)),$F351*(1-$J351),"")</f>
        <v/>
      </c>
      <c r="L351" s="32" t="n"/>
      <c r="M351" s="32" t="n"/>
      <c r="N351" s="31">
        <f>IF(ISNUMBER($F351),($F351-IF(ISNUMBER($AM351),$AM351,0))*(1-IF(ISNUMBER($J351),$J351,0)),"")</f>
        <v/>
      </c>
      <c r="O351" s="15" t="inlineStr">
        <is>
          <t>Power-C</t>
        </is>
      </c>
      <c r="P351" s="29" t="n">
        <v>0</v>
      </c>
      <c r="Q351" s="29" t="n">
        <v>0</v>
      </c>
      <c r="R351" s="15" t="inlineStr">
        <is>
          <t>Not listed</t>
        </is>
      </c>
      <c r="S351" s="29" t="n">
        <v>0</v>
      </c>
      <c r="T351" s="29" t="n">
        <v>0</v>
      </c>
      <c r="U351" s="15" t="inlineStr">
        <is>
          <t>Stevia + erythritol</t>
        </is>
      </c>
      <c r="V351" s="15" t="inlineStr">
        <is>
          <t>Vitamins, zero sugar</t>
        </is>
      </c>
      <c r="W351" s="32" t="n"/>
      <c r="X351" s="32" t="n"/>
      <c r="Y351" s="32" t="n"/>
      <c r="Z351" s="32" t="n"/>
      <c r="AA351" s="15" t="inlineStr">
        <is>
          <t>High</t>
        </is>
      </c>
      <c r="AB351" s="15" t="inlineStr">
        <is>
          <t>Strong zero-sugar variant</t>
        </is>
      </c>
      <c r="AC351" s="15" t="inlineStr">
        <is>
          <t>Vitamin water with zero sugar</t>
        </is>
      </c>
      <c r="AD351" s="15" t="inlineStr">
        <is>
          <t>The vitamin story without the sugar.</t>
        </is>
      </c>
      <c r="AE351" s="32" t="n"/>
      <c r="AF351" s="34">
        <f>IF(AND(ISNUMBER($P351),ISNUMBER($AL351),$AL351&lt;&gt;0),ROUND($P351/$AL351*100,1),"")</f>
        <v/>
      </c>
      <c r="AG351" s="35">
        <f>IF(AND(ISNUMBER($S351),ISNUMBER($AL351),$AL351&lt;&gt;0),ROUND($S351/$AL351*100,2),"")</f>
        <v/>
      </c>
      <c r="AH351" s="34">
        <f>IF(AND(ISNUMBER($Q351),ISNUMBER($AL351),$AL351&lt;&gt;0),ROUND($Q351/$AL351*100,1),"")</f>
        <v/>
      </c>
      <c r="AI351" s="29">
        <f>IF(ISNUMBER($S351),IF($S351&lt;=1,"Yes","No"),"n/a")</f>
        <v/>
      </c>
      <c r="AJ351" s="29">
        <f>IF(ISNUMBER($S351),ROUND(MAX(0,MIN(100,100-$S351*2.5-IF(ISNUMBER($T351),$T351,0)*0.12+IF($S351&lt;=1,12,0))),0),"")</f>
        <v/>
      </c>
      <c r="AK351" s="29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29" t="n">
        <v>591</v>
      </c>
      <c r="AM351" s="30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vitaminwater</t>
        </is>
      </c>
      <c r="B352" s="15" t="inlineStr">
        <is>
          <t>vitaminwater zero sugar | Power-C | 12-pack 591mL</t>
        </is>
      </c>
      <c r="C352" s="15" t="inlineStr">
        <is>
          <t>3) Functional beverage (still/sparkling)</t>
        </is>
      </c>
      <c r="D352" s="15" t="inlineStr">
        <is>
          <t>591 mL bottle</t>
        </is>
      </c>
      <c r="E352" s="29" t="n">
        <v>12</v>
      </c>
      <c r="F352" s="30" t="n"/>
      <c r="G352" s="31">
        <f>IF(AND(ISNUMBER($F352),ISNUMBER($E352),$E352&lt;&gt;0),$F352/$E352,"")</f>
        <v/>
      </c>
      <c r="H352" s="31">
        <f>IF(AND(ISNUMBER($F352),ISNUMBER($AL352),ISNUMBER($E352),($AL352*$E352)&lt;&gt;0),$F352/($AL352*$E352)*100,"")</f>
        <v/>
      </c>
      <c r="I352" s="32" t="n"/>
      <c r="J352" s="33" t="n"/>
      <c r="K352" s="31">
        <f>IF(AND(ISNUMBER($F352),ISNUMBER($J352)),$F352*(1-$J352),"")</f>
        <v/>
      </c>
      <c r="L352" s="32" t="n"/>
      <c r="M352" s="32" t="n"/>
      <c r="N352" s="31">
        <f>IF(ISNUMBER($F352),($F352-IF(ISNUMBER($AM352),$AM352,0))*(1-IF(ISNUMBER($J352),$J352,0)),"")</f>
        <v/>
      </c>
      <c r="O352" s="15" t="inlineStr">
        <is>
          <t>Power-C</t>
        </is>
      </c>
      <c r="P352" s="29" t="n">
        <v>0</v>
      </c>
      <c r="Q352" s="29" t="n">
        <v>0</v>
      </c>
      <c r="R352" s="15" t="inlineStr">
        <is>
          <t>Not listed</t>
        </is>
      </c>
      <c r="S352" s="29" t="n">
        <v>0</v>
      </c>
      <c r="T352" s="29" t="n">
        <v>0</v>
      </c>
      <c r="U352" s="15" t="inlineStr">
        <is>
          <t>Stevia + erythritol</t>
        </is>
      </c>
      <c r="V352" s="15" t="inlineStr">
        <is>
          <t>Vitamins, zero sugar</t>
        </is>
      </c>
      <c r="W352" s="32" t="n"/>
      <c r="X352" s="32" t="n"/>
      <c r="Y352" s="32" t="n"/>
      <c r="Z352" s="32" t="n"/>
      <c r="AA352" s="15" t="inlineStr">
        <is>
          <t>High</t>
        </is>
      </c>
      <c r="AB352" s="15" t="inlineStr">
        <is>
          <t>Strong zero-sugar variant</t>
        </is>
      </c>
      <c r="AC352" s="15" t="inlineStr">
        <is>
          <t>Vitamin water with zero sugar</t>
        </is>
      </c>
      <c r="AD352" s="15" t="inlineStr">
        <is>
          <t>The vitamin story without the sugar.</t>
        </is>
      </c>
      <c r="AE352" s="32" t="n"/>
      <c r="AF352" s="34">
        <f>IF(AND(ISNUMBER($P352),ISNUMBER($AL352),$AL352&lt;&gt;0),ROUND($P352/$AL352*100,1),"")</f>
        <v/>
      </c>
      <c r="AG352" s="35">
        <f>IF(AND(ISNUMBER($S352),ISNUMBER($AL352),$AL352&lt;&gt;0),ROUND($S352/$AL352*100,2),"")</f>
        <v/>
      </c>
      <c r="AH352" s="34">
        <f>IF(AND(ISNUMBER($Q352),ISNUMBER($AL352),$AL352&lt;&gt;0),ROUND($Q352/$AL352*100,1),"")</f>
        <v/>
      </c>
      <c r="AI352" s="29">
        <f>IF(ISNUMBER($S352),IF($S352&lt;=1,"Yes","No"),"n/a")</f>
        <v/>
      </c>
      <c r="AJ352" s="29">
        <f>IF(ISNUMBER($S352),ROUND(MAX(0,MIN(100,100-$S352*2.5-IF(ISNUMBER($T352),$T352,0)*0.12+IF($S352&lt;=1,12,0))),0),"")</f>
        <v/>
      </c>
      <c r="AK352" s="29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29" t="n">
        <v>591</v>
      </c>
      <c r="AM352" s="30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vitaminwater</t>
        </is>
      </c>
      <c r="B353" s="15" t="inlineStr">
        <is>
          <t>vitaminwater zero sugar | Power-C | 24-pack 591mL</t>
        </is>
      </c>
      <c r="C353" s="15" t="inlineStr">
        <is>
          <t>3) Functional beverage (still/sparkling)</t>
        </is>
      </c>
      <c r="D353" s="15" t="inlineStr">
        <is>
          <t>591 mL bottle</t>
        </is>
      </c>
      <c r="E353" s="29" t="n">
        <v>24</v>
      </c>
      <c r="F353" s="30" t="n"/>
      <c r="G353" s="31">
        <f>IF(AND(ISNUMBER($F353),ISNUMBER($E353),$E353&lt;&gt;0),$F353/$E353,"")</f>
        <v/>
      </c>
      <c r="H353" s="31">
        <f>IF(AND(ISNUMBER($F353),ISNUMBER($AL353),ISNUMBER($E353),($AL353*$E353)&lt;&gt;0),$F353/($AL353*$E353)*100,"")</f>
        <v/>
      </c>
      <c r="I353" s="32" t="n"/>
      <c r="J353" s="33" t="n"/>
      <c r="K353" s="31">
        <f>IF(AND(ISNUMBER($F353),ISNUMBER($J353)),$F353*(1-$J353),"")</f>
        <v/>
      </c>
      <c r="L353" s="32" t="n"/>
      <c r="M353" s="32" t="n"/>
      <c r="N353" s="31">
        <f>IF(ISNUMBER($F353),($F353-IF(ISNUMBER($AM353),$AM353,0))*(1-IF(ISNUMBER($J353),$J353,0)),"")</f>
        <v/>
      </c>
      <c r="O353" s="15" t="inlineStr">
        <is>
          <t>Power-C</t>
        </is>
      </c>
      <c r="P353" s="29" t="n">
        <v>0</v>
      </c>
      <c r="Q353" s="29" t="n">
        <v>0</v>
      </c>
      <c r="R353" s="15" t="inlineStr">
        <is>
          <t>Not listed</t>
        </is>
      </c>
      <c r="S353" s="29" t="n">
        <v>0</v>
      </c>
      <c r="T353" s="29" t="n">
        <v>0</v>
      </c>
      <c r="U353" s="15" t="inlineStr">
        <is>
          <t>Stevia + erythritol</t>
        </is>
      </c>
      <c r="V353" s="15" t="inlineStr">
        <is>
          <t>Vitamins, zero sugar</t>
        </is>
      </c>
      <c r="W353" s="32" t="n"/>
      <c r="X353" s="32" t="n"/>
      <c r="Y353" s="32" t="n"/>
      <c r="Z353" s="32" t="n"/>
      <c r="AA353" s="15" t="inlineStr">
        <is>
          <t>High</t>
        </is>
      </c>
      <c r="AB353" s="15" t="inlineStr">
        <is>
          <t>Strong zero-sugar variant</t>
        </is>
      </c>
      <c r="AC353" s="15" t="inlineStr">
        <is>
          <t>Vitamin water with zero sugar</t>
        </is>
      </c>
      <c r="AD353" s="15" t="inlineStr">
        <is>
          <t>The vitamin story without the sugar.</t>
        </is>
      </c>
      <c r="AE353" s="32" t="n"/>
      <c r="AF353" s="34">
        <f>IF(AND(ISNUMBER($P353),ISNUMBER($AL353),$AL353&lt;&gt;0),ROUND($P353/$AL353*100,1),"")</f>
        <v/>
      </c>
      <c r="AG353" s="35">
        <f>IF(AND(ISNUMBER($S353),ISNUMBER($AL353),$AL353&lt;&gt;0),ROUND($S353/$AL353*100,2),"")</f>
        <v/>
      </c>
      <c r="AH353" s="34">
        <f>IF(AND(ISNUMBER($Q353),ISNUMBER($AL353),$AL353&lt;&gt;0),ROUND($Q353/$AL353*100,1),"")</f>
        <v/>
      </c>
      <c r="AI353" s="29">
        <f>IF(ISNUMBER($S353),IF($S353&lt;=1,"Yes","No"),"n/a")</f>
        <v/>
      </c>
      <c r="AJ353" s="29">
        <f>IF(ISNUMBER($S353),ROUND(MAX(0,MIN(100,100-$S353*2.5-IF(ISNUMBER($T353),$T353,0)*0.12+IF($S353&lt;=1,12,0))),0),"")</f>
        <v/>
      </c>
      <c r="AK353" s="29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29" t="n">
        <v>591</v>
      </c>
      <c r="AM353" s="30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vitaminwater</t>
        </is>
      </c>
      <c r="B354" s="15" t="inlineStr">
        <is>
          <t>vitaminwater zero sugar | Squeezed Lemonade | single 591mL</t>
        </is>
      </c>
      <c r="C354" s="15" t="inlineStr">
        <is>
          <t>3) Functional beverage (still/sparkling)</t>
        </is>
      </c>
      <c r="D354" s="15" t="inlineStr">
        <is>
          <t>591 mL bottle</t>
        </is>
      </c>
      <c r="E354" s="29" t="n">
        <v>1</v>
      </c>
      <c r="F354" s="30" t="n"/>
      <c r="G354" s="31">
        <f>IF(AND(ISNUMBER($F354),ISNUMBER($E354),$E354&lt;&gt;0),$F354/$E354,"")</f>
        <v/>
      </c>
      <c r="H354" s="31">
        <f>IF(AND(ISNUMBER($F354),ISNUMBER($AL354),ISNUMBER($E354),($AL354*$E354)&lt;&gt;0),$F354/($AL354*$E354)*100,"")</f>
        <v/>
      </c>
      <c r="I354" s="32" t="n"/>
      <c r="J354" s="33" t="n"/>
      <c r="K354" s="31">
        <f>IF(AND(ISNUMBER($F354),ISNUMBER($J354)),$F354*(1-$J354),"")</f>
        <v/>
      </c>
      <c r="L354" s="32" t="n"/>
      <c r="M354" s="32" t="n"/>
      <c r="N354" s="31">
        <f>IF(ISNUMBER($F354),($F354-IF(ISNUMBER($AM354),$AM354,0))*(1-IF(ISNUMBER($J354),$J354,0)),"")</f>
        <v/>
      </c>
      <c r="O354" s="15" t="inlineStr">
        <is>
          <t>Squeezed Lemonade</t>
        </is>
      </c>
      <c r="P354" s="29" t="n">
        <v>0</v>
      </c>
      <c r="Q354" s="29" t="n">
        <v>0</v>
      </c>
      <c r="R354" s="15" t="inlineStr">
        <is>
          <t>Not listed</t>
        </is>
      </c>
      <c r="S354" s="29" t="n">
        <v>0</v>
      </c>
      <c r="T354" s="29" t="n">
        <v>0</v>
      </c>
      <c r="U354" s="15" t="inlineStr">
        <is>
          <t>Stevia + erythritol</t>
        </is>
      </c>
      <c r="V354" s="15" t="inlineStr">
        <is>
          <t>Vitamins, zero sugar</t>
        </is>
      </c>
      <c r="W354" s="32" t="n"/>
      <c r="X354" s="32" t="n"/>
      <c r="Y354" s="32" t="n"/>
      <c r="Z354" s="32" t="n"/>
      <c r="AA354" s="15" t="inlineStr">
        <is>
          <t>High</t>
        </is>
      </c>
      <c r="AB354" s="15" t="inlineStr">
        <is>
          <t>Strong zero-sugar variant</t>
        </is>
      </c>
      <c r="AC354" s="15" t="inlineStr">
        <is>
          <t>Vitamin water with zero sugar</t>
        </is>
      </c>
      <c r="AD354" s="15" t="inlineStr">
        <is>
          <t>The vitamin story without the sugar.</t>
        </is>
      </c>
      <c r="AE354" s="32" t="n"/>
      <c r="AF354" s="34">
        <f>IF(AND(ISNUMBER($P354),ISNUMBER($AL354),$AL354&lt;&gt;0),ROUND($P354/$AL354*100,1),"")</f>
        <v/>
      </c>
      <c r="AG354" s="35">
        <f>IF(AND(ISNUMBER($S354),ISNUMBER($AL354),$AL354&lt;&gt;0),ROUND($S354/$AL354*100,2),"")</f>
        <v/>
      </c>
      <c r="AH354" s="34">
        <f>IF(AND(ISNUMBER($Q354),ISNUMBER($AL354),$AL354&lt;&gt;0),ROUND($Q354/$AL354*100,1),"")</f>
        <v/>
      </c>
      <c r="AI354" s="29">
        <f>IF(ISNUMBER($S354),IF($S354&lt;=1,"Yes","No"),"n/a")</f>
        <v/>
      </c>
      <c r="AJ354" s="29">
        <f>IF(ISNUMBER($S354),ROUND(MAX(0,MIN(100,100-$S354*2.5-IF(ISNUMBER($T354),$T354,0)*0.12+IF($S354&lt;=1,12,0))),0),"")</f>
        <v/>
      </c>
      <c r="AK354" s="29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29" t="n">
        <v>591</v>
      </c>
      <c r="AM354" s="30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vitaminwater</t>
        </is>
      </c>
      <c r="B355" s="15" t="inlineStr">
        <is>
          <t>vitaminwater zero sugar | Squeezed Lemonade | 6-pack 591mL</t>
        </is>
      </c>
      <c r="C355" s="15" t="inlineStr">
        <is>
          <t>3) Functional beverage (still/sparkling)</t>
        </is>
      </c>
      <c r="D355" s="15" t="inlineStr">
        <is>
          <t>591 mL bottle</t>
        </is>
      </c>
      <c r="E355" s="29" t="n">
        <v>6</v>
      </c>
      <c r="F355" s="30" t="n"/>
      <c r="G355" s="31">
        <f>IF(AND(ISNUMBER($F355),ISNUMBER($E355),$E355&lt;&gt;0),$F355/$E355,"")</f>
        <v/>
      </c>
      <c r="H355" s="31">
        <f>IF(AND(ISNUMBER($F355),ISNUMBER($AL355),ISNUMBER($E355),($AL355*$E355)&lt;&gt;0),$F355/($AL355*$E355)*100,"")</f>
        <v/>
      </c>
      <c r="I355" s="32" t="n"/>
      <c r="J355" s="33" t="n"/>
      <c r="K355" s="31">
        <f>IF(AND(ISNUMBER($F355),ISNUMBER($J355)),$F355*(1-$J355),"")</f>
        <v/>
      </c>
      <c r="L355" s="32" t="n"/>
      <c r="M355" s="32" t="n"/>
      <c r="N355" s="31">
        <f>IF(ISNUMBER($F355),($F355-IF(ISNUMBER($AM355),$AM355,0))*(1-IF(ISNUMBER($J355),$J355,0)),"")</f>
        <v/>
      </c>
      <c r="O355" s="15" t="inlineStr">
        <is>
          <t>Squeezed Lemonade</t>
        </is>
      </c>
      <c r="P355" s="29" t="n">
        <v>0</v>
      </c>
      <c r="Q355" s="29" t="n">
        <v>0</v>
      </c>
      <c r="R355" s="15" t="inlineStr">
        <is>
          <t>Not listed</t>
        </is>
      </c>
      <c r="S355" s="29" t="n">
        <v>0</v>
      </c>
      <c r="T355" s="29" t="n">
        <v>0</v>
      </c>
      <c r="U355" s="15" t="inlineStr">
        <is>
          <t>Stevia + erythritol</t>
        </is>
      </c>
      <c r="V355" s="15" t="inlineStr">
        <is>
          <t>Vitamins, zero sugar</t>
        </is>
      </c>
      <c r="W355" s="32" t="n"/>
      <c r="X355" s="32" t="n"/>
      <c r="Y355" s="32" t="n"/>
      <c r="Z355" s="32" t="n"/>
      <c r="AA355" s="15" t="inlineStr">
        <is>
          <t>High</t>
        </is>
      </c>
      <c r="AB355" s="15" t="inlineStr">
        <is>
          <t>Strong zero-sugar variant</t>
        </is>
      </c>
      <c r="AC355" s="15" t="inlineStr">
        <is>
          <t>Vitamin water with zero sugar</t>
        </is>
      </c>
      <c r="AD355" s="15" t="inlineStr">
        <is>
          <t>The vitamin story without the sugar.</t>
        </is>
      </c>
      <c r="AE355" s="32" t="n"/>
      <c r="AF355" s="34">
        <f>IF(AND(ISNUMBER($P355),ISNUMBER($AL355),$AL355&lt;&gt;0),ROUND($P355/$AL355*100,1),"")</f>
        <v/>
      </c>
      <c r="AG355" s="35">
        <f>IF(AND(ISNUMBER($S355),ISNUMBER($AL355),$AL355&lt;&gt;0),ROUND($S355/$AL355*100,2),"")</f>
        <v/>
      </c>
      <c r="AH355" s="34">
        <f>IF(AND(ISNUMBER($Q355),ISNUMBER($AL355),$AL355&lt;&gt;0),ROUND($Q355/$AL355*100,1),"")</f>
        <v/>
      </c>
      <c r="AI355" s="29">
        <f>IF(ISNUMBER($S355),IF($S355&lt;=1,"Yes","No"),"n/a")</f>
        <v/>
      </c>
      <c r="AJ355" s="29">
        <f>IF(ISNUMBER($S355),ROUND(MAX(0,MIN(100,100-$S355*2.5-IF(ISNUMBER($T355),$T355,0)*0.12+IF($S355&lt;=1,12,0))),0),"")</f>
        <v/>
      </c>
      <c r="AK355" s="29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29" t="n">
        <v>591</v>
      </c>
      <c r="AM355" s="30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vitaminwater</t>
        </is>
      </c>
      <c r="B356" s="15" t="inlineStr">
        <is>
          <t>vitaminwater zero sugar | Squeezed Lemonade | 12-pack 591mL</t>
        </is>
      </c>
      <c r="C356" s="15" t="inlineStr">
        <is>
          <t>3) Functional beverage (still/sparkling)</t>
        </is>
      </c>
      <c r="D356" s="15" t="inlineStr">
        <is>
          <t>591 mL bottle</t>
        </is>
      </c>
      <c r="E356" s="29" t="n">
        <v>12</v>
      </c>
      <c r="F356" s="30" t="n"/>
      <c r="G356" s="31">
        <f>IF(AND(ISNUMBER($F356),ISNUMBER($E356),$E356&lt;&gt;0),$F356/$E356,"")</f>
        <v/>
      </c>
      <c r="H356" s="31">
        <f>IF(AND(ISNUMBER($F356),ISNUMBER($AL356),ISNUMBER($E356),($AL356*$E356)&lt;&gt;0),$F356/($AL356*$E356)*100,"")</f>
        <v/>
      </c>
      <c r="I356" s="32" t="n"/>
      <c r="J356" s="33" t="n"/>
      <c r="K356" s="31">
        <f>IF(AND(ISNUMBER($F356),ISNUMBER($J356)),$F356*(1-$J356),"")</f>
        <v/>
      </c>
      <c r="L356" s="32" t="n"/>
      <c r="M356" s="32" t="n"/>
      <c r="N356" s="31">
        <f>IF(ISNUMBER($F356),($F356-IF(ISNUMBER($AM356),$AM356,0))*(1-IF(ISNUMBER($J356),$J356,0)),"")</f>
        <v/>
      </c>
      <c r="O356" s="15" t="inlineStr">
        <is>
          <t>Squeezed Lemonade</t>
        </is>
      </c>
      <c r="P356" s="29" t="n">
        <v>0</v>
      </c>
      <c r="Q356" s="29" t="n">
        <v>0</v>
      </c>
      <c r="R356" s="15" t="inlineStr">
        <is>
          <t>Not listed</t>
        </is>
      </c>
      <c r="S356" s="29" t="n">
        <v>0</v>
      </c>
      <c r="T356" s="29" t="n">
        <v>0</v>
      </c>
      <c r="U356" s="15" t="inlineStr">
        <is>
          <t>Stevia + erythritol</t>
        </is>
      </c>
      <c r="V356" s="15" t="inlineStr">
        <is>
          <t>Vitamins, zero sugar</t>
        </is>
      </c>
      <c r="W356" s="32" t="n"/>
      <c r="X356" s="32" t="n"/>
      <c r="Y356" s="32" t="n"/>
      <c r="Z356" s="32" t="n"/>
      <c r="AA356" s="15" t="inlineStr">
        <is>
          <t>High</t>
        </is>
      </c>
      <c r="AB356" s="15" t="inlineStr">
        <is>
          <t>Strong zero-sugar variant</t>
        </is>
      </c>
      <c r="AC356" s="15" t="inlineStr">
        <is>
          <t>Vitamin water with zero sugar</t>
        </is>
      </c>
      <c r="AD356" s="15" t="inlineStr">
        <is>
          <t>The vitamin story without the sugar.</t>
        </is>
      </c>
      <c r="AE356" s="32" t="n"/>
      <c r="AF356" s="34">
        <f>IF(AND(ISNUMBER($P356),ISNUMBER($AL356),$AL356&lt;&gt;0),ROUND($P356/$AL356*100,1),"")</f>
        <v/>
      </c>
      <c r="AG356" s="35">
        <f>IF(AND(ISNUMBER($S356),ISNUMBER($AL356),$AL356&lt;&gt;0),ROUND($S356/$AL356*100,2),"")</f>
        <v/>
      </c>
      <c r="AH356" s="34">
        <f>IF(AND(ISNUMBER($Q356),ISNUMBER($AL356),$AL356&lt;&gt;0),ROUND($Q356/$AL356*100,1),"")</f>
        <v/>
      </c>
      <c r="AI356" s="29">
        <f>IF(ISNUMBER($S356),IF($S356&lt;=1,"Yes","No"),"n/a")</f>
        <v/>
      </c>
      <c r="AJ356" s="29">
        <f>IF(ISNUMBER($S356),ROUND(MAX(0,MIN(100,100-$S356*2.5-IF(ISNUMBER($T356),$T356,0)*0.12+IF($S356&lt;=1,12,0))),0),"")</f>
        <v/>
      </c>
      <c r="AK356" s="29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29" t="n">
        <v>591</v>
      </c>
      <c r="AM356" s="30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vitaminwater</t>
        </is>
      </c>
      <c r="B357" s="15" t="inlineStr">
        <is>
          <t>vitaminwater zero sugar | Squeezed Lemonade | 24-pack 591mL</t>
        </is>
      </c>
      <c r="C357" s="15" t="inlineStr">
        <is>
          <t>3) Functional beverage (still/sparkling)</t>
        </is>
      </c>
      <c r="D357" s="15" t="inlineStr">
        <is>
          <t>591 mL bottle</t>
        </is>
      </c>
      <c r="E357" s="29" t="n">
        <v>24</v>
      </c>
      <c r="F357" s="30" t="n"/>
      <c r="G357" s="31">
        <f>IF(AND(ISNUMBER($F357),ISNUMBER($E357),$E357&lt;&gt;0),$F357/$E357,"")</f>
        <v/>
      </c>
      <c r="H357" s="31">
        <f>IF(AND(ISNUMBER($F357),ISNUMBER($AL357),ISNUMBER($E357),($AL357*$E357)&lt;&gt;0),$F357/($AL357*$E357)*100,"")</f>
        <v/>
      </c>
      <c r="I357" s="32" t="n"/>
      <c r="J357" s="33" t="n"/>
      <c r="K357" s="31">
        <f>IF(AND(ISNUMBER($F357),ISNUMBER($J357)),$F357*(1-$J357),"")</f>
        <v/>
      </c>
      <c r="L357" s="32" t="n"/>
      <c r="M357" s="32" t="n"/>
      <c r="N357" s="31">
        <f>IF(ISNUMBER($F357),($F357-IF(ISNUMBER($AM357),$AM357,0))*(1-IF(ISNUMBER($J357),$J357,0)),"")</f>
        <v/>
      </c>
      <c r="O357" s="15" t="inlineStr">
        <is>
          <t>Squeezed Lemonade</t>
        </is>
      </c>
      <c r="P357" s="29" t="n">
        <v>0</v>
      </c>
      <c r="Q357" s="29" t="n">
        <v>0</v>
      </c>
      <c r="R357" s="15" t="inlineStr">
        <is>
          <t>Not listed</t>
        </is>
      </c>
      <c r="S357" s="29" t="n">
        <v>0</v>
      </c>
      <c r="T357" s="29" t="n">
        <v>0</v>
      </c>
      <c r="U357" s="15" t="inlineStr">
        <is>
          <t>Stevia + erythritol</t>
        </is>
      </c>
      <c r="V357" s="15" t="inlineStr">
        <is>
          <t>Vitamins, zero sugar</t>
        </is>
      </c>
      <c r="W357" s="32" t="n"/>
      <c r="X357" s="32" t="n"/>
      <c r="Y357" s="32" t="n"/>
      <c r="Z357" s="32" t="n"/>
      <c r="AA357" s="15" t="inlineStr">
        <is>
          <t>High</t>
        </is>
      </c>
      <c r="AB357" s="15" t="inlineStr">
        <is>
          <t>Strong zero-sugar variant</t>
        </is>
      </c>
      <c r="AC357" s="15" t="inlineStr">
        <is>
          <t>Vitamin water with zero sugar</t>
        </is>
      </c>
      <c r="AD357" s="15" t="inlineStr">
        <is>
          <t>The vitamin story without the sugar.</t>
        </is>
      </c>
      <c r="AE357" s="32" t="n"/>
      <c r="AF357" s="34">
        <f>IF(AND(ISNUMBER($P357),ISNUMBER($AL357),$AL357&lt;&gt;0),ROUND($P357/$AL357*100,1),"")</f>
        <v/>
      </c>
      <c r="AG357" s="35">
        <f>IF(AND(ISNUMBER($S357),ISNUMBER($AL357),$AL357&lt;&gt;0),ROUND($S357/$AL357*100,2),"")</f>
        <v/>
      </c>
      <c r="AH357" s="34">
        <f>IF(AND(ISNUMBER($Q357),ISNUMBER($AL357),$AL357&lt;&gt;0),ROUND($Q357/$AL357*100,1),"")</f>
        <v/>
      </c>
      <c r="AI357" s="29">
        <f>IF(ISNUMBER($S357),IF($S357&lt;=1,"Yes","No"),"n/a")</f>
        <v/>
      </c>
      <c r="AJ357" s="29">
        <f>IF(ISNUMBER($S357),ROUND(MAX(0,MIN(100,100-$S357*2.5-IF(ISNUMBER($T357),$T357,0)*0.12+IF($S357&lt;=1,12,0))),0),"")</f>
        <v/>
      </c>
      <c r="AK357" s="29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29" t="n">
        <v>591</v>
      </c>
      <c r="AM357" s="30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vitaminwater</t>
        </is>
      </c>
      <c r="B358" s="15" t="inlineStr">
        <is>
          <t>vitaminwater zero sugar | Rise Orange | single 591mL</t>
        </is>
      </c>
      <c r="C358" s="15" t="inlineStr">
        <is>
          <t>3) Functional beverage (still/sparkling)</t>
        </is>
      </c>
      <c r="D358" s="15" t="inlineStr">
        <is>
          <t>591 mL bottle</t>
        </is>
      </c>
      <c r="E358" s="29" t="n">
        <v>1</v>
      </c>
      <c r="F358" s="30" t="n"/>
      <c r="G358" s="31">
        <f>IF(AND(ISNUMBER($F358),ISNUMBER($E358),$E358&lt;&gt;0),$F358/$E358,"")</f>
        <v/>
      </c>
      <c r="H358" s="31">
        <f>IF(AND(ISNUMBER($F358),ISNUMBER($AL358),ISNUMBER($E358),($AL358*$E358)&lt;&gt;0),$F358/($AL358*$E358)*100,"")</f>
        <v/>
      </c>
      <c r="I358" s="32" t="n"/>
      <c r="J358" s="33" t="n"/>
      <c r="K358" s="31">
        <f>IF(AND(ISNUMBER($F358),ISNUMBER($J358)),$F358*(1-$J358),"")</f>
        <v/>
      </c>
      <c r="L358" s="32" t="n"/>
      <c r="M358" s="32" t="n"/>
      <c r="N358" s="31">
        <f>IF(ISNUMBER($F358),($F358-IF(ISNUMBER($AM358),$AM358,0))*(1-IF(ISNUMBER($J358),$J358,0)),"")</f>
        <v/>
      </c>
      <c r="O358" s="15" t="inlineStr">
        <is>
          <t>Rise Orange</t>
        </is>
      </c>
      <c r="P358" s="29" t="n">
        <v>0</v>
      </c>
      <c r="Q358" s="29" t="n">
        <v>0</v>
      </c>
      <c r="R358" s="15" t="inlineStr">
        <is>
          <t>Not listed</t>
        </is>
      </c>
      <c r="S358" s="29" t="n">
        <v>0</v>
      </c>
      <c r="T358" s="29" t="n">
        <v>0</v>
      </c>
      <c r="U358" s="15" t="inlineStr">
        <is>
          <t>Stevia + erythritol</t>
        </is>
      </c>
      <c r="V358" s="15" t="inlineStr">
        <is>
          <t>Vitamins, zero sugar</t>
        </is>
      </c>
      <c r="W358" s="32" t="n"/>
      <c r="X358" s="32" t="n"/>
      <c r="Y358" s="32" t="n"/>
      <c r="Z358" s="32" t="n"/>
      <c r="AA358" s="15" t="inlineStr">
        <is>
          <t>High</t>
        </is>
      </c>
      <c r="AB358" s="15" t="inlineStr">
        <is>
          <t>Strong zero-sugar variant</t>
        </is>
      </c>
      <c r="AC358" s="15" t="inlineStr">
        <is>
          <t>Vitamin water with zero sugar</t>
        </is>
      </c>
      <c r="AD358" s="15" t="inlineStr">
        <is>
          <t>The vitamin story without the sugar.</t>
        </is>
      </c>
      <c r="AE358" s="32" t="n"/>
      <c r="AF358" s="34">
        <f>IF(AND(ISNUMBER($P358),ISNUMBER($AL358),$AL358&lt;&gt;0),ROUND($P358/$AL358*100,1),"")</f>
        <v/>
      </c>
      <c r="AG358" s="35">
        <f>IF(AND(ISNUMBER($S358),ISNUMBER($AL358),$AL358&lt;&gt;0),ROUND($S358/$AL358*100,2),"")</f>
        <v/>
      </c>
      <c r="AH358" s="34">
        <f>IF(AND(ISNUMBER($Q358),ISNUMBER($AL358),$AL358&lt;&gt;0),ROUND($Q358/$AL358*100,1),"")</f>
        <v/>
      </c>
      <c r="AI358" s="29">
        <f>IF(ISNUMBER($S358),IF($S358&lt;=1,"Yes","No"),"n/a")</f>
        <v/>
      </c>
      <c r="AJ358" s="29">
        <f>IF(ISNUMBER($S358),ROUND(MAX(0,MIN(100,100-$S358*2.5-IF(ISNUMBER($T358),$T358,0)*0.12+IF($S358&lt;=1,12,0))),0),"")</f>
        <v/>
      </c>
      <c r="AK358" s="29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29" t="n">
        <v>591</v>
      </c>
      <c r="AM358" s="30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vitaminwater</t>
        </is>
      </c>
      <c r="B359" s="15" t="inlineStr">
        <is>
          <t>vitaminwater zero sugar | Rise Orange | 6-pack 591mL</t>
        </is>
      </c>
      <c r="C359" s="15" t="inlineStr">
        <is>
          <t>3) Functional beverage (still/sparkling)</t>
        </is>
      </c>
      <c r="D359" s="15" t="inlineStr">
        <is>
          <t>591 mL bottle</t>
        </is>
      </c>
      <c r="E359" s="29" t="n">
        <v>6</v>
      </c>
      <c r="F359" s="30" t="n"/>
      <c r="G359" s="31">
        <f>IF(AND(ISNUMBER($F359),ISNUMBER($E359),$E359&lt;&gt;0),$F359/$E359,"")</f>
        <v/>
      </c>
      <c r="H359" s="31">
        <f>IF(AND(ISNUMBER($F359),ISNUMBER($AL359),ISNUMBER($E359),($AL359*$E359)&lt;&gt;0),$F359/($AL359*$E359)*100,"")</f>
        <v/>
      </c>
      <c r="I359" s="32" t="n"/>
      <c r="J359" s="33" t="n"/>
      <c r="K359" s="31">
        <f>IF(AND(ISNUMBER($F359),ISNUMBER($J359)),$F359*(1-$J359),"")</f>
        <v/>
      </c>
      <c r="L359" s="32" t="n"/>
      <c r="M359" s="32" t="n"/>
      <c r="N359" s="31">
        <f>IF(ISNUMBER($F359),($F359-IF(ISNUMBER($AM359),$AM359,0))*(1-IF(ISNUMBER($J359),$J359,0)),"")</f>
        <v/>
      </c>
      <c r="O359" s="15" t="inlineStr">
        <is>
          <t>Rise Orange</t>
        </is>
      </c>
      <c r="P359" s="29" t="n">
        <v>0</v>
      </c>
      <c r="Q359" s="29" t="n">
        <v>0</v>
      </c>
      <c r="R359" s="15" t="inlineStr">
        <is>
          <t>Not listed</t>
        </is>
      </c>
      <c r="S359" s="29" t="n">
        <v>0</v>
      </c>
      <c r="T359" s="29" t="n">
        <v>0</v>
      </c>
      <c r="U359" s="15" t="inlineStr">
        <is>
          <t>Stevia + erythritol</t>
        </is>
      </c>
      <c r="V359" s="15" t="inlineStr">
        <is>
          <t>Vitamins, zero sugar</t>
        </is>
      </c>
      <c r="W359" s="32" t="n"/>
      <c r="X359" s="32" t="n"/>
      <c r="Y359" s="32" t="n"/>
      <c r="Z359" s="32" t="n"/>
      <c r="AA359" s="15" t="inlineStr">
        <is>
          <t>High</t>
        </is>
      </c>
      <c r="AB359" s="15" t="inlineStr">
        <is>
          <t>Strong zero-sugar variant</t>
        </is>
      </c>
      <c r="AC359" s="15" t="inlineStr">
        <is>
          <t>Vitamin water with zero sugar</t>
        </is>
      </c>
      <c r="AD359" s="15" t="inlineStr">
        <is>
          <t>The vitamin story without the sugar.</t>
        </is>
      </c>
      <c r="AE359" s="32" t="n"/>
      <c r="AF359" s="34">
        <f>IF(AND(ISNUMBER($P359),ISNUMBER($AL359),$AL359&lt;&gt;0),ROUND($P359/$AL359*100,1),"")</f>
        <v/>
      </c>
      <c r="AG359" s="35">
        <f>IF(AND(ISNUMBER($S359),ISNUMBER($AL359),$AL359&lt;&gt;0),ROUND($S359/$AL359*100,2),"")</f>
        <v/>
      </c>
      <c r="AH359" s="34">
        <f>IF(AND(ISNUMBER($Q359),ISNUMBER($AL359),$AL359&lt;&gt;0),ROUND($Q359/$AL359*100,1),"")</f>
        <v/>
      </c>
      <c r="AI359" s="29">
        <f>IF(ISNUMBER($S359),IF($S359&lt;=1,"Yes","No"),"n/a")</f>
        <v/>
      </c>
      <c r="AJ359" s="29">
        <f>IF(ISNUMBER($S359),ROUND(MAX(0,MIN(100,100-$S359*2.5-IF(ISNUMBER($T359),$T359,0)*0.12+IF($S359&lt;=1,12,0))),0),"")</f>
        <v/>
      </c>
      <c r="AK359" s="29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29" t="n">
        <v>591</v>
      </c>
      <c r="AM359" s="30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vitaminwater</t>
        </is>
      </c>
      <c r="B360" s="15" t="inlineStr">
        <is>
          <t>vitaminwater zero sugar | Rise Orange | 12-pack 591mL</t>
        </is>
      </c>
      <c r="C360" s="15" t="inlineStr">
        <is>
          <t>3) Functional beverage (still/sparkling)</t>
        </is>
      </c>
      <c r="D360" s="15" t="inlineStr">
        <is>
          <t>591 mL bottle</t>
        </is>
      </c>
      <c r="E360" s="29" t="n">
        <v>12</v>
      </c>
      <c r="F360" s="30" t="n"/>
      <c r="G360" s="31">
        <f>IF(AND(ISNUMBER($F360),ISNUMBER($E360),$E360&lt;&gt;0),$F360/$E360,"")</f>
        <v/>
      </c>
      <c r="H360" s="31">
        <f>IF(AND(ISNUMBER($F360),ISNUMBER($AL360),ISNUMBER($E360),($AL360*$E360)&lt;&gt;0),$F360/($AL360*$E360)*100,"")</f>
        <v/>
      </c>
      <c r="I360" s="32" t="n"/>
      <c r="J360" s="33" t="n"/>
      <c r="K360" s="31">
        <f>IF(AND(ISNUMBER($F360),ISNUMBER($J360)),$F360*(1-$J360),"")</f>
        <v/>
      </c>
      <c r="L360" s="32" t="n"/>
      <c r="M360" s="32" t="n"/>
      <c r="N360" s="31">
        <f>IF(ISNUMBER($F360),($F360-IF(ISNUMBER($AM360),$AM360,0))*(1-IF(ISNUMBER($J360),$J360,0)),"")</f>
        <v/>
      </c>
      <c r="O360" s="15" t="inlineStr">
        <is>
          <t>Rise Orange</t>
        </is>
      </c>
      <c r="P360" s="29" t="n">
        <v>0</v>
      </c>
      <c r="Q360" s="29" t="n">
        <v>0</v>
      </c>
      <c r="R360" s="15" t="inlineStr">
        <is>
          <t>Not listed</t>
        </is>
      </c>
      <c r="S360" s="29" t="n">
        <v>0</v>
      </c>
      <c r="T360" s="29" t="n">
        <v>0</v>
      </c>
      <c r="U360" s="15" t="inlineStr">
        <is>
          <t>Stevia + erythritol</t>
        </is>
      </c>
      <c r="V360" s="15" t="inlineStr">
        <is>
          <t>Vitamins, zero sugar</t>
        </is>
      </c>
      <c r="W360" s="32" t="n"/>
      <c r="X360" s="32" t="n"/>
      <c r="Y360" s="32" t="n"/>
      <c r="Z360" s="32" t="n"/>
      <c r="AA360" s="15" t="inlineStr">
        <is>
          <t>High</t>
        </is>
      </c>
      <c r="AB360" s="15" t="inlineStr">
        <is>
          <t>Strong zero-sugar variant</t>
        </is>
      </c>
      <c r="AC360" s="15" t="inlineStr">
        <is>
          <t>Vitamin water with zero sugar</t>
        </is>
      </c>
      <c r="AD360" s="15" t="inlineStr">
        <is>
          <t>The vitamin story without the sugar.</t>
        </is>
      </c>
      <c r="AE360" s="32" t="n"/>
      <c r="AF360" s="34">
        <f>IF(AND(ISNUMBER($P360),ISNUMBER($AL360),$AL360&lt;&gt;0),ROUND($P360/$AL360*100,1),"")</f>
        <v/>
      </c>
      <c r="AG360" s="35">
        <f>IF(AND(ISNUMBER($S360),ISNUMBER($AL360),$AL360&lt;&gt;0),ROUND($S360/$AL360*100,2),"")</f>
        <v/>
      </c>
      <c r="AH360" s="34">
        <f>IF(AND(ISNUMBER($Q360),ISNUMBER($AL360),$AL360&lt;&gt;0),ROUND($Q360/$AL360*100,1),"")</f>
        <v/>
      </c>
      <c r="AI360" s="29">
        <f>IF(ISNUMBER($S360),IF($S360&lt;=1,"Yes","No"),"n/a")</f>
        <v/>
      </c>
      <c r="AJ360" s="29">
        <f>IF(ISNUMBER($S360),ROUND(MAX(0,MIN(100,100-$S360*2.5-IF(ISNUMBER($T360),$T360,0)*0.12+IF($S360&lt;=1,12,0))),0),"")</f>
        <v/>
      </c>
      <c r="AK360" s="29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29" t="n">
        <v>591</v>
      </c>
      <c r="AM360" s="30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vitaminwater</t>
        </is>
      </c>
      <c r="B361" s="15" t="inlineStr">
        <is>
          <t>vitaminwater zero sugar | Rise Orange | 24-pack 591mL</t>
        </is>
      </c>
      <c r="C361" s="15" t="inlineStr">
        <is>
          <t>3) Functional beverage (still/sparkling)</t>
        </is>
      </c>
      <c r="D361" s="15" t="inlineStr">
        <is>
          <t>591 mL bottle</t>
        </is>
      </c>
      <c r="E361" s="29" t="n">
        <v>24</v>
      </c>
      <c r="F361" s="30" t="n"/>
      <c r="G361" s="31">
        <f>IF(AND(ISNUMBER($F361),ISNUMBER($E361),$E361&lt;&gt;0),$F361/$E361,"")</f>
        <v/>
      </c>
      <c r="H361" s="31">
        <f>IF(AND(ISNUMBER($F361),ISNUMBER($AL361),ISNUMBER($E361),($AL361*$E361)&lt;&gt;0),$F361/($AL361*$E361)*100,"")</f>
        <v/>
      </c>
      <c r="I361" s="32" t="n"/>
      <c r="J361" s="33" t="n"/>
      <c r="K361" s="31">
        <f>IF(AND(ISNUMBER($F361),ISNUMBER($J361)),$F361*(1-$J361),"")</f>
        <v/>
      </c>
      <c r="L361" s="32" t="n"/>
      <c r="M361" s="32" t="n"/>
      <c r="N361" s="31">
        <f>IF(ISNUMBER($F361),($F361-IF(ISNUMBER($AM361),$AM361,0))*(1-IF(ISNUMBER($J361),$J361,0)),"")</f>
        <v/>
      </c>
      <c r="O361" s="15" t="inlineStr">
        <is>
          <t>Rise Orange</t>
        </is>
      </c>
      <c r="P361" s="29" t="n">
        <v>0</v>
      </c>
      <c r="Q361" s="29" t="n">
        <v>0</v>
      </c>
      <c r="R361" s="15" t="inlineStr">
        <is>
          <t>Not listed</t>
        </is>
      </c>
      <c r="S361" s="29" t="n">
        <v>0</v>
      </c>
      <c r="T361" s="29" t="n">
        <v>0</v>
      </c>
      <c r="U361" s="15" t="inlineStr">
        <is>
          <t>Stevia + erythritol</t>
        </is>
      </c>
      <c r="V361" s="15" t="inlineStr">
        <is>
          <t>Vitamins, zero sugar</t>
        </is>
      </c>
      <c r="W361" s="32" t="n"/>
      <c r="X361" s="32" t="n"/>
      <c r="Y361" s="32" t="n"/>
      <c r="Z361" s="32" t="n"/>
      <c r="AA361" s="15" t="inlineStr">
        <is>
          <t>High</t>
        </is>
      </c>
      <c r="AB361" s="15" t="inlineStr">
        <is>
          <t>Strong zero-sugar variant</t>
        </is>
      </c>
      <c r="AC361" s="15" t="inlineStr">
        <is>
          <t>Vitamin water with zero sugar</t>
        </is>
      </c>
      <c r="AD361" s="15" t="inlineStr">
        <is>
          <t>The vitamin story without the sugar.</t>
        </is>
      </c>
      <c r="AE361" s="32" t="n"/>
      <c r="AF361" s="34">
        <f>IF(AND(ISNUMBER($P361),ISNUMBER($AL361),$AL361&lt;&gt;0),ROUND($P361/$AL361*100,1),"")</f>
        <v/>
      </c>
      <c r="AG361" s="35">
        <f>IF(AND(ISNUMBER($S361),ISNUMBER($AL361),$AL361&lt;&gt;0),ROUND($S361/$AL361*100,2),"")</f>
        <v/>
      </c>
      <c r="AH361" s="34">
        <f>IF(AND(ISNUMBER($Q361),ISNUMBER($AL361),$AL361&lt;&gt;0),ROUND($Q361/$AL361*100,1),"")</f>
        <v/>
      </c>
      <c r="AI361" s="29">
        <f>IF(ISNUMBER($S361),IF($S361&lt;=1,"Yes","No"),"n/a")</f>
        <v/>
      </c>
      <c r="AJ361" s="29">
        <f>IF(ISNUMBER($S361),ROUND(MAX(0,MIN(100,100-$S361*2.5-IF(ISNUMBER($T361),$T361,0)*0.12+IF($S361&lt;=1,12,0))),0),"")</f>
        <v/>
      </c>
      <c r="AK361" s="29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29" t="n">
        <v>591</v>
      </c>
      <c r="AM361" s="30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Bai</t>
        </is>
      </c>
      <c r="B362" s="15" t="inlineStr">
        <is>
          <t>Bai Antioxidant Infusion | Brasilia Blueberry | single 530mL</t>
        </is>
      </c>
      <c r="C362" s="15" t="inlineStr">
        <is>
          <t>3) Functional beverage (still/sparkling)</t>
        </is>
      </c>
      <c r="D362" s="15" t="inlineStr">
        <is>
          <t>530 mL bottle</t>
        </is>
      </c>
      <c r="E362" s="29" t="n">
        <v>1</v>
      </c>
      <c r="F362" s="30" t="n"/>
      <c r="G362" s="31">
        <f>IF(AND(ISNUMBER($F362),ISNUMBER($E362),$E362&lt;&gt;0),$F362/$E362,"")</f>
        <v/>
      </c>
      <c r="H362" s="31">
        <f>IF(AND(ISNUMBER($F362),ISNUMBER($AL362),ISNUMBER($E362),($AL362*$E362)&lt;&gt;0),$F362/($AL362*$E362)*100,"")</f>
        <v/>
      </c>
      <c r="I362" s="32" t="n"/>
      <c r="J362" s="33" t="n"/>
      <c r="K362" s="31">
        <f>IF(AND(ISNUMBER($F362),ISNUMBER($J362)),$F362*(1-$J362),"")</f>
        <v/>
      </c>
      <c r="L362" s="32" t="n"/>
      <c r="M362" s="32" t="n"/>
      <c r="N362" s="31">
        <f>IF(ISNUMBER($F362),($F362-IF(ISNUMBER($AM362),$AM362,0))*(1-IF(ISNUMBER($J362),$J362,0)),"")</f>
        <v/>
      </c>
      <c r="O362" s="15" t="inlineStr">
        <is>
          <t>Brasilia Blueberry</t>
        </is>
      </c>
      <c r="P362" s="29" t="n">
        <v>55</v>
      </c>
      <c r="Q362" s="29" t="n">
        <v>10</v>
      </c>
      <c r="R362" s="15" t="inlineStr">
        <is>
          <t>Not listed</t>
        </is>
      </c>
      <c r="S362" s="29" t="n">
        <v>1</v>
      </c>
      <c r="T362" s="29" t="n">
        <v>10</v>
      </c>
      <c r="U362" s="15" t="inlineStr">
        <is>
          <t>Erythritol + stevia</t>
        </is>
      </c>
      <c r="V362" s="15" t="inlineStr">
        <is>
          <t>Antioxidants (coffeefruit + white tea), vitamin C, low sugar, low calorie</t>
        </is>
      </c>
      <c r="W362" s="32" t="n"/>
      <c r="X362" s="32" t="n"/>
      <c r="Y362" s="32" t="n"/>
      <c r="Z362" s="32" t="n"/>
      <c r="AA362" s="15" t="inlineStr">
        <is>
          <t>Medium</t>
        </is>
      </c>
      <c r="AB362" s="15" t="inlineStr">
        <is>
          <t>Established low-sugar functional flavoured water</t>
        </is>
      </c>
      <c r="AC362" s="15" t="inlineStr">
        <is>
          <t>Antioxidant flavoured water, barely any sugar</t>
        </is>
      </c>
      <c r="AD362" s="15" t="inlineStr">
        <is>
          <t>Flavour with antioxidants and almost no sugar.</t>
        </is>
      </c>
      <c r="AE362" s="32" t="n"/>
      <c r="AF362" s="34">
        <f>IF(AND(ISNUMBER($P362),ISNUMBER($AL362),$AL362&lt;&gt;0),ROUND($P362/$AL362*100,1),"")</f>
        <v/>
      </c>
      <c r="AG362" s="35">
        <f>IF(AND(ISNUMBER($S362),ISNUMBER($AL362),$AL362&lt;&gt;0),ROUND($S362/$AL362*100,2),"")</f>
        <v/>
      </c>
      <c r="AH362" s="34">
        <f>IF(AND(ISNUMBER($Q362),ISNUMBER($AL362),$AL362&lt;&gt;0),ROUND($Q362/$AL362*100,1),"")</f>
        <v/>
      </c>
      <c r="AI362" s="29">
        <f>IF(ISNUMBER($S362),IF($S362&lt;=1,"Yes","No"),"n/a")</f>
        <v/>
      </c>
      <c r="AJ362" s="29">
        <f>IF(ISNUMBER($S362),ROUND(MAX(0,MIN(100,100-$S362*2.5-IF(ISNUMBER($T362),$T362,0)*0.12+IF($S362&lt;=1,12,0))),0),"")</f>
        <v/>
      </c>
      <c r="AK362" s="29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29" t="n">
        <v>530</v>
      </c>
      <c r="AM362" s="30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Bai</t>
        </is>
      </c>
      <c r="B363" s="15" t="inlineStr">
        <is>
          <t>Bai Antioxidant Infusion | Brasilia Blueberry | 8-pack 530mL</t>
        </is>
      </c>
      <c r="C363" s="15" t="inlineStr">
        <is>
          <t>3) Functional beverage (still/sparkling)</t>
        </is>
      </c>
      <c r="D363" s="15" t="inlineStr">
        <is>
          <t>530 mL bottle</t>
        </is>
      </c>
      <c r="E363" s="29" t="n">
        <v>8</v>
      </c>
      <c r="F363" s="30" t="n"/>
      <c r="G363" s="31">
        <f>IF(AND(ISNUMBER($F363),ISNUMBER($E363),$E363&lt;&gt;0),$F363/$E363,"")</f>
        <v/>
      </c>
      <c r="H363" s="31">
        <f>IF(AND(ISNUMBER($F363),ISNUMBER($AL363),ISNUMBER($E363),($AL363*$E363)&lt;&gt;0),$F363/($AL363*$E363)*100,"")</f>
        <v/>
      </c>
      <c r="I363" s="32" t="n"/>
      <c r="J363" s="33" t="n"/>
      <c r="K363" s="31">
        <f>IF(AND(ISNUMBER($F363),ISNUMBER($J363)),$F363*(1-$J363),"")</f>
        <v/>
      </c>
      <c r="L363" s="32" t="n"/>
      <c r="M363" s="32" t="n"/>
      <c r="N363" s="31">
        <f>IF(ISNUMBER($F363),($F363-IF(ISNUMBER($AM363),$AM363,0))*(1-IF(ISNUMBER($J363),$J363,0)),"")</f>
        <v/>
      </c>
      <c r="O363" s="15" t="inlineStr">
        <is>
          <t>Brasilia Blueberry</t>
        </is>
      </c>
      <c r="P363" s="29" t="n">
        <v>55</v>
      </c>
      <c r="Q363" s="29" t="n">
        <v>10</v>
      </c>
      <c r="R363" s="15" t="inlineStr">
        <is>
          <t>Not listed</t>
        </is>
      </c>
      <c r="S363" s="29" t="n">
        <v>1</v>
      </c>
      <c r="T363" s="29" t="n">
        <v>10</v>
      </c>
      <c r="U363" s="15" t="inlineStr">
        <is>
          <t>Erythritol + stevia</t>
        </is>
      </c>
      <c r="V363" s="15" t="inlineStr">
        <is>
          <t>Antioxidants (coffeefruit + white tea), vitamin C, low sugar, low calorie</t>
        </is>
      </c>
      <c r="W363" s="32" t="n"/>
      <c r="X363" s="32" t="n"/>
      <c r="Y363" s="32" t="n"/>
      <c r="Z363" s="32" t="n"/>
      <c r="AA363" s="15" t="inlineStr">
        <is>
          <t>Medium</t>
        </is>
      </c>
      <c r="AB363" s="15" t="inlineStr">
        <is>
          <t>Established low-sugar functional flavoured water</t>
        </is>
      </c>
      <c r="AC363" s="15" t="inlineStr">
        <is>
          <t>Antioxidant flavoured water, barely any sugar</t>
        </is>
      </c>
      <c r="AD363" s="15" t="inlineStr">
        <is>
          <t>Flavour with antioxidants and almost no sugar.</t>
        </is>
      </c>
      <c r="AE363" s="32" t="n"/>
      <c r="AF363" s="34">
        <f>IF(AND(ISNUMBER($P363),ISNUMBER($AL363),$AL363&lt;&gt;0),ROUND($P363/$AL363*100,1),"")</f>
        <v/>
      </c>
      <c r="AG363" s="35">
        <f>IF(AND(ISNUMBER($S363),ISNUMBER($AL363),$AL363&lt;&gt;0),ROUND($S363/$AL363*100,2),"")</f>
        <v/>
      </c>
      <c r="AH363" s="34">
        <f>IF(AND(ISNUMBER($Q363),ISNUMBER($AL363),$AL363&lt;&gt;0),ROUND($Q363/$AL363*100,1),"")</f>
        <v/>
      </c>
      <c r="AI363" s="29">
        <f>IF(ISNUMBER($S363),IF($S363&lt;=1,"Yes","No"),"n/a")</f>
        <v/>
      </c>
      <c r="AJ363" s="29">
        <f>IF(ISNUMBER($S363),ROUND(MAX(0,MIN(100,100-$S363*2.5-IF(ISNUMBER($T363),$T363,0)*0.12+IF($S363&lt;=1,12,0))),0),"")</f>
        <v/>
      </c>
      <c r="AK363" s="29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29" t="n">
        <v>530</v>
      </c>
      <c r="AM363" s="30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Bai</t>
        </is>
      </c>
      <c r="B364" s="15" t="inlineStr">
        <is>
          <t>Bai Antioxidant Infusion | Brasilia Blueberry | 12-pack 530mL</t>
        </is>
      </c>
      <c r="C364" s="15" t="inlineStr">
        <is>
          <t>3) Functional beverage (still/sparkling)</t>
        </is>
      </c>
      <c r="D364" s="15" t="inlineStr">
        <is>
          <t>530 mL bottle</t>
        </is>
      </c>
      <c r="E364" s="29" t="n">
        <v>12</v>
      </c>
      <c r="F364" s="30" t="n"/>
      <c r="G364" s="31">
        <f>IF(AND(ISNUMBER($F364),ISNUMBER($E364),$E364&lt;&gt;0),$F364/$E364,"")</f>
        <v/>
      </c>
      <c r="H364" s="31">
        <f>IF(AND(ISNUMBER($F364),ISNUMBER($AL364),ISNUMBER($E364),($AL364*$E364)&lt;&gt;0),$F364/($AL364*$E364)*100,"")</f>
        <v/>
      </c>
      <c r="I364" s="32" t="n"/>
      <c r="J364" s="33" t="n"/>
      <c r="K364" s="31">
        <f>IF(AND(ISNUMBER($F364),ISNUMBER($J364)),$F364*(1-$J364),"")</f>
        <v/>
      </c>
      <c r="L364" s="32" t="n"/>
      <c r="M364" s="32" t="n"/>
      <c r="N364" s="31">
        <f>IF(ISNUMBER($F364),($F364-IF(ISNUMBER($AM364),$AM364,0))*(1-IF(ISNUMBER($J364),$J364,0)),"")</f>
        <v/>
      </c>
      <c r="O364" s="15" t="inlineStr">
        <is>
          <t>Brasilia Blueberry</t>
        </is>
      </c>
      <c r="P364" s="29" t="n">
        <v>55</v>
      </c>
      <c r="Q364" s="29" t="n">
        <v>10</v>
      </c>
      <c r="R364" s="15" t="inlineStr">
        <is>
          <t>Not listed</t>
        </is>
      </c>
      <c r="S364" s="29" t="n">
        <v>1</v>
      </c>
      <c r="T364" s="29" t="n">
        <v>10</v>
      </c>
      <c r="U364" s="15" t="inlineStr">
        <is>
          <t>Erythritol + stevia</t>
        </is>
      </c>
      <c r="V364" s="15" t="inlineStr">
        <is>
          <t>Antioxidants (coffeefruit + white tea), vitamin C, low sugar, low calorie</t>
        </is>
      </c>
      <c r="W364" s="32" t="n"/>
      <c r="X364" s="32" t="n"/>
      <c r="Y364" s="32" t="n"/>
      <c r="Z364" s="32" t="n"/>
      <c r="AA364" s="15" t="inlineStr">
        <is>
          <t>Medium</t>
        </is>
      </c>
      <c r="AB364" s="15" t="inlineStr">
        <is>
          <t>Established low-sugar functional flavoured water</t>
        </is>
      </c>
      <c r="AC364" s="15" t="inlineStr">
        <is>
          <t>Antioxidant flavoured water, barely any sugar</t>
        </is>
      </c>
      <c r="AD364" s="15" t="inlineStr">
        <is>
          <t>Flavour with antioxidants and almost no sugar.</t>
        </is>
      </c>
      <c r="AE364" s="32" t="n"/>
      <c r="AF364" s="34">
        <f>IF(AND(ISNUMBER($P364),ISNUMBER($AL364),$AL364&lt;&gt;0),ROUND($P364/$AL364*100,1),"")</f>
        <v/>
      </c>
      <c r="AG364" s="35">
        <f>IF(AND(ISNUMBER($S364),ISNUMBER($AL364),$AL364&lt;&gt;0),ROUND($S364/$AL364*100,2),"")</f>
        <v/>
      </c>
      <c r="AH364" s="34">
        <f>IF(AND(ISNUMBER($Q364),ISNUMBER($AL364),$AL364&lt;&gt;0),ROUND($Q364/$AL364*100,1),"")</f>
        <v/>
      </c>
      <c r="AI364" s="29">
        <f>IF(ISNUMBER($S364),IF($S364&lt;=1,"Yes","No"),"n/a")</f>
        <v/>
      </c>
      <c r="AJ364" s="29">
        <f>IF(ISNUMBER($S364),ROUND(MAX(0,MIN(100,100-$S364*2.5-IF(ISNUMBER($T364),$T364,0)*0.12+IF($S364&lt;=1,12,0))),0),"")</f>
        <v/>
      </c>
      <c r="AK364" s="29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29" t="n">
        <v>530</v>
      </c>
      <c r="AM364" s="30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Bai</t>
        </is>
      </c>
      <c r="B365" s="15" t="inlineStr">
        <is>
          <t>Bai Antioxidant Infusion | Brasilia Blueberry | 18-pack 530mL</t>
        </is>
      </c>
      <c r="C365" s="15" t="inlineStr">
        <is>
          <t>3) Functional beverage (still/sparkling)</t>
        </is>
      </c>
      <c r="D365" s="15" t="inlineStr">
        <is>
          <t>530 mL bottle</t>
        </is>
      </c>
      <c r="E365" s="29" t="n">
        <v>18</v>
      </c>
      <c r="F365" s="30" t="n"/>
      <c r="G365" s="31">
        <f>IF(AND(ISNUMBER($F365),ISNUMBER($E365),$E365&lt;&gt;0),$F365/$E365,"")</f>
        <v/>
      </c>
      <c r="H365" s="31">
        <f>IF(AND(ISNUMBER($F365),ISNUMBER($AL365),ISNUMBER($E365),($AL365*$E365)&lt;&gt;0),$F365/($AL365*$E365)*100,"")</f>
        <v/>
      </c>
      <c r="I365" s="32" t="n"/>
      <c r="J365" s="33" t="n"/>
      <c r="K365" s="31">
        <f>IF(AND(ISNUMBER($F365),ISNUMBER($J365)),$F365*(1-$J365),"")</f>
        <v/>
      </c>
      <c r="L365" s="32" t="n"/>
      <c r="M365" s="32" t="n"/>
      <c r="N365" s="31">
        <f>IF(ISNUMBER($F365),($F365-IF(ISNUMBER($AM365),$AM365,0))*(1-IF(ISNUMBER($J365),$J365,0)),"")</f>
        <v/>
      </c>
      <c r="O365" s="15" t="inlineStr">
        <is>
          <t>Brasilia Blueberry</t>
        </is>
      </c>
      <c r="P365" s="29" t="n">
        <v>55</v>
      </c>
      <c r="Q365" s="29" t="n">
        <v>10</v>
      </c>
      <c r="R365" s="15" t="inlineStr">
        <is>
          <t>Not listed</t>
        </is>
      </c>
      <c r="S365" s="29" t="n">
        <v>1</v>
      </c>
      <c r="T365" s="29" t="n">
        <v>10</v>
      </c>
      <c r="U365" s="15" t="inlineStr">
        <is>
          <t>Erythritol + stevia</t>
        </is>
      </c>
      <c r="V365" s="15" t="inlineStr">
        <is>
          <t>Antioxidants (coffeefruit + white tea), vitamin C, low sugar, low calorie</t>
        </is>
      </c>
      <c r="W365" s="32" t="n"/>
      <c r="X365" s="32" t="n"/>
      <c r="Y365" s="32" t="n"/>
      <c r="Z365" s="32" t="n"/>
      <c r="AA365" s="15" t="inlineStr">
        <is>
          <t>Medium</t>
        </is>
      </c>
      <c r="AB365" s="15" t="inlineStr">
        <is>
          <t>Established low-sugar functional flavoured water</t>
        </is>
      </c>
      <c r="AC365" s="15" t="inlineStr">
        <is>
          <t>Antioxidant flavoured water, barely any sugar</t>
        </is>
      </c>
      <c r="AD365" s="15" t="inlineStr">
        <is>
          <t>Flavour with antioxidants and almost no sugar.</t>
        </is>
      </c>
      <c r="AE365" s="32" t="n"/>
      <c r="AF365" s="34">
        <f>IF(AND(ISNUMBER($P365),ISNUMBER($AL365),$AL365&lt;&gt;0),ROUND($P365/$AL365*100,1),"")</f>
        <v/>
      </c>
      <c r="AG365" s="35">
        <f>IF(AND(ISNUMBER($S365),ISNUMBER($AL365),$AL365&lt;&gt;0),ROUND($S365/$AL365*100,2),"")</f>
        <v/>
      </c>
      <c r="AH365" s="34">
        <f>IF(AND(ISNUMBER($Q365),ISNUMBER($AL365),$AL365&lt;&gt;0),ROUND($Q365/$AL365*100,1),"")</f>
        <v/>
      </c>
      <c r="AI365" s="29">
        <f>IF(ISNUMBER($S365),IF($S365&lt;=1,"Yes","No"),"n/a")</f>
        <v/>
      </c>
      <c r="AJ365" s="29">
        <f>IF(ISNUMBER($S365),ROUND(MAX(0,MIN(100,100-$S365*2.5-IF(ISNUMBER($T365),$T365,0)*0.12+IF($S365&lt;=1,12,0))),0),"")</f>
        <v/>
      </c>
      <c r="AK365" s="29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29" t="n">
        <v>530</v>
      </c>
      <c r="AM365" s="30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Bai</t>
        </is>
      </c>
      <c r="B366" s="15" t="inlineStr">
        <is>
          <t>Bai Antioxidant Infusion | Brasilia Blueberry | 24-pack 530mL</t>
        </is>
      </c>
      <c r="C366" s="15" t="inlineStr">
        <is>
          <t>3) Functional beverage (still/sparkling)</t>
        </is>
      </c>
      <c r="D366" s="15" t="inlineStr">
        <is>
          <t>530 mL bottle</t>
        </is>
      </c>
      <c r="E366" s="29" t="n">
        <v>24</v>
      </c>
      <c r="F366" s="30" t="n"/>
      <c r="G366" s="31">
        <f>IF(AND(ISNUMBER($F366),ISNUMBER($E366),$E366&lt;&gt;0),$F366/$E366,"")</f>
        <v/>
      </c>
      <c r="H366" s="31">
        <f>IF(AND(ISNUMBER($F366),ISNUMBER($AL366),ISNUMBER($E366),($AL366*$E366)&lt;&gt;0),$F366/($AL366*$E366)*100,"")</f>
        <v/>
      </c>
      <c r="I366" s="32" t="n"/>
      <c r="J366" s="33" t="n"/>
      <c r="K366" s="31">
        <f>IF(AND(ISNUMBER($F366),ISNUMBER($J366)),$F366*(1-$J366),"")</f>
        <v/>
      </c>
      <c r="L366" s="32" t="n"/>
      <c r="M366" s="32" t="n"/>
      <c r="N366" s="31">
        <f>IF(ISNUMBER($F366),($F366-IF(ISNUMBER($AM366),$AM366,0))*(1-IF(ISNUMBER($J366),$J366,0)),"")</f>
        <v/>
      </c>
      <c r="O366" s="15" t="inlineStr">
        <is>
          <t>Brasilia Blueberry</t>
        </is>
      </c>
      <c r="P366" s="29" t="n">
        <v>55</v>
      </c>
      <c r="Q366" s="29" t="n">
        <v>10</v>
      </c>
      <c r="R366" s="15" t="inlineStr">
        <is>
          <t>Not listed</t>
        </is>
      </c>
      <c r="S366" s="29" t="n">
        <v>1</v>
      </c>
      <c r="T366" s="29" t="n">
        <v>10</v>
      </c>
      <c r="U366" s="15" t="inlineStr">
        <is>
          <t>Erythritol + stevia</t>
        </is>
      </c>
      <c r="V366" s="15" t="inlineStr">
        <is>
          <t>Antioxidants (coffeefruit + white tea), vitamin C, low sugar, low calorie</t>
        </is>
      </c>
      <c r="W366" s="32" t="n"/>
      <c r="X366" s="32" t="n"/>
      <c r="Y366" s="32" t="n"/>
      <c r="Z366" s="32" t="n"/>
      <c r="AA366" s="15" t="inlineStr">
        <is>
          <t>Medium</t>
        </is>
      </c>
      <c r="AB366" s="15" t="inlineStr">
        <is>
          <t>Established low-sugar functional flavoured water</t>
        </is>
      </c>
      <c r="AC366" s="15" t="inlineStr">
        <is>
          <t>Antioxidant flavoured water, barely any sugar</t>
        </is>
      </c>
      <c r="AD366" s="15" t="inlineStr">
        <is>
          <t>Flavour with antioxidants and almost no sugar.</t>
        </is>
      </c>
      <c r="AE366" s="32" t="n"/>
      <c r="AF366" s="34">
        <f>IF(AND(ISNUMBER($P366),ISNUMBER($AL366),$AL366&lt;&gt;0),ROUND($P366/$AL366*100,1),"")</f>
        <v/>
      </c>
      <c r="AG366" s="35">
        <f>IF(AND(ISNUMBER($S366),ISNUMBER($AL366),$AL366&lt;&gt;0),ROUND($S366/$AL366*100,2),"")</f>
        <v/>
      </c>
      <c r="AH366" s="34">
        <f>IF(AND(ISNUMBER($Q366),ISNUMBER($AL366),$AL366&lt;&gt;0),ROUND($Q366/$AL366*100,1),"")</f>
        <v/>
      </c>
      <c r="AI366" s="29">
        <f>IF(ISNUMBER($S366),IF($S366&lt;=1,"Yes","No"),"n/a")</f>
        <v/>
      </c>
      <c r="AJ366" s="29">
        <f>IF(ISNUMBER($S366),ROUND(MAX(0,MIN(100,100-$S366*2.5-IF(ISNUMBER($T366),$T366,0)*0.12+IF($S366&lt;=1,12,0))),0),"")</f>
        <v/>
      </c>
      <c r="AK366" s="29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29" t="n">
        <v>530</v>
      </c>
      <c r="AM366" s="30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Bai</t>
        </is>
      </c>
      <c r="B367" s="15" t="inlineStr">
        <is>
          <t>Bai Antioxidant Infusion | Costa Rica Clementine | single 530mL</t>
        </is>
      </c>
      <c r="C367" s="15" t="inlineStr">
        <is>
          <t>3) Functional beverage (still/sparkling)</t>
        </is>
      </c>
      <c r="D367" s="15" t="inlineStr">
        <is>
          <t>530 mL bottle</t>
        </is>
      </c>
      <c r="E367" s="29" t="n">
        <v>1</v>
      </c>
      <c r="F367" s="30" t="n"/>
      <c r="G367" s="31">
        <f>IF(AND(ISNUMBER($F367),ISNUMBER($E367),$E367&lt;&gt;0),$F367/$E367,"")</f>
        <v/>
      </c>
      <c r="H367" s="31">
        <f>IF(AND(ISNUMBER($F367),ISNUMBER($AL367),ISNUMBER($E367),($AL367*$E367)&lt;&gt;0),$F367/($AL367*$E367)*100,"")</f>
        <v/>
      </c>
      <c r="I367" s="32" t="n"/>
      <c r="J367" s="33" t="n"/>
      <c r="K367" s="31">
        <f>IF(AND(ISNUMBER($F367),ISNUMBER($J367)),$F367*(1-$J367),"")</f>
        <v/>
      </c>
      <c r="L367" s="32" t="n"/>
      <c r="M367" s="32" t="n"/>
      <c r="N367" s="31">
        <f>IF(ISNUMBER($F367),($F367-IF(ISNUMBER($AM367),$AM367,0))*(1-IF(ISNUMBER($J367),$J367,0)),"")</f>
        <v/>
      </c>
      <c r="O367" s="15" t="inlineStr">
        <is>
          <t>Costa Rica Clementine</t>
        </is>
      </c>
      <c r="P367" s="29" t="n">
        <v>55</v>
      </c>
      <c r="Q367" s="29" t="n">
        <v>10</v>
      </c>
      <c r="R367" s="15" t="inlineStr">
        <is>
          <t>Not listed</t>
        </is>
      </c>
      <c r="S367" s="29" t="n">
        <v>1</v>
      </c>
      <c r="T367" s="29" t="n">
        <v>10</v>
      </c>
      <c r="U367" s="15" t="inlineStr">
        <is>
          <t>Erythritol + stevia</t>
        </is>
      </c>
      <c r="V367" s="15" t="inlineStr">
        <is>
          <t>Antioxidants (coffeefruit + white tea), vitamin C, low sugar, low calorie</t>
        </is>
      </c>
      <c r="W367" s="32" t="n"/>
      <c r="X367" s="32" t="n"/>
      <c r="Y367" s="32" t="n"/>
      <c r="Z367" s="32" t="n"/>
      <c r="AA367" s="15" t="inlineStr">
        <is>
          <t>Medium</t>
        </is>
      </c>
      <c r="AB367" s="15" t="inlineStr">
        <is>
          <t>Established low-sugar functional flavoured water</t>
        </is>
      </c>
      <c r="AC367" s="15" t="inlineStr">
        <is>
          <t>Antioxidant flavoured water, barely any sugar</t>
        </is>
      </c>
      <c r="AD367" s="15" t="inlineStr">
        <is>
          <t>Flavour with antioxidants and almost no sugar.</t>
        </is>
      </c>
      <c r="AE367" s="32" t="n"/>
      <c r="AF367" s="34">
        <f>IF(AND(ISNUMBER($P367),ISNUMBER($AL367),$AL367&lt;&gt;0),ROUND($P367/$AL367*100,1),"")</f>
        <v/>
      </c>
      <c r="AG367" s="35">
        <f>IF(AND(ISNUMBER($S367),ISNUMBER($AL367),$AL367&lt;&gt;0),ROUND($S367/$AL367*100,2),"")</f>
        <v/>
      </c>
      <c r="AH367" s="34">
        <f>IF(AND(ISNUMBER($Q367),ISNUMBER($AL367),$AL367&lt;&gt;0),ROUND($Q367/$AL367*100,1),"")</f>
        <v/>
      </c>
      <c r="AI367" s="29">
        <f>IF(ISNUMBER($S367),IF($S367&lt;=1,"Yes","No"),"n/a")</f>
        <v/>
      </c>
      <c r="AJ367" s="29">
        <f>IF(ISNUMBER($S367),ROUND(MAX(0,MIN(100,100-$S367*2.5-IF(ISNUMBER($T367),$T367,0)*0.12+IF($S367&lt;=1,12,0))),0),"")</f>
        <v/>
      </c>
      <c r="AK367" s="29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29" t="n">
        <v>530</v>
      </c>
      <c r="AM367" s="30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Bai</t>
        </is>
      </c>
      <c r="B368" s="15" t="inlineStr">
        <is>
          <t>Bai Antioxidant Infusion | Costa Rica Clementine | 8-pack 530mL</t>
        </is>
      </c>
      <c r="C368" s="15" t="inlineStr">
        <is>
          <t>3) Functional beverage (still/sparkling)</t>
        </is>
      </c>
      <c r="D368" s="15" t="inlineStr">
        <is>
          <t>530 mL bottle</t>
        </is>
      </c>
      <c r="E368" s="29" t="n">
        <v>8</v>
      </c>
      <c r="F368" s="30" t="n"/>
      <c r="G368" s="31">
        <f>IF(AND(ISNUMBER($F368),ISNUMBER($E368),$E368&lt;&gt;0),$F368/$E368,"")</f>
        <v/>
      </c>
      <c r="H368" s="31">
        <f>IF(AND(ISNUMBER($F368),ISNUMBER($AL368),ISNUMBER($E368),($AL368*$E368)&lt;&gt;0),$F368/($AL368*$E368)*100,"")</f>
        <v/>
      </c>
      <c r="I368" s="32" t="n"/>
      <c r="J368" s="33" t="n"/>
      <c r="K368" s="31">
        <f>IF(AND(ISNUMBER($F368),ISNUMBER($J368)),$F368*(1-$J368),"")</f>
        <v/>
      </c>
      <c r="L368" s="32" t="n"/>
      <c r="M368" s="32" t="n"/>
      <c r="N368" s="31">
        <f>IF(ISNUMBER($F368),($F368-IF(ISNUMBER($AM368),$AM368,0))*(1-IF(ISNUMBER($J368),$J368,0)),"")</f>
        <v/>
      </c>
      <c r="O368" s="15" t="inlineStr">
        <is>
          <t>Costa Rica Clementine</t>
        </is>
      </c>
      <c r="P368" s="29" t="n">
        <v>55</v>
      </c>
      <c r="Q368" s="29" t="n">
        <v>10</v>
      </c>
      <c r="R368" s="15" t="inlineStr">
        <is>
          <t>Not listed</t>
        </is>
      </c>
      <c r="S368" s="29" t="n">
        <v>1</v>
      </c>
      <c r="T368" s="29" t="n">
        <v>10</v>
      </c>
      <c r="U368" s="15" t="inlineStr">
        <is>
          <t>Erythritol + stevia</t>
        </is>
      </c>
      <c r="V368" s="15" t="inlineStr">
        <is>
          <t>Antioxidants (coffeefruit + white tea), vitamin C, low sugar, low calorie</t>
        </is>
      </c>
      <c r="W368" s="32" t="n"/>
      <c r="X368" s="32" t="n"/>
      <c r="Y368" s="32" t="n"/>
      <c r="Z368" s="32" t="n"/>
      <c r="AA368" s="15" t="inlineStr">
        <is>
          <t>Medium</t>
        </is>
      </c>
      <c r="AB368" s="15" t="inlineStr">
        <is>
          <t>Established low-sugar functional flavoured water</t>
        </is>
      </c>
      <c r="AC368" s="15" t="inlineStr">
        <is>
          <t>Antioxidant flavoured water, barely any sugar</t>
        </is>
      </c>
      <c r="AD368" s="15" t="inlineStr">
        <is>
          <t>Flavour with antioxidants and almost no sugar.</t>
        </is>
      </c>
      <c r="AE368" s="32" t="n"/>
      <c r="AF368" s="34">
        <f>IF(AND(ISNUMBER($P368),ISNUMBER($AL368),$AL368&lt;&gt;0),ROUND($P368/$AL368*100,1),"")</f>
        <v/>
      </c>
      <c r="AG368" s="35">
        <f>IF(AND(ISNUMBER($S368),ISNUMBER($AL368),$AL368&lt;&gt;0),ROUND($S368/$AL368*100,2),"")</f>
        <v/>
      </c>
      <c r="AH368" s="34">
        <f>IF(AND(ISNUMBER($Q368),ISNUMBER($AL368),$AL368&lt;&gt;0),ROUND($Q368/$AL368*100,1),"")</f>
        <v/>
      </c>
      <c r="AI368" s="29">
        <f>IF(ISNUMBER($S368),IF($S368&lt;=1,"Yes","No"),"n/a")</f>
        <v/>
      </c>
      <c r="AJ368" s="29">
        <f>IF(ISNUMBER($S368),ROUND(MAX(0,MIN(100,100-$S368*2.5-IF(ISNUMBER($T368),$T368,0)*0.12+IF($S368&lt;=1,12,0))),0),"")</f>
        <v/>
      </c>
      <c r="AK368" s="29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29" t="n">
        <v>530</v>
      </c>
      <c r="AM368" s="30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Bai</t>
        </is>
      </c>
      <c r="B369" s="15" t="inlineStr">
        <is>
          <t>Bai Antioxidant Infusion | Costa Rica Clementine | 12-pack 530mL</t>
        </is>
      </c>
      <c r="C369" s="15" t="inlineStr">
        <is>
          <t>3) Functional beverage (still/sparkling)</t>
        </is>
      </c>
      <c r="D369" s="15" t="inlineStr">
        <is>
          <t>530 mL bottle</t>
        </is>
      </c>
      <c r="E369" s="29" t="n">
        <v>12</v>
      </c>
      <c r="F369" s="30" t="n"/>
      <c r="G369" s="31">
        <f>IF(AND(ISNUMBER($F369),ISNUMBER($E369),$E369&lt;&gt;0),$F369/$E369,"")</f>
        <v/>
      </c>
      <c r="H369" s="31">
        <f>IF(AND(ISNUMBER($F369),ISNUMBER($AL369),ISNUMBER($E369),($AL369*$E369)&lt;&gt;0),$F369/($AL369*$E369)*100,"")</f>
        <v/>
      </c>
      <c r="I369" s="32" t="n"/>
      <c r="J369" s="33" t="n"/>
      <c r="K369" s="31">
        <f>IF(AND(ISNUMBER($F369),ISNUMBER($J369)),$F369*(1-$J369),"")</f>
        <v/>
      </c>
      <c r="L369" s="32" t="n"/>
      <c r="M369" s="32" t="n"/>
      <c r="N369" s="31">
        <f>IF(ISNUMBER($F369),($F369-IF(ISNUMBER($AM369),$AM369,0))*(1-IF(ISNUMBER($J369),$J369,0)),"")</f>
        <v/>
      </c>
      <c r="O369" s="15" t="inlineStr">
        <is>
          <t>Costa Rica Clementine</t>
        </is>
      </c>
      <c r="P369" s="29" t="n">
        <v>55</v>
      </c>
      <c r="Q369" s="29" t="n">
        <v>10</v>
      </c>
      <c r="R369" s="15" t="inlineStr">
        <is>
          <t>Not listed</t>
        </is>
      </c>
      <c r="S369" s="29" t="n">
        <v>1</v>
      </c>
      <c r="T369" s="29" t="n">
        <v>10</v>
      </c>
      <c r="U369" s="15" t="inlineStr">
        <is>
          <t>Erythritol + stevia</t>
        </is>
      </c>
      <c r="V369" s="15" t="inlineStr">
        <is>
          <t>Antioxidants (coffeefruit + white tea), vitamin C, low sugar, low calorie</t>
        </is>
      </c>
      <c r="W369" s="32" t="n"/>
      <c r="X369" s="32" t="n"/>
      <c r="Y369" s="32" t="n"/>
      <c r="Z369" s="32" t="n"/>
      <c r="AA369" s="15" t="inlineStr">
        <is>
          <t>Medium</t>
        </is>
      </c>
      <c r="AB369" s="15" t="inlineStr">
        <is>
          <t>Established low-sugar functional flavoured water</t>
        </is>
      </c>
      <c r="AC369" s="15" t="inlineStr">
        <is>
          <t>Antioxidant flavoured water, barely any sugar</t>
        </is>
      </c>
      <c r="AD369" s="15" t="inlineStr">
        <is>
          <t>Flavour with antioxidants and almost no sugar.</t>
        </is>
      </c>
      <c r="AE369" s="32" t="n"/>
      <c r="AF369" s="34">
        <f>IF(AND(ISNUMBER($P369),ISNUMBER($AL369),$AL369&lt;&gt;0),ROUND($P369/$AL369*100,1),"")</f>
        <v/>
      </c>
      <c r="AG369" s="35">
        <f>IF(AND(ISNUMBER($S369),ISNUMBER($AL369),$AL369&lt;&gt;0),ROUND($S369/$AL369*100,2),"")</f>
        <v/>
      </c>
      <c r="AH369" s="34">
        <f>IF(AND(ISNUMBER($Q369),ISNUMBER($AL369),$AL369&lt;&gt;0),ROUND($Q369/$AL369*100,1),"")</f>
        <v/>
      </c>
      <c r="AI369" s="29">
        <f>IF(ISNUMBER($S369),IF($S369&lt;=1,"Yes","No"),"n/a")</f>
        <v/>
      </c>
      <c r="AJ369" s="29">
        <f>IF(ISNUMBER($S369),ROUND(MAX(0,MIN(100,100-$S369*2.5-IF(ISNUMBER($T369),$T369,0)*0.12+IF($S369&lt;=1,12,0))),0),"")</f>
        <v/>
      </c>
      <c r="AK369" s="29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29" t="n">
        <v>530</v>
      </c>
      <c r="AM369" s="30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Bai</t>
        </is>
      </c>
      <c r="B370" s="15" t="inlineStr">
        <is>
          <t>Bai Antioxidant Infusion | Costa Rica Clementine | 18-pack 530mL</t>
        </is>
      </c>
      <c r="C370" s="15" t="inlineStr">
        <is>
          <t>3) Functional beverage (still/sparkling)</t>
        </is>
      </c>
      <c r="D370" s="15" t="inlineStr">
        <is>
          <t>530 mL bottle</t>
        </is>
      </c>
      <c r="E370" s="29" t="n">
        <v>18</v>
      </c>
      <c r="F370" s="30" t="n"/>
      <c r="G370" s="31">
        <f>IF(AND(ISNUMBER($F370),ISNUMBER($E370),$E370&lt;&gt;0),$F370/$E370,"")</f>
        <v/>
      </c>
      <c r="H370" s="31">
        <f>IF(AND(ISNUMBER($F370),ISNUMBER($AL370),ISNUMBER($E370),($AL370*$E370)&lt;&gt;0),$F370/($AL370*$E370)*100,"")</f>
        <v/>
      </c>
      <c r="I370" s="32" t="n"/>
      <c r="J370" s="33" t="n"/>
      <c r="K370" s="31">
        <f>IF(AND(ISNUMBER($F370),ISNUMBER($J370)),$F370*(1-$J370),"")</f>
        <v/>
      </c>
      <c r="L370" s="32" t="n"/>
      <c r="M370" s="32" t="n"/>
      <c r="N370" s="31">
        <f>IF(ISNUMBER($F370),($F370-IF(ISNUMBER($AM370),$AM370,0))*(1-IF(ISNUMBER($J370),$J370,0)),"")</f>
        <v/>
      </c>
      <c r="O370" s="15" t="inlineStr">
        <is>
          <t>Costa Rica Clementine</t>
        </is>
      </c>
      <c r="P370" s="29" t="n">
        <v>55</v>
      </c>
      <c r="Q370" s="29" t="n">
        <v>10</v>
      </c>
      <c r="R370" s="15" t="inlineStr">
        <is>
          <t>Not listed</t>
        </is>
      </c>
      <c r="S370" s="29" t="n">
        <v>1</v>
      </c>
      <c r="T370" s="29" t="n">
        <v>10</v>
      </c>
      <c r="U370" s="15" t="inlineStr">
        <is>
          <t>Erythritol + stevia</t>
        </is>
      </c>
      <c r="V370" s="15" t="inlineStr">
        <is>
          <t>Antioxidants (coffeefruit + white tea), vitamin C, low sugar, low calorie</t>
        </is>
      </c>
      <c r="W370" s="32" t="n"/>
      <c r="X370" s="32" t="n"/>
      <c r="Y370" s="32" t="n"/>
      <c r="Z370" s="32" t="n"/>
      <c r="AA370" s="15" t="inlineStr">
        <is>
          <t>Medium</t>
        </is>
      </c>
      <c r="AB370" s="15" t="inlineStr">
        <is>
          <t>Established low-sugar functional flavoured water</t>
        </is>
      </c>
      <c r="AC370" s="15" t="inlineStr">
        <is>
          <t>Antioxidant flavoured water, barely any sugar</t>
        </is>
      </c>
      <c r="AD370" s="15" t="inlineStr">
        <is>
          <t>Flavour with antioxidants and almost no sugar.</t>
        </is>
      </c>
      <c r="AE370" s="32" t="n"/>
      <c r="AF370" s="34">
        <f>IF(AND(ISNUMBER($P370),ISNUMBER($AL370),$AL370&lt;&gt;0),ROUND($P370/$AL370*100,1),"")</f>
        <v/>
      </c>
      <c r="AG370" s="35">
        <f>IF(AND(ISNUMBER($S370),ISNUMBER($AL370),$AL370&lt;&gt;0),ROUND($S370/$AL370*100,2),"")</f>
        <v/>
      </c>
      <c r="AH370" s="34">
        <f>IF(AND(ISNUMBER($Q370),ISNUMBER($AL370),$AL370&lt;&gt;0),ROUND($Q370/$AL370*100,1),"")</f>
        <v/>
      </c>
      <c r="AI370" s="29">
        <f>IF(ISNUMBER($S370),IF($S370&lt;=1,"Yes","No"),"n/a")</f>
        <v/>
      </c>
      <c r="AJ370" s="29">
        <f>IF(ISNUMBER($S370),ROUND(MAX(0,MIN(100,100-$S370*2.5-IF(ISNUMBER($T370),$T370,0)*0.12+IF($S370&lt;=1,12,0))),0),"")</f>
        <v/>
      </c>
      <c r="AK370" s="29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29" t="n">
        <v>530</v>
      </c>
      <c r="AM370" s="30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Bai</t>
        </is>
      </c>
      <c r="B371" s="15" t="inlineStr">
        <is>
          <t>Bai Antioxidant Infusion | Costa Rica Clementine | 24-pack 530mL</t>
        </is>
      </c>
      <c r="C371" s="15" t="inlineStr">
        <is>
          <t>3) Functional beverage (still/sparkling)</t>
        </is>
      </c>
      <c r="D371" s="15" t="inlineStr">
        <is>
          <t>530 mL bottle</t>
        </is>
      </c>
      <c r="E371" s="29" t="n">
        <v>24</v>
      </c>
      <c r="F371" s="30" t="n"/>
      <c r="G371" s="31">
        <f>IF(AND(ISNUMBER($F371),ISNUMBER($E371),$E371&lt;&gt;0),$F371/$E371,"")</f>
        <v/>
      </c>
      <c r="H371" s="31">
        <f>IF(AND(ISNUMBER($F371),ISNUMBER($AL371),ISNUMBER($E371),($AL371*$E371)&lt;&gt;0),$F371/($AL371*$E371)*100,"")</f>
        <v/>
      </c>
      <c r="I371" s="32" t="n"/>
      <c r="J371" s="33" t="n"/>
      <c r="K371" s="31">
        <f>IF(AND(ISNUMBER($F371),ISNUMBER($J371)),$F371*(1-$J371),"")</f>
        <v/>
      </c>
      <c r="L371" s="32" t="n"/>
      <c r="M371" s="32" t="n"/>
      <c r="N371" s="31">
        <f>IF(ISNUMBER($F371),($F371-IF(ISNUMBER($AM371),$AM371,0))*(1-IF(ISNUMBER($J371),$J371,0)),"")</f>
        <v/>
      </c>
      <c r="O371" s="15" t="inlineStr">
        <is>
          <t>Costa Rica Clementine</t>
        </is>
      </c>
      <c r="P371" s="29" t="n">
        <v>55</v>
      </c>
      <c r="Q371" s="29" t="n">
        <v>10</v>
      </c>
      <c r="R371" s="15" t="inlineStr">
        <is>
          <t>Not listed</t>
        </is>
      </c>
      <c r="S371" s="29" t="n">
        <v>1</v>
      </c>
      <c r="T371" s="29" t="n">
        <v>10</v>
      </c>
      <c r="U371" s="15" t="inlineStr">
        <is>
          <t>Erythritol + stevia</t>
        </is>
      </c>
      <c r="V371" s="15" t="inlineStr">
        <is>
          <t>Antioxidants (coffeefruit + white tea), vitamin C, low sugar, low calorie</t>
        </is>
      </c>
      <c r="W371" s="32" t="n"/>
      <c r="X371" s="32" t="n"/>
      <c r="Y371" s="32" t="n"/>
      <c r="Z371" s="32" t="n"/>
      <c r="AA371" s="15" t="inlineStr">
        <is>
          <t>Medium</t>
        </is>
      </c>
      <c r="AB371" s="15" t="inlineStr">
        <is>
          <t>Established low-sugar functional flavoured water</t>
        </is>
      </c>
      <c r="AC371" s="15" t="inlineStr">
        <is>
          <t>Antioxidant flavoured water, barely any sugar</t>
        </is>
      </c>
      <c r="AD371" s="15" t="inlineStr">
        <is>
          <t>Flavour with antioxidants and almost no sugar.</t>
        </is>
      </c>
      <c r="AE371" s="32" t="n"/>
      <c r="AF371" s="34">
        <f>IF(AND(ISNUMBER($P371),ISNUMBER($AL371),$AL371&lt;&gt;0),ROUND($P371/$AL371*100,1),"")</f>
        <v/>
      </c>
      <c r="AG371" s="35">
        <f>IF(AND(ISNUMBER($S371),ISNUMBER($AL371),$AL371&lt;&gt;0),ROUND($S371/$AL371*100,2),"")</f>
        <v/>
      </c>
      <c r="AH371" s="34">
        <f>IF(AND(ISNUMBER($Q371),ISNUMBER($AL371),$AL371&lt;&gt;0),ROUND($Q371/$AL371*100,1),"")</f>
        <v/>
      </c>
      <c r="AI371" s="29">
        <f>IF(ISNUMBER($S371),IF($S371&lt;=1,"Yes","No"),"n/a")</f>
        <v/>
      </c>
      <c r="AJ371" s="29">
        <f>IF(ISNUMBER($S371),ROUND(MAX(0,MIN(100,100-$S371*2.5-IF(ISNUMBER($T371),$T371,0)*0.12+IF($S371&lt;=1,12,0))),0),"")</f>
        <v/>
      </c>
      <c r="AK371" s="29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29" t="n">
        <v>530</v>
      </c>
      <c r="AM371" s="30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Bai</t>
        </is>
      </c>
      <c r="B372" s="15" t="inlineStr">
        <is>
          <t>Bai Antioxidant Infusion | Molokai Coconut | single 530mL</t>
        </is>
      </c>
      <c r="C372" s="15" t="inlineStr">
        <is>
          <t>3) Functional beverage (still/sparkling)</t>
        </is>
      </c>
      <c r="D372" s="15" t="inlineStr">
        <is>
          <t>530 mL bottle</t>
        </is>
      </c>
      <c r="E372" s="29" t="n">
        <v>1</v>
      </c>
      <c r="F372" s="30" t="n"/>
      <c r="G372" s="31">
        <f>IF(AND(ISNUMBER($F372),ISNUMBER($E372),$E372&lt;&gt;0),$F372/$E372,"")</f>
        <v/>
      </c>
      <c r="H372" s="31">
        <f>IF(AND(ISNUMBER($F372),ISNUMBER($AL372),ISNUMBER($E372),($AL372*$E372)&lt;&gt;0),$F372/($AL372*$E372)*100,"")</f>
        <v/>
      </c>
      <c r="I372" s="32" t="n"/>
      <c r="J372" s="33" t="n"/>
      <c r="K372" s="31">
        <f>IF(AND(ISNUMBER($F372),ISNUMBER($J372)),$F372*(1-$J372),"")</f>
        <v/>
      </c>
      <c r="L372" s="32" t="n"/>
      <c r="M372" s="32" t="n"/>
      <c r="N372" s="31">
        <f>IF(ISNUMBER($F372),($F372-IF(ISNUMBER($AM372),$AM372,0))*(1-IF(ISNUMBER($J372),$J372,0)),"")</f>
        <v/>
      </c>
      <c r="O372" s="15" t="inlineStr">
        <is>
          <t>Molokai Coconut</t>
        </is>
      </c>
      <c r="P372" s="29" t="n">
        <v>55</v>
      </c>
      <c r="Q372" s="29" t="n">
        <v>10</v>
      </c>
      <c r="R372" s="15" t="inlineStr">
        <is>
          <t>Not listed</t>
        </is>
      </c>
      <c r="S372" s="29" t="n">
        <v>1</v>
      </c>
      <c r="T372" s="29" t="n">
        <v>10</v>
      </c>
      <c r="U372" s="15" t="inlineStr">
        <is>
          <t>Erythritol + stevia</t>
        </is>
      </c>
      <c r="V372" s="15" t="inlineStr">
        <is>
          <t>Antioxidants (coffeefruit + white tea), vitamin C, low sugar, low calorie</t>
        </is>
      </c>
      <c r="W372" s="32" t="n"/>
      <c r="X372" s="32" t="n"/>
      <c r="Y372" s="32" t="n"/>
      <c r="Z372" s="32" t="n"/>
      <c r="AA372" s="15" t="inlineStr">
        <is>
          <t>Medium</t>
        </is>
      </c>
      <c r="AB372" s="15" t="inlineStr">
        <is>
          <t>Established low-sugar functional flavoured water</t>
        </is>
      </c>
      <c r="AC372" s="15" t="inlineStr">
        <is>
          <t>Antioxidant flavoured water, barely any sugar</t>
        </is>
      </c>
      <c r="AD372" s="15" t="inlineStr">
        <is>
          <t>Flavour with antioxidants and almost no sugar.</t>
        </is>
      </c>
      <c r="AE372" s="32" t="n"/>
      <c r="AF372" s="34">
        <f>IF(AND(ISNUMBER($P372),ISNUMBER($AL372),$AL372&lt;&gt;0),ROUND($P372/$AL372*100,1),"")</f>
        <v/>
      </c>
      <c r="AG372" s="35">
        <f>IF(AND(ISNUMBER($S372),ISNUMBER($AL372),$AL372&lt;&gt;0),ROUND($S372/$AL372*100,2),"")</f>
        <v/>
      </c>
      <c r="AH372" s="34">
        <f>IF(AND(ISNUMBER($Q372),ISNUMBER($AL372),$AL372&lt;&gt;0),ROUND($Q372/$AL372*100,1),"")</f>
        <v/>
      </c>
      <c r="AI372" s="29">
        <f>IF(ISNUMBER($S372),IF($S372&lt;=1,"Yes","No"),"n/a")</f>
        <v/>
      </c>
      <c r="AJ372" s="29">
        <f>IF(ISNUMBER($S372),ROUND(MAX(0,MIN(100,100-$S372*2.5-IF(ISNUMBER($T372),$T372,0)*0.12+IF($S372&lt;=1,12,0))),0),"")</f>
        <v/>
      </c>
      <c r="AK372" s="29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29" t="n">
        <v>530</v>
      </c>
      <c r="AM372" s="30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Bai</t>
        </is>
      </c>
      <c r="B373" s="15" t="inlineStr">
        <is>
          <t>Bai Antioxidant Infusion | Molokai Coconut | 8-pack 530mL</t>
        </is>
      </c>
      <c r="C373" s="15" t="inlineStr">
        <is>
          <t>3) Functional beverage (still/sparkling)</t>
        </is>
      </c>
      <c r="D373" s="15" t="inlineStr">
        <is>
          <t>530 mL bottle</t>
        </is>
      </c>
      <c r="E373" s="29" t="n">
        <v>8</v>
      </c>
      <c r="F373" s="30" t="n"/>
      <c r="G373" s="31">
        <f>IF(AND(ISNUMBER($F373),ISNUMBER($E373),$E373&lt;&gt;0),$F373/$E373,"")</f>
        <v/>
      </c>
      <c r="H373" s="31">
        <f>IF(AND(ISNUMBER($F373),ISNUMBER($AL373),ISNUMBER($E373),($AL373*$E373)&lt;&gt;0),$F373/($AL373*$E373)*100,"")</f>
        <v/>
      </c>
      <c r="I373" s="32" t="n"/>
      <c r="J373" s="33" t="n"/>
      <c r="K373" s="31">
        <f>IF(AND(ISNUMBER($F373),ISNUMBER($J373)),$F373*(1-$J373),"")</f>
        <v/>
      </c>
      <c r="L373" s="32" t="n"/>
      <c r="M373" s="32" t="n"/>
      <c r="N373" s="31">
        <f>IF(ISNUMBER($F373),($F373-IF(ISNUMBER($AM373),$AM373,0))*(1-IF(ISNUMBER($J373),$J373,0)),"")</f>
        <v/>
      </c>
      <c r="O373" s="15" t="inlineStr">
        <is>
          <t>Molokai Coconut</t>
        </is>
      </c>
      <c r="P373" s="29" t="n">
        <v>55</v>
      </c>
      <c r="Q373" s="29" t="n">
        <v>10</v>
      </c>
      <c r="R373" s="15" t="inlineStr">
        <is>
          <t>Not listed</t>
        </is>
      </c>
      <c r="S373" s="29" t="n">
        <v>1</v>
      </c>
      <c r="T373" s="29" t="n">
        <v>10</v>
      </c>
      <c r="U373" s="15" t="inlineStr">
        <is>
          <t>Erythritol + stevia</t>
        </is>
      </c>
      <c r="V373" s="15" t="inlineStr">
        <is>
          <t>Antioxidants (coffeefruit + white tea), vitamin C, low sugar, low calorie</t>
        </is>
      </c>
      <c r="W373" s="32" t="n"/>
      <c r="X373" s="32" t="n"/>
      <c r="Y373" s="32" t="n"/>
      <c r="Z373" s="32" t="n"/>
      <c r="AA373" s="15" t="inlineStr">
        <is>
          <t>Medium</t>
        </is>
      </c>
      <c r="AB373" s="15" t="inlineStr">
        <is>
          <t>Established low-sugar functional flavoured water</t>
        </is>
      </c>
      <c r="AC373" s="15" t="inlineStr">
        <is>
          <t>Antioxidant flavoured water, barely any sugar</t>
        </is>
      </c>
      <c r="AD373" s="15" t="inlineStr">
        <is>
          <t>Flavour with antioxidants and almost no sugar.</t>
        </is>
      </c>
      <c r="AE373" s="32" t="n"/>
      <c r="AF373" s="34">
        <f>IF(AND(ISNUMBER($P373),ISNUMBER($AL373),$AL373&lt;&gt;0),ROUND($P373/$AL373*100,1),"")</f>
        <v/>
      </c>
      <c r="AG373" s="35">
        <f>IF(AND(ISNUMBER($S373),ISNUMBER($AL373),$AL373&lt;&gt;0),ROUND($S373/$AL373*100,2),"")</f>
        <v/>
      </c>
      <c r="AH373" s="34">
        <f>IF(AND(ISNUMBER($Q373),ISNUMBER($AL373),$AL373&lt;&gt;0),ROUND($Q373/$AL373*100,1),"")</f>
        <v/>
      </c>
      <c r="AI373" s="29">
        <f>IF(ISNUMBER($S373),IF($S373&lt;=1,"Yes","No"),"n/a")</f>
        <v/>
      </c>
      <c r="AJ373" s="29">
        <f>IF(ISNUMBER($S373),ROUND(MAX(0,MIN(100,100-$S373*2.5-IF(ISNUMBER($T373),$T373,0)*0.12+IF($S373&lt;=1,12,0))),0),"")</f>
        <v/>
      </c>
      <c r="AK373" s="29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29" t="n">
        <v>530</v>
      </c>
      <c r="AM373" s="30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Bai</t>
        </is>
      </c>
      <c r="B374" s="15" t="inlineStr">
        <is>
          <t>Bai Antioxidant Infusion | Molokai Coconut | 12-pack 530mL</t>
        </is>
      </c>
      <c r="C374" s="15" t="inlineStr">
        <is>
          <t>3) Functional beverage (still/sparkling)</t>
        </is>
      </c>
      <c r="D374" s="15" t="inlineStr">
        <is>
          <t>530 mL bottle</t>
        </is>
      </c>
      <c r="E374" s="29" t="n">
        <v>12</v>
      </c>
      <c r="F374" s="30" t="n"/>
      <c r="G374" s="31">
        <f>IF(AND(ISNUMBER($F374),ISNUMBER($E374),$E374&lt;&gt;0),$F374/$E374,"")</f>
        <v/>
      </c>
      <c r="H374" s="31">
        <f>IF(AND(ISNUMBER($F374),ISNUMBER($AL374),ISNUMBER($E374),($AL374*$E374)&lt;&gt;0),$F374/($AL374*$E374)*100,"")</f>
        <v/>
      </c>
      <c r="I374" s="32" t="n"/>
      <c r="J374" s="33" t="n"/>
      <c r="K374" s="31">
        <f>IF(AND(ISNUMBER($F374),ISNUMBER($J374)),$F374*(1-$J374),"")</f>
        <v/>
      </c>
      <c r="L374" s="32" t="n"/>
      <c r="M374" s="32" t="n"/>
      <c r="N374" s="31">
        <f>IF(ISNUMBER($F374),($F374-IF(ISNUMBER($AM374),$AM374,0))*(1-IF(ISNUMBER($J374),$J374,0)),"")</f>
        <v/>
      </c>
      <c r="O374" s="15" t="inlineStr">
        <is>
          <t>Molokai Coconut</t>
        </is>
      </c>
      <c r="P374" s="29" t="n">
        <v>55</v>
      </c>
      <c r="Q374" s="29" t="n">
        <v>10</v>
      </c>
      <c r="R374" s="15" t="inlineStr">
        <is>
          <t>Not listed</t>
        </is>
      </c>
      <c r="S374" s="29" t="n">
        <v>1</v>
      </c>
      <c r="T374" s="29" t="n">
        <v>10</v>
      </c>
      <c r="U374" s="15" t="inlineStr">
        <is>
          <t>Erythritol + stevia</t>
        </is>
      </c>
      <c r="V374" s="15" t="inlineStr">
        <is>
          <t>Antioxidants (coffeefruit + white tea), vitamin C, low sugar, low calorie</t>
        </is>
      </c>
      <c r="W374" s="32" t="n"/>
      <c r="X374" s="32" t="n"/>
      <c r="Y374" s="32" t="n"/>
      <c r="Z374" s="32" t="n"/>
      <c r="AA374" s="15" t="inlineStr">
        <is>
          <t>Medium</t>
        </is>
      </c>
      <c r="AB374" s="15" t="inlineStr">
        <is>
          <t>Established low-sugar functional flavoured water</t>
        </is>
      </c>
      <c r="AC374" s="15" t="inlineStr">
        <is>
          <t>Antioxidant flavoured water, barely any sugar</t>
        </is>
      </c>
      <c r="AD374" s="15" t="inlineStr">
        <is>
          <t>Flavour with antioxidants and almost no sugar.</t>
        </is>
      </c>
      <c r="AE374" s="32" t="n"/>
      <c r="AF374" s="34">
        <f>IF(AND(ISNUMBER($P374),ISNUMBER($AL374),$AL374&lt;&gt;0),ROUND($P374/$AL374*100,1),"")</f>
        <v/>
      </c>
      <c r="AG374" s="35">
        <f>IF(AND(ISNUMBER($S374),ISNUMBER($AL374),$AL374&lt;&gt;0),ROUND($S374/$AL374*100,2),"")</f>
        <v/>
      </c>
      <c r="AH374" s="34">
        <f>IF(AND(ISNUMBER($Q374),ISNUMBER($AL374),$AL374&lt;&gt;0),ROUND($Q374/$AL374*100,1),"")</f>
        <v/>
      </c>
      <c r="AI374" s="29">
        <f>IF(ISNUMBER($S374),IF($S374&lt;=1,"Yes","No"),"n/a")</f>
        <v/>
      </c>
      <c r="AJ374" s="29">
        <f>IF(ISNUMBER($S374),ROUND(MAX(0,MIN(100,100-$S374*2.5-IF(ISNUMBER($T374),$T374,0)*0.12+IF($S374&lt;=1,12,0))),0),"")</f>
        <v/>
      </c>
      <c r="AK374" s="29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29" t="n">
        <v>530</v>
      </c>
      <c r="AM374" s="30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Bai</t>
        </is>
      </c>
      <c r="B375" s="15" t="inlineStr">
        <is>
          <t>Bai Antioxidant Infusion | Molokai Coconut | 18-pack 530mL</t>
        </is>
      </c>
      <c r="C375" s="15" t="inlineStr">
        <is>
          <t>3) Functional beverage (still/sparkling)</t>
        </is>
      </c>
      <c r="D375" s="15" t="inlineStr">
        <is>
          <t>530 mL bottle</t>
        </is>
      </c>
      <c r="E375" s="29" t="n">
        <v>18</v>
      </c>
      <c r="F375" s="30" t="n"/>
      <c r="G375" s="31">
        <f>IF(AND(ISNUMBER($F375),ISNUMBER($E375),$E375&lt;&gt;0),$F375/$E375,"")</f>
        <v/>
      </c>
      <c r="H375" s="31">
        <f>IF(AND(ISNUMBER($F375),ISNUMBER($AL375),ISNUMBER($E375),($AL375*$E375)&lt;&gt;0),$F375/($AL375*$E375)*100,"")</f>
        <v/>
      </c>
      <c r="I375" s="32" t="n"/>
      <c r="J375" s="33" t="n"/>
      <c r="K375" s="31">
        <f>IF(AND(ISNUMBER($F375),ISNUMBER($J375)),$F375*(1-$J375),"")</f>
        <v/>
      </c>
      <c r="L375" s="32" t="n"/>
      <c r="M375" s="32" t="n"/>
      <c r="N375" s="31">
        <f>IF(ISNUMBER($F375),($F375-IF(ISNUMBER($AM375),$AM375,0))*(1-IF(ISNUMBER($J375),$J375,0)),"")</f>
        <v/>
      </c>
      <c r="O375" s="15" t="inlineStr">
        <is>
          <t>Molokai Coconut</t>
        </is>
      </c>
      <c r="P375" s="29" t="n">
        <v>55</v>
      </c>
      <c r="Q375" s="29" t="n">
        <v>10</v>
      </c>
      <c r="R375" s="15" t="inlineStr">
        <is>
          <t>Not listed</t>
        </is>
      </c>
      <c r="S375" s="29" t="n">
        <v>1</v>
      </c>
      <c r="T375" s="29" t="n">
        <v>10</v>
      </c>
      <c r="U375" s="15" t="inlineStr">
        <is>
          <t>Erythritol + stevia</t>
        </is>
      </c>
      <c r="V375" s="15" t="inlineStr">
        <is>
          <t>Antioxidants (coffeefruit + white tea), vitamin C, low sugar, low calorie</t>
        </is>
      </c>
      <c r="W375" s="32" t="n"/>
      <c r="X375" s="32" t="n"/>
      <c r="Y375" s="32" t="n"/>
      <c r="Z375" s="32" t="n"/>
      <c r="AA375" s="15" t="inlineStr">
        <is>
          <t>Medium</t>
        </is>
      </c>
      <c r="AB375" s="15" t="inlineStr">
        <is>
          <t>Established low-sugar functional flavoured water</t>
        </is>
      </c>
      <c r="AC375" s="15" t="inlineStr">
        <is>
          <t>Antioxidant flavoured water, barely any sugar</t>
        </is>
      </c>
      <c r="AD375" s="15" t="inlineStr">
        <is>
          <t>Flavour with antioxidants and almost no sugar.</t>
        </is>
      </c>
      <c r="AE375" s="32" t="n"/>
      <c r="AF375" s="34">
        <f>IF(AND(ISNUMBER($P375),ISNUMBER($AL375),$AL375&lt;&gt;0),ROUND($P375/$AL375*100,1),"")</f>
        <v/>
      </c>
      <c r="AG375" s="35">
        <f>IF(AND(ISNUMBER($S375),ISNUMBER($AL375),$AL375&lt;&gt;0),ROUND($S375/$AL375*100,2),"")</f>
        <v/>
      </c>
      <c r="AH375" s="34">
        <f>IF(AND(ISNUMBER($Q375),ISNUMBER($AL375),$AL375&lt;&gt;0),ROUND($Q375/$AL375*100,1),"")</f>
        <v/>
      </c>
      <c r="AI375" s="29">
        <f>IF(ISNUMBER($S375),IF($S375&lt;=1,"Yes","No"),"n/a")</f>
        <v/>
      </c>
      <c r="AJ375" s="29">
        <f>IF(ISNUMBER($S375),ROUND(MAX(0,MIN(100,100-$S375*2.5-IF(ISNUMBER($T375),$T375,0)*0.12+IF($S375&lt;=1,12,0))),0),"")</f>
        <v/>
      </c>
      <c r="AK375" s="29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29" t="n">
        <v>530</v>
      </c>
      <c r="AM375" s="30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Bai</t>
        </is>
      </c>
      <c r="B376" s="15" t="inlineStr">
        <is>
          <t>Bai Antioxidant Infusion | Molokai Coconut | 24-pack 530mL</t>
        </is>
      </c>
      <c r="C376" s="15" t="inlineStr">
        <is>
          <t>3) Functional beverage (still/sparkling)</t>
        </is>
      </c>
      <c r="D376" s="15" t="inlineStr">
        <is>
          <t>530 mL bottle</t>
        </is>
      </c>
      <c r="E376" s="29" t="n">
        <v>24</v>
      </c>
      <c r="F376" s="30" t="n"/>
      <c r="G376" s="31">
        <f>IF(AND(ISNUMBER($F376),ISNUMBER($E376),$E376&lt;&gt;0),$F376/$E376,"")</f>
        <v/>
      </c>
      <c r="H376" s="31">
        <f>IF(AND(ISNUMBER($F376),ISNUMBER($AL376),ISNUMBER($E376),($AL376*$E376)&lt;&gt;0),$F376/($AL376*$E376)*100,"")</f>
        <v/>
      </c>
      <c r="I376" s="32" t="n"/>
      <c r="J376" s="33" t="n"/>
      <c r="K376" s="31">
        <f>IF(AND(ISNUMBER($F376),ISNUMBER($J376)),$F376*(1-$J376),"")</f>
        <v/>
      </c>
      <c r="L376" s="32" t="n"/>
      <c r="M376" s="32" t="n"/>
      <c r="N376" s="31">
        <f>IF(ISNUMBER($F376),($F376-IF(ISNUMBER($AM376),$AM376,0))*(1-IF(ISNUMBER($J376),$J376,0)),"")</f>
        <v/>
      </c>
      <c r="O376" s="15" t="inlineStr">
        <is>
          <t>Molokai Coconut</t>
        </is>
      </c>
      <c r="P376" s="29" t="n">
        <v>55</v>
      </c>
      <c r="Q376" s="29" t="n">
        <v>10</v>
      </c>
      <c r="R376" s="15" t="inlineStr">
        <is>
          <t>Not listed</t>
        </is>
      </c>
      <c r="S376" s="29" t="n">
        <v>1</v>
      </c>
      <c r="T376" s="29" t="n">
        <v>10</v>
      </c>
      <c r="U376" s="15" t="inlineStr">
        <is>
          <t>Erythritol + stevia</t>
        </is>
      </c>
      <c r="V376" s="15" t="inlineStr">
        <is>
          <t>Antioxidants (coffeefruit + white tea), vitamin C, low sugar, low calorie</t>
        </is>
      </c>
      <c r="W376" s="32" t="n"/>
      <c r="X376" s="32" t="n"/>
      <c r="Y376" s="32" t="n"/>
      <c r="Z376" s="32" t="n"/>
      <c r="AA376" s="15" t="inlineStr">
        <is>
          <t>Medium</t>
        </is>
      </c>
      <c r="AB376" s="15" t="inlineStr">
        <is>
          <t>Established low-sugar functional flavoured water</t>
        </is>
      </c>
      <c r="AC376" s="15" t="inlineStr">
        <is>
          <t>Antioxidant flavoured water, barely any sugar</t>
        </is>
      </c>
      <c r="AD376" s="15" t="inlineStr">
        <is>
          <t>Flavour with antioxidants and almost no sugar.</t>
        </is>
      </c>
      <c r="AE376" s="32" t="n"/>
      <c r="AF376" s="34">
        <f>IF(AND(ISNUMBER($P376),ISNUMBER($AL376),$AL376&lt;&gt;0),ROUND($P376/$AL376*100,1),"")</f>
        <v/>
      </c>
      <c r="AG376" s="35">
        <f>IF(AND(ISNUMBER($S376),ISNUMBER($AL376),$AL376&lt;&gt;0),ROUND($S376/$AL376*100,2),"")</f>
        <v/>
      </c>
      <c r="AH376" s="34">
        <f>IF(AND(ISNUMBER($Q376),ISNUMBER($AL376),$AL376&lt;&gt;0),ROUND($Q376/$AL376*100,1),"")</f>
        <v/>
      </c>
      <c r="AI376" s="29">
        <f>IF(ISNUMBER($S376),IF($S376&lt;=1,"Yes","No"),"n/a")</f>
        <v/>
      </c>
      <c r="AJ376" s="29">
        <f>IF(ISNUMBER($S376),ROUND(MAX(0,MIN(100,100-$S376*2.5-IF(ISNUMBER($T376),$T376,0)*0.12+IF($S376&lt;=1,12,0))),0),"")</f>
        <v/>
      </c>
      <c r="AK376" s="29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29" t="n">
        <v>530</v>
      </c>
      <c r="AM376" s="30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Bai</t>
        </is>
      </c>
      <c r="B377" s="15" t="inlineStr">
        <is>
          <t>Bai Antioxidant Infusion | Ipanema Pomegranate | single 530mL</t>
        </is>
      </c>
      <c r="C377" s="15" t="inlineStr">
        <is>
          <t>3) Functional beverage (still/sparkling)</t>
        </is>
      </c>
      <c r="D377" s="15" t="inlineStr">
        <is>
          <t>530 mL bottle</t>
        </is>
      </c>
      <c r="E377" s="29" t="n">
        <v>1</v>
      </c>
      <c r="F377" s="30" t="n"/>
      <c r="G377" s="31">
        <f>IF(AND(ISNUMBER($F377),ISNUMBER($E377),$E377&lt;&gt;0),$F377/$E377,"")</f>
        <v/>
      </c>
      <c r="H377" s="31">
        <f>IF(AND(ISNUMBER($F377),ISNUMBER($AL377),ISNUMBER($E377),($AL377*$E377)&lt;&gt;0),$F377/($AL377*$E377)*100,"")</f>
        <v/>
      </c>
      <c r="I377" s="32" t="n"/>
      <c r="J377" s="33" t="n"/>
      <c r="K377" s="31">
        <f>IF(AND(ISNUMBER($F377),ISNUMBER($J377)),$F377*(1-$J377),"")</f>
        <v/>
      </c>
      <c r="L377" s="32" t="n"/>
      <c r="M377" s="32" t="n"/>
      <c r="N377" s="31">
        <f>IF(ISNUMBER($F377),($F377-IF(ISNUMBER($AM377),$AM377,0))*(1-IF(ISNUMBER($J377),$J377,0)),"")</f>
        <v/>
      </c>
      <c r="O377" s="15" t="inlineStr">
        <is>
          <t>Ipanema Pomegranate</t>
        </is>
      </c>
      <c r="P377" s="29" t="n">
        <v>55</v>
      </c>
      <c r="Q377" s="29" t="n">
        <v>10</v>
      </c>
      <c r="R377" s="15" t="inlineStr">
        <is>
          <t>Not listed</t>
        </is>
      </c>
      <c r="S377" s="29" t="n">
        <v>1</v>
      </c>
      <c r="T377" s="29" t="n">
        <v>10</v>
      </c>
      <c r="U377" s="15" t="inlineStr">
        <is>
          <t>Erythritol + stevia</t>
        </is>
      </c>
      <c r="V377" s="15" t="inlineStr">
        <is>
          <t>Antioxidants (coffeefruit + white tea), vitamin C, low sugar, low calorie</t>
        </is>
      </c>
      <c r="W377" s="32" t="n"/>
      <c r="X377" s="32" t="n"/>
      <c r="Y377" s="32" t="n"/>
      <c r="Z377" s="32" t="n"/>
      <c r="AA377" s="15" t="inlineStr">
        <is>
          <t>Medium</t>
        </is>
      </c>
      <c r="AB377" s="15" t="inlineStr">
        <is>
          <t>Established low-sugar functional flavoured water</t>
        </is>
      </c>
      <c r="AC377" s="15" t="inlineStr">
        <is>
          <t>Antioxidant flavoured water, barely any sugar</t>
        </is>
      </c>
      <c r="AD377" s="15" t="inlineStr">
        <is>
          <t>Flavour with antioxidants and almost no sugar.</t>
        </is>
      </c>
      <c r="AE377" s="32" t="n"/>
      <c r="AF377" s="34">
        <f>IF(AND(ISNUMBER($P377),ISNUMBER($AL377),$AL377&lt;&gt;0),ROUND($P377/$AL377*100,1),"")</f>
        <v/>
      </c>
      <c r="AG377" s="35">
        <f>IF(AND(ISNUMBER($S377),ISNUMBER($AL377),$AL377&lt;&gt;0),ROUND($S377/$AL377*100,2),"")</f>
        <v/>
      </c>
      <c r="AH377" s="34">
        <f>IF(AND(ISNUMBER($Q377),ISNUMBER($AL377),$AL377&lt;&gt;0),ROUND($Q377/$AL377*100,1),"")</f>
        <v/>
      </c>
      <c r="AI377" s="29">
        <f>IF(ISNUMBER($S377),IF($S377&lt;=1,"Yes","No"),"n/a")</f>
        <v/>
      </c>
      <c r="AJ377" s="29">
        <f>IF(ISNUMBER($S377),ROUND(MAX(0,MIN(100,100-$S377*2.5-IF(ISNUMBER($T377),$T377,0)*0.12+IF($S377&lt;=1,12,0))),0),"")</f>
        <v/>
      </c>
      <c r="AK377" s="29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29" t="n">
        <v>530</v>
      </c>
      <c r="AM377" s="30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Bai</t>
        </is>
      </c>
      <c r="B378" s="15" t="inlineStr">
        <is>
          <t>Bai Antioxidant Infusion | Ipanema Pomegranate | 8-pack 530mL</t>
        </is>
      </c>
      <c r="C378" s="15" t="inlineStr">
        <is>
          <t>3) Functional beverage (still/sparkling)</t>
        </is>
      </c>
      <c r="D378" s="15" t="inlineStr">
        <is>
          <t>530 mL bottle</t>
        </is>
      </c>
      <c r="E378" s="29" t="n">
        <v>8</v>
      </c>
      <c r="F378" s="30" t="n"/>
      <c r="G378" s="31">
        <f>IF(AND(ISNUMBER($F378),ISNUMBER($E378),$E378&lt;&gt;0),$F378/$E378,"")</f>
        <v/>
      </c>
      <c r="H378" s="31">
        <f>IF(AND(ISNUMBER($F378),ISNUMBER($AL378),ISNUMBER($E378),($AL378*$E378)&lt;&gt;0),$F378/($AL378*$E378)*100,"")</f>
        <v/>
      </c>
      <c r="I378" s="32" t="n"/>
      <c r="J378" s="33" t="n"/>
      <c r="K378" s="31">
        <f>IF(AND(ISNUMBER($F378),ISNUMBER($J378)),$F378*(1-$J378),"")</f>
        <v/>
      </c>
      <c r="L378" s="32" t="n"/>
      <c r="M378" s="32" t="n"/>
      <c r="N378" s="31">
        <f>IF(ISNUMBER($F378),($F378-IF(ISNUMBER($AM378),$AM378,0))*(1-IF(ISNUMBER($J378),$J378,0)),"")</f>
        <v/>
      </c>
      <c r="O378" s="15" t="inlineStr">
        <is>
          <t>Ipanema Pomegranate</t>
        </is>
      </c>
      <c r="P378" s="29" t="n">
        <v>55</v>
      </c>
      <c r="Q378" s="29" t="n">
        <v>10</v>
      </c>
      <c r="R378" s="15" t="inlineStr">
        <is>
          <t>Not listed</t>
        </is>
      </c>
      <c r="S378" s="29" t="n">
        <v>1</v>
      </c>
      <c r="T378" s="29" t="n">
        <v>10</v>
      </c>
      <c r="U378" s="15" t="inlineStr">
        <is>
          <t>Erythritol + stevia</t>
        </is>
      </c>
      <c r="V378" s="15" t="inlineStr">
        <is>
          <t>Antioxidants (coffeefruit + white tea), vitamin C, low sugar, low calorie</t>
        </is>
      </c>
      <c r="W378" s="32" t="n"/>
      <c r="X378" s="32" t="n"/>
      <c r="Y378" s="32" t="n"/>
      <c r="Z378" s="32" t="n"/>
      <c r="AA378" s="15" t="inlineStr">
        <is>
          <t>Medium</t>
        </is>
      </c>
      <c r="AB378" s="15" t="inlineStr">
        <is>
          <t>Established low-sugar functional flavoured water</t>
        </is>
      </c>
      <c r="AC378" s="15" t="inlineStr">
        <is>
          <t>Antioxidant flavoured water, barely any sugar</t>
        </is>
      </c>
      <c r="AD378" s="15" t="inlineStr">
        <is>
          <t>Flavour with antioxidants and almost no sugar.</t>
        </is>
      </c>
      <c r="AE378" s="32" t="n"/>
      <c r="AF378" s="34">
        <f>IF(AND(ISNUMBER($P378),ISNUMBER($AL378),$AL378&lt;&gt;0),ROUND($P378/$AL378*100,1),"")</f>
        <v/>
      </c>
      <c r="AG378" s="35">
        <f>IF(AND(ISNUMBER($S378),ISNUMBER($AL378),$AL378&lt;&gt;0),ROUND($S378/$AL378*100,2),"")</f>
        <v/>
      </c>
      <c r="AH378" s="34">
        <f>IF(AND(ISNUMBER($Q378),ISNUMBER($AL378),$AL378&lt;&gt;0),ROUND($Q378/$AL378*100,1),"")</f>
        <v/>
      </c>
      <c r="AI378" s="29">
        <f>IF(ISNUMBER($S378),IF($S378&lt;=1,"Yes","No"),"n/a")</f>
        <v/>
      </c>
      <c r="AJ378" s="29">
        <f>IF(ISNUMBER($S378),ROUND(MAX(0,MIN(100,100-$S378*2.5-IF(ISNUMBER($T378),$T378,0)*0.12+IF($S378&lt;=1,12,0))),0),"")</f>
        <v/>
      </c>
      <c r="AK378" s="29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29" t="n">
        <v>530</v>
      </c>
      <c r="AM378" s="30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Bai</t>
        </is>
      </c>
      <c r="B379" s="15" t="inlineStr">
        <is>
          <t>Bai Antioxidant Infusion | Ipanema Pomegranate | 12-pack 530mL</t>
        </is>
      </c>
      <c r="C379" s="15" t="inlineStr">
        <is>
          <t>3) Functional beverage (still/sparkling)</t>
        </is>
      </c>
      <c r="D379" s="15" t="inlineStr">
        <is>
          <t>530 mL bottle</t>
        </is>
      </c>
      <c r="E379" s="29" t="n">
        <v>12</v>
      </c>
      <c r="F379" s="30" t="n"/>
      <c r="G379" s="31">
        <f>IF(AND(ISNUMBER($F379),ISNUMBER($E379),$E379&lt;&gt;0),$F379/$E379,"")</f>
        <v/>
      </c>
      <c r="H379" s="31">
        <f>IF(AND(ISNUMBER($F379),ISNUMBER($AL379),ISNUMBER($E379),($AL379*$E379)&lt;&gt;0),$F379/($AL379*$E379)*100,"")</f>
        <v/>
      </c>
      <c r="I379" s="32" t="n"/>
      <c r="J379" s="33" t="n"/>
      <c r="K379" s="31">
        <f>IF(AND(ISNUMBER($F379),ISNUMBER($J379)),$F379*(1-$J379),"")</f>
        <v/>
      </c>
      <c r="L379" s="32" t="n"/>
      <c r="M379" s="32" t="n"/>
      <c r="N379" s="31">
        <f>IF(ISNUMBER($F379),($F379-IF(ISNUMBER($AM379),$AM379,0))*(1-IF(ISNUMBER($J379),$J379,0)),"")</f>
        <v/>
      </c>
      <c r="O379" s="15" t="inlineStr">
        <is>
          <t>Ipanema Pomegranate</t>
        </is>
      </c>
      <c r="P379" s="29" t="n">
        <v>55</v>
      </c>
      <c r="Q379" s="29" t="n">
        <v>10</v>
      </c>
      <c r="R379" s="15" t="inlineStr">
        <is>
          <t>Not listed</t>
        </is>
      </c>
      <c r="S379" s="29" t="n">
        <v>1</v>
      </c>
      <c r="T379" s="29" t="n">
        <v>10</v>
      </c>
      <c r="U379" s="15" t="inlineStr">
        <is>
          <t>Erythritol + stevia</t>
        </is>
      </c>
      <c r="V379" s="15" t="inlineStr">
        <is>
          <t>Antioxidants (coffeefruit + white tea), vitamin C, low sugar, low calorie</t>
        </is>
      </c>
      <c r="W379" s="32" t="n"/>
      <c r="X379" s="32" t="n"/>
      <c r="Y379" s="32" t="n"/>
      <c r="Z379" s="32" t="n"/>
      <c r="AA379" s="15" t="inlineStr">
        <is>
          <t>Medium</t>
        </is>
      </c>
      <c r="AB379" s="15" t="inlineStr">
        <is>
          <t>Established low-sugar functional flavoured water</t>
        </is>
      </c>
      <c r="AC379" s="15" t="inlineStr">
        <is>
          <t>Antioxidant flavoured water, barely any sugar</t>
        </is>
      </c>
      <c r="AD379" s="15" t="inlineStr">
        <is>
          <t>Flavour with antioxidants and almost no sugar.</t>
        </is>
      </c>
      <c r="AE379" s="32" t="n"/>
      <c r="AF379" s="34">
        <f>IF(AND(ISNUMBER($P379),ISNUMBER($AL379),$AL379&lt;&gt;0),ROUND($P379/$AL379*100,1),"")</f>
        <v/>
      </c>
      <c r="AG379" s="35">
        <f>IF(AND(ISNUMBER($S379),ISNUMBER($AL379),$AL379&lt;&gt;0),ROUND($S379/$AL379*100,2),"")</f>
        <v/>
      </c>
      <c r="AH379" s="34">
        <f>IF(AND(ISNUMBER($Q379),ISNUMBER($AL379),$AL379&lt;&gt;0),ROUND($Q379/$AL379*100,1),"")</f>
        <v/>
      </c>
      <c r="AI379" s="29">
        <f>IF(ISNUMBER($S379),IF($S379&lt;=1,"Yes","No"),"n/a")</f>
        <v/>
      </c>
      <c r="AJ379" s="29">
        <f>IF(ISNUMBER($S379),ROUND(MAX(0,MIN(100,100-$S379*2.5-IF(ISNUMBER($T379),$T379,0)*0.12+IF($S379&lt;=1,12,0))),0),"")</f>
        <v/>
      </c>
      <c r="AK379" s="29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29" t="n">
        <v>530</v>
      </c>
      <c r="AM379" s="30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Bai</t>
        </is>
      </c>
      <c r="B380" s="15" t="inlineStr">
        <is>
          <t>Bai Antioxidant Infusion | Ipanema Pomegranate | 18-pack 530mL</t>
        </is>
      </c>
      <c r="C380" s="15" t="inlineStr">
        <is>
          <t>3) Functional beverage (still/sparkling)</t>
        </is>
      </c>
      <c r="D380" s="15" t="inlineStr">
        <is>
          <t>530 mL bottle</t>
        </is>
      </c>
      <c r="E380" s="29" t="n">
        <v>18</v>
      </c>
      <c r="F380" s="30" t="n"/>
      <c r="G380" s="31">
        <f>IF(AND(ISNUMBER($F380),ISNUMBER($E380),$E380&lt;&gt;0),$F380/$E380,"")</f>
        <v/>
      </c>
      <c r="H380" s="31">
        <f>IF(AND(ISNUMBER($F380),ISNUMBER($AL380),ISNUMBER($E380),($AL380*$E380)&lt;&gt;0),$F380/($AL380*$E380)*100,"")</f>
        <v/>
      </c>
      <c r="I380" s="32" t="n"/>
      <c r="J380" s="33" t="n"/>
      <c r="K380" s="31">
        <f>IF(AND(ISNUMBER($F380),ISNUMBER($J380)),$F380*(1-$J380),"")</f>
        <v/>
      </c>
      <c r="L380" s="32" t="n"/>
      <c r="M380" s="32" t="n"/>
      <c r="N380" s="31">
        <f>IF(ISNUMBER($F380),($F380-IF(ISNUMBER($AM380),$AM380,0))*(1-IF(ISNUMBER($J380),$J380,0)),"")</f>
        <v/>
      </c>
      <c r="O380" s="15" t="inlineStr">
        <is>
          <t>Ipanema Pomegranate</t>
        </is>
      </c>
      <c r="P380" s="29" t="n">
        <v>55</v>
      </c>
      <c r="Q380" s="29" t="n">
        <v>10</v>
      </c>
      <c r="R380" s="15" t="inlineStr">
        <is>
          <t>Not listed</t>
        </is>
      </c>
      <c r="S380" s="29" t="n">
        <v>1</v>
      </c>
      <c r="T380" s="29" t="n">
        <v>10</v>
      </c>
      <c r="U380" s="15" t="inlineStr">
        <is>
          <t>Erythritol + stevia</t>
        </is>
      </c>
      <c r="V380" s="15" t="inlineStr">
        <is>
          <t>Antioxidants (coffeefruit + white tea), vitamin C, low sugar, low calorie</t>
        </is>
      </c>
      <c r="W380" s="32" t="n"/>
      <c r="X380" s="32" t="n"/>
      <c r="Y380" s="32" t="n"/>
      <c r="Z380" s="32" t="n"/>
      <c r="AA380" s="15" t="inlineStr">
        <is>
          <t>Medium</t>
        </is>
      </c>
      <c r="AB380" s="15" t="inlineStr">
        <is>
          <t>Established low-sugar functional flavoured water</t>
        </is>
      </c>
      <c r="AC380" s="15" t="inlineStr">
        <is>
          <t>Antioxidant flavoured water, barely any sugar</t>
        </is>
      </c>
      <c r="AD380" s="15" t="inlineStr">
        <is>
          <t>Flavour with antioxidants and almost no sugar.</t>
        </is>
      </c>
      <c r="AE380" s="32" t="n"/>
      <c r="AF380" s="34">
        <f>IF(AND(ISNUMBER($P380),ISNUMBER($AL380),$AL380&lt;&gt;0),ROUND($P380/$AL380*100,1),"")</f>
        <v/>
      </c>
      <c r="AG380" s="35">
        <f>IF(AND(ISNUMBER($S380),ISNUMBER($AL380),$AL380&lt;&gt;0),ROUND($S380/$AL380*100,2),"")</f>
        <v/>
      </c>
      <c r="AH380" s="34">
        <f>IF(AND(ISNUMBER($Q380),ISNUMBER($AL380),$AL380&lt;&gt;0),ROUND($Q380/$AL380*100,1),"")</f>
        <v/>
      </c>
      <c r="AI380" s="29">
        <f>IF(ISNUMBER($S380),IF($S380&lt;=1,"Yes","No"),"n/a")</f>
        <v/>
      </c>
      <c r="AJ380" s="29">
        <f>IF(ISNUMBER($S380),ROUND(MAX(0,MIN(100,100-$S380*2.5-IF(ISNUMBER($T380),$T380,0)*0.12+IF($S380&lt;=1,12,0))),0),"")</f>
        <v/>
      </c>
      <c r="AK380" s="29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29" t="n">
        <v>530</v>
      </c>
      <c r="AM380" s="30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Bai</t>
        </is>
      </c>
      <c r="B381" s="15" t="inlineStr">
        <is>
          <t>Bai Antioxidant Infusion | Ipanema Pomegranate | 24-pack 530mL</t>
        </is>
      </c>
      <c r="C381" s="15" t="inlineStr">
        <is>
          <t>3) Functional beverage (still/sparkling)</t>
        </is>
      </c>
      <c r="D381" s="15" t="inlineStr">
        <is>
          <t>530 mL bottle</t>
        </is>
      </c>
      <c r="E381" s="29" t="n">
        <v>24</v>
      </c>
      <c r="F381" s="30" t="n"/>
      <c r="G381" s="31">
        <f>IF(AND(ISNUMBER($F381),ISNUMBER($E381),$E381&lt;&gt;0),$F381/$E381,"")</f>
        <v/>
      </c>
      <c r="H381" s="31">
        <f>IF(AND(ISNUMBER($F381),ISNUMBER($AL381),ISNUMBER($E381),($AL381*$E381)&lt;&gt;0),$F381/($AL381*$E381)*100,"")</f>
        <v/>
      </c>
      <c r="I381" s="32" t="n"/>
      <c r="J381" s="33" t="n"/>
      <c r="K381" s="31">
        <f>IF(AND(ISNUMBER($F381),ISNUMBER($J381)),$F381*(1-$J381),"")</f>
        <v/>
      </c>
      <c r="L381" s="32" t="n"/>
      <c r="M381" s="32" t="n"/>
      <c r="N381" s="31">
        <f>IF(ISNUMBER($F381),($F381-IF(ISNUMBER($AM381),$AM381,0))*(1-IF(ISNUMBER($J381),$J381,0)),"")</f>
        <v/>
      </c>
      <c r="O381" s="15" t="inlineStr">
        <is>
          <t>Ipanema Pomegranate</t>
        </is>
      </c>
      <c r="P381" s="29" t="n">
        <v>55</v>
      </c>
      <c r="Q381" s="29" t="n">
        <v>10</v>
      </c>
      <c r="R381" s="15" t="inlineStr">
        <is>
          <t>Not listed</t>
        </is>
      </c>
      <c r="S381" s="29" t="n">
        <v>1</v>
      </c>
      <c r="T381" s="29" t="n">
        <v>10</v>
      </c>
      <c r="U381" s="15" t="inlineStr">
        <is>
          <t>Erythritol + stevia</t>
        </is>
      </c>
      <c r="V381" s="15" t="inlineStr">
        <is>
          <t>Antioxidants (coffeefruit + white tea), vitamin C, low sugar, low calorie</t>
        </is>
      </c>
      <c r="W381" s="32" t="n"/>
      <c r="X381" s="32" t="n"/>
      <c r="Y381" s="32" t="n"/>
      <c r="Z381" s="32" t="n"/>
      <c r="AA381" s="15" t="inlineStr">
        <is>
          <t>Medium</t>
        </is>
      </c>
      <c r="AB381" s="15" t="inlineStr">
        <is>
          <t>Established low-sugar functional flavoured water</t>
        </is>
      </c>
      <c r="AC381" s="15" t="inlineStr">
        <is>
          <t>Antioxidant flavoured water, barely any sugar</t>
        </is>
      </c>
      <c r="AD381" s="15" t="inlineStr">
        <is>
          <t>Flavour with antioxidants and almost no sugar.</t>
        </is>
      </c>
      <c r="AE381" s="32" t="n"/>
      <c r="AF381" s="34">
        <f>IF(AND(ISNUMBER($P381),ISNUMBER($AL381),$AL381&lt;&gt;0),ROUND($P381/$AL381*100,1),"")</f>
        <v/>
      </c>
      <c r="AG381" s="35">
        <f>IF(AND(ISNUMBER($S381),ISNUMBER($AL381),$AL381&lt;&gt;0),ROUND($S381/$AL381*100,2),"")</f>
        <v/>
      </c>
      <c r="AH381" s="34">
        <f>IF(AND(ISNUMBER($Q381),ISNUMBER($AL381),$AL381&lt;&gt;0),ROUND($Q381/$AL381*100,1),"")</f>
        <v/>
      </c>
      <c r="AI381" s="29">
        <f>IF(ISNUMBER($S381),IF($S381&lt;=1,"Yes","No"),"n/a")</f>
        <v/>
      </c>
      <c r="AJ381" s="29">
        <f>IF(ISNUMBER($S381),ROUND(MAX(0,MIN(100,100-$S381*2.5-IF(ISNUMBER($T381),$T381,0)*0.12+IF($S381&lt;=1,12,0))),0),"")</f>
        <v/>
      </c>
      <c r="AK381" s="29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29" t="n">
        <v>530</v>
      </c>
      <c r="AM381" s="30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Hint</t>
        </is>
      </c>
      <c r="B382" s="15" t="inlineStr">
        <is>
          <t>Hint Water (fruit-infused) | Watermelon | single 473mL</t>
        </is>
      </c>
      <c r="C382" s="15" t="inlineStr">
        <is>
          <t>3) Functional beverage (still/sparkling)</t>
        </is>
      </c>
      <c r="D382" s="15" t="inlineStr">
        <is>
          <t>473 mL bottle</t>
        </is>
      </c>
      <c r="E382" s="29" t="n">
        <v>1</v>
      </c>
      <c r="F382" s="30" t="n"/>
      <c r="G382" s="31">
        <f>IF(AND(ISNUMBER($F382),ISNUMBER($E382),$E382&lt;&gt;0),$F382/$E382,"")</f>
        <v/>
      </c>
      <c r="H382" s="31">
        <f>IF(AND(ISNUMBER($F382),ISNUMBER($AL382),ISNUMBER($E382),($AL382*$E382)&lt;&gt;0),$F382/($AL382*$E382)*100,"")</f>
        <v/>
      </c>
      <c r="I382" s="32" t="n"/>
      <c r="J382" s="33" t="n"/>
      <c r="K382" s="31">
        <f>IF(AND(ISNUMBER($F382),ISNUMBER($J382)),$F382*(1-$J382),"")</f>
        <v/>
      </c>
      <c r="L382" s="32" t="n"/>
      <c r="M382" s="32" t="n"/>
      <c r="N382" s="31">
        <f>IF(ISNUMBER($F382),($F382-IF(ISNUMBER($AM382),$AM382,0))*(1-IF(ISNUMBER($J382),$J382,0)),"")</f>
        <v/>
      </c>
      <c r="O382" s="15" t="inlineStr">
        <is>
          <t>Watermelon</t>
        </is>
      </c>
      <c r="P382" s="29" t="n">
        <v>0</v>
      </c>
      <c r="Q382" s="29" t="n">
        <v>0</v>
      </c>
      <c r="R382" s="15" t="inlineStr">
        <is>
          <t>Not listed</t>
        </is>
      </c>
      <c r="S382" s="29" t="n">
        <v>0</v>
      </c>
      <c r="T382" s="29" t="n">
        <v>0</v>
      </c>
      <c r="U382" s="15" t="inlineStr">
        <is>
          <t>None (fruit essence only)</t>
        </is>
      </c>
      <c r="V382" s="15" t="inlineStr">
        <is>
          <t>Zero sweetener, zero sugar, zero calorie, just fruit essence</t>
        </is>
      </c>
      <c r="W382" s="32" t="n"/>
      <c r="X382" s="32" t="n"/>
      <c r="Y382" s="32" t="n"/>
      <c r="Z382" s="32" t="n"/>
      <c r="AA382" s="15" t="inlineStr">
        <is>
          <t>Medium</t>
        </is>
      </c>
      <c r="AB382" s="15" t="inlineStr">
        <is>
          <t>Leading unsweetened flavoured water</t>
        </is>
      </c>
      <c r="AC382" s="15" t="inlineStr">
        <is>
          <t>Fruit-flavoured water with absolutely no sweetener</t>
        </is>
      </c>
      <c r="AD382" s="15" t="inlineStr">
        <is>
          <t>Real fruit essence with zero sweeteners of any kind.</t>
        </is>
      </c>
      <c r="AE382" s="32" t="n"/>
      <c r="AF382" s="34">
        <f>IF(AND(ISNUMBER($P382),ISNUMBER($AL382),$AL382&lt;&gt;0),ROUND($P382/$AL382*100,1),"")</f>
        <v/>
      </c>
      <c r="AG382" s="35">
        <f>IF(AND(ISNUMBER($S382),ISNUMBER($AL382),$AL382&lt;&gt;0),ROUND($S382/$AL382*100,2),"")</f>
        <v/>
      </c>
      <c r="AH382" s="34">
        <f>IF(AND(ISNUMBER($Q382),ISNUMBER($AL382),$AL382&lt;&gt;0),ROUND($Q382/$AL382*100,1),"")</f>
        <v/>
      </c>
      <c r="AI382" s="29">
        <f>IF(ISNUMBER($S382),IF($S382&lt;=1,"Yes","No"),"n/a")</f>
        <v/>
      </c>
      <c r="AJ382" s="29">
        <f>IF(ISNUMBER($S382),ROUND(MAX(0,MIN(100,100-$S382*2.5-IF(ISNUMBER($T382),$T382,0)*0.12+IF($S382&lt;=1,12,0))),0),"")</f>
        <v/>
      </c>
      <c r="AK382" s="29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29" t="n">
        <v>473</v>
      </c>
      <c r="AM382" s="30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Hint</t>
        </is>
      </c>
      <c r="B383" s="15" t="inlineStr">
        <is>
          <t>Hint Water (fruit-infused) | Watermelon | 8-pack 473mL</t>
        </is>
      </c>
      <c r="C383" s="15" t="inlineStr">
        <is>
          <t>3) Functional beverage (still/sparkling)</t>
        </is>
      </c>
      <c r="D383" s="15" t="inlineStr">
        <is>
          <t>473 mL bottle</t>
        </is>
      </c>
      <c r="E383" s="29" t="n">
        <v>8</v>
      </c>
      <c r="F383" s="30" t="n"/>
      <c r="G383" s="31">
        <f>IF(AND(ISNUMBER($F383),ISNUMBER($E383),$E383&lt;&gt;0),$F383/$E383,"")</f>
        <v/>
      </c>
      <c r="H383" s="31">
        <f>IF(AND(ISNUMBER($F383),ISNUMBER($AL383),ISNUMBER($E383),($AL383*$E383)&lt;&gt;0),$F383/($AL383*$E383)*100,"")</f>
        <v/>
      </c>
      <c r="I383" s="32" t="n"/>
      <c r="J383" s="33" t="n"/>
      <c r="K383" s="31">
        <f>IF(AND(ISNUMBER($F383),ISNUMBER($J383)),$F383*(1-$J383),"")</f>
        <v/>
      </c>
      <c r="L383" s="32" t="n"/>
      <c r="M383" s="32" t="n"/>
      <c r="N383" s="31">
        <f>IF(ISNUMBER($F383),($F383-IF(ISNUMBER($AM383),$AM383,0))*(1-IF(ISNUMBER($J383),$J383,0)),"")</f>
        <v/>
      </c>
      <c r="O383" s="15" t="inlineStr">
        <is>
          <t>Watermelon</t>
        </is>
      </c>
      <c r="P383" s="29" t="n">
        <v>0</v>
      </c>
      <c r="Q383" s="29" t="n">
        <v>0</v>
      </c>
      <c r="R383" s="15" t="inlineStr">
        <is>
          <t>Not listed</t>
        </is>
      </c>
      <c r="S383" s="29" t="n">
        <v>0</v>
      </c>
      <c r="T383" s="29" t="n">
        <v>0</v>
      </c>
      <c r="U383" s="15" t="inlineStr">
        <is>
          <t>None (fruit essence only)</t>
        </is>
      </c>
      <c r="V383" s="15" t="inlineStr">
        <is>
          <t>Zero sweetener, zero sugar, zero calorie, just fruit essence</t>
        </is>
      </c>
      <c r="W383" s="32" t="n"/>
      <c r="X383" s="32" t="n"/>
      <c r="Y383" s="32" t="n"/>
      <c r="Z383" s="32" t="n"/>
      <c r="AA383" s="15" t="inlineStr">
        <is>
          <t>Medium</t>
        </is>
      </c>
      <c r="AB383" s="15" t="inlineStr">
        <is>
          <t>Leading unsweetened flavoured water</t>
        </is>
      </c>
      <c r="AC383" s="15" t="inlineStr">
        <is>
          <t>Fruit-flavoured water with absolutely no sweetener</t>
        </is>
      </c>
      <c r="AD383" s="15" t="inlineStr">
        <is>
          <t>Real fruit essence with zero sweeteners of any kind.</t>
        </is>
      </c>
      <c r="AE383" s="32" t="n"/>
      <c r="AF383" s="34">
        <f>IF(AND(ISNUMBER($P383),ISNUMBER($AL383),$AL383&lt;&gt;0),ROUND($P383/$AL383*100,1),"")</f>
        <v/>
      </c>
      <c r="AG383" s="35">
        <f>IF(AND(ISNUMBER($S383),ISNUMBER($AL383),$AL383&lt;&gt;0),ROUND($S383/$AL383*100,2),"")</f>
        <v/>
      </c>
      <c r="AH383" s="34">
        <f>IF(AND(ISNUMBER($Q383),ISNUMBER($AL383),$AL383&lt;&gt;0),ROUND($Q383/$AL383*100,1),"")</f>
        <v/>
      </c>
      <c r="AI383" s="29">
        <f>IF(ISNUMBER($S383),IF($S383&lt;=1,"Yes","No"),"n/a")</f>
        <v/>
      </c>
      <c r="AJ383" s="29">
        <f>IF(ISNUMBER($S383),ROUND(MAX(0,MIN(100,100-$S383*2.5-IF(ISNUMBER($T383),$T383,0)*0.12+IF($S383&lt;=1,12,0))),0),"")</f>
        <v/>
      </c>
      <c r="AK383" s="29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29" t="n">
        <v>473</v>
      </c>
      <c r="AM383" s="30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Hint</t>
        </is>
      </c>
      <c r="B384" s="15" t="inlineStr">
        <is>
          <t>Hint Water (fruit-infused) | Watermelon | 12-pack 473mL</t>
        </is>
      </c>
      <c r="C384" s="15" t="inlineStr">
        <is>
          <t>3) Functional beverage (still/sparkling)</t>
        </is>
      </c>
      <c r="D384" s="15" t="inlineStr">
        <is>
          <t>473 mL bottle</t>
        </is>
      </c>
      <c r="E384" s="29" t="n">
        <v>12</v>
      </c>
      <c r="F384" s="30" t="n"/>
      <c r="G384" s="31">
        <f>IF(AND(ISNUMBER($F384),ISNUMBER($E384),$E384&lt;&gt;0),$F384/$E384,"")</f>
        <v/>
      </c>
      <c r="H384" s="31">
        <f>IF(AND(ISNUMBER($F384),ISNUMBER($AL384),ISNUMBER($E384),($AL384*$E384)&lt;&gt;0),$F384/($AL384*$E384)*100,"")</f>
        <v/>
      </c>
      <c r="I384" s="32" t="n"/>
      <c r="J384" s="33" t="n"/>
      <c r="K384" s="31">
        <f>IF(AND(ISNUMBER($F384),ISNUMBER($J384)),$F384*(1-$J384),"")</f>
        <v/>
      </c>
      <c r="L384" s="32" t="n"/>
      <c r="M384" s="32" t="n"/>
      <c r="N384" s="31">
        <f>IF(ISNUMBER($F384),($F384-IF(ISNUMBER($AM384),$AM384,0))*(1-IF(ISNUMBER($J384),$J384,0)),"")</f>
        <v/>
      </c>
      <c r="O384" s="15" t="inlineStr">
        <is>
          <t>Watermelon</t>
        </is>
      </c>
      <c r="P384" s="29" t="n">
        <v>0</v>
      </c>
      <c r="Q384" s="29" t="n">
        <v>0</v>
      </c>
      <c r="R384" s="15" t="inlineStr">
        <is>
          <t>Not listed</t>
        </is>
      </c>
      <c r="S384" s="29" t="n">
        <v>0</v>
      </c>
      <c r="T384" s="29" t="n">
        <v>0</v>
      </c>
      <c r="U384" s="15" t="inlineStr">
        <is>
          <t>None (fruit essence only)</t>
        </is>
      </c>
      <c r="V384" s="15" t="inlineStr">
        <is>
          <t>Zero sweetener, zero sugar, zero calorie, just fruit essence</t>
        </is>
      </c>
      <c r="W384" s="32" t="n"/>
      <c r="X384" s="32" t="n"/>
      <c r="Y384" s="32" t="n"/>
      <c r="Z384" s="32" t="n"/>
      <c r="AA384" s="15" t="inlineStr">
        <is>
          <t>Medium</t>
        </is>
      </c>
      <c r="AB384" s="15" t="inlineStr">
        <is>
          <t>Leading unsweetened flavoured water</t>
        </is>
      </c>
      <c r="AC384" s="15" t="inlineStr">
        <is>
          <t>Fruit-flavoured water with absolutely no sweetener</t>
        </is>
      </c>
      <c r="AD384" s="15" t="inlineStr">
        <is>
          <t>Real fruit essence with zero sweeteners of any kind.</t>
        </is>
      </c>
      <c r="AE384" s="32" t="n"/>
      <c r="AF384" s="34">
        <f>IF(AND(ISNUMBER($P384),ISNUMBER($AL384),$AL384&lt;&gt;0),ROUND($P384/$AL384*100,1),"")</f>
        <v/>
      </c>
      <c r="AG384" s="35">
        <f>IF(AND(ISNUMBER($S384),ISNUMBER($AL384),$AL384&lt;&gt;0),ROUND($S384/$AL384*100,2),"")</f>
        <v/>
      </c>
      <c r="AH384" s="34">
        <f>IF(AND(ISNUMBER($Q384),ISNUMBER($AL384),$AL384&lt;&gt;0),ROUND($Q384/$AL384*100,1),"")</f>
        <v/>
      </c>
      <c r="AI384" s="29">
        <f>IF(ISNUMBER($S384),IF($S384&lt;=1,"Yes","No"),"n/a")</f>
        <v/>
      </c>
      <c r="AJ384" s="29">
        <f>IF(ISNUMBER($S384),ROUND(MAX(0,MIN(100,100-$S384*2.5-IF(ISNUMBER($T384),$T384,0)*0.12+IF($S384&lt;=1,12,0))),0),"")</f>
        <v/>
      </c>
      <c r="AK384" s="29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29" t="n">
        <v>473</v>
      </c>
      <c r="AM384" s="30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Hint</t>
        </is>
      </c>
      <c r="B385" s="15" t="inlineStr">
        <is>
          <t>Hint Water (fruit-infused) | Watermelon | 18-pack 473mL</t>
        </is>
      </c>
      <c r="C385" s="15" t="inlineStr">
        <is>
          <t>3) Functional beverage (still/sparkling)</t>
        </is>
      </c>
      <c r="D385" s="15" t="inlineStr">
        <is>
          <t>473 mL bottle</t>
        </is>
      </c>
      <c r="E385" s="29" t="n">
        <v>18</v>
      </c>
      <c r="F385" s="30" t="n"/>
      <c r="G385" s="31">
        <f>IF(AND(ISNUMBER($F385),ISNUMBER($E385),$E385&lt;&gt;0),$F385/$E385,"")</f>
        <v/>
      </c>
      <c r="H385" s="31">
        <f>IF(AND(ISNUMBER($F385),ISNUMBER($AL385),ISNUMBER($E385),($AL385*$E385)&lt;&gt;0),$F385/($AL385*$E385)*100,"")</f>
        <v/>
      </c>
      <c r="I385" s="32" t="n"/>
      <c r="J385" s="33" t="n"/>
      <c r="K385" s="31">
        <f>IF(AND(ISNUMBER($F385),ISNUMBER($J385)),$F385*(1-$J385),"")</f>
        <v/>
      </c>
      <c r="L385" s="32" t="n"/>
      <c r="M385" s="32" t="n"/>
      <c r="N385" s="31">
        <f>IF(ISNUMBER($F385),($F385-IF(ISNUMBER($AM385),$AM385,0))*(1-IF(ISNUMBER($J385),$J385,0)),"")</f>
        <v/>
      </c>
      <c r="O385" s="15" t="inlineStr">
        <is>
          <t>Watermelon</t>
        </is>
      </c>
      <c r="P385" s="29" t="n">
        <v>0</v>
      </c>
      <c r="Q385" s="29" t="n">
        <v>0</v>
      </c>
      <c r="R385" s="15" t="inlineStr">
        <is>
          <t>Not listed</t>
        </is>
      </c>
      <c r="S385" s="29" t="n">
        <v>0</v>
      </c>
      <c r="T385" s="29" t="n">
        <v>0</v>
      </c>
      <c r="U385" s="15" t="inlineStr">
        <is>
          <t>None (fruit essence only)</t>
        </is>
      </c>
      <c r="V385" s="15" t="inlineStr">
        <is>
          <t>Zero sweetener, zero sugar, zero calorie, just fruit essence</t>
        </is>
      </c>
      <c r="W385" s="32" t="n"/>
      <c r="X385" s="32" t="n"/>
      <c r="Y385" s="32" t="n"/>
      <c r="Z385" s="32" t="n"/>
      <c r="AA385" s="15" t="inlineStr">
        <is>
          <t>Medium</t>
        </is>
      </c>
      <c r="AB385" s="15" t="inlineStr">
        <is>
          <t>Leading unsweetened flavoured water</t>
        </is>
      </c>
      <c r="AC385" s="15" t="inlineStr">
        <is>
          <t>Fruit-flavoured water with absolutely no sweetener</t>
        </is>
      </c>
      <c r="AD385" s="15" t="inlineStr">
        <is>
          <t>Real fruit essence with zero sweeteners of any kind.</t>
        </is>
      </c>
      <c r="AE385" s="32" t="n"/>
      <c r="AF385" s="34">
        <f>IF(AND(ISNUMBER($P385),ISNUMBER($AL385),$AL385&lt;&gt;0),ROUND($P385/$AL385*100,1),"")</f>
        <v/>
      </c>
      <c r="AG385" s="35">
        <f>IF(AND(ISNUMBER($S385),ISNUMBER($AL385),$AL385&lt;&gt;0),ROUND($S385/$AL385*100,2),"")</f>
        <v/>
      </c>
      <c r="AH385" s="34">
        <f>IF(AND(ISNUMBER($Q385),ISNUMBER($AL385),$AL385&lt;&gt;0),ROUND($Q385/$AL385*100,1),"")</f>
        <v/>
      </c>
      <c r="AI385" s="29">
        <f>IF(ISNUMBER($S385),IF($S385&lt;=1,"Yes","No"),"n/a")</f>
        <v/>
      </c>
      <c r="AJ385" s="29">
        <f>IF(ISNUMBER($S385),ROUND(MAX(0,MIN(100,100-$S385*2.5-IF(ISNUMBER($T385),$T385,0)*0.12+IF($S385&lt;=1,12,0))),0),"")</f>
        <v/>
      </c>
      <c r="AK385" s="29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29" t="n">
        <v>473</v>
      </c>
      <c r="AM385" s="30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Hint</t>
        </is>
      </c>
      <c r="B386" s="15" t="inlineStr">
        <is>
          <t>Hint Water (fruit-infused) | Watermelon | 24-pack 473mL</t>
        </is>
      </c>
      <c r="C386" s="15" t="inlineStr">
        <is>
          <t>3) Functional beverage (still/sparkling)</t>
        </is>
      </c>
      <c r="D386" s="15" t="inlineStr">
        <is>
          <t>473 mL bottle</t>
        </is>
      </c>
      <c r="E386" s="29" t="n">
        <v>24</v>
      </c>
      <c r="F386" s="30" t="n"/>
      <c r="G386" s="31">
        <f>IF(AND(ISNUMBER($F386),ISNUMBER($E386),$E386&lt;&gt;0),$F386/$E386,"")</f>
        <v/>
      </c>
      <c r="H386" s="31">
        <f>IF(AND(ISNUMBER($F386),ISNUMBER($AL386),ISNUMBER($E386),($AL386*$E386)&lt;&gt;0),$F386/($AL386*$E386)*100,"")</f>
        <v/>
      </c>
      <c r="I386" s="32" t="n"/>
      <c r="J386" s="33" t="n"/>
      <c r="K386" s="31">
        <f>IF(AND(ISNUMBER($F386),ISNUMBER($J386)),$F386*(1-$J386),"")</f>
        <v/>
      </c>
      <c r="L386" s="32" t="n"/>
      <c r="M386" s="32" t="n"/>
      <c r="N386" s="31">
        <f>IF(ISNUMBER($F386),($F386-IF(ISNUMBER($AM386),$AM386,0))*(1-IF(ISNUMBER($J386),$J386,0)),"")</f>
        <v/>
      </c>
      <c r="O386" s="15" t="inlineStr">
        <is>
          <t>Watermelon</t>
        </is>
      </c>
      <c r="P386" s="29" t="n">
        <v>0</v>
      </c>
      <c r="Q386" s="29" t="n">
        <v>0</v>
      </c>
      <c r="R386" s="15" t="inlineStr">
        <is>
          <t>Not listed</t>
        </is>
      </c>
      <c r="S386" s="29" t="n">
        <v>0</v>
      </c>
      <c r="T386" s="29" t="n">
        <v>0</v>
      </c>
      <c r="U386" s="15" t="inlineStr">
        <is>
          <t>None (fruit essence only)</t>
        </is>
      </c>
      <c r="V386" s="15" t="inlineStr">
        <is>
          <t>Zero sweetener, zero sugar, zero calorie, just fruit essence</t>
        </is>
      </c>
      <c r="W386" s="32" t="n"/>
      <c r="X386" s="32" t="n"/>
      <c r="Y386" s="32" t="n"/>
      <c r="Z386" s="32" t="n"/>
      <c r="AA386" s="15" t="inlineStr">
        <is>
          <t>Medium</t>
        </is>
      </c>
      <c r="AB386" s="15" t="inlineStr">
        <is>
          <t>Leading unsweetened flavoured water</t>
        </is>
      </c>
      <c r="AC386" s="15" t="inlineStr">
        <is>
          <t>Fruit-flavoured water with absolutely no sweetener</t>
        </is>
      </c>
      <c r="AD386" s="15" t="inlineStr">
        <is>
          <t>Real fruit essence with zero sweeteners of any kind.</t>
        </is>
      </c>
      <c r="AE386" s="32" t="n"/>
      <c r="AF386" s="34">
        <f>IF(AND(ISNUMBER($P386),ISNUMBER($AL386),$AL386&lt;&gt;0),ROUND($P386/$AL386*100,1),"")</f>
        <v/>
      </c>
      <c r="AG386" s="35">
        <f>IF(AND(ISNUMBER($S386),ISNUMBER($AL386),$AL386&lt;&gt;0),ROUND($S386/$AL386*100,2),"")</f>
        <v/>
      </c>
      <c r="AH386" s="34">
        <f>IF(AND(ISNUMBER($Q386),ISNUMBER($AL386),$AL386&lt;&gt;0),ROUND($Q386/$AL386*100,1),"")</f>
        <v/>
      </c>
      <c r="AI386" s="29">
        <f>IF(ISNUMBER($S386),IF($S386&lt;=1,"Yes","No"),"n/a")</f>
        <v/>
      </c>
      <c r="AJ386" s="29">
        <f>IF(ISNUMBER($S386),ROUND(MAX(0,MIN(100,100-$S386*2.5-IF(ISNUMBER($T386),$T386,0)*0.12+IF($S386&lt;=1,12,0))),0),"")</f>
        <v/>
      </c>
      <c r="AK386" s="29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29" t="n">
        <v>473</v>
      </c>
      <c r="AM386" s="30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Hint</t>
        </is>
      </c>
      <c r="B387" s="15" t="inlineStr">
        <is>
          <t>Hint Water (fruit-infused) | Blackberry | single 473mL</t>
        </is>
      </c>
      <c r="C387" s="15" t="inlineStr">
        <is>
          <t>3) Functional beverage (still/sparkling)</t>
        </is>
      </c>
      <c r="D387" s="15" t="inlineStr">
        <is>
          <t>473 mL bottle</t>
        </is>
      </c>
      <c r="E387" s="29" t="n">
        <v>1</v>
      </c>
      <c r="F387" s="30" t="n"/>
      <c r="G387" s="31">
        <f>IF(AND(ISNUMBER($F387),ISNUMBER($E387),$E387&lt;&gt;0),$F387/$E387,"")</f>
        <v/>
      </c>
      <c r="H387" s="31">
        <f>IF(AND(ISNUMBER($F387),ISNUMBER($AL387),ISNUMBER($E387),($AL387*$E387)&lt;&gt;0),$F387/($AL387*$E387)*100,"")</f>
        <v/>
      </c>
      <c r="I387" s="32" t="n"/>
      <c r="J387" s="33" t="n"/>
      <c r="K387" s="31">
        <f>IF(AND(ISNUMBER($F387),ISNUMBER($J387)),$F387*(1-$J387),"")</f>
        <v/>
      </c>
      <c r="L387" s="32" t="n"/>
      <c r="M387" s="32" t="n"/>
      <c r="N387" s="31">
        <f>IF(ISNUMBER($F387),($F387-IF(ISNUMBER($AM387),$AM387,0))*(1-IF(ISNUMBER($J387),$J387,0)),"")</f>
        <v/>
      </c>
      <c r="O387" s="15" t="inlineStr">
        <is>
          <t>Blackberry</t>
        </is>
      </c>
      <c r="P387" s="29" t="n">
        <v>0</v>
      </c>
      <c r="Q387" s="29" t="n">
        <v>0</v>
      </c>
      <c r="R387" s="15" t="inlineStr">
        <is>
          <t>Not listed</t>
        </is>
      </c>
      <c r="S387" s="29" t="n">
        <v>0</v>
      </c>
      <c r="T387" s="29" t="n">
        <v>0</v>
      </c>
      <c r="U387" s="15" t="inlineStr">
        <is>
          <t>None (fruit essence only)</t>
        </is>
      </c>
      <c r="V387" s="15" t="inlineStr">
        <is>
          <t>Zero sweetener, zero sugar, zero calorie, just fruit essence</t>
        </is>
      </c>
      <c r="W387" s="32" t="n"/>
      <c r="X387" s="32" t="n"/>
      <c r="Y387" s="32" t="n"/>
      <c r="Z387" s="32" t="n"/>
      <c r="AA387" s="15" t="inlineStr">
        <is>
          <t>Medium</t>
        </is>
      </c>
      <c r="AB387" s="15" t="inlineStr">
        <is>
          <t>Leading unsweetened flavoured water</t>
        </is>
      </c>
      <c r="AC387" s="15" t="inlineStr">
        <is>
          <t>Fruit-flavoured water with absolutely no sweetener</t>
        </is>
      </c>
      <c r="AD387" s="15" t="inlineStr">
        <is>
          <t>Real fruit essence with zero sweeteners of any kind.</t>
        </is>
      </c>
      <c r="AE387" s="32" t="n"/>
      <c r="AF387" s="34">
        <f>IF(AND(ISNUMBER($P387),ISNUMBER($AL387),$AL387&lt;&gt;0),ROUND($P387/$AL387*100,1),"")</f>
        <v/>
      </c>
      <c r="AG387" s="35">
        <f>IF(AND(ISNUMBER($S387),ISNUMBER($AL387),$AL387&lt;&gt;0),ROUND($S387/$AL387*100,2),"")</f>
        <v/>
      </c>
      <c r="AH387" s="34">
        <f>IF(AND(ISNUMBER($Q387),ISNUMBER($AL387),$AL387&lt;&gt;0),ROUND($Q387/$AL387*100,1),"")</f>
        <v/>
      </c>
      <c r="AI387" s="29">
        <f>IF(ISNUMBER($S387),IF($S387&lt;=1,"Yes","No"),"n/a")</f>
        <v/>
      </c>
      <c r="AJ387" s="29">
        <f>IF(ISNUMBER($S387),ROUND(MAX(0,MIN(100,100-$S387*2.5-IF(ISNUMBER($T387),$T387,0)*0.12+IF($S387&lt;=1,12,0))),0),"")</f>
        <v/>
      </c>
      <c r="AK387" s="29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29" t="n">
        <v>473</v>
      </c>
      <c r="AM387" s="30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Hint</t>
        </is>
      </c>
      <c r="B388" s="15" t="inlineStr">
        <is>
          <t>Hint Water (fruit-infused) | Blackberry | 8-pack 473mL</t>
        </is>
      </c>
      <c r="C388" s="15" t="inlineStr">
        <is>
          <t>3) Functional beverage (still/sparkling)</t>
        </is>
      </c>
      <c r="D388" s="15" t="inlineStr">
        <is>
          <t>473 mL bottle</t>
        </is>
      </c>
      <c r="E388" s="29" t="n">
        <v>8</v>
      </c>
      <c r="F388" s="30" t="n"/>
      <c r="G388" s="31">
        <f>IF(AND(ISNUMBER($F388),ISNUMBER($E388),$E388&lt;&gt;0),$F388/$E388,"")</f>
        <v/>
      </c>
      <c r="H388" s="31">
        <f>IF(AND(ISNUMBER($F388),ISNUMBER($AL388),ISNUMBER($E388),($AL388*$E388)&lt;&gt;0),$F388/($AL388*$E388)*100,"")</f>
        <v/>
      </c>
      <c r="I388" s="32" t="n"/>
      <c r="J388" s="33" t="n"/>
      <c r="K388" s="31">
        <f>IF(AND(ISNUMBER($F388),ISNUMBER($J388)),$F388*(1-$J388),"")</f>
        <v/>
      </c>
      <c r="L388" s="32" t="n"/>
      <c r="M388" s="32" t="n"/>
      <c r="N388" s="31">
        <f>IF(ISNUMBER($F388),($F388-IF(ISNUMBER($AM388),$AM388,0))*(1-IF(ISNUMBER($J388),$J388,0)),"")</f>
        <v/>
      </c>
      <c r="O388" s="15" t="inlineStr">
        <is>
          <t>Blackberry</t>
        </is>
      </c>
      <c r="P388" s="29" t="n">
        <v>0</v>
      </c>
      <c r="Q388" s="29" t="n">
        <v>0</v>
      </c>
      <c r="R388" s="15" t="inlineStr">
        <is>
          <t>Not listed</t>
        </is>
      </c>
      <c r="S388" s="29" t="n">
        <v>0</v>
      </c>
      <c r="T388" s="29" t="n">
        <v>0</v>
      </c>
      <c r="U388" s="15" t="inlineStr">
        <is>
          <t>None (fruit essence only)</t>
        </is>
      </c>
      <c r="V388" s="15" t="inlineStr">
        <is>
          <t>Zero sweetener, zero sugar, zero calorie, just fruit essence</t>
        </is>
      </c>
      <c r="W388" s="32" t="n"/>
      <c r="X388" s="32" t="n"/>
      <c r="Y388" s="32" t="n"/>
      <c r="Z388" s="32" t="n"/>
      <c r="AA388" s="15" t="inlineStr">
        <is>
          <t>Medium</t>
        </is>
      </c>
      <c r="AB388" s="15" t="inlineStr">
        <is>
          <t>Leading unsweetened flavoured water</t>
        </is>
      </c>
      <c r="AC388" s="15" t="inlineStr">
        <is>
          <t>Fruit-flavoured water with absolutely no sweetener</t>
        </is>
      </c>
      <c r="AD388" s="15" t="inlineStr">
        <is>
          <t>Real fruit essence with zero sweeteners of any kind.</t>
        </is>
      </c>
      <c r="AE388" s="32" t="n"/>
      <c r="AF388" s="34">
        <f>IF(AND(ISNUMBER($P388),ISNUMBER($AL388),$AL388&lt;&gt;0),ROUND($P388/$AL388*100,1),"")</f>
        <v/>
      </c>
      <c r="AG388" s="35">
        <f>IF(AND(ISNUMBER($S388),ISNUMBER($AL388),$AL388&lt;&gt;0),ROUND($S388/$AL388*100,2),"")</f>
        <v/>
      </c>
      <c r="AH388" s="34">
        <f>IF(AND(ISNUMBER($Q388),ISNUMBER($AL388),$AL388&lt;&gt;0),ROUND($Q388/$AL388*100,1),"")</f>
        <v/>
      </c>
      <c r="AI388" s="29">
        <f>IF(ISNUMBER($S388),IF($S388&lt;=1,"Yes","No"),"n/a")</f>
        <v/>
      </c>
      <c r="AJ388" s="29">
        <f>IF(ISNUMBER($S388),ROUND(MAX(0,MIN(100,100-$S388*2.5-IF(ISNUMBER($T388),$T388,0)*0.12+IF($S388&lt;=1,12,0))),0),"")</f>
        <v/>
      </c>
      <c r="AK388" s="29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29" t="n">
        <v>473</v>
      </c>
      <c r="AM388" s="30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Hint</t>
        </is>
      </c>
      <c r="B389" s="15" t="inlineStr">
        <is>
          <t>Hint Water (fruit-infused) | Blackberry | 12-pack 473mL</t>
        </is>
      </c>
      <c r="C389" s="15" t="inlineStr">
        <is>
          <t>3) Functional beverage (still/sparkling)</t>
        </is>
      </c>
      <c r="D389" s="15" t="inlineStr">
        <is>
          <t>473 mL bottle</t>
        </is>
      </c>
      <c r="E389" s="29" t="n">
        <v>12</v>
      </c>
      <c r="F389" s="30" t="n"/>
      <c r="G389" s="31">
        <f>IF(AND(ISNUMBER($F389),ISNUMBER($E389),$E389&lt;&gt;0),$F389/$E389,"")</f>
        <v/>
      </c>
      <c r="H389" s="31">
        <f>IF(AND(ISNUMBER($F389),ISNUMBER($AL389),ISNUMBER($E389),($AL389*$E389)&lt;&gt;0),$F389/($AL389*$E389)*100,"")</f>
        <v/>
      </c>
      <c r="I389" s="32" t="n"/>
      <c r="J389" s="33" t="n"/>
      <c r="K389" s="31">
        <f>IF(AND(ISNUMBER($F389),ISNUMBER($J389)),$F389*(1-$J389),"")</f>
        <v/>
      </c>
      <c r="L389" s="32" t="n"/>
      <c r="M389" s="32" t="n"/>
      <c r="N389" s="31">
        <f>IF(ISNUMBER($F389),($F389-IF(ISNUMBER($AM389),$AM389,0))*(1-IF(ISNUMBER($J389),$J389,0)),"")</f>
        <v/>
      </c>
      <c r="O389" s="15" t="inlineStr">
        <is>
          <t>Blackberry</t>
        </is>
      </c>
      <c r="P389" s="29" t="n">
        <v>0</v>
      </c>
      <c r="Q389" s="29" t="n">
        <v>0</v>
      </c>
      <c r="R389" s="15" t="inlineStr">
        <is>
          <t>Not listed</t>
        </is>
      </c>
      <c r="S389" s="29" t="n">
        <v>0</v>
      </c>
      <c r="T389" s="29" t="n">
        <v>0</v>
      </c>
      <c r="U389" s="15" t="inlineStr">
        <is>
          <t>None (fruit essence only)</t>
        </is>
      </c>
      <c r="V389" s="15" t="inlineStr">
        <is>
          <t>Zero sweetener, zero sugar, zero calorie, just fruit essence</t>
        </is>
      </c>
      <c r="W389" s="32" t="n"/>
      <c r="X389" s="32" t="n"/>
      <c r="Y389" s="32" t="n"/>
      <c r="Z389" s="32" t="n"/>
      <c r="AA389" s="15" t="inlineStr">
        <is>
          <t>Medium</t>
        </is>
      </c>
      <c r="AB389" s="15" t="inlineStr">
        <is>
          <t>Leading unsweetened flavoured water</t>
        </is>
      </c>
      <c r="AC389" s="15" t="inlineStr">
        <is>
          <t>Fruit-flavoured water with absolutely no sweetener</t>
        </is>
      </c>
      <c r="AD389" s="15" t="inlineStr">
        <is>
          <t>Real fruit essence with zero sweeteners of any kind.</t>
        </is>
      </c>
      <c r="AE389" s="32" t="n"/>
      <c r="AF389" s="34">
        <f>IF(AND(ISNUMBER($P389),ISNUMBER($AL389),$AL389&lt;&gt;0),ROUND($P389/$AL389*100,1),"")</f>
        <v/>
      </c>
      <c r="AG389" s="35">
        <f>IF(AND(ISNUMBER($S389),ISNUMBER($AL389),$AL389&lt;&gt;0),ROUND($S389/$AL389*100,2),"")</f>
        <v/>
      </c>
      <c r="AH389" s="34">
        <f>IF(AND(ISNUMBER($Q389),ISNUMBER($AL389),$AL389&lt;&gt;0),ROUND($Q389/$AL389*100,1),"")</f>
        <v/>
      </c>
      <c r="AI389" s="29">
        <f>IF(ISNUMBER($S389),IF($S389&lt;=1,"Yes","No"),"n/a")</f>
        <v/>
      </c>
      <c r="AJ389" s="29">
        <f>IF(ISNUMBER($S389),ROUND(MAX(0,MIN(100,100-$S389*2.5-IF(ISNUMBER($T389),$T389,0)*0.12+IF($S389&lt;=1,12,0))),0),"")</f>
        <v/>
      </c>
      <c r="AK389" s="29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29" t="n">
        <v>473</v>
      </c>
      <c r="AM389" s="30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Hint</t>
        </is>
      </c>
      <c r="B390" s="15" t="inlineStr">
        <is>
          <t>Hint Water (fruit-infused) | Blackberry | 18-pack 473mL</t>
        </is>
      </c>
      <c r="C390" s="15" t="inlineStr">
        <is>
          <t>3) Functional beverage (still/sparkling)</t>
        </is>
      </c>
      <c r="D390" s="15" t="inlineStr">
        <is>
          <t>473 mL bottle</t>
        </is>
      </c>
      <c r="E390" s="29" t="n">
        <v>18</v>
      </c>
      <c r="F390" s="30" t="n"/>
      <c r="G390" s="31">
        <f>IF(AND(ISNUMBER($F390),ISNUMBER($E390),$E390&lt;&gt;0),$F390/$E390,"")</f>
        <v/>
      </c>
      <c r="H390" s="31">
        <f>IF(AND(ISNUMBER($F390),ISNUMBER($AL390),ISNUMBER($E390),($AL390*$E390)&lt;&gt;0),$F390/($AL390*$E390)*100,"")</f>
        <v/>
      </c>
      <c r="I390" s="32" t="n"/>
      <c r="J390" s="33" t="n"/>
      <c r="K390" s="31">
        <f>IF(AND(ISNUMBER($F390),ISNUMBER($J390)),$F390*(1-$J390),"")</f>
        <v/>
      </c>
      <c r="L390" s="32" t="n"/>
      <c r="M390" s="32" t="n"/>
      <c r="N390" s="31">
        <f>IF(ISNUMBER($F390),($F390-IF(ISNUMBER($AM390),$AM390,0))*(1-IF(ISNUMBER($J390),$J390,0)),"")</f>
        <v/>
      </c>
      <c r="O390" s="15" t="inlineStr">
        <is>
          <t>Blackberry</t>
        </is>
      </c>
      <c r="P390" s="29" t="n">
        <v>0</v>
      </c>
      <c r="Q390" s="29" t="n">
        <v>0</v>
      </c>
      <c r="R390" s="15" t="inlineStr">
        <is>
          <t>Not listed</t>
        </is>
      </c>
      <c r="S390" s="29" t="n">
        <v>0</v>
      </c>
      <c r="T390" s="29" t="n">
        <v>0</v>
      </c>
      <c r="U390" s="15" t="inlineStr">
        <is>
          <t>None (fruit essence only)</t>
        </is>
      </c>
      <c r="V390" s="15" t="inlineStr">
        <is>
          <t>Zero sweetener, zero sugar, zero calorie, just fruit essence</t>
        </is>
      </c>
      <c r="W390" s="32" t="n"/>
      <c r="X390" s="32" t="n"/>
      <c r="Y390" s="32" t="n"/>
      <c r="Z390" s="32" t="n"/>
      <c r="AA390" s="15" t="inlineStr">
        <is>
          <t>Medium</t>
        </is>
      </c>
      <c r="AB390" s="15" t="inlineStr">
        <is>
          <t>Leading unsweetened flavoured water</t>
        </is>
      </c>
      <c r="AC390" s="15" t="inlineStr">
        <is>
          <t>Fruit-flavoured water with absolutely no sweetener</t>
        </is>
      </c>
      <c r="AD390" s="15" t="inlineStr">
        <is>
          <t>Real fruit essence with zero sweeteners of any kind.</t>
        </is>
      </c>
      <c r="AE390" s="32" t="n"/>
      <c r="AF390" s="34">
        <f>IF(AND(ISNUMBER($P390),ISNUMBER($AL390),$AL390&lt;&gt;0),ROUND($P390/$AL390*100,1),"")</f>
        <v/>
      </c>
      <c r="AG390" s="35">
        <f>IF(AND(ISNUMBER($S390),ISNUMBER($AL390),$AL390&lt;&gt;0),ROUND($S390/$AL390*100,2),"")</f>
        <v/>
      </c>
      <c r="AH390" s="34">
        <f>IF(AND(ISNUMBER($Q390),ISNUMBER($AL390),$AL390&lt;&gt;0),ROUND($Q390/$AL390*100,1),"")</f>
        <v/>
      </c>
      <c r="AI390" s="29">
        <f>IF(ISNUMBER($S390),IF($S390&lt;=1,"Yes","No"),"n/a")</f>
        <v/>
      </c>
      <c r="AJ390" s="29">
        <f>IF(ISNUMBER($S390),ROUND(MAX(0,MIN(100,100-$S390*2.5-IF(ISNUMBER($T390),$T390,0)*0.12+IF($S390&lt;=1,12,0))),0),"")</f>
        <v/>
      </c>
      <c r="AK390" s="29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29" t="n">
        <v>473</v>
      </c>
      <c r="AM390" s="30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Hint</t>
        </is>
      </c>
      <c r="B391" s="15" t="inlineStr">
        <is>
          <t>Hint Water (fruit-infused) | Blackberry | 24-pack 473mL</t>
        </is>
      </c>
      <c r="C391" s="15" t="inlineStr">
        <is>
          <t>3) Functional beverage (still/sparkling)</t>
        </is>
      </c>
      <c r="D391" s="15" t="inlineStr">
        <is>
          <t>473 mL bottle</t>
        </is>
      </c>
      <c r="E391" s="29" t="n">
        <v>24</v>
      </c>
      <c r="F391" s="30" t="n"/>
      <c r="G391" s="31">
        <f>IF(AND(ISNUMBER($F391),ISNUMBER($E391),$E391&lt;&gt;0),$F391/$E391,"")</f>
        <v/>
      </c>
      <c r="H391" s="31">
        <f>IF(AND(ISNUMBER($F391),ISNUMBER($AL391),ISNUMBER($E391),($AL391*$E391)&lt;&gt;0),$F391/($AL391*$E391)*100,"")</f>
        <v/>
      </c>
      <c r="I391" s="32" t="n"/>
      <c r="J391" s="33" t="n"/>
      <c r="K391" s="31">
        <f>IF(AND(ISNUMBER($F391),ISNUMBER($J391)),$F391*(1-$J391),"")</f>
        <v/>
      </c>
      <c r="L391" s="32" t="n"/>
      <c r="M391" s="32" t="n"/>
      <c r="N391" s="31">
        <f>IF(ISNUMBER($F391),($F391-IF(ISNUMBER($AM391),$AM391,0))*(1-IF(ISNUMBER($J391),$J391,0)),"")</f>
        <v/>
      </c>
      <c r="O391" s="15" t="inlineStr">
        <is>
          <t>Blackberry</t>
        </is>
      </c>
      <c r="P391" s="29" t="n">
        <v>0</v>
      </c>
      <c r="Q391" s="29" t="n">
        <v>0</v>
      </c>
      <c r="R391" s="15" t="inlineStr">
        <is>
          <t>Not listed</t>
        </is>
      </c>
      <c r="S391" s="29" t="n">
        <v>0</v>
      </c>
      <c r="T391" s="29" t="n">
        <v>0</v>
      </c>
      <c r="U391" s="15" t="inlineStr">
        <is>
          <t>None (fruit essence only)</t>
        </is>
      </c>
      <c r="V391" s="15" t="inlineStr">
        <is>
          <t>Zero sweetener, zero sugar, zero calorie, just fruit essence</t>
        </is>
      </c>
      <c r="W391" s="32" t="n"/>
      <c r="X391" s="32" t="n"/>
      <c r="Y391" s="32" t="n"/>
      <c r="Z391" s="32" t="n"/>
      <c r="AA391" s="15" t="inlineStr">
        <is>
          <t>Medium</t>
        </is>
      </c>
      <c r="AB391" s="15" t="inlineStr">
        <is>
          <t>Leading unsweetened flavoured water</t>
        </is>
      </c>
      <c r="AC391" s="15" t="inlineStr">
        <is>
          <t>Fruit-flavoured water with absolutely no sweetener</t>
        </is>
      </c>
      <c r="AD391" s="15" t="inlineStr">
        <is>
          <t>Real fruit essence with zero sweeteners of any kind.</t>
        </is>
      </c>
      <c r="AE391" s="32" t="n"/>
      <c r="AF391" s="34">
        <f>IF(AND(ISNUMBER($P391),ISNUMBER($AL391),$AL391&lt;&gt;0),ROUND($P391/$AL391*100,1),"")</f>
        <v/>
      </c>
      <c r="AG391" s="35">
        <f>IF(AND(ISNUMBER($S391),ISNUMBER($AL391),$AL391&lt;&gt;0),ROUND($S391/$AL391*100,2),"")</f>
        <v/>
      </c>
      <c r="AH391" s="34">
        <f>IF(AND(ISNUMBER($Q391),ISNUMBER($AL391),$AL391&lt;&gt;0),ROUND($Q391/$AL391*100,1),"")</f>
        <v/>
      </c>
      <c r="AI391" s="29">
        <f>IF(ISNUMBER($S391),IF($S391&lt;=1,"Yes","No"),"n/a")</f>
        <v/>
      </c>
      <c r="AJ391" s="29">
        <f>IF(ISNUMBER($S391),ROUND(MAX(0,MIN(100,100-$S391*2.5-IF(ISNUMBER($T391),$T391,0)*0.12+IF($S391&lt;=1,12,0))),0),"")</f>
        <v/>
      </c>
      <c r="AK391" s="29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29" t="n">
        <v>473</v>
      </c>
      <c r="AM391" s="30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Hint</t>
        </is>
      </c>
      <c r="B392" s="15" t="inlineStr">
        <is>
          <t>Hint Water (fruit-infused) | Cherry | single 473mL</t>
        </is>
      </c>
      <c r="C392" s="15" t="inlineStr">
        <is>
          <t>3) Functional beverage (still/sparkling)</t>
        </is>
      </c>
      <c r="D392" s="15" t="inlineStr">
        <is>
          <t>473 mL bottle</t>
        </is>
      </c>
      <c r="E392" s="29" t="n">
        <v>1</v>
      </c>
      <c r="F392" s="30" t="n"/>
      <c r="G392" s="31">
        <f>IF(AND(ISNUMBER($F392),ISNUMBER($E392),$E392&lt;&gt;0),$F392/$E392,"")</f>
        <v/>
      </c>
      <c r="H392" s="31">
        <f>IF(AND(ISNUMBER($F392),ISNUMBER($AL392),ISNUMBER($E392),($AL392*$E392)&lt;&gt;0),$F392/($AL392*$E392)*100,"")</f>
        <v/>
      </c>
      <c r="I392" s="32" t="n"/>
      <c r="J392" s="33" t="n"/>
      <c r="K392" s="31">
        <f>IF(AND(ISNUMBER($F392),ISNUMBER($J392)),$F392*(1-$J392),"")</f>
        <v/>
      </c>
      <c r="L392" s="32" t="n"/>
      <c r="M392" s="32" t="n"/>
      <c r="N392" s="31">
        <f>IF(ISNUMBER($F392),($F392-IF(ISNUMBER($AM392),$AM392,0))*(1-IF(ISNUMBER($J392),$J392,0)),"")</f>
        <v/>
      </c>
      <c r="O392" s="15" t="inlineStr">
        <is>
          <t>Cherry</t>
        </is>
      </c>
      <c r="P392" s="29" t="n">
        <v>0</v>
      </c>
      <c r="Q392" s="29" t="n">
        <v>0</v>
      </c>
      <c r="R392" s="15" t="inlineStr">
        <is>
          <t>Not listed</t>
        </is>
      </c>
      <c r="S392" s="29" t="n">
        <v>0</v>
      </c>
      <c r="T392" s="29" t="n">
        <v>0</v>
      </c>
      <c r="U392" s="15" t="inlineStr">
        <is>
          <t>None (fruit essence only)</t>
        </is>
      </c>
      <c r="V392" s="15" t="inlineStr">
        <is>
          <t>Zero sweetener, zero sugar, zero calorie, just fruit essence</t>
        </is>
      </c>
      <c r="W392" s="32" t="n"/>
      <c r="X392" s="32" t="n"/>
      <c r="Y392" s="32" t="n"/>
      <c r="Z392" s="32" t="n"/>
      <c r="AA392" s="15" t="inlineStr">
        <is>
          <t>Medium</t>
        </is>
      </c>
      <c r="AB392" s="15" t="inlineStr">
        <is>
          <t>Leading unsweetened flavoured water</t>
        </is>
      </c>
      <c r="AC392" s="15" t="inlineStr">
        <is>
          <t>Fruit-flavoured water with absolutely no sweetener</t>
        </is>
      </c>
      <c r="AD392" s="15" t="inlineStr">
        <is>
          <t>Real fruit essence with zero sweeteners of any kind.</t>
        </is>
      </c>
      <c r="AE392" s="32" t="n"/>
      <c r="AF392" s="34">
        <f>IF(AND(ISNUMBER($P392),ISNUMBER($AL392),$AL392&lt;&gt;0),ROUND($P392/$AL392*100,1),"")</f>
        <v/>
      </c>
      <c r="AG392" s="35">
        <f>IF(AND(ISNUMBER($S392),ISNUMBER($AL392),$AL392&lt;&gt;0),ROUND($S392/$AL392*100,2),"")</f>
        <v/>
      </c>
      <c r="AH392" s="34">
        <f>IF(AND(ISNUMBER($Q392),ISNUMBER($AL392),$AL392&lt;&gt;0),ROUND($Q392/$AL392*100,1),"")</f>
        <v/>
      </c>
      <c r="AI392" s="29">
        <f>IF(ISNUMBER($S392),IF($S392&lt;=1,"Yes","No"),"n/a")</f>
        <v/>
      </c>
      <c r="AJ392" s="29">
        <f>IF(ISNUMBER($S392),ROUND(MAX(0,MIN(100,100-$S392*2.5-IF(ISNUMBER($T392),$T392,0)*0.12+IF($S392&lt;=1,12,0))),0),"")</f>
        <v/>
      </c>
      <c r="AK392" s="29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29" t="n">
        <v>473</v>
      </c>
      <c r="AM392" s="30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Hint</t>
        </is>
      </c>
      <c r="B393" s="15" t="inlineStr">
        <is>
          <t>Hint Water (fruit-infused) | Cherry | 8-pack 473mL</t>
        </is>
      </c>
      <c r="C393" s="15" t="inlineStr">
        <is>
          <t>3) Functional beverage (still/sparkling)</t>
        </is>
      </c>
      <c r="D393" s="15" t="inlineStr">
        <is>
          <t>473 mL bottle</t>
        </is>
      </c>
      <c r="E393" s="29" t="n">
        <v>8</v>
      </c>
      <c r="F393" s="30" t="n"/>
      <c r="G393" s="31">
        <f>IF(AND(ISNUMBER($F393),ISNUMBER($E393),$E393&lt;&gt;0),$F393/$E393,"")</f>
        <v/>
      </c>
      <c r="H393" s="31">
        <f>IF(AND(ISNUMBER($F393),ISNUMBER($AL393),ISNUMBER($E393),($AL393*$E393)&lt;&gt;0),$F393/($AL393*$E393)*100,"")</f>
        <v/>
      </c>
      <c r="I393" s="32" t="n"/>
      <c r="J393" s="33" t="n"/>
      <c r="K393" s="31">
        <f>IF(AND(ISNUMBER($F393),ISNUMBER($J393)),$F393*(1-$J393),"")</f>
        <v/>
      </c>
      <c r="L393" s="32" t="n"/>
      <c r="M393" s="32" t="n"/>
      <c r="N393" s="31">
        <f>IF(ISNUMBER($F393),($F393-IF(ISNUMBER($AM393),$AM393,0))*(1-IF(ISNUMBER($J393),$J393,0)),"")</f>
        <v/>
      </c>
      <c r="O393" s="15" t="inlineStr">
        <is>
          <t>Cherry</t>
        </is>
      </c>
      <c r="P393" s="29" t="n">
        <v>0</v>
      </c>
      <c r="Q393" s="29" t="n">
        <v>0</v>
      </c>
      <c r="R393" s="15" t="inlineStr">
        <is>
          <t>Not listed</t>
        </is>
      </c>
      <c r="S393" s="29" t="n">
        <v>0</v>
      </c>
      <c r="T393" s="29" t="n">
        <v>0</v>
      </c>
      <c r="U393" s="15" t="inlineStr">
        <is>
          <t>None (fruit essence only)</t>
        </is>
      </c>
      <c r="V393" s="15" t="inlineStr">
        <is>
          <t>Zero sweetener, zero sugar, zero calorie, just fruit essence</t>
        </is>
      </c>
      <c r="W393" s="32" t="n"/>
      <c r="X393" s="32" t="n"/>
      <c r="Y393" s="32" t="n"/>
      <c r="Z393" s="32" t="n"/>
      <c r="AA393" s="15" t="inlineStr">
        <is>
          <t>Medium</t>
        </is>
      </c>
      <c r="AB393" s="15" t="inlineStr">
        <is>
          <t>Leading unsweetened flavoured water</t>
        </is>
      </c>
      <c r="AC393" s="15" t="inlineStr">
        <is>
          <t>Fruit-flavoured water with absolutely no sweetener</t>
        </is>
      </c>
      <c r="AD393" s="15" t="inlineStr">
        <is>
          <t>Real fruit essence with zero sweeteners of any kind.</t>
        </is>
      </c>
      <c r="AE393" s="32" t="n"/>
      <c r="AF393" s="34">
        <f>IF(AND(ISNUMBER($P393),ISNUMBER($AL393),$AL393&lt;&gt;0),ROUND($P393/$AL393*100,1),"")</f>
        <v/>
      </c>
      <c r="AG393" s="35">
        <f>IF(AND(ISNUMBER($S393),ISNUMBER($AL393),$AL393&lt;&gt;0),ROUND($S393/$AL393*100,2),"")</f>
        <v/>
      </c>
      <c r="AH393" s="34">
        <f>IF(AND(ISNUMBER($Q393),ISNUMBER($AL393),$AL393&lt;&gt;0),ROUND($Q393/$AL393*100,1),"")</f>
        <v/>
      </c>
      <c r="AI393" s="29">
        <f>IF(ISNUMBER($S393),IF($S393&lt;=1,"Yes","No"),"n/a")</f>
        <v/>
      </c>
      <c r="AJ393" s="29">
        <f>IF(ISNUMBER($S393),ROUND(MAX(0,MIN(100,100-$S393*2.5-IF(ISNUMBER($T393),$T393,0)*0.12+IF($S393&lt;=1,12,0))),0),"")</f>
        <v/>
      </c>
      <c r="AK393" s="29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29" t="n">
        <v>473</v>
      </c>
      <c r="AM393" s="30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Hint</t>
        </is>
      </c>
      <c r="B394" s="15" t="inlineStr">
        <is>
          <t>Hint Water (fruit-infused) | Cherry | 12-pack 473mL</t>
        </is>
      </c>
      <c r="C394" s="15" t="inlineStr">
        <is>
          <t>3) Functional beverage (still/sparkling)</t>
        </is>
      </c>
      <c r="D394" s="15" t="inlineStr">
        <is>
          <t>473 mL bottle</t>
        </is>
      </c>
      <c r="E394" s="29" t="n">
        <v>12</v>
      </c>
      <c r="F394" s="30" t="n"/>
      <c r="G394" s="31">
        <f>IF(AND(ISNUMBER($F394),ISNUMBER($E394),$E394&lt;&gt;0),$F394/$E394,"")</f>
        <v/>
      </c>
      <c r="H394" s="31">
        <f>IF(AND(ISNUMBER($F394),ISNUMBER($AL394),ISNUMBER($E394),($AL394*$E394)&lt;&gt;0),$F394/($AL394*$E394)*100,"")</f>
        <v/>
      </c>
      <c r="I394" s="32" t="n"/>
      <c r="J394" s="33" t="n"/>
      <c r="K394" s="31">
        <f>IF(AND(ISNUMBER($F394),ISNUMBER($J394)),$F394*(1-$J394),"")</f>
        <v/>
      </c>
      <c r="L394" s="32" t="n"/>
      <c r="M394" s="32" t="n"/>
      <c r="N394" s="31">
        <f>IF(ISNUMBER($F394),($F394-IF(ISNUMBER($AM394),$AM394,0))*(1-IF(ISNUMBER($J394),$J394,0)),"")</f>
        <v/>
      </c>
      <c r="O394" s="15" t="inlineStr">
        <is>
          <t>Cherry</t>
        </is>
      </c>
      <c r="P394" s="29" t="n">
        <v>0</v>
      </c>
      <c r="Q394" s="29" t="n">
        <v>0</v>
      </c>
      <c r="R394" s="15" t="inlineStr">
        <is>
          <t>Not listed</t>
        </is>
      </c>
      <c r="S394" s="29" t="n">
        <v>0</v>
      </c>
      <c r="T394" s="29" t="n">
        <v>0</v>
      </c>
      <c r="U394" s="15" t="inlineStr">
        <is>
          <t>None (fruit essence only)</t>
        </is>
      </c>
      <c r="V394" s="15" t="inlineStr">
        <is>
          <t>Zero sweetener, zero sugar, zero calorie, just fruit essence</t>
        </is>
      </c>
      <c r="W394" s="32" t="n"/>
      <c r="X394" s="32" t="n"/>
      <c r="Y394" s="32" t="n"/>
      <c r="Z394" s="32" t="n"/>
      <c r="AA394" s="15" t="inlineStr">
        <is>
          <t>Medium</t>
        </is>
      </c>
      <c r="AB394" s="15" t="inlineStr">
        <is>
          <t>Leading unsweetened flavoured water</t>
        </is>
      </c>
      <c r="AC394" s="15" t="inlineStr">
        <is>
          <t>Fruit-flavoured water with absolutely no sweetener</t>
        </is>
      </c>
      <c r="AD394" s="15" t="inlineStr">
        <is>
          <t>Real fruit essence with zero sweeteners of any kind.</t>
        </is>
      </c>
      <c r="AE394" s="32" t="n"/>
      <c r="AF394" s="34">
        <f>IF(AND(ISNUMBER($P394),ISNUMBER($AL394),$AL394&lt;&gt;0),ROUND($P394/$AL394*100,1),"")</f>
        <v/>
      </c>
      <c r="AG394" s="35">
        <f>IF(AND(ISNUMBER($S394),ISNUMBER($AL394),$AL394&lt;&gt;0),ROUND($S394/$AL394*100,2),"")</f>
        <v/>
      </c>
      <c r="AH394" s="34">
        <f>IF(AND(ISNUMBER($Q394),ISNUMBER($AL394),$AL394&lt;&gt;0),ROUND($Q394/$AL394*100,1),"")</f>
        <v/>
      </c>
      <c r="AI394" s="29">
        <f>IF(ISNUMBER($S394),IF($S394&lt;=1,"Yes","No"),"n/a")</f>
        <v/>
      </c>
      <c r="AJ394" s="29">
        <f>IF(ISNUMBER($S394),ROUND(MAX(0,MIN(100,100-$S394*2.5-IF(ISNUMBER($T394),$T394,0)*0.12+IF($S394&lt;=1,12,0))),0),"")</f>
        <v/>
      </c>
      <c r="AK394" s="29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29" t="n">
        <v>473</v>
      </c>
      <c r="AM394" s="30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Hint</t>
        </is>
      </c>
      <c r="B395" s="15" t="inlineStr">
        <is>
          <t>Hint Water (fruit-infused) | Cherry | 18-pack 473mL</t>
        </is>
      </c>
      <c r="C395" s="15" t="inlineStr">
        <is>
          <t>3) Functional beverage (still/sparkling)</t>
        </is>
      </c>
      <c r="D395" s="15" t="inlineStr">
        <is>
          <t>473 mL bottle</t>
        </is>
      </c>
      <c r="E395" s="29" t="n">
        <v>18</v>
      </c>
      <c r="F395" s="30" t="n"/>
      <c r="G395" s="31">
        <f>IF(AND(ISNUMBER($F395),ISNUMBER($E395),$E395&lt;&gt;0),$F395/$E395,"")</f>
        <v/>
      </c>
      <c r="H395" s="31">
        <f>IF(AND(ISNUMBER($F395),ISNUMBER($AL395),ISNUMBER($E395),($AL395*$E395)&lt;&gt;0),$F395/($AL395*$E395)*100,"")</f>
        <v/>
      </c>
      <c r="I395" s="32" t="n"/>
      <c r="J395" s="33" t="n"/>
      <c r="K395" s="31">
        <f>IF(AND(ISNUMBER($F395),ISNUMBER($J395)),$F395*(1-$J395),"")</f>
        <v/>
      </c>
      <c r="L395" s="32" t="n"/>
      <c r="M395" s="32" t="n"/>
      <c r="N395" s="31">
        <f>IF(ISNUMBER($F395),($F395-IF(ISNUMBER($AM395),$AM395,0))*(1-IF(ISNUMBER($J395),$J395,0)),"")</f>
        <v/>
      </c>
      <c r="O395" s="15" t="inlineStr">
        <is>
          <t>Cherry</t>
        </is>
      </c>
      <c r="P395" s="29" t="n">
        <v>0</v>
      </c>
      <c r="Q395" s="29" t="n">
        <v>0</v>
      </c>
      <c r="R395" s="15" t="inlineStr">
        <is>
          <t>Not listed</t>
        </is>
      </c>
      <c r="S395" s="29" t="n">
        <v>0</v>
      </c>
      <c r="T395" s="29" t="n">
        <v>0</v>
      </c>
      <c r="U395" s="15" t="inlineStr">
        <is>
          <t>None (fruit essence only)</t>
        </is>
      </c>
      <c r="V395" s="15" t="inlineStr">
        <is>
          <t>Zero sweetener, zero sugar, zero calorie, just fruit essence</t>
        </is>
      </c>
      <c r="W395" s="32" t="n"/>
      <c r="X395" s="32" t="n"/>
      <c r="Y395" s="32" t="n"/>
      <c r="Z395" s="32" t="n"/>
      <c r="AA395" s="15" t="inlineStr">
        <is>
          <t>Medium</t>
        </is>
      </c>
      <c r="AB395" s="15" t="inlineStr">
        <is>
          <t>Leading unsweetened flavoured water</t>
        </is>
      </c>
      <c r="AC395" s="15" t="inlineStr">
        <is>
          <t>Fruit-flavoured water with absolutely no sweetener</t>
        </is>
      </c>
      <c r="AD395" s="15" t="inlineStr">
        <is>
          <t>Real fruit essence with zero sweeteners of any kind.</t>
        </is>
      </c>
      <c r="AE395" s="32" t="n"/>
      <c r="AF395" s="34">
        <f>IF(AND(ISNUMBER($P395),ISNUMBER($AL395),$AL395&lt;&gt;0),ROUND($P395/$AL395*100,1),"")</f>
        <v/>
      </c>
      <c r="AG395" s="35">
        <f>IF(AND(ISNUMBER($S395),ISNUMBER($AL395),$AL395&lt;&gt;0),ROUND($S395/$AL395*100,2),"")</f>
        <v/>
      </c>
      <c r="AH395" s="34">
        <f>IF(AND(ISNUMBER($Q395),ISNUMBER($AL395),$AL395&lt;&gt;0),ROUND($Q395/$AL395*100,1),"")</f>
        <v/>
      </c>
      <c r="AI395" s="29">
        <f>IF(ISNUMBER($S395),IF($S395&lt;=1,"Yes","No"),"n/a")</f>
        <v/>
      </c>
      <c r="AJ395" s="29">
        <f>IF(ISNUMBER($S395),ROUND(MAX(0,MIN(100,100-$S395*2.5-IF(ISNUMBER($T395),$T395,0)*0.12+IF($S395&lt;=1,12,0))),0),"")</f>
        <v/>
      </c>
      <c r="AK395" s="29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29" t="n">
        <v>473</v>
      </c>
      <c r="AM395" s="30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Hint</t>
        </is>
      </c>
      <c r="B396" s="15" t="inlineStr">
        <is>
          <t>Hint Water (fruit-infused) | Cherry | 24-pack 473mL</t>
        </is>
      </c>
      <c r="C396" s="15" t="inlineStr">
        <is>
          <t>3) Functional beverage (still/sparkling)</t>
        </is>
      </c>
      <c r="D396" s="15" t="inlineStr">
        <is>
          <t>473 mL bottle</t>
        </is>
      </c>
      <c r="E396" s="29" t="n">
        <v>24</v>
      </c>
      <c r="F396" s="30" t="n"/>
      <c r="G396" s="31">
        <f>IF(AND(ISNUMBER($F396),ISNUMBER($E396),$E396&lt;&gt;0),$F396/$E396,"")</f>
        <v/>
      </c>
      <c r="H396" s="31">
        <f>IF(AND(ISNUMBER($F396),ISNUMBER($AL396),ISNUMBER($E396),($AL396*$E396)&lt;&gt;0),$F396/($AL396*$E396)*100,"")</f>
        <v/>
      </c>
      <c r="I396" s="32" t="n"/>
      <c r="J396" s="33" t="n"/>
      <c r="K396" s="31">
        <f>IF(AND(ISNUMBER($F396),ISNUMBER($J396)),$F396*(1-$J396),"")</f>
        <v/>
      </c>
      <c r="L396" s="32" t="n"/>
      <c r="M396" s="32" t="n"/>
      <c r="N396" s="31">
        <f>IF(ISNUMBER($F396),($F396-IF(ISNUMBER($AM396),$AM396,0))*(1-IF(ISNUMBER($J396),$J396,0)),"")</f>
        <v/>
      </c>
      <c r="O396" s="15" t="inlineStr">
        <is>
          <t>Cherry</t>
        </is>
      </c>
      <c r="P396" s="29" t="n">
        <v>0</v>
      </c>
      <c r="Q396" s="29" t="n">
        <v>0</v>
      </c>
      <c r="R396" s="15" t="inlineStr">
        <is>
          <t>Not listed</t>
        </is>
      </c>
      <c r="S396" s="29" t="n">
        <v>0</v>
      </c>
      <c r="T396" s="29" t="n">
        <v>0</v>
      </c>
      <c r="U396" s="15" t="inlineStr">
        <is>
          <t>None (fruit essence only)</t>
        </is>
      </c>
      <c r="V396" s="15" t="inlineStr">
        <is>
          <t>Zero sweetener, zero sugar, zero calorie, just fruit essence</t>
        </is>
      </c>
      <c r="W396" s="32" t="n"/>
      <c r="X396" s="32" t="n"/>
      <c r="Y396" s="32" t="n"/>
      <c r="Z396" s="32" t="n"/>
      <c r="AA396" s="15" t="inlineStr">
        <is>
          <t>Medium</t>
        </is>
      </c>
      <c r="AB396" s="15" t="inlineStr">
        <is>
          <t>Leading unsweetened flavoured water</t>
        </is>
      </c>
      <c r="AC396" s="15" t="inlineStr">
        <is>
          <t>Fruit-flavoured water with absolutely no sweetener</t>
        </is>
      </c>
      <c r="AD396" s="15" t="inlineStr">
        <is>
          <t>Real fruit essence with zero sweeteners of any kind.</t>
        </is>
      </c>
      <c r="AE396" s="32" t="n"/>
      <c r="AF396" s="34">
        <f>IF(AND(ISNUMBER($P396),ISNUMBER($AL396),$AL396&lt;&gt;0),ROUND($P396/$AL396*100,1),"")</f>
        <v/>
      </c>
      <c r="AG396" s="35">
        <f>IF(AND(ISNUMBER($S396),ISNUMBER($AL396),$AL396&lt;&gt;0),ROUND($S396/$AL396*100,2),"")</f>
        <v/>
      </c>
      <c r="AH396" s="34">
        <f>IF(AND(ISNUMBER($Q396),ISNUMBER($AL396),$AL396&lt;&gt;0),ROUND($Q396/$AL396*100,1),"")</f>
        <v/>
      </c>
      <c r="AI396" s="29">
        <f>IF(ISNUMBER($S396),IF($S396&lt;=1,"Yes","No"),"n/a")</f>
        <v/>
      </c>
      <c r="AJ396" s="29">
        <f>IF(ISNUMBER($S396),ROUND(MAX(0,MIN(100,100-$S396*2.5-IF(ISNUMBER($T396),$T396,0)*0.12+IF($S396&lt;=1,12,0))),0),"")</f>
        <v/>
      </c>
      <c r="AK396" s="29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29" t="n">
        <v>473</v>
      </c>
      <c r="AM396" s="30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Hint</t>
        </is>
      </c>
      <c r="B397" s="15" t="inlineStr">
        <is>
          <t>Hint Water (fruit-infused) | Pineapple | single 473mL</t>
        </is>
      </c>
      <c r="C397" s="15" t="inlineStr">
        <is>
          <t>3) Functional beverage (still/sparkling)</t>
        </is>
      </c>
      <c r="D397" s="15" t="inlineStr">
        <is>
          <t>473 mL bottle</t>
        </is>
      </c>
      <c r="E397" s="29" t="n">
        <v>1</v>
      </c>
      <c r="F397" s="30" t="n"/>
      <c r="G397" s="31">
        <f>IF(AND(ISNUMBER($F397),ISNUMBER($E397),$E397&lt;&gt;0),$F397/$E397,"")</f>
        <v/>
      </c>
      <c r="H397" s="31">
        <f>IF(AND(ISNUMBER($F397),ISNUMBER($AL397),ISNUMBER($E397),($AL397*$E397)&lt;&gt;0),$F397/($AL397*$E397)*100,"")</f>
        <v/>
      </c>
      <c r="I397" s="32" t="n"/>
      <c r="J397" s="33" t="n"/>
      <c r="K397" s="31">
        <f>IF(AND(ISNUMBER($F397),ISNUMBER($J397)),$F397*(1-$J397),"")</f>
        <v/>
      </c>
      <c r="L397" s="32" t="n"/>
      <c r="M397" s="32" t="n"/>
      <c r="N397" s="31">
        <f>IF(ISNUMBER($F397),($F397-IF(ISNUMBER($AM397),$AM397,0))*(1-IF(ISNUMBER($J397),$J397,0)),"")</f>
        <v/>
      </c>
      <c r="O397" s="15" t="inlineStr">
        <is>
          <t>Pineapple</t>
        </is>
      </c>
      <c r="P397" s="29" t="n">
        <v>0</v>
      </c>
      <c r="Q397" s="29" t="n">
        <v>0</v>
      </c>
      <c r="R397" s="15" t="inlineStr">
        <is>
          <t>Not listed</t>
        </is>
      </c>
      <c r="S397" s="29" t="n">
        <v>0</v>
      </c>
      <c r="T397" s="29" t="n">
        <v>0</v>
      </c>
      <c r="U397" s="15" t="inlineStr">
        <is>
          <t>None (fruit essence only)</t>
        </is>
      </c>
      <c r="V397" s="15" t="inlineStr">
        <is>
          <t>Zero sweetener, zero sugar, zero calorie, just fruit essence</t>
        </is>
      </c>
      <c r="W397" s="32" t="n"/>
      <c r="X397" s="32" t="n"/>
      <c r="Y397" s="32" t="n"/>
      <c r="Z397" s="32" t="n"/>
      <c r="AA397" s="15" t="inlineStr">
        <is>
          <t>Medium</t>
        </is>
      </c>
      <c r="AB397" s="15" t="inlineStr">
        <is>
          <t>Leading unsweetened flavoured water</t>
        </is>
      </c>
      <c r="AC397" s="15" t="inlineStr">
        <is>
          <t>Fruit-flavoured water with absolutely no sweetener</t>
        </is>
      </c>
      <c r="AD397" s="15" t="inlineStr">
        <is>
          <t>Real fruit essence with zero sweeteners of any kind.</t>
        </is>
      </c>
      <c r="AE397" s="32" t="n"/>
      <c r="AF397" s="34">
        <f>IF(AND(ISNUMBER($P397),ISNUMBER($AL397),$AL397&lt;&gt;0),ROUND($P397/$AL397*100,1),"")</f>
        <v/>
      </c>
      <c r="AG397" s="35">
        <f>IF(AND(ISNUMBER($S397),ISNUMBER($AL397),$AL397&lt;&gt;0),ROUND($S397/$AL397*100,2),"")</f>
        <v/>
      </c>
      <c r="AH397" s="34">
        <f>IF(AND(ISNUMBER($Q397),ISNUMBER($AL397),$AL397&lt;&gt;0),ROUND($Q397/$AL397*100,1),"")</f>
        <v/>
      </c>
      <c r="AI397" s="29">
        <f>IF(ISNUMBER($S397),IF($S397&lt;=1,"Yes","No"),"n/a")</f>
        <v/>
      </c>
      <c r="AJ397" s="29">
        <f>IF(ISNUMBER($S397),ROUND(MAX(0,MIN(100,100-$S397*2.5-IF(ISNUMBER($T397),$T397,0)*0.12+IF($S397&lt;=1,12,0))),0),"")</f>
        <v/>
      </c>
      <c r="AK397" s="29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29" t="n">
        <v>473</v>
      </c>
      <c r="AM397" s="30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Hint</t>
        </is>
      </c>
      <c r="B398" s="15" t="inlineStr">
        <is>
          <t>Hint Water (fruit-infused) | Pineapple | 8-pack 473mL</t>
        </is>
      </c>
      <c r="C398" s="15" t="inlineStr">
        <is>
          <t>3) Functional beverage (still/sparkling)</t>
        </is>
      </c>
      <c r="D398" s="15" t="inlineStr">
        <is>
          <t>473 mL bottle</t>
        </is>
      </c>
      <c r="E398" s="29" t="n">
        <v>8</v>
      </c>
      <c r="F398" s="30" t="n"/>
      <c r="G398" s="31">
        <f>IF(AND(ISNUMBER($F398),ISNUMBER($E398),$E398&lt;&gt;0),$F398/$E398,"")</f>
        <v/>
      </c>
      <c r="H398" s="31">
        <f>IF(AND(ISNUMBER($F398),ISNUMBER($AL398),ISNUMBER($E398),($AL398*$E398)&lt;&gt;0),$F398/($AL398*$E398)*100,"")</f>
        <v/>
      </c>
      <c r="I398" s="32" t="n"/>
      <c r="J398" s="33" t="n"/>
      <c r="K398" s="31">
        <f>IF(AND(ISNUMBER($F398),ISNUMBER($J398)),$F398*(1-$J398),"")</f>
        <v/>
      </c>
      <c r="L398" s="32" t="n"/>
      <c r="M398" s="32" t="n"/>
      <c r="N398" s="31">
        <f>IF(ISNUMBER($F398),($F398-IF(ISNUMBER($AM398),$AM398,0))*(1-IF(ISNUMBER($J398),$J398,0)),"")</f>
        <v/>
      </c>
      <c r="O398" s="15" t="inlineStr">
        <is>
          <t>Pineapple</t>
        </is>
      </c>
      <c r="P398" s="29" t="n">
        <v>0</v>
      </c>
      <c r="Q398" s="29" t="n">
        <v>0</v>
      </c>
      <c r="R398" s="15" t="inlineStr">
        <is>
          <t>Not listed</t>
        </is>
      </c>
      <c r="S398" s="29" t="n">
        <v>0</v>
      </c>
      <c r="T398" s="29" t="n">
        <v>0</v>
      </c>
      <c r="U398" s="15" t="inlineStr">
        <is>
          <t>None (fruit essence only)</t>
        </is>
      </c>
      <c r="V398" s="15" t="inlineStr">
        <is>
          <t>Zero sweetener, zero sugar, zero calorie, just fruit essence</t>
        </is>
      </c>
      <c r="W398" s="32" t="n"/>
      <c r="X398" s="32" t="n"/>
      <c r="Y398" s="32" t="n"/>
      <c r="Z398" s="32" t="n"/>
      <c r="AA398" s="15" t="inlineStr">
        <is>
          <t>Medium</t>
        </is>
      </c>
      <c r="AB398" s="15" t="inlineStr">
        <is>
          <t>Leading unsweetened flavoured water</t>
        </is>
      </c>
      <c r="AC398" s="15" t="inlineStr">
        <is>
          <t>Fruit-flavoured water with absolutely no sweetener</t>
        </is>
      </c>
      <c r="AD398" s="15" t="inlineStr">
        <is>
          <t>Real fruit essence with zero sweeteners of any kind.</t>
        </is>
      </c>
      <c r="AE398" s="32" t="n"/>
      <c r="AF398" s="34">
        <f>IF(AND(ISNUMBER($P398),ISNUMBER($AL398),$AL398&lt;&gt;0),ROUND($P398/$AL398*100,1),"")</f>
        <v/>
      </c>
      <c r="AG398" s="35">
        <f>IF(AND(ISNUMBER($S398),ISNUMBER($AL398),$AL398&lt;&gt;0),ROUND($S398/$AL398*100,2),"")</f>
        <v/>
      </c>
      <c r="AH398" s="34">
        <f>IF(AND(ISNUMBER($Q398),ISNUMBER($AL398),$AL398&lt;&gt;0),ROUND($Q398/$AL398*100,1),"")</f>
        <v/>
      </c>
      <c r="AI398" s="29">
        <f>IF(ISNUMBER($S398),IF($S398&lt;=1,"Yes","No"),"n/a")</f>
        <v/>
      </c>
      <c r="AJ398" s="29">
        <f>IF(ISNUMBER($S398),ROUND(MAX(0,MIN(100,100-$S398*2.5-IF(ISNUMBER($T398),$T398,0)*0.12+IF($S398&lt;=1,12,0))),0),"")</f>
        <v/>
      </c>
      <c r="AK398" s="29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29" t="n">
        <v>473</v>
      </c>
      <c r="AM398" s="30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Hint</t>
        </is>
      </c>
      <c r="B399" s="15" t="inlineStr">
        <is>
          <t>Hint Water (fruit-infused) | Pineapple | 12-pack 473mL</t>
        </is>
      </c>
      <c r="C399" s="15" t="inlineStr">
        <is>
          <t>3) Functional beverage (still/sparkling)</t>
        </is>
      </c>
      <c r="D399" s="15" t="inlineStr">
        <is>
          <t>473 mL bottle</t>
        </is>
      </c>
      <c r="E399" s="29" t="n">
        <v>12</v>
      </c>
      <c r="F399" s="30" t="n"/>
      <c r="G399" s="31">
        <f>IF(AND(ISNUMBER($F399),ISNUMBER($E399),$E399&lt;&gt;0),$F399/$E399,"")</f>
        <v/>
      </c>
      <c r="H399" s="31">
        <f>IF(AND(ISNUMBER($F399),ISNUMBER($AL399),ISNUMBER($E399),($AL399*$E399)&lt;&gt;0),$F399/($AL399*$E399)*100,"")</f>
        <v/>
      </c>
      <c r="I399" s="32" t="n"/>
      <c r="J399" s="33" t="n"/>
      <c r="K399" s="31">
        <f>IF(AND(ISNUMBER($F399),ISNUMBER($J399)),$F399*(1-$J399),"")</f>
        <v/>
      </c>
      <c r="L399" s="32" t="n"/>
      <c r="M399" s="32" t="n"/>
      <c r="N399" s="31">
        <f>IF(ISNUMBER($F399),($F399-IF(ISNUMBER($AM399),$AM399,0))*(1-IF(ISNUMBER($J399),$J399,0)),"")</f>
        <v/>
      </c>
      <c r="O399" s="15" t="inlineStr">
        <is>
          <t>Pineapple</t>
        </is>
      </c>
      <c r="P399" s="29" t="n">
        <v>0</v>
      </c>
      <c r="Q399" s="29" t="n">
        <v>0</v>
      </c>
      <c r="R399" s="15" t="inlineStr">
        <is>
          <t>Not listed</t>
        </is>
      </c>
      <c r="S399" s="29" t="n">
        <v>0</v>
      </c>
      <c r="T399" s="29" t="n">
        <v>0</v>
      </c>
      <c r="U399" s="15" t="inlineStr">
        <is>
          <t>None (fruit essence only)</t>
        </is>
      </c>
      <c r="V399" s="15" t="inlineStr">
        <is>
          <t>Zero sweetener, zero sugar, zero calorie, just fruit essence</t>
        </is>
      </c>
      <c r="W399" s="32" t="n"/>
      <c r="X399" s="32" t="n"/>
      <c r="Y399" s="32" t="n"/>
      <c r="Z399" s="32" t="n"/>
      <c r="AA399" s="15" t="inlineStr">
        <is>
          <t>Medium</t>
        </is>
      </c>
      <c r="AB399" s="15" t="inlineStr">
        <is>
          <t>Leading unsweetened flavoured water</t>
        </is>
      </c>
      <c r="AC399" s="15" t="inlineStr">
        <is>
          <t>Fruit-flavoured water with absolutely no sweetener</t>
        </is>
      </c>
      <c r="AD399" s="15" t="inlineStr">
        <is>
          <t>Real fruit essence with zero sweeteners of any kind.</t>
        </is>
      </c>
      <c r="AE399" s="32" t="n"/>
      <c r="AF399" s="34">
        <f>IF(AND(ISNUMBER($P399),ISNUMBER($AL399),$AL399&lt;&gt;0),ROUND($P399/$AL399*100,1),"")</f>
        <v/>
      </c>
      <c r="AG399" s="35">
        <f>IF(AND(ISNUMBER($S399),ISNUMBER($AL399),$AL399&lt;&gt;0),ROUND($S399/$AL399*100,2),"")</f>
        <v/>
      </c>
      <c r="AH399" s="34">
        <f>IF(AND(ISNUMBER($Q399),ISNUMBER($AL399),$AL399&lt;&gt;0),ROUND($Q399/$AL399*100,1),"")</f>
        <v/>
      </c>
      <c r="AI399" s="29">
        <f>IF(ISNUMBER($S399),IF($S399&lt;=1,"Yes","No"),"n/a")</f>
        <v/>
      </c>
      <c r="AJ399" s="29">
        <f>IF(ISNUMBER($S399),ROUND(MAX(0,MIN(100,100-$S399*2.5-IF(ISNUMBER($T399),$T399,0)*0.12+IF($S399&lt;=1,12,0))),0),"")</f>
        <v/>
      </c>
      <c r="AK399" s="29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29" t="n">
        <v>473</v>
      </c>
      <c r="AM399" s="30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Hint</t>
        </is>
      </c>
      <c r="B400" s="15" t="inlineStr">
        <is>
          <t>Hint Water (fruit-infused) | Pineapple | 18-pack 473mL</t>
        </is>
      </c>
      <c r="C400" s="15" t="inlineStr">
        <is>
          <t>3) Functional beverage (still/sparkling)</t>
        </is>
      </c>
      <c r="D400" s="15" t="inlineStr">
        <is>
          <t>473 mL bottle</t>
        </is>
      </c>
      <c r="E400" s="29" t="n">
        <v>18</v>
      </c>
      <c r="F400" s="30" t="n"/>
      <c r="G400" s="31">
        <f>IF(AND(ISNUMBER($F400),ISNUMBER($E400),$E400&lt;&gt;0),$F400/$E400,"")</f>
        <v/>
      </c>
      <c r="H400" s="31">
        <f>IF(AND(ISNUMBER($F400),ISNUMBER($AL400),ISNUMBER($E400),($AL400*$E400)&lt;&gt;0),$F400/($AL400*$E400)*100,"")</f>
        <v/>
      </c>
      <c r="I400" s="32" t="n"/>
      <c r="J400" s="33" t="n"/>
      <c r="K400" s="31">
        <f>IF(AND(ISNUMBER($F400),ISNUMBER($J400)),$F400*(1-$J400),"")</f>
        <v/>
      </c>
      <c r="L400" s="32" t="n"/>
      <c r="M400" s="32" t="n"/>
      <c r="N400" s="31">
        <f>IF(ISNUMBER($F400),($F400-IF(ISNUMBER($AM400),$AM400,0))*(1-IF(ISNUMBER($J400),$J400,0)),"")</f>
        <v/>
      </c>
      <c r="O400" s="15" t="inlineStr">
        <is>
          <t>Pineapple</t>
        </is>
      </c>
      <c r="P400" s="29" t="n">
        <v>0</v>
      </c>
      <c r="Q400" s="29" t="n">
        <v>0</v>
      </c>
      <c r="R400" s="15" t="inlineStr">
        <is>
          <t>Not listed</t>
        </is>
      </c>
      <c r="S400" s="29" t="n">
        <v>0</v>
      </c>
      <c r="T400" s="29" t="n">
        <v>0</v>
      </c>
      <c r="U400" s="15" t="inlineStr">
        <is>
          <t>None (fruit essence only)</t>
        </is>
      </c>
      <c r="V400" s="15" t="inlineStr">
        <is>
          <t>Zero sweetener, zero sugar, zero calorie, just fruit essence</t>
        </is>
      </c>
      <c r="W400" s="32" t="n"/>
      <c r="X400" s="32" t="n"/>
      <c r="Y400" s="32" t="n"/>
      <c r="Z400" s="32" t="n"/>
      <c r="AA400" s="15" t="inlineStr">
        <is>
          <t>Medium</t>
        </is>
      </c>
      <c r="AB400" s="15" t="inlineStr">
        <is>
          <t>Leading unsweetened flavoured water</t>
        </is>
      </c>
      <c r="AC400" s="15" t="inlineStr">
        <is>
          <t>Fruit-flavoured water with absolutely no sweetener</t>
        </is>
      </c>
      <c r="AD400" s="15" t="inlineStr">
        <is>
          <t>Real fruit essence with zero sweeteners of any kind.</t>
        </is>
      </c>
      <c r="AE400" s="32" t="n"/>
      <c r="AF400" s="34">
        <f>IF(AND(ISNUMBER($P400),ISNUMBER($AL400),$AL400&lt;&gt;0),ROUND($P400/$AL400*100,1),"")</f>
        <v/>
      </c>
      <c r="AG400" s="35">
        <f>IF(AND(ISNUMBER($S400),ISNUMBER($AL400),$AL400&lt;&gt;0),ROUND($S400/$AL400*100,2),"")</f>
        <v/>
      </c>
      <c r="AH400" s="34">
        <f>IF(AND(ISNUMBER($Q400),ISNUMBER($AL400),$AL400&lt;&gt;0),ROUND($Q400/$AL400*100,1),"")</f>
        <v/>
      </c>
      <c r="AI400" s="29">
        <f>IF(ISNUMBER($S400),IF($S400&lt;=1,"Yes","No"),"n/a")</f>
        <v/>
      </c>
      <c r="AJ400" s="29">
        <f>IF(ISNUMBER($S400),ROUND(MAX(0,MIN(100,100-$S400*2.5-IF(ISNUMBER($T400),$T400,0)*0.12+IF($S400&lt;=1,12,0))),0),"")</f>
        <v/>
      </c>
      <c r="AK400" s="29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29" t="n">
        <v>473</v>
      </c>
      <c r="AM400" s="30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Hint</t>
        </is>
      </c>
      <c r="B401" s="15" t="inlineStr">
        <is>
          <t>Hint Water (fruit-infused) | Pineapple | 24-pack 473mL</t>
        </is>
      </c>
      <c r="C401" s="15" t="inlineStr">
        <is>
          <t>3) Functional beverage (still/sparkling)</t>
        </is>
      </c>
      <c r="D401" s="15" t="inlineStr">
        <is>
          <t>473 mL bottle</t>
        </is>
      </c>
      <c r="E401" s="29" t="n">
        <v>24</v>
      </c>
      <c r="F401" s="30" t="n"/>
      <c r="G401" s="31">
        <f>IF(AND(ISNUMBER($F401),ISNUMBER($E401),$E401&lt;&gt;0),$F401/$E401,"")</f>
        <v/>
      </c>
      <c r="H401" s="31">
        <f>IF(AND(ISNUMBER($F401),ISNUMBER($AL401),ISNUMBER($E401),($AL401*$E401)&lt;&gt;0),$F401/($AL401*$E401)*100,"")</f>
        <v/>
      </c>
      <c r="I401" s="32" t="n"/>
      <c r="J401" s="33" t="n"/>
      <c r="K401" s="31">
        <f>IF(AND(ISNUMBER($F401),ISNUMBER($J401)),$F401*(1-$J401),"")</f>
        <v/>
      </c>
      <c r="L401" s="32" t="n"/>
      <c r="M401" s="32" t="n"/>
      <c r="N401" s="31">
        <f>IF(ISNUMBER($F401),($F401-IF(ISNUMBER($AM401),$AM401,0))*(1-IF(ISNUMBER($J401),$J401,0)),"")</f>
        <v/>
      </c>
      <c r="O401" s="15" t="inlineStr">
        <is>
          <t>Pineapple</t>
        </is>
      </c>
      <c r="P401" s="29" t="n">
        <v>0</v>
      </c>
      <c r="Q401" s="29" t="n">
        <v>0</v>
      </c>
      <c r="R401" s="15" t="inlineStr">
        <is>
          <t>Not listed</t>
        </is>
      </c>
      <c r="S401" s="29" t="n">
        <v>0</v>
      </c>
      <c r="T401" s="29" t="n">
        <v>0</v>
      </c>
      <c r="U401" s="15" t="inlineStr">
        <is>
          <t>None (fruit essence only)</t>
        </is>
      </c>
      <c r="V401" s="15" t="inlineStr">
        <is>
          <t>Zero sweetener, zero sugar, zero calorie, just fruit essence</t>
        </is>
      </c>
      <c r="W401" s="32" t="n"/>
      <c r="X401" s="32" t="n"/>
      <c r="Y401" s="32" t="n"/>
      <c r="Z401" s="32" t="n"/>
      <c r="AA401" s="15" t="inlineStr">
        <is>
          <t>Medium</t>
        </is>
      </c>
      <c r="AB401" s="15" t="inlineStr">
        <is>
          <t>Leading unsweetened flavoured water</t>
        </is>
      </c>
      <c r="AC401" s="15" t="inlineStr">
        <is>
          <t>Fruit-flavoured water with absolutely no sweetener</t>
        </is>
      </c>
      <c r="AD401" s="15" t="inlineStr">
        <is>
          <t>Real fruit essence with zero sweeteners of any kind.</t>
        </is>
      </c>
      <c r="AE401" s="32" t="n"/>
      <c r="AF401" s="34">
        <f>IF(AND(ISNUMBER($P401),ISNUMBER($AL401),$AL401&lt;&gt;0),ROUND($P401/$AL401*100,1),"")</f>
        <v/>
      </c>
      <c r="AG401" s="35">
        <f>IF(AND(ISNUMBER($S401),ISNUMBER($AL401),$AL401&lt;&gt;0),ROUND($S401/$AL401*100,2),"")</f>
        <v/>
      </c>
      <c r="AH401" s="34">
        <f>IF(AND(ISNUMBER($Q401),ISNUMBER($AL401),$AL401&lt;&gt;0),ROUND($Q401/$AL401*100,1),"")</f>
        <v/>
      </c>
      <c r="AI401" s="29">
        <f>IF(ISNUMBER($S401),IF($S401&lt;=1,"Yes","No"),"n/a")</f>
        <v/>
      </c>
      <c r="AJ401" s="29">
        <f>IF(ISNUMBER($S401),ROUND(MAX(0,MIN(100,100-$S401*2.5-IF(ISNUMBER($T401),$T401,0)*0.12+IF($S401&lt;=1,12,0))),0),"")</f>
        <v/>
      </c>
      <c r="AK401" s="29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29" t="n">
        <v>473</v>
      </c>
      <c r="AM401" s="30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Hint</t>
        </is>
      </c>
      <c r="B402" s="15" t="inlineStr">
        <is>
          <t>Hint Water (fruit-infused) | Peach | single 473mL</t>
        </is>
      </c>
      <c r="C402" s="15" t="inlineStr">
        <is>
          <t>3) Functional beverage (still/sparkling)</t>
        </is>
      </c>
      <c r="D402" s="15" t="inlineStr">
        <is>
          <t>473 mL bottle</t>
        </is>
      </c>
      <c r="E402" s="29" t="n">
        <v>1</v>
      </c>
      <c r="F402" s="30" t="n"/>
      <c r="G402" s="31">
        <f>IF(AND(ISNUMBER($F402),ISNUMBER($E402),$E402&lt;&gt;0),$F402/$E402,"")</f>
        <v/>
      </c>
      <c r="H402" s="31">
        <f>IF(AND(ISNUMBER($F402),ISNUMBER($AL402),ISNUMBER($E402),($AL402*$E402)&lt;&gt;0),$F402/($AL402*$E402)*100,"")</f>
        <v/>
      </c>
      <c r="I402" s="32" t="n"/>
      <c r="J402" s="33" t="n"/>
      <c r="K402" s="31">
        <f>IF(AND(ISNUMBER($F402),ISNUMBER($J402)),$F402*(1-$J402),"")</f>
        <v/>
      </c>
      <c r="L402" s="32" t="n"/>
      <c r="M402" s="32" t="n"/>
      <c r="N402" s="31">
        <f>IF(ISNUMBER($F402),($F402-IF(ISNUMBER($AM402),$AM402,0))*(1-IF(ISNUMBER($J402),$J402,0)),"")</f>
        <v/>
      </c>
      <c r="O402" s="15" t="inlineStr">
        <is>
          <t>Peach</t>
        </is>
      </c>
      <c r="P402" s="29" t="n">
        <v>0</v>
      </c>
      <c r="Q402" s="29" t="n">
        <v>0</v>
      </c>
      <c r="R402" s="15" t="inlineStr">
        <is>
          <t>Not listed</t>
        </is>
      </c>
      <c r="S402" s="29" t="n">
        <v>0</v>
      </c>
      <c r="T402" s="29" t="n">
        <v>0</v>
      </c>
      <c r="U402" s="15" t="inlineStr">
        <is>
          <t>None (fruit essence only)</t>
        </is>
      </c>
      <c r="V402" s="15" t="inlineStr">
        <is>
          <t>Zero sweetener, zero sugar, zero calorie, just fruit essence</t>
        </is>
      </c>
      <c r="W402" s="32" t="n"/>
      <c r="X402" s="32" t="n"/>
      <c r="Y402" s="32" t="n"/>
      <c r="Z402" s="32" t="n"/>
      <c r="AA402" s="15" t="inlineStr">
        <is>
          <t>Medium</t>
        </is>
      </c>
      <c r="AB402" s="15" t="inlineStr">
        <is>
          <t>Leading unsweetened flavoured water</t>
        </is>
      </c>
      <c r="AC402" s="15" t="inlineStr">
        <is>
          <t>Fruit-flavoured water with absolutely no sweetener</t>
        </is>
      </c>
      <c r="AD402" s="15" t="inlineStr">
        <is>
          <t>Real fruit essence with zero sweeteners of any kind.</t>
        </is>
      </c>
      <c r="AE402" s="32" t="n"/>
      <c r="AF402" s="34">
        <f>IF(AND(ISNUMBER($P402),ISNUMBER($AL402),$AL402&lt;&gt;0),ROUND($P402/$AL402*100,1),"")</f>
        <v/>
      </c>
      <c r="AG402" s="35">
        <f>IF(AND(ISNUMBER($S402),ISNUMBER($AL402),$AL402&lt;&gt;0),ROUND($S402/$AL402*100,2),"")</f>
        <v/>
      </c>
      <c r="AH402" s="34">
        <f>IF(AND(ISNUMBER($Q402),ISNUMBER($AL402),$AL402&lt;&gt;0),ROUND($Q402/$AL402*100,1),"")</f>
        <v/>
      </c>
      <c r="AI402" s="29">
        <f>IF(ISNUMBER($S402),IF($S402&lt;=1,"Yes","No"),"n/a")</f>
        <v/>
      </c>
      <c r="AJ402" s="29">
        <f>IF(ISNUMBER($S402),ROUND(MAX(0,MIN(100,100-$S402*2.5-IF(ISNUMBER($T402),$T402,0)*0.12+IF($S402&lt;=1,12,0))),0),"")</f>
        <v/>
      </c>
      <c r="AK402" s="29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29" t="n">
        <v>473</v>
      </c>
      <c r="AM402" s="30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Hint</t>
        </is>
      </c>
      <c r="B403" s="15" t="inlineStr">
        <is>
          <t>Hint Water (fruit-infused) | Peach | 8-pack 473mL</t>
        </is>
      </c>
      <c r="C403" s="15" t="inlineStr">
        <is>
          <t>3) Functional beverage (still/sparkling)</t>
        </is>
      </c>
      <c r="D403" s="15" t="inlineStr">
        <is>
          <t>473 mL bottle</t>
        </is>
      </c>
      <c r="E403" s="29" t="n">
        <v>8</v>
      </c>
      <c r="F403" s="30" t="n"/>
      <c r="G403" s="31">
        <f>IF(AND(ISNUMBER($F403),ISNUMBER($E403),$E403&lt;&gt;0),$F403/$E403,"")</f>
        <v/>
      </c>
      <c r="H403" s="31">
        <f>IF(AND(ISNUMBER($F403),ISNUMBER($AL403),ISNUMBER($E403),($AL403*$E403)&lt;&gt;0),$F403/($AL403*$E403)*100,"")</f>
        <v/>
      </c>
      <c r="I403" s="32" t="n"/>
      <c r="J403" s="33" t="n"/>
      <c r="K403" s="31">
        <f>IF(AND(ISNUMBER($F403),ISNUMBER($J403)),$F403*(1-$J403),"")</f>
        <v/>
      </c>
      <c r="L403" s="32" t="n"/>
      <c r="M403" s="32" t="n"/>
      <c r="N403" s="31">
        <f>IF(ISNUMBER($F403),($F403-IF(ISNUMBER($AM403),$AM403,0))*(1-IF(ISNUMBER($J403),$J403,0)),"")</f>
        <v/>
      </c>
      <c r="O403" s="15" t="inlineStr">
        <is>
          <t>Peach</t>
        </is>
      </c>
      <c r="P403" s="29" t="n">
        <v>0</v>
      </c>
      <c r="Q403" s="29" t="n">
        <v>0</v>
      </c>
      <c r="R403" s="15" t="inlineStr">
        <is>
          <t>Not listed</t>
        </is>
      </c>
      <c r="S403" s="29" t="n">
        <v>0</v>
      </c>
      <c r="T403" s="29" t="n">
        <v>0</v>
      </c>
      <c r="U403" s="15" t="inlineStr">
        <is>
          <t>None (fruit essence only)</t>
        </is>
      </c>
      <c r="V403" s="15" t="inlineStr">
        <is>
          <t>Zero sweetener, zero sugar, zero calorie, just fruit essence</t>
        </is>
      </c>
      <c r="W403" s="32" t="n"/>
      <c r="X403" s="32" t="n"/>
      <c r="Y403" s="32" t="n"/>
      <c r="Z403" s="32" t="n"/>
      <c r="AA403" s="15" t="inlineStr">
        <is>
          <t>Medium</t>
        </is>
      </c>
      <c r="AB403" s="15" t="inlineStr">
        <is>
          <t>Leading unsweetened flavoured water</t>
        </is>
      </c>
      <c r="AC403" s="15" t="inlineStr">
        <is>
          <t>Fruit-flavoured water with absolutely no sweetener</t>
        </is>
      </c>
      <c r="AD403" s="15" t="inlineStr">
        <is>
          <t>Real fruit essence with zero sweeteners of any kind.</t>
        </is>
      </c>
      <c r="AE403" s="32" t="n"/>
      <c r="AF403" s="34">
        <f>IF(AND(ISNUMBER($P403),ISNUMBER($AL403),$AL403&lt;&gt;0),ROUND($P403/$AL403*100,1),"")</f>
        <v/>
      </c>
      <c r="AG403" s="35">
        <f>IF(AND(ISNUMBER($S403),ISNUMBER($AL403),$AL403&lt;&gt;0),ROUND($S403/$AL403*100,2),"")</f>
        <v/>
      </c>
      <c r="AH403" s="34">
        <f>IF(AND(ISNUMBER($Q403),ISNUMBER($AL403),$AL403&lt;&gt;0),ROUND($Q403/$AL403*100,1),"")</f>
        <v/>
      </c>
      <c r="AI403" s="29">
        <f>IF(ISNUMBER($S403),IF($S403&lt;=1,"Yes","No"),"n/a")</f>
        <v/>
      </c>
      <c r="AJ403" s="29">
        <f>IF(ISNUMBER($S403),ROUND(MAX(0,MIN(100,100-$S403*2.5-IF(ISNUMBER($T403),$T403,0)*0.12+IF($S403&lt;=1,12,0))),0),"")</f>
        <v/>
      </c>
      <c r="AK403" s="29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29" t="n">
        <v>473</v>
      </c>
      <c r="AM403" s="30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Hint</t>
        </is>
      </c>
      <c r="B404" s="15" t="inlineStr">
        <is>
          <t>Hint Water (fruit-infused) | Peach | 12-pack 473mL</t>
        </is>
      </c>
      <c r="C404" s="15" t="inlineStr">
        <is>
          <t>3) Functional beverage (still/sparkling)</t>
        </is>
      </c>
      <c r="D404" s="15" t="inlineStr">
        <is>
          <t>473 mL bottle</t>
        </is>
      </c>
      <c r="E404" s="29" t="n">
        <v>12</v>
      </c>
      <c r="F404" s="30" t="n"/>
      <c r="G404" s="31">
        <f>IF(AND(ISNUMBER($F404),ISNUMBER($E404),$E404&lt;&gt;0),$F404/$E404,"")</f>
        <v/>
      </c>
      <c r="H404" s="31">
        <f>IF(AND(ISNUMBER($F404),ISNUMBER($AL404),ISNUMBER($E404),($AL404*$E404)&lt;&gt;0),$F404/($AL404*$E404)*100,"")</f>
        <v/>
      </c>
      <c r="I404" s="32" t="n"/>
      <c r="J404" s="33" t="n"/>
      <c r="K404" s="31">
        <f>IF(AND(ISNUMBER($F404),ISNUMBER($J404)),$F404*(1-$J404),"")</f>
        <v/>
      </c>
      <c r="L404" s="32" t="n"/>
      <c r="M404" s="32" t="n"/>
      <c r="N404" s="31">
        <f>IF(ISNUMBER($F404),($F404-IF(ISNUMBER($AM404),$AM404,0))*(1-IF(ISNUMBER($J404),$J404,0)),"")</f>
        <v/>
      </c>
      <c r="O404" s="15" t="inlineStr">
        <is>
          <t>Peach</t>
        </is>
      </c>
      <c r="P404" s="29" t="n">
        <v>0</v>
      </c>
      <c r="Q404" s="29" t="n">
        <v>0</v>
      </c>
      <c r="R404" s="15" t="inlineStr">
        <is>
          <t>Not listed</t>
        </is>
      </c>
      <c r="S404" s="29" t="n">
        <v>0</v>
      </c>
      <c r="T404" s="29" t="n">
        <v>0</v>
      </c>
      <c r="U404" s="15" t="inlineStr">
        <is>
          <t>None (fruit essence only)</t>
        </is>
      </c>
      <c r="V404" s="15" t="inlineStr">
        <is>
          <t>Zero sweetener, zero sugar, zero calorie, just fruit essence</t>
        </is>
      </c>
      <c r="W404" s="32" t="n"/>
      <c r="X404" s="32" t="n"/>
      <c r="Y404" s="32" t="n"/>
      <c r="Z404" s="32" t="n"/>
      <c r="AA404" s="15" t="inlineStr">
        <is>
          <t>Medium</t>
        </is>
      </c>
      <c r="AB404" s="15" t="inlineStr">
        <is>
          <t>Leading unsweetened flavoured water</t>
        </is>
      </c>
      <c r="AC404" s="15" t="inlineStr">
        <is>
          <t>Fruit-flavoured water with absolutely no sweetener</t>
        </is>
      </c>
      <c r="AD404" s="15" t="inlineStr">
        <is>
          <t>Real fruit essence with zero sweeteners of any kind.</t>
        </is>
      </c>
      <c r="AE404" s="32" t="n"/>
      <c r="AF404" s="34">
        <f>IF(AND(ISNUMBER($P404),ISNUMBER($AL404),$AL404&lt;&gt;0),ROUND($P404/$AL404*100,1),"")</f>
        <v/>
      </c>
      <c r="AG404" s="35">
        <f>IF(AND(ISNUMBER($S404),ISNUMBER($AL404),$AL404&lt;&gt;0),ROUND($S404/$AL404*100,2),"")</f>
        <v/>
      </c>
      <c r="AH404" s="34">
        <f>IF(AND(ISNUMBER($Q404),ISNUMBER($AL404),$AL404&lt;&gt;0),ROUND($Q404/$AL404*100,1),"")</f>
        <v/>
      </c>
      <c r="AI404" s="29">
        <f>IF(ISNUMBER($S404),IF($S404&lt;=1,"Yes","No"),"n/a")</f>
        <v/>
      </c>
      <c r="AJ404" s="29">
        <f>IF(ISNUMBER($S404),ROUND(MAX(0,MIN(100,100-$S404*2.5-IF(ISNUMBER($T404),$T404,0)*0.12+IF($S404&lt;=1,12,0))),0),"")</f>
        <v/>
      </c>
      <c r="AK404" s="29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29" t="n">
        <v>473</v>
      </c>
      <c r="AM404" s="30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Hint</t>
        </is>
      </c>
      <c r="B405" s="15" t="inlineStr">
        <is>
          <t>Hint Water (fruit-infused) | Peach | 18-pack 473mL</t>
        </is>
      </c>
      <c r="C405" s="15" t="inlineStr">
        <is>
          <t>3) Functional beverage (still/sparkling)</t>
        </is>
      </c>
      <c r="D405" s="15" t="inlineStr">
        <is>
          <t>473 mL bottle</t>
        </is>
      </c>
      <c r="E405" s="29" t="n">
        <v>18</v>
      </c>
      <c r="F405" s="30" t="n"/>
      <c r="G405" s="31">
        <f>IF(AND(ISNUMBER($F405),ISNUMBER($E405),$E405&lt;&gt;0),$F405/$E405,"")</f>
        <v/>
      </c>
      <c r="H405" s="31">
        <f>IF(AND(ISNUMBER($F405),ISNUMBER($AL405),ISNUMBER($E405),($AL405*$E405)&lt;&gt;0),$F405/($AL405*$E405)*100,"")</f>
        <v/>
      </c>
      <c r="I405" s="32" t="n"/>
      <c r="J405" s="33" t="n"/>
      <c r="K405" s="31">
        <f>IF(AND(ISNUMBER($F405),ISNUMBER($J405)),$F405*(1-$J405),"")</f>
        <v/>
      </c>
      <c r="L405" s="32" t="n"/>
      <c r="M405" s="32" t="n"/>
      <c r="N405" s="31">
        <f>IF(ISNUMBER($F405),($F405-IF(ISNUMBER($AM405),$AM405,0))*(1-IF(ISNUMBER($J405),$J405,0)),"")</f>
        <v/>
      </c>
      <c r="O405" s="15" t="inlineStr">
        <is>
          <t>Peach</t>
        </is>
      </c>
      <c r="P405" s="29" t="n">
        <v>0</v>
      </c>
      <c r="Q405" s="29" t="n">
        <v>0</v>
      </c>
      <c r="R405" s="15" t="inlineStr">
        <is>
          <t>Not listed</t>
        </is>
      </c>
      <c r="S405" s="29" t="n">
        <v>0</v>
      </c>
      <c r="T405" s="29" t="n">
        <v>0</v>
      </c>
      <c r="U405" s="15" t="inlineStr">
        <is>
          <t>None (fruit essence only)</t>
        </is>
      </c>
      <c r="V405" s="15" t="inlineStr">
        <is>
          <t>Zero sweetener, zero sugar, zero calorie, just fruit essence</t>
        </is>
      </c>
      <c r="W405" s="32" t="n"/>
      <c r="X405" s="32" t="n"/>
      <c r="Y405" s="32" t="n"/>
      <c r="Z405" s="32" t="n"/>
      <c r="AA405" s="15" t="inlineStr">
        <is>
          <t>Medium</t>
        </is>
      </c>
      <c r="AB405" s="15" t="inlineStr">
        <is>
          <t>Leading unsweetened flavoured water</t>
        </is>
      </c>
      <c r="AC405" s="15" t="inlineStr">
        <is>
          <t>Fruit-flavoured water with absolutely no sweetener</t>
        </is>
      </c>
      <c r="AD405" s="15" t="inlineStr">
        <is>
          <t>Real fruit essence with zero sweeteners of any kind.</t>
        </is>
      </c>
      <c r="AE405" s="32" t="n"/>
      <c r="AF405" s="34">
        <f>IF(AND(ISNUMBER($P405),ISNUMBER($AL405),$AL405&lt;&gt;0),ROUND($P405/$AL405*100,1),"")</f>
        <v/>
      </c>
      <c r="AG405" s="35">
        <f>IF(AND(ISNUMBER($S405),ISNUMBER($AL405),$AL405&lt;&gt;0),ROUND($S405/$AL405*100,2),"")</f>
        <v/>
      </c>
      <c r="AH405" s="34">
        <f>IF(AND(ISNUMBER($Q405),ISNUMBER($AL405),$AL405&lt;&gt;0),ROUND($Q405/$AL405*100,1),"")</f>
        <v/>
      </c>
      <c r="AI405" s="29">
        <f>IF(ISNUMBER($S405),IF($S405&lt;=1,"Yes","No"),"n/a")</f>
        <v/>
      </c>
      <c r="AJ405" s="29">
        <f>IF(ISNUMBER($S405),ROUND(MAX(0,MIN(100,100-$S405*2.5-IF(ISNUMBER($T405),$T405,0)*0.12+IF($S405&lt;=1,12,0))),0),"")</f>
        <v/>
      </c>
      <c r="AK405" s="29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29" t="n">
        <v>473</v>
      </c>
      <c r="AM405" s="30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Hint</t>
        </is>
      </c>
      <c r="B406" s="15" t="inlineStr">
        <is>
          <t>Hint Water (fruit-infused) | Peach | 24-pack 473mL</t>
        </is>
      </c>
      <c r="C406" s="15" t="inlineStr">
        <is>
          <t>3) Functional beverage (still/sparkling)</t>
        </is>
      </c>
      <c r="D406" s="15" t="inlineStr">
        <is>
          <t>473 mL bottle</t>
        </is>
      </c>
      <c r="E406" s="29" t="n">
        <v>24</v>
      </c>
      <c r="F406" s="30" t="n"/>
      <c r="G406" s="31">
        <f>IF(AND(ISNUMBER($F406),ISNUMBER($E406),$E406&lt;&gt;0),$F406/$E406,"")</f>
        <v/>
      </c>
      <c r="H406" s="31">
        <f>IF(AND(ISNUMBER($F406),ISNUMBER($AL406),ISNUMBER($E406),($AL406*$E406)&lt;&gt;0),$F406/($AL406*$E406)*100,"")</f>
        <v/>
      </c>
      <c r="I406" s="32" t="n"/>
      <c r="J406" s="33" t="n"/>
      <c r="K406" s="31">
        <f>IF(AND(ISNUMBER($F406),ISNUMBER($J406)),$F406*(1-$J406),"")</f>
        <v/>
      </c>
      <c r="L406" s="32" t="n"/>
      <c r="M406" s="32" t="n"/>
      <c r="N406" s="31">
        <f>IF(ISNUMBER($F406),($F406-IF(ISNUMBER($AM406),$AM406,0))*(1-IF(ISNUMBER($J406),$J406,0)),"")</f>
        <v/>
      </c>
      <c r="O406" s="15" t="inlineStr">
        <is>
          <t>Peach</t>
        </is>
      </c>
      <c r="P406" s="29" t="n">
        <v>0</v>
      </c>
      <c r="Q406" s="29" t="n">
        <v>0</v>
      </c>
      <c r="R406" s="15" t="inlineStr">
        <is>
          <t>Not listed</t>
        </is>
      </c>
      <c r="S406" s="29" t="n">
        <v>0</v>
      </c>
      <c r="T406" s="29" t="n">
        <v>0</v>
      </c>
      <c r="U406" s="15" t="inlineStr">
        <is>
          <t>None (fruit essence only)</t>
        </is>
      </c>
      <c r="V406" s="15" t="inlineStr">
        <is>
          <t>Zero sweetener, zero sugar, zero calorie, just fruit essence</t>
        </is>
      </c>
      <c r="W406" s="32" t="n"/>
      <c r="X406" s="32" t="n"/>
      <c r="Y406" s="32" t="n"/>
      <c r="Z406" s="32" t="n"/>
      <c r="AA406" s="15" t="inlineStr">
        <is>
          <t>Medium</t>
        </is>
      </c>
      <c r="AB406" s="15" t="inlineStr">
        <is>
          <t>Leading unsweetened flavoured water</t>
        </is>
      </c>
      <c r="AC406" s="15" t="inlineStr">
        <is>
          <t>Fruit-flavoured water with absolutely no sweetener</t>
        </is>
      </c>
      <c r="AD406" s="15" t="inlineStr">
        <is>
          <t>Real fruit essence with zero sweeteners of any kind.</t>
        </is>
      </c>
      <c r="AE406" s="32" t="n"/>
      <c r="AF406" s="34">
        <f>IF(AND(ISNUMBER($P406),ISNUMBER($AL406),$AL406&lt;&gt;0),ROUND($P406/$AL406*100,1),"")</f>
        <v/>
      </c>
      <c r="AG406" s="35">
        <f>IF(AND(ISNUMBER($S406),ISNUMBER($AL406),$AL406&lt;&gt;0),ROUND($S406/$AL406*100,2),"")</f>
        <v/>
      </c>
      <c r="AH406" s="34">
        <f>IF(AND(ISNUMBER($Q406),ISNUMBER($AL406),$AL406&lt;&gt;0),ROUND($Q406/$AL406*100,1),"")</f>
        <v/>
      </c>
      <c r="AI406" s="29">
        <f>IF(ISNUMBER($S406),IF($S406&lt;=1,"Yes","No"),"n/a")</f>
        <v/>
      </c>
      <c r="AJ406" s="29">
        <f>IF(ISNUMBER($S406),ROUND(MAX(0,MIN(100,100-$S406*2.5-IF(ISNUMBER($T406),$T406,0)*0.12+IF($S406&lt;=1,12,0))),0),"")</f>
        <v/>
      </c>
      <c r="AK406" s="29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29" t="n">
        <v>473</v>
      </c>
      <c r="AM406" s="30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Hint</t>
        </is>
      </c>
      <c r="B407" s="15" t="inlineStr">
        <is>
          <t>Hint Water (fruit-infused) | Crisp Apple | single 473mL</t>
        </is>
      </c>
      <c r="C407" s="15" t="inlineStr">
        <is>
          <t>3) Functional beverage (still/sparkling)</t>
        </is>
      </c>
      <c r="D407" s="15" t="inlineStr">
        <is>
          <t>473 mL bottle</t>
        </is>
      </c>
      <c r="E407" s="29" t="n">
        <v>1</v>
      </c>
      <c r="F407" s="30" t="n"/>
      <c r="G407" s="31">
        <f>IF(AND(ISNUMBER($F407),ISNUMBER($E407),$E407&lt;&gt;0),$F407/$E407,"")</f>
        <v/>
      </c>
      <c r="H407" s="31">
        <f>IF(AND(ISNUMBER($F407),ISNUMBER($AL407),ISNUMBER($E407),($AL407*$E407)&lt;&gt;0),$F407/($AL407*$E407)*100,"")</f>
        <v/>
      </c>
      <c r="I407" s="32" t="n"/>
      <c r="J407" s="33" t="n"/>
      <c r="K407" s="31">
        <f>IF(AND(ISNUMBER($F407),ISNUMBER($J407)),$F407*(1-$J407),"")</f>
        <v/>
      </c>
      <c r="L407" s="32" t="n"/>
      <c r="M407" s="32" t="n"/>
      <c r="N407" s="31">
        <f>IF(ISNUMBER($F407),($F407-IF(ISNUMBER($AM407),$AM407,0))*(1-IF(ISNUMBER($J407),$J407,0)),"")</f>
        <v/>
      </c>
      <c r="O407" s="15" t="inlineStr">
        <is>
          <t>Crisp Apple</t>
        </is>
      </c>
      <c r="P407" s="29" t="n">
        <v>0</v>
      </c>
      <c r="Q407" s="29" t="n">
        <v>0</v>
      </c>
      <c r="R407" s="15" t="inlineStr">
        <is>
          <t>Not listed</t>
        </is>
      </c>
      <c r="S407" s="29" t="n">
        <v>0</v>
      </c>
      <c r="T407" s="29" t="n">
        <v>0</v>
      </c>
      <c r="U407" s="15" t="inlineStr">
        <is>
          <t>None (fruit essence only)</t>
        </is>
      </c>
      <c r="V407" s="15" t="inlineStr">
        <is>
          <t>Zero sweetener, zero sugar, zero calorie, just fruit essence</t>
        </is>
      </c>
      <c r="W407" s="32" t="n"/>
      <c r="X407" s="32" t="n"/>
      <c r="Y407" s="32" t="n"/>
      <c r="Z407" s="32" t="n"/>
      <c r="AA407" s="15" t="inlineStr">
        <is>
          <t>Medium</t>
        </is>
      </c>
      <c r="AB407" s="15" t="inlineStr">
        <is>
          <t>Leading unsweetened flavoured water</t>
        </is>
      </c>
      <c r="AC407" s="15" t="inlineStr">
        <is>
          <t>Fruit-flavoured water with absolutely no sweetener</t>
        </is>
      </c>
      <c r="AD407" s="15" t="inlineStr">
        <is>
          <t>Real fruit essence with zero sweeteners of any kind.</t>
        </is>
      </c>
      <c r="AE407" s="32" t="n"/>
      <c r="AF407" s="34">
        <f>IF(AND(ISNUMBER($P407),ISNUMBER($AL407),$AL407&lt;&gt;0),ROUND($P407/$AL407*100,1),"")</f>
        <v/>
      </c>
      <c r="AG407" s="35">
        <f>IF(AND(ISNUMBER($S407),ISNUMBER($AL407),$AL407&lt;&gt;0),ROUND($S407/$AL407*100,2),"")</f>
        <v/>
      </c>
      <c r="AH407" s="34">
        <f>IF(AND(ISNUMBER($Q407),ISNUMBER($AL407),$AL407&lt;&gt;0),ROUND($Q407/$AL407*100,1),"")</f>
        <v/>
      </c>
      <c r="AI407" s="29">
        <f>IF(ISNUMBER($S407),IF($S407&lt;=1,"Yes","No"),"n/a")</f>
        <v/>
      </c>
      <c r="AJ407" s="29">
        <f>IF(ISNUMBER($S407),ROUND(MAX(0,MIN(100,100-$S407*2.5-IF(ISNUMBER($T407),$T407,0)*0.12+IF($S407&lt;=1,12,0))),0),"")</f>
        <v/>
      </c>
      <c r="AK407" s="29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29" t="n">
        <v>473</v>
      </c>
      <c r="AM407" s="30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Hint</t>
        </is>
      </c>
      <c r="B408" s="15" t="inlineStr">
        <is>
          <t>Hint Water (fruit-infused) | Crisp Apple | 8-pack 473mL</t>
        </is>
      </c>
      <c r="C408" s="15" t="inlineStr">
        <is>
          <t>3) Functional beverage (still/sparkling)</t>
        </is>
      </c>
      <c r="D408" s="15" t="inlineStr">
        <is>
          <t>473 mL bottle</t>
        </is>
      </c>
      <c r="E408" s="29" t="n">
        <v>8</v>
      </c>
      <c r="F408" s="30" t="n"/>
      <c r="G408" s="31">
        <f>IF(AND(ISNUMBER($F408),ISNUMBER($E408),$E408&lt;&gt;0),$F408/$E408,"")</f>
        <v/>
      </c>
      <c r="H408" s="31">
        <f>IF(AND(ISNUMBER($F408),ISNUMBER($AL408),ISNUMBER($E408),($AL408*$E408)&lt;&gt;0),$F408/($AL408*$E408)*100,"")</f>
        <v/>
      </c>
      <c r="I408" s="32" t="n"/>
      <c r="J408" s="33" t="n"/>
      <c r="K408" s="31">
        <f>IF(AND(ISNUMBER($F408),ISNUMBER($J408)),$F408*(1-$J408),"")</f>
        <v/>
      </c>
      <c r="L408" s="32" t="n"/>
      <c r="M408" s="32" t="n"/>
      <c r="N408" s="31">
        <f>IF(ISNUMBER($F408),($F408-IF(ISNUMBER($AM408),$AM408,0))*(1-IF(ISNUMBER($J408),$J408,0)),"")</f>
        <v/>
      </c>
      <c r="O408" s="15" t="inlineStr">
        <is>
          <t>Crisp Apple</t>
        </is>
      </c>
      <c r="P408" s="29" t="n">
        <v>0</v>
      </c>
      <c r="Q408" s="29" t="n">
        <v>0</v>
      </c>
      <c r="R408" s="15" t="inlineStr">
        <is>
          <t>Not listed</t>
        </is>
      </c>
      <c r="S408" s="29" t="n">
        <v>0</v>
      </c>
      <c r="T408" s="29" t="n">
        <v>0</v>
      </c>
      <c r="U408" s="15" t="inlineStr">
        <is>
          <t>None (fruit essence only)</t>
        </is>
      </c>
      <c r="V408" s="15" t="inlineStr">
        <is>
          <t>Zero sweetener, zero sugar, zero calorie, just fruit essence</t>
        </is>
      </c>
      <c r="W408" s="32" t="n"/>
      <c r="X408" s="32" t="n"/>
      <c r="Y408" s="32" t="n"/>
      <c r="Z408" s="32" t="n"/>
      <c r="AA408" s="15" t="inlineStr">
        <is>
          <t>Medium</t>
        </is>
      </c>
      <c r="AB408" s="15" t="inlineStr">
        <is>
          <t>Leading unsweetened flavoured water</t>
        </is>
      </c>
      <c r="AC408" s="15" t="inlineStr">
        <is>
          <t>Fruit-flavoured water with absolutely no sweetener</t>
        </is>
      </c>
      <c r="AD408" s="15" t="inlineStr">
        <is>
          <t>Real fruit essence with zero sweeteners of any kind.</t>
        </is>
      </c>
      <c r="AE408" s="32" t="n"/>
      <c r="AF408" s="34">
        <f>IF(AND(ISNUMBER($P408),ISNUMBER($AL408),$AL408&lt;&gt;0),ROUND($P408/$AL408*100,1),"")</f>
        <v/>
      </c>
      <c r="AG408" s="35">
        <f>IF(AND(ISNUMBER($S408),ISNUMBER($AL408),$AL408&lt;&gt;0),ROUND($S408/$AL408*100,2),"")</f>
        <v/>
      </c>
      <c r="AH408" s="34">
        <f>IF(AND(ISNUMBER($Q408),ISNUMBER($AL408),$AL408&lt;&gt;0),ROUND($Q408/$AL408*100,1),"")</f>
        <v/>
      </c>
      <c r="AI408" s="29">
        <f>IF(ISNUMBER($S408),IF($S408&lt;=1,"Yes","No"),"n/a")</f>
        <v/>
      </c>
      <c r="AJ408" s="29">
        <f>IF(ISNUMBER($S408),ROUND(MAX(0,MIN(100,100-$S408*2.5-IF(ISNUMBER($T408),$T408,0)*0.12+IF($S408&lt;=1,12,0))),0),"")</f>
        <v/>
      </c>
      <c r="AK408" s="29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29" t="n">
        <v>473</v>
      </c>
      <c r="AM408" s="30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Hint</t>
        </is>
      </c>
      <c r="B409" s="15" t="inlineStr">
        <is>
          <t>Hint Water (fruit-infused) | Crisp Apple | 12-pack 473mL</t>
        </is>
      </c>
      <c r="C409" s="15" t="inlineStr">
        <is>
          <t>3) Functional beverage (still/sparkling)</t>
        </is>
      </c>
      <c r="D409" s="15" t="inlineStr">
        <is>
          <t>473 mL bottle</t>
        </is>
      </c>
      <c r="E409" s="29" t="n">
        <v>12</v>
      </c>
      <c r="F409" s="30" t="n"/>
      <c r="G409" s="31">
        <f>IF(AND(ISNUMBER($F409),ISNUMBER($E409),$E409&lt;&gt;0),$F409/$E409,"")</f>
        <v/>
      </c>
      <c r="H409" s="31">
        <f>IF(AND(ISNUMBER($F409),ISNUMBER($AL409),ISNUMBER($E409),($AL409*$E409)&lt;&gt;0),$F409/($AL409*$E409)*100,"")</f>
        <v/>
      </c>
      <c r="I409" s="32" t="n"/>
      <c r="J409" s="33" t="n"/>
      <c r="K409" s="31">
        <f>IF(AND(ISNUMBER($F409),ISNUMBER($J409)),$F409*(1-$J409),"")</f>
        <v/>
      </c>
      <c r="L409" s="32" t="n"/>
      <c r="M409" s="32" t="n"/>
      <c r="N409" s="31">
        <f>IF(ISNUMBER($F409),($F409-IF(ISNUMBER($AM409),$AM409,0))*(1-IF(ISNUMBER($J409),$J409,0)),"")</f>
        <v/>
      </c>
      <c r="O409" s="15" t="inlineStr">
        <is>
          <t>Crisp Apple</t>
        </is>
      </c>
      <c r="P409" s="29" t="n">
        <v>0</v>
      </c>
      <c r="Q409" s="29" t="n">
        <v>0</v>
      </c>
      <c r="R409" s="15" t="inlineStr">
        <is>
          <t>Not listed</t>
        </is>
      </c>
      <c r="S409" s="29" t="n">
        <v>0</v>
      </c>
      <c r="T409" s="29" t="n">
        <v>0</v>
      </c>
      <c r="U409" s="15" t="inlineStr">
        <is>
          <t>None (fruit essence only)</t>
        </is>
      </c>
      <c r="V409" s="15" t="inlineStr">
        <is>
          <t>Zero sweetener, zero sugar, zero calorie, just fruit essence</t>
        </is>
      </c>
      <c r="W409" s="32" t="n"/>
      <c r="X409" s="32" t="n"/>
      <c r="Y409" s="32" t="n"/>
      <c r="Z409" s="32" t="n"/>
      <c r="AA409" s="15" t="inlineStr">
        <is>
          <t>Medium</t>
        </is>
      </c>
      <c r="AB409" s="15" t="inlineStr">
        <is>
          <t>Leading unsweetened flavoured water</t>
        </is>
      </c>
      <c r="AC409" s="15" t="inlineStr">
        <is>
          <t>Fruit-flavoured water with absolutely no sweetener</t>
        </is>
      </c>
      <c r="AD409" s="15" t="inlineStr">
        <is>
          <t>Real fruit essence with zero sweeteners of any kind.</t>
        </is>
      </c>
      <c r="AE409" s="32" t="n"/>
      <c r="AF409" s="34">
        <f>IF(AND(ISNUMBER($P409),ISNUMBER($AL409),$AL409&lt;&gt;0),ROUND($P409/$AL409*100,1),"")</f>
        <v/>
      </c>
      <c r="AG409" s="35">
        <f>IF(AND(ISNUMBER($S409),ISNUMBER($AL409),$AL409&lt;&gt;0),ROUND($S409/$AL409*100,2),"")</f>
        <v/>
      </c>
      <c r="AH409" s="34">
        <f>IF(AND(ISNUMBER($Q409),ISNUMBER($AL409),$AL409&lt;&gt;0),ROUND($Q409/$AL409*100,1),"")</f>
        <v/>
      </c>
      <c r="AI409" s="29">
        <f>IF(ISNUMBER($S409),IF($S409&lt;=1,"Yes","No"),"n/a")</f>
        <v/>
      </c>
      <c r="AJ409" s="29">
        <f>IF(ISNUMBER($S409),ROUND(MAX(0,MIN(100,100-$S409*2.5-IF(ISNUMBER($T409),$T409,0)*0.12+IF($S409&lt;=1,12,0))),0),"")</f>
        <v/>
      </c>
      <c r="AK409" s="29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29" t="n">
        <v>473</v>
      </c>
      <c r="AM409" s="30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Hint</t>
        </is>
      </c>
      <c r="B410" s="15" t="inlineStr">
        <is>
          <t>Hint Water (fruit-infused) | Crisp Apple | 18-pack 473mL</t>
        </is>
      </c>
      <c r="C410" s="15" t="inlineStr">
        <is>
          <t>3) Functional beverage (still/sparkling)</t>
        </is>
      </c>
      <c r="D410" s="15" t="inlineStr">
        <is>
          <t>473 mL bottle</t>
        </is>
      </c>
      <c r="E410" s="29" t="n">
        <v>18</v>
      </c>
      <c r="F410" s="30" t="n"/>
      <c r="G410" s="31">
        <f>IF(AND(ISNUMBER($F410),ISNUMBER($E410),$E410&lt;&gt;0),$F410/$E410,"")</f>
        <v/>
      </c>
      <c r="H410" s="31">
        <f>IF(AND(ISNUMBER($F410),ISNUMBER($AL410),ISNUMBER($E410),($AL410*$E410)&lt;&gt;0),$F410/($AL410*$E410)*100,"")</f>
        <v/>
      </c>
      <c r="I410" s="32" t="n"/>
      <c r="J410" s="33" t="n"/>
      <c r="K410" s="31">
        <f>IF(AND(ISNUMBER($F410),ISNUMBER($J410)),$F410*(1-$J410),"")</f>
        <v/>
      </c>
      <c r="L410" s="32" t="n"/>
      <c r="M410" s="32" t="n"/>
      <c r="N410" s="31">
        <f>IF(ISNUMBER($F410),($F410-IF(ISNUMBER($AM410),$AM410,0))*(1-IF(ISNUMBER($J410),$J410,0)),"")</f>
        <v/>
      </c>
      <c r="O410" s="15" t="inlineStr">
        <is>
          <t>Crisp Apple</t>
        </is>
      </c>
      <c r="P410" s="29" t="n">
        <v>0</v>
      </c>
      <c r="Q410" s="29" t="n">
        <v>0</v>
      </c>
      <c r="R410" s="15" t="inlineStr">
        <is>
          <t>Not listed</t>
        </is>
      </c>
      <c r="S410" s="29" t="n">
        <v>0</v>
      </c>
      <c r="T410" s="29" t="n">
        <v>0</v>
      </c>
      <c r="U410" s="15" t="inlineStr">
        <is>
          <t>None (fruit essence only)</t>
        </is>
      </c>
      <c r="V410" s="15" t="inlineStr">
        <is>
          <t>Zero sweetener, zero sugar, zero calorie, just fruit essence</t>
        </is>
      </c>
      <c r="W410" s="32" t="n"/>
      <c r="X410" s="32" t="n"/>
      <c r="Y410" s="32" t="n"/>
      <c r="Z410" s="32" t="n"/>
      <c r="AA410" s="15" t="inlineStr">
        <is>
          <t>Medium</t>
        </is>
      </c>
      <c r="AB410" s="15" t="inlineStr">
        <is>
          <t>Leading unsweetened flavoured water</t>
        </is>
      </c>
      <c r="AC410" s="15" t="inlineStr">
        <is>
          <t>Fruit-flavoured water with absolutely no sweetener</t>
        </is>
      </c>
      <c r="AD410" s="15" t="inlineStr">
        <is>
          <t>Real fruit essence with zero sweeteners of any kind.</t>
        </is>
      </c>
      <c r="AE410" s="32" t="n"/>
      <c r="AF410" s="34">
        <f>IF(AND(ISNUMBER($P410),ISNUMBER($AL410),$AL410&lt;&gt;0),ROUND($P410/$AL410*100,1),"")</f>
        <v/>
      </c>
      <c r="AG410" s="35">
        <f>IF(AND(ISNUMBER($S410),ISNUMBER($AL410),$AL410&lt;&gt;0),ROUND($S410/$AL410*100,2),"")</f>
        <v/>
      </c>
      <c r="AH410" s="34">
        <f>IF(AND(ISNUMBER($Q410),ISNUMBER($AL410),$AL410&lt;&gt;0),ROUND($Q410/$AL410*100,1),"")</f>
        <v/>
      </c>
      <c r="AI410" s="29">
        <f>IF(ISNUMBER($S410),IF($S410&lt;=1,"Yes","No"),"n/a")</f>
        <v/>
      </c>
      <c r="AJ410" s="29">
        <f>IF(ISNUMBER($S410),ROUND(MAX(0,MIN(100,100-$S410*2.5-IF(ISNUMBER($T410),$T410,0)*0.12+IF($S410&lt;=1,12,0))),0),"")</f>
        <v/>
      </c>
      <c r="AK410" s="29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29" t="n">
        <v>473</v>
      </c>
      <c r="AM410" s="30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Hint</t>
        </is>
      </c>
      <c r="B411" s="15" t="inlineStr">
        <is>
          <t>Hint Water (fruit-infused) | Crisp Apple | 24-pack 473mL</t>
        </is>
      </c>
      <c r="C411" s="15" t="inlineStr">
        <is>
          <t>3) Functional beverage (still/sparkling)</t>
        </is>
      </c>
      <c r="D411" s="15" t="inlineStr">
        <is>
          <t>473 mL bottle</t>
        </is>
      </c>
      <c r="E411" s="29" t="n">
        <v>24</v>
      </c>
      <c r="F411" s="30" t="n"/>
      <c r="G411" s="31">
        <f>IF(AND(ISNUMBER($F411),ISNUMBER($E411),$E411&lt;&gt;0),$F411/$E411,"")</f>
        <v/>
      </c>
      <c r="H411" s="31">
        <f>IF(AND(ISNUMBER($F411),ISNUMBER($AL411),ISNUMBER($E411),($AL411*$E411)&lt;&gt;0),$F411/($AL411*$E411)*100,"")</f>
        <v/>
      </c>
      <c r="I411" s="32" t="n"/>
      <c r="J411" s="33" t="n"/>
      <c r="K411" s="31">
        <f>IF(AND(ISNUMBER($F411),ISNUMBER($J411)),$F411*(1-$J411),"")</f>
        <v/>
      </c>
      <c r="L411" s="32" t="n"/>
      <c r="M411" s="32" t="n"/>
      <c r="N411" s="31">
        <f>IF(ISNUMBER($F411),($F411-IF(ISNUMBER($AM411),$AM411,0))*(1-IF(ISNUMBER($J411),$J411,0)),"")</f>
        <v/>
      </c>
      <c r="O411" s="15" t="inlineStr">
        <is>
          <t>Crisp Apple</t>
        </is>
      </c>
      <c r="P411" s="29" t="n">
        <v>0</v>
      </c>
      <c r="Q411" s="29" t="n">
        <v>0</v>
      </c>
      <c r="R411" s="15" t="inlineStr">
        <is>
          <t>Not listed</t>
        </is>
      </c>
      <c r="S411" s="29" t="n">
        <v>0</v>
      </c>
      <c r="T411" s="29" t="n">
        <v>0</v>
      </c>
      <c r="U411" s="15" t="inlineStr">
        <is>
          <t>None (fruit essence only)</t>
        </is>
      </c>
      <c r="V411" s="15" t="inlineStr">
        <is>
          <t>Zero sweetener, zero sugar, zero calorie, just fruit essence</t>
        </is>
      </c>
      <c r="W411" s="32" t="n"/>
      <c r="X411" s="32" t="n"/>
      <c r="Y411" s="32" t="n"/>
      <c r="Z411" s="32" t="n"/>
      <c r="AA411" s="15" t="inlineStr">
        <is>
          <t>Medium</t>
        </is>
      </c>
      <c r="AB411" s="15" t="inlineStr">
        <is>
          <t>Leading unsweetened flavoured water</t>
        </is>
      </c>
      <c r="AC411" s="15" t="inlineStr">
        <is>
          <t>Fruit-flavoured water with absolutely no sweetener</t>
        </is>
      </c>
      <c r="AD411" s="15" t="inlineStr">
        <is>
          <t>Real fruit essence with zero sweeteners of any kind.</t>
        </is>
      </c>
      <c r="AE411" s="32" t="n"/>
      <c r="AF411" s="34">
        <f>IF(AND(ISNUMBER($P411),ISNUMBER($AL411),$AL411&lt;&gt;0),ROUND($P411/$AL411*100,1),"")</f>
        <v/>
      </c>
      <c r="AG411" s="35">
        <f>IF(AND(ISNUMBER($S411),ISNUMBER($AL411),$AL411&lt;&gt;0),ROUND($S411/$AL411*100,2),"")</f>
        <v/>
      </c>
      <c r="AH411" s="34">
        <f>IF(AND(ISNUMBER($Q411),ISNUMBER($AL411),$AL411&lt;&gt;0),ROUND($Q411/$AL411*100,1),"")</f>
        <v/>
      </c>
      <c r="AI411" s="29">
        <f>IF(ISNUMBER($S411),IF($S411&lt;=1,"Yes","No"),"n/a")</f>
        <v/>
      </c>
      <c r="AJ411" s="29">
        <f>IF(ISNUMBER($S411),ROUND(MAX(0,MIN(100,100-$S411*2.5-IF(ISNUMBER($T411),$T411,0)*0.12+IF($S411&lt;=1,12,0))),0),"")</f>
        <v/>
      </c>
      <c r="AK411" s="29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29" t="n">
        <v>473</v>
      </c>
      <c r="AM411" s="30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wildwonder</t>
        </is>
      </c>
      <c r="B412" s="15" t="inlineStr">
        <is>
          <t>wildwonder Sparkling Prebiotic+Probiotic | Strawberry Passion | single 355mL</t>
        </is>
      </c>
      <c r="C412" s="15" t="inlineStr">
        <is>
          <t>3) Functional beverage (still/sparkling)</t>
        </is>
      </c>
      <c r="D412" s="15" t="inlineStr">
        <is>
          <t>355 mL can</t>
        </is>
      </c>
      <c r="E412" s="29" t="n">
        <v>1</v>
      </c>
      <c r="F412" s="30" t="n"/>
      <c r="G412" s="31">
        <f>IF(AND(ISNUMBER($F412),ISNUMBER($E412),$E412&lt;&gt;0),$F412/$E412,"")</f>
        <v/>
      </c>
      <c r="H412" s="31">
        <f>IF(AND(ISNUMBER($F412),ISNUMBER($AL412),ISNUMBER($E412),($AL412*$E412)&lt;&gt;0),$F412/($AL412*$E412)*100,"")</f>
        <v/>
      </c>
      <c r="I412" s="32" t="n"/>
      <c r="J412" s="33" t="n"/>
      <c r="K412" s="31">
        <f>IF(AND(ISNUMBER($F412),ISNUMBER($J412)),$F412*(1-$J412),"")</f>
        <v/>
      </c>
      <c r="L412" s="32" t="n"/>
      <c r="M412" s="32" t="n"/>
      <c r="N412" s="31">
        <f>IF(ISNUMBER($F412),($F412-IF(ISNUMBER($AM412),$AM412,0))*(1-IF(ISNUMBER($J412),$J412,0)),"")</f>
        <v/>
      </c>
      <c r="O412" s="15" t="inlineStr">
        <is>
          <t>Strawberry Passion</t>
        </is>
      </c>
      <c r="P412" s="29" t="n">
        <v>0</v>
      </c>
      <c r="Q412" s="29" t="n">
        <v>15</v>
      </c>
      <c r="R412" s="15" t="inlineStr">
        <is>
          <t>Not listed</t>
        </is>
      </c>
      <c r="S412" s="29" t="n">
        <v>6</v>
      </c>
      <c r="T412" s="29" t="n">
        <v>45</v>
      </c>
      <c r="U412" s="15" t="inlineStr">
        <is>
          <t>Cane sugar + chicory inulin</t>
        </is>
      </c>
      <c r="V412" s="15" t="inlineStr">
        <is>
          <t>Prebiotics + probiotics, organic botanicals, gut health, low sugar</t>
        </is>
      </c>
      <c r="W412" s="32" t="n"/>
      <c r="X412" s="32" t="n"/>
      <c r="Y412" s="32" t="n"/>
      <c r="Z412" s="32" t="n"/>
      <c r="AA412" s="15" t="inlineStr">
        <is>
          <t>Low</t>
        </is>
      </c>
      <c r="AB412" s="15" t="inlineStr">
        <is>
          <t>Emerging female/AAPI-founded gut-health brand</t>
        </is>
      </c>
      <c r="AC412" s="15" t="inlineStr">
        <is>
          <t>Botanical gut-health soda with pre + probiotics</t>
        </is>
      </c>
      <c r="AD412" s="15" t="inlineStr">
        <is>
          <t>Both prebiotics and probiotics plus organic botanicals.</t>
        </is>
      </c>
      <c r="AE412" s="32" t="n"/>
      <c r="AF412" s="34">
        <f>IF(AND(ISNUMBER($P412),ISNUMBER($AL412),$AL412&lt;&gt;0),ROUND($P412/$AL412*100,1),"")</f>
        <v/>
      </c>
      <c r="AG412" s="35">
        <f>IF(AND(ISNUMBER($S412),ISNUMBER($AL412),$AL412&lt;&gt;0),ROUND($S412/$AL412*100,2),"")</f>
        <v/>
      </c>
      <c r="AH412" s="34">
        <f>IF(AND(ISNUMBER($Q412),ISNUMBER($AL412),$AL412&lt;&gt;0),ROUND($Q412/$AL412*100,1),"")</f>
        <v/>
      </c>
      <c r="AI412" s="29">
        <f>IF(ISNUMBER($S412),IF($S412&lt;=1,"Yes","No"),"n/a")</f>
        <v/>
      </c>
      <c r="AJ412" s="29">
        <f>IF(ISNUMBER($S412),ROUND(MAX(0,MIN(100,100-$S412*2.5-IF(ISNUMBER($T412),$T412,0)*0.12+IF($S412&lt;=1,12,0))),0),"")</f>
        <v/>
      </c>
      <c r="AK412" s="29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29" t="n">
        <v>355</v>
      </c>
      <c r="AM412" s="30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wildwonder</t>
        </is>
      </c>
      <c r="B413" s="15" t="inlineStr">
        <is>
          <t>wildwonder Sparkling Prebiotic+Probiotic | Strawberry Passion | 8-pack 355mL</t>
        </is>
      </c>
      <c r="C413" s="15" t="inlineStr">
        <is>
          <t>3) Functional beverage (still/sparkling)</t>
        </is>
      </c>
      <c r="D413" s="15" t="inlineStr">
        <is>
          <t>355 mL can</t>
        </is>
      </c>
      <c r="E413" s="29" t="n">
        <v>8</v>
      </c>
      <c r="F413" s="30" t="n"/>
      <c r="G413" s="31">
        <f>IF(AND(ISNUMBER($F413),ISNUMBER($E413),$E413&lt;&gt;0),$F413/$E413,"")</f>
        <v/>
      </c>
      <c r="H413" s="31">
        <f>IF(AND(ISNUMBER($F413),ISNUMBER($AL413),ISNUMBER($E413),($AL413*$E413)&lt;&gt;0),$F413/($AL413*$E413)*100,"")</f>
        <v/>
      </c>
      <c r="I413" s="32" t="n"/>
      <c r="J413" s="33" t="n"/>
      <c r="K413" s="31">
        <f>IF(AND(ISNUMBER($F413),ISNUMBER($J413)),$F413*(1-$J413),"")</f>
        <v/>
      </c>
      <c r="L413" s="32" t="n"/>
      <c r="M413" s="32" t="n"/>
      <c r="N413" s="31">
        <f>IF(ISNUMBER($F413),($F413-IF(ISNUMBER($AM413),$AM413,0))*(1-IF(ISNUMBER($J413),$J413,0)),"")</f>
        <v/>
      </c>
      <c r="O413" s="15" t="inlineStr">
        <is>
          <t>Strawberry Passion</t>
        </is>
      </c>
      <c r="P413" s="29" t="n">
        <v>0</v>
      </c>
      <c r="Q413" s="29" t="n">
        <v>15</v>
      </c>
      <c r="R413" s="15" t="inlineStr">
        <is>
          <t>Not listed</t>
        </is>
      </c>
      <c r="S413" s="29" t="n">
        <v>6</v>
      </c>
      <c r="T413" s="29" t="n">
        <v>45</v>
      </c>
      <c r="U413" s="15" t="inlineStr">
        <is>
          <t>Cane sugar + chicory inulin</t>
        </is>
      </c>
      <c r="V413" s="15" t="inlineStr">
        <is>
          <t>Prebiotics + probiotics, organic botanicals, gut health, low sugar</t>
        </is>
      </c>
      <c r="W413" s="32" t="n"/>
      <c r="X413" s="32" t="n"/>
      <c r="Y413" s="32" t="n"/>
      <c r="Z413" s="32" t="n"/>
      <c r="AA413" s="15" t="inlineStr">
        <is>
          <t>Low</t>
        </is>
      </c>
      <c r="AB413" s="15" t="inlineStr">
        <is>
          <t>Emerging female/AAPI-founded gut-health brand</t>
        </is>
      </c>
      <c r="AC413" s="15" t="inlineStr">
        <is>
          <t>Botanical gut-health soda with pre + probiotics</t>
        </is>
      </c>
      <c r="AD413" s="15" t="inlineStr">
        <is>
          <t>Both prebiotics and probiotics plus organic botanicals.</t>
        </is>
      </c>
      <c r="AE413" s="32" t="n"/>
      <c r="AF413" s="34">
        <f>IF(AND(ISNUMBER($P413),ISNUMBER($AL413),$AL413&lt;&gt;0),ROUND($P413/$AL413*100,1),"")</f>
        <v/>
      </c>
      <c r="AG413" s="35">
        <f>IF(AND(ISNUMBER($S413),ISNUMBER($AL413),$AL413&lt;&gt;0),ROUND($S413/$AL413*100,2),"")</f>
        <v/>
      </c>
      <c r="AH413" s="34">
        <f>IF(AND(ISNUMBER($Q413),ISNUMBER($AL413),$AL413&lt;&gt;0),ROUND($Q413/$AL413*100,1),"")</f>
        <v/>
      </c>
      <c r="AI413" s="29">
        <f>IF(ISNUMBER($S413),IF($S413&lt;=1,"Yes","No"),"n/a")</f>
        <v/>
      </c>
      <c r="AJ413" s="29">
        <f>IF(ISNUMBER($S413),ROUND(MAX(0,MIN(100,100-$S413*2.5-IF(ISNUMBER($T413),$T413,0)*0.12+IF($S413&lt;=1,12,0))),0),"")</f>
        <v/>
      </c>
      <c r="AK413" s="29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29" t="n">
        <v>355</v>
      </c>
      <c r="AM413" s="30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wildwonder</t>
        </is>
      </c>
      <c r="B414" s="15" t="inlineStr">
        <is>
          <t>wildwonder Sparkling Prebiotic+Probiotic | Strawberry Passion | 12-pack 355mL</t>
        </is>
      </c>
      <c r="C414" s="15" t="inlineStr">
        <is>
          <t>3) Functional beverage (still/sparkling)</t>
        </is>
      </c>
      <c r="D414" s="15" t="inlineStr">
        <is>
          <t>355 mL can</t>
        </is>
      </c>
      <c r="E414" s="29" t="n">
        <v>12</v>
      </c>
      <c r="F414" s="30" t="n"/>
      <c r="G414" s="31">
        <f>IF(AND(ISNUMBER($F414),ISNUMBER($E414),$E414&lt;&gt;0),$F414/$E414,"")</f>
        <v/>
      </c>
      <c r="H414" s="31">
        <f>IF(AND(ISNUMBER($F414),ISNUMBER($AL414),ISNUMBER($E414),($AL414*$E414)&lt;&gt;0),$F414/($AL414*$E414)*100,"")</f>
        <v/>
      </c>
      <c r="I414" s="32" t="n"/>
      <c r="J414" s="33" t="n"/>
      <c r="K414" s="31">
        <f>IF(AND(ISNUMBER($F414),ISNUMBER($J414)),$F414*(1-$J414),"")</f>
        <v/>
      </c>
      <c r="L414" s="32" t="n"/>
      <c r="M414" s="32" t="n"/>
      <c r="N414" s="31">
        <f>IF(ISNUMBER($F414),($F414-IF(ISNUMBER($AM414),$AM414,0))*(1-IF(ISNUMBER($J414),$J414,0)),"")</f>
        <v/>
      </c>
      <c r="O414" s="15" t="inlineStr">
        <is>
          <t>Strawberry Passion</t>
        </is>
      </c>
      <c r="P414" s="29" t="n">
        <v>0</v>
      </c>
      <c r="Q414" s="29" t="n">
        <v>15</v>
      </c>
      <c r="R414" s="15" t="inlineStr">
        <is>
          <t>Not listed</t>
        </is>
      </c>
      <c r="S414" s="29" t="n">
        <v>6</v>
      </c>
      <c r="T414" s="29" t="n">
        <v>45</v>
      </c>
      <c r="U414" s="15" t="inlineStr">
        <is>
          <t>Cane sugar + chicory inulin</t>
        </is>
      </c>
      <c r="V414" s="15" t="inlineStr">
        <is>
          <t>Prebiotics + probiotics, organic botanicals, gut health, low sugar</t>
        </is>
      </c>
      <c r="W414" s="32" t="n"/>
      <c r="X414" s="32" t="n"/>
      <c r="Y414" s="32" t="n"/>
      <c r="Z414" s="32" t="n"/>
      <c r="AA414" s="15" t="inlineStr">
        <is>
          <t>Low</t>
        </is>
      </c>
      <c r="AB414" s="15" t="inlineStr">
        <is>
          <t>Emerging female/AAPI-founded gut-health brand</t>
        </is>
      </c>
      <c r="AC414" s="15" t="inlineStr">
        <is>
          <t>Botanical gut-health soda with pre + probiotics</t>
        </is>
      </c>
      <c r="AD414" s="15" t="inlineStr">
        <is>
          <t>Both prebiotics and probiotics plus organic botanicals.</t>
        </is>
      </c>
      <c r="AE414" s="32" t="n"/>
      <c r="AF414" s="34">
        <f>IF(AND(ISNUMBER($P414),ISNUMBER($AL414),$AL414&lt;&gt;0),ROUND($P414/$AL414*100,1),"")</f>
        <v/>
      </c>
      <c r="AG414" s="35">
        <f>IF(AND(ISNUMBER($S414),ISNUMBER($AL414),$AL414&lt;&gt;0),ROUND($S414/$AL414*100,2),"")</f>
        <v/>
      </c>
      <c r="AH414" s="34">
        <f>IF(AND(ISNUMBER($Q414),ISNUMBER($AL414),$AL414&lt;&gt;0),ROUND($Q414/$AL414*100,1),"")</f>
        <v/>
      </c>
      <c r="AI414" s="29">
        <f>IF(ISNUMBER($S414),IF($S414&lt;=1,"Yes","No"),"n/a")</f>
        <v/>
      </c>
      <c r="AJ414" s="29">
        <f>IF(ISNUMBER($S414),ROUND(MAX(0,MIN(100,100-$S414*2.5-IF(ISNUMBER($T414),$T414,0)*0.12+IF($S414&lt;=1,12,0))),0),"")</f>
        <v/>
      </c>
      <c r="AK414" s="29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29" t="n">
        <v>355</v>
      </c>
      <c r="AM414" s="30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wildwonder</t>
        </is>
      </c>
      <c r="B415" s="15" t="inlineStr">
        <is>
          <t>wildwonder Sparkling Prebiotic+Probiotic | Strawberry Passion | 15-pack 355mL</t>
        </is>
      </c>
      <c r="C415" s="15" t="inlineStr">
        <is>
          <t>3) Functional beverage (still/sparkling)</t>
        </is>
      </c>
      <c r="D415" s="15" t="inlineStr">
        <is>
          <t>355 mL can</t>
        </is>
      </c>
      <c r="E415" s="29" t="n">
        <v>15</v>
      </c>
      <c r="F415" s="30" t="n"/>
      <c r="G415" s="31">
        <f>IF(AND(ISNUMBER($F415),ISNUMBER($E415),$E415&lt;&gt;0),$F415/$E415,"")</f>
        <v/>
      </c>
      <c r="H415" s="31">
        <f>IF(AND(ISNUMBER($F415),ISNUMBER($AL415),ISNUMBER($E415),($AL415*$E415)&lt;&gt;0),$F415/($AL415*$E415)*100,"")</f>
        <v/>
      </c>
      <c r="I415" s="32" t="n"/>
      <c r="J415" s="33" t="n"/>
      <c r="K415" s="31">
        <f>IF(AND(ISNUMBER($F415),ISNUMBER($J415)),$F415*(1-$J415),"")</f>
        <v/>
      </c>
      <c r="L415" s="32" t="n"/>
      <c r="M415" s="32" t="n"/>
      <c r="N415" s="31">
        <f>IF(ISNUMBER($F415),($F415-IF(ISNUMBER($AM415),$AM415,0))*(1-IF(ISNUMBER($J415),$J415,0)),"")</f>
        <v/>
      </c>
      <c r="O415" s="15" t="inlineStr">
        <is>
          <t>Strawberry Passion</t>
        </is>
      </c>
      <c r="P415" s="29" t="n">
        <v>0</v>
      </c>
      <c r="Q415" s="29" t="n">
        <v>15</v>
      </c>
      <c r="R415" s="15" t="inlineStr">
        <is>
          <t>Not listed</t>
        </is>
      </c>
      <c r="S415" s="29" t="n">
        <v>6</v>
      </c>
      <c r="T415" s="29" t="n">
        <v>45</v>
      </c>
      <c r="U415" s="15" t="inlineStr">
        <is>
          <t>Cane sugar + chicory inulin</t>
        </is>
      </c>
      <c r="V415" s="15" t="inlineStr">
        <is>
          <t>Prebiotics + probiotics, organic botanicals, gut health, low sugar</t>
        </is>
      </c>
      <c r="W415" s="32" t="n"/>
      <c r="X415" s="32" t="n"/>
      <c r="Y415" s="32" t="n"/>
      <c r="Z415" s="32" t="n"/>
      <c r="AA415" s="15" t="inlineStr">
        <is>
          <t>Low</t>
        </is>
      </c>
      <c r="AB415" s="15" t="inlineStr">
        <is>
          <t>Emerging female/AAPI-founded gut-health brand</t>
        </is>
      </c>
      <c r="AC415" s="15" t="inlineStr">
        <is>
          <t>Botanical gut-health soda with pre + probiotics</t>
        </is>
      </c>
      <c r="AD415" s="15" t="inlineStr">
        <is>
          <t>Both prebiotics and probiotics plus organic botanicals.</t>
        </is>
      </c>
      <c r="AE415" s="32" t="n"/>
      <c r="AF415" s="34">
        <f>IF(AND(ISNUMBER($P415),ISNUMBER($AL415),$AL415&lt;&gt;0),ROUND($P415/$AL415*100,1),"")</f>
        <v/>
      </c>
      <c r="AG415" s="35">
        <f>IF(AND(ISNUMBER($S415),ISNUMBER($AL415),$AL415&lt;&gt;0),ROUND($S415/$AL415*100,2),"")</f>
        <v/>
      </c>
      <c r="AH415" s="34">
        <f>IF(AND(ISNUMBER($Q415),ISNUMBER($AL415),$AL415&lt;&gt;0),ROUND($Q415/$AL415*100,1),"")</f>
        <v/>
      </c>
      <c r="AI415" s="29">
        <f>IF(ISNUMBER($S415),IF($S415&lt;=1,"Yes","No"),"n/a")</f>
        <v/>
      </c>
      <c r="AJ415" s="29">
        <f>IF(ISNUMBER($S415),ROUND(MAX(0,MIN(100,100-$S415*2.5-IF(ISNUMBER($T415),$T415,0)*0.12+IF($S415&lt;=1,12,0))),0),"")</f>
        <v/>
      </c>
      <c r="AK415" s="29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29" t="n">
        <v>355</v>
      </c>
      <c r="AM415" s="30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wildwonder</t>
        </is>
      </c>
      <c r="B416" s="15" t="inlineStr">
        <is>
          <t>wildwonder Sparkling Prebiotic+Probiotic | Strawberry Passion | 18-pack 355mL</t>
        </is>
      </c>
      <c r="C416" s="15" t="inlineStr">
        <is>
          <t>3) Functional beverage (still/sparkling)</t>
        </is>
      </c>
      <c r="D416" s="15" t="inlineStr">
        <is>
          <t>355 mL can</t>
        </is>
      </c>
      <c r="E416" s="29" t="n">
        <v>18</v>
      </c>
      <c r="F416" s="30" t="n"/>
      <c r="G416" s="31">
        <f>IF(AND(ISNUMBER($F416),ISNUMBER($E416),$E416&lt;&gt;0),$F416/$E416,"")</f>
        <v/>
      </c>
      <c r="H416" s="31">
        <f>IF(AND(ISNUMBER($F416),ISNUMBER($AL416),ISNUMBER($E416),($AL416*$E416)&lt;&gt;0),$F416/($AL416*$E416)*100,"")</f>
        <v/>
      </c>
      <c r="I416" s="32" t="n"/>
      <c r="J416" s="33" t="n"/>
      <c r="K416" s="31">
        <f>IF(AND(ISNUMBER($F416),ISNUMBER($J416)),$F416*(1-$J416),"")</f>
        <v/>
      </c>
      <c r="L416" s="32" t="n"/>
      <c r="M416" s="32" t="n"/>
      <c r="N416" s="31">
        <f>IF(ISNUMBER($F416),($F416-IF(ISNUMBER($AM416),$AM416,0))*(1-IF(ISNUMBER($J416),$J416,0)),"")</f>
        <v/>
      </c>
      <c r="O416" s="15" t="inlineStr">
        <is>
          <t>Strawberry Passion</t>
        </is>
      </c>
      <c r="P416" s="29" t="n">
        <v>0</v>
      </c>
      <c r="Q416" s="29" t="n">
        <v>15</v>
      </c>
      <c r="R416" s="15" t="inlineStr">
        <is>
          <t>Not listed</t>
        </is>
      </c>
      <c r="S416" s="29" t="n">
        <v>6</v>
      </c>
      <c r="T416" s="29" t="n">
        <v>45</v>
      </c>
      <c r="U416" s="15" t="inlineStr">
        <is>
          <t>Cane sugar + chicory inulin</t>
        </is>
      </c>
      <c r="V416" s="15" t="inlineStr">
        <is>
          <t>Prebiotics + probiotics, organic botanicals, gut health, low sugar</t>
        </is>
      </c>
      <c r="W416" s="32" t="n"/>
      <c r="X416" s="32" t="n"/>
      <c r="Y416" s="32" t="n"/>
      <c r="Z416" s="32" t="n"/>
      <c r="AA416" s="15" t="inlineStr">
        <is>
          <t>Low</t>
        </is>
      </c>
      <c r="AB416" s="15" t="inlineStr">
        <is>
          <t>Emerging female/AAPI-founded gut-health brand</t>
        </is>
      </c>
      <c r="AC416" s="15" t="inlineStr">
        <is>
          <t>Botanical gut-health soda with pre + probiotics</t>
        </is>
      </c>
      <c r="AD416" s="15" t="inlineStr">
        <is>
          <t>Both prebiotics and probiotics plus organic botanicals.</t>
        </is>
      </c>
      <c r="AE416" s="32" t="n"/>
      <c r="AF416" s="34">
        <f>IF(AND(ISNUMBER($P416),ISNUMBER($AL416),$AL416&lt;&gt;0),ROUND($P416/$AL416*100,1),"")</f>
        <v/>
      </c>
      <c r="AG416" s="35">
        <f>IF(AND(ISNUMBER($S416),ISNUMBER($AL416),$AL416&lt;&gt;0),ROUND($S416/$AL416*100,2),"")</f>
        <v/>
      </c>
      <c r="AH416" s="34">
        <f>IF(AND(ISNUMBER($Q416),ISNUMBER($AL416),$AL416&lt;&gt;0),ROUND($Q416/$AL416*100,1),"")</f>
        <v/>
      </c>
      <c r="AI416" s="29">
        <f>IF(ISNUMBER($S416),IF($S416&lt;=1,"Yes","No"),"n/a")</f>
        <v/>
      </c>
      <c r="AJ416" s="29">
        <f>IF(ISNUMBER($S416),ROUND(MAX(0,MIN(100,100-$S416*2.5-IF(ISNUMBER($T416),$T416,0)*0.12+IF($S416&lt;=1,12,0))),0),"")</f>
        <v/>
      </c>
      <c r="AK416" s="29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29" t="n">
        <v>355</v>
      </c>
      <c r="AM416" s="30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wildwonder</t>
        </is>
      </c>
      <c r="B417" s="15" t="inlineStr">
        <is>
          <t>wildwonder Sparkling Prebiotic+Probiotic | Strawberry Passion | 24-pack 355mL</t>
        </is>
      </c>
      <c r="C417" s="15" t="inlineStr">
        <is>
          <t>3) Functional beverage (still/sparkling)</t>
        </is>
      </c>
      <c r="D417" s="15" t="inlineStr">
        <is>
          <t>355 mL can</t>
        </is>
      </c>
      <c r="E417" s="29" t="n">
        <v>24</v>
      </c>
      <c r="F417" s="30" t="n"/>
      <c r="G417" s="31">
        <f>IF(AND(ISNUMBER($F417),ISNUMBER($E417),$E417&lt;&gt;0),$F417/$E417,"")</f>
        <v/>
      </c>
      <c r="H417" s="31">
        <f>IF(AND(ISNUMBER($F417),ISNUMBER($AL417),ISNUMBER($E417),($AL417*$E417)&lt;&gt;0),$F417/($AL417*$E417)*100,"")</f>
        <v/>
      </c>
      <c r="I417" s="32" t="n"/>
      <c r="J417" s="33" t="n"/>
      <c r="K417" s="31">
        <f>IF(AND(ISNUMBER($F417),ISNUMBER($J417)),$F417*(1-$J417),"")</f>
        <v/>
      </c>
      <c r="L417" s="32" t="n"/>
      <c r="M417" s="32" t="n"/>
      <c r="N417" s="31">
        <f>IF(ISNUMBER($F417),($F417-IF(ISNUMBER($AM417),$AM417,0))*(1-IF(ISNUMBER($J417),$J417,0)),"")</f>
        <v/>
      </c>
      <c r="O417" s="15" t="inlineStr">
        <is>
          <t>Strawberry Passion</t>
        </is>
      </c>
      <c r="P417" s="29" t="n">
        <v>0</v>
      </c>
      <c r="Q417" s="29" t="n">
        <v>15</v>
      </c>
      <c r="R417" s="15" t="inlineStr">
        <is>
          <t>Not listed</t>
        </is>
      </c>
      <c r="S417" s="29" t="n">
        <v>6</v>
      </c>
      <c r="T417" s="29" t="n">
        <v>45</v>
      </c>
      <c r="U417" s="15" t="inlineStr">
        <is>
          <t>Cane sugar + chicory inulin</t>
        </is>
      </c>
      <c r="V417" s="15" t="inlineStr">
        <is>
          <t>Prebiotics + probiotics, organic botanicals, gut health, low sugar</t>
        </is>
      </c>
      <c r="W417" s="32" t="n"/>
      <c r="X417" s="32" t="n"/>
      <c r="Y417" s="32" t="n"/>
      <c r="Z417" s="32" t="n"/>
      <c r="AA417" s="15" t="inlineStr">
        <is>
          <t>Low</t>
        </is>
      </c>
      <c r="AB417" s="15" t="inlineStr">
        <is>
          <t>Emerging female/AAPI-founded gut-health brand</t>
        </is>
      </c>
      <c r="AC417" s="15" t="inlineStr">
        <is>
          <t>Botanical gut-health soda with pre + probiotics</t>
        </is>
      </c>
      <c r="AD417" s="15" t="inlineStr">
        <is>
          <t>Both prebiotics and probiotics plus organic botanicals.</t>
        </is>
      </c>
      <c r="AE417" s="32" t="n"/>
      <c r="AF417" s="34">
        <f>IF(AND(ISNUMBER($P417),ISNUMBER($AL417),$AL417&lt;&gt;0),ROUND($P417/$AL417*100,1),"")</f>
        <v/>
      </c>
      <c r="AG417" s="35">
        <f>IF(AND(ISNUMBER($S417),ISNUMBER($AL417),$AL417&lt;&gt;0),ROUND($S417/$AL417*100,2),"")</f>
        <v/>
      </c>
      <c r="AH417" s="34">
        <f>IF(AND(ISNUMBER($Q417),ISNUMBER($AL417),$AL417&lt;&gt;0),ROUND($Q417/$AL417*100,1),"")</f>
        <v/>
      </c>
      <c r="AI417" s="29">
        <f>IF(ISNUMBER($S417),IF($S417&lt;=1,"Yes","No"),"n/a")</f>
        <v/>
      </c>
      <c r="AJ417" s="29">
        <f>IF(ISNUMBER($S417),ROUND(MAX(0,MIN(100,100-$S417*2.5-IF(ISNUMBER($T417),$T417,0)*0.12+IF($S417&lt;=1,12,0))),0),"")</f>
        <v/>
      </c>
      <c r="AK417" s="29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29" t="n">
        <v>355</v>
      </c>
      <c r="AM417" s="30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wildwonder</t>
        </is>
      </c>
      <c r="B418" s="15" t="inlineStr">
        <is>
          <t>wildwonder Sparkling Prebiotic+Probiotic | Peach Ginger | single 355mL</t>
        </is>
      </c>
      <c r="C418" s="15" t="inlineStr">
        <is>
          <t>3) Functional beverage (still/sparkling)</t>
        </is>
      </c>
      <c r="D418" s="15" t="inlineStr">
        <is>
          <t>355 mL can</t>
        </is>
      </c>
      <c r="E418" s="29" t="n">
        <v>1</v>
      </c>
      <c r="F418" s="30" t="n"/>
      <c r="G418" s="31">
        <f>IF(AND(ISNUMBER($F418),ISNUMBER($E418),$E418&lt;&gt;0),$F418/$E418,"")</f>
        <v/>
      </c>
      <c r="H418" s="31">
        <f>IF(AND(ISNUMBER($F418),ISNUMBER($AL418),ISNUMBER($E418),($AL418*$E418)&lt;&gt;0),$F418/($AL418*$E418)*100,"")</f>
        <v/>
      </c>
      <c r="I418" s="32" t="n"/>
      <c r="J418" s="33" t="n"/>
      <c r="K418" s="31">
        <f>IF(AND(ISNUMBER($F418),ISNUMBER($J418)),$F418*(1-$J418),"")</f>
        <v/>
      </c>
      <c r="L418" s="32" t="n"/>
      <c r="M418" s="32" t="n"/>
      <c r="N418" s="31">
        <f>IF(ISNUMBER($F418),($F418-IF(ISNUMBER($AM418),$AM418,0))*(1-IF(ISNUMBER($J418),$J418,0)),"")</f>
        <v/>
      </c>
      <c r="O418" s="15" t="inlineStr">
        <is>
          <t>Peach Ginger</t>
        </is>
      </c>
      <c r="P418" s="29" t="n">
        <v>0</v>
      </c>
      <c r="Q418" s="29" t="n">
        <v>15</v>
      </c>
      <c r="R418" s="15" t="inlineStr">
        <is>
          <t>Not listed</t>
        </is>
      </c>
      <c r="S418" s="29" t="n">
        <v>6</v>
      </c>
      <c r="T418" s="29" t="n">
        <v>45</v>
      </c>
      <c r="U418" s="15" t="inlineStr">
        <is>
          <t>Cane sugar + chicory inulin</t>
        </is>
      </c>
      <c r="V418" s="15" t="inlineStr">
        <is>
          <t>Prebiotics + probiotics, organic botanicals, gut health, low sugar</t>
        </is>
      </c>
      <c r="W418" s="32" t="n"/>
      <c r="X418" s="32" t="n"/>
      <c r="Y418" s="32" t="n"/>
      <c r="Z418" s="32" t="n"/>
      <c r="AA418" s="15" t="inlineStr">
        <is>
          <t>Low</t>
        </is>
      </c>
      <c r="AB418" s="15" t="inlineStr">
        <is>
          <t>Emerging female/AAPI-founded gut-health brand</t>
        </is>
      </c>
      <c r="AC418" s="15" t="inlineStr">
        <is>
          <t>Botanical gut-health soda with pre + probiotics</t>
        </is>
      </c>
      <c r="AD418" s="15" t="inlineStr">
        <is>
          <t>Both prebiotics and probiotics plus organic botanicals.</t>
        </is>
      </c>
      <c r="AE418" s="32" t="n"/>
      <c r="AF418" s="34">
        <f>IF(AND(ISNUMBER($P418),ISNUMBER($AL418),$AL418&lt;&gt;0),ROUND($P418/$AL418*100,1),"")</f>
        <v/>
      </c>
      <c r="AG418" s="35">
        <f>IF(AND(ISNUMBER($S418),ISNUMBER($AL418),$AL418&lt;&gt;0),ROUND($S418/$AL418*100,2),"")</f>
        <v/>
      </c>
      <c r="AH418" s="34">
        <f>IF(AND(ISNUMBER($Q418),ISNUMBER($AL418),$AL418&lt;&gt;0),ROUND($Q418/$AL418*100,1),"")</f>
        <v/>
      </c>
      <c r="AI418" s="29">
        <f>IF(ISNUMBER($S418),IF($S418&lt;=1,"Yes","No"),"n/a")</f>
        <v/>
      </c>
      <c r="AJ418" s="29">
        <f>IF(ISNUMBER($S418),ROUND(MAX(0,MIN(100,100-$S418*2.5-IF(ISNUMBER($T418),$T418,0)*0.12+IF($S418&lt;=1,12,0))),0),"")</f>
        <v/>
      </c>
      <c r="AK418" s="29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29" t="n">
        <v>355</v>
      </c>
      <c r="AM418" s="30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wildwonder</t>
        </is>
      </c>
      <c r="B419" s="15" t="inlineStr">
        <is>
          <t>wildwonder Sparkling Prebiotic+Probiotic | Peach Ginger | 8-pack 355mL</t>
        </is>
      </c>
      <c r="C419" s="15" t="inlineStr">
        <is>
          <t>3) Functional beverage (still/sparkling)</t>
        </is>
      </c>
      <c r="D419" s="15" t="inlineStr">
        <is>
          <t>355 mL can</t>
        </is>
      </c>
      <c r="E419" s="29" t="n">
        <v>8</v>
      </c>
      <c r="F419" s="30" t="n"/>
      <c r="G419" s="31">
        <f>IF(AND(ISNUMBER($F419),ISNUMBER($E419),$E419&lt;&gt;0),$F419/$E419,"")</f>
        <v/>
      </c>
      <c r="H419" s="31">
        <f>IF(AND(ISNUMBER($F419),ISNUMBER($AL419),ISNUMBER($E419),($AL419*$E419)&lt;&gt;0),$F419/($AL419*$E419)*100,"")</f>
        <v/>
      </c>
      <c r="I419" s="32" t="n"/>
      <c r="J419" s="33" t="n"/>
      <c r="K419" s="31">
        <f>IF(AND(ISNUMBER($F419),ISNUMBER($J419)),$F419*(1-$J419),"")</f>
        <v/>
      </c>
      <c r="L419" s="32" t="n"/>
      <c r="M419" s="32" t="n"/>
      <c r="N419" s="31">
        <f>IF(ISNUMBER($F419),($F419-IF(ISNUMBER($AM419),$AM419,0))*(1-IF(ISNUMBER($J419),$J419,0)),"")</f>
        <v/>
      </c>
      <c r="O419" s="15" t="inlineStr">
        <is>
          <t>Peach Ginger</t>
        </is>
      </c>
      <c r="P419" s="29" t="n">
        <v>0</v>
      </c>
      <c r="Q419" s="29" t="n">
        <v>15</v>
      </c>
      <c r="R419" s="15" t="inlineStr">
        <is>
          <t>Not listed</t>
        </is>
      </c>
      <c r="S419" s="29" t="n">
        <v>6</v>
      </c>
      <c r="T419" s="29" t="n">
        <v>45</v>
      </c>
      <c r="U419" s="15" t="inlineStr">
        <is>
          <t>Cane sugar + chicory inulin</t>
        </is>
      </c>
      <c r="V419" s="15" t="inlineStr">
        <is>
          <t>Prebiotics + probiotics, organic botanicals, gut health, low sugar</t>
        </is>
      </c>
      <c r="W419" s="32" t="n"/>
      <c r="X419" s="32" t="n"/>
      <c r="Y419" s="32" t="n"/>
      <c r="Z419" s="32" t="n"/>
      <c r="AA419" s="15" t="inlineStr">
        <is>
          <t>Low</t>
        </is>
      </c>
      <c r="AB419" s="15" t="inlineStr">
        <is>
          <t>Emerging female/AAPI-founded gut-health brand</t>
        </is>
      </c>
      <c r="AC419" s="15" t="inlineStr">
        <is>
          <t>Botanical gut-health soda with pre + probiotics</t>
        </is>
      </c>
      <c r="AD419" s="15" t="inlineStr">
        <is>
          <t>Both prebiotics and probiotics plus organic botanicals.</t>
        </is>
      </c>
      <c r="AE419" s="32" t="n"/>
      <c r="AF419" s="34">
        <f>IF(AND(ISNUMBER($P419),ISNUMBER($AL419),$AL419&lt;&gt;0),ROUND($P419/$AL419*100,1),"")</f>
        <v/>
      </c>
      <c r="AG419" s="35">
        <f>IF(AND(ISNUMBER($S419),ISNUMBER($AL419),$AL419&lt;&gt;0),ROUND($S419/$AL419*100,2),"")</f>
        <v/>
      </c>
      <c r="AH419" s="34">
        <f>IF(AND(ISNUMBER($Q419),ISNUMBER($AL419),$AL419&lt;&gt;0),ROUND($Q419/$AL419*100,1),"")</f>
        <v/>
      </c>
      <c r="AI419" s="29">
        <f>IF(ISNUMBER($S419),IF($S419&lt;=1,"Yes","No"),"n/a")</f>
        <v/>
      </c>
      <c r="AJ419" s="29">
        <f>IF(ISNUMBER($S419),ROUND(MAX(0,MIN(100,100-$S419*2.5-IF(ISNUMBER($T419),$T419,0)*0.12+IF($S419&lt;=1,12,0))),0),"")</f>
        <v/>
      </c>
      <c r="AK419" s="29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29" t="n">
        <v>355</v>
      </c>
      <c r="AM419" s="30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wildwonder</t>
        </is>
      </c>
      <c r="B420" s="15" t="inlineStr">
        <is>
          <t>wildwonder Sparkling Prebiotic+Probiotic | Peach Ginger | 12-pack 355mL</t>
        </is>
      </c>
      <c r="C420" s="15" t="inlineStr">
        <is>
          <t>3) Functional beverage (still/sparkling)</t>
        </is>
      </c>
      <c r="D420" s="15" t="inlineStr">
        <is>
          <t>355 mL can</t>
        </is>
      </c>
      <c r="E420" s="29" t="n">
        <v>12</v>
      </c>
      <c r="F420" s="30" t="n"/>
      <c r="G420" s="31">
        <f>IF(AND(ISNUMBER($F420),ISNUMBER($E420),$E420&lt;&gt;0),$F420/$E420,"")</f>
        <v/>
      </c>
      <c r="H420" s="31">
        <f>IF(AND(ISNUMBER($F420),ISNUMBER($AL420),ISNUMBER($E420),($AL420*$E420)&lt;&gt;0),$F420/($AL420*$E420)*100,"")</f>
        <v/>
      </c>
      <c r="I420" s="32" t="n"/>
      <c r="J420" s="33" t="n"/>
      <c r="K420" s="31">
        <f>IF(AND(ISNUMBER($F420),ISNUMBER($J420)),$F420*(1-$J420),"")</f>
        <v/>
      </c>
      <c r="L420" s="32" t="n"/>
      <c r="M420" s="32" t="n"/>
      <c r="N420" s="31">
        <f>IF(ISNUMBER($F420),($F420-IF(ISNUMBER($AM420),$AM420,0))*(1-IF(ISNUMBER($J420),$J420,0)),"")</f>
        <v/>
      </c>
      <c r="O420" s="15" t="inlineStr">
        <is>
          <t>Peach Ginger</t>
        </is>
      </c>
      <c r="P420" s="29" t="n">
        <v>0</v>
      </c>
      <c r="Q420" s="29" t="n">
        <v>15</v>
      </c>
      <c r="R420" s="15" t="inlineStr">
        <is>
          <t>Not listed</t>
        </is>
      </c>
      <c r="S420" s="29" t="n">
        <v>6</v>
      </c>
      <c r="T420" s="29" t="n">
        <v>45</v>
      </c>
      <c r="U420" s="15" t="inlineStr">
        <is>
          <t>Cane sugar + chicory inulin</t>
        </is>
      </c>
      <c r="V420" s="15" t="inlineStr">
        <is>
          <t>Prebiotics + probiotics, organic botanicals, gut health, low sugar</t>
        </is>
      </c>
      <c r="W420" s="32" t="n"/>
      <c r="X420" s="32" t="n"/>
      <c r="Y420" s="32" t="n"/>
      <c r="Z420" s="32" t="n"/>
      <c r="AA420" s="15" t="inlineStr">
        <is>
          <t>Low</t>
        </is>
      </c>
      <c r="AB420" s="15" t="inlineStr">
        <is>
          <t>Emerging female/AAPI-founded gut-health brand</t>
        </is>
      </c>
      <c r="AC420" s="15" t="inlineStr">
        <is>
          <t>Botanical gut-health soda with pre + probiotics</t>
        </is>
      </c>
      <c r="AD420" s="15" t="inlineStr">
        <is>
          <t>Both prebiotics and probiotics plus organic botanicals.</t>
        </is>
      </c>
      <c r="AE420" s="32" t="n"/>
      <c r="AF420" s="34">
        <f>IF(AND(ISNUMBER($P420),ISNUMBER($AL420),$AL420&lt;&gt;0),ROUND($P420/$AL420*100,1),"")</f>
        <v/>
      </c>
      <c r="AG420" s="35">
        <f>IF(AND(ISNUMBER($S420),ISNUMBER($AL420),$AL420&lt;&gt;0),ROUND($S420/$AL420*100,2),"")</f>
        <v/>
      </c>
      <c r="AH420" s="34">
        <f>IF(AND(ISNUMBER($Q420),ISNUMBER($AL420),$AL420&lt;&gt;0),ROUND($Q420/$AL420*100,1),"")</f>
        <v/>
      </c>
      <c r="AI420" s="29">
        <f>IF(ISNUMBER($S420),IF($S420&lt;=1,"Yes","No"),"n/a")</f>
        <v/>
      </c>
      <c r="AJ420" s="29">
        <f>IF(ISNUMBER($S420),ROUND(MAX(0,MIN(100,100-$S420*2.5-IF(ISNUMBER($T420),$T420,0)*0.12+IF($S420&lt;=1,12,0))),0),"")</f>
        <v/>
      </c>
      <c r="AK420" s="29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29" t="n">
        <v>355</v>
      </c>
      <c r="AM420" s="30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wildwonder</t>
        </is>
      </c>
      <c r="B421" s="15" t="inlineStr">
        <is>
          <t>wildwonder Sparkling Prebiotic+Probiotic | Peach Ginger | 15-pack 355mL</t>
        </is>
      </c>
      <c r="C421" s="15" t="inlineStr">
        <is>
          <t>3) Functional beverage (still/sparkling)</t>
        </is>
      </c>
      <c r="D421" s="15" t="inlineStr">
        <is>
          <t>355 mL can</t>
        </is>
      </c>
      <c r="E421" s="29" t="n">
        <v>15</v>
      </c>
      <c r="F421" s="30" t="n"/>
      <c r="G421" s="31">
        <f>IF(AND(ISNUMBER($F421),ISNUMBER($E421),$E421&lt;&gt;0),$F421/$E421,"")</f>
        <v/>
      </c>
      <c r="H421" s="31">
        <f>IF(AND(ISNUMBER($F421),ISNUMBER($AL421),ISNUMBER($E421),($AL421*$E421)&lt;&gt;0),$F421/($AL421*$E421)*100,"")</f>
        <v/>
      </c>
      <c r="I421" s="32" t="n"/>
      <c r="J421" s="33" t="n"/>
      <c r="K421" s="31">
        <f>IF(AND(ISNUMBER($F421),ISNUMBER($J421)),$F421*(1-$J421),"")</f>
        <v/>
      </c>
      <c r="L421" s="32" t="n"/>
      <c r="M421" s="32" t="n"/>
      <c r="N421" s="31">
        <f>IF(ISNUMBER($F421),($F421-IF(ISNUMBER($AM421),$AM421,0))*(1-IF(ISNUMBER($J421),$J421,0)),"")</f>
        <v/>
      </c>
      <c r="O421" s="15" t="inlineStr">
        <is>
          <t>Peach Ginger</t>
        </is>
      </c>
      <c r="P421" s="29" t="n">
        <v>0</v>
      </c>
      <c r="Q421" s="29" t="n">
        <v>15</v>
      </c>
      <c r="R421" s="15" t="inlineStr">
        <is>
          <t>Not listed</t>
        </is>
      </c>
      <c r="S421" s="29" t="n">
        <v>6</v>
      </c>
      <c r="T421" s="29" t="n">
        <v>45</v>
      </c>
      <c r="U421" s="15" t="inlineStr">
        <is>
          <t>Cane sugar + chicory inulin</t>
        </is>
      </c>
      <c r="V421" s="15" t="inlineStr">
        <is>
          <t>Prebiotics + probiotics, organic botanicals, gut health, low sugar</t>
        </is>
      </c>
      <c r="W421" s="32" t="n"/>
      <c r="X421" s="32" t="n"/>
      <c r="Y421" s="32" t="n"/>
      <c r="Z421" s="32" t="n"/>
      <c r="AA421" s="15" t="inlineStr">
        <is>
          <t>Low</t>
        </is>
      </c>
      <c r="AB421" s="15" t="inlineStr">
        <is>
          <t>Emerging female/AAPI-founded gut-health brand</t>
        </is>
      </c>
      <c r="AC421" s="15" t="inlineStr">
        <is>
          <t>Botanical gut-health soda with pre + probiotics</t>
        </is>
      </c>
      <c r="AD421" s="15" t="inlineStr">
        <is>
          <t>Both prebiotics and probiotics plus organic botanicals.</t>
        </is>
      </c>
      <c r="AE421" s="32" t="n"/>
      <c r="AF421" s="34">
        <f>IF(AND(ISNUMBER($P421),ISNUMBER($AL421),$AL421&lt;&gt;0),ROUND($P421/$AL421*100,1),"")</f>
        <v/>
      </c>
      <c r="AG421" s="35">
        <f>IF(AND(ISNUMBER($S421),ISNUMBER($AL421),$AL421&lt;&gt;0),ROUND($S421/$AL421*100,2),"")</f>
        <v/>
      </c>
      <c r="AH421" s="34">
        <f>IF(AND(ISNUMBER($Q421),ISNUMBER($AL421),$AL421&lt;&gt;0),ROUND($Q421/$AL421*100,1),"")</f>
        <v/>
      </c>
      <c r="AI421" s="29">
        <f>IF(ISNUMBER($S421),IF($S421&lt;=1,"Yes","No"),"n/a")</f>
        <v/>
      </c>
      <c r="AJ421" s="29">
        <f>IF(ISNUMBER($S421),ROUND(MAX(0,MIN(100,100-$S421*2.5-IF(ISNUMBER($T421),$T421,0)*0.12+IF($S421&lt;=1,12,0))),0),"")</f>
        <v/>
      </c>
      <c r="AK421" s="29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29" t="n">
        <v>355</v>
      </c>
      <c r="AM421" s="30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wildwonder</t>
        </is>
      </c>
      <c r="B422" s="15" t="inlineStr">
        <is>
          <t>wildwonder Sparkling Prebiotic+Probiotic | Peach Ginger | 18-pack 355mL</t>
        </is>
      </c>
      <c r="C422" s="15" t="inlineStr">
        <is>
          <t>3) Functional beverage (still/sparkling)</t>
        </is>
      </c>
      <c r="D422" s="15" t="inlineStr">
        <is>
          <t>355 mL can</t>
        </is>
      </c>
      <c r="E422" s="29" t="n">
        <v>18</v>
      </c>
      <c r="F422" s="30" t="n"/>
      <c r="G422" s="31">
        <f>IF(AND(ISNUMBER($F422),ISNUMBER($E422),$E422&lt;&gt;0),$F422/$E422,"")</f>
        <v/>
      </c>
      <c r="H422" s="31">
        <f>IF(AND(ISNUMBER($F422),ISNUMBER($AL422),ISNUMBER($E422),($AL422*$E422)&lt;&gt;0),$F422/($AL422*$E422)*100,"")</f>
        <v/>
      </c>
      <c r="I422" s="32" t="n"/>
      <c r="J422" s="33" t="n"/>
      <c r="K422" s="31">
        <f>IF(AND(ISNUMBER($F422),ISNUMBER($J422)),$F422*(1-$J422),"")</f>
        <v/>
      </c>
      <c r="L422" s="32" t="n"/>
      <c r="M422" s="32" t="n"/>
      <c r="N422" s="31">
        <f>IF(ISNUMBER($F422),($F422-IF(ISNUMBER($AM422),$AM422,0))*(1-IF(ISNUMBER($J422),$J422,0)),"")</f>
        <v/>
      </c>
      <c r="O422" s="15" t="inlineStr">
        <is>
          <t>Peach Ginger</t>
        </is>
      </c>
      <c r="P422" s="29" t="n">
        <v>0</v>
      </c>
      <c r="Q422" s="29" t="n">
        <v>15</v>
      </c>
      <c r="R422" s="15" t="inlineStr">
        <is>
          <t>Not listed</t>
        </is>
      </c>
      <c r="S422" s="29" t="n">
        <v>6</v>
      </c>
      <c r="T422" s="29" t="n">
        <v>45</v>
      </c>
      <c r="U422" s="15" t="inlineStr">
        <is>
          <t>Cane sugar + chicory inulin</t>
        </is>
      </c>
      <c r="V422" s="15" t="inlineStr">
        <is>
          <t>Prebiotics + probiotics, organic botanicals, gut health, low sugar</t>
        </is>
      </c>
      <c r="W422" s="32" t="n"/>
      <c r="X422" s="32" t="n"/>
      <c r="Y422" s="32" t="n"/>
      <c r="Z422" s="32" t="n"/>
      <c r="AA422" s="15" t="inlineStr">
        <is>
          <t>Low</t>
        </is>
      </c>
      <c r="AB422" s="15" t="inlineStr">
        <is>
          <t>Emerging female/AAPI-founded gut-health brand</t>
        </is>
      </c>
      <c r="AC422" s="15" t="inlineStr">
        <is>
          <t>Botanical gut-health soda with pre + probiotics</t>
        </is>
      </c>
      <c r="AD422" s="15" t="inlineStr">
        <is>
          <t>Both prebiotics and probiotics plus organic botanicals.</t>
        </is>
      </c>
      <c r="AE422" s="32" t="n"/>
      <c r="AF422" s="34">
        <f>IF(AND(ISNUMBER($P422),ISNUMBER($AL422),$AL422&lt;&gt;0),ROUND($P422/$AL422*100,1),"")</f>
        <v/>
      </c>
      <c r="AG422" s="35">
        <f>IF(AND(ISNUMBER($S422),ISNUMBER($AL422),$AL422&lt;&gt;0),ROUND($S422/$AL422*100,2),"")</f>
        <v/>
      </c>
      <c r="AH422" s="34">
        <f>IF(AND(ISNUMBER($Q422),ISNUMBER($AL422),$AL422&lt;&gt;0),ROUND($Q422/$AL422*100,1),"")</f>
        <v/>
      </c>
      <c r="AI422" s="29">
        <f>IF(ISNUMBER($S422),IF($S422&lt;=1,"Yes","No"),"n/a")</f>
        <v/>
      </c>
      <c r="AJ422" s="29">
        <f>IF(ISNUMBER($S422),ROUND(MAX(0,MIN(100,100-$S422*2.5-IF(ISNUMBER($T422),$T422,0)*0.12+IF($S422&lt;=1,12,0))),0),"")</f>
        <v/>
      </c>
      <c r="AK422" s="29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29" t="n">
        <v>355</v>
      </c>
      <c r="AM422" s="30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wildwonder</t>
        </is>
      </c>
      <c r="B423" s="15" t="inlineStr">
        <is>
          <t>wildwonder Sparkling Prebiotic+Probiotic | Peach Ginger | 24-pack 355mL</t>
        </is>
      </c>
      <c r="C423" s="15" t="inlineStr">
        <is>
          <t>3) Functional beverage (still/sparkling)</t>
        </is>
      </c>
      <c r="D423" s="15" t="inlineStr">
        <is>
          <t>355 mL can</t>
        </is>
      </c>
      <c r="E423" s="29" t="n">
        <v>24</v>
      </c>
      <c r="F423" s="30" t="n"/>
      <c r="G423" s="31">
        <f>IF(AND(ISNUMBER($F423),ISNUMBER($E423),$E423&lt;&gt;0),$F423/$E423,"")</f>
        <v/>
      </c>
      <c r="H423" s="31">
        <f>IF(AND(ISNUMBER($F423),ISNUMBER($AL423),ISNUMBER($E423),($AL423*$E423)&lt;&gt;0),$F423/($AL423*$E423)*100,"")</f>
        <v/>
      </c>
      <c r="I423" s="32" t="n"/>
      <c r="J423" s="33" t="n"/>
      <c r="K423" s="31">
        <f>IF(AND(ISNUMBER($F423),ISNUMBER($J423)),$F423*(1-$J423),"")</f>
        <v/>
      </c>
      <c r="L423" s="32" t="n"/>
      <c r="M423" s="32" t="n"/>
      <c r="N423" s="31">
        <f>IF(ISNUMBER($F423),($F423-IF(ISNUMBER($AM423),$AM423,0))*(1-IF(ISNUMBER($J423),$J423,0)),"")</f>
        <v/>
      </c>
      <c r="O423" s="15" t="inlineStr">
        <is>
          <t>Peach Ginger</t>
        </is>
      </c>
      <c r="P423" s="29" t="n">
        <v>0</v>
      </c>
      <c r="Q423" s="29" t="n">
        <v>15</v>
      </c>
      <c r="R423" s="15" t="inlineStr">
        <is>
          <t>Not listed</t>
        </is>
      </c>
      <c r="S423" s="29" t="n">
        <v>6</v>
      </c>
      <c r="T423" s="29" t="n">
        <v>45</v>
      </c>
      <c r="U423" s="15" t="inlineStr">
        <is>
          <t>Cane sugar + chicory inulin</t>
        </is>
      </c>
      <c r="V423" s="15" t="inlineStr">
        <is>
          <t>Prebiotics + probiotics, organic botanicals, gut health, low sugar</t>
        </is>
      </c>
      <c r="W423" s="32" t="n"/>
      <c r="X423" s="32" t="n"/>
      <c r="Y423" s="32" t="n"/>
      <c r="Z423" s="32" t="n"/>
      <c r="AA423" s="15" t="inlineStr">
        <is>
          <t>Low</t>
        </is>
      </c>
      <c r="AB423" s="15" t="inlineStr">
        <is>
          <t>Emerging female/AAPI-founded gut-health brand</t>
        </is>
      </c>
      <c r="AC423" s="15" t="inlineStr">
        <is>
          <t>Botanical gut-health soda with pre + probiotics</t>
        </is>
      </c>
      <c r="AD423" s="15" t="inlineStr">
        <is>
          <t>Both prebiotics and probiotics plus organic botanicals.</t>
        </is>
      </c>
      <c r="AE423" s="32" t="n"/>
      <c r="AF423" s="34">
        <f>IF(AND(ISNUMBER($P423),ISNUMBER($AL423),$AL423&lt;&gt;0),ROUND($P423/$AL423*100,1),"")</f>
        <v/>
      </c>
      <c r="AG423" s="35">
        <f>IF(AND(ISNUMBER($S423),ISNUMBER($AL423),$AL423&lt;&gt;0),ROUND($S423/$AL423*100,2),"")</f>
        <v/>
      </c>
      <c r="AH423" s="34">
        <f>IF(AND(ISNUMBER($Q423),ISNUMBER($AL423),$AL423&lt;&gt;0),ROUND($Q423/$AL423*100,1),"")</f>
        <v/>
      </c>
      <c r="AI423" s="29">
        <f>IF(ISNUMBER($S423),IF($S423&lt;=1,"Yes","No"),"n/a")</f>
        <v/>
      </c>
      <c r="AJ423" s="29">
        <f>IF(ISNUMBER($S423),ROUND(MAX(0,MIN(100,100-$S423*2.5-IF(ISNUMBER($T423),$T423,0)*0.12+IF($S423&lt;=1,12,0))),0),"")</f>
        <v/>
      </c>
      <c r="AK423" s="29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29" t="n">
        <v>355</v>
      </c>
      <c r="AM423" s="30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wildwonder</t>
        </is>
      </c>
      <c r="B424" s="15" t="inlineStr">
        <is>
          <t>wildwonder Sparkling Prebiotic+Probiotic | Raspberry Rose | single 355mL</t>
        </is>
      </c>
      <c r="C424" s="15" t="inlineStr">
        <is>
          <t>3) Functional beverage (still/sparkling)</t>
        </is>
      </c>
      <c r="D424" s="15" t="inlineStr">
        <is>
          <t>355 mL can</t>
        </is>
      </c>
      <c r="E424" s="29" t="n">
        <v>1</v>
      </c>
      <c r="F424" s="30" t="n"/>
      <c r="G424" s="31">
        <f>IF(AND(ISNUMBER($F424),ISNUMBER($E424),$E424&lt;&gt;0),$F424/$E424,"")</f>
        <v/>
      </c>
      <c r="H424" s="31">
        <f>IF(AND(ISNUMBER($F424),ISNUMBER($AL424),ISNUMBER($E424),($AL424*$E424)&lt;&gt;0),$F424/($AL424*$E424)*100,"")</f>
        <v/>
      </c>
      <c r="I424" s="32" t="n"/>
      <c r="J424" s="33" t="n"/>
      <c r="K424" s="31">
        <f>IF(AND(ISNUMBER($F424),ISNUMBER($J424)),$F424*(1-$J424),"")</f>
        <v/>
      </c>
      <c r="L424" s="32" t="n"/>
      <c r="M424" s="32" t="n"/>
      <c r="N424" s="31">
        <f>IF(ISNUMBER($F424),($F424-IF(ISNUMBER($AM424),$AM424,0))*(1-IF(ISNUMBER($J424),$J424,0)),"")</f>
        <v/>
      </c>
      <c r="O424" s="15" t="inlineStr">
        <is>
          <t>Raspberry Rose</t>
        </is>
      </c>
      <c r="P424" s="29" t="n">
        <v>0</v>
      </c>
      <c r="Q424" s="29" t="n">
        <v>15</v>
      </c>
      <c r="R424" s="15" t="inlineStr">
        <is>
          <t>Not listed</t>
        </is>
      </c>
      <c r="S424" s="29" t="n">
        <v>6</v>
      </c>
      <c r="T424" s="29" t="n">
        <v>45</v>
      </c>
      <c r="U424" s="15" t="inlineStr">
        <is>
          <t>Cane sugar + chicory inulin</t>
        </is>
      </c>
      <c r="V424" s="15" t="inlineStr">
        <is>
          <t>Prebiotics + probiotics, organic botanicals, gut health, low sugar</t>
        </is>
      </c>
      <c r="W424" s="32" t="n"/>
      <c r="X424" s="32" t="n"/>
      <c r="Y424" s="32" t="n"/>
      <c r="Z424" s="32" t="n"/>
      <c r="AA424" s="15" t="inlineStr">
        <is>
          <t>Low</t>
        </is>
      </c>
      <c r="AB424" s="15" t="inlineStr">
        <is>
          <t>Emerging female/AAPI-founded gut-health brand</t>
        </is>
      </c>
      <c r="AC424" s="15" t="inlineStr">
        <is>
          <t>Botanical gut-health soda with pre + probiotics</t>
        </is>
      </c>
      <c r="AD424" s="15" t="inlineStr">
        <is>
          <t>Both prebiotics and probiotics plus organic botanicals.</t>
        </is>
      </c>
      <c r="AE424" s="32" t="n"/>
      <c r="AF424" s="34">
        <f>IF(AND(ISNUMBER($P424),ISNUMBER($AL424),$AL424&lt;&gt;0),ROUND($P424/$AL424*100,1),"")</f>
        <v/>
      </c>
      <c r="AG424" s="35">
        <f>IF(AND(ISNUMBER($S424),ISNUMBER($AL424),$AL424&lt;&gt;0),ROUND($S424/$AL424*100,2),"")</f>
        <v/>
      </c>
      <c r="AH424" s="34">
        <f>IF(AND(ISNUMBER($Q424),ISNUMBER($AL424),$AL424&lt;&gt;0),ROUND($Q424/$AL424*100,1),"")</f>
        <v/>
      </c>
      <c r="AI424" s="29">
        <f>IF(ISNUMBER($S424),IF($S424&lt;=1,"Yes","No"),"n/a")</f>
        <v/>
      </c>
      <c r="AJ424" s="29">
        <f>IF(ISNUMBER($S424),ROUND(MAX(0,MIN(100,100-$S424*2.5-IF(ISNUMBER($T424),$T424,0)*0.12+IF($S424&lt;=1,12,0))),0),"")</f>
        <v/>
      </c>
      <c r="AK424" s="29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29" t="n">
        <v>355</v>
      </c>
      <c r="AM424" s="30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wildwonder</t>
        </is>
      </c>
      <c r="B425" s="15" t="inlineStr">
        <is>
          <t>wildwonder Sparkling Prebiotic+Probiotic | Raspberry Rose | 8-pack 355mL</t>
        </is>
      </c>
      <c r="C425" s="15" t="inlineStr">
        <is>
          <t>3) Functional beverage (still/sparkling)</t>
        </is>
      </c>
      <c r="D425" s="15" t="inlineStr">
        <is>
          <t>355 mL can</t>
        </is>
      </c>
      <c r="E425" s="29" t="n">
        <v>8</v>
      </c>
      <c r="F425" s="30" t="n"/>
      <c r="G425" s="31">
        <f>IF(AND(ISNUMBER($F425),ISNUMBER($E425),$E425&lt;&gt;0),$F425/$E425,"")</f>
        <v/>
      </c>
      <c r="H425" s="31">
        <f>IF(AND(ISNUMBER($F425),ISNUMBER($AL425),ISNUMBER($E425),($AL425*$E425)&lt;&gt;0),$F425/($AL425*$E425)*100,"")</f>
        <v/>
      </c>
      <c r="I425" s="32" t="n"/>
      <c r="J425" s="33" t="n"/>
      <c r="K425" s="31">
        <f>IF(AND(ISNUMBER($F425),ISNUMBER($J425)),$F425*(1-$J425),"")</f>
        <v/>
      </c>
      <c r="L425" s="32" t="n"/>
      <c r="M425" s="32" t="n"/>
      <c r="N425" s="31">
        <f>IF(ISNUMBER($F425),($F425-IF(ISNUMBER($AM425),$AM425,0))*(1-IF(ISNUMBER($J425),$J425,0)),"")</f>
        <v/>
      </c>
      <c r="O425" s="15" t="inlineStr">
        <is>
          <t>Raspberry Rose</t>
        </is>
      </c>
      <c r="P425" s="29" t="n">
        <v>0</v>
      </c>
      <c r="Q425" s="29" t="n">
        <v>15</v>
      </c>
      <c r="R425" s="15" t="inlineStr">
        <is>
          <t>Not listed</t>
        </is>
      </c>
      <c r="S425" s="29" t="n">
        <v>6</v>
      </c>
      <c r="T425" s="29" t="n">
        <v>45</v>
      </c>
      <c r="U425" s="15" t="inlineStr">
        <is>
          <t>Cane sugar + chicory inulin</t>
        </is>
      </c>
      <c r="V425" s="15" t="inlineStr">
        <is>
          <t>Prebiotics + probiotics, organic botanicals, gut health, low sugar</t>
        </is>
      </c>
      <c r="W425" s="32" t="n"/>
      <c r="X425" s="32" t="n"/>
      <c r="Y425" s="32" t="n"/>
      <c r="Z425" s="32" t="n"/>
      <c r="AA425" s="15" t="inlineStr">
        <is>
          <t>Low</t>
        </is>
      </c>
      <c r="AB425" s="15" t="inlineStr">
        <is>
          <t>Emerging female/AAPI-founded gut-health brand</t>
        </is>
      </c>
      <c r="AC425" s="15" t="inlineStr">
        <is>
          <t>Botanical gut-health soda with pre + probiotics</t>
        </is>
      </c>
      <c r="AD425" s="15" t="inlineStr">
        <is>
          <t>Both prebiotics and probiotics plus organic botanicals.</t>
        </is>
      </c>
      <c r="AE425" s="32" t="n"/>
      <c r="AF425" s="34">
        <f>IF(AND(ISNUMBER($P425),ISNUMBER($AL425),$AL425&lt;&gt;0),ROUND($P425/$AL425*100,1),"")</f>
        <v/>
      </c>
      <c r="AG425" s="35">
        <f>IF(AND(ISNUMBER($S425),ISNUMBER($AL425),$AL425&lt;&gt;0),ROUND($S425/$AL425*100,2),"")</f>
        <v/>
      </c>
      <c r="AH425" s="34">
        <f>IF(AND(ISNUMBER($Q425),ISNUMBER($AL425),$AL425&lt;&gt;0),ROUND($Q425/$AL425*100,1),"")</f>
        <v/>
      </c>
      <c r="AI425" s="29">
        <f>IF(ISNUMBER($S425),IF($S425&lt;=1,"Yes","No"),"n/a")</f>
        <v/>
      </c>
      <c r="AJ425" s="29">
        <f>IF(ISNUMBER($S425),ROUND(MAX(0,MIN(100,100-$S425*2.5-IF(ISNUMBER($T425),$T425,0)*0.12+IF($S425&lt;=1,12,0))),0),"")</f>
        <v/>
      </c>
      <c r="AK425" s="29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29" t="n">
        <v>355</v>
      </c>
      <c r="AM425" s="30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wildwonder</t>
        </is>
      </c>
      <c r="B426" s="15" t="inlineStr">
        <is>
          <t>wildwonder Sparkling Prebiotic+Probiotic | Raspberry Rose | 12-pack 355mL</t>
        </is>
      </c>
      <c r="C426" s="15" t="inlineStr">
        <is>
          <t>3) Functional beverage (still/sparkling)</t>
        </is>
      </c>
      <c r="D426" s="15" t="inlineStr">
        <is>
          <t>355 mL can</t>
        </is>
      </c>
      <c r="E426" s="29" t="n">
        <v>12</v>
      </c>
      <c r="F426" s="30" t="n"/>
      <c r="G426" s="31">
        <f>IF(AND(ISNUMBER($F426),ISNUMBER($E426),$E426&lt;&gt;0),$F426/$E426,"")</f>
        <v/>
      </c>
      <c r="H426" s="31">
        <f>IF(AND(ISNUMBER($F426),ISNUMBER($AL426),ISNUMBER($E426),($AL426*$E426)&lt;&gt;0),$F426/($AL426*$E426)*100,"")</f>
        <v/>
      </c>
      <c r="I426" s="32" t="n"/>
      <c r="J426" s="33" t="n"/>
      <c r="K426" s="31">
        <f>IF(AND(ISNUMBER($F426),ISNUMBER($J426)),$F426*(1-$J426),"")</f>
        <v/>
      </c>
      <c r="L426" s="32" t="n"/>
      <c r="M426" s="32" t="n"/>
      <c r="N426" s="31">
        <f>IF(ISNUMBER($F426),($F426-IF(ISNUMBER($AM426),$AM426,0))*(1-IF(ISNUMBER($J426),$J426,0)),"")</f>
        <v/>
      </c>
      <c r="O426" s="15" t="inlineStr">
        <is>
          <t>Raspberry Rose</t>
        </is>
      </c>
      <c r="P426" s="29" t="n">
        <v>0</v>
      </c>
      <c r="Q426" s="29" t="n">
        <v>15</v>
      </c>
      <c r="R426" s="15" t="inlineStr">
        <is>
          <t>Not listed</t>
        </is>
      </c>
      <c r="S426" s="29" t="n">
        <v>6</v>
      </c>
      <c r="T426" s="29" t="n">
        <v>45</v>
      </c>
      <c r="U426" s="15" t="inlineStr">
        <is>
          <t>Cane sugar + chicory inulin</t>
        </is>
      </c>
      <c r="V426" s="15" t="inlineStr">
        <is>
          <t>Prebiotics + probiotics, organic botanicals, gut health, low sugar</t>
        </is>
      </c>
      <c r="W426" s="32" t="n"/>
      <c r="X426" s="32" t="n"/>
      <c r="Y426" s="32" t="n"/>
      <c r="Z426" s="32" t="n"/>
      <c r="AA426" s="15" t="inlineStr">
        <is>
          <t>Low</t>
        </is>
      </c>
      <c r="AB426" s="15" t="inlineStr">
        <is>
          <t>Emerging female/AAPI-founded gut-health brand</t>
        </is>
      </c>
      <c r="AC426" s="15" t="inlineStr">
        <is>
          <t>Botanical gut-health soda with pre + probiotics</t>
        </is>
      </c>
      <c r="AD426" s="15" t="inlineStr">
        <is>
          <t>Both prebiotics and probiotics plus organic botanicals.</t>
        </is>
      </c>
      <c r="AE426" s="32" t="n"/>
      <c r="AF426" s="34">
        <f>IF(AND(ISNUMBER($P426),ISNUMBER($AL426),$AL426&lt;&gt;0),ROUND($P426/$AL426*100,1),"")</f>
        <v/>
      </c>
      <c r="AG426" s="35">
        <f>IF(AND(ISNUMBER($S426),ISNUMBER($AL426),$AL426&lt;&gt;0),ROUND($S426/$AL426*100,2),"")</f>
        <v/>
      </c>
      <c r="AH426" s="34">
        <f>IF(AND(ISNUMBER($Q426),ISNUMBER($AL426),$AL426&lt;&gt;0),ROUND($Q426/$AL426*100,1),"")</f>
        <v/>
      </c>
      <c r="AI426" s="29">
        <f>IF(ISNUMBER($S426),IF($S426&lt;=1,"Yes","No"),"n/a")</f>
        <v/>
      </c>
      <c r="AJ426" s="29">
        <f>IF(ISNUMBER($S426),ROUND(MAX(0,MIN(100,100-$S426*2.5-IF(ISNUMBER($T426),$T426,0)*0.12+IF($S426&lt;=1,12,0))),0),"")</f>
        <v/>
      </c>
      <c r="AK426" s="29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29" t="n">
        <v>355</v>
      </c>
      <c r="AM426" s="30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wildwonder</t>
        </is>
      </c>
      <c r="B427" s="15" t="inlineStr">
        <is>
          <t>wildwonder Sparkling Prebiotic+Probiotic | Raspberry Rose | 15-pack 355mL</t>
        </is>
      </c>
      <c r="C427" s="15" t="inlineStr">
        <is>
          <t>3) Functional beverage (still/sparkling)</t>
        </is>
      </c>
      <c r="D427" s="15" t="inlineStr">
        <is>
          <t>355 mL can</t>
        </is>
      </c>
      <c r="E427" s="29" t="n">
        <v>15</v>
      </c>
      <c r="F427" s="30" t="n"/>
      <c r="G427" s="31">
        <f>IF(AND(ISNUMBER($F427),ISNUMBER($E427),$E427&lt;&gt;0),$F427/$E427,"")</f>
        <v/>
      </c>
      <c r="H427" s="31">
        <f>IF(AND(ISNUMBER($F427),ISNUMBER($AL427),ISNUMBER($E427),($AL427*$E427)&lt;&gt;0),$F427/($AL427*$E427)*100,"")</f>
        <v/>
      </c>
      <c r="I427" s="32" t="n"/>
      <c r="J427" s="33" t="n"/>
      <c r="K427" s="31">
        <f>IF(AND(ISNUMBER($F427),ISNUMBER($J427)),$F427*(1-$J427),"")</f>
        <v/>
      </c>
      <c r="L427" s="32" t="n"/>
      <c r="M427" s="32" t="n"/>
      <c r="N427" s="31">
        <f>IF(ISNUMBER($F427),($F427-IF(ISNUMBER($AM427),$AM427,0))*(1-IF(ISNUMBER($J427),$J427,0)),"")</f>
        <v/>
      </c>
      <c r="O427" s="15" t="inlineStr">
        <is>
          <t>Raspberry Rose</t>
        </is>
      </c>
      <c r="P427" s="29" t="n">
        <v>0</v>
      </c>
      <c r="Q427" s="29" t="n">
        <v>15</v>
      </c>
      <c r="R427" s="15" t="inlineStr">
        <is>
          <t>Not listed</t>
        </is>
      </c>
      <c r="S427" s="29" t="n">
        <v>6</v>
      </c>
      <c r="T427" s="29" t="n">
        <v>45</v>
      </c>
      <c r="U427" s="15" t="inlineStr">
        <is>
          <t>Cane sugar + chicory inulin</t>
        </is>
      </c>
      <c r="V427" s="15" t="inlineStr">
        <is>
          <t>Prebiotics + probiotics, organic botanicals, gut health, low sugar</t>
        </is>
      </c>
      <c r="W427" s="32" t="n"/>
      <c r="X427" s="32" t="n"/>
      <c r="Y427" s="32" t="n"/>
      <c r="Z427" s="32" t="n"/>
      <c r="AA427" s="15" t="inlineStr">
        <is>
          <t>Low</t>
        </is>
      </c>
      <c r="AB427" s="15" t="inlineStr">
        <is>
          <t>Emerging female/AAPI-founded gut-health brand</t>
        </is>
      </c>
      <c r="AC427" s="15" t="inlineStr">
        <is>
          <t>Botanical gut-health soda with pre + probiotics</t>
        </is>
      </c>
      <c r="AD427" s="15" t="inlineStr">
        <is>
          <t>Both prebiotics and probiotics plus organic botanicals.</t>
        </is>
      </c>
      <c r="AE427" s="32" t="n"/>
      <c r="AF427" s="34">
        <f>IF(AND(ISNUMBER($P427),ISNUMBER($AL427),$AL427&lt;&gt;0),ROUND($P427/$AL427*100,1),"")</f>
        <v/>
      </c>
      <c r="AG427" s="35">
        <f>IF(AND(ISNUMBER($S427),ISNUMBER($AL427),$AL427&lt;&gt;0),ROUND($S427/$AL427*100,2),"")</f>
        <v/>
      </c>
      <c r="AH427" s="34">
        <f>IF(AND(ISNUMBER($Q427),ISNUMBER($AL427),$AL427&lt;&gt;0),ROUND($Q427/$AL427*100,1),"")</f>
        <v/>
      </c>
      <c r="AI427" s="29">
        <f>IF(ISNUMBER($S427),IF($S427&lt;=1,"Yes","No"),"n/a")</f>
        <v/>
      </c>
      <c r="AJ427" s="29">
        <f>IF(ISNUMBER($S427),ROUND(MAX(0,MIN(100,100-$S427*2.5-IF(ISNUMBER($T427),$T427,0)*0.12+IF($S427&lt;=1,12,0))),0),"")</f>
        <v/>
      </c>
      <c r="AK427" s="29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29" t="n">
        <v>355</v>
      </c>
      <c r="AM427" s="30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wildwonder</t>
        </is>
      </c>
      <c r="B428" s="15" t="inlineStr">
        <is>
          <t>wildwonder Sparkling Prebiotic+Probiotic | Raspberry Rose | 18-pack 355mL</t>
        </is>
      </c>
      <c r="C428" s="15" t="inlineStr">
        <is>
          <t>3) Functional beverage (still/sparkling)</t>
        </is>
      </c>
      <c r="D428" s="15" t="inlineStr">
        <is>
          <t>355 mL can</t>
        </is>
      </c>
      <c r="E428" s="29" t="n">
        <v>18</v>
      </c>
      <c r="F428" s="30" t="n"/>
      <c r="G428" s="31">
        <f>IF(AND(ISNUMBER($F428),ISNUMBER($E428),$E428&lt;&gt;0),$F428/$E428,"")</f>
        <v/>
      </c>
      <c r="H428" s="31">
        <f>IF(AND(ISNUMBER($F428),ISNUMBER($AL428),ISNUMBER($E428),($AL428*$E428)&lt;&gt;0),$F428/($AL428*$E428)*100,"")</f>
        <v/>
      </c>
      <c r="I428" s="32" t="n"/>
      <c r="J428" s="33" t="n"/>
      <c r="K428" s="31">
        <f>IF(AND(ISNUMBER($F428),ISNUMBER($J428)),$F428*(1-$J428),"")</f>
        <v/>
      </c>
      <c r="L428" s="32" t="n"/>
      <c r="M428" s="32" t="n"/>
      <c r="N428" s="31">
        <f>IF(ISNUMBER($F428),($F428-IF(ISNUMBER($AM428),$AM428,0))*(1-IF(ISNUMBER($J428),$J428,0)),"")</f>
        <v/>
      </c>
      <c r="O428" s="15" t="inlineStr">
        <is>
          <t>Raspberry Rose</t>
        </is>
      </c>
      <c r="P428" s="29" t="n">
        <v>0</v>
      </c>
      <c r="Q428" s="29" t="n">
        <v>15</v>
      </c>
      <c r="R428" s="15" t="inlineStr">
        <is>
          <t>Not listed</t>
        </is>
      </c>
      <c r="S428" s="29" t="n">
        <v>6</v>
      </c>
      <c r="T428" s="29" t="n">
        <v>45</v>
      </c>
      <c r="U428" s="15" t="inlineStr">
        <is>
          <t>Cane sugar + chicory inulin</t>
        </is>
      </c>
      <c r="V428" s="15" t="inlineStr">
        <is>
          <t>Prebiotics + probiotics, organic botanicals, gut health, low sugar</t>
        </is>
      </c>
      <c r="W428" s="32" t="n"/>
      <c r="X428" s="32" t="n"/>
      <c r="Y428" s="32" t="n"/>
      <c r="Z428" s="32" t="n"/>
      <c r="AA428" s="15" t="inlineStr">
        <is>
          <t>Low</t>
        </is>
      </c>
      <c r="AB428" s="15" t="inlineStr">
        <is>
          <t>Emerging female/AAPI-founded gut-health brand</t>
        </is>
      </c>
      <c r="AC428" s="15" t="inlineStr">
        <is>
          <t>Botanical gut-health soda with pre + probiotics</t>
        </is>
      </c>
      <c r="AD428" s="15" t="inlineStr">
        <is>
          <t>Both prebiotics and probiotics plus organic botanicals.</t>
        </is>
      </c>
      <c r="AE428" s="32" t="n"/>
      <c r="AF428" s="34">
        <f>IF(AND(ISNUMBER($P428),ISNUMBER($AL428),$AL428&lt;&gt;0),ROUND($P428/$AL428*100,1),"")</f>
        <v/>
      </c>
      <c r="AG428" s="35">
        <f>IF(AND(ISNUMBER($S428),ISNUMBER($AL428),$AL428&lt;&gt;0),ROUND($S428/$AL428*100,2),"")</f>
        <v/>
      </c>
      <c r="AH428" s="34">
        <f>IF(AND(ISNUMBER($Q428),ISNUMBER($AL428),$AL428&lt;&gt;0),ROUND($Q428/$AL428*100,1),"")</f>
        <v/>
      </c>
      <c r="AI428" s="29">
        <f>IF(ISNUMBER($S428),IF($S428&lt;=1,"Yes","No"),"n/a")</f>
        <v/>
      </c>
      <c r="AJ428" s="29">
        <f>IF(ISNUMBER($S428),ROUND(MAX(0,MIN(100,100-$S428*2.5-IF(ISNUMBER($T428),$T428,0)*0.12+IF($S428&lt;=1,12,0))),0),"")</f>
        <v/>
      </c>
      <c r="AK428" s="29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29" t="n">
        <v>355</v>
      </c>
      <c r="AM428" s="30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wildwonder</t>
        </is>
      </c>
      <c r="B429" s="15" t="inlineStr">
        <is>
          <t>wildwonder Sparkling Prebiotic+Probiotic | Raspberry Rose | 24-pack 355mL</t>
        </is>
      </c>
      <c r="C429" s="15" t="inlineStr">
        <is>
          <t>3) Functional beverage (still/sparkling)</t>
        </is>
      </c>
      <c r="D429" s="15" t="inlineStr">
        <is>
          <t>355 mL can</t>
        </is>
      </c>
      <c r="E429" s="29" t="n">
        <v>24</v>
      </c>
      <c r="F429" s="30" t="n"/>
      <c r="G429" s="31">
        <f>IF(AND(ISNUMBER($F429),ISNUMBER($E429),$E429&lt;&gt;0),$F429/$E429,"")</f>
        <v/>
      </c>
      <c r="H429" s="31">
        <f>IF(AND(ISNUMBER($F429),ISNUMBER($AL429),ISNUMBER($E429),($AL429*$E429)&lt;&gt;0),$F429/($AL429*$E429)*100,"")</f>
        <v/>
      </c>
      <c r="I429" s="32" t="n"/>
      <c r="J429" s="33" t="n"/>
      <c r="K429" s="31">
        <f>IF(AND(ISNUMBER($F429),ISNUMBER($J429)),$F429*(1-$J429),"")</f>
        <v/>
      </c>
      <c r="L429" s="32" t="n"/>
      <c r="M429" s="32" t="n"/>
      <c r="N429" s="31">
        <f>IF(ISNUMBER($F429),($F429-IF(ISNUMBER($AM429),$AM429,0))*(1-IF(ISNUMBER($J429),$J429,0)),"")</f>
        <v/>
      </c>
      <c r="O429" s="15" t="inlineStr">
        <is>
          <t>Raspberry Rose</t>
        </is>
      </c>
      <c r="P429" s="29" t="n">
        <v>0</v>
      </c>
      <c r="Q429" s="29" t="n">
        <v>15</v>
      </c>
      <c r="R429" s="15" t="inlineStr">
        <is>
          <t>Not listed</t>
        </is>
      </c>
      <c r="S429" s="29" t="n">
        <v>6</v>
      </c>
      <c r="T429" s="29" t="n">
        <v>45</v>
      </c>
      <c r="U429" s="15" t="inlineStr">
        <is>
          <t>Cane sugar + chicory inulin</t>
        </is>
      </c>
      <c r="V429" s="15" t="inlineStr">
        <is>
          <t>Prebiotics + probiotics, organic botanicals, gut health, low sugar</t>
        </is>
      </c>
      <c r="W429" s="32" t="n"/>
      <c r="X429" s="32" t="n"/>
      <c r="Y429" s="32" t="n"/>
      <c r="Z429" s="32" t="n"/>
      <c r="AA429" s="15" t="inlineStr">
        <is>
          <t>Low</t>
        </is>
      </c>
      <c r="AB429" s="15" t="inlineStr">
        <is>
          <t>Emerging female/AAPI-founded gut-health brand</t>
        </is>
      </c>
      <c r="AC429" s="15" t="inlineStr">
        <is>
          <t>Botanical gut-health soda with pre + probiotics</t>
        </is>
      </c>
      <c r="AD429" s="15" t="inlineStr">
        <is>
          <t>Both prebiotics and probiotics plus organic botanicals.</t>
        </is>
      </c>
      <c r="AE429" s="32" t="n"/>
      <c r="AF429" s="34">
        <f>IF(AND(ISNUMBER($P429),ISNUMBER($AL429),$AL429&lt;&gt;0),ROUND($P429/$AL429*100,1),"")</f>
        <v/>
      </c>
      <c r="AG429" s="35">
        <f>IF(AND(ISNUMBER($S429),ISNUMBER($AL429),$AL429&lt;&gt;0),ROUND($S429/$AL429*100,2),"")</f>
        <v/>
      </c>
      <c r="AH429" s="34">
        <f>IF(AND(ISNUMBER($Q429),ISNUMBER($AL429),$AL429&lt;&gt;0),ROUND($Q429/$AL429*100,1),"")</f>
        <v/>
      </c>
      <c r="AI429" s="29">
        <f>IF(ISNUMBER($S429),IF($S429&lt;=1,"Yes","No"),"n/a")</f>
        <v/>
      </c>
      <c r="AJ429" s="29">
        <f>IF(ISNUMBER($S429),ROUND(MAX(0,MIN(100,100-$S429*2.5-IF(ISNUMBER($T429),$T429,0)*0.12+IF($S429&lt;=1,12,0))),0),"")</f>
        <v/>
      </c>
      <c r="AK429" s="29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29" t="n">
        <v>355</v>
      </c>
      <c r="AM429" s="30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wildwonder</t>
        </is>
      </c>
      <c r="B430" s="15" t="inlineStr">
        <is>
          <t>wildwonder Sparkling Prebiotic+Probiotic | Lemon Elderflower | single 355mL</t>
        </is>
      </c>
      <c r="C430" s="15" t="inlineStr">
        <is>
          <t>3) Functional beverage (still/sparkling)</t>
        </is>
      </c>
      <c r="D430" s="15" t="inlineStr">
        <is>
          <t>355 mL can</t>
        </is>
      </c>
      <c r="E430" s="29" t="n">
        <v>1</v>
      </c>
      <c r="F430" s="30" t="n"/>
      <c r="G430" s="31">
        <f>IF(AND(ISNUMBER($F430),ISNUMBER($E430),$E430&lt;&gt;0),$F430/$E430,"")</f>
        <v/>
      </c>
      <c r="H430" s="31">
        <f>IF(AND(ISNUMBER($F430),ISNUMBER($AL430),ISNUMBER($E430),($AL430*$E430)&lt;&gt;0),$F430/($AL430*$E430)*100,"")</f>
        <v/>
      </c>
      <c r="I430" s="32" t="n"/>
      <c r="J430" s="33" t="n"/>
      <c r="K430" s="31">
        <f>IF(AND(ISNUMBER($F430),ISNUMBER($J430)),$F430*(1-$J430),"")</f>
        <v/>
      </c>
      <c r="L430" s="32" t="n"/>
      <c r="M430" s="32" t="n"/>
      <c r="N430" s="31">
        <f>IF(ISNUMBER($F430),($F430-IF(ISNUMBER($AM430),$AM430,0))*(1-IF(ISNUMBER($J430),$J430,0)),"")</f>
        <v/>
      </c>
      <c r="O430" s="15" t="inlineStr">
        <is>
          <t>Lemon Elderflower</t>
        </is>
      </c>
      <c r="P430" s="29" t="n">
        <v>0</v>
      </c>
      <c r="Q430" s="29" t="n">
        <v>15</v>
      </c>
      <c r="R430" s="15" t="inlineStr">
        <is>
          <t>Not listed</t>
        </is>
      </c>
      <c r="S430" s="29" t="n">
        <v>6</v>
      </c>
      <c r="T430" s="29" t="n">
        <v>45</v>
      </c>
      <c r="U430" s="15" t="inlineStr">
        <is>
          <t>Cane sugar + chicory inulin</t>
        </is>
      </c>
      <c r="V430" s="15" t="inlineStr">
        <is>
          <t>Prebiotics + probiotics, organic botanicals, gut health, low sugar</t>
        </is>
      </c>
      <c r="W430" s="32" t="n"/>
      <c r="X430" s="32" t="n"/>
      <c r="Y430" s="32" t="n"/>
      <c r="Z430" s="32" t="n"/>
      <c r="AA430" s="15" t="inlineStr">
        <is>
          <t>Low</t>
        </is>
      </c>
      <c r="AB430" s="15" t="inlineStr">
        <is>
          <t>Emerging female/AAPI-founded gut-health brand</t>
        </is>
      </c>
      <c r="AC430" s="15" t="inlineStr">
        <is>
          <t>Botanical gut-health soda with pre + probiotics</t>
        </is>
      </c>
      <c r="AD430" s="15" t="inlineStr">
        <is>
          <t>Both prebiotics and probiotics plus organic botanicals.</t>
        </is>
      </c>
      <c r="AE430" s="32" t="n"/>
      <c r="AF430" s="34">
        <f>IF(AND(ISNUMBER($P430),ISNUMBER($AL430),$AL430&lt;&gt;0),ROUND($P430/$AL430*100,1),"")</f>
        <v/>
      </c>
      <c r="AG430" s="35">
        <f>IF(AND(ISNUMBER($S430),ISNUMBER($AL430),$AL430&lt;&gt;0),ROUND($S430/$AL430*100,2),"")</f>
        <v/>
      </c>
      <c r="AH430" s="34">
        <f>IF(AND(ISNUMBER($Q430),ISNUMBER($AL430),$AL430&lt;&gt;0),ROUND($Q430/$AL430*100,1),"")</f>
        <v/>
      </c>
      <c r="AI430" s="29">
        <f>IF(ISNUMBER($S430),IF($S430&lt;=1,"Yes","No"),"n/a")</f>
        <v/>
      </c>
      <c r="AJ430" s="29">
        <f>IF(ISNUMBER($S430),ROUND(MAX(0,MIN(100,100-$S430*2.5-IF(ISNUMBER($T430),$T430,0)*0.12+IF($S430&lt;=1,12,0))),0),"")</f>
        <v/>
      </c>
      <c r="AK430" s="29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29" t="n">
        <v>355</v>
      </c>
      <c r="AM430" s="30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wildwonder</t>
        </is>
      </c>
      <c r="B431" s="15" t="inlineStr">
        <is>
          <t>wildwonder Sparkling Prebiotic+Probiotic | Lemon Elderflower | 8-pack 355mL</t>
        </is>
      </c>
      <c r="C431" s="15" t="inlineStr">
        <is>
          <t>3) Functional beverage (still/sparkling)</t>
        </is>
      </c>
      <c r="D431" s="15" t="inlineStr">
        <is>
          <t>355 mL can</t>
        </is>
      </c>
      <c r="E431" s="29" t="n">
        <v>8</v>
      </c>
      <c r="F431" s="30" t="n"/>
      <c r="G431" s="31">
        <f>IF(AND(ISNUMBER($F431),ISNUMBER($E431),$E431&lt;&gt;0),$F431/$E431,"")</f>
        <v/>
      </c>
      <c r="H431" s="31">
        <f>IF(AND(ISNUMBER($F431),ISNUMBER($AL431),ISNUMBER($E431),($AL431*$E431)&lt;&gt;0),$F431/($AL431*$E431)*100,"")</f>
        <v/>
      </c>
      <c r="I431" s="32" t="n"/>
      <c r="J431" s="33" t="n"/>
      <c r="K431" s="31">
        <f>IF(AND(ISNUMBER($F431),ISNUMBER($J431)),$F431*(1-$J431),"")</f>
        <v/>
      </c>
      <c r="L431" s="32" t="n"/>
      <c r="M431" s="32" t="n"/>
      <c r="N431" s="31">
        <f>IF(ISNUMBER($F431),($F431-IF(ISNUMBER($AM431),$AM431,0))*(1-IF(ISNUMBER($J431),$J431,0)),"")</f>
        <v/>
      </c>
      <c r="O431" s="15" t="inlineStr">
        <is>
          <t>Lemon Elderflower</t>
        </is>
      </c>
      <c r="P431" s="29" t="n">
        <v>0</v>
      </c>
      <c r="Q431" s="29" t="n">
        <v>15</v>
      </c>
      <c r="R431" s="15" t="inlineStr">
        <is>
          <t>Not listed</t>
        </is>
      </c>
      <c r="S431" s="29" t="n">
        <v>6</v>
      </c>
      <c r="T431" s="29" t="n">
        <v>45</v>
      </c>
      <c r="U431" s="15" t="inlineStr">
        <is>
          <t>Cane sugar + chicory inulin</t>
        </is>
      </c>
      <c r="V431" s="15" t="inlineStr">
        <is>
          <t>Prebiotics + probiotics, organic botanicals, gut health, low sugar</t>
        </is>
      </c>
      <c r="W431" s="32" t="n"/>
      <c r="X431" s="32" t="n"/>
      <c r="Y431" s="32" t="n"/>
      <c r="Z431" s="32" t="n"/>
      <c r="AA431" s="15" t="inlineStr">
        <is>
          <t>Low</t>
        </is>
      </c>
      <c r="AB431" s="15" t="inlineStr">
        <is>
          <t>Emerging female/AAPI-founded gut-health brand</t>
        </is>
      </c>
      <c r="AC431" s="15" t="inlineStr">
        <is>
          <t>Botanical gut-health soda with pre + probiotics</t>
        </is>
      </c>
      <c r="AD431" s="15" t="inlineStr">
        <is>
          <t>Both prebiotics and probiotics plus organic botanicals.</t>
        </is>
      </c>
      <c r="AE431" s="32" t="n"/>
      <c r="AF431" s="34">
        <f>IF(AND(ISNUMBER($P431),ISNUMBER($AL431),$AL431&lt;&gt;0),ROUND($P431/$AL431*100,1),"")</f>
        <v/>
      </c>
      <c r="AG431" s="35">
        <f>IF(AND(ISNUMBER($S431),ISNUMBER($AL431),$AL431&lt;&gt;0),ROUND($S431/$AL431*100,2),"")</f>
        <v/>
      </c>
      <c r="AH431" s="34">
        <f>IF(AND(ISNUMBER($Q431),ISNUMBER($AL431),$AL431&lt;&gt;0),ROUND($Q431/$AL431*100,1),"")</f>
        <v/>
      </c>
      <c r="AI431" s="29">
        <f>IF(ISNUMBER($S431),IF($S431&lt;=1,"Yes","No"),"n/a")</f>
        <v/>
      </c>
      <c r="AJ431" s="29">
        <f>IF(ISNUMBER($S431),ROUND(MAX(0,MIN(100,100-$S431*2.5-IF(ISNUMBER($T431),$T431,0)*0.12+IF($S431&lt;=1,12,0))),0),"")</f>
        <v/>
      </c>
      <c r="AK431" s="29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29" t="n">
        <v>355</v>
      </c>
      <c r="AM431" s="30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wildwonder</t>
        </is>
      </c>
      <c r="B432" s="15" t="inlineStr">
        <is>
          <t>wildwonder Sparkling Prebiotic+Probiotic | Lemon Elderflower | 12-pack 355mL</t>
        </is>
      </c>
      <c r="C432" s="15" t="inlineStr">
        <is>
          <t>3) Functional beverage (still/sparkling)</t>
        </is>
      </c>
      <c r="D432" s="15" t="inlineStr">
        <is>
          <t>355 mL can</t>
        </is>
      </c>
      <c r="E432" s="29" t="n">
        <v>12</v>
      </c>
      <c r="F432" s="30" t="n"/>
      <c r="G432" s="31">
        <f>IF(AND(ISNUMBER($F432),ISNUMBER($E432),$E432&lt;&gt;0),$F432/$E432,"")</f>
        <v/>
      </c>
      <c r="H432" s="31">
        <f>IF(AND(ISNUMBER($F432),ISNUMBER($AL432),ISNUMBER($E432),($AL432*$E432)&lt;&gt;0),$F432/($AL432*$E432)*100,"")</f>
        <v/>
      </c>
      <c r="I432" s="32" t="n"/>
      <c r="J432" s="33" t="n"/>
      <c r="K432" s="31">
        <f>IF(AND(ISNUMBER($F432),ISNUMBER($J432)),$F432*(1-$J432),"")</f>
        <v/>
      </c>
      <c r="L432" s="32" t="n"/>
      <c r="M432" s="32" t="n"/>
      <c r="N432" s="31">
        <f>IF(ISNUMBER($F432),($F432-IF(ISNUMBER($AM432),$AM432,0))*(1-IF(ISNUMBER($J432),$J432,0)),"")</f>
        <v/>
      </c>
      <c r="O432" s="15" t="inlineStr">
        <is>
          <t>Lemon Elderflower</t>
        </is>
      </c>
      <c r="P432" s="29" t="n">
        <v>0</v>
      </c>
      <c r="Q432" s="29" t="n">
        <v>15</v>
      </c>
      <c r="R432" s="15" t="inlineStr">
        <is>
          <t>Not listed</t>
        </is>
      </c>
      <c r="S432" s="29" t="n">
        <v>6</v>
      </c>
      <c r="T432" s="29" t="n">
        <v>45</v>
      </c>
      <c r="U432" s="15" t="inlineStr">
        <is>
          <t>Cane sugar + chicory inulin</t>
        </is>
      </c>
      <c r="V432" s="15" t="inlineStr">
        <is>
          <t>Prebiotics + probiotics, organic botanicals, gut health, low sugar</t>
        </is>
      </c>
      <c r="W432" s="32" t="n"/>
      <c r="X432" s="32" t="n"/>
      <c r="Y432" s="32" t="n"/>
      <c r="Z432" s="32" t="n"/>
      <c r="AA432" s="15" t="inlineStr">
        <is>
          <t>Low</t>
        </is>
      </c>
      <c r="AB432" s="15" t="inlineStr">
        <is>
          <t>Emerging female/AAPI-founded gut-health brand</t>
        </is>
      </c>
      <c r="AC432" s="15" t="inlineStr">
        <is>
          <t>Botanical gut-health soda with pre + probiotics</t>
        </is>
      </c>
      <c r="AD432" s="15" t="inlineStr">
        <is>
          <t>Both prebiotics and probiotics plus organic botanicals.</t>
        </is>
      </c>
      <c r="AE432" s="32" t="n"/>
      <c r="AF432" s="34">
        <f>IF(AND(ISNUMBER($P432),ISNUMBER($AL432),$AL432&lt;&gt;0),ROUND($P432/$AL432*100,1),"")</f>
        <v/>
      </c>
      <c r="AG432" s="35">
        <f>IF(AND(ISNUMBER($S432),ISNUMBER($AL432),$AL432&lt;&gt;0),ROUND($S432/$AL432*100,2),"")</f>
        <v/>
      </c>
      <c r="AH432" s="34">
        <f>IF(AND(ISNUMBER($Q432),ISNUMBER($AL432),$AL432&lt;&gt;0),ROUND($Q432/$AL432*100,1),"")</f>
        <v/>
      </c>
      <c r="AI432" s="29">
        <f>IF(ISNUMBER($S432),IF($S432&lt;=1,"Yes","No"),"n/a")</f>
        <v/>
      </c>
      <c r="AJ432" s="29">
        <f>IF(ISNUMBER($S432),ROUND(MAX(0,MIN(100,100-$S432*2.5-IF(ISNUMBER($T432),$T432,0)*0.12+IF($S432&lt;=1,12,0))),0),"")</f>
        <v/>
      </c>
      <c r="AK432" s="29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29" t="n">
        <v>355</v>
      </c>
      <c r="AM432" s="30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wildwonder</t>
        </is>
      </c>
      <c r="B433" s="15" t="inlineStr">
        <is>
          <t>wildwonder Sparkling Prebiotic+Probiotic | Lemon Elderflower | 15-pack 355mL</t>
        </is>
      </c>
      <c r="C433" s="15" t="inlineStr">
        <is>
          <t>3) Functional beverage (still/sparkling)</t>
        </is>
      </c>
      <c r="D433" s="15" t="inlineStr">
        <is>
          <t>355 mL can</t>
        </is>
      </c>
      <c r="E433" s="29" t="n">
        <v>15</v>
      </c>
      <c r="F433" s="30" t="n"/>
      <c r="G433" s="31">
        <f>IF(AND(ISNUMBER($F433),ISNUMBER($E433),$E433&lt;&gt;0),$F433/$E433,"")</f>
        <v/>
      </c>
      <c r="H433" s="31">
        <f>IF(AND(ISNUMBER($F433),ISNUMBER($AL433),ISNUMBER($E433),($AL433*$E433)&lt;&gt;0),$F433/($AL433*$E433)*100,"")</f>
        <v/>
      </c>
      <c r="I433" s="32" t="n"/>
      <c r="J433" s="33" t="n"/>
      <c r="K433" s="31">
        <f>IF(AND(ISNUMBER($F433),ISNUMBER($J433)),$F433*(1-$J433),"")</f>
        <v/>
      </c>
      <c r="L433" s="32" t="n"/>
      <c r="M433" s="32" t="n"/>
      <c r="N433" s="31">
        <f>IF(ISNUMBER($F433),($F433-IF(ISNUMBER($AM433),$AM433,0))*(1-IF(ISNUMBER($J433),$J433,0)),"")</f>
        <v/>
      </c>
      <c r="O433" s="15" t="inlineStr">
        <is>
          <t>Lemon Elderflower</t>
        </is>
      </c>
      <c r="P433" s="29" t="n">
        <v>0</v>
      </c>
      <c r="Q433" s="29" t="n">
        <v>15</v>
      </c>
      <c r="R433" s="15" t="inlineStr">
        <is>
          <t>Not listed</t>
        </is>
      </c>
      <c r="S433" s="29" t="n">
        <v>6</v>
      </c>
      <c r="T433" s="29" t="n">
        <v>45</v>
      </c>
      <c r="U433" s="15" t="inlineStr">
        <is>
          <t>Cane sugar + chicory inulin</t>
        </is>
      </c>
      <c r="V433" s="15" t="inlineStr">
        <is>
          <t>Prebiotics + probiotics, organic botanicals, gut health, low sugar</t>
        </is>
      </c>
      <c r="W433" s="32" t="n"/>
      <c r="X433" s="32" t="n"/>
      <c r="Y433" s="32" t="n"/>
      <c r="Z433" s="32" t="n"/>
      <c r="AA433" s="15" t="inlineStr">
        <is>
          <t>Low</t>
        </is>
      </c>
      <c r="AB433" s="15" t="inlineStr">
        <is>
          <t>Emerging female/AAPI-founded gut-health brand</t>
        </is>
      </c>
      <c r="AC433" s="15" t="inlineStr">
        <is>
          <t>Botanical gut-health soda with pre + probiotics</t>
        </is>
      </c>
      <c r="AD433" s="15" t="inlineStr">
        <is>
          <t>Both prebiotics and probiotics plus organic botanicals.</t>
        </is>
      </c>
      <c r="AE433" s="32" t="n"/>
      <c r="AF433" s="34">
        <f>IF(AND(ISNUMBER($P433),ISNUMBER($AL433),$AL433&lt;&gt;0),ROUND($P433/$AL433*100,1),"")</f>
        <v/>
      </c>
      <c r="AG433" s="35">
        <f>IF(AND(ISNUMBER($S433),ISNUMBER($AL433),$AL433&lt;&gt;0),ROUND($S433/$AL433*100,2),"")</f>
        <v/>
      </c>
      <c r="AH433" s="34">
        <f>IF(AND(ISNUMBER($Q433),ISNUMBER($AL433),$AL433&lt;&gt;0),ROUND($Q433/$AL433*100,1),"")</f>
        <v/>
      </c>
      <c r="AI433" s="29">
        <f>IF(ISNUMBER($S433),IF($S433&lt;=1,"Yes","No"),"n/a")</f>
        <v/>
      </c>
      <c r="AJ433" s="29">
        <f>IF(ISNUMBER($S433),ROUND(MAX(0,MIN(100,100-$S433*2.5-IF(ISNUMBER($T433),$T433,0)*0.12+IF($S433&lt;=1,12,0))),0),"")</f>
        <v/>
      </c>
      <c r="AK433" s="29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29" t="n">
        <v>355</v>
      </c>
      <c r="AM433" s="30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wildwonder</t>
        </is>
      </c>
      <c r="B434" s="15" t="inlineStr">
        <is>
          <t>wildwonder Sparkling Prebiotic+Probiotic | Lemon Elderflower | 18-pack 355mL</t>
        </is>
      </c>
      <c r="C434" s="15" t="inlineStr">
        <is>
          <t>3) Functional beverage (still/sparkling)</t>
        </is>
      </c>
      <c r="D434" s="15" t="inlineStr">
        <is>
          <t>355 mL can</t>
        </is>
      </c>
      <c r="E434" s="29" t="n">
        <v>18</v>
      </c>
      <c r="F434" s="30" t="n"/>
      <c r="G434" s="31">
        <f>IF(AND(ISNUMBER($F434),ISNUMBER($E434),$E434&lt;&gt;0),$F434/$E434,"")</f>
        <v/>
      </c>
      <c r="H434" s="31">
        <f>IF(AND(ISNUMBER($F434),ISNUMBER($AL434),ISNUMBER($E434),($AL434*$E434)&lt;&gt;0),$F434/($AL434*$E434)*100,"")</f>
        <v/>
      </c>
      <c r="I434" s="32" t="n"/>
      <c r="J434" s="33" t="n"/>
      <c r="K434" s="31">
        <f>IF(AND(ISNUMBER($F434),ISNUMBER($J434)),$F434*(1-$J434),"")</f>
        <v/>
      </c>
      <c r="L434" s="32" t="n"/>
      <c r="M434" s="32" t="n"/>
      <c r="N434" s="31">
        <f>IF(ISNUMBER($F434),($F434-IF(ISNUMBER($AM434),$AM434,0))*(1-IF(ISNUMBER($J434),$J434,0)),"")</f>
        <v/>
      </c>
      <c r="O434" s="15" t="inlineStr">
        <is>
          <t>Lemon Elderflower</t>
        </is>
      </c>
      <c r="P434" s="29" t="n">
        <v>0</v>
      </c>
      <c r="Q434" s="29" t="n">
        <v>15</v>
      </c>
      <c r="R434" s="15" t="inlineStr">
        <is>
          <t>Not listed</t>
        </is>
      </c>
      <c r="S434" s="29" t="n">
        <v>6</v>
      </c>
      <c r="T434" s="29" t="n">
        <v>45</v>
      </c>
      <c r="U434" s="15" t="inlineStr">
        <is>
          <t>Cane sugar + chicory inulin</t>
        </is>
      </c>
      <c r="V434" s="15" t="inlineStr">
        <is>
          <t>Prebiotics + probiotics, organic botanicals, gut health, low sugar</t>
        </is>
      </c>
      <c r="W434" s="32" t="n"/>
      <c r="X434" s="32" t="n"/>
      <c r="Y434" s="32" t="n"/>
      <c r="Z434" s="32" t="n"/>
      <c r="AA434" s="15" t="inlineStr">
        <is>
          <t>Low</t>
        </is>
      </c>
      <c r="AB434" s="15" t="inlineStr">
        <is>
          <t>Emerging female/AAPI-founded gut-health brand</t>
        </is>
      </c>
      <c r="AC434" s="15" t="inlineStr">
        <is>
          <t>Botanical gut-health soda with pre + probiotics</t>
        </is>
      </c>
      <c r="AD434" s="15" t="inlineStr">
        <is>
          <t>Both prebiotics and probiotics plus organic botanicals.</t>
        </is>
      </c>
      <c r="AE434" s="32" t="n"/>
      <c r="AF434" s="34">
        <f>IF(AND(ISNUMBER($P434),ISNUMBER($AL434),$AL434&lt;&gt;0),ROUND($P434/$AL434*100,1),"")</f>
        <v/>
      </c>
      <c r="AG434" s="35">
        <f>IF(AND(ISNUMBER($S434),ISNUMBER($AL434),$AL434&lt;&gt;0),ROUND($S434/$AL434*100,2),"")</f>
        <v/>
      </c>
      <c r="AH434" s="34">
        <f>IF(AND(ISNUMBER($Q434),ISNUMBER($AL434),$AL434&lt;&gt;0),ROUND($Q434/$AL434*100,1),"")</f>
        <v/>
      </c>
      <c r="AI434" s="29">
        <f>IF(ISNUMBER($S434),IF($S434&lt;=1,"Yes","No"),"n/a")</f>
        <v/>
      </c>
      <c r="AJ434" s="29">
        <f>IF(ISNUMBER($S434),ROUND(MAX(0,MIN(100,100-$S434*2.5-IF(ISNUMBER($T434),$T434,0)*0.12+IF($S434&lt;=1,12,0))),0),"")</f>
        <v/>
      </c>
      <c r="AK434" s="29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29" t="n">
        <v>355</v>
      </c>
      <c r="AM434" s="30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wildwonder</t>
        </is>
      </c>
      <c r="B435" s="15" t="inlineStr">
        <is>
          <t>wildwonder Sparkling Prebiotic+Probiotic | Lemon Elderflower | 24-pack 355mL</t>
        </is>
      </c>
      <c r="C435" s="15" t="inlineStr">
        <is>
          <t>3) Functional beverage (still/sparkling)</t>
        </is>
      </c>
      <c r="D435" s="15" t="inlineStr">
        <is>
          <t>355 mL can</t>
        </is>
      </c>
      <c r="E435" s="29" t="n">
        <v>24</v>
      </c>
      <c r="F435" s="30" t="n"/>
      <c r="G435" s="31">
        <f>IF(AND(ISNUMBER($F435),ISNUMBER($E435),$E435&lt;&gt;0),$F435/$E435,"")</f>
        <v/>
      </c>
      <c r="H435" s="31">
        <f>IF(AND(ISNUMBER($F435),ISNUMBER($AL435),ISNUMBER($E435),($AL435*$E435)&lt;&gt;0),$F435/($AL435*$E435)*100,"")</f>
        <v/>
      </c>
      <c r="I435" s="32" t="n"/>
      <c r="J435" s="33" t="n"/>
      <c r="K435" s="31">
        <f>IF(AND(ISNUMBER($F435),ISNUMBER($J435)),$F435*(1-$J435),"")</f>
        <v/>
      </c>
      <c r="L435" s="32" t="n"/>
      <c r="M435" s="32" t="n"/>
      <c r="N435" s="31">
        <f>IF(ISNUMBER($F435),($F435-IF(ISNUMBER($AM435),$AM435,0))*(1-IF(ISNUMBER($J435),$J435,0)),"")</f>
        <v/>
      </c>
      <c r="O435" s="15" t="inlineStr">
        <is>
          <t>Lemon Elderflower</t>
        </is>
      </c>
      <c r="P435" s="29" t="n">
        <v>0</v>
      </c>
      <c r="Q435" s="29" t="n">
        <v>15</v>
      </c>
      <c r="R435" s="15" t="inlineStr">
        <is>
          <t>Not listed</t>
        </is>
      </c>
      <c r="S435" s="29" t="n">
        <v>6</v>
      </c>
      <c r="T435" s="29" t="n">
        <v>45</v>
      </c>
      <c r="U435" s="15" t="inlineStr">
        <is>
          <t>Cane sugar + chicory inulin</t>
        </is>
      </c>
      <c r="V435" s="15" t="inlineStr">
        <is>
          <t>Prebiotics + probiotics, organic botanicals, gut health, low sugar</t>
        </is>
      </c>
      <c r="W435" s="32" t="n"/>
      <c r="X435" s="32" t="n"/>
      <c r="Y435" s="32" t="n"/>
      <c r="Z435" s="32" t="n"/>
      <c r="AA435" s="15" t="inlineStr">
        <is>
          <t>Low</t>
        </is>
      </c>
      <c r="AB435" s="15" t="inlineStr">
        <is>
          <t>Emerging female/AAPI-founded gut-health brand</t>
        </is>
      </c>
      <c r="AC435" s="15" t="inlineStr">
        <is>
          <t>Botanical gut-health soda with pre + probiotics</t>
        </is>
      </c>
      <c r="AD435" s="15" t="inlineStr">
        <is>
          <t>Both prebiotics and probiotics plus organic botanicals.</t>
        </is>
      </c>
      <c r="AE435" s="32" t="n"/>
      <c r="AF435" s="34">
        <f>IF(AND(ISNUMBER($P435),ISNUMBER($AL435),$AL435&lt;&gt;0),ROUND($P435/$AL435*100,1),"")</f>
        <v/>
      </c>
      <c r="AG435" s="35">
        <f>IF(AND(ISNUMBER($S435),ISNUMBER($AL435),$AL435&lt;&gt;0),ROUND($S435/$AL435*100,2),"")</f>
        <v/>
      </c>
      <c r="AH435" s="34">
        <f>IF(AND(ISNUMBER($Q435),ISNUMBER($AL435),$AL435&lt;&gt;0),ROUND($Q435/$AL435*100,1),"")</f>
        <v/>
      </c>
      <c r="AI435" s="29">
        <f>IF(ISNUMBER($S435),IF($S435&lt;=1,"Yes","No"),"n/a")</f>
        <v/>
      </c>
      <c r="AJ435" s="29">
        <f>IF(ISNUMBER($S435),ROUND(MAX(0,MIN(100,100-$S435*2.5-IF(ISNUMBER($T435),$T435,0)*0.12+IF($S435&lt;=1,12,0))),0),"")</f>
        <v/>
      </c>
      <c r="AK435" s="29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29" t="n">
        <v>355</v>
      </c>
      <c r="AM435" s="30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wildwonder</t>
        </is>
      </c>
      <c r="B436" s="15" t="inlineStr">
        <is>
          <t>wildwonder Sparkling Prebiotic+Probiotic | Pineapple Mango | single 355mL</t>
        </is>
      </c>
      <c r="C436" s="15" t="inlineStr">
        <is>
          <t>3) Functional beverage (still/sparkling)</t>
        </is>
      </c>
      <c r="D436" s="15" t="inlineStr">
        <is>
          <t>355 mL can</t>
        </is>
      </c>
      <c r="E436" s="29" t="n">
        <v>1</v>
      </c>
      <c r="F436" s="30" t="n"/>
      <c r="G436" s="31">
        <f>IF(AND(ISNUMBER($F436),ISNUMBER($E436),$E436&lt;&gt;0),$F436/$E436,"")</f>
        <v/>
      </c>
      <c r="H436" s="31">
        <f>IF(AND(ISNUMBER($F436),ISNUMBER($AL436),ISNUMBER($E436),($AL436*$E436)&lt;&gt;0),$F436/($AL436*$E436)*100,"")</f>
        <v/>
      </c>
      <c r="I436" s="32" t="n"/>
      <c r="J436" s="33" t="n"/>
      <c r="K436" s="31">
        <f>IF(AND(ISNUMBER($F436),ISNUMBER($J436)),$F436*(1-$J436),"")</f>
        <v/>
      </c>
      <c r="L436" s="32" t="n"/>
      <c r="M436" s="32" t="n"/>
      <c r="N436" s="31">
        <f>IF(ISNUMBER($F436),($F436-IF(ISNUMBER($AM436),$AM436,0))*(1-IF(ISNUMBER($J436),$J436,0)),"")</f>
        <v/>
      </c>
      <c r="O436" s="15" t="inlineStr">
        <is>
          <t>Pineapple Mango</t>
        </is>
      </c>
      <c r="P436" s="29" t="n">
        <v>0</v>
      </c>
      <c r="Q436" s="29" t="n">
        <v>15</v>
      </c>
      <c r="R436" s="15" t="inlineStr">
        <is>
          <t>Not listed</t>
        </is>
      </c>
      <c r="S436" s="29" t="n">
        <v>6</v>
      </c>
      <c r="T436" s="29" t="n">
        <v>45</v>
      </c>
      <c r="U436" s="15" t="inlineStr">
        <is>
          <t>Cane sugar + chicory inulin</t>
        </is>
      </c>
      <c r="V436" s="15" t="inlineStr">
        <is>
          <t>Prebiotics + probiotics, organic botanicals, gut health, low sugar</t>
        </is>
      </c>
      <c r="W436" s="32" t="n"/>
      <c r="X436" s="32" t="n"/>
      <c r="Y436" s="32" t="n"/>
      <c r="Z436" s="32" t="n"/>
      <c r="AA436" s="15" t="inlineStr">
        <is>
          <t>Low</t>
        </is>
      </c>
      <c r="AB436" s="15" t="inlineStr">
        <is>
          <t>Emerging female/AAPI-founded gut-health brand</t>
        </is>
      </c>
      <c r="AC436" s="15" t="inlineStr">
        <is>
          <t>Botanical gut-health soda with pre + probiotics</t>
        </is>
      </c>
      <c r="AD436" s="15" t="inlineStr">
        <is>
          <t>Both prebiotics and probiotics plus organic botanicals.</t>
        </is>
      </c>
      <c r="AE436" s="32" t="n"/>
      <c r="AF436" s="34">
        <f>IF(AND(ISNUMBER($P436),ISNUMBER($AL436),$AL436&lt;&gt;0),ROUND($P436/$AL436*100,1),"")</f>
        <v/>
      </c>
      <c r="AG436" s="35">
        <f>IF(AND(ISNUMBER($S436),ISNUMBER($AL436),$AL436&lt;&gt;0),ROUND($S436/$AL436*100,2),"")</f>
        <v/>
      </c>
      <c r="AH436" s="34">
        <f>IF(AND(ISNUMBER($Q436),ISNUMBER($AL436),$AL436&lt;&gt;0),ROUND($Q436/$AL436*100,1),"")</f>
        <v/>
      </c>
      <c r="AI436" s="29">
        <f>IF(ISNUMBER($S436),IF($S436&lt;=1,"Yes","No"),"n/a")</f>
        <v/>
      </c>
      <c r="AJ436" s="29">
        <f>IF(ISNUMBER($S436),ROUND(MAX(0,MIN(100,100-$S436*2.5-IF(ISNUMBER($T436),$T436,0)*0.12+IF($S436&lt;=1,12,0))),0),"")</f>
        <v/>
      </c>
      <c r="AK436" s="29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29" t="n">
        <v>355</v>
      </c>
      <c r="AM436" s="30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wildwonder</t>
        </is>
      </c>
      <c r="B437" s="15" t="inlineStr">
        <is>
          <t>wildwonder Sparkling Prebiotic+Probiotic | Pineapple Mango | 8-pack 355mL</t>
        </is>
      </c>
      <c r="C437" s="15" t="inlineStr">
        <is>
          <t>3) Functional beverage (still/sparkling)</t>
        </is>
      </c>
      <c r="D437" s="15" t="inlineStr">
        <is>
          <t>355 mL can</t>
        </is>
      </c>
      <c r="E437" s="29" t="n">
        <v>8</v>
      </c>
      <c r="F437" s="30" t="n"/>
      <c r="G437" s="31">
        <f>IF(AND(ISNUMBER($F437),ISNUMBER($E437),$E437&lt;&gt;0),$F437/$E437,"")</f>
        <v/>
      </c>
      <c r="H437" s="31">
        <f>IF(AND(ISNUMBER($F437),ISNUMBER($AL437),ISNUMBER($E437),($AL437*$E437)&lt;&gt;0),$F437/($AL437*$E437)*100,"")</f>
        <v/>
      </c>
      <c r="I437" s="32" t="n"/>
      <c r="J437" s="33" t="n"/>
      <c r="K437" s="31">
        <f>IF(AND(ISNUMBER($F437),ISNUMBER($J437)),$F437*(1-$J437),"")</f>
        <v/>
      </c>
      <c r="L437" s="32" t="n"/>
      <c r="M437" s="32" t="n"/>
      <c r="N437" s="31">
        <f>IF(ISNUMBER($F437),($F437-IF(ISNUMBER($AM437),$AM437,0))*(1-IF(ISNUMBER($J437),$J437,0)),"")</f>
        <v/>
      </c>
      <c r="O437" s="15" t="inlineStr">
        <is>
          <t>Pineapple Mango</t>
        </is>
      </c>
      <c r="P437" s="29" t="n">
        <v>0</v>
      </c>
      <c r="Q437" s="29" t="n">
        <v>15</v>
      </c>
      <c r="R437" s="15" t="inlineStr">
        <is>
          <t>Not listed</t>
        </is>
      </c>
      <c r="S437" s="29" t="n">
        <v>6</v>
      </c>
      <c r="T437" s="29" t="n">
        <v>45</v>
      </c>
      <c r="U437" s="15" t="inlineStr">
        <is>
          <t>Cane sugar + chicory inulin</t>
        </is>
      </c>
      <c r="V437" s="15" t="inlineStr">
        <is>
          <t>Prebiotics + probiotics, organic botanicals, gut health, low sugar</t>
        </is>
      </c>
      <c r="W437" s="32" t="n"/>
      <c r="X437" s="32" t="n"/>
      <c r="Y437" s="32" t="n"/>
      <c r="Z437" s="32" t="n"/>
      <c r="AA437" s="15" t="inlineStr">
        <is>
          <t>Low</t>
        </is>
      </c>
      <c r="AB437" s="15" t="inlineStr">
        <is>
          <t>Emerging female/AAPI-founded gut-health brand</t>
        </is>
      </c>
      <c r="AC437" s="15" t="inlineStr">
        <is>
          <t>Botanical gut-health soda with pre + probiotics</t>
        </is>
      </c>
      <c r="AD437" s="15" t="inlineStr">
        <is>
          <t>Both prebiotics and probiotics plus organic botanicals.</t>
        </is>
      </c>
      <c r="AE437" s="32" t="n"/>
      <c r="AF437" s="34">
        <f>IF(AND(ISNUMBER($P437),ISNUMBER($AL437),$AL437&lt;&gt;0),ROUND($P437/$AL437*100,1),"")</f>
        <v/>
      </c>
      <c r="AG437" s="35">
        <f>IF(AND(ISNUMBER($S437),ISNUMBER($AL437),$AL437&lt;&gt;0),ROUND($S437/$AL437*100,2),"")</f>
        <v/>
      </c>
      <c r="AH437" s="34">
        <f>IF(AND(ISNUMBER($Q437),ISNUMBER($AL437),$AL437&lt;&gt;0),ROUND($Q437/$AL437*100,1),"")</f>
        <v/>
      </c>
      <c r="AI437" s="29">
        <f>IF(ISNUMBER($S437),IF($S437&lt;=1,"Yes","No"),"n/a")</f>
        <v/>
      </c>
      <c r="AJ437" s="29">
        <f>IF(ISNUMBER($S437),ROUND(MAX(0,MIN(100,100-$S437*2.5-IF(ISNUMBER($T437),$T437,0)*0.12+IF($S437&lt;=1,12,0))),0),"")</f>
        <v/>
      </c>
      <c r="AK437" s="29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29" t="n">
        <v>355</v>
      </c>
      <c r="AM437" s="30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wildwonder</t>
        </is>
      </c>
      <c r="B438" s="15" t="inlineStr">
        <is>
          <t>wildwonder Sparkling Prebiotic+Probiotic | Pineapple Mango | 12-pack 355mL</t>
        </is>
      </c>
      <c r="C438" s="15" t="inlineStr">
        <is>
          <t>3) Functional beverage (still/sparkling)</t>
        </is>
      </c>
      <c r="D438" s="15" t="inlineStr">
        <is>
          <t>355 mL can</t>
        </is>
      </c>
      <c r="E438" s="29" t="n">
        <v>12</v>
      </c>
      <c r="F438" s="30" t="n"/>
      <c r="G438" s="31">
        <f>IF(AND(ISNUMBER($F438),ISNUMBER($E438),$E438&lt;&gt;0),$F438/$E438,"")</f>
        <v/>
      </c>
      <c r="H438" s="31">
        <f>IF(AND(ISNUMBER($F438),ISNUMBER($AL438),ISNUMBER($E438),($AL438*$E438)&lt;&gt;0),$F438/($AL438*$E438)*100,"")</f>
        <v/>
      </c>
      <c r="I438" s="32" t="n"/>
      <c r="J438" s="33" t="n"/>
      <c r="K438" s="31">
        <f>IF(AND(ISNUMBER($F438),ISNUMBER($J438)),$F438*(1-$J438),"")</f>
        <v/>
      </c>
      <c r="L438" s="32" t="n"/>
      <c r="M438" s="32" t="n"/>
      <c r="N438" s="31">
        <f>IF(ISNUMBER($F438),($F438-IF(ISNUMBER($AM438),$AM438,0))*(1-IF(ISNUMBER($J438),$J438,0)),"")</f>
        <v/>
      </c>
      <c r="O438" s="15" t="inlineStr">
        <is>
          <t>Pineapple Mango</t>
        </is>
      </c>
      <c r="P438" s="29" t="n">
        <v>0</v>
      </c>
      <c r="Q438" s="29" t="n">
        <v>15</v>
      </c>
      <c r="R438" s="15" t="inlineStr">
        <is>
          <t>Not listed</t>
        </is>
      </c>
      <c r="S438" s="29" t="n">
        <v>6</v>
      </c>
      <c r="T438" s="29" t="n">
        <v>45</v>
      </c>
      <c r="U438" s="15" t="inlineStr">
        <is>
          <t>Cane sugar + chicory inulin</t>
        </is>
      </c>
      <c r="V438" s="15" t="inlineStr">
        <is>
          <t>Prebiotics + probiotics, organic botanicals, gut health, low sugar</t>
        </is>
      </c>
      <c r="W438" s="32" t="n"/>
      <c r="X438" s="32" t="n"/>
      <c r="Y438" s="32" t="n"/>
      <c r="Z438" s="32" t="n"/>
      <c r="AA438" s="15" t="inlineStr">
        <is>
          <t>Low</t>
        </is>
      </c>
      <c r="AB438" s="15" t="inlineStr">
        <is>
          <t>Emerging female/AAPI-founded gut-health brand</t>
        </is>
      </c>
      <c r="AC438" s="15" t="inlineStr">
        <is>
          <t>Botanical gut-health soda with pre + probiotics</t>
        </is>
      </c>
      <c r="AD438" s="15" t="inlineStr">
        <is>
          <t>Both prebiotics and probiotics plus organic botanicals.</t>
        </is>
      </c>
      <c r="AE438" s="32" t="n"/>
      <c r="AF438" s="34">
        <f>IF(AND(ISNUMBER($P438),ISNUMBER($AL438),$AL438&lt;&gt;0),ROUND($P438/$AL438*100,1),"")</f>
        <v/>
      </c>
      <c r="AG438" s="35">
        <f>IF(AND(ISNUMBER($S438),ISNUMBER($AL438),$AL438&lt;&gt;0),ROUND($S438/$AL438*100,2),"")</f>
        <v/>
      </c>
      <c r="AH438" s="34">
        <f>IF(AND(ISNUMBER($Q438),ISNUMBER($AL438),$AL438&lt;&gt;0),ROUND($Q438/$AL438*100,1),"")</f>
        <v/>
      </c>
      <c r="AI438" s="29">
        <f>IF(ISNUMBER($S438),IF($S438&lt;=1,"Yes","No"),"n/a")</f>
        <v/>
      </c>
      <c r="AJ438" s="29">
        <f>IF(ISNUMBER($S438),ROUND(MAX(0,MIN(100,100-$S438*2.5-IF(ISNUMBER($T438),$T438,0)*0.12+IF($S438&lt;=1,12,0))),0),"")</f>
        <v/>
      </c>
      <c r="AK438" s="29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29" t="n">
        <v>355</v>
      </c>
      <c r="AM438" s="30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wildwonder</t>
        </is>
      </c>
      <c r="B439" s="15" t="inlineStr">
        <is>
          <t>wildwonder Sparkling Prebiotic+Probiotic | Pineapple Mango | 15-pack 355mL</t>
        </is>
      </c>
      <c r="C439" s="15" t="inlineStr">
        <is>
          <t>3) Functional beverage (still/sparkling)</t>
        </is>
      </c>
      <c r="D439" s="15" t="inlineStr">
        <is>
          <t>355 mL can</t>
        </is>
      </c>
      <c r="E439" s="29" t="n">
        <v>15</v>
      </c>
      <c r="F439" s="30" t="n"/>
      <c r="G439" s="31">
        <f>IF(AND(ISNUMBER($F439),ISNUMBER($E439),$E439&lt;&gt;0),$F439/$E439,"")</f>
        <v/>
      </c>
      <c r="H439" s="31">
        <f>IF(AND(ISNUMBER($F439),ISNUMBER($AL439),ISNUMBER($E439),($AL439*$E439)&lt;&gt;0),$F439/($AL439*$E439)*100,"")</f>
        <v/>
      </c>
      <c r="I439" s="32" t="n"/>
      <c r="J439" s="33" t="n"/>
      <c r="K439" s="31">
        <f>IF(AND(ISNUMBER($F439),ISNUMBER($J439)),$F439*(1-$J439),"")</f>
        <v/>
      </c>
      <c r="L439" s="32" t="n"/>
      <c r="M439" s="32" t="n"/>
      <c r="N439" s="31">
        <f>IF(ISNUMBER($F439),($F439-IF(ISNUMBER($AM439),$AM439,0))*(1-IF(ISNUMBER($J439),$J439,0)),"")</f>
        <v/>
      </c>
      <c r="O439" s="15" t="inlineStr">
        <is>
          <t>Pineapple Mango</t>
        </is>
      </c>
      <c r="P439" s="29" t="n">
        <v>0</v>
      </c>
      <c r="Q439" s="29" t="n">
        <v>15</v>
      </c>
      <c r="R439" s="15" t="inlineStr">
        <is>
          <t>Not listed</t>
        </is>
      </c>
      <c r="S439" s="29" t="n">
        <v>6</v>
      </c>
      <c r="T439" s="29" t="n">
        <v>45</v>
      </c>
      <c r="U439" s="15" t="inlineStr">
        <is>
          <t>Cane sugar + chicory inulin</t>
        </is>
      </c>
      <c r="V439" s="15" t="inlineStr">
        <is>
          <t>Prebiotics + probiotics, organic botanicals, gut health, low sugar</t>
        </is>
      </c>
      <c r="W439" s="32" t="n"/>
      <c r="X439" s="32" t="n"/>
      <c r="Y439" s="32" t="n"/>
      <c r="Z439" s="32" t="n"/>
      <c r="AA439" s="15" t="inlineStr">
        <is>
          <t>Low</t>
        </is>
      </c>
      <c r="AB439" s="15" t="inlineStr">
        <is>
          <t>Emerging female/AAPI-founded gut-health brand</t>
        </is>
      </c>
      <c r="AC439" s="15" t="inlineStr">
        <is>
          <t>Botanical gut-health soda with pre + probiotics</t>
        </is>
      </c>
      <c r="AD439" s="15" t="inlineStr">
        <is>
          <t>Both prebiotics and probiotics plus organic botanicals.</t>
        </is>
      </c>
      <c r="AE439" s="32" t="n"/>
      <c r="AF439" s="34">
        <f>IF(AND(ISNUMBER($P439),ISNUMBER($AL439),$AL439&lt;&gt;0),ROUND($P439/$AL439*100,1),"")</f>
        <v/>
      </c>
      <c r="AG439" s="35">
        <f>IF(AND(ISNUMBER($S439),ISNUMBER($AL439),$AL439&lt;&gt;0),ROUND($S439/$AL439*100,2),"")</f>
        <v/>
      </c>
      <c r="AH439" s="34">
        <f>IF(AND(ISNUMBER($Q439),ISNUMBER($AL439),$AL439&lt;&gt;0),ROUND($Q439/$AL439*100,1),"")</f>
        <v/>
      </c>
      <c r="AI439" s="29">
        <f>IF(ISNUMBER($S439),IF($S439&lt;=1,"Yes","No"),"n/a")</f>
        <v/>
      </c>
      <c r="AJ439" s="29">
        <f>IF(ISNUMBER($S439),ROUND(MAX(0,MIN(100,100-$S439*2.5-IF(ISNUMBER($T439),$T439,0)*0.12+IF($S439&lt;=1,12,0))),0),"")</f>
        <v/>
      </c>
      <c r="AK439" s="29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29" t="n">
        <v>355</v>
      </c>
      <c r="AM439" s="30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wildwonder</t>
        </is>
      </c>
      <c r="B440" s="15" t="inlineStr">
        <is>
          <t>wildwonder Sparkling Prebiotic+Probiotic | Pineapple Mango | 18-pack 355mL</t>
        </is>
      </c>
      <c r="C440" s="15" t="inlineStr">
        <is>
          <t>3) Functional beverage (still/sparkling)</t>
        </is>
      </c>
      <c r="D440" s="15" t="inlineStr">
        <is>
          <t>355 mL can</t>
        </is>
      </c>
      <c r="E440" s="29" t="n">
        <v>18</v>
      </c>
      <c r="F440" s="30" t="n"/>
      <c r="G440" s="31">
        <f>IF(AND(ISNUMBER($F440),ISNUMBER($E440),$E440&lt;&gt;0),$F440/$E440,"")</f>
        <v/>
      </c>
      <c r="H440" s="31">
        <f>IF(AND(ISNUMBER($F440),ISNUMBER($AL440),ISNUMBER($E440),($AL440*$E440)&lt;&gt;0),$F440/($AL440*$E440)*100,"")</f>
        <v/>
      </c>
      <c r="I440" s="32" t="n"/>
      <c r="J440" s="33" t="n"/>
      <c r="K440" s="31">
        <f>IF(AND(ISNUMBER($F440),ISNUMBER($J440)),$F440*(1-$J440),"")</f>
        <v/>
      </c>
      <c r="L440" s="32" t="n"/>
      <c r="M440" s="32" t="n"/>
      <c r="N440" s="31">
        <f>IF(ISNUMBER($F440),($F440-IF(ISNUMBER($AM440),$AM440,0))*(1-IF(ISNUMBER($J440),$J440,0)),"")</f>
        <v/>
      </c>
      <c r="O440" s="15" t="inlineStr">
        <is>
          <t>Pineapple Mango</t>
        </is>
      </c>
      <c r="P440" s="29" t="n">
        <v>0</v>
      </c>
      <c r="Q440" s="29" t="n">
        <v>15</v>
      </c>
      <c r="R440" s="15" t="inlineStr">
        <is>
          <t>Not listed</t>
        </is>
      </c>
      <c r="S440" s="29" t="n">
        <v>6</v>
      </c>
      <c r="T440" s="29" t="n">
        <v>45</v>
      </c>
      <c r="U440" s="15" t="inlineStr">
        <is>
          <t>Cane sugar + chicory inulin</t>
        </is>
      </c>
      <c r="V440" s="15" t="inlineStr">
        <is>
          <t>Prebiotics + probiotics, organic botanicals, gut health, low sugar</t>
        </is>
      </c>
      <c r="W440" s="32" t="n"/>
      <c r="X440" s="32" t="n"/>
      <c r="Y440" s="32" t="n"/>
      <c r="Z440" s="32" t="n"/>
      <c r="AA440" s="15" t="inlineStr">
        <is>
          <t>Low</t>
        </is>
      </c>
      <c r="AB440" s="15" t="inlineStr">
        <is>
          <t>Emerging female/AAPI-founded gut-health brand</t>
        </is>
      </c>
      <c r="AC440" s="15" t="inlineStr">
        <is>
          <t>Botanical gut-health soda with pre + probiotics</t>
        </is>
      </c>
      <c r="AD440" s="15" t="inlineStr">
        <is>
          <t>Both prebiotics and probiotics plus organic botanicals.</t>
        </is>
      </c>
      <c r="AE440" s="32" t="n"/>
      <c r="AF440" s="34">
        <f>IF(AND(ISNUMBER($P440),ISNUMBER($AL440),$AL440&lt;&gt;0),ROUND($P440/$AL440*100,1),"")</f>
        <v/>
      </c>
      <c r="AG440" s="35">
        <f>IF(AND(ISNUMBER($S440),ISNUMBER($AL440),$AL440&lt;&gt;0),ROUND($S440/$AL440*100,2),"")</f>
        <v/>
      </c>
      <c r="AH440" s="34">
        <f>IF(AND(ISNUMBER($Q440),ISNUMBER($AL440),$AL440&lt;&gt;0),ROUND($Q440/$AL440*100,1),"")</f>
        <v/>
      </c>
      <c r="AI440" s="29">
        <f>IF(ISNUMBER($S440),IF($S440&lt;=1,"Yes","No"),"n/a")</f>
        <v/>
      </c>
      <c r="AJ440" s="29">
        <f>IF(ISNUMBER($S440),ROUND(MAX(0,MIN(100,100-$S440*2.5-IF(ISNUMBER($T440),$T440,0)*0.12+IF($S440&lt;=1,12,0))),0),"")</f>
        <v/>
      </c>
      <c r="AK440" s="29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29" t="n">
        <v>355</v>
      </c>
      <c r="AM440" s="30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wildwonder</t>
        </is>
      </c>
      <c r="B441" s="15" t="inlineStr">
        <is>
          <t>wildwonder Sparkling Prebiotic+Probiotic | Pineapple Mango | 24-pack 355mL</t>
        </is>
      </c>
      <c r="C441" s="15" t="inlineStr">
        <is>
          <t>3) Functional beverage (still/sparkling)</t>
        </is>
      </c>
      <c r="D441" s="15" t="inlineStr">
        <is>
          <t>355 mL can</t>
        </is>
      </c>
      <c r="E441" s="29" t="n">
        <v>24</v>
      </c>
      <c r="F441" s="30" t="n"/>
      <c r="G441" s="31">
        <f>IF(AND(ISNUMBER($F441),ISNUMBER($E441),$E441&lt;&gt;0),$F441/$E441,"")</f>
        <v/>
      </c>
      <c r="H441" s="31">
        <f>IF(AND(ISNUMBER($F441),ISNUMBER($AL441),ISNUMBER($E441),($AL441*$E441)&lt;&gt;0),$F441/($AL441*$E441)*100,"")</f>
        <v/>
      </c>
      <c r="I441" s="32" t="n"/>
      <c r="J441" s="33" t="n"/>
      <c r="K441" s="31">
        <f>IF(AND(ISNUMBER($F441),ISNUMBER($J441)),$F441*(1-$J441),"")</f>
        <v/>
      </c>
      <c r="L441" s="32" t="n"/>
      <c r="M441" s="32" t="n"/>
      <c r="N441" s="31">
        <f>IF(ISNUMBER($F441),($F441-IF(ISNUMBER($AM441),$AM441,0))*(1-IF(ISNUMBER($J441),$J441,0)),"")</f>
        <v/>
      </c>
      <c r="O441" s="15" t="inlineStr">
        <is>
          <t>Pineapple Mango</t>
        </is>
      </c>
      <c r="P441" s="29" t="n">
        <v>0</v>
      </c>
      <c r="Q441" s="29" t="n">
        <v>15</v>
      </c>
      <c r="R441" s="15" t="inlineStr">
        <is>
          <t>Not listed</t>
        </is>
      </c>
      <c r="S441" s="29" t="n">
        <v>6</v>
      </c>
      <c r="T441" s="29" t="n">
        <v>45</v>
      </c>
      <c r="U441" s="15" t="inlineStr">
        <is>
          <t>Cane sugar + chicory inulin</t>
        </is>
      </c>
      <c r="V441" s="15" t="inlineStr">
        <is>
          <t>Prebiotics + probiotics, organic botanicals, gut health, low sugar</t>
        </is>
      </c>
      <c r="W441" s="32" t="n"/>
      <c r="X441" s="32" t="n"/>
      <c r="Y441" s="32" t="n"/>
      <c r="Z441" s="32" t="n"/>
      <c r="AA441" s="15" t="inlineStr">
        <is>
          <t>Low</t>
        </is>
      </c>
      <c r="AB441" s="15" t="inlineStr">
        <is>
          <t>Emerging female/AAPI-founded gut-health brand</t>
        </is>
      </c>
      <c r="AC441" s="15" t="inlineStr">
        <is>
          <t>Botanical gut-health soda with pre + probiotics</t>
        </is>
      </c>
      <c r="AD441" s="15" t="inlineStr">
        <is>
          <t>Both prebiotics and probiotics plus organic botanicals.</t>
        </is>
      </c>
      <c r="AE441" s="32" t="n"/>
      <c r="AF441" s="34">
        <f>IF(AND(ISNUMBER($P441),ISNUMBER($AL441),$AL441&lt;&gt;0),ROUND($P441/$AL441*100,1),"")</f>
        <v/>
      </c>
      <c r="AG441" s="35">
        <f>IF(AND(ISNUMBER($S441),ISNUMBER($AL441),$AL441&lt;&gt;0),ROUND($S441/$AL441*100,2),"")</f>
        <v/>
      </c>
      <c r="AH441" s="34">
        <f>IF(AND(ISNUMBER($Q441),ISNUMBER($AL441),$AL441&lt;&gt;0),ROUND($Q441/$AL441*100,1),"")</f>
        <v/>
      </c>
      <c r="AI441" s="29">
        <f>IF(ISNUMBER($S441),IF($S441&lt;=1,"Yes","No"),"n/a")</f>
        <v/>
      </c>
      <c r="AJ441" s="29">
        <f>IF(ISNUMBER($S441),ROUND(MAX(0,MIN(100,100-$S441*2.5-IF(ISNUMBER($T441),$T441,0)*0.12+IF($S441&lt;=1,12,0))),0),"")</f>
        <v/>
      </c>
      <c r="AK441" s="29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29" t="n">
        <v>355</v>
      </c>
      <c r="AM441" s="30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Lemon Perfect</t>
        </is>
      </c>
      <c r="B442" s="15" t="inlineStr">
        <is>
          <t>Lemon Perfect Cold-Pressed Lemon Water | Just Lemon | single 355mL</t>
        </is>
      </c>
      <c r="C442" s="15" t="inlineStr">
        <is>
          <t>3) Functional beverage (still/sparkling)</t>
        </is>
      </c>
      <c r="D442" s="15" t="inlineStr">
        <is>
          <t>355 mL bottle</t>
        </is>
      </c>
      <c r="E442" s="29" t="n">
        <v>1</v>
      </c>
      <c r="F442" s="30" t="n"/>
      <c r="G442" s="31">
        <f>IF(AND(ISNUMBER($F442),ISNUMBER($E442),$E442&lt;&gt;0),$F442/$E442,"")</f>
        <v/>
      </c>
      <c r="H442" s="31">
        <f>IF(AND(ISNUMBER($F442),ISNUMBER($AL442),ISNUMBER($E442),($AL442*$E442)&lt;&gt;0),$F442/($AL442*$E442)*100,"")</f>
        <v/>
      </c>
      <c r="I442" s="32" t="n"/>
      <c r="J442" s="33" t="n"/>
      <c r="K442" s="31">
        <f>IF(AND(ISNUMBER($F442),ISNUMBER($J442)),$F442*(1-$J442),"")</f>
        <v/>
      </c>
      <c r="L442" s="32" t="n"/>
      <c r="M442" s="32" t="n"/>
      <c r="N442" s="31">
        <f>IF(ISNUMBER($F442),($F442-IF(ISNUMBER($AM442),$AM442,0))*(1-IF(ISNUMBER($J442),$J442,0)),"")</f>
        <v/>
      </c>
      <c r="O442" s="15" t="inlineStr">
        <is>
          <t>Just Lemon</t>
        </is>
      </c>
      <c r="P442" s="29" t="n">
        <v>0</v>
      </c>
      <c r="Q442" s="29" t="n">
        <v>20</v>
      </c>
      <c r="R442" s="29" t="n">
        <v>70</v>
      </c>
      <c r="S442" s="29" t="n">
        <v>1</v>
      </c>
      <c r="T442" s="29" t="n">
        <v>5</v>
      </c>
      <c r="U442" s="15" t="inlineStr">
        <is>
          <t>Stevia + monk fruit</t>
        </is>
      </c>
      <c r="V442" s="15" t="inlineStr">
        <is>
          <t>Cold-pressed lemon, vitamin C, electrolytes, low sugar, organic</t>
        </is>
      </c>
      <c r="W442" s="32" t="n"/>
      <c r="X442" s="32" t="n"/>
      <c r="Y442" s="32" t="n"/>
      <c r="Z442" s="32" t="n"/>
      <c r="AA442" s="15" t="inlineStr">
        <is>
          <t>Low</t>
        </is>
      </c>
      <c r="AB442" s="15" t="inlineStr">
        <is>
          <t>Emerging functional lemon-water entrant</t>
        </is>
      </c>
      <c r="AC442" s="15" t="inlineStr">
        <is>
          <t>Organic lemon water with vitamin C and electrolytes</t>
        </is>
      </c>
      <c r="AD442" s="15" t="inlineStr">
        <is>
          <t>Clean lemon-water hydration with vitamin C, barely any sugar.</t>
        </is>
      </c>
      <c r="AE442" s="32" t="n"/>
      <c r="AF442" s="34">
        <f>IF(AND(ISNUMBER($P442),ISNUMBER($AL442),$AL442&lt;&gt;0),ROUND($P442/$AL442*100,1),"")</f>
        <v/>
      </c>
      <c r="AG442" s="35">
        <f>IF(AND(ISNUMBER($S442),ISNUMBER($AL442),$AL442&lt;&gt;0),ROUND($S442/$AL442*100,2),"")</f>
        <v/>
      </c>
      <c r="AH442" s="34">
        <f>IF(AND(ISNUMBER($Q442),ISNUMBER($AL442),$AL442&lt;&gt;0),ROUND($Q442/$AL442*100,1),"")</f>
        <v/>
      </c>
      <c r="AI442" s="29">
        <f>IF(ISNUMBER($S442),IF($S442&lt;=1,"Yes","No"),"n/a")</f>
        <v/>
      </c>
      <c r="AJ442" s="29">
        <f>IF(ISNUMBER($S442),ROUND(MAX(0,MIN(100,100-$S442*2.5-IF(ISNUMBER($T442),$T442,0)*0.12+IF($S442&lt;=1,12,0))),0),"")</f>
        <v/>
      </c>
      <c r="AK442" s="29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29" t="n">
        <v>355</v>
      </c>
      <c r="AM442" s="30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Lemon Perfect</t>
        </is>
      </c>
      <c r="B443" s="15" t="inlineStr">
        <is>
          <t>Lemon Perfect Cold-Pressed Lemon Water | Just Lemon | 8-pack 355mL</t>
        </is>
      </c>
      <c r="C443" s="15" t="inlineStr">
        <is>
          <t>3) Functional beverage (still/sparkling)</t>
        </is>
      </c>
      <c r="D443" s="15" t="inlineStr">
        <is>
          <t>355 mL bottle</t>
        </is>
      </c>
      <c r="E443" s="29" t="n">
        <v>8</v>
      </c>
      <c r="F443" s="30" t="n"/>
      <c r="G443" s="31">
        <f>IF(AND(ISNUMBER($F443),ISNUMBER($E443),$E443&lt;&gt;0),$F443/$E443,"")</f>
        <v/>
      </c>
      <c r="H443" s="31">
        <f>IF(AND(ISNUMBER($F443),ISNUMBER($AL443),ISNUMBER($E443),($AL443*$E443)&lt;&gt;0),$F443/($AL443*$E443)*100,"")</f>
        <v/>
      </c>
      <c r="I443" s="32" t="n"/>
      <c r="J443" s="33" t="n"/>
      <c r="K443" s="31">
        <f>IF(AND(ISNUMBER($F443),ISNUMBER($J443)),$F443*(1-$J443),"")</f>
        <v/>
      </c>
      <c r="L443" s="32" t="n"/>
      <c r="M443" s="32" t="n"/>
      <c r="N443" s="31">
        <f>IF(ISNUMBER($F443),($F443-IF(ISNUMBER($AM443),$AM443,0))*(1-IF(ISNUMBER($J443),$J443,0)),"")</f>
        <v/>
      </c>
      <c r="O443" s="15" t="inlineStr">
        <is>
          <t>Just Lemon</t>
        </is>
      </c>
      <c r="P443" s="29" t="n">
        <v>0</v>
      </c>
      <c r="Q443" s="29" t="n">
        <v>20</v>
      </c>
      <c r="R443" s="29" t="n">
        <v>70</v>
      </c>
      <c r="S443" s="29" t="n">
        <v>1</v>
      </c>
      <c r="T443" s="29" t="n">
        <v>5</v>
      </c>
      <c r="U443" s="15" t="inlineStr">
        <is>
          <t>Stevia + monk fruit</t>
        </is>
      </c>
      <c r="V443" s="15" t="inlineStr">
        <is>
          <t>Cold-pressed lemon, vitamin C, electrolytes, low sugar, organic</t>
        </is>
      </c>
      <c r="W443" s="32" t="n"/>
      <c r="X443" s="32" t="n"/>
      <c r="Y443" s="32" t="n"/>
      <c r="Z443" s="32" t="n"/>
      <c r="AA443" s="15" t="inlineStr">
        <is>
          <t>Low</t>
        </is>
      </c>
      <c r="AB443" s="15" t="inlineStr">
        <is>
          <t>Emerging functional lemon-water entrant</t>
        </is>
      </c>
      <c r="AC443" s="15" t="inlineStr">
        <is>
          <t>Organic lemon water with vitamin C and electrolytes</t>
        </is>
      </c>
      <c r="AD443" s="15" t="inlineStr">
        <is>
          <t>Clean lemon-water hydration with vitamin C, barely any sugar.</t>
        </is>
      </c>
      <c r="AE443" s="32" t="n"/>
      <c r="AF443" s="34">
        <f>IF(AND(ISNUMBER($P443),ISNUMBER($AL443),$AL443&lt;&gt;0),ROUND($P443/$AL443*100,1),"")</f>
        <v/>
      </c>
      <c r="AG443" s="35">
        <f>IF(AND(ISNUMBER($S443),ISNUMBER($AL443),$AL443&lt;&gt;0),ROUND($S443/$AL443*100,2),"")</f>
        <v/>
      </c>
      <c r="AH443" s="34">
        <f>IF(AND(ISNUMBER($Q443),ISNUMBER($AL443),$AL443&lt;&gt;0),ROUND($Q443/$AL443*100,1),"")</f>
        <v/>
      </c>
      <c r="AI443" s="29">
        <f>IF(ISNUMBER($S443),IF($S443&lt;=1,"Yes","No"),"n/a")</f>
        <v/>
      </c>
      <c r="AJ443" s="29">
        <f>IF(ISNUMBER($S443),ROUND(MAX(0,MIN(100,100-$S443*2.5-IF(ISNUMBER($T443),$T443,0)*0.12+IF($S443&lt;=1,12,0))),0),"")</f>
        <v/>
      </c>
      <c r="AK443" s="29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29" t="n">
        <v>355</v>
      </c>
      <c r="AM443" s="30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Lemon Perfect</t>
        </is>
      </c>
      <c r="B444" s="15" t="inlineStr">
        <is>
          <t>Lemon Perfect Cold-Pressed Lemon Water | Just Lemon | 12-pack 355mL</t>
        </is>
      </c>
      <c r="C444" s="15" t="inlineStr">
        <is>
          <t>3) Functional beverage (still/sparkling)</t>
        </is>
      </c>
      <c r="D444" s="15" t="inlineStr">
        <is>
          <t>355 mL bottle</t>
        </is>
      </c>
      <c r="E444" s="29" t="n">
        <v>12</v>
      </c>
      <c r="F444" s="30" t="n"/>
      <c r="G444" s="31">
        <f>IF(AND(ISNUMBER($F444),ISNUMBER($E444),$E444&lt;&gt;0),$F444/$E444,"")</f>
        <v/>
      </c>
      <c r="H444" s="31">
        <f>IF(AND(ISNUMBER($F444),ISNUMBER($AL444),ISNUMBER($E444),($AL444*$E444)&lt;&gt;0),$F444/($AL444*$E444)*100,"")</f>
        <v/>
      </c>
      <c r="I444" s="32" t="n"/>
      <c r="J444" s="33" t="n"/>
      <c r="K444" s="31">
        <f>IF(AND(ISNUMBER($F444),ISNUMBER($J444)),$F444*(1-$J444),"")</f>
        <v/>
      </c>
      <c r="L444" s="32" t="n"/>
      <c r="M444" s="32" t="n"/>
      <c r="N444" s="31">
        <f>IF(ISNUMBER($F444),($F444-IF(ISNUMBER($AM444),$AM444,0))*(1-IF(ISNUMBER($J444),$J444,0)),"")</f>
        <v/>
      </c>
      <c r="O444" s="15" t="inlineStr">
        <is>
          <t>Just Lemon</t>
        </is>
      </c>
      <c r="P444" s="29" t="n">
        <v>0</v>
      </c>
      <c r="Q444" s="29" t="n">
        <v>20</v>
      </c>
      <c r="R444" s="29" t="n">
        <v>70</v>
      </c>
      <c r="S444" s="29" t="n">
        <v>1</v>
      </c>
      <c r="T444" s="29" t="n">
        <v>5</v>
      </c>
      <c r="U444" s="15" t="inlineStr">
        <is>
          <t>Stevia + monk fruit</t>
        </is>
      </c>
      <c r="V444" s="15" t="inlineStr">
        <is>
          <t>Cold-pressed lemon, vitamin C, electrolytes, low sugar, organic</t>
        </is>
      </c>
      <c r="W444" s="32" t="n"/>
      <c r="X444" s="32" t="n"/>
      <c r="Y444" s="32" t="n"/>
      <c r="Z444" s="32" t="n"/>
      <c r="AA444" s="15" t="inlineStr">
        <is>
          <t>Low</t>
        </is>
      </c>
      <c r="AB444" s="15" t="inlineStr">
        <is>
          <t>Emerging functional lemon-water entrant</t>
        </is>
      </c>
      <c r="AC444" s="15" t="inlineStr">
        <is>
          <t>Organic lemon water with vitamin C and electrolytes</t>
        </is>
      </c>
      <c r="AD444" s="15" t="inlineStr">
        <is>
          <t>Clean lemon-water hydration with vitamin C, barely any sugar.</t>
        </is>
      </c>
      <c r="AE444" s="32" t="n"/>
      <c r="AF444" s="34">
        <f>IF(AND(ISNUMBER($P444),ISNUMBER($AL444),$AL444&lt;&gt;0),ROUND($P444/$AL444*100,1),"")</f>
        <v/>
      </c>
      <c r="AG444" s="35">
        <f>IF(AND(ISNUMBER($S444),ISNUMBER($AL444),$AL444&lt;&gt;0),ROUND($S444/$AL444*100,2),"")</f>
        <v/>
      </c>
      <c r="AH444" s="34">
        <f>IF(AND(ISNUMBER($Q444),ISNUMBER($AL444),$AL444&lt;&gt;0),ROUND($Q444/$AL444*100,1),"")</f>
        <v/>
      </c>
      <c r="AI444" s="29">
        <f>IF(ISNUMBER($S444),IF($S444&lt;=1,"Yes","No"),"n/a")</f>
        <v/>
      </c>
      <c r="AJ444" s="29">
        <f>IF(ISNUMBER($S444),ROUND(MAX(0,MIN(100,100-$S444*2.5-IF(ISNUMBER($T444),$T444,0)*0.12+IF($S444&lt;=1,12,0))),0),"")</f>
        <v/>
      </c>
      <c r="AK444" s="29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29" t="n">
        <v>355</v>
      </c>
      <c r="AM444" s="30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Lemon Perfect</t>
        </is>
      </c>
      <c r="B445" s="15" t="inlineStr">
        <is>
          <t>Lemon Perfect Cold-Pressed Lemon Water | Just Lemon | 15-pack 355mL</t>
        </is>
      </c>
      <c r="C445" s="15" t="inlineStr">
        <is>
          <t>3) Functional beverage (still/sparkling)</t>
        </is>
      </c>
      <c r="D445" s="15" t="inlineStr">
        <is>
          <t>355 mL bottle</t>
        </is>
      </c>
      <c r="E445" s="29" t="n">
        <v>15</v>
      </c>
      <c r="F445" s="30" t="n"/>
      <c r="G445" s="31">
        <f>IF(AND(ISNUMBER($F445),ISNUMBER($E445),$E445&lt;&gt;0),$F445/$E445,"")</f>
        <v/>
      </c>
      <c r="H445" s="31">
        <f>IF(AND(ISNUMBER($F445),ISNUMBER($AL445),ISNUMBER($E445),($AL445*$E445)&lt;&gt;0),$F445/($AL445*$E445)*100,"")</f>
        <v/>
      </c>
      <c r="I445" s="32" t="n"/>
      <c r="J445" s="33" t="n"/>
      <c r="K445" s="31">
        <f>IF(AND(ISNUMBER($F445),ISNUMBER($J445)),$F445*(1-$J445),"")</f>
        <v/>
      </c>
      <c r="L445" s="32" t="n"/>
      <c r="M445" s="32" t="n"/>
      <c r="N445" s="31">
        <f>IF(ISNUMBER($F445),($F445-IF(ISNUMBER($AM445),$AM445,0))*(1-IF(ISNUMBER($J445),$J445,0)),"")</f>
        <v/>
      </c>
      <c r="O445" s="15" t="inlineStr">
        <is>
          <t>Just Lemon</t>
        </is>
      </c>
      <c r="P445" s="29" t="n">
        <v>0</v>
      </c>
      <c r="Q445" s="29" t="n">
        <v>20</v>
      </c>
      <c r="R445" s="29" t="n">
        <v>70</v>
      </c>
      <c r="S445" s="29" t="n">
        <v>1</v>
      </c>
      <c r="T445" s="29" t="n">
        <v>5</v>
      </c>
      <c r="U445" s="15" t="inlineStr">
        <is>
          <t>Stevia + monk fruit</t>
        </is>
      </c>
      <c r="V445" s="15" t="inlineStr">
        <is>
          <t>Cold-pressed lemon, vitamin C, electrolytes, low sugar, organic</t>
        </is>
      </c>
      <c r="W445" s="32" t="n"/>
      <c r="X445" s="32" t="n"/>
      <c r="Y445" s="32" t="n"/>
      <c r="Z445" s="32" t="n"/>
      <c r="AA445" s="15" t="inlineStr">
        <is>
          <t>Low</t>
        </is>
      </c>
      <c r="AB445" s="15" t="inlineStr">
        <is>
          <t>Emerging functional lemon-water entrant</t>
        </is>
      </c>
      <c r="AC445" s="15" t="inlineStr">
        <is>
          <t>Organic lemon water with vitamin C and electrolytes</t>
        </is>
      </c>
      <c r="AD445" s="15" t="inlineStr">
        <is>
          <t>Clean lemon-water hydration with vitamin C, barely any sugar.</t>
        </is>
      </c>
      <c r="AE445" s="32" t="n"/>
      <c r="AF445" s="34">
        <f>IF(AND(ISNUMBER($P445),ISNUMBER($AL445),$AL445&lt;&gt;0),ROUND($P445/$AL445*100,1),"")</f>
        <v/>
      </c>
      <c r="AG445" s="35">
        <f>IF(AND(ISNUMBER($S445),ISNUMBER($AL445),$AL445&lt;&gt;0),ROUND($S445/$AL445*100,2),"")</f>
        <v/>
      </c>
      <c r="AH445" s="34">
        <f>IF(AND(ISNUMBER($Q445),ISNUMBER($AL445),$AL445&lt;&gt;0),ROUND($Q445/$AL445*100,1),"")</f>
        <v/>
      </c>
      <c r="AI445" s="29">
        <f>IF(ISNUMBER($S445),IF($S445&lt;=1,"Yes","No"),"n/a")</f>
        <v/>
      </c>
      <c r="AJ445" s="29">
        <f>IF(ISNUMBER($S445),ROUND(MAX(0,MIN(100,100-$S445*2.5-IF(ISNUMBER($T445),$T445,0)*0.12+IF($S445&lt;=1,12,0))),0),"")</f>
        <v/>
      </c>
      <c r="AK445" s="29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29" t="n">
        <v>355</v>
      </c>
      <c r="AM445" s="30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Lemon Perfect</t>
        </is>
      </c>
      <c r="B446" s="15" t="inlineStr">
        <is>
          <t>Lemon Perfect Cold-Pressed Lemon Water | Just Lemon | 18-pack 355mL</t>
        </is>
      </c>
      <c r="C446" s="15" t="inlineStr">
        <is>
          <t>3) Functional beverage (still/sparkling)</t>
        </is>
      </c>
      <c r="D446" s="15" t="inlineStr">
        <is>
          <t>355 mL bottle</t>
        </is>
      </c>
      <c r="E446" s="29" t="n">
        <v>18</v>
      </c>
      <c r="F446" s="30" t="n"/>
      <c r="G446" s="31">
        <f>IF(AND(ISNUMBER($F446),ISNUMBER($E446),$E446&lt;&gt;0),$F446/$E446,"")</f>
        <v/>
      </c>
      <c r="H446" s="31">
        <f>IF(AND(ISNUMBER($F446),ISNUMBER($AL446),ISNUMBER($E446),($AL446*$E446)&lt;&gt;0),$F446/($AL446*$E446)*100,"")</f>
        <v/>
      </c>
      <c r="I446" s="32" t="n"/>
      <c r="J446" s="33" t="n"/>
      <c r="K446" s="31">
        <f>IF(AND(ISNUMBER($F446),ISNUMBER($J446)),$F446*(1-$J446),"")</f>
        <v/>
      </c>
      <c r="L446" s="32" t="n"/>
      <c r="M446" s="32" t="n"/>
      <c r="N446" s="31">
        <f>IF(ISNUMBER($F446),($F446-IF(ISNUMBER($AM446),$AM446,0))*(1-IF(ISNUMBER($J446),$J446,0)),"")</f>
        <v/>
      </c>
      <c r="O446" s="15" t="inlineStr">
        <is>
          <t>Just Lemon</t>
        </is>
      </c>
      <c r="P446" s="29" t="n">
        <v>0</v>
      </c>
      <c r="Q446" s="29" t="n">
        <v>20</v>
      </c>
      <c r="R446" s="29" t="n">
        <v>70</v>
      </c>
      <c r="S446" s="29" t="n">
        <v>1</v>
      </c>
      <c r="T446" s="29" t="n">
        <v>5</v>
      </c>
      <c r="U446" s="15" t="inlineStr">
        <is>
          <t>Stevia + monk fruit</t>
        </is>
      </c>
      <c r="V446" s="15" t="inlineStr">
        <is>
          <t>Cold-pressed lemon, vitamin C, electrolytes, low sugar, organic</t>
        </is>
      </c>
      <c r="W446" s="32" t="n"/>
      <c r="X446" s="32" t="n"/>
      <c r="Y446" s="32" t="n"/>
      <c r="Z446" s="32" t="n"/>
      <c r="AA446" s="15" t="inlineStr">
        <is>
          <t>Low</t>
        </is>
      </c>
      <c r="AB446" s="15" t="inlineStr">
        <is>
          <t>Emerging functional lemon-water entrant</t>
        </is>
      </c>
      <c r="AC446" s="15" t="inlineStr">
        <is>
          <t>Organic lemon water with vitamin C and electrolytes</t>
        </is>
      </c>
      <c r="AD446" s="15" t="inlineStr">
        <is>
          <t>Clean lemon-water hydration with vitamin C, barely any sugar.</t>
        </is>
      </c>
      <c r="AE446" s="32" t="n"/>
      <c r="AF446" s="34">
        <f>IF(AND(ISNUMBER($P446),ISNUMBER($AL446),$AL446&lt;&gt;0),ROUND($P446/$AL446*100,1),"")</f>
        <v/>
      </c>
      <c r="AG446" s="35">
        <f>IF(AND(ISNUMBER($S446),ISNUMBER($AL446),$AL446&lt;&gt;0),ROUND($S446/$AL446*100,2),"")</f>
        <v/>
      </c>
      <c r="AH446" s="34">
        <f>IF(AND(ISNUMBER($Q446),ISNUMBER($AL446),$AL446&lt;&gt;0),ROUND($Q446/$AL446*100,1),"")</f>
        <v/>
      </c>
      <c r="AI446" s="29">
        <f>IF(ISNUMBER($S446),IF($S446&lt;=1,"Yes","No"),"n/a")</f>
        <v/>
      </c>
      <c r="AJ446" s="29">
        <f>IF(ISNUMBER($S446),ROUND(MAX(0,MIN(100,100-$S446*2.5-IF(ISNUMBER($T446),$T446,0)*0.12+IF($S446&lt;=1,12,0))),0),"")</f>
        <v/>
      </c>
      <c r="AK446" s="29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29" t="n">
        <v>355</v>
      </c>
      <c r="AM446" s="30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Lemon Perfect</t>
        </is>
      </c>
      <c r="B447" s="15" t="inlineStr">
        <is>
          <t>Lemon Perfect Cold-Pressed Lemon Water | Just Lemon | 24-pack 355mL</t>
        </is>
      </c>
      <c r="C447" s="15" t="inlineStr">
        <is>
          <t>3) Functional beverage (still/sparkling)</t>
        </is>
      </c>
      <c r="D447" s="15" t="inlineStr">
        <is>
          <t>355 mL bottle</t>
        </is>
      </c>
      <c r="E447" s="29" t="n">
        <v>24</v>
      </c>
      <c r="F447" s="30" t="n"/>
      <c r="G447" s="31">
        <f>IF(AND(ISNUMBER($F447),ISNUMBER($E447),$E447&lt;&gt;0),$F447/$E447,"")</f>
        <v/>
      </c>
      <c r="H447" s="31">
        <f>IF(AND(ISNUMBER($F447),ISNUMBER($AL447),ISNUMBER($E447),($AL447*$E447)&lt;&gt;0),$F447/($AL447*$E447)*100,"")</f>
        <v/>
      </c>
      <c r="I447" s="32" t="n"/>
      <c r="J447" s="33" t="n"/>
      <c r="K447" s="31">
        <f>IF(AND(ISNUMBER($F447),ISNUMBER($J447)),$F447*(1-$J447),"")</f>
        <v/>
      </c>
      <c r="L447" s="32" t="n"/>
      <c r="M447" s="32" t="n"/>
      <c r="N447" s="31">
        <f>IF(ISNUMBER($F447),($F447-IF(ISNUMBER($AM447),$AM447,0))*(1-IF(ISNUMBER($J447),$J447,0)),"")</f>
        <v/>
      </c>
      <c r="O447" s="15" t="inlineStr">
        <is>
          <t>Just Lemon</t>
        </is>
      </c>
      <c r="P447" s="29" t="n">
        <v>0</v>
      </c>
      <c r="Q447" s="29" t="n">
        <v>20</v>
      </c>
      <c r="R447" s="29" t="n">
        <v>70</v>
      </c>
      <c r="S447" s="29" t="n">
        <v>1</v>
      </c>
      <c r="T447" s="29" t="n">
        <v>5</v>
      </c>
      <c r="U447" s="15" t="inlineStr">
        <is>
          <t>Stevia + monk fruit</t>
        </is>
      </c>
      <c r="V447" s="15" t="inlineStr">
        <is>
          <t>Cold-pressed lemon, vitamin C, electrolytes, low sugar, organic</t>
        </is>
      </c>
      <c r="W447" s="32" t="n"/>
      <c r="X447" s="32" t="n"/>
      <c r="Y447" s="32" t="n"/>
      <c r="Z447" s="32" t="n"/>
      <c r="AA447" s="15" t="inlineStr">
        <is>
          <t>Low</t>
        </is>
      </c>
      <c r="AB447" s="15" t="inlineStr">
        <is>
          <t>Emerging functional lemon-water entrant</t>
        </is>
      </c>
      <c r="AC447" s="15" t="inlineStr">
        <is>
          <t>Organic lemon water with vitamin C and electrolytes</t>
        </is>
      </c>
      <c r="AD447" s="15" t="inlineStr">
        <is>
          <t>Clean lemon-water hydration with vitamin C, barely any sugar.</t>
        </is>
      </c>
      <c r="AE447" s="32" t="n"/>
      <c r="AF447" s="34">
        <f>IF(AND(ISNUMBER($P447),ISNUMBER($AL447),$AL447&lt;&gt;0),ROUND($P447/$AL447*100,1),"")</f>
        <v/>
      </c>
      <c r="AG447" s="35">
        <f>IF(AND(ISNUMBER($S447),ISNUMBER($AL447),$AL447&lt;&gt;0),ROUND($S447/$AL447*100,2),"")</f>
        <v/>
      </c>
      <c r="AH447" s="34">
        <f>IF(AND(ISNUMBER($Q447),ISNUMBER($AL447),$AL447&lt;&gt;0),ROUND($Q447/$AL447*100,1),"")</f>
        <v/>
      </c>
      <c r="AI447" s="29">
        <f>IF(ISNUMBER($S447),IF($S447&lt;=1,"Yes","No"),"n/a")</f>
        <v/>
      </c>
      <c r="AJ447" s="29">
        <f>IF(ISNUMBER($S447),ROUND(MAX(0,MIN(100,100-$S447*2.5-IF(ISNUMBER($T447),$T447,0)*0.12+IF($S447&lt;=1,12,0))),0),"")</f>
        <v/>
      </c>
      <c r="AK447" s="29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29" t="n">
        <v>355</v>
      </c>
      <c r="AM447" s="30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Lemon Perfect</t>
        </is>
      </c>
      <c r="B448" s="15" t="inlineStr">
        <is>
          <t>Lemon Perfect Cold-Pressed Lemon Water | Peach Raspberry | single 355mL</t>
        </is>
      </c>
      <c r="C448" s="15" t="inlineStr">
        <is>
          <t>3) Functional beverage (still/sparkling)</t>
        </is>
      </c>
      <c r="D448" s="15" t="inlineStr">
        <is>
          <t>355 mL bottle</t>
        </is>
      </c>
      <c r="E448" s="29" t="n">
        <v>1</v>
      </c>
      <c r="F448" s="30" t="n"/>
      <c r="G448" s="31">
        <f>IF(AND(ISNUMBER($F448),ISNUMBER($E448),$E448&lt;&gt;0),$F448/$E448,"")</f>
        <v/>
      </c>
      <c r="H448" s="31">
        <f>IF(AND(ISNUMBER($F448),ISNUMBER($AL448),ISNUMBER($E448),($AL448*$E448)&lt;&gt;0),$F448/($AL448*$E448)*100,"")</f>
        <v/>
      </c>
      <c r="I448" s="32" t="n"/>
      <c r="J448" s="33" t="n"/>
      <c r="K448" s="31">
        <f>IF(AND(ISNUMBER($F448),ISNUMBER($J448)),$F448*(1-$J448),"")</f>
        <v/>
      </c>
      <c r="L448" s="32" t="n"/>
      <c r="M448" s="32" t="n"/>
      <c r="N448" s="31">
        <f>IF(ISNUMBER($F448),($F448-IF(ISNUMBER($AM448),$AM448,0))*(1-IF(ISNUMBER($J448),$J448,0)),"")</f>
        <v/>
      </c>
      <c r="O448" s="15" t="inlineStr">
        <is>
          <t>Peach Raspberry</t>
        </is>
      </c>
      <c r="P448" s="29" t="n">
        <v>0</v>
      </c>
      <c r="Q448" s="29" t="n">
        <v>20</v>
      </c>
      <c r="R448" s="29" t="n">
        <v>70</v>
      </c>
      <c r="S448" s="29" t="n">
        <v>1</v>
      </c>
      <c r="T448" s="29" t="n">
        <v>5</v>
      </c>
      <c r="U448" s="15" t="inlineStr">
        <is>
          <t>Stevia + monk fruit</t>
        </is>
      </c>
      <c r="V448" s="15" t="inlineStr">
        <is>
          <t>Cold-pressed lemon, vitamin C, electrolytes, low sugar, organic</t>
        </is>
      </c>
      <c r="W448" s="32" t="n"/>
      <c r="X448" s="32" t="n"/>
      <c r="Y448" s="32" t="n"/>
      <c r="Z448" s="32" t="n"/>
      <c r="AA448" s="15" t="inlineStr">
        <is>
          <t>Low</t>
        </is>
      </c>
      <c r="AB448" s="15" t="inlineStr">
        <is>
          <t>Emerging functional lemon-water entrant</t>
        </is>
      </c>
      <c r="AC448" s="15" t="inlineStr">
        <is>
          <t>Organic lemon water with vitamin C and electrolytes</t>
        </is>
      </c>
      <c r="AD448" s="15" t="inlineStr">
        <is>
          <t>Clean lemon-water hydration with vitamin C, barely any sugar.</t>
        </is>
      </c>
      <c r="AE448" s="32" t="n"/>
      <c r="AF448" s="34">
        <f>IF(AND(ISNUMBER($P448),ISNUMBER($AL448),$AL448&lt;&gt;0),ROUND($P448/$AL448*100,1),"")</f>
        <v/>
      </c>
      <c r="AG448" s="35">
        <f>IF(AND(ISNUMBER($S448),ISNUMBER($AL448),$AL448&lt;&gt;0),ROUND($S448/$AL448*100,2),"")</f>
        <v/>
      </c>
      <c r="AH448" s="34">
        <f>IF(AND(ISNUMBER($Q448),ISNUMBER($AL448),$AL448&lt;&gt;0),ROUND($Q448/$AL448*100,1),"")</f>
        <v/>
      </c>
      <c r="AI448" s="29">
        <f>IF(ISNUMBER($S448),IF($S448&lt;=1,"Yes","No"),"n/a")</f>
        <v/>
      </c>
      <c r="AJ448" s="29">
        <f>IF(ISNUMBER($S448),ROUND(MAX(0,MIN(100,100-$S448*2.5-IF(ISNUMBER($T448),$T448,0)*0.12+IF($S448&lt;=1,12,0))),0),"")</f>
        <v/>
      </c>
      <c r="AK448" s="29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29" t="n">
        <v>355</v>
      </c>
      <c r="AM448" s="30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Lemon Perfect</t>
        </is>
      </c>
      <c r="B449" s="15" t="inlineStr">
        <is>
          <t>Lemon Perfect Cold-Pressed Lemon Water | Peach Raspberry | 8-pack 355mL</t>
        </is>
      </c>
      <c r="C449" s="15" t="inlineStr">
        <is>
          <t>3) Functional beverage (still/sparkling)</t>
        </is>
      </c>
      <c r="D449" s="15" t="inlineStr">
        <is>
          <t>355 mL bottle</t>
        </is>
      </c>
      <c r="E449" s="29" t="n">
        <v>8</v>
      </c>
      <c r="F449" s="30" t="n"/>
      <c r="G449" s="31">
        <f>IF(AND(ISNUMBER($F449),ISNUMBER($E449),$E449&lt;&gt;0),$F449/$E449,"")</f>
        <v/>
      </c>
      <c r="H449" s="31">
        <f>IF(AND(ISNUMBER($F449),ISNUMBER($AL449),ISNUMBER($E449),($AL449*$E449)&lt;&gt;0),$F449/($AL449*$E449)*100,"")</f>
        <v/>
      </c>
      <c r="I449" s="32" t="n"/>
      <c r="J449" s="33" t="n"/>
      <c r="K449" s="31">
        <f>IF(AND(ISNUMBER($F449),ISNUMBER($J449)),$F449*(1-$J449),"")</f>
        <v/>
      </c>
      <c r="L449" s="32" t="n"/>
      <c r="M449" s="32" t="n"/>
      <c r="N449" s="31">
        <f>IF(ISNUMBER($F449),($F449-IF(ISNUMBER($AM449),$AM449,0))*(1-IF(ISNUMBER($J449),$J449,0)),"")</f>
        <v/>
      </c>
      <c r="O449" s="15" t="inlineStr">
        <is>
          <t>Peach Raspberry</t>
        </is>
      </c>
      <c r="P449" s="29" t="n">
        <v>0</v>
      </c>
      <c r="Q449" s="29" t="n">
        <v>20</v>
      </c>
      <c r="R449" s="29" t="n">
        <v>70</v>
      </c>
      <c r="S449" s="29" t="n">
        <v>1</v>
      </c>
      <c r="T449" s="29" t="n">
        <v>5</v>
      </c>
      <c r="U449" s="15" t="inlineStr">
        <is>
          <t>Stevia + monk fruit</t>
        </is>
      </c>
      <c r="V449" s="15" t="inlineStr">
        <is>
          <t>Cold-pressed lemon, vitamin C, electrolytes, low sugar, organic</t>
        </is>
      </c>
      <c r="W449" s="32" t="n"/>
      <c r="X449" s="32" t="n"/>
      <c r="Y449" s="32" t="n"/>
      <c r="Z449" s="32" t="n"/>
      <c r="AA449" s="15" t="inlineStr">
        <is>
          <t>Low</t>
        </is>
      </c>
      <c r="AB449" s="15" t="inlineStr">
        <is>
          <t>Emerging functional lemon-water entrant</t>
        </is>
      </c>
      <c r="AC449" s="15" t="inlineStr">
        <is>
          <t>Organic lemon water with vitamin C and electrolytes</t>
        </is>
      </c>
      <c r="AD449" s="15" t="inlineStr">
        <is>
          <t>Clean lemon-water hydration with vitamin C, barely any sugar.</t>
        </is>
      </c>
      <c r="AE449" s="32" t="n"/>
      <c r="AF449" s="34">
        <f>IF(AND(ISNUMBER($P449),ISNUMBER($AL449),$AL449&lt;&gt;0),ROUND($P449/$AL449*100,1),"")</f>
        <v/>
      </c>
      <c r="AG449" s="35">
        <f>IF(AND(ISNUMBER($S449),ISNUMBER($AL449),$AL449&lt;&gt;0),ROUND($S449/$AL449*100,2),"")</f>
        <v/>
      </c>
      <c r="AH449" s="34">
        <f>IF(AND(ISNUMBER($Q449),ISNUMBER($AL449),$AL449&lt;&gt;0),ROUND($Q449/$AL449*100,1),"")</f>
        <v/>
      </c>
      <c r="AI449" s="29">
        <f>IF(ISNUMBER($S449),IF($S449&lt;=1,"Yes","No"),"n/a")</f>
        <v/>
      </c>
      <c r="AJ449" s="29">
        <f>IF(ISNUMBER($S449),ROUND(MAX(0,MIN(100,100-$S449*2.5-IF(ISNUMBER($T449),$T449,0)*0.12+IF($S449&lt;=1,12,0))),0),"")</f>
        <v/>
      </c>
      <c r="AK449" s="29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29" t="n">
        <v>355</v>
      </c>
      <c r="AM449" s="30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Lemon Perfect</t>
        </is>
      </c>
      <c r="B450" s="15" t="inlineStr">
        <is>
          <t>Lemon Perfect Cold-Pressed Lemon Water | Peach Raspberry | 12-pack 355mL</t>
        </is>
      </c>
      <c r="C450" s="15" t="inlineStr">
        <is>
          <t>3) Functional beverage (still/sparkling)</t>
        </is>
      </c>
      <c r="D450" s="15" t="inlineStr">
        <is>
          <t>355 mL bottle</t>
        </is>
      </c>
      <c r="E450" s="29" t="n">
        <v>12</v>
      </c>
      <c r="F450" s="30" t="n"/>
      <c r="G450" s="31">
        <f>IF(AND(ISNUMBER($F450),ISNUMBER($E450),$E450&lt;&gt;0),$F450/$E450,"")</f>
        <v/>
      </c>
      <c r="H450" s="31">
        <f>IF(AND(ISNUMBER($F450),ISNUMBER($AL450),ISNUMBER($E450),($AL450*$E450)&lt;&gt;0),$F450/($AL450*$E450)*100,"")</f>
        <v/>
      </c>
      <c r="I450" s="32" t="n"/>
      <c r="J450" s="33" t="n"/>
      <c r="K450" s="31">
        <f>IF(AND(ISNUMBER($F450),ISNUMBER($J450)),$F450*(1-$J450),"")</f>
        <v/>
      </c>
      <c r="L450" s="32" t="n"/>
      <c r="M450" s="32" t="n"/>
      <c r="N450" s="31">
        <f>IF(ISNUMBER($F450),($F450-IF(ISNUMBER($AM450),$AM450,0))*(1-IF(ISNUMBER($J450),$J450,0)),"")</f>
        <v/>
      </c>
      <c r="O450" s="15" t="inlineStr">
        <is>
          <t>Peach Raspberry</t>
        </is>
      </c>
      <c r="P450" s="29" t="n">
        <v>0</v>
      </c>
      <c r="Q450" s="29" t="n">
        <v>20</v>
      </c>
      <c r="R450" s="29" t="n">
        <v>70</v>
      </c>
      <c r="S450" s="29" t="n">
        <v>1</v>
      </c>
      <c r="T450" s="29" t="n">
        <v>5</v>
      </c>
      <c r="U450" s="15" t="inlineStr">
        <is>
          <t>Stevia + monk fruit</t>
        </is>
      </c>
      <c r="V450" s="15" t="inlineStr">
        <is>
          <t>Cold-pressed lemon, vitamin C, electrolytes, low sugar, organic</t>
        </is>
      </c>
      <c r="W450" s="32" t="n"/>
      <c r="X450" s="32" t="n"/>
      <c r="Y450" s="32" t="n"/>
      <c r="Z450" s="32" t="n"/>
      <c r="AA450" s="15" t="inlineStr">
        <is>
          <t>Low</t>
        </is>
      </c>
      <c r="AB450" s="15" t="inlineStr">
        <is>
          <t>Emerging functional lemon-water entrant</t>
        </is>
      </c>
      <c r="AC450" s="15" t="inlineStr">
        <is>
          <t>Organic lemon water with vitamin C and electrolytes</t>
        </is>
      </c>
      <c r="AD450" s="15" t="inlineStr">
        <is>
          <t>Clean lemon-water hydration with vitamin C, barely any sugar.</t>
        </is>
      </c>
      <c r="AE450" s="32" t="n"/>
      <c r="AF450" s="34">
        <f>IF(AND(ISNUMBER($P450),ISNUMBER($AL450),$AL450&lt;&gt;0),ROUND($P450/$AL450*100,1),"")</f>
        <v/>
      </c>
      <c r="AG450" s="35">
        <f>IF(AND(ISNUMBER($S450),ISNUMBER($AL450),$AL450&lt;&gt;0),ROUND($S450/$AL450*100,2),"")</f>
        <v/>
      </c>
      <c r="AH450" s="34">
        <f>IF(AND(ISNUMBER($Q450),ISNUMBER($AL450),$AL450&lt;&gt;0),ROUND($Q450/$AL450*100,1),"")</f>
        <v/>
      </c>
      <c r="AI450" s="29">
        <f>IF(ISNUMBER($S450),IF($S450&lt;=1,"Yes","No"),"n/a")</f>
        <v/>
      </c>
      <c r="AJ450" s="29">
        <f>IF(ISNUMBER($S450),ROUND(MAX(0,MIN(100,100-$S450*2.5-IF(ISNUMBER($T450),$T450,0)*0.12+IF($S450&lt;=1,12,0))),0),"")</f>
        <v/>
      </c>
      <c r="AK450" s="29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29" t="n">
        <v>355</v>
      </c>
      <c r="AM450" s="30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Lemon Perfect</t>
        </is>
      </c>
      <c r="B451" s="15" t="inlineStr">
        <is>
          <t>Lemon Perfect Cold-Pressed Lemon Water | Peach Raspberry | 15-pack 355mL</t>
        </is>
      </c>
      <c r="C451" s="15" t="inlineStr">
        <is>
          <t>3) Functional beverage (still/sparkling)</t>
        </is>
      </c>
      <c r="D451" s="15" t="inlineStr">
        <is>
          <t>355 mL bottle</t>
        </is>
      </c>
      <c r="E451" s="29" t="n">
        <v>15</v>
      </c>
      <c r="F451" s="30" t="n"/>
      <c r="G451" s="31">
        <f>IF(AND(ISNUMBER($F451),ISNUMBER($E451),$E451&lt;&gt;0),$F451/$E451,"")</f>
        <v/>
      </c>
      <c r="H451" s="31">
        <f>IF(AND(ISNUMBER($F451),ISNUMBER($AL451),ISNUMBER($E451),($AL451*$E451)&lt;&gt;0),$F451/($AL451*$E451)*100,"")</f>
        <v/>
      </c>
      <c r="I451" s="32" t="n"/>
      <c r="J451" s="33" t="n"/>
      <c r="K451" s="31">
        <f>IF(AND(ISNUMBER($F451),ISNUMBER($J451)),$F451*(1-$J451),"")</f>
        <v/>
      </c>
      <c r="L451" s="32" t="n"/>
      <c r="M451" s="32" t="n"/>
      <c r="N451" s="31">
        <f>IF(ISNUMBER($F451),($F451-IF(ISNUMBER($AM451),$AM451,0))*(1-IF(ISNUMBER($J451),$J451,0)),"")</f>
        <v/>
      </c>
      <c r="O451" s="15" t="inlineStr">
        <is>
          <t>Peach Raspberry</t>
        </is>
      </c>
      <c r="P451" s="29" t="n">
        <v>0</v>
      </c>
      <c r="Q451" s="29" t="n">
        <v>20</v>
      </c>
      <c r="R451" s="29" t="n">
        <v>70</v>
      </c>
      <c r="S451" s="29" t="n">
        <v>1</v>
      </c>
      <c r="T451" s="29" t="n">
        <v>5</v>
      </c>
      <c r="U451" s="15" t="inlineStr">
        <is>
          <t>Stevia + monk fruit</t>
        </is>
      </c>
      <c r="V451" s="15" t="inlineStr">
        <is>
          <t>Cold-pressed lemon, vitamin C, electrolytes, low sugar, organic</t>
        </is>
      </c>
      <c r="W451" s="32" t="n"/>
      <c r="X451" s="32" t="n"/>
      <c r="Y451" s="32" t="n"/>
      <c r="Z451" s="32" t="n"/>
      <c r="AA451" s="15" t="inlineStr">
        <is>
          <t>Low</t>
        </is>
      </c>
      <c r="AB451" s="15" t="inlineStr">
        <is>
          <t>Emerging functional lemon-water entrant</t>
        </is>
      </c>
      <c r="AC451" s="15" t="inlineStr">
        <is>
          <t>Organic lemon water with vitamin C and electrolytes</t>
        </is>
      </c>
      <c r="AD451" s="15" t="inlineStr">
        <is>
          <t>Clean lemon-water hydration with vitamin C, barely any sugar.</t>
        </is>
      </c>
      <c r="AE451" s="32" t="n"/>
      <c r="AF451" s="34">
        <f>IF(AND(ISNUMBER($P451),ISNUMBER($AL451),$AL451&lt;&gt;0),ROUND($P451/$AL451*100,1),"")</f>
        <v/>
      </c>
      <c r="AG451" s="35">
        <f>IF(AND(ISNUMBER($S451),ISNUMBER($AL451),$AL451&lt;&gt;0),ROUND($S451/$AL451*100,2),"")</f>
        <v/>
      </c>
      <c r="AH451" s="34">
        <f>IF(AND(ISNUMBER($Q451),ISNUMBER($AL451),$AL451&lt;&gt;0),ROUND($Q451/$AL451*100,1),"")</f>
        <v/>
      </c>
      <c r="AI451" s="29">
        <f>IF(ISNUMBER($S451),IF($S451&lt;=1,"Yes","No"),"n/a")</f>
        <v/>
      </c>
      <c r="AJ451" s="29">
        <f>IF(ISNUMBER($S451),ROUND(MAX(0,MIN(100,100-$S451*2.5-IF(ISNUMBER($T451),$T451,0)*0.12+IF($S451&lt;=1,12,0))),0),"")</f>
        <v/>
      </c>
      <c r="AK451" s="29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29" t="n">
        <v>355</v>
      </c>
      <c r="AM451" s="30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Lemon Perfect</t>
        </is>
      </c>
      <c r="B452" s="15" t="inlineStr">
        <is>
          <t>Lemon Perfect Cold-Pressed Lemon Water | Peach Raspberry | 18-pack 355mL</t>
        </is>
      </c>
      <c r="C452" s="15" t="inlineStr">
        <is>
          <t>3) Functional beverage (still/sparkling)</t>
        </is>
      </c>
      <c r="D452" s="15" t="inlineStr">
        <is>
          <t>355 mL bottle</t>
        </is>
      </c>
      <c r="E452" s="29" t="n">
        <v>18</v>
      </c>
      <c r="F452" s="30" t="n"/>
      <c r="G452" s="31">
        <f>IF(AND(ISNUMBER($F452),ISNUMBER($E452),$E452&lt;&gt;0),$F452/$E452,"")</f>
        <v/>
      </c>
      <c r="H452" s="31">
        <f>IF(AND(ISNUMBER($F452),ISNUMBER($AL452),ISNUMBER($E452),($AL452*$E452)&lt;&gt;0),$F452/($AL452*$E452)*100,"")</f>
        <v/>
      </c>
      <c r="I452" s="32" t="n"/>
      <c r="J452" s="33" t="n"/>
      <c r="K452" s="31">
        <f>IF(AND(ISNUMBER($F452),ISNUMBER($J452)),$F452*(1-$J452),"")</f>
        <v/>
      </c>
      <c r="L452" s="32" t="n"/>
      <c r="M452" s="32" t="n"/>
      <c r="N452" s="31">
        <f>IF(ISNUMBER($F452),($F452-IF(ISNUMBER($AM452),$AM452,0))*(1-IF(ISNUMBER($J452),$J452,0)),"")</f>
        <v/>
      </c>
      <c r="O452" s="15" t="inlineStr">
        <is>
          <t>Peach Raspberry</t>
        </is>
      </c>
      <c r="P452" s="29" t="n">
        <v>0</v>
      </c>
      <c r="Q452" s="29" t="n">
        <v>20</v>
      </c>
      <c r="R452" s="29" t="n">
        <v>70</v>
      </c>
      <c r="S452" s="29" t="n">
        <v>1</v>
      </c>
      <c r="T452" s="29" t="n">
        <v>5</v>
      </c>
      <c r="U452" s="15" t="inlineStr">
        <is>
          <t>Stevia + monk fruit</t>
        </is>
      </c>
      <c r="V452" s="15" t="inlineStr">
        <is>
          <t>Cold-pressed lemon, vitamin C, electrolytes, low sugar, organic</t>
        </is>
      </c>
      <c r="W452" s="32" t="n"/>
      <c r="X452" s="32" t="n"/>
      <c r="Y452" s="32" t="n"/>
      <c r="Z452" s="32" t="n"/>
      <c r="AA452" s="15" t="inlineStr">
        <is>
          <t>Low</t>
        </is>
      </c>
      <c r="AB452" s="15" t="inlineStr">
        <is>
          <t>Emerging functional lemon-water entrant</t>
        </is>
      </c>
      <c r="AC452" s="15" t="inlineStr">
        <is>
          <t>Organic lemon water with vitamin C and electrolytes</t>
        </is>
      </c>
      <c r="AD452" s="15" t="inlineStr">
        <is>
          <t>Clean lemon-water hydration with vitamin C, barely any sugar.</t>
        </is>
      </c>
      <c r="AE452" s="32" t="n"/>
      <c r="AF452" s="34">
        <f>IF(AND(ISNUMBER($P452),ISNUMBER($AL452),$AL452&lt;&gt;0),ROUND($P452/$AL452*100,1),"")</f>
        <v/>
      </c>
      <c r="AG452" s="35">
        <f>IF(AND(ISNUMBER($S452),ISNUMBER($AL452),$AL452&lt;&gt;0),ROUND($S452/$AL452*100,2),"")</f>
        <v/>
      </c>
      <c r="AH452" s="34">
        <f>IF(AND(ISNUMBER($Q452),ISNUMBER($AL452),$AL452&lt;&gt;0),ROUND($Q452/$AL452*100,1),"")</f>
        <v/>
      </c>
      <c r="AI452" s="29">
        <f>IF(ISNUMBER($S452),IF($S452&lt;=1,"Yes","No"),"n/a")</f>
        <v/>
      </c>
      <c r="AJ452" s="29">
        <f>IF(ISNUMBER($S452),ROUND(MAX(0,MIN(100,100-$S452*2.5-IF(ISNUMBER($T452),$T452,0)*0.12+IF($S452&lt;=1,12,0))),0),"")</f>
        <v/>
      </c>
      <c r="AK452" s="29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29" t="n">
        <v>355</v>
      </c>
      <c r="AM452" s="30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Lemon Perfect</t>
        </is>
      </c>
      <c r="B453" s="15" t="inlineStr">
        <is>
          <t>Lemon Perfect Cold-Pressed Lemon Water | Peach Raspberry | 24-pack 355mL</t>
        </is>
      </c>
      <c r="C453" s="15" t="inlineStr">
        <is>
          <t>3) Functional beverage (still/sparkling)</t>
        </is>
      </c>
      <c r="D453" s="15" t="inlineStr">
        <is>
          <t>355 mL bottle</t>
        </is>
      </c>
      <c r="E453" s="29" t="n">
        <v>24</v>
      </c>
      <c r="F453" s="30" t="n"/>
      <c r="G453" s="31">
        <f>IF(AND(ISNUMBER($F453),ISNUMBER($E453),$E453&lt;&gt;0),$F453/$E453,"")</f>
        <v/>
      </c>
      <c r="H453" s="31">
        <f>IF(AND(ISNUMBER($F453),ISNUMBER($AL453),ISNUMBER($E453),($AL453*$E453)&lt;&gt;0),$F453/($AL453*$E453)*100,"")</f>
        <v/>
      </c>
      <c r="I453" s="32" t="n"/>
      <c r="J453" s="33" t="n"/>
      <c r="K453" s="31">
        <f>IF(AND(ISNUMBER($F453),ISNUMBER($J453)),$F453*(1-$J453),"")</f>
        <v/>
      </c>
      <c r="L453" s="32" t="n"/>
      <c r="M453" s="32" t="n"/>
      <c r="N453" s="31">
        <f>IF(ISNUMBER($F453),($F453-IF(ISNUMBER($AM453),$AM453,0))*(1-IF(ISNUMBER($J453),$J453,0)),"")</f>
        <v/>
      </c>
      <c r="O453" s="15" t="inlineStr">
        <is>
          <t>Peach Raspberry</t>
        </is>
      </c>
      <c r="P453" s="29" t="n">
        <v>0</v>
      </c>
      <c r="Q453" s="29" t="n">
        <v>20</v>
      </c>
      <c r="R453" s="29" t="n">
        <v>70</v>
      </c>
      <c r="S453" s="29" t="n">
        <v>1</v>
      </c>
      <c r="T453" s="29" t="n">
        <v>5</v>
      </c>
      <c r="U453" s="15" t="inlineStr">
        <is>
          <t>Stevia + monk fruit</t>
        </is>
      </c>
      <c r="V453" s="15" t="inlineStr">
        <is>
          <t>Cold-pressed lemon, vitamin C, electrolytes, low sugar, organic</t>
        </is>
      </c>
      <c r="W453" s="32" t="n"/>
      <c r="X453" s="32" t="n"/>
      <c r="Y453" s="32" t="n"/>
      <c r="Z453" s="32" t="n"/>
      <c r="AA453" s="15" t="inlineStr">
        <is>
          <t>Low</t>
        </is>
      </c>
      <c r="AB453" s="15" t="inlineStr">
        <is>
          <t>Emerging functional lemon-water entrant</t>
        </is>
      </c>
      <c r="AC453" s="15" t="inlineStr">
        <is>
          <t>Organic lemon water with vitamin C and electrolytes</t>
        </is>
      </c>
      <c r="AD453" s="15" t="inlineStr">
        <is>
          <t>Clean lemon-water hydration with vitamin C, barely any sugar.</t>
        </is>
      </c>
      <c r="AE453" s="32" t="n"/>
      <c r="AF453" s="34">
        <f>IF(AND(ISNUMBER($P453),ISNUMBER($AL453),$AL453&lt;&gt;0),ROUND($P453/$AL453*100,1),"")</f>
        <v/>
      </c>
      <c r="AG453" s="35">
        <f>IF(AND(ISNUMBER($S453),ISNUMBER($AL453),$AL453&lt;&gt;0),ROUND($S453/$AL453*100,2),"")</f>
        <v/>
      </c>
      <c r="AH453" s="34">
        <f>IF(AND(ISNUMBER($Q453),ISNUMBER($AL453),$AL453&lt;&gt;0),ROUND($Q453/$AL453*100,1),"")</f>
        <v/>
      </c>
      <c r="AI453" s="29">
        <f>IF(ISNUMBER($S453),IF($S453&lt;=1,"Yes","No"),"n/a")</f>
        <v/>
      </c>
      <c r="AJ453" s="29">
        <f>IF(ISNUMBER($S453),ROUND(MAX(0,MIN(100,100-$S453*2.5-IF(ISNUMBER($T453),$T453,0)*0.12+IF($S453&lt;=1,12,0))),0),"")</f>
        <v/>
      </c>
      <c r="AK453" s="29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29" t="n">
        <v>355</v>
      </c>
      <c r="AM453" s="30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Lemon Perfect</t>
        </is>
      </c>
      <c r="B454" s="15" t="inlineStr">
        <is>
          <t>Lemon Perfect Cold-Pressed Lemon Water | Dragon Fruit Mango | single 355mL</t>
        </is>
      </c>
      <c r="C454" s="15" t="inlineStr">
        <is>
          <t>3) Functional beverage (still/sparkling)</t>
        </is>
      </c>
      <c r="D454" s="15" t="inlineStr">
        <is>
          <t>355 mL bottle</t>
        </is>
      </c>
      <c r="E454" s="29" t="n">
        <v>1</v>
      </c>
      <c r="F454" s="30" t="n"/>
      <c r="G454" s="31">
        <f>IF(AND(ISNUMBER($F454),ISNUMBER($E454),$E454&lt;&gt;0),$F454/$E454,"")</f>
        <v/>
      </c>
      <c r="H454" s="31">
        <f>IF(AND(ISNUMBER($F454),ISNUMBER($AL454),ISNUMBER($E454),($AL454*$E454)&lt;&gt;0),$F454/($AL454*$E454)*100,"")</f>
        <v/>
      </c>
      <c r="I454" s="32" t="n"/>
      <c r="J454" s="33" t="n"/>
      <c r="K454" s="31">
        <f>IF(AND(ISNUMBER($F454),ISNUMBER($J454)),$F454*(1-$J454),"")</f>
        <v/>
      </c>
      <c r="L454" s="32" t="n"/>
      <c r="M454" s="32" t="n"/>
      <c r="N454" s="31">
        <f>IF(ISNUMBER($F454),($F454-IF(ISNUMBER($AM454),$AM454,0))*(1-IF(ISNUMBER($J454),$J454,0)),"")</f>
        <v/>
      </c>
      <c r="O454" s="15" t="inlineStr">
        <is>
          <t>Dragon Fruit Mango</t>
        </is>
      </c>
      <c r="P454" s="29" t="n">
        <v>0</v>
      </c>
      <c r="Q454" s="29" t="n">
        <v>20</v>
      </c>
      <c r="R454" s="29" t="n">
        <v>70</v>
      </c>
      <c r="S454" s="29" t="n">
        <v>1</v>
      </c>
      <c r="T454" s="29" t="n">
        <v>5</v>
      </c>
      <c r="U454" s="15" t="inlineStr">
        <is>
          <t>Stevia + monk fruit</t>
        </is>
      </c>
      <c r="V454" s="15" t="inlineStr">
        <is>
          <t>Cold-pressed lemon, vitamin C, electrolytes, low sugar, organic</t>
        </is>
      </c>
      <c r="W454" s="32" t="n"/>
      <c r="X454" s="32" t="n"/>
      <c r="Y454" s="32" t="n"/>
      <c r="Z454" s="32" t="n"/>
      <c r="AA454" s="15" t="inlineStr">
        <is>
          <t>Low</t>
        </is>
      </c>
      <c r="AB454" s="15" t="inlineStr">
        <is>
          <t>Emerging functional lemon-water entrant</t>
        </is>
      </c>
      <c r="AC454" s="15" t="inlineStr">
        <is>
          <t>Organic lemon water with vitamin C and electrolytes</t>
        </is>
      </c>
      <c r="AD454" s="15" t="inlineStr">
        <is>
          <t>Clean lemon-water hydration with vitamin C, barely any sugar.</t>
        </is>
      </c>
      <c r="AE454" s="32" t="n"/>
      <c r="AF454" s="34">
        <f>IF(AND(ISNUMBER($P454),ISNUMBER($AL454),$AL454&lt;&gt;0),ROUND($P454/$AL454*100,1),"")</f>
        <v/>
      </c>
      <c r="AG454" s="35">
        <f>IF(AND(ISNUMBER($S454),ISNUMBER($AL454),$AL454&lt;&gt;0),ROUND($S454/$AL454*100,2),"")</f>
        <v/>
      </c>
      <c r="AH454" s="34">
        <f>IF(AND(ISNUMBER($Q454),ISNUMBER($AL454),$AL454&lt;&gt;0),ROUND($Q454/$AL454*100,1),"")</f>
        <v/>
      </c>
      <c r="AI454" s="29">
        <f>IF(ISNUMBER($S454),IF($S454&lt;=1,"Yes","No"),"n/a")</f>
        <v/>
      </c>
      <c r="AJ454" s="29">
        <f>IF(ISNUMBER($S454),ROUND(MAX(0,MIN(100,100-$S454*2.5-IF(ISNUMBER($T454),$T454,0)*0.12+IF($S454&lt;=1,12,0))),0),"")</f>
        <v/>
      </c>
      <c r="AK454" s="29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29" t="n">
        <v>355</v>
      </c>
      <c r="AM454" s="30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Lemon Perfect</t>
        </is>
      </c>
      <c r="B455" s="15" t="inlineStr">
        <is>
          <t>Lemon Perfect Cold-Pressed Lemon Water | Dragon Fruit Mango | 8-pack 355mL</t>
        </is>
      </c>
      <c r="C455" s="15" t="inlineStr">
        <is>
          <t>3) Functional beverage (still/sparkling)</t>
        </is>
      </c>
      <c r="D455" s="15" t="inlineStr">
        <is>
          <t>355 mL bottle</t>
        </is>
      </c>
      <c r="E455" s="29" t="n">
        <v>8</v>
      </c>
      <c r="F455" s="30" t="n"/>
      <c r="G455" s="31">
        <f>IF(AND(ISNUMBER($F455),ISNUMBER($E455),$E455&lt;&gt;0),$F455/$E455,"")</f>
        <v/>
      </c>
      <c r="H455" s="31">
        <f>IF(AND(ISNUMBER($F455),ISNUMBER($AL455),ISNUMBER($E455),($AL455*$E455)&lt;&gt;0),$F455/($AL455*$E455)*100,"")</f>
        <v/>
      </c>
      <c r="I455" s="32" t="n"/>
      <c r="J455" s="33" t="n"/>
      <c r="K455" s="31">
        <f>IF(AND(ISNUMBER($F455),ISNUMBER($J455)),$F455*(1-$J455),"")</f>
        <v/>
      </c>
      <c r="L455" s="32" t="n"/>
      <c r="M455" s="32" t="n"/>
      <c r="N455" s="31">
        <f>IF(ISNUMBER($F455),($F455-IF(ISNUMBER($AM455),$AM455,0))*(1-IF(ISNUMBER($J455),$J455,0)),"")</f>
        <v/>
      </c>
      <c r="O455" s="15" t="inlineStr">
        <is>
          <t>Dragon Fruit Mango</t>
        </is>
      </c>
      <c r="P455" s="29" t="n">
        <v>0</v>
      </c>
      <c r="Q455" s="29" t="n">
        <v>20</v>
      </c>
      <c r="R455" s="29" t="n">
        <v>70</v>
      </c>
      <c r="S455" s="29" t="n">
        <v>1</v>
      </c>
      <c r="T455" s="29" t="n">
        <v>5</v>
      </c>
      <c r="U455" s="15" t="inlineStr">
        <is>
          <t>Stevia + monk fruit</t>
        </is>
      </c>
      <c r="V455" s="15" t="inlineStr">
        <is>
          <t>Cold-pressed lemon, vitamin C, electrolytes, low sugar, organic</t>
        </is>
      </c>
      <c r="W455" s="32" t="n"/>
      <c r="X455" s="32" t="n"/>
      <c r="Y455" s="32" t="n"/>
      <c r="Z455" s="32" t="n"/>
      <c r="AA455" s="15" t="inlineStr">
        <is>
          <t>Low</t>
        </is>
      </c>
      <c r="AB455" s="15" t="inlineStr">
        <is>
          <t>Emerging functional lemon-water entrant</t>
        </is>
      </c>
      <c r="AC455" s="15" t="inlineStr">
        <is>
          <t>Organic lemon water with vitamin C and electrolytes</t>
        </is>
      </c>
      <c r="AD455" s="15" t="inlineStr">
        <is>
          <t>Clean lemon-water hydration with vitamin C, barely any sugar.</t>
        </is>
      </c>
      <c r="AE455" s="32" t="n"/>
      <c r="AF455" s="34">
        <f>IF(AND(ISNUMBER($P455),ISNUMBER($AL455),$AL455&lt;&gt;0),ROUND($P455/$AL455*100,1),"")</f>
        <v/>
      </c>
      <c r="AG455" s="35">
        <f>IF(AND(ISNUMBER($S455),ISNUMBER($AL455),$AL455&lt;&gt;0),ROUND($S455/$AL455*100,2),"")</f>
        <v/>
      </c>
      <c r="AH455" s="34">
        <f>IF(AND(ISNUMBER($Q455),ISNUMBER($AL455),$AL455&lt;&gt;0),ROUND($Q455/$AL455*100,1),"")</f>
        <v/>
      </c>
      <c r="AI455" s="29">
        <f>IF(ISNUMBER($S455),IF($S455&lt;=1,"Yes","No"),"n/a")</f>
        <v/>
      </c>
      <c r="AJ455" s="29">
        <f>IF(ISNUMBER($S455),ROUND(MAX(0,MIN(100,100-$S455*2.5-IF(ISNUMBER($T455),$T455,0)*0.12+IF($S455&lt;=1,12,0))),0),"")</f>
        <v/>
      </c>
      <c r="AK455" s="29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29" t="n">
        <v>355</v>
      </c>
      <c r="AM455" s="30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Lemon Perfect</t>
        </is>
      </c>
      <c r="B456" s="15" t="inlineStr">
        <is>
          <t>Lemon Perfect Cold-Pressed Lemon Water | Dragon Fruit Mango | 12-pack 355mL</t>
        </is>
      </c>
      <c r="C456" s="15" t="inlineStr">
        <is>
          <t>3) Functional beverage (still/sparkling)</t>
        </is>
      </c>
      <c r="D456" s="15" t="inlineStr">
        <is>
          <t>355 mL bottle</t>
        </is>
      </c>
      <c r="E456" s="29" t="n">
        <v>12</v>
      </c>
      <c r="F456" s="30" t="n"/>
      <c r="G456" s="31">
        <f>IF(AND(ISNUMBER($F456),ISNUMBER($E456),$E456&lt;&gt;0),$F456/$E456,"")</f>
        <v/>
      </c>
      <c r="H456" s="31">
        <f>IF(AND(ISNUMBER($F456),ISNUMBER($AL456),ISNUMBER($E456),($AL456*$E456)&lt;&gt;0),$F456/($AL456*$E456)*100,"")</f>
        <v/>
      </c>
      <c r="I456" s="32" t="n"/>
      <c r="J456" s="33" t="n"/>
      <c r="K456" s="31">
        <f>IF(AND(ISNUMBER($F456),ISNUMBER($J456)),$F456*(1-$J456),"")</f>
        <v/>
      </c>
      <c r="L456" s="32" t="n"/>
      <c r="M456" s="32" t="n"/>
      <c r="N456" s="31">
        <f>IF(ISNUMBER($F456),($F456-IF(ISNUMBER($AM456),$AM456,0))*(1-IF(ISNUMBER($J456),$J456,0)),"")</f>
        <v/>
      </c>
      <c r="O456" s="15" t="inlineStr">
        <is>
          <t>Dragon Fruit Mango</t>
        </is>
      </c>
      <c r="P456" s="29" t="n">
        <v>0</v>
      </c>
      <c r="Q456" s="29" t="n">
        <v>20</v>
      </c>
      <c r="R456" s="29" t="n">
        <v>70</v>
      </c>
      <c r="S456" s="29" t="n">
        <v>1</v>
      </c>
      <c r="T456" s="29" t="n">
        <v>5</v>
      </c>
      <c r="U456" s="15" t="inlineStr">
        <is>
          <t>Stevia + monk fruit</t>
        </is>
      </c>
      <c r="V456" s="15" t="inlineStr">
        <is>
          <t>Cold-pressed lemon, vitamin C, electrolytes, low sugar, organic</t>
        </is>
      </c>
      <c r="W456" s="32" t="n"/>
      <c r="X456" s="32" t="n"/>
      <c r="Y456" s="32" t="n"/>
      <c r="Z456" s="32" t="n"/>
      <c r="AA456" s="15" t="inlineStr">
        <is>
          <t>Low</t>
        </is>
      </c>
      <c r="AB456" s="15" t="inlineStr">
        <is>
          <t>Emerging functional lemon-water entrant</t>
        </is>
      </c>
      <c r="AC456" s="15" t="inlineStr">
        <is>
          <t>Organic lemon water with vitamin C and electrolytes</t>
        </is>
      </c>
      <c r="AD456" s="15" t="inlineStr">
        <is>
          <t>Clean lemon-water hydration with vitamin C, barely any sugar.</t>
        </is>
      </c>
      <c r="AE456" s="32" t="n"/>
      <c r="AF456" s="34">
        <f>IF(AND(ISNUMBER($P456),ISNUMBER($AL456),$AL456&lt;&gt;0),ROUND($P456/$AL456*100,1),"")</f>
        <v/>
      </c>
      <c r="AG456" s="35">
        <f>IF(AND(ISNUMBER($S456),ISNUMBER($AL456),$AL456&lt;&gt;0),ROUND($S456/$AL456*100,2),"")</f>
        <v/>
      </c>
      <c r="AH456" s="34">
        <f>IF(AND(ISNUMBER($Q456),ISNUMBER($AL456),$AL456&lt;&gt;0),ROUND($Q456/$AL456*100,1),"")</f>
        <v/>
      </c>
      <c r="AI456" s="29">
        <f>IF(ISNUMBER($S456),IF($S456&lt;=1,"Yes","No"),"n/a")</f>
        <v/>
      </c>
      <c r="AJ456" s="29">
        <f>IF(ISNUMBER($S456),ROUND(MAX(0,MIN(100,100-$S456*2.5-IF(ISNUMBER($T456),$T456,0)*0.12+IF($S456&lt;=1,12,0))),0),"")</f>
        <v/>
      </c>
      <c r="AK456" s="29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29" t="n">
        <v>355</v>
      </c>
      <c r="AM456" s="30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Lemon Perfect</t>
        </is>
      </c>
      <c r="B457" s="15" t="inlineStr">
        <is>
          <t>Lemon Perfect Cold-Pressed Lemon Water | Dragon Fruit Mango | 15-pack 355mL</t>
        </is>
      </c>
      <c r="C457" s="15" t="inlineStr">
        <is>
          <t>3) Functional beverage (still/sparkling)</t>
        </is>
      </c>
      <c r="D457" s="15" t="inlineStr">
        <is>
          <t>355 mL bottle</t>
        </is>
      </c>
      <c r="E457" s="29" t="n">
        <v>15</v>
      </c>
      <c r="F457" s="30" t="n"/>
      <c r="G457" s="31">
        <f>IF(AND(ISNUMBER($F457),ISNUMBER($E457),$E457&lt;&gt;0),$F457/$E457,"")</f>
        <v/>
      </c>
      <c r="H457" s="31">
        <f>IF(AND(ISNUMBER($F457),ISNUMBER($AL457),ISNUMBER($E457),($AL457*$E457)&lt;&gt;0),$F457/($AL457*$E457)*100,"")</f>
        <v/>
      </c>
      <c r="I457" s="32" t="n"/>
      <c r="J457" s="33" t="n"/>
      <c r="K457" s="31">
        <f>IF(AND(ISNUMBER($F457),ISNUMBER($J457)),$F457*(1-$J457),"")</f>
        <v/>
      </c>
      <c r="L457" s="32" t="n"/>
      <c r="M457" s="32" t="n"/>
      <c r="N457" s="31">
        <f>IF(ISNUMBER($F457),($F457-IF(ISNUMBER($AM457),$AM457,0))*(1-IF(ISNUMBER($J457),$J457,0)),"")</f>
        <v/>
      </c>
      <c r="O457" s="15" t="inlineStr">
        <is>
          <t>Dragon Fruit Mango</t>
        </is>
      </c>
      <c r="P457" s="29" t="n">
        <v>0</v>
      </c>
      <c r="Q457" s="29" t="n">
        <v>20</v>
      </c>
      <c r="R457" s="29" t="n">
        <v>70</v>
      </c>
      <c r="S457" s="29" t="n">
        <v>1</v>
      </c>
      <c r="T457" s="29" t="n">
        <v>5</v>
      </c>
      <c r="U457" s="15" t="inlineStr">
        <is>
          <t>Stevia + monk fruit</t>
        </is>
      </c>
      <c r="V457" s="15" t="inlineStr">
        <is>
          <t>Cold-pressed lemon, vitamin C, electrolytes, low sugar, organic</t>
        </is>
      </c>
      <c r="W457" s="32" t="n"/>
      <c r="X457" s="32" t="n"/>
      <c r="Y457" s="32" t="n"/>
      <c r="Z457" s="32" t="n"/>
      <c r="AA457" s="15" t="inlineStr">
        <is>
          <t>Low</t>
        </is>
      </c>
      <c r="AB457" s="15" t="inlineStr">
        <is>
          <t>Emerging functional lemon-water entrant</t>
        </is>
      </c>
      <c r="AC457" s="15" t="inlineStr">
        <is>
          <t>Organic lemon water with vitamin C and electrolytes</t>
        </is>
      </c>
      <c r="AD457" s="15" t="inlineStr">
        <is>
          <t>Clean lemon-water hydration with vitamin C, barely any sugar.</t>
        </is>
      </c>
      <c r="AE457" s="32" t="n"/>
      <c r="AF457" s="34">
        <f>IF(AND(ISNUMBER($P457),ISNUMBER($AL457),$AL457&lt;&gt;0),ROUND($P457/$AL457*100,1),"")</f>
        <v/>
      </c>
      <c r="AG457" s="35">
        <f>IF(AND(ISNUMBER($S457),ISNUMBER($AL457),$AL457&lt;&gt;0),ROUND($S457/$AL457*100,2),"")</f>
        <v/>
      </c>
      <c r="AH457" s="34">
        <f>IF(AND(ISNUMBER($Q457),ISNUMBER($AL457),$AL457&lt;&gt;0),ROUND($Q457/$AL457*100,1),"")</f>
        <v/>
      </c>
      <c r="AI457" s="29">
        <f>IF(ISNUMBER($S457),IF($S457&lt;=1,"Yes","No"),"n/a")</f>
        <v/>
      </c>
      <c r="AJ457" s="29">
        <f>IF(ISNUMBER($S457),ROUND(MAX(0,MIN(100,100-$S457*2.5-IF(ISNUMBER($T457),$T457,0)*0.12+IF($S457&lt;=1,12,0))),0),"")</f>
        <v/>
      </c>
      <c r="AK457" s="29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29" t="n">
        <v>355</v>
      </c>
      <c r="AM457" s="30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Lemon Perfect</t>
        </is>
      </c>
      <c r="B458" s="15" t="inlineStr">
        <is>
          <t>Lemon Perfect Cold-Pressed Lemon Water | Dragon Fruit Mango | 18-pack 355mL</t>
        </is>
      </c>
      <c r="C458" s="15" t="inlineStr">
        <is>
          <t>3) Functional beverage (still/sparkling)</t>
        </is>
      </c>
      <c r="D458" s="15" t="inlineStr">
        <is>
          <t>355 mL bottle</t>
        </is>
      </c>
      <c r="E458" s="29" t="n">
        <v>18</v>
      </c>
      <c r="F458" s="30" t="n"/>
      <c r="G458" s="31">
        <f>IF(AND(ISNUMBER($F458),ISNUMBER($E458),$E458&lt;&gt;0),$F458/$E458,"")</f>
        <v/>
      </c>
      <c r="H458" s="31">
        <f>IF(AND(ISNUMBER($F458),ISNUMBER($AL458),ISNUMBER($E458),($AL458*$E458)&lt;&gt;0),$F458/($AL458*$E458)*100,"")</f>
        <v/>
      </c>
      <c r="I458" s="32" t="n"/>
      <c r="J458" s="33" t="n"/>
      <c r="K458" s="31">
        <f>IF(AND(ISNUMBER($F458),ISNUMBER($J458)),$F458*(1-$J458),"")</f>
        <v/>
      </c>
      <c r="L458" s="32" t="n"/>
      <c r="M458" s="32" t="n"/>
      <c r="N458" s="31">
        <f>IF(ISNUMBER($F458),($F458-IF(ISNUMBER($AM458),$AM458,0))*(1-IF(ISNUMBER($J458),$J458,0)),"")</f>
        <v/>
      </c>
      <c r="O458" s="15" t="inlineStr">
        <is>
          <t>Dragon Fruit Mango</t>
        </is>
      </c>
      <c r="P458" s="29" t="n">
        <v>0</v>
      </c>
      <c r="Q458" s="29" t="n">
        <v>20</v>
      </c>
      <c r="R458" s="29" t="n">
        <v>70</v>
      </c>
      <c r="S458" s="29" t="n">
        <v>1</v>
      </c>
      <c r="T458" s="29" t="n">
        <v>5</v>
      </c>
      <c r="U458" s="15" t="inlineStr">
        <is>
          <t>Stevia + monk fruit</t>
        </is>
      </c>
      <c r="V458" s="15" t="inlineStr">
        <is>
          <t>Cold-pressed lemon, vitamin C, electrolytes, low sugar, organic</t>
        </is>
      </c>
      <c r="W458" s="32" t="n"/>
      <c r="X458" s="32" t="n"/>
      <c r="Y458" s="32" t="n"/>
      <c r="Z458" s="32" t="n"/>
      <c r="AA458" s="15" t="inlineStr">
        <is>
          <t>Low</t>
        </is>
      </c>
      <c r="AB458" s="15" t="inlineStr">
        <is>
          <t>Emerging functional lemon-water entrant</t>
        </is>
      </c>
      <c r="AC458" s="15" t="inlineStr">
        <is>
          <t>Organic lemon water with vitamin C and electrolytes</t>
        </is>
      </c>
      <c r="AD458" s="15" t="inlineStr">
        <is>
          <t>Clean lemon-water hydration with vitamin C, barely any sugar.</t>
        </is>
      </c>
      <c r="AE458" s="32" t="n"/>
      <c r="AF458" s="34">
        <f>IF(AND(ISNUMBER($P458),ISNUMBER($AL458),$AL458&lt;&gt;0),ROUND($P458/$AL458*100,1),"")</f>
        <v/>
      </c>
      <c r="AG458" s="35">
        <f>IF(AND(ISNUMBER($S458),ISNUMBER($AL458),$AL458&lt;&gt;0),ROUND($S458/$AL458*100,2),"")</f>
        <v/>
      </c>
      <c r="AH458" s="34">
        <f>IF(AND(ISNUMBER($Q458),ISNUMBER($AL458),$AL458&lt;&gt;0),ROUND($Q458/$AL458*100,1),"")</f>
        <v/>
      </c>
      <c r="AI458" s="29">
        <f>IF(ISNUMBER($S458),IF($S458&lt;=1,"Yes","No"),"n/a")</f>
        <v/>
      </c>
      <c r="AJ458" s="29">
        <f>IF(ISNUMBER($S458),ROUND(MAX(0,MIN(100,100-$S458*2.5-IF(ISNUMBER($T458),$T458,0)*0.12+IF($S458&lt;=1,12,0))),0),"")</f>
        <v/>
      </c>
      <c r="AK458" s="29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29" t="n">
        <v>355</v>
      </c>
      <c r="AM458" s="30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Lemon Perfect</t>
        </is>
      </c>
      <c r="B459" s="15" t="inlineStr">
        <is>
          <t>Lemon Perfect Cold-Pressed Lemon Water | Dragon Fruit Mango | 24-pack 355mL</t>
        </is>
      </c>
      <c r="C459" s="15" t="inlineStr">
        <is>
          <t>3) Functional beverage (still/sparkling)</t>
        </is>
      </c>
      <c r="D459" s="15" t="inlineStr">
        <is>
          <t>355 mL bottle</t>
        </is>
      </c>
      <c r="E459" s="29" t="n">
        <v>24</v>
      </c>
      <c r="F459" s="30" t="n"/>
      <c r="G459" s="31">
        <f>IF(AND(ISNUMBER($F459),ISNUMBER($E459),$E459&lt;&gt;0),$F459/$E459,"")</f>
        <v/>
      </c>
      <c r="H459" s="31">
        <f>IF(AND(ISNUMBER($F459),ISNUMBER($AL459),ISNUMBER($E459),($AL459*$E459)&lt;&gt;0),$F459/($AL459*$E459)*100,"")</f>
        <v/>
      </c>
      <c r="I459" s="32" t="n"/>
      <c r="J459" s="33" t="n"/>
      <c r="K459" s="31">
        <f>IF(AND(ISNUMBER($F459),ISNUMBER($J459)),$F459*(1-$J459),"")</f>
        <v/>
      </c>
      <c r="L459" s="32" t="n"/>
      <c r="M459" s="32" t="n"/>
      <c r="N459" s="31">
        <f>IF(ISNUMBER($F459),($F459-IF(ISNUMBER($AM459),$AM459,0))*(1-IF(ISNUMBER($J459),$J459,0)),"")</f>
        <v/>
      </c>
      <c r="O459" s="15" t="inlineStr">
        <is>
          <t>Dragon Fruit Mango</t>
        </is>
      </c>
      <c r="P459" s="29" t="n">
        <v>0</v>
      </c>
      <c r="Q459" s="29" t="n">
        <v>20</v>
      </c>
      <c r="R459" s="29" t="n">
        <v>70</v>
      </c>
      <c r="S459" s="29" t="n">
        <v>1</v>
      </c>
      <c r="T459" s="29" t="n">
        <v>5</v>
      </c>
      <c r="U459" s="15" t="inlineStr">
        <is>
          <t>Stevia + monk fruit</t>
        </is>
      </c>
      <c r="V459" s="15" t="inlineStr">
        <is>
          <t>Cold-pressed lemon, vitamin C, electrolytes, low sugar, organic</t>
        </is>
      </c>
      <c r="W459" s="32" t="n"/>
      <c r="X459" s="32" t="n"/>
      <c r="Y459" s="32" t="n"/>
      <c r="Z459" s="32" t="n"/>
      <c r="AA459" s="15" t="inlineStr">
        <is>
          <t>Low</t>
        </is>
      </c>
      <c r="AB459" s="15" t="inlineStr">
        <is>
          <t>Emerging functional lemon-water entrant</t>
        </is>
      </c>
      <c r="AC459" s="15" t="inlineStr">
        <is>
          <t>Organic lemon water with vitamin C and electrolytes</t>
        </is>
      </c>
      <c r="AD459" s="15" t="inlineStr">
        <is>
          <t>Clean lemon-water hydration with vitamin C, barely any sugar.</t>
        </is>
      </c>
      <c r="AE459" s="32" t="n"/>
      <c r="AF459" s="34">
        <f>IF(AND(ISNUMBER($P459),ISNUMBER($AL459),$AL459&lt;&gt;0),ROUND($P459/$AL459*100,1),"")</f>
        <v/>
      </c>
      <c r="AG459" s="35">
        <f>IF(AND(ISNUMBER($S459),ISNUMBER($AL459),$AL459&lt;&gt;0),ROUND($S459/$AL459*100,2),"")</f>
        <v/>
      </c>
      <c r="AH459" s="34">
        <f>IF(AND(ISNUMBER($Q459),ISNUMBER($AL459),$AL459&lt;&gt;0),ROUND($Q459/$AL459*100,1),"")</f>
        <v/>
      </c>
      <c r="AI459" s="29">
        <f>IF(ISNUMBER($S459),IF($S459&lt;=1,"Yes","No"),"n/a")</f>
        <v/>
      </c>
      <c r="AJ459" s="29">
        <f>IF(ISNUMBER($S459),ROUND(MAX(0,MIN(100,100-$S459*2.5-IF(ISNUMBER($T459),$T459,0)*0.12+IF($S459&lt;=1,12,0))),0),"")</f>
        <v/>
      </c>
      <c r="AK459" s="29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29" t="n">
        <v>355</v>
      </c>
      <c r="AM459" s="30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Lemon Perfect</t>
        </is>
      </c>
      <c r="B460" s="15" t="inlineStr">
        <is>
          <t>Lemon Perfect Cold-Pressed Lemon Water | Blueberry Acai | single 355mL</t>
        </is>
      </c>
      <c r="C460" s="15" t="inlineStr">
        <is>
          <t>3) Functional beverage (still/sparkling)</t>
        </is>
      </c>
      <c r="D460" s="15" t="inlineStr">
        <is>
          <t>355 mL bottle</t>
        </is>
      </c>
      <c r="E460" s="29" t="n">
        <v>1</v>
      </c>
      <c r="F460" s="30" t="n"/>
      <c r="G460" s="31">
        <f>IF(AND(ISNUMBER($F460),ISNUMBER($E460),$E460&lt;&gt;0),$F460/$E460,"")</f>
        <v/>
      </c>
      <c r="H460" s="31">
        <f>IF(AND(ISNUMBER($F460),ISNUMBER($AL460),ISNUMBER($E460),($AL460*$E460)&lt;&gt;0),$F460/($AL460*$E460)*100,"")</f>
        <v/>
      </c>
      <c r="I460" s="32" t="n"/>
      <c r="J460" s="33" t="n"/>
      <c r="K460" s="31">
        <f>IF(AND(ISNUMBER($F460),ISNUMBER($J460)),$F460*(1-$J460),"")</f>
        <v/>
      </c>
      <c r="L460" s="32" t="n"/>
      <c r="M460" s="32" t="n"/>
      <c r="N460" s="31">
        <f>IF(ISNUMBER($F460),($F460-IF(ISNUMBER($AM460),$AM460,0))*(1-IF(ISNUMBER($J460),$J460,0)),"")</f>
        <v/>
      </c>
      <c r="O460" s="15" t="inlineStr">
        <is>
          <t>Blueberry Acai</t>
        </is>
      </c>
      <c r="P460" s="29" t="n">
        <v>0</v>
      </c>
      <c r="Q460" s="29" t="n">
        <v>20</v>
      </c>
      <c r="R460" s="29" t="n">
        <v>70</v>
      </c>
      <c r="S460" s="29" t="n">
        <v>1</v>
      </c>
      <c r="T460" s="29" t="n">
        <v>5</v>
      </c>
      <c r="U460" s="15" t="inlineStr">
        <is>
          <t>Stevia + monk fruit</t>
        </is>
      </c>
      <c r="V460" s="15" t="inlineStr">
        <is>
          <t>Cold-pressed lemon, vitamin C, electrolytes, low sugar, organic</t>
        </is>
      </c>
      <c r="W460" s="32" t="n"/>
      <c r="X460" s="32" t="n"/>
      <c r="Y460" s="32" t="n"/>
      <c r="Z460" s="32" t="n"/>
      <c r="AA460" s="15" t="inlineStr">
        <is>
          <t>Low</t>
        </is>
      </c>
      <c r="AB460" s="15" t="inlineStr">
        <is>
          <t>Emerging functional lemon-water entrant</t>
        </is>
      </c>
      <c r="AC460" s="15" t="inlineStr">
        <is>
          <t>Organic lemon water with vitamin C and electrolytes</t>
        </is>
      </c>
      <c r="AD460" s="15" t="inlineStr">
        <is>
          <t>Clean lemon-water hydration with vitamin C, barely any sugar.</t>
        </is>
      </c>
      <c r="AE460" s="32" t="n"/>
      <c r="AF460" s="34">
        <f>IF(AND(ISNUMBER($P460),ISNUMBER($AL460),$AL460&lt;&gt;0),ROUND($P460/$AL460*100,1),"")</f>
        <v/>
      </c>
      <c r="AG460" s="35">
        <f>IF(AND(ISNUMBER($S460),ISNUMBER($AL460),$AL460&lt;&gt;0),ROUND($S460/$AL460*100,2),"")</f>
        <v/>
      </c>
      <c r="AH460" s="34">
        <f>IF(AND(ISNUMBER($Q460),ISNUMBER($AL460),$AL460&lt;&gt;0),ROUND($Q460/$AL460*100,1),"")</f>
        <v/>
      </c>
      <c r="AI460" s="29">
        <f>IF(ISNUMBER($S460),IF($S460&lt;=1,"Yes","No"),"n/a")</f>
        <v/>
      </c>
      <c r="AJ460" s="29">
        <f>IF(ISNUMBER($S460),ROUND(MAX(0,MIN(100,100-$S460*2.5-IF(ISNUMBER($T460),$T460,0)*0.12+IF($S460&lt;=1,12,0))),0),"")</f>
        <v/>
      </c>
      <c r="AK460" s="29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29" t="n">
        <v>355</v>
      </c>
      <c r="AM460" s="30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Lemon Perfect</t>
        </is>
      </c>
      <c r="B461" s="15" t="inlineStr">
        <is>
          <t>Lemon Perfect Cold-Pressed Lemon Water | Blueberry Acai | 8-pack 355mL</t>
        </is>
      </c>
      <c r="C461" s="15" t="inlineStr">
        <is>
          <t>3) Functional beverage (still/sparkling)</t>
        </is>
      </c>
      <c r="D461" s="15" t="inlineStr">
        <is>
          <t>355 mL bottle</t>
        </is>
      </c>
      <c r="E461" s="29" t="n">
        <v>8</v>
      </c>
      <c r="F461" s="30" t="n"/>
      <c r="G461" s="31">
        <f>IF(AND(ISNUMBER($F461),ISNUMBER($E461),$E461&lt;&gt;0),$F461/$E461,"")</f>
        <v/>
      </c>
      <c r="H461" s="31">
        <f>IF(AND(ISNUMBER($F461),ISNUMBER($AL461),ISNUMBER($E461),($AL461*$E461)&lt;&gt;0),$F461/($AL461*$E461)*100,"")</f>
        <v/>
      </c>
      <c r="I461" s="32" t="n"/>
      <c r="J461" s="33" t="n"/>
      <c r="K461" s="31">
        <f>IF(AND(ISNUMBER($F461),ISNUMBER($J461)),$F461*(1-$J461),"")</f>
        <v/>
      </c>
      <c r="L461" s="32" t="n"/>
      <c r="M461" s="32" t="n"/>
      <c r="N461" s="31">
        <f>IF(ISNUMBER($F461),($F461-IF(ISNUMBER($AM461),$AM461,0))*(1-IF(ISNUMBER($J461),$J461,0)),"")</f>
        <v/>
      </c>
      <c r="O461" s="15" t="inlineStr">
        <is>
          <t>Blueberry Acai</t>
        </is>
      </c>
      <c r="P461" s="29" t="n">
        <v>0</v>
      </c>
      <c r="Q461" s="29" t="n">
        <v>20</v>
      </c>
      <c r="R461" s="29" t="n">
        <v>70</v>
      </c>
      <c r="S461" s="29" t="n">
        <v>1</v>
      </c>
      <c r="T461" s="29" t="n">
        <v>5</v>
      </c>
      <c r="U461" s="15" t="inlineStr">
        <is>
          <t>Stevia + monk fruit</t>
        </is>
      </c>
      <c r="V461" s="15" t="inlineStr">
        <is>
          <t>Cold-pressed lemon, vitamin C, electrolytes, low sugar, organic</t>
        </is>
      </c>
      <c r="W461" s="32" t="n"/>
      <c r="X461" s="32" t="n"/>
      <c r="Y461" s="32" t="n"/>
      <c r="Z461" s="32" t="n"/>
      <c r="AA461" s="15" t="inlineStr">
        <is>
          <t>Low</t>
        </is>
      </c>
      <c r="AB461" s="15" t="inlineStr">
        <is>
          <t>Emerging functional lemon-water entrant</t>
        </is>
      </c>
      <c r="AC461" s="15" t="inlineStr">
        <is>
          <t>Organic lemon water with vitamin C and electrolytes</t>
        </is>
      </c>
      <c r="AD461" s="15" t="inlineStr">
        <is>
          <t>Clean lemon-water hydration with vitamin C, barely any sugar.</t>
        </is>
      </c>
      <c r="AE461" s="32" t="n"/>
      <c r="AF461" s="34">
        <f>IF(AND(ISNUMBER($P461),ISNUMBER($AL461),$AL461&lt;&gt;0),ROUND($P461/$AL461*100,1),"")</f>
        <v/>
      </c>
      <c r="AG461" s="35">
        <f>IF(AND(ISNUMBER($S461),ISNUMBER($AL461),$AL461&lt;&gt;0),ROUND($S461/$AL461*100,2),"")</f>
        <v/>
      </c>
      <c r="AH461" s="34">
        <f>IF(AND(ISNUMBER($Q461),ISNUMBER($AL461),$AL461&lt;&gt;0),ROUND($Q461/$AL461*100,1),"")</f>
        <v/>
      </c>
      <c r="AI461" s="29">
        <f>IF(ISNUMBER($S461),IF($S461&lt;=1,"Yes","No"),"n/a")</f>
        <v/>
      </c>
      <c r="AJ461" s="29">
        <f>IF(ISNUMBER($S461),ROUND(MAX(0,MIN(100,100-$S461*2.5-IF(ISNUMBER($T461),$T461,0)*0.12+IF($S461&lt;=1,12,0))),0),"")</f>
        <v/>
      </c>
      <c r="AK461" s="29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29" t="n">
        <v>355</v>
      </c>
      <c r="AM461" s="30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Lemon Perfect</t>
        </is>
      </c>
      <c r="B462" s="15" t="inlineStr">
        <is>
          <t>Lemon Perfect Cold-Pressed Lemon Water | Blueberry Acai | 12-pack 355mL</t>
        </is>
      </c>
      <c r="C462" s="15" t="inlineStr">
        <is>
          <t>3) Functional beverage (still/sparkling)</t>
        </is>
      </c>
      <c r="D462" s="15" t="inlineStr">
        <is>
          <t>355 mL bottle</t>
        </is>
      </c>
      <c r="E462" s="29" t="n">
        <v>12</v>
      </c>
      <c r="F462" s="30" t="n"/>
      <c r="G462" s="31">
        <f>IF(AND(ISNUMBER($F462),ISNUMBER($E462),$E462&lt;&gt;0),$F462/$E462,"")</f>
        <v/>
      </c>
      <c r="H462" s="31">
        <f>IF(AND(ISNUMBER($F462),ISNUMBER($AL462),ISNUMBER($E462),($AL462*$E462)&lt;&gt;0),$F462/($AL462*$E462)*100,"")</f>
        <v/>
      </c>
      <c r="I462" s="32" t="n"/>
      <c r="J462" s="33" t="n"/>
      <c r="K462" s="31">
        <f>IF(AND(ISNUMBER($F462),ISNUMBER($J462)),$F462*(1-$J462),"")</f>
        <v/>
      </c>
      <c r="L462" s="32" t="n"/>
      <c r="M462" s="32" t="n"/>
      <c r="N462" s="31">
        <f>IF(ISNUMBER($F462),($F462-IF(ISNUMBER($AM462),$AM462,0))*(1-IF(ISNUMBER($J462),$J462,0)),"")</f>
        <v/>
      </c>
      <c r="O462" s="15" t="inlineStr">
        <is>
          <t>Blueberry Acai</t>
        </is>
      </c>
      <c r="P462" s="29" t="n">
        <v>0</v>
      </c>
      <c r="Q462" s="29" t="n">
        <v>20</v>
      </c>
      <c r="R462" s="29" t="n">
        <v>70</v>
      </c>
      <c r="S462" s="29" t="n">
        <v>1</v>
      </c>
      <c r="T462" s="29" t="n">
        <v>5</v>
      </c>
      <c r="U462" s="15" t="inlineStr">
        <is>
          <t>Stevia + monk fruit</t>
        </is>
      </c>
      <c r="V462" s="15" t="inlineStr">
        <is>
          <t>Cold-pressed lemon, vitamin C, electrolytes, low sugar, organic</t>
        </is>
      </c>
      <c r="W462" s="32" t="n"/>
      <c r="X462" s="32" t="n"/>
      <c r="Y462" s="32" t="n"/>
      <c r="Z462" s="32" t="n"/>
      <c r="AA462" s="15" t="inlineStr">
        <is>
          <t>Low</t>
        </is>
      </c>
      <c r="AB462" s="15" t="inlineStr">
        <is>
          <t>Emerging functional lemon-water entrant</t>
        </is>
      </c>
      <c r="AC462" s="15" t="inlineStr">
        <is>
          <t>Organic lemon water with vitamin C and electrolytes</t>
        </is>
      </c>
      <c r="AD462" s="15" t="inlineStr">
        <is>
          <t>Clean lemon-water hydration with vitamin C, barely any sugar.</t>
        </is>
      </c>
      <c r="AE462" s="32" t="n"/>
      <c r="AF462" s="34">
        <f>IF(AND(ISNUMBER($P462),ISNUMBER($AL462),$AL462&lt;&gt;0),ROUND($P462/$AL462*100,1),"")</f>
        <v/>
      </c>
      <c r="AG462" s="35">
        <f>IF(AND(ISNUMBER($S462),ISNUMBER($AL462),$AL462&lt;&gt;0),ROUND($S462/$AL462*100,2),"")</f>
        <v/>
      </c>
      <c r="AH462" s="34">
        <f>IF(AND(ISNUMBER($Q462),ISNUMBER($AL462),$AL462&lt;&gt;0),ROUND($Q462/$AL462*100,1),"")</f>
        <v/>
      </c>
      <c r="AI462" s="29">
        <f>IF(ISNUMBER($S462),IF($S462&lt;=1,"Yes","No"),"n/a")</f>
        <v/>
      </c>
      <c r="AJ462" s="29">
        <f>IF(ISNUMBER($S462),ROUND(MAX(0,MIN(100,100-$S462*2.5-IF(ISNUMBER($T462),$T462,0)*0.12+IF($S462&lt;=1,12,0))),0),"")</f>
        <v/>
      </c>
      <c r="AK462" s="29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29" t="n">
        <v>355</v>
      </c>
      <c r="AM462" s="30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Lemon Perfect</t>
        </is>
      </c>
      <c r="B463" s="15" t="inlineStr">
        <is>
          <t>Lemon Perfect Cold-Pressed Lemon Water | Blueberry Acai | 15-pack 355mL</t>
        </is>
      </c>
      <c r="C463" s="15" t="inlineStr">
        <is>
          <t>3) Functional beverage (still/sparkling)</t>
        </is>
      </c>
      <c r="D463" s="15" t="inlineStr">
        <is>
          <t>355 mL bottle</t>
        </is>
      </c>
      <c r="E463" s="29" t="n">
        <v>15</v>
      </c>
      <c r="F463" s="30" t="n"/>
      <c r="G463" s="31">
        <f>IF(AND(ISNUMBER($F463),ISNUMBER($E463),$E463&lt;&gt;0),$F463/$E463,"")</f>
        <v/>
      </c>
      <c r="H463" s="31">
        <f>IF(AND(ISNUMBER($F463),ISNUMBER($AL463),ISNUMBER($E463),($AL463*$E463)&lt;&gt;0),$F463/($AL463*$E463)*100,"")</f>
        <v/>
      </c>
      <c r="I463" s="32" t="n"/>
      <c r="J463" s="33" t="n"/>
      <c r="K463" s="31">
        <f>IF(AND(ISNUMBER($F463),ISNUMBER($J463)),$F463*(1-$J463),"")</f>
        <v/>
      </c>
      <c r="L463" s="32" t="n"/>
      <c r="M463" s="32" t="n"/>
      <c r="N463" s="31">
        <f>IF(ISNUMBER($F463),($F463-IF(ISNUMBER($AM463),$AM463,0))*(1-IF(ISNUMBER($J463),$J463,0)),"")</f>
        <v/>
      </c>
      <c r="O463" s="15" t="inlineStr">
        <is>
          <t>Blueberry Acai</t>
        </is>
      </c>
      <c r="P463" s="29" t="n">
        <v>0</v>
      </c>
      <c r="Q463" s="29" t="n">
        <v>20</v>
      </c>
      <c r="R463" s="29" t="n">
        <v>70</v>
      </c>
      <c r="S463" s="29" t="n">
        <v>1</v>
      </c>
      <c r="T463" s="29" t="n">
        <v>5</v>
      </c>
      <c r="U463" s="15" t="inlineStr">
        <is>
          <t>Stevia + monk fruit</t>
        </is>
      </c>
      <c r="V463" s="15" t="inlineStr">
        <is>
          <t>Cold-pressed lemon, vitamin C, electrolytes, low sugar, organic</t>
        </is>
      </c>
      <c r="W463" s="32" t="n"/>
      <c r="X463" s="32" t="n"/>
      <c r="Y463" s="32" t="n"/>
      <c r="Z463" s="32" t="n"/>
      <c r="AA463" s="15" t="inlineStr">
        <is>
          <t>Low</t>
        </is>
      </c>
      <c r="AB463" s="15" t="inlineStr">
        <is>
          <t>Emerging functional lemon-water entrant</t>
        </is>
      </c>
      <c r="AC463" s="15" t="inlineStr">
        <is>
          <t>Organic lemon water with vitamin C and electrolytes</t>
        </is>
      </c>
      <c r="AD463" s="15" t="inlineStr">
        <is>
          <t>Clean lemon-water hydration with vitamin C, barely any sugar.</t>
        </is>
      </c>
      <c r="AE463" s="32" t="n"/>
      <c r="AF463" s="34">
        <f>IF(AND(ISNUMBER($P463),ISNUMBER($AL463),$AL463&lt;&gt;0),ROUND($P463/$AL463*100,1),"")</f>
        <v/>
      </c>
      <c r="AG463" s="35">
        <f>IF(AND(ISNUMBER($S463),ISNUMBER($AL463),$AL463&lt;&gt;0),ROUND($S463/$AL463*100,2),"")</f>
        <v/>
      </c>
      <c r="AH463" s="34">
        <f>IF(AND(ISNUMBER($Q463),ISNUMBER($AL463),$AL463&lt;&gt;0),ROUND($Q463/$AL463*100,1),"")</f>
        <v/>
      </c>
      <c r="AI463" s="29">
        <f>IF(ISNUMBER($S463),IF($S463&lt;=1,"Yes","No"),"n/a")</f>
        <v/>
      </c>
      <c r="AJ463" s="29">
        <f>IF(ISNUMBER($S463),ROUND(MAX(0,MIN(100,100-$S463*2.5-IF(ISNUMBER($T463),$T463,0)*0.12+IF($S463&lt;=1,12,0))),0),"")</f>
        <v/>
      </c>
      <c r="AK463" s="29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29" t="n">
        <v>355</v>
      </c>
      <c r="AM463" s="30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Lemon Perfect</t>
        </is>
      </c>
      <c r="B464" s="15" t="inlineStr">
        <is>
          <t>Lemon Perfect Cold-Pressed Lemon Water | Blueberry Acai | 18-pack 355mL</t>
        </is>
      </c>
      <c r="C464" s="15" t="inlineStr">
        <is>
          <t>3) Functional beverage (still/sparkling)</t>
        </is>
      </c>
      <c r="D464" s="15" t="inlineStr">
        <is>
          <t>355 mL bottle</t>
        </is>
      </c>
      <c r="E464" s="29" t="n">
        <v>18</v>
      </c>
      <c r="F464" s="30" t="n"/>
      <c r="G464" s="31">
        <f>IF(AND(ISNUMBER($F464),ISNUMBER($E464),$E464&lt;&gt;0),$F464/$E464,"")</f>
        <v/>
      </c>
      <c r="H464" s="31">
        <f>IF(AND(ISNUMBER($F464),ISNUMBER($AL464),ISNUMBER($E464),($AL464*$E464)&lt;&gt;0),$F464/($AL464*$E464)*100,"")</f>
        <v/>
      </c>
      <c r="I464" s="32" t="n"/>
      <c r="J464" s="33" t="n"/>
      <c r="K464" s="31">
        <f>IF(AND(ISNUMBER($F464),ISNUMBER($J464)),$F464*(1-$J464),"")</f>
        <v/>
      </c>
      <c r="L464" s="32" t="n"/>
      <c r="M464" s="32" t="n"/>
      <c r="N464" s="31">
        <f>IF(ISNUMBER($F464),($F464-IF(ISNUMBER($AM464),$AM464,0))*(1-IF(ISNUMBER($J464),$J464,0)),"")</f>
        <v/>
      </c>
      <c r="O464" s="15" t="inlineStr">
        <is>
          <t>Blueberry Acai</t>
        </is>
      </c>
      <c r="P464" s="29" t="n">
        <v>0</v>
      </c>
      <c r="Q464" s="29" t="n">
        <v>20</v>
      </c>
      <c r="R464" s="29" t="n">
        <v>70</v>
      </c>
      <c r="S464" s="29" t="n">
        <v>1</v>
      </c>
      <c r="T464" s="29" t="n">
        <v>5</v>
      </c>
      <c r="U464" s="15" t="inlineStr">
        <is>
          <t>Stevia + monk fruit</t>
        </is>
      </c>
      <c r="V464" s="15" t="inlineStr">
        <is>
          <t>Cold-pressed lemon, vitamin C, electrolytes, low sugar, organic</t>
        </is>
      </c>
      <c r="W464" s="32" t="n"/>
      <c r="X464" s="32" t="n"/>
      <c r="Y464" s="32" t="n"/>
      <c r="Z464" s="32" t="n"/>
      <c r="AA464" s="15" t="inlineStr">
        <is>
          <t>Low</t>
        </is>
      </c>
      <c r="AB464" s="15" t="inlineStr">
        <is>
          <t>Emerging functional lemon-water entrant</t>
        </is>
      </c>
      <c r="AC464" s="15" t="inlineStr">
        <is>
          <t>Organic lemon water with vitamin C and electrolytes</t>
        </is>
      </c>
      <c r="AD464" s="15" t="inlineStr">
        <is>
          <t>Clean lemon-water hydration with vitamin C, barely any sugar.</t>
        </is>
      </c>
      <c r="AE464" s="32" t="n"/>
      <c r="AF464" s="34">
        <f>IF(AND(ISNUMBER($P464),ISNUMBER($AL464),$AL464&lt;&gt;0),ROUND($P464/$AL464*100,1),"")</f>
        <v/>
      </c>
      <c r="AG464" s="35">
        <f>IF(AND(ISNUMBER($S464),ISNUMBER($AL464),$AL464&lt;&gt;0),ROUND($S464/$AL464*100,2),"")</f>
        <v/>
      </c>
      <c r="AH464" s="34">
        <f>IF(AND(ISNUMBER($Q464),ISNUMBER($AL464),$AL464&lt;&gt;0),ROUND($Q464/$AL464*100,1),"")</f>
        <v/>
      </c>
      <c r="AI464" s="29">
        <f>IF(ISNUMBER($S464),IF($S464&lt;=1,"Yes","No"),"n/a")</f>
        <v/>
      </c>
      <c r="AJ464" s="29">
        <f>IF(ISNUMBER($S464),ROUND(MAX(0,MIN(100,100-$S464*2.5-IF(ISNUMBER($T464),$T464,0)*0.12+IF($S464&lt;=1,12,0))),0),"")</f>
        <v/>
      </c>
      <c r="AK464" s="29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29" t="n">
        <v>355</v>
      </c>
      <c r="AM464" s="30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Lemon Perfect</t>
        </is>
      </c>
      <c r="B465" s="15" t="inlineStr">
        <is>
          <t>Lemon Perfect Cold-Pressed Lemon Water | Blueberry Acai | 24-pack 355mL</t>
        </is>
      </c>
      <c r="C465" s="15" t="inlineStr">
        <is>
          <t>3) Functional beverage (still/sparkling)</t>
        </is>
      </c>
      <c r="D465" s="15" t="inlineStr">
        <is>
          <t>355 mL bottle</t>
        </is>
      </c>
      <c r="E465" s="29" t="n">
        <v>24</v>
      </c>
      <c r="F465" s="30" t="n"/>
      <c r="G465" s="31">
        <f>IF(AND(ISNUMBER($F465),ISNUMBER($E465),$E465&lt;&gt;0),$F465/$E465,"")</f>
        <v/>
      </c>
      <c r="H465" s="31">
        <f>IF(AND(ISNUMBER($F465),ISNUMBER($AL465),ISNUMBER($E465),($AL465*$E465)&lt;&gt;0),$F465/($AL465*$E465)*100,"")</f>
        <v/>
      </c>
      <c r="I465" s="32" t="n"/>
      <c r="J465" s="33" t="n"/>
      <c r="K465" s="31">
        <f>IF(AND(ISNUMBER($F465),ISNUMBER($J465)),$F465*(1-$J465),"")</f>
        <v/>
      </c>
      <c r="L465" s="32" t="n"/>
      <c r="M465" s="32" t="n"/>
      <c r="N465" s="31">
        <f>IF(ISNUMBER($F465),($F465-IF(ISNUMBER($AM465),$AM465,0))*(1-IF(ISNUMBER($J465),$J465,0)),"")</f>
        <v/>
      </c>
      <c r="O465" s="15" t="inlineStr">
        <is>
          <t>Blueberry Acai</t>
        </is>
      </c>
      <c r="P465" s="29" t="n">
        <v>0</v>
      </c>
      <c r="Q465" s="29" t="n">
        <v>20</v>
      </c>
      <c r="R465" s="29" t="n">
        <v>70</v>
      </c>
      <c r="S465" s="29" t="n">
        <v>1</v>
      </c>
      <c r="T465" s="29" t="n">
        <v>5</v>
      </c>
      <c r="U465" s="15" t="inlineStr">
        <is>
          <t>Stevia + monk fruit</t>
        </is>
      </c>
      <c r="V465" s="15" t="inlineStr">
        <is>
          <t>Cold-pressed lemon, vitamin C, electrolytes, low sugar, organic</t>
        </is>
      </c>
      <c r="W465" s="32" t="n"/>
      <c r="X465" s="32" t="n"/>
      <c r="Y465" s="32" t="n"/>
      <c r="Z465" s="32" t="n"/>
      <c r="AA465" s="15" t="inlineStr">
        <is>
          <t>Low</t>
        </is>
      </c>
      <c r="AB465" s="15" t="inlineStr">
        <is>
          <t>Emerging functional lemon-water entrant</t>
        </is>
      </c>
      <c r="AC465" s="15" t="inlineStr">
        <is>
          <t>Organic lemon water with vitamin C and electrolytes</t>
        </is>
      </c>
      <c r="AD465" s="15" t="inlineStr">
        <is>
          <t>Clean lemon-water hydration with vitamin C, barely any sugar.</t>
        </is>
      </c>
      <c r="AE465" s="32" t="n"/>
      <c r="AF465" s="34">
        <f>IF(AND(ISNUMBER($P465),ISNUMBER($AL465),$AL465&lt;&gt;0),ROUND($P465/$AL465*100,1),"")</f>
        <v/>
      </c>
      <c r="AG465" s="35">
        <f>IF(AND(ISNUMBER($S465),ISNUMBER($AL465),$AL465&lt;&gt;0),ROUND($S465/$AL465*100,2),"")</f>
        <v/>
      </c>
      <c r="AH465" s="34">
        <f>IF(AND(ISNUMBER($Q465),ISNUMBER($AL465),$AL465&lt;&gt;0),ROUND($Q465/$AL465*100,1),"")</f>
        <v/>
      </c>
      <c r="AI465" s="29">
        <f>IF(ISNUMBER($S465),IF($S465&lt;=1,"Yes","No"),"n/a")</f>
        <v/>
      </c>
      <c r="AJ465" s="29">
        <f>IF(ISNUMBER($S465),ROUND(MAX(0,MIN(100,100-$S465*2.5-IF(ISNUMBER($T465),$T465,0)*0.12+IF($S465&lt;=1,12,0))),0),"")</f>
        <v/>
      </c>
      <c r="AK465" s="29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29" t="n">
        <v>355</v>
      </c>
      <c r="AM465" s="30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Lemon Perfect</t>
        </is>
      </c>
      <c r="B466" s="15" t="inlineStr">
        <is>
          <t>Lemon Perfect Cold-Pressed Lemon Water | Strawberry Passionfruit | single 355mL</t>
        </is>
      </c>
      <c r="C466" s="15" t="inlineStr">
        <is>
          <t>3) Functional beverage (still/sparkling)</t>
        </is>
      </c>
      <c r="D466" s="15" t="inlineStr">
        <is>
          <t>355 mL bottle</t>
        </is>
      </c>
      <c r="E466" s="29" t="n">
        <v>1</v>
      </c>
      <c r="F466" s="30" t="n"/>
      <c r="G466" s="31">
        <f>IF(AND(ISNUMBER($F466),ISNUMBER($E466),$E466&lt;&gt;0),$F466/$E466,"")</f>
        <v/>
      </c>
      <c r="H466" s="31">
        <f>IF(AND(ISNUMBER($F466),ISNUMBER($AL466),ISNUMBER($E466),($AL466*$E466)&lt;&gt;0),$F466/($AL466*$E466)*100,"")</f>
        <v/>
      </c>
      <c r="I466" s="32" t="n"/>
      <c r="J466" s="33" t="n"/>
      <c r="K466" s="31">
        <f>IF(AND(ISNUMBER($F466),ISNUMBER($J466)),$F466*(1-$J466),"")</f>
        <v/>
      </c>
      <c r="L466" s="32" t="n"/>
      <c r="M466" s="32" t="n"/>
      <c r="N466" s="31">
        <f>IF(ISNUMBER($F466),($F466-IF(ISNUMBER($AM466),$AM466,0))*(1-IF(ISNUMBER($J466),$J466,0)),"")</f>
        <v/>
      </c>
      <c r="O466" s="15" t="inlineStr">
        <is>
          <t>Strawberry Passionfruit</t>
        </is>
      </c>
      <c r="P466" s="29" t="n">
        <v>0</v>
      </c>
      <c r="Q466" s="29" t="n">
        <v>20</v>
      </c>
      <c r="R466" s="29" t="n">
        <v>70</v>
      </c>
      <c r="S466" s="29" t="n">
        <v>1</v>
      </c>
      <c r="T466" s="29" t="n">
        <v>5</v>
      </c>
      <c r="U466" s="15" t="inlineStr">
        <is>
          <t>Stevia + monk fruit</t>
        </is>
      </c>
      <c r="V466" s="15" t="inlineStr">
        <is>
          <t>Cold-pressed lemon, vitamin C, electrolytes, low sugar, organic</t>
        </is>
      </c>
      <c r="W466" s="32" t="n"/>
      <c r="X466" s="32" t="n"/>
      <c r="Y466" s="32" t="n"/>
      <c r="Z466" s="32" t="n"/>
      <c r="AA466" s="15" t="inlineStr">
        <is>
          <t>Low</t>
        </is>
      </c>
      <c r="AB466" s="15" t="inlineStr">
        <is>
          <t>Emerging functional lemon-water entrant</t>
        </is>
      </c>
      <c r="AC466" s="15" t="inlineStr">
        <is>
          <t>Organic lemon water with vitamin C and electrolytes</t>
        </is>
      </c>
      <c r="AD466" s="15" t="inlineStr">
        <is>
          <t>Clean lemon-water hydration with vitamin C, barely any sugar.</t>
        </is>
      </c>
      <c r="AE466" s="32" t="n"/>
      <c r="AF466" s="34">
        <f>IF(AND(ISNUMBER($P466),ISNUMBER($AL466),$AL466&lt;&gt;0),ROUND($P466/$AL466*100,1),"")</f>
        <v/>
      </c>
      <c r="AG466" s="35">
        <f>IF(AND(ISNUMBER($S466),ISNUMBER($AL466),$AL466&lt;&gt;0),ROUND($S466/$AL466*100,2),"")</f>
        <v/>
      </c>
      <c r="AH466" s="34">
        <f>IF(AND(ISNUMBER($Q466),ISNUMBER($AL466),$AL466&lt;&gt;0),ROUND($Q466/$AL466*100,1),"")</f>
        <v/>
      </c>
      <c r="AI466" s="29">
        <f>IF(ISNUMBER($S466),IF($S466&lt;=1,"Yes","No"),"n/a")</f>
        <v/>
      </c>
      <c r="AJ466" s="29">
        <f>IF(ISNUMBER($S466),ROUND(MAX(0,MIN(100,100-$S466*2.5-IF(ISNUMBER($T466),$T466,0)*0.12+IF($S466&lt;=1,12,0))),0),"")</f>
        <v/>
      </c>
      <c r="AK466" s="29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29" t="n">
        <v>355</v>
      </c>
      <c r="AM466" s="30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Lemon Perfect</t>
        </is>
      </c>
      <c r="B467" s="15" t="inlineStr">
        <is>
          <t>Lemon Perfect Cold-Pressed Lemon Water | Strawberry Passionfruit | 8-pack 355mL</t>
        </is>
      </c>
      <c r="C467" s="15" t="inlineStr">
        <is>
          <t>3) Functional beverage (still/sparkling)</t>
        </is>
      </c>
      <c r="D467" s="15" t="inlineStr">
        <is>
          <t>355 mL bottle</t>
        </is>
      </c>
      <c r="E467" s="29" t="n">
        <v>8</v>
      </c>
      <c r="F467" s="30" t="n"/>
      <c r="G467" s="31">
        <f>IF(AND(ISNUMBER($F467),ISNUMBER($E467),$E467&lt;&gt;0),$F467/$E467,"")</f>
        <v/>
      </c>
      <c r="H467" s="31">
        <f>IF(AND(ISNUMBER($F467),ISNUMBER($AL467),ISNUMBER($E467),($AL467*$E467)&lt;&gt;0),$F467/($AL467*$E467)*100,"")</f>
        <v/>
      </c>
      <c r="I467" s="32" t="n"/>
      <c r="J467" s="33" t="n"/>
      <c r="K467" s="31">
        <f>IF(AND(ISNUMBER($F467),ISNUMBER($J467)),$F467*(1-$J467),"")</f>
        <v/>
      </c>
      <c r="L467" s="32" t="n"/>
      <c r="M467" s="32" t="n"/>
      <c r="N467" s="31">
        <f>IF(ISNUMBER($F467),($F467-IF(ISNUMBER($AM467),$AM467,0))*(1-IF(ISNUMBER($J467),$J467,0)),"")</f>
        <v/>
      </c>
      <c r="O467" s="15" t="inlineStr">
        <is>
          <t>Strawberry Passionfruit</t>
        </is>
      </c>
      <c r="P467" s="29" t="n">
        <v>0</v>
      </c>
      <c r="Q467" s="29" t="n">
        <v>20</v>
      </c>
      <c r="R467" s="29" t="n">
        <v>70</v>
      </c>
      <c r="S467" s="29" t="n">
        <v>1</v>
      </c>
      <c r="T467" s="29" t="n">
        <v>5</v>
      </c>
      <c r="U467" s="15" t="inlineStr">
        <is>
          <t>Stevia + monk fruit</t>
        </is>
      </c>
      <c r="V467" s="15" t="inlineStr">
        <is>
          <t>Cold-pressed lemon, vitamin C, electrolytes, low sugar, organic</t>
        </is>
      </c>
      <c r="W467" s="32" t="n"/>
      <c r="X467" s="32" t="n"/>
      <c r="Y467" s="32" t="n"/>
      <c r="Z467" s="32" t="n"/>
      <c r="AA467" s="15" t="inlineStr">
        <is>
          <t>Low</t>
        </is>
      </c>
      <c r="AB467" s="15" t="inlineStr">
        <is>
          <t>Emerging functional lemon-water entrant</t>
        </is>
      </c>
      <c r="AC467" s="15" t="inlineStr">
        <is>
          <t>Organic lemon water with vitamin C and electrolytes</t>
        </is>
      </c>
      <c r="AD467" s="15" t="inlineStr">
        <is>
          <t>Clean lemon-water hydration with vitamin C, barely any sugar.</t>
        </is>
      </c>
      <c r="AE467" s="32" t="n"/>
      <c r="AF467" s="34">
        <f>IF(AND(ISNUMBER($P467),ISNUMBER($AL467),$AL467&lt;&gt;0),ROUND($P467/$AL467*100,1),"")</f>
        <v/>
      </c>
      <c r="AG467" s="35">
        <f>IF(AND(ISNUMBER($S467),ISNUMBER($AL467),$AL467&lt;&gt;0),ROUND($S467/$AL467*100,2),"")</f>
        <v/>
      </c>
      <c r="AH467" s="34">
        <f>IF(AND(ISNUMBER($Q467),ISNUMBER($AL467),$AL467&lt;&gt;0),ROUND($Q467/$AL467*100,1),"")</f>
        <v/>
      </c>
      <c r="AI467" s="29">
        <f>IF(ISNUMBER($S467),IF($S467&lt;=1,"Yes","No"),"n/a")</f>
        <v/>
      </c>
      <c r="AJ467" s="29">
        <f>IF(ISNUMBER($S467),ROUND(MAX(0,MIN(100,100-$S467*2.5-IF(ISNUMBER($T467),$T467,0)*0.12+IF($S467&lt;=1,12,0))),0),"")</f>
        <v/>
      </c>
      <c r="AK467" s="29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29" t="n">
        <v>355</v>
      </c>
      <c r="AM467" s="30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Lemon Perfect</t>
        </is>
      </c>
      <c r="B468" s="15" t="inlineStr">
        <is>
          <t>Lemon Perfect Cold-Pressed Lemon Water | Strawberry Passionfruit | 12-pack 355mL</t>
        </is>
      </c>
      <c r="C468" s="15" t="inlineStr">
        <is>
          <t>3) Functional beverage (still/sparkling)</t>
        </is>
      </c>
      <c r="D468" s="15" t="inlineStr">
        <is>
          <t>355 mL bottle</t>
        </is>
      </c>
      <c r="E468" s="29" t="n">
        <v>12</v>
      </c>
      <c r="F468" s="30" t="n"/>
      <c r="G468" s="31">
        <f>IF(AND(ISNUMBER($F468),ISNUMBER($E468),$E468&lt;&gt;0),$F468/$E468,"")</f>
        <v/>
      </c>
      <c r="H468" s="31">
        <f>IF(AND(ISNUMBER($F468),ISNUMBER($AL468),ISNUMBER($E468),($AL468*$E468)&lt;&gt;0),$F468/($AL468*$E468)*100,"")</f>
        <v/>
      </c>
      <c r="I468" s="32" t="n"/>
      <c r="J468" s="33" t="n"/>
      <c r="K468" s="31">
        <f>IF(AND(ISNUMBER($F468),ISNUMBER($J468)),$F468*(1-$J468),"")</f>
        <v/>
      </c>
      <c r="L468" s="32" t="n"/>
      <c r="M468" s="32" t="n"/>
      <c r="N468" s="31">
        <f>IF(ISNUMBER($F468),($F468-IF(ISNUMBER($AM468),$AM468,0))*(1-IF(ISNUMBER($J468),$J468,0)),"")</f>
        <v/>
      </c>
      <c r="O468" s="15" t="inlineStr">
        <is>
          <t>Strawberry Passionfruit</t>
        </is>
      </c>
      <c r="P468" s="29" t="n">
        <v>0</v>
      </c>
      <c r="Q468" s="29" t="n">
        <v>20</v>
      </c>
      <c r="R468" s="29" t="n">
        <v>70</v>
      </c>
      <c r="S468" s="29" t="n">
        <v>1</v>
      </c>
      <c r="T468" s="29" t="n">
        <v>5</v>
      </c>
      <c r="U468" s="15" t="inlineStr">
        <is>
          <t>Stevia + monk fruit</t>
        </is>
      </c>
      <c r="V468" s="15" t="inlineStr">
        <is>
          <t>Cold-pressed lemon, vitamin C, electrolytes, low sugar, organic</t>
        </is>
      </c>
      <c r="W468" s="32" t="n"/>
      <c r="X468" s="32" t="n"/>
      <c r="Y468" s="32" t="n"/>
      <c r="Z468" s="32" t="n"/>
      <c r="AA468" s="15" t="inlineStr">
        <is>
          <t>Low</t>
        </is>
      </c>
      <c r="AB468" s="15" t="inlineStr">
        <is>
          <t>Emerging functional lemon-water entrant</t>
        </is>
      </c>
      <c r="AC468" s="15" t="inlineStr">
        <is>
          <t>Organic lemon water with vitamin C and electrolytes</t>
        </is>
      </c>
      <c r="AD468" s="15" t="inlineStr">
        <is>
          <t>Clean lemon-water hydration with vitamin C, barely any sugar.</t>
        </is>
      </c>
      <c r="AE468" s="32" t="n"/>
      <c r="AF468" s="34">
        <f>IF(AND(ISNUMBER($P468),ISNUMBER($AL468),$AL468&lt;&gt;0),ROUND($P468/$AL468*100,1),"")</f>
        <v/>
      </c>
      <c r="AG468" s="35">
        <f>IF(AND(ISNUMBER($S468),ISNUMBER($AL468),$AL468&lt;&gt;0),ROUND($S468/$AL468*100,2),"")</f>
        <v/>
      </c>
      <c r="AH468" s="34">
        <f>IF(AND(ISNUMBER($Q468),ISNUMBER($AL468),$AL468&lt;&gt;0),ROUND($Q468/$AL468*100,1),"")</f>
        <v/>
      </c>
      <c r="AI468" s="29">
        <f>IF(ISNUMBER($S468),IF($S468&lt;=1,"Yes","No"),"n/a")</f>
        <v/>
      </c>
      <c r="AJ468" s="29">
        <f>IF(ISNUMBER($S468),ROUND(MAX(0,MIN(100,100-$S468*2.5-IF(ISNUMBER($T468),$T468,0)*0.12+IF($S468&lt;=1,12,0))),0),"")</f>
        <v/>
      </c>
      <c r="AK468" s="29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29" t="n">
        <v>355</v>
      </c>
      <c r="AM468" s="30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Lemon Perfect</t>
        </is>
      </c>
      <c r="B469" s="15" t="inlineStr">
        <is>
          <t>Lemon Perfect Cold-Pressed Lemon Water | Strawberry Passionfruit | 15-pack 355mL</t>
        </is>
      </c>
      <c r="C469" s="15" t="inlineStr">
        <is>
          <t>3) Functional beverage (still/sparkling)</t>
        </is>
      </c>
      <c r="D469" s="15" t="inlineStr">
        <is>
          <t>355 mL bottle</t>
        </is>
      </c>
      <c r="E469" s="29" t="n">
        <v>15</v>
      </c>
      <c r="F469" s="30" t="n"/>
      <c r="G469" s="31">
        <f>IF(AND(ISNUMBER($F469),ISNUMBER($E469),$E469&lt;&gt;0),$F469/$E469,"")</f>
        <v/>
      </c>
      <c r="H469" s="31">
        <f>IF(AND(ISNUMBER($F469),ISNUMBER($AL469),ISNUMBER($E469),($AL469*$E469)&lt;&gt;0),$F469/($AL469*$E469)*100,"")</f>
        <v/>
      </c>
      <c r="I469" s="32" t="n"/>
      <c r="J469" s="33" t="n"/>
      <c r="K469" s="31">
        <f>IF(AND(ISNUMBER($F469),ISNUMBER($J469)),$F469*(1-$J469),"")</f>
        <v/>
      </c>
      <c r="L469" s="32" t="n"/>
      <c r="M469" s="32" t="n"/>
      <c r="N469" s="31">
        <f>IF(ISNUMBER($F469),($F469-IF(ISNUMBER($AM469),$AM469,0))*(1-IF(ISNUMBER($J469),$J469,0)),"")</f>
        <v/>
      </c>
      <c r="O469" s="15" t="inlineStr">
        <is>
          <t>Strawberry Passionfruit</t>
        </is>
      </c>
      <c r="P469" s="29" t="n">
        <v>0</v>
      </c>
      <c r="Q469" s="29" t="n">
        <v>20</v>
      </c>
      <c r="R469" s="29" t="n">
        <v>70</v>
      </c>
      <c r="S469" s="29" t="n">
        <v>1</v>
      </c>
      <c r="T469" s="29" t="n">
        <v>5</v>
      </c>
      <c r="U469" s="15" t="inlineStr">
        <is>
          <t>Stevia + monk fruit</t>
        </is>
      </c>
      <c r="V469" s="15" t="inlineStr">
        <is>
          <t>Cold-pressed lemon, vitamin C, electrolytes, low sugar, organic</t>
        </is>
      </c>
      <c r="W469" s="32" t="n"/>
      <c r="X469" s="32" t="n"/>
      <c r="Y469" s="32" t="n"/>
      <c r="Z469" s="32" t="n"/>
      <c r="AA469" s="15" t="inlineStr">
        <is>
          <t>Low</t>
        </is>
      </c>
      <c r="AB469" s="15" t="inlineStr">
        <is>
          <t>Emerging functional lemon-water entrant</t>
        </is>
      </c>
      <c r="AC469" s="15" t="inlineStr">
        <is>
          <t>Organic lemon water with vitamin C and electrolytes</t>
        </is>
      </c>
      <c r="AD469" s="15" t="inlineStr">
        <is>
          <t>Clean lemon-water hydration with vitamin C, barely any sugar.</t>
        </is>
      </c>
      <c r="AE469" s="32" t="n"/>
      <c r="AF469" s="34">
        <f>IF(AND(ISNUMBER($P469),ISNUMBER($AL469),$AL469&lt;&gt;0),ROUND($P469/$AL469*100,1),"")</f>
        <v/>
      </c>
      <c r="AG469" s="35">
        <f>IF(AND(ISNUMBER($S469),ISNUMBER($AL469),$AL469&lt;&gt;0),ROUND($S469/$AL469*100,2),"")</f>
        <v/>
      </c>
      <c r="AH469" s="34">
        <f>IF(AND(ISNUMBER($Q469),ISNUMBER($AL469),$AL469&lt;&gt;0),ROUND($Q469/$AL469*100,1),"")</f>
        <v/>
      </c>
      <c r="AI469" s="29">
        <f>IF(ISNUMBER($S469),IF($S469&lt;=1,"Yes","No"),"n/a")</f>
        <v/>
      </c>
      <c r="AJ469" s="29">
        <f>IF(ISNUMBER($S469),ROUND(MAX(0,MIN(100,100-$S469*2.5-IF(ISNUMBER($T469),$T469,0)*0.12+IF($S469&lt;=1,12,0))),0),"")</f>
        <v/>
      </c>
      <c r="AK469" s="29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29" t="n">
        <v>355</v>
      </c>
      <c r="AM469" s="30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Lemon Perfect</t>
        </is>
      </c>
      <c r="B470" s="15" t="inlineStr">
        <is>
          <t>Lemon Perfect Cold-Pressed Lemon Water | Strawberry Passionfruit | 18-pack 355mL</t>
        </is>
      </c>
      <c r="C470" s="15" t="inlineStr">
        <is>
          <t>3) Functional beverage (still/sparkling)</t>
        </is>
      </c>
      <c r="D470" s="15" t="inlineStr">
        <is>
          <t>355 mL bottle</t>
        </is>
      </c>
      <c r="E470" s="29" t="n">
        <v>18</v>
      </c>
      <c r="F470" s="30" t="n"/>
      <c r="G470" s="31">
        <f>IF(AND(ISNUMBER($F470),ISNUMBER($E470),$E470&lt;&gt;0),$F470/$E470,"")</f>
        <v/>
      </c>
      <c r="H470" s="31">
        <f>IF(AND(ISNUMBER($F470),ISNUMBER($AL470),ISNUMBER($E470),($AL470*$E470)&lt;&gt;0),$F470/($AL470*$E470)*100,"")</f>
        <v/>
      </c>
      <c r="I470" s="32" t="n"/>
      <c r="J470" s="33" t="n"/>
      <c r="K470" s="31">
        <f>IF(AND(ISNUMBER($F470),ISNUMBER($J470)),$F470*(1-$J470),"")</f>
        <v/>
      </c>
      <c r="L470" s="32" t="n"/>
      <c r="M470" s="32" t="n"/>
      <c r="N470" s="31">
        <f>IF(ISNUMBER($F470),($F470-IF(ISNUMBER($AM470),$AM470,0))*(1-IF(ISNUMBER($J470),$J470,0)),"")</f>
        <v/>
      </c>
      <c r="O470" s="15" t="inlineStr">
        <is>
          <t>Strawberry Passionfruit</t>
        </is>
      </c>
      <c r="P470" s="29" t="n">
        <v>0</v>
      </c>
      <c r="Q470" s="29" t="n">
        <v>20</v>
      </c>
      <c r="R470" s="29" t="n">
        <v>70</v>
      </c>
      <c r="S470" s="29" t="n">
        <v>1</v>
      </c>
      <c r="T470" s="29" t="n">
        <v>5</v>
      </c>
      <c r="U470" s="15" t="inlineStr">
        <is>
          <t>Stevia + monk fruit</t>
        </is>
      </c>
      <c r="V470" s="15" t="inlineStr">
        <is>
          <t>Cold-pressed lemon, vitamin C, electrolytes, low sugar, organic</t>
        </is>
      </c>
      <c r="W470" s="32" t="n"/>
      <c r="X470" s="32" t="n"/>
      <c r="Y470" s="32" t="n"/>
      <c r="Z470" s="32" t="n"/>
      <c r="AA470" s="15" t="inlineStr">
        <is>
          <t>Low</t>
        </is>
      </c>
      <c r="AB470" s="15" t="inlineStr">
        <is>
          <t>Emerging functional lemon-water entrant</t>
        </is>
      </c>
      <c r="AC470" s="15" t="inlineStr">
        <is>
          <t>Organic lemon water with vitamin C and electrolytes</t>
        </is>
      </c>
      <c r="AD470" s="15" t="inlineStr">
        <is>
          <t>Clean lemon-water hydration with vitamin C, barely any sugar.</t>
        </is>
      </c>
      <c r="AE470" s="32" t="n"/>
      <c r="AF470" s="34">
        <f>IF(AND(ISNUMBER($P470),ISNUMBER($AL470),$AL470&lt;&gt;0),ROUND($P470/$AL470*100,1),"")</f>
        <v/>
      </c>
      <c r="AG470" s="35">
        <f>IF(AND(ISNUMBER($S470),ISNUMBER($AL470),$AL470&lt;&gt;0),ROUND($S470/$AL470*100,2),"")</f>
        <v/>
      </c>
      <c r="AH470" s="34">
        <f>IF(AND(ISNUMBER($Q470),ISNUMBER($AL470),$AL470&lt;&gt;0),ROUND($Q470/$AL470*100,1),"")</f>
        <v/>
      </c>
      <c r="AI470" s="29">
        <f>IF(ISNUMBER($S470),IF($S470&lt;=1,"Yes","No"),"n/a")</f>
        <v/>
      </c>
      <c r="AJ470" s="29">
        <f>IF(ISNUMBER($S470),ROUND(MAX(0,MIN(100,100-$S470*2.5-IF(ISNUMBER($T470),$T470,0)*0.12+IF($S470&lt;=1,12,0))),0),"")</f>
        <v/>
      </c>
      <c r="AK470" s="29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29" t="n">
        <v>355</v>
      </c>
      <c r="AM470" s="30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Lemon Perfect</t>
        </is>
      </c>
      <c r="B471" s="15" t="inlineStr">
        <is>
          <t>Lemon Perfect Cold-Pressed Lemon Water | Strawberry Passionfruit | 24-pack 355mL</t>
        </is>
      </c>
      <c r="C471" s="15" t="inlineStr">
        <is>
          <t>3) Functional beverage (still/sparkling)</t>
        </is>
      </c>
      <c r="D471" s="15" t="inlineStr">
        <is>
          <t>355 mL bottle</t>
        </is>
      </c>
      <c r="E471" s="29" t="n">
        <v>24</v>
      </c>
      <c r="F471" s="30" t="n"/>
      <c r="G471" s="31">
        <f>IF(AND(ISNUMBER($F471),ISNUMBER($E471),$E471&lt;&gt;0),$F471/$E471,"")</f>
        <v/>
      </c>
      <c r="H471" s="31">
        <f>IF(AND(ISNUMBER($F471),ISNUMBER($AL471),ISNUMBER($E471),($AL471*$E471)&lt;&gt;0),$F471/($AL471*$E471)*100,"")</f>
        <v/>
      </c>
      <c r="I471" s="32" t="n"/>
      <c r="J471" s="33" t="n"/>
      <c r="K471" s="31">
        <f>IF(AND(ISNUMBER($F471),ISNUMBER($J471)),$F471*(1-$J471),"")</f>
        <v/>
      </c>
      <c r="L471" s="32" t="n"/>
      <c r="M471" s="32" t="n"/>
      <c r="N471" s="31">
        <f>IF(ISNUMBER($F471),($F471-IF(ISNUMBER($AM471),$AM471,0))*(1-IF(ISNUMBER($J471),$J471,0)),"")</f>
        <v/>
      </c>
      <c r="O471" s="15" t="inlineStr">
        <is>
          <t>Strawberry Passionfruit</t>
        </is>
      </c>
      <c r="P471" s="29" t="n">
        <v>0</v>
      </c>
      <c r="Q471" s="29" t="n">
        <v>20</v>
      </c>
      <c r="R471" s="29" t="n">
        <v>70</v>
      </c>
      <c r="S471" s="29" t="n">
        <v>1</v>
      </c>
      <c r="T471" s="29" t="n">
        <v>5</v>
      </c>
      <c r="U471" s="15" t="inlineStr">
        <is>
          <t>Stevia + monk fruit</t>
        </is>
      </c>
      <c r="V471" s="15" t="inlineStr">
        <is>
          <t>Cold-pressed lemon, vitamin C, electrolytes, low sugar, organic</t>
        </is>
      </c>
      <c r="W471" s="32" t="n"/>
      <c r="X471" s="32" t="n"/>
      <c r="Y471" s="32" t="n"/>
      <c r="Z471" s="32" t="n"/>
      <c r="AA471" s="15" t="inlineStr">
        <is>
          <t>Low</t>
        </is>
      </c>
      <c r="AB471" s="15" t="inlineStr">
        <is>
          <t>Emerging functional lemon-water entrant</t>
        </is>
      </c>
      <c r="AC471" s="15" t="inlineStr">
        <is>
          <t>Organic lemon water with vitamin C and electrolytes</t>
        </is>
      </c>
      <c r="AD471" s="15" t="inlineStr">
        <is>
          <t>Clean lemon-water hydration with vitamin C, barely any sugar.</t>
        </is>
      </c>
      <c r="AE471" s="32" t="n"/>
      <c r="AF471" s="34">
        <f>IF(AND(ISNUMBER($P471),ISNUMBER($AL471),$AL471&lt;&gt;0),ROUND($P471/$AL471*100,1),"")</f>
        <v/>
      </c>
      <c r="AG471" s="35">
        <f>IF(AND(ISNUMBER($S471),ISNUMBER($AL471),$AL471&lt;&gt;0),ROUND($S471/$AL471*100,2),"")</f>
        <v/>
      </c>
      <c r="AH471" s="34">
        <f>IF(AND(ISNUMBER($Q471),ISNUMBER($AL471),$AL471&lt;&gt;0),ROUND($Q471/$AL471*100,1),"")</f>
        <v/>
      </c>
      <c r="AI471" s="29">
        <f>IF(ISNUMBER($S471),IF($S471&lt;=1,"Yes","No"),"n/a")</f>
        <v/>
      </c>
      <c r="AJ471" s="29">
        <f>IF(ISNUMBER($S471),ROUND(MAX(0,MIN(100,100-$S471*2.5-IF(ISNUMBER($T471),$T471,0)*0.12+IF($S471&lt;=1,12,0))),0),"")</f>
        <v/>
      </c>
      <c r="AK471" s="29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29" t="n">
        <v>355</v>
      </c>
      <c r="AM471" s="30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KeVita</t>
        </is>
      </c>
      <c r="B472" s="15" t="inlineStr">
        <is>
          <t>KeVita Sparkling Probiotic Drink | Lemon Ginger | single 440mL</t>
        </is>
      </c>
      <c r="C472" s="15" t="inlineStr">
        <is>
          <t>3) Functional beverage (still/sparkling)</t>
        </is>
      </c>
      <c r="D472" s="15" t="inlineStr">
        <is>
          <t>440 mL bottle</t>
        </is>
      </c>
      <c r="E472" s="29" t="n">
        <v>1</v>
      </c>
      <c r="F472" s="30" t="n"/>
      <c r="G472" s="31">
        <f>IF(AND(ISNUMBER($F472),ISNUMBER($E472),$E472&lt;&gt;0),$F472/$E472,"")</f>
        <v/>
      </c>
      <c r="H472" s="31">
        <f>IF(AND(ISNUMBER($F472),ISNUMBER($AL472),ISNUMBER($E472),($AL472*$E472)&lt;&gt;0),$F472/($AL472*$E472)*100,"")</f>
        <v/>
      </c>
      <c r="I472" s="32" t="n"/>
      <c r="J472" s="33" t="n"/>
      <c r="K472" s="31">
        <f>IF(AND(ISNUMBER($F472),ISNUMBER($J472)),$F472*(1-$J472),"")</f>
        <v/>
      </c>
      <c r="L472" s="32" t="n"/>
      <c r="M472" s="32" t="n"/>
      <c r="N472" s="31">
        <f>IF(ISNUMBER($F472),($F472-IF(ISNUMBER($AM472),$AM472,0))*(1-IF(ISNUMBER($J472),$J472,0)),"")</f>
        <v/>
      </c>
      <c r="O472" s="15" t="inlineStr">
        <is>
          <t>Lemon Ginger</t>
        </is>
      </c>
      <c r="P472" s="29" t="n">
        <v>0</v>
      </c>
      <c r="Q472" s="29" t="n">
        <v>80</v>
      </c>
      <c r="R472" s="15" t="inlineStr">
        <is>
          <t>Not listed</t>
        </is>
      </c>
      <c r="S472" s="29" t="n">
        <v>5</v>
      </c>
      <c r="T472" s="29" t="n">
        <v>25</v>
      </c>
      <c r="U472" s="15" t="inlineStr">
        <is>
          <t>Stevia + juice</t>
        </is>
      </c>
      <c r="V472" s="15" t="inlineStr">
        <is>
          <t>Billions of probiotics, sparkling, gut health, low sugar</t>
        </is>
      </c>
      <c r="W472" s="32" t="n"/>
      <c r="X472" s="32" t="n"/>
      <c r="Y472" s="32" t="n"/>
      <c r="Z472" s="32" t="n"/>
      <c r="AA472" s="15" t="inlineStr">
        <is>
          <t>Medium</t>
        </is>
      </c>
      <c r="AB472" s="15" t="inlineStr">
        <is>
          <t>Mass probiotic drink (PepsiCo)</t>
        </is>
      </c>
      <c r="AC472" s="15" t="inlineStr">
        <is>
          <t>Sparkling probiotic for gut health</t>
        </is>
      </c>
      <c r="AD472" s="15" t="inlineStr">
        <is>
          <t>Probiotics in a light sparkling format.</t>
        </is>
      </c>
      <c r="AE472" s="32" t="n"/>
      <c r="AF472" s="34">
        <f>IF(AND(ISNUMBER($P472),ISNUMBER($AL472),$AL472&lt;&gt;0),ROUND($P472/$AL472*100,1),"")</f>
        <v/>
      </c>
      <c r="AG472" s="35">
        <f>IF(AND(ISNUMBER($S472),ISNUMBER($AL472),$AL472&lt;&gt;0),ROUND($S472/$AL472*100,2),"")</f>
        <v/>
      </c>
      <c r="AH472" s="34">
        <f>IF(AND(ISNUMBER($Q472),ISNUMBER($AL472),$AL472&lt;&gt;0),ROUND($Q472/$AL472*100,1),"")</f>
        <v/>
      </c>
      <c r="AI472" s="29">
        <f>IF(ISNUMBER($S472),IF($S472&lt;=1,"Yes","No"),"n/a")</f>
        <v/>
      </c>
      <c r="AJ472" s="29">
        <f>IF(ISNUMBER($S472),ROUND(MAX(0,MIN(100,100-$S472*2.5-IF(ISNUMBER($T472),$T472,0)*0.12+IF($S472&lt;=1,12,0))),0),"")</f>
        <v/>
      </c>
      <c r="AK472" s="29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29" t="n">
        <v>440</v>
      </c>
      <c r="AM472" s="30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KeVita</t>
        </is>
      </c>
      <c r="B473" s="15" t="inlineStr">
        <is>
          <t>KeVita Sparkling Probiotic Drink | Lemon Ginger | 8-pack 440mL</t>
        </is>
      </c>
      <c r="C473" s="15" t="inlineStr">
        <is>
          <t>3) Functional beverage (still/sparkling)</t>
        </is>
      </c>
      <c r="D473" s="15" t="inlineStr">
        <is>
          <t>440 mL bottle</t>
        </is>
      </c>
      <c r="E473" s="29" t="n">
        <v>8</v>
      </c>
      <c r="F473" s="30" t="n"/>
      <c r="G473" s="31">
        <f>IF(AND(ISNUMBER($F473),ISNUMBER($E473),$E473&lt;&gt;0),$F473/$E473,"")</f>
        <v/>
      </c>
      <c r="H473" s="31">
        <f>IF(AND(ISNUMBER($F473),ISNUMBER($AL473),ISNUMBER($E473),($AL473*$E473)&lt;&gt;0),$F473/($AL473*$E473)*100,"")</f>
        <v/>
      </c>
      <c r="I473" s="32" t="n"/>
      <c r="J473" s="33" t="n"/>
      <c r="K473" s="31">
        <f>IF(AND(ISNUMBER($F473),ISNUMBER($J473)),$F473*(1-$J473),"")</f>
        <v/>
      </c>
      <c r="L473" s="32" t="n"/>
      <c r="M473" s="32" t="n"/>
      <c r="N473" s="31">
        <f>IF(ISNUMBER($F473),($F473-IF(ISNUMBER($AM473),$AM473,0))*(1-IF(ISNUMBER($J473),$J473,0)),"")</f>
        <v/>
      </c>
      <c r="O473" s="15" t="inlineStr">
        <is>
          <t>Lemon Ginger</t>
        </is>
      </c>
      <c r="P473" s="29" t="n">
        <v>0</v>
      </c>
      <c r="Q473" s="29" t="n">
        <v>80</v>
      </c>
      <c r="R473" s="15" t="inlineStr">
        <is>
          <t>Not listed</t>
        </is>
      </c>
      <c r="S473" s="29" t="n">
        <v>5</v>
      </c>
      <c r="T473" s="29" t="n">
        <v>25</v>
      </c>
      <c r="U473" s="15" t="inlineStr">
        <is>
          <t>Stevia + juice</t>
        </is>
      </c>
      <c r="V473" s="15" t="inlineStr">
        <is>
          <t>Billions of probiotics, sparkling, gut health, low sugar</t>
        </is>
      </c>
      <c r="W473" s="32" t="n"/>
      <c r="X473" s="32" t="n"/>
      <c r="Y473" s="32" t="n"/>
      <c r="Z473" s="32" t="n"/>
      <c r="AA473" s="15" t="inlineStr">
        <is>
          <t>Medium</t>
        </is>
      </c>
      <c r="AB473" s="15" t="inlineStr">
        <is>
          <t>Mass probiotic drink (PepsiCo)</t>
        </is>
      </c>
      <c r="AC473" s="15" t="inlineStr">
        <is>
          <t>Sparkling probiotic for gut health</t>
        </is>
      </c>
      <c r="AD473" s="15" t="inlineStr">
        <is>
          <t>Probiotics in a light sparkling format.</t>
        </is>
      </c>
      <c r="AE473" s="32" t="n"/>
      <c r="AF473" s="34">
        <f>IF(AND(ISNUMBER($P473),ISNUMBER($AL473),$AL473&lt;&gt;0),ROUND($P473/$AL473*100,1),"")</f>
        <v/>
      </c>
      <c r="AG473" s="35">
        <f>IF(AND(ISNUMBER($S473),ISNUMBER($AL473),$AL473&lt;&gt;0),ROUND($S473/$AL473*100,2),"")</f>
        <v/>
      </c>
      <c r="AH473" s="34">
        <f>IF(AND(ISNUMBER($Q473),ISNUMBER($AL473),$AL473&lt;&gt;0),ROUND($Q473/$AL473*100,1),"")</f>
        <v/>
      </c>
      <c r="AI473" s="29">
        <f>IF(ISNUMBER($S473),IF($S473&lt;=1,"Yes","No"),"n/a")</f>
        <v/>
      </c>
      <c r="AJ473" s="29">
        <f>IF(ISNUMBER($S473),ROUND(MAX(0,MIN(100,100-$S473*2.5-IF(ISNUMBER($T473),$T473,0)*0.12+IF($S473&lt;=1,12,0))),0),"")</f>
        <v/>
      </c>
      <c r="AK473" s="29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29" t="n">
        <v>440</v>
      </c>
      <c r="AM473" s="30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KeVita</t>
        </is>
      </c>
      <c r="B474" s="15" t="inlineStr">
        <is>
          <t>KeVita Sparkling Probiotic Drink | Lemon Ginger | 12-pack 440mL</t>
        </is>
      </c>
      <c r="C474" s="15" t="inlineStr">
        <is>
          <t>3) Functional beverage (still/sparkling)</t>
        </is>
      </c>
      <c r="D474" s="15" t="inlineStr">
        <is>
          <t>440 mL bottle</t>
        </is>
      </c>
      <c r="E474" s="29" t="n">
        <v>12</v>
      </c>
      <c r="F474" s="30" t="n"/>
      <c r="G474" s="31">
        <f>IF(AND(ISNUMBER($F474),ISNUMBER($E474),$E474&lt;&gt;0),$F474/$E474,"")</f>
        <v/>
      </c>
      <c r="H474" s="31">
        <f>IF(AND(ISNUMBER($F474),ISNUMBER($AL474),ISNUMBER($E474),($AL474*$E474)&lt;&gt;0),$F474/($AL474*$E474)*100,"")</f>
        <v/>
      </c>
      <c r="I474" s="32" t="n"/>
      <c r="J474" s="33" t="n"/>
      <c r="K474" s="31">
        <f>IF(AND(ISNUMBER($F474),ISNUMBER($J474)),$F474*(1-$J474),"")</f>
        <v/>
      </c>
      <c r="L474" s="32" t="n"/>
      <c r="M474" s="32" t="n"/>
      <c r="N474" s="31">
        <f>IF(ISNUMBER($F474),($F474-IF(ISNUMBER($AM474),$AM474,0))*(1-IF(ISNUMBER($J474),$J474,0)),"")</f>
        <v/>
      </c>
      <c r="O474" s="15" t="inlineStr">
        <is>
          <t>Lemon Ginger</t>
        </is>
      </c>
      <c r="P474" s="29" t="n">
        <v>0</v>
      </c>
      <c r="Q474" s="29" t="n">
        <v>80</v>
      </c>
      <c r="R474" s="15" t="inlineStr">
        <is>
          <t>Not listed</t>
        </is>
      </c>
      <c r="S474" s="29" t="n">
        <v>5</v>
      </c>
      <c r="T474" s="29" t="n">
        <v>25</v>
      </c>
      <c r="U474" s="15" t="inlineStr">
        <is>
          <t>Stevia + juice</t>
        </is>
      </c>
      <c r="V474" s="15" t="inlineStr">
        <is>
          <t>Billions of probiotics, sparkling, gut health, low sugar</t>
        </is>
      </c>
      <c r="W474" s="32" t="n"/>
      <c r="X474" s="32" t="n"/>
      <c r="Y474" s="32" t="n"/>
      <c r="Z474" s="32" t="n"/>
      <c r="AA474" s="15" t="inlineStr">
        <is>
          <t>Medium</t>
        </is>
      </c>
      <c r="AB474" s="15" t="inlineStr">
        <is>
          <t>Mass probiotic drink (PepsiCo)</t>
        </is>
      </c>
      <c r="AC474" s="15" t="inlineStr">
        <is>
          <t>Sparkling probiotic for gut health</t>
        </is>
      </c>
      <c r="AD474" s="15" t="inlineStr">
        <is>
          <t>Probiotics in a light sparkling format.</t>
        </is>
      </c>
      <c r="AE474" s="32" t="n"/>
      <c r="AF474" s="34">
        <f>IF(AND(ISNUMBER($P474),ISNUMBER($AL474),$AL474&lt;&gt;0),ROUND($P474/$AL474*100,1),"")</f>
        <v/>
      </c>
      <c r="AG474" s="35">
        <f>IF(AND(ISNUMBER($S474),ISNUMBER($AL474),$AL474&lt;&gt;0),ROUND($S474/$AL474*100,2),"")</f>
        <v/>
      </c>
      <c r="AH474" s="34">
        <f>IF(AND(ISNUMBER($Q474),ISNUMBER($AL474),$AL474&lt;&gt;0),ROUND($Q474/$AL474*100,1),"")</f>
        <v/>
      </c>
      <c r="AI474" s="29">
        <f>IF(ISNUMBER($S474),IF($S474&lt;=1,"Yes","No"),"n/a")</f>
        <v/>
      </c>
      <c r="AJ474" s="29">
        <f>IF(ISNUMBER($S474),ROUND(MAX(0,MIN(100,100-$S474*2.5-IF(ISNUMBER($T474),$T474,0)*0.12+IF($S474&lt;=1,12,0))),0),"")</f>
        <v/>
      </c>
      <c r="AK474" s="29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29" t="n">
        <v>440</v>
      </c>
      <c r="AM474" s="30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KeVita</t>
        </is>
      </c>
      <c r="B475" s="15" t="inlineStr">
        <is>
          <t>KeVita Sparkling Probiotic Drink | Lemon Ginger | 18-pack 440mL</t>
        </is>
      </c>
      <c r="C475" s="15" t="inlineStr">
        <is>
          <t>3) Functional beverage (still/sparkling)</t>
        </is>
      </c>
      <c r="D475" s="15" t="inlineStr">
        <is>
          <t>440 mL bottle</t>
        </is>
      </c>
      <c r="E475" s="29" t="n">
        <v>18</v>
      </c>
      <c r="F475" s="30" t="n"/>
      <c r="G475" s="31">
        <f>IF(AND(ISNUMBER($F475),ISNUMBER($E475),$E475&lt;&gt;0),$F475/$E475,"")</f>
        <v/>
      </c>
      <c r="H475" s="31">
        <f>IF(AND(ISNUMBER($F475),ISNUMBER($AL475),ISNUMBER($E475),($AL475*$E475)&lt;&gt;0),$F475/($AL475*$E475)*100,"")</f>
        <v/>
      </c>
      <c r="I475" s="32" t="n"/>
      <c r="J475" s="33" t="n"/>
      <c r="K475" s="31">
        <f>IF(AND(ISNUMBER($F475),ISNUMBER($J475)),$F475*(1-$J475),"")</f>
        <v/>
      </c>
      <c r="L475" s="32" t="n"/>
      <c r="M475" s="32" t="n"/>
      <c r="N475" s="31">
        <f>IF(ISNUMBER($F475),($F475-IF(ISNUMBER($AM475),$AM475,0))*(1-IF(ISNUMBER($J475),$J475,0)),"")</f>
        <v/>
      </c>
      <c r="O475" s="15" t="inlineStr">
        <is>
          <t>Lemon Ginger</t>
        </is>
      </c>
      <c r="P475" s="29" t="n">
        <v>0</v>
      </c>
      <c r="Q475" s="29" t="n">
        <v>80</v>
      </c>
      <c r="R475" s="15" t="inlineStr">
        <is>
          <t>Not listed</t>
        </is>
      </c>
      <c r="S475" s="29" t="n">
        <v>5</v>
      </c>
      <c r="T475" s="29" t="n">
        <v>25</v>
      </c>
      <c r="U475" s="15" t="inlineStr">
        <is>
          <t>Stevia + juice</t>
        </is>
      </c>
      <c r="V475" s="15" t="inlineStr">
        <is>
          <t>Billions of probiotics, sparkling, gut health, low sugar</t>
        </is>
      </c>
      <c r="W475" s="32" t="n"/>
      <c r="X475" s="32" t="n"/>
      <c r="Y475" s="32" t="n"/>
      <c r="Z475" s="32" t="n"/>
      <c r="AA475" s="15" t="inlineStr">
        <is>
          <t>Medium</t>
        </is>
      </c>
      <c r="AB475" s="15" t="inlineStr">
        <is>
          <t>Mass probiotic drink (PepsiCo)</t>
        </is>
      </c>
      <c r="AC475" s="15" t="inlineStr">
        <is>
          <t>Sparkling probiotic for gut health</t>
        </is>
      </c>
      <c r="AD475" s="15" t="inlineStr">
        <is>
          <t>Probiotics in a light sparkling format.</t>
        </is>
      </c>
      <c r="AE475" s="32" t="n"/>
      <c r="AF475" s="34">
        <f>IF(AND(ISNUMBER($P475),ISNUMBER($AL475),$AL475&lt;&gt;0),ROUND($P475/$AL475*100,1),"")</f>
        <v/>
      </c>
      <c r="AG475" s="35">
        <f>IF(AND(ISNUMBER($S475),ISNUMBER($AL475),$AL475&lt;&gt;0),ROUND($S475/$AL475*100,2),"")</f>
        <v/>
      </c>
      <c r="AH475" s="34">
        <f>IF(AND(ISNUMBER($Q475),ISNUMBER($AL475),$AL475&lt;&gt;0),ROUND($Q475/$AL475*100,1),"")</f>
        <v/>
      </c>
      <c r="AI475" s="29">
        <f>IF(ISNUMBER($S475),IF($S475&lt;=1,"Yes","No"),"n/a")</f>
        <v/>
      </c>
      <c r="AJ475" s="29">
        <f>IF(ISNUMBER($S475),ROUND(MAX(0,MIN(100,100-$S475*2.5-IF(ISNUMBER($T475),$T475,0)*0.12+IF($S475&lt;=1,12,0))),0),"")</f>
        <v/>
      </c>
      <c r="AK475" s="29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29" t="n">
        <v>440</v>
      </c>
      <c r="AM475" s="30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KeVita</t>
        </is>
      </c>
      <c r="B476" s="15" t="inlineStr">
        <is>
          <t>KeVita Sparkling Probiotic Drink | Lemon Ginger | 24-pack 440mL</t>
        </is>
      </c>
      <c r="C476" s="15" t="inlineStr">
        <is>
          <t>3) Functional beverage (still/sparkling)</t>
        </is>
      </c>
      <c r="D476" s="15" t="inlineStr">
        <is>
          <t>440 mL bottle</t>
        </is>
      </c>
      <c r="E476" s="29" t="n">
        <v>24</v>
      </c>
      <c r="F476" s="30" t="n"/>
      <c r="G476" s="31">
        <f>IF(AND(ISNUMBER($F476),ISNUMBER($E476),$E476&lt;&gt;0),$F476/$E476,"")</f>
        <v/>
      </c>
      <c r="H476" s="31">
        <f>IF(AND(ISNUMBER($F476),ISNUMBER($AL476),ISNUMBER($E476),($AL476*$E476)&lt;&gt;0),$F476/($AL476*$E476)*100,"")</f>
        <v/>
      </c>
      <c r="I476" s="32" t="n"/>
      <c r="J476" s="33" t="n"/>
      <c r="K476" s="31">
        <f>IF(AND(ISNUMBER($F476),ISNUMBER($J476)),$F476*(1-$J476),"")</f>
        <v/>
      </c>
      <c r="L476" s="32" t="n"/>
      <c r="M476" s="32" t="n"/>
      <c r="N476" s="31">
        <f>IF(ISNUMBER($F476),($F476-IF(ISNUMBER($AM476),$AM476,0))*(1-IF(ISNUMBER($J476),$J476,0)),"")</f>
        <v/>
      </c>
      <c r="O476" s="15" t="inlineStr">
        <is>
          <t>Lemon Ginger</t>
        </is>
      </c>
      <c r="P476" s="29" t="n">
        <v>0</v>
      </c>
      <c r="Q476" s="29" t="n">
        <v>80</v>
      </c>
      <c r="R476" s="15" t="inlineStr">
        <is>
          <t>Not listed</t>
        </is>
      </c>
      <c r="S476" s="29" t="n">
        <v>5</v>
      </c>
      <c r="T476" s="29" t="n">
        <v>25</v>
      </c>
      <c r="U476" s="15" t="inlineStr">
        <is>
          <t>Stevia + juice</t>
        </is>
      </c>
      <c r="V476" s="15" t="inlineStr">
        <is>
          <t>Billions of probiotics, sparkling, gut health, low sugar</t>
        </is>
      </c>
      <c r="W476" s="32" t="n"/>
      <c r="X476" s="32" t="n"/>
      <c r="Y476" s="32" t="n"/>
      <c r="Z476" s="32" t="n"/>
      <c r="AA476" s="15" t="inlineStr">
        <is>
          <t>Medium</t>
        </is>
      </c>
      <c r="AB476" s="15" t="inlineStr">
        <is>
          <t>Mass probiotic drink (PepsiCo)</t>
        </is>
      </c>
      <c r="AC476" s="15" t="inlineStr">
        <is>
          <t>Sparkling probiotic for gut health</t>
        </is>
      </c>
      <c r="AD476" s="15" t="inlineStr">
        <is>
          <t>Probiotics in a light sparkling format.</t>
        </is>
      </c>
      <c r="AE476" s="32" t="n"/>
      <c r="AF476" s="34">
        <f>IF(AND(ISNUMBER($P476),ISNUMBER($AL476),$AL476&lt;&gt;0),ROUND($P476/$AL476*100,1),"")</f>
        <v/>
      </c>
      <c r="AG476" s="35">
        <f>IF(AND(ISNUMBER($S476),ISNUMBER($AL476),$AL476&lt;&gt;0),ROUND($S476/$AL476*100,2),"")</f>
        <v/>
      </c>
      <c r="AH476" s="34">
        <f>IF(AND(ISNUMBER($Q476),ISNUMBER($AL476),$AL476&lt;&gt;0),ROUND($Q476/$AL476*100,1),"")</f>
        <v/>
      </c>
      <c r="AI476" s="29">
        <f>IF(ISNUMBER($S476),IF($S476&lt;=1,"Yes","No"),"n/a")</f>
        <v/>
      </c>
      <c r="AJ476" s="29">
        <f>IF(ISNUMBER($S476),ROUND(MAX(0,MIN(100,100-$S476*2.5-IF(ISNUMBER($T476),$T476,0)*0.12+IF($S476&lt;=1,12,0))),0),"")</f>
        <v/>
      </c>
      <c r="AK476" s="29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29" t="n">
        <v>440</v>
      </c>
      <c r="AM476" s="30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KeVita</t>
        </is>
      </c>
      <c r="B477" s="15" t="inlineStr">
        <is>
          <t>KeVita Sparkling Probiotic Drink | Mojita Lime Mint Coconut | single 440mL</t>
        </is>
      </c>
      <c r="C477" s="15" t="inlineStr">
        <is>
          <t>3) Functional beverage (still/sparkling)</t>
        </is>
      </c>
      <c r="D477" s="15" t="inlineStr">
        <is>
          <t>440 mL bottle</t>
        </is>
      </c>
      <c r="E477" s="29" t="n">
        <v>1</v>
      </c>
      <c r="F477" s="30" t="n"/>
      <c r="G477" s="31">
        <f>IF(AND(ISNUMBER($F477),ISNUMBER($E477),$E477&lt;&gt;0),$F477/$E477,"")</f>
        <v/>
      </c>
      <c r="H477" s="31">
        <f>IF(AND(ISNUMBER($F477),ISNUMBER($AL477),ISNUMBER($E477),($AL477*$E477)&lt;&gt;0),$F477/($AL477*$E477)*100,"")</f>
        <v/>
      </c>
      <c r="I477" s="32" t="n"/>
      <c r="J477" s="33" t="n"/>
      <c r="K477" s="31">
        <f>IF(AND(ISNUMBER($F477),ISNUMBER($J477)),$F477*(1-$J477),"")</f>
        <v/>
      </c>
      <c r="L477" s="32" t="n"/>
      <c r="M477" s="32" t="n"/>
      <c r="N477" s="31">
        <f>IF(ISNUMBER($F477),($F477-IF(ISNUMBER($AM477),$AM477,0))*(1-IF(ISNUMBER($J477),$J477,0)),"")</f>
        <v/>
      </c>
      <c r="O477" s="15" t="inlineStr">
        <is>
          <t>Mojita Lime Mint Coconut</t>
        </is>
      </c>
      <c r="P477" s="29" t="n">
        <v>0</v>
      </c>
      <c r="Q477" s="29" t="n">
        <v>80</v>
      </c>
      <c r="R477" s="15" t="inlineStr">
        <is>
          <t>Not listed</t>
        </is>
      </c>
      <c r="S477" s="29" t="n">
        <v>5</v>
      </c>
      <c r="T477" s="29" t="n">
        <v>25</v>
      </c>
      <c r="U477" s="15" t="inlineStr">
        <is>
          <t>Stevia + juice</t>
        </is>
      </c>
      <c r="V477" s="15" t="inlineStr">
        <is>
          <t>Billions of probiotics, sparkling, gut health, low sugar</t>
        </is>
      </c>
      <c r="W477" s="32" t="n"/>
      <c r="X477" s="32" t="n"/>
      <c r="Y477" s="32" t="n"/>
      <c r="Z477" s="32" t="n"/>
      <c r="AA477" s="15" t="inlineStr">
        <is>
          <t>Medium</t>
        </is>
      </c>
      <c r="AB477" s="15" t="inlineStr">
        <is>
          <t>Mass probiotic drink (PepsiCo)</t>
        </is>
      </c>
      <c r="AC477" s="15" t="inlineStr">
        <is>
          <t>Sparkling probiotic for gut health</t>
        </is>
      </c>
      <c r="AD477" s="15" t="inlineStr">
        <is>
          <t>Probiotics in a light sparkling format.</t>
        </is>
      </c>
      <c r="AE477" s="32" t="n"/>
      <c r="AF477" s="34">
        <f>IF(AND(ISNUMBER($P477),ISNUMBER($AL477),$AL477&lt;&gt;0),ROUND($P477/$AL477*100,1),"")</f>
        <v/>
      </c>
      <c r="AG477" s="35">
        <f>IF(AND(ISNUMBER($S477),ISNUMBER($AL477),$AL477&lt;&gt;0),ROUND($S477/$AL477*100,2),"")</f>
        <v/>
      </c>
      <c r="AH477" s="34">
        <f>IF(AND(ISNUMBER($Q477),ISNUMBER($AL477),$AL477&lt;&gt;0),ROUND($Q477/$AL477*100,1),"")</f>
        <v/>
      </c>
      <c r="AI477" s="29">
        <f>IF(ISNUMBER($S477),IF($S477&lt;=1,"Yes","No"),"n/a")</f>
        <v/>
      </c>
      <c r="AJ477" s="29">
        <f>IF(ISNUMBER($S477),ROUND(MAX(0,MIN(100,100-$S477*2.5-IF(ISNUMBER($T477),$T477,0)*0.12+IF($S477&lt;=1,12,0))),0),"")</f>
        <v/>
      </c>
      <c r="AK477" s="29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29" t="n">
        <v>440</v>
      </c>
      <c r="AM477" s="30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KeVita</t>
        </is>
      </c>
      <c r="B478" s="15" t="inlineStr">
        <is>
          <t>KeVita Sparkling Probiotic Drink | Mojita Lime Mint Coconut | 8-pack 440mL</t>
        </is>
      </c>
      <c r="C478" s="15" t="inlineStr">
        <is>
          <t>3) Functional beverage (still/sparkling)</t>
        </is>
      </c>
      <c r="D478" s="15" t="inlineStr">
        <is>
          <t>440 mL bottle</t>
        </is>
      </c>
      <c r="E478" s="29" t="n">
        <v>8</v>
      </c>
      <c r="F478" s="30" t="n"/>
      <c r="G478" s="31">
        <f>IF(AND(ISNUMBER($F478),ISNUMBER($E478),$E478&lt;&gt;0),$F478/$E478,"")</f>
        <v/>
      </c>
      <c r="H478" s="31">
        <f>IF(AND(ISNUMBER($F478),ISNUMBER($AL478),ISNUMBER($E478),($AL478*$E478)&lt;&gt;0),$F478/($AL478*$E478)*100,"")</f>
        <v/>
      </c>
      <c r="I478" s="32" t="n"/>
      <c r="J478" s="33" t="n"/>
      <c r="K478" s="31">
        <f>IF(AND(ISNUMBER($F478),ISNUMBER($J478)),$F478*(1-$J478),"")</f>
        <v/>
      </c>
      <c r="L478" s="32" t="n"/>
      <c r="M478" s="32" t="n"/>
      <c r="N478" s="31">
        <f>IF(ISNUMBER($F478),($F478-IF(ISNUMBER($AM478),$AM478,0))*(1-IF(ISNUMBER($J478),$J478,0)),"")</f>
        <v/>
      </c>
      <c r="O478" s="15" t="inlineStr">
        <is>
          <t>Mojita Lime Mint Coconut</t>
        </is>
      </c>
      <c r="P478" s="29" t="n">
        <v>0</v>
      </c>
      <c r="Q478" s="29" t="n">
        <v>80</v>
      </c>
      <c r="R478" s="15" t="inlineStr">
        <is>
          <t>Not listed</t>
        </is>
      </c>
      <c r="S478" s="29" t="n">
        <v>5</v>
      </c>
      <c r="T478" s="29" t="n">
        <v>25</v>
      </c>
      <c r="U478" s="15" t="inlineStr">
        <is>
          <t>Stevia + juice</t>
        </is>
      </c>
      <c r="V478" s="15" t="inlineStr">
        <is>
          <t>Billions of probiotics, sparkling, gut health, low sugar</t>
        </is>
      </c>
      <c r="W478" s="32" t="n"/>
      <c r="X478" s="32" t="n"/>
      <c r="Y478" s="32" t="n"/>
      <c r="Z478" s="32" t="n"/>
      <c r="AA478" s="15" t="inlineStr">
        <is>
          <t>Medium</t>
        </is>
      </c>
      <c r="AB478" s="15" t="inlineStr">
        <is>
          <t>Mass probiotic drink (PepsiCo)</t>
        </is>
      </c>
      <c r="AC478" s="15" t="inlineStr">
        <is>
          <t>Sparkling probiotic for gut health</t>
        </is>
      </c>
      <c r="AD478" s="15" t="inlineStr">
        <is>
          <t>Probiotics in a light sparkling format.</t>
        </is>
      </c>
      <c r="AE478" s="32" t="n"/>
      <c r="AF478" s="34">
        <f>IF(AND(ISNUMBER($P478),ISNUMBER($AL478),$AL478&lt;&gt;0),ROUND($P478/$AL478*100,1),"")</f>
        <v/>
      </c>
      <c r="AG478" s="35">
        <f>IF(AND(ISNUMBER($S478),ISNUMBER($AL478),$AL478&lt;&gt;0),ROUND($S478/$AL478*100,2),"")</f>
        <v/>
      </c>
      <c r="AH478" s="34">
        <f>IF(AND(ISNUMBER($Q478),ISNUMBER($AL478),$AL478&lt;&gt;0),ROUND($Q478/$AL478*100,1),"")</f>
        <v/>
      </c>
      <c r="AI478" s="29">
        <f>IF(ISNUMBER($S478),IF($S478&lt;=1,"Yes","No"),"n/a")</f>
        <v/>
      </c>
      <c r="AJ478" s="29">
        <f>IF(ISNUMBER($S478),ROUND(MAX(0,MIN(100,100-$S478*2.5-IF(ISNUMBER($T478),$T478,0)*0.12+IF($S478&lt;=1,12,0))),0),"")</f>
        <v/>
      </c>
      <c r="AK478" s="29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29" t="n">
        <v>440</v>
      </c>
      <c r="AM478" s="30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KeVita</t>
        </is>
      </c>
      <c r="B479" s="15" t="inlineStr">
        <is>
          <t>KeVita Sparkling Probiotic Drink | Mojita Lime Mint Coconut | 12-pack 440mL</t>
        </is>
      </c>
      <c r="C479" s="15" t="inlineStr">
        <is>
          <t>3) Functional beverage (still/sparkling)</t>
        </is>
      </c>
      <c r="D479" s="15" t="inlineStr">
        <is>
          <t>440 mL bottle</t>
        </is>
      </c>
      <c r="E479" s="29" t="n">
        <v>12</v>
      </c>
      <c r="F479" s="30" t="n"/>
      <c r="G479" s="31">
        <f>IF(AND(ISNUMBER($F479),ISNUMBER($E479),$E479&lt;&gt;0),$F479/$E479,"")</f>
        <v/>
      </c>
      <c r="H479" s="31">
        <f>IF(AND(ISNUMBER($F479),ISNUMBER($AL479),ISNUMBER($E479),($AL479*$E479)&lt;&gt;0),$F479/($AL479*$E479)*100,"")</f>
        <v/>
      </c>
      <c r="I479" s="32" t="n"/>
      <c r="J479" s="33" t="n"/>
      <c r="K479" s="31">
        <f>IF(AND(ISNUMBER($F479),ISNUMBER($J479)),$F479*(1-$J479),"")</f>
        <v/>
      </c>
      <c r="L479" s="32" t="n"/>
      <c r="M479" s="32" t="n"/>
      <c r="N479" s="31">
        <f>IF(ISNUMBER($F479),($F479-IF(ISNUMBER($AM479),$AM479,0))*(1-IF(ISNUMBER($J479),$J479,0)),"")</f>
        <v/>
      </c>
      <c r="O479" s="15" t="inlineStr">
        <is>
          <t>Mojita Lime Mint Coconut</t>
        </is>
      </c>
      <c r="P479" s="29" t="n">
        <v>0</v>
      </c>
      <c r="Q479" s="29" t="n">
        <v>80</v>
      </c>
      <c r="R479" s="15" t="inlineStr">
        <is>
          <t>Not listed</t>
        </is>
      </c>
      <c r="S479" s="29" t="n">
        <v>5</v>
      </c>
      <c r="T479" s="29" t="n">
        <v>25</v>
      </c>
      <c r="U479" s="15" t="inlineStr">
        <is>
          <t>Stevia + juice</t>
        </is>
      </c>
      <c r="V479" s="15" t="inlineStr">
        <is>
          <t>Billions of probiotics, sparkling, gut health, low sugar</t>
        </is>
      </c>
      <c r="W479" s="32" t="n"/>
      <c r="X479" s="32" t="n"/>
      <c r="Y479" s="32" t="n"/>
      <c r="Z479" s="32" t="n"/>
      <c r="AA479" s="15" t="inlineStr">
        <is>
          <t>Medium</t>
        </is>
      </c>
      <c r="AB479" s="15" t="inlineStr">
        <is>
          <t>Mass probiotic drink (PepsiCo)</t>
        </is>
      </c>
      <c r="AC479" s="15" t="inlineStr">
        <is>
          <t>Sparkling probiotic for gut health</t>
        </is>
      </c>
      <c r="AD479" s="15" t="inlineStr">
        <is>
          <t>Probiotics in a light sparkling format.</t>
        </is>
      </c>
      <c r="AE479" s="32" t="n"/>
      <c r="AF479" s="34">
        <f>IF(AND(ISNUMBER($P479),ISNUMBER($AL479),$AL479&lt;&gt;0),ROUND($P479/$AL479*100,1),"")</f>
        <v/>
      </c>
      <c r="AG479" s="35">
        <f>IF(AND(ISNUMBER($S479),ISNUMBER($AL479),$AL479&lt;&gt;0),ROUND($S479/$AL479*100,2),"")</f>
        <v/>
      </c>
      <c r="AH479" s="34">
        <f>IF(AND(ISNUMBER($Q479),ISNUMBER($AL479),$AL479&lt;&gt;0),ROUND($Q479/$AL479*100,1),"")</f>
        <v/>
      </c>
      <c r="AI479" s="29">
        <f>IF(ISNUMBER($S479),IF($S479&lt;=1,"Yes","No"),"n/a")</f>
        <v/>
      </c>
      <c r="AJ479" s="29">
        <f>IF(ISNUMBER($S479),ROUND(MAX(0,MIN(100,100-$S479*2.5-IF(ISNUMBER($T479),$T479,0)*0.12+IF($S479&lt;=1,12,0))),0),"")</f>
        <v/>
      </c>
      <c r="AK479" s="29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29" t="n">
        <v>440</v>
      </c>
      <c r="AM479" s="30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KeVita</t>
        </is>
      </c>
      <c r="B480" s="15" t="inlineStr">
        <is>
          <t>KeVita Sparkling Probiotic Drink | Mojita Lime Mint Coconut | 18-pack 440mL</t>
        </is>
      </c>
      <c r="C480" s="15" t="inlineStr">
        <is>
          <t>3) Functional beverage (still/sparkling)</t>
        </is>
      </c>
      <c r="D480" s="15" t="inlineStr">
        <is>
          <t>440 mL bottle</t>
        </is>
      </c>
      <c r="E480" s="29" t="n">
        <v>18</v>
      </c>
      <c r="F480" s="30" t="n"/>
      <c r="G480" s="31">
        <f>IF(AND(ISNUMBER($F480),ISNUMBER($E480),$E480&lt;&gt;0),$F480/$E480,"")</f>
        <v/>
      </c>
      <c r="H480" s="31">
        <f>IF(AND(ISNUMBER($F480),ISNUMBER($AL480),ISNUMBER($E480),($AL480*$E480)&lt;&gt;0),$F480/($AL480*$E480)*100,"")</f>
        <v/>
      </c>
      <c r="I480" s="32" t="n"/>
      <c r="J480" s="33" t="n"/>
      <c r="K480" s="31">
        <f>IF(AND(ISNUMBER($F480),ISNUMBER($J480)),$F480*(1-$J480),"")</f>
        <v/>
      </c>
      <c r="L480" s="32" t="n"/>
      <c r="M480" s="32" t="n"/>
      <c r="N480" s="31">
        <f>IF(ISNUMBER($F480),($F480-IF(ISNUMBER($AM480),$AM480,0))*(1-IF(ISNUMBER($J480),$J480,0)),"")</f>
        <v/>
      </c>
      <c r="O480" s="15" t="inlineStr">
        <is>
          <t>Mojita Lime Mint Coconut</t>
        </is>
      </c>
      <c r="P480" s="29" t="n">
        <v>0</v>
      </c>
      <c r="Q480" s="29" t="n">
        <v>80</v>
      </c>
      <c r="R480" s="15" t="inlineStr">
        <is>
          <t>Not listed</t>
        </is>
      </c>
      <c r="S480" s="29" t="n">
        <v>5</v>
      </c>
      <c r="T480" s="29" t="n">
        <v>25</v>
      </c>
      <c r="U480" s="15" t="inlineStr">
        <is>
          <t>Stevia + juice</t>
        </is>
      </c>
      <c r="V480" s="15" t="inlineStr">
        <is>
          <t>Billions of probiotics, sparkling, gut health, low sugar</t>
        </is>
      </c>
      <c r="W480" s="32" t="n"/>
      <c r="X480" s="32" t="n"/>
      <c r="Y480" s="32" t="n"/>
      <c r="Z480" s="32" t="n"/>
      <c r="AA480" s="15" t="inlineStr">
        <is>
          <t>Medium</t>
        </is>
      </c>
      <c r="AB480" s="15" t="inlineStr">
        <is>
          <t>Mass probiotic drink (PepsiCo)</t>
        </is>
      </c>
      <c r="AC480" s="15" t="inlineStr">
        <is>
          <t>Sparkling probiotic for gut health</t>
        </is>
      </c>
      <c r="AD480" s="15" t="inlineStr">
        <is>
          <t>Probiotics in a light sparkling format.</t>
        </is>
      </c>
      <c r="AE480" s="32" t="n"/>
      <c r="AF480" s="34">
        <f>IF(AND(ISNUMBER($P480),ISNUMBER($AL480),$AL480&lt;&gt;0),ROUND($P480/$AL480*100,1),"")</f>
        <v/>
      </c>
      <c r="AG480" s="35">
        <f>IF(AND(ISNUMBER($S480),ISNUMBER($AL480),$AL480&lt;&gt;0),ROUND($S480/$AL480*100,2),"")</f>
        <v/>
      </c>
      <c r="AH480" s="34">
        <f>IF(AND(ISNUMBER($Q480),ISNUMBER($AL480),$AL480&lt;&gt;0),ROUND($Q480/$AL480*100,1),"")</f>
        <v/>
      </c>
      <c r="AI480" s="29">
        <f>IF(ISNUMBER($S480),IF($S480&lt;=1,"Yes","No"),"n/a")</f>
        <v/>
      </c>
      <c r="AJ480" s="29">
        <f>IF(ISNUMBER($S480),ROUND(MAX(0,MIN(100,100-$S480*2.5-IF(ISNUMBER($T480),$T480,0)*0.12+IF($S480&lt;=1,12,0))),0),"")</f>
        <v/>
      </c>
      <c r="AK480" s="29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29" t="n">
        <v>440</v>
      </c>
      <c r="AM480" s="30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KeVita</t>
        </is>
      </c>
      <c r="B481" s="15" t="inlineStr">
        <is>
          <t>KeVita Sparkling Probiotic Drink | Mojita Lime Mint Coconut | 24-pack 440mL</t>
        </is>
      </c>
      <c r="C481" s="15" t="inlineStr">
        <is>
          <t>3) Functional beverage (still/sparkling)</t>
        </is>
      </c>
      <c r="D481" s="15" t="inlineStr">
        <is>
          <t>440 mL bottle</t>
        </is>
      </c>
      <c r="E481" s="29" t="n">
        <v>24</v>
      </c>
      <c r="F481" s="30" t="n"/>
      <c r="G481" s="31">
        <f>IF(AND(ISNUMBER($F481),ISNUMBER($E481),$E481&lt;&gt;0),$F481/$E481,"")</f>
        <v/>
      </c>
      <c r="H481" s="31">
        <f>IF(AND(ISNUMBER($F481),ISNUMBER($AL481),ISNUMBER($E481),($AL481*$E481)&lt;&gt;0),$F481/($AL481*$E481)*100,"")</f>
        <v/>
      </c>
      <c r="I481" s="32" t="n"/>
      <c r="J481" s="33" t="n"/>
      <c r="K481" s="31">
        <f>IF(AND(ISNUMBER($F481),ISNUMBER($J481)),$F481*(1-$J481),"")</f>
        <v/>
      </c>
      <c r="L481" s="32" t="n"/>
      <c r="M481" s="32" t="n"/>
      <c r="N481" s="31">
        <f>IF(ISNUMBER($F481),($F481-IF(ISNUMBER($AM481),$AM481,0))*(1-IF(ISNUMBER($J481),$J481,0)),"")</f>
        <v/>
      </c>
      <c r="O481" s="15" t="inlineStr">
        <is>
          <t>Mojita Lime Mint Coconut</t>
        </is>
      </c>
      <c r="P481" s="29" t="n">
        <v>0</v>
      </c>
      <c r="Q481" s="29" t="n">
        <v>80</v>
      </c>
      <c r="R481" s="15" t="inlineStr">
        <is>
          <t>Not listed</t>
        </is>
      </c>
      <c r="S481" s="29" t="n">
        <v>5</v>
      </c>
      <c r="T481" s="29" t="n">
        <v>25</v>
      </c>
      <c r="U481" s="15" t="inlineStr">
        <is>
          <t>Stevia + juice</t>
        </is>
      </c>
      <c r="V481" s="15" t="inlineStr">
        <is>
          <t>Billions of probiotics, sparkling, gut health, low sugar</t>
        </is>
      </c>
      <c r="W481" s="32" t="n"/>
      <c r="X481" s="32" t="n"/>
      <c r="Y481" s="32" t="n"/>
      <c r="Z481" s="32" t="n"/>
      <c r="AA481" s="15" t="inlineStr">
        <is>
          <t>Medium</t>
        </is>
      </c>
      <c r="AB481" s="15" t="inlineStr">
        <is>
          <t>Mass probiotic drink (PepsiCo)</t>
        </is>
      </c>
      <c r="AC481" s="15" t="inlineStr">
        <is>
          <t>Sparkling probiotic for gut health</t>
        </is>
      </c>
      <c r="AD481" s="15" t="inlineStr">
        <is>
          <t>Probiotics in a light sparkling format.</t>
        </is>
      </c>
      <c r="AE481" s="32" t="n"/>
      <c r="AF481" s="34">
        <f>IF(AND(ISNUMBER($P481),ISNUMBER($AL481),$AL481&lt;&gt;0),ROUND($P481/$AL481*100,1),"")</f>
        <v/>
      </c>
      <c r="AG481" s="35">
        <f>IF(AND(ISNUMBER($S481),ISNUMBER($AL481),$AL481&lt;&gt;0),ROUND($S481/$AL481*100,2),"")</f>
        <v/>
      </c>
      <c r="AH481" s="34">
        <f>IF(AND(ISNUMBER($Q481),ISNUMBER($AL481),$AL481&lt;&gt;0),ROUND($Q481/$AL481*100,1),"")</f>
        <v/>
      </c>
      <c r="AI481" s="29">
        <f>IF(ISNUMBER($S481),IF($S481&lt;=1,"Yes","No"),"n/a")</f>
        <v/>
      </c>
      <c r="AJ481" s="29">
        <f>IF(ISNUMBER($S481),ROUND(MAX(0,MIN(100,100-$S481*2.5-IF(ISNUMBER($T481),$T481,0)*0.12+IF($S481&lt;=1,12,0))),0),"")</f>
        <v/>
      </c>
      <c r="AK481" s="29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29" t="n">
        <v>440</v>
      </c>
      <c r="AM481" s="30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KeVita</t>
        </is>
      </c>
      <c r="B482" s="15" t="inlineStr">
        <is>
          <t>KeVita Sparkling Probiotic Drink | Strawberry Acai Coconut | single 440mL</t>
        </is>
      </c>
      <c r="C482" s="15" t="inlineStr">
        <is>
          <t>3) Functional beverage (still/sparkling)</t>
        </is>
      </c>
      <c r="D482" s="15" t="inlineStr">
        <is>
          <t>440 mL bottle</t>
        </is>
      </c>
      <c r="E482" s="29" t="n">
        <v>1</v>
      </c>
      <c r="F482" s="30" t="n"/>
      <c r="G482" s="31">
        <f>IF(AND(ISNUMBER($F482),ISNUMBER($E482),$E482&lt;&gt;0),$F482/$E482,"")</f>
        <v/>
      </c>
      <c r="H482" s="31">
        <f>IF(AND(ISNUMBER($F482),ISNUMBER($AL482),ISNUMBER($E482),($AL482*$E482)&lt;&gt;0),$F482/($AL482*$E482)*100,"")</f>
        <v/>
      </c>
      <c r="I482" s="32" t="n"/>
      <c r="J482" s="33" t="n"/>
      <c r="K482" s="31">
        <f>IF(AND(ISNUMBER($F482),ISNUMBER($J482)),$F482*(1-$J482),"")</f>
        <v/>
      </c>
      <c r="L482" s="32" t="n"/>
      <c r="M482" s="32" t="n"/>
      <c r="N482" s="31">
        <f>IF(ISNUMBER($F482),($F482-IF(ISNUMBER($AM482),$AM482,0))*(1-IF(ISNUMBER($J482),$J482,0)),"")</f>
        <v/>
      </c>
      <c r="O482" s="15" t="inlineStr">
        <is>
          <t>Strawberry Acai Coconut</t>
        </is>
      </c>
      <c r="P482" s="29" t="n">
        <v>0</v>
      </c>
      <c r="Q482" s="29" t="n">
        <v>80</v>
      </c>
      <c r="R482" s="15" t="inlineStr">
        <is>
          <t>Not listed</t>
        </is>
      </c>
      <c r="S482" s="29" t="n">
        <v>5</v>
      </c>
      <c r="T482" s="29" t="n">
        <v>25</v>
      </c>
      <c r="U482" s="15" t="inlineStr">
        <is>
          <t>Stevia + juice</t>
        </is>
      </c>
      <c r="V482" s="15" t="inlineStr">
        <is>
          <t>Billions of probiotics, sparkling, gut health, low sugar</t>
        </is>
      </c>
      <c r="W482" s="32" t="n"/>
      <c r="X482" s="32" t="n"/>
      <c r="Y482" s="32" t="n"/>
      <c r="Z482" s="32" t="n"/>
      <c r="AA482" s="15" t="inlineStr">
        <is>
          <t>Medium</t>
        </is>
      </c>
      <c r="AB482" s="15" t="inlineStr">
        <is>
          <t>Mass probiotic drink (PepsiCo)</t>
        </is>
      </c>
      <c r="AC482" s="15" t="inlineStr">
        <is>
          <t>Sparkling probiotic for gut health</t>
        </is>
      </c>
      <c r="AD482" s="15" t="inlineStr">
        <is>
          <t>Probiotics in a light sparkling format.</t>
        </is>
      </c>
      <c r="AE482" s="32" t="n"/>
      <c r="AF482" s="34">
        <f>IF(AND(ISNUMBER($P482),ISNUMBER($AL482),$AL482&lt;&gt;0),ROUND($P482/$AL482*100,1),"")</f>
        <v/>
      </c>
      <c r="AG482" s="35">
        <f>IF(AND(ISNUMBER($S482),ISNUMBER($AL482),$AL482&lt;&gt;0),ROUND($S482/$AL482*100,2),"")</f>
        <v/>
      </c>
      <c r="AH482" s="34">
        <f>IF(AND(ISNUMBER($Q482),ISNUMBER($AL482),$AL482&lt;&gt;0),ROUND($Q482/$AL482*100,1),"")</f>
        <v/>
      </c>
      <c r="AI482" s="29">
        <f>IF(ISNUMBER($S482),IF($S482&lt;=1,"Yes","No"),"n/a")</f>
        <v/>
      </c>
      <c r="AJ482" s="29">
        <f>IF(ISNUMBER($S482),ROUND(MAX(0,MIN(100,100-$S482*2.5-IF(ISNUMBER($T482),$T482,0)*0.12+IF($S482&lt;=1,12,0))),0),"")</f>
        <v/>
      </c>
      <c r="AK482" s="29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29" t="n">
        <v>440</v>
      </c>
      <c r="AM482" s="30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KeVita</t>
        </is>
      </c>
      <c r="B483" s="15" t="inlineStr">
        <is>
          <t>KeVita Sparkling Probiotic Drink | Strawberry Acai Coconut | 8-pack 440mL</t>
        </is>
      </c>
      <c r="C483" s="15" t="inlineStr">
        <is>
          <t>3) Functional beverage (still/sparkling)</t>
        </is>
      </c>
      <c r="D483" s="15" t="inlineStr">
        <is>
          <t>440 mL bottle</t>
        </is>
      </c>
      <c r="E483" s="29" t="n">
        <v>8</v>
      </c>
      <c r="F483" s="30" t="n"/>
      <c r="G483" s="31">
        <f>IF(AND(ISNUMBER($F483),ISNUMBER($E483),$E483&lt;&gt;0),$F483/$E483,"")</f>
        <v/>
      </c>
      <c r="H483" s="31">
        <f>IF(AND(ISNUMBER($F483),ISNUMBER($AL483),ISNUMBER($E483),($AL483*$E483)&lt;&gt;0),$F483/($AL483*$E483)*100,"")</f>
        <v/>
      </c>
      <c r="I483" s="32" t="n"/>
      <c r="J483" s="33" t="n"/>
      <c r="K483" s="31">
        <f>IF(AND(ISNUMBER($F483),ISNUMBER($J483)),$F483*(1-$J483),"")</f>
        <v/>
      </c>
      <c r="L483" s="32" t="n"/>
      <c r="M483" s="32" t="n"/>
      <c r="N483" s="31">
        <f>IF(ISNUMBER($F483),($F483-IF(ISNUMBER($AM483),$AM483,0))*(1-IF(ISNUMBER($J483),$J483,0)),"")</f>
        <v/>
      </c>
      <c r="O483" s="15" t="inlineStr">
        <is>
          <t>Strawberry Acai Coconut</t>
        </is>
      </c>
      <c r="P483" s="29" t="n">
        <v>0</v>
      </c>
      <c r="Q483" s="29" t="n">
        <v>80</v>
      </c>
      <c r="R483" s="15" t="inlineStr">
        <is>
          <t>Not listed</t>
        </is>
      </c>
      <c r="S483" s="29" t="n">
        <v>5</v>
      </c>
      <c r="T483" s="29" t="n">
        <v>25</v>
      </c>
      <c r="U483" s="15" t="inlineStr">
        <is>
          <t>Stevia + juice</t>
        </is>
      </c>
      <c r="V483" s="15" t="inlineStr">
        <is>
          <t>Billions of probiotics, sparkling, gut health, low sugar</t>
        </is>
      </c>
      <c r="W483" s="32" t="n"/>
      <c r="X483" s="32" t="n"/>
      <c r="Y483" s="32" t="n"/>
      <c r="Z483" s="32" t="n"/>
      <c r="AA483" s="15" t="inlineStr">
        <is>
          <t>Medium</t>
        </is>
      </c>
      <c r="AB483" s="15" t="inlineStr">
        <is>
          <t>Mass probiotic drink (PepsiCo)</t>
        </is>
      </c>
      <c r="AC483" s="15" t="inlineStr">
        <is>
          <t>Sparkling probiotic for gut health</t>
        </is>
      </c>
      <c r="AD483" s="15" t="inlineStr">
        <is>
          <t>Probiotics in a light sparkling format.</t>
        </is>
      </c>
      <c r="AE483" s="32" t="n"/>
      <c r="AF483" s="34">
        <f>IF(AND(ISNUMBER($P483),ISNUMBER($AL483),$AL483&lt;&gt;0),ROUND($P483/$AL483*100,1),"")</f>
        <v/>
      </c>
      <c r="AG483" s="35">
        <f>IF(AND(ISNUMBER($S483),ISNUMBER($AL483),$AL483&lt;&gt;0),ROUND($S483/$AL483*100,2),"")</f>
        <v/>
      </c>
      <c r="AH483" s="34">
        <f>IF(AND(ISNUMBER($Q483),ISNUMBER($AL483),$AL483&lt;&gt;0),ROUND($Q483/$AL483*100,1),"")</f>
        <v/>
      </c>
      <c r="AI483" s="29">
        <f>IF(ISNUMBER($S483),IF($S483&lt;=1,"Yes","No"),"n/a")</f>
        <v/>
      </c>
      <c r="AJ483" s="29">
        <f>IF(ISNUMBER($S483),ROUND(MAX(0,MIN(100,100-$S483*2.5-IF(ISNUMBER($T483),$T483,0)*0.12+IF($S483&lt;=1,12,0))),0),"")</f>
        <v/>
      </c>
      <c r="AK483" s="29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29" t="n">
        <v>440</v>
      </c>
      <c r="AM483" s="30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KeVita</t>
        </is>
      </c>
      <c r="B484" s="15" t="inlineStr">
        <is>
          <t>KeVita Sparkling Probiotic Drink | Strawberry Acai Coconut | 12-pack 440mL</t>
        </is>
      </c>
      <c r="C484" s="15" t="inlineStr">
        <is>
          <t>3) Functional beverage (still/sparkling)</t>
        </is>
      </c>
      <c r="D484" s="15" t="inlineStr">
        <is>
          <t>440 mL bottle</t>
        </is>
      </c>
      <c r="E484" s="29" t="n">
        <v>12</v>
      </c>
      <c r="F484" s="30" t="n"/>
      <c r="G484" s="31">
        <f>IF(AND(ISNUMBER($F484),ISNUMBER($E484),$E484&lt;&gt;0),$F484/$E484,"")</f>
        <v/>
      </c>
      <c r="H484" s="31">
        <f>IF(AND(ISNUMBER($F484),ISNUMBER($AL484),ISNUMBER($E484),($AL484*$E484)&lt;&gt;0),$F484/($AL484*$E484)*100,"")</f>
        <v/>
      </c>
      <c r="I484" s="32" t="n"/>
      <c r="J484" s="33" t="n"/>
      <c r="K484" s="31">
        <f>IF(AND(ISNUMBER($F484),ISNUMBER($J484)),$F484*(1-$J484),"")</f>
        <v/>
      </c>
      <c r="L484" s="32" t="n"/>
      <c r="M484" s="32" t="n"/>
      <c r="N484" s="31">
        <f>IF(ISNUMBER($F484),($F484-IF(ISNUMBER($AM484),$AM484,0))*(1-IF(ISNUMBER($J484),$J484,0)),"")</f>
        <v/>
      </c>
      <c r="O484" s="15" t="inlineStr">
        <is>
          <t>Strawberry Acai Coconut</t>
        </is>
      </c>
      <c r="P484" s="29" t="n">
        <v>0</v>
      </c>
      <c r="Q484" s="29" t="n">
        <v>80</v>
      </c>
      <c r="R484" s="15" t="inlineStr">
        <is>
          <t>Not listed</t>
        </is>
      </c>
      <c r="S484" s="29" t="n">
        <v>5</v>
      </c>
      <c r="T484" s="29" t="n">
        <v>25</v>
      </c>
      <c r="U484" s="15" t="inlineStr">
        <is>
          <t>Stevia + juice</t>
        </is>
      </c>
      <c r="V484" s="15" t="inlineStr">
        <is>
          <t>Billions of probiotics, sparkling, gut health, low sugar</t>
        </is>
      </c>
      <c r="W484" s="32" t="n"/>
      <c r="X484" s="32" t="n"/>
      <c r="Y484" s="32" t="n"/>
      <c r="Z484" s="32" t="n"/>
      <c r="AA484" s="15" t="inlineStr">
        <is>
          <t>Medium</t>
        </is>
      </c>
      <c r="AB484" s="15" t="inlineStr">
        <is>
          <t>Mass probiotic drink (PepsiCo)</t>
        </is>
      </c>
      <c r="AC484" s="15" t="inlineStr">
        <is>
          <t>Sparkling probiotic for gut health</t>
        </is>
      </c>
      <c r="AD484" s="15" t="inlineStr">
        <is>
          <t>Probiotics in a light sparkling format.</t>
        </is>
      </c>
      <c r="AE484" s="32" t="n"/>
      <c r="AF484" s="34">
        <f>IF(AND(ISNUMBER($P484),ISNUMBER($AL484),$AL484&lt;&gt;0),ROUND($P484/$AL484*100,1),"")</f>
        <v/>
      </c>
      <c r="AG484" s="35">
        <f>IF(AND(ISNUMBER($S484),ISNUMBER($AL484),$AL484&lt;&gt;0),ROUND($S484/$AL484*100,2),"")</f>
        <v/>
      </c>
      <c r="AH484" s="34">
        <f>IF(AND(ISNUMBER($Q484),ISNUMBER($AL484),$AL484&lt;&gt;0),ROUND($Q484/$AL484*100,1),"")</f>
        <v/>
      </c>
      <c r="AI484" s="29">
        <f>IF(ISNUMBER($S484),IF($S484&lt;=1,"Yes","No"),"n/a")</f>
        <v/>
      </c>
      <c r="AJ484" s="29">
        <f>IF(ISNUMBER($S484),ROUND(MAX(0,MIN(100,100-$S484*2.5-IF(ISNUMBER($T484),$T484,0)*0.12+IF($S484&lt;=1,12,0))),0),"")</f>
        <v/>
      </c>
      <c r="AK484" s="29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29" t="n">
        <v>440</v>
      </c>
      <c r="AM484" s="30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KeVita</t>
        </is>
      </c>
      <c r="B485" s="15" t="inlineStr">
        <is>
          <t>KeVita Sparkling Probiotic Drink | Strawberry Acai Coconut | 18-pack 440mL</t>
        </is>
      </c>
      <c r="C485" s="15" t="inlineStr">
        <is>
          <t>3) Functional beverage (still/sparkling)</t>
        </is>
      </c>
      <c r="D485" s="15" t="inlineStr">
        <is>
          <t>440 mL bottle</t>
        </is>
      </c>
      <c r="E485" s="29" t="n">
        <v>18</v>
      </c>
      <c r="F485" s="30" t="n"/>
      <c r="G485" s="31">
        <f>IF(AND(ISNUMBER($F485),ISNUMBER($E485),$E485&lt;&gt;0),$F485/$E485,"")</f>
        <v/>
      </c>
      <c r="H485" s="31">
        <f>IF(AND(ISNUMBER($F485),ISNUMBER($AL485),ISNUMBER($E485),($AL485*$E485)&lt;&gt;0),$F485/($AL485*$E485)*100,"")</f>
        <v/>
      </c>
      <c r="I485" s="32" t="n"/>
      <c r="J485" s="33" t="n"/>
      <c r="K485" s="31">
        <f>IF(AND(ISNUMBER($F485),ISNUMBER($J485)),$F485*(1-$J485),"")</f>
        <v/>
      </c>
      <c r="L485" s="32" t="n"/>
      <c r="M485" s="32" t="n"/>
      <c r="N485" s="31">
        <f>IF(ISNUMBER($F485),($F485-IF(ISNUMBER($AM485),$AM485,0))*(1-IF(ISNUMBER($J485),$J485,0)),"")</f>
        <v/>
      </c>
      <c r="O485" s="15" t="inlineStr">
        <is>
          <t>Strawberry Acai Coconut</t>
        </is>
      </c>
      <c r="P485" s="29" t="n">
        <v>0</v>
      </c>
      <c r="Q485" s="29" t="n">
        <v>80</v>
      </c>
      <c r="R485" s="15" t="inlineStr">
        <is>
          <t>Not listed</t>
        </is>
      </c>
      <c r="S485" s="29" t="n">
        <v>5</v>
      </c>
      <c r="T485" s="29" t="n">
        <v>25</v>
      </c>
      <c r="U485" s="15" t="inlineStr">
        <is>
          <t>Stevia + juice</t>
        </is>
      </c>
      <c r="V485" s="15" t="inlineStr">
        <is>
          <t>Billions of probiotics, sparkling, gut health, low sugar</t>
        </is>
      </c>
      <c r="W485" s="32" t="n"/>
      <c r="X485" s="32" t="n"/>
      <c r="Y485" s="32" t="n"/>
      <c r="Z485" s="32" t="n"/>
      <c r="AA485" s="15" t="inlineStr">
        <is>
          <t>Medium</t>
        </is>
      </c>
      <c r="AB485" s="15" t="inlineStr">
        <is>
          <t>Mass probiotic drink (PepsiCo)</t>
        </is>
      </c>
      <c r="AC485" s="15" t="inlineStr">
        <is>
          <t>Sparkling probiotic for gut health</t>
        </is>
      </c>
      <c r="AD485" s="15" t="inlineStr">
        <is>
          <t>Probiotics in a light sparkling format.</t>
        </is>
      </c>
      <c r="AE485" s="32" t="n"/>
      <c r="AF485" s="34">
        <f>IF(AND(ISNUMBER($P485),ISNUMBER($AL485),$AL485&lt;&gt;0),ROUND($P485/$AL485*100,1),"")</f>
        <v/>
      </c>
      <c r="AG485" s="35">
        <f>IF(AND(ISNUMBER($S485),ISNUMBER($AL485),$AL485&lt;&gt;0),ROUND($S485/$AL485*100,2),"")</f>
        <v/>
      </c>
      <c r="AH485" s="34">
        <f>IF(AND(ISNUMBER($Q485),ISNUMBER($AL485),$AL485&lt;&gt;0),ROUND($Q485/$AL485*100,1),"")</f>
        <v/>
      </c>
      <c r="AI485" s="29">
        <f>IF(ISNUMBER($S485),IF($S485&lt;=1,"Yes","No"),"n/a")</f>
        <v/>
      </c>
      <c r="AJ485" s="29">
        <f>IF(ISNUMBER($S485),ROUND(MAX(0,MIN(100,100-$S485*2.5-IF(ISNUMBER($T485),$T485,0)*0.12+IF($S485&lt;=1,12,0))),0),"")</f>
        <v/>
      </c>
      <c r="AK485" s="29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29" t="n">
        <v>440</v>
      </c>
      <c r="AM485" s="30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KeVita</t>
        </is>
      </c>
      <c r="B486" s="15" t="inlineStr">
        <is>
          <t>KeVita Sparkling Probiotic Drink | Strawberry Acai Coconut | 24-pack 440mL</t>
        </is>
      </c>
      <c r="C486" s="15" t="inlineStr">
        <is>
          <t>3) Functional beverage (still/sparkling)</t>
        </is>
      </c>
      <c r="D486" s="15" t="inlineStr">
        <is>
          <t>440 mL bottle</t>
        </is>
      </c>
      <c r="E486" s="29" t="n">
        <v>24</v>
      </c>
      <c r="F486" s="30" t="n"/>
      <c r="G486" s="31">
        <f>IF(AND(ISNUMBER($F486),ISNUMBER($E486),$E486&lt;&gt;0),$F486/$E486,"")</f>
        <v/>
      </c>
      <c r="H486" s="31">
        <f>IF(AND(ISNUMBER($F486),ISNUMBER($AL486),ISNUMBER($E486),($AL486*$E486)&lt;&gt;0),$F486/($AL486*$E486)*100,"")</f>
        <v/>
      </c>
      <c r="I486" s="32" t="n"/>
      <c r="J486" s="33" t="n"/>
      <c r="K486" s="31">
        <f>IF(AND(ISNUMBER($F486),ISNUMBER($J486)),$F486*(1-$J486),"")</f>
        <v/>
      </c>
      <c r="L486" s="32" t="n"/>
      <c r="M486" s="32" t="n"/>
      <c r="N486" s="31">
        <f>IF(ISNUMBER($F486),($F486-IF(ISNUMBER($AM486),$AM486,0))*(1-IF(ISNUMBER($J486),$J486,0)),"")</f>
        <v/>
      </c>
      <c r="O486" s="15" t="inlineStr">
        <is>
          <t>Strawberry Acai Coconut</t>
        </is>
      </c>
      <c r="P486" s="29" t="n">
        <v>0</v>
      </c>
      <c r="Q486" s="29" t="n">
        <v>80</v>
      </c>
      <c r="R486" s="15" t="inlineStr">
        <is>
          <t>Not listed</t>
        </is>
      </c>
      <c r="S486" s="29" t="n">
        <v>5</v>
      </c>
      <c r="T486" s="29" t="n">
        <v>25</v>
      </c>
      <c r="U486" s="15" t="inlineStr">
        <is>
          <t>Stevia + juice</t>
        </is>
      </c>
      <c r="V486" s="15" t="inlineStr">
        <is>
          <t>Billions of probiotics, sparkling, gut health, low sugar</t>
        </is>
      </c>
      <c r="W486" s="32" t="n"/>
      <c r="X486" s="32" t="n"/>
      <c r="Y486" s="32" t="n"/>
      <c r="Z486" s="32" t="n"/>
      <c r="AA486" s="15" t="inlineStr">
        <is>
          <t>Medium</t>
        </is>
      </c>
      <c r="AB486" s="15" t="inlineStr">
        <is>
          <t>Mass probiotic drink (PepsiCo)</t>
        </is>
      </c>
      <c r="AC486" s="15" t="inlineStr">
        <is>
          <t>Sparkling probiotic for gut health</t>
        </is>
      </c>
      <c r="AD486" s="15" t="inlineStr">
        <is>
          <t>Probiotics in a light sparkling format.</t>
        </is>
      </c>
      <c r="AE486" s="32" t="n"/>
      <c r="AF486" s="34">
        <f>IF(AND(ISNUMBER($P486),ISNUMBER($AL486),$AL486&lt;&gt;0),ROUND($P486/$AL486*100,1),"")</f>
        <v/>
      </c>
      <c r="AG486" s="35">
        <f>IF(AND(ISNUMBER($S486),ISNUMBER($AL486),$AL486&lt;&gt;0),ROUND($S486/$AL486*100,2),"")</f>
        <v/>
      </c>
      <c r="AH486" s="34">
        <f>IF(AND(ISNUMBER($Q486),ISNUMBER($AL486),$AL486&lt;&gt;0),ROUND($Q486/$AL486*100,1),"")</f>
        <v/>
      </c>
      <c r="AI486" s="29">
        <f>IF(ISNUMBER($S486),IF($S486&lt;=1,"Yes","No"),"n/a")</f>
        <v/>
      </c>
      <c r="AJ486" s="29">
        <f>IF(ISNUMBER($S486),ROUND(MAX(0,MIN(100,100-$S486*2.5-IF(ISNUMBER($T486),$T486,0)*0.12+IF($S486&lt;=1,12,0))),0),"")</f>
        <v/>
      </c>
      <c r="AK486" s="29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29" t="n">
        <v>440</v>
      </c>
      <c r="AM486" s="30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KeVita</t>
        </is>
      </c>
      <c r="B487" s="15" t="inlineStr">
        <is>
          <t>KeVita Sparkling Probiotic Drink | Roots Beer | single 440mL</t>
        </is>
      </c>
      <c r="C487" s="15" t="inlineStr">
        <is>
          <t>3) Functional beverage (still/sparkling)</t>
        </is>
      </c>
      <c r="D487" s="15" t="inlineStr">
        <is>
          <t>440 mL bottle</t>
        </is>
      </c>
      <c r="E487" s="29" t="n">
        <v>1</v>
      </c>
      <c r="F487" s="30" t="n"/>
      <c r="G487" s="31">
        <f>IF(AND(ISNUMBER($F487),ISNUMBER($E487),$E487&lt;&gt;0),$F487/$E487,"")</f>
        <v/>
      </c>
      <c r="H487" s="31">
        <f>IF(AND(ISNUMBER($F487),ISNUMBER($AL487),ISNUMBER($E487),($AL487*$E487)&lt;&gt;0),$F487/($AL487*$E487)*100,"")</f>
        <v/>
      </c>
      <c r="I487" s="32" t="n"/>
      <c r="J487" s="33" t="n"/>
      <c r="K487" s="31">
        <f>IF(AND(ISNUMBER($F487),ISNUMBER($J487)),$F487*(1-$J487),"")</f>
        <v/>
      </c>
      <c r="L487" s="32" t="n"/>
      <c r="M487" s="32" t="n"/>
      <c r="N487" s="31">
        <f>IF(ISNUMBER($F487),($F487-IF(ISNUMBER($AM487),$AM487,0))*(1-IF(ISNUMBER($J487),$J487,0)),"")</f>
        <v/>
      </c>
      <c r="O487" s="15" t="inlineStr">
        <is>
          <t>Roots Beer</t>
        </is>
      </c>
      <c r="P487" s="29" t="n">
        <v>0</v>
      </c>
      <c r="Q487" s="29" t="n">
        <v>80</v>
      </c>
      <c r="R487" s="15" t="inlineStr">
        <is>
          <t>Not listed</t>
        </is>
      </c>
      <c r="S487" s="29" t="n">
        <v>5</v>
      </c>
      <c r="T487" s="29" t="n">
        <v>25</v>
      </c>
      <c r="U487" s="15" t="inlineStr">
        <is>
          <t>Stevia + juice</t>
        </is>
      </c>
      <c r="V487" s="15" t="inlineStr">
        <is>
          <t>Billions of probiotics, sparkling, gut health, low sugar</t>
        </is>
      </c>
      <c r="W487" s="32" t="n"/>
      <c r="X487" s="32" t="n"/>
      <c r="Y487" s="32" t="n"/>
      <c r="Z487" s="32" t="n"/>
      <c r="AA487" s="15" t="inlineStr">
        <is>
          <t>Medium</t>
        </is>
      </c>
      <c r="AB487" s="15" t="inlineStr">
        <is>
          <t>Mass probiotic drink (PepsiCo)</t>
        </is>
      </c>
      <c r="AC487" s="15" t="inlineStr">
        <is>
          <t>Sparkling probiotic for gut health</t>
        </is>
      </c>
      <c r="AD487" s="15" t="inlineStr">
        <is>
          <t>Probiotics in a light sparkling format.</t>
        </is>
      </c>
      <c r="AE487" s="32" t="n"/>
      <c r="AF487" s="34">
        <f>IF(AND(ISNUMBER($P487),ISNUMBER($AL487),$AL487&lt;&gt;0),ROUND($P487/$AL487*100,1),"")</f>
        <v/>
      </c>
      <c r="AG487" s="35">
        <f>IF(AND(ISNUMBER($S487),ISNUMBER($AL487),$AL487&lt;&gt;0),ROUND($S487/$AL487*100,2),"")</f>
        <v/>
      </c>
      <c r="AH487" s="34">
        <f>IF(AND(ISNUMBER($Q487),ISNUMBER($AL487),$AL487&lt;&gt;0),ROUND($Q487/$AL487*100,1),"")</f>
        <v/>
      </c>
      <c r="AI487" s="29">
        <f>IF(ISNUMBER($S487),IF($S487&lt;=1,"Yes","No"),"n/a")</f>
        <v/>
      </c>
      <c r="AJ487" s="29">
        <f>IF(ISNUMBER($S487),ROUND(MAX(0,MIN(100,100-$S487*2.5-IF(ISNUMBER($T487),$T487,0)*0.12+IF($S487&lt;=1,12,0))),0),"")</f>
        <v/>
      </c>
      <c r="AK487" s="29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29" t="n">
        <v>440</v>
      </c>
      <c r="AM487" s="30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KeVita</t>
        </is>
      </c>
      <c r="B488" s="15" t="inlineStr">
        <is>
          <t>KeVita Sparkling Probiotic Drink | Roots Beer | 8-pack 440mL</t>
        </is>
      </c>
      <c r="C488" s="15" t="inlineStr">
        <is>
          <t>3) Functional beverage (still/sparkling)</t>
        </is>
      </c>
      <c r="D488" s="15" t="inlineStr">
        <is>
          <t>440 mL bottle</t>
        </is>
      </c>
      <c r="E488" s="29" t="n">
        <v>8</v>
      </c>
      <c r="F488" s="30" t="n"/>
      <c r="G488" s="31">
        <f>IF(AND(ISNUMBER($F488),ISNUMBER($E488),$E488&lt;&gt;0),$F488/$E488,"")</f>
        <v/>
      </c>
      <c r="H488" s="31">
        <f>IF(AND(ISNUMBER($F488),ISNUMBER($AL488),ISNUMBER($E488),($AL488*$E488)&lt;&gt;0),$F488/($AL488*$E488)*100,"")</f>
        <v/>
      </c>
      <c r="I488" s="32" t="n"/>
      <c r="J488" s="33" t="n"/>
      <c r="K488" s="31">
        <f>IF(AND(ISNUMBER($F488),ISNUMBER($J488)),$F488*(1-$J488),"")</f>
        <v/>
      </c>
      <c r="L488" s="32" t="n"/>
      <c r="M488" s="32" t="n"/>
      <c r="N488" s="31">
        <f>IF(ISNUMBER($F488),($F488-IF(ISNUMBER($AM488),$AM488,0))*(1-IF(ISNUMBER($J488),$J488,0)),"")</f>
        <v/>
      </c>
      <c r="O488" s="15" t="inlineStr">
        <is>
          <t>Roots Beer</t>
        </is>
      </c>
      <c r="P488" s="29" t="n">
        <v>0</v>
      </c>
      <c r="Q488" s="29" t="n">
        <v>80</v>
      </c>
      <c r="R488" s="15" t="inlineStr">
        <is>
          <t>Not listed</t>
        </is>
      </c>
      <c r="S488" s="29" t="n">
        <v>5</v>
      </c>
      <c r="T488" s="29" t="n">
        <v>25</v>
      </c>
      <c r="U488" s="15" t="inlineStr">
        <is>
          <t>Stevia + juice</t>
        </is>
      </c>
      <c r="V488" s="15" t="inlineStr">
        <is>
          <t>Billions of probiotics, sparkling, gut health, low sugar</t>
        </is>
      </c>
      <c r="W488" s="32" t="n"/>
      <c r="X488" s="32" t="n"/>
      <c r="Y488" s="32" t="n"/>
      <c r="Z488" s="32" t="n"/>
      <c r="AA488" s="15" t="inlineStr">
        <is>
          <t>Medium</t>
        </is>
      </c>
      <c r="AB488" s="15" t="inlineStr">
        <is>
          <t>Mass probiotic drink (PepsiCo)</t>
        </is>
      </c>
      <c r="AC488" s="15" t="inlineStr">
        <is>
          <t>Sparkling probiotic for gut health</t>
        </is>
      </c>
      <c r="AD488" s="15" t="inlineStr">
        <is>
          <t>Probiotics in a light sparkling format.</t>
        </is>
      </c>
      <c r="AE488" s="32" t="n"/>
      <c r="AF488" s="34">
        <f>IF(AND(ISNUMBER($P488),ISNUMBER($AL488),$AL488&lt;&gt;0),ROUND($P488/$AL488*100,1),"")</f>
        <v/>
      </c>
      <c r="AG488" s="35">
        <f>IF(AND(ISNUMBER($S488),ISNUMBER($AL488),$AL488&lt;&gt;0),ROUND($S488/$AL488*100,2),"")</f>
        <v/>
      </c>
      <c r="AH488" s="34">
        <f>IF(AND(ISNUMBER($Q488),ISNUMBER($AL488),$AL488&lt;&gt;0),ROUND($Q488/$AL488*100,1),"")</f>
        <v/>
      </c>
      <c r="AI488" s="29">
        <f>IF(ISNUMBER($S488),IF($S488&lt;=1,"Yes","No"),"n/a")</f>
        <v/>
      </c>
      <c r="AJ488" s="29">
        <f>IF(ISNUMBER($S488),ROUND(MAX(0,MIN(100,100-$S488*2.5-IF(ISNUMBER($T488),$T488,0)*0.12+IF($S488&lt;=1,12,0))),0),"")</f>
        <v/>
      </c>
      <c r="AK488" s="29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29" t="n">
        <v>440</v>
      </c>
      <c r="AM488" s="30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KeVita</t>
        </is>
      </c>
      <c r="B489" s="15" t="inlineStr">
        <is>
          <t>KeVita Sparkling Probiotic Drink | Roots Beer | 12-pack 440mL</t>
        </is>
      </c>
      <c r="C489" s="15" t="inlineStr">
        <is>
          <t>3) Functional beverage (still/sparkling)</t>
        </is>
      </c>
      <c r="D489" s="15" t="inlineStr">
        <is>
          <t>440 mL bottle</t>
        </is>
      </c>
      <c r="E489" s="29" t="n">
        <v>12</v>
      </c>
      <c r="F489" s="30" t="n"/>
      <c r="G489" s="31">
        <f>IF(AND(ISNUMBER($F489),ISNUMBER($E489),$E489&lt;&gt;0),$F489/$E489,"")</f>
        <v/>
      </c>
      <c r="H489" s="31">
        <f>IF(AND(ISNUMBER($F489),ISNUMBER($AL489),ISNUMBER($E489),($AL489*$E489)&lt;&gt;0),$F489/($AL489*$E489)*100,"")</f>
        <v/>
      </c>
      <c r="I489" s="32" t="n"/>
      <c r="J489" s="33" t="n"/>
      <c r="K489" s="31">
        <f>IF(AND(ISNUMBER($F489),ISNUMBER($J489)),$F489*(1-$J489),"")</f>
        <v/>
      </c>
      <c r="L489" s="32" t="n"/>
      <c r="M489" s="32" t="n"/>
      <c r="N489" s="31">
        <f>IF(ISNUMBER($F489),($F489-IF(ISNUMBER($AM489),$AM489,0))*(1-IF(ISNUMBER($J489),$J489,0)),"")</f>
        <v/>
      </c>
      <c r="O489" s="15" t="inlineStr">
        <is>
          <t>Roots Beer</t>
        </is>
      </c>
      <c r="P489" s="29" t="n">
        <v>0</v>
      </c>
      <c r="Q489" s="29" t="n">
        <v>80</v>
      </c>
      <c r="R489" s="15" t="inlineStr">
        <is>
          <t>Not listed</t>
        </is>
      </c>
      <c r="S489" s="29" t="n">
        <v>5</v>
      </c>
      <c r="T489" s="29" t="n">
        <v>25</v>
      </c>
      <c r="U489" s="15" t="inlineStr">
        <is>
          <t>Stevia + juice</t>
        </is>
      </c>
      <c r="V489" s="15" t="inlineStr">
        <is>
          <t>Billions of probiotics, sparkling, gut health, low sugar</t>
        </is>
      </c>
      <c r="W489" s="32" t="n"/>
      <c r="X489" s="32" t="n"/>
      <c r="Y489" s="32" t="n"/>
      <c r="Z489" s="32" t="n"/>
      <c r="AA489" s="15" t="inlineStr">
        <is>
          <t>Medium</t>
        </is>
      </c>
      <c r="AB489" s="15" t="inlineStr">
        <is>
          <t>Mass probiotic drink (PepsiCo)</t>
        </is>
      </c>
      <c r="AC489" s="15" t="inlineStr">
        <is>
          <t>Sparkling probiotic for gut health</t>
        </is>
      </c>
      <c r="AD489" s="15" t="inlineStr">
        <is>
          <t>Probiotics in a light sparkling format.</t>
        </is>
      </c>
      <c r="AE489" s="32" t="n"/>
      <c r="AF489" s="34">
        <f>IF(AND(ISNUMBER($P489),ISNUMBER($AL489),$AL489&lt;&gt;0),ROUND($P489/$AL489*100,1),"")</f>
        <v/>
      </c>
      <c r="AG489" s="35">
        <f>IF(AND(ISNUMBER($S489),ISNUMBER($AL489),$AL489&lt;&gt;0),ROUND($S489/$AL489*100,2),"")</f>
        <v/>
      </c>
      <c r="AH489" s="34">
        <f>IF(AND(ISNUMBER($Q489),ISNUMBER($AL489),$AL489&lt;&gt;0),ROUND($Q489/$AL489*100,1),"")</f>
        <v/>
      </c>
      <c r="AI489" s="29">
        <f>IF(ISNUMBER($S489),IF($S489&lt;=1,"Yes","No"),"n/a")</f>
        <v/>
      </c>
      <c r="AJ489" s="29">
        <f>IF(ISNUMBER($S489),ROUND(MAX(0,MIN(100,100-$S489*2.5-IF(ISNUMBER($T489),$T489,0)*0.12+IF($S489&lt;=1,12,0))),0),"")</f>
        <v/>
      </c>
      <c r="AK489" s="29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29" t="n">
        <v>440</v>
      </c>
      <c r="AM489" s="30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KeVita</t>
        </is>
      </c>
      <c r="B490" s="15" t="inlineStr">
        <is>
          <t>KeVita Sparkling Probiotic Drink | Roots Beer | 18-pack 440mL</t>
        </is>
      </c>
      <c r="C490" s="15" t="inlineStr">
        <is>
          <t>3) Functional beverage (still/sparkling)</t>
        </is>
      </c>
      <c r="D490" s="15" t="inlineStr">
        <is>
          <t>440 mL bottle</t>
        </is>
      </c>
      <c r="E490" s="29" t="n">
        <v>18</v>
      </c>
      <c r="F490" s="30" t="n"/>
      <c r="G490" s="31">
        <f>IF(AND(ISNUMBER($F490),ISNUMBER($E490),$E490&lt;&gt;0),$F490/$E490,"")</f>
        <v/>
      </c>
      <c r="H490" s="31">
        <f>IF(AND(ISNUMBER($F490),ISNUMBER($AL490),ISNUMBER($E490),($AL490*$E490)&lt;&gt;0),$F490/($AL490*$E490)*100,"")</f>
        <v/>
      </c>
      <c r="I490" s="32" t="n"/>
      <c r="J490" s="33" t="n"/>
      <c r="K490" s="31">
        <f>IF(AND(ISNUMBER($F490),ISNUMBER($J490)),$F490*(1-$J490),"")</f>
        <v/>
      </c>
      <c r="L490" s="32" t="n"/>
      <c r="M490" s="32" t="n"/>
      <c r="N490" s="31">
        <f>IF(ISNUMBER($F490),($F490-IF(ISNUMBER($AM490),$AM490,0))*(1-IF(ISNUMBER($J490),$J490,0)),"")</f>
        <v/>
      </c>
      <c r="O490" s="15" t="inlineStr">
        <is>
          <t>Roots Beer</t>
        </is>
      </c>
      <c r="P490" s="29" t="n">
        <v>0</v>
      </c>
      <c r="Q490" s="29" t="n">
        <v>80</v>
      </c>
      <c r="R490" s="15" t="inlineStr">
        <is>
          <t>Not listed</t>
        </is>
      </c>
      <c r="S490" s="29" t="n">
        <v>5</v>
      </c>
      <c r="T490" s="29" t="n">
        <v>25</v>
      </c>
      <c r="U490" s="15" t="inlineStr">
        <is>
          <t>Stevia + juice</t>
        </is>
      </c>
      <c r="V490" s="15" t="inlineStr">
        <is>
          <t>Billions of probiotics, sparkling, gut health, low sugar</t>
        </is>
      </c>
      <c r="W490" s="32" t="n"/>
      <c r="X490" s="32" t="n"/>
      <c r="Y490" s="32" t="n"/>
      <c r="Z490" s="32" t="n"/>
      <c r="AA490" s="15" t="inlineStr">
        <is>
          <t>Medium</t>
        </is>
      </c>
      <c r="AB490" s="15" t="inlineStr">
        <is>
          <t>Mass probiotic drink (PepsiCo)</t>
        </is>
      </c>
      <c r="AC490" s="15" t="inlineStr">
        <is>
          <t>Sparkling probiotic for gut health</t>
        </is>
      </c>
      <c r="AD490" s="15" t="inlineStr">
        <is>
          <t>Probiotics in a light sparkling format.</t>
        </is>
      </c>
      <c r="AE490" s="32" t="n"/>
      <c r="AF490" s="34">
        <f>IF(AND(ISNUMBER($P490),ISNUMBER($AL490),$AL490&lt;&gt;0),ROUND($P490/$AL490*100,1),"")</f>
        <v/>
      </c>
      <c r="AG490" s="35">
        <f>IF(AND(ISNUMBER($S490),ISNUMBER($AL490),$AL490&lt;&gt;0),ROUND($S490/$AL490*100,2),"")</f>
        <v/>
      </c>
      <c r="AH490" s="34">
        <f>IF(AND(ISNUMBER($Q490),ISNUMBER($AL490),$AL490&lt;&gt;0),ROUND($Q490/$AL490*100,1),"")</f>
        <v/>
      </c>
      <c r="AI490" s="29">
        <f>IF(ISNUMBER($S490),IF($S490&lt;=1,"Yes","No"),"n/a")</f>
        <v/>
      </c>
      <c r="AJ490" s="29">
        <f>IF(ISNUMBER($S490),ROUND(MAX(0,MIN(100,100-$S490*2.5-IF(ISNUMBER($T490),$T490,0)*0.12+IF($S490&lt;=1,12,0))),0),"")</f>
        <v/>
      </c>
      <c r="AK490" s="29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29" t="n">
        <v>440</v>
      </c>
      <c r="AM490" s="30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KeVita</t>
        </is>
      </c>
      <c r="B491" s="15" t="inlineStr">
        <is>
          <t>KeVita Sparkling Probiotic Drink | Roots Beer | 24-pack 440mL</t>
        </is>
      </c>
      <c r="C491" s="15" t="inlineStr">
        <is>
          <t>3) Functional beverage (still/sparkling)</t>
        </is>
      </c>
      <c r="D491" s="15" t="inlineStr">
        <is>
          <t>440 mL bottle</t>
        </is>
      </c>
      <c r="E491" s="29" t="n">
        <v>24</v>
      </c>
      <c r="F491" s="30" t="n"/>
      <c r="G491" s="31">
        <f>IF(AND(ISNUMBER($F491),ISNUMBER($E491),$E491&lt;&gt;0),$F491/$E491,"")</f>
        <v/>
      </c>
      <c r="H491" s="31">
        <f>IF(AND(ISNUMBER($F491),ISNUMBER($AL491),ISNUMBER($E491),($AL491*$E491)&lt;&gt;0),$F491/($AL491*$E491)*100,"")</f>
        <v/>
      </c>
      <c r="I491" s="32" t="n"/>
      <c r="J491" s="33" t="n"/>
      <c r="K491" s="31">
        <f>IF(AND(ISNUMBER($F491),ISNUMBER($J491)),$F491*(1-$J491),"")</f>
        <v/>
      </c>
      <c r="L491" s="32" t="n"/>
      <c r="M491" s="32" t="n"/>
      <c r="N491" s="31">
        <f>IF(ISNUMBER($F491),($F491-IF(ISNUMBER($AM491),$AM491,0))*(1-IF(ISNUMBER($J491),$J491,0)),"")</f>
        <v/>
      </c>
      <c r="O491" s="15" t="inlineStr">
        <is>
          <t>Roots Beer</t>
        </is>
      </c>
      <c r="P491" s="29" t="n">
        <v>0</v>
      </c>
      <c r="Q491" s="29" t="n">
        <v>80</v>
      </c>
      <c r="R491" s="15" t="inlineStr">
        <is>
          <t>Not listed</t>
        </is>
      </c>
      <c r="S491" s="29" t="n">
        <v>5</v>
      </c>
      <c r="T491" s="29" t="n">
        <v>25</v>
      </c>
      <c r="U491" s="15" t="inlineStr">
        <is>
          <t>Stevia + juice</t>
        </is>
      </c>
      <c r="V491" s="15" t="inlineStr">
        <is>
          <t>Billions of probiotics, sparkling, gut health, low sugar</t>
        </is>
      </c>
      <c r="W491" s="32" t="n"/>
      <c r="X491" s="32" t="n"/>
      <c r="Y491" s="32" t="n"/>
      <c r="Z491" s="32" t="n"/>
      <c r="AA491" s="15" t="inlineStr">
        <is>
          <t>Medium</t>
        </is>
      </c>
      <c r="AB491" s="15" t="inlineStr">
        <is>
          <t>Mass probiotic drink (PepsiCo)</t>
        </is>
      </c>
      <c r="AC491" s="15" t="inlineStr">
        <is>
          <t>Sparkling probiotic for gut health</t>
        </is>
      </c>
      <c r="AD491" s="15" t="inlineStr">
        <is>
          <t>Probiotics in a light sparkling format.</t>
        </is>
      </c>
      <c r="AE491" s="32" t="n"/>
      <c r="AF491" s="34">
        <f>IF(AND(ISNUMBER($P491),ISNUMBER($AL491),$AL491&lt;&gt;0),ROUND($P491/$AL491*100,1),"")</f>
        <v/>
      </c>
      <c r="AG491" s="35">
        <f>IF(AND(ISNUMBER($S491),ISNUMBER($AL491),$AL491&lt;&gt;0),ROUND($S491/$AL491*100,2),"")</f>
        <v/>
      </c>
      <c r="AH491" s="34">
        <f>IF(AND(ISNUMBER($Q491),ISNUMBER($AL491),$AL491&lt;&gt;0),ROUND($Q491/$AL491*100,1),"")</f>
        <v/>
      </c>
      <c r="AI491" s="29">
        <f>IF(ISNUMBER($S491),IF($S491&lt;=1,"Yes","No"),"n/a")</f>
        <v/>
      </c>
      <c r="AJ491" s="29">
        <f>IF(ISNUMBER($S491),ROUND(MAX(0,MIN(100,100-$S491*2.5-IF(ISNUMBER($T491),$T491,0)*0.12+IF($S491&lt;=1,12,0))),0),"")</f>
        <v/>
      </c>
      <c r="AK491" s="29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29" t="n">
        <v>440</v>
      </c>
      <c r="AM491" s="30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Brew Dr</t>
        </is>
      </c>
      <c r="B492" s="15" t="inlineStr">
        <is>
          <t>Brew Dr Kombucha | Clear Mind | single 414mL</t>
        </is>
      </c>
      <c r="C492" s="15" t="inlineStr">
        <is>
          <t>3) Functional beverage (still/sparkling)</t>
        </is>
      </c>
      <c r="D492" s="15" t="inlineStr">
        <is>
          <t>414 mL bottle</t>
        </is>
      </c>
      <c r="E492" s="29" t="n">
        <v>1</v>
      </c>
      <c r="F492" s="30" t="n"/>
      <c r="G492" s="31">
        <f>IF(AND(ISNUMBER($F492),ISNUMBER($E492),$E492&lt;&gt;0),$F492/$E492,"")</f>
        <v/>
      </c>
      <c r="H492" s="31">
        <f>IF(AND(ISNUMBER($F492),ISNUMBER($AL492),ISNUMBER($E492),($AL492*$E492)&lt;&gt;0),$F492/($AL492*$E492)*100,"")</f>
        <v/>
      </c>
      <c r="I492" s="32" t="n"/>
      <c r="J492" s="33" t="n"/>
      <c r="K492" s="31">
        <f>IF(AND(ISNUMBER($F492),ISNUMBER($J492)),$F492*(1-$J492),"")</f>
        <v/>
      </c>
      <c r="L492" s="32" t="n"/>
      <c r="M492" s="32" t="n"/>
      <c r="N492" s="31">
        <f>IF(ISNUMBER($F492),($F492-IF(ISNUMBER($AM492),$AM492,0))*(1-IF(ISNUMBER($J492),$J492,0)),"")</f>
        <v/>
      </c>
      <c r="O492" s="15" t="inlineStr">
        <is>
          <t>Clear Mind</t>
        </is>
      </c>
      <c r="P492" s="29" t="n">
        <v>15</v>
      </c>
      <c r="Q492" s="29" t="n">
        <v>10</v>
      </c>
      <c r="R492" s="15" t="inlineStr">
        <is>
          <t>Not listed</t>
        </is>
      </c>
      <c r="S492" s="29" t="n">
        <v>10</v>
      </c>
      <c r="T492" s="29" t="n">
        <v>50</v>
      </c>
      <c r="U492" s="15" t="inlineStr">
        <is>
          <t>Naturally fermented</t>
        </is>
      </c>
      <c r="V492" s="15" t="inlineStr">
        <is>
          <t>Organic raw kombucha, probiotics, gut health</t>
        </is>
      </c>
      <c r="W492" s="32" t="n"/>
      <c r="X492" s="32" t="n"/>
      <c r="Y492" s="32" t="n"/>
      <c r="Z492" s="32" t="n"/>
      <c r="AA492" s="15" t="inlineStr">
        <is>
          <t>Medium</t>
        </is>
      </c>
      <c r="AB492" s="15" t="inlineStr">
        <is>
          <t>Premium organic kombucha</t>
        </is>
      </c>
      <c r="AC492" s="15" t="inlineStr">
        <is>
          <t>Organic raw kombucha with botanicals</t>
        </is>
      </c>
      <c r="AD492" s="15" t="inlineStr">
        <is>
          <t>Organic raw kombucha taste.</t>
        </is>
      </c>
      <c r="AE492" s="32" t="n"/>
      <c r="AF492" s="34">
        <f>IF(AND(ISNUMBER($P492),ISNUMBER($AL492),$AL492&lt;&gt;0),ROUND($P492/$AL492*100,1),"")</f>
        <v/>
      </c>
      <c r="AG492" s="35">
        <f>IF(AND(ISNUMBER($S492),ISNUMBER($AL492),$AL492&lt;&gt;0),ROUND($S492/$AL492*100,2),"")</f>
        <v/>
      </c>
      <c r="AH492" s="34">
        <f>IF(AND(ISNUMBER($Q492),ISNUMBER($AL492),$AL492&lt;&gt;0),ROUND($Q492/$AL492*100,1),"")</f>
        <v/>
      </c>
      <c r="AI492" s="29">
        <f>IF(ISNUMBER($S492),IF($S492&lt;=1,"Yes","No"),"n/a")</f>
        <v/>
      </c>
      <c r="AJ492" s="29">
        <f>IF(ISNUMBER($S492),ROUND(MAX(0,MIN(100,100-$S492*2.5-IF(ISNUMBER($T492),$T492,0)*0.12+IF($S492&lt;=1,12,0))),0),"")</f>
        <v/>
      </c>
      <c r="AK492" s="29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29" t="n">
        <v>414</v>
      </c>
      <c r="AM492" s="30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Brew Dr</t>
        </is>
      </c>
      <c r="B493" s="15" t="inlineStr">
        <is>
          <t>Brew Dr Kombucha | Clear Mind | 8-pack 414mL</t>
        </is>
      </c>
      <c r="C493" s="15" t="inlineStr">
        <is>
          <t>3) Functional beverage (still/sparkling)</t>
        </is>
      </c>
      <c r="D493" s="15" t="inlineStr">
        <is>
          <t>414 mL bottle</t>
        </is>
      </c>
      <c r="E493" s="29" t="n">
        <v>8</v>
      </c>
      <c r="F493" s="30" t="n"/>
      <c r="G493" s="31">
        <f>IF(AND(ISNUMBER($F493),ISNUMBER($E493),$E493&lt;&gt;0),$F493/$E493,"")</f>
        <v/>
      </c>
      <c r="H493" s="31">
        <f>IF(AND(ISNUMBER($F493),ISNUMBER($AL493),ISNUMBER($E493),($AL493*$E493)&lt;&gt;0),$F493/($AL493*$E493)*100,"")</f>
        <v/>
      </c>
      <c r="I493" s="32" t="n"/>
      <c r="J493" s="33" t="n"/>
      <c r="K493" s="31">
        <f>IF(AND(ISNUMBER($F493),ISNUMBER($J493)),$F493*(1-$J493),"")</f>
        <v/>
      </c>
      <c r="L493" s="32" t="n"/>
      <c r="M493" s="32" t="n"/>
      <c r="N493" s="31">
        <f>IF(ISNUMBER($F493),($F493-IF(ISNUMBER($AM493),$AM493,0))*(1-IF(ISNUMBER($J493),$J493,0)),"")</f>
        <v/>
      </c>
      <c r="O493" s="15" t="inlineStr">
        <is>
          <t>Clear Mind</t>
        </is>
      </c>
      <c r="P493" s="29" t="n">
        <v>15</v>
      </c>
      <c r="Q493" s="29" t="n">
        <v>10</v>
      </c>
      <c r="R493" s="15" t="inlineStr">
        <is>
          <t>Not listed</t>
        </is>
      </c>
      <c r="S493" s="29" t="n">
        <v>10</v>
      </c>
      <c r="T493" s="29" t="n">
        <v>50</v>
      </c>
      <c r="U493" s="15" t="inlineStr">
        <is>
          <t>Naturally fermented</t>
        </is>
      </c>
      <c r="V493" s="15" t="inlineStr">
        <is>
          <t>Organic raw kombucha, probiotics, gut health</t>
        </is>
      </c>
      <c r="W493" s="32" t="n"/>
      <c r="X493" s="32" t="n"/>
      <c r="Y493" s="32" t="n"/>
      <c r="Z493" s="32" t="n"/>
      <c r="AA493" s="15" t="inlineStr">
        <is>
          <t>Medium</t>
        </is>
      </c>
      <c r="AB493" s="15" t="inlineStr">
        <is>
          <t>Premium organic kombucha</t>
        </is>
      </c>
      <c r="AC493" s="15" t="inlineStr">
        <is>
          <t>Organic raw kombucha with botanicals</t>
        </is>
      </c>
      <c r="AD493" s="15" t="inlineStr">
        <is>
          <t>Organic raw kombucha taste.</t>
        </is>
      </c>
      <c r="AE493" s="32" t="n"/>
      <c r="AF493" s="34">
        <f>IF(AND(ISNUMBER($P493),ISNUMBER($AL493),$AL493&lt;&gt;0),ROUND($P493/$AL493*100,1),"")</f>
        <v/>
      </c>
      <c r="AG493" s="35">
        <f>IF(AND(ISNUMBER($S493),ISNUMBER($AL493),$AL493&lt;&gt;0),ROUND($S493/$AL493*100,2),"")</f>
        <v/>
      </c>
      <c r="AH493" s="34">
        <f>IF(AND(ISNUMBER($Q493),ISNUMBER($AL493),$AL493&lt;&gt;0),ROUND($Q493/$AL493*100,1),"")</f>
        <v/>
      </c>
      <c r="AI493" s="29">
        <f>IF(ISNUMBER($S493),IF($S493&lt;=1,"Yes","No"),"n/a")</f>
        <v/>
      </c>
      <c r="AJ493" s="29">
        <f>IF(ISNUMBER($S493),ROUND(MAX(0,MIN(100,100-$S493*2.5-IF(ISNUMBER($T493),$T493,0)*0.12+IF($S493&lt;=1,12,0))),0),"")</f>
        <v/>
      </c>
      <c r="AK493" s="29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29" t="n">
        <v>414</v>
      </c>
      <c r="AM493" s="30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Brew Dr</t>
        </is>
      </c>
      <c r="B494" s="15" t="inlineStr">
        <is>
          <t>Brew Dr Kombucha | Clear Mind | 12-pack 414mL</t>
        </is>
      </c>
      <c r="C494" s="15" t="inlineStr">
        <is>
          <t>3) Functional beverage (still/sparkling)</t>
        </is>
      </c>
      <c r="D494" s="15" t="inlineStr">
        <is>
          <t>414 mL bottle</t>
        </is>
      </c>
      <c r="E494" s="29" t="n">
        <v>12</v>
      </c>
      <c r="F494" s="30" t="n"/>
      <c r="G494" s="31">
        <f>IF(AND(ISNUMBER($F494),ISNUMBER($E494),$E494&lt;&gt;0),$F494/$E494,"")</f>
        <v/>
      </c>
      <c r="H494" s="31">
        <f>IF(AND(ISNUMBER($F494),ISNUMBER($AL494),ISNUMBER($E494),($AL494*$E494)&lt;&gt;0),$F494/($AL494*$E494)*100,"")</f>
        <v/>
      </c>
      <c r="I494" s="32" t="n"/>
      <c r="J494" s="33" t="n"/>
      <c r="K494" s="31">
        <f>IF(AND(ISNUMBER($F494),ISNUMBER($J494)),$F494*(1-$J494),"")</f>
        <v/>
      </c>
      <c r="L494" s="32" t="n"/>
      <c r="M494" s="32" t="n"/>
      <c r="N494" s="31">
        <f>IF(ISNUMBER($F494),($F494-IF(ISNUMBER($AM494),$AM494,0))*(1-IF(ISNUMBER($J494),$J494,0)),"")</f>
        <v/>
      </c>
      <c r="O494" s="15" t="inlineStr">
        <is>
          <t>Clear Mind</t>
        </is>
      </c>
      <c r="P494" s="29" t="n">
        <v>15</v>
      </c>
      <c r="Q494" s="29" t="n">
        <v>10</v>
      </c>
      <c r="R494" s="15" t="inlineStr">
        <is>
          <t>Not listed</t>
        </is>
      </c>
      <c r="S494" s="29" t="n">
        <v>10</v>
      </c>
      <c r="T494" s="29" t="n">
        <v>50</v>
      </c>
      <c r="U494" s="15" t="inlineStr">
        <is>
          <t>Naturally fermented</t>
        </is>
      </c>
      <c r="V494" s="15" t="inlineStr">
        <is>
          <t>Organic raw kombucha, probiotics, gut health</t>
        </is>
      </c>
      <c r="W494" s="32" t="n"/>
      <c r="X494" s="32" t="n"/>
      <c r="Y494" s="32" t="n"/>
      <c r="Z494" s="32" t="n"/>
      <c r="AA494" s="15" t="inlineStr">
        <is>
          <t>Medium</t>
        </is>
      </c>
      <c r="AB494" s="15" t="inlineStr">
        <is>
          <t>Premium organic kombucha</t>
        </is>
      </c>
      <c r="AC494" s="15" t="inlineStr">
        <is>
          <t>Organic raw kombucha with botanicals</t>
        </is>
      </c>
      <c r="AD494" s="15" t="inlineStr">
        <is>
          <t>Organic raw kombucha taste.</t>
        </is>
      </c>
      <c r="AE494" s="32" t="n"/>
      <c r="AF494" s="34">
        <f>IF(AND(ISNUMBER($P494),ISNUMBER($AL494),$AL494&lt;&gt;0),ROUND($P494/$AL494*100,1),"")</f>
        <v/>
      </c>
      <c r="AG494" s="35">
        <f>IF(AND(ISNUMBER($S494),ISNUMBER($AL494),$AL494&lt;&gt;0),ROUND($S494/$AL494*100,2),"")</f>
        <v/>
      </c>
      <c r="AH494" s="34">
        <f>IF(AND(ISNUMBER($Q494),ISNUMBER($AL494),$AL494&lt;&gt;0),ROUND($Q494/$AL494*100,1),"")</f>
        <v/>
      </c>
      <c r="AI494" s="29">
        <f>IF(ISNUMBER($S494),IF($S494&lt;=1,"Yes","No"),"n/a")</f>
        <v/>
      </c>
      <c r="AJ494" s="29">
        <f>IF(ISNUMBER($S494),ROUND(MAX(0,MIN(100,100-$S494*2.5-IF(ISNUMBER($T494),$T494,0)*0.12+IF($S494&lt;=1,12,0))),0),"")</f>
        <v/>
      </c>
      <c r="AK494" s="29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29" t="n">
        <v>414</v>
      </c>
      <c r="AM494" s="30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Brew Dr</t>
        </is>
      </c>
      <c r="B495" s="15" t="inlineStr">
        <is>
          <t>Brew Dr Kombucha | Clear Mind | 18-pack 414mL</t>
        </is>
      </c>
      <c r="C495" s="15" t="inlineStr">
        <is>
          <t>3) Functional beverage (still/sparkling)</t>
        </is>
      </c>
      <c r="D495" s="15" t="inlineStr">
        <is>
          <t>414 mL bottle</t>
        </is>
      </c>
      <c r="E495" s="29" t="n">
        <v>18</v>
      </c>
      <c r="F495" s="30" t="n"/>
      <c r="G495" s="31">
        <f>IF(AND(ISNUMBER($F495),ISNUMBER($E495),$E495&lt;&gt;0),$F495/$E495,"")</f>
        <v/>
      </c>
      <c r="H495" s="31">
        <f>IF(AND(ISNUMBER($F495),ISNUMBER($AL495),ISNUMBER($E495),($AL495*$E495)&lt;&gt;0),$F495/($AL495*$E495)*100,"")</f>
        <v/>
      </c>
      <c r="I495" s="32" t="n"/>
      <c r="J495" s="33" t="n"/>
      <c r="K495" s="31">
        <f>IF(AND(ISNUMBER($F495),ISNUMBER($J495)),$F495*(1-$J495),"")</f>
        <v/>
      </c>
      <c r="L495" s="32" t="n"/>
      <c r="M495" s="32" t="n"/>
      <c r="N495" s="31">
        <f>IF(ISNUMBER($F495),($F495-IF(ISNUMBER($AM495),$AM495,0))*(1-IF(ISNUMBER($J495),$J495,0)),"")</f>
        <v/>
      </c>
      <c r="O495" s="15" t="inlineStr">
        <is>
          <t>Clear Mind</t>
        </is>
      </c>
      <c r="P495" s="29" t="n">
        <v>15</v>
      </c>
      <c r="Q495" s="29" t="n">
        <v>10</v>
      </c>
      <c r="R495" s="15" t="inlineStr">
        <is>
          <t>Not listed</t>
        </is>
      </c>
      <c r="S495" s="29" t="n">
        <v>10</v>
      </c>
      <c r="T495" s="29" t="n">
        <v>50</v>
      </c>
      <c r="U495" s="15" t="inlineStr">
        <is>
          <t>Naturally fermented</t>
        </is>
      </c>
      <c r="V495" s="15" t="inlineStr">
        <is>
          <t>Organic raw kombucha, probiotics, gut health</t>
        </is>
      </c>
      <c r="W495" s="32" t="n"/>
      <c r="X495" s="32" t="n"/>
      <c r="Y495" s="32" t="n"/>
      <c r="Z495" s="32" t="n"/>
      <c r="AA495" s="15" t="inlineStr">
        <is>
          <t>Medium</t>
        </is>
      </c>
      <c r="AB495" s="15" t="inlineStr">
        <is>
          <t>Premium organic kombucha</t>
        </is>
      </c>
      <c r="AC495" s="15" t="inlineStr">
        <is>
          <t>Organic raw kombucha with botanicals</t>
        </is>
      </c>
      <c r="AD495" s="15" t="inlineStr">
        <is>
          <t>Organic raw kombucha taste.</t>
        </is>
      </c>
      <c r="AE495" s="32" t="n"/>
      <c r="AF495" s="34">
        <f>IF(AND(ISNUMBER($P495),ISNUMBER($AL495),$AL495&lt;&gt;0),ROUND($P495/$AL495*100,1),"")</f>
        <v/>
      </c>
      <c r="AG495" s="35">
        <f>IF(AND(ISNUMBER($S495),ISNUMBER($AL495),$AL495&lt;&gt;0),ROUND($S495/$AL495*100,2),"")</f>
        <v/>
      </c>
      <c r="AH495" s="34">
        <f>IF(AND(ISNUMBER($Q495),ISNUMBER($AL495),$AL495&lt;&gt;0),ROUND($Q495/$AL495*100,1),"")</f>
        <v/>
      </c>
      <c r="AI495" s="29">
        <f>IF(ISNUMBER($S495),IF($S495&lt;=1,"Yes","No"),"n/a")</f>
        <v/>
      </c>
      <c r="AJ495" s="29">
        <f>IF(ISNUMBER($S495),ROUND(MAX(0,MIN(100,100-$S495*2.5-IF(ISNUMBER($T495),$T495,0)*0.12+IF($S495&lt;=1,12,0))),0),"")</f>
        <v/>
      </c>
      <c r="AK495" s="29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29" t="n">
        <v>414</v>
      </c>
      <c r="AM495" s="30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Brew Dr</t>
        </is>
      </c>
      <c r="B496" s="15" t="inlineStr">
        <is>
          <t>Brew Dr Kombucha | Clear Mind | 24-pack 414mL</t>
        </is>
      </c>
      <c r="C496" s="15" t="inlineStr">
        <is>
          <t>3) Functional beverage (still/sparkling)</t>
        </is>
      </c>
      <c r="D496" s="15" t="inlineStr">
        <is>
          <t>414 mL bottle</t>
        </is>
      </c>
      <c r="E496" s="29" t="n">
        <v>24</v>
      </c>
      <c r="F496" s="30" t="n"/>
      <c r="G496" s="31">
        <f>IF(AND(ISNUMBER($F496),ISNUMBER($E496),$E496&lt;&gt;0),$F496/$E496,"")</f>
        <v/>
      </c>
      <c r="H496" s="31">
        <f>IF(AND(ISNUMBER($F496),ISNUMBER($AL496),ISNUMBER($E496),($AL496*$E496)&lt;&gt;0),$F496/($AL496*$E496)*100,"")</f>
        <v/>
      </c>
      <c r="I496" s="32" t="n"/>
      <c r="J496" s="33" t="n"/>
      <c r="K496" s="31">
        <f>IF(AND(ISNUMBER($F496),ISNUMBER($J496)),$F496*(1-$J496),"")</f>
        <v/>
      </c>
      <c r="L496" s="32" t="n"/>
      <c r="M496" s="32" t="n"/>
      <c r="N496" s="31">
        <f>IF(ISNUMBER($F496),($F496-IF(ISNUMBER($AM496),$AM496,0))*(1-IF(ISNUMBER($J496),$J496,0)),"")</f>
        <v/>
      </c>
      <c r="O496" s="15" t="inlineStr">
        <is>
          <t>Clear Mind</t>
        </is>
      </c>
      <c r="P496" s="29" t="n">
        <v>15</v>
      </c>
      <c r="Q496" s="29" t="n">
        <v>10</v>
      </c>
      <c r="R496" s="15" t="inlineStr">
        <is>
          <t>Not listed</t>
        </is>
      </c>
      <c r="S496" s="29" t="n">
        <v>10</v>
      </c>
      <c r="T496" s="29" t="n">
        <v>50</v>
      </c>
      <c r="U496" s="15" t="inlineStr">
        <is>
          <t>Naturally fermented</t>
        </is>
      </c>
      <c r="V496" s="15" t="inlineStr">
        <is>
          <t>Organic raw kombucha, probiotics, gut health</t>
        </is>
      </c>
      <c r="W496" s="32" t="n"/>
      <c r="X496" s="32" t="n"/>
      <c r="Y496" s="32" t="n"/>
      <c r="Z496" s="32" t="n"/>
      <c r="AA496" s="15" t="inlineStr">
        <is>
          <t>Medium</t>
        </is>
      </c>
      <c r="AB496" s="15" t="inlineStr">
        <is>
          <t>Premium organic kombucha</t>
        </is>
      </c>
      <c r="AC496" s="15" t="inlineStr">
        <is>
          <t>Organic raw kombucha with botanicals</t>
        </is>
      </c>
      <c r="AD496" s="15" t="inlineStr">
        <is>
          <t>Organic raw kombucha taste.</t>
        </is>
      </c>
      <c r="AE496" s="32" t="n"/>
      <c r="AF496" s="34">
        <f>IF(AND(ISNUMBER($P496),ISNUMBER($AL496),$AL496&lt;&gt;0),ROUND($P496/$AL496*100,1),"")</f>
        <v/>
      </c>
      <c r="AG496" s="35">
        <f>IF(AND(ISNUMBER($S496),ISNUMBER($AL496),$AL496&lt;&gt;0),ROUND($S496/$AL496*100,2),"")</f>
        <v/>
      </c>
      <c r="AH496" s="34">
        <f>IF(AND(ISNUMBER($Q496),ISNUMBER($AL496),$AL496&lt;&gt;0),ROUND($Q496/$AL496*100,1),"")</f>
        <v/>
      </c>
      <c r="AI496" s="29">
        <f>IF(ISNUMBER($S496),IF($S496&lt;=1,"Yes","No"),"n/a")</f>
        <v/>
      </c>
      <c r="AJ496" s="29">
        <f>IF(ISNUMBER($S496),ROUND(MAX(0,MIN(100,100-$S496*2.5-IF(ISNUMBER($T496),$T496,0)*0.12+IF($S496&lt;=1,12,0))),0),"")</f>
        <v/>
      </c>
      <c r="AK496" s="29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29" t="n">
        <v>414</v>
      </c>
      <c r="AM496" s="30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Brew Dr</t>
        </is>
      </c>
      <c r="B497" s="15" t="inlineStr">
        <is>
          <t>Brew Dr Kombucha | Superberry | single 414mL</t>
        </is>
      </c>
      <c r="C497" s="15" t="inlineStr">
        <is>
          <t>3) Functional beverage (still/sparkling)</t>
        </is>
      </c>
      <c r="D497" s="15" t="inlineStr">
        <is>
          <t>414 mL bottle</t>
        </is>
      </c>
      <c r="E497" s="29" t="n">
        <v>1</v>
      </c>
      <c r="F497" s="30" t="n"/>
      <c r="G497" s="31">
        <f>IF(AND(ISNUMBER($F497),ISNUMBER($E497),$E497&lt;&gt;0),$F497/$E497,"")</f>
        <v/>
      </c>
      <c r="H497" s="31">
        <f>IF(AND(ISNUMBER($F497),ISNUMBER($AL497),ISNUMBER($E497),($AL497*$E497)&lt;&gt;0),$F497/($AL497*$E497)*100,"")</f>
        <v/>
      </c>
      <c r="I497" s="32" t="n"/>
      <c r="J497" s="33" t="n"/>
      <c r="K497" s="31">
        <f>IF(AND(ISNUMBER($F497),ISNUMBER($J497)),$F497*(1-$J497),"")</f>
        <v/>
      </c>
      <c r="L497" s="32" t="n"/>
      <c r="M497" s="32" t="n"/>
      <c r="N497" s="31">
        <f>IF(ISNUMBER($F497),($F497-IF(ISNUMBER($AM497),$AM497,0))*(1-IF(ISNUMBER($J497),$J497,0)),"")</f>
        <v/>
      </c>
      <c r="O497" s="15" t="inlineStr">
        <is>
          <t>Superberry</t>
        </is>
      </c>
      <c r="P497" s="29" t="n">
        <v>15</v>
      </c>
      <c r="Q497" s="29" t="n">
        <v>10</v>
      </c>
      <c r="R497" s="15" t="inlineStr">
        <is>
          <t>Not listed</t>
        </is>
      </c>
      <c r="S497" s="29" t="n">
        <v>10</v>
      </c>
      <c r="T497" s="29" t="n">
        <v>50</v>
      </c>
      <c r="U497" s="15" t="inlineStr">
        <is>
          <t>Naturally fermented</t>
        </is>
      </c>
      <c r="V497" s="15" t="inlineStr">
        <is>
          <t>Organic raw kombucha, probiotics, gut health</t>
        </is>
      </c>
      <c r="W497" s="32" t="n"/>
      <c r="X497" s="32" t="n"/>
      <c r="Y497" s="32" t="n"/>
      <c r="Z497" s="32" t="n"/>
      <c r="AA497" s="15" t="inlineStr">
        <is>
          <t>Medium</t>
        </is>
      </c>
      <c r="AB497" s="15" t="inlineStr">
        <is>
          <t>Premium organic kombucha</t>
        </is>
      </c>
      <c r="AC497" s="15" t="inlineStr">
        <is>
          <t>Organic raw kombucha with botanicals</t>
        </is>
      </c>
      <c r="AD497" s="15" t="inlineStr">
        <is>
          <t>Organic raw kombucha taste.</t>
        </is>
      </c>
      <c r="AE497" s="32" t="n"/>
      <c r="AF497" s="34">
        <f>IF(AND(ISNUMBER($P497),ISNUMBER($AL497),$AL497&lt;&gt;0),ROUND($P497/$AL497*100,1),"")</f>
        <v/>
      </c>
      <c r="AG497" s="35">
        <f>IF(AND(ISNUMBER($S497),ISNUMBER($AL497),$AL497&lt;&gt;0),ROUND($S497/$AL497*100,2),"")</f>
        <v/>
      </c>
      <c r="AH497" s="34">
        <f>IF(AND(ISNUMBER($Q497),ISNUMBER($AL497),$AL497&lt;&gt;0),ROUND($Q497/$AL497*100,1),"")</f>
        <v/>
      </c>
      <c r="AI497" s="29">
        <f>IF(ISNUMBER($S497),IF($S497&lt;=1,"Yes","No"),"n/a")</f>
        <v/>
      </c>
      <c r="AJ497" s="29">
        <f>IF(ISNUMBER($S497),ROUND(MAX(0,MIN(100,100-$S497*2.5-IF(ISNUMBER($T497),$T497,0)*0.12+IF($S497&lt;=1,12,0))),0),"")</f>
        <v/>
      </c>
      <c r="AK497" s="29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29" t="n">
        <v>414</v>
      </c>
      <c r="AM497" s="30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Brew Dr</t>
        </is>
      </c>
      <c r="B498" s="15" t="inlineStr">
        <is>
          <t>Brew Dr Kombucha | Superberry | 8-pack 414mL</t>
        </is>
      </c>
      <c r="C498" s="15" t="inlineStr">
        <is>
          <t>3) Functional beverage (still/sparkling)</t>
        </is>
      </c>
      <c r="D498" s="15" t="inlineStr">
        <is>
          <t>414 mL bottle</t>
        </is>
      </c>
      <c r="E498" s="29" t="n">
        <v>8</v>
      </c>
      <c r="F498" s="30" t="n"/>
      <c r="G498" s="31">
        <f>IF(AND(ISNUMBER($F498),ISNUMBER($E498),$E498&lt;&gt;0),$F498/$E498,"")</f>
        <v/>
      </c>
      <c r="H498" s="31">
        <f>IF(AND(ISNUMBER($F498),ISNUMBER($AL498),ISNUMBER($E498),($AL498*$E498)&lt;&gt;0),$F498/($AL498*$E498)*100,"")</f>
        <v/>
      </c>
      <c r="I498" s="32" t="n"/>
      <c r="J498" s="33" t="n"/>
      <c r="K498" s="31">
        <f>IF(AND(ISNUMBER($F498),ISNUMBER($J498)),$F498*(1-$J498),"")</f>
        <v/>
      </c>
      <c r="L498" s="32" t="n"/>
      <c r="M498" s="32" t="n"/>
      <c r="N498" s="31">
        <f>IF(ISNUMBER($F498),($F498-IF(ISNUMBER($AM498),$AM498,0))*(1-IF(ISNUMBER($J498),$J498,0)),"")</f>
        <v/>
      </c>
      <c r="O498" s="15" t="inlineStr">
        <is>
          <t>Superberry</t>
        </is>
      </c>
      <c r="P498" s="29" t="n">
        <v>15</v>
      </c>
      <c r="Q498" s="29" t="n">
        <v>10</v>
      </c>
      <c r="R498" s="15" t="inlineStr">
        <is>
          <t>Not listed</t>
        </is>
      </c>
      <c r="S498" s="29" t="n">
        <v>10</v>
      </c>
      <c r="T498" s="29" t="n">
        <v>50</v>
      </c>
      <c r="U498" s="15" t="inlineStr">
        <is>
          <t>Naturally fermented</t>
        </is>
      </c>
      <c r="V498" s="15" t="inlineStr">
        <is>
          <t>Organic raw kombucha, probiotics, gut health</t>
        </is>
      </c>
      <c r="W498" s="32" t="n"/>
      <c r="X498" s="32" t="n"/>
      <c r="Y498" s="32" t="n"/>
      <c r="Z498" s="32" t="n"/>
      <c r="AA498" s="15" t="inlineStr">
        <is>
          <t>Medium</t>
        </is>
      </c>
      <c r="AB498" s="15" t="inlineStr">
        <is>
          <t>Premium organic kombucha</t>
        </is>
      </c>
      <c r="AC498" s="15" t="inlineStr">
        <is>
          <t>Organic raw kombucha with botanicals</t>
        </is>
      </c>
      <c r="AD498" s="15" t="inlineStr">
        <is>
          <t>Organic raw kombucha taste.</t>
        </is>
      </c>
      <c r="AE498" s="32" t="n"/>
      <c r="AF498" s="34">
        <f>IF(AND(ISNUMBER($P498),ISNUMBER($AL498),$AL498&lt;&gt;0),ROUND($P498/$AL498*100,1),"")</f>
        <v/>
      </c>
      <c r="AG498" s="35">
        <f>IF(AND(ISNUMBER($S498),ISNUMBER($AL498),$AL498&lt;&gt;0),ROUND($S498/$AL498*100,2),"")</f>
        <v/>
      </c>
      <c r="AH498" s="34">
        <f>IF(AND(ISNUMBER($Q498),ISNUMBER($AL498),$AL498&lt;&gt;0),ROUND($Q498/$AL498*100,1),"")</f>
        <v/>
      </c>
      <c r="AI498" s="29">
        <f>IF(ISNUMBER($S498),IF($S498&lt;=1,"Yes","No"),"n/a")</f>
        <v/>
      </c>
      <c r="AJ498" s="29">
        <f>IF(ISNUMBER($S498),ROUND(MAX(0,MIN(100,100-$S498*2.5-IF(ISNUMBER($T498),$T498,0)*0.12+IF($S498&lt;=1,12,0))),0),"")</f>
        <v/>
      </c>
      <c r="AK498" s="29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29" t="n">
        <v>414</v>
      </c>
      <c r="AM498" s="30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Brew Dr</t>
        </is>
      </c>
      <c r="B499" s="15" t="inlineStr">
        <is>
          <t>Brew Dr Kombucha | Superberry | 12-pack 414mL</t>
        </is>
      </c>
      <c r="C499" s="15" t="inlineStr">
        <is>
          <t>3) Functional beverage (still/sparkling)</t>
        </is>
      </c>
      <c r="D499" s="15" t="inlineStr">
        <is>
          <t>414 mL bottle</t>
        </is>
      </c>
      <c r="E499" s="29" t="n">
        <v>12</v>
      </c>
      <c r="F499" s="30" t="n"/>
      <c r="G499" s="31">
        <f>IF(AND(ISNUMBER($F499),ISNUMBER($E499),$E499&lt;&gt;0),$F499/$E499,"")</f>
        <v/>
      </c>
      <c r="H499" s="31">
        <f>IF(AND(ISNUMBER($F499),ISNUMBER($AL499),ISNUMBER($E499),($AL499*$E499)&lt;&gt;0),$F499/($AL499*$E499)*100,"")</f>
        <v/>
      </c>
      <c r="I499" s="32" t="n"/>
      <c r="J499" s="33" t="n"/>
      <c r="K499" s="31">
        <f>IF(AND(ISNUMBER($F499),ISNUMBER($J499)),$F499*(1-$J499),"")</f>
        <v/>
      </c>
      <c r="L499" s="32" t="n"/>
      <c r="M499" s="32" t="n"/>
      <c r="N499" s="31">
        <f>IF(ISNUMBER($F499),($F499-IF(ISNUMBER($AM499),$AM499,0))*(1-IF(ISNUMBER($J499),$J499,0)),"")</f>
        <v/>
      </c>
      <c r="O499" s="15" t="inlineStr">
        <is>
          <t>Superberry</t>
        </is>
      </c>
      <c r="P499" s="29" t="n">
        <v>15</v>
      </c>
      <c r="Q499" s="29" t="n">
        <v>10</v>
      </c>
      <c r="R499" s="15" t="inlineStr">
        <is>
          <t>Not listed</t>
        </is>
      </c>
      <c r="S499" s="29" t="n">
        <v>10</v>
      </c>
      <c r="T499" s="29" t="n">
        <v>50</v>
      </c>
      <c r="U499" s="15" t="inlineStr">
        <is>
          <t>Naturally fermented</t>
        </is>
      </c>
      <c r="V499" s="15" t="inlineStr">
        <is>
          <t>Organic raw kombucha, probiotics, gut health</t>
        </is>
      </c>
      <c r="W499" s="32" t="n"/>
      <c r="X499" s="32" t="n"/>
      <c r="Y499" s="32" t="n"/>
      <c r="Z499" s="32" t="n"/>
      <c r="AA499" s="15" t="inlineStr">
        <is>
          <t>Medium</t>
        </is>
      </c>
      <c r="AB499" s="15" t="inlineStr">
        <is>
          <t>Premium organic kombucha</t>
        </is>
      </c>
      <c r="AC499" s="15" t="inlineStr">
        <is>
          <t>Organic raw kombucha with botanicals</t>
        </is>
      </c>
      <c r="AD499" s="15" t="inlineStr">
        <is>
          <t>Organic raw kombucha taste.</t>
        </is>
      </c>
      <c r="AE499" s="32" t="n"/>
      <c r="AF499" s="34">
        <f>IF(AND(ISNUMBER($P499),ISNUMBER($AL499),$AL499&lt;&gt;0),ROUND($P499/$AL499*100,1),"")</f>
        <v/>
      </c>
      <c r="AG499" s="35">
        <f>IF(AND(ISNUMBER($S499),ISNUMBER($AL499),$AL499&lt;&gt;0),ROUND($S499/$AL499*100,2),"")</f>
        <v/>
      </c>
      <c r="AH499" s="34">
        <f>IF(AND(ISNUMBER($Q499),ISNUMBER($AL499),$AL499&lt;&gt;0),ROUND($Q499/$AL499*100,1),"")</f>
        <v/>
      </c>
      <c r="AI499" s="29">
        <f>IF(ISNUMBER($S499),IF($S499&lt;=1,"Yes","No"),"n/a")</f>
        <v/>
      </c>
      <c r="AJ499" s="29">
        <f>IF(ISNUMBER($S499),ROUND(MAX(0,MIN(100,100-$S499*2.5-IF(ISNUMBER($T499),$T499,0)*0.12+IF($S499&lt;=1,12,0))),0),"")</f>
        <v/>
      </c>
      <c r="AK499" s="29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29" t="n">
        <v>414</v>
      </c>
      <c r="AM499" s="30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Brew Dr</t>
        </is>
      </c>
      <c r="B500" s="15" t="inlineStr">
        <is>
          <t>Brew Dr Kombucha | Superberry | 18-pack 414mL</t>
        </is>
      </c>
      <c r="C500" s="15" t="inlineStr">
        <is>
          <t>3) Functional beverage (still/sparkling)</t>
        </is>
      </c>
      <c r="D500" s="15" t="inlineStr">
        <is>
          <t>414 mL bottle</t>
        </is>
      </c>
      <c r="E500" s="29" t="n">
        <v>18</v>
      </c>
      <c r="F500" s="30" t="n"/>
      <c r="G500" s="31">
        <f>IF(AND(ISNUMBER($F500),ISNUMBER($E500),$E500&lt;&gt;0),$F500/$E500,"")</f>
        <v/>
      </c>
      <c r="H500" s="31">
        <f>IF(AND(ISNUMBER($F500),ISNUMBER($AL500),ISNUMBER($E500),($AL500*$E500)&lt;&gt;0),$F500/($AL500*$E500)*100,"")</f>
        <v/>
      </c>
      <c r="I500" s="32" t="n"/>
      <c r="J500" s="33" t="n"/>
      <c r="K500" s="31">
        <f>IF(AND(ISNUMBER($F500),ISNUMBER($J500)),$F500*(1-$J500),"")</f>
        <v/>
      </c>
      <c r="L500" s="32" t="n"/>
      <c r="M500" s="32" t="n"/>
      <c r="N500" s="31">
        <f>IF(ISNUMBER($F500),($F500-IF(ISNUMBER($AM500),$AM500,0))*(1-IF(ISNUMBER($J500),$J500,0)),"")</f>
        <v/>
      </c>
      <c r="O500" s="15" t="inlineStr">
        <is>
          <t>Superberry</t>
        </is>
      </c>
      <c r="P500" s="29" t="n">
        <v>15</v>
      </c>
      <c r="Q500" s="29" t="n">
        <v>10</v>
      </c>
      <c r="R500" s="15" t="inlineStr">
        <is>
          <t>Not listed</t>
        </is>
      </c>
      <c r="S500" s="29" t="n">
        <v>10</v>
      </c>
      <c r="T500" s="29" t="n">
        <v>50</v>
      </c>
      <c r="U500" s="15" t="inlineStr">
        <is>
          <t>Naturally fermented</t>
        </is>
      </c>
      <c r="V500" s="15" t="inlineStr">
        <is>
          <t>Organic raw kombucha, probiotics, gut health</t>
        </is>
      </c>
      <c r="W500" s="32" t="n"/>
      <c r="X500" s="32" t="n"/>
      <c r="Y500" s="32" t="n"/>
      <c r="Z500" s="32" t="n"/>
      <c r="AA500" s="15" t="inlineStr">
        <is>
          <t>Medium</t>
        </is>
      </c>
      <c r="AB500" s="15" t="inlineStr">
        <is>
          <t>Premium organic kombucha</t>
        </is>
      </c>
      <c r="AC500" s="15" t="inlineStr">
        <is>
          <t>Organic raw kombucha with botanicals</t>
        </is>
      </c>
      <c r="AD500" s="15" t="inlineStr">
        <is>
          <t>Organic raw kombucha taste.</t>
        </is>
      </c>
      <c r="AE500" s="32" t="n"/>
      <c r="AF500" s="34">
        <f>IF(AND(ISNUMBER($P500),ISNUMBER($AL500),$AL500&lt;&gt;0),ROUND($P500/$AL500*100,1),"")</f>
        <v/>
      </c>
      <c r="AG500" s="35">
        <f>IF(AND(ISNUMBER($S500),ISNUMBER($AL500),$AL500&lt;&gt;0),ROUND($S500/$AL500*100,2),"")</f>
        <v/>
      </c>
      <c r="AH500" s="34">
        <f>IF(AND(ISNUMBER($Q500),ISNUMBER($AL500),$AL500&lt;&gt;0),ROUND($Q500/$AL500*100,1),"")</f>
        <v/>
      </c>
      <c r="AI500" s="29">
        <f>IF(ISNUMBER($S500),IF($S500&lt;=1,"Yes","No"),"n/a")</f>
        <v/>
      </c>
      <c r="AJ500" s="29">
        <f>IF(ISNUMBER($S500),ROUND(MAX(0,MIN(100,100-$S500*2.5-IF(ISNUMBER($T500),$T500,0)*0.12+IF($S500&lt;=1,12,0))),0),"")</f>
        <v/>
      </c>
      <c r="AK500" s="29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29" t="n">
        <v>414</v>
      </c>
      <c r="AM500" s="30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Brew Dr</t>
        </is>
      </c>
      <c r="B501" s="15" t="inlineStr">
        <is>
          <t>Brew Dr Kombucha | Superberry | 24-pack 414mL</t>
        </is>
      </c>
      <c r="C501" s="15" t="inlineStr">
        <is>
          <t>3) Functional beverage (still/sparkling)</t>
        </is>
      </c>
      <c r="D501" s="15" t="inlineStr">
        <is>
          <t>414 mL bottle</t>
        </is>
      </c>
      <c r="E501" s="29" t="n">
        <v>24</v>
      </c>
      <c r="F501" s="30" t="n"/>
      <c r="G501" s="31">
        <f>IF(AND(ISNUMBER($F501),ISNUMBER($E501),$E501&lt;&gt;0),$F501/$E501,"")</f>
        <v/>
      </c>
      <c r="H501" s="31">
        <f>IF(AND(ISNUMBER($F501),ISNUMBER($AL501),ISNUMBER($E501),($AL501*$E501)&lt;&gt;0),$F501/($AL501*$E501)*100,"")</f>
        <v/>
      </c>
      <c r="I501" s="32" t="n"/>
      <c r="J501" s="33" t="n"/>
      <c r="K501" s="31">
        <f>IF(AND(ISNUMBER($F501),ISNUMBER($J501)),$F501*(1-$J501),"")</f>
        <v/>
      </c>
      <c r="L501" s="32" t="n"/>
      <c r="M501" s="32" t="n"/>
      <c r="N501" s="31">
        <f>IF(ISNUMBER($F501),($F501-IF(ISNUMBER($AM501),$AM501,0))*(1-IF(ISNUMBER($J501),$J501,0)),"")</f>
        <v/>
      </c>
      <c r="O501" s="15" t="inlineStr">
        <is>
          <t>Superberry</t>
        </is>
      </c>
      <c r="P501" s="29" t="n">
        <v>15</v>
      </c>
      <c r="Q501" s="29" t="n">
        <v>10</v>
      </c>
      <c r="R501" s="15" t="inlineStr">
        <is>
          <t>Not listed</t>
        </is>
      </c>
      <c r="S501" s="29" t="n">
        <v>10</v>
      </c>
      <c r="T501" s="29" t="n">
        <v>50</v>
      </c>
      <c r="U501" s="15" t="inlineStr">
        <is>
          <t>Naturally fermented</t>
        </is>
      </c>
      <c r="V501" s="15" t="inlineStr">
        <is>
          <t>Organic raw kombucha, probiotics, gut health</t>
        </is>
      </c>
      <c r="W501" s="32" t="n"/>
      <c r="X501" s="32" t="n"/>
      <c r="Y501" s="32" t="n"/>
      <c r="Z501" s="32" t="n"/>
      <c r="AA501" s="15" t="inlineStr">
        <is>
          <t>Medium</t>
        </is>
      </c>
      <c r="AB501" s="15" t="inlineStr">
        <is>
          <t>Premium organic kombucha</t>
        </is>
      </c>
      <c r="AC501" s="15" t="inlineStr">
        <is>
          <t>Organic raw kombucha with botanicals</t>
        </is>
      </c>
      <c r="AD501" s="15" t="inlineStr">
        <is>
          <t>Organic raw kombucha taste.</t>
        </is>
      </c>
      <c r="AE501" s="32" t="n"/>
      <c r="AF501" s="34">
        <f>IF(AND(ISNUMBER($P501),ISNUMBER($AL501),$AL501&lt;&gt;0),ROUND($P501/$AL501*100,1),"")</f>
        <v/>
      </c>
      <c r="AG501" s="35">
        <f>IF(AND(ISNUMBER($S501),ISNUMBER($AL501),$AL501&lt;&gt;0),ROUND($S501/$AL501*100,2),"")</f>
        <v/>
      </c>
      <c r="AH501" s="34">
        <f>IF(AND(ISNUMBER($Q501),ISNUMBER($AL501),$AL501&lt;&gt;0),ROUND($Q501/$AL501*100,1),"")</f>
        <v/>
      </c>
      <c r="AI501" s="29">
        <f>IF(ISNUMBER($S501),IF($S501&lt;=1,"Yes","No"),"n/a")</f>
        <v/>
      </c>
      <c r="AJ501" s="29">
        <f>IF(ISNUMBER($S501),ROUND(MAX(0,MIN(100,100-$S501*2.5-IF(ISNUMBER($T501),$T501,0)*0.12+IF($S501&lt;=1,12,0))),0),"")</f>
        <v/>
      </c>
      <c r="AK501" s="29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29" t="n">
        <v>414</v>
      </c>
      <c r="AM501" s="30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Brew Dr</t>
        </is>
      </c>
      <c r="B502" s="15" t="inlineStr">
        <is>
          <t>Brew Dr Kombucha | Island Mango | single 414mL</t>
        </is>
      </c>
      <c r="C502" s="15" t="inlineStr">
        <is>
          <t>3) Functional beverage (still/sparkling)</t>
        </is>
      </c>
      <c r="D502" s="15" t="inlineStr">
        <is>
          <t>414 mL bottle</t>
        </is>
      </c>
      <c r="E502" s="29" t="n">
        <v>1</v>
      </c>
      <c r="F502" s="30" t="n"/>
      <c r="G502" s="31">
        <f>IF(AND(ISNUMBER($F502),ISNUMBER($E502),$E502&lt;&gt;0),$F502/$E502,"")</f>
        <v/>
      </c>
      <c r="H502" s="31">
        <f>IF(AND(ISNUMBER($F502),ISNUMBER($AL502),ISNUMBER($E502),($AL502*$E502)&lt;&gt;0),$F502/($AL502*$E502)*100,"")</f>
        <v/>
      </c>
      <c r="I502" s="32" t="n"/>
      <c r="J502" s="33" t="n"/>
      <c r="K502" s="31">
        <f>IF(AND(ISNUMBER($F502),ISNUMBER($J502)),$F502*(1-$J502),"")</f>
        <v/>
      </c>
      <c r="L502" s="32" t="n"/>
      <c r="M502" s="32" t="n"/>
      <c r="N502" s="31">
        <f>IF(ISNUMBER($F502),($F502-IF(ISNUMBER($AM502),$AM502,0))*(1-IF(ISNUMBER($J502),$J502,0)),"")</f>
        <v/>
      </c>
      <c r="O502" s="15" t="inlineStr">
        <is>
          <t>Island Mango</t>
        </is>
      </c>
      <c r="P502" s="29" t="n">
        <v>15</v>
      </c>
      <c r="Q502" s="29" t="n">
        <v>10</v>
      </c>
      <c r="R502" s="15" t="inlineStr">
        <is>
          <t>Not listed</t>
        </is>
      </c>
      <c r="S502" s="29" t="n">
        <v>10</v>
      </c>
      <c r="T502" s="29" t="n">
        <v>50</v>
      </c>
      <c r="U502" s="15" t="inlineStr">
        <is>
          <t>Naturally fermented</t>
        </is>
      </c>
      <c r="V502" s="15" t="inlineStr">
        <is>
          <t>Organic raw kombucha, probiotics, gut health</t>
        </is>
      </c>
      <c r="W502" s="32" t="n"/>
      <c r="X502" s="32" t="n"/>
      <c r="Y502" s="32" t="n"/>
      <c r="Z502" s="32" t="n"/>
      <c r="AA502" s="15" t="inlineStr">
        <is>
          <t>Medium</t>
        </is>
      </c>
      <c r="AB502" s="15" t="inlineStr">
        <is>
          <t>Premium organic kombucha</t>
        </is>
      </c>
      <c r="AC502" s="15" t="inlineStr">
        <is>
          <t>Organic raw kombucha with botanicals</t>
        </is>
      </c>
      <c r="AD502" s="15" t="inlineStr">
        <is>
          <t>Organic raw kombucha taste.</t>
        </is>
      </c>
      <c r="AE502" s="32" t="n"/>
      <c r="AF502" s="34">
        <f>IF(AND(ISNUMBER($P502),ISNUMBER($AL502),$AL502&lt;&gt;0),ROUND($P502/$AL502*100,1),"")</f>
        <v/>
      </c>
      <c r="AG502" s="35">
        <f>IF(AND(ISNUMBER($S502),ISNUMBER($AL502),$AL502&lt;&gt;0),ROUND($S502/$AL502*100,2),"")</f>
        <v/>
      </c>
      <c r="AH502" s="34">
        <f>IF(AND(ISNUMBER($Q502),ISNUMBER($AL502),$AL502&lt;&gt;0),ROUND($Q502/$AL502*100,1),"")</f>
        <v/>
      </c>
      <c r="AI502" s="29">
        <f>IF(ISNUMBER($S502),IF($S502&lt;=1,"Yes","No"),"n/a")</f>
        <v/>
      </c>
      <c r="AJ502" s="29">
        <f>IF(ISNUMBER($S502),ROUND(MAX(0,MIN(100,100-$S502*2.5-IF(ISNUMBER($T502),$T502,0)*0.12+IF($S502&lt;=1,12,0))),0),"")</f>
        <v/>
      </c>
      <c r="AK502" s="29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29" t="n">
        <v>414</v>
      </c>
      <c r="AM502" s="30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Brew Dr</t>
        </is>
      </c>
      <c r="B503" s="15" t="inlineStr">
        <is>
          <t>Brew Dr Kombucha | Island Mango | 8-pack 414mL</t>
        </is>
      </c>
      <c r="C503" s="15" t="inlineStr">
        <is>
          <t>3) Functional beverage (still/sparkling)</t>
        </is>
      </c>
      <c r="D503" s="15" t="inlineStr">
        <is>
          <t>414 mL bottle</t>
        </is>
      </c>
      <c r="E503" s="29" t="n">
        <v>8</v>
      </c>
      <c r="F503" s="30" t="n"/>
      <c r="G503" s="31">
        <f>IF(AND(ISNUMBER($F503),ISNUMBER($E503),$E503&lt;&gt;0),$F503/$E503,"")</f>
        <v/>
      </c>
      <c r="H503" s="31">
        <f>IF(AND(ISNUMBER($F503),ISNUMBER($AL503),ISNUMBER($E503),($AL503*$E503)&lt;&gt;0),$F503/($AL503*$E503)*100,"")</f>
        <v/>
      </c>
      <c r="I503" s="32" t="n"/>
      <c r="J503" s="33" t="n"/>
      <c r="K503" s="31">
        <f>IF(AND(ISNUMBER($F503),ISNUMBER($J503)),$F503*(1-$J503),"")</f>
        <v/>
      </c>
      <c r="L503" s="32" t="n"/>
      <c r="M503" s="32" t="n"/>
      <c r="N503" s="31">
        <f>IF(ISNUMBER($F503),($F503-IF(ISNUMBER($AM503),$AM503,0))*(1-IF(ISNUMBER($J503),$J503,0)),"")</f>
        <v/>
      </c>
      <c r="O503" s="15" t="inlineStr">
        <is>
          <t>Island Mango</t>
        </is>
      </c>
      <c r="P503" s="29" t="n">
        <v>15</v>
      </c>
      <c r="Q503" s="29" t="n">
        <v>10</v>
      </c>
      <c r="R503" s="15" t="inlineStr">
        <is>
          <t>Not listed</t>
        </is>
      </c>
      <c r="S503" s="29" t="n">
        <v>10</v>
      </c>
      <c r="T503" s="29" t="n">
        <v>50</v>
      </c>
      <c r="U503" s="15" t="inlineStr">
        <is>
          <t>Naturally fermented</t>
        </is>
      </c>
      <c r="V503" s="15" t="inlineStr">
        <is>
          <t>Organic raw kombucha, probiotics, gut health</t>
        </is>
      </c>
      <c r="W503" s="32" t="n"/>
      <c r="X503" s="32" t="n"/>
      <c r="Y503" s="32" t="n"/>
      <c r="Z503" s="32" t="n"/>
      <c r="AA503" s="15" t="inlineStr">
        <is>
          <t>Medium</t>
        </is>
      </c>
      <c r="AB503" s="15" t="inlineStr">
        <is>
          <t>Premium organic kombucha</t>
        </is>
      </c>
      <c r="AC503" s="15" t="inlineStr">
        <is>
          <t>Organic raw kombucha with botanicals</t>
        </is>
      </c>
      <c r="AD503" s="15" t="inlineStr">
        <is>
          <t>Organic raw kombucha taste.</t>
        </is>
      </c>
      <c r="AE503" s="32" t="n"/>
      <c r="AF503" s="34">
        <f>IF(AND(ISNUMBER($P503),ISNUMBER($AL503),$AL503&lt;&gt;0),ROUND($P503/$AL503*100,1),"")</f>
        <v/>
      </c>
      <c r="AG503" s="35">
        <f>IF(AND(ISNUMBER($S503),ISNUMBER($AL503),$AL503&lt;&gt;0),ROUND($S503/$AL503*100,2),"")</f>
        <v/>
      </c>
      <c r="AH503" s="34">
        <f>IF(AND(ISNUMBER($Q503),ISNUMBER($AL503),$AL503&lt;&gt;0),ROUND($Q503/$AL503*100,1),"")</f>
        <v/>
      </c>
      <c r="AI503" s="29">
        <f>IF(ISNUMBER($S503),IF($S503&lt;=1,"Yes","No"),"n/a")</f>
        <v/>
      </c>
      <c r="AJ503" s="29">
        <f>IF(ISNUMBER($S503),ROUND(MAX(0,MIN(100,100-$S503*2.5-IF(ISNUMBER($T503),$T503,0)*0.12+IF($S503&lt;=1,12,0))),0),"")</f>
        <v/>
      </c>
      <c r="AK503" s="29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29" t="n">
        <v>414</v>
      </c>
      <c r="AM503" s="30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Brew Dr</t>
        </is>
      </c>
      <c r="B504" s="15" t="inlineStr">
        <is>
          <t>Brew Dr Kombucha | Island Mango | 12-pack 414mL</t>
        </is>
      </c>
      <c r="C504" s="15" t="inlineStr">
        <is>
          <t>3) Functional beverage (still/sparkling)</t>
        </is>
      </c>
      <c r="D504" s="15" t="inlineStr">
        <is>
          <t>414 mL bottle</t>
        </is>
      </c>
      <c r="E504" s="29" t="n">
        <v>12</v>
      </c>
      <c r="F504" s="30" t="n"/>
      <c r="G504" s="31">
        <f>IF(AND(ISNUMBER($F504),ISNUMBER($E504),$E504&lt;&gt;0),$F504/$E504,"")</f>
        <v/>
      </c>
      <c r="H504" s="31">
        <f>IF(AND(ISNUMBER($F504),ISNUMBER($AL504),ISNUMBER($E504),($AL504*$E504)&lt;&gt;0),$F504/($AL504*$E504)*100,"")</f>
        <v/>
      </c>
      <c r="I504" s="32" t="n"/>
      <c r="J504" s="33" t="n"/>
      <c r="K504" s="31">
        <f>IF(AND(ISNUMBER($F504),ISNUMBER($J504)),$F504*(1-$J504),"")</f>
        <v/>
      </c>
      <c r="L504" s="32" t="n"/>
      <c r="M504" s="32" t="n"/>
      <c r="N504" s="31">
        <f>IF(ISNUMBER($F504),($F504-IF(ISNUMBER($AM504),$AM504,0))*(1-IF(ISNUMBER($J504),$J504,0)),"")</f>
        <v/>
      </c>
      <c r="O504" s="15" t="inlineStr">
        <is>
          <t>Island Mango</t>
        </is>
      </c>
      <c r="P504" s="29" t="n">
        <v>15</v>
      </c>
      <c r="Q504" s="29" t="n">
        <v>10</v>
      </c>
      <c r="R504" s="15" t="inlineStr">
        <is>
          <t>Not listed</t>
        </is>
      </c>
      <c r="S504" s="29" t="n">
        <v>10</v>
      </c>
      <c r="T504" s="29" t="n">
        <v>50</v>
      </c>
      <c r="U504" s="15" t="inlineStr">
        <is>
          <t>Naturally fermented</t>
        </is>
      </c>
      <c r="V504" s="15" t="inlineStr">
        <is>
          <t>Organic raw kombucha, probiotics, gut health</t>
        </is>
      </c>
      <c r="W504" s="32" t="n"/>
      <c r="X504" s="32" t="n"/>
      <c r="Y504" s="32" t="n"/>
      <c r="Z504" s="32" t="n"/>
      <c r="AA504" s="15" t="inlineStr">
        <is>
          <t>Medium</t>
        </is>
      </c>
      <c r="AB504" s="15" t="inlineStr">
        <is>
          <t>Premium organic kombucha</t>
        </is>
      </c>
      <c r="AC504" s="15" t="inlineStr">
        <is>
          <t>Organic raw kombucha with botanicals</t>
        </is>
      </c>
      <c r="AD504" s="15" t="inlineStr">
        <is>
          <t>Organic raw kombucha taste.</t>
        </is>
      </c>
      <c r="AE504" s="32" t="n"/>
      <c r="AF504" s="34">
        <f>IF(AND(ISNUMBER($P504),ISNUMBER($AL504),$AL504&lt;&gt;0),ROUND($P504/$AL504*100,1),"")</f>
        <v/>
      </c>
      <c r="AG504" s="35">
        <f>IF(AND(ISNUMBER($S504),ISNUMBER($AL504),$AL504&lt;&gt;0),ROUND($S504/$AL504*100,2),"")</f>
        <v/>
      </c>
      <c r="AH504" s="34">
        <f>IF(AND(ISNUMBER($Q504),ISNUMBER($AL504),$AL504&lt;&gt;0),ROUND($Q504/$AL504*100,1),"")</f>
        <v/>
      </c>
      <c r="AI504" s="29">
        <f>IF(ISNUMBER($S504),IF($S504&lt;=1,"Yes","No"),"n/a")</f>
        <v/>
      </c>
      <c r="AJ504" s="29">
        <f>IF(ISNUMBER($S504),ROUND(MAX(0,MIN(100,100-$S504*2.5-IF(ISNUMBER($T504),$T504,0)*0.12+IF($S504&lt;=1,12,0))),0),"")</f>
        <v/>
      </c>
      <c r="AK504" s="29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29" t="n">
        <v>414</v>
      </c>
      <c r="AM504" s="30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Brew Dr</t>
        </is>
      </c>
      <c r="B505" s="15" t="inlineStr">
        <is>
          <t>Brew Dr Kombucha | Island Mango | 18-pack 414mL</t>
        </is>
      </c>
      <c r="C505" s="15" t="inlineStr">
        <is>
          <t>3) Functional beverage (still/sparkling)</t>
        </is>
      </c>
      <c r="D505" s="15" t="inlineStr">
        <is>
          <t>414 mL bottle</t>
        </is>
      </c>
      <c r="E505" s="29" t="n">
        <v>18</v>
      </c>
      <c r="F505" s="30" t="n"/>
      <c r="G505" s="31">
        <f>IF(AND(ISNUMBER($F505),ISNUMBER($E505),$E505&lt;&gt;0),$F505/$E505,"")</f>
        <v/>
      </c>
      <c r="H505" s="31">
        <f>IF(AND(ISNUMBER($F505),ISNUMBER($AL505),ISNUMBER($E505),($AL505*$E505)&lt;&gt;0),$F505/($AL505*$E505)*100,"")</f>
        <v/>
      </c>
      <c r="I505" s="32" t="n"/>
      <c r="J505" s="33" t="n"/>
      <c r="K505" s="31">
        <f>IF(AND(ISNUMBER($F505),ISNUMBER($J505)),$F505*(1-$J505),"")</f>
        <v/>
      </c>
      <c r="L505" s="32" t="n"/>
      <c r="M505" s="32" t="n"/>
      <c r="N505" s="31">
        <f>IF(ISNUMBER($F505),($F505-IF(ISNUMBER($AM505),$AM505,0))*(1-IF(ISNUMBER($J505),$J505,0)),"")</f>
        <v/>
      </c>
      <c r="O505" s="15" t="inlineStr">
        <is>
          <t>Island Mango</t>
        </is>
      </c>
      <c r="P505" s="29" t="n">
        <v>15</v>
      </c>
      <c r="Q505" s="29" t="n">
        <v>10</v>
      </c>
      <c r="R505" s="15" t="inlineStr">
        <is>
          <t>Not listed</t>
        </is>
      </c>
      <c r="S505" s="29" t="n">
        <v>10</v>
      </c>
      <c r="T505" s="29" t="n">
        <v>50</v>
      </c>
      <c r="U505" s="15" t="inlineStr">
        <is>
          <t>Naturally fermented</t>
        </is>
      </c>
      <c r="V505" s="15" t="inlineStr">
        <is>
          <t>Organic raw kombucha, probiotics, gut health</t>
        </is>
      </c>
      <c r="W505" s="32" t="n"/>
      <c r="X505" s="32" t="n"/>
      <c r="Y505" s="32" t="n"/>
      <c r="Z505" s="32" t="n"/>
      <c r="AA505" s="15" t="inlineStr">
        <is>
          <t>Medium</t>
        </is>
      </c>
      <c r="AB505" s="15" t="inlineStr">
        <is>
          <t>Premium organic kombucha</t>
        </is>
      </c>
      <c r="AC505" s="15" t="inlineStr">
        <is>
          <t>Organic raw kombucha with botanicals</t>
        </is>
      </c>
      <c r="AD505" s="15" t="inlineStr">
        <is>
          <t>Organic raw kombucha taste.</t>
        </is>
      </c>
      <c r="AE505" s="32" t="n"/>
      <c r="AF505" s="34">
        <f>IF(AND(ISNUMBER($P505),ISNUMBER($AL505),$AL505&lt;&gt;0),ROUND($P505/$AL505*100,1),"")</f>
        <v/>
      </c>
      <c r="AG505" s="35">
        <f>IF(AND(ISNUMBER($S505),ISNUMBER($AL505),$AL505&lt;&gt;0),ROUND($S505/$AL505*100,2),"")</f>
        <v/>
      </c>
      <c r="AH505" s="34">
        <f>IF(AND(ISNUMBER($Q505),ISNUMBER($AL505),$AL505&lt;&gt;0),ROUND($Q505/$AL505*100,1),"")</f>
        <v/>
      </c>
      <c r="AI505" s="29">
        <f>IF(ISNUMBER($S505),IF($S505&lt;=1,"Yes","No"),"n/a")</f>
        <v/>
      </c>
      <c r="AJ505" s="29">
        <f>IF(ISNUMBER($S505),ROUND(MAX(0,MIN(100,100-$S505*2.5-IF(ISNUMBER($T505),$T505,0)*0.12+IF($S505&lt;=1,12,0))),0),"")</f>
        <v/>
      </c>
      <c r="AK505" s="29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29" t="n">
        <v>414</v>
      </c>
      <c r="AM505" s="30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Brew Dr</t>
        </is>
      </c>
      <c r="B506" s="15" t="inlineStr">
        <is>
          <t>Brew Dr Kombucha | Island Mango | 24-pack 414mL</t>
        </is>
      </c>
      <c r="C506" s="15" t="inlineStr">
        <is>
          <t>3) Functional beverage (still/sparkling)</t>
        </is>
      </c>
      <c r="D506" s="15" t="inlineStr">
        <is>
          <t>414 mL bottle</t>
        </is>
      </c>
      <c r="E506" s="29" t="n">
        <v>24</v>
      </c>
      <c r="F506" s="30" t="n"/>
      <c r="G506" s="31">
        <f>IF(AND(ISNUMBER($F506),ISNUMBER($E506),$E506&lt;&gt;0),$F506/$E506,"")</f>
        <v/>
      </c>
      <c r="H506" s="31">
        <f>IF(AND(ISNUMBER($F506),ISNUMBER($AL506),ISNUMBER($E506),($AL506*$E506)&lt;&gt;0),$F506/($AL506*$E506)*100,"")</f>
        <v/>
      </c>
      <c r="I506" s="32" t="n"/>
      <c r="J506" s="33" t="n"/>
      <c r="K506" s="31">
        <f>IF(AND(ISNUMBER($F506),ISNUMBER($J506)),$F506*(1-$J506),"")</f>
        <v/>
      </c>
      <c r="L506" s="32" t="n"/>
      <c r="M506" s="32" t="n"/>
      <c r="N506" s="31">
        <f>IF(ISNUMBER($F506),($F506-IF(ISNUMBER($AM506),$AM506,0))*(1-IF(ISNUMBER($J506),$J506,0)),"")</f>
        <v/>
      </c>
      <c r="O506" s="15" t="inlineStr">
        <is>
          <t>Island Mango</t>
        </is>
      </c>
      <c r="P506" s="29" t="n">
        <v>15</v>
      </c>
      <c r="Q506" s="29" t="n">
        <v>10</v>
      </c>
      <c r="R506" s="15" t="inlineStr">
        <is>
          <t>Not listed</t>
        </is>
      </c>
      <c r="S506" s="29" t="n">
        <v>10</v>
      </c>
      <c r="T506" s="29" t="n">
        <v>50</v>
      </c>
      <c r="U506" s="15" t="inlineStr">
        <is>
          <t>Naturally fermented</t>
        </is>
      </c>
      <c r="V506" s="15" t="inlineStr">
        <is>
          <t>Organic raw kombucha, probiotics, gut health</t>
        </is>
      </c>
      <c r="W506" s="32" t="n"/>
      <c r="X506" s="32" t="n"/>
      <c r="Y506" s="32" t="n"/>
      <c r="Z506" s="32" t="n"/>
      <c r="AA506" s="15" t="inlineStr">
        <is>
          <t>Medium</t>
        </is>
      </c>
      <c r="AB506" s="15" t="inlineStr">
        <is>
          <t>Premium organic kombucha</t>
        </is>
      </c>
      <c r="AC506" s="15" t="inlineStr">
        <is>
          <t>Organic raw kombucha with botanicals</t>
        </is>
      </c>
      <c r="AD506" s="15" t="inlineStr">
        <is>
          <t>Organic raw kombucha taste.</t>
        </is>
      </c>
      <c r="AE506" s="32" t="n"/>
      <c r="AF506" s="34">
        <f>IF(AND(ISNUMBER($P506),ISNUMBER($AL506),$AL506&lt;&gt;0),ROUND($P506/$AL506*100,1),"")</f>
        <v/>
      </c>
      <c r="AG506" s="35">
        <f>IF(AND(ISNUMBER($S506),ISNUMBER($AL506),$AL506&lt;&gt;0),ROUND($S506/$AL506*100,2),"")</f>
        <v/>
      </c>
      <c r="AH506" s="34">
        <f>IF(AND(ISNUMBER($Q506),ISNUMBER($AL506),$AL506&lt;&gt;0),ROUND($Q506/$AL506*100,1),"")</f>
        <v/>
      </c>
      <c r="AI506" s="29">
        <f>IF(ISNUMBER($S506),IF($S506&lt;=1,"Yes","No"),"n/a")</f>
        <v/>
      </c>
      <c r="AJ506" s="29">
        <f>IF(ISNUMBER($S506),ROUND(MAX(0,MIN(100,100-$S506*2.5-IF(ISNUMBER($T506),$T506,0)*0.12+IF($S506&lt;=1,12,0))),0),"")</f>
        <v/>
      </c>
      <c r="AK506" s="29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29" t="n">
        <v>414</v>
      </c>
      <c r="AM506" s="30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Brew Dr</t>
        </is>
      </c>
      <c r="B507" s="15" t="inlineStr">
        <is>
          <t>Brew Dr Kombucha | Happiness | single 414mL</t>
        </is>
      </c>
      <c r="C507" s="15" t="inlineStr">
        <is>
          <t>3) Functional beverage (still/sparkling)</t>
        </is>
      </c>
      <c r="D507" s="15" t="inlineStr">
        <is>
          <t>414 mL bottle</t>
        </is>
      </c>
      <c r="E507" s="29" t="n">
        <v>1</v>
      </c>
      <c r="F507" s="30" t="n"/>
      <c r="G507" s="31">
        <f>IF(AND(ISNUMBER($F507),ISNUMBER($E507),$E507&lt;&gt;0),$F507/$E507,"")</f>
        <v/>
      </c>
      <c r="H507" s="31">
        <f>IF(AND(ISNUMBER($F507),ISNUMBER($AL507),ISNUMBER($E507),($AL507*$E507)&lt;&gt;0),$F507/($AL507*$E507)*100,"")</f>
        <v/>
      </c>
      <c r="I507" s="32" t="n"/>
      <c r="J507" s="33" t="n"/>
      <c r="K507" s="31">
        <f>IF(AND(ISNUMBER($F507),ISNUMBER($J507)),$F507*(1-$J507),"")</f>
        <v/>
      </c>
      <c r="L507" s="32" t="n"/>
      <c r="M507" s="32" t="n"/>
      <c r="N507" s="31">
        <f>IF(ISNUMBER($F507),($F507-IF(ISNUMBER($AM507),$AM507,0))*(1-IF(ISNUMBER($J507),$J507,0)),"")</f>
        <v/>
      </c>
      <c r="O507" s="15" t="inlineStr">
        <is>
          <t>Happiness</t>
        </is>
      </c>
      <c r="P507" s="29" t="n">
        <v>15</v>
      </c>
      <c r="Q507" s="29" t="n">
        <v>10</v>
      </c>
      <c r="R507" s="15" t="inlineStr">
        <is>
          <t>Not listed</t>
        </is>
      </c>
      <c r="S507" s="29" t="n">
        <v>10</v>
      </c>
      <c r="T507" s="29" t="n">
        <v>50</v>
      </c>
      <c r="U507" s="15" t="inlineStr">
        <is>
          <t>Naturally fermented</t>
        </is>
      </c>
      <c r="V507" s="15" t="inlineStr">
        <is>
          <t>Organic raw kombucha, probiotics, gut health</t>
        </is>
      </c>
      <c r="W507" s="32" t="n"/>
      <c r="X507" s="32" t="n"/>
      <c r="Y507" s="32" t="n"/>
      <c r="Z507" s="32" t="n"/>
      <c r="AA507" s="15" t="inlineStr">
        <is>
          <t>Medium</t>
        </is>
      </c>
      <c r="AB507" s="15" t="inlineStr">
        <is>
          <t>Premium organic kombucha</t>
        </is>
      </c>
      <c r="AC507" s="15" t="inlineStr">
        <is>
          <t>Organic raw kombucha with botanicals</t>
        </is>
      </c>
      <c r="AD507" s="15" t="inlineStr">
        <is>
          <t>Organic raw kombucha taste.</t>
        </is>
      </c>
      <c r="AE507" s="32" t="n"/>
      <c r="AF507" s="34">
        <f>IF(AND(ISNUMBER($P507),ISNUMBER($AL507),$AL507&lt;&gt;0),ROUND($P507/$AL507*100,1),"")</f>
        <v/>
      </c>
      <c r="AG507" s="35">
        <f>IF(AND(ISNUMBER($S507),ISNUMBER($AL507),$AL507&lt;&gt;0),ROUND($S507/$AL507*100,2),"")</f>
        <v/>
      </c>
      <c r="AH507" s="34">
        <f>IF(AND(ISNUMBER($Q507),ISNUMBER($AL507),$AL507&lt;&gt;0),ROUND($Q507/$AL507*100,1),"")</f>
        <v/>
      </c>
      <c r="AI507" s="29">
        <f>IF(ISNUMBER($S507),IF($S507&lt;=1,"Yes","No"),"n/a")</f>
        <v/>
      </c>
      <c r="AJ507" s="29">
        <f>IF(ISNUMBER($S507),ROUND(MAX(0,MIN(100,100-$S507*2.5-IF(ISNUMBER($T507),$T507,0)*0.12+IF($S507&lt;=1,12,0))),0),"")</f>
        <v/>
      </c>
      <c r="AK507" s="29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29" t="n">
        <v>414</v>
      </c>
      <c r="AM507" s="30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Brew Dr</t>
        </is>
      </c>
      <c r="B508" s="15" t="inlineStr">
        <is>
          <t>Brew Dr Kombucha | Happiness | 8-pack 414mL</t>
        </is>
      </c>
      <c r="C508" s="15" t="inlineStr">
        <is>
          <t>3) Functional beverage (still/sparkling)</t>
        </is>
      </c>
      <c r="D508" s="15" t="inlineStr">
        <is>
          <t>414 mL bottle</t>
        </is>
      </c>
      <c r="E508" s="29" t="n">
        <v>8</v>
      </c>
      <c r="F508" s="30" t="n"/>
      <c r="G508" s="31">
        <f>IF(AND(ISNUMBER($F508),ISNUMBER($E508),$E508&lt;&gt;0),$F508/$E508,"")</f>
        <v/>
      </c>
      <c r="H508" s="31">
        <f>IF(AND(ISNUMBER($F508),ISNUMBER($AL508),ISNUMBER($E508),($AL508*$E508)&lt;&gt;0),$F508/($AL508*$E508)*100,"")</f>
        <v/>
      </c>
      <c r="I508" s="32" t="n"/>
      <c r="J508" s="33" t="n"/>
      <c r="K508" s="31">
        <f>IF(AND(ISNUMBER($F508),ISNUMBER($J508)),$F508*(1-$J508),"")</f>
        <v/>
      </c>
      <c r="L508" s="32" t="n"/>
      <c r="M508" s="32" t="n"/>
      <c r="N508" s="31">
        <f>IF(ISNUMBER($F508),($F508-IF(ISNUMBER($AM508),$AM508,0))*(1-IF(ISNUMBER($J508),$J508,0)),"")</f>
        <v/>
      </c>
      <c r="O508" s="15" t="inlineStr">
        <is>
          <t>Happiness</t>
        </is>
      </c>
      <c r="P508" s="29" t="n">
        <v>15</v>
      </c>
      <c r="Q508" s="29" t="n">
        <v>10</v>
      </c>
      <c r="R508" s="15" t="inlineStr">
        <is>
          <t>Not listed</t>
        </is>
      </c>
      <c r="S508" s="29" t="n">
        <v>10</v>
      </c>
      <c r="T508" s="29" t="n">
        <v>50</v>
      </c>
      <c r="U508" s="15" t="inlineStr">
        <is>
          <t>Naturally fermented</t>
        </is>
      </c>
      <c r="V508" s="15" t="inlineStr">
        <is>
          <t>Organic raw kombucha, probiotics, gut health</t>
        </is>
      </c>
      <c r="W508" s="32" t="n"/>
      <c r="X508" s="32" t="n"/>
      <c r="Y508" s="32" t="n"/>
      <c r="Z508" s="32" t="n"/>
      <c r="AA508" s="15" t="inlineStr">
        <is>
          <t>Medium</t>
        </is>
      </c>
      <c r="AB508" s="15" t="inlineStr">
        <is>
          <t>Premium organic kombucha</t>
        </is>
      </c>
      <c r="AC508" s="15" t="inlineStr">
        <is>
          <t>Organic raw kombucha with botanicals</t>
        </is>
      </c>
      <c r="AD508" s="15" t="inlineStr">
        <is>
          <t>Organic raw kombucha taste.</t>
        </is>
      </c>
      <c r="AE508" s="32" t="n"/>
      <c r="AF508" s="34">
        <f>IF(AND(ISNUMBER($P508),ISNUMBER($AL508),$AL508&lt;&gt;0),ROUND($P508/$AL508*100,1),"")</f>
        <v/>
      </c>
      <c r="AG508" s="35">
        <f>IF(AND(ISNUMBER($S508),ISNUMBER($AL508),$AL508&lt;&gt;0),ROUND($S508/$AL508*100,2),"")</f>
        <v/>
      </c>
      <c r="AH508" s="34">
        <f>IF(AND(ISNUMBER($Q508),ISNUMBER($AL508),$AL508&lt;&gt;0),ROUND($Q508/$AL508*100,1),"")</f>
        <v/>
      </c>
      <c r="AI508" s="29">
        <f>IF(ISNUMBER($S508),IF($S508&lt;=1,"Yes","No"),"n/a")</f>
        <v/>
      </c>
      <c r="AJ508" s="29">
        <f>IF(ISNUMBER($S508),ROUND(MAX(0,MIN(100,100-$S508*2.5-IF(ISNUMBER($T508),$T508,0)*0.12+IF($S508&lt;=1,12,0))),0),"")</f>
        <v/>
      </c>
      <c r="AK508" s="29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29" t="n">
        <v>414</v>
      </c>
      <c r="AM508" s="30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Brew Dr</t>
        </is>
      </c>
      <c r="B509" s="15" t="inlineStr">
        <is>
          <t>Brew Dr Kombucha | Happiness | 12-pack 414mL</t>
        </is>
      </c>
      <c r="C509" s="15" t="inlineStr">
        <is>
          <t>3) Functional beverage (still/sparkling)</t>
        </is>
      </c>
      <c r="D509" s="15" t="inlineStr">
        <is>
          <t>414 mL bottle</t>
        </is>
      </c>
      <c r="E509" s="29" t="n">
        <v>12</v>
      </c>
      <c r="F509" s="30" t="n"/>
      <c r="G509" s="31">
        <f>IF(AND(ISNUMBER($F509),ISNUMBER($E509),$E509&lt;&gt;0),$F509/$E509,"")</f>
        <v/>
      </c>
      <c r="H509" s="31">
        <f>IF(AND(ISNUMBER($F509),ISNUMBER($AL509),ISNUMBER($E509),($AL509*$E509)&lt;&gt;0),$F509/($AL509*$E509)*100,"")</f>
        <v/>
      </c>
      <c r="I509" s="32" t="n"/>
      <c r="J509" s="33" t="n"/>
      <c r="K509" s="31">
        <f>IF(AND(ISNUMBER($F509),ISNUMBER($J509)),$F509*(1-$J509),"")</f>
        <v/>
      </c>
      <c r="L509" s="32" t="n"/>
      <c r="M509" s="32" t="n"/>
      <c r="N509" s="31">
        <f>IF(ISNUMBER($F509),($F509-IF(ISNUMBER($AM509),$AM509,0))*(1-IF(ISNUMBER($J509),$J509,0)),"")</f>
        <v/>
      </c>
      <c r="O509" s="15" t="inlineStr">
        <is>
          <t>Happiness</t>
        </is>
      </c>
      <c r="P509" s="29" t="n">
        <v>15</v>
      </c>
      <c r="Q509" s="29" t="n">
        <v>10</v>
      </c>
      <c r="R509" s="15" t="inlineStr">
        <is>
          <t>Not listed</t>
        </is>
      </c>
      <c r="S509" s="29" t="n">
        <v>10</v>
      </c>
      <c r="T509" s="29" t="n">
        <v>50</v>
      </c>
      <c r="U509" s="15" t="inlineStr">
        <is>
          <t>Naturally fermented</t>
        </is>
      </c>
      <c r="V509" s="15" t="inlineStr">
        <is>
          <t>Organic raw kombucha, probiotics, gut health</t>
        </is>
      </c>
      <c r="W509" s="32" t="n"/>
      <c r="X509" s="32" t="n"/>
      <c r="Y509" s="32" t="n"/>
      <c r="Z509" s="32" t="n"/>
      <c r="AA509" s="15" t="inlineStr">
        <is>
          <t>Medium</t>
        </is>
      </c>
      <c r="AB509" s="15" t="inlineStr">
        <is>
          <t>Premium organic kombucha</t>
        </is>
      </c>
      <c r="AC509" s="15" t="inlineStr">
        <is>
          <t>Organic raw kombucha with botanicals</t>
        </is>
      </c>
      <c r="AD509" s="15" t="inlineStr">
        <is>
          <t>Organic raw kombucha taste.</t>
        </is>
      </c>
      <c r="AE509" s="32" t="n"/>
      <c r="AF509" s="34">
        <f>IF(AND(ISNUMBER($P509),ISNUMBER($AL509),$AL509&lt;&gt;0),ROUND($P509/$AL509*100,1),"")</f>
        <v/>
      </c>
      <c r="AG509" s="35">
        <f>IF(AND(ISNUMBER($S509),ISNUMBER($AL509),$AL509&lt;&gt;0),ROUND($S509/$AL509*100,2),"")</f>
        <v/>
      </c>
      <c r="AH509" s="34">
        <f>IF(AND(ISNUMBER($Q509),ISNUMBER($AL509),$AL509&lt;&gt;0),ROUND($Q509/$AL509*100,1),"")</f>
        <v/>
      </c>
      <c r="AI509" s="29">
        <f>IF(ISNUMBER($S509),IF($S509&lt;=1,"Yes","No"),"n/a")</f>
        <v/>
      </c>
      <c r="AJ509" s="29">
        <f>IF(ISNUMBER($S509),ROUND(MAX(0,MIN(100,100-$S509*2.5-IF(ISNUMBER($T509),$T509,0)*0.12+IF($S509&lt;=1,12,0))),0),"")</f>
        <v/>
      </c>
      <c r="AK509" s="29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29" t="n">
        <v>414</v>
      </c>
      <c r="AM509" s="30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Brew Dr</t>
        </is>
      </c>
      <c r="B510" s="15" t="inlineStr">
        <is>
          <t>Brew Dr Kombucha | Happiness | 18-pack 414mL</t>
        </is>
      </c>
      <c r="C510" s="15" t="inlineStr">
        <is>
          <t>3) Functional beverage (still/sparkling)</t>
        </is>
      </c>
      <c r="D510" s="15" t="inlineStr">
        <is>
          <t>414 mL bottle</t>
        </is>
      </c>
      <c r="E510" s="29" t="n">
        <v>18</v>
      </c>
      <c r="F510" s="30" t="n"/>
      <c r="G510" s="31">
        <f>IF(AND(ISNUMBER($F510),ISNUMBER($E510),$E510&lt;&gt;0),$F510/$E510,"")</f>
        <v/>
      </c>
      <c r="H510" s="31">
        <f>IF(AND(ISNUMBER($F510),ISNUMBER($AL510),ISNUMBER($E510),($AL510*$E510)&lt;&gt;0),$F510/($AL510*$E510)*100,"")</f>
        <v/>
      </c>
      <c r="I510" s="32" t="n"/>
      <c r="J510" s="33" t="n"/>
      <c r="K510" s="31">
        <f>IF(AND(ISNUMBER($F510),ISNUMBER($J510)),$F510*(1-$J510),"")</f>
        <v/>
      </c>
      <c r="L510" s="32" t="n"/>
      <c r="M510" s="32" t="n"/>
      <c r="N510" s="31">
        <f>IF(ISNUMBER($F510),($F510-IF(ISNUMBER($AM510),$AM510,0))*(1-IF(ISNUMBER($J510),$J510,0)),"")</f>
        <v/>
      </c>
      <c r="O510" s="15" t="inlineStr">
        <is>
          <t>Happiness</t>
        </is>
      </c>
      <c r="P510" s="29" t="n">
        <v>15</v>
      </c>
      <c r="Q510" s="29" t="n">
        <v>10</v>
      </c>
      <c r="R510" s="15" t="inlineStr">
        <is>
          <t>Not listed</t>
        </is>
      </c>
      <c r="S510" s="29" t="n">
        <v>10</v>
      </c>
      <c r="T510" s="29" t="n">
        <v>50</v>
      </c>
      <c r="U510" s="15" t="inlineStr">
        <is>
          <t>Naturally fermented</t>
        </is>
      </c>
      <c r="V510" s="15" t="inlineStr">
        <is>
          <t>Organic raw kombucha, probiotics, gut health</t>
        </is>
      </c>
      <c r="W510" s="32" t="n"/>
      <c r="X510" s="32" t="n"/>
      <c r="Y510" s="32" t="n"/>
      <c r="Z510" s="32" t="n"/>
      <c r="AA510" s="15" t="inlineStr">
        <is>
          <t>Medium</t>
        </is>
      </c>
      <c r="AB510" s="15" t="inlineStr">
        <is>
          <t>Premium organic kombucha</t>
        </is>
      </c>
      <c r="AC510" s="15" t="inlineStr">
        <is>
          <t>Organic raw kombucha with botanicals</t>
        </is>
      </c>
      <c r="AD510" s="15" t="inlineStr">
        <is>
          <t>Organic raw kombucha taste.</t>
        </is>
      </c>
      <c r="AE510" s="32" t="n"/>
      <c r="AF510" s="34">
        <f>IF(AND(ISNUMBER($P510),ISNUMBER($AL510),$AL510&lt;&gt;0),ROUND($P510/$AL510*100,1),"")</f>
        <v/>
      </c>
      <c r="AG510" s="35">
        <f>IF(AND(ISNUMBER($S510),ISNUMBER($AL510),$AL510&lt;&gt;0),ROUND($S510/$AL510*100,2),"")</f>
        <v/>
      </c>
      <c r="AH510" s="34">
        <f>IF(AND(ISNUMBER($Q510),ISNUMBER($AL510),$AL510&lt;&gt;0),ROUND($Q510/$AL510*100,1),"")</f>
        <v/>
      </c>
      <c r="AI510" s="29">
        <f>IF(ISNUMBER($S510),IF($S510&lt;=1,"Yes","No"),"n/a")</f>
        <v/>
      </c>
      <c r="AJ510" s="29">
        <f>IF(ISNUMBER($S510),ROUND(MAX(0,MIN(100,100-$S510*2.5-IF(ISNUMBER($T510),$T510,0)*0.12+IF($S510&lt;=1,12,0))),0),"")</f>
        <v/>
      </c>
      <c r="AK510" s="29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29" t="n">
        <v>414</v>
      </c>
      <c r="AM510" s="30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Brew Dr</t>
        </is>
      </c>
      <c r="B511" s="15" t="inlineStr">
        <is>
          <t>Brew Dr Kombucha | Happiness | 24-pack 414mL</t>
        </is>
      </c>
      <c r="C511" s="15" t="inlineStr">
        <is>
          <t>3) Functional beverage (still/sparkling)</t>
        </is>
      </c>
      <c r="D511" s="15" t="inlineStr">
        <is>
          <t>414 mL bottle</t>
        </is>
      </c>
      <c r="E511" s="29" t="n">
        <v>24</v>
      </c>
      <c r="F511" s="30" t="n"/>
      <c r="G511" s="31">
        <f>IF(AND(ISNUMBER($F511),ISNUMBER($E511),$E511&lt;&gt;0),$F511/$E511,"")</f>
        <v/>
      </c>
      <c r="H511" s="31">
        <f>IF(AND(ISNUMBER($F511),ISNUMBER($AL511),ISNUMBER($E511),($AL511*$E511)&lt;&gt;0),$F511/($AL511*$E511)*100,"")</f>
        <v/>
      </c>
      <c r="I511" s="32" t="n"/>
      <c r="J511" s="33" t="n"/>
      <c r="K511" s="31">
        <f>IF(AND(ISNUMBER($F511),ISNUMBER($J511)),$F511*(1-$J511),"")</f>
        <v/>
      </c>
      <c r="L511" s="32" t="n"/>
      <c r="M511" s="32" t="n"/>
      <c r="N511" s="31">
        <f>IF(ISNUMBER($F511),($F511-IF(ISNUMBER($AM511),$AM511,0))*(1-IF(ISNUMBER($J511),$J511,0)),"")</f>
        <v/>
      </c>
      <c r="O511" s="15" t="inlineStr">
        <is>
          <t>Happiness</t>
        </is>
      </c>
      <c r="P511" s="29" t="n">
        <v>15</v>
      </c>
      <c r="Q511" s="29" t="n">
        <v>10</v>
      </c>
      <c r="R511" s="15" t="inlineStr">
        <is>
          <t>Not listed</t>
        </is>
      </c>
      <c r="S511" s="29" t="n">
        <v>10</v>
      </c>
      <c r="T511" s="29" t="n">
        <v>50</v>
      </c>
      <c r="U511" s="15" t="inlineStr">
        <is>
          <t>Naturally fermented</t>
        </is>
      </c>
      <c r="V511" s="15" t="inlineStr">
        <is>
          <t>Organic raw kombucha, probiotics, gut health</t>
        </is>
      </c>
      <c r="W511" s="32" t="n"/>
      <c r="X511" s="32" t="n"/>
      <c r="Y511" s="32" t="n"/>
      <c r="Z511" s="32" t="n"/>
      <c r="AA511" s="15" t="inlineStr">
        <is>
          <t>Medium</t>
        </is>
      </c>
      <c r="AB511" s="15" t="inlineStr">
        <is>
          <t>Premium organic kombucha</t>
        </is>
      </c>
      <c r="AC511" s="15" t="inlineStr">
        <is>
          <t>Organic raw kombucha with botanicals</t>
        </is>
      </c>
      <c r="AD511" s="15" t="inlineStr">
        <is>
          <t>Organic raw kombucha taste.</t>
        </is>
      </c>
      <c r="AE511" s="32" t="n"/>
      <c r="AF511" s="34">
        <f>IF(AND(ISNUMBER($P511),ISNUMBER($AL511),$AL511&lt;&gt;0),ROUND($P511/$AL511*100,1),"")</f>
        <v/>
      </c>
      <c r="AG511" s="35">
        <f>IF(AND(ISNUMBER($S511),ISNUMBER($AL511),$AL511&lt;&gt;0),ROUND($S511/$AL511*100,2),"")</f>
        <v/>
      </c>
      <c r="AH511" s="34">
        <f>IF(AND(ISNUMBER($Q511),ISNUMBER($AL511),$AL511&lt;&gt;0),ROUND($Q511/$AL511*100,1),"")</f>
        <v/>
      </c>
      <c r="AI511" s="29">
        <f>IF(ISNUMBER($S511),IF($S511&lt;=1,"Yes","No"),"n/a")</f>
        <v/>
      </c>
      <c r="AJ511" s="29">
        <f>IF(ISNUMBER($S511),ROUND(MAX(0,MIN(100,100-$S511*2.5-IF(ISNUMBER($T511),$T511,0)*0.12+IF($S511&lt;=1,12,0))),0),"")</f>
        <v/>
      </c>
      <c r="AK511" s="29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29" t="n">
        <v>414</v>
      </c>
      <c r="AM511" s="30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Brew Dr</t>
        </is>
      </c>
      <c r="B512" s="15" t="inlineStr">
        <is>
          <t>Brew Dr Kombucha | Ginger Turmeric | single 414mL</t>
        </is>
      </c>
      <c r="C512" s="15" t="inlineStr">
        <is>
          <t>3) Functional beverage (still/sparkling)</t>
        </is>
      </c>
      <c r="D512" s="15" t="inlineStr">
        <is>
          <t>414 mL bottle</t>
        </is>
      </c>
      <c r="E512" s="29" t="n">
        <v>1</v>
      </c>
      <c r="F512" s="30" t="n"/>
      <c r="G512" s="31">
        <f>IF(AND(ISNUMBER($F512),ISNUMBER($E512),$E512&lt;&gt;0),$F512/$E512,"")</f>
        <v/>
      </c>
      <c r="H512" s="31">
        <f>IF(AND(ISNUMBER($F512),ISNUMBER($AL512),ISNUMBER($E512),($AL512*$E512)&lt;&gt;0),$F512/($AL512*$E512)*100,"")</f>
        <v/>
      </c>
      <c r="I512" s="32" t="n"/>
      <c r="J512" s="33" t="n"/>
      <c r="K512" s="31">
        <f>IF(AND(ISNUMBER($F512),ISNUMBER($J512)),$F512*(1-$J512),"")</f>
        <v/>
      </c>
      <c r="L512" s="32" t="n"/>
      <c r="M512" s="32" t="n"/>
      <c r="N512" s="31">
        <f>IF(ISNUMBER($F512),($F512-IF(ISNUMBER($AM512),$AM512,0))*(1-IF(ISNUMBER($J512),$J512,0)),"")</f>
        <v/>
      </c>
      <c r="O512" s="15" t="inlineStr">
        <is>
          <t>Ginger Turmeric</t>
        </is>
      </c>
      <c r="P512" s="29" t="n">
        <v>15</v>
      </c>
      <c r="Q512" s="29" t="n">
        <v>10</v>
      </c>
      <c r="R512" s="15" t="inlineStr">
        <is>
          <t>Not listed</t>
        </is>
      </c>
      <c r="S512" s="29" t="n">
        <v>10</v>
      </c>
      <c r="T512" s="29" t="n">
        <v>50</v>
      </c>
      <c r="U512" s="15" t="inlineStr">
        <is>
          <t>Naturally fermented</t>
        </is>
      </c>
      <c r="V512" s="15" t="inlineStr">
        <is>
          <t>Organic raw kombucha, probiotics, gut health</t>
        </is>
      </c>
      <c r="W512" s="32" t="n"/>
      <c r="X512" s="32" t="n"/>
      <c r="Y512" s="32" t="n"/>
      <c r="Z512" s="32" t="n"/>
      <c r="AA512" s="15" t="inlineStr">
        <is>
          <t>Medium</t>
        </is>
      </c>
      <c r="AB512" s="15" t="inlineStr">
        <is>
          <t>Premium organic kombucha</t>
        </is>
      </c>
      <c r="AC512" s="15" t="inlineStr">
        <is>
          <t>Organic raw kombucha with botanicals</t>
        </is>
      </c>
      <c r="AD512" s="15" t="inlineStr">
        <is>
          <t>Organic raw kombucha taste.</t>
        </is>
      </c>
      <c r="AE512" s="32" t="n"/>
      <c r="AF512" s="34">
        <f>IF(AND(ISNUMBER($P512),ISNUMBER($AL512),$AL512&lt;&gt;0),ROUND($P512/$AL512*100,1),"")</f>
        <v/>
      </c>
      <c r="AG512" s="35">
        <f>IF(AND(ISNUMBER($S512),ISNUMBER($AL512),$AL512&lt;&gt;0),ROUND($S512/$AL512*100,2),"")</f>
        <v/>
      </c>
      <c r="AH512" s="34">
        <f>IF(AND(ISNUMBER($Q512),ISNUMBER($AL512),$AL512&lt;&gt;0),ROUND($Q512/$AL512*100,1),"")</f>
        <v/>
      </c>
      <c r="AI512" s="29">
        <f>IF(ISNUMBER($S512),IF($S512&lt;=1,"Yes","No"),"n/a")</f>
        <v/>
      </c>
      <c r="AJ512" s="29">
        <f>IF(ISNUMBER($S512),ROUND(MAX(0,MIN(100,100-$S512*2.5-IF(ISNUMBER($T512),$T512,0)*0.12+IF($S512&lt;=1,12,0))),0),"")</f>
        <v/>
      </c>
      <c r="AK512" s="29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29" t="n">
        <v>414</v>
      </c>
      <c r="AM512" s="30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Brew Dr</t>
        </is>
      </c>
      <c r="B513" s="15" t="inlineStr">
        <is>
          <t>Brew Dr Kombucha | Ginger Turmeric | 8-pack 414mL</t>
        </is>
      </c>
      <c r="C513" s="15" t="inlineStr">
        <is>
          <t>3) Functional beverage (still/sparkling)</t>
        </is>
      </c>
      <c r="D513" s="15" t="inlineStr">
        <is>
          <t>414 mL bottle</t>
        </is>
      </c>
      <c r="E513" s="29" t="n">
        <v>8</v>
      </c>
      <c r="F513" s="30" t="n"/>
      <c r="G513" s="31">
        <f>IF(AND(ISNUMBER($F513),ISNUMBER($E513),$E513&lt;&gt;0),$F513/$E513,"")</f>
        <v/>
      </c>
      <c r="H513" s="31">
        <f>IF(AND(ISNUMBER($F513),ISNUMBER($AL513),ISNUMBER($E513),($AL513*$E513)&lt;&gt;0),$F513/($AL513*$E513)*100,"")</f>
        <v/>
      </c>
      <c r="I513" s="32" t="n"/>
      <c r="J513" s="33" t="n"/>
      <c r="K513" s="31">
        <f>IF(AND(ISNUMBER($F513),ISNUMBER($J513)),$F513*(1-$J513),"")</f>
        <v/>
      </c>
      <c r="L513" s="32" t="n"/>
      <c r="M513" s="32" t="n"/>
      <c r="N513" s="31">
        <f>IF(ISNUMBER($F513),($F513-IF(ISNUMBER($AM513),$AM513,0))*(1-IF(ISNUMBER($J513),$J513,0)),"")</f>
        <v/>
      </c>
      <c r="O513" s="15" t="inlineStr">
        <is>
          <t>Ginger Turmeric</t>
        </is>
      </c>
      <c r="P513" s="29" t="n">
        <v>15</v>
      </c>
      <c r="Q513" s="29" t="n">
        <v>10</v>
      </c>
      <c r="R513" s="15" t="inlineStr">
        <is>
          <t>Not listed</t>
        </is>
      </c>
      <c r="S513" s="29" t="n">
        <v>10</v>
      </c>
      <c r="T513" s="29" t="n">
        <v>50</v>
      </c>
      <c r="U513" s="15" t="inlineStr">
        <is>
          <t>Naturally fermented</t>
        </is>
      </c>
      <c r="V513" s="15" t="inlineStr">
        <is>
          <t>Organic raw kombucha, probiotics, gut health</t>
        </is>
      </c>
      <c r="W513" s="32" t="n"/>
      <c r="X513" s="32" t="n"/>
      <c r="Y513" s="32" t="n"/>
      <c r="Z513" s="32" t="n"/>
      <c r="AA513" s="15" t="inlineStr">
        <is>
          <t>Medium</t>
        </is>
      </c>
      <c r="AB513" s="15" t="inlineStr">
        <is>
          <t>Premium organic kombucha</t>
        </is>
      </c>
      <c r="AC513" s="15" t="inlineStr">
        <is>
          <t>Organic raw kombucha with botanicals</t>
        </is>
      </c>
      <c r="AD513" s="15" t="inlineStr">
        <is>
          <t>Organic raw kombucha taste.</t>
        </is>
      </c>
      <c r="AE513" s="32" t="n"/>
      <c r="AF513" s="34">
        <f>IF(AND(ISNUMBER($P513),ISNUMBER($AL513),$AL513&lt;&gt;0),ROUND($P513/$AL513*100,1),"")</f>
        <v/>
      </c>
      <c r="AG513" s="35">
        <f>IF(AND(ISNUMBER($S513),ISNUMBER($AL513),$AL513&lt;&gt;0),ROUND($S513/$AL513*100,2),"")</f>
        <v/>
      </c>
      <c r="AH513" s="34">
        <f>IF(AND(ISNUMBER($Q513),ISNUMBER($AL513),$AL513&lt;&gt;0),ROUND($Q513/$AL513*100,1),"")</f>
        <v/>
      </c>
      <c r="AI513" s="29">
        <f>IF(ISNUMBER($S513),IF($S513&lt;=1,"Yes","No"),"n/a")</f>
        <v/>
      </c>
      <c r="AJ513" s="29">
        <f>IF(ISNUMBER($S513),ROUND(MAX(0,MIN(100,100-$S513*2.5-IF(ISNUMBER($T513),$T513,0)*0.12+IF($S513&lt;=1,12,0))),0),"")</f>
        <v/>
      </c>
      <c r="AK513" s="29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29" t="n">
        <v>414</v>
      </c>
      <c r="AM513" s="30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Brew Dr</t>
        </is>
      </c>
      <c r="B514" s="15" t="inlineStr">
        <is>
          <t>Brew Dr Kombucha | Ginger Turmeric | 12-pack 414mL</t>
        </is>
      </c>
      <c r="C514" s="15" t="inlineStr">
        <is>
          <t>3) Functional beverage (still/sparkling)</t>
        </is>
      </c>
      <c r="D514" s="15" t="inlineStr">
        <is>
          <t>414 mL bottle</t>
        </is>
      </c>
      <c r="E514" s="29" t="n">
        <v>12</v>
      </c>
      <c r="F514" s="30" t="n"/>
      <c r="G514" s="31">
        <f>IF(AND(ISNUMBER($F514),ISNUMBER($E514),$E514&lt;&gt;0),$F514/$E514,"")</f>
        <v/>
      </c>
      <c r="H514" s="31">
        <f>IF(AND(ISNUMBER($F514),ISNUMBER($AL514),ISNUMBER($E514),($AL514*$E514)&lt;&gt;0),$F514/($AL514*$E514)*100,"")</f>
        <v/>
      </c>
      <c r="I514" s="32" t="n"/>
      <c r="J514" s="33" t="n"/>
      <c r="K514" s="31">
        <f>IF(AND(ISNUMBER($F514),ISNUMBER($J514)),$F514*(1-$J514),"")</f>
        <v/>
      </c>
      <c r="L514" s="32" t="n"/>
      <c r="M514" s="32" t="n"/>
      <c r="N514" s="31">
        <f>IF(ISNUMBER($F514),($F514-IF(ISNUMBER($AM514),$AM514,0))*(1-IF(ISNUMBER($J514),$J514,0)),"")</f>
        <v/>
      </c>
      <c r="O514" s="15" t="inlineStr">
        <is>
          <t>Ginger Turmeric</t>
        </is>
      </c>
      <c r="P514" s="29" t="n">
        <v>15</v>
      </c>
      <c r="Q514" s="29" t="n">
        <v>10</v>
      </c>
      <c r="R514" s="15" t="inlineStr">
        <is>
          <t>Not listed</t>
        </is>
      </c>
      <c r="S514" s="29" t="n">
        <v>10</v>
      </c>
      <c r="T514" s="29" t="n">
        <v>50</v>
      </c>
      <c r="U514" s="15" t="inlineStr">
        <is>
          <t>Naturally fermented</t>
        </is>
      </c>
      <c r="V514" s="15" t="inlineStr">
        <is>
          <t>Organic raw kombucha, probiotics, gut health</t>
        </is>
      </c>
      <c r="W514" s="32" t="n"/>
      <c r="X514" s="32" t="n"/>
      <c r="Y514" s="32" t="n"/>
      <c r="Z514" s="32" t="n"/>
      <c r="AA514" s="15" t="inlineStr">
        <is>
          <t>Medium</t>
        </is>
      </c>
      <c r="AB514" s="15" t="inlineStr">
        <is>
          <t>Premium organic kombucha</t>
        </is>
      </c>
      <c r="AC514" s="15" t="inlineStr">
        <is>
          <t>Organic raw kombucha with botanicals</t>
        </is>
      </c>
      <c r="AD514" s="15" t="inlineStr">
        <is>
          <t>Organic raw kombucha taste.</t>
        </is>
      </c>
      <c r="AE514" s="32" t="n"/>
      <c r="AF514" s="34">
        <f>IF(AND(ISNUMBER($P514),ISNUMBER($AL514),$AL514&lt;&gt;0),ROUND($P514/$AL514*100,1),"")</f>
        <v/>
      </c>
      <c r="AG514" s="35">
        <f>IF(AND(ISNUMBER($S514),ISNUMBER($AL514),$AL514&lt;&gt;0),ROUND($S514/$AL514*100,2),"")</f>
        <v/>
      </c>
      <c r="AH514" s="34">
        <f>IF(AND(ISNUMBER($Q514),ISNUMBER($AL514),$AL514&lt;&gt;0),ROUND($Q514/$AL514*100,1),"")</f>
        <v/>
      </c>
      <c r="AI514" s="29">
        <f>IF(ISNUMBER($S514),IF($S514&lt;=1,"Yes","No"),"n/a")</f>
        <v/>
      </c>
      <c r="AJ514" s="29">
        <f>IF(ISNUMBER($S514),ROUND(MAX(0,MIN(100,100-$S514*2.5-IF(ISNUMBER($T514),$T514,0)*0.12+IF($S514&lt;=1,12,0))),0),"")</f>
        <v/>
      </c>
      <c r="AK514" s="29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29" t="n">
        <v>414</v>
      </c>
      <c r="AM514" s="30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Brew Dr</t>
        </is>
      </c>
      <c r="B515" s="15" t="inlineStr">
        <is>
          <t>Brew Dr Kombucha | Ginger Turmeric | 18-pack 414mL</t>
        </is>
      </c>
      <c r="C515" s="15" t="inlineStr">
        <is>
          <t>3) Functional beverage (still/sparkling)</t>
        </is>
      </c>
      <c r="D515" s="15" t="inlineStr">
        <is>
          <t>414 mL bottle</t>
        </is>
      </c>
      <c r="E515" s="29" t="n">
        <v>18</v>
      </c>
      <c r="F515" s="30" t="n"/>
      <c r="G515" s="31">
        <f>IF(AND(ISNUMBER($F515),ISNUMBER($E515),$E515&lt;&gt;0),$F515/$E515,"")</f>
        <v/>
      </c>
      <c r="H515" s="31">
        <f>IF(AND(ISNUMBER($F515),ISNUMBER($AL515),ISNUMBER($E515),($AL515*$E515)&lt;&gt;0),$F515/($AL515*$E515)*100,"")</f>
        <v/>
      </c>
      <c r="I515" s="32" t="n"/>
      <c r="J515" s="33" t="n"/>
      <c r="K515" s="31">
        <f>IF(AND(ISNUMBER($F515),ISNUMBER($J515)),$F515*(1-$J515),"")</f>
        <v/>
      </c>
      <c r="L515" s="32" t="n"/>
      <c r="M515" s="32" t="n"/>
      <c r="N515" s="31">
        <f>IF(ISNUMBER($F515),($F515-IF(ISNUMBER($AM515),$AM515,0))*(1-IF(ISNUMBER($J515),$J515,0)),"")</f>
        <v/>
      </c>
      <c r="O515" s="15" t="inlineStr">
        <is>
          <t>Ginger Turmeric</t>
        </is>
      </c>
      <c r="P515" s="29" t="n">
        <v>15</v>
      </c>
      <c r="Q515" s="29" t="n">
        <v>10</v>
      </c>
      <c r="R515" s="15" t="inlineStr">
        <is>
          <t>Not listed</t>
        </is>
      </c>
      <c r="S515" s="29" t="n">
        <v>10</v>
      </c>
      <c r="T515" s="29" t="n">
        <v>50</v>
      </c>
      <c r="U515" s="15" t="inlineStr">
        <is>
          <t>Naturally fermented</t>
        </is>
      </c>
      <c r="V515" s="15" t="inlineStr">
        <is>
          <t>Organic raw kombucha, probiotics, gut health</t>
        </is>
      </c>
      <c r="W515" s="32" t="n"/>
      <c r="X515" s="32" t="n"/>
      <c r="Y515" s="32" t="n"/>
      <c r="Z515" s="32" t="n"/>
      <c r="AA515" s="15" t="inlineStr">
        <is>
          <t>Medium</t>
        </is>
      </c>
      <c r="AB515" s="15" t="inlineStr">
        <is>
          <t>Premium organic kombucha</t>
        </is>
      </c>
      <c r="AC515" s="15" t="inlineStr">
        <is>
          <t>Organic raw kombucha with botanicals</t>
        </is>
      </c>
      <c r="AD515" s="15" t="inlineStr">
        <is>
          <t>Organic raw kombucha taste.</t>
        </is>
      </c>
      <c r="AE515" s="32" t="n"/>
      <c r="AF515" s="34">
        <f>IF(AND(ISNUMBER($P515),ISNUMBER($AL515),$AL515&lt;&gt;0),ROUND($P515/$AL515*100,1),"")</f>
        <v/>
      </c>
      <c r="AG515" s="35">
        <f>IF(AND(ISNUMBER($S515),ISNUMBER($AL515),$AL515&lt;&gt;0),ROUND($S515/$AL515*100,2),"")</f>
        <v/>
      </c>
      <c r="AH515" s="34">
        <f>IF(AND(ISNUMBER($Q515),ISNUMBER($AL515),$AL515&lt;&gt;0),ROUND($Q515/$AL515*100,1),"")</f>
        <v/>
      </c>
      <c r="AI515" s="29">
        <f>IF(ISNUMBER($S515),IF($S515&lt;=1,"Yes","No"),"n/a")</f>
        <v/>
      </c>
      <c r="AJ515" s="29">
        <f>IF(ISNUMBER($S515),ROUND(MAX(0,MIN(100,100-$S515*2.5-IF(ISNUMBER($T515),$T515,0)*0.12+IF($S515&lt;=1,12,0))),0),"")</f>
        <v/>
      </c>
      <c r="AK515" s="29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29" t="n">
        <v>414</v>
      </c>
      <c r="AM515" s="30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Brew Dr</t>
        </is>
      </c>
      <c r="B516" s="15" t="inlineStr">
        <is>
          <t>Brew Dr Kombucha | Ginger Turmeric | 24-pack 414mL</t>
        </is>
      </c>
      <c r="C516" s="15" t="inlineStr">
        <is>
          <t>3) Functional beverage (still/sparkling)</t>
        </is>
      </c>
      <c r="D516" s="15" t="inlineStr">
        <is>
          <t>414 mL bottle</t>
        </is>
      </c>
      <c r="E516" s="29" t="n">
        <v>24</v>
      </c>
      <c r="F516" s="30" t="n"/>
      <c r="G516" s="31">
        <f>IF(AND(ISNUMBER($F516),ISNUMBER($E516),$E516&lt;&gt;0),$F516/$E516,"")</f>
        <v/>
      </c>
      <c r="H516" s="31">
        <f>IF(AND(ISNUMBER($F516),ISNUMBER($AL516),ISNUMBER($E516),($AL516*$E516)&lt;&gt;0),$F516/($AL516*$E516)*100,"")</f>
        <v/>
      </c>
      <c r="I516" s="32" t="n"/>
      <c r="J516" s="33" t="n"/>
      <c r="K516" s="31">
        <f>IF(AND(ISNUMBER($F516),ISNUMBER($J516)),$F516*(1-$J516),"")</f>
        <v/>
      </c>
      <c r="L516" s="32" t="n"/>
      <c r="M516" s="32" t="n"/>
      <c r="N516" s="31">
        <f>IF(ISNUMBER($F516),($F516-IF(ISNUMBER($AM516),$AM516,0))*(1-IF(ISNUMBER($J516),$J516,0)),"")</f>
        <v/>
      </c>
      <c r="O516" s="15" t="inlineStr">
        <is>
          <t>Ginger Turmeric</t>
        </is>
      </c>
      <c r="P516" s="29" t="n">
        <v>15</v>
      </c>
      <c r="Q516" s="29" t="n">
        <v>10</v>
      </c>
      <c r="R516" s="15" t="inlineStr">
        <is>
          <t>Not listed</t>
        </is>
      </c>
      <c r="S516" s="29" t="n">
        <v>10</v>
      </c>
      <c r="T516" s="29" t="n">
        <v>50</v>
      </c>
      <c r="U516" s="15" t="inlineStr">
        <is>
          <t>Naturally fermented</t>
        </is>
      </c>
      <c r="V516" s="15" t="inlineStr">
        <is>
          <t>Organic raw kombucha, probiotics, gut health</t>
        </is>
      </c>
      <c r="W516" s="32" t="n"/>
      <c r="X516" s="32" t="n"/>
      <c r="Y516" s="32" t="n"/>
      <c r="Z516" s="32" t="n"/>
      <c r="AA516" s="15" t="inlineStr">
        <is>
          <t>Medium</t>
        </is>
      </c>
      <c r="AB516" s="15" t="inlineStr">
        <is>
          <t>Premium organic kombucha</t>
        </is>
      </c>
      <c r="AC516" s="15" t="inlineStr">
        <is>
          <t>Organic raw kombucha with botanicals</t>
        </is>
      </c>
      <c r="AD516" s="15" t="inlineStr">
        <is>
          <t>Organic raw kombucha taste.</t>
        </is>
      </c>
      <c r="AE516" s="32" t="n"/>
      <c r="AF516" s="34">
        <f>IF(AND(ISNUMBER($P516),ISNUMBER($AL516),$AL516&lt;&gt;0),ROUND($P516/$AL516*100,1),"")</f>
        <v/>
      </c>
      <c r="AG516" s="35">
        <f>IF(AND(ISNUMBER($S516),ISNUMBER($AL516),$AL516&lt;&gt;0),ROUND($S516/$AL516*100,2),"")</f>
        <v/>
      </c>
      <c r="AH516" s="34">
        <f>IF(AND(ISNUMBER($Q516),ISNUMBER($AL516),$AL516&lt;&gt;0),ROUND($Q516/$AL516*100,1),"")</f>
        <v/>
      </c>
      <c r="AI516" s="29">
        <f>IF(ISNUMBER($S516),IF($S516&lt;=1,"Yes","No"),"n/a")</f>
        <v/>
      </c>
      <c r="AJ516" s="29">
        <f>IF(ISNUMBER($S516),ROUND(MAX(0,MIN(100,100-$S516*2.5-IF(ISNUMBER($T516),$T516,0)*0.12+IF($S516&lt;=1,12,0))),0),"")</f>
        <v/>
      </c>
      <c r="AK516" s="29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29" t="n">
        <v>414</v>
      </c>
      <c r="AM516" s="30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Karma</t>
        </is>
      </c>
      <c r="B517" s="15" t="inlineStr">
        <is>
          <t>Karma Wellness Water | Berry Cherry | single 532mL</t>
        </is>
      </c>
      <c r="C517" s="15" t="inlineStr">
        <is>
          <t>3) Functional beverage (still/sparkling)</t>
        </is>
      </c>
      <c r="D517" s="15" t="inlineStr">
        <is>
          <t>532 mL bottle</t>
        </is>
      </c>
      <c r="E517" s="29" t="n">
        <v>1</v>
      </c>
      <c r="F517" s="30" t="n"/>
      <c r="G517" s="31">
        <f>IF(AND(ISNUMBER($F517),ISNUMBER($E517),$E517&lt;&gt;0),$F517/$E517,"")</f>
        <v/>
      </c>
      <c r="H517" s="31">
        <f>IF(AND(ISNUMBER($F517),ISNUMBER($AL517),ISNUMBER($E517),($AL517*$E517)&lt;&gt;0),$F517/($AL517*$E517)*100,"")</f>
        <v/>
      </c>
      <c r="I517" s="32" t="n"/>
      <c r="J517" s="33" t="n"/>
      <c r="K517" s="31">
        <f>IF(AND(ISNUMBER($F517),ISNUMBER($J517)),$F517*(1-$J517),"")</f>
        <v/>
      </c>
      <c r="L517" s="32" t="n"/>
      <c r="M517" s="32" t="n"/>
      <c r="N517" s="31">
        <f>IF(ISNUMBER($F517),($F517-IF(ISNUMBER($AM517),$AM517,0))*(1-IF(ISNUMBER($J517),$J517,0)),"")</f>
        <v/>
      </c>
      <c r="O517" s="15" t="inlineStr">
        <is>
          <t>Berry Cherry</t>
        </is>
      </c>
      <c r="P517" s="29" t="n">
        <v>0</v>
      </c>
      <c r="Q517" s="29" t="n">
        <v>10</v>
      </c>
      <c r="R517" s="15" t="inlineStr">
        <is>
          <t>Not listed</t>
        </is>
      </c>
      <c r="S517" s="29" t="n">
        <v>10</v>
      </c>
      <c r="T517" s="29" t="n">
        <v>40</v>
      </c>
      <c r="U517" s="15" t="inlineStr">
        <is>
          <t>Cane sugar + stevia</t>
        </is>
      </c>
      <c r="V517" s="15" t="inlineStr">
        <is>
          <t>Push-cap fresh vitamins, antioxidants, function-by-flavour</t>
        </is>
      </c>
      <c r="W517" s="32" t="n"/>
      <c r="X517" s="32" t="n"/>
      <c r="Y517" s="32" t="n"/>
      <c r="Z517" s="32" t="n"/>
      <c r="AA517" s="15" t="inlineStr">
        <is>
          <t>Low</t>
        </is>
      </c>
      <c r="AB517" s="15" t="inlineStr">
        <is>
          <t>Niche push-cap vitamin water</t>
        </is>
      </c>
      <c r="AC517" s="15" t="inlineStr">
        <is>
          <t>Fresh-mixed vitamins via push cap</t>
        </is>
      </c>
      <c r="AD517" s="15" t="inlineStr">
        <is>
          <t>Vitamins mixed fresh at opening.</t>
        </is>
      </c>
      <c r="AE517" s="32" t="n"/>
      <c r="AF517" s="34">
        <f>IF(AND(ISNUMBER($P517),ISNUMBER($AL517),$AL517&lt;&gt;0),ROUND($P517/$AL517*100,1),"")</f>
        <v/>
      </c>
      <c r="AG517" s="35">
        <f>IF(AND(ISNUMBER($S517),ISNUMBER($AL517),$AL517&lt;&gt;0),ROUND($S517/$AL517*100,2),"")</f>
        <v/>
      </c>
      <c r="AH517" s="34">
        <f>IF(AND(ISNUMBER($Q517),ISNUMBER($AL517),$AL517&lt;&gt;0),ROUND($Q517/$AL517*100,1),"")</f>
        <v/>
      </c>
      <c r="AI517" s="29">
        <f>IF(ISNUMBER($S517),IF($S517&lt;=1,"Yes","No"),"n/a")</f>
        <v/>
      </c>
      <c r="AJ517" s="29">
        <f>IF(ISNUMBER($S517),ROUND(MAX(0,MIN(100,100-$S517*2.5-IF(ISNUMBER($T517),$T517,0)*0.12+IF($S517&lt;=1,12,0))),0),"")</f>
        <v/>
      </c>
      <c r="AK517" s="29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29" t="n">
        <v>532</v>
      </c>
      <c r="AM517" s="30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Karma</t>
        </is>
      </c>
      <c r="B518" s="15" t="inlineStr">
        <is>
          <t>Karma Wellness Water | Berry Cherry | 8-pack 532mL</t>
        </is>
      </c>
      <c r="C518" s="15" t="inlineStr">
        <is>
          <t>3) Functional beverage (still/sparkling)</t>
        </is>
      </c>
      <c r="D518" s="15" t="inlineStr">
        <is>
          <t>532 mL bottle</t>
        </is>
      </c>
      <c r="E518" s="29" t="n">
        <v>8</v>
      </c>
      <c r="F518" s="30" t="n"/>
      <c r="G518" s="31">
        <f>IF(AND(ISNUMBER($F518),ISNUMBER($E518),$E518&lt;&gt;0),$F518/$E518,"")</f>
        <v/>
      </c>
      <c r="H518" s="31">
        <f>IF(AND(ISNUMBER($F518),ISNUMBER($AL518),ISNUMBER($E518),($AL518*$E518)&lt;&gt;0),$F518/($AL518*$E518)*100,"")</f>
        <v/>
      </c>
      <c r="I518" s="32" t="n"/>
      <c r="J518" s="33" t="n"/>
      <c r="K518" s="31">
        <f>IF(AND(ISNUMBER($F518),ISNUMBER($J518)),$F518*(1-$J518),"")</f>
        <v/>
      </c>
      <c r="L518" s="32" t="n"/>
      <c r="M518" s="32" t="n"/>
      <c r="N518" s="31">
        <f>IF(ISNUMBER($F518),($F518-IF(ISNUMBER($AM518),$AM518,0))*(1-IF(ISNUMBER($J518),$J518,0)),"")</f>
        <v/>
      </c>
      <c r="O518" s="15" t="inlineStr">
        <is>
          <t>Berry Cherry</t>
        </is>
      </c>
      <c r="P518" s="29" t="n">
        <v>0</v>
      </c>
      <c r="Q518" s="29" t="n">
        <v>10</v>
      </c>
      <c r="R518" s="15" t="inlineStr">
        <is>
          <t>Not listed</t>
        </is>
      </c>
      <c r="S518" s="29" t="n">
        <v>10</v>
      </c>
      <c r="T518" s="29" t="n">
        <v>40</v>
      </c>
      <c r="U518" s="15" t="inlineStr">
        <is>
          <t>Cane sugar + stevia</t>
        </is>
      </c>
      <c r="V518" s="15" t="inlineStr">
        <is>
          <t>Push-cap fresh vitamins, antioxidants, function-by-flavour</t>
        </is>
      </c>
      <c r="W518" s="32" t="n"/>
      <c r="X518" s="32" t="n"/>
      <c r="Y518" s="32" t="n"/>
      <c r="Z518" s="32" t="n"/>
      <c r="AA518" s="15" t="inlineStr">
        <is>
          <t>Low</t>
        </is>
      </c>
      <c r="AB518" s="15" t="inlineStr">
        <is>
          <t>Niche push-cap vitamin water</t>
        </is>
      </c>
      <c r="AC518" s="15" t="inlineStr">
        <is>
          <t>Fresh-mixed vitamins via push cap</t>
        </is>
      </c>
      <c r="AD518" s="15" t="inlineStr">
        <is>
          <t>Vitamins mixed fresh at opening.</t>
        </is>
      </c>
      <c r="AE518" s="32" t="n"/>
      <c r="AF518" s="34">
        <f>IF(AND(ISNUMBER($P518),ISNUMBER($AL518),$AL518&lt;&gt;0),ROUND($P518/$AL518*100,1),"")</f>
        <v/>
      </c>
      <c r="AG518" s="35">
        <f>IF(AND(ISNUMBER($S518),ISNUMBER($AL518),$AL518&lt;&gt;0),ROUND($S518/$AL518*100,2),"")</f>
        <v/>
      </c>
      <c r="AH518" s="34">
        <f>IF(AND(ISNUMBER($Q518),ISNUMBER($AL518),$AL518&lt;&gt;0),ROUND($Q518/$AL518*100,1),"")</f>
        <v/>
      </c>
      <c r="AI518" s="29">
        <f>IF(ISNUMBER($S518),IF($S518&lt;=1,"Yes","No"),"n/a")</f>
        <v/>
      </c>
      <c r="AJ518" s="29">
        <f>IF(ISNUMBER($S518),ROUND(MAX(0,MIN(100,100-$S518*2.5-IF(ISNUMBER($T518),$T518,0)*0.12+IF($S518&lt;=1,12,0))),0),"")</f>
        <v/>
      </c>
      <c r="AK518" s="29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29" t="n">
        <v>532</v>
      </c>
      <c r="AM518" s="30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Karma</t>
        </is>
      </c>
      <c r="B519" s="15" t="inlineStr">
        <is>
          <t>Karma Wellness Water | Berry Cherry | 12-pack 532mL</t>
        </is>
      </c>
      <c r="C519" s="15" t="inlineStr">
        <is>
          <t>3) Functional beverage (still/sparkling)</t>
        </is>
      </c>
      <c r="D519" s="15" t="inlineStr">
        <is>
          <t>532 mL bottle</t>
        </is>
      </c>
      <c r="E519" s="29" t="n">
        <v>12</v>
      </c>
      <c r="F519" s="30" t="n"/>
      <c r="G519" s="31">
        <f>IF(AND(ISNUMBER($F519),ISNUMBER($E519),$E519&lt;&gt;0),$F519/$E519,"")</f>
        <v/>
      </c>
      <c r="H519" s="31">
        <f>IF(AND(ISNUMBER($F519),ISNUMBER($AL519),ISNUMBER($E519),($AL519*$E519)&lt;&gt;0),$F519/($AL519*$E519)*100,"")</f>
        <v/>
      </c>
      <c r="I519" s="32" t="n"/>
      <c r="J519" s="33" t="n"/>
      <c r="K519" s="31">
        <f>IF(AND(ISNUMBER($F519),ISNUMBER($J519)),$F519*(1-$J519),"")</f>
        <v/>
      </c>
      <c r="L519" s="32" t="n"/>
      <c r="M519" s="32" t="n"/>
      <c r="N519" s="31">
        <f>IF(ISNUMBER($F519),($F519-IF(ISNUMBER($AM519),$AM519,0))*(1-IF(ISNUMBER($J519),$J519,0)),"")</f>
        <v/>
      </c>
      <c r="O519" s="15" t="inlineStr">
        <is>
          <t>Berry Cherry</t>
        </is>
      </c>
      <c r="P519" s="29" t="n">
        <v>0</v>
      </c>
      <c r="Q519" s="29" t="n">
        <v>10</v>
      </c>
      <c r="R519" s="15" t="inlineStr">
        <is>
          <t>Not listed</t>
        </is>
      </c>
      <c r="S519" s="29" t="n">
        <v>10</v>
      </c>
      <c r="T519" s="29" t="n">
        <v>40</v>
      </c>
      <c r="U519" s="15" t="inlineStr">
        <is>
          <t>Cane sugar + stevia</t>
        </is>
      </c>
      <c r="V519" s="15" t="inlineStr">
        <is>
          <t>Push-cap fresh vitamins, antioxidants, function-by-flavour</t>
        </is>
      </c>
      <c r="W519" s="32" t="n"/>
      <c r="X519" s="32" t="n"/>
      <c r="Y519" s="32" t="n"/>
      <c r="Z519" s="32" t="n"/>
      <c r="AA519" s="15" t="inlineStr">
        <is>
          <t>Low</t>
        </is>
      </c>
      <c r="AB519" s="15" t="inlineStr">
        <is>
          <t>Niche push-cap vitamin water</t>
        </is>
      </c>
      <c r="AC519" s="15" t="inlineStr">
        <is>
          <t>Fresh-mixed vitamins via push cap</t>
        </is>
      </c>
      <c r="AD519" s="15" t="inlineStr">
        <is>
          <t>Vitamins mixed fresh at opening.</t>
        </is>
      </c>
      <c r="AE519" s="32" t="n"/>
      <c r="AF519" s="34">
        <f>IF(AND(ISNUMBER($P519),ISNUMBER($AL519),$AL519&lt;&gt;0),ROUND($P519/$AL519*100,1),"")</f>
        <v/>
      </c>
      <c r="AG519" s="35">
        <f>IF(AND(ISNUMBER($S519),ISNUMBER($AL519),$AL519&lt;&gt;0),ROUND($S519/$AL519*100,2),"")</f>
        <v/>
      </c>
      <c r="AH519" s="34">
        <f>IF(AND(ISNUMBER($Q519),ISNUMBER($AL519),$AL519&lt;&gt;0),ROUND($Q519/$AL519*100,1),"")</f>
        <v/>
      </c>
      <c r="AI519" s="29">
        <f>IF(ISNUMBER($S519),IF($S519&lt;=1,"Yes","No"),"n/a")</f>
        <v/>
      </c>
      <c r="AJ519" s="29">
        <f>IF(ISNUMBER($S519),ROUND(MAX(0,MIN(100,100-$S519*2.5-IF(ISNUMBER($T519),$T519,0)*0.12+IF($S519&lt;=1,12,0))),0),"")</f>
        <v/>
      </c>
      <c r="AK519" s="29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29" t="n">
        <v>532</v>
      </c>
      <c r="AM519" s="30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Karma</t>
        </is>
      </c>
      <c r="B520" s="15" t="inlineStr">
        <is>
          <t>Karma Wellness Water | Berry Cherry | 18-pack 532mL</t>
        </is>
      </c>
      <c r="C520" s="15" t="inlineStr">
        <is>
          <t>3) Functional beverage (still/sparkling)</t>
        </is>
      </c>
      <c r="D520" s="15" t="inlineStr">
        <is>
          <t>532 mL bottle</t>
        </is>
      </c>
      <c r="E520" s="29" t="n">
        <v>18</v>
      </c>
      <c r="F520" s="30" t="n"/>
      <c r="G520" s="31">
        <f>IF(AND(ISNUMBER($F520),ISNUMBER($E520),$E520&lt;&gt;0),$F520/$E520,"")</f>
        <v/>
      </c>
      <c r="H520" s="31">
        <f>IF(AND(ISNUMBER($F520),ISNUMBER($AL520),ISNUMBER($E520),($AL520*$E520)&lt;&gt;0),$F520/($AL520*$E520)*100,"")</f>
        <v/>
      </c>
      <c r="I520" s="32" t="n"/>
      <c r="J520" s="33" t="n"/>
      <c r="K520" s="31">
        <f>IF(AND(ISNUMBER($F520),ISNUMBER($J520)),$F520*(1-$J520),"")</f>
        <v/>
      </c>
      <c r="L520" s="32" t="n"/>
      <c r="M520" s="32" t="n"/>
      <c r="N520" s="31">
        <f>IF(ISNUMBER($F520),($F520-IF(ISNUMBER($AM520),$AM520,0))*(1-IF(ISNUMBER($J520),$J520,0)),"")</f>
        <v/>
      </c>
      <c r="O520" s="15" t="inlineStr">
        <is>
          <t>Berry Cherry</t>
        </is>
      </c>
      <c r="P520" s="29" t="n">
        <v>0</v>
      </c>
      <c r="Q520" s="29" t="n">
        <v>10</v>
      </c>
      <c r="R520" s="15" t="inlineStr">
        <is>
          <t>Not listed</t>
        </is>
      </c>
      <c r="S520" s="29" t="n">
        <v>10</v>
      </c>
      <c r="T520" s="29" t="n">
        <v>40</v>
      </c>
      <c r="U520" s="15" t="inlineStr">
        <is>
          <t>Cane sugar + stevia</t>
        </is>
      </c>
      <c r="V520" s="15" t="inlineStr">
        <is>
          <t>Push-cap fresh vitamins, antioxidants, function-by-flavour</t>
        </is>
      </c>
      <c r="W520" s="32" t="n"/>
      <c r="X520" s="32" t="n"/>
      <c r="Y520" s="32" t="n"/>
      <c r="Z520" s="32" t="n"/>
      <c r="AA520" s="15" t="inlineStr">
        <is>
          <t>Low</t>
        </is>
      </c>
      <c r="AB520" s="15" t="inlineStr">
        <is>
          <t>Niche push-cap vitamin water</t>
        </is>
      </c>
      <c r="AC520" s="15" t="inlineStr">
        <is>
          <t>Fresh-mixed vitamins via push cap</t>
        </is>
      </c>
      <c r="AD520" s="15" t="inlineStr">
        <is>
          <t>Vitamins mixed fresh at opening.</t>
        </is>
      </c>
      <c r="AE520" s="32" t="n"/>
      <c r="AF520" s="34">
        <f>IF(AND(ISNUMBER($P520),ISNUMBER($AL520),$AL520&lt;&gt;0),ROUND($P520/$AL520*100,1),"")</f>
        <v/>
      </c>
      <c r="AG520" s="35">
        <f>IF(AND(ISNUMBER($S520),ISNUMBER($AL520),$AL520&lt;&gt;0),ROUND($S520/$AL520*100,2),"")</f>
        <v/>
      </c>
      <c r="AH520" s="34">
        <f>IF(AND(ISNUMBER($Q520),ISNUMBER($AL520),$AL520&lt;&gt;0),ROUND($Q520/$AL520*100,1),"")</f>
        <v/>
      </c>
      <c r="AI520" s="29">
        <f>IF(ISNUMBER($S520),IF($S520&lt;=1,"Yes","No"),"n/a")</f>
        <v/>
      </c>
      <c r="AJ520" s="29">
        <f>IF(ISNUMBER($S520),ROUND(MAX(0,MIN(100,100-$S520*2.5-IF(ISNUMBER($T520),$T520,0)*0.12+IF($S520&lt;=1,12,0))),0),"")</f>
        <v/>
      </c>
      <c r="AK520" s="29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29" t="n">
        <v>532</v>
      </c>
      <c r="AM520" s="30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Karma</t>
        </is>
      </c>
      <c r="B521" s="15" t="inlineStr">
        <is>
          <t>Karma Wellness Water | Berry Cherry | 24-pack 532mL</t>
        </is>
      </c>
      <c r="C521" s="15" t="inlineStr">
        <is>
          <t>3) Functional beverage (still/sparkling)</t>
        </is>
      </c>
      <c r="D521" s="15" t="inlineStr">
        <is>
          <t>532 mL bottle</t>
        </is>
      </c>
      <c r="E521" s="29" t="n">
        <v>24</v>
      </c>
      <c r="F521" s="30" t="n"/>
      <c r="G521" s="31">
        <f>IF(AND(ISNUMBER($F521),ISNUMBER($E521),$E521&lt;&gt;0),$F521/$E521,"")</f>
        <v/>
      </c>
      <c r="H521" s="31">
        <f>IF(AND(ISNUMBER($F521),ISNUMBER($AL521),ISNUMBER($E521),($AL521*$E521)&lt;&gt;0),$F521/($AL521*$E521)*100,"")</f>
        <v/>
      </c>
      <c r="I521" s="32" t="n"/>
      <c r="J521" s="33" t="n"/>
      <c r="K521" s="31">
        <f>IF(AND(ISNUMBER($F521),ISNUMBER($J521)),$F521*(1-$J521),"")</f>
        <v/>
      </c>
      <c r="L521" s="32" t="n"/>
      <c r="M521" s="32" t="n"/>
      <c r="N521" s="31">
        <f>IF(ISNUMBER($F521),($F521-IF(ISNUMBER($AM521),$AM521,0))*(1-IF(ISNUMBER($J521),$J521,0)),"")</f>
        <v/>
      </c>
      <c r="O521" s="15" t="inlineStr">
        <is>
          <t>Berry Cherry</t>
        </is>
      </c>
      <c r="P521" s="29" t="n">
        <v>0</v>
      </c>
      <c r="Q521" s="29" t="n">
        <v>10</v>
      </c>
      <c r="R521" s="15" t="inlineStr">
        <is>
          <t>Not listed</t>
        </is>
      </c>
      <c r="S521" s="29" t="n">
        <v>10</v>
      </c>
      <c r="T521" s="29" t="n">
        <v>40</v>
      </c>
      <c r="U521" s="15" t="inlineStr">
        <is>
          <t>Cane sugar + stevia</t>
        </is>
      </c>
      <c r="V521" s="15" t="inlineStr">
        <is>
          <t>Push-cap fresh vitamins, antioxidants, function-by-flavour</t>
        </is>
      </c>
      <c r="W521" s="32" t="n"/>
      <c r="X521" s="32" t="n"/>
      <c r="Y521" s="32" t="n"/>
      <c r="Z521" s="32" t="n"/>
      <c r="AA521" s="15" t="inlineStr">
        <is>
          <t>Low</t>
        </is>
      </c>
      <c r="AB521" s="15" t="inlineStr">
        <is>
          <t>Niche push-cap vitamin water</t>
        </is>
      </c>
      <c r="AC521" s="15" t="inlineStr">
        <is>
          <t>Fresh-mixed vitamins via push cap</t>
        </is>
      </c>
      <c r="AD521" s="15" t="inlineStr">
        <is>
          <t>Vitamins mixed fresh at opening.</t>
        </is>
      </c>
      <c r="AE521" s="32" t="n"/>
      <c r="AF521" s="34">
        <f>IF(AND(ISNUMBER($P521),ISNUMBER($AL521),$AL521&lt;&gt;0),ROUND($P521/$AL521*100,1),"")</f>
        <v/>
      </c>
      <c r="AG521" s="35">
        <f>IF(AND(ISNUMBER($S521),ISNUMBER($AL521),$AL521&lt;&gt;0),ROUND($S521/$AL521*100,2),"")</f>
        <v/>
      </c>
      <c r="AH521" s="34">
        <f>IF(AND(ISNUMBER($Q521),ISNUMBER($AL521),$AL521&lt;&gt;0),ROUND($Q521/$AL521*100,1),"")</f>
        <v/>
      </c>
      <c r="AI521" s="29">
        <f>IF(ISNUMBER($S521),IF($S521&lt;=1,"Yes","No"),"n/a")</f>
        <v/>
      </c>
      <c r="AJ521" s="29">
        <f>IF(ISNUMBER($S521),ROUND(MAX(0,MIN(100,100-$S521*2.5-IF(ISNUMBER($T521),$T521,0)*0.12+IF($S521&lt;=1,12,0))),0),"")</f>
        <v/>
      </c>
      <c r="AK521" s="29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29" t="n">
        <v>532</v>
      </c>
      <c r="AM521" s="30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Karma</t>
        </is>
      </c>
      <c r="B522" s="15" t="inlineStr">
        <is>
          <t>Karma Wellness Water | Orange Mango | single 532mL</t>
        </is>
      </c>
      <c r="C522" s="15" t="inlineStr">
        <is>
          <t>3) Functional beverage (still/sparkling)</t>
        </is>
      </c>
      <c r="D522" s="15" t="inlineStr">
        <is>
          <t>532 mL bottle</t>
        </is>
      </c>
      <c r="E522" s="29" t="n">
        <v>1</v>
      </c>
      <c r="F522" s="30" t="n"/>
      <c r="G522" s="31">
        <f>IF(AND(ISNUMBER($F522),ISNUMBER($E522),$E522&lt;&gt;0),$F522/$E522,"")</f>
        <v/>
      </c>
      <c r="H522" s="31">
        <f>IF(AND(ISNUMBER($F522),ISNUMBER($AL522),ISNUMBER($E522),($AL522*$E522)&lt;&gt;0),$F522/($AL522*$E522)*100,"")</f>
        <v/>
      </c>
      <c r="I522" s="32" t="n"/>
      <c r="J522" s="33" t="n"/>
      <c r="K522" s="31">
        <f>IF(AND(ISNUMBER($F522),ISNUMBER($J522)),$F522*(1-$J522),"")</f>
        <v/>
      </c>
      <c r="L522" s="32" t="n"/>
      <c r="M522" s="32" t="n"/>
      <c r="N522" s="31">
        <f>IF(ISNUMBER($F522),($F522-IF(ISNUMBER($AM522),$AM522,0))*(1-IF(ISNUMBER($J522),$J522,0)),"")</f>
        <v/>
      </c>
      <c r="O522" s="15" t="inlineStr">
        <is>
          <t>Orange Mango</t>
        </is>
      </c>
      <c r="P522" s="29" t="n">
        <v>0</v>
      </c>
      <c r="Q522" s="29" t="n">
        <v>10</v>
      </c>
      <c r="R522" s="15" t="inlineStr">
        <is>
          <t>Not listed</t>
        </is>
      </c>
      <c r="S522" s="29" t="n">
        <v>10</v>
      </c>
      <c r="T522" s="29" t="n">
        <v>40</v>
      </c>
      <c r="U522" s="15" t="inlineStr">
        <is>
          <t>Cane sugar + stevia</t>
        </is>
      </c>
      <c r="V522" s="15" t="inlineStr">
        <is>
          <t>Push-cap fresh vitamins, antioxidants, function-by-flavour</t>
        </is>
      </c>
      <c r="W522" s="32" t="n"/>
      <c r="X522" s="32" t="n"/>
      <c r="Y522" s="32" t="n"/>
      <c r="Z522" s="32" t="n"/>
      <c r="AA522" s="15" t="inlineStr">
        <is>
          <t>Low</t>
        </is>
      </c>
      <c r="AB522" s="15" t="inlineStr">
        <is>
          <t>Niche push-cap vitamin water</t>
        </is>
      </c>
      <c r="AC522" s="15" t="inlineStr">
        <is>
          <t>Fresh-mixed vitamins via push cap</t>
        </is>
      </c>
      <c r="AD522" s="15" t="inlineStr">
        <is>
          <t>Vitamins mixed fresh at opening.</t>
        </is>
      </c>
      <c r="AE522" s="32" t="n"/>
      <c r="AF522" s="34">
        <f>IF(AND(ISNUMBER($P522),ISNUMBER($AL522),$AL522&lt;&gt;0),ROUND($P522/$AL522*100,1),"")</f>
        <v/>
      </c>
      <c r="AG522" s="35">
        <f>IF(AND(ISNUMBER($S522),ISNUMBER($AL522),$AL522&lt;&gt;0),ROUND($S522/$AL522*100,2),"")</f>
        <v/>
      </c>
      <c r="AH522" s="34">
        <f>IF(AND(ISNUMBER($Q522),ISNUMBER($AL522),$AL522&lt;&gt;0),ROUND($Q522/$AL522*100,1),"")</f>
        <v/>
      </c>
      <c r="AI522" s="29">
        <f>IF(ISNUMBER($S522),IF($S522&lt;=1,"Yes","No"),"n/a")</f>
        <v/>
      </c>
      <c r="AJ522" s="29">
        <f>IF(ISNUMBER($S522),ROUND(MAX(0,MIN(100,100-$S522*2.5-IF(ISNUMBER($T522),$T522,0)*0.12+IF($S522&lt;=1,12,0))),0),"")</f>
        <v/>
      </c>
      <c r="AK522" s="29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29" t="n">
        <v>532</v>
      </c>
      <c r="AM522" s="30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Karma</t>
        </is>
      </c>
      <c r="B523" s="15" t="inlineStr">
        <is>
          <t>Karma Wellness Water | Orange Mango | 8-pack 532mL</t>
        </is>
      </c>
      <c r="C523" s="15" t="inlineStr">
        <is>
          <t>3) Functional beverage (still/sparkling)</t>
        </is>
      </c>
      <c r="D523" s="15" t="inlineStr">
        <is>
          <t>532 mL bottle</t>
        </is>
      </c>
      <c r="E523" s="29" t="n">
        <v>8</v>
      </c>
      <c r="F523" s="30" t="n"/>
      <c r="G523" s="31">
        <f>IF(AND(ISNUMBER($F523),ISNUMBER($E523),$E523&lt;&gt;0),$F523/$E523,"")</f>
        <v/>
      </c>
      <c r="H523" s="31">
        <f>IF(AND(ISNUMBER($F523),ISNUMBER($AL523),ISNUMBER($E523),($AL523*$E523)&lt;&gt;0),$F523/($AL523*$E523)*100,"")</f>
        <v/>
      </c>
      <c r="I523" s="32" t="n"/>
      <c r="J523" s="33" t="n"/>
      <c r="K523" s="31">
        <f>IF(AND(ISNUMBER($F523),ISNUMBER($J523)),$F523*(1-$J523),"")</f>
        <v/>
      </c>
      <c r="L523" s="32" t="n"/>
      <c r="M523" s="32" t="n"/>
      <c r="N523" s="31">
        <f>IF(ISNUMBER($F523),($F523-IF(ISNUMBER($AM523),$AM523,0))*(1-IF(ISNUMBER($J523),$J523,0)),"")</f>
        <v/>
      </c>
      <c r="O523" s="15" t="inlineStr">
        <is>
          <t>Orange Mango</t>
        </is>
      </c>
      <c r="P523" s="29" t="n">
        <v>0</v>
      </c>
      <c r="Q523" s="29" t="n">
        <v>10</v>
      </c>
      <c r="R523" s="15" t="inlineStr">
        <is>
          <t>Not listed</t>
        </is>
      </c>
      <c r="S523" s="29" t="n">
        <v>10</v>
      </c>
      <c r="T523" s="29" t="n">
        <v>40</v>
      </c>
      <c r="U523" s="15" t="inlineStr">
        <is>
          <t>Cane sugar + stevia</t>
        </is>
      </c>
      <c r="V523" s="15" t="inlineStr">
        <is>
          <t>Push-cap fresh vitamins, antioxidants, function-by-flavour</t>
        </is>
      </c>
      <c r="W523" s="32" t="n"/>
      <c r="X523" s="32" t="n"/>
      <c r="Y523" s="32" t="n"/>
      <c r="Z523" s="32" t="n"/>
      <c r="AA523" s="15" t="inlineStr">
        <is>
          <t>Low</t>
        </is>
      </c>
      <c r="AB523" s="15" t="inlineStr">
        <is>
          <t>Niche push-cap vitamin water</t>
        </is>
      </c>
      <c r="AC523" s="15" t="inlineStr">
        <is>
          <t>Fresh-mixed vitamins via push cap</t>
        </is>
      </c>
      <c r="AD523" s="15" t="inlineStr">
        <is>
          <t>Vitamins mixed fresh at opening.</t>
        </is>
      </c>
      <c r="AE523" s="32" t="n"/>
      <c r="AF523" s="34">
        <f>IF(AND(ISNUMBER($P523),ISNUMBER($AL523),$AL523&lt;&gt;0),ROUND($P523/$AL523*100,1),"")</f>
        <v/>
      </c>
      <c r="AG523" s="35">
        <f>IF(AND(ISNUMBER($S523),ISNUMBER($AL523),$AL523&lt;&gt;0),ROUND($S523/$AL523*100,2),"")</f>
        <v/>
      </c>
      <c r="AH523" s="34">
        <f>IF(AND(ISNUMBER($Q523),ISNUMBER($AL523),$AL523&lt;&gt;0),ROUND($Q523/$AL523*100,1),"")</f>
        <v/>
      </c>
      <c r="AI523" s="29">
        <f>IF(ISNUMBER($S523),IF($S523&lt;=1,"Yes","No"),"n/a")</f>
        <v/>
      </c>
      <c r="AJ523" s="29">
        <f>IF(ISNUMBER($S523),ROUND(MAX(0,MIN(100,100-$S523*2.5-IF(ISNUMBER($T523),$T523,0)*0.12+IF($S523&lt;=1,12,0))),0),"")</f>
        <v/>
      </c>
      <c r="AK523" s="29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29" t="n">
        <v>532</v>
      </c>
      <c r="AM523" s="30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Karma</t>
        </is>
      </c>
      <c r="B524" s="15" t="inlineStr">
        <is>
          <t>Karma Wellness Water | Orange Mango | 12-pack 532mL</t>
        </is>
      </c>
      <c r="C524" s="15" t="inlineStr">
        <is>
          <t>3) Functional beverage (still/sparkling)</t>
        </is>
      </c>
      <c r="D524" s="15" t="inlineStr">
        <is>
          <t>532 mL bottle</t>
        </is>
      </c>
      <c r="E524" s="29" t="n">
        <v>12</v>
      </c>
      <c r="F524" s="30" t="n"/>
      <c r="G524" s="31">
        <f>IF(AND(ISNUMBER($F524),ISNUMBER($E524),$E524&lt;&gt;0),$F524/$E524,"")</f>
        <v/>
      </c>
      <c r="H524" s="31">
        <f>IF(AND(ISNUMBER($F524),ISNUMBER($AL524),ISNUMBER($E524),($AL524*$E524)&lt;&gt;0),$F524/($AL524*$E524)*100,"")</f>
        <v/>
      </c>
      <c r="I524" s="32" t="n"/>
      <c r="J524" s="33" t="n"/>
      <c r="K524" s="31">
        <f>IF(AND(ISNUMBER($F524),ISNUMBER($J524)),$F524*(1-$J524),"")</f>
        <v/>
      </c>
      <c r="L524" s="32" t="n"/>
      <c r="M524" s="32" t="n"/>
      <c r="N524" s="31">
        <f>IF(ISNUMBER($F524),($F524-IF(ISNUMBER($AM524),$AM524,0))*(1-IF(ISNUMBER($J524),$J524,0)),"")</f>
        <v/>
      </c>
      <c r="O524" s="15" t="inlineStr">
        <is>
          <t>Orange Mango</t>
        </is>
      </c>
      <c r="P524" s="29" t="n">
        <v>0</v>
      </c>
      <c r="Q524" s="29" t="n">
        <v>10</v>
      </c>
      <c r="R524" s="15" t="inlineStr">
        <is>
          <t>Not listed</t>
        </is>
      </c>
      <c r="S524" s="29" t="n">
        <v>10</v>
      </c>
      <c r="T524" s="29" t="n">
        <v>40</v>
      </c>
      <c r="U524" s="15" t="inlineStr">
        <is>
          <t>Cane sugar + stevia</t>
        </is>
      </c>
      <c r="V524" s="15" t="inlineStr">
        <is>
          <t>Push-cap fresh vitamins, antioxidants, function-by-flavour</t>
        </is>
      </c>
      <c r="W524" s="32" t="n"/>
      <c r="X524" s="32" t="n"/>
      <c r="Y524" s="32" t="n"/>
      <c r="Z524" s="32" t="n"/>
      <c r="AA524" s="15" t="inlineStr">
        <is>
          <t>Low</t>
        </is>
      </c>
      <c r="AB524" s="15" t="inlineStr">
        <is>
          <t>Niche push-cap vitamin water</t>
        </is>
      </c>
      <c r="AC524" s="15" t="inlineStr">
        <is>
          <t>Fresh-mixed vitamins via push cap</t>
        </is>
      </c>
      <c r="AD524" s="15" t="inlineStr">
        <is>
          <t>Vitamins mixed fresh at opening.</t>
        </is>
      </c>
      <c r="AE524" s="32" t="n"/>
      <c r="AF524" s="34">
        <f>IF(AND(ISNUMBER($P524),ISNUMBER($AL524),$AL524&lt;&gt;0),ROUND($P524/$AL524*100,1),"")</f>
        <v/>
      </c>
      <c r="AG524" s="35">
        <f>IF(AND(ISNUMBER($S524),ISNUMBER($AL524),$AL524&lt;&gt;0),ROUND($S524/$AL524*100,2),"")</f>
        <v/>
      </c>
      <c r="AH524" s="34">
        <f>IF(AND(ISNUMBER($Q524),ISNUMBER($AL524),$AL524&lt;&gt;0),ROUND($Q524/$AL524*100,1),"")</f>
        <v/>
      </c>
      <c r="AI524" s="29">
        <f>IF(ISNUMBER($S524),IF($S524&lt;=1,"Yes","No"),"n/a")</f>
        <v/>
      </c>
      <c r="AJ524" s="29">
        <f>IF(ISNUMBER($S524),ROUND(MAX(0,MIN(100,100-$S524*2.5-IF(ISNUMBER($T524),$T524,0)*0.12+IF($S524&lt;=1,12,0))),0),"")</f>
        <v/>
      </c>
      <c r="AK524" s="29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29" t="n">
        <v>532</v>
      </c>
      <c r="AM524" s="30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Karma</t>
        </is>
      </c>
      <c r="B525" s="15" t="inlineStr">
        <is>
          <t>Karma Wellness Water | Orange Mango | 18-pack 532mL</t>
        </is>
      </c>
      <c r="C525" s="15" t="inlineStr">
        <is>
          <t>3) Functional beverage (still/sparkling)</t>
        </is>
      </c>
      <c r="D525" s="15" t="inlineStr">
        <is>
          <t>532 mL bottle</t>
        </is>
      </c>
      <c r="E525" s="29" t="n">
        <v>18</v>
      </c>
      <c r="F525" s="30" t="n"/>
      <c r="G525" s="31">
        <f>IF(AND(ISNUMBER($F525),ISNUMBER($E525),$E525&lt;&gt;0),$F525/$E525,"")</f>
        <v/>
      </c>
      <c r="H525" s="31">
        <f>IF(AND(ISNUMBER($F525),ISNUMBER($AL525),ISNUMBER($E525),($AL525*$E525)&lt;&gt;0),$F525/($AL525*$E525)*100,"")</f>
        <v/>
      </c>
      <c r="I525" s="32" t="n"/>
      <c r="J525" s="33" t="n"/>
      <c r="K525" s="31">
        <f>IF(AND(ISNUMBER($F525),ISNUMBER($J525)),$F525*(1-$J525),"")</f>
        <v/>
      </c>
      <c r="L525" s="32" t="n"/>
      <c r="M525" s="32" t="n"/>
      <c r="N525" s="31">
        <f>IF(ISNUMBER($F525),($F525-IF(ISNUMBER($AM525),$AM525,0))*(1-IF(ISNUMBER($J525),$J525,0)),"")</f>
        <v/>
      </c>
      <c r="O525" s="15" t="inlineStr">
        <is>
          <t>Orange Mango</t>
        </is>
      </c>
      <c r="P525" s="29" t="n">
        <v>0</v>
      </c>
      <c r="Q525" s="29" t="n">
        <v>10</v>
      </c>
      <c r="R525" s="15" t="inlineStr">
        <is>
          <t>Not listed</t>
        </is>
      </c>
      <c r="S525" s="29" t="n">
        <v>10</v>
      </c>
      <c r="T525" s="29" t="n">
        <v>40</v>
      </c>
      <c r="U525" s="15" t="inlineStr">
        <is>
          <t>Cane sugar + stevia</t>
        </is>
      </c>
      <c r="V525" s="15" t="inlineStr">
        <is>
          <t>Push-cap fresh vitamins, antioxidants, function-by-flavour</t>
        </is>
      </c>
      <c r="W525" s="32" t="n"/>
      <c r="X525" s="32" t="n"/>
      <c r="Y525" s="32" t="n"/>
      <c r="Z525" s="32" t="n"/>
      <c r="AA525" s="15" t="inlineStr">
        <is>
          <t>Low</t>
        </is>
      </c>
      <c r="AB525" s="15" t="inlineStr">
        <is>
          <t>Niche push-cap vitamin water</t>
        </is>
      </c>
      <c r="AC525" s="15" t="inlineStr">
        <is>
          <t>Fresh-mixed vitamins via push cap</t>
        </is>
      </c>
      <c r="AD525" s="15" t="inlineStr">
        <is>
          <t>Vitamins mixed fresh at opening.</t>
        </is>
      </c>
      <c r="AE525" s="32" t="n"/>
      <c r="AF525" s="34">
        <f>IF(AND(ISNUMBER($P525),ISNUMBER($AL525),$AL525&lt;&gt;0),ROUND($P525/$AL525*100,1),"")</f>
        <v/>
      </c>
      <c r="AG525" s="35">
        <f>IF(AND(ISNUMBER($S525),ISNUMBER($AL525),$AL525&lt;&gt;0),ROUND($S525/$AL525*100,2),"")</f>
        <v/>
      </c>
      <c r="AH525" s="34">
        <f>IF(AND(ISNUMBER($Q525),ISNUMBER($AL525),$AL525&lt;&gt;0),ROUND($Q525/$AL525*100,1),"")</f>
        <v/>
      </c>
      <c r="AI525" s="29">
        <f>IF(ISNUMBER($S525),IF($S525&lt;=1,"Yes","No"),"n/a")</f>
        <v/>
      </c>
      <c r="AJ525" s="29">
        <f>IF(ISNUMBER($S525),ROUND(MAX(0,MIN(100,100-$S525*2.5-IF(ISNUMBER($T525),$T525,0)*0.12+IF($S525&lt;=1,12,0))),0),"")</f>
        <v/>
      </c>
      <c r="AK525" s="29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29" t="n">
        <v>532</v>
      </c>
      <c r="AM525" s="30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Karma</t>
        </is>
      </c>
      <c r="B526" s="15" t="inlineStr">
        <is>
          <t>Karma Wellness Water | Orange Mango | 24-pack 532mL</t>
        </is>
      </c>
      <c r="C526" s="15" t="inlineStr">
        <is>
          <t>3) Functional beverage (still/sparkling)</t>
        </is>
      </c>
      <c r="D526" s="15" t="inlineStr">
        <is>
          <t>532 mL bottle</t>
        </is>
      </c>
      <c r="E526" s="29" t="n">
        <v>24</v>
      </c>
      <c r="F526" s="30" t="n"/>
      <c r="G526" s="31">
        <f>IF(AND(ISNUMBER($F526),ISNUMBER($E526),$E526&lt;&gt;0),$F526/$E526,"")</f>
        <v/>
      </c>
      <c r="H526" s="31">
        <f>IF(AND(ISNUMBER($F526),ISNUMBER($AL526),ISNUMBER($E526),($AL526*$E526)&lt;&gt;0),$F526/($AL526*$E526)*100,"")</f>
        <v/>
      </c>
      <c r="I526" s="32" t="n"/>
      <c r="J526" s="33" t="n"/>
      <c r="K526" s="31">
        <f>IF(AND(ISNUMBER($F526),ISNUMBER($J526)),$F526*(1-$J526),"")</f>
        <v/>
      </c>
      <c r="L526" s="32" t="n"/>
      <c r="M526" s="32" t="n"/>
      <c r="N526" s="31">
        <f>IF(ISNUMBER($F526),($F526-IF(ISNUMBER($AM526),$AM526,0))*(1-IF(ISNUMBER($J526),$J526,0)),"")</f>
        <v/>
      </c>
      <c r="O526" s="15" t="inlineStr">
        <is>
          <t>Orange Mango</t>
        </is>
      </c>
      <c r="P526" s="29" t="n">
        <v>0</v>
      </c>
      <c r="Q526" s="29" t="n">
        <v>10</v>
      </c>
      <c r="R526" s="15" t="inlineStr">
        <is>
          <t>Not listed</t>
        </is>
      </c>
      <c r="S526" s="29" t="n">
        <v>10</v>
      </c>
      <c r="T526" s="29" t="n">
        <v>40</v>
      </c>
      <c r="U526" s="15" t="inlineStr">
        <is>
          <t>Cane sugar + stevia</t>
        </is>
      </c>
      <c r="V526" s="15" t="inlineStr">
        <is>
          <t>Push-cap fresh vitamins, antioxidants, function-by-flavour</t>
        </is>
      </c>
      <c r="W526" s="32" t="n"/>
      <c r="X526" s="32" t="n"/>
      <c r="Y526" s="32" t="n"/>
      <c r="Z526" s="32" t="n"/>
      <c r="AA526" s="15" t="inlineStr">
        <is>
          <t>Low</t>
        </is>
      </c>
      <c r="AB526" s="15" t="inlineStr">
        <is>
          <t>Niche push-cap vitamin water</t>
        </is>
      </c>
      <c r="AC526" s="15" t="inlineStr">
        <is>
          <t>Fresh-mixed vitamins via push cap</t>
        </is>
      </c>
      <c r="AD526" s="15" t="inlineStr">
        <is>
          <t>Vitamins mixed fresh at opening.</t>
        </is>
      </c>
      <c r="AE526" s="32" t="n"/>
      <c r="AF526" s="34">
        <f>IF(AND(ISNUMBER($P526),ISNUMBER($AL526),$AL526&lt;&gt;0),ROUND($P526/$AL526*100,1),"")</f>
        <v/>
      </c>
      <c r="AG526" s="35">
        <f>IF(AND(ISNUMBER($S526),ISNUMBER($AL526),$AL526&lt;&gt;0),ROUND($S526/$AL526*100,2),"")</f>
        <v/>
      </c>
      <c r="AH526" s="34">
        <f>IF(AND(ISNUMBER($Q526),ISNUMBER($AL526),$AL526&lt;&gt;0),ROUND($Q526/$AL526*100,1),"")</f>
        <v/>
      </c>
      <c r="AI526" s="29">
        <f>IF(ISNUMBER($S526),IF($S526&lt;=1,"Yes","No"),"n/a")</f>
        <v/>
      </c>
      <c r="AJ526" s="29">
        <f>IF(ISNUMBER($S526),ROUND(MAX(0,MIN(100,100-$S526*2.5-IF(ISNUMBER($T526),$T526,0)*0.12+IF($S526&lt;=1,12,0))),0),"")</f>
        <v/>
      </c>
      <c r="AK526" s="29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29" t="n">
        <v>532</v>
      </c>
      <c r="AM526" s="30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Karma</t>
        </is>
      </c>
      <c r="B527" s="15" t="inlineStr">
        <is>
          <t>Karma Wellness Water | Acai Pomegranate | single 532mL</t>
        </is>
      </c>
      <c r="C527" s="15" t="inlineStr">
        <is>
          <t>3) Functional beverage (still/sparkling)</t>
        </is>
      </c>
      <c r="D527" s="15" t="inlineStr">
        <is>
          <t>532 mL bottle</t>
        </is>
      </c>
      <c r="E527" s="29" t="n">
        <v>1</v>
      </c>
      <c r="F527" s="30" t="n"/>
      <c r="G527" s="31">
        <f>IF(AND(ISNUMBER($F527),ISNUMBER($E527),$E527&lt;&gt;0),$F527/$E527,"")</f>
        <v/>
      </c>
      <c r="H527" s="31">
        <f>IF(AND(ISNUMBER($F527),ISNUMBER($AL527),ISNUMBER($E527),($AL527*$E527)&lt;&gt;0),$F527/($AL527*$E527)*100,"")</f>
        <v/>
      </c>
      <c r="I527" s="32" t="n"/>
      <c r="J527" s="33" t="n"/>
      <c r="K527" s="31">
        <f>IF(AND(ISNUMBER($F527),ISNUMBER($J527)),$F527*(1-$J527),"")</f>
        <v/>
      </c>
      <c r="L527" s="32" t="n"/>
      <c r="M527" s="32" t="n"/>
      <c r="N527" s="31">
        <f>IF(ISNUMBER($F527),($F527-IF(ISNUMBER($AM527),$AM527,0))*(1-IF(ISNUMBER($J527),$J527,0)),"")</f>
        <v/>
      </c>
      <c r="O527" s="15" t="inlineStr">
        <is>
          <t>Acai Pomegranate</t>
        </is>
      </c>
      <c r="P527" s="29" t="n">
        <v>0</v>
      </c>
      <c r="Q527" s="29" t="n">
        <v>10</v>
      </c>
      <c r="R527" s="15" t="inlineStr">
        <is>
          <t>Not listed</t>
        </is>
      </c>
      <c r="S527" s="29" t="n">
        <v>10</v>
      </c>
      <c r="T527" s="29" t="n">
        <v>40</v>
      </c>
      <c r="U527" s="15" t="inlineStr">
        <is>
          <t>Cane sugar + stevia</t>
        </is>
      </c>
      <c r="V527" s="15" t="inlineStr">
        <is>
          <t>Push-cap fresh vitamins, antioxidants, function-by-flavour</t>
        </is>
      </c>
      <c r="W527" s="32" t="n"/>
      <c r="X527" s="32" t="n"/>
      <c r="Y527" s="32" t="n"/>
      <c r="Z527" s="32" t="n"/>
      <c r="AA527" s="15" t="inlineStr">
        <is>
          <t>Low</t>
        </is>
      </c>
      <c r="AB527" s="15" t="inlineStr">
        <is>
          <t>Niche push-cap vitamin water</t>
        </is>
      </c>
      <c r="AC527" s="15" t="inlineStr">
        <is>
          <t>Fresh-mixed vitamins via push cap</t>
        </is>
      </c>
      <c r="AD527" s="15" t="inlineStr">
        <is>
          <t>Vitamins mixed fresh at opening.</t>
        </is>
      </c>
      <c r="AE527" s="32" t="n"/>
      <c r="AF527" s="34">
        <f>IF(AND(ISNUMBER($P527),ISNUMBER($AL527),$AL527&lt;&gt;0),ROUND($P527/$AL527*100,1),"")</f>
        <v/>
      </c>
      <c r="AG527" s="35">
        <f>IF(AND(ISNUMBER($S527),ISNUMBER($AL527),$AL527&lt;&gt;0),ROUND($S527/$AL527*100,2),"")</f>
        <v/>
      </c>
      <c r="AH527" s="34">
        <f>IF(AND(ISNUMBER($Q527),ISNUMBER($AL527),$AL527&lt;&gt;0),ROUND($Q527/$AL527*100,1),"")</f>
        <v/>
      </c>
      <c r="AI527" s="29">
        <f>IF(ISNUMBER($S527),IF($S527&lt;=1,"Yes","No"),"n/a")</f>
        <v/>
      </c>
      <c r="AJ527" s="29">
        <f>IF(ISNUMBER($S527),ROUND(MAX(0,MIN(100,100-$S527*2.5-IF(ISNUMBER($T527),$T527,0)*0.12+IF($S527&lt;=1,12,0))),0),"")</f>
        <v/>
      </c>
      <c r="AK527" s="29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29" t="n">
        <v>532</v>
      </c>
      <c r="AM527" s="30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Karma</t>
        </is>
      </c>
      <c r="B528" s="15" t="inlineStr">
        <is>
          <t>Karma Wellness Water | Acai Pomegranate | 8-pack 532mL</t>
        </is>
      </c>
      <c r="C528" s="15" t="inlineStr">
        <is>
          <t>3) Functional beverage (still/sparkling)</t>
        </is>
      </c>
      <c r="D528" s="15" t="inlineStr">
        <is>
          <t>532 mL bottle</t>
        </is>
      </c>
      <c r="E528" s="29" t="n">
        <v>8</v>
      </c>
      <c r="F528" s="30" t="n"/>
      <c r="G528" s="31">
        <f>IF(AND(ISNUMBER($F528),ISNUMBER($E528),$E528&lt;&gt;0),$F528/$E528,"")</f>
        <v/>
      </c>
      <c r="H528" s="31">
        <f>IF(AND(ISNUMBER($F528),ISNUMBER($AL528),ISNUMBER($E528),($AL528*$E528)&lt;&gt;0),$F528/($AL528*$E528)*100,"")</f>
        <v/>
      </c>
      <c r="I528" s="32" t="n"/>
      <c r="J528" s="33" t="n"/>
      <c r="K528" s="31">
        <f>IF(AND(ISNUMBER($F528),ISNUMBER($J528)),$F528*(1-$J528),"")</f>
        <v/>
      </c>
      <c r="L528" s="32" t="n"/>
      <c r="M528" s="32" t="n"/>
      <c r="N528" s="31">
        <f>IF(ISNUMBER($F528),($F528-IF(ISNUMBER($AM528),$AM528,0))*(1-IF(ISNUMBER($J528),$J528,0)),"")</f>
        <v/>
      </c>
      <c r="O528" s="15" t="inlineStr">
        <is>
          <t>Acai Pomegranate</t>
        </is>
      </c>
      <c r="P528" s="29" t="n">
        <v>0</v>
      </c>
      <c r="Q528" s="29" t="n">
        <v>10</v>
      </c>
      <c r="R528" s="15" t="inlineStr">
        <is>
          <t>Not listed</t>
        </is>
      </c>
      <c r="S528" s="29" t="n">
        <v>10</v>
      </c>
      <c r="T528" s="29" t="n">
        <v>40</v>
      </c>
      <c r="U528" s="15" t="inlineStr">
        <is>
          <t>Cane sugar + stevia</t>
        </is>
      </c>
      <c r="V528" s="15" t="inlineStr">
        <is>
          <t>Push-cap fresh vitamins, antioxidants, function-by-flavour</t>
        </is>
      </c>
      <c r="W528" s="32" t="n"/>
      <c r="X528" s="32" t="n"/>
      <c r="Y528" s="32" t="n"/>
      <c r="Z528" s="32" t="n"/>
      <c r="AA528" s="15" t="inlineStr">
        <is>
          <t>Low</t>
        </is>
      </c>
      <c r="AB528" s="15" t="inlineStr">
        <is>
          <t>Niche push-cap vitamin water</t>
        </is>
      </c>
      <c r="AC528" s="15" t="inlineStr">
        <is>
          <t>Fresh-mixed vitamins via push cap</t>
        </is>
      </c>
      <c r="AD528" s="15" t="inlineStr">
        <is>
          <t>Vitamins mixed fresh at opening.</t>
        </is>
      </c>
      <c r="AE528" s="32" t="n"/>
      <c r="AF528" s="34">
        <f>IF(AND(ISNUMBER($P528),ISNUMBER($AL528),$AL528&lt;&gt;0),ROUND($P528/$AL528*100,1),"")</f>
        <v/>
      </c>
      <c r="AG528" s="35">
        <f>IF(AND(ISNUMBER($S528),ISNUMBER($AL528),$AL528&lt;&gt;0),ROUND($S528/$AL528*100,2),"")</f>
        <v/>
      </c>
      <c r="AH528" s="34">
        <f>IF(AND(ISNUMBER($Q528),ISNUMBER($AL528),$AL528&lt;&gt;0),ROUND($Q528/$AL528*100,1),"")</f>
        <v/>
      </c>
      <c r="AI528" s="29">
        <f>IF(ISNUMBER($S528),IF($S528&lt;=1,"Yes","No"),"n/a")</f>
        <v/>
      </c>
      <c r="AJ528" s="29">
        <f>IF(ISNUMBER($S528),ROUND(MAX(0,MIN(100,100-$S528*2.5-IF(ISNUMBER($T528),$T528,0)*0.12+IF($S528&lt;=1,12,0))),0),"")</f>
        <v/>
      </c>
      <c r="AK528" s="29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29" t="n">
        <v>532</v>
      </c>
      <c r="AM528" s="30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Karma</t>
        </is>
      </c>
      <c r="B529" s="15" t="inlineStr">
        <is>
          <t>Karma Wellness Water | Acai Pomegranate | 12-pack 532mL</t>
        </is>
      </c>
      <c r="C529" s="15" t="inlineStr">
        <is>
          <t>3) Functional beverage (still/sparkling)</t>
        </is>
      </c>
      <c r="D529" s="15" t="inlineStr">
        <is>
          <t>532 mL bottle</t>
        </is>
      </c>
      <c r="E529" s="29" t="n">
        <v>12</v>
      </c>
      <c r="F529" s="30" t="n"/>
      <c r="G529" s="31">
        <f>IF(AND(ISNUMBER($F529),ISNUMBER($E529),$E529&lt;&gt;0),$F529/$E529,"")</f>
        <v/>
      </c>
      <c r="H529" s="31">
        <f>IF(AND(ISNUMBER($F529),ISNUMBER($AL529),ISNUMBER($E529),($AL529*$E529)&lt;&gt;0),$F529/($AL529*$E529)*100,"")</f>
        <v/>
      </c>
      <c r="I529" s="32" t="n"/>
      <c r="J529" s="33" t="n"/>
      <c r="K529" s="31">
        <f>IF(AND(ISNUMBER($F529),ISNUMBER($J529)),$F529*(1-$J529),"")</f>
        <v/>
      </c>
      <c r="L529" s="32" t="n"/>
      <c r="M529" s="32" t="n"/>
      <c r="N529" s="31">
        <f>IF(ISNUMBER($F529),($F529-IF(ISNUMBER($AM529),$AM529,0))*(1-IF(ISNUMBER($J529),$J529,0)),"")</f>
        <v/>
      </c>
      <c r="O529" s="15" t="inlineStr">
        <is>
          <t>Acai Pomegranate</t>
        </is>
      </c>
      <c r="P529" s="29" t="n">
        <v>0</v>
      </c>
      <c r="Q529" s="29" t="n">
        <v>10</v>
      </c>
      <c r="R529" s="15" t="inlineStr">
        <is>
          <t>Not listed</t>
        </is>
      </c>
      <c r="S529" s="29" t="n">
        <v>10</v>
      </c>
      <c r="T529" s="29" t="n">
        <v>40</v>
      </c>
      <c r="U529" s="15" t="inlineStr">
        <is>
          <t>Cane sugar + stevia</t>
        </is>
      </c>
      <c r="V529" s="15" t="inlineStr">
        <is>
          <t>Push-cap fresh vitamins, antioxidants, function-by-flavour</t>
        </is>
      </c>
      <c r="W529" s="32" t="n"/>
      <c r="X529" s="32" t="n"/>
      <c r="Y529" s="32" t="n"/>
      <c r="Z529" s="32" t="n"/>
      <c r="AA529" s="15" t="inlineStr">
        <is>
          <t>Low</t>
        </is>
      </c>
      <c r="AB529" s="15" t="inlineStr">
        <is>
          <t>Niche push-cap vitamin water</t>
        </is>
      </c>
      <c r="AC529" s="15" t="inlineStr">
        <is>
          <t>Fresh-mixed vitamins via push cap</t>
        </is>
      </c>
      <c r="AD529" s="15" t="inlineStr">
        <is>
          <t>Vitamins mixed fresh at opening.</t>
        </is>
      </c>
      <c r="AE529" s="32" t="n"/>
      <c r="AF529" s="34">
        <f>IF(AND(ISNUMBER($P529),ISNUMBER($AL529),$AL529&lt;&gt;0),ROUND($P529/$AL529*100,1),"")</f>
        <v/>
      </c>
      <c r="AG529" s="35">
        <f>IF(AND(ISNUMBER($S529),ISNUMBER($AL529),$AL529&lt;&gt;0),ROUND($S529/$AL529*100,2),"")</f>
        <v/>
      </c>
      <c r="AH529" s="34">
        <f>IF(AND(ISNUMBER($Q529),ISNUMBER($AL529),$AL529&lt;&gt;0),ROUND($Q529/$AL529*100,1),"")</f>
        <v/>
      </c>
      <c r="AI529" s="29">
        <f>IF(ISNUMBER($S529),IF($S529&lt;=1,"Yes","No"),"n/a")</f>
        <v/>
      </c>
      <c r="AJ529" s="29">
        <f>IF(ISNUMBER($S529),ROUND(MAX(0,MIN(100,100-$S529*2.5-IF(ISNUMBER($T529),$T529,0)*0.12+IF($S529&lt;=1,12,0))),0),"")</f>
        <v/>
      </c>
      <c r="AK529" s="29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29" t="n">
        <v>532</v>
      </c>
      <c r="AM529" s="30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Karma</t>
        </is>
      </c>
      <c r="B530" s="15" t="inlineStr">
        <is>
          <t>Karma Wellness Water | Acai Pomegranate | 18-pack 532mL</t>
        </is>
      </c>
      <c r="C530" s="15" t="inlineStr">
        <is>
          <t>3) Functional beverage (still/sparkling)</t>
        </is>
      </c>
      <c r="D530" s="15" t="inlineStr">
        <is>
          <t>532 mL bottle</t>
        </is>
      </c>
      <c r="E530" s="29" t="n">
        <v>18</v>
      </c>
      <c r="F530" s="30" t="n"/>
      <c r="G530" s="31">
        <f>IF(AND(ISNUMBER($F530),ISNUMBER($E530),$E530&lt;&gt;0),$F530/$E530,"")</f>
        <v/>
      </c>
      <c r="H530" s="31">
        <f>IF(AND(ISNUMBER($F530),ISNUMBER($AL530),ISNUMBER($E530),($AL530*$E530)&lt;&gt;0),$F530/($AL530*$E530)*100,"")</f>
        <v/>
      </c>
      <c r="I530" s="32" t="n"/>
      <c r="J530" s="33" t="n"/>
      <c r="K530" s="31">
        <f>IF(AND(ISNUMBER($F530),ISNUMBER($J530)),$F530*(1-$J530),"")</f>
        <v/>
      </c>
      <c r="L530" s="32" t="n"/>
      <c r="M530" s="32" t="n"/>
      <c r="N530" s="31">
        <f>IF(ISNUMBER($F530),($F530-IF(ISNUMBER($AM530),$AM530,0))*(1-IF(ISNUMBER($J530),$J530,0)),"")</f>
        <v/>
      </c>
      <c r="O530" s="15" t="inlineStr">
        <is>
          <t>Acai Pomegranate</t>
        </is>
      </c>
      <c r="P530" s="29" t="n">
        <v>0</v>
      </c>
      <c r="Q530" s="29" t="n">
        <v>10</v>
      </c>
      <c r="R530" s="15" t="inlineStr">
        <is>
          <t>Not listed</t>
        </is>
      </c>
      <c r="S530" s="29" t="n">
        <v>10</v>
      </c>
      <c r="T530" s="29" t="n">
        <v>40</v>
      </c>
      <c r="U530" s="15" t="inlineStr">
        <is>
          <t>Cane sugar + stevia</t>
        </is>
      </c>
      <c r="V530" s="15" t="inlineStr">
        <is>
          <t>Push-cap fresh vitamins, antioxidants, function-by-flavour</t>
        </is>
      </c>
      <c r="W530" s="32" t="n"/>
      <c r="X530" s="32" t="n"/>
      <c r="Y530" s="32" t="n"/>
      <c r="Z530" s="32" t="n"/>
      <c r="AA530" s="15" t="inlineStr">
        <is>
          <t>Low</t>
        </is>
      </c>
      <c r="AB530" s="15" t="inlineStr">
        <is>
          <t>Niche push-cap vitamin water</t>
        </is>
      </c>
      <c r="AC530" s="15" t="inlineStr">
        <is>
          <t>Fresh-mixed vitamins via push cap</t>
        </is>
      </c>
      <c r="AD530" s="15" t="inlineStr">
        <is>
          <t>Vitamins mixed fresh at opening.</t>
        </is>
      </c>
      <c r="AE530" s="32" t="n"/>
      <c r="AF530" s="34">
        <f>IF(AND(ISNUMBER($P530),ISNUMBER($AL530),$AL530&lt;&gt;0),ROUND($P530/$AL530*100,1),"")</f>
        <v/>
      </c>
      <c r="AG530" s="35">
        <f>IF(AND(ISNUMBER($S530),ISNUMBER($AL530),$AL530&lt;&gt;0),ROUND($S530/$AL530*100,2),"")</f>
        <v/>
      </c>
      <c r="AH530" s="34">
        <f>IF(AND(ISNUMBER($Q530),ISNUMBER($AL530),$AL530&lt;&gt;0),ROUND($Q530/$AL530*100,1),"")</f>
        <v/>
      </c>
      <c r="AI530" s="29">
        <f>IF(ISNUMBER($S530),IF($S530&lt;=1,"Yes","No"),"n/a")</f>
        <v/>
      </c>
      <c r="AJ530" s="29">
        <f>IF(ISNUMBER($S530),ROUND(MAX(0,MIN(100,100-$S530*2.5-IF(ISNUMBER($T530),$T530,0)*0.12+IF($S530&lt;=1,12,0))),0),"")</f>
        <v/>
      </c>
      <c r="AK530" s="29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29" t="n">
        <v>532</v>
      </c>
      <c r="AM530" s="30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Karma</t>
        </is>
      </c>
      <c r="B531" s="15" t="inlineStr">
        <is>
          <t>Karma Wellness Water | Acai Pomegranate | 24-pack 532mL</t>
        </is>
      </c>
      <c r="C531" s="15" t="inlineStr">
        <is>
          <t>3) Functional beverage (still/sparkling)</t>
        </is>
      </c>
      <c r="D531" s="15" t="inlineStr">
        <is>
          <t>532 mL bottle</t>
        </is>
      </c>
      <c r="E531" s="29" t="n">
        <v>24</v>
      </c>
      <c r="F531" s="30" t="n"/>
      <c r="G531" s="31">
        <f>IF(AND(ISNUMBER($F531),ISNUMBER($E531),$E531&lt;&gt;0),$F531/$E531,"")</f>
        <v/>
      </c>
      <c r="H531" s="31">
        <f>IF(AND(ISNUMBER($F531),ISNUMBER($AL531),ISNUMBER($E531),($AL531*$E531)&lt;&gt;0),$F531/($AL531*$E531)*100,"")</f>
        <v/>
      </c>
      <c r="I531" s="32" t="n"/>
      <c r="J531" s="33" t="n"/>
      <c r="K531" s="31">
        <f>IF(AND(ISNUMBER($F531),ISNUMBER($J531)),$F531*(1-$J531),"")</f>
        <v/>
      </c>
      <c r="L531" s="32" t="n"/>
      <c r="M531" s="32" t="n"/>
      <c r="N531" s="31">
        <f>IF(ISNUMBER($F531),($F531-IF(ISNUMBER($AM531),$AM531,0))*(1-IF(ISNUMBER($J531),$J531,0)),"")</f>
        <v/>
      </c>
      <c r="O531" s="15" t="inlineStr">
        <is>
          <t>Acai Pomegranate</t>
        </is>
      </c>
      <c r="P531" s="29" t="n">
        <v>0</v>
      </c>
      <c r="Q531" s="29" t="n">
        <v>10</v>
      </c>
      <c r="R531" s="15" t="inlineStr">
        <is>
          <t>Not listed</t>
        </is>
      </c>
      <c r="S531" s="29" t="n">
        <v>10</v>
      </c>
      <c r="T531" s="29" t="n">
        <v>40</v>
      </c>
      <c r="U531" s="15" t="inlineStr">
        <is>
          <t>Cane sugar + stevia</t>
        </is>
      </c>
      <c r="V531" s="15" t="inlineStr">
        <is>
          <t>Push-cap fresh vitamins, antioxidants, function-by-flavour</t>
        </is>
      </c>
      <c r="W531" s="32" t="n"/>
      <c r="X531" s="32" t="n"/>
      <c r="Y531" s="32" t="n"/>
      <c r="Z531" s="32" t="n"/>
      <c r="AA531" s="15" t="inlineStr">
        <is>
          <t>Low</t>
        </is>
      </c>
      <c r="AB531" s="15" t="inlineStr">
        <is>
          <t>Niche push-cap vitamin water</t>
        </is>
      </c>
      <c r="AC531" s="15" t="inlineStr">
        <is>
          <t>Fresh-mixed vitamins via push cap</t>
        </is>
      </c>
      <c r="AD531" s="15" t="inlineStr">
        <is>
          <t>Vitamins mixed fresh at opening.</t>
        </is>
      </c>
      <c r="AE531" s="32" t="n"/>
      <c r="AF531" s="34">
        <f>IF(AND(ISNUMBER($P531),ISNUMBER($AL531),$AL531&lt;&gt;0),ROUND($P531/$AL531*100,1),"")</f>
        <v/>
      </c>
      <c r="AG531" s="35">
        <f>IF(AND(ISNUMBER($S531),ISNUMBER($AL531),$AL531&lt;&gt;0),ROUND($S531/$AL531*100,2),"")</f>
        <v/>
      </c>
      <c r="AH531" s="34">
        <f>IF(AND(ISNUMBER($Q531),ISNUMBER($AL531),$AL531&lt;&gt;0),ROUND($Q531/$AL531*100,1),"")</f>
        <v/>
      </c>
      <c r="AI531" s="29">
        <f>IF(ISNUMBER($S531),IF($S531&lt;=1,"Yes","No"),"n/a")</f>
        <v/>
      </c>
      <c r="AJ531" s="29">
        <f>IF(ISNUMBER($S531),ROUND(MAX(0,MIN(100,100-$S531*2.5-IF(ISNUMBER($T531),$T531,0)*0.12+IF($S531&lt;=1,12,0))),0),"")</f>
        <v/>
      </c>
      <c r="AK531" s="29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29" t="n">
        <v>532</v>
      </c>
      <c r="AM531" s="30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Karma</t>
        </is>
      </c>
      <c r="B532" s="15" t="inlineStr">
        <is>
          <t>Karma Wellness Water | Tropical Pineapple | single 532mL</t>
        </is>
      </c>
      <c r="C532" s="15" t="inlineStr">
        <is>
          <t>3) Functional beverage (still/sparkling)</t>
        </is>
      </c>
      <c r="D532" s="15" t="inlineStr">
        <is>
          <t>532 mL bottle</t>
        </is>
      </c>
      <c r="E532" s="29" t="n">
        <v>1</v>
      </c>
      <c r="F532" s="30" t="n"/>
      <c r="G532" s="31">
        <f>IF(AND(ISNUMBER($F532),ISNUMBER($E532),$E532&lt;&gt;0),$F532/$E532,"")</f>
        <v/>
      </c>
      <c r="H532" s="31">
        <f>IF(AND(ISNUMBER($F532),ISNUMBER($AL532),ISNUMBER($E532),($AL532*$E532)&lt;&gt;0),$F532/($AL532*$E532)*100,"")</f>
        <v/>
      </c>
      <c r="I532" s="32" t="n"/>
      <c r="J532" s="33" t="n"/>
      <c r="K532" s="31">
        <f>IF(AND(ISNUMBER($F532),ISNUMBER($J532)),$F532*(1-$J532),"")</f>
        <v/>
      </c>
      <c r="L532" s="32" t="n"/>
      <c r="M532" s="32" t="n"/>
      <c r="N532" s="31">
        <f>IF(ISNUMBER($F532),($F532-IF(ISNUMBER($AM532),$AM532,0))*(1-IF(ISNUMBER($J532),$J532,0)),"")</f>
        <v/>
      </c>
      <c r="O532" s="15" t="inlineStr">
        <is>
          <t>Tropical Pineapple</t>
        </is>
      </c>
      <c r="P532" s="29" t="n">
        <v>0</v>
      </c>
      <c r="Q532" s="29" t="n">
        <v>10</v>
      </c>
      <c r="R532" s="15" t="inlineStr">
        <is>
          <t>Not listed</t>
        </is>
      </c>
      <c r="S532" s="29" t="n">
        <v>10</v>
      </c>
      <c r="T532" s="29" t="n">
        <v>40</v>
      </c>
      <c r="U532" s="15" t="inlineStr">
        <is>
          <t>Cane sugar + stevia</t>
        </is>
      </c>
      <c r="V532" s="15" t="inlineStr">
        <is>
          <t>Push-cap fresh vitamins, antioxidants, function-by-flavour</t>
        </is>
      </c>
      <c r="W532" s="32" t="n"/>
      <c r="X532" s="32" t="n"/>
      <c r="Y532" s="32" t="n"/>
      <c r="Z532" s="32" t="n"/>
      <c r="AA532" s="15" t="inlineStr">
        <is>
          <t>Low</t>
        </is>
      </c>
      <c r="AB532" s="15" t="inlineStr">
        <is>
          <t>Niche push-cap vitamin water</t>
        </is>
      </c>
      <c r="AC532" s="15" t="inlineStr">
        <is>
          <t>Fresh-mixed vitamins via push cap</t>
        </is>
      </c>
      <c r="AD532" s="15" t="inlineStr">
        <is>
          <t>Vitamins mixed fresh at opening.</t>
        </is>
      </c>
      <c r="AE532" s="32" t="n"/>
      <c r="AF532" s="34">
        <f>IF(AND(ISNUMBER($P532),ISNUMBER($AL532),$AL532&lt;&gt;0),ROUND($P532/$AL532*100,1),"")</f>
        <v/>
      </c>
      <c r="AG532" s="35">
        <f>IF(AND(ISNUMBER($S532),ISNUMBER($AL532),$AL532&lt;&gt;0),ROUND($S532/$AL532*100,2),"")</f>
        <v/>
      </c>
      <c r="AH532" s="34">
        <f>IF(AND(ISNUMBER($Q532),ISNUMBER($AL532),$AL532&lt;&gt;0),ROUND($Q532/$AL532*100,1),"")</f>
        <v/>
      </c>
      <c r="AI532" s="29">
        <f>IF(ISNUMBER($S532),IF($S532&lt;=1,"Yes","No"),"n/a")</f>
        <v/>
      </c>
      <c r="AJ532" s="29">
        <f>IF(ISNUMBER($S532),ROUND(MAX(0,MIN(100,100-$S532*2.5-IF(ISNUMBER($T532),$T532,0)*0.12+IF($S532&lt;=1,12,0))),0),"")</f>
        <v/>
      </c>
      <c r="AK532" s="29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29" t="n">
        <v>532</v>
      </c>
      <c r="AM532" s="30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Karma</t>
        </is>
      </c>
      <c r="B533" s="15" t="inlineStr">
        <is>
          <t>Karma Wellness Water | Tropical Pineapple | 8-pack 532mL</t>
        </is>
      </c>
      <c r="C533" s="15" t="inlineStr">
        <is>
          <t>3) Functional beverage (still/sparkling)</t>
        </is>
      </c>
      <c r="D533" s="15" t="inlineStr">
        <is>
          <t>532 mL bottle</t>
        </is>
      </c>
      <c r="E533" s="29" t="n">
        <v>8</v>
      </c>
      <c r="F533" s="30" t="n"/>
      <c r="G533" s="31">
        <f>IF(AND(ISNUMBER($F533),ISNUMBER($E533),$E533&lt;&gt;0),$F533/$E533,"")</f>
        <v/>
      </c>
      <c r="H533" s="31">
        <f>IF(AND(ISNUMBER($F533),ISNUMBER($AL533),ISNUMBER($E533),($AL533*$E533)&lt;&gt;0),$F533/($AL533*$E533)*100,"")</f>
        <v/>
      </c>
      <c r="I533" s="32" t="n"/>
      <c r="J533" s="33" t="n"/>
      <c r="K533" s="31">
        <f>IF(AND(ISNUMBER($F533),ISNUMBER($J533)),$F533*(1-$J533),"")</f>
        <v/>
      </c>
      <c r="L533" s="32" t="n"/>
      <c r="M533" s="32" t="n"/>
      <c r="N533" s="31">
        <f>IF(ISNUMBER($F533),($F533-IF(ISNUMBER($AM533),$AM533,0))*(1-IF(ISNUMBER($J533),$J533,0)),"")</f>
        <v/>
      </c>
      <c r="O533" s="15" t="inlineStr">
        <is>
          <t>Tropical Pineapple</t>
        </is>
      </c>
      <c r="P533" s="29" t="n">
        <v>0</v>
      </c>
      <c r="Q533" s="29" t="n">
        <v>10</v>
      </c>
      <c r="R533" s="15" t="inlineStr">
        <is>
          <t>Not listed</t>
        </is>
      </c>
      <c r="S533" s="29" t="n">
        <v>10</v>
      </c>
      <c r="T533" s="29" t="n">
        <v>40</v>
      </c>
      <c r="U533" s="15" t="inlineStr">
        <is>
          <t>Cane sugar + stevia</t>
        </is>
      </c>
      <c r="V533" s="15" t="inlineStr">
        <is>
          <t>Push-cap fresh vitamins, antioxidants, function-by-flavour</t>
        </is>
      </c>
      <c r="W533" s="32" t="n"/>
      <c r="X533" s="32" t="n"/>
      <c r="Y533" s="32" t="n"/>
      <c r="Z533" s="32" t="n"/>
      <c r="AA533" s="15" t="inlineStr">
        <is>
          <t>Low</t>
        </is>
      </c>
      <c r="AB533" s="15" t="inlineStr">
        <is>
          <t>Niche push-cap vitamin water</t>
        </is>
      </c>
      <c r="AC533" s="15" t="inlineStr">
        <is>
          <t>Fresh-mixed vitamins via push cap</t>
        </is>
      </c>
      <c r="AD533" s="15" t="inlineStr">
        <is>
          <t>Vitamins mixed fresh at opening.</t>
        </is>
      </c>
      <c r="AE533" s="32" t="n"/>
      <c r="AF533" s="34">
        <f>IF(AND(ISNUMBER($P533),ISNUMBER($AL533),$AL533&lt;&gt;0),ROUND($P533/$AL533*100,1),"")</f>
        <v/>
      </c>
      <c r="AG533" s="35">
        <f>IF(AND(ISNUMBER($S533),ISNUMBER($AL533),$AL533&lt;&gt;0),ROUND($S533/$AL533*100,2),"")</f>
        <v/>
      </c>
      <c r="AH533" s="34">
        <f>IF(AND(ISNUMBER($Q533),ISNUMBER($AL533),$AL533&lt;&gt;0),ROUND($Q533/$AL533*100,1),"")</f>
        <v/>
      </c>
      <c r="AI533" s="29">
        <f>IF(ISNUMBER($S533),IF($S533&lt;=1,"Yes","No"),"n/a")</f>
        <v/>
      </c>
      <c r="AJ533" s="29">
        <f>IF(ISNUMBER($S533),ROUND(MAX(0,MIN(100,100-$S533*2.5-IF(ISNUMBER($T533),$T533,0)*0.12+IF($S533&lt;=1,12,0))),0),"")</f>
        <v/>
      </c>
      <c r="AK533" s="29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29" t="n">
        <v>532</v>
      </c>
      <c r="AM533" s="30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Karma</t>
        </is>
      </c>
      <c r="B534" s="15" t="inlineStr">
        <is>
          <t>Karma Wellness Water | Tropical Pineapple | 12-pack 532mL</t>
        </is>
      </c>
      <c r="C534" s="15" t="inlineStr">
        <is>
          <t>3) Functional beverage (still/sparkling)</t>
        </is>
      </c>
      <c r="D534" s="15" t="inlineStr">
        <is>
          <t>532 mL bottle</t>
        </is>
      </c>
      <c r="E534" s="29" t="n">
        <v>12</v>
      </c>
      <c r="F534" s="30" t="n"/>
      <c r="G534" s="31">
        <f>IF(AND(ISNUMBER($F534),ISNUMBER($E534),$E534&lt;&gt;0),$F534/$E534,"")</f>
        <v/>
      </c>
      <c r="H534" s="31">
        <f>IF(AND(ISNUMBER($F534),ISNUMBER($AL534),ISNUMBER($E534),($AL534*$E534)&lt;&gt;0),$F534/($AL534*$E534)*100,"")</f>
        <v/>
      </c>
      <c r="I534" s="32" t="n"/>
      <c r="J534" s="33" t="n"/>
      <c r="K534" s="31">
        <f>IF(AND(ISNUMBER($F534),ISNUMBER($J534)),$F534*(1-$J534),"")</f>
        <v/>
      </c>
      <c r="L534" s="32" t="n"/>
      <c r="M534" s="32" t="n"/>
      <c r="N534" s="31">
        <f>IF(ISNUMBER($F534),($F534-IF(ISNUMBER($AM534),$AM534,0))*(1-IF(ISNUMBER($J534),$J534,0)),"")</f>
        <v/>
      </c>
      <c r="O534" s="15" t="inlineStr">
        <is>
          <t>Tropical Pineapple</t>
        </is>
      </c>
      <c r="P534" s="29" t="n">
        <v>0</v>
      </c>
      <c r="Q534" s="29" t="n">
        <v>10</v>
      </c>
      <c r="R534" s="15" t="inlineStr">
        <is>
          <t>Not listed</t>
        </is>
      </c>
      <c r="S534" s="29" t="n">
        <v>10</v>
      </c>
      <c r="T534" s="29" t="n">
        <v>40</v>
      </c>
      <c r="U534" s="15" t="inlineStr">
        <is>
          <t>Cane sugar + stevia</t>
        </is>
      </c>
      <c r="V534" s="15" t="inlineStr">
        <is>
          <t>Push-cap fresh vitamins, antioxidants, function-by-flavour</t>
        </is>
      </c>
      <c r="W534" s="32" t="n"/>
      <c r="X534" s="32" t="n"/>
      <c r="Y534" s="32" t="n"/>
      <c r="Z534" s="32" t="n"/>
      <c r="AA534" s="15" t="inlineStr">
        <is>
          <t>Low</t>
        </is>
      </c>
      <c r="AB534" s="15" t="inlineStr">
        <is>
          <t>Niche push-cap vitamin water</t>
        </is>
      </c>
      <c r="AC534" s="15" t="inlineStr">
        <is>
          <t>Fresh-mixed vitamins via push cap</t>
        </is>
      </c>
      <c r="AD534" s="15" t="inlineStr">
        <is>
          <t>Vitamins mixed fresh at opening.</t>
        </is>
      </c>
      <c r="AE534" s="32" t="n"/>
      <c r="AF534" s="34">
        <f>IF(AND(ISNUMBER($P534),ISNUMBER($AL534),$AL534&lt;&gt;0),ROUND($P534/$AL534*100,1),"")</f>
        <v/>
      </c>
      <c r="AG534" s="35">
        <f>IF(AND(ISNUMBER($S534),ISNUMBER($AL534),$AL534&lt;&gt;0),ROUND($S534/$AL534*100,2),"")</f>
        <v/>
      </c>
      <c r="AH534" s="34">
        <f>IF(AND(ISNUMBER($Q534),ISNUMBER($AL534),$AL534&lt;&gt;0),ROUND($Q534/$AL534*100,1),"")</f>
        <v/>
      </c>
      <c r="AI534" s="29">
        <f>IF(ISNUMBER($S534),IF($S534&lt;=1,"Yes","No"),"n/a")</f>
        <v/>
      </c>
      <c r="AJ534" s="29">
        <f>IF(ISNUMBER($S534),ROUND(MAX(0,MIN(100,100-$S534*2.5-IF(ISNUMBER($T534),$T534,0)*0.12+IF($S534&lt;=1,12,0))),0),"")</f>
        <v/>
      </c>
      <c r="AK534" s="29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29" t="n">
        <v>532</v>
      </c>
      <c r="AM534" s="30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Karma</t>
        </is>
      </c>
      <c r="B535" s="15" t="inlineStr">
        <is>
          <t>Karma Wellness Water | Tropical Pineapple | 18-pack 532mL</t>
        </is>
      </c>
      <c r="C535" s="15" t="inlineStr">
        <is>
          <t>3) Functional beverage (still/sparkling)</t>
        </is>
      </c>
      <c r="D535" s="15" t="inlineStr">
        <is>
          <t>532 mL bottle</t>
        </is>
      </c>
      <c r="E535" s="29" t="n">
        <v>18</v>
      </c>
      <c r="F535" s="30" t="n"/>
      <c r="G535" s="31">
        <f>IF(AND(ISNUMBER($F535),ISNUMBER($E535),$E535&lt;&gt;0),$F535/$E535,"")</f>
        <v/>
      </c>
      <c r="H535" s="31">
        <f>IF(AND(ISNUMBER($F535),ISNUMBER($AL535),ISNUMBER($E535),($AL535*$E535)&lt;&gt;0),$F535/($AL535*$E535)*100,"")</f>
        <v/>
      </c>
      <c r="I535" s="32" t="n"/>
      <c r="J535" s="33" t="n"/>
      <c r="K535" s="31">
        <f>IF(AND(ISNUMBER($F535),ISNUMBER($J535)),$F535*(1-$J535),"")</f>
        <v/>
      </c>
      <c r="L535" s="32" t="n"/>
      <c r="M535" s="32" t="n"/>
      <c r="N535" s="31">
        <f>IF(ISNUMBER($F535),($F535-IF(ISNUMBER($AM535),$AM535,0))*(1-IF(ISNUMBER($J535),$J535,0)),"")</f>
        <v/>
      </c>
      <c r="O535" s="15" t="inlineStr">
        <is>
          <t>Tropical Pineapple</t>
        </is>
      </c>
      <c r="P535" s="29" t="n">
        <v>0</v>
      </c>
      <c r="Q535" s="29" t="n">
        <v>10</v>
      </c>
      <c r="R535" s="15" t="inlineStr">
        <is>
          <t>Not listed</t>
        </is>
      </c>
      <c r="S535" s="29" t="n">
        <v>10</v>
      </c>
      <c r="T535" s="29" t="n">
        <v>40</v>
      </c>
      <c r="U535" s="15" t="inlineStr">
        <is>
          <t>Cane sugar + stevia</t>
        </is>
      </c>
      <c r="V535" s="15" t="inlineStr">
        <is>
          <t>Push-cap fresh vitamins, antioxidants, function-by-flavour</t>
        </is>
      </c>
      <c r="W535" s="32" t="n"/>
      <c r="X535" s="32" t="n"/>
      <c r="Y535" s="32" t="n"/>
      <c r="Z535" s="32" t="n"/>
      <c r="AA535" s="15" t="inlineStr">
        <is>
          <t>Low</t>
        </is>
      </c>
      <c r="AB535" s="15" t="inlineStr">
        <is>
          <t>Niche push-cap vitamin water</t>
        </is>
      </c>
      <c r="AC535" s="15" t="inlineStr">
        <is>
          <t>Fresh-mixed vitamins via push cap</t>
        </is>
      </c>
      <c r="AD535" s="15" t="inlineStr">
        <is>
          <t>Vitamins mixed fresh at opening.</t>
        </is>
      </c>
      <c r="AE535" s="32" t="n"/>
      <c r="AF535" s="34">
        <f>IF(AND(ISNUMBER($P535),ISNUMBER($AL535),$AL535&lt;&gt;0),ROUND($P535/$AL535*100,1),"")</f>
        <v/>
      </c>
      <c r="AG535" s="35">
        <f>IF(AND(ISNUMBER($S535),ISNUMBER($AL535),$AL535&lt;&gt;0),ROUND($S535/$AL535*100,2),"")</f>
        <v/>
      </c>
      <c r="AH535" s="34">
        <f>IF(AND(ISNUMBER($Q535),ISNUMBER($AL535),$AL535&lt;&gt;0),ROUND($Q535/$AL535*100,1),"")</f>
        <v/>
      </c>
      <c r="AI535" s="29">
        <f>IF(ISNUMBER($S535),IF($S535&lt;=1,"Yes","No"),"n/a")</f>
        <v/>
      </c>
      <c r="AJ535" s="29">
        <f>IF(ISNUMBER($S535),ROUND(MAX(0,MIN(100,100-$S535*2.5-IF(ISNUMBER($T535),$T535,0)*0.12+IF($S535&lt;=1,12,0))),0),"")</f>
        <v/>
      </c>
      <c r="AK535" s="29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29" t="n">
        <v>532</v>
      </c>
      <c r="AM535" s="30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Karma</t>
        </is>
      </c>
      <c r="B536" s="15" t="inlineStr">
        <is>
          <t>Karma Wellness Water | Tropical Pineapple | 24-pack 532mL</t>
        </is>
      </c>
      <c r="C536" s="15" t="inlineStr">
        <is>
          <t>3) Functional beverage (still/sparkling)</t>
        </is>
      </c>
      <c r="D536" s="15" t="inlineStr">
        <is>
          <t>532 mL bottle</t>
        </is>
      </c>
      <c r="E536" s="29" t="n">
        <v>24</v>
      </c>
      <c r="F536" s="30" t="n"/>
      <c r="G536" s="31">
        <f>IF(AND(ISNUMBER($F536),ISNUMBER($E536),$E536&lt;&gt;0),$F536/$E536,"")</f>
        <v/>
      </c>
      <c r="H536" s="31">
        <f>IF(AND(ISNUMBER($F536),ISNUMBER($AL536),ISNUMBER($E536),($AL536*$E536)&lt;&gt;0),$F536/($AL536*$E536)*100,"")</f>
        <v/>
      </c>
      <c r="I536" s="32" t="n"/>
      <c r="J536" s="33" t="n"/>
      <c r="K536" s="31">
        <f>IF(AND(ISNUMBER($F536),ISNUMBER($J536)),$F536*(1-$J536),"")</f>
        <v/>
      </c>
      <c r="L536" s="32" t="n"/>
      <c r="M536" s="32" t="n"/>
      <c r="N536" s="31">
        <f>IF(ISNUMBER($F536),($F536-IF(ISNUMBER($AM536),$AM536,0))*(1-IF(ISNUMBER($J536),$J536,0)),"")</f>
        <v/>
      </c>
      <c r="O536" s="15" t="inlineStr">
        <is>
          <t>Tropical Pineapple</t>
        </is>
      </c>
      <c r="P536" s="29" t="n">
        <v>0</v>
      </c>
      <c r="Q536" s="29" t="n">
        <v>10</v>
      </c>
      <c r="R536" s="15" t="inlineStr">
        <is>
          <t>Not listed</t>
        </is>
      </c>
      <c r="S536" s="29" t="n">
        <v>10</v>
      </c>
      <c r="T536" s="29" t="n">
        <v>40</v>
      </c>
      <c r="U536" s="15" t="inlineStr">
        <is>
          <t>Cane sugar + stevia</t>
        </is>
      </c>
      <c r="V536" s="15" t="inlineStr">
        <is>
          <t>Push-cap fresh vitamins, antioxidants, function-by-flavour</t>
        </is>
      </c>
      <c r="W536" s="32" t="n"/>
      <c r="X536" s="32" t="n"/>
      <c r="Y536" s="32" t="n"/>
      <c r="Z536" s="32" t="n"/>
      <c r="AA536" s="15" t="inlineStr">
        <is>
          <t>Low</t>
        </is>
      </c>
      <c r="AB536" s="15" t="inlineStr">
        <is>
          <t>Niche push-cap vitamin water</t>
        </is>
      </c>
      <c r="AC536" s="15" t="inlineStr">
        <is>
          <t>Fresh-mixed vitamins via push cap</t>
        </is>
      </c>
      <c r="AD536" s="15" t="inlineStr">
        <is>
          <t>Vitamins mixed fresh at opening.</t>
        </is>
      </c>
      <c r="AE536" s="32" t="n"/>
      <c r="AF536" s="34">
        <f>IF(AND(ISNUMBER($P536),ISNUMBER($AL536),$AL536&lt;&gt;0),ROUND($P536/$AL536*100,1),"")</f>
        <v/>
      </c>
      <c r="AG536" s="35">
        <f>IF(AND(ISNUMBER($S536),ISNUMBER($AL536),$AL536&lt;&gt;0),ROUND($S536/$AL536*100,2),"")</f>
        <v/>
      </c>
      <c r="AH536" s="34">
        <f>IF(AND(ISNUMBER($Q536),ISNUMBER($AL536),$AL536&lt;&gt;0),ROUND($Q536/$AL536*100,1),"")</f>
        <v/>
      </c>
      <c r="AI536" s="29">
        <f>IF(ISNUMBER($S536),IF($S536&lt;=1,"Yes","No"),"n/a")</f>
        <v/>
      </c>
      <c r="AJ536" s="29">
        <f>IF(ISNUMBER($S536),ROUND(MAX(0,MIN(100,100-$S536*2.5-IF(ISNUMBER($T536),$T536,0)*0.12+IF($S536&lt;=1,12,0))),0),"")</f>
        <v/>
      </c>
      <c r="AK536" s="29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29" t="n">
        <v>532</v>
      </c>
      <c r="AM536" s="30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ALO</t>
        </is>
      </c>
      <c r="B537" s="15" t="inlineStr">
        <is>
          <t>ALO Exposed Aloe Vera Drink | Original Aloe + Honey | single 500mL</t>
        </is>
      </c>
      <c r="C537" s="15" t="inlineStr">
        <is>
          <t>3) Functional beverage (still/sparkling)</t>
        </is>
      </c>
      <c r="D537" s="15" t="inlineStr">
        <is>
          <t>500 mL bottle</t>
        </is>
      </c>
      <c r="E537" s="29" t="n">
        <v>1</v>
      </c>
      <c r="F537" s="30" t="n"/>
      <c r="G537" s="31">
        <f>IF(AND(ISNUMBER($F537),ISNUMBER($E537),$E537&lt;&gt;0),$F537/$E537,"")</f>
        <v/>
      </c>
      <c r="H537" s="31">
        <f>IF(AND(ISNUMBER($F537),ISNUMBER($AL537),ISNUMBER($E537),($AL537*$E537)&lt;&gt;0),$F537/($AL537*$E537)*100,"")</f>
        <v/>
      </c>
      <c r="I537" s="32" t="n"/>
      <c r="J537" s="33" t="n"/>
      <c r="K537" s="31">
        <f>IF(AND(ISNUMBER($F537),ISNUMBER($J537)),$F537*(1-$J537),"")</f>
        <v/>
      </c>
      <c r="L537" s="32" t="n"/>
      <c r="M537" s="32" t="n"/>
      <c r="N537" s="31">
        <f>IF(ISNUMBER($F537),($F537-IF(ISNUMBER($AM537),$AM537,0))*(1-IF(ISNUMBER($J537),$J537,0)),"")</f>
        <v/>
      </c>
      <c r="O537" s="15" t="inlineStr">
        <is>
          <t>Original Aloe + Honey</t>
        </is>
      </c>
      <c r="P537" s="29" t="n">
        <v>0</v>
      </c>
      <c r="Q537" s="29" t="n">
        <v>20</v>
      </c>
      <c r="R537" s="15" t="inlineStr">
        <is>
          <t>Not listed</t>
        </is>
      </c>
      <c r="S537" s="29" t="n">
        <v>20</v>
      </c>
      <c r="T537" s="29" t="n">
        <v>90</v>
      </c>
      <c r="U537" s="15" t="inlineStr">
        <is>
          <t>Cane sugar</t>
        </is>
      </c>
      <c r="V537" s="15" t="inlineStr">
        <is>
          <t>Real aloe vera pulp, antioxidants, vitamins</t>
        </is>
      </c>
      <c r="W537" s="32" t="n"/>
      <c r="X537" s="32" t="n"/>
      <c r="Y537" s="32" t="n"/>
      <c r="Z537" s="32" t="n"/>
      <c r="AA537" s="15" t="inlineStr">
        <is>
          <t>Low</t>
        </is>
      </c>
      <c r="AB537" s="15" t="inlineStr">
        <is>
          <t>Leading aloe drink</t>
        </is>
      </c>
      <c r="AC537" s="15" t="inlineStr">
        <is>
          <t>Real aloe pulp wellness drink</t>
        </is>
      </c>
      <c r="AD537" s="15" t="inlineStr">
        <is>
          <t>Aloe pulp and a wellness halo.</t>
        </is>
      </c>
      <c r="AE537" s="32" t="n"/>
      <c r="AF537" s="34">
        <f>IF(AND(ISNUMBER($P537),ISNUMBER($AL537),$AL537&lt;&gt;0),ROUND($P537/$AL537*100,1),"")</f>
        <v/>
      </c>
      <c r="AG537" s="35">
        <f>IF(AND(ISNUMBER($S537),ISNUMBER($AL537),$AL537&lt;&gt;0),ROUND($S537/$AL537*100,2),"")</f>
        <v/>
      </c>
      <c r="AH537" s="34">
        <f>IF(AND(ISNUMBER($Q537),ISNUMBER($AL537),$AL537&lt;&gt;0),ROUND($Q537/$AL537*100,1),"")</f>
        <v/>
      </c>
      <c r="AI537" s="29">
        <f>IF(ISNUMBER($S537),IF($S537&lt;=1,"Yes","No"),"n/a")</f>
        <v/>
      </c>
      <c r="AJ537" s="29">
        <f>IF(ISNUMBER($S537),ROUND(MAX(0,MIN(100,100-$S537*2.5-IF(ISNUMBER($T537),$T537,0)*0.12+IF($S537&lt;=1,12,0))),0),"")</f>
        <v/>
      </c>
      <c r="AK537" s="29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29" t="n">
        <v>500</v>
      </c>
      <c r="AM537" s="30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ALO</t>
        </is>
      </c>
      <c r="B538" s="15" t="inlineStr">
        <is>
          <t>ALO Exposed Aloe Vera Drink | Original Aloe + Honey | 8-pack 500mL</t>
        </is>
      </c>
      <c r="C538" s="15" t="inlineStr">
        <is>
          <t>3) Functional beverage (still/sparkling)</t>
        </is>
      </c>
      <c r="D538" s="15" t="inlineStr">
        <is>
          <t>500 mL bottle</t>
        </is>
      </c>
      <c r="E538" s="29" t="n">
        <v>8</v>
      </c>
      <c r="F538" s="30" t="n"/>
      <c r="G538" s="31">
        <f>IF(AND(ISNUMBER($F538),ISNUMBER($E538),$E538&lt;&gt;0),$F538/$E538,"")</f>
        <v/>
      </c>
      <c r="H538" s="31">
        <f>IF(AND(ISNUMBER($F538),ISNUMBER($AL538),ISNUMBER($E538),($AL538*$E538)&lt;&gt;0),$F538/($AL538*$E538)*100,"")</f>
        <v/>
      </c>
      <c r="I538" s="32" t="n"/>
      <c r="J538" s="33" t="n"/>
      <c r="K538" s="31">
        <f>IF(AND(ISNUMBER($F538),ISNUMBER($J538)),$F538*(1-$J538),"")</f>
        <v/>
      </c>
      <c r="L538" s="32" t="n"/>
      <c r="M538" s="32" t="n"/>
      <c r="N538" s="31">
        <f>IF(ISNUMBER($F538),($F538-IF(ISNUMBER($AM538),$AM538,0))*(1-IF(ISNUMBER($J538),$J538,0)),"")</f>
        <v/>
      </c>
      <c r="O538" s="15" t="inlineStr">
        <is>
          <t>Original Aloe + Honey</t>
        </is>
      </c>
      <c r="P538" s="29" t="n">
        <v>0</v>
      </c>
      <c r="Q538" s="29" t="n">
        <v>20</v>
      </c>
      <c r="R538" s="15" t="inlineStr">
        <is>
          <t>Not listed</t>
        </is>
      </c>
      <c r="S538" s="29" t="n">
        <v>20</v>
      </c>
      <c r="T538" s="29" t="n">
        <v>90</v>
      </c>
      <c r="U538" s="15" t="inlineStr">
        <is>
          <t>Cane sugar</t>
        </is>
      </c>
      <c r="V538" s="15" t="inlineStr">
        <is>
          <t>Real aloe vera pulp, antioxidants, vitamins</t>
        </is>
      </c>
      <c r="W538" s="32" t="n"/>
      <c r="X538" s="32" t="n"/>
      <c r="Y538" s="32" t="n"/>
      <c r="Z538" s="32" t="n"/>
      <c r="AA538" s="15" t="inlineStr">
        <is>
          <t>Low</t>
        </is>
      </c>
      <c r="AB538" s="15" t="inlineStr">
        <is>
          <t>Leading aloe drink</t>
        </is>
      </c>
      <c r="AC538" s="15" t="inlineStr">
        <is>
          <t>Real aloe pulp wellness drink</t>
        </is>
      </c>
      <c r="AD538" s="15" t="inlineStr">
        <is>
          <t>Aloe pulp and a wellness halo.</t>
        </is>
      </c>
      <c r="AE538" s="32" t="n"/>
      <c r="AF538" s="34">
        <f>IF(AND(ISNUMBER($P538),ISNUMBER($AL538),$AL538&lt;&gt;0),ROUND($P538/$AL538*100,1),"")</f>
        <v/>
      </c>
      <c r="AG538" s="35">
        <f>IF(AND(ISNUMBER($S538),ISNUMBER($AL538),$AL538&lt;&gt;0),ROUND($S538/$AL538*100,2),"")</f>
        <v/>
      </c>
      <c r="AH538" s="34">
        <f>IF(AND(ISNUMBER($Q538),ISNUMBER($AL538),$AL538&lt;&gt;0),ROUND($Q538/$AL538*100,1),"")</f>
        <v/>
      </c>
      <c r="AI538" s="29">
        <f>IF(ISNUMBER($S538),IF($S538&lt;=1,"Yes","No"),"n/a")</f>
        <v/>
      </c>
      <c r="AJ538" s="29">
        <f>IF(ISNUMBER($S538),ROUND(MAX(0,MIN(100,100-$S538*2.5-IF(ISNUMBER($T538),$T538,0)*0.12+IF($S538&lt;=1,12,0))),0),"")</f>
        <v/>
      </c>
      <c r="AK538" s="29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29" t="n">
        <v>500</v>
      </c>
      <c r="AM538" s="30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ALO</t>
        </is>
      </c>
      <c r="B539" s="15" t="inlineStr">
        <is>
          <t>ALO Exposed Aloe Vera Drink | Original Aloe + Honey | 12-pack 500mL</t>
        </is>
      </c>
      <c r="C539" s="15" t="inlineStr">
        <is>
          <t>3) Functional beverage (still/sparkling)</t>
        </is>
      </c>
      <c r="D539" s="15" t="inlineStr">
        <is>
          <t>500 mL bottle</t>
        </is>
      </c>
      <c r="E539" s="29" t="n">
        <v>12</v>
      </c>
      <c r="F539" s="30" t="n"/>
      <c r="G539" s="31">
        <f>IF(AND(ISNUMBER($F539),ISNUMBER($E539),$E539&lt;&gt;0),$F539/$E539,"")</f>
        <v/>
      </c>
      <c r="H539" s="31">
        <f>IF(AND(ISNUMBER($F539),ISNUMBER($AL539),ISNUMBER($E539),($AL539*$E539)&lt;&gt;0),$F539/($AL539*$E539)*100,"")</f>
        <v/>
      </c>
      <c r="I539" s="32" t="n"/>
      <c r="J539" s="33" t="n"/>
      <c r="K539" s="31">
        <f>IF(AND(ISNUMBER($F539),ISNUMBER($J539)),$F539*(1-$J539),"")</f>
        <v/>
      </c>
      <c r="L539" s="32" t="n"/>
      <c r="M539" s="32" t="n"/>
      <c r="N539" s="31">
        <f>IF(ISNUMBER($F539),($F539-IF(ISNUMBER($AM539),$AM539,0))*(1-IF(ISNUMBER($J539),$J539,0)),"")</f>
        <v/>
      </c>
      <c r="O539" s="15" t="inlineStr">
        <is>
          <t>Original Aloe + Honey</t>
        </is>
      </c>
      <c r="P539" s="29" t="n">
        <v>0</v>
      </c>
      <c r="Q539" s="29" t="n">
        <v>20</v>
      </c>
      <c r="R539" s="15" t="inlineStr">
        <is>
          <t>Not listed</t>
        </is>
      </c>
      <c r="S539" s="29" t="n">
        <v>20</v>
      </c>
      <c r="T539" s="29" t="n">
        <v>90</v>
      </c>
      <c r="U539" s="15" t="inlineStr">
        <is>
          <t>Cane sugar</t>
        </is>
      </c>
      <c r="V539" s="15" t="inlineStr">
        <is>
          <t>Real aloe vera pulp, antioxidants, vitamins</t>
        </is>
      </c>
      <c r="W539" s="32" t="n"/>
      <c r="X539" s="32" t="n"/>
      <c r="Y539" s="32" t="n"/>
      <c r="Z539" s="32" t="n"/>
      <c r="AA539" s="15" t="inlineStr">
        <is>
          <t>Low</t>
        </is>
      </c>
      <c r="AB539" s="15" t="inlineStr">
        <is>
          <t>Leading aloe drink</t>
        </is>
      </c>
      <c r="AC539" s="15" t="inlineStr">
        <is>
          <t>Real aloe pulp wellness drink</t>
        </is>
      </c>
      <c r="AD539" s="15" t="inlineStr">
        <is>
          <t>Aloe pulp and a wellness halo.</t>
        </is>
      </c>
      <c r="AE539" s="32" t="n"/>
      <c r="AF539" s="34">
        <f>IF(AND(ISNUMBER($P539),ISNUMBER($AL539),$AL539&lt;&gt;0),ROUND($P539/$AL539*100,1),"")</f>
        <v/>
      </c>
      <c r="AG539" s="35">
        <f>IF(AND(ISNUMBER($S539),ISNUMBER($AL539),$AL539&lt;&gt;0),ROUND($S539/$AL539*100,2),"")</f>
        <v/>
      </c>
      <c r="AH539" s="34">
        <f>IF(AND(ISNUMBER($Q539),ISNUMBER($AL539),$AL539&lt;&gt;0),ROUND($Q539/$AL539*100,1),"")</f>
        <v/>
      </c>
      <c r="AI539" s="29">
        <f>IF(ISNUMBER($S539),IF($S539&lt;=1,"Yes","No"),"n/a")</f>
        <v/>
      </c>
      <c r="AJ539" s="29">
        <f>IF(ISNUMBER($S539),ROUND(MAX(0,MIN(100,100-$S539*2.5-IF(ISNUMBER($T539),$T539,0)*0.12+IF($S539&lt;=1,12,0))),0),"")</f>
        <v/>
      </c>
      <c r="AK539" s="29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29" t="n">
        <v>500</v>
      </c>
      <c r="AM539" s="30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ALO</t>
        </is>
      </c>
      <c r="B540" s="15" t="inlineStr">
        <is>
          <t>ALO Exposed Aloe Vera Drink | Original Aloe + Honey | 18-pack 500mL</t>
        </is>
      </c>
      <c r="C540" s="15" t="inlineStr">
        <is>
          <t>3) Functional beverage (still/sparkling)</t>
        </is>
      </c>
      <c r="D540" s="15" t="inlineStr">
        <is>
          <t>500 mL bottle</t>
        </is>
      </c>
      <c r="E540" s="29" t="n">
        <v>18</v>
      </c>
      <c r="F540" s="30" t="n"/>
      <c r="G540" s="31">
        <f>IF(AND(ISNUMBER($F540),ISNUMBER($E540),$E540&lt;&gt;0),$F540/$E540,"")</f>
        <v/>
      </c>
      <c r="H540" s="31">
        <f>IF(AND(ISNUMBER($F540),ISNUMBER($AL540),ISNUMBER($E540),($AL540*$E540)&lt;&gt;0),$F540/($AL540*$E540)*100,"")</f>
        <v/>
      </c>
      <c r="I540" s="32" t="n"/>
      <c r="J540" s="33" t="n"/>
      <c r="K540" s="31">
        <f>IF(AND(ISNUMBER($F540),ISNUMBER($J540)),$F540*(1-$J540),"")</f>
        <v/>
      </c>
      <c r="L540" s="32" t="n"/>
      <c r="M540" s="32" t="n"/>
      <c r="N540" s="31">
        <f>IF(ISNUMBER($F540),($F540-IF(ISNUMBER($AM540),$AM540,0))*(1-IF(ISNUMBER($J540),$J540,0)),"")</f>
        <v/>
      </c>
      <c r="O540" s="15" t="inlineStr">
        <is>
          <t>Original Aloe + Honey</t>
        </is>
      </c>
      <c r="P540" s="29" t="n">
        <v>0</v>
      </c>
      <c r="Q540" s="29" t="n">
        <v>20</v>
      </c>
      <c r="R540" s="15" t="inlineStr">
        <is>
          <t>Not listed</t>
        </is>
      </c>
      <c r="S540" s="29" t="n">
        <v>20</v>
      </c>
      <c r="T540" s="29" t="n">
        <v>90</v>
      </c>
      <c r="U540" s="15" t="inlineStr">
        <is>
          <t>Cane sugar</t>
        </is>
      </c>
      <c r="V540" s="15" t="inlineStr">
        <is>
          <t>Real aloe vera pulp, antioxidants, vitamins</t>
        </is>
      </c>
      <c r="W540" s="32" t="n"/>
      <c r="X540" s="32" t="n"/>
      <c r="Y540" s="32" t="n"/>
      <c r="Z540" s="32" t="n"/>
      <c r="AA540" s="15" t="inlineStr">
        <is>
          <t>Low</t>
        </is>
      </c>
      <c r="AB540" s="15" t="inlineStr">
        <is>
          <t>Leading aloe drink</t>
        </is>
      </c>
      <c r="AC540" s="15" t="inlineStr">
        <is>
          <t>Real aloe pulp wellness drink</t>
        </is>
      </c>
      <c r="AD540" s="15" t="inlineStr">
        <is>
          <t>Aloe pulp and a wellness halo.</t>
        </is>
      </c>
      <c r="AE540" s="32" t="n"/>
      <c r="AF540" s="34">
        <f>IF(AND(ISNUMBER($P540),ISNUMBER($AL540),$AL540&lt;&gt;0),ROUND($P540/$AL540*100,1),"")</f>
        <v/>
      </c>
      <c r="AG540" s="35">
        <f>IF(AND(ISNUMBER($S540),ISNUMBER($AL540),$AL540&lt;&gt;0),ROUND($S540/$AL540*100,2),"")</f>
        <v/>
      </c>
      <c r="AH540" s="34">
        <f>IF(AND(ISNUMBER($Q540),ISNUMBER($AL540),$AL540&lt;&gt;0),ROUND($Q540/$AL540*100,1),"")</f>
        <v/>
      </c>
      <c r="AI540" s="29">
        <f>IF(ISNUMBER($S540),IF($S540&lt;=1,"Yes","No"),"n/a")</f>
        <v/>
      </c>
      <c r="AJ540" s="29">
        <f>IF(ISNUMBER($S540),ROUND(MAX(0,MIN(100,100-$S540*2.5-IF(ISNUMBER($T540),$T540,0)*0.12+IF($S540&lt;=1,12,0))),0),"")</f>
        <v/>
      </c>
      <c r="AK540" s="29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29" t="n">
        <v>500</v>
      </c>
      <c r="AM540" s="30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ALO</t>
        </is>
      </c>
      <c r="B541" s="15" t="inlineStr">
        <is>
          <t>ALO Exposed Aloe Vera Drink | Original Aloe + Honey | 24-pack 500mL</t>
        </is>
      </c>
      <c r="C541" s="15" t="inlineStr">
        <is>
          <t>3) Functional beverage (still/sparkling)</t>
        </is>
      </c>
      <c r="D541" s="15" t="inlineStr">
        <is>
          <t>500 mL bottle</t>
        </is>
      </c>
      <c r="E541" s="29" t="n">
        <v>24</v>
      </c>
      <c r="F541" s="30" t="n"/>
      <c r="G541" s="31">
        <f>IF(AND(ISNUMBER($F541),ISNUMBER($E541),$E541&lt;&gt;0),$F541/$E541,"")</f>
        <v/>
      </c>
      <c r="H541" s="31">
        <f>IF(AND(ISNUMBER($F541),ISNUMBER($AL541),ISNUMBER($E541),($AL541*$E541)&lt;&gt;0),$F541/($AL541*$E541)*100,"")</f>
        <v/>
      </c>
      <c r="I541" s="32" t="n"/>
      <c r="J541" s="33" t="n"/>
      <c r="K541" s="31">
        <f>IF(AND(ISNUMBER($F541),ISNUMBER($J541)),$F541*(1-$J541),"")</f>
        <v/>
      </c>
      <c r="L541" s="32" t="n"/>
      <c r="M541" s="32" t="n"/>
      <c r="N541" s="31">
        <f>IF(ISNUMBER($F541),($F541-IF(ISNUMBER($AM541),$AM541,0))*(1-IF(ISNUMBER($J541),$J541,0)),"")</f>
        <v/>
      </c>
      <c r="O541" s="15" t="inlineStr">
        <is>
          <t>Original Aloe + Honey</t>
        </is>
      </c>
      <c r="P541" s="29" t="n">
        <v>0</v>
      </c>
      <c r="Q541" s="29" t="n">
        <v>20</v>
      </c>
      <c r="R541" s="15" t="inlineStr">
        <is>
          <t>Not listed</t>
        </is>
      </c>
      <c r="S541" s="29" t="n">
        <v>20</v>
      </c>
      <c r="T541" s="29" t="n">
        <v>90</v>
      </c>
      <c r="U541" s="15" t="inlineStr">
        <is>
          <t>Cane sugar</t>
        </is>
      </c>
      <c r="V541" s="15" t="inlineStr">
        <is>
          <t>Real aloe vera pulp, antioxidants, vitamins</t>
        </is>
      </c>
      <c r="W541" s="32" t="n"/>
      <c r="X541" s="32" t="n"/>
      <c r="Y541" s="32" t="n"/>
      <c r="Z541" s="32" t="n"/>
      <c r="AA541" s="15" t="inlineStr">
        <is>
          <t>Low</t>
        </is>
      </c>
      <c r="AB541" s="15" t="inlineStr">
        <is>
          <t>Leading aloe drink</t>
        </is>
      </c>
      <c r="AC541" s="15" t="inlineStr">
        <is>
          <t>Real aloe pulp wellness drink</t>
        </is>
      </c>
      <c r="AD541" s="15" t="inlineStr">
        <is>
          <t>Aloe pulp and a wellness halo.</t>
        </is>
      </c>
      <c r="AE541" s="32" t="n"/>
      <c r="AF541" s="34">
        <f>IF(AND(ISNUMBER($P541),ISNUMBER($AL541),$AL541&lt;&gt;0),ROUND($P541/$AL541*100,1),"")</f>
        <v/>
      </c>
      <c r="AG541" s="35">
        <f>IF(AND(ISNUMBER($S541),ISNUMBER($AL541),$AL541&lt;&gt;0),ROUND($S541/$AL541*100,2),"")</f>
        <v/>
      </c>
      <c r="AH541" s="34">
        <f>IF(AND(ISNUMBER($Q541),ISNUMBER($AL541),$AL541&lt;&gt;0),ROUND($Q541/$AL541*100,1),"")</f>
        <v/>
      </c>
      <c r="AI541" s="29">
        <f>IF(ISNUMBER($S541),IF($S541&lt;=1,"Yes","No"),"n/a")</f>
        <v/>
      </c>
      <c r="AJ541" s="29">
        <f>IF(ISNUMBER($S541),ROUND(MAX(0,MIN(100,100-$S541*2.5-IF(ISNUMBER($T541),$T541,0)*0.12+IF($S541&lt;=1,12,0))),0),"")</f>
        <v/>
      </c>
      <c r="AK541" s="29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29" t="n">
        <v>500</v>
      </c>
      <c r="AM541" s="30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ALO</t>
        </is>
      </c>
      <c r="B542" s="15" t="inlineStr">
        <is>
          <t>ALO Exposed Aloe Vera Drink | Mango Mangosteen | single 500mL</t>
        </is>
      </c>
      <c r="C542" s="15" t="inlineStr">
        <is>
          <t>3) Functional beverage (still/sparkling)</t>
        </is>
      </c>
      <c r="D542" s="15" t="inlineStr">
        <is>
          <t>500 mL bottle</t>
        </is>
      </c>
      <c r="E542" s="29" t="n">
        <v>1</v>
      </c>
      <c r="F542" s="30" t="n"/>
      <c r="G542" s="31">
        <f>IF(AND(ISNUMBER($F542),ISNUMBER($E542),$E542&lt;&gt;0),$F542/$E542,"")</f>
        <v/>
      </c>
      <c r="H542" s="31">
        <f>IF(AND(ISNUMBER($F542),ISNUMBER($AL542),ISNUMBER($E542),($AL542*$E542)&lt;&gt;0),$F542/($AL542*$E542)*100,"")</f>
        <v/>
      </c>
      <c r="I542" s="32" t="n"/>
      <c r="J542" s="33" t="n"/>
      <c r="K542" s="31">
        <f>IF(AND(ISNUMBER($F542),ISNUMBER($J542)),$F542*(1-$J542),"")</f>
        <v/>
      </c>
      <c r="L542" s="32" t="n"/>
      <c r="M542" s="32" t="n"/>
      <c r="N542" s="31">
        <f>IF(ISNUMBER($F542),($F542-IF(ISNUMBER($AM542),$AM542,0))*(1-IF(ISNUMBER($J542),$J542,0)),"")</f>
        <v/>
      </c>
      <c r="O542" s="15" t="inlineStr">
        <is>
          <t>Mango Mangosteen</t>
        </is>
      </c>
      <c r="P542" s="29" t="n">
        <v>0</v>
      </c>
      <c r="Q542" s="29" t="n">
        <v>20</v>
      </c>
      <c r="R542" s="15" t="inlineStr">
        <is>
          <t>Not listed</t>
        </is>
      </c>
      <c r="S542" s="29" t="n">
        <v>20</v>
      </c>
      <c r="T542" s="29" t="n">
        <v>90</v>
      </c>
      <c r="U542" s="15" t="inlineStr">
        <is>
          <t>Cane sugar</t>
        </is>
      </c>
      <c r="V542" s="15" t="inlineStr">
        <is>
          <t>Real aloe vera pulp, antioxidants, vitamins</t>
        </is>
      </c>
      <c r="W542" s="32" t="n"/>
      <c r="X542" s="32" t="n"/>
      <c r="Y542" s="32" t="n"/>
      <c r="Z542" s="32" t="n"/>
      <c r="AA542" s="15" t="inlineStr">
        <is>
          <t>Low</t>
        </is>
      </c>
      <c r="AB542" s="15" t="inlineStr">
        <is>
          <t>Leading aloe drink</t>
        </is>
      </c>
      <c r="AC542" s="15" t="inlineStr">
        <is>
          <t>Real aloe pulp wellness drink</t>
        </is>
      </c>
      <c r="AD542" s="15" t="inlineStr">
        <is>
          <t>Aloe pulp and a wellness halo.</t>
        </is>
      </c>
      <c r="AE542" s="32" t="n"/>
      <c r="AF542" s="34">
        <f>IF(AND(ISNUMBER($P542),ISNUMBER($AL542),$AL542&lt;&gt;0),ROUND($P542/$AL542*100,1),"")</f>
        <v/>
      </c>
      <c r="AG542" s="35">
        <f>IF(AND(ISNUMBER($S542),ISNUMBER($AL542),$AL542&lt;&gt;0),ROUND($S542/$AL542*100,2),"")</f>
        <v/>
      </c>
      <c r="AH542" s="34">
        <f>IF(AND(ISNUMBER($Q542),ISNUMBER($AL542),$AL542&lt;&gt;0),ROUND($Q542/$AL542*100,1),"")</f>
        <v/>
      </c>
      <c r="AI542" s="29">
        <f>IF(ISNUMBER($S542),IF($S542&lt;=1,"Yes","No"),"n/a")</f>
        <v/>
      </c>
      <c r="AJ542" s="29">
        <f>IF(ISNUMBER($S542),ROUND(MAX(0,MIN(100,100-$S542*2.5-IF(ISNUMBER($T542),$T542,0)*0.12+IF($S542&lt;=1,12,0))),0),"")</f>
        <v/>
      </c>
      <c r="AK542" s="29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29" t="n">
        <v>500</v>
      </c>
      <c r="AM542" s="30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ALO</t>
        </is>
      </c>
      <c r="B543" s="15" t="inlineStr">
        <is>
          <t>ALO Exposed Aloe Vera Drink | Mango Mangosteen | 8-pack 500mL</t>
        </is>
      </c>
      <c r="C543" s="15" t="inlineStr">
        <is>
          <t>3) Functional beverage (still/sparkling)</t>
        </is>
      </c>
      <c r="D543" s="15" t="inlineStr">
        <is>
          <t>500 mL bottle</t>
        </is>
      </c>
      <c r="E543" s="29" t="n">
        <v>8</v>
      </c>
      <c r="F543" s="30" t="n"/>
      <c r="G543" s="31">
        <f>IF(AND(ISNUMBER($F543),ISNUMBER($E543),$E543&lt;&gt;0),$F543/$E543,"")</f>
        <v/>
      </c>
      <c r="H543" s="31">
        <f>IF(AND(ISNUMBER($F543),ISNUMBER($AL543),ISNUMBER($E543),($AL543*$E543)&lt;&gt;0),$F543/($AL543*$E543)*100,"")</f>
        <v/>
      </c>
      <c r="I543" s="32" t="n"/>
      <c r="J543" s="33" t="n"/>
      <c r="K543" s="31">
        <f>IF(AND(ISNUMBER($F543),ISNUMBER($J543)),$F543*(1-$J543),"")</f>
        <v/>
      </c>
      <c r="L543" s="32" t="n"/>
      <c r="M543" s="32" t="n"/>
      <c r="N543" s="31">
        <f>IF(ISNUMBER($F543),($F543-IF(ISNUMBER($AM543),$AM543,0))*(1-IF(ISNUMBER($J543),$J543,0)),"")</f>
        <v/>
      </c>
      <c r="O543" s="15" t="inlineStr">
        <is>
          <t>Mango Mangosteen</t>
        </is>
      </c>
      <c r="P543" s="29" t="n">
        <v>0</v>
      </c>
      <c r="Q543" s="29" t="n">
        <v>20</v>
      </c>
      <c r="R543" s="15" t="inlineStr">
        <is>
          <t>Not listed</t>
        </is>
      </c>
      <c r="S543" s="29" t="n">
        <v>20</v>
      </c>
      <c r="T543" s="29" t="n">
        <v>90</v>
      </c>
      <c r="U543" s="15" t="inlineStr">
        <is>
          <t>Cane sugar</t>
        </is>
      </c>
      <c r="V543" s="15" t="inlineStr">
        <is>
          <t>Real aloe vera pulp, antioxidants, vitamins</t>
        </is>
      </c>
      <c r="W543" s="32" t="n"/>
      <c r="X543" s="32" t="n"/>
      <c r="Y543" s="32" t="n"/>
      <c r="Z543" s="32" t="n"/>
      <c r="AA543" s="15" t="inlineStr">
        <is>
          <t>Low</t>
        </is>
      </c>
      <c r="AB543" s="15" t="inlineStr">
        <is>
          <t>Leading aloe drink</t>
        </is>
      </c>
      <c r="AC543" s="15" t="inlineStr">
        <is>
          <t>Real aloe pulp wellness drink</t>
        </is>
      </c>
      <c r="AD543" s="15" t="inlineStr">
        <is>
          <t>Aloe pulp and a wellness halo.</t>
        </is>
      </c>
      <c r="AE543" s="32" t="n"/>
      <c r="AF543" s="34">
        <f>IF(AND(ISNUMBER($P543),ISNUMBER($AL543),$AL543&lt;&gt;0),ROUND($P543/$AL543*100,1),"")</f>
        <v/>
      </c>
      <c r="AG543" s="35">
        <f>IF(AND(ISNUMBER($S543),ISNUMBER($AL543),$AL543&lt;&gt;0),ROUND($S543/$AL543*100,2),"")</f>
        <v/>
      </c>
      <c r="AH543" s="34">
        <f>IF(AND(ISNUMBER($Q543),ISNUMBER($AL543),$AL543&lt;&gt;0),ROUND($Q543/$AL543*100,1),"")</f>
        <v/>
      </c>
      <c r="AI543" s="29">
        <f>IF(ISNUMBER($S543),IF($S543&lt;=1,"Yes","No"),"n/a")</f>
        <v/>
      </c>
      <c r="AJ543" s="29">
        <f>IF(ISNUMBER($S543),ROUND(MAX(0,MIN(100,100-$S543*2.5-IF(ISNUMBER($T543),$T543,0)*0.12+IF($S543&lt;=1,12,0))),0),"")</f>
        <v/>
      </c>
      <c r="AK543" s="29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29" t="n">
        <v>500</v>
      </c>
      <c r="AM543" s="30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ALO</t>
        </is>
      </c>
      <c r="B544" s="15" t="inlineStr">
        <is>
          <t>ALO Exposed Aloe Vera Drink | Mango Mangosteen | 12-pack 500mL</t>
        </is>
      </c>
      <c r="C544" s="15" t="inlineStr">
        <is>
          <t>3) Functional beverage (still/sparkling)</t>
        </is>
      </c>
      <c r="D544" s="15" t="inlineStr">
        <is>
          <t>500 mL bottle</t>
        </is>
      </c>
      <c r="E544" s="29" t="n">
        <v>12</v>
      </c>
      <c r="F544" s="30" t="n"/>
      <c r="G544" s="31">
        <f>IF(AND(ISNUMBER($F544),ISNUMBER($E544),$E544&lt;&gt;0),$F544/$E544,"")</f>
        <v/>
      </c>
      <c r="H544" s="31">
        <f>IF(AND(ISNUMBER($F544),ISNUMBER($AL544),ISNUMBER($E544),($AL544*$E544)&lt;&gt;0),$F544/($AL544*$E544)*100,"")</f>
        <v/>
      </c>
      <c r="I544" s="32" t="n"/>
      <c r="J544" s="33" t="n"/>
      <c r="K544" s="31">
        <f>IF(AND(ISNUMBER($F544),ISNUMBER($J544)),$F544*(1-$J544),"")</f>
        <v/>
      </c>
      <c r="L544" s="32" t="n"/>
      <c r="M544" s="32" t="n"/>
      <c r="N544" s="31">
        <f>IF(ISNUMBER($F544),($F544-IF(ISNUMBER($AM544),$AM544,0))*(1-IF(ISNUMBER($J544),$J544,0)),"")</f>
        <v/>
      </c>
      <c r="O544" s="15" t="inlineStr">
        <is>
          <t>Mango Mangosteen</t>
        </is>
      </c>
      <c r="P544" s="29" t="n">
        <v>0</v>
      </c>
      <c r="Q544" s="29" t="n">
        <v>20</v>
      </c>
      <c r="R544" s="15" t="inlineStr">
        <is>
          <t>Not listed</t>
        </is>
      </c>
      <c r="S544" s="29" t="n">
        <v>20</v>
      </c>
      <c r="T544" s="29" t="n">
        <v>90</v>
      </c>
      <c r="U544" s="15" t="inlineStr">
        <is>
          <t>Cane sugar</t>
        </is>
      </c>
      <c r="V544" s="15" t="inlineStr">
        <is>
          <t>Real aloe vera pulp, antioxidants, vitamins</t>
        </is>
      </c>
      <c r="W544" s="32" t="n"/>
      <c r="X544" s="32" t="n"/>
      <c r="Y544" s="32" t="n"/>
      <c r="Z544" s="32" t="n"/>
      <c r="AA544" s="15" t="inlineStr">
        <is>
          <t>Low</t>
        </is>
      </c>
      <c r="AB544" s="15" t="inlineStr">
        <is>
          <t>Leading aloe drink</t>
        </is>
      </c>
      <c r="AC544" s="15" t="inlineStr">
        <is>
          <t>Real aloe pulp wellness drink</t>
        </is>
      </c>
      <c r="AD544" s="15" t="inlineStr">
        <is>
          <t>Aloe pulp and a wellness halo.</t>
        </is>
      </c>
      <c r="AE544" s="32" t="n"/>
      <c r="AF544" s="34">
        <f>IF(AND(ISNUMBER($P544),ISNUMBER($AL544),$AL544&lt;&gt;0),ROUND($P544/$AL544*100,1),"")</f>
        <v/>
      </c>
      <c r="AG544" s="35">
        <f>IF(AND(ISNUMBER($S544),ISNUMBER($AL544),$AL544&lt;&gt;0),ROUND($S544/$AL544*100,2),"")</f>
        <v/>
      </c>
      <c r="AH544" s="34">
        <f>IF(AND(ISNUMBER($Q544),ISNUMBER($AL544),$AL544&lt;&gt;0),ROUND($Q544/$AL544*100,1),"")</f>
        <v/>
      </c>
      <c r="AI544" s="29">
        <f>IF(ISNUMBER($S544),IF($S544&lt;=1,"Yes","No"),"n/a")</f>
        <v/>
      </c>
      <c r="AJ544" s="29">
        <f>IF(ISNUMBER($S544),ROUND(MAX(0,MIN(100,100-$S544*2.5-IF(ISNUMBER($T544),$T544,0)*0.12+IF($S544&lt;=1,12,0))),0),"")</f>
        <v/>
      </c>
      <c r="AK544" s="29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29" t="n">
        <v>500</v>
      </c>
      <c r="AM544" s="30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ALO</t>
        </is>
      </c>
      <c r="B545" s="15" t="inlineStr">
        <is>
          <t>ALO Exposed Aloe Vera Drink | Mango Mangosteen | 18-pack 500mL</t>
        </is>
      </c>
      <c r="C545" s="15" t="inlineStr">
        <is>
          <t>3) Functional beverage (still/sparkling)</t>
        </is>
      </c>
      <c r="D545" s="15" t="inlineStr">
        <is>
          <t>500 mL bottle</t>
        </is>
      </c>
      <c r="E545" s="29" t="n">
        <v>18</v>
      </c>
      <c r="F545" s="30" t="n"/>
      <c r="G545" s="31">
        <f>IF(AND(ISNUMBER($F545),ISNUMBER($E545),$E545&lt;&gt;0),$F545/$E545,"")</f>
        <v/>
      </c>
      <c r="H545" s="31">
        <f>IF(AND(ISNUMBER($F545),ISNUMBER($AL545),ISNUMBER($E545),($AL545*$E545)&lt;&gt;0),$F545/($AL545*$E545)*100,"")</f>
        <v/>
      </c>
      <c r="I545" s="32" t="n"/>
      <c r="J545" s="33" t="n"/>
      <c r="K545" s="31">
        <f>IF(AND(ISNUMBER($F545),ISNUMBER($J545)),$F545*(1-$J545),"")</f>
        <v/>
      </c>
      <c r="L545" s="32" t="n"/>
      <c r="M545" s="32" t="n"/>
      <c r="N545" s="31">
        <f>IF(ISNUMBER($F545),($F545-IF(ISNUMBER($AM545),$AM545,0))*(1-IF(ISNUMBER($J545),$J545,0)),"")</f>
        <v/>
      </c>
      <c r="O545" s="15" t="inlineStr">
        <is>
          <t>Mango Mangosteen</t>
        </is>
      </c>
      <c r="P545" s="29" t="n">
        <v>0</v>
      </c>
      <c r="Q545" s="29" t="n">
        <v>20</v>
      </c>
      <c r="R545" s="15" t="inlineStr">
        <is>
          <t>Not listed</t>
        </is>
      </c>
      <c r="S545" s="29" t="n">
        <v>20</v>
      </c>
      <c r="T545" s="29" t="n">
        <v>90</v>
      </c>
      <c r="U545" s="15" t="inlineStr">
        <is>
          <t>Cane sugar</t>
        </is>
      </c>
      <c r="V545" s="15" t="inlineStr">
        <is>
          <t>Real aloe vera pulp, antioxidants, vitamins</t>
        </is>
      </c>
      <c r="W545" s="32" t="n"/>
      <c r="X545" s="32" t="n"/>
      <c r="Y545" s="32" t="n"/>
      <c r="Z545" s="32" t="n"/>
      <c r="AA545" s="15" t="inlineStr">
        <is>
          <t>Low</t>
        </is>
      </c>
      <c r="AB545" s="15" t="inlineStr">
        <is>
          <t>Leading aloe drink</t>
        </is>
      </c>
      <c r="AC545" s="15" t="inlineStr">
        <is>
          <t>Real aloe pulp wellness drink</t>
        </is>
      </c>
      <c r="AD545" s="15" t="inlineStr">
        <is>
          <t>Aloe pulp and a wellness halo.</t>
        </is>
      </c>
      <c r="AE545" s="32" t="n"/>
      <c r="AF545" s="34">
        <f>IF(AND(ISNUMBER($P545),ISNUMBER($AL545),$AL545&lt;&gt;0),ROUND($P545/$AL545*100,1),"")</f>
        <v/>
      </c>
      <c r="AG545" s="35">
        <f>IF(AND(ISNUMBER($S545),ISNUMBER($AL545),$AL545&lt;&gt;0),ROUND($S545/$AL545*100,2),"")</f>
        <v/>
      </c>
      <c r="AH545" s="34">
        <f>IF(AND(ISNUMBER($Q545),ISNUMBER($AL545),$AL545&lt;&gt;0),ROUND($Q545/$AL545*100,1),"")</f>
        <v/>
      </c>
      <c r="AI545" s="29">
        <f>IF(ISNUMBER($S545),IF($S545&lt;=1,"Yes","No"),"n/a")</f>
        <v/>
      </c>
      <c r="AJ545" s="29">
        <f>IF(ISNUMBER($S545),ROUND(MAX(0,MIN(100,100-$S545*2.5-IF(ISNUMBER($T545),$T545,0)*0.12+IF($S545&lt;=1,12,0))),0),"")</f>
        <v/>
      </c>
      <c r="AK545" s="29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29" t="n">
        <v>500</v>
      </c>
      <c r="AM545" s="30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ALO</t>
        </is>
      </c>
      <c r="B546" s="15" t="inlineStr">
        <is>
          <t>ALO Exposed Aloe Vera Drink | Mango Mangosteen | 24-pack 500mL</t>
        </is>
      </c>
      <c r="C546" s="15" t="inlineStr">
        <is>
          <t>3) Functional beverage (still/sparkling)</t>
        </is>
      </c>
      <c r="D546" s="15" t="inlineStr">
        <is>
          <t>500 mL bottle</t>
        </is>
      </c>
      <c r="E546" s="29" t="n">
        <v>24</v>
      </c>
      <c r="F546" s="30" t="n"/>
      <c r="G546" s="31">
        <f>IF(AND(ISNUMBER($F546),ISNUMBER($E546),$E546&lt;&gt;0),$F546/$E546,"")</f>
        <v/>
      </c>
      <c r="H546" s="31">
        <f>IF(AND(ISNUMBER($F546),ISNUMBER($AL546),ISNUMBER($E546),($AL546*$E546)&lt;&gt;0),$F546/($AL546*$E546)*100,"")</f>
        <v/>
      </c>
      <c r="I546" s="32" t="n"/>
      <c r="J546" s="33" t="n"/>
      <c r="K546" s="31">
        <f>IF(AND(ISNUMBER($F546),ISNUMBER($J546)),$F546*(1-$J546),"")</f>
        <v/>
      </c>
      <c r="L546" s="32" t="n"/>
      <c r="M546" s="32" t="n"/>
      <c r="N546" s="31">
        <f>IF(ISNUMBER($F546),($F546-IF(ISNUMBER($AM546),$AM546,0))*(1-IF(ISNUMBER($J546),$J546,0)),"")</f>
        <v/>
      </c>
      <c r="O546" s="15" t="inlineStr">
        <is>
          <t>Mango Mangosteen</t>
        </is>
      </c>
      <c r="P546" s="29" t="n">
        <v>0</v>
      </c>
      <c r="Q546" s="29" t="n">
        <v>20</v>
      </c>
      <c r="R546" s="15" t="inlineStr">
        <is>
          <t>Not listed</t>
        </is>
      </c>
      <c r="S546" s="29" t="n">
        <v>20</v>
      </c>
      <c r="T546" s="29" t="n">
        <v>90</v>
      </c>
      <c r="U546" s="15" t="inlineStr">
        <is>
          <t>Cane sugar</t>
        </is>
      </c>
      <c r="V546" s="15" t="inlineStr">
        <is>
          <t>Real aloe vera pulp, antioxidants, vitamins</t>
        </is>
      </c>
      <c r="W546" s="32" t="n"/>
      <c r="X546" s="32" t="n"/>
      <c r="Y546" s="32" t="n"/>
      <c r="Z546" s="32" t="n"/>
      <c r="AA546" s="15" t="inlineStr">
        <is>
          <t>Low</t>
        </is>
      </c>
      <c r="AB546" s="15" t="inlineStr">
        <is>
          <t>Leading aloe drink</t>
        </is>
      </c>
      <c r="AC546" s="15" t="inlineStr">
        <is>
          <t>Real aloe pulp wellness drink</t>
        </is>
      </c>
      <c r="AD546" s="15" t="inlineStr">
        <is>
          <t>Aloe pulp and a wellness halo.</t>
        </is>
      </c>
      <c r="AE546" s="32" t="n"/>
      <c r="AF546" s="34">
        <f>IF(AND(ISNUMBER($P546),ISNUMBER($AL546),$AL546&lt;&gt;0),ROUND($P546/$AL546*100,1),"")</f>
        <v/>
      </c>
      <c r="AG546" s="35">
        <f>IF(AND(ISNUMBER($S546),ISNUMBER($AL546),$AL546&lt;&gt;0),ROUND($S546/$AL546*100,2),"")</f>
        <v/>
      </c>
      <c r="AH546" s="34">
        <f>IF(AND(ISNUMBER($Q546),ISNUMBER($AL546),$AL546&lt;&gt;0),ROUND($Q546/$AL546*100,1),"")</f>
        <v/>
      </c>
      <c r="AI546" s="29">
        <f>IF(ISNUMBER($S546),IF($S546&lt;=1,"Yes","No"),"n/a")</f>
        <v/>
      </c>
      <c r="AJ546" s="29">
        <f>IF(ISNUMBER($S546),ROUND(MAX(0,MIN(100,100-$S546*2.5-IF(ISNUMBER($T546),$T546,0)*0.12+IF($S546&lt;=1,12,0))),0),"")</f>
        <v/>
      </c>
      <c r="AK546" s="29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29" t="n">
        <v>500</v>
      </c>
      <c r="AM546" s="30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ALO</t>
        </is>
      </c>
      <c r="B547" s="15" t="inlineStr">
        <is>
          <t>ALO Exposed Aloe Vera Drink | Pomegranate Cranberry | single 500mL</t>
        </is>
      </c>
      <c r="C547" s="15" t="inlineStr">
        <is>
          <t>3) Functional beverage (still/sparkling)</t>
        </is>
      </c>
      <c r="D547" s="15" t="inlineStr">
        <is>
          <t>500 mL bottle</t>
        </is>
      </c>
      <c r="E547" s="29" t="n">
        <v>1</v>
      </c>
      <c r="F547" s="30" t="n"/>
      <c r="G547" s="31">
        <f>IF(AND(ISNUMBER($F547),ISNUMBER($E547),$E547&lt;&gt;0),$F547/$E547,"")</f>
        <v/>
      </c>
      <c r="H547" s="31">
        <f>IF(AND(ISNUMBER($F547),ISNUMBER($AL547),ISNUMBER($E547),($AL547*$E547)&lt;&gt;0),$F547/($AL547*$E547)*100,"")</f>
        <v/>
      </c>
      <c r="I547" s="32" t="n"/>
      <c r="J547" s="33" t="n"/>
      <c r="K547" s="31">
        <f>IF(AND(ISNUMBER($F547),ISNUMBER($J547)),$F547*(1-$J547),"")</f>
        <v/>
      </c>
      <c r="L547" s="32" t="n"/>
      <c r="M547" s="32" t="n"/>
      <c r="N547" s="31">
        <f>IF(ISNUMBER($F547),($F547-IF(ISNUMBER($AM547),$AM547,0))*(1-IF(ISNUMBER($J547),$J547,0)),"")</f>
        <v/>
      </c>
      <c r="O547" s="15" t="inlineStr">
        <is>
          <t>Pomegranate Cranberry</t>
        </is>
      </c>
      <c r="P547" s="29" t="n">
        <v>0</v>
      </c>
      <c r="Q547" s="29" t="n">
        <v>20</v>
      </c>
      <c r="R547" s="15" t="inlineStr">
        <is>
          <t>Not listed</t>
        </is>
      </c>
      <c r="S547" s="29" t="n">
        <v>20</v>
      </c>
      <c r="T547" s="29" t="n">
        <v>90</v>
      </c>
      <c r="U547" s="15" t="inlineStr">
        <is>
          <t>Cane sugar</t>
        </is>
      </c>
      <c r="V547" s="15" t="inlineStr">
        <is>
          <t>Real aloe vera pulp, antioxidants, vitamins</t>
        </is>
      </c>
      <c r="W547" s="32" t="n"/>
      <c r="X547" s="32" t="n"/>
      <c r="Y547" s="32" t="n"/>
      <c r="Z547" s="32" t="n"/>
      <c r="AA547" s="15" t="inlineStr">
        <is>
          <t>Low</t>
        </is>
      </c>
      <c r="AB547" s="15" t="inlineStr">
        <is>
          <t>Leading aloe drink</t>
        </is>
      </c>
      <c r="AC547" s="15" t="inlineStr">
        <is>
          <t>Real aloe pulp wellness drink</t>
        </is>
      </c>
      <c r="AD547" s="15" t="inlineStr">
        <is>
          <t>Aloe pulp and a wellness halo.</t>
        </is>
      </c>
      <c r="AE547" s="32" t="n"/>
      <c r="AF547" s="34">
        <f>IF(AND(ISNUMBER($P547),ISNUMBER($AL547),$AL547&lt;&gt;0),ROUND($P547/$AL547*100,1),"")</f>
        <v/>
      </c>
      <c r="AG547" s="35">
        <f>IF(AND(ISNUMBER($S547),ISNUMBER($AL547),$AL547&lt;&gt;0),ROUND($S547/$AL547*100,2),"")</f>
        <v/>
      </c>
      <c r="AH547" s="34">
        <f>IF(AND(ISNUMBER($Q547),ISNUMBER($AL547),$AL547&lt;&gt;0),ROUND($Q547/$AL547*100,1),"")</f>
        <v/>
      </c>
      <c r="AI547" s="29">
        <f>IF(ISNUMBER($S547),IF($S547&lt;=1,"Yes","No"),"n/a")</f>
        <v/>
      </c>
      <c r="AJ547" s="29">
        <f>IF(ISNUMBER($S547),ROUND(MAX(0,MIN(100,100-$S547*2.5-IF(ISNUMBER($T547),$T547,0)*0.12+IF($S547&lt;=1,12,0))),0),"")</f>
        <v/>
      </c>
      <c r="AK547" s="29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29" t="n">
        <v>500</v>
      </c>
      <c r="AM547" s="30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ALO</t>
        </is>
      </c>
      <c r="B548" s="15" t="inlineStr">
        <is>
          <t>ALO Exposed Aloe Vera Drink | Pomegranate Cranberry | 8-pack 500mL</t>
        </is>
      </c>
      <c r="C548" s="15" t="inlineStr">
        <is>
          <t>3) Functional beverage (still/sparkling)</t>
        </is>
      </c>
      <c r="D548" s="15" t="inlineStr">
        <is>
          <t>500 mL bottle</t>
        </is>
      </c>
      <c r="E548" s="29" t="n">
        <v>8</v>
      </c>
      <c r="F548" s="30" t="n"/>
      <c r="G548" s="31">
        <f>IF(AND(ISNUMBER($F548),ISNUMBER($E548),$E548&lt;&gt;0),$F548/$E548,"")</f>
        <v/>
      </c>
      <c r="H548" s="31">
        <f>IF(AND(ISNUMBER($F548),ISNUMBER($AL548),ISNUMBER($E548),($AL548*$E548)&lt;&gt;0),$F548/($AL548*$E548)*100,"")</f>
        <v/>
      </c>
      <c r="I548" s="32" t="n"/>
      <c r="J548" s="33" t="n"/>
      <c r="K548" s="31">
        <f>IF(AND(ISNUMBER($F548),ISNUMBER($J548)),$F548*(1-$J548),"")</f>
        <v/>
      </c>
      <c r="L548" s="32" t="n"/>
      <c r="M548" s="32" t="n"/>
      <c r="N548" s="31">
        <f>IF(ISNUMBER($F548),($F548-IF(ISNUMBER($AM548),$AM548,0))*(1-IF(ISNUMBER($J548),$J548,0)),"")</f>
        <v/>
      </c>
      <c r="O548" s="15" t="inlineStr">
        <is>
          <t>Pomegranate Cranberry</t>
        </is>
      </c>
      <c r="P548" s="29" t="n">
        <v>0</v>
      </c>
      <c r="Q548" s="29" t="n">
        <v>20</v>
      </c>
      <c r="R548" s="15" t="inlineStr">
        <is>
          <t>Not listed</t>
        </is>
      </c>
      <c r="S548" s="29" t="n">
        <v>20</v>
      </c>
      <c r="T548" s="29" t="n">
        <v>90</v>
      </c>
      <c r="U548" s="15" t="inlineStr">
        <is>
          <t>Cane sugar</t>
        </is>
      </c>
      <c r="V548" s="15" t="inlineStr">
        <is>
          <t>Real aloe vera pulp, antioxidants, vitamins</t>
        </is>
      </c>
      <c r="W548" s="32" t="n"/>
      <c r="X548" s="32" t="n"/>
      <c r="Y548" s="32" t="n"/>
      <c r="Z548" s="32" t="n"/>
      <c r="AA548" s="15" t="inlineStr">
        <is>
          <t>Low</t>
        </is>
      </c>
      <c r="AB548" s="15" t="inlineStr">
        <is>
          <t>Leading aloe drink</t>
        </is>
      </c>
      <c r="AC548" s="15" t="inlineStr">
        <is>
          <t>Real aloe pulp wellness drink</t>
        </is>
      </c>
      <c r="AD548" s="15" t="inlineStr">
        <is>
          <t>Aloe pulp and a wellness halo.</t>
        </is>
      </c>
      <c r="AE548" s="32" t="n"/>
      <c r="AF548" s="34">
        <f>IF(AND(ISNUMBER($P548),ISNUMBER($AL548),$AL548&lt;&gt;0),ROUND($P548/$AL548*100,1),"")</f>
        <v/>
      </c>
      <c r="AG548" s="35">
        <f>IF(AND(ISNUMBER($S548),ISNUMBER($AL548),$AL548&lt;&gt;0),ROUND($S548/$AL548*100,2),"")</f>
        <v/>
      </c>
      <c r="AH548" s="34">
        <f>IF(AND(ISNUMBER($Q548),ISNUMBER($AL548),$AL548&lt;&gt;0),ROUND($Q548/$AL548*100,1),"")</f>
        <v/>
      </c>
      <c r="AI548" s="29">
        <f>IF(ISNUMBER($S548),IF($S548&lt;=1,"Yes","No"),"n/a")</f>
        <v/>
      </c>
      <c r="AJ548" s="29">
        <f>IF(ISNUMBER($S548),ROUND(MAX(0,MIN(100,100-$S548*2.5-IF(ISNUMBER($T548),$T548,0)*0.12+IF($S548&lt;=1,12,0))),0),"")</f>
        <v/>
      </c>
      <c r="AK548" s="29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29" t="n">
        <v>500</v>
      </c>
      <c r="AM548" s="30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ALO</t>
        </is>
      </c>
      <c r="B549" s="15" t="inlineStr">
        <is>
          <t>ALO Exposed Aloe Vera Drink | Pomegranate Cranberry | 12-pack 500mL</t>
        </is>
      </c>
      <c r="C549" s="15" t="inlineStr">
        <is>
          <t>3) Functional beverage (still/sparkling)</t>
        </is>
      </c>
      <c r="D549" s="15" t="inlineStr">
        <is>
          <t>500 mL bottle</t>
        </is>
      </c>
      <c r="E549" s="29" t="n">
        <v>12</v>
      </c>
      <c r="F549" s="30" t="n"/>
      <c r="G549" s="31">
        <f>IF(AND(ISNUMBER($F549),ISNUMBER($E549),$E549&lt;&gt;0),$F549/$E549,"")</f>
        <v/>
      </c>
      <c r="H549" s="31">
        <f>IF(AND(ISNUMBER($F549),ISNUMBER($AL549),ISNUMBER($E549),($AL549*$E549)&lt;&gt;0),$F549/($AL549*$E549)*100,"")</f>
        <v/>
      </c>
      <c r="I549" s="32" t="n"/>
      <c r="J549" s="33" t="n"/>
      <c r="K549" s="31">
        <f>IF(AND(ISNUMBER($F549),ISNUMBER($J549)),$F549*(1-$J549),"")</f>
        <v/>
      </c>
      <c r="L549" s="32" t="n"/>
      <c r="M549" s="32" t="n"/>
      <c r="N549" s="31">
        <f>IF(ISNUMBER($F549),($F549-IF(ISNUMBER($AM549),$AM549,0))*(1-IF(ISNUMBER($J549),$J549,0)),"")</f>
        <v/>
      </c>
      <c r="O549" s="15" t="inlineStr">
        <is>
          <t>Pomegranate Cranberry</t>
        </is>
      </c>
      <c r="P549" s="29" t="n">
        <v>0</v>
      </c>
      <c r="Q549" s="29" t="n">
        <v>20</v>
      </c>
      <c r="R549" s="15" t="inlineStr">
        <is>
          <t>Not listed</t>
        </is>
      </c>
      <c r="S549" s="29" t="n">
        <v>20</v>
      </c>
      <c r="T549" s="29" t="n">
        <v>90</v>
      </c>
      <c r="U549" s="15" t="inlineStr">
        <is>
          <t>Cane sugar</t>
        </is>
      </c>
      <c r="V549" s="15" t="inlineStr">
        <is>
          <t>Real aloe vera pulp, antioxidants, vitamins</t>
        </is>
      </c>
      <c r="W549" s="32" t="n"/>
      <c r="X549" s="32" t="n"/>
      <c r="Y549" s="32" t="n"/>
      <c r="Z549" s="32" t="n"/>
      <c r="AA549" s="15" t="inlineStr">
        <is>
          <t>Low</t>
        </is>
      </c>
      <c r="AB549" s="15" t="inlineStr">
        <is>
          <t>Leading aloe drink</t>
        </is>
      </c>
      <c r="AC549" s="15" t="inlineStr">
        <is>
          <t>Real aloe pulp wellness drink</t>
        </is>
      </c>
      <c r="AD549" s="15" t="inlineStr">
        <is>
          <t>Aloe pulp and a wellness halo.</t>
        </is>
      </c>
      <c r="AE549" s="32" t="n"/>
      <c r="AF549" s="34">
        <f>IF(AND(ISNUMBER($P549),ISNUMBER($AL549),$AL549&lt;&gt;0),ROUND($P549/$AL549*100,1),"")</f>
        <v/>
      </c>
      <c r="AG549" s="35">
        <f>IF(AND(ISNUMBER($S549),ISNUMBER($AL549),$AL549&lt;&gt;0),ROUND($S549/$AL549*100,2),"")</f>
        <v/>
      </c>
      <c r="AH549" s="34">
        <f>IF(AND(ISNUMBER($Q549),ISNUMBER($AL549),$AL549&lt;&gt;0),ROUND($Q549/$AL549*100,1),"")</f>
        <v/>
      </c>
      <c r="AI549" s="29">
        <f>IF(ISNUMBER($S549),IF($S549&lt;=1,"Yes","No"),"n/a")</f>
        <v/>
      </c>
      <c r="AJ549" s="29">
        <f>IF(ISNUMBER($S549),ROUND(MAX(0,MIN(100,100-$S549*2.5-IF(ISNUMBER($T549),$T549,0)*0.12+IF($S549&lt;=1,12,0))),0),"")</f>
        <v/>
      </c>
      <c r="AK549" s="29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29" t="n">
        <v>500</v>
      </c>
      <c r="AM549" s="30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ALO</t>
        </is>
      </c>
      <c r="B550" s="15" t="inlineStr">
        <is>
          <t>ALO Exposed Aloe Vera Drink | Pomegranate Cranberry | 18-pack 500mL</t>
        </is>
      </c>
      <c r="C550" s="15" t="inlineStr">
        <is>
          <t>3) Functional beverage (still/sparkling)</t>
        </is>
      </c>
      <c r="D550" s="15" t="inlineStr">
        <is>
          <t>500 mL bottle</t>
        </is>
      </c>
      <c r="E550" s="29" t="n">
        <v>18</v>
      </c>
      <c r="F550" s="30" t="n"/>
      <c r="G550" s="31">
        <f>IF(AND(ISNUMBER($F550),ISNUMBER($E550),$E550&lt;&gt;0),$F550/$E550,"")</f>
        <v/>
      </c>
      <c r="H550" s="31">
        <f>IF(AND(ISNUMBER($F550),ISNUMBER($AL550),ISNUMBER($E550),($AL550*$E550)&lt;&gt;0),$F550/($AL550*$E550)*100,"")</f>
        <v/>
      </c>
      <c r="I550" s="32" t="n"/>
      <c r="J550" s="33" t="n"/>
      <c r="K550" s="31">
        <f>IF(AND(ISNUMBER($F550),ISNUMBER($J550)),$F550*(1-$J550),"")</f>
        <v/>
      </c>
      <c r="L550" s="32" t="n"/>
      <c r="M550" s="32" t="n"/>
      <c r="N550" s="31">
        <f>IF(ISNUMBER($F550),($F550-IF(ISNUMBER($AM550),$AM550,0))*(1-IF(ISNUMBER($J550),$J550,0)),"")</f>
        <v/>
      </c>
      <c r="O550" s="15" t="inlineStr">
        <is>
          <t>Pomegranate Cranberry</t>
        </is>
      </c>
      <c r="P550" s="29" t="n">
        <v>0</v>
      </c>
      <c r="Q550" s="29" t="n">
        <v>20</v>
      </c>
      <c r="R550" s="15" t="inlineStr">
        <is>
          <t>Not listed</t>
        </is>
      </c>
      <c r="S550" s="29" t="n">
        <v>20</v>
      </c>
      <c r="T550" s="29" t="n">
        <v>90</v>
      </c>
      <c r="U550" s="15" t="inlineStr">
        <is>
          <t>Cane sugar</t>
        </is>
      </c>
      <c r="V550" s="15" t="inlineStr">
        <is>
          <t>Real aloe vera pulp, antioxidants, vitamins</t>
        </is>
      </c>
      <c r="W550" s="32" t="n"/>
      <c r="X550" s="32" t="n"/>
      <c r="Y550" s="32" t="n"/>
      <c r="Z550" s="32" t="n"/>
      <c r="AA550" s="15" t="inlineStr">
        <is>
          <t>Low</t>
        </is>
      </c>
      <c r="AB550" s="15" t="inlineStr">
        <is>
          <t>Leading aloe drink</t>
        </is>
      </c>
      <c r="AC550" s="15" t="inlineStr">
        <is>
          <t>Real aloe pulp wellness drink</t>
        </is>
      </c>
      <c r="AD550" s="15" t="inlineStr">
        <is>
          <t>Aloe pulp and a wellness halo.</t>
        </is>
      </c>
      <c r="AE550" s="32" t="n"/>
      <c r="AF550" s="34">
        <f>IF(AND(ISNUMBER($P550),ISNUMBER($AL550),$AL550&lt;&gt;0),ROUND($P550/$AL550*100,1),"")</f>
        <v/>
      </c>
      <c r="AG550" s="35">
        <f>IF(AND(ISNUMBER($S550),ISNUMBER($AL550),$AL550&lt;&gt;0),ROUND($S550/$AL550*100,2),"")</f>
        <v/>
      </c>
      <c r="AH550" s="34">
        <f>IF(AND(ISNUMBER($Q550),ISNUMBER($AL550),$AL550&lt;&gt;0),ROUND($Q550/$AL550*100,1),"")</f>
        <v/>
      </c>
      <c r="AI550" s="29">
        <f>IF(ISNUMBER($S550),IF($S550&lt;=1,"Yes","No"),"n/a")</f>
        <v/>
      </c>
      <c r="AJ550" s="29">
        <f>IF(ISNUMBER($S550),ROUND(MAX(0,MIN(100,100-$S550*2.5-IF(ISNUMBER($T550),$T550,0)*0.12+IF($S550&lt;=1,12,0))),0),"")</f>
        <v/>
      </c>
      <c r="AK550" s="29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29" t="n">
        <v>500</v>
      </c>
      <c r="AM550" s="30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ALO</t>
        </is>
      </c>
      <c r="B551" s="15" t="inlineStr">
        <is>
          <t>ALO Exposed Aloe Vera Drink | Pomegranate Cranberry | 24-pack 500mL</t>
        </is>
      </c>
      <c r="C551" s="15" t="inlineStr">
        <is>
          <t>3) Functional beverage (still/sparkling)</t>
        </is>
      </c>
      <c r="D551" s="15" t="inlineStr">
        <is>
          <t>500 mL bottle</t>
        </is>
      </c>
      <c r="E551" s="29" t="n">
        <v>24</v>
      </c>
      <c r="F551" s="30" t="n"/>
      <c r="G551" s="31">
        <f>IF(AND(ISNUMBER($F551),ISNUMBER($E551),$E551&lt;&gt;0),$F551/$E551,"")</f>
        <v/>
      </c>
      <c r="H551" s="31">
        <f>IF(AND(ISNUMBER($F551),ISNUMBER($AL551),ISNUMBER($E551),($AL551*$E551)&lt;&gt;0),$F551/($AL551*$E551)*100,"")</f>
        <v/>
      </c>
      <c r="I551" s="32" t="n"/>
      <c r="J551" s="33" t="n"/>
      <c r="K551" s="31">
        <f>IF(AND(ISNUMBER($F551),ISNUMBER($J551)),$F551*(1-$J551),"")</f>
        <v/>
      </c>
      <c r="L551" s="32" t="n"/>
      <c r="M551" s="32" t="n"/>
      <c r="N551" s="31">
        <f>IF(ISNUMBER($F551),($F551-IF(ISNUMBER($AM551),$AM551,0))*(1-IF(ISNUMBER($J551),$J551,0)),"")</f>
        <v/>
      </c>
      <c r="O551" s="15" t="inlineStr">
        <is>
          <t>Pomegranate Cranberry</t>
        </is>
      </c>
      <c r="P551" s="29" t="n">
        <v>0</v>
      </c>
      <c r="Q551" s="29" t="n">
        <v>20</v>
      </c>
      <c r="R551" s="15" t="inlineStr">
        <is>
          <t>Not listed</t>
        </is>
      </c>
      <c r="S551" s="29" t="n">
        <v>20</v>
      </c>
      <c r="T551" s="29" t="n">
        <v>90</v>
      </c>
      <c r="U551" s="15" t="inlineStr">
        <is>
          <t>Cane sugar</t>
        </is>
      </c>
      <c r="V551" s="15" t="inlineStr">
        <is>
          <t>Real aloe vera pulp, antioxidants, vitamins</t>
        </is>
      </c>
      <c r="W551" s="32" t="n"/>
      <c r="X551" s="32" t="n"/>
      <c r="Y551" s="32" t="n"/>
      <c r="Z551" s="32" t="n"/>
      <c r="AA551" s="15" t="inlineStr">
        <is>
          <t>Low</t>
        </is>
      </c>
      <c r="AB551" s="15" t="inlineStr">
        <is>
          <t>Leading aloe drink</t>
        </is>
      </c>
      <c r="AC551" s="15" t="inlineStr">
        <is>
          <t>Real aloe pulp wellness drink</t>
        </is>
      </c>
      <c r="AD551" s="15" t="inlineStr">
        <is>
          <t>Aloe pulp and a wellness halo.</t>
        </is>
      </c>
      <c r="AE551" s="32" t="n"/>
      <c r="AF551" s="34">
        <f>IF(AND(ISNUMBER($P551),ISNUMBER($AL551),$AL551&lt;&gt;0),ROUND($P551/$AL551*100,1),"")</f>
        <v/>
      </c>
      <c r="AG551" s="35">
        <f>IF(AND(ISNUMBER($S551),ISNUMBER($AL551),$AL551&lt;&gt;0),ROUND($S551/$AL551*100,2),"")</f>
        <v/>
      </c>
      <c r="AH551" s="34">
        <f>IF(AND(ISNUMBER($Q551),ISNUMBER($AL551),$AL551&lt;&gt;0),ROUND($Q551/$AL551*100,1),"")</f>
        <v/>
      </c>
      <c r="AI551" s="29">
        <f>IF(ISNUMBER($S551),IF($S551&lt;=1,"Yes","No"),"n/a")</f>
        <v/>
      </c>
      <c r="AJ551" s="29">
        <f>IF(ISNUMBER($S551),ROUND(MAX(0,MIN(100,100-$S551*2.5-IF(ISNUMBER($T551),$T551,0)*0.12+IF($S551&lt;=1,12,0))),0),"")</f>
        <v/>
      </c>
      <c r="AK551" s="29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29" t="n">
        <v>500</v>
      </c>
      <c r="AM551" s="30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ALO</t>
        </is>
      </c>
      <c r="B552" s="15" t="inlineStr">
        <is>
          <t>ALO Exposed Aloe Vera Drink | Pink Grapefruit Lemon | single 500mL</t>
        </is>
      </c>
      <c r="C552" s="15" t="inlineStr">
        <is>
          <t>3) Functional beverage (still/sparkling)</t>
        </is>
      </c>
      <c r="D552" s="15" t="inlineStr">
        <is>
          <t>500 mL bottle</t>
        </is>
      </c>
      <c r="E552" s="29" t="n">
        <v>1</v>
      </c>
      <c r="F552" s="30" t="n"/>
      <c r="G552" s="31">
        <f>IF(AND(ISNUMBER($F552),ISNUMBER($E552),$E552&lt;&gt;0),$F552/$E552,"")</f>
        <v/>
      </c>
      <c r="H552" s="31">
        <f>IF(AND(ISNUMBER($F552),ISNUMBER($AL552),ISNUMBER($E552),($AL552*$E552)&lt;&gt;0),$F552/($AL552*$E552)*100,"")</f>
        <v/>
      </c>
      <c r="I552" s="32" t="n"/>
      <c r="J552" s="33" t="n"/>
      <c r="K552" s="31">
        <f>IF(AND(ISNUMBER($F552),ISNUMBER($J552)),$F552*(1-$J552),"")</f>
        <v/>
      </c>
      <c r="L552" s="32" t="n"/>
      <c r="M552" s="32" t="n"/>
      <c r="N552" s="31">
        <f>IF(ISNUMBER($F552),($F552-IF(ISNUMBER($AM552),$AM552,0))*(1-IF(ISNUMBER($J552),$J552,0)),"")</f>
        <v/>
      </c>
      <c r="O552" s="15" t="inlineStr">
        <is>
          <t>Pink Grapefruit Lemon</t>
        </is>
      </c>
      <c r="P552" s="29" t="n">
        <v>0</v>
      </c>
      <c r="Q552" s="29" t="n">
        <v>20</v>
      </c>
      <c r="R552" s="15" t="inlineStr">
        <is>
          <t>Not listed</t>
        </is>
      </c>
      <c r="S552" s="29" t="n">
        <v>20</v>
      </c>
      <c r="T552" s="29" t="n">
        <v>90</v>
      </c>
      <c r="U552" s="15" t="inlineStr">
        <is>
          <t>Cane sugar</t>
        </is>
      </c>
      <c r="V552" s="15" t="inlineStr">
        <is>
          <t>Real aloe vera pulp, antioxidants, vitamins</t>
        </is>
      </c>
      <c r="W552" s="32" t="n"/>
      <c r="X552" s="32" t="n"/>
      <c r="Y552" s="32" t="n"/>
      <c r="Z552" s="32" t="n"/>
      <c r="AA552" s="15" t="inlineStr">
        <is>
          <t>Low</t>
        </is>
      </c>
      <c r="AB552" s="15" t="inlineStr">
        <is>
          <t>Leading aloe drink</t>
        </is>
      </c>
      <c r="AC552" s="15" t="inlineStr">
        <is>
          <t>Real aloe pulp wellness drink</t>
        </is>
      </c>
      <c r="AD552" s="15" t="inlineStr">
        <is>
          <t>Aloe pulp and a wellness halo.</t>
        </is>
      </c>
      <c r="AE552" s="32" t="n"/>
      <c r="AF552" s="34">
        <f>IF(AND(ISNUMBER($P552),ISNUMBER($AL552),$AL552&lt;&gt;0),ROUND($P552/$AL552*100,1),"")</f>
        <v/>
      </c>
      <c r="AG552" s="35">
        <f>IF(AND(ISNUMBER($S552),ISNUMBER($AL552),$AL552&lt;&gt;0),ROUND($S552/$AL552*100,2),"")</f>
        <v/>
      </c>
      <c r="AH552" s="34">
        <f>IF(AND(ISNUMBER($Q552),ISNUMBER($AL552),$AL552&lt;&gt;0),ROUND($Q552/$AL552*100,1),"")</f>
        <v/>
      </c>
      <c r="AI552" s="29">
        <f>IF(ISNUMBER($S552),IF($S552&lt;=1,"Yes","No"),"n/a")</f>
        <v/>
      </c>
      <c r="AJ552" s="29">
        <f>IF(ISNUMBER($S552),ROUND(MAX(0,MIN(100,100-$S552*2.5-IF(ISNUMBER($T552),$T552,0)*0.12+IF($S552&lt;=1,12,0))),0),"")</f>
        <v/>
      </c>
      <c r="AK552" s="29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29" t="n">
        <v>500</v>
      </c>
      <c r="AM552" s="30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ALO</t>
        </is>
      </c>
      <c r="B553" s="15" t="inlineStr">
        <is>
          <t>ALO Exposed Aloe Vera Drink | Pink Grapefruit Lemon | 8-pack 500mL</t>
        </is>
      </c>
      <c r="C553" s="15" t="inlineStr">
        <is>
          <t>3) Functional beverage (still/sparkling)</t>
        </is>
      </c>
      <c r="D553" s="15" t="inlineStr">
        <is>
          <t>500 mL bottle</t>
        </is>
      </c>
      <c r="E553" s="29" t="n">
        <v>8</v>
      </c>
      <c r="F553" s="30" t="n"/>
      <c r="G553" s="31">
        <f>IF(AND(ISNUMBER($F553),ISNUMBER($E553),$E553&lt;&gt;0),$F553/$E553,"")</f>
        <v/>
      </c>
      <c r="H553" s="31">
        <f>IF(AND(ISNUMBER($F553),ISNUMBER($AL553),ISNUMBER($E553),($AL553*$E553)&lt;&gt;0),$F553/($AL553*$E553)*100,"")</f>
        <v/>
      </c>
      <c r="I553" s="32" t="n"/>
      <c r="J553" s="33" t="n"/>
      <c r="K553" s="31">
        <f>IF(AND(ISNUMBER($F553),ISNUMBER($J553)),$F553*(1-$J553),"")</f>
        <v/>
      </c>
      <c r="L553" s="32" t="n"/>
      <c r="M553" s="32" t="n"/>
      <c r="N553" s="31">
        <f>IF(ISNUMBER($F553),($F553-IF(ISNUMBER($AM553),$AM553,0))*(1-IF(ISNUMBER($J553),$J553,0)),"")</f>
        <v/>
      </c>
      <c r="O553" s="15" t="inlineStr">
        <is>
          <t>Pink Grapefruit Lemon</t>
        </is>
      </c>
      <c r="P553" s="29" t="n">
        <v>0</v>
      </c>
      <c r="Q553" s="29" t="n">
        <v>20</v>
      </c>
      <c r="R553" s="15" t="inlineStr">
        <is>
          <t>Not listed</t>
        </is>
      </c>
      <c r="S553" s="29" t="n">
        <v>20</v>
      </c>
      <c r="T553" s="29" t="n">
        <v>90</v>
      </c>
      <c r="U553" s="15" t="inlineStr">
        <is>
          <t>Cane sugar</t>
        </is>
      </c>
      <c r="V553" s="15" t="inlineStr">
        <is>
          <t>Real aloe vera pulp, antioxidants, vitamins</t>
        </is>
      </c>
      <c r="W553" s="32" t="n"/>
      <c r="X553" s="32" t="n"/>
      <c r="Y553" s="32" t="n"/>
      <c r="Z553" s="32" t="n"/>
      <c r="AA553" s="15" t="inlineStr">
        <is>
          <t>Low</t>
        </is>
      </c>
      <c r="AB553" s="15" t="inlineStr">
        <is>
          <t>Leading aloe drink</t>
        </is>
      </c>
      <c r="AC553" s="15" t="inlineStr">
        <is>
          <t>Real aloe pulp wellness drink</t>
        </is>
      </c>
      <c r="AD553" s="15" t="inlineStr">
        <is>
          <t>Aloe pulp and a wellness halo.</t>
        </is>
      </c>
      <c r="AE553" s="32" t="n"/>
      <c r="AF553" s="34">
        <f>IF(AND(ISNUMBER($P553),ISNUMBER($AL553),$AL553&lt;&gt;0),ROUND($P553/$AL553*100,1),"")</f>
        <v/>
      </c>
      <c r="AG553" s="35">
        <f>IF(AND(ISNUMBER($S553),ISNUMBER($AL553),$AL553&lt;&gt;0),ROUND($S553/$AL553*100,2),"")</f>
        <v/>
      </c>
      <c r="AH553" s="34">
        <f>IF(AND(ISNUMBER($Q553),ISNUMBER($AL553),$AL553&lt;&gt;0),ROUND($Q553/$AL553*100,1),"")</f>
        <v/>
      </c>
      <c r="AI553" s="29">
        <f>IF(ISNUMBER($S553),IF($S553&lt;=1,"Yes","No"),"n/a")</f>
        <v/>
      </c>
      <c r="AJ553" s="29">
        <f>IF(ISNUMBER($S553),ROUND(MAX(0,MIN(100,100-$S553*2.5-IF(ISNUMBER($T553),$T553,0)*0.12+IF($S553&lt;=1,12,0))),0),"")</f>
        <v/>
      </c>
      <c r="AK553" s="29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29" t="n">
        <v>500</v>
      </c>
      <c r="AM553" s="30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ALO</t>
        </is>
      </c>
      <c r="B554" s="15" t="inlineStr">
        <is>
          <t>ALO Exposed Aloe Vera Drink | Pink Grapefruit Lemon | 12-pack 500mL</t>
        </is>
      </c>
      <c r="C554" s="15" t="inlineStr">
        <is>
          <t>3) Functional beverage (still/sparkling)</t>
        </is>
      </c>
      <c r="D554" s="15" t="inlineStr">
        <is>
          <t>500 mL bottle</t>
        </is>
      </c>
      <c r="E554" s="29" t="n">
        <v>12</v>
      </c>
      <c r="F554" s="30" t="n"/>
      <c r="G554" s="31">
        <f>IF(AND(ISNUMBER($F554),ISNUMBER($E554),$E554&lt;&gt;0),$F554/$E554,"")</f>
        <v/>
      </c>
      <c r="H554" s="31">
        <f>IF(AND(ISNUMBER($F554),ISNUMBER($AL554),ISNUMBER($E554),($AL554*$E554)&lt;&gt;0),$F554/($AL554*$E554)*100,"")</f>
        <v/>
      </c>
      <c r="I554" s="32" t="n"/>
      <c r="J554" s="33" t="n"/>
      <c r="K554" s="31">
        <f>IF(AND(ISNUMBER($F554),ISNUMBER($J554)),$F554*(1-$J554),"")</f>
        <v/>
      </c>
      <c r="L554" s="32" t="n"/>
      <c r="M554" s="32" t="n"/>
      <c r="N554" s="31">
        <f>IF(ISNUMBER($F554),($F554-IF(ISNUMBER($AM554),$AM554,0))*(1-IF(ISNUMBER($J554),$J554,0)),"")</f>
        <v/>
      </c>
      <c r="O554" s="15" t="inlineStr">
        <is>
          <t>Pink Grapefruit Lemon</t>
        </is>
      </c>
      <c r="P554" s="29" t="n">
        <v>0</v>
      </c>
      <c r="Q554" s="29" t="n">
        <v>20</v>
      </c>
      <c r="R554" s="15" t="inlineStr">
        <is>
          <t>Not listed</t>
        </is>
      </c>
      <c r="S554" s="29" t="n">
        <v>20</v>
      </c>
      <c r="T554" s="29" t="n">
        <v>90</v>
      </c>
      <c r="U554" s="15" t="inlineStr">
        <is>
          <t>Cane sugar</t>
        </is>
      </c>
      <c r="V554" s="15" t="inlineStr">
        <is>
          <t>Real aloe vera pulp, antioxidants, vitamins</t>
        </is>
      </c>
      <c r="W554" s="32" t="n"/>
      <c r="X554" s="32" t="n"/>
      <c r="Y554" s="32" t="n"/>
      <c r="Z554" s="32" t="n"/>
      <c r="AA554" s="15" t="inlineStr">
        <is>
          <t>Low</t>
        </is>
      </c>
      <c r="AB554" s="15" t="inlineStr">
        <is>
          <t>Leading aloe drink</t>
        </is>
      </c>
      <c r="AC554" s="15" t="inlineStr">
        <is>
          <t>Real aloe pulp wellness drink</t>
        </is>
      </c>
      <c r="AD554" s="15" t="inlineStr">
        <is>
          <t>Aloe pulp and a wellness halo.</t>
        </is>
      </c>
      <c r="AE554" s="32" t="n"/>
      <c r="AF554" s="34">
        <f>IF(AND(ISNUMBER($P554),ISNUMBER($AL554),$AL554&lt;&gt;0),ROUND($P554/$AL554*100,1),"")</f>
        <v/>
      </c>
      <c r="AG554" s="35">
        <f>IF(AND(ISNUMBER($S554),ISNUMBER($AL554),$AL554&lt;&gt;0),ROUND($S554/$AL554*100,2),"")</f>
        <v/>
      </c>
      <c r="AH554" s="34">
        <f>IF(AND(ISNUMBER($Q554),ISNUMBER($AL554),$AL554&lt;&gt;0),ROUND($Q554/$AL554*100,1),"")</f>
        <v/>
      </c>
      <c r="AI554" s="29">
        <f>IF(ISNUMBER($S554),IF($S554&lt;=1,"Yes","No"),"n/a")</f>
        <v/>
      </c>
      <c r="AJ554" s="29">
        <f>IF(ISNUMBER($S554),ROUND(MAX(0,MIN(100,100-$S554*2.5-IF(ISNUMBER($T554),$T554,0)*0.12+IF($S554&lt;=1,12,0))),0),"")</f>
        <v/>
      </c>
      <c r="AK554" s="29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29" t="n">
        <v>500</v>
      </c>
      <c r="AM554" s="30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ALO</t>
        </is>
      </c>
      <c r="B555" s="15" t="inlineStr">
        <is>
          <t>ALO Exposed Aloe Vera Drink | Pink Grapefruit Lemon | 18-pack 500mL</t>
        </is>
      </c>
      <c r="C555" s="15" t="inlineStr">
        <is>
          <t>3) Functional beverage (still/sparkling)</t>
        </is>
      </c>
      <c r="D555" s="15" t="inlineStr">
        <is>
          <t>500 mL bottle</t>
        </is>
      </c>
      <c r="E555" s="29" t="n">
        <v>18</v>
      </c>
      <c r="F555" s="30" t="n"/>
      <c r="G555" s="31">
        <f>IF(AND(ISNUMBER($F555),ISNUMBER($E555),$E555&lt;&gt;0),$F555/$E555,"")</f>
        <v/>
      </c>
      <c r="H555" s="31">
        <f>IF(AND(ISNUMBER($F555),ISNUMBER($AL555),ISNUMBER($E555),($AL555*$E555)&lt;&gt;0),$F555/($AL555*$E555)*100,"")</f>
        <v/>
      </c>
      <c r="I555" s="32" t="n"/>
      <c r="J555" s="33" t="n"/>
      <c r="K555" s="31">
        <f>IF(AND(ISNUMBER($F555),ISNUMBER($J555)),$F555*(1-$J555),"")</f>
        <v/>
      </c>
      <c r="L555" s="32" t="n"/>
      <c r="M555" s="32" t="n"/>
      <c r="N555" s="31">
        <f>IF(ISNUMBER($F555),($F555-IF(ISNUMBER($AM555),$AM555,0))*(1-IF(ISNUMBER($J555),$J555,0)),"")</f>
        <v/>
      </c>
      <c r="O555" s="15" t="inlineStr">
        <is>
          <t>Pink Grapefruit Lemon</t>
        </is>
      </c>
      <c r="P555" s="29" t="n">
        <v>0</v>
      </c>
      <c r="Q555" s="29" t="n">
        <v>20</v>
      </c>
      <c r="R555" s="15" t="inlineStr">
        <is>
          <t>Not listed</t>
        </is>
      </c>
      <c r="S555" s="29" t="n">
        <v>20</v>
      </c>
      <c r="T555" s="29" t="n">
        <v>90</v>
      </c>
      <c r="U555" s="15" t="inlineStr">
        <is>
          <t>Cane sugar</t>
        </is>
      </c>
      <c r="V555" s="15" t="inlineStr">
        <is>
          <t>Real aloe vera pulp, antioxidants, vitamins</t>
        </is>
      </c>
      <c r="W555" s="32" t="n"/>
      <c r="X555" s="32" t="n"/>
      <c r="Y555" s="32" t="n"/>
      <c r="Z555" s="32" t="n"/>
      <c r="AA555" s="15" t="inlineStr">
        <is>
          <t>Low</t>
        </is>
      </c>
      <c r="AB555" s="15" t="inlineStr">
        <is>
          <t>Leading aloe drink</t>
        </is>
      </c>
      <c r="AC555" s="15" t="inlineStr">
        <is>
          <t>Real aloe pulp wellness drink</t>
        </is>
      </c>
      <c r="AD555" s="15" t="inlineStr">
        <is>
          <t>Aloe pulp and a wellness halo.</t>
        </is>
      </c>
      <c r="AE555" s="32" t="n"/>
      <c r="AF555" s="34">
        <f>IF(AND(ISNUMBER($P555),ISNUMBER($AL555),$AL555&lt;&gt;0),ROUND($P555/$AL555*100,1),"")</f>
        <v/>
      </c>
      <c r="AG555" s="35">
        <f>IF(AND(ISNUMBER($S555),ISNUMBER($AL555),$AL555&lt;&gt;0),ROUND($S555/$AL555*100,2),"")</f>
        <v/>
      </c>
      <c r="AH555" s="34">
        <f>IF(AND(ISNUMBER($Q555),ISNUMBER($AL555),$AL555&lt;&gt;0),ROUND($Q555/$AL555*100,1),"")</f>
        <v/>
      </c>
      <c r="AI555" s="29">
        <f>IF(ISNUMBER($S555),IF($S555&lt;=1,"Yes","No"),"n/a")</f>
        <v/>
      </c>
      <c r="AJ555" s="29">
        <f>IF(ISNUMBER($S555),ROUND(MAX(0,MIN(100,100-$S555*2.5-IF(ISNUMBER($T555),$T555,0)*0.12+IF($S555&lt;=1,12,0))),0),"")</f>
        <v/>
      </c>
      <c r="AK555" s="29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29" t="n">
        <v>500</v>
      </c>
      <c r="AM555" s="30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ALO</t>
        </is>
      </c>
      <c r="B556" s="15" t="inlineStr">
        <is>
          <t>ALO Exposed Aloe Vera Drink | Pink Grapefruit Lemon | 24-pack 500mL</t>
        </is>
      </c>
      <c r="C556" s="15" t="inlineStr">
        <is>
          <t>3) Functional beverage (still/sparkling)</t>
        </is>
      </c>
      <c r="D556" s="15" t="inlineStr">
        <is>
          <t>500 mL bottle</t>
        </is>
      </c>
      <c r="E556" s="29" t="n">
        <v>24</v>
      </c>
      <c r="F556" s="30" t="n"/>
      <c r="G556" s="31">
        <f>IF(AND(ISNUMBER($F556),ISNUMBER($E556),$E556&lt;&gt;0),$F556/$E556,"")</f>
        <v/>
      </c>
      <c r="H556" s="31">
        <f>IF(AND(ISNUMBER($F556),ISNUMBER($AL556),ISNUMBER($E556),($AL556*$E556)&lt;&gt;0),$F556/($AL556*$E556)*100,"")</f>
        <v/>
      </c>
      <c r="I556" s="32" t="n"/>
      <c r="J556" s="33" t="n"/>
      <c r="K556" s="31">
        <f>IF(AND(ISNUMBER($F556),ISNUMBER($J556)),$F556*(1-$J556),"")</f>
        <v/>
      </c>
      <c r="L556" s="32" t="n"/>
      <c r="M556" s="32" t="n"/>
      <c r="N556" s="31">
        <f>IF(ISNUMBER($F556),($F556-IF(ISNUMBER($AM556),$AM556,0))*(1-IF(ISNUMBER($J556),$J556,0)),"")</f>
        <v/>
      </c>
      <c r="O556" s="15" t="inlineStr">
        <is>
          <t>Pink Grapefruit Lemon</t>
        </is>
      </c>
      <c r="P556" s="29" t="n">
        <v>0</v>
      </c>
      <c r="Q556" s="29" t="n">
        <v>20</v>
      </c>
      <c r="R556" s="15" t="inlineStr">
        <is>
          <t>Not listed</t>
        </is>
      </c>
      <c r="S556" s="29" t="n">
        <v>20</v>
      </c>
      <c r="T556" s="29" t="n">
        <v>90</v>
      </c>
      <c r="U556" s="15" t="inlineStr">
        <is>
          <t>Cane sugar</t>
        </is>
      </c>
      <c r="V556" s="15" t="inlineStr">
        <is>
          <t>Real aloe vera pulp, antioxidants, vitamins</t>
        </is>
      </c>
      <c r="W556" s="32" t="n"/>
      <c r="X556" s="32" t="n"/>
      <c r="Y556" s="32" t="n"/>
      <c r="Z556" s="32" t="n"/>
      <c r="AA556" s="15" t="inlineStr">
        <is>
          <t>Low</t>
        </is>
      </c>
      <c r="AB556" s="15" t="inlineStr">
        <is>
          <t>Leading aloe drink</t>
        </is>
      </c>
      <c r="AC556" s="15" t="inlineStr">
        <is>
          <t>Real aloe pulp wellness drink</t>
        </is>
      </c>
      <c r="AD556" s="15" t="inlineStr">
        <is>
          <t>Aloe pulp and a wellness halo.</t>
        </is>
      </c>
      <c r="AE556" s="32" t="n"/>
      <c r="AF556" s="34">
        <f>IF(AND(ISNUMBER($P556),ISNUMBER($AL556),$AL556&lt;&gt;0),ROUND($P556/$AL556*100,1),"")</f>
        <v/>
      </c>
      <c r="AG556" s="35">
        <f>IF(AND(ISNUMBER($S556),ISNUMBER($AL556),$AL556&lt;&gt;0),ROUND($S556/$AL556*100,2),"")</f>
        <v/>
      </c>
      <c r="AH556" s="34">
        <f>IF(AND(ISNUMBER($Q556),ISNUMBER($AL556),$AL556&lt;&gt;0),ROUND($Q556/$AL556*100,1),"")</f>
        <v/>
      </c>
      <c r="AI556" s="29">
        <f>IF(ISNUMBER($S556),IF($S556&lt;=1,"Yes","No"),"n/a")</f>
        <v/>
      </c>
      <c r="AJ556" s="29">
        <f>IF(ISNUMBER($S556),ROUND(MAX(0,MIN(100,100-$S556*2.5-IF(ISNUMBER($T556),$T556,0)*0.12+IF($S556&lt;=1,12,0))),0),"")</f>
        <v/>
      </c>
      <c r="AK556" s="29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29" t="n">
        <v>500</v>
      </c>
      <c r="AM556" s="30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</sheetData>
  <conditionalFormatting sqref="S2:S556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556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556">
    <cfRule type="dataBar" priority="3">
      <dataBar>
        <cfvo type="num" val="0"/>
        <cfvo type="num" val="100"/>
        <color rgb="0063BE7B"/>
      </dataBar>
    </cfRule>
  </conditionalFormatting>
  <conditionalFormatting sqref="AK2:AK556">
    <cfRule type="dataBar" priority="4">
      <dataBar>
        <cfvo type="num" val="0"/>
        <cfvo type="num" val="75"/>
        <color rgb="008FAADC"/>
      </dataBar>
    </cfRule>
  </conditionalFormatting>
  <conditionalFormatting sqref="AP2:AP556">
    <cfRule type="expression" priority="5" dxfId="0">
      <formula>ISBLANK($F2)</formula>
    </cfRule>
  </conditionalFormatting>
  <dataValidations count="1">
    <dataValidation sqref="I2:I556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E5496"/>
    <outlinePr summaryBelow="1" summaryRight="1"/>
    <pageSetUpPr/>
  </sheetPr>
  <dimension ref="A1:AP8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27" t="inlineStr">
        <is>
          <t>1. Brand</t>
        </is>
      </c>
      <c r="B1" s="27" t="inlineStr">
        <is>
          <t>2. Product Line / SKU Name</t>
        </is>
      </c>
      <c r="C1" s="27" t="inlineStr">
        <is>
          <t>3. Category</t>
        </is>
      </c>
      <c r="D1" s="27" t="inlineStr">
        <is>
          <t>4. Format &amp; Size</t>
        </is>
      </c>
      <c r="E1" s="27" t="inlineStr">
        <is>
          <t>5. Pack Count</t>
        </is>
      </c>
      <c r="F1" s="27" t="inlineStr">
        <is>
          <t>6. One-Time Price (CAD)</t>
        </is>
      </c>
      <c r="G1" s="27" t="inlineStr">
        <is>
          <t>7. Price / Unit (CAD)</t>
        </is>
      </c>
      <c r="H1" s="27" t="inlineStr">
        <is>
          <t>8. Price / 100 mL (CAD)</t>
        </is>
      </c>
      <c r="I1" s="27" t="inlineStr">
        <is>
          <t>9. S&amp;S Offered (Y/N)</t>
        </is>
      </c>
      <c r="J1" s="27" t="inlineStr">
        <is>
          <t>10. S&amp;S Discount %</t>
        </is>
      </c>
      <c r="K1" s="27" t="inlineStr">
        <is>
          <t>11. S&amp;S Price After Disc.</t>
        </is>
      </c>
      <c r="L1" s="27" t="inlineStr">
        <is>
          <t>12. Coupon on Listing (Y/N + value)</t>
        </is>
      </c>
      <c r="M1" s="27" t="inlineStr">
        <is>
          <t>13. Promotion Text</t>
        </is>
      </c>
      <c r="N1" s="27" t="inlineStr">
        <is>
          <t>14. Lowest Effective Price (stacked)</t>
        </is>
      </c>
      <c r="O1" s="27" t="inlineStr">
        <is>
          <t>15. All Flavours in Listing</t>
        </is>
      </c>
      <c r="P1" s="27" t="inlineStr">
        <is>
          <t>16. Caffeine / Serving (mg)</t>
        </is>
      </c>
      <c r="Q1" s="27" t="inlineStr">
        <is>
          <t>17. Sodium / Serving (mg)</t>
        </is>
      </c>
      <c r="R1" s="27" t="inlineStr">
        <is>
          <t>18. Potassium / Serving (mg)</t>
        </is>
      </c>
      <c r="S1" s="27" t="inlineStr">
        <is>
          <t>19. Sugar / Serving (g)</t>
        </is>
      </c>
      <c r="T1" s="27" t="inlineStr">
        <is>
          <t>20. Calories / Serving</t>
        </is>
      </c>
      <c r="U1" s="27" t="inlineStr">
        <is>
          <t>21. Sweetener Type</t>
        </is>
      </c>
      <c r="V1" s="27" t="inlineStr">
        <is>
          <t>22. Key Functional Claims</t>
        </is>
      </c>
      <c r="W1" s="27" t="inlineStr">
        <is>
          <t>23. Star Rating</t>
        </is>
      </c>
      <c r="X1" s="27" t="inlineStr">
        <is>
          <t>24. Number of Ratings</t>
        </is>
      </c>
      <c r="Y1" s="27" t="inlineStr">
        <is>
          <t>25. Amazon Badge</t>
        </is>
      </c>
      <c r="Z1" s="27" t="inlineStr">
        <is>
          <t>26. Bestseller Rank in Category</t>
        </is>
      </c>
      <c r="AA1" s="27" t="inlineStr">
        <is>
          <t>27a. Est. Weekly Velocity (band)</t>
        </is>
      </c>
      <c r="AB1" s="27" t="inlineStr">
        <is>
          <t>27b. Velocity Signal Used</t>
        </is>
      </c>
      <c r="AC1" s="27" t="inlineStr">
        <is>
          <t>28. Biggest Selling Message</t>
        </is>
      </c>
      <c r="AD1" s="27" t="inlineStr">
        <is>
          <t>29. Why a Shopper Chooses This</t>
        </is>
      </c>
      <c r="AE1" s="27" t="inlineStr">
        <is>
          <t>30. Direct Product URL</t>
        </is>
      </c>
      <c r="AF1" s="27" t="inlineStr">
        <is>
          <t>C1. Caffeine /100 mL (mg)</t>
        </is>
      </c>
      <c r="AG1" s="27" t="inlineStr">
        <is>
          <t>C2. Sugar /100 mL (g)</t>
        </is>
      </c>
      <c r="AH1" s="27" t="inlineStr">
        <is>
          <t>C3. Sodium /100 mL (mg)</t>
        </is>
      </c>
      <c r="AI1" s="27" t="inlineStr">
        <is>
          <t>C4. Sugar-Free? (&lt;=1 g)</t>
        </is>
      </c>
      <c r="AJ1" s="27" t="inlineStr">
        <is>
          <t>C5. Health Score (0-100)</t>
        </is>
      </c>
      <c r="AK1" s="27" t="inlineStr">
        <is>
          <t>C6. Functional Score (0-100)</t>
        </is>
      </c>
      <c r="AL1" s="27" t="inlineStr">
        <is>
          <t>H1. Unit Vol (mL) [calc helper]</t>
        </is>
      </c>
      <c r="AM1" s="27" t="inlineStr">
        <is>
          <t>H2. Coupon Value (CAD) [calc helper]</t>
        </is>
      </c>
      <c r="AN1" s="27" t="inlineStr">
        <is>
          <t>P1. Attribute Provenance</t>
        </is>
      </c>
      <c r="AO1" s="27" t="inlineStr">
        <is>
          <t>P2. Commercial-Field Status</t>
        </is>
      </c>
      <c r="AP1" s="27" t="inlineStr">
        <is>
          <t>P3. Row Flag</t>
        </is>
      </c>
    </row>
    <row r="2" ht="28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5" t="inlineStr">
        <is>
          <t>250 mL can</t>
        </is>
      </c>
      <c r="E2" s="29" t="n">
        <v>4</v>
      </c>
      <c r="F2" s="30" t="n"/>
      <c r="G2" s="31">
        <f>IF(AND(ISNUMBER($F2),ISNUMBER($E2),$E2&lt;&gt;0),$F2/$E2,"")</f>
        <v/>
      </c>
      <c r="H2" s="31">
        <f>IF(AND(ISNUMBER($F2),ISNUMBER($AL2),ISNUMBER($E2),($AL2*$E2)&lt;&gt;0),$F2/($AL2*$E2)*100,"")</f>
        <v/>
      </c>
      <c r="I2" s="32" t="n"/>
      <c r="J2" s="33" t="n"/>
      <c r="K2" s="31">
        <f>IF(AND(ISNUMBER($F2),ISNUMBER($J2)),$F2*(1-$J2),"")</f>
        <v/>
      </c>
      <c r="L2" s="32" t="n"/>
      <c r="M2" s="32" t="n"/>
      <c r="N2" s="31">
        <f>IF(ISNUMBER($F2),($F2-IF(ISNUMBER($AM2),$AM2,0))*(1-IF(ISNUMBER($J2),$J2,0)),"")</f>
        <v/>
      </c>
      <c r="O2" s="15" t="inlineStr">
        <is>
          <t>Original</t>
        </is>
      </c>
      <c r="P2" s="29" t="n">
        <v>80</v>
      </c>
      <c r="Q2" s="29" t="n">
        <v>105</v>
      </c>
      <c r="R2" s="15" t="inlineStr">
        <is>
          <t>Not listed</t>
        </is>
      </c>
      <c r="S2" s="29" t="n">
        <v>27</v>
      </c>
      <c r="T2" s="29" t="n">
        <v>110</v>
      </c>
      <c r="U2" s="15" t="inlineStr">
        <is>
          <t>Sucrose + glucose-fructose</t>
        </is>
      </c>
      <c r="V2" s="15" t="inlineStr">
        <is>
          <t>Energy, focus, taurine 1000 mg + B-vitamins (B3/B5/B6/B12)</t>
        </is>
      </c>
      <c r="W2" s="32" t="n"/>
      <c r="X2" s="32" t="n"/>
      <c r="Y2" s="32" t="n"/>
      <c r="Z2" s="32" t="n"/>
      <c r="AA2" s="15" t="inlineStr">
        <is>
          <t>Very High</t>
        </is>
      </c>
      <c r="AB2" s="15" t="inlineStr">
        <is>
          <t>Global #1 energy brand; ubiquitous repeat purchase</t>
        </is>
      </c>
      <c r="AC2" s="15" t="inlineStr">
        <is>
          <t>The original wings-giving energy hit</t>
        </is>
      </c>
      <c r="AD2" s="15" t="inlineStr">
        <is>
          <t>Brand trust and ubiquity - the default energy can people already know.</t>
        </is>
      </c>
      <c r="AE2" s="32" t="n"/>
      <c r="AF2" s="34">
        <f>IF(AND(ISNUMBER($P2),ISNUMBER($AL2),$AL2&lt;&gt;0),ROUND($P2/$AL2*100,1),"")</f>
        <v/>
      </c>
      <c r="AG2" s="35">
        <f>IF(AND(ISNUMBER($S2),ISNUMBER($AL2),$AL2&lt;&gt;0),ROUND($S2/$AL2*100,2),"")</f>
        <v/>
      </c>
      <c r="AH2" s="34">
        <f>IF(AND(ISNUMBER($Q2),ISNUMBER($AL2),$AL2&lt;&gt;0),ROUND($Q2/$AL2*100,1),"")</f>
        <v/>
      </c>
      <c r="AI2" s="29">
        <f>IF(ISNUMBER($S2),IF($S2&lt;=1,"Yes","No"),"n/a")</f>
        <v/>
      </c>
      <c r="AJ2" s="29">
        <f>IF(ISNUMBER($S2),ROUND(MAX(0,MIN(100,100-$S2*2.5-IF(ISNUMBER($T2),$T2,0)*0.12+IF($S2&lt;=1,12,0))),0),"")</f>
        <v/>
      </c>
      <c r="AK2" s="29">
        <f>IF(ISNUMBER($Q2),IF($Q2&gt;=100,20,IF($Q2&gt;=30,10,0)),0)+IF(ISNUMBER($R2),IF($R2&gt;=100,20,0),0)+IF(ISNUMBER($P2),IF($P2&gt;=150,20,IF($P2&gt;=50,12,5)),0)+IF(ISNUMBER($S2),IF($S2&lt;=1,15,0),0)</f>
        <v/>
      </c>
      <c r="AL2" s="29" t="n">
        <v>250</v>
      </c>
      <c r="AM2" s="30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5" t="inlineStr">
        <is>
          <t>250 mL can</t>
        </is>
      </c>
      <c r="E3" s="29" t="n">
        <v>8</v>
      </c>
      <c r="F3" s="30" t="n"/>
      <c r="G3" s="31">
        <f>IF(AND(ISNUMBER($F3),ISNUMBER($E3),$E3&lt;&gt;0),$F3/$E3,"")</f>
        <v/>
      </c>
      <c r="H3" s="31">
        <f>IF(AND(ISNUMBER($F3),ISNUMBER($AL3),ISNUMBER($E3),($AL3*$E3)&lt;&gt;0),$F3/($AL3*$E3)*100,"")</f>
        <v/>
      </c>
      <c r="I3" s="32" t="n"/>
      <c r="J3" s="33" t="n"/>
      <c r="K3" s="31">
        <f>IF(AND(ISNUMBER($F3),ISNUMBER($J3)),$F3*(1-$J3),"")</f>
        <v/>
      </c>
      <c r="L3" s="32" t="n"/>
      <c r="M3" s="32" t="n"/>
      <c r="N3" s="31">
        <f>IF(ISNUMBER($F3),($F3-IF(ISNUMBER($AM3),$AM3,0))*(1-IF(ISNUMBER($J3),$J3,0)),"")</f>
        <v/>
      </c>
      <c r="O3" s="15" t="inlineStr">
        <is>
          <t>Original</t>
        </is>
      </c>
      <c r="P3" s="29" t="n">
        <v>80</v>
      </c>
      <c r="Q3" s="29" t="n">
        <v>105</v>
      </c>
      <c r="R3" s="15" t="inlineStr">
        <is>
          <t>Not listed</t>
        </is>
      </c>
      <c r="S3" s="29" t="n">
        <v>27</v>
      </c>
      <c r="T3" s="29" t="n">
        <v>110</v>
      </c>
      <c r="U3" s="15" t="inlineStr">
        <is>
          <t>Sucrose + glucose-fructose</t>
        </is>
      </c>
      <c r="V3" s="15" t="inlineStr">
        <is>
          <t>Energy, focus, taurine 1000 mg + B-vitamins (B3/B5/B6/B12)</t>
        </is>
      </c>
      <c r="W3" s="32" t="n"/>
      <c r="X3" s="32" t="n"/>
      <c r="Y3" s="32" t="n"/>
      <c r="Z3" s="32" t="n"/>
      <c r="AA3" s="15" t="inlineStr">
        <is>
          <t>Very High</t>
        </is>
      </c>
      <c r="AB3" s="15" t="inlineStr">
        <is>
          <t>Global #1 energy brand; ubiquitous repeat purchase</t>
        </is>
      </c>
      <c r="AC3" s="15" t="inlineStr">
        <is>
          <t>The original wings-giving energy hit</t>
        </is>
      </c>
      <c r="AD3" s="15" t="inlineStr">
        <is>
          <t>Brand trust and ubiquity - the default energy can people already know.</t>
        </is>
      </c>
      <c r="AE3" s="32" t="n"/>
      <c r="AF3" s="34">
        <f>IF(AND(ISNUMBER($P3),ISNUMBER($AL3),$AL3&lt;&gt;0),ROUND($P3/$AL3*100,1),"")</f>
        <v/>
      </c>
      <c r="AG3" s="35">
        <f>IF(AND(ISNUMBER($S3),ISNUMBER($AL3),$AL3&lt;&gt;0),ROUND($S3/$AL3*100,2),"")</f>
        <v/>
      </c>
      <c r="AH3" s="34">
        <f>IF(AND(ISNUMBER($Q3),ISNUMBER($AL3),$AL3&lt;&gt;0),ROUND($Q3/$AL3*100,1),"")</f>
        <v/>
      </c>
      <c r="AI3" s="29">
        <f>IF(ISNUMBER($S3),IF($S3&lt;=1,"Yes","No"),"n/a")</f>
        <v/>
      </c>
      <c r="AJ3" s="29">
        <f>IF(ISNUMBER($S3),ROUND(MAX(0,MIN(100,100-$S3*2.5-IF(ISNUMBER($T3),$T3,0)*0.12+IF($S3&lt;=1,12,0))),0),"")</f>
        <v/>
      </c>
      <c r="AK3" s="29">
        <f>IF(ISNUMBER($Q3),IF($Q3&gt;=100,20,IF($Q3&gt;=30,10,0)),0)+IF(ISNUMBER($R3),IF($R3&gt;=100,20,0),0)+IF(ISNUMBER($P3),IF($P3&gt;=150,20,IF($P3&gt;=50,12,5)),0)+IF(ISNUMBER($S3),IF($S3&lt;=1,15,0),0)</f>
        <v/>
      </c>
      <c r="AL3" s="29" t="n">
        <v>250</v>
      </c>
      <c r="AM3" s="30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5" t="inlineStr">
        <is>
          <t>250 mL can</t>
        </is>
      </c>
      <c r="E4" s="29" t="n">
        <v>12</v>
      </c>
      <c r="F4" s="30" t="n"/>
      <c r="G4" s="31">
        <f>IF(AND(ISNUMBER($F4),ISNUMBER($E4),$E4&lt;&gt;0),$F4/$E4,"")</f>
        <v/>
      </c>
      <c r="H4" s="31">
        <f>IF(AND(ISNUMBER($F4),ISNUMBER($AL4),ISNUMBER($E4),($AL4*$E4)&lt;&gt;0),$F4/($AL4*$E4)*100,"")</f>
        <v/>
      </c>
      <c r="I4" s="32" t="n"/>
      <c r="J4" s="33" t="n"/>
      <c r="K4" s="31">
        <f>IF(AND(ISNUMBER($F4),ISNUMBER($J4)),$F4*(1-$J4),"")</f>
        <v/>
      </c>
      <c r="L4" s="32" t="n"/>
      <c r="M4" s="32" t="n"/>
      <c r="N4" s="31">
        <f>IF(ISNUMBER($F4),($F4-IF(ISNUMBER($AM4),$AM4,0))*(1-IF(ISNUMBER($J4),$J4,0)),"")</f>
        <v/>
      </c>
      <c r="O4" s="15" t="inlineStr">
        <is>
          <t>Original</t>
        </is>
      </c>
      <c r="P4" s="29" t="n">
        <v>80</v>
      </c>
      <c r="Q4" s="29" t="n">
        <v>105</v>
      </c>
      <c r="R4" s="15" t="inlineStr">
        <is>
          <t>Not listed</t>
        </is>
      </c>
      <c r="S4" s="29" t="n">
        <v>27</v>
      </c>
      <c r="T4" s="29" t="n">
        <v>110</v>
      </c>
      <c r="U4" s="15" t="inlineStr">
        <is>
          <t>Sucrose + glucose-fructose</t>
        </is>
      </c>
      <c r="V4" s="15" t="inlineStr">
        <is>
          <t>Energy, focus, taurine 1000 mg + B-vitamins (B3/B5/B6/B12)</t>
        </is>
      </c>
      <c r="W4" s="32" t="n"/>
      <c r="X4" s="32" t="n"/>
      <c r="Y4" s="32" t="n"/>
      <c r="Z4" s="32" t="n"/>
      <c r="AA4" s="15" t="inlineStr">
        <is>
          <t>Very High</t>
        </is>
      </c>
      <c r="AB4" s="15" t="inlineStr">
        <is>
          <t>Global #1 energy brand; ubiquitous repeat purchase</t>
        </is>
      </c>
      <c r="AC4" s="15" t="inlineStr">
        <is>
          <t>The original wings-giving energy hit</t>
        </is>
      </c>
      <c r="AD4" s="15" t="inlineStr">
        <is>
          <t>Brand trust and ubiquity - the default energy can people already know.</t>
        </is>
      </c>
      <c r="AE4" s="32" t="n"/>
      <c r="AF4" s="34">
        <f>IF(AND(ISNUMBER($P4),ISNUMBER($AL4),$AL4&lt;&gt;0),ROUND($P4/$AL4*100,1),"")</f>
        <v/>
      </c>
      <c r="AG4" s="35">
        <f>IF(AND(ISNUMBER($S4),ISNUMBER($AL4),$AL4&lt;&gt;0),ROUND($S4/$AL4*100,2),"")</f>
        <v/>
      </c>
      <c r="AH4" s="34">
        <f>IF(AND(ISNUMBER($Q4),ISNUMBER($AL4),$AL4&lt;&gt;0),ROUND($Q4/$AL4*100,1),"")</f>
        <v/>
      </c>
      <c r="AI4" s="29">
        <f>IF(ISNUMBER($S4),IF($S4&lt;=1,"Yes","No"),"n/a")</f>
        <v/>
      </c>
      <c r="AJ4" s="29">
        <f>IF(ISNUMBER($S4),ROUND(MAX(0,MIN(100,100-$S4*2.5-IF(ISNUMBER($T4),$T4,0)*0.12+IF($S4&lt;=1,12,0))),0),"")</f>
        <v/>
      </c>
      <c r="AK4" s="29">
        <f>IF(ISNUMBER($Q4),IF($Q4&gt;=100,20,IF($Q4&gt;=30,10,0)),0)+IF(ISNUMBER($R4),IF($R4&gt;=100,20,0),0)+IF(ISNUMBER($P4),IF($P4&gt;=150,20,IF($P4&gt;=50,12,5)),0)+IF(ISNUMBER($S4),IF($S4&lt;=1,15,0),0)</f>
        <v/>
      </c>
      <c r="AL4" s="29" t="n">
        <v>250</v>
      </c>
      <c r="AM4" s="30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5" t="inlineStr">
        <is>
          <t>250 mL can</t>
        </is>
      </c>
      <c r="E5" s="29" t="n">
        <v>18</v>
      </c>
      <c r="F5" s="30" t="n"/>
      <c r="G5" s="31">
        <f>IF(AND(ISNUMBER($F5),ISNUMBER($E5),$E5&lt;&gt;0),$F5/$E5,"")</f>
        <v/>
      </c>
      <c r="H5" s="31">
        <f>IF(AND(ISNUMBER($F5),ISNUMBER($AL5),ISNUMBER($E5),($AL5*$E5)&lt;&gt;0),$F5/($AL5*$E5)*100,"")</f>
        <v/>
      </c>
      <c r="I5" s="32" t="n"/>
      <c r="J5" s="33" t="n"/>
      <c r="K5" s="31">
        <f>IF(AND(ISNUMBER($F5),ISNUMBER($J5)),$F5*(1-$J5),"")</f>
        <v/>
      </c>
      <c r="L5" s="32" t="n"/>
      <c r="M5" s="32" t="n"/>
      <c r="N5" s="31">
        <f>IF(ISNUMBER($F5),($F5-IF(ISNUMBER($AM5),$AM5,0))*(1-IF(ISNUMBER($J5),$J5,0)),"")</f>
        <v/>
      </c>
      <c r="O5" s="15" t="inlineStr">
        <is>
          <t>Original</t>
        </is>
      </c>
      <c r="P5" s="29" t="n">
        <v>80</v>
      </c>
      <c r="Q5" s="29" t="n">
        <v>105</v>
      </c>
      <c r="R5" s="15" t="inlineStr">
        <is>
          <t>Not listed</t>
        </is>
      </c>
      <c r="S5" s="29" t="n">
        <v>27</v>
      </c>
      <c r="T5" s="29" t="n">
        <v>110</v>
      </c>
      <c r="U5" s="15" t="inlineStr">
        <is>
          <t>Sucrose + glucose-fructose</t>
        </is>
      </c>
      <c r="V5" s="15" t="inlineStr">
        <is>
          <t>Energy, focus, taurine 1000 mg + B-vitamins (B3/B5/B6/B12)</t>
        </is>
      </c>
      <c r="W5" s="32" t="n"/>
      <c r="X5" s="32" t="n"/>
      <c r="Y5" s="32" t="n"/>
      <c r="Z5" s="32" t="n"/>
      <c r="AA5" s="15" t="inlineStr">
        <is>
          <t>Very High</t>
        </is>
      </c>
      <c r="AB5" s="15" t="inlineStr">
        <is>
          <t>Global #1 energy brand; ubiquitous repeat purchase</t>
        </is>
      </c>
      <c r="AC5" s="15" t="inlineStr">
        <is>
          <t>The original wings-giving energy hit</t>
        </is>
      </c>
      <c r="AD5" s="15" t="inlineStr">
        <is>
          <t>Brand trust and ubiquity - the default energy can people already know.</t>
        </is>
      </c>
      <c r="AE5" s="32" t="n"/>
      <c r="AF5" s="34">
        <f>IF(AND(ISNUMBER($P5),ISNUMBER($AL5),$AL5&lt;&gt;0),ROUND($P5/$AL5*100,1),"")</f>
        <v/>
      </c>
      <c r="AG5" s="35">
        <f>IF(AND(ISNUMBER($S5),ISNUMBER($AL5),$AL5&lt;&gt;0),ROUND($S5/$AL5*100,2),"")</f>
        <v/>
      </c>
      <c r="AH5" s="34">
        <f>IF(AND(ISNUMBER($Q5),ISNUMBER($AL5),$AL5&lt;&gt;0),ROUND($Q5/$AL5*100,1),"")</f>
        <v/>
      </c>
      <c r="AI5" s="29">
        <f>IF(ISNUMBER($S5),IF($S5&lt;=1,"Yes","No"),"n/a")</f>
        <v/>
      </c>
      <c r="AJ5" s="29">
        <f>IF(ISNUMBER($S5),ROUND(MAX(0,MIN(100,100-$S5*2.5-IF(ISNUMBER($T5),$T5,0)*0.12+IF($S5&lt;=1,12,0))),0),"")</f>
        <v/>
      </c>
      <c r="AK5" s="29">
        <f>IF(ISNUMBER($Q5),IF($Q5&gt;=100,20,IF($Q5&gt;=30,10,0)),0)+IF(ISNUMBER($R5),IF($R5&gt;=100,20,0),0)+IF(ISNUMBER($P5),IF($P5&gt;=150,20,IF($P5&gt;=50,12,5)),0)+IF(ISNUMBER($S5),IF($S5&lt;=1,15,0),0)</f>
        <v/>
      </c>
      <c r="AL5" s="29" t="n">
        <v>250</v>
      </c>
      <c r="AM5" s="30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5" t="inlineStr">
        <is>
          <t>250 mL can</t>
        </is>
      </c>
      <c r="E6" s="29" t="n">
        <v>24</v>
      </c>
      <c r="F6" s="30" t="n"/>
      <c r="G6" s="31">
        <f>IF(AND(ISNUMBER($F6),ISNUMBER($E6),$E6&lt;&gt;0),$F6/$E6,"")</f>
        <v/>
      </c>
      <c r="H6" s="31">
        <f>IF(AND(ISNUMBER($F6),ISNUMBER($AL6),ISNUMBER($E6),($AL6*$E6)&lt;&gt;0),$F6/($AL6*$E6)*100,"")</f>
        <v/>
      </c>
      <c r="I6" s="32" t="n"/>
      <c r="J6" s="33" t="n"/>
      <c r="K6" s="31">
        <f>IF(AND(ISNUMBER($F6),ISNUMBER($J6)),$F6*(1-$J6),"")</f>
        <v/>
      </c>
      <c r="L6" s="32" t="n"/>
      <c r="M6" s="32" t="n"/>
      <c r="N6" s="31">
        <f>IF(ISNUMBER($F6),($F6-IF(ISNUMBER($AM6),$AM6,0))*(1-IF(ISNUMBER($J6),$J6,0)),"")</f>
        <v/>
      </c>
      <c r="O6" s="15" t="inlineStr">
        <is>
          <t>Original</t>
        </is>
      </c>
      <c r="P6" s="29" t="n">
        <v>80</v>
      </c>
      <c r="Q6" s="29" t="n">
        <v>105</v>
      </c>
      <c r="R6" s="15" t="inlineStr">
        <is>
          <t>Not listed</t>
        </is>
      </c>
      <c r="S6" s="29" t="n">
        <v>27</v>
      </c>
      <c r="T6" s="29" t="n">
        <v>110</v>
      </c>
      <c r="U6" s="15" t="inlineStr">
        <is>
          <t>Sucrose + glucose-fructose</t>
        </is>
      </c>
      <c r="V6" s="15" t="inlineStr">
        <is>
          <t>Energy, focus, taurine 1000 mg + B-vitamins (B3/B5/B6/B12)</t>
        </is>
      </c>
      <c r="W6" s="32" t="n"/>
      <c r="X6" s="32" t="n"/>
      <c r="Y6" s="32" t="n"/>
      <c r="Z6" s="32" t="n"/>
      <c r="AA6" s="15" t="inlineStr">
        <is>
          <t>Very High</t>
        </is>
      </c>
      <c r="AB6" s="15" t="inlineStr">
        <is>
          <t>Global #1 energy brand; ubiquitous repeat purchase</t>
        </is>
      </c>
      <c r="AC6" s="15" t="inlineStr">
        <is>
          <t>The original wings-giving energy hit</t>
        </is>
      </c>
      <c r="AD6" s="15" t="inlineStr">
        <is>
          <t>Brand trust and ubiquity - the default energy can people already know.</t>
        </is>
      </c>
      <c r="AE6" s="32" t="n"/>
      <c r="AF6" s="34">
        <f>IF(AND(ISNUMBER($P6),ISNUMBER($AL6),$AL6&lt;&gt;0),ROUND($P6/$AL6*100,1),"")</f>
        <v/>
      </c>
      <c r="AG6" s="35">
        <f>IF(AND(ISNUMBER($S6),ISNUMBER($AL6),$AL6&lt;&gt;0),ROUND($S6/$AL6*100,2),"")</f>
        <v/>
      </c>
      <c r="AH6" s="34">
        <f>IF(AND(ISNUMBER($Q6),ISNUMBER($AL6),$AL6&lt;&gt;0),ROUND($Q6/$AL6*100,1),"")</f>
        <v/>
      </c>
      <c r="AI6" s="29">
        <f>IF(ISNUMBER($S6),IF($S6&lt;=1,"Yes","No"),"n/a")</f>
        <v/>
      </c>
      <c r="AJ6" s="29">
        <f>IF(ISNUMBER($S6),ROUND(MAX(0,MIN(100,100-$S6*2.5-IF(ISNUMBER($T6),$T6,0)*0.12+IF($S6&lt;=1,12,0))),0),"")</f>
        <v/>
      </c>
      <c r="AK6" s="29">
        <f>IF(ISNUMBER($Q6),IF($Q6&gt;=100,20,IF($Q6&gt;=30,10,0)),0)+IF(ISNUMBER($R6),IF($R6&gt;=100,20,0),0)+IF(ISNUMBER($P6),IF($P6&gt;=150,20,IF($P6&gt;=50,12,5)),0)+IF(ISNUMBER($S6),IF($S6&lt;=1,15,0),0)</f>
        <v/>
      </c>
      <c r="AL6" s="29" t="n">
        <v>250</v>
      </c>
      <c r="AM6" s="30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5" t="inlineStr">
        <is>
          <t>250 mL can</t>
        </is>
      </c>
      <c r="E7" s="29" t="n">
        <v>4</v>
      </c>
      <c r="F7" s="30" t="n"/>
      <c r="G7" s="31">
        <f>IF(AND(ISNUMBER($F7),ISNUMBER($E7),$E7&lt;&gt;0),$F7/$E7,"")</f>
        <v/>
      </c>
      <c r="H7" s="31">
        <f>IF(AND(ISNUMBER($F7),ISNUMBER($AL7),ISNUMBER($E7),($AL7*$E7)&lt;&gt;0),$F7/($AL7*$E7)*100,"")</f>
        <v/>
      </c>
      <c r="I7" s="32" t="n"/>
      <c r="J7" s="33" t="n"/>
      <c r="K7" s="31">
        <f>IF(AND(ISNUMBER($F7),ISNUMBER($J7)),$F7*(1-$J7),"")</f>
        <v/>
      </c>
      <c r="L7" s="32" t="n"/>
      <c r="M7" s="32" t="n"/>
      <c r="N7" s="31">
        <f>IF(ISNUMBER($F7),($F7-IF(ISNUMBER($AM7),$AM7,0))*(1-IF(ISNUMBER($J7),$J7,0)),"")</f>
        <v/>
      </c>
      <c r="O7" s="15" t="inlineStr">
        <is>
          <t>Original (sugarfree)</t>
        </is>
      </c>
      <c r="P7" s="29" t="n">
        <v>80</v>
      </c>
      <c r="Q7" s="29" t="n">
        <v>105</v>
      </c>
      <c r="R7" s="15" t="inlineStr">
        <is>
          <t>Not listed</t>
        </is>
      </c>
      <c r="S7" s="29" t="n">
        <v>0</v>
      </c>
      <c r="T7" s="29" t="n">
        <v>10</v>
      </c>
      <c r="U7" s="15" t="inlineStr">
        <is>
          <t>Sucralose + acesulfame-K</t>
        </is>
      </c>
      <c r="V7" s="15" t="inlineStr">
        <is>
          <t>Energy, zero sugar, taurine 1000 mg + B-vitamins</t>
        </is>
      </c>
      <c r="W7" s="32" t="n"/>
      <c r="X7" s="32" t="n"/>
      <c r="Y7" s="32" t="n"/>
      <c r="Z7" s="32" t="n"/>
      <c r="AA7" s="15" t="inlineStr">
        <is>
          <t>High</t>
        </is>
      </c>
      <c r="AB7" s="15" t="inlineStr">
        <is>
          <t>Strong line extension of #1 brand</t>
        </is>
      </c>
      <c r="AC7" s="15" t="inlineStr">
        <is>
          <t>Red Bull energy, no sugar</t>
        </is>
      </c>
      <c r="AD7" s="15" t="inlineStr">
        <is>
          <t>No sugar without leaving the brand they trust.</t>
        </is>
      </c>
      <c r="AE7" s="32" t="n"/>
      <c r="AF7" s="34">
        <f>IF(AND(ISNUMBER($P7),ISNUMBER($AL7),$AL7&lt;&gt;0),ROUND($P7/$AL7*100,1),"")</f>
        <v/>
      </c>
      <c r="AG7" s="35">
        <f>IF(AND(ISNUMBER($S7),ISNUMBER($AL7),$AL7&lt;&gt;0),ROUND($S7/$AL7*100,2),"")</f>
        <v/>
      </c>
      <c r="AH7" s="34">
        <f>IF(AND(ISNUMBER($Q7),ISNUMBER($AL7),$AL7&lt;&gt;0),ROUND($Q7/$AL7*100,1),"")</f>
        <v/>
      </c>
      <c r="AI7" s="29">
        <f>IF(ISNUMBER($S7),IF($S7&lt;=1,"Yes","No"),"n/a")</f>
        <v/>
      </c>
      <c r="AJ7" s="29">
        <f>IF(ISNUMBER($S7),ROUND(MAX(0,MIN(100,100-$S7*2.5-IF(ISNUMBER($T7),$T7,0)*0.12+IF($S7&lt;=1,12,0))),0),"")</f>
        <v/>
      </c>
      <c r="AK7" s="29">
        <f>IF(ISNUMBER($Q7),IF($Q7&gt;=100,20,IF($Q7&gt;=30,10,0)),0)+IF(ISNUMBER($R7),IF($R7&gt;=100,20,0),0)+IF(ISNUMBER($P7),IF($P7&gt;=150,20,IF($P7&gt;=50,12,5)),0)+IF(ISNUMBER($S7),IF($S7&lt;=1,15,0),0)</f>
        <v/>
      </c>
      <c r="AL7" s="29" t="n">
        <v>250</v>
      </c>
      <c r="AM7" s="30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5" t="inlineStr">
        <is>
          <t>250 mL can</t>
        </is>
      </c>
      <c r="E8" s="29" t="n">
        <v>8</v>
      </c>
      <c r="F8" s="30" t="n"/>
      <c r="G8" s="31">
        <f>IF(AND(ISNUMBER($F8),ISNUMBER($E8),$E8&lt;&gt;0),$F8/$E8,"")</f>
        <v/>
      </c>
      <c r="H8" s="31">
        <f>IF(AND(ISNUMBER($F8),ISNUMBER($AL8),ISNUMBER($E8),($AL8*$E8)&lt;&gt;0),$F8/($AL8*$E8)*100,"")</f>
        <v/>
      </c>
      <c r="I8" s="32" t="n"/>
      <c r="J8" s="33" t="n"/>
      <c r="K8" s="31">
        <f>IF(AND(ISNUMBER($F8),ISNUMBER($J8)),$F8*(1-$J8),"")</f>
        <v/>
      </c>
      <c r="L8" s="32" t="n"/>
      <c r="M8" s="32" t="n"/>
      <c r="N8" s="31">
        <f>IF(ISNUMBER($F8),($F8-IF(ISNUMBER($AM8),$AM8,0))*(1-IF(ISNUMBER($J8),$J8,0)),"")</f>
        <v/>
      </c>
      <c r="O8" s="15" t="inlineStr">
        <is>
          <t>Original (sugarfree)</t>
        </is>
      </c>
      <c r="P8" s="29" t="n">
        <v>80</v>
      </c>
      <c r="Q8" s="29" t="n">
        <v>105</v>
      </c>
      <c r="R8" s="15" t="inlineStr">
        <is>
          <t>Not listed</t>
        </is>
      </c>
      <c r="S8" s="29" t="n">
        <v>0</v>
      </c>
      <c r="T8" s="29" t="n">
        <v>10</v>
      </c>
      <c r="U8" s="15" t="inlineStr">
        <is>
          <t>Sucralose + acesulfame-K</t>
        </is>
      </c>
      <c r="V8" s="15" t="inlineStr">
        <is>
          <t>Energy, zero sugar, taurine 1000 mg + B-vitamins</t>
        </is>
      </c>
      <c r="W8" s="32" t="n"/>
      <c r="X8" s="32" t="n"/>
      <c r="Y8" s="32" t="n"/>
      <c r="Z8" s="32" t="n"/>
      <c r="AA8" s="15" t="inlineStr">
        <is>
          <t>High</t>
        </is>
      </c>
      <c r="AB8" s="15" t="inlineStr">
        <is>
          <t>Strong line extension of #1 brand</t>
        </is>
      </c>
      <c r="AC8" s="15" t="inlineStr">
        <is>
          <t>Red Bull energy, no sugar</t>
        </is>
      </c>
      <c r="AD8" s="15" t="inlineStr">
        <is>
          <t>No sugar without leaving the brand they trust.</t>
        </is>
      </c>
      <c r="AE8" s="32" t="n"/>
      <c r="AF8" s="34">
        <f>IF(AND(ISNUMBER($P8),ISNUMBER($AL8),$AL8&lt;&gt;0),ROUND($P8/$AL8*100,1),"")</f>
        <v/>
      </c>
      <c r="AG8" s="35">
        <f>IF(AND(ISNUMBER($S8),ISNUMBER($AL8),$AL8&lt;&gt;0),ROUND($S8/$AL8*100,2),"")</f>
        <v/>
      </c>
      <c r="AH8" s="34">
        <f>IF(AND(ISNUMBER($Q8),ISNUMBER($AL8),$AL8&lt;&gt;0),ROUND($Q8/$AL8*100,1),"")</f>
        <v/>
      </c>
      <c r="AI8" s="29">
        <f>IF(ISNUMBER($S8),IF($S8&lt;=1,"Yes","No"),"n/a")</f>
        <v/>
      </c>
      <c r="AJ8" s="29">
        <f>IF(ISNUMBER($S8),ROUND(MAX(0,MIN(100,100-$S8*2.5-IF(ISNUMBER($T8),$T8,0)*0.12+IF($S8&lt;=1,12,0))),0),"")</f>
        <v/>
      </c>
      <c r="AK8" s="29">
        <f>IF(ISNUMBER($Q8),IF($Q8&gt;=100,20,IF($Q8&gt;=30,10,0)),0)+IF(ISNUMBER($R8),IF($R8&gt;=100,20,0),0)+IF(ISNUMBER($P8),IF($P8&gt;=150,20,IF($P8&gt;=50,12,5)),0)+IF(ISNUMBER($S8),IF($S8&lt;=1,15,0),0)</f>
        <v/>
      </c>
      <c r="AL8" s="29" t="n">
        <v>250</v>
      </c>
      <c r="AM8" s="30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5" t="inlineStr">
        <is>
          <t>250 mL can</t>
        </is>
      </c>
      <c r="E9" s="29" t="n">
        <v>12</v>
      </c>
      <c r="F9" s="30" t="n"/>
      <c r="G9" s="31">
        <f>IF(AND(ISNUMBER($F9),ISNUMBER($E9),$E9&lt;&gt;0),$F9/$E9,"")</f>
        <v/>
      </c>
      <c r="H9" s="31">
        <f>IF(AND(ISNUMBER($F9),ISNUMBER($AL9),ISNUMBER($E9),($AL9*$E9)&lt;&gt;0),$F9/($AL9*$E9)*100,"")</f>
        <v/>
      </c>
      <c r="I9" s="32" t="n"/>
      <c r="J9" s="33" t="n"/>
      <c r="K9" s="31">
        <f>IF(AND(ISNUMBER($F9),ISNUMBER($J9)),$F9*(1-$J9),"")</f>
        <v/>
      </c>
      <c r="L9" s="32" t="n"/>
      <c r="M9" s="32" t="n"/>
      <c r="N9" s="31">
        <f>IF(ISNUMBER($F9),($F9-IF(ISNUMBER($AM9),$AM9,0))*(1-IF(ISNUMBER($J9),$J9,0)),"")</f>
        <v/>
      </c>
      <c r="O9" s="15" t="inlineStr">
        <is>
          <t>Original (sugarfree)</t>
        </is>
      </c>
      <c r="P9" s="29" t="n">
        <v>80</v>
      </c>
      <c r="Q9" s="29" t="n">
        <v>105</v>
      </c>
      <c r="R9" s="15" t="inlineStr">
        <is>
          <t>Not listed</t>
        </is>
      </c>
      <c r="S9" s="29" t="n">
        <v>0</v>
      </c>
      <c r="T9" s="29" t="n">
        <v>10</v>
      </c>
      <c r="U9" s="15" t="inlineStr">
        <is>
          <t>Sucralose + acesulfame-K</t>
        </is>
      </c>
      <c r="V9" s="15" t="inlineStr">
        <is>
          <t>Energy, zero sugar, taurine 1000 mg + B-vitamins</t>
        </is>
      </c>
      <c r="W9" s="32" t="n"/>
      <c r="X9" s="32" t="n"/>
      <c r="Y9" s="32" t="n"/>
      <c r="Z9" s="32" t="n"/>
      <c r="AA9" s="15" t="inlineStr">
        <is>
          <t>High</t>
        </is>
      </c>
      <c r="AB9" s="15" t="inlineStr">
        <is>
          <t>Strong line extension of #1 brand</t>
        </is>
      </c>
      <c r="AC9" s="15" t="inlineStr">
        <is>
          <t>Red Bull energy, no sugar</t>
        </is>
      </c>
      <c r="AD9" s="15" t="inlineStr">
        <is>
          <t>No sugar without leaving the brand they trust.</t>
        </is>
      </c>
      <c r="AE9" s="32" t="n"/>
      <c r="AF9" s="34">
        <f>IF(AND(ISNUMBER($P9),ISNUMBER($AL9),$AL9&lt;&gt;0),ROUND($P9/$AL9*100,1),"")</f>
        <v/>
      </c>
      <c r="AG9" s="35">
        <f>IF(AND(ISNUMBER($S9),ISNUMBER($AL9),$AL9&lt;&gt;0),ROUND($S9/$AL9*100,2),"")</f>
        <v/>
      </c>
      <c r="AH9" s="34">
        <f>IF(AND(ISNUMBER($Q9),ISNUMBER($AL9),$AL9&lt;&gt;0),ROUND($Q9/$AL9*100,1),"")</f>
        <v/>
      </c>
      <c r="AI9" s="29">
        <f>IF(ISNUMBER($S9),IF($S9&lt;=1,"Yes","No"),"n/a")</f>
        <v/>
      </c>
      <c r="AJ9" s="29">
        <f>IF(ISNUMBER($S9),ROUND(MAX(0,MIN(100,100-$S9*2.5-IF(ISNUMBER($T9),$T9,0)*0.12+IF($S9&lt;=1,12,0))),0),"")</f>
        <v/>
      </c>
      <c r="AK9" s="29">
        <f>IF(ISNUMBER($Q9),IF($Q9&gt;=100,20,IF($Q9&gt;=30,10,0)),0)+IF(ISNUMBER($R9),IF($R9&gt;=100,20,0),0)+IF(ISNUMBER($P9),IF($P9&gt;=150,20,IF($P9&gt;=50,12,5)),0)+IF(ISNUMBER($S9),IF($S9&lt;=1,15,0),0)</f>
        <v/>
      </c>
      <c r="AL9" s="29" t="n">
        <v>250</v>
      </c>
      <c r="AM9" s="30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5" t="inlineStr">
        <is>
          <t>250 mL can</t>
        </is>
      </c>
      <c r="E10" s="29" t="n">
        <v>18</v>
      </c>
      <c r="F10" s="30" t="n"/>
      <c r="G10" s="31">
        <f>IF(AND(ISNUMBER($F10),ISNUMBER($E10),$E10&lt;&gt;0),$F10/$E10,"")</f>
        <v/>
      </c>
      <c r="H10" s="31">
        <f>IF(AND(ISNUMBER($F10),ISNUMBER($AL10),ISNUMBER($E10),($AL10*$E10)&lt;&gt;0),$F10/($AL10*$E10)*100,"")</f>
        <v/>
      </c>
      <c r="I10" s="32" t="n"/>
      <c r="J10" s="33" t="n"/>
      <c r="K10" s="31">
        <f>IF(AND(ISNUMBER($F10),ISNUMBER($J10)),$F10*(1-$J10),"")</f>
        <v/>
      </c>
      <c r="L10" s="32" t="n"/>
      <c r="M10" s="32" t="n"/>
      <c r="N10" s="31">
        <f>IF(ISNUMBER($F10),($F10-IF(ISNUMBER($AM10),$AM10,0))*(1-IF(ISNUMBER($J10),$J10,0)),"")</f>
        <v/>
      </c>
      <c r="O10" s="15" t="inlineStr">
        <is>
          <t>Original (sugarfree)</t>
        </is>
      </c>
      <c r="P10" s="29" t="n">
        <v>80</v>
      </c>
      <c r="Q10" s="29" t="n">
        <v>105</v>
      </c>
      <c r="R10" s="15" t="inlineStr">
        <is>
          <t>Not listed</t>
        </is>
      </c>
      <c r="S10" s="29" t="n">
        <v>0</v>
      </c>
      <c r="T10" s="29" t="n">
        <v>10</v>
      </c>
      <c r="U10" s="15" t="inlineStr">
        <is>
          <t>Sucralose + acesulfame-K</t>
        </is>
      </c>
      <c r="V10" s="15" t="inlineStr">
        <is>
          <t>Energy, zero sugar, taurine 1000 mg + B-vitamins</t>
        </is>
      </c>
      <c r="W10" s="32" t="n"/>
      <c r="X10" s="32" t="n"/>
      <c r="Y10" s="32" t="n"/>
      <c r="Z10" s="32" t="n"/>
      <c r="AA10" s="15" t="inlineStr">
        <is>
          <t>High</t>
        </is>
      </c>
      <c r="AB10" s="15" t="inlineStr">
        <is>
          <t>Strong line extension of #1 brand</t>
        </is>
      </c>
      <c r="AC10" s="15" t="inlineStr">
        <is>
          <t>Red Bull energy, no sugar</t>
        </is>
      </c>
      <c r="AD10" s="15" t="inlineStr">
        <is>
          <t>No sugar without leaving the brand they trust.</t>
        </is>
      </c>
      <c r="AE10" s="32" t="n"/>
      <c r="AF10" s="34">
        <f>IF(AND(ISNUMBER($P10),ISNUMBER($AL10),$AL10&lt;&gt;0),ROUND($P10/$AL10*100,1),"")</f>
        <v/>
      </c>
      <c r="AG10" s="35">
        <f>IF(AND(ISNUMBER($S10),ISNUMBER($AL10),$AL10&lt;&gt;0),ROUND($S10/$AL10*100,2),"")</f>
        <v/>
      </c>
      <c r="AH10" s="34">
        <f>IF(AND(ISNUMBER($Q10),ISNUMBER($AL10),$AL10&lt;&gt;0),ROUND($Q10/$AL10*100,1),"")</f>
        <v/>
      </c>
      <c r="AI10" s="29">
        <f>IF(ISNUMBER($S10),IF($S10&lt;=1,"Yes","No"),"n/a")</f>
        <v/>
      </c>
      <c r="AJ10" s="29">
        <f>IF(ISNUMBER($S10),ROUND(MAX(0,MIN(100,100-$S10*2.5-IF(ISNUMBER($T10),$T10,0)*0.12+IF($S10&lt;=1,12,0))),0),"")</f>
        <v/>
      </c>
      <c r="AK10" s="29">
        <f>IF(ISNUMBER($Q10),IF($Q10&gt;=100,20,IF($Q10&gt;=30,10,0)),0)+IF(ISNUMBER($R10),IF($R10&gt;=100,20,0),0)+IF(ISNUMBER($P10),IF($P10&gt;=150,20,IF($P10&gt;=50,12,5)),0)+IF(ISNUMBER($S10),IF($S10&lt;=1,15,0),0)</f>
        <v/>
      </c>
      <c r="AL10" s="29" t="n">
        <v>250</v>
      </c>
      <c r="AM10" s="30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5" t="inlineStr">
        <is>
          <t>250 mL can</t>
        </is>
      </c>
      <c r="E11" s="29" t="n">
        <v>24</v>
      </c>
      <c r="F11" s="30" t="n"/>
      <c r="G11" s="31">
        <f>IF(AND(ISNUMBER($F11),ISNUMBER($E11),$E11&lt;&gt;0),$F11/$E11,"")</f>
        <v/>
      </c>
      <c r="H11" s="31">
        <f>IF(AND(ISNUMBER($F11),ISNUMBER($AL11),ISNUMBER($E11),($AL11*$E11)&lt;&gt;0),$F11/($AL11*$E11)*100,"")</f>
        <v/>
      </c>
      <c r="I11" s="32" t="n"/>
      <c r="J11" s="33" t="n"/>
      <c r="K11" s="31">
        <f>IF(AND(ISNUMBER($F11),ISNUMBER($J11)),$F11*(1-$J11),"")</f>
        <v/>
      </c>
      <c r="L11" s="32" t="n"/>
      <c r="M11" s="32" t="n"/>
      <c r="N11" s="31">
        <f>IF(ISNUMBER($F11),($F11-IF(ISNUMBER($AM11),$AM11,0))*(1-IF(ISNUMBER($J11),$J11,0)),"")</f>
        <v/>
      </c>
      <c r="O11" s="15" t="inlineStr">
        <is>
          <t>Original (sugarfree)</t>
        </is>
      </c>
      <c r="P11" s="29" t="n">
        <v>80</v>
      </c>
      <c r="Q11" s="29" t="n">
        <v>105</v>
      </c>
      <c r="R11" s="15" t="inlineStr">
        <is>
          <t>Not listed</t>
        </is>
      </c>
      <c r="S11" s="29" t="n">
        <v>0</v>
      </c>
      <c r="T11" s="29" t="n">
        <v>10</v>
      </c>
      <c r="U11" s="15" t="inlineStr">
        <is>
          <t>Sucralose + acesulfame-K</t>
        </is>
      </c>
      <c r="V11" s="15" t="inlineStr">
        <is>
          <t>Energy, zero sugar, taurine 1000 mg + B-vitamins</t>
        </is>
      </c>
      <c r="W11" s="32" t="n"/>
      <c r="X11" s="32" t="n"/>
      <c r="Y11" s="32" t="n"/>
      <c r="Z11" s="32" t="n"/>
      <c r="AA11" s="15" t="inlineStr">
        <is>
          <t>High</t>
        </is>
      </c>
      <c r="AB11" s="15" t="inlineStr">
        <is>
          <t>Strong line extension of #1 brand</t>
        </is>
      </c>
      <c r="AC11" s="15" t="inlineStr">
        <is>
          <t>Red Bull energy, no sugar</t>
        </is>
      </c>
      <c r="AD11" s="15" t="inlineStr">
        <is>
          <t>No sugar without leaving the brand they trust.</t>
        </is>
      </c>
      <c r="AE11" s="32" t="n"/>
      <c r="AF11" s="34">
        <f>IF(AND(ISNUMBER($P11),ISNUMBER($AL11),$AL11&lt;&gt;0),ROUND($P11/$AL11*100,1),"")</f>
        <v/>
      </c>
      <c r="AG11" s="35">
        <f>IF(AND(ISNUMBER($S11),ISNUMBER($AL11),$AL11&lt;&gt;0),ROUND($S11/$AL11*100,2),"")</f>
        <v/>
      </c>
      <c r="AH11" s="34">
        <f>IF(AND(ISNUMBER($Q11),ISNUMBER($AL11),$AL11&lt;&gt;0),ROUND($Q11/$AL11*100,1),"")</f>
        <v/>
      </c>
      <c r="AI11" s="29">
        <f>IF(ISNUMBER($S11),IF($S11&lt;=1,"Yes","No"),"n/a")</f>
        <v/>
      </c>
      <c r="AJ11" s="29">
        <f>IF(ISNUMBER($S11),ROUND(MAX(0,MIN(100,100-$S11*2.5-IF(ISNUMBER($T11),$T11,0)*0.12+IF($S11&lt;=1,12,0))),0),"")</f>
        <v/>
      </c>
      <c r="AK11" s="29">
        <f>IF(ISNUMBER($Q11),IF($Q11&gt;=100,20,IF($Q11&gt;=30,10,0)),0)+IF(ISNUMBER($R11),IF($R11&gt;=100,20,0),0)+IF(ISNUMBER($P11),IF($P11&gt;=150,20,IF($P11&gt;=50,12,5)),0)+IF(ISNUMBER($S11),IF($S11&lt;=1,15,0),0)</f>
        <v/>
      </c>
      <c r="AL11" s="29" t="n">
        <v>250</v>
      </c>
      <c r="AM11" s="30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5" t="inlineStr">
        <is>
          <t>473 mL can</t>
        </is>
      </c>
      <c r="E12" s="29" t="n">
        <v>1</v>
      </c>
      <c r="F12" s="30" t="n"/>
      <c r="G12" s="31">
        <f>IF(AND(ISNUMBER($F12),ISNUMBER($E12),$E12&lt;&gt;0),$F12/$E12,"")</f>
        <v/>
      </c>
      <c r="H12" s="31">
        <f>IF(AND(ISNUMBER($F12),ISNUMBER($AL12),ISNUMBER($E12),($AL12*$E12)&lt;&gt;0),$F12/($AL12*$E12)*100,"")</f>
        <v/>
      </c>
      <c r="I12" s="32" t="n"/>
      <c r="J12" s="33" t="n"/>
      <c r="K12" s="31">
        <f>IF(AND(ISNUMBER($F12),ISNUMBER($J12)),$F12*(1-$J12),"")</f>
        <v/>
      </c>
      <c r="L12" s="32" t="n"/>
      <c r="M12" s="32" t="n"/>
      <c r="N12" s="31">
        <f>IF(ISNUMBER($F12),($F12-IF(ISNUMBER($AM12),$AM12,0))*(1-IF(ISNUMBER($J12),$J12,0)),"")</f>
        <v/>
      </c>
      <c r="O12" s="15" t="inlineStr">
        <is>
          <t>Original</t>
        </is>
      </c>
      <c r="P12" s="29" t="n">
        <v>160</v>
      </c>
      <c r="Q12" s="29" t="n">
        <v>370</v>
      </c>
      <c r="R12" s="15" t="inlineStr">
        <is>
          <t>Not listed</t>
        </is>
      </c>
      <c r="S12" s="29" t="n">
        <v>54</v>
      </c>
      <c r="T12" s="29" t="n">
        <v>210</v>
      </c>
      <c r="U12" s="15" t="inlineStr">
        <is>
          <t>Sugar + glucose</t>
        </is>
      </c>
      <c r="V12" s="15" t="inlineStr">
        <is>
          <t>Big energy blend, taurine, ginseng</t>
        </is>
      </c>
      <c r="W12" s="32" t="n"/>
      <c r="X12" s="32" t="n"/>
      <c r="Y12" s="32" t="n"/>
      <c r="Z12" s="32" t="n"/>
      <c r="AA12" s="15" t="inlineStr">
        <is>
          <t>Very High</t>
        </is>
      </c>
      <c r="AB12" s="15" t="inlineStr">
        <is>
          <t>#2 energy brand; large can = value perception</t>
        </is>
      </c>
      <c r="AC12" s="15" t="inlineStr">
        <is>
          <t>A bigger, harder-hitting energy can</t>
        </is>
      </c>
      <c r="AD12" s="15" t="inlineStr">
        <is>
          <t>Pack economics and high dose - more caffeine and volume per dollar.</t>
        </is>
      </c>
      <c r="AE12" s="32" t="n"/>
      <c r="AF12" s="34">
        <f>IF(AND(ISNUMBER($P12),ISNUMBER($AL12),$AL12&lt;&gt;0),ROUND($P12/$AL12*100,1),"")</f>
        <v/>
      </c>
      <c r="AG12" s="35">
        <f>IF(AND(ISNUMBER($S12),ISNUMBER($AL12),$AL12&lt;&gt;0),ROUND($S12/$AL12*100,2),"")</f>
        <v/>
      </c>
      <c r="AH12" s="34">
        <f>IF(AND(ISNUMBER($Q12),ISNUMBER($AL12),$AL12&lt;&gt;0),ROUND($Q12/$AL12*100,1),"")</f>
        <v/>
      </c>
      <c r="AI12" s="29">
        <f>IF(ISNUMBER($S12),IF($S12&lt;=1,"Yes","No"),"n/a")</f>
        <v/>
      </c>
      <c r="AJ12" s="29">
        <f>IF(ISNUMBER($S12),ROUND(MAX(0,MIN(100,100-$S12*2.5-IF(ISNUMBER($T12),$T12,0)*0.12+IF($S12&lt;=1,12,0))),0),"")</f>
        <v/>
      </c>
      <c r="AK12" s="29">
        <f>IF(ISNUMBER($Q12),IF($Q12&gt;=100,20,IF($Q12&gt;=30,10,0)),0)+IF(ISNUMBER($R12),IF($R12&gt;=100,20,0),0)+IF(ISNUMBER($P12),IF($P12&gt;=150,20,IF($P12&gt;=50,12,5)),0)+IF(ISNUMBER($S12),IF($S12&lt;=1,15,0),0)</f>
        <v/>
      </c>
      <c r="AL12" s="29" t="n">
        <v>473</v>
      </c>
      <c r="AM12" s="30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5" t="inlineStr">
        <is>
          <t>473 mL can</t>
        </is>
      </c>
      <c r="E13" s="29" t="n">
        <v>8</v>
      </c>
      <c r="F13" s="30" t="n"/>
      <c r="G13" s="31">
        <f>IF(AND(ISNUMBER($F13),ISNUMBER($E13),$E13&lt;&gt;0),$F13/$E13,"")</f>
        <v/>
      </c>
      <c r="H13" s="31">
        <f>IF(AND(ISNUMBER($F13),ISNUMBER($AL13),ISNUMBER($E13),($AL13*$E13)&lt;&gt;0),$F13/($AL13*$E13)*100,"")</f>
        <v/>
      </c>
      <c r="I13" s="32" t="n"/>
      <c r="J13" s="33" t="n"/>
      <c r="K13" s="31">
        <f>IF(AND(ISNUMBER($F13),ISNUMBER($J13)),$F13*(1-$J13),"")</f>
        <v/>
      </c>
      <c r="L13" s="32" t="n"/>
      <c r="M13" s="32" t="n"/>
      <c r="N13" s="31">
        <f>IF(ISNUMBER($F13),($F13-IF(ISNUMBER($AM13),$AM13,0))*(1-IF(ISNUMBER($J13),$J13,0)),"")</f>
        <v/>
      </c>
      <c r="O13" s="15" t="inlineStr">
        <is>
          <t>Original</t>
        </is>
      </c>
      <c r="P13" s="29" t="n">
        <v>160</v>
      </c>
      <c r="Q13" s="29" t="n">
        <v>370</v>
      </c>
      <c r="R13" s="15" t="inlineStr">
        <is>
          <t>Not listed</t>
        </is>
      </c>
      <c r="S13" s="29" t="n">
        <v>54</v>
      </c>
      <c r="T13" s="29" t="n">
        <v>210</v>
      </c>
      <c r="U13" s="15" t="inlineStr">
        <is>
          <t>Sugar + glucose</t>
        </is>
      </c>
      <c r="V13" s="15" t="inlineStr">
        <is>
          <t>Big energy blend, taurine, ginseng</t>
        </is>
      </c>
      <c r="W13" s="32" t="n"/>
      <c r="X13" s="32" t="n"/>
      <c r="Y13" s="32" t="n"/>
      <c r="Z13" s="32" t="n"/>
      <c r="AA13" s="15" t="inlineStr">
        <is>
          <t>Very High</t>
        </is>
      </c>
      <c r="AB13" s="15" t="inlineStr">
        <is>
          <t>#2 energy brand; large can = value perception</t>
        </is>
      </c>
      <c r="AC13" s="15" t="inlineStr">
        <is>
          <t>A bigger, harder-hitting energy can</t>
        </is>
      </c>
      <c r="AD13" s="15" t="inlineStr">
        <is>
          <t>Pack economics and high dose - more caffeine and volume per dollar.</t>
        </is>
      </c>
      <c r="AE13" s="32" t="n"/>
      <c r="AF13" s="34">
        <f>IF(AND(ISNUMBER($P13),ISNUMBER($AL13),$AL13&lt;&gt;0),ROUND($P13/$AL13*100,1),"")</f>
        <v/>
      </c>
      <c r="AG13" s="35">
        <f>IF(AND(ISNUMBER($S13),ISNUMBER($AL13),$AL13&lt;&gt;0),ROUND($S13/$AL13*100,2),"")</f>
        <v/>
      </c>
      <c r="AH13" s="34">
        <f>IF(AND(ISNUMBER($Q13),ISNUMBER($AL13),$AL13&lt;&gt;0),ROUND($Q13/$AL13*100,1),"")</f>
        <v/>
      </c>
      <c r="AI13" s="29">
        <f>IF(ISNUMBER($S13),IF($S13&lt;=1,"Yes","No"),"n/a")</f>
        <v/>
      </c>
      <c r="AJ13" s="29">
        <f>IF(ISNUMBER($S13),ROUND(MAX(0,MIN(100,100-$S13*2.5-IF(ISNUMBER($T13),$T13,0)*0.12+IF($S13&lt;=1,12,0))),0),"")</f>
        <v/>
      </c>
      <c r="AK13" s="29">
        <f>IF(ISNUMBER($Q13),IF($Q13&gt;=100,20,IF($Q13&gt;=30,10,0)),0)+IF(ISNUMBER($R13),IF($R13&gt;=100,20,0),0)+IF(ISNUMBER($P13),IF($P13&gt;=150,20,IF($P13&gt;=50,12,5)),0)+IF(ISNUMBER($S13),IF($S13&lt;=1,15,0),0)</f>
        <v/>
      </c>
      <c r="AL13" s="29" t="n">
        <v>473</v>
      </c>
      <c r="AM13" s="30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5" t="inlineStr">
        <is>
          <t>473 mL can</t>
        </is>
      </c>
      <c r="E14" s="29" t="n">
        <v>12</v>
      </c>
      <c r="F14" s="30" t="n"/>
      <c r="G14" s="31">
        <f>IF(AND(ISNUMBER($F14),ISNUMBER($E14),$E14&lt;&gt;0),$F14/$E14,"")</f>
        <v/>
      </c>
      <c r="H14" s="31">
        <f>IF(AND(ISNUMBER($F14),ISNUMBER($AL14),ISNUMBER($E14),($AL14*$E14)&lt;&gt;0),$F14/($AL14*$E14)*100,"")</f>
        <v/>
      </c>
      <c r="I14" s="32" t="n"/>
      <c r="J14" s="33" t="n"/>
      <c r="K14" s="31">
        <f>IF(AND(ISNUMBER($F14),ISNUMBER($J14)),$F14*(1-$J14),"")</f>
        <v/>
      </c>
      <c r="L14" s="32" t="n"/>
      <c r="M14" s="32" t="n"/>
      <c r="N14" s="31">
        <f>IF(ISNUMBER($F14),($F14-IF(ISNUMBER($AM14),$AM14,0))*(1-IF(ISNUMBER($J14),$J14,0)),"")</f>
        <v/>
      </c>
      <c r="O14" s="15" t="inlineStr">
        <is>
          <t>Original</t>
        </is>
      </c>
      <c r="P14" s="29" t="n">
        <v>160</v>
      </c>
      <c r="Q14" s="29" t="n">
        <v>370</v>
      </c>
      <c r="R14" s="15" t="inlineStr">
        <is>
          <t>Not listed</t>
        </is>
      </c>
      <c r="S14" s="29" t="n">
        <v>54</v>
      </c>
      <c r="T14" s="29" t="n">
        <v>210</v>
      </c>
      <c r="U14" s="15" t="inlineStr">
        <is>
          <t>Sugar + glucose</t>
        </is>
      </c>
      <c r="V14" s="15" t="inlineStr">
        <is>
          <t>Big energy blend, taurine, ginseng</t>
        </is>
      </c>
      <c r="W14" s="32" t="n"/>
      <c r="X14" s="32" t="n"/>
      <c r="Y14" s="32" t="n"/>
      <c r="Z14" s="32" t="n"/>
      <c r="AA14" s="15" t="inlineStr">
        <is>
          <t>Very High</t>
        </is>
      </c>
      <c r="AB14" s="15" t="inlineStr">
        <is>
          <t>#2 energy brand; large can = value perception</t>
        </is>
      </c>
      <c r="AC14" s="15" t="inlineStr">
        <is>
          <t>A bigger, harder-hitting energy can</t>
        </is>
      </c>
      <c r="AD14" s="15" t="inlineStr">
        <is>
          <t>Pack economics and high dose - more caffeine and volume per dollar.</t>
        </is>
      </c>
      <c r="AE14" s="32" t="n"/>
      <c r="AF14" s="34">
        <f>IF(AND(ISNUMBER($P14),ISNUMBER($AL14),$AL14&lt;&gt;0),ROUND($P14/$AL14*100,1),"")</f>
        <v/>
      </c>
      <c r="AG14" s="35">
        <f>IF(AND(ISNUMBER($S14),ISNUMBER($AL14),$AL14&lt;&gt;0),ROUND($S14/$AL14*100,2),"")</f>
        <v/>
      </c>
      <c r="AH14" s="34">
        <f>IF(AND(ISNUMBER($Q14),ISNUMBER($AL14),$AL14&lt;&gt;0),ROUND($Q14/$AL14*100,1),"")</f>
        <v/>
      </c>
      <c r="AI14" s="29">
        <f>IF(ISNUMBER($S14),IF($S14&lt;=1,"Yes","No"),"n/a")</f>
        <v/>
      </c>
      <c r="AJ14" s="29">
        <f>IF(ISNUMBER($S14),ROUND(MAX(0,MIN(100,100-$S14*2.5-IF(ISNUMBER($T14),$T14,0)*0.12+IF($S14&lt;=1,12,0))),0),"")</f>
        <v/>
      </c>
      <c r="AK14" s="29">
        <f>IF(ISNUMBER($Q14),IF($Q14&gt;=100,20,IF($Q14&gt;=30,10,0)),0)+IF(ISNUMBER($R14),IF($R14&gt;=100,20,0),0)+IF(ISNUMBER($P14),IF($P14&gt;=150,20,IF($P14&gt;=50,12,5)),0)+IF(ISNUMBER($S14),IF($S14&lt;=1,15,0),0)</f>
        <v/>
      </c>
      <c r="AL14" s="29" t="n">
        <v>473</v>
      </c>
      <c r="AM14" s="30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5" t="inlineStr">
        <is>
          <t>473 mL can</t>
        </is>
      </c>
      <c r="E15" s="29" t="n">
        <v>18</v>
      </c>
      <c r="F15" s="30" t="n"/>
      <c r="G15" s="31">
        <f>IF(AND(ISNUMBER($F15),ISNUMBER($E15),$E15&lt;&gt;0),$F15/$E15,"")</f>
        <v/>
      </c>
      <c r="H15" s="31">
        <f>IF(AND(ISNUMBER($F15),ISNUMBER($AL15),ISNUMBER($E15),($AL15*$E15)&lt;&gt;0),$F15/($AL15*$E15)*100,"")</f>
        <v/>
      </c>
      <c r="I15" s="32" t="n"/>
      <c r="J15" s="33" t="n"/>
      <c r="K15" s="31">
        <f>IF(AND(ISNUMBER($F15),ISNUMBER($J15)),$F15*(1-$J15),"")</f>
        <v/>
      </c>
      <c r="L15" s="32" t="n"/>
      <c r="M15" s="32" t="n"/>
      <c r="N15" s="31">
        <f>IF(ISNUMBER($F15),($F15-IF(ISNUMBER($AM15),$AM15,0))*(1-IF(ISNUMBER($J15),$J15,0)),"")</f>
        <v/>
      </c>
      <c r="O15" s="15" t="inlineStr">
        <is>
          <t>Original</t>
        </is>
      </c>
      <c r="P15" s="29" t="n">
        <v>160</v>
      </c>
      <c r="Q15" s="29" t="n">
        <v>370</v>
      </c>
      <c r="R15" s="15" t="inlineStr">
        <is>
          <t>Not listed</t>
        </is>
      </c>
      <c r="S15" s="29" t="n">
        <v>54</v>
      </c>
      <c r="T15" s="29" t="n">
        <v>210</v>
      </c>
      <c r="U15" s="15" t="inlineStr">
        <is>
          <t>Sugar + glucose</t>
        </is>
      </c>
      <c r="V15" s="15" t="inlineStr">
        <is>
          <t>Big energy blend, taurine, ginseng</t>
        </is>
      </c>
      <c r="W15" s="32" t="n"/>
      <c r="X15" s="32" t="n"/>
      <c r="Y15" s="32" t="n"/>
      <c r="Z15" s="32" t="n"/>
      <c r="AA15" s="15" t="inlineStr">
        <is>
          <t>Very High</t>
        </is>
      </c>
      <c r="AB15" s="15" t="inlineStr">
        <is>
          <t>#2 energy brand; large can = value perception</t>
        </is>
      </c>
      <c r="AC15" s="15" t="inlineStr">
        <is>
          <t>A bigger, harder-hitting energy can</t>
        </is>
      </c>
      <c r="AD15" s="15" t="inlineStr">
        <is>
          <t>Pack economics and high dose - more caffeine and volume per dollar.</t>
        </is>
      </c>
      <c r="AE15" s="32" t="n"/>
      <c r="AF15" s="34">
        <f>IF(AND(ISNUMBER($P15),ISNUMBER($AL15),$AL15&lt;&gt;0),ROUND($P15/$AL15*100,1),"")</f>
        <v/>
      </c>
      <c r="AG15" s="35">
        <f>IF(AND(ISNUMBER($S15),ISNUMBER($AL15),$AL15&lt;&gt;0),ROUND($S15/$AL15*100,2),"")</f>
        <v/>
      </c>
      <c r="AH15" s="34">
        <f>IF(AND(ISNUMBER($Q15),ISNUMBER($AL15),$AL15&lt;&gt;0),ROUND($Q15/$AL15*100,1),"")</f>
        <v/>
      </c>
      <c r="AI15" s="29">
        <f>IF(ISNUMBER($S15),IF($S15&lt;=1,"Yes","No"),"n/a")</f>
        <v/>
      </c>
      <c r="AJ15" s="29">
        <f>IF(ISNUMBER($S15),ROUND(MAX(0,MIN(100,100-$S15*2.5-IF(ISNUMBER($T15),$T15,0)*0.12+IF($S15&lt;=1,12,0))),0),"")</f>
        <v/>
      </c>
      <c r="AK15" s="29">
        <f>IF(ISNUMBER($Q15),IF($Q15&gt;=100,20,IF($Q15&gt;=30,10,0)),0)+IF(ISNUMBER($R15),IF($R15&gt;=100,20,0),0)+IF(ISNUMBER($P15),IF($P15&gt;=150,20,IF($P15&gt;=50,12,5)),0)+IF(ISNUMBER($S15),IF($S15&lt;=1,15,0),0)</f>
        <v/>
      </c>
      <c r="AL15" s="29" t="n">
        <v>473</v>
      </c>
      <c r="AM15" s="30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5" t="inlineStr">
        <is>
          <t>473 mL can</t>
        </is>
      </c>
      <c r="E16" s="29" t="n">
        <v>24</v>
      </c>
      <c r="F16" s="30" t="n"/>
      <c r="G16" s="31">
        <f>IF(AND(ISNUMBER($F16),ISNUMBER($E16),$E16&lt;&gt;0),$F16/$E16,"")</f>
        <v/>
      </c>
      <c r="H16" s="31">
        <f>IF(AND(ISNUMBER($F16),ISNUMBER($AL16),ISNUMBER($E16),($AL16*$E16)&lt;&gt;0),$F16/($AL16*$E16)*100,"")</f>
        <v/>
      </c>
      <c r="I16" s="32" t="n"/>
      <c r="J16" s="33" t="n"/>
      <c r="K16" s="31">
        <f>IF(AND(ISNUMBER($F16),ISNUMBER($J16)),$F16*(1-$J16),"")</f>
        <v/>
      </c>
      <c r="L16" s="32" t="n"/>
      <c r="M16" s="32" t="n"/>
      <c r="N16" s="31">
        <f>IF(ISNUMBER($F16),($F16-IF(ISNUMBER($AM16),$AM16,0))*(1-IF(ISNUMBER($J16),$J16,0)),"")</f>
        <v/>
      </c>
      <c r="O16" s="15" t="inlineStr">
        <is>
          <t>Original</t>
        </is>
      </c>
      <c r="P16" s="29" t="n">
        <v>160</v>
      </c>
      <c r="Q16" s="29" t="n">
        <v>370</v>
      </c>
      <c r="R16" s="15" t="inlineStr">
        <is>
          <t>Not listed</t>
        </is>
      </c>
      <c r="S16" s="29" t="n">
        <v>54</v>
      </c>
      <c r="T16" s="29" t="n">
        <v>210</v>
      </c>
      <c r="U16" s="15" t="inlineStr">
        <is>
          <t>Sugar + glucose</t>
        </is>
      </c>
      <c r="V16" s="15" t="inlineStr">
        <is>
          <t>Big energy blend, taurine, ginseng</t>
        </is>
      </c>
      <c r="W16" s="32" t="n"/>
      <c r="X16" s="32" t="n"/>
      <c r="Y16" s="32" t="n"/>
      <c r="Z16" s="32" t="n"/>
      <c r="AA16" s="15" t="inlineStr">
        <is>
          <t>Very High</t>
        </is>
      </c>
      <c r="AB16" s="15" t="inlineStr">
        <is>
          <t>#2 energy brand; large can = value perception</t>
        </is>
      </c>
      <c r="AC16" s="15" t="inlineStr">
        <is>
          <t>A bigger, harder-hitting energy can</t>
        </is>
      </c>
      <c r="AD16" s="15" t="inlineStr">
        <is>
          <t>Pack economics and high dose - more caffeine and volume per dollar.</t>
        </is>
      </c>
      <c r="AE16" s="32" t="n"/>
      <c r="AF16" s="34">
        <f>IF(AND(ISNUMBER($P16),ISNUMBER($AL16),$AL16&lt;&gt;0),ROUND($P16/$AL16*100,1),"")</f>
        <v/>
      </c>
      <c r="AG16" s="35">
        <f>IF(AND(ISNUMBER($S16),ISNUMBER($AL16),$AL16&lt;&gt;0),ROUND($S16/$AL16*100,2),"")</f>
        <v/>
      </c>
      <c r="AH16" s="34">
        <f>IF(AND(ISNUMBER($Q16),ISNUMBER($AL16),$AL16&lt;&gt;0),ROUND($Q16/$AL16*100,1),"")</f>
        <v/>
      </c>
      <c r="AI16" s="29">
        <f>IF(ISNUMBER($S16),IF($S16&lt;=1,"Yes","No"),"n/a")</f>
        <v/>
      </c>
      <c r="AJ16" s="29">
        <f>IF(ISNUMBER($S16),ROUND(MAX(0,MIN(100,100-$S16*2.5-IF(ISNUMBER($T16),$T16,0)*0.12+IF($S16&lt;=1,12,0))),0),"")</f>
        <v/>
      </c>
      <c r="AK16" s="29">
        <f>IF(ISNUMBER($Q16),IF($Q16&gt;=100,20,IF($Q16&gt;=30,10,0)),0)+IF(ISNUMBER($R16),IF($R16&gt;=100,20,0),0)+IF(ISNUMBER($P16),IF($P16&gt;=150,20,IF($P16&gt;=50,12,5)),0)+IF(ISNUMBER($S16),IF($S16&lt;=1,15,0),0)</f>
        <v/>
      </c>
      <c r="AL16" s="29" t="n">
        <v>473</v>
      </c>
      <c r="AM16" s="30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5" t="inlineStr">
        <is>
          <t>473 mL can</t>
        </is>
      </c>
      <c r="E17" s="29" t="n">
        <v>1</v>
      </c>
      <c r="F17" s="30" t="n"/>
      <c r="G17" s="31">
        <f>IF(AND(ISNUMBER($F17),ISNUMBER($E17),$E17&lt;&gt;0),$F17/$E17,"")</f>
        <v/>
      </c>
      <c r="H17" s="31">
        <f>IF(AND(ISNUMBER($F17),ISNUMBER($AL17),ISNUMBER($E17),($AL17*$E17)&lt;&gt;0),$F17/($AL17*$E17)*100,"")</f>
        <v/>
      </c>
      <c r="I17" s="32" t="n"/>
      <c r="J17" s="33" t="n"/>
      <c r="K17" s="31">
        <f>IF(AND(ISNUMBER($F17),ISNUMBER($J17)),$F17*(1-$J17),"")</f>
        <v/>
      </c>
      <c r="L17" s="32" t="n"/>
      <c r="M17" s="32" t="n"/>
      <c r="N17" s="31">
        <f>IF(ISNUMBER($F17),($F17-IF(ISNUMBER($AM17),$AM17,0))*(1-IF(ISNUMBER($J17),$J17,0)),"")</f>
        <v/>
      </c>
      <c r="O17" s="15" t="inlineStr">
        <is>
          <t>Zero Ultra</t>
        </is>
      </c>
      <c r="P17" s="29" t="n">
        <v>150</v>
      </c>
      <c r="Q17" s="29" t="n">
        <v>370</v>
      </c>
      <c r="R17" s="15" t="inlineStr">
        <is>
          <t>Not listed</t>
        </is>
      </c>
      <c r="S17" s="29" t="n">
        <v>0</v>
      </c>
      <c r="T17" s="29" t="n">
        <v>10</v>
      </c>
      <c r="U17" s="15" t="inlineStr">
        <is>
          <t>Erythritol + sucralose</t>
        </is>
      </c>
      <c r="V17" s="15" t="inlineStr">
        <is>
          <t>Zero sugar, light taste, full energy</t>
        </is>
      </c>
      <c r="W17" s="32" t="n"/>
      <c r="X17" s="32" t="n"/>
      <c r="Y17" s="32" t="n"/>
      <c r="Z17" s="32" t="n"/>
      <c r="AA17" s="15" t="inlineStr">
        <is>
          <t>Very High</t>
        </is>
      </c>
      <c r="AB17" s="15" t="inlineStr">
        <is>
          <t>Best-selling zero-sugar energy line</t>
        </is>
      </c>
      <c r="AC17" s="15" t="inlineStr">
        <is>
          <t>Full Monster energy, zero sugar, lighter taste</t>
        </is>
      </c>
      <c r="AD17" s="15" t="inlineStr">
        <is>
          <t>No sugar plus a lighter flavour than the green can.</t>
        </is>
      </c>
      <c r="AE17" s="32" t="n"/>
      <c r="AF17" s="34">
        <f>IF(AND(ISNUMBER($P17),ISNUMBER($AL17),$AL17&lt;&gt;0),ROUND($P17/$AL17*100,1),"")</f>
        <v/>
      </c>
      <c r="AG17" s="35">
        <f>IF(AND(ISNUMBER($S17),ISNUMBER($AL17),$AL17&lt;&gt;0),ROUND($S17/$AL17*100,2),"")</f>
        <v/>
      </c>
      <c r="AH17" s="34">
        <f>IF(AND(ISNUMBER($Q17),ISNUMBER($AL17),$AL17&lt;&gt;0),ROUND($Q17/$AL17*100,1),"")</f>
        <v/>
      </c>
      <c r="AI17" s="29">
        <f>IF(ISNUMBER($S17),IF($S17&lt;=1,"Yes","No"),"n/a")</f>
        <v/>
      </c>
      <c r="AJ17" s="29">
        <f>IF(ISNUMBER($S17),ROUND(MAX(0,MIN(100,100-$S17*2.5-IF(ISNUMBER($T17),$T17,0)*0.12+IF($S17&lt;=1,12,0))),0),"")</f>
        <v/>
      </c>
      <c r="AK17" s="29">
        <f>IF(ISNUMBER($Q17),IF($Q17&gt;=100,20,IF($Q17&gt;=30,10,0)),0)+IF(ISNUMBER($R17),IF($R17&gt;=100,20,0),0)+IF(ISNUMBER($P17),IF($P17&gt;=150,20,IF($P17&gt;=50,12,5)),0)+IF(ISNUMBER($S17),IF($S17&lt;=1,15,0),0)</f>
        <v/>
      </c>
      <c r="AL17" s="29" t="n">
        <v>473</v>
      </c>
      <c r="AM17" s="30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5" t="inlineStr">
        <is>
          <t>473 mL can</t>
        </is>
      </c>
      <c r="E18" s="29" t="n">
        <v>8</v>
      </c>
      <c r="F18" s="30" t="n"/>
      <c r="G18" s="31">
        <f>IF(AND(ISNUMBER($F18),ISNUMBER($E18),$E18&lt;&gt;0),$F18/$E18,"")</f>
        <v/>
      </c>
      <c r="H18" s="31">
        <f>IF(AND(ISNUMBER($F18),ISNUMBER($AL18),ISNUMBER($E18),($AL18*$E18)&lt;&gt;0),$F18/($AL18*$E18)*100,"")</f>
        <v/>
      </c>
      <c r="I18" s="32" t="n"/>
      <c r="J18" s="33" t="n"/>
      <c r="K18" s="31">
        <f>IF(AND(ISNUMBER($F18),ISNUMBER($J18)),$F18*(1-$J18),"")</f>
        <v/>
      </c>
      <c r="L18" s="32" t="n"/>
      <c r="M18" s="32" t="n"/>
      <c r="N18" s="31">
        <f>IF(ISNUMBER($F18),($F18-IF(ISNUMBER($AM18),$AM18,0))*(1-IF(ISNUMBER($J18),$J18,0)),"")</f>
        <v/>
      </c>
      <c r="O18" s="15" t="inlineStr">
        <is>
          <t>Zero Ultra</t>
        </is>
      </c>
      <c r="P18" s="29" t="n">
        <v>150</v>
      </c>
      <c r="Q18" s="29" t="n">
        <v>370</v>
      </c>
      <c r="R18" s="15" t="inlineStr">
        <is>
          <t>Not listed</t>
        </is>
      </c>
      <c r="S18" s="29" t="n">
        <v>0</v>
      </c>
      <c r="T18" s="29" t="n">
        <v>10</v>
      </c>
      <c r="U18" s="15" t="inlineStr">
        <is>
          <t>Erythritol + sucralose</t>
        </is>
      </c>
      <c r="V18" s="15" t="inlineStr">
        <is>
          <t>Zero sugar, light taste, full energy</t>
        </is>
      </c>
      <c r="W18" s="32" t="n"/>
      <c r="X18" s="32" t="n"/>
      <c r="Y18" s="32" t="n"/>
      <c r="Z18" s="32" t="n"/>
      <c r="AA18" s="15" t="inlineStr">
        <is>
          <t>Very High</t>
        </is>
      </c>
      <c r="AB18" s="15" t="inlineStr">
        <is>
          <t>Best-selling zero-sugar energy line</t>
        </is>
      </c>
      <c r="AC18" s="15" t="inlineStr">
        <is>
          <t>Full Monster energy, zero sugar, lighter taste</t>
        </is>
      </c>
      <c r="AD18" s="15" t="inlineStr">
        <is>
          <t>No sugar plus a lighter flavour than the green can.</t>
        </is>
      </c>
      <c r="AE18" s="32" t="n"/>
      <c r="AF18" s="34">
        <f>IF(AND(ISNUMBER($P18),ISNUMBER($AL18),$AL18&lt;&gt;0),ROUND($P18/$AL18*100,1),"")</f>
        <v/>
      </c>
      <c r="AG18" s="35">
        <f>IF(AND(ISNUMBER($S18),ISNUMBER($AL18),$AL18&lt;&gt;0),ROUND($S18/$AL18*100,2),"")</f>
        <v/>
      </c>
      <c r="AH18" s="34">
        <f>IF(AND(ISNUMBER($Q18),ISNUMBER($AL18),$AL18&lt;&gt;0),ROUND($Q18/$AL18*100,1),"")</f>
        <v/>
      </c>
      <c r="AI18" s="29">
        <f>IF(ISNUMBER($S18),IF($S18&lt;=1,"Yes","No"),"n/a")</f>
        <v/>
      </c>
      <c r="AJ18" s="29">
        <f>IF(ISNUMBER($S18),ROUND(MAX(0,MIN(100,100-$S18*2.5-IF(ISNUMBER($T18),$T18,0)*0.12+IF($S18&lt;=1,12,0))),0),"")</f>
        <v/>
      </c>
      <c r="AK18" s="29">
        <f>IF(ISNUMBER($Q18),IF($Q18&gt;=100,20,IF($Q18&gt;=30,10,0)),0)+IF(ISNUMBER($R18),IF($R18&gt;=100,20,0),0)+IF(ISNUMBER($P18),IF($P18&gt;=150,20,IF($P18&gt;=50,12,5)),0)+IF(ISNUMBER($S18),IF($S18&lt;=1,15,0),0)</f>
        <v/>
      </c>
      <c r="AL18" s="29" t="n">
        <v>473</v>
      </c>
      <c r="AM18" s="30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5" t="inlineStr">
        <is>
          <t>473 mL can</t>
        </is>
      </c>
      <c r="E19" s="29" t="n">
        <v>12</v>
      </c>
      <c r="F19" s="30" t="n"/>
      <c r="G19" s="31">
        <f>IF(AND(ISNUMBER($F19),ISNUMBER($E19),$E19&lt;&gt;0),$F19/$E19,"")</f>
        <v/>
      </c>
      <c r="H19" s="31">
        <f>IF(AND(ISNUMBER($F19),ISNUMBER($AL19),ISNUMBER($E19),($AL19*$E19)&lt;&gt;0),$F19/($AL19*$E19)*100,"")</f>
        <v/>
      </c>
      <c r="I19" s="32" t="n"/>
      <c r="J19" s="33" t="n"/>
      <c r="K19" s="31">
        <f>IF(AND(ISNUMBER($F19),ISNUMBER($J19)),$F19*(1-$J19),"")</f>
        <v/>
      </c>
      <c r="L19" s="32" t="n"/>
      <c r="M19" s="32" t="n"/>
      <c r="N19" s="31">
        <f>IF(ISNUMBER($F19),($F19-IF(ISNUMBER($AM19),$AM19,0))*(1-IF(ISNUMBER($J19),$J19,0)),"")</f>
        <v/>
      </c>
      <c r="O19" s="15" t="inlineStr">
        <is>
          <t>Zero Ultra</t>
        </is>
      </c>
      <c r="P19" s="29" t="n">
        <v>150</v>
      </c>
      <c r="Q19" s="29" t="n">
        <v>370</v>
      </c>
      <c r="R19" s="15" t="inlineStr">
        <is>
          <t>Not listed</t>
        </is>
      </c>
      <c r="S19" s="29" t="n">
        <v>0</v>
      </c>
      <c r="T19" s="29" t="n">
        <v>10</v>
      </c>
      <c r="U19" s="15" t="inlineStr">
        <is>
          <t>Erythritol + sucralose</t>
        </is>
      </c>
      <c r="V19" s="15" t="inlineStr">
        <is>
          <t>Zero sugar, light taste, full energy</t>
        </is>
      </c>
      <c r="W19" s="32" t="n"/>
      <c r="X19" s="32" t="n"/>
      <c r="Y19" s="32" t="n"/>
      <c r="Z19" s="32" t="n"/>
      <c r="AA19" s="15" t="inlineStr">
        <is>
          <t>Very High</t>
        </is>
      </c>
      <c r="AB19" s="15" t="inlineStr">
        <is>
          <t>Best-selling zero-sugar energy line</t>
        </is>
      </c>
      <c r="AC19" s="15" t="inlineStr">
        <is>
          <t>Full Monster energy, zero sugar, lighter taste</t>
        </is>
      </c>
      <c r="AD19" s="15" t="inlineStr">
        <is>
          <t>No sugar plus a lighter flavour than the green can.</t>
        </is>
      </c>
      <c r="AE19" s="32" t="n"/>
      <c r="AF19" s="34">
        <f>IF(AND(ISNUMBER($P19),ISNUMBER($AL19),$AL19&lt;&gt;0),ROUND($P19/$AL19*100,1),"")</f>
        <v/>
      </c>
      <c r="AG19" s="35">
        <f>IF(AND(ISNUMBER($S19),ISNUMBER($AL19),$AL19&lt;&gt;0),ROUND($S19/$AL19*100,2),"")</f>
        <v/>
      </c>
      <c r="AH19" s="34">
        <f>IF(AND(ISNUMBER($Q19),ISNUMBER($AL19),$AL19&lt;&gt;0),ROUND($Q19/$AL19*100,1),"")</f>
        <v/>
      </c>
      <c r="AI19" s="29">
        <f>IF(ISNUMBER($S19),IF($S19&lt;=1,"Yes","No"),"n/a")</f>
        <v/>
      </c>
      <c r="AJ19" s="29">
        <f>IF(ISNUMBER($S19),ROUND(MAX(0,MIN(100,100-$S19*2.5-IF(ISNUMBER($T19),$T19,0)*0.12+IF($S19&lt;=1,12,0))),0),"")</f>
        <v/>
      </c>
      <c r="AK19" s="29">
        <f>IF(ISNUMBER($Q19),IF($Q19&gt;=100,20,IF($Q19&gt;=30,10,0)),0)+IF(ISNUMBER($R19),IF($R19&gt;=100,20,0),0)+IF(ISNUMBER($P19),IF($P19&gt;=150,20,IF($P19&gt;=50,12,5)),0)+IF(ISNUMBER($S19),IF($S19&lt;=1,15,0),0)</f>
        <v/>
      </c>
      <c r="AL19" s="29" t="n">
        <v>473</v>
      </c>
      <c r="AM19" s="30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5" t="inlineStr">
        <is>
          <t>473 mL can</t>
        </is>
      </c>
      <c r="E20" s="29" t="n">
        <v>18</v>
      </c>
      <c r="F20" s="30" t="n"/>
      <c r="G20" s="31">
        <f>IF(AND(ISNUMBER($F20),ISNUMBER($E20),$E20&lt;&gt;0),$F20/$E20,"")</f>
        <v/>
      </c>
      <c r="H20" s="31">
        <f>IF(AND(ISNUMBER($F20),ISNUMBER($AL20),ISNUMBER($E20),($AL20*$E20)&lt;&gt;0),$F20/($AL20*$E20)*100,"")</f>
        <v/>
      </c>
      <c r="I20" s="32" t="n"/>
      <c r="J20" s="33" t="n"/>
      <c r="K20" s="31">
        <f>IF(AND(ISNUMBER($F20),ISNUMBER($J20)),$F20*(1-$J20),"")</f>
        <v/>
      </c>
      <c r="L20" s="32" t="n"/>
      <c r="M20" s="32" t="n"/>
      <c r="N20" s="31">
        <f>IF(ISNUMBER($F20),($F20-IF(ISNUMBER($AM20),$AM20,0))*(1-IF(ISNUMBER($J20),$J20,0)),"")</f>
        <v/>
      </c>
      <c r="O20" s="15" t="inlineStr">
        <is>
          <t>Zero Ultra</t>
        </is>
      </c>
      <c r="P20" s="29" t="n">
        <v>150</v>
      </c>
      <c r="Q20" s="29" t="n">
        <v>370</v>
      </c>
      <c r="R20" s="15" t="inlineStr">
        <is>
          <t>Not listed</t>
        </is>
      </c>
      <c r="S20" s="29" t="n">
        <v>0</v>
      </c>
      <c r="T20" s="29" t="n">
        <v>10</v>
      </c>
      <c r="U20" s="15" t="inlineStr">
        <is>
          <t>Erythritol + sucralose</t>
        </is>
      </c>
      <c r="V20" s="15" t="inlineStr">
        <is>
          <t>Zero sugar, light taste, full energy</t>
        </is>
      </c>
      <c r="W20" s="32" t="n"/>
      <c r="X20" s="32" t="n"/>
      <c r="Y20" s="32" t="n"/>
      <c r="Z20" s="32" t="n"/>
      <c r="AA20" s="15" t="inlineStr">
        <is>
          <t>Very High</t>
        </is>
      </c>
      <c r="AB20" s="15" t="inlineStr">
        <is>
          <t>Best-selling zero-sugar energy line</t>
        </is>
      </c>
      <c r="AC20" s="15" t="inlineStr">
        <is>
          <t>Full Monster energy, zero sugar, lighter taste</t>
        </is>
      </c>
      <c r="AD20" s="15" t="inlineStr">
        <is>
          <t>No sugar plus a lighter flavour than the green can.</t>
        </is>
      </c>
      <c r="AE20" s="32" t="n"/>
      <c r="AF20" s="34">
        <f>IF(AND(ISNUMBER($P20),ISNUMBER($AL20),$AL20&lt;&gt;0),ROUND($P20/$AL20*100,1),"")</f>
        <v/>
      </c>
      <c r="AG20" s="35">
        <f>IF(AND(ISNUMBER($S20),ISNUMBER($AL20),$AL20&lt;&gt;0),ROUND($S20/$AL20*100,2),"")</f>
        <v/>
      </c>
      <c r="AH20" s="34">
        <f>IF(AND(ISNUMBER($Q20),ISNUMBER($AL20),$AL20&lt;&gt;0),ROUND($Q20/$AL20*100,1),"")</f>
        <v/>
      </c>
      <c r="AI20" s="29">
        <f>IF(ISNUMBER($S20),IF($S20&lt;=1,"Yes","No"),"n/a")</f>
        <v/>
      </c>
      <c r="AJ20" s="29">
        <f>IF(ISNUMBER($S20),ROUND(MAX(0,MIN(100,100-$S20*2.5-IF(ISNUMBER($T20),$T20,0)*0.12+IF($S20&lt;=1,12,0))),0),"")</f>
        <v/>
      </c>
      <c r="AK20" s="29">
        <f>IF(ISNUMBER($Q20),IF($Q20&gt;=100,20,IF($Q20&gt;=30,10,0)),0)+IF(ISNUMBER($R20),IF($R20&gt;=100,20,0),0)+IF(ISNUMBER($P20),IF($P20&gt;=150,20,IF($P20&gt;=50,12,5)),0)+IF(ISNUMBER($S20),IF($S20&lt;=1,15,0),0)</f>
        <v/>
      </c>
      <c r="AL20" s="29" t="n">
        <v>473</v>
      </c>
      <c r="AM20" s="30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5" t="inlineStr">
        <is>
          <t>473 mL can</t>
        </is>
      </c>
      <c r="E21" s="29" t="n">
        <v>24</v>
      </c>
      <c r="F21" s="30" t="n"/>
      <c r="G21" s="31">
        <f>IF(AND(ISNUMBER($F21),ISNUMBER($E21),$E21&lt;&gt;0),$F21/$E21,"")</f>
        <v/>
      </c>
      <c r="H21" s="31">
        <f>IF(AND(ISNUMBER($F21),ISNUMBER($AL21),ISNUMBER($E21),($AL21*$E21)&lt;&gt;0),$F21/($AL21*$E21)*100,"")</f>
        <v/>
      </c>
      <c r="I21" s="32" t="n"/>
      <c r="J21" s="33" t="n"/>
      <c r="K21" s="31">
        <f>IF(AND(ISNUMBER($F21),ISNUMBER($J21)),$F21*(1-$J21),"")</f>
        <v/>
      </c>
      <c r="L21" s="32" t="n"/>
      <c r="M21" s="32" t="n"/>
      <c r="N21" s="31">
        <f>IF(ISNUMBER($F21),($F21-IF(ISNUMBER($AM21),$AM21,0))*(1-IF(ISNUMBER($J21),$J21,0)),"")</f>
        <v/>
      </c>
      <c r="O21" s="15" t="inlineStr">
        <is>
          <t>Zero Ultra</t>
        </is>
      </c>
      <c r="P21" s="29" t="n">
        <v>150</v>
      </c>
      <c r="Q21" s="29" t="n">
        <v>370</v>
      </c>
      <c r="R21" s="15" t="inlineStr">
        <is>
          <t>Not listed</t>
        </is>
      </c>
      <c r="S21" s="29" t="n">
        <v>0</v>
      </c>
      <c r="T21" s="29" t="n">
        <v>10</v>
      </c>
      <c r="U21" s="15" t="inlineStr">
        <is>
          <t>Erythritol + sucralose</t>
        </is>
      </c>
      <c r="V21" s="15" t="inlineStr">
        <is>
          <t>Zero sugar, light taste, full energy</t>
        </is>
      </c>
      <c r="W21" s="32" t="n"/>
      <c r="X21" s="32" t="n"/>
      <c r="Y21" s="32" t="n"/>
      <c r="Z21" s="32" t="n"/>
      <c r="AA21" s="15" t="inlineStr">
        <is>
          <t>Very High</t>
        </is>
      </c>
      <c r="AB21" s="15" t="inlineStr">
        <is>
          <t>Best-selling zero-sugar energy line</t>
        </is>
      </c>
      <c r="AC21" s="15" t="inlineStr">
        <is>
          <t>Full Monster energy, zero sugar, lighter taste</t>
        </is>
      </c>
      <c r="AD21" s="15" t="inlineStr">
        <is>
          <t>No sugar plus a lighter flavour than the green can.</t>
        </is>
      </c>
      <c r="AE21" s="32" t="n"/>
      <c r="AF21" s="34">
        <f>IF(AND(ISNUMBER($P21),ISNUMBER($AL21),$AL21&lt;&gt;0),ROUND($P21/$AL21*100,1),"")</f>
        <v/>
      </c>
      <c r="AG21" s="35">
        <f>IF(AND(ISNUMBER($S21),ISNUMBER($AL21),$AL21&lt;&gt;0),ROUND($S21/$AL21*100,2),"")</f>
        <v/>
      </c>
      <c r="AH21" s="34">
        <f>IF(AND(ISNUMBER($Q21),ISNUMBER($AL21),$AL21&lt;&gt;0),ROUND($Q21/$AL21*100,1),"")</f>
        <v/>
      </c>
      <c r="AI21" s="29">
        <f>IF(ISNUMBER($S21),IF($S21&lt;=1,"Yes","No"),"n/a")</f>
        <v/>
      </c>
      <c r="AJ21" s="29">
        <f>IF(ISNUMBER($S21),ROUND(MAX(0,MIN(100,100-$S21*2.5-IF(ISNUMBER($T21),$T21,0)*0.12+IF($S21&lt;=1,12,0))),0),"")</f>
        <v/>
      </c>
      <c r="AK21" s="29">
        <f>IF(ISNUMBER($Q21),IF($Q21&gt;=100,20,IF($Q21&gt;=30,10,0)),0)+IF(ISNUMBER($R21),IF($R21&gt;=100,20,0),0)+IF(ISNUMBER($P21),IF($P21&gt;=150,20,IF($P21&gt;=50,12,5)),0)+IF(ISNUMBER($S21),IF($S21&lt;=1,15,0),0)</f>
        <v/>
      </c>
      <c r="AL21" s="29" t="n">
        <v>473</v>
      </c>
      <c r="AM21" s="30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5" t="inlineStr">
        <is>
          <t>473 mL can</t>
        </is>
      </c>
      <c r="E22" s="29" t="n">
        <v>1</v>
      </c>
      <c r="F22" s="30" t="n"/>
      <c r="G22" s="31">
        <f>IF(AND(ISNUMBER($F22),ISNUMBER($E22),$E22&lt;&gt;0),$F22/$E22,"")</f>
        <v/>
      </c>
      <c r="H22" s="31">
        <f>IF(AND(ISNUMBER($F22),ISNUMBER($AL22),ISNUMBER($E22),($AL22*$E22)&lt;&gt;0),$F22/($AL22*$E22)*100,"")</f>
        <v/>
      </c>
      <c r="I22" s="32" t="n"/>
      <c r="J22" s="33" t="n"/>
      <c r="K22" s="31">
        <f>IF(AND(ISNUMBER($F22),ISNUMBER($J22)),$F22*(1-$J22),"")</f>
        <v/>
      </c>
      <c r="L22" s="32" t="n"/>
      <c r="M22" s="32" t="n"/>
      <c r="N22" s="31">
        <f>IF(ISNUMBER($F22),($F22-IF(ISNUMBER($AM22),$AM22,0))*(1-IF(ISNUMBER($J22),$J22,0)),"")</f>
        <v/>
      </c>
      <c r="O22" s="15" t="inlineStr">
        <is>
          <t>Ultra Paradise</t>
        </is>
      </c>
      <c r="P22" s="29" t="n">
        <v>150</v>
      </c>
      <c r="Q22" s="29" t="n">
        <v>370</v>
      </c>
      <c r="R22" s="15" t="inlineStr">
        <is>
          <t>Not listed</t>
        </is>
      </c>
      <c r="S22" s="29" t="n">
        <v>0</v>
      </c>
      <c r="T22" s="29" t="n">
        <v>10</v>
      </c>
      <c r="U22" s="15" t="inlineStr">
        <is>
          <t>Erythritol + sucralose</t>
        </is>
      </c>
      <c r="V22" s="15" t="inlineStr">
        <is>
          <t>Zero sugar, light taste, full energy</t>
        </is>
      </c>
      <c r="W22" s="32" t="n"/>
      <c r="X22" s="32" t="n"/>
      <c r="Y22" s="32" t="n"/>
      <c r="Z22" s="32" t="n"/>
      <c r="AA22" s="15" t="inlineStr">
        <is>
          <t>Very High</t>
        </is>
      </c>
      <c r="AB22" s="15" t="inlineStr">
        <is>
          <t>Best-selling zero-sugar energy line</t>
        </is>
      </c>
      <c r="AC22" s="15" t="inlineStr">
        <is>
          <t>Full Monster energy, zero sugar, lighter taste</t>
        </is>
      </c>
      <c r="AD22" s="15" t="inlineStr">
        <is>
          <t>No sugar plus a lighter flavour than the green can.</t>
        </is>
      </c>
      <c r="AE22" s="32" t="n"/>
      <c r="AF22" s="34">
        <f>IF(AND(ISNUMBER($P22),ISNUMBER($AL22),$AL22&lt;&gt;0),ROUND($P22/$AL22*100,1),"")</f>
        <v/>
      </c>
      <c r="AG22" s="35">
        <f>IF(AND(ISNUMBER($S22),ISNUMBER($AL22),$AL22&lt;&gt;0),ROUND($S22/$AL22*100,2),"")</f>
        <v/>
      </c>
      <c r="AH22" s="34">
        <f>IF(AND(ISNUMBER($Q22),ISNUMBER($AL22),$AL22&lt;&gt;0),ROUND($Q22/$AL22*100,1),"")</f>
        <v/>
      </c>
      <c r="AI22" s="29">
        <f>IF(ISNUMBER($S22),IF($S22&lt;=1,"Yes","No"),"n/a")</f>
        <v/>
      </c>
      <c r="AJ22" s="29">
        <f>IF(ISNUMBER($S22),ROUND(MAX(0,MIN(100,100-$S22*2.5-IF(ISNUMBER($T22),$T22,0)*0.12+IF($S22&lt;=1,12,0))),0),"")</f>
        <v/>
      </c>
      <c r="AK22" s="29">
        <f>IF(ISNUMBER($Q22),IF($Q22&gt;=100,20,IF($Q22&gt;=30,10,0)),0)+IF(ISNUMBER($R22),IF($R22&gt;=100,20,0),0)+IF(ISNUMBER($P22),IF($P22&gt;=150,20,IF($P22&gt;=50,12,5)),0)+IF(ISNUMBER($S22),IF($S22&lt;=1,15,0),0)</f>
        <v/>
      </c>
      <c r="AL22" s="29" t="n">
        <v>473</v>
      </c>
      <c r="AM22" s="30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5" t="inlineStr">
        <is>
          <t>473 mL can</t>
        </is>
      </c>
      <c r="E23" s="29" t="n">
        <v>8</v>
      </c>
      <c r="F23" s="30" t="n"/>
      <c r="G23" s="31">
        <f>IF(AND(ISNUMBER($F23),ISNUMBER($E23),$E23&lt;&gt;0),$F23/$E23,"")</f>
        <v/>
      </c>
      <c r="H23" s="31">
        <f>IF(AND(ISNUMBER($F23),ISNUMBER($AL23),ISNUMBER($E23),($AL23*$E23)&lt;&gt;0),$F23/($AL23*$E23)*100,"")</f>
        <v/>
      </c>
      <c r="I23" s="32" t="n"/>
      <c r="J23" s="33" t="n"/>
      <c r="K23" s="31">
        <f>IF(AND(ISNUMBER($F23),ISNUMBER($J23)),$F23*(1-$J23),"")</f>
        <v/>
      </c>
      <c r="L23" s="32" t="n"/>
      <c r="M23" s="32" t="n"/>
      <c r="N23" s="31">
        <f>IF(ISNUMBER($F23),($F23-IF(ISNUMBER($AM23),$AM23,0))*(1-IF(ISNUMBER($J23),$J23,0)),"")</f>
        <v/>
      </c>
      <c r="O23" s="15" t="inlineStr">
        <is>
          <t>Ultra Paradise</t>
        </is>
      </c>
      <c r="P23" s="29" t="n">
        <v>150</v>
      </c>
      <c r="Q23" s="29" t="n">
        <v>370</v>
      </c>
      <c r="R23" s="15" t="inlineStr">
        <is>
          <t>Not listed</t>
        </is>
      </c>
      <c r="S23" s="29" t="n">
        <v>0</v>
      </c>
      <c r="T23" s="29" t="n">
        <v>10</v>
      </c>
      <c r="U23" s="15" t="inlineStr">
        <is>
          <t>Erythritol + sucralose</t>
        </is>
      </c>
      <c r="V23" s="15" t="inlineStr">
        <is>
          <t>Zero sugar, light taste, full energy</t>
        </is>
      </c>
      <c r="W23" s="32" t="n"/>
      <c r="X23" s="32" t="n"/>
      <c r="Y23" s="32" t="n"/>
      <c r="Z23" s="32" t="n"/>
      <c r="AA23" s="15" t="inlineStr">
        <is>
          <t>Very High</t>
        </is>
      </c>
      <c r="AB23" s="15" t="inlineStr">
        <is>
          <t>Best-selling zero-sugar energy line</t>
        </is>
      </c>
      <c r="AC23" s="15" t="inlineStr">
        <is>
          <t>Full Monster energy, zero sugar, lighter taste</t>
        </is>
      </c>
      <c r="AD23" s="15" t="inlineStr">
        <is>
          <t>No sugar plus a lighter flavour than the green can.</t>
        </is>
      </c>
      <c r="AE23" s="32" t="n"/>
      <c r="AF23" s="34">
        <f>IF(AND(ISNUMBER($P23),ISNUMBER($AL23),$AL23&lt;&gt;0),ROUND($P23/$AL23*100,1),"")</f>
        <v/>
      </c>
      <c r="AG23" s="35">
        <f>IF(AND(ISNUMBER($S23),ISNUMBER($AL23),$AL23&lt;&gt;0),ROUND($S23/$AL23*100,2),"")</f>
        <v/>
      </c>
      <c r="AH23" s="34">
        <f>IF(AND(ISNUMBER($Q23),ISNUMBER($AL23),$AL23&lt;&gt;0),ROUND($Q23/$AL23*100,1),"")</f>
        <v/>
      </c>
      <c r="AI23" s="29">
        <f>IF(ISNUMBER($S23),IF($S23&lt;=1,"Yes","No"),"n/a")</f>
        <v/>
      </c>
      <c r="AJ23" s="29">
        <f>IF(ISNUMBER($S23),ROUND(MAX(0,MIN(100,100-$S23*2.5-IF(ISNUMBER($T23),$T23,0)*0.12+IF($S23&lt;=1,12,0))),0),"")</f>
        <v/>
      </c>
      <c r="AK23" s="29">
        <f>IF(ISNUMBER($Q23),IF($Q23&gt;=100,20,IF($Q23&gt;=30,10,0)),0)+IF(ISNUMBER($R23),IF($R23&gt;=100,20,0),0)+IF(ISNUMBER($P23),IF($P23&gt;=150,20,IF($P23&gt;=50,12,5)),0)+IF(ISNUMBER($S23),IF($S23&lt;=1,15,0),0)</f>
        <v/>
      </c>
      <c r="AL23" s="29" t="n">
        <v>473</v>
      </c>
      <c r="AM23" s="30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5" t="inlineStr">
        <is>
          <t>473 mL can</t>
        </is>
      </c>
      <c r="E24" s="29" t="n">
        <v>12</v>
      </c>
      <c r="F24" s="30" t="n"/>
      <c r="G24" s="31">
        <f>IF(AND(ISNUMBER($F24),ISNUMBER($E24),$E24&lt;&gt;0),$F24/$E24,"")</f>
        <v/>
      </c>
      <c r="H24" s="31">
        <f>IF(AND(ISNUMBER($F24),ISNUMBER($AL24),ISNUMBER($E24),($AL24*$E24)&lt;&gt;0),$F24/($AL24*$E24)*100,"")</f>
        <v/>
      </c>
      <c r="I24" s="32" t="n"/>
      <c r="J24" s="33" t="n"/>
      <c r="K24" s="31">
        <f>IF(AND(ISNUMBER($F24),ISNUMBER($J24)),$F24*(1-$J24),"")</f>
        <v/>
      </c>
      <c r="L24" s="32" t="n"/>
      <c r="M24" s="32" t="n"/>
      <c r="N24" s="31">
        <f>IF(ISNUMBER($F24),($F24-IF(ISNUMBER($AM24),$AM24,0))*(1-IF(ISNUMBER($J24),$J24,0)),"")</f>
        <v/>
      </c>
      <c r="O24" s="15" t="inlineStr">
        <is>
          <t>Ultra Paradise</t>
        </is>
      </c>
      <c r="P24" s="29" t="n">
        <v>150</v>
      </c>
      <c r="Q24" s="29" t="n">
        <v>370</v>
      </c>
      <c r="R24" s="15" t="inlineStr">
        <is>
          <t>Not listed</t>
        </is>
      </c>
      <c r="S24" s="29" t="n">
        <v>0</v>
      </c>
      <c r="T24" s="29" t="n">
        <v>10</v>
      </c>
      <c r="U24" s="15" t="inlineStr">
        <is>
          <t>Erythritol + sucralose</t>
        </is>
      </c>
      <c r="V24" s="15" t="inlineStr">
        <is>
          <t>Zero sugar, light taste, full energy</t>
        </is>
      </c>
      <c r="W24" s="32" t="n"/>
      <c r="X24" s="32" t="n"/>
      <c r="Y24" s="32" t="n"/>
      <c r="Z24" s="32" t="n"/>
      <c r="AA24" s="15" t="inlineStr">
        <is>
          <t>Very High</t>
        </is>
      </c>
      <c r="AB24" s="15" t="inlineStr">
        <is>
          <t>Best-selling zero-sugar energy line</t>
        </is>
      </c>
      <c r="AC24" s="15" t="inlineStr">
        <is>
          <t>Full Monster energy, zero sugar, lighter taste</t>
        </is>
      </c>
      <c r="AD24" s="15" t="inlineStr">
        <is>
          <t>No sugar plus a lighter flavour than the green can.</t>
        </is>
      </c>
      <c r="AE24" s="32" t="n"/>
      <c r="AF24" s="34">
        <f>IF(AND(ISNUMBER($P24),ISNUMBER($AL24),$AL24&lt;&gt;0),ROUND($P24/$AL24*100,1),"")</f>
        <v/>
      </c>
      <c r="AG24" s="35">
        <f>IF(AND(ISNUMBER($S24),ISNUMBER($AL24),$AL24&lt;&gt;0),ROUND($S24/$AL24*100,2),"")</f>
        <v/>
      </c>
      <c r="AH24" s="34">
        <f>IF(AND(ISNUMBER($Q24),ISNUMBER($AL24),$AL24&lt;&gt;0),ROUND($Q24/$AL24*100,1),"")</f>
        <v/>
      </c>
      <c r="AI24" s="29">
        <f>IF(ISNUMBER($S24),IF($S24&lt;=1,"Yes","No"),"n/a")</f>
        <v/>
      </c>
      <c r="AJ24" s="29">
        <f>IF(ISNUMBER($S24),ROUND(MAX(0,MIN(100,100-$S24*2.5-IF(ISNUMBER($T24),$T24,0)*0.12+IF($S24&lt;=1,12,0))),0),"")</f>
        <v/>
      </c>
      <c r="AK24" s="29">
        <f>IF(ISNUMBER($Q24),IF($Q24&gt;=100,20,IF($Q24&gt;=30,10,0)),0)+IF(ISNUMBER($R24),IF($R24&gt;=100,20,0),0)+IF(ISNUMBER($P24),IF($P24&gt;=150,20,IF($P24&gt;=50,12,5)),0)+IF(ISNUMBER($S24),IF($S24&lt;=1,15,0),0)</f>
        <v/>
      </c>
      <c r="AL24" s="29" t="n">
        <v>473</v>
      </c>
      <c r="AM24" s="30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5" t="inlineStr">
        <is>
          <t>473 mL can</t>
        </is>
      </c>
      <c r="E25" s="29" t="n">
        <v>18</v>
      </c>
      <c r="F25" s="30" t="n"/>
      <c r="G25" s="31">
        <f>IF(AND(ISNUMBER($F25),ISNUMBER($E25),$E25&lt;&gt;0),$F25/$E25,"")</f>
        <v/>
      </c>
      <c r="H25" s="31">
        <f>IF(AND(ISNUMBER($F25),ISNUMBER($AL25),ISNUMBER($E25),($AL25*$E25)&lt;&gt;0),$F25/($AL25*$E25)*100,"")</f>
        <v/>
      </c>
      <c r="I25" s="32" t="n"/>
      <c r="J25" s="33" t="n"/>
      <c r="K25" s="31">
        <f>IF(AND(ISNUMBER($F25),ISNUMBER($J25)),$F25*(1-$J25),"")</f>
        <v/>
      </c>
      <c r="L25" s="32" t="n"/>
      <c r="M25" s="32" t="n"/>
      <c r="N25" s="31">
        <f>IF(ISNUMBER($F25),($F25-IF(ISNUMBER($AM25),$AM25,0))*(1-IF(ISNUMBER($J25),$J25,0)),"")</f>
        <v/>
      </c>
      <c r="O25" s="15" t="inlineStr">
        <is>
          <t>Ultra Paradise</t>
        </is>
      </c>
      <c r="P25" s="29" t="n">
        <v>150</v>
      </c>
      <c r="Q25" s="29" t="n">
        <v>370</v>
      </c>
      <c r="R25" s="15" t="inlineStr">
        <is>
          <t>Not listed</t>
        </is>
      </c>
      <c r="S25" s="29" t="n">
        <v>0</v>
      </c>
      <c r="T25" s="29" t="n">
        <v>10</v>
      </c>
      <c r="U25" s="15" t="inlineStr">
        <is>
          <t>Erythritol + sucralose</t>
        </is>
      </c>
      <c r="V25" s="15" t="inlineStr">
        <is>
          <t>Zero sugar, light taste, full energy</t>
        </is>
      </c>
      <c r="W25" s="32" t="n"/>
      <c r="X25" s="32" t="n"/>
      <c r="Y25" s="32" t="n"/>
      <c r="Z25" s="32" t="n"/>
      <c r="AA25" s="15" t="inlineStr">
        <is>
          <t>Very High</t>
        </is>
      </c>
      <c r="AB25" s="15" t="inlineStr">
        <is>
          <t>Best-selling zero-sugar energy line</t>
        </is>
      </c>
      <c r="AC25" s="15" t="inlineStr">
        <is>
          <t>Full Monster energy, zero sugar, lighter taste</t>
        </is>
      </c>
      <c r="AD25" s="15" t="inlineStr">
        <is>
          <t>No sugar plus a lighter flavour than the green can.</t>
        </is>
      </c>
      <c r="AE25" s="32" t="n"/>
      <c r="AF25" s="34">
        <f>IF(AND(ISNUMBER($P25),ISNUMBER($AL25),$AL25&lt;&gt;0),ROUND($P25/$AL25*100,1),"")</f>
        <v/>
      </c>
      <c r="AG25" s="35">
        <f>IF(AND(ISNUMBER($S25),ISNUMBER($AL25),$AL25&lt;&gt;0),ROUND($S25/$AL25*100,2),"")</f>
        <v/>
      </c>
      <c r="AH25" s="34">
        <f>IF(AND(ISNUMBER($Q25),ISNUMBER($AL25),$AL25&lt;&gt;0),ROUND($Q25/$AL25*100,1),"")</f>
        <v/>
      </c>
      <c r="AI25" s="29">
        <f>IF(ISNUMBER($S25),IF($S25&lt;=1,"Yes","No"),"n/a")</f>
        <v/>
      </c>
      <c r="AJ25" s="29">
        <f>IF(ISNUMBER($S25),ROUND(MAX(0,MIN(100,100-$S25*2.5-IF(ISNUMBER($T25),$T25,0)*0.12+IF($S25&lt;=1,12,0))),0),"")</f>
        <v/>
      </c>
      <c r="AK25" s="29">
        <f>IF(ISNUMBER($Q25),IF($Q25&gt;=100,20,IF($Q25&gt;=30,10,0)),0)+IF(ISNUMBER($R25),IF($R25&gt;=100,20,0),0)+IF(ISNUMBER($P25),IF($P25&gt;=150,20,IF($P25&gt;=50,12,5)),0)+IF(ISNUMBER($S25),IF($S25&lt;=1,15,0),0)</f>
        <v/>
      </c>
      <c r="AL25" s="29" t="n">
        <v>473</v>
      </c>
      <c r="AM25" s="30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5" t="inlineStr">
        <is>
          <t>473 mL can</t>
        </is>
      </c>
      <c r="E26" s="29" t="n">
        <v>24</v>
      </c>
      <c r="F26" s="30" t="n"/>
      <c r="G26" s="31">
        <f>IF(AND(ISNUMBER($F26),ISNUMBER($E26),$E26&lt;&gt;0),$F26/$E26,"")</f>
        <v/>
      </c>
      <c r="H26" s="31">
        <f>IF(AND(ISNUMBER($F26),ISNUMBER($AL26),ISNUMBER($E26),($AL26*$E26)&lt;&gt;0),$F26/($AL26*$E26)*100,"")</f>
        <v/>
      </c>
      <c r="I26" s="32" t="n"/>
      <c r="J26" s="33" t="n"/>
      <c r="K26" s="31">
        <f>IF(AND(ISNUMBER($F26),ISNUMBER($J26)),$F26*(1-$J26),"")</f>
        <v/>
      </c>
      <c r="L26" s="32" t="n"/>
      <c r="M26" s="32" t="n"/>
      <c r="N26" s="31">
        <f>IF(ISNUMBER($F26),($F26-IF(ISNUMBER($AM26),$AM26,0))*(1-IF(ISNUMBER($J26),$J26,0)),"")</f>
        <v/>
      </c>
      <c r="O26" s="15" t="inlineStr">
        <is>
          <t>Ultra Paradise</t>
        </is>
      </c>
      <c r="P26" s="29" t="n">
        <v>150</v>
      </c>
      <c r="Q26" s="29" t="n">
        <v>370</v>
      </c>
      <c r="R26" s="15" t="inlineStr">
        <is>
          <t>Not listed</t>
        </is>
      </c>
      <c r="S26" s="29" t="n">
        <v>0</v>
      </c>
      <c r="T26" s="29" t="n">
        <v>10</v>
      </c>
      <c r="U26" s="15" t="inlineStr">
        <is>
          <t>Erythritol + sucralose</t>
        </is>
      </c>
      <c r="V26" s="15" t="inlineStr">
        <is>
          <t>Zero sugar, light taste, full energy</t>
        </is>
      </c>
      <c r="W26" s="32" t="n"/>
      <c r="X26" s="32" t="n"/>
      <c r="Y26" s="32" t="n"/>
      <c r="Z26" s="32" t="n"/>
      <c r="AA26" s="15" t="inlineStr">
        <is>
          <t>Very High</t>
        </is>
      </c>
      <c r="AB26" s="15" t="inlineStr">
        <is>
          <t>Best-selling zero-sugar energy line</t>
        </is>
      </c>
      <c r="AC26" s="15" t="inlineStr">
        <is>
          <t>Full Monster energy, zero sugar, lighter taste</t>
        </is>
      </c>
      <c r="AD26" s="15" t="inlineStr">
        <is>
          <t>No sugar plus a lighter flavour than the green can.</t>
        </is>
      </c>
      <c r="AE26" s="32" t="n"/>
      <c r="AF26" s="34">
        <f>IF(AND(ISNUMBER($P26),ISNUMBER($AL26),$AL26&lt;&gt;0),ROUND($P26/$AL26*100,1),"")</f>
        <v/>
      </c>
      <c r="AG26" s="35">
        <f>IF(AND(ISNUMBER($S26),ISNUMBER($AL26),$AL26&lt;&gt;0),ROUND($S26/$AL26*100,2),"")</f>
        <v/>
      </c>
      <c r="AH26" s="34">
        <f>IF(AND(ISNUMBER($Q26),ISNUMBER($AL26),$AL26&lt;&gt;0),ROUND($Q26/$AL26*100,1),"")</f>
        <v/>
      </c>
      <c r="AI26" s="29">
        <f>IF(ISNUMBER($S26),IF($S26&lt;=1,"Yes","No"),"n/a")</f>
        <v/>
      </c>
      <c r="AJ26" s="29">
        <f>IF(ISNUMBER($S26),ROUND(MAX(0,MIN(100,100-$S26*2.5-IF(ISNUMBER($T26),$T26,0)*0.12+IF($S26&lt;=1,12,0))),0),"")</f>
        <v/>
      </c>
      <c r="AK26" s="29">
        <f>IF(ISNUMBER($Q26),IF($Q26&gt;=100,20,IF($Q26&gt;=30,10,0)),0)+IF(ISNUMBER($R26),IF($R26&gt;=100,20,0),0)+IF(ISNUMBER($P26),IF($P26&gt;=150,20,IF($P26&gt;=50,12,5)),0)+IF(ISNUMBER($S26),IF($S26&lt;=1,15,0),0)</f>
        <v/>
      </c>
      <c r="AL26" s="29" t="n">
        <v>473</v>
      </c>
      <c r="AM26" s="30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5" t="inlineStr">
        <is>
          <t>473 mL can</t>
        </is>
      </c>
      <c r="E27" s="29" t="n">
        <v>1</v>
      </c>
      <c r="F27" s="30" t="n"/>
      <c r="G27" s="31">
        <f>IF(AND(ISNUMBER($F27),ISNUMBER($E27),$E27&lt;&gt;0),$F27/$E27,"")</f>
        <v/>
      </c>
      <c r="H27" s="31">
        <f>IF(AND(ISNUMBER($F27),ISNUMBER($AL27),ISNUMBER($E27),($AL27*$E27)&lt;&gt;0),$F27/($AL27*$E27)*100,"")</f>
        <v/>
      </c>
      <c r="I27" s="32" t="n"/>
      <c r="J27" s="33" t="n"/>
      <c r="K27" s="31">
        <f>IF(AND(ISNUMBER($F27),ISNUMBER($J27)),$F27*(1-$J27),"")</f>
        <v/>
      </c>
      <c r="L27" s="32" t="n"/>
      <c r="M27" s="32" t="n"/>
      <c r="N27" s="31">
        <f>IF(ISNUMBER($F27),($F27-IF(ISNUMBER($AM27),$AM27,0))*(1-IF(ISNUMBER($J27),$J27,0)),"")</f>
        <v/>
      </c>
      <c r="O27" s="15" t="inlineStr">
        <is>
          <t>Ultra Sunrise</t>
        </is>
      </c>
      <c r="P27" s="29" t="n">
        <v>150</v>
      </c>
      <c r="Q27" s="29" t="n">
        <v>370</v>
      </c>
      <c r="R27" s="15" t="inlineStr">
        <is>
          <t>Not listed</t>
        </is>
      </c>
      <c r="S27" s="29" t="n">
        <v>0</v>
      </c>
      <c r="T27" s="29" t="n">
        <v>10</v>
      </c>
      <c r="U27" s="15" t="inlineStr">
        <is>
          <t>Erythritol + sucralose</t>
        </is>
      </c>
      <c r="V27" s="15" t="inlineStr">
        <is>
          <t>Zero sugar, light taste, full energy</t>
        </is>
      </c>
      <c r="W27" s="32" t="n"/>
      <c r="X27" s="32" t="n"/>
      <c r="Y27" s="32" t="n"/>
      <c r="Z27" s="32" t="n"/>
      <c r="AA27" s="15" t="inlineStr">
        <is>
          <t>Very High</t>
        </is>
      </c>
      <c r="AB27" s="15" t="inlineStr">
        <is>
          <t>Best-selling zero-sugar energy line</t>
        </is>
      </c>
      <c r="AC27" s="15" t="inlineStr">
        <is>
          <t>Full Monster energy, zero sugar, lighter taste</t>
        </is>
      </c>
      <c r="AD27" s="15" t="inlineStr">
        <is>
          <t>No sugar plus a lighter flavour than the green can.</t>
        </is>
      </c>
      <c r="AE27" s="32" t="n"/>
      <c r="AF27" s="34">
        <f>IF(AND(ISNUMBER($P27),ISNUMBER($AL27),$AL27&lt;&gt;0),ROUND($P27/$AL27*100,1),"")</f>
        <v/>
      </c>
      <c r="AG27" s="35">
        <f>IF(AND(ISNUMBER($S27),ISNUMBER($AL27),$AL27&lt;&gt;0),ROUND($S27/$AL27*100,2),"")</f>
        <v/>
      </c>
      <c r="AH27" s="34">
        <f>IF(AND(ISNUMBER($Q27),ISNUMBER($AL27),$AL27&lt;&gt;0),ROUND($Q27/$AL27*100,1),"")</f>
        <v/>
      </c>
      <c r="AI27" s="29">
        <f>IF(ISNUMBER($S27),IF($S27&lt;=1,"Yes","No"),"n/a")</f>
        <v/>
      </c>
      <c r="AJ27" s="29">
        <f>IF(ISNUMBER($S27),ROUND(MAX(0,MIN(100,100-$S27*2.5-IF(ISNUMBER($T27),$T27,0)*0.12+IF($S27&lt;=1,12,0))),0),"")</f>
        <v/>
      </c>
      <c r="AK27" s="29">
        <f>IF(ISNUMBER($Q27),IF($Q27&gt;=100,20,IF($Q27&gt;=30,10,0)),0)+IF(ISNUMBER($R27),IF($R27&gt;=100,20,0),0)+IF(ISNUMBER($P27),IF($P27&gt;=150,20,IF($P27&gt;=50,12,5)),0)+IF(ISNUMBER($S27),IF($S27&lt;=1,15,0),0)</f>
        <v/>
      </c>
      <c r="AL27" s="29" t="n">
        <v>473</v>
      </c>
      <c r="AM27" s="30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5" t="inlineStr">
        <is>
          <t>473 mL can</t>
        </is>
      </c>
      <c r="E28" s="29" t="n">
        <v>8</v>
      </c>
      <c r="F28" s="30" t="n"/>
      <c r="G28" s="31">
        <f>IF(AND(ISNUMBER($F28),ISNUMBER($E28),$E28&lt;&gt;0),$F28/$E28,"")</f>
        <v/>
      </c>
      <c r="H28" s="31">
        <f>IF(AND(ISNUMBER($F28),ISNUMBER($AL28),ISNUMBER($E28),($AL28*$E28)&lt;&gt;0),$F28/($AL28*$E28)*100,"")</f>
        <v/>
      </c>
      <c r="I28" s="32" t="n"/>
      <c r="J28" s="33" t="n"/>
      <c r="K28" s="31">
        <f>IF(AND(ISNUMBER($F28),ISNUMBER($J28)),$F28*(1-$J28),"")</f>
        <v/>
      </c>
      <c r="L28" s="32" t="n"/>
      <c r="M28" s="32" t="n"/>
      <c r="N28" s="31">
        <f>IF(ISNUMBER($F28),($F28-IF(ISNUMBER($AM28),$AM28,0))*(1-IF(ISNUMBER($J28),$J28,0)),"")</f>
        <v/>
      </c>
      <c r="O28" s="15" t="inlineStr">
        <is>
          <t>Ultra Sunrise</t>
        </is>
      </c>
      <c r="P28" s="29" t="n">
        <v>150</v>
      </c>
      <c r="Q28" s="29" t="n">
        <v>370</v>
      </c>
      <c r="R28" s="15" t="inlineStr">
        <is>
          <t>Not listed</t>
        </is>
      </c>
      <c r="S28" s="29" t="n">
        <v>0</v>
      </c>
      <c r="T28" s="29" t="n">
        <v>10</v>
      </c>
      <c r="U28" s="15" t="inlineStr">
        <is>
          <t>Erythritol + sucralose</t>
        </is>
      </c>
      <c r="V28" s="15" t="inlineStr">
        <is>
          <t>Zero sugar, light taste, full energy</t>
        </is>
      </c>
      <c r="W28" s="32" t="n"/>
      <c r="X28" s="32" t="n"/>
      <c r="Y28" s="32" t="n"/>
      <c r="Z28" s="32" t="n"/>
      <c r="AA28" s="15" t="inlineStr">
        <is>
          <t>Very High</t>
        </is>
      </c>
      <c r="AB28" s="15" t="inlineStr">
        <is>
          <t>Best-selling zero-sugar energy line</t>
        </is>
      </c>
      <c r="AC28" s="15" t="inlineStr">
        <is>
          <t>Full Monster energy, zero sugar, lighter taste</t>
        </is>
      </c>
      <c r="AD28" s="15" t="inlineStr">
        <is>
          <t>No sugar plus a lighter flavour than the green can.</t>
        </is>
      </c>
      <c r="AE28" s="32" t="n"/>
      <c r="AF28" s="34">
        <f>IF(AND(ISNUMBER($P28),ISNUMBER($AL28),$AL28&lt;&gt;0),ROUND($P28/$AL28*100,1),"")</f>
        <v/>
      </c>
      <c r="AG28" s="35">
        <f>IF(AND(ISNUMBER($S28),ISNUMBER($AL28),$AL28&lt;&gt;0),ROUND($S28/$AL28*100,2),"")</f>
        <v/>
      </c>
      <c r="AH28" s="34">
        <f>IF(AND(ISNUMBER($Q28),ISNUMBER($AL28),$AL28&lt;&gt;0),ROUND($Q28/$AL28*100,1),"")</f>
        <v/>
      </c>
      <c r="AI28" s="29">
        <f>IF(ISNUMBER($S28),IF($S28&lt;=1,"Yes","No"),"n/a")</f>
        <v/>
      </c>
      <c r="AJ28" s="29">
        <f>IF(ISNUMBER($S28),ROUND(MAX(0,MIN(100,100-$S28*2.5-IF(ISNUMBER($T28),$T28,0)*0.12+IF($S28&lt;=1,12,0))),0),"")</f>
        <v/>
      </c>
      <c r="AK28" s="29">
        <f>IF(ISNUMBER($Q28),IF($Q28&gt;=100,20,IF($Q28&gt;=30,10,0)),0)+IF(ISNUMBER($R28),IF($R28&gt;=100,20,0),0)+IF(ISNUMBER($P28),IF($P28&gt;=150,20,IF($P28&gt;=50,12,5)),0)+IF(ISNUMBER($S28),IF($S28&lt;=1,15,0),0)</f>
        <v/>
      </c>
      <c r="AL28" s="29" t="n">
        <v>473</v>
      </c>
      <c r="AM28" s="30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5" t="inlineStr">
        <is>
          <t>473 mL can</t>
        </is>
      </c>
      <c r="E29" s="29" t="n">
        <v>12</v>
      </c>
      <c r="F29" s="30" t="n"/>
      <c r="G29" s="31">
        <f>IF(AND(ISNUMBER($F29),ISNUMBER($E29),$E29&lt;&gt;0),$F29/$E29,"")</f>
        <v/>
      </c>
      <c r="H29" s="31">
        <f>IF(AND(ISNUMBER($F29),ISNUMBER($AL29),ISNUMBER($E29),($AL29*$E29)&lt;&gt;0),$F29/($AL29*$E29)*100,"")</f>
        <v/>
      </c>
      <c r="I29" s="32" t="n"/>
      <c r="J29" s="33" t="n"/>
      <c r="K29" s="31">
        <f>IF(AND(ISNUMBER($F29),ISNUMBER($J29)),$F29*(1-$J29),"")</f>
        <v/>
      </c>
      <c r="L29" s="32" t="n"/>
      <c r="M29" s="32" t="n"/>
      <c r="N29" s="31">
        <f>IF(ISNUMBER($F29),($F29-IF(ISNUMBER($AM29),$AM29,0))*(1-IF(ISNUMBER($J29),$J29,0)),"")</f>
        <v/>
      </c>
      <c r="O29" s="15" t="inlineStr">
        <is>
          <t>Ultra Sunrise</t>
        </is>
      </c>
      <c r="P29" s="29" t="n">
        <v>150</v>
      </c>
      <c r="Q29" s="29" t="n">
        <v>370</v>
      </c>
      <c r="R29" s="15" t="inlineStr">
        <is>
          <t>Not listed</t>
        </is>
      </c>
      <c r="S29" s="29" t="n">
        <v>0</v>
      </c>
      <c r="T29" s="29" t="n">
        <v>10</v>
      </c>
      <c r="U29" s="15" t="inlineStr">
        <is>
          <t>Erythritol + sucralose</t>
        </is>
      </c>
      <c r="V29" s="15" t="inlineStr">
        <is>
          <t>Zero sugar, light taste, full energy</t>
        </is>
      </c>
      <c r="W29" s="32" t="n"/>
      <c r="X29" s="32" t="n"/>
      <c r="Y29" s="32" t="n"/>
      <c r="Z29" s="32" t="n"/>
      <c r="AA29" s="15" t="inlineStr">
        <is>
          <t>Very High</t>
        </is>
      </c>
      <c r="AB29" s="15" t="inlineStr">
        <is>
          <t>Best-selling zero-sugar energy line</t>
        </is>
      </c>
      <c r="AC29" s="15" t="inlineStr">
        <is>
          <t>Full Monster energy, zero sugar, lighter taste</t>
        </is>
      </c>
      <c r="AD29" s="15" t="inlineStr">
        <is>
          <t>No sugar plus a lighter flavour than the green can.</t>
        </is>
      </c>
      <c r="AE29" s="32" t="n"/>
      <c r="AF29" s="34">
        <f>IF(AND(ISNUMBER($P29),ISNUMBER($AL29),$AL29&lt;&gt;0),ROUND($P29/$AL29*100,1),"")</f>
        <v/>
      </c>
      <c r="AG29" s="35">
        <f>IF(AND(ISNUMBER($S29),ISNUMBER($AL29),$AL29&lt;&gt;0),ROUND($S29/$AL29*100,2),"")</f>
        <v/>
      </c>
      <c r="AH29" s="34">
        <f>IF(AND(ISNUMBER($Q29),ISNUMBER($AL29),$AL29&lt;&gt;0),ROUND($Q29/$AL29*100,1),"")</f>
        <v/>
      </c>
      <c r="AI29" s="29">
        <f>IF(ISNUMBER($S29),IF($S29&lt;=1,"Yes","No"),"n/a")</f>
        <v/>
      </c>
      <c r="AJ29" s="29">
        <f>IF(ISNUMBER($S29),ROUND(MAX(0,MIN(100,100-$S29*2.5-IF(ISNUMBER($T29),$T29,0)*0.12+IF($S29&lt;=1,12,0))),0),"")</f>
        <v/>
      </c>
      <c r="AK29" s="29">
        <f>IF(ISNUMBER($Q29),IF($Q29&gt;=100,20,IF($Q29&gt;=30,10,0)),0)+IF(ISNUMBER($R29),IF($R29&gt;=100,20,0),0)+IF(ISNUMBER($P29),IF($P29&gt;=150,20,IF($P29&gt;=50,12,5)),0)+IF(ISNUMBER($S29),IF($S29&lt;=1,15,0),0)</f>
        <v/>
      </c>
      <c r="AL29" s="29" t="n">
        <v>473</v>
      </c>
      <c r="AM29" s="30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5" t="inlineStr">
        <is>
          <t>473 mL can</t>
        </is>
      </c>
      <c r="E30" s="29" t="n">
        <v>18</v>
      </c>
      <c r="F30" s="30" t="n"/>
      <c r="G30" s="31">
        <f>IF(AND(ISNUMBER($F30),ISNUMBER($E30),$E30&lt;&gt;0),$F30/$E30,"")</f>
        <v/>
      </c>
      <c r="H30" s="31">
        <f>IF(AND(ISNUMBER($F30),ISNUMBER($AL30),ISNUMBER($E30),($AL30*$E30)&lt;&gt;0),$F30/($AL30*$E30)*100,"")</f>
        <v/>
      </c>
      <c r="I30" s="32" t="n"/>
      <c r="J30" s="33" t="n"/>
      <c r="K30" s="31">
        <f>IF(AND(ISNUMBER($F30),ISNUMBER($J30)),$F30*(1-$J30),"")</f>
        <v/>
      </c>
      <c r="L30" s="32" t="n"/>
      <c r="M30" s="32" t="n"/>
      <c r="N30" s="31">
        <f>IF(ISNUMBER($F30),($F30-IF(ISNUMBER($AM30),$AM30,0))*(1-IF(ISNUMBER($J30),$J30,0)),"")</f>
        <v/>
      </c>
      <c r="O30" s="15" t="inlineStr">
        <is>
          <t>Ultra Sunrise</t>
        </is>
      </c>
      <c r="P30" s="29" t="n">
        <v>150</v>
      </c>
      <c r="Q30" s="29" t="n">
        <v>370</v>
      </c>
      <c r="R30" s="15" t="inlineStr">
        <is>
          <t>Not listed</t>
        </is>
      </c>
      <c r="S30" s="29" t="n">
        <v>0</v>
      </c>
      <c r="T30" s="29" t="n">
        <v>10</v>
      </c>
      <c r="U30" s="15" t="inlineStr">
        <is>
          <t>Erythritol + sucralose</t>
        </is>
      </c>
      <c r="V30" s="15" t="inlineStr">
        <is>
          <t>Zero sugar, light taste, full energy</t>
        </is>
      </c>
      <c r="W30" s="32" t="n"/>
      <c r="X30" s="32" t="n"/>
      <c r="Y30" s="32" t="n"/>
      <c r="Z30" s="32" t="n"/>
      <c r="AA30" s="15" t="inlineStr">
        <is>
          <t>Very High</t>
        </is>
      </c>
      <c r="AB30" s="15" t="inlineStr">
        <is>
          <t>Best-selling zero-sugar energy line</t>
        </is>
      </c>
      <c r="AC30" s="15" t="inlineStr">
        <is>
          <t>Full Monster energy, zero sugar, lighter taste</t>
        </is>
      </c>
      <c r="AD30" s="15" t="inlineStr">
        <is>
          <t>No sugar plus a lighter flavour than the green can.</t>
        </is>
      </c>
      <c r="AE30" s="32" t="n"/>
      <c r="AF30" s="34">
        <f>IF(AND(ISNUMBER($P30),ISNUMBER($AL30),$AL30&lt;&gt;0),ROUND($P30/$AL30*100,1),"")</f>
        <v/>
      </c>
      <c r="AG30" s="35">
        <f>IF(AND(ISNUMBER($S30),ISNUMBER($AL30),$AL30&lt;&gt;0),ROUND($S30/$AL30*100,2),"")</f>
        <v/>
      </c>
      <c r="AH30" s="34">
        <f>IF(AND(ISNUMBER($Q30),ISNUMBER($AL30),$AL30&lt;&gt;0),ROUND($Q30/$AL30*100,1),"")</f>
        <v/>
      </c>
      <c r="AI30" s="29">
        <f>IF(ISNUMBER($S30),IF($S30&lt;=1,"Yes","No"),"n/a")</f>
        <v/>
      </c>
      <c r="AJ30" s="29">
        <f>IF(ISNUMBER($S30),ROUND(MAX(0,MIN(100,100-$S30*2.5-IF(ISNUMBER($T30),$T30,0)*0.12+IF($S30&lt;=1,12,0))),0),"")</f>
        <v/>
      </c>
      <c r="AK30" s="29">
        <f>IF(ISNUMBER($Q30),IF($Q30&gt;=100,20,IF($Q30&gt;=30,10,0)),0)+IF(ISNUMBER($R30),IF($R30&gt;=100,20,0),0)+IF(ISNUMBER($P30),IF($P30&gt;=150,20,IF($P30&gt;=50,12,5)),0)+IF(ISNUMBER($S30),IF($S30&lt;=1,15,0),0)</f>
        <v/>
      </c>
      <c r="AL30" s="29" t="n">
        <v>473</v>
      </c>
      <c r="AM30" s="30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5" t="inlineStr">
        <is>
          <t>473 mL can</t>
        </is>
      </c>
      <c r="E31" s="29" t="n">
        <v>24</v>
      </c>
      <c r="F31" s="30" t="n"/>
      <c r="G31" s="31">
        <f>IF(AND(ISNUMBER($F31),ISNUMBER($E31),$E31&lt;&gt;0),$F31/$E31,"")</f>
        <v/>
      </c>
      <c r="H31" s="31">
        <f>IF(AND(ISNUMBER($F31),ISNUMBER($AL31),ISNUMBER($E31),($AL31*$E31)&lt;&gt;0),$F31/($AL31*$E31)*100,"")</f>
        <v/>
      </c>
      <c r="I31" s="32" t="n"/>
      <c r="J31" s="33" t="n"/>
      <c r="K31" s="31">
        <f>IF(AND(ISNUMBER($F31),ISNUMBER($J31)),$F31*(1-$J31),"")</f>
        <v/>
      </c>
      <c r="L31" s="32" t="n"/>
      <c r="M31" s="32" t="n"/>
      <c r="N31" s="31">
        <f>IF(ISNUMBER($F31),($F31-IF(ISNUMBER($AM31),$AM31,0))*(1-IF(ISNUMBER($J31),$J31,0)),"")</f>
        <v/>
      </c>
      <c r="O31" s="15" t="inlineStr">
        <is>
          <t>Ultra Sunrise</t>
        </is>
      </c>
      <c r="P31" s="29" t="n">
        <v>150</v>
      </c>
      <c r="Q31" s="29" t="n">
        <v>370</v>
      </c>
      <c r="R31" s="15" t="inlineStr">
        <is>
          <t>Not listed</t>
        </is>
      </c>
      <c r="S31" s="29" t="n">
        <v>0</v>
      </c>
      <c r="T31" s="29" t="n">
        <v>10</v>
      </c>
      <c r="U31" s="15" t="inlineStr">
        <is>
          <t>Erythritol + sucralose</t>
        </is>
      </c>
      <c r="V31" s="15" t="inlineStr">
        <is>
          <t>Zero sugar, light taste, full energy</t>
        </is>
      </c>
      <c r="W31" s="32" t="n"/>
      <c r="X31" s="32" t="n"/>
      <c r="Y31" s="32" t="n"/>
      <c r="Z31" s="32" t="n"/>
      <c r="AA31" s="15" t="inlineStr">
        <is>
          <t>Very High</t>
        </is>
      </c>
      <c r="AB31" s="15" t="inlineStr">
        <is>
          <t>Best-selling zero-sugar energy line</t>
        </is>
      </c>
      <c r="AC31" s="15" t="inlineStr">
        <is>
          <t>Full Monster energy, zero sugar, lighter taste</t>
        </is>
      </c>
      <c r="AD31" s="15" t="inlineStr">
        <is>
          <t>No sugar plus a lighter flavour than the green can.</t>
        </is>
      </c>
      <c r="AE31" s="32" t="n"/>
      <c r="AF31" s="34">
        <f>IF(AND(ISNUMBER($P31),ISNUMBER($AL31),$AL31&lt;&gt;0),ROUND($P31/$AL31*100,1),"")</f>
        <v/>
      </c>
      <c r="AG31" s="35">
        <f>IF(AND(ISNUMBER($S31),ISNUMBER($AL31),$AL31&lt;&gt;0),ROUND($S31/$AL31*100,2),"")</f>
        <v/>
      </c>
      <c r="AH31" s="34">
        <f>IF(AND(ISNUMBER($Q31),ISNUMBER($AL31),$AL31&lt;&gt;0),ROUND($Q31/$AL31*100,1),"")</f>
        <v/>
      </c>
      <c r="AI31" s="29">
        <f>IF(ISNUMBER($S31),IF($S31&lt;=1,"Yes","No"),"n/a")</f>
        <v/>
      </c>
      <c r="AJ31" s="29">
        <f>IF(ISNUMBER($S31),ROUND(MAX(0,MIN(100,100-$S31*2.5-IF(ISNUMBER($T31),$T31,0)*0.12+IF($S31&lt;=1,12,0))),0),"")</f>
        <v/>
      </c>
      <c r="AK31" s="29">
        <f>IF(ISNUMBER($Q31),IF($Q31&gt;=100,20,IF($Q31&gt;=30,10,0)),0)+IF(ISNUMBER($R31),IF($R31&gt;=100,20,0),0)+IF(ISNUMBER($P31),IF($P31&gt;=150,20,IF($P31&gt;=50,12,5)),0)+IF(ISNUMBER($S31),IF($S31&lt;=1,15,0),0)</f>
        <v/>
      </c>
      <c r="AL31" s="29" t="n">
        <v>473</v>
      </c>
      <c r="AM31" s="30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5" t="inlineStr">
        <is>
          <t>473 mL can</t>
        </is>
      </c>
      <c r="E32" s="29" t="n">
        <v>1</v>
      </c>
      <c r="F32" s="30" t="n"/>
      <c r="G32" s="31">
        <f>IF(AND(ISNUMBER($F32),ISNUMBER($E32),$E32&lt;&gt;0),$F32/$E32,"")</f>
        <v/>
      </c>
      <c r="H32" s="31">
        <f>IF(AND(ISNUMBER($F32),ISNUMBER($AL32),ISNUMBER($E32),($AL32*$E32)&lt;&gt;0),$F32/($AL32*$E32)*100,"")</f>
        <v/>
      </c>
      <c r="I32" s="32" t="n"/>
      <c r="J32" s="33" t="n"/>
      <c r="K32" s="31">
        <f>IF(AND(ISNUMBER($F32),ISNUMBER($J32)),$F32*(1-$J32),"")</f>
        <v/>
      </c>
      <c r="L32" s="32" t="n"/>
      <c r="M32" s="32" t="n"/>
      <c r="N32" s="31">
        <f>IF(ISNUMBER($F32),($F32-IF(ISNUMBER($AM32),$AM32,0))*(1-IF(ISNUMBER($J32),$J32,0)),"")</f>
        <v/>
      </c>
      <c r="O32" s="15" t="inlineStr">
        <is>
          <t>Ultra Watermelon</t>
        </is>
      </c>
      <c r="P32" s="29" t="n">
        <v>150</v>
      </c>
      <c r="Q32" s="29" t="n">
        <v>370</v>
      </c>
      <c r="R32" s="15" t="inlineStr">
        <is>
          <t>Not listed</t>
        </is>
      </c>
      <c r="S32" s="29" t="n">
        <v>0</v>
      </c>
      <c r="T32" s="29" t="n">
        <v>10</v>
      </c>
      <c r="U32" s="15" t="inlineStr">
        <is>
          <t>Erythritol + sucralose</t>
        </is>
      </c>
      <c r="V32" s="15" t="inlineStr">
        <is>
          <t>Zero sugar, light taste, full energy</t>
        </is>
      </c>
      <c r="W32" s="32" t="n"/>
      <c r="X32" s="32" t="n"/>
      <c r="Y32" s="32" t="n"/>
      <c r="Z32" s="32" t="n"/>
      <c r="AA32" s="15" t="inlineStr">
        <is>
          <t>Very High</t>
        </is>
      </c>
      <c r="AB32" s="15" t="inlineStr">
        <is>
          <t>Best-selling zero-sugar energy line</t>
        </is>
      </c>
      <c r="AC32" s="15" t="inlineStr">
        <is>
          <t>Full Monster energy, zero sugar, lighter taste</t>
        </is>
      </c>
      <c r="AD32" s="15" t="inlineStr">
        <is>
          <t>No sugar plus a lighter flavour than the green can.</t>
        </is>
      </c>
      <c r="AE32" s="32" t="n"/>
      <c r="AF32" s="34">
        <f>IF(AND(ISNUMBER($P32),ISNUMBER($AL32),$AL32&lt;&gt;0),ROUND($P32/$AL32*100,1),"")</f>
        <v/>
      </c>
      <c r="AG32" s="35">
        <f>IF(AND(ISNUMBER($S32),ISNUMBER($AL32),$AL32&lt;&gt;0),ROUND($S32/$AL32*100,2),"")</f>
        <v/>
      </c>
      <c r="AH32" s="34">
        <f>IF(AND(ISNUMBER($Q32),ISNUMBER($AL32),$AL32&lt;&gt;0),ROUND($Q32/$AL32*100,1),"")</f>
        <v/>
      </c>
      <c r="AI32" s="29">
        <f>IF(ISNUMBER($S32),IF($S32&lt;=1,"Yes","No"),"n/a")</f>
        <v/>
      </c>
      <c r="AJ32" s="29">
        <f>IF(ISNUMBER($S32),ROUND(MAX(0,MIN(100,100-$S32*2.5-IF(ISNUMBER($T32),$T32,0)*0.12+IF($S32&lt;=1,12,0))),0),"")</f>
        <v/>
      </c>
      <c r="AK32" s="29">
        <f>IF(ISNUMBER($Q32),IF($Q32&gt;=100,20,IF($Q32&gt;=30,10,0)),0)+IF(ISNUMBER($R32),IF($R32&gt;=100,20,0),0)+IF(ISNUMBER($P32),IF($P32&gt;=150,20,IF($P32&gt;=50,12,5)),0)+IF(ISNUMBER($S32),IF($S32&lt;=1,15,0),0)</f>
        <v/>
      </c>
      <c r="AL32" s="29" t="n">
        <v>473</v>
      </c>
      <c r="AM32" s="30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5" t="inlineStr">
        <is>
          <t>473 mL can</t>
        </is>
      </c>
      <c r="E33" s="29" t="n">
        <v>8</v>
      </c>
      <c r="F33" s="30" t="n"/>
      <c r="G33" s="31">
        <f>IF(AND(ISNUMBER($F33),ISNUMBER($E33),$E33&lt;&gt;0),$F33/$E33,"")</f>
        <v/>
      </c>
      <c r="H33" s="31">
        <f>IF(AND(ISNUMBER($F33),ISNUMBER($AL33),ISNUMBER($E33),($AL33*$E33)&lt;&gt;0),$F33/($AL33*$E33)*100,"")</f>
        <v/>
      </c>
      <c r="I33" s="32" t="n"/>
      <c r="J33" s="33" t="n"/>
      <c r="K33" s="31">
        <f>IF(AND(ISNUMBER($F33),ISNUMBER($J33)),$F33*(1-$J33),"")</f>
        <v/>
      </c>
      <c r="L33" s="32" t="n"/>
      <c r="M33" s="32" t="n"/>
      <c r="N33" s="31">
        <f>IF(ISNUMBER($F33),($F33-IF(ISNUMBER($AM33),$AM33,0))*(1-IF(ISNUMBER($J33),$J33,0)),"")</f>
        <v/>
      </c>
      <c r="O33" s="15" t="inlineStr">
        <is>
          <t>Ultra Watermelon</t>
        </is>
      </c>
      <c r="P33" s="29" t="n">
        <v>150</v>
      </c>
      <c r="Q33" s="29" t="n">
        <v>370</v>
      </c>
      <c r="R33" s="15" t="inlineStr">
        <is>
          <t>Not listed</t>
        </is>
      </c>
      <c r="S33" s="29" t="n">
        <v>0</v>
      </c>
      <c r="T33" s="29" t="n">
        <v>10</v>
      </c>
      <c r="U33" s="15" t="inlineStr">
        <is>
          <t>Erythritol + sucralose</t>
        </is>
      </c>
      <c r="V33" s="15" t="inlineStr">
        <is>
          <t>Zero sugar, light taste, full energy</t>
        </is>
      </c>
      <c r="W33" s="32" t="n"/>
      <c r="X33" s="32" t="n"/>
      <c r="Y33" s="32" t="n"/>
      <c r="Z33" s="32" t="n"/>
      <c r="AA33" s="15" t="inlineStr">
        <is>
          <t>Very High</t>
        </is>
      </c>
      <c r="AB33" s="15" t="inlineStr">
        <is>
          <t>Best-selling zero-sugar energy line</t>
        </is>
      </c>
      <c r="AC33" s="15" t="inlineStr">
        <is>
          <t>Full Monster energy, zero sugar, lighter taste</t>
        </is>
      </c>
      <c r="AD33" s="15" t="inlineStr">
        <is>
          <t>No sugar plus a lighter flavour than the green can.</t>
        </is>
      </c>
      <c r="AE33" s="32" t="n"/>
      <c r="AF33" s="34">
        <f>IF(AND(ISNUMBER($P33),ISNUMBER($AL33),$AL33&lt;&gt;0),ROUND($P33/$AL33*100,1),"")</f>
        <v/>
      </c>
      <c r="AG33" s="35">
        <f>IF(AND(ISNUMBER($S33),ISNUMBER($AL33),$AL33&lt;&gt;0),ROUND($S33/$AL33*100,2),"")</f>
        <v/>
      </c>
      <c r="AH33" s="34">
        <f>IF(AND(ISNUMBER($Q33),ISNUMBER($AL33),$AL33&lt;&gt;0),ROUND($Q33/$AL33*100,1),"")</f>
        <v/>
      </c>
      <c r="AI33" s="29">
        <f>IF(ISNUMBER($S33),IF($S33&lt;=1,"Yes","No"),"n/a")</f>
        <v/>
      </c>
      <c r="AJ33" s="29">
        <f>IF(ISNUMBER($S33),ROUND(MAX(0,MIN(100,100-$S33*2.5-IF(ISNUMBER($T33),$T33,0)*0.12+IF($S33&lt;=1,12,0))),0),"")</f>
        <v/>
      </c>
      <c r="AK33" s="29">
        <f>IF(ISNUMBER($Q33),IF($Q33&gt;=100,20,IF($Q33&gt;=30,10,0)),0)+IF(ISNUMBER($R33),IF($R33&gt;=100,20,0),0)+IF(ISNUMBER($P33),IF($P33&gt;=150,20,IF($P33&gt;=50,12,5)),0)+IF(ISNUMBER($S33),IF($S33&lt;=1,15,0),0)</f>
        <v/>
      </c>
      <c r="AL33" s="29" t="n">
        <v>473</v>
      </c>
      <c r="AM33" s="30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5" t="inlineStr">
        <is>
          <t>473 mL can</t>
        </is>
      </c>
      <c r="E34" s="29" t="n">
        <v>12</v>
      </c>
      <c r="F34" s="30" t="n"/>
      <c r="G34" s="31">
        <f>IF(AND(ISNUMBER($F34),ISNUMBER($E34),$E34&lt;&gt;0),$F34/$E34,"")</f>
        <v/>
      </c>
      <c r="H34" s="31">
        <f>IF(AND(ISNUMBER($F34),ISNUMBER($AL34),ISNUMBER($E34),($AL34*$E34)&lt;&gt;0),$F34/($AL34*$E34)*100,"")</f>
        <v/>
      </c>
      <c r="I34" s="32" t="n"/>
      <c r="J34" s="33" t="n"/>
      <c r="K34" s="31">
        <f>IF(AND(ISNUMBER($F34),ISNUMBER($J34)),$F34*(1-$J34),"")</f>
        <v/>
      </c>
      <c r="L34" s="32" t="n"/>
      <c r="M34" s="32" t="n"/>
      <c r="N34" s="31">
        <f>IF(ISNUMBER($F34),($F34-IF(ISNUMBER($AM34),$AM34,0))*(1-IF(ISNUMBER($J34),$J34,0)),"")</f>
        <v/>
      </c>
      <c r="O34" s="15" t="inlineStr">
        <is>
          <t>Ultra Watermelon</t>
        </is>
      </c>
      <c r="P34" s="29" t="n">
        <v>150</v>
      </c>
      <c r="Q34" s="29" t="n">
        <v>370</v>
      </c>
      <c r="R34" s="15" t="inlineStr">
        <is>
          <t>Not listed</t>
        </is>
      </c>
      <c r="S34" s="29" t="n">
        <v>0</v>
      </c>
      <c r="T34" s="29" t="n">
        <v>10</v>
      </c>
      <c r="U34" s="15" t="inlineStr">
        <is>
          <t>Erythritol + sucralose</t>
        </is>
      </c>
      <c r="V34" s="15" t="inlineStr">
        <is>
          <t>Zero sugar, light taste, full energy</t>
        </is>
      </c>
      <c r="W34" s="32" t="n"/>
      <c r="X34" s="32" t="n"/>
      <c r="Y34" s="32" t="n"/>
      <c r="Z34" s="32" t="n"/>
      <c r="AA34" s="15" t="inlineStr">
        <is>
          <t>Very High</t>
        </is>
      </c>
      <c r="AB34" s="15" t="inlineStr">
        <is>
          <t>Best-selling zero-sugar energy line</t>
        </is>
      </c>
      <c r="AC34" s="15" t="inlineStr">
        <is>
          <t>Full Monster energy, zero sugar, lighter taste</t>
        </is>
      </c>
      <c r="AD34" s="15" t="inlineStr">
        <is>
          <t>No sugar plus a lighter flavour than the green can.</t>
        </is>
      </c>
      <c r="AE34" s="32" t="n"/>
      <c r="AF34" s="34">
        <f>IF(AND(ISNUMBER($P34),ISNUMBER($AL34),$AL34&lt;&gt;0),ROUND($P34/$AL34*100,1),"")</f>
        <v/>
      </c>
      <c r="AG34" s="35">
        <f>IF(AND(ISNUMBER($S34),ISNUMBER($AL34),$AL34&lt;&gt;0),ROUND($S34/$AL34*100,2),"")</f>
        <v/>
      </c>
      <c r="AH34" s="34">
        <f>IF(AND(ISNUMBER($Q34),ISNUMBER($AL34),$AL34&lt;&gt;0),ROUND($Q34/$AL34*100,1),"")</f>
        <v/>
      </c>
      <c r="AI34" s="29">
        <f>IF(ISNUMBER($S34),IF($S34&lt;=1,"Yes","No"),"n/a")</f>
        <v/>
      </c>
      <c r="AJ34" s="29">
        <f>IF(ISNUMBER($S34),ROUND(MAX(0,MIN(100,100-$S34*2.5-IF(ISNUMBER($T34),$T34,0)*0.12+IF($S34&lt;=1,12,0))),0),"")</f>
        <v/>
      </c>
      <c r="AK34" s="29">
        <f>IF(ISNUMBER($Q34),IF($Q34&gt;=100,20,IF($Q34&gt;=30,10,0)),0)+IF(ISNUMBER($R34),IF($R34&gt;=100,20,0),0)+IF(ISNUMBER($P34),IF($P34&gt;=150,20,IF($P34&gt;=50,12,5)),0)+IF(ISNUMBER($S34),IF($S34&lt;=1,15,0),0)</f>
        <v/>
      </c>
      <c r="AL34" s="29" t="n">
        <v>473</v>
      </c>
      <c r="AM34" s="30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5" t="inlineStr">
        <is>
          <t>473 mL can</t>
        </is>
      </c>
      <c r="E35" s="29" t="n">
        <v>18</v>
      </c>
      <c r="F35" s="30" t="n"/>
      <c r="G35" s="31">
        <f>IF(AND(ISNUMBER($F35),ISNUMBER($E35),$E35&lt;&gt;0),$F35/$E35,"")</f>
        <v/>
      </c>
      <c r="H35" s="31">
        <f>IF(AND(ISNUMBER($F35),ISNUMBER($AL35),ISNUMBER($E35),($AL35*$E35)&lt;&gt;0),$F35/($AL35*$E35)*100,"")</f>
        <v/>
      </c>
      <c r="I35" s="32" t="n"/>
      <c r="J35" s="33" t="n"/>
      <c r="K35" s="31">
        <f>IF(AND(ISNUMBER($F35),ISNUMBER($J35)),$F35*(1-$J35),"")</f>
        <v/>
      </c>
      <c r="L35" s="32" t="n"/>
      <c r="M35" s="32" t="n"/>
      <c r="N35" s="31">
        <f>IF(ISNUMBER($F35),($F35-IF(ISNUMBER($AM35),$AM35,0))*(1-IF(ISNUMBER($J35),$J35,0)),"")</f>
        <v/>
      </c>
      <c r="O35" s="15" t="inlineStr">
        <is>
          <t>Ultra Watermelon</t>
        </is>
      </c>
      <c r="P35" s="29" t="n">
        <v>150</v>
      </c>
      <c r="Q35" s="29" t="n">
        <v>370</v>
      </c>
      <c r="R35" s="15" t="inlineStr">
        <is>
          <t>Not listed</t>
        </is>
      </c>
      <c r="S35" s="29" t="n">
        <v>0</v>
      </c>
      <c r="T35" s="29" t="n">
        <v>10</v>
      </c>
      <c r="U35" s="15" t="inlineStr">
        <is>
          <t>Erythritol + sucralose</t>
        </is>
      </c>
      <c r="V35" s="15" t="inlineStr">
        <is>
          <t>Zero sugar, light taste, full energy</t>
        </is>
      </c>
      <c r="W35" s="32" t="n"/>
      <c r="X35" s="32" t="n"/>
      <c r="Y35" s="32" t="n"/>
      <c r="Z35" s="32" t="n"/>
      <c r="AA35" s="15" t="inlineStr">
        <is>
          <t>Very High</t>
        </is>
      </c>
      <c r="AB35" s="15" t="inlineStr">
        <is>
          <t>Best-selling zero-sugar energy line</t>
        </is>
      </c>
      <c r="AC35" s="15" t="inlineStr">
        <is>
          <t>Full Monster energy, zero sugar, lighter taste</t>
        </is>
      </c>
      <c r="AD35" s="15" t="inlineStr">
        <is>
          <t>No sugar plus a lighter flavour than the green can.</t>
        </is>
      </c>
      <c r="AE35" s="32" t="n"/>
      <c r="AF35" s="34">
        <f>IF(AND(ISNUMBER($P35),ISNUMBER($AL35),$AL35&lt;&gt;0),ROUND($P35/$AL35*100,1),"")</f>
        <v/>
      </c>
      <c r="AG35" s="35">
        <f>IF(AND(ISNUMBER($S35),ISNUMBER($AL35),$AL35&lt;&gt;0),ROUND($S35/$AL35*100,2),"")</f>
        <v/>
      </c>
      <c r="AH35" s="34">
        <f>IF(AND(ISNUMBER($Q35),ISNUMBER($AL35),$AL35&lt;&gt;0),ROUND($Q35/$AL35*100,1),"")</f>
        <v/>
      </c>
      <c r="AI35" s="29">
        <f>IF(ISNUMBER($S35),IF($S35&lt;=1,"Yes","No"),"n/a")</f>
        <v/>
      </c>
      <c r="AJ35" s="29">
        <f>IF(ISNUMBER($S35),ROUND(MAX(0,MIN(100,100-$S35*2.5-IF(ISNUMBER($T35),$T35,0)*0.12+IF($S35&lt;=1,12,0))),0),"")</f>
        <v/>
      </c>
      <c r="AK35" s="29">
        <f>IF(ISNUMBER($Q35),IF($Q35&gt;=100,20,IF($Q35&gt;=30,10,0)),0)+IF(ISNUMBER($R35),IF($R35&gt;=100,20,0),0)+IF(ISNUMBER($P35),IF($P35&gt;=150,20,IF($P35&gt;=50,12,5)),0)+IF(ISNUMBER($S35),IF($S35&lt;=1,15,0),0)</f>
        <v/>
      </c>
      <c r="AL35" s="29" t="n">
        <v>473</v>
      </c>
      <c r="AM35" s="30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5" t="inlineStr">
        <is>
          <t>473 mL can</t>
        </is>
      </c>
      <c r="E36" s="29" t="n">
        <v>24</v>
      </c>
      <c r="F36" s="30" t="n"/>
      <c r="G36" s="31">
        <f>IF(AND(ISNUMBER($F36),ISNUMBER($E36),$E36&lt;&gt;0),$F36/$E36,"")</f>
        <v/>
      </c>
      <c r="H36" s="31">
        <f>IF(AND(ISNUMBER($F36),ISNUMBER($AL36),ISNUMBER($E36),($AL36*$E36)&lt;&gt;0),$F36/($AL36*$E36)*100,"")</f>
        <v/>
      </c>
      <c r="I36" s="32" t="n"/>
      <c r="J36" s="33" t="n"/>
      <c r="K36" s="31">
        <f>IF(AND(ISNUMBER($F36),ISNUMBER($J36)),$F36*(1-$J36),"")</f>
        <v/>
      </c>
      <c r="L36" s="32" t="n"/>
      <c r="M36" s="32" t="n"/>
      <c r="N36" s="31">
        <f>IF(ISNUMBER($F36),($F36-IF(ISNUMBER($AM36),$AM36,0))*(1-IF(ISNUMBER($J36),$J36,0)),"")</f>
        <v/>
      </c>
      <c r="O36" s="15" t="inlineStr">
        <is>
          <t>Ultra Watermelon</t>
        </is>
      </c>
      <c r="P36" s="29" t="n">
        <v>150</v>
      </c>
      <c r="Q36" s="29" t="n">
        <v>370</v>
      </c>
      <c r="R36" s="15" t="inlineStr">
        <is>
          <t>Not listed</t>
        </is>
      </c>
      <c r="S36" s="29" t="n">
        <v>0</v>
      </c>
      <c r="T36" s="29" t="n">
        <v>10</v>
      </c>
      <c r="U36" s="15" t="inlineStr">
        <is>
          <t>Erythritol + sucralose</t>
        </is>
      </c>
      <c r="V36" s="15" t="inlineStr">
        <is>
          <t>Zero sugar, light taste, full energy</t>
        </is>
      </c>
      <c r="W36" s="32" t="n"/>
      <c r="X36" s="32" t="n"/>
      <c r="Y36" s="32" t="n"/>
      <c r="Z36" s="32" t="n"/>
      <c r="AA36" s="15" t="inlineStr">
        <is>
          <t>Very High</t>
        </is>
      </c>
      <c r="AB36" s="15" t="inlineStr">
        <is>
          <t>Best-selling zero-sugar energy line</t>
        </is>
      </c>
      <c r="AC36" s="15" t="inlineStr">
        <is>
          <t>Full Monster energy, zero sugar, lighter taste</t>
        </is>
      </c>
      <c r="AD36" s="15" t="inlineStr">
        <is>
          <t>No sugar plus a lighter flavour than the green can.</t>
        </is>
      </c>
      <c r="AE36" s="32" t="n"/>
      <c r="AF36" s="34">
        <f>IF(AND(ISNUMBER($P36),ISNUMBER($AL36),$AL36&lt;&gt;0),ROUND($P36/$AL36*100,1),"")</f>
        <v/>
      </c>
      <c r="AG36" s="35">
        <f>IF(AND(ISNUMBER($S36),ISNUMBER($AL36),$AL36&lt;&gt;0),ROUND($S36/$AL36*100,2),"")</f>
        <v/>
      </c>
      <c r="AH36" s="34">
        <f>IF(AND(ISNUMBER($Q36),ISNUMBER($AL36),$AL36&lt;&gt;0),ROUND($Q36/$AL36*100,1),"")</f>
        <v/>
      </c>
      <c r="AI36" s="29">
        <f>IF(ISNUMBER($S36),IF($S36&lt;=1,"Yes","No"),"n/a")</f>
        <v/>
      </c>
      <c r="AJ36" s="29">
        <f>IF(ISNUMBER($S36),ROUND(MAX(0,MIN(100,100-$S36*2.5-IF(ISNUMBER($T36),$T36,0)*0.12+IF($S36&lt;=1,12,0))),0),"")</f>
        <v/>
      </c>
      <c r="AK36" s="29">
        <f>IF(ISNUMBER($Q36),IF($Q36&gt;=100,20,IF($Q36&gt;=30,10,0)),0)+IF(ISNUMBER($R36),IF($R36&gt;=100,20,0),0)+IF(ISNUMBER($P36),IF($P36&gt;=150,20,IF($P36&gt;=50,12,5)),0)+IF(ISNUMBER($S36),IF($S36&lt;=1,15,0),0)</f>
        <v/>
      </c>
      <c r="AL36" s="29" t="n">
        <v>473</v>
      </c>
      <c r="AM36" s="30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5" t="inlineStr">
        <is>
          <t>473 mL can</t>
        </is>
      </c>
      <c r="E37" s="29" t="n">
        <v>1</v>
      </c>
      <c r="F37" s="30" t="n"/>
      <c r="G37" s="31">
        <f>IF(AND(ISNUMBER($F37),ISNUMBER($E37),$E37&lt;&gt;0),$F37/$E37,"")</f>
        <v/>
      </c>
      <c r="H37" s="31">
        <f>IF(AND(ISNUMBER($F37),ISNUMBER($AL37),ISNUMBER($E37),($AL37*$E37)&lt;&gt;0),$F37/($AL37*$E37)*100,"")</f>
        <v/>
      </c>
      <c r="I37" s="32" t="n"/>
      <c r="J37" s="33" t="n"/>
      <c r="K37" s="31">
        <f>IF(AND(ISNUMBER($F37),ISNUMBER($J37)),$F37*(1-$J37),"")</f>
        <v/>
      </c>
      <c r="L37" s="32" t="n"/>
      <c r="M37" s="32" t="n"/>
      <c r="N37" s="31">
        <f>IF(ISNUMBER($F37),($F37-IF(ISNUMBER($AM37),$AM37,0))*(1-IF(ISNUMBER($J37),$J37,0)),"")</f>
        <v/>
      </c>
      <c r="O37" s="15" t="inlineStr">
        <is>
          <t>Ultra Gold</t>
        </is>
      </c>
      <c r="P37" s="29" t="n">
        <v>150</v>
      </c>
      <c r="Q37" s="29" t="n">
        <v>370</v>
      </c>
      <c r="R37" s="15" t="inlineStr">
        <is>
          <t>Not listed</t>
        </is>
      </c>
      <c r="S37" s="29" t="n">
        <v>0</v>
      </c>
      <c r="T37" s="29" t="n">
        <v>10</v>
      </c>
      <c r="U37" s="15" t="inlineStr">
        <is>
          <t>Erythritol + sucralose</t>
        </is>
      </c>
      <c r="V37" s="15" t="inlineStr">
        <is>
          <t>Zero sugar, light taste, full energy</t>
        </is>
      </c>
      <c r="W37" s="32" t="n"/>
      <c r="X37" s="32" t="n"/>
      <c r="Y37" s="32" t="n"/>
      <c r="Z37" s="32" t="n"/>
      <c r="AA37" s="15" t="inlineStr">
        <is>
          <t>Very High</t>
        </is>
      </c>
      <c r="AB37" s="15" t="inlineStr">
        <is>
          <t>Best-selling zero-sugar energy line</t>
        </is>
      </c>
      <c r="AC37" s="15" t="inlineStr">
        <is>
          <t>Full Monster energy, zero sugar, lighter taste</t>
        </is>
      </c>
      <c r="AD37" s="15" t="inlineStr">
        <is>
          <t>No sugar plus a lighter flavour than the green can.</t>
        </is>
      </c>
      <c r="AE37" s="32" t="n"/>
      <c r="AF37" s="34">
        <f>IF(AND(ISNUMBER($P37),ISNUMBER($AL37),$AL37&lt;&gt;0),ROUND($P37/$AL37*100,1),"")</f>
        <v/>
      </c>
      <c r="AG37" s="35">
        <f>IF(AND(ISNUMBER($S37),ISNUMBER($AL37),$AL37&lt;&gt;0),ROUND($S37/$AL37*100,2),"")</f>
        <v/>
      </c>
      <c r="AH37" s="34">
        <f>IF(AND(ISNUMBER($Q37),ISNUMBER($AL37),$AL37&lt;&gt;0),ROUND($Q37/$AL37*100,1),"")</f>
        <v/>
      </c>
      <c r="AI37" s="29">
        <f>IF(ISNUMBER($S37),IF($S37&lt;=1,"Yes","No"),"n/a")</f>
        <v/>
      </c>
      <c r="AJ37" s="29">
        <f>IF(ISNUMBER($S37),ROUND(MAX(0,MIN(100,100-$S37*2.5-IF(ISNUMBER($T37),$T37,0)*0.12+IF($S37&lt;=1,12,0))),0),"")</f>
        <v/>
      </c>
      <c r="AK37" s="29">
        <f>IF(ISNUMBER($Q37),IF($Q37&gt;=100,20,IF($Q37&gt;=30,10,0)),0)+IF(ISNUMBER($R37),IF($R37&gt;=100,20,0),0)+IF(ISNUMBER($P37),IF($P37&gt;=150,20,IF($P37&gt;=50,12,5)),0)+IF(ISNUMBER($S37),IF($S37&lt;=1,15,0),0)</f>
        <v/>
      </c>
      <c r="AL37" s="29" t="n">
        <v>473</v>
      </c>
      <c r="AM37" s="30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5" t="inlineStr">
        <is>
          <t>473 mL can</t>
        </is>
      </c>
      <c r="E38" s="29" t="n">
        <v>8</v>
      </c>
      <c r="F38" s="30" t="n"/>
      <c r="G38" s="31">
        <f>IF(AND(ISNUMBER($F38),ISNUMBER($E38),$E38&lt;&gt;0),$F38/$E38,"")</f>
        <v/>
      </c>
      <c r="H38" s="31">
        <f>IF(AND(ISNUMBER($F38),ISNUMBER($AL38),ISNUMBER($E38),($AL38*$E38)&lt;&gt;0),$F38/($AL38*$E38)*100,"")</f>
        <v/>
      </c>
      <c r="I38" s="32" t="n"/>
      <c r="J38" s="33" t="n"/>
      <c r="K38" s="31">
        <f>IF(AND(ISNUMBER($F38),ISNUMBER($J38)),$F38*(1-$J38),"")</f>
        <v/>
      </c>
      <c r="L38" s="32" t="n"/>
      <c r="M38" s="32" t="n"/>
      <c r="N38" s="31">
        <f>IF(ISNUMBER($F38),($F38-IF(ISNUMBER($AM38),$AM38,0))*(1-IF(ISNUMBER($J38),$J38,0)),"")</f>
        <v/>
      </c>
      <c r="O38" s="15" t="inlineStr">
        <is>
          <t>Ultra Gold</t>
        </is>
      </c>
      <c r="P38" s="29" t="n">
        <v>150</v>
      </c>
      <c r="Q38" s="29" t="n">
        <v>370</v>
      </c>
      <c r="R38" s="15" t="inlineStr">
        <is>
          <t>Not listed</t>
        </is>
      </c>
      <c r="S38" s="29" t="n">
        <v>0</v>
      </c>
      <c r="T38" s="29" t="n">
        <v>10</v>
      </c>
      <c r="U38" s="15" t="inlineStr">
        <is>
          <t>Erythritol + sucralose</t>
        </is>
      </c>
      <c r="V38" s="15" t="inlineStr">
        <is>
          <t>Zero sugar, light taste, full energy</t>
        </is>
      </c>
      <c r="W38" s="32" t="n"/>
      <c r="X38" s="32" t="n"/>
      <c r="Y38" s="32" t="n"/>
      <c r="Z38" s="32" t="n"/>
      <c r="AA38" s="15" t="inlineStr">
        <is>
          <t>Very High</t>
        </is>
      </c>
      <c r="AB38" s="15" t="inlineStr">
        <is>
          <t>Best-selling zero-sugar energy line</t>
        </is>
      </c>
      <c r="AC38" s="15" t="inlineStr">
        <is>
          <t>Full Monster energy, zero sugar, lighter taste</t>
        </is>
      </c>
      <c r="AD38" s="15" t="inlineStr">
        <is>
          <t>No sugar plus a lighter flavour than the green can.</t>
        </is>
      </c>
      <c r="AE38" s="32" t="n"/>
      <c r="AF38" s="34">
        <f>IF(AND(ISNUMBER($P38),ISNUMBER($AL38),$AL38&lt;&gt;0),ROUND($P38/$AL38*100,1),"")</f>
        <v/>
      </c>
      <c r="AG38" s="35">
        <f>IF(AND(ISNUMBER($S38),ISNUMBER($AL38),$AL38&lt;&gt;0),ROUND($S38/$AL38*100,2),"")</f>
        <v/>
      </c>
      <c r="AH38" s="34">
        <f>IF(AND(ISNUMBER($Q38),ISNUMBER($AL38),$AL38&lt;&gt;0),ROUND($Q38/$AL38*100,1),"")</f>
        <v/>
      </c>
      <c r="AI38" s="29">
        <f>IF(ISNUMBER($S38),IF($S38&lt;=1,"Yes","No"),"n/a")</f>
        <v/>
      </c>
      <c r="AJ38" s="29">
        <f>IF(ISNUMBER($S38),ROUND(MAX(0,MIN(100,100-$S38*2.5-IF(ISNUMBER($T38),$T38,0)*0.12+IF($S38&lt;=1,12,0))),0),"")</f>
        <v/>
      </c>
      <c r="AK38" s="29">
        <f>IF(ISNUMBER($Q38),IF($Q38&gt;=100,20,IF($Q38&gt;=30,10,0)),0)+IF(ISNUMBER($R38),IF($R38&gt;=100,20,0),0)+IF(ISNUMBER($P38),IF($P38&gt;=150,20,IF($P38&gt;=50,12,5)),0)+IF(ISNUMBER($S38),IF($S38&lt;=1,15,0),0)</f>
        <v/>
      </c>
      <c r="AL38" s="29" t="n">
        <v>473</v>
      </c>
      <c r="AM38" s="30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5" t="inlineStr">
        <is>
          <t>473 mL can</t>
        </is>
      </c>
      <c r="E39" s="29" t="n">
        <v>12</v>
      </c>
      <c r="F39" s="30" t="n"/>
      <c r="G39" s="31">
        <f>IF(AND(ISNUMBER($F39),ISNUMBER($E39),$E39&lt;&gt;0),$F39/$E39,"")</f>
        <v/>
      </c>
      <c r="H39" s="31">
        <f>IF(AND(ISNUMBER($F39),ISNUMBER($AL39),ISNUMBER($E39),($AL39*$E39)&lt;&gt;0),$F39/($AL39*$E39)*100,"")</f>
        <v/>
      </c>
      <c r="I39" s="32" t="n"/>
      <c r="J39" s="33" t="n"/>
      <c r="K39" s="31">
        <f>IF(AND(ISNUMBER($F39),ISNUMBER($J39)),$F39*(1-$J39),"")</f>
        <v/>
      </c>
      <c r="L39" s="32" t="n"/>
      <c r="M39" s="32" t="n"/>
      <c r="N39" s="31">
        <f>IF(ISNUMBER($F39),($F39-IF(ISNUMBER($AM39),$AM39,0))*(1-IF(ISNUMBER($J39),$J39,0)),"")</f>
        <v/>
      </c>
      <c r="O39" s="15" t="inlineStr">
        <is>
          <t>Ultra Gold</t>
        </is>
      </c>
      <c r="P39" s="29" t="n">
        <v>150</v>
      </c>
      <c r="Q39" s="29" t="n">
        <v>370</v>
      </c>
      <c r="R39" s="15" t="inlineStr">
        <is>
          <t>Not listed</t>
        </is>
      </c>
      <c r="S39" s="29" t="n">
        <v>0</v>
      </c>
      <c r="T39" s="29" t="n">
        <v>10</v>
      </c>
      <c r="U39" s="15" t="inlineStr">
        <is>
          <t>Erythritol + sucralose</t>
        </is>
      </c>
      <c r="V39" s="15" t="inlineStr">
        <is>
          <t>Zero sugar, light taste, full energy</t>
        </is>
      </c>
      <c r="W39" s="32" t="n"/>
      <c r="X39" s="32" t="n"/>
      <c r="Y39" s="32" t="n"/>
      <c r="Z39" s="32" t="n"/>
      <c r="AA39" s="15" t="inlineStr">
        <is>
          <t>Very High</t>
        </is>
      </c>
      <c r="AB39" s="15" t="inlineStr">
        <is>
          <t>Best-selling zero-sugar energy line</t>
        </is>
      </c>
      <c r="AC39" s="15" t="inlineStr">
        <is>
          <t>Full Monster energy, zero sugar, lighter taste</t>
        </is>
      </c>
      <c r="AD39" s="15" t="inlineStr">
        <is>
          <t>No sugar plus a lighter flavour than the green can.</t>
        </is>
      </c>
      <c r="AE39" s="32" t="n"/>
      <c r="AF39" s="34">
        <f>IF(AND(ISNUMBER($P39),ISNUMBER($AL39),$AL39&lt;&gt;0),ROUND($P39/$AL39*100,1),"")</f>
        <v/>
      </c>
      <c r="AG39" s="35">
        <f>IF(AND(ISNUMBER($S39),ISNUMBER($AL39),$AL39&lt;&gt;0),ROUND($S39/$AL39*100,2),"")</f>
        <v/>
      </c>
      <c r="AH39" s="34">
        <f>IF(AND(ISNUMBER($Q39),ISNUMBER($AL39),$AL39&lt;&gt;0),ROUND($Q39/$AL39*100,1),"")</f>
        <v/>
      </c>
      <c r="AI39" s="29">
        <f>IF(ISNUMBER($S39),IF($S39&lt;=1,"Yes","No"),"n/a")</f>
        <v/>
      </c>
      <c r="AJ39" s="29">
        <f>IF(ISNUMBER($S39),ROUND(MAX(0,MIN(100,100-$S39*2.5-IF(ISNUMBER($T39),$T39,0)*0.12+IF($S39&lt;=1,12,0))),0),"")</f>
        <v/>
      </c>
      <c r="AK39" s="29">
        <f>IF(ISNUMBER($Q39),IF($Q39&gt;=100,20,IF($Q39&gt;=30,10,0)),0)+IF(ISNUMBER($R39),IF($R39&gt;=100,20,0),0)+IF(ISNUMBER($P39),IF($P39&gt;=150,20,IF($P39&gt;=50,12,5)),0)+IF(ISNUMBER($S39),IF($S39&lt;=1,15,0),0)</f>
        <v/>
      </c>
      <c r="AL39" s="29" t="n">
        <v>473</v>
      </c>
      <c r="AM39" s="30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5" t="inlineStr">
        <is>
          <t>473 mL can</t>
        </is>
      </c>
      <c r="E40" s="29" t="n">
        <v>18</v>
      </c>
      <c r="F40" s="30" t="n"/>
      <c r="G40" s="31">
        <f>IF(AND(ISNUMBER($F40),ISNUMBER($E40),$E40&lt;&gt;0),$F40/$E40,"")</f>
        <v/>
      </c>
      <c r="H40" s="31">
        <f>IF(AND(ISNUMBER($F40),ISNUMBER($AL40),ISNUMBER($E40),($AL40*$E40)&lt;&gt;0),$F40/($AL40*$E40)*100,"")</f>
        <v/>
      </c>
      <c r="I40" s="32" t="n"/>
      <c r="J40" s="33" t="n"/>
      <c r="K40" s="31">
        <f>IF(AND(ISNUMBER($F40),ISNUMBER($J40)),$F40*(1-$J40),"")</f>
        <v/>
      </c>
      <c r="L40" s="32" t="n"/>
      <c r="M40" s="32" t="n"/>
      <c r="N40" s="31">
        <f>IF(ISNUMBER($F40),($F40-IF(ISNUMBER($AM40),$AM40,0))*(1-IF(ISNUMBER($J40),$J40,0)),"")</f>
        <v/>
      </c>
      <c r="O40" s="15" t="inlineStr">
        <is>
          <t>Ultra Gold</t>
        </is>
      </c>
      <c r="P40" s="29" t="n">
        <v>150</v>
      </c>
      <c r="Q40" s="29" t="n">
        <v>370</v>
      </c>
      <c r="R40" s="15" t="inlineStr">
        <is>
          <t>Not listed</t>
        </is>
      </c>
      <c r="S40" s="29" t="n">
        <v>0</v>
      </c>
      <c r="T40" s="29" t="n">
        <v>10</v>
      </c>
      <c r="U40" s="15" t="inlineStr">
        <is>
          <t>Erythritol + sucralose</t>
        </is>
      </c>
      <c r="V40" s="15" t="inlineStr">
        <is>
          <t>Zero sugar, light taste, full energy</t>
        </is>
      </c>
      <c r="W40" s="32" t="n"/>
      <c r="X40" s="32" t="n"/>
      <c r="Y40" s="32" t="n"/>
      <c r="Z40" s="32" t="n"/>
      <c r="AA40" s="15" t="inlineStr">
        <is>
          <t>Very High</t>
        </is>
      </c>
      <c r="AB40" s="15" t="inlineStr">
        <is>
          <t>Best-selling zero-sugar energy line</t>
        </is>
      </c>
      <c r="AC40" s="15" t="inlineStr">
        <is>
          <t>Full Monster energy, zero sugar, lighter taste</t>
        </is>
      </c>
      <c r="AD40" s="15" t="inlineStr">
        <is>
          <t>No sugar plus a lighter flavour than the green can.</t>
        </is>
      </c>
      <c r="AE40" s="32" t="n"/>
      <c r="AF40" s="34">
        <f>IF(AND(ISNUMBER($P40),ISNUMBER($AL40),$AL40&lt;&gt;0),ROUND($P40/$AL40*100,1),"")</f>
        <v/>
      </c>
      <c r="AG40" s="35">
        <f>IF(AND(ISNUMBER($S40),ISNUMBER($AL40),$AL40&lt;&gt;0),ROUND($S40/$AL40*100,2),"")</f>
        <v/>
      </c>
      <c r="AH40" s="34">
        <f>IF(AND(ISNUMBER($Q40),ISNUMBER($AL40),$AL40&lt;&gt;0),ROUND($Q40/$AL40*100,1),"")</f>
        <v/>
      </c>
      <c r="AI40" s="29">
        <f>IF(ISNUMBER($S40),IF($S40&lt;=1,"Yes","No"),"n/a")</f>
        <v/>
      </c>
      <c r="AJ40" s="29">
        <f>IF(ISNUMBER($S40),ROUND(MAX(0,MIN(100,100-$S40*2.5-IF(ISNUMBER($T40),$T40,0)*0.12+IF($S40&lt;=1,12,0))),0),"")</f>
        <v/>
      </c>
      <c r="AK40" s="29">
        <f>IF(ISNUMBER($Q40),IF($Q40&gt;=100,20,IF($Q40&gt;=30,10,0)),0)+IF(ISNUMBER($R40),IF($R40&gt;=100,20,0),0)+IF(ISNUMBER($P40),IF($P40&gt;=150,20,IF($P40&gt;=50,12,5)),0)+IF(ISNUMBER($S40),IF($S40&lt;=1,15,0),0)</f>
        <v/>
      </c>
      <c r="AL40" s="29" t="n">
        <v>473</v>
      </c>
      <c r="AM40" s="30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5" t="inlineStr">
        <is>
          <t>473 mL can</t>
        </is>
      </c>
      <c r="E41" s="29" t="n">
        <v>24</v>
      </c>
      <c r="F41" s="30" t="n"/>
      <c r="G41" s="31">
        <f>IF(AND(ISNUMBER($F41),ISNUMBER($E41),$E41&lt;&gt;0),$F41/$E41,"")</f>
        <v/>
      </c>
      <c r="H41" s="31">
        <f>IF(AND(ISNUMBER($F41),ISNUMBER($AL41),ISNUMBER($E41),($AL41*$E41)&lt;&gt;0),$F41/($AL41*$E41)*100,"")</f>
        <v/>
      </c>
      <c r="I41" s="32" t="n"/>
      <c r="J41" s="33" t="n"/>
      <c r="K41" s="31">
        <f>IF(AND(ISNUMBER($F41),ISNUMBER($J41)),$F41*(1-$J41),"")</f>
        <v/>
      </c>
      <c r="L41" s="32" t="n"/>
      <c r="M41" s="32" t="n"/>
      <c r="N41" s="31">
        <f>IF(ISNUMBER($F41),($F41-IF(ISNUMBER($AM41),$AM41,0))*(1-IF(ISNUMBER($J41),$J41,0)),"")</f>
        <v/>
      </c>
      <c r="O41" s="15" t="inlineStr">
        <is>
          <t>Ultra Gold</t>
        </is>
      </c>
      <c r="P41" s="29" t="n">
        <v>150</v>
      </c>
      <c r="Q41" s="29" t="n">
        <v>370</v>
      </c>
      <c r="R41" s="15" t="inlineStr">
        <is>
          <t>Not listed</t>
        </is>
      </c>
      <c r="S41" s="29" t="n">
        <v>0</v>
      </c>
      <c r="T41" s="29" t="n">
        <v>10</v>
      </c>
      <c r="U41" s="15" t="inlineStr">
        <is>
          <t>Erythritol + sucralose</t>
        </is>
      </c>
      <c r="V41" s="15" t="inlineStr">
        <is>
          <t>Zero sugar, light taste, full energy</t>
        </is>
      </c>
      <c r="W41" s="32" t="n"/>
      <c r="X41" s="32" t="n"/>
      <c r="Y41" s="32" t="n"/>
      <c r="Z41" s="32" t="n"/>
      <c r="AA41" s="15" t="inlineStr">
        <is>
          <t>Very High</t>
        </is>
      </c>
      <c r="AB41" s="15" t="inlineStr">
        <is>
          <t>Best-selling zero-sugar energy line</t>
        </is>
      </c>
      <c r="AC41" s="15" t="inlineStr">
        <is>
          <t>Full Monster energy, zero sugar, lighter taste</t>
        </is>
      </c>
      <c r="AD41" s="15" t="inlineStr">
        <is>
          <t>No sugar plus a lighter flavour than the green can.</t>
        </is>
      </c>
      <c r="AE41" s="32" t="n"/>
      <c r="AF41" s="34">
        <f>IF(AND(ISNUMBER($P41),ISNUMBER($AL41),$AL41&lt;&gt;0),ROUND($P41/$AL41*100,1),"")</f>
        <v/>
      </c>
      <c r="AG41" s="35">
        <f>IF(AND(ISNUMBER($S41),ISNUMBER($AL41),$AL41&lt;&gt;0),ROUND($S41/$AL41*100,2),"")</f>
        <v/>
      </c>
      <c r="AH41" s="34">
        <f>IF(AND(ISNUMBER($Q41),ISNUMBER($AL41),$AL41&lt;&gt;0),ROUND($Q41/$AL41*100,1),"")</f>
        <v/>
      </c>
      <c r="AI41" s="29">
        <f>IF(ISNUMBER($S41),IF($S41&lt;=1,"Yes","No"),"n/a")</f>
        <v/>
      </c>
      <c r="AJ41" s="29">
        <f>IF(ISNUMBER($S41),ROUND(MAX(0,MIN(100,100-$S41*2.5-IF(ISNUMBER($T41),$T41,0)*0.12+IF($S41&lt;=1,12,0))),0),"")</f>
        <v/>
      </c>
      <c r="AK41" s="29">
        <f>IF(ISNUMBER($Q41),IF($Q41&gt;=100,20,IF($Q41&gt;=30,10,0)),0)+IF(ISNUMBER($R41),IF($R41&gt;=100,20,0),0)+IF(ISNUMBER($P41),IF($P41&gt;=150,20,IF($P41&gt;=50,12,5)),0)+IF(ISNUMBER($S41),IF($S41&lt;=1,15,0),0)</f>
        <v/>
      </c>
      <c r="AL41" s="29" t="n">
        <v>473</v>
      </c>
      <c r="AM41" s="30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Monster</t>
        </is>
      </c>
      <c r="B42" s="15" t="inlineStr">
        <is>
          <t>Monster Energy Ultra Zero (White) | Ultra Vice Guava | single 473mL</t>
        </is>
      </c>
      <c r="C42" s="15" t="inlineStr">
        <is>
          <t>4) Caffeine &amp; energy beverage</t>
        </is>
      </c>
      <c r="D42" s="15" t="inlineStr">
        <is>
          <t>473 mL can</t>
        </is>
      </c>
      <c r="E42" s="29" t="n">
        <v>1</v>
      </c>
      <c r="F42" s="30" t="n"/>
      <c r="G42" s="31">
        <f>IF(AND(ISNUMBER($F42),ISNUMBER($E42),$E42&lt;&gt;0),$F42/$E42,"")</f>
        <v/>
      </c>
      <c r="H42" s="31">
        <f>IF(AND(ISNUMBER($F42),ISNUMBER($AL42),ISNUMBER($E42),($AL42*$E42)&lt;&gt;0),$F42/($AL42*$E42)*100,"")</f>
        <v/>
      </c>
      <c r="I42" s="32" t="n"/>
      <c r="J42" s="33" t="n"/>
      <c r="K42" s="31">
        <f>IF(AND(ISNUMBER($F42),ISNUMBER($J42)),$F42*(1-$J42),"")</f>
        <v/>
      </c>
      <c r="L42" s="32" t="n"/>
      <c r="M42" s="32" t="n"/>
      <c r="N42" s="31">
        <f>IF(ISNUMBER($F42),($F42-IF(ISNUMBER($AM42),$AM42,0))*(1-IF(ISNUMBER($J42),$J42,0)),"")</f>
        <v/>
      </c>
      <c r="O42" s="15" t="inlineStr">
        <is>
          <t>Ultra Vice Guava</t>
        </is>
      </c>
      <c r="P42" s="29" t="n">
        <v>150</v>
      </c>
      <c r="Q42" s="29" t="n">
        <v>370</v>
      </c>
      <c r="R42" s="15" t="inlineStr">
        <is>
          <t>Not listed</t>
        </is>
      </c>
      <c r="S42" s="29" t="n">
        <v>0</v>
      </c>
      <c r="T42" s="29" t="n">
        <v>10</v>
      </c>
      <c r="U42" s="15" t="inlineStr">
        <is>
          <t>Erythritol + sucralose</t>
        </is>
      </c>
      <c r="V42" s="15" t="inlineStr">
        <is>
          <t>Zero sugar, light taste, full energy</t>
        </is>
      </c>
      <c r="W42" s="32" t="n"/>
      <c r="X42" s="32" t="n"/>
      <c r="Y42" s="32" t="n"/>
      <c r="Z42" s="32" t="n"/>
      <c r="AA42" s="15" t="inlineStr">
        <is>
          <t>Very High</t>
        </is>
      </c>
      <c r="AB42" s="15" t="inlineStr">
        <is>
          <t>Best-selling zero-sugar energy line</t>
        </is>
      </c>
      <c r="AC42" s="15" t="inlineStr">
        <is>
          <t>Full Monster energy, zero sugar, lighter taste</t>
        </is>
      </c>
      <c r="AD42" s="15" t="inlineStr">
        <is>
          <t>No sugar plus a lighter flavour than the green can.</t>
        </is>
      </c>
      <c r="AE42" s="32" t="n"/>
      <c r="AF42" s="34">
        <f>IF(AND(ISNUMBER($P42),ISNUMBER($AL42),$AL42&lt;&gt;0),ROUND($P42/$AL42*100,1),"")</f>
        <v/>
      </c>
      <c r="AG42" s="35">
        <f>IF(AND(ISNUMBER($S42),ISNUMBER($AL42),$AL42&lt;&gt;0),ROUND($S42/$AL42*100,2),"")</f>
        <v/>
      </c>
      <c r="AH42" s="34">
        <f>IF(AND(ISNUMBER($Q42),ISNUMBER($AL42),$AL42&lt;&gt;0),ROUND($Q42/$AL42*100,1),"")</f>
        <v/>
      </c>
      <c r="AI42" s="29">
        <f>IF(ISNUMBER($S42),IF($S42&lt;=1,"Yes","No"),"n/a")</f>
        <v/>
      </c>
      <c r="AJ42" s="29">
        <f>IF(ISNUMBER($S42),ROUND(MAX(0,MIN(100,100-$S42*2.5-IF(ISNUMBER($T42),$T42,0)*0.12+IF($S42&lt;=1,12,0))),0),"")</f>
        <v/>
      </c>
      <c r="AK42" s="29">
        <f>IF(ISNUMBER($Q42),IF($Q42&gt;=100,20,IF($Q42&gt;=30,10,0)),0)+IF(ISNUMBER($R42),IF($R42&gt;=100,20,0),0)+IF(ISNUMBER($P42),IF($P42&gt;=150,20,IF($P42&gt;=50,12,5)),0)+IF(ISNUMBER($S42),IF($S42&lt;=1,15,0),0)</f>
        <v/>
      </c>
      <c r="AL42" s="29" t="n">
        <v>473</v>
      </c>
      <c r="AM42" s="30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Monster</t>
        </is>
      </c>
      <c r="B43" s="15" t="inlineStr">
        <is>
          <t>Monster Energy Ultra Zero (White) | Ultra Vice Guava | 8-pack 473mL</t>
        </is>
      </c>
      <c r="C43" s="15" t="inlineStr">
        <is>
          <t>4) Caffeine &amp; energy beverage</t>
        </is>
      </c>
      <c r="D43" s="15" t="inlineStr">
        <is>
          <t>473 mL can</t>
        </is>
      </c>
      <c r="E43" s="29" t="n">
        <v>8</v>
      </c>
      <c r="F43" s="30" t="n"/>
      <c r="G43" s="31">
        <f>IF(AND(ISNUMBER($F43),ISNUMBER($E43),$E43&lt;&gt;0),$F43/$E43,"")</f>
        <v/>
      </c>
      <c r="H43" s="31">
        <f>IF(AND(ISNUMBER($F43),ISNUMBER($AL43),ISNUMBER($E43),($AL43*$E43)&lt;&gt;0),$F43/($AL43*$E43)*100,"")</f>
        <v/>
      </c>
      <c r="I43" s="32" t="n"/>
      <c r="J43" s="33" t="n"/>
      <c r="K43" s="31">
        <f>IF(AND(ISNUMBER($F43),ISNUMBER($J43)),$F43*(1-$J43),"")</f>
        <v/>
      </c>
      <c r="L43" s="32" t="n"/>
      <c r="M43" s="32" t="n"/>
      <c r="N43" s="31">
        <f>IF(ISNUMBER($F43),($F43-IF(ISNUMBER($AM43),$AM43,0))*(1-IF(ISNUMBER($J43),$J43,0)),"")</f>
        <v/>
      </c>
      <c r="O43" s="15" t="inlineStr">
        <is>
          <t>Ultra Vice Guava</t>
        </is>
      </c>
      <c r="P43" s="29" t="n">
        <v>150</v>
      </c>
      <c r="Q43" s="29" t="n">
        <v>370</v>
      </c>
      <c r="R43" s="15" t="inlineStr">
        <is>
          <t>Not listed</t>
        </is>
      </c>
      <c r="S43" s="29" t="n">
        <v>0</v>
      </c>
      <c r="T43" s="29" t="n">
        <v>10</v>
      </c>
      <c r="U43" s="15" t="inlineStr">
        <is>
          <t>Erythritol + sucralose</t>
        </is>
      </c>
      <c r="V43" s="15" t="inlineStr">
        <is>
          <t>Zero sugar, light taste, full energy</t>
        </is>
      </c>
      <c r="W43" s="32" t="n"/>
      <c r="X43" s="32" t="n"/>
      <c r="Y43" s="32" t="n"/>
      <c r="Z43" s="32" t="n"/>
      <c r="AA43" s="15" t="inlineStr">
        <is>
          <t>Very High</t>
        </is>
      </c>
      <c r="AB43" s="15" t="inlineStr">
        <is>
          <t>Best-selling zero-sugar energy line</t>
        </is>
      </c>
      <c r="AC43" s="15" t="inlineStr">
        <is>
          <t>Full Monster energy, zero sugar, lighter taste</t>
        </is>
      </c>
      <c r="AD43" s="15" t="inlineStr">
        <is>
          <t>No sugar plus a lighter flavour than the green can.</t>
        </is>
      </c>
      <c r="AE43" s="32" t="n"/>
      <c r="AF43" s="34">
        <f>IF(AND(ISNUMBER($P43),ISNUMBER($AL43),$AL43&lt;&gt;0),ROUND($P43/$AL43*100,1),"")</f>
        <v/>
      </c>
      <c r="AG43" s="35">
        <f>IF(AND(ISNUMBER($S43),ISNUMBER($AL43),$AL43&lt;&gt;0),ROUND($S43/$AL43*100,2),"")</f>
        <v/>
      </c>
      <c r="AH43" s="34">
        <f>IF(AND(ISNUMBER($Q43),ISNUMBER($AL43),$AL43&lt;&gt;0),ROUND($Q43/$AL43*100,1),"")</f>
        <v/>
      </c>
      <c r="AI43" s="29">
        <f>IF(ISNUMBER($S43),IF($S43&lt;=1,"Yes","No"),"n/a")</f>
        <v/>
      </c>
      <c r="AJ43" s="29">
        <f>IF(ISNUMBER($S43),ROUND(MAX(0,MIN(100,100-$S43*2.5-IF(ISNUMBER($T43),$T43,0)*0.12+IF($S43&lt;=1,12,0))),0),"")</f>
        <v/>
      </c>
      <c r="AK43" s="29">
        <f>IF(ISNUMBER($Q43),IF($Q43&gt;=100,20,IF($Q43&gt;=30,10,0)),0)+IF(ISNUMBER($R43),IF($R43&gt;=100,20,0),0)+IF(ISNUMBER($P43),IF($P43&gt;=150,20,IF($P43&gt;=50,12,5)),0)+IF(ISNUMBER($S43),IF($S43&lt;=1,15,0),0)</f>
        <v/>
      </c>
      <c r="AL43" s="29" t="n">
        <v>473</v>
      </c>
      <c r="AM43" s="30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Monster</t>
        </is>
      </c>
      <c r="B44" s="15" t="inlineStr">
        <is>
          <t>Monster Energy Ultra Zero (White) | Ultra Vice Guava | 12-pack 473mL</t>
        </is>
      </c>
      <c r="C44" s="15" t="inlineStr">
        <is>
          <t>4) Caffeine &amp; energy beverage</t>
        </is>
      </c>
      <c r="D44" s="15" t="inlineStr">
        <is>
          <t>473 mL can</t>
        </is>
      </c>
      <c r="E44" s="29" t="n">
        <v>12</v>
      </c>
      <c r="F44" s="30" t="n"/>
      <c r="G44" s="31">
        <f>IF(AND(ISNUMBER($F44),ISNUMBER($E44),$E44&lt;&gt;0),$F44/$E44,"")</f>
        <v/>
      </c>
      <c r="H44" s="31">
        <f>IF(AND(ISNUMBER($F44),ISNUMBER($AL44),ISNUMBER($E44),($AL44*$E44)&lt;&gt;0),$F44/($AL44*$E44)*100,"")</f>
        <v/>
      </c>
      <c r="I44" s="32" t="n"/>
      <c r="J44" s="33" t="n"/>
      <c r="K44" s="31">
        <f>IF(AND(ISNUMBER($F44),ISNUMBER($J44)),$F44*(1-$J44),"")</f>
        <v/>
      </c>
      <c r="L44" s="32" t="n"/>
      <c r="M44" s="32" t="n"/>
      <c r="N44" s="31">
        <f>IF(ISNUMBER($F44),($F44-IF(ISNUMBER($AM44),$AM44,0))*(1-IF(ISNUMBER($J44),$J44,0)),"")</f>
        <v/>
      </c>
      <c r="O44" s="15" t="inlineStr">
        <is>
          <t>Ultra Vice Guava</t>
        </is>
      </c>
      <c r="P44" s="29" t="n">
        <v>150</v>
      </c>
      <c r="Q44" s="29" t="n">
        <v>370</v>
      </c>
      <c r="R44" s="15" t="inlineStr">
        <is>
          <t>Not listed</t>
        </is>
      </c>
      <c r="S44" s="29" t="n">
        <v>0</v>
      </c>
      <c r="T44" s="29" t="n">
        <v>10</v>
      </c>
      <c r="U44" s="15" t="inlineStr">
        <is>
          <t>Erythritol + sucralose</t>
        </is>
      </c>
      <c r="V44" s="15" t="inlineStr">
        <is>
          <t>Zero sugar, light taste, full energy</t>
        </is>
      </c>
      <c r="W44" s="32" t="n"/>
      <c r="X44" s="32" t="n"/>
      <c r="Y44" s="32" t="n"/>
      <c r="Z44" s="32" t="n"/>
      <c r="AA44" s="15" t="inlineStr">
        <is>
          <t>Very High</t>
        </is>
      </c>
      <c r="AB44" s="15" t="inlineStr">
        <is>
          <t>Best-selling zero-sugar energy line</t>
        </is>
      </c>
      <c r="AC44" s="15" t="inlineStr">
        <is>
          <t>Full Monster energy, zero sugar, lighter taste</t>
        </is>
      </c>
      <c r="AD44" s="15" t="inlineStr">
        <is>
          <t>No sugar plus a lighter flavour than the green can.</t>
        </is>
      </c>
      <c r="AE44" s="32" t="n"/>
      <c r="AF44" s="34">
        <f>IF(AND(ISNUMBER($P44),ISNUMBER($AL44),$AL44&lt;&gt;0),ROUND($P44/$AL44*100,1),"")</f>
        <v/>
      </c>
      <c r="AG44" s="35">
        <f>IF(AND(ISNUMBER($S44),ISNUMBER($AL44),$AL44&lt;&gt;0),ROUND($S44/$AL44*100,2),"")</f>
        <v/>
      </c>
      <c r="AH44" s="34">
        <f>IF(AND(ISNUMBER($Q44),ISNUMBER($AL44),$AL44&lt;&gt;0),ROUND($Q44/$AL44*100,1),"")</f>
        <v/>
      </c>
      <c r="AI44" s="29">
        <f>IF(ISNUMBER($S44),IF($S44&lt;=1,"Yes","No"),"n/a")</f>
        <v/>
      </c>
      <c r="AJ44" s="29">
        <f>IF(ISNUMBER($S44),ROUND(MAX(0,MIN(100,100-$S44*2.5-IF(ISNUMBER($T44),$T44,0)*0.12+IF($S44&lt;=1,12,0))),0),"")</f>
        <v/>
      </c>
      <c r="AK44" s="29">
        <f>IF(ISNUMBER($Q44),IF($Q44&gt;=100,20,IF($Q44&gt;=30,10,0)),0)+IF(ISNUMBER($R44),IF($R44&gt;=100,20,0),0)+IF(ISNUMBER($P44),IF($P44&gt;=150,20,IF($P44&gt;=50,12,5)),0)+IF(ISNUMBER($S44),IF($S44&lt;=1,15,0),0)</f>
        <v/>
      </c>
      <c r="AL44" s="29" t="n">
        <v>473</v>
      </c>
      <c r="AM44" s="30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Monster</t>
        </is>
      </c>
      <c r="B45" s="15" t="inlineStr">
        <is>
          <t>Monster Energy Ultra Zero (White) | Ultra Vice Guava | 18-pack 473mL</t>
        </is>
      </c>
      <c r="C45" s="15" t="inlineStr">
        <is>
          <t>4) Caffeine &amp; energy beverage</t>
        </is>
      </c>
      <c r="D45" s="15" t="inlineStr">
        <is>
          <t>473 mL can</t>
        </is>
      </c>
      <c r="E45" s="29" t="n">
        <v>18</v>
      </c>
      <c r="F45" s="30" t="n"/>
      <c r="G45" s="31">
        <f>IF(AND(ISNUMBER($F45),ISNUMBER($E45),$E45&lt;&gt;0),$F45/$E45,"")</f>
        <v/>
      </c>
      <c r="H45" s="31">
        <f>IF(AND(ISNUMBER($F45),ISNUMBER($AL45),ISNUMBER($E45),($AL45*$E45)&lt;&gt;0),$F45/($AL45*$E45)*100,"")</f>
        <v/>
      </c>
      <c r="I45" s="32" t="n"/>
      <c r="J45" s="33" t="n"/>
      <c r="K45" s="31">
        <f>IF(AND(ISNUMBER($F45),ISNUMBER($J45)),$F45*(1-$J45),"")</f>
        <v/>
      </c>
      <c r="L45" s="32" t="n"/>
      <c r="M45" s="32" t="n"/>
      <c r="N45" s="31">
        <f>IF(ISNUMBER($F45),($F45-IF(ISNUMBER($AM45),$AM45,0))*(1-IF(ISNUMBER($J45),$J45,0)),"")</f>
        <v/>
      </c>
      <c r="O45" s="15" t="inlineStr">
        <is>
          <t>Ultra Vice Guava</t>
        </is>
      </c>
      <c r="P45" s="29" t="n">
        <v>150</v>
      </c>
      <c r="Q45" s="29" t="n">
        <v>370</v>
      </c>
      <c r="R45" s="15" t="inlineStr">
        <is>
          <t>Not listed</t>
        </is>
      </c>
      <c r="S45" s="29" t="n">
        <v>0</v>
      </c>
      <c r="T45" s="29" t="n">
        <v>10</v>
      </c>
      <c r="U45" s="15" t="inlineStr">
        <is>
          <t>Erythritol + sucralose</t>
        </is>
      </c>
      <c r="V45" s="15" t="inlineStr">
        <is>
          <t>Zero sugar, light taste, full energy</t>
        </is>
      </c>
      <c r="W45" s="32" t="n"/>
      <c r="X45" s="32" t="n"/>
      <c r="Y45" s="32" t="n"/>
      <c r="Z45" s="32" t="n"/>
      <c r="AA45" s="15" t="inlineStr">
        <is>
          <t>Very High</t>
        </is>
      </c>
      <c r="AB45" s="15" t="inlineStr">
        <is>
          <t>Best-selling zero-sugar energy line</t>
        </is>
      </c>
      <c r="AC45" s="15" t="inlineStr">
        <is>
          <t>Full Monster energy, zero sugar, lighter taste</t>
        </is>
      </c>
      <c r="AD45" s="15" t="inlineStr">
        <is>
          <t>No sugar plus a lighter flavour than the green can.</t>
        </is>
      </c>
      <c r="AE45" s="32" t="n"/>
      <c r="AF45" s="34">
        <f>IF(AND(ISNUMBER($P45),ISNUMBER($AL45),$AL45&lt;&gt;0),ROUND($P45/$AL45*100,1),"")</f>
        <v/>
      </c>
      <c r="AG45" s="35">
        <f>IF(AND(ISNUMBER($S45),ISNUMBER($AL45),$AL45&lt;&gt;0),ROUND($S45/$AL45*100,2),"")</f>
        <v/>
      </c>
      <c r="AH45" s="34">
        <f>IF(AND(ISNUMBER($Q45),ISNUMBER($AL45),$AL45&lt;&gt;0),ROUND($Q45/$AL45*100,1),"")</f>
        <v/>
      </c>
      <c r="AI45" s="29">
        <f>IF(ISNUMBER($S45),IF($S45&lt;=1,"Yes","No"),"n/a")</f>
        <v/>
      </c>
      <c r="AJ45" s="29">
        <f>IF(ISNUMBER($S45),ROUND(MAX(0,MIN(100,100-$S45*2.5-IF(ISNUMBER($T45),$T45,0)*0.12+IF($S45&lt;=1,12,0))),0),"")</f>
        <v/>
      </c>
      <c r="AK45" s="29">
        <f>IF(ISNUMBER($Q45),IF($Q45&gt;=100,20,IF($Q45&gt;=30,10,0)),0)+IF(ISNUMBER($R45),IF($R45&gt;=100,20,0),0)+IF(ISNUMBER($P45),IF($P45&gt;=150,20,IF($P45&gt;=50,12,5)),0)+IF(ISNUMBER($S45),IF($S45&lt;=1,15,0),0)</f>
        <v/>
      </c>
      <c r="AL45" s="29" t="n">
        <v>473</v>
      </c>
      <c r="AM45" s="30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Monster</t>
        </is>
      </c>
      <c r="B46" s="15" t="inlineStr">
        <is>
          <t>Monster Energy Ultra Zero (White) | Ultra Vice Guava | 24-pack 473mL</t>
        </is>
      </c>
      <c r="C46" s="15" t="inlineStr">
        <is>
          <t>4) Caffeine &amp; energy beverage</t>
        </is>
      </c>
      <c r="D46" s="15" t="inlineStr">
        <is>
          <t>473 mL can</t>
        </is>
      </c>
      <c r="E46" s="29" t="n">
        <v>24</v>
      </c>
      <c r="F46" s="30" t="n"/>
      <c r="G46" s="31">
        <f>IF(AND(ISNUMBER($F46),ISNUMBER($E46),$E46&lt;&gt;0),$F46/$E46,"")</f>
        <v/>
      </c>
      <c r="H46" s="31">
        <f>IF(AND(ISNUMBER($F46),ISNUMBER($AL46),ISNUMBER($E46),($AL46*$E46)&lt;&gt;0),$F46/($AL46*$E46)*100,"")</f>
        <v/>
      </c>
      <c r="I46" s="32" t="n"/>
      <c r="J46" s="33" t="n"/>
      <c r="K46" s="31">
        <f>IF(AND(ISNUMBER($F46),ISNUMBER($J46)),$F46*(1-$J46),"")</f>
        <v/>
      </c>
      <c r="L46" s="32" t="n"/>
      <c r="M46" s="32" t="n"/>
      <c r="N46" s="31">
        <f>IF(ISNUMBER($F46),($F46-IF(ISNUMBER($AM46),$AM46,0))*(1-IF(ISNUMBER($J46),$J46,0)),"")</f>
        <v/>
      </c>
      <c r="O46" s="15" t="inlineStr">
        <is>
          <t>Ultra Vice Guava</t>
        </is>
      </c>
      <c r="P46" s="29" t="n">
        <v>150</v>
      </c>
      <c r="Q46" s="29" t="n">
        <v>370</v>
      </c>
      <c r="R46" s="15" t="inlineStr">
        <is>
          <t>Not listed</t>
        </is>
      </c>
      <c r="S46" s="29" t="n">
        <v>0</v>
      </c>
      <c r="T46" s="29" t="n">
        <v>10</v>
      </c>
      <c r="U46" s="15" t="inlineStr">
        <is>
          <t>Erythritol + sucralose</t>
        </is>
      </c>
      <c r="V46" s="15" t="inlineStr">
        <is>
          <t>Zero sugar, light taste, full energy</t>
        </is>
      </c>
      <c r="W46" s="32" t="n"/>
      <c r="X46" s="32" t="n"/>
      <c r="Y46" s="32" t="n"/>
      <c r="Z46" s="32" t="n"/>
      <c r="AA46" s="15" t="inlineStr">
        <is>
          <t>Very High</t>
        </is>
      </c>
      <c r="AB46" s="15" t="inlineStr">
        <is>
          <t>Best-selling zero-sugar energy line</t>
        </is>
      </c>
      <c r="AC46" s="15" t="inlineStr">
        <is>
          <t>Full Monster energy, zero sugar, lighter taste</t>
        </is>
      </c>
      <c r="AD46" s="15" t="inlineStr">
        <is>
          <t>No sugar plus a lighter flavour than the green can.</t>
        </is>
      </c>
      <c r="AE46" s="32" t="n"/>
      <c r="AF46" s="34">
        <f>IF(AND(ISNUMBER($P46),ISNUMBER($AL46),$AL46&lt;&gt;0),ROUND($P46/$AL46*100,1),"")</f>
        <v/>
      </c>
      <c r="AG46" s="35">
        <f>IF(AND(ISNUMBER($S46),ISNUMBER($AL46),$AL46&lt;&gt;0),ROUND($S46/$AL46*100,2),"")</f>
        <v/>
      </c>
      <c r="AH46" s="34">
        <f>IF(AND(ISNUMBER($Q46),ISNUMBER($AL46),$AL46&lt;&gt;0),ROUND($Q46/$AL46*100,1),"")</f>
        <v/>
      </c>
      <c r="AI46" s="29">
        <f>IF(ISNUMBER($S46),IF($S46&lt;=1,"Yes","No"),"n/a")</f>
        <v/>
      </c>
      <c r="AJ46" s="29">
        <f>IF(ISNUMBER($S46),ROUND(MAX(0,MIN(100,100-$S46*2.5-IF(ISNUMBER($T46),$T46,0)*0.12+IF($S46&lt;=1,12,0))),0),"")</f>
        <v/>
      </c>
      <c r="AK46" s="29">
        <f>IF(ISNUMBER($Q46),IF($Q46&gt;=100,20,IF($Q46&gt;=30,10,0)),0)+IF(ISNUMBER($R46),IF($R46&gt;=100,20,0),0)+IF(ISNUMBER($P46),IF($P46&gt;=150,20,IF($P46&gt;=50,12,5)),0)+IF(ISNUMBER($S46),IF($S46&lt;=1,15,0),0)</f>
        <v/>
      </c>
      <c r="AL46" s="29" t="n">
        <v>473</v>
      </c>
      <c r="AM46" s="30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Monster</t>
        </is>
      </c>
      <c r="B47" s="15" t="inlineStr">
        <is>
          <t>Monster Energy Ultra Zero (White) | Ultra Peachy Keen | single 473mL</t>
        </is>
      </c>
      <c r="C47" s="15" t="inlineStr">
        <is>
          <t>4) Caffeine &amp; energy beverage</t>
        </is>
      </c>
      <c r="D47" s="15" t="inlineStr">
        <is>
          <t>473 mL can</t>
        </is>
      </c>
      <c r="E47" s="29" t="n">
        <v>1</v>
      </c>
      <c r="F47" s="30" t="n"/>
      <c r="G47" s="31">
        <f>IF(AND(ISNUMBER($F47),ISNUMBER($E47),$E47&lt;&gt;0),$F47/$E47,"")</f>
        <v/>
      </c>
      <c r="H47" s="31">
        <f>IF(AND(ISNUMBER($F47),ISNUMBER($AL47),ISNUMBER($E47),($AL47*$E47)&lt;&gt;0),$F47/($AL47*$E47)*100,"")</f>
        <v/>
      </c>
      <c r="I47" s="32" t="n"/>
      <c r="J47" s="33" t="n"/>
      <c r="K47" s="31">
        <f>IF(AND(ISNUMBER($F47),ISNUMBER($J47)),$F47*(1-$J47),"")</f>
        <v/>
      </c>
      <c r="L47" s="32" t="n"/>
      <c r="M47" s="32" t="n"/>
      <c r="N47" s="31">
        <f>IF(ISNUMBER($F47),($F47-IF(ISNUMBER($AM47),$AM47,0))*(1-IF(ISNUMBER($J47),$J47,0)),"")</f>
        <v/>
      </c>
      <c r="O47" s="15" t="inlineStr">
        <is>
          <t>Ultra Peachy Keen</t>
        </is>
      </c>
      <c r="P47" s="29" t="n">
        <v>150</v>
      </c>
      <c r="Q47" s="29" t="n">
        <v>370</v>
      </c>
      <c r="R47" s="15" t="inlineStr">
        <is>
          <t>Not listed</t>
        </is>
      </c>
      <c r="S47" s="29" t="n">
        <v>0</v>
      </c>
      <c r="T47" s="29" t="n">
        <v>10</v>
      </c>
      <c r="U47" s="15" t="inlineStr">
        <is>
          <t>Erythritol + sucralose</t>
        </is>
      </c>
      <c r="V47" s="15" t="inlineStr">
        <is>
          <t>Zero sugar, light taste, full energy</t>
        </is>
      </c>
      <c r="W47" s="32" t="n"/>
      <c r="X47" s="32" t="n"/>
      <c r="Y47" s="32" t="n"/>
      <c r="Z47" s="32" t="n"/>
      <c r="AA47" s="15" t="inlineStr">
        <is>
          <t>Very High</t>
        </is>
      </c>
      <c r="AB47" s="15" t="inlineStr">
        <is>
          <t>Best-selling zero-sugar energy line</t>
        </is>
      </c>
      <c r="AC47" s="15" t="inlineStr">
        <is>
          <t>Full Monster energy, zero sugar, lighter taste</t>
        </is>
      </c>
      <c r="AD47" s="15" t="inlineStr">
        <is>
          <t>No sugar plus a lighter flavour than the green can.</t>
        </is>
      </c>
      <c r="AE47" s="32" t="n"/>
      <c r="AF47" s="34">
        <f>IF(AND(ISNUMBER($P47),ISNUMBER($AL47),$AL47&lt;&gt;0),ROUND($P47/$AL47*100,1),"")</f>
        <v/>
      </c>
      <c r="AG47" s="35">
        <f>IF(AND(ISNUMBER($S47),ISNUMBER($AL47),$AL47&lt;&gt;0),ROUND($S47/$AL47*100,2),"")</f>
        <v/>
      </c>
      <c r="AH47" s="34">
        <f>IF(AND(ISNUMBER($Q47),ISNUMBER($AL47),$AL47&lt;&gt;0),ROUND($Q47/$AL47*100,1),"")</f>
        <v/>
      </c>
      <c r="AI47" s="29">
        <f>IF(ISNUMBER($S47),IF($S47&lt;=1,"Yes","No"),"n/a")</f>
        <v/>
      </c>
      <c r="AJ47" s="29">
        <f>IF(ISNUMBER($S47),ROUND(MAX(0,MIN(100,100-$S47*2.5-IF(ISNUMBER($T47),$T47,0)*0.12+IF($S47&lt;=1,12,0))),0),"")</f>
        <v/>
      </c>
      <c r="AK47" s="29">
        <f>IF(ISNUMBER($Q47),IF($Q47&gt;=100,20,IF($Q47&gt;=30,10,0)),0)+IF(ISNUMBER($R47),IF($R47&gt;=100,20,0),0)+IF(ISNUMBER($P47),IF($P47&gt;=150,20,IF($P47&gt;=50,12,5)),0)+IF(ISNUMBER($S47),IF($S47&lt;=1,15,0),0)</f>
        <v/>
      </c>
      <c r="AL47" s="29" t="n">
        <v>473</v>
      </c>
      <c r="AM47" s="30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Monster</t>
        </is>
      </c>
      <c r="B48" s="15" t="inlineStr">
        <is>
          <t>Monster Energy Ultra Zero (White) | Ultra Peachy Keen | 8-pack 473mL</t>
        </is>
      </c>
      <c r="C48" s="15" t="inlineStr">
        <is>
          <t>4) Caffeine &amp; energy beverage</t>
        </is>
      </c>
      <c r="D48" s="15" t="inlineStr">
        <is>
          <t>473 mL can</t>
        </is>
      </c>
      <c r="E48" s="29" t="n">
        <v>8</v>
      </c>
      <c r="F48" s="30" t="n"/>
      <c r="G48" s="31">
        <f>IF(AND(ISNUMBER($F48),ISNUMBER($E48),$E48&lt;&gt;0),$F48/$E48,"")</f>
        <v/>
      </c>
      <c r="H48" s="31">
        <f>IF(AND(ISNUMBER($F48),ISNUMBER($AL48),ISNUMBER($E48),($AL48*$E48)&lt;&gt;0),$F48/($AL48*$E48)*100,"")</f>
        <v/>
      </c>
      <c r="I48" s="32" t="n"/>
      <c r="J48" s="33" t="n"/>
      <c r="K48" s="31">
        <f>IF(AND(ISNUMBER($F48),ISNUMBER($J48)),$F48*(1-$J48),"")</f>
        <v/>
      </c>
      <c r="L48" s="32" t="n"/>
      <c r="M48" s="32" t="n"/>
      <c r="N48" s="31">
        <f>IF(ISNUMBER($F48),($F48-IF(ISNUMBER($AM48),$AM48,0))*(1-IF(ISNUMBER($J48),$J48,0)),"")</f>
        <v/>
      </c>
      <c r="O48" s="15" t="inlineStr">
        <is>
          <t>Ultra Peachy Keen</t>
        </is>
      </c>
      <c r="P48" s="29" t="n">
        <v>150</v>
      </c>
      <c r="Q48" s="29" t="n">
        <v>370</v>
      </c>
      <c r="R48" s="15" t="inlineStr">
        <is>
          <t>Not listed</t>
        </is>
      </c>
      <c r="S48" s="29" t="n">
        <v>0</v>
      </c>
      <c r="T48" s="29" t="n">
        <v>10</v>
      </c>
      <c r="U48" s="15" t="inlineStr">
        <is>
          <t>Erythritol + sucralose</t>
        </is>
      </c>
      <c r="V48" s="15" t="inlineStr">
        <is>
          <t>Zero sugar, light taste, full energy</t>
        </is>
      </c>
      <c r="W48" s="32" t="n"/>
      <c r="X48" s="32" t="n"/>
      <c r="Y48" s="32" t="n"/>
      <c r="Z48" s="32" t="n"/>
      <c r="AA48" s="15" t="inlineStr">
        <is>
          <t>Very High</t>
        </is>
      </c>
      <c r="AB48" s="15" t="inlineStr">
        <is>
          <t>Best-selling zero-sugar energy line</t>
        </is>
      </c>
      <c r="AC48" s="15" t="inlineStr">
        <is>
          <t>Full Monster energy, zero sugar, lighter taste</t>
        </is>
      </c>
      <c r="AD48" s="15" t="inlineStr">
        <is>
          <t>No sugar plus a lighter flavour than the green can.</t>
        </is>
      </c>
      <c r="AE48" s="32" t="n"/>
      <c r="AF48" s="34">
        <f>IF(AND(ISNUMBER($P48),ISNUMBER($AL48),$AL48&lt;&gt;0),ROUND($P48/$AL48*100,1),"")</f>
        <v/>
      </c>
      <c r="AG48" s="35">
        <f>IF(AND(ISNUMBER($S48),ISNUMBER($AL48),$AL48&lt;&gt;0),ROUND($S48/$AL48*100,2),"")</f>
        <v/>
      </c>
      <c r="AH48" s="34">
        <f>IF(AND(ISNUMBER($Q48),ISNUMBER($AL48),$AL48&lt;&gt;0),ROUND($Q48/$AL48*100,1),"")</f>
        <v/>
      </c>
      <c r="AI48" s="29">
        <f>IF(ISNUMBER($S48),IF($S48&lt;=1,"Yes","No"),"n/a")</f>
        <v/>
      </c>
      <c r="AJ48" s="29">
        <f>IF(ISNUMBER($S48),ROUND(MAX(0,MIN(100,100-$S48*2.5-IF(ISNUMBER($T48),$T48,0)*0.12+IF($S48&lt;=1,12,0))),0),"")</f>
        <v/>
      </c>
      <c r="AK48" s="29">
        <f>IF(ISNUMBER($Q48),IF($Q48&gt;=100,20,IF($Q48&gt;=30,10,0)),0)+IF(ISNUMBER($R48),IF($R48&gt;=100,20,0),0)+IF(ISNUMBER($P48),IF($P48&gt;=150,20,IF($P48&gt;=50,12,5)),0)+IF(ISNUMBER($S48),IF($S48&lt;=1,15,0),0)</f>
        <v/>
      </c>
      <c r="AL48" s="29" t="n">
        <v>473</v>
      </c>
      <c r="AM48" s="30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Monster</t>
        </is>
      </c>
      <c r="B49" s="15" t="inlineStr">
        <is>
          <t>Monster Energy Ultra Zero (White) | Ultra Peachy Keen | 12-pack 473mL</t>
        </is>
      </c>
      <c r="C49" s="15" t="inlineStr">
        <is>
          <t>4) Caffeine &amp; energy beverage</t>
        </is>
      </c>
      <c r="D49" s="15" t="inlineStr">
        <is>
          <t>473 mL can</t>
        </is>
      </c>
      <c r="E49" s="29" t="n">
        <v>12</v>
      </c>
      <c r="F49" s="30" t="n"/>
      <c r="G49" s="31">
        <f>IF(AND(ISNUMBER($F49),ISNUMBER($E49),$E49&lt;&gt;0),$F49/$E49,"")</f>
        <v/>
      </c>
      <c r="H49" s="31">
        <f>IF(AND(ISNUMBER($F49),ISNUMBER($AL49),ISNUMBER($E49),($AL49*$E49)&lt;&gt;0),$F49/($AL49*$E49)*100,"")</f>
        <v/>
      </c>
      <c r="I49" s="32" t="n"/>
      <c r="J49" s="33" t="n"/>
      <c r="K49" s="31">
        <f>IF(AND(ISNUMBER($F49),ISNUMBER($J49)),$F49*(1-$J49),"")</f>
        <v/>
      </c>
      <c r="L49" s="32" t="n"/>
      <c r="M49" s="32" t="n"/>
      <c r="N49" s="31">
        <f>IF(ISNUMBER($F49),($F49-IF(ISNUMBER($AM49),$AM49,0))*(1-IF(ISNUMBER($J49),$J49,0)),"")</f>
        <v/>
      </c>
      <c r="O49" s="15" t="inlineStr">
        <is>
          <t>Ultra Peachy Keen</t>
        </is>
      </c>
      <c r="P49" s="29" t="n">
        <v>150</v>
      </c>
      <c r="Q49" s="29" t="n">
        <v>370</v>
      </c>
      <c r="R49" s="15" t="inlineStr">
        <is>
          <t>Not listed</t>
        </is>
      </c>
      <c r="S49" s="29" t="n">
        <v>0</v>
      </c>
      <c r="T49" s="29" t="n">
        <v>10</v>
      </c>
      <c r="U49" s="15" t="inlineStr">
        <is>
          <t>Erythritol + sucralose</t>
        </is>
      </c>
      <c r="V49" s="15" t="inlineStr">
        <is>
          <t>Zero sugar, light taste, full energy</t>
        </is>
      </c>
      <c r="W49" s="32" t="n"/>
      <c r="X49" s="32" t="n"/>
      <c r="Y49" s="32" t="n"/>
      <c r="Z49" s="32" t="n"/>
      <c r="AA49" s="15" t="inlineStr">
        <is>
          <t>Very High</t>
        </is>
      </c>
      <c r="AB49" s="15" t="inlineStr">
        <is>
          <t>Best-selling zero-sugar energy line</t>
        </is>
      </c>
      <c r="AC49" s="15" t="inlineStr">
        <is>
          <t>Full Monster energy, zero sugar, lighter taste</t>
        </is>
      </c>
      <c r="AD49" s="15" t="inlineStr">
        <is>
          <t>No sugar plus a lighter flavour than the green can.</t>
        </is>
      </c>
      <c r="AE49" s="32" t="n"/>
      <c r="AF49" s="34">
        <f>IF(AND(ISNUMBER($P49),ISNUMBER($AL49),$AL49&lt;&gt;0),ROUND($P49/$AL49*100,1),"")</f>
        <v/>
      </c>
      <c r="AG49" s="35">
        <f>IF(AND(ISNUMBER($S49),ISNUMBER($AL49),$AL49&lt;&gt;0),ROUND($S49/$AL49*100,2),"")</f>
        <v/>
      </c>
      <c r="AH49" s="34">
        <f>IF(AND(ISNUMBER($Q49),ISNUMBER($AL49),$AL49&lt;&gt;0),ROUND($Q49/$AL49*100,1),"")</f>
        <v/>
      </c>
      <c r="AI49" s="29">
        <f>IF(ISNUMBER($S49),IF($S49&lt;=1,"Yes","No"),"n/a")</f>
        <v/>
      </c>
      <c r="AJ49" s="29">
        <f>IF(ISNUMBER($S49),ROUND(MAX(0,MIN(100,100-$S49*2.5-IF(ISNUMBER($T49),$T49,0)*0.12+IF($S49&lt;=1,12,0))),0),"")</f>
        <v/>
      </c>
      <c r="AK49" s="29">
        <f>IF(ISNUMBER($Q49),IF($Q49&gt;=100,20,IF($Q49&gt;=30,10,0)),0)+IF(ISNUMBER($R49),IF($R49&gt;=100,20,0),0)+IF(ISNUMBER($P49),IF($P49&gt;=150,20,IF($P49&gt;=50,12,5)),0)+IF(ISNUMBER($S49),IF($S49&lt;=1,15,0),0)</f>
        <v/>
      </c>
      <c r="AL49" s="29" t="n">
        <v>473</v>
      </c>
      <c r="AM49" s="30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Monster</t>
        </is>
      </c>
      <c r="B50" s="15" t="inlineStr">
        <is>
          <t>Monster Energy Ultra Zero (White) | Ultra Peachy Keen | 18-pack 473mL</t>
        </is>
      </c>
      <c r="C50" s="15" t="inlineStr">
        <is>
          <t>4) Caffeine &amp; energy beverage</t>
        </is>
      </c>
      <c r="D50" s="15" t="inlineStr">
        <is>
          <t>473 mL can</t>
        </is>
      </c>
      <c r="E50" s="29" t="n">
        <v>18</v>
      </c>
      <c r="F50" s="30" t="n"/>
      <c r="G50" s="31">
        <f>IF(AND(ISNUMBER($F50),ISNUMBER($E50),$E50&lt;&gt;0),$F50/$E50,"")</f>
        <v/>
      </c>
      <c r="H50" s="31">
        <f>IF(AND(ISNUMBER($F50),ISNUMBER($AL50),ISNUMBER($E50),($AL50*$E50)&lt;&gt;0),$F50/($AL50*$E50)*100,"")</f>
        <v/>
      </c>
      <c r="I50" s="32" t="n"/>
      <c r="J50" s="33" t="n"/>
      <c r="K50" s="31">
        <f>IF(AND(ISNUMBER($F50),ISNUMBER($J50)),$F50*(1-$J50),"")</f>
        <v/>
      </c>
      <c r="L50" s="32" t="n"/>
      <c r="M50" s="32" t="n"/>
      <c r="N50" s="31">
        <f>IF(ISNUMBER($F50),($F50-IF(ISNUMBER($AM50),$AM50,0))*(1-IF(ISNUMBER($J50),$J50,0)),"")</f>
        <v/>
      </c>
      <c r="O50" s="15" t="inlineStr">
        <is>
          <t>Ultra Peachy Keen</t>
        </is>
      </c>
      <c r="P50" s="29" t="n">
        <v>150</v>
      </c>
      <c r="Q50" s="29" t="n">
        <v>370</v>
      </c>
      <c r="R50" s="15" t="inlineStr">
        <is>
          <t>Not listed</t>
        </is>
      </c>
      <c r="S50" s="29" t="n">
        <v>0</v>
      </c>
      <c r="T50" s="29" t="n">
        <v>10</v>
      </c>
      <c r="U50" s="15" t="inlineStr">
        <is>
          <t>Erythritol + sucralose</t>
        </is>
      </c>
      <c r="V50" s="15" t="inlineStr">
        <is>
          <t>Zero sugar, light taste, full energy</t>
        </is>
      </c>
      <c r="W50" s="32" t="n"/>
      <c r="X50" s="32" t="n"/>
      <c r="Y50" s="32" t="n"/>
      <c r="Z50" s="32" t="n"/>
      <c r="AA50" s="15" t="inlineStr">
        <is>
          <t>Very High</t>
        </is>
      </c>
      <c r="AB50" s="15" t="inlineStr">
        <is>
          <t>Best-selling zero-sugar energy line</t>
        </is>
      </c>
      <c r="AC50" s="15" t="inlineStr">
        <is>
          <t>Full Monster energy, zero sugar, lighter taste</t>
        </is>
      </c>
      <c r="AD50" s="15" t="inlineStr">
        <is>
          <t>No sugar plus a lighter flavour than the green can.</t>
        </is>
      </c>
      <c r="AE50" s="32" t="n"/>
      <c r="AF50" s="34">
        <f>IF(AND(ISNUMBER($P50),ISNUMBER($AL50),$AL50&lt;&gt;0),ROUND($P50/$AL50*100,1),"")</f>
        <v/>
      </c>
      <c r="AG50" s="35">
        <f>IF(AND(ISNUMBER($S50),ISNUMBER($AL50),$AL50&lt;&gt;0),ROUND($S50/$AL50*100,2),"")</f>
        <v/>
      </c>
      <c r="AH50" s="34">
        <f>IF(AND(ISNUMBER($Q50),ISNUMBER($AL50),$AL50&lt;&gt;0),ROUND($Q50/$AL50*100,1),"")</f>
        <v/>
      </c>
      <c r="AI50" s="29">
        <f>IF(ISNUMBER($S50),IF($S50&lt;=1,"Yes","No"),"n/a")</f>
        <v/>
      </c>
      <c r="AJ50" s="29">
        <f>IF(ISNUMBER($S50),ROUND(MAX(0,MIN(100,100-$S50*2.5-IF(ISNUMBER($T50),$T50,0)*0.12+IF($S50&lt;=1,12,0))),0),"")</f>
        <v/>
      </c>
      <c r="AK50" s="29">
        <f>IF(ISNUMBER($Q50),IF($Q50&gt;=100,20,IF($Q50&gt;=30,10,0)),0)+IF(ISNUMBER($R50),IF($R50&gt;=100,20,0),0)+IF(ISNUMBER($P50),IF($P50&gt;=150,20,IF($P50&gt;=50,12,5)),0)+IF(ISNUMBER($S50),IF($S50&lt;=1,15,0),0)</f>
        <v/>
      </c>
      <c r="AL50" s="29" t="n">
        <v>473</v>
      </c>
      <c r="AM50" s="30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Monster</t>
        </is>
      </c>
      <c r="B51" s="15" t="inlineStr">
        <is>
          <t>Monster Energy Ultra Zero (White) | Ultra Peachy Keen | 24-pack 473mL</t>
        </is>
      </c>
      <c r="C51" s="15" t="inlineStr">
        <is>
          <t>4) Caffeine &amp; energy beverage</t>
        </is>
      </c>
      <c r="D51" s="15" t="inlineStr">
        <is>
          <t>473 mL can</t>
        </is>
      </c>
      <c r="E51" s="29" t="n">
        <v>24</v>
      </c>
      <c r="F51" s="30" t="n"/>
      <c r="G51" s="31">
        <f>IF(AND(ISNUMBER($F51),ISNUMBER($E51),$E51&lt;&gt;0),$F51/$E51,"")</f>
        <v/>
      </c>
      <c r="H51" s="31">
        <f>IF(AND(ISNUMBER($F51),ISNUMBER($AL51),ISNUMBER($E51),($AL51*$E51)&lt;&gt;0),$F51/($AL51*$E51)*100,"")</f>
        <v/>
      </c>
      <c r="I51" s="32" t="n"/>
      <c r="J51" s="33" t="n"/>
      <c r="K51" s="31">
        <f>IF(AND(ISNUMBER($F51),ISNUMBER($J51)),$F51*(1-$J51),"")</f>
        <v/>
      </c>
      <c r="L51" s="32" t="n"/>
      <c r="M51" s="32" t="n"/>
      <c r="N51" s="31">
        <f>IF(ISNUMBER($F51),($F51-IF(ISNUMBER($AM51),$AM51,0))*(1-IF(ISNUMBER($J51),$J51,0)),"")</f>
        <v/>
      </c>
      <c r="O51" s="15" t="inlineStr">
        <is>
          <t>Ultra Peachy Keen</t>
        </is>
      </c>
      <c r="P51" s="29" t="n">
        <v>150</v>
      </c>
      <c r="Q51" s="29" t="n">
        <v>370</v>
      </c>
      <c r="R51" s="15" t="inlineStr">
        <is>
          <t>Not listed</t>
        </is>
      </c>
      <c r="S51" s="29" t="n">
        <v>0</v>
      </c>
      <c r="T51" s="29" t="n">
        <v>10</v>
      </c>
      <c r="U51" s="15" t="inlineStr">
        <is>
          <t>Erythritol + sucralose</t>
        </is>
      </c>
      <c r="V51" s="15" t="inlineStr">
        <is>
          <t>Zero sugar, light taste, full energy</t>
        </is>
      </c>
      <c r="W51" s="32" t="n"/>
      <c r="X51" s="32" t="n"/>
      <c r="Y51" s="32" t="n"/>
      <c r="Z51" s="32" t="n"/>
      <c r="AA51" s="15" t="inlineStr">
        <is>
          <t>Very High</t>
        </is>
      </c>
      <c r="AB51" s="15" t="inlineStr">
        <is>
          <t>Best-selling zero-sugar energy line</t>
        </is>
      </c>
      <c r="AC51" s="15" t="inlineStr">
        <is>
          <t>Full Monster energy, zero sugar, lighter taste</t>
        </is>
      </c>
      <c r="AD51" s="15" t="inlineStr">
        <is>
          <t>No sugar plus a lighter flavour than the green can.</t>
        </is>
      </c>
      <c r="AE51" s="32" t="n"/>
      <c r="AF51" s="34">
        <f>IF(AND(ISNUMBER($P51),ISNUMBER($AL51),$AL51&lt;&gt;0),ROUND($P51/$AL51*100,1),"")</f>
        <v/>
      </c>
      <c r="AG51" s="35">
        <f>IF(AND(ISNUMBER($S51),ISNUMBER($AL51),$AL51&lt;&gt;0),ROUND($S51/$AL51*100,2),"")</f>
        <v/>
      </c>
      <c r="AH51" s="34">
        <f>IF(AND(ISNUMBER($Q51),ISNUMBER($AL51),$AL51&lt;&gt;0),ROUND($Q51/$AL51*100,1),"")</f>
        <v/>
      </c>
      <c r="AI51" s="29">
        <f>IF(ISNUMBER($S51),IF($S51&lt;=1,"Yes","No"),"n/a")</f>
        <v/>
      </c>
      <c r="AJ51" s="29">
        <f>IF(ISNUMBER($S51),ROUND(MAX(0,MIN(100,100-$S51*2.5-IF(ISNUMBER($T51),$T51,0)*0.12+IF($S51&lt;=1,12,0))),0),"")</f>
        <v/>
      </c>
      <c r="AK51" s="29">
        <f>IF(ISNUMBER($Q51),IF($Q51&gt;=100,20,IF($Q51&gt;=30,10,0)),0)+IF(ISNUMBER($R51),IF($R51&gt;=100,20,0),0)+IF(ISNUMBER($P51),IF($P51&gt;=150,20,IF($P51&gt;=50,12,5)),0)+IF(ISNUMBER($S51),IF($S51&lt;=1,15,0),0)</f>
        <v/>
      </c>
      <c r="AL51" s="29" t="n">
        <v>473</v>
      </c>
      <c r="AM51" s="30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Celsius</t>
        </is>
      </c>
      <c r="B52" s="15" t="inlineStr">
        <is>
          <t>Celsius Original Sparkling | Sparkling Orange | single 355mL</t>
        </is>
      </c>
      <c r="C52" s="15" t="inlineStr">
        <is>
          <t>4) Caffeine &amp; energy beverage</t>
        </is>
      </c>
      <c r="D52" s="15" t="inlineStr">
        <is>
          <t>355 mL can</t>
        </is>
      </c>
      <c r="E52" s="29" t="n">
        <v>1</v>
      </c>
      <c r="F52" s="30" t="n"/>
      <c r="G52" s="31">
        <f>IF(AND(ISNUMBER($F52),ISNUMBER($E52),$E52&lt;&gt;0),$F52/$E52,"")</f>
        <v/>
      </c>
      <c r="H52" s="31">
        <f>IF(AND(ISNUMBER($F52),ISNUMBER($AL52),ISNUMBER($E52),($AL52*$E52)&lt;&gt;0),$F52/($AL52*$E52)*100,"")</f>
        <v/>
      </c>
      <c r="I52" s="32" t="n"/>
      <c r="J52" s="33" t="n"/>
      <c r="K52" s="31">
        <f>IF(AND(ISNUMBER($F52),ISNUMBER($J52)),$F52*(1-$J52),"")</f>
        <v/>
      </c>
      <c r="L52" s="32" t="n"/>
      <c r="M52" s="32" t="n"/>
      <c r="N52" s="31">
        <f>IF(ISNUMBER($F52),($F52-IF(ISNUMBER($AM52),$AM52,0))*(1-IF(ISNUMBER($J52),$J52,0)),"")</f>
        <v/>
      </c>
      <c r="O52" s="15" t="inlineStr">
        <is>
          <t>Sparkling Orange</t>
        </is>
      </c>
      <c r="P52" s="29" t="n">
        <v>200</v>
      </c>
      <c r="Q52" s="29" t="n">
        <v>5</v>
      </c>
      <c r="R52" s="29" t="n">
        <v>50</v>
      </c>
      <c r="S52" s="29" t="n">
        <v>0</v>
      </c>
      <c r="T52" s="29" t="n">
        <v>10</v>
      </c>
      <c r="U52" s="15" t="inlineStr">
        <is>
          <t>Sucralose</t>
        </is>
      </c>
      <c r="V52" s="15" t="inlineStr">
        <is>
          <t>Accelerates metabolism, MetaPlus blend, zero sugar, vitamins</t>
        </is>
      </c>
      <c r="W52" s="32" t="n"/>
      <c r="X52" s="32" t="n"/>
      <c r="Y52" s="32" t="n"/>
      <c r="Z52" s="32" t="n"/>
      <c r="AA52" s="15" t="inlineStr">
        <is>
          <t>Very High</t>
        </is>
      </c>
      <c r="AB52" s="15" t="inlineStr">
        <is>
          <t>Fastest-growing energy brand; fitness crossover</t>
        </is>
      </c>
      <c r="AC52" s="15" t="inlineStr">
        <is>
          <t>Functional energy that claims to boost metabolism</t>
        </is>
      </c>
      <c r="AD52" s="15" t="inlineStr">
        <is>
          <t>No sugar plus a fitness/metabolism story, not just caffeine.</t>
        </is>
      </c>
      <c r="AE52" s="32" t="n"/>
      <c r="AF52" s="34">
        <f>IF(AND(ISNUMBER($P52),ISNUMBER($AL52),$AL52&lt;&gt;0),ROUND($P52/$AL52*100,1),"")</f>
        <v/>
      </c>
      <c r="AG52" s="35">
        <f>IF(AND(ISNUMBER($S52),ISNUMBER($AL52),$AL52&lt;&gt;0),ROUND($S52/$AL52*100,2),"")</f>
        <v/>
      </c>
      <c r="AH52" s="34">
        <f>IF(AND(ISNUMBER($Q52),ISNUMBER($AL52),$AL52&lt;&gt;0),ROUND($Q52/$AL52*100,1),"")</f>
        <v/>
      </c>
      <c r="AI52" s="29">
        <f>IF(ISNUMBER($S52),IF($S52&lt;=1,"Yes","No"),"n/a")</f>
        <v/>
      </c>
      <c r="AJ52" s="29">
        <f>IF(ISNUMBER($S52),ROUND(MAX(0,MIN(100,100-$S52*2.5-IF(ISNUMBER($T52),$T52,0)*0.12+IF($S52&lt;=1,12,0))),0),"")</f>
        <v/>
      </c>
      <c r="AK52" s="29">
        <f>IF(ISNUMBER($Q52),IF($Q52&gt;=100,20,IF($Q52&gt;=30,10,0)),0)+IF(ISNUMBER($R52),IF($R52&gt;=100,20,0),0)+IF(ISNUMBER($P52),IF($P52&gt;=150,20,IF($P52&gt;=50,12,5)),0)+IF(ISNUMBER($S52),IF($S52&lt;=1,15,0),0)</f>
        <v/>
      </c>
      <c r="AL52" s="29" t="n">
        <v>355</v>
      </c>
      <c r="AM52" s="30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Celsius</t>
        </is>
      </c>
      <c r="B53" s="15" t="inlineStr">
        <is>
          <t>Celsius Original Sparkling | Sparkling Orange | 8-pack 355mL</t>
        </is>
      </c>
      <c r="C53" s="15" t="inlineStr">
        <is>
          <t>4) Caffeine &amp; energy beverage</t>
        </is>
      </c>
      <c r="D53" s="15" t="inlineStr">
        <is>
          <t>355 mL can</t>
        </is>
      </c>
      <c r="E53" s="29" t="n">
        <v>8</v>
      </c>
      <c r="F53" s="30" t="n"/>
      <c r="G53" s="31">
        <f>IF(AND(ISNUMBER($F53),ISNUMBER($E53),$E53&lt;&gt;0),$F53/$E53,"")</f>
        <v/>
      </c>
      <c r="H53" s="31">
        <f>IF(AND(ISNUMBER($F53),ISNUMBER($AL53),ISNUMBER($E53),($AL53*$E53)&lt;&gt;0),$F53/($AL53*$E53)*100,"")</f>
        <v/>
      </c>
      <c r="I53" s="32" t="n"/>
      <c r="J53" s="33" t="n"/>
      <c r="K53" s="31">
        <f>IF(AND(ISNUMBER($F53),ISNUMBER($J53)),$F53*(1-$J53),"")</f>
        <v/>
      </c>
      <c r="L53" s="32" t="n"/>
      <c r="M53" s="32" t="n"/>
      <c r="N53" s="31">
        <f>IF(ISNUMBER($F53),($F53-IF(ISNUMBER($AM53),$AM53,0))*(1-IF(ISNUMBER($J53),$J53,0)),"")</f>
        <v/>
      </c>
      <c r="O53" s="15" t="inlineStr">
        <is>
          <t>Sparkling Orange</t>
        </is>
      </c>
      <c r="P53" s="29" t="n">
        <v>200</v>
      </c>
      <c r="Q53" s="29" t="n">
        <v>5</v>
      </c>
      <c r="R53" s="29" t="n">
        <v>50</v>
      </c>
      <c r="S53" s="29" t="n">
        <v>0</v>
      </c>
      <c r="T53" s="29" t="n">
        <v>10</v>
      </c>
      <c r="U53" s="15" t="inlineStr">
        <is>
          <t>Sucralose</t>
        </is>
      </c>
      <c r="V53" s="15" t="inlineStr">
        <is>
          <t>Accelerates metabolism, MetaPlus blend, zero sugar, vitamins</t>
        </is>
      </c>
      <c r="W53" s="32" t="n"/>
      <c r="X53" s="32" t="n"/>
      <c r="Y53" s="32" t="n"/>
      <c r="Z53" s="32" t="n"/>
      <c r="AA53" s="15" t="inlineStr">
        <is>
          <t>Very High</t>
        </is>
      </c>
      <c r="AB53" s="15" t="inlineStr">
        <is>
          <t>Fastest-growing energy brand; fitness crossover</t>
        </is>
      </c>
      <c r="AC53" s="15" t="inlineStr">
        <is>
          <t>Functional energy that claims to boost metabolism</t>
        </is>
      </c>
      <c r="AD53" s="15" t="inlineStr">
        <is>
          <t>No sugar plus a fitness/metabolism story, not just caffeine.</t>
        </is>
      </c>
      <c r="AE53" s="32" t="n"/>
      <c r="AF53" s="34">
        <f>IF(AND(ISNUMBER($P53),ISNUMBER($AL53),$AL53&lt;&gt;0),ROUND($P53/$AL53*100,1),"")</f>
        <v/>
      </c>
      <c r="AG53" s="35">
        <f>IF(AND(ISNUMBER($S53),ISNUMBER($AL53),$AL53&lt;&gt;0),ROUND($S53/$AL53*100,2),"")</f>
        <v/>
      </c>
      <c r="AH53" s="34">
        <f>IF(AND(ISNUMBER($Q53),ISNUMBER($AL53),$AL53&lt;&gt;0),ROUND($Q53/$AL53*100,1),"")</f>
        <v/>
      </c>
      <c r="AI53" s="29">
        <f>IF(ISNUMBER($S53),IF($S53&lt;=1,"Yes","No"),"n/a")</f>
        <v/>
      </c>
      <c r="AJ53" s="29">
        <f>IF(ISNUMBER($S53),ROUND(MAX(0,MIN(100,100-$S53*2.5-IF(ISNUMBER($T53),$T53,0)*0.12+IF($S53&lt;=1,12,0))),0),"")</f>
        <v/>
      </c>
      <c r="AK53" s="29">
        <f>IF(ISNUMBER($Q53),IF($Q53&gt;=100,20,IF($Q53&gt;=30,10,0)),0)+IF(ISNUMBER($R53),IF($R53&gt;=100,20,0),0)+IF(ISNUMBER($P53),IF($P53&gt;=150,20,IF($P53&gt;=50,12,5)),0)+IF(ISNUMBER($S53),IF($S53&lt;=1,15,0),0)</f>
        <v/>
      </c>
      <c r="AL53" s="29" t="n">
        <v>355</v>
      </c>
      <c r="AM53" s="30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Celsius</t>
        </is>
      </c>
      <c r="B54" s="15" t="inlineStr">
        <is>
          <t>Celsius Original Sparkling | Sparkling Orange | 12-pack 355mL</t>
        </is>
      </c>
      <c r="C54" s="15" t="inlineStr">
        <is>
          <t>4) Caffeine &amp; energy beverage</t>
        </is>
      </c>
      <c r="D54" s="15" t="inlineStr">
        <is>
          <t>355 mL can</t>
        </is>
      </c>
      <c r="E54" s="29" t="n">
        <v>12</v>
      </c>
      <c r="F54" s="30" t="n"/>
      <c r="G54" s="31">
        <f>IF(AND(ISNUMBER($F54),ISNUMBER($E54),$E54&lt;&gt;0),$F54/$E54,"")</f>
        <v/>
      </c>
      <c r="H54" s="31">
        <f>IF(AND(ISNUMBER($F54),ISNUMBER($AL54),ISNUMBER($E54),($AL54*$E54)&lt;&gt;0),$F54/($AL54*$E54)*100,"")</f>
        <v/>
      </c>
      <c r="I54" s="32" t="n"/>
      <c r="J54" s="33" t="n"/>
      <c r="K54" s="31">
        <f>IF(AND(ISNUMBER($F54),ISNUMBER($J54)),$F54*(1-$J54),"")</f>
        <v/>
      </c>
      <c r="L54" s="32" t="n"/>
      <c r="M54" s="32" t="n"/>
      <c r="N54" s="31">
        <f>IF(ISNUMBER($F54),($F54-IF(ISNUMBER($AM54),$AM54,0))*(1-IF(ISNUMBER($J54),$J54,0)),"")</f>
        <v/>
      </c>
      <c r="O54" s="15" t="inlineStr">
        <is>
          <t>Sparkling Orange</t>
        </is>
      </c>
      <c r="P54" s="29" t="n">
        <v>200</v>
      </c>
      <c r="Q54" s="29" t="n">
        <v>5</v>
      </c>
      <c r="R54" s="29" t="n">
        <v>50</v>
      </c>
      <c r="S54" s="29" t="n">
        <v>0</v>
      </c>
      <c r="T54" s="29" t="n">
        <v>10</v>
      </c>
      <c r="U54" s="15" t="inlineStr">
        <is>
          <t>Sucralose</t>
        </is>
      </c>
      <c r="V54" s="15" t="inlineStr">
        <is>
          <t>Accelerates metabolism, MetaPlus blend, zero sugar, vitamins</t>
        </is>
      </c>
      <c r="W54" s="32" t="n"/>
      <c r="X54" s="32" t="n"/>
      <c r="Y54" s="32" t="n"/>
      <c r="Z54" s="32" t="n"/>
      <c r="AA54" s="15" t="inlineStr">
        <is>
          <t>Very High</t>
        </is>
      </c>
      <c r="AB54" s="15" t="inlineStr">
        <is>
          <t>Fastest-growing energy brand; fitness crossover</t>
        </is>
      </c>
      <c r="AC54" s="15" t="inlineStr">
        <is>
          <t>Functional energy that claims to boost metabolism</t>
        </is>
      </c>
      <c r="AD54" s="15" t="inlineStr">
        <is>
          <t>No sugar plus a fitness/metabolism story, not just caffeine.</t>
        </is>
      </c>
      <c r="AE54" s="32" t="n"/>
      <c r="AF54" s="34">
        <f>IF(AND(ISNUMBER($P54),ISNUMBER($AL54),$AL54&lt;&gt;0),ROUND($P54/$AL54*100,1),"")</f>
        <v/>
      </c>
      <c r="AG54" s="35">
        <f>IF(AND(ISNUMBER($S54),ISNUMBER($AL54),$AL54&lt;&gt;0),ROUND($S54/$AL54*100,2),"")</f>
        <v/>
      </c>
      <c r="AH54" s="34">
        <f>IF(AND(ISNUMBER($Q54),ISNUMBER($AL54),$AL54&lt;&gt;0),ROUND($Q54/$AL54*100,1),"")</f>
        <v/>
      </c>
      <c r="AI54" s="29">
        <f>IF(ISNUMBER($S54),IF($S54&lt;=1,"Yes","No"),"n/a")</f>
        <v/>
      </c>
      <c r="AJ54" s="29">
        <f>IF(ISNUMBER($S54),ROUND(MAX(0,MIN(100,100-$S54*2.5-IF(ISNUMBER($T54),$T54,0)*0.12+IF($S54&lt;=1,12,0))),0),"")</f>
        <v/>
      </c>
      <c r="AK54" s="29">
        <f>IF(ISNUMBER($Q54),IF($Q54&gt;=100,20,IF($Q54&gt;=30,10,0)),0)+IF(ISNUMBER($R54),IF($R54&gt;=100,20,0),0)+IF(ISNUMBER($P54),IF($P54&gt;=150,20,IF($P54&gt;=50,12,5)),0)+IF(ISNUMBER($S54),IF($S54&lt;=1,15,0),0)</f>
        <v/>
      </c>
      <c r="AL54" s="29" t="n">
        <v>355</v>
      </c>
      <c r="AM54" s="30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Celsius</t>
        </is>
      </c>
      <c r="B55" s="15" t="inlineStr">
        <is>
          <t>Celsius Original Sparkling | Sparkling Orange | 15-pack 355mL</t>
        </is>
      </c>
      <c r="C55" s="15" t="inlineStr">
        <is>
          <t>4) Caffeine &amp; energy beverage</t>
        </is>
      </c>
      <c r="D55" s="15" t="inlineStr">
        <is>
          <t>355 mL can</t>
        </is>
      </c>
      <c r="E55" s="29" t="n">
        <v>15</v>
      </c>
      <c r="F55" s="30" t="n"/>
      <c r="G55" s="31">
        <f>IF(AND(ISNUMBER($F55),ISNUMBER($E55),$E55&lt;&gt;0),$F55/$E55,"")</f>
        <v/>
      </c>
      <c r="H55" s="31">
        <f>IF(AND(ISNUMBER($F55),ISNUMBER($AL55),ISNUMBER($E55),($AL55*$E55)&lt;&gt;0),$F55/($AL55*$E55)*100,"")</f>
        <v/>
      </c>
      <c r="I55" s="32" t="n"/>
      <c r="J55" s="33" t="n"/>
      <c r="K55" s="31">
        <f>IF(AND(ISNUMBER($F55),ISNUMBER($J55)),$F55*(1-$J55),"")</f>
        <v/>
      </c>
      <c r="L55" s="32" t="n"/>
      <c r="M55" s="32" t="n"/>
      <c r="N55" s="31">
        <f>IF(ISNUMBER($F55),($F55-IF(ISNUMBER($AM55),$AM55,0))*(1-IF(ISNUMBER($J55),$J55,0)),"")</f>
        <v/>
      </c>
      <c r="O55" s="15" t="inlineStr">
        <is>
          <t>Sparkling Orange</t>
        </is>
      </c>
      <c r="P55" s="29" t="n">
        <v>200</v>
      </c>
      <c r="Q55" s="29" t="n">
        <v>5</v>
      </c>
      <c r="R55" s="29" t="n">
        <v>50</v>
      </c>
      <c r="S55" s="29" t="n">
        <v>0</v>
      </c>
      <c r="T55" s="29" t="n">
        <v>10</v>
      </c>
      <c r="U55" s="15" t="inlineStr">
        <is>
          <t>Sucralose</t>
        </is>
      </c>
      <c r="V55" s="15" t="inlineStr">
        <is>
          <t>Accelerates metabolism, MetaPlus blend, zero sugar, vitamins</t>
        </is>
      </c>
      <c r="W55" s="32" t="n"/>
      <c r="X55" s="32" t="n"/>
      <c r="Y55" s="32" t="n"/>
      <c r="Z55" s="32" t="n"/>
      <c r="AA55" s="15" t="inlineStr">
        <is>
          <t>Very High</t>
        </is>
      </c>
      <c r="AB55" s="15" t="inlineStr">
        <is>
          <t>Fastest-growing energy brand; fitness crossover</t>
        </is>
      </c>
      <c r="AC55" s="15" t="inlineStr">
        <is>
          <t>Functional energy that claims to boost metabolism</t>
        </is>
      </c>
      <c r="AD55" s="15" t="inlineStr">
        <is>
          <t>No sugar plus a fitness/metabolism story, not just caffeine.</t>
        </is>
      </c>
      <c r="AE55" s="32" t="n"/>
      <c r="AF55" s="34">
        <f>IF(AND(ISNUMBER($P55),ISNUMBER($AL55),$AL55&lt;&gt;0),ROUND($P55/$AL55*100,1),"")</f>
        <v/>
      </c>
      <c r="AG55" s="35">
        <f>IF(AND(ISNUMBER($S55),ISNUMBER($AL55),$AL55&lt;&gt;0),ROUND($S55/$AL55*100,2),"")</f>
        <v/>
      </c>
      <c r="AH55" s="34">
        <f>IF(AND(ISNUMBER($Q55),ISNUMBER($AL55),$AL55&lt;&gt;0),ROUND($Q55/$AL55*100,1),"")</f>
        <v/>
      </c>
      <c r="AI55" s="29">
        <f>IF(ISNUMBER($S55),IF($S55&lt;=1,"Yes","No"),"n/a")</f>
        <v/>
      </c>
      <c r="AJ55" s="29">
        <f>IF(ISNUMBER($S55),ROUND(MAX(0,MIN(100,100-$S55*2.5-IF(ISNUMBER($T55),$T55,0)*0.12+IF($S55&lt;=1,12,0))),0),"")</f>
        <v/>
      </c>
      <c r="AK55" s="29">
        <f>IF(ISNUMBER($Q55),IF($Q55&gt;=100,20,IF($Q55&gt;=30,10,0)),0)+IF(ISNUMBER($R55),IF($R55&gt;=100,20,0),0)+IF(ISNUMBER($P55),IF($P55&gt;=150,20,IF($P55&gt;=50,12,5)),0)+IF(ISNUMBER($S55),IF($S55&lt;=1,15,0),0)</f>
        <v/>
      </c>
      <c r="AL55" s="29" t="n">
        <v>355</v>
      </c>
      <c r="AM55" s="30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Celsius</t>
        </is>
      </c>
      <c r="B56" s="15" t="inlineStr">
        <is>
          <t>Celsius Original Sparkling | Sparkling Orange | 18-pack 355mL</t>
        </is>
      </c>
      <c r="C56" s="15" t="inlineStr">
        <is>
          <t>4) Caffeine &amp; energy beverage</t>
        </is>
      </c>
      <c r="D56" s="15" t="inlineStr">
        <is>
          <t>355 mL can</t>
        </is>
      </c>
      <c r="E56" s="29" t="n">
        <v>18</v>
      </c>
      <c r="F56" s="30" t="n"/>
      <c r="G56" s="31">
        <f>IF(AND(ISNUMBER($F56),ISNUMBER($E56),$E56&lt;&gt;0),$F56/$E56,"")</f>
        <v/>
      </c>
      <c r="H56" s="31">
        <f>IF(AND(ISNUMBER($F56),ISNUMBER($AL56),ISNUMBER($E56),($AL56*$E56)&lt;&gt;0),$F56/($AL56*$E56)*100,"")</f>
        <v/>
      </c>
      <c r="I56" s="32" t="n"/>
      <c r="J56" s="33" t="n"/>
      <c r="K56" s="31">
        <f>IF(AND(ISNUMBER($F56),ISNUMBER($J56)),$F56*(1-$J56),"")</f>
        <v/>
      </c>
      <c r="L56" s="32" t="n"/>
      <c r="M56" s="32" t="n"/>
      <c r="N56" s="31">
        <f>IF(ISNUMBER($F56),($F56-IF(ISNUMBER($AM56),$AM56,0))*(1-IF(ISNUMBER($J56),$J56,0)),"")</f>
        <v/>
      </c>
      <c r="O56" s="15" t="inlineStr">
        <is>
          <t>Sparkling Orange</t>
        </is>
      </c>
      <c r="P56" s="29" t="n">
        <v>200</v>
      </c>
      <c r="Q56" s="29" t="n">
        <v>5</v>
      </c>
      <c r="R56" s="29" t="n">
        <v>50</v>
      </c>
      <c r="S56" s="29" t="n">
        <v>0</v>
      </c>
      <c r="T56" s="29" t="n">
        <v>10</v>
      </c>
      <c r="U56" s="15" t="inlineStr">
        <is>
          <t>Sucralose</t>
        </is>
      </c>
      <c r="V56" s="15" t="inlineStr">
        <is>
          <t>Accelerates metabolism, MetaPlus blend, zero sugar, vitamins</t>
        </is>
      </c>
      <c r="W56" s="32" t="n"/>
      <c r="X56" s="32" t="n"/>
      <c r="Y56" s="32" t="n"/>
      <c r="Z56" s="32" t="n"/>
      <c r="AA56" s="15" t="inlineStr">
        <is>
          <t>Very High</t>
        </is>
      </c>
      <c r="AB56" s="15" t="inlineStr">
        <is>
          <t>Fastest-growing energy brand; fitness crossover</t>
        </is>
      </c>
      <c r="AC56" s="15" t="inlineStr">
        <is>
          <t>Functional energy that claims to boost metabolism</t>
        </is>
      </c>
      <c r="AD56" s="15" t="inlineStr">
        <is>
          <t>No sugar plus a fitness/metabolism story, not just caffeine.</t>
        </is>
      </c>
      <c r="AE56" s="32" t="n"/>
      <c r="AF56" s="34">
        <f>IF(AND(ISNUMBER($P56),ISNUMBER($AL56),$AL56&lt;&gt;0),ROUND($P56/$AL56*100,1),"")</f>
        <v/>
      </c>
      <c r="AG56" s="35">
        <f>IF(AND(ISNUMBER($S56),ISNUMBER($AL56),$AL56&lt;&gt;0),ROUND($S56/$AL56*100,2),"")</f>
        <v/>
      </c>
      <c r="AH56" s="34">
        <f>IF(AND(ISNUMBER($Q56),ISNUMBER($AL56),$AL56&lt;&gt;0),ROUND($Q56/$AL56*100,1),"")</f>
        <v/>
      </c>
      <c r="AI56" s="29">
        <f>IF(ISNUMBER($S56),IF($S56&lt;=1,"Yes","No"),"n/a")</f>
        <v/>
      </c>
      <c r="AJ56" s="29">
        <f>IF(ISNUMBER($S56),ROUND(MAX(0,MIN(100,100-$S56*2.5-IF(ISNUMBER($T56),$T56,0)*0.12+IF($S56&lt;=1,12,0))),0),"")</f>
        <v/>
      </c>
      <c r="AK56" s="29">
        <f>IF(ISNUMBER($Q56),IF($Q56&gt;=100,20,IF($Q56&gt;=30,10,0)),0)+IF(ISNUMBER($R56),IF($R56&gt;=100,20,0),0)+IF(ISNUMBER($P56),IF($P56&gt;=150,20,IF($P56&gt;=50,12,5)),0)+IF(ISNUMBER($S56),IF($S56&lt;=1,15,0),0)</f>
        <v/>
      </c>
      <c r="AL56" s="29" t="n">
        <v>355</v>
      </c>
      <c r="AM56" s="30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Celsius</t>
        </is>
      </c>
      <c r="B57" s="15" t="inlineStr">
        <is>
          <t>Celsius Original Sparkling | Sparkling Orange | 24-pack 355mL</t>
        </is>
      </c>
      <c r="C57" s="15" t="inlineStr">
        <is>
          <t>4) Caffeine &amp; energy beverage</t>
        </is>
      </c>
      <c r="D57" s="15" t="inlineStr">
        <is>
          <t>355 mL can</t>
        </is>
      </c>
      <c r="E57" s="29" t="n">
        <v>24</v>
      </c>
      <c r="F57" s="30" t="n"/>
      <c r="G57" s="31">
        <f>IF(AND(ISNUMBER($F57),ISNUMBER($E57),$E57&lt;&gt;0),$F57/$E57,"")</f>
        <v/>
      </c>
      <c r="H57" s="31">
        <f>IF(AND(ISNUMBER($F57),ISNUMBER($AL57),ISNUMBER($E57),($AL57*$E57)&lt;&gt;0),$F57/($AL57*$E57)*100,"")</f>
        <v/>
      </c>
      <c r="I57" s="32" t="n"/>
      <c r="J57" s="33" t="n"/>
      <c r="K57" s="31">
        <f>IF(AND(ISNUMBER($F57),ISNUMBER($J57)),$F57*(1-$J57),"")</f>
        <v/>
      </c>
      <c r="L57" s="32" t="n"/>
      <c r="M57" s="32" t="n"/>
      <c r="N57" s="31">
        <f>IF(ISNUMBER($F57),($F57-IF(ISNUMBER($AM57),$AM57,0))*(1-IF(ISNUMBER($J57),$J57,0)),"")</f>
        <v/>
      </c>
      <c r="O57" s="15" t="inlineStr">
        <is>
          <t>Sparkling Orange</t>
        </is>
      </c>
      <c r="P57" s="29" t="n">
        <v>200</v>
      </c>
      <c r="Q57" s="29" t="n">
        <v>5</v>
      </c>
      <c r="R57" s="29" t="n">
        <v>50</v>
      </c>
      <c r="S57" s="29" t="n">
        <v>0</v>
      </c>
      <c r="T57" s="29" t="n">
        <v>10</v>
      </c>
      <c r="U57" s="15" t="inlineStr">
        <is>
          <t>Sucralose</t>
        </is>
      </c>
      <c r="V57" s="15" t="inlineStr">
        <is>
          <t>Accelerates metabolism, MetaPlus blend, zero sugar, vitamins</t>
        </is>
      </c>
      <c r="W57" s="32" t="n"/>
      <c r="X57" s="32" t="n"/>
      <c r="Y57" s="32" t="n"/>
      <c r="Z57" s="32" t="n"/>
      <c r="AA57" s="15" t="inlineStr">
        <is>
          <t>Very High</t>
        </is>
      </c>
      <c r="AB57" s="15" t="inlineStr">
        <is>
          <t>Fastest-growing energy brand; fitness crossover</t>
        </is>
      </c>
      <c r="AC57" s="15" t="inlineStr">
        <is>
          <t>Functional energy that claims to boost metabolism</t>
        </is>
      </c>
      <c r="AD57" s="15" t="inlineStr">
        <is>
          <t>No sugar plus a fitness/metabolism story, not just caffeine.</t>
        </is>
      </c>
      <c r="AE57" s="32" t="n"/>
      <c r="AF57" s="34">
        <f>IF(AND(ISNUMBER($P57),ISNUMBER($AL57),$AL57&lt;&gt;0),ROUND($P57/$AL57*100,1),"")</f>
        <v/>
      </c>
      <c r="AG57" s="35">
        <f>IF(AND(ISNUMBER($S57),ISNUMBER($AL57),$AL57&lt;&gt;0),ROUND($S57/$AL57*100,2),"")</f>
        <v/>
      </c>
      <c r="AH57" s="34">
        <f>IF(AND(ISNUMBER($Q57),ISNUMBER($AL57),$AL57&lt;&gt;0),ROUND($Q57/$AL57*100,1),"")</f>
        <v/>
      </c>
      <c r="AI57" s="29">
        <f>IF(ISNUMBER($S57),IF($S57&lt;=1,"Yes","No"),"n/a")</f>
        <v/>
      </c>
      <c r="AJ57" s="29">
        <f>IF(ISNUMBER($S57),ROUND(MAX(0,MIN(100,100-$S57*2.5-IF(ISNUMBER($T57),$T57,0)*0.12+IF($S57&lt;=1,12,0))),0),"")</f>
        <v/>
      </c>
      <c r="AK57" s="29">
        <f>IF(ISNUMBER($Q57),IF($Q57&gt;=100,20,IF($Q57&gt;=30,10,0)),0)+IF(ISNUMBER($R57),IF($R57&gt;=100,20,0),0)+IF(ISNUMBER($P57),IF($P57&gt;=150,20,IF($P57&gt;=50,12,5)),0)+IF(ISNUMBER($S57),IF($S57&lt;=1,15,0),0)</f>
        <v/>
      </c>
      <c r="AL57" s="29" t="n">
        <v>355</v>
      </c>
      <c r="AM57" s="30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Celsius</t>
        </is>
      </c>
      <c r="B58" s="15" t="inlineStr">
        <is>
          <t>Celsius Original Sparkling | Wild Berry | single 355mL</t>
        </is>
      </c>
      <c r="C58" s="15" t="inlineStr">
        <is>
          <t>4) Caffeine &amp; energy beverage</t>
        </is>
      </c>
      <c r="D58" s="15" t="inlineStr">
        <is>
          <t>355 mL can</t>
        </is>
      </c>
      <c r="E58" s="29" t="n">
        <v>1</v>
      </c>
      <c r="F58" s="30" t="n"/>
      <c r="G58" s="31">
        <f>IF(AND(ISNUMBER($F58),ISNUMBER($E58),$E58&lt;&gt;0),$F58/$E58,"")</f>
        <v/>
      </c>
      <c r="H58" s="31">
        <f>IF(AND(ISNUMBER($F58),ISNUMBER($AL58),ISNUMBER($E58),($AL58*$E58)&lt;&gt;0),$F58/($AL58*$E58)*100,"")</f>
        <v/>
      </c>
      <c r="I58" s="32" t="n"/>
      <c r="J58" s="33" t="n"/>
      <c r="K58" s="31">
        <f>IF(AND(ISNUMBER($F58),ISNUMBER($J58)),$F58*(1-$J58),"")</f>
        <v/>
      </c>
      <c r="L58" s="32" t="n"/>
      <c r="M58" s="32" t="n"/>
      <c r="N58" s="31">
        <f>IF(ISNUMBER($F58),($F58-IF(ISNUMBER($AM58),$AM58,0))*(1-IF(ISNUMBER($J58),$J58,0)),"")</f>
        <v/>
      </c>
      <c r="O58" s="15" t="inlineStr">
        <is>
          <t>Wild Berry</t>
        </is>
      </c>
      <c r="P58" s="29" t="n">
        <v>200</v>
      </c>
      <c r="Q58" s="29" t="n">
        <v>5</v>
      </c>
      <c r="R58" s="29" t="n">
        <v>50</v>
      </c>
      <c r="S58" s="29" t="n">
        <v>0</v>
      </c>
      <c r="T58" s="29" t="n">
        <v>10</v>
      </c>
      <c r="U58" s="15" t="inlineStr">
        <is>
          <t>Sucralose</t>
        </is>
      </c>
      <c r="V58" s="15" t="inlineStr">
        <is>
          <t>Accelerates metabolism, MetaPlus blend, zero sugar, vitamins</t>
        </is>
      </c>
      <c r="W58" s="32" t="n"/>
      <c r="X58" s="32" t="n"/>
      <c r="Y58" s="32" t="n"/>
      <c r="Z58" s="32" t="n"/>
      <c r="AA58" s="15" t="inlineStr">
        <is>
          <t>Very High</t>
        </is>
      </c>
      <c r="AB58" s="15" t="inlineStr">
        <is>
          <t>Fastest-growing energy brand; fitness crossover</t>
        </is>
      </c>
      <c r="AC58" s="15" t="inlineStr">
        <is>
          <t>Functional energy that claims to boost metabolism</t>
        </is>
      </c>
      <c r="AD58" s="15" t="inlineStr">
        <is>
          <t>No sugar plus a fitness/metabolism story, not just caffeine.</t>
        </is>
      </c>
      <c r="AE58" s="32" t="n"/>
      <c r="AF58" s="34">
        <f>IF(AND(ISNUMBER($P58),ISNUMBER($AL58),$AL58&lt;&gt;0),ROUND($P58/$AL58*100,1),"")</f>
        <v/>
      </c>
      <c r="AG58" s="35">
        <f>IF(AND(ISNUMBER($S58),ISNUMBER($AL58),$AL58&lt;&gt;0),ROUND($S58/$AL58*100,2),"")</f>
        <v/>
      </c>
      <c r="AH58" s="34">
        <f>IF(AND(ISNUMBER($Q58),ISNUMBER($AL58),$AL58&lt;&gt;0),ROUND($Q58/$AL58*100,1),"")</f>
        <v/>
      </c>
      <c r="AI58" s="29">
        <f>IF(ISNUMBER($S58),IF($S58&lt;=1,"Yes","No"),"n/a")</f>
        <v/>
      </c>
      <c r="AJ58" s="29">
        <f>IF(ISNUMBER($S58),ROUND(MAX(0,MIN(100,100-$S58*2.5-IF(ISNUMBER($T58),$T58,0)*0.12+IF($S58&lt;=1,12,0))),0),"")</f>
        <v/>
      </c>
      <c r="AK58" s="29">
        <f>IF(ISNUMBER($Q58),IF($Q58&gt;=100,20,IF($Q58&gt;=30,10,0)),0)+IF(ISNUMBER($R58),IF($R58&gt;=100,20,0),0)+IF(ISNUMBER($P58),IF($P58&gt;=150,20,IF($P58&gt;=50,12,5)),0)+IF(ISNUMBER($S58),IF($S58&lt;=1,15,0),0)</f>
        <v/>
      </c>
      <c r="AL58" s="29" t="n">
        <v>355</v>
      </c>
      <c r="AM58" s="30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Celsius</t>
        </is>
      </c>
      <c r="B59" s="15" t="inlineStr">
        <is>
          <t>Celsius Original Sparkling | Wild Berry | 8-pack 355mL</t>
        </is>
      </c>
      <c r="C59" s="15" t="inlineStr">
        <is>
          <t>4) Caffeine &amp; energy beverage</t>
        </is>
      </c>
      <c r="D59" s="15" t="inlineStr">
        <is>
          <t>355 mL can</t>
        </is>
      </c>
      <c r="E59" s="29" t="n">
        <v>8</v>
      </c>
      <c r="F59" s="30" t="n"/>
      <c r="G59" s="31">
        <f>IF(AND(ISNUMBER($F59),ISNUMBER($E59),$E59&lt;&gt;0),$F59/$E59,"")</f>
        <v/>
      </c>
      <c r="H59" s="31">
        <f>IF(AND(ISNUMBER($F59),ISNUMBER($AL59),ISNUMBER($E59),($AL59*$E59)&lt;&gt;0),$F59/($AL59*$E59)*100,"")</f>
        <v/>
      </c>
      <c r="I59" s="32" t="n"/>
      <c r="J59" s="33" t="n"/>
      <c r="K59" s="31">
        <f>IF(AND(ISNUMBER($F59),ISNUMBER($J59)),$F59*(1-$J59),"")</f>
        <v/>
      </c>
      <c r="L59" s="32" t="n"/>
      <c r="M59" s="32" t="n"/>
      <c r="N59" s="31">
        <f>IF(ISNUMBER($F59),($F59-IF(ISNUMBER($AM59),$AM59,0))*(1-IF(ISNUMBER($J59),$J59,0)),"")</f>
        <v/>
      </c>
      <c r="O59" s="15" t="inlineStr">
        <is>
          <t>Wild Berry</t>
        </is>
      </c>
      <c r="P59" s="29" t="n">
        <v>200</v>
      </c>
      <c r="Q59" s="29" t="n">
        <v>5</v>
      </c>
      <c r="R59" s="29" t="n">
        <v>50</v>
      </c>
      <c r="S59" s="29" t="n">
        <v>0</v>
      </c>
      <c r="T59" s="29" t="n">
        <v>10</v>
      </c>
      <c r="U59" s="15" t="inlineStr">
        <is>
          <t>Sucralose</t>
        </is>
      </c>
      <c r="V59" s="15" t="inlineStr">
        <is>
          <t>Accelerates metabolism, MetaPlus blend, zero sugar, vitamins</t>
        </is>
      </c>
      <c r="W59" s="32" t="n"/>
      <c r="X59" s="32" t="n"/>
      <c r="Y59" s="32" t="n"/>
      <c r="Z59" s="32" t="n"/>
      <c r="AA59" s="15" t="inlineStr">
        <is>
          <t>Very High</t>
        </is>
      </c>
      <c r="AB59" s="15" t="inlineStr">
        <is>
          <t>Fastest-growing energy brand; fitness crossover</t>
        </is>
      </c>
      <c r="AC59" s="15" t="inlineStr">
        <is>
          <t>Functional energy that claims to boost metabolism</t>
        </is>
      </c>
      <c r="AD59" s="15" t="inlineStr">
        <is>
          <t>No sugar plus a fitness/metabolism story, not just caffeine.</t>
        </is>
      </c>
      <c r="AE59" s="32" t="n"/>
      <c r="AF59" s="34">
        <f>IF(AND(ISNUMBER($P59),ISNUMBER($AL59),$AL59&lt;&gt;0),ROUND($P59/$AL59*100,1),"")</f>
        <v/>
      </c>
      <c r="AG59" s="35">
        <f>IF(AND(ISNUMBER($S59),ISNUMBER($AL59),$AL59&lt;&gt;0),ROUND($S59/$AL59*100,2),"")</f>
        <v/>
      </c>
      <c r="AH59" s="34">
        <f>IF(AND(ISNUMBER($Q59),ISNUMBER($AL59),$AL59&lt;&gt;0),ROUND($Q59/$AL59*100,1),"")</f>
        <v/>
      </c>
      <c r="AI59" s="29">
        <f>IF(ISNUMBER($S59),IF($S59&lt;=1,"Yes","No"),"n/a")</f>
        <v/>
      </c>
      <c r="AJ59" s="29">
        <f>IF(ISNUMBER($S59),ROUND(MAX(0,MIN(100,100-$S59*2.5-IF(ISNUMBER($T59),$T59,0)*0.12+IF($S59&lt;=1,12,0))),0),"")</f>
        <v/>
      </c>
      <c r="AK59" s="29">
        <f>IF(ISNUMBER($Q59),IF($Q59&gt;=100,20,IF($Q59&gt;=30,10,0)),0)+IF(ISNUMBER($R59),IF($R59&gt;=100,20,0),0)+IF(ISNUMBER($P59),IF($P59&gt;=150,20,IF($P59&gt;=50,12,5)),0)+IF(ISNUMBER($S59),IF($S59&lt;=1,15,0),0)</f>
        <v/>
      </c>
      <c r="AL59" s="29" t="n">
        <v>355</v>
      </c>
      <c r="AM59" s="30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Celsius</t>
        </is>
      </c>
      <c r="B60" s="15" t="inlineStr">
        <is>
          <t>Celsius Original Sparkling | Wild Berry | 12-pack 355mL</t>
        </is>
      </c>
      <c r="C60" s="15" t="inlineStr">
        <is>
          <t>4) Caffeine &amp; energy beverage</t>
        </is>
      </c>
      <c r="D60" s="15" t="inlineStr">
        <is>
          <t>355 mL can</t>
        </is>
      </c>
      <c r="E60" s="29" t="n">
        <v>12</v>
      </c>
      <c r="F60" s="30" t="n"/>
      <c r="G60" s="31">
        <f>IF(AND(ISNUMBER($F60),ISNUMBER($E60),$E60&lt;&gt;0),$F60/$E60,"")</f>
        <v/>
      </c>
      <c r="H60" s="31">
        <f>IF(AND(ISNUMBER($F60),ISNUMBER($AL60),ISNUMBER($E60),($AL60*$E60)&lt;&gt;0),$F60/($AL60*$E60)*100,"")</f>
        <v/>
      </c>
      <c r="I60" s="32" t="n"/>
      <c r="J60" s="33" t="n"/>
      <c r="K60" s="31">
        <f>IF(AND(ISNUMBER($F60),ISNUMBER($J60)),$F60*(1-$J60),"")</f>
        <v/>
      </c>
      <c r="L60" s="32" t="n"/>
      <c r="M60" s="32" t="n"/>
      <c r="N60" s="31">
        <f>IF(ISNUMBER($F60),($F60-IF(ISNUMBER($AM60),$AM60,0))*(1-IF(ISNUMBER($J60),$J60,0)),"")</f>
        <v/>
      </c>
      <c r="O60" s="15" t="inlineStr">
        <is>
          <t>Wild Berry</t>
        </is>
      </c>
      <c r="P60" s="29" t="n">
        <v>200</v>
      </c>
      <c r="Q60" s="29" t="n">
        <v>5</v>
      </c>
      <c r="R60" s="29" t="n">
        <v>50</v>
      </c>
      <c r="S60" s="29" t="n">
        <v>0</v>
      </c>
      <c r="T60" s="29" t="n">
        <v>10</v>
      </c>
      <c r="U60" s="15" t="inlineStr">
        <is>
          <t>Sucralose</t>
        </is>
      </c>
      <c r="V60" s="15" t="inlineStr">
        <is>
          <t>Accelerates metabolism, MetaPlus blend, zero sugar, vitamins</t>
        </is>
      </c>
      <c r="W60" s="32" t="n"/>
      <c r="X60" s="32" t="n"/>
      <c r="Y60" s="32" t="n"/>
      <c r="Z60" s="32" t="n"/>
      <c r="AA60" s="15" t="inlineStr">
        <is>
          <t>Very High</t>
        </is>
      </c>
      <c r="AB60" s="15" t="inlineStr">
        <is>
          <t>Fastest-growing energy brand; fitness crossover</t>
        </is>
      </c>
      <c r="AC60" s="15" t="inlineStr">
        <is>
          <t>Functional energy that claims to boost metabolism</t>
        </is>
      </c>
      <c r="AD60" s="15" t="inlineStr">
        <is>
          <t>No sugar plus a fitness/metabolism story, not just caffeine.</t>
        </is>
      </c>
      <c r="AE60" s="32" t="n"/>
      <c r="AF60" s="34">
        <f>IF(AND(ISNUMBER($P60),ISNUMBER($AL60),$AL60&lt;&gt;0),ROUND($P60/$AL60*100,1),"")</f>
        <v/>
      </c>
      <c r="AG60" s="35">
        <f>IF(AND(ISNUMBER($S60),ISNUMBER($AL60),$AL60&lt;&gt;0),ROUND($S60/$AL60*100,2),"")</f>
        <v/>
      </c>
      <c r="AH60" s="34">
        <f>IF(AND(ISNUMBER($Q60),ISNUMBER($AL60),$AL60&lt;&gt;0),ROUND($Q60/$AL60*100,1),"")</f>
        <v/>
      </c>
      <c r="AI60" s="29">
        <f>IF(ISNUMBER($S60),IF($S60&lt;=1,"Yes","No"),"n/a")</f>
        <v/>
      </c>
      <c r="AJ60" s="29">
        <f>IF(ISNUMBER($S60),ROUND(MAX(0,MIN(100,100-$S60*2.5-IF(ISNUMBER($T60),$T60,0)*0.12+IF($S60&lt;=1,12,0))),0),"")</f>
        <v/>
      </c>
      <c r="AK60" s="29">
        <f>IF(ISNUMBER($Q60),IF($Q60&gt;=100,20,IF($Q60&gt;=30,10,0)),0)+IF(ISNUMBER($R60),IF($R60&gt;=100,20,0),0)+IF(ISNUMBER($P60),IF($P60&gt;=150,20,IF($P60&gt;=50,12,5)),0)+IF(ISNUMBER($S60),IF($S60&lt;=1,15,0),0)</f>
        <v/>
      </c>
      <c r="AL60" s="29" t="n">
        <v>355</v>
      </c>
      <c r="AM60" s="30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Celsius</t>
        </is>
      </c>
      <c r="B61" s="15" t="inlineStr">
        <is>
          <t>Celsius Original Sparkling | Wild Berry | 15-pack 355mL</t>
        </is>
      </c>
      <c r="C61" s="15" t="inlineStr">
        <is>
          <t>4) Caffeine &amp; energy beverage</t>
        </is>
      </c>
      <c r="D61" s="15" t="inlineStr">
        <is>
          <t>355 mL can</t>
        </is>
      </c>
      <c r="E61" s="29" t="n">
        <v>15</v>
      </c>
      <c r="F61" s="30" t="n"/>
      <c r="G61" s="31">
        <f>IF(AND(ISNUMBER($F61),ISNUMBER($E61),$E61&lt;&gt;0),$F61/$E61,"")</f>
        <v/>
      </c>
      <c r="H61" s="31">
        <f>IF(AND(ISNUMBER($F61),ISNUMBER($AL61),ISNUMBER($E61),($AL61*$E61)&lt;&gt;0),$F61/($AL61*$E61)*100,"")</f>
        <v/>
      </c>
      <c r="I61" s="32" t="n"/>
      <c r="J61" s="33" t="n"/>
      <c r="K61" s="31">
        <f>IF(AND(ISNUMBER($F61),ISNUMBER($J61)),$F61*(1-$J61),"")</f>
        <v/>
      </c>
      <c r="L61" s="32" t="n"/>
      <c r="M61" s="32" t="n"/>
      <c r="N61" s="31">
        <f>IF(ISNUMBER($F61),($F61-IF(ISNUMBER($AM61),$AM61,0))*(1-IF(ISNUMBER($J61),$J61,0)),"")</f>
        <v/>
      </c>
      <c r="O61" s="15" t="inlineStr">
        <is>
          <t>Wild Berry</t>
        </is>
      </c>
      <c r="P61" s="29" t="n">
        <v>200</v>
      </c>
      <c r="Q61" s="29" t="n">
        <v>5</v>
      </c>
      <c r="R61" s="29" t="n">
        <v>50</v>
      </c>
      <c r="S61" s="29" t="n">
        <v>0</v>
      </c>
      <c r="T61" s="29" t="n">
        <v>10</v>
      </c>
      <c r="U61" s="15" t="inlineStr">
        <is>
          <t>Sucralose</t>
        </is>
      </c>
      <c r="V61" s="15" t="inlineStr">
        <is>
          <t>Accelerates metabolism, MetaPlus blend, zero sugar, vitamins</t>
        </is>
      </c>
      <c r="W61" s="32" t="n"/>
      <c r="X61" s="32" t="n"/>
      <c r="Y61" s="32" t="n"/>
      <c r="Z61" s="32" t="n"/>
      <c r="AA61" s="15" t="inlineStr">
        <is>
          <t>Very High</t>
        </is>
      </c>
      <c r="AB61" s="15" t="inlineStr">
        <is>
          <t>Fastest-growing energy brand; fitness crossover</t>
        </is>
      </c>
      <c r="AC61" s="15" t="inlineStr">
        <is>
          <t>Functional energy that claims to boost metabolism</t>
        </is>
      </c>
      <c r="AD61" s="15" t="inlineStr">
        <is>
          <t>No sugar plus a fitness/metabolism story, not just caffeine.</t>
        </is>
      </c>
      <c r="AE61" s="32" t="n"/>
      <c r="AF61" s="34">
        <f>IF(AND(ISNUMBER($P61),ISNUMBER($AL61),$AL61&lt;&gt;0),ROUND($P61/$AL61*100,1),"")</f>
        <v/>
      </c>
      <c r="AG61" s="35">
        <f>IF(AND(ISNUMBER($S61),ISNUMBER($AL61),$AL61&lt;&gt;0),ROUND($S61/$AL61*100,2),"")</f>
        <v/>
      </c>
      <c r="AH61" s="34">
        <f>IF(AND(ISNUMBER($Q61),ISNUMBER($AL61),$AL61&lt;&gt;0),ROUND($Q61/$AL61*100,1),"")</f>
        <v/>
      </c>
      <c r="AI61" s="29">
        <f>IF(ISNUMBER($S61),IF($S61&lt;=1,"Yes","No"),"n/a")</f>
        <v/>
      </c>
      <c r="AJ61" s="29">
        <f>IF(ISNUMBER($S61),ROUND(MAX(0,MIN(100,100-$S61*2.5-IF(ISNUMBER($T61),$T61,0)*0.12+IF($S61&lt;=1,12,0))),0),"")</f>
        <v/>
      </c>
      <c r="AK61" s="29">
        <f>IF(ISNUMBER($Q61),IF($Q61&gt;=100,20,IF($Q61&gt;=30,10,0)),0)+IF(ISNUMBER($R61),IF($R61&gt;=100,20,0),0)+IF(ISNUMBER($P61),IF($P61&gt;=150,20,IF($P61&gt;=50,12,5)),0)+IF(ISNUMBER($S61),IF($S61&lt;=1,15,0),0)</f>
        <v/>
      </c>
      <c r="AL61" s="29" t="n">
        <v>355</v>
      </c>
      <c r="AM61" s="30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Celsius</t>
        </is>
      </c>
      <c r="B62" s="15" t="inlineStr">
        <is>
          <t>Celsius Original Sparkling | Wild Berry | 18-pack 355mL</t>
        </is>
      </c>
      <c r="C62" s="15" t="inlineStr">
        <is>
          <t>4) Caffeine &amp; energy beverage</t>
        </is>
      </c>
      <c r="D62" s="15" t="inlineStr">
        <is>
          <t>355 mL can</t>
        </is>
      </c>
      <c r="E62" s="29" t="n">
        <v>18</v>
      </c>
      <c r="F62" s="30" t="n"/>
      <c r="G62" s="31">
        <f>IF(AND(ISNUMBER($F62),ISNUMBER($E62),$E62&lt;&gt;0),$F62/$E62,"")</f>
        <v/>
      </c>
      <c r="H62" s="31">
        <f>IF(AND(ISNUMBER($F62),ISNUMBER($AL62),ISNUMBER($E62),($AL62*$E62)&lt;&gt;0),$F62/($AL62*$E62)*100,"")</f>
        <v/>
      </c>
      <c r="I62" s="32" t="n"/>
      <c r="J62" s="33" t="n"/>
      <c r="K62" s="31">
        <f>IF(AND(ISNUMBER($F62),ISNUMBER($J62)),$F62*(1-$J62),"")</f>
        <v/>
      </c>
      <c r="L62" s="32" t="n"/>
      <c r="M62" s="32" t="n"/>
      <c r="N62" s="31">
        <f>IF(ISNUMBER($F62),($F62-IF(ISNUMBER($AM62),$AM62,0))*(1-IF(ISNUMBER($J62),$J62,0)),"")</f>
        <v/>
      </c>
      <c r="O62" s="15" t="inlineStr">
        <is>
          <t>Wild Berry</t>
        </is>
      </c>
      <c r="P62" s="29" t="n">
        <v>200</v>
      </c>
      <c r="Q62" s="29" t="n">
        <v>5</v>
      </c>
      <c r="R62" s="29" t="n">
        <v>50</v>
      </c>
      <c r="S62" s="29" t="n">
        <v>0</v>
      </c>
      <c r="T62" s="29" t="n">
        <v>10</v>
      </c>
      <c r="U62" s="15" t="inlineStr">
        <is>
          <t>Sucralose</t>
        </is>
      </c>
      <c r="V62" s="15" t="inlineStr">
        <is>
          <t>Accelerates metabolism, MetaPlus blend, zero sugar, vitamins</t>
        </is>
      </c>
      <c r="W62" s="32" t="n"/>
      <c r="X62" s="32" t="n"/>
      <c r="Y62" s="32" t="n"/>
      <c r="Z62" s="32" t="n"/>
      <c r="AA62" s="15" t="inlineStr">
        <is>
          <t>Very High</t>
        </is>
      </c>
      <c r="AB62" s="15" t="inlineStr">
        <is>
          <t>Fastest-growing energy brand; fitness crossover</t>
        </is>
      </c>
      <c r="AC62" s="15" t="inlineStr">
        <is>
          <t>Functional energy that claims to boost metabolism</t>
        </is>
      </c>
      <c r="AD62" s="15" t="inlineStr">
        <is>
          <t>No sugar plus a fitness/metabolism story, not just caffeine.</t>
        </is>
      </c>
      <c r="AE62" s="32" t="n"/>
      <c r="AF62" s="34">
        <f>IF(AND(ISNUMBER($P62),ISNUMBER($AL62),$AL62&lt;&gt;0),ROUND($P62/$AL62*100,1),"")</f>
        <v/>
      </c>
      <c r="AG62" s="35">
        <f>IF(AND(ISNUMBER($S62),ISNUMBER($AL62),$AL62&lt;&gt;0),ROUND($S62/$AL62*100,2),"")</f>
        <v/>
      </c>
      <c r="AH62" s="34">
        <f>IF(AND(ISNUMBER($Q62),ISNUMBER($AL62),$AL62&lt;&gt;0),ROUND($Q62/$AL62*100,1),"")</f>
        <v/>
      </c>
      <c r="AI62" s="29">
        <f>IF(ISNUMBER($S62),IF($S62&lt;=1,"Yes","No"),"n/a")</f>
        <v/>
      </c>
      <c r="AJ62" s="29">
        <f>IF(ISNUMBER($S62),ROUND(MAX(0,MIN(100,100-$S62*2.5-IF(ISNUMBER($T62),$T62,0)*0.12+IF($S62&lt;=1,12,0))),0),"")</f>
        <v/>
      </c>
      <c r="AK62" s="29">
        <f>IF(ISNUMBER($Q62),IF($Q62&gt;=100,20,IF($Q62&gt;=30,10,0)),0)+IF(ISNUMBER($R62),IF($R62&gt;=100,20,0),0)+IF(ISNUMBER($P62),IF($P62&gt;=150,20,IF($P62&gt;=50,12,5)),0)+IF(ISNUMBER($S62),IF($S62&lt;=1,15,0),0)</f>
        <v/>
      </c>
      <c r="AL62" s="29" t="n">
        <v>355</v>
      </c>
      <c r="AM62" s="30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Celsius</t>
        </is>
      </c>
      <c r="B63" s="15" t="inlineStr">
        <is>
          <t>Celsius Original Sparkling | Wild Berry | 24-pack 355mL</t>
        </is>
      </c>
      <c r="C63" s="15" t="inlineStr">
        <is>
          <t>4) Caffeine &amp; energy beverage</t>
        </is>
      </c>
      <c r="D63" s="15" t="inlineStr">
        <is>
          <t>355 mL can</t>
        </is>
      </c>
      <c r="E63" s="29" t="n">
        <v>24</v>
      </c>
      <c r="F63" s="30" t="n"/>
      <c r="G63" s="31">
        <f>IF(AND(ISNUMBER($F63),ISNUMBER($E63),$E63&lt;&gt;0),$F63/$E63,"")</f>
        <v/>
      </c>
      <c r="H63" s="31">
        <f>IF(AND(ISNUMBER($F63),ISNUMBER($AL63),ISNUMBER($E63),($AL63*$E63)&lt;&gt;0),$F63/($AL63*$E63)*100,"")</f>
        <v/>
      </c>
      <c r="I63" s="32" t="n"/>
      <c r="J63" s="33" t="n"/>
      <c r="K63" s="31">
        <f>IF(AND(ISNUMBER($F63),ISNUMBER($J63)),$F63*(1-$J63),"")</f>
        <v/>
      </c>
      <c r="L63" s="32" t="n"/>
      <c r="M63" s="32" t="n"/>
      <c r="N63" s="31">
        <f>IF(ISNUMBER($F63),($F63-IF(ISNUMBER($AM63),$AM63,0))*(1-IF(ISNUMBER($J63),$J63,0)),"")</f>
        <v/>
      </c>
      <c r="O63" s="15" t="inlineStr">
        <is>
          <t>Wild Berry</t>
        </is>
      </c>
      <c r="P63" s="29" t="n">
        <v>200</v>
      </c>
      <c r="Q63" s="29" t="n">
        <v>5</v>
      </c>
      <c r="R63" s="29" t="n">
        <v>50</v>
      </c>
      <c r="S63" s="29" t="n">
        <v>0</v>
      </c>
      <c r="T63" s="29" t="n">
        <v>10</v>
      </c>
      <c r="U63" s="15" t="inlineStr">
        <is>
          <t>Sucralose</t>
        </is>
      </c>
      <c r="V63" s="15" t="inlineStr">
        <is>
          <t>Accelerates metabolism, MetaPlus blend, zero sugar, vitamins</t>
        </is>
      </c>
      <c r="W63" s="32" t="n"/>
      <c r="X63" s="32" t="n"/>
      <c r="Y63" s="32" t="n"/>
      <c r="Z63" s="32" t="n"/>
      <c r="AA63" s="15" t="inlineStr">
        <is>
          <t>Very High</t>
        </is>
      </c>
      <c r="AB63" s="15" t="inlineStr">
        <is>
          <t>Fastest-growing energy brand; fitness crossover</t>
        </is>
      </c>
      <c r="AC63" s="15" t="inlineStr">
        <is>
          <t>Functional energy that claims to boost metabolism</t>
        </is>
      </c>
      <c r="AD63" s="15" t="inlineStr">
        <is>
          <t>No sugar plus a fitness/metabolism story, not just caffeine.</t>
        </is>
      </c>
      <c r="AE63" s="32" t="n"/>
      <c r="AF63" s="34">
        <f>IF(AND(ISNUMBER($P63),ISNUMBER($AL63),$AL63&lt;&gt;0),ROUND($P63/$AL63*100,1),"")</f>
        <v/>
      </c>
      <c r="AG63" s="35">
        <f>IF(AND(ISNUMBER($S63),ISNUMBER($AL63),$AL63&lt;&gt;0),ROUND($S63/$AL63*100,2),"")</f>
        <v/>
      </c>
      <c r="AH63" s="34">
        <f>IF(AND(ISNUMBER($Q63),ISNUMBER($AL63),$AL63&lt;&gt;0),ROUND($Q63/$AL63*100,1),"")</f>
        <v/>
      </c>
      <c r="AI63" s="29">
        <f>IF(ISNUMBER($S63),IF($S63&lt;=1,"Yes","No"),"n/a")</f>
        <v/>
      </c>
      <c r="AJ63" s="29">
        <f>IF(ISNUMBER($S63),ROUND(MAX(0,MIN(100,100-$S63*2.5-IF(ISNUMBER($T63),$T63,0)*0.12+IF($S63&lt;=1,12,0))),0),"")</f>
        <v/>
      </c>
      <c r="AK63" s="29">
        <f>IF(ISNUMBER($Q63),IF($Q63&gt;=100,20,IF($Q63&gt;=30,10,0)),0)+IF(ISNUMBER($R63),IF($R63&gt;=100,20,0),0)+IF(ISNUMBER($P63),IF($P63&gt;=150,20,IF($P63&gt;=50,12,5)),0)+IF(ISNUMBER($S63),IF($S63&lt;=1,15,0),0)</f>
        <v/>
      </c>
      <c r="AL63" s="29" t="n">
        <v>355</v>
      </c>
      <c r="AM63" s="30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Celsius</t>
        </is>
      </c>
      <c r="B64" s="15" t="inlineStr">
        <is>
          <t>Celsius Original Sparkling | Kiwi Guava | single 355mL</t>
        </is>
      </c>
      <c r="C64" s="15" t="inlineStr">
        <is>
          <t>4) Caffeine &amp; energy beverage</t>
        </is>
      </c>
      <c r="D64" s="15" t="inlineStr">
        <is>
          <t>355 mL can</t>
        </is>
      </c>
      <c r="E64" s="29" t="n">
        <v>1</v>
      </c>
      <c r="F64" s="30" t="n"/>
      <c r="G64" s="31">
        <f>IF(AND(ISNUMBER($F64),ISNUMBER($E64),$E64&lt;&gt;0),$F64/$E64,"")</f>
        <v/>
      </c>
      <c r="H64" s="31">
        <f>IF(AND(ISNUMBER($F64),ISNUMBER($AL64),ISNUMBER($E64),($AL64*$E64)&lt;&gt;0),$F64/($AL64*$E64)*100,"")</f>
        <v/>
      </c>
      <c r="I64" s="32" t="n"/>
      <c r="J64" s="33" t="n"/>
      <c r="K64" s="31">
        <f>IF(AND(ISNUMBER($F64),ISNUMBER($J64)),$F64*(1-$J64),"")</f>
        <v/>
      </c>
      <c r="L64" s="32" t="n"/>
      <c r="M64" s="32" t="n"/>
      <c r="N64" s="31">
        <f>IF(ISNUMBER($F64),($F64-IF(ISNUMBER($AM64),$AM64,0))*(1-IF(ISNUMBER($J64),$J64,0)),"")</f>
        <v/>
      </c>
      <c r="O64" s="15" t="inlineStr">
        <is>
          <t>Kiwi Guava</t>
        </is>
      </c>
      <c r="P64" s="29" t="n">
        <v>200</v>
      </c>
      <c r="Q64" s="29" t="n">
        <v>5</v>
      </c>
      <c r="R64" s="29" t="n">
        <v>50</v>
      </c>
      <c r="S64" s="29" t="n">
        <v>0</v>
      </c>
      <c r="T64" s="29" t="n">
        <v>10</v>
      </c>
      <c r="U64" s="15" t="inlineStr">
        <is>
          <t>Sucralose</t>
        </is>
      </c>
      <c r="V64" s="15" t="inlineStr">
        <is>
          <t>Accelerates metabolism, MetaPlus blend, zero sugar, vitamins</t>
        </is>
      </c>
      <c r="W64" s="32" t="n"/>
      <c r="X64" s="32" t="n"/>
      <c r="Y64" s="32" t="n"/>
      <c r="Z64" s="32" t="n"/>
      <c r="AA64" s="15" t="inlineStr">
        <is>
          <t>Very High</t>
        </is>
      </c>
      <c r="AB64" s="15" t="inlineStr">
        <is>
          <t>Fastest-growing energy brand; fitness crossover</t>
        </is>
      </c>
      <c r="AC64" s="15" t="inlineStr">
        <is>
          <t>Functional energy that claims to boost metabolism</t>
        </is>
      </c>
      <c r="AD64" s="15" t="inlineStr">
        <is>
          <t>No sugar plus a fitness/metabolism story, not just caffeine.</t>
        </is>
      </c>
      <c r="AE64" s="32" t="n"/>
      <c r="AF64" s="34">
        <f>IF(AND(ISNUMBER($P64),ISNUMBER($AL64),$AL64&lt;&gt;0),ROUND($P64/$AL64*100,1),"")</f>
        <v/>
      </c>
      <c r="AG64" s="35">
        <f>IF(AND(ISNUMBER($S64),ISNUMBER($AL64),$AL64&lt;&gt;0),ROUND($S64/$AL64*100,2),"")</f>
        <v/>
      </c>
      <c r="AH64" s="34">
        <f>IF(AND(ISNUMBER($Q64),ISNUMBER($AL64),$AL64&lt;&gt;0),ROUND($Q64/$AL64*100,1),"")</f>
        <v/>
      </c>
      <c r="AI64" s="29">
        <f>IF(ISNUMBER($S64),IF($S64&lt;=1,"Yes","No"),"n/a")</f>
        <v/>
      </c>
      <c r="AJ64" s="29">
        <f>IF(ISNUMBER($S64),ROUND(MAX(0,MIN(100,100-$S64*2.5-IF(ISNUMBER($T64),$T64,0)*0.12+IF($S64&lt;=1,12,0))),0),"")</f>
        <v/>
      </c>
      <c r="AK64" s="29">
        <f>IF(ISNUMBER($Q64),IF($Q64&gt;=100,20,IF($Q64&gt;=30,10,0)),0)+IF(ISNUMBER($R64),IF($R64&gt;=100,20,0),0)+IF(ISNUMBER($P64),IF($P64&gt;=150,20,IF($P64&gt;=50,12,5)),0)+IF(ISNUMBER($S64),IF($S64&lt;=1,15,0),0)</f>
        <v/>
      </c>
      <c r="AL64" s="29" t="n">
        <v>355</v>
      </c>
      <c r="AM64" s="30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Celsius</t>
        </is>
      </c>
      <c r="B65" s="15" t="inlineStr">
        <is>
          <t>Celsius Original Sparkling | Kiwi Guava | 8-pack 355mL</t>
        </is>
      </c>
      <c r="C65" s="15" t="inlineStr">
        <is>
          <t>4) Caffeine &amp; energy beverage</t>
        </is>
      </c>
      <c r="D65" s="15" t="inlineStr">
        <is>
          <t>355 mL can</t>
        </is>
      </c>
      <c r="E65" s="29" t="n">
        <v>8</v>
      </c>
      <c r="F65" s="30" t="n"/>
      <c r="G65" s="31">
        <f>IF(AND(ISNUMBER($F65),ISNUMBER($E65),$E65&lt;&gt;0),$F65/$E65,"")</f>
        <v/>
      </c>
      <c r="H65" s="31">
        <f>IF(AND(ISNUMBER($F65),ISNUMBER($AL65),ISNUMBER($E65),($AL65*$E65)&lt;&gt;0),$F65/($AL65*$E65)*100,"")</f>
        <v/>
      </c>
      <c r="I65" s="32" t="n"/>
      <c r="J65" s="33" t="n"/>
      <c r="K65" s="31">
        <f>IF(AND(ISNUMBER($F65),ISNUMBER($J65)),$F65*(1-$J65),"")</f>
        <v/>
      </c>
      <c r="L65" s="32" t="n"/>
      <c r="M65" s="32" t="n"/>
      <c r="N65" s="31">
        <f>IF(ISNUMBER($F65),($F65-IF(ISNUMBER($AM65),$AM65,0))*(1-IF(ISNUMBER($J65),$J65,0)),"")</f>
        <v/>
      </c>
      <c r="O65" s="15" t="inlineStr">
        <is>
          <t>Kiwi Guava</t>
        </is>
      </c>
      <c r="P65" s="29" t="n">
        <v>200</v>
      </c>
      <c r="Q65" s="29" t="n">
        <v>5</v>
      </c>
      <c r="R65" s="29" t="n">
        <v>50</v>
      </c>
      <c r="S65" s="29" t="n">
        <v>0</v>
      </c>
      <c r="T65" s="29" t="n">
        <v>10</v>
      </c>
      <c r="U65" s="15" t="inlineStr">
        <is>
          <t>Sucralose</t>
        </is>
      </c>
      <c r="V65" s="15" t="inlineStr">
        <is>
          <t>Accelerates metabolism, MetaPlus blend, zero sugar, vitamins</t>
        </is>
      </c>
      <c r="W65" s="32" t="n"/>
      <c r="X65" s="32" t="n"/>
      <c r="Y65" s="32" t="n"/>
      <c r="Z65" s="32" t="n"/>
      <c r="AA65" s="15" t="inlineStr">
        <is>
          <t>Very High</t>
        </is>
      </c>
      <c r="AB65" s="15" t="inlineStr">
        <is>
          <t>Fastest-growing energy brand; fitness crossover</t>
        </is>
      </c>
      <c r="AC65" s="15" t="inlineStr">
        <is>
          <t>Functional energy that claims to boost metabolism</t>
        </is>
      </c>
      <c r="AD65" s="15" t="inlineStr">
        <is>
          <t>No sugar plus a fitness/metabolism story, not just caffeine.</t>
        </is>
      </c>
      <c r="AE65" s="32" t="n"/>
      <c r="AF65" s="34">
        <f>IF(AND(ISNUMBER($P65),ISNUMBER($AL65),$AL65&lt;&gt;0),ROUND($P65/$AL65*100,1),"")</f>
        <v/>
      </c>
      <c r="AG65" s="35">
        <f>IF(AND(ISNUMBER($S65),ISNUMBER($AL65),$AL65&lt;&gt;0),ROUND($S65/$AL65*100,2),"")</f>
        <v/>
      </c>
      <c r="AH65" s="34">
        <f>IF(AND(ISNUMBER($Q65),ISNUMBER($AL65),$AL65&lt;&gt;0),ROUND($Q65/$AL65*100,1),"")</f>
        <v/>
      </c>
      <c r="AI65" s="29">
        <f>IF(ISNUMBER($S65),IF($S65&lt;=1,"Yes","No"),"n/a")</f>
        <v/>
      </c>
      <c r="AJ65" s="29">
        <f>IF(ISNUMBER($S65),ROUND(MAX(0,MIN(100,100-$S65*2.5-IF(ISNUMBER($T65),$T65,0)*0.12+IF($S65&lt;=1,12,0))),0),"")</f>
        <v/>
      </c>
      <c r="AK65" s="29">
        <f>IF(ISNUMBER($Q65),IF($Q65&gt;=100,20,IF($Q65&gt;=30,10,0)),0)+IF(ISNUMBER($R65),IF($R65&gt;=100,20,0),0)+IF(ISNUMBER($P65),IF($P65&gt;=150,20,IF($P65&gt;=50,12,5)),0)+IF(ISNUMBER($S65),IF($S65&lt;=1,15,0),0)</f>
        <v/>
      </c>
      <c r="AL65" s="29" t="n">
        <v>355</v>
      </c>
      <c r="AM65" s="30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Celsius</t>
        </is>
      </c>
      <c r="B66" s="15" t="inlineStr">
        <is>
          <t>Celsius Original Sparkling | Kiwi Guava | 12-pack 355mL</t>
        </is>
      </c>
      <c r="C66" s="15" t="inlineStr">
        <is>
          <t>4) Caffeine &amp; energy beverage</t>
        </is>
      </c>
      <c r="D66" s="15" t="inlineStr">
        <is>
          <t>355 mL can</t>
        </is>
      </c>
      <c r="E66" s="29" t="n">
        <v>12</v>
      </c>
      <c r="F66" s="30" t="n"/>
      <c r="G66" s="31">
        <f>IF(AND(ISNUMBER($F66),ISNUMBER($E66),$E66&lt;&gt;0),$F66/$E66,"")</f>
        <v/>
      </c>
      <c r="H66" s="31">
        <f>IF(AND(ISNUMBER($F66),ISNUMBER($AL66),ISNUMBER($E66),($AL66*$E66)&lt;&gt;0),$F66/($AL66*$E66)*100,"")</f>
        <v/>
      </c>
      <c r="I66" s="32" t="n"/>
      <c r="J66" s="33" t="n"/>
      <c r="K66" s="31">
        <f>IF(AND(ISNUMBER($F66),ISNUMBER($J66)),$F66*(1-$J66),"")</f>
        <v/>
      </c>
      <c r="L66" s="32" t="n"/>
      <c r="M66" s="32" t="n"/>
      <c r="N66" s="31">
        <f>IF(ISNUMBER($F66),($F66-IF(ISNUMBER($AM66),$AM66,0))*(1-IF(ISNUMBER($J66),$J66,0)),"")</f>
        <v/>
      </c>
      <c r="O66" s="15" t="inlineStr">
        <is>
          <t>Kiwi Guava</t>
        </is>
      </c>
      <c r="P66" s="29" t="n">
        <v>200</v>
      </c>
      <c r="Q66" s="29" t="n">
        <v>5</v>
      </c>
      <c r="R66" s="29" t="n">
        <v>50</v>
      </c>
      <c r="S66" s="29" t="n">
        <v>0</v>
      </c>
      <c r="T66" s="29" t="n">
        <v>10</v>
      </c>
      <c r="U66" s="15" t="inlineStr">
        <is>
          <t>Sucralose</t>
        </is>
      </c>
      <c r="V66" s="15" t="inlineStr">
        <is>
          <t>Accelerates metabolism, MetaPlus blend, zero sugar, vitamins</t>
        </is>
      </c>
      <c r="W66" s="32" t="n"/>
      <c r="X66" s="32" t="n"/>
      <c r="Y66" s="32" t="n"/>
      <c r="Z66" s="32" t="n"/>
      <c r="AA66" s="15" t="inlineStr">
        <is>
          <t>Very High</t>
        </is>
      </c>
      <c r="AB66" s="15" t="inlineStr">
        <is>
          <t>Fastest-growing energy brand; fitness crossover</t>
        </is>
      </c>
      <c r="AC66" s="15" t="inlineStr">
        <is>
          <t>Functional energy that claims to boost metabolism</t>
        </is>
      </c>
      <c r="AD66" s="15" t="inlineStr">
        <is>
          <t>No sugar plus a fitness/metabolism story, not just caffeine.</t>
        </is>
      </c>
      <c r="AE66" s="32" t="n"/>
      <c r="AF66" s="34">
        <f>IF(AND(ISNUMBER($P66),ISNUMBER($AL66),$AL66&lt;&gt;0),ROUND($P66/$AL66*100,1),"")</f>
        <v/>
      </c>
      <c r="AG66" s="35">
        <f>IF(AND(ISNUMBER($S66),ISNUMBER($AL66),$AL66&lt;&gt;0),ROUND($S66/$AL66*100,2),"")</f>
        <v/>
      </c>
      <c r="AH66" s="34">
        <f>IF(AND(ISNUMBER($Q66),ISNUMBER($AL66),$AL66&lt;&gt;0),ROUND($Q66/$AL66*100,1),"")</f>
        <v/>
      </c>
      <c r="AI66" s="29">
        <f>IF(ISNUMBER($S66),IF($S66&lt;=1,"Yes","No"),"n/a")</f>
        <v/>
      </c>
      <c r="AJ66" s="29">
        <f>IF(ISNUMBER($S66),ROUND(MAX(0,MIN(100,100-$S66*2.5-IF(ISNUMBER($T66),$T66,0)*0.12+IF($S66&lt;=1,12,0))),0),"")</f>
        <v/>
      </c>
      <c r="AK66" s="29">
        <f>IF(ISNUMBER($Q66),IF($Q66&gt;=100,20,IF($Q66&gt;=30,10,0)),0)+IF(ISNUMBER($R66),IF($R66&gt;=100,20,0),0)+IF(ISNUMBER($P66),IF($P66&gt;=150,20,IF($P66&gt;=50,12,5)),0)+IF(ISNUMBER($S66),IF($S66&lt;=1,15,0),0)</f>
        <v/>
      </c>
      <c r="AL66" s="29" t="n">
        <v>355</v>
      </c>
      <c r="AM66" s="30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Celsius</t>
        </is>
      </c>
      <c r="B67" s="15" t="inlineStr">
        <is>
          <t>Celsius Original Sparkling | Kiwi Guava | 15-pack 355mL</t>
        </is>
      </c>
      <c r="C67" s="15" t="inlineStr">
        <is>
          <t>4) Caffeine &amp; energy beverage</t>
        </is>
      </c>
      <c r="D67" s="15" t="inlineStr">
        <is>
          <t>355 mL can</t>
        </is>
      </c>
      <c r="E67" s="29" t="n">
        <v>15</v>
      </c>
      <c r="F67" s="30" t="n"/>
      <c r="G67" s="31">
        <f>IF(AND(ISNUMBER($F67),ISNUMBER($E67),$E67&lt;&gt;0),$F67/$E67,"")</f>
        <v/>
      </c>
      <c r="H67" s="31">
        <f>IF(AND(ISNUMBER($F67),ISNUMBER($AL67),ISNUMBER($E67),($AL67*$E67)&lt;&gt;0),$F67/($AL67*$E67)*100,"")</f>
        <v/>
      </c>
      <c r="I67" s="32" t="n"/>
      <c r="J67" s="33" t="n"/>
      <c r="K67" s="31">
        <f>IF(AND(ISNUMBER($F67),ISNUMBER($J67)),$F67*(1-$J67),"")</f>
        <v/>
      </c>
      <c r="L67" s="32" t="n"/>
      <c r="M67" s="32" t="n"/>
      <c r="N67" s="31">
        <f>IF(ISNUMBER($F67),($F67-IF(ISNUMBER($AM67),$AM67,0))*(1-IF(ISNUMBER($J67),$J67,0)),"")</f>
        <v/>
      </c>
      <c r="O67" s="15" t="inlineStr">
        <is>
          <t>Kiwi Guava</t>
        </is>
      </c>
      <c r="P67" s="29" t="n">
        <v>200</v>
      </c>
      <c r="Q67" s="29" t="n">
        <v>5</v>
      </c>
      <c r="R67" s="29" t="n">
        <v>50</v>
      </c>
      <c r="S67" s="29" t="n">
        <v>0</v>
      </c>
      <c r="T67" s="29" t="n">
        <v>10</v>
      </c>
      <c r="U67" s="15" t="inlineStr">
        <is>
          <t>Sucralose</t>
        </is>
      </c>
      <c r="V67" s="15" t="inlineStr">
        <is>
          <t>Accelerates metabolism, MetaPlus blend, zero sugar, vitamins</t>
        </is>
      </c>
      <c r="W67" s="32" t="n"/>
      <c r="X67" s="32" t="n"/>
      <c r="Y67" s="32" t="n"/>
      <c r="Z67" s="32" t="n"/>
      <c r="AA67" s="15" t="inlineStr">
        <is>
          <t>Very High</t>
        </is>
      </c>
      <c r="AB67" s="15" t="inlineStr">
        <is>
          <t>Fastest-growing energy brand; fitness crossover</t>
        </is>
      </c>
      <c r="AC67" s="15" t="inlineStr">
        <is>
          <t>Functional energy that claims to boost metabolism</t>
        </is>
      </c>
      <c r="AD67" s="15" t="inlineStr">
        <is>
          <t>No sugar plus a fitness/metabolism story, not just caffeine.</t>
        </is>
      </c>
      <c r="AE67" s="32" t="n"/>
      <c r="AF67" s="34">
        <f>IF(AND(ISNUMBER($P67),ISNUMBER($AL67),$AL67&lt;&gt;0),ROUND($P67/$AL67*100,1),"")</f>
        <v/>
      </c>
      <c r="AG67" s="35">
        <f>IF(AND(ISNUMBER($S67),ISNUMBER($AL67),$AL67&lt;&gt;0),ROUND($S67/$AL67*100,2),"")</f>
        <v/>
      </c>
      <c r="AH67" s="34">
        <f>IF(AND(ISNUMBER($Q67),ISNUMBER($AL67),$AL67&lt;&gt;0),ROUND($Q67/$AL67*100,1),"")</f>
        <v/>
      </c>
      <c r="AI67" s="29">
        <f>IF(ISNUMBER($S67),IF($S67&lt;=1,"Yes","No"),"n/a")</f>
        <v/>
      </c>
      <c r="AJ67" s="29">
        <f>IF(ISNUMBER($S67),ROUND(MAX(0,MIN(100,100-$S67*2.5-IF(ISNUMBER($T67),$T67,0)*0.12+IF($S67&lt;=1,12,0))),0),"")</f>
        <v/>
      </c>
      <c r="AK67" s="29">
        <f>IF(ISNUMBER($Q67),IF($Q67&gt;=100,20,IF($Q67&gt;=30,10,0)),0)+IF(ISNUMBER($R67),IF($R67&gt;=100,20,0),0)+IF(ISNUMBER($P67),IF($P67&gt;=150,20,IF($P67&gt;=50,12,5)),0)+IF(ISNUMBER($S67),IF($S67&lt;=1,15,0),0)</f>
        <v/>
      </c>
      <c r="AL67" s="29" t="n">
        <v>355</v>
      </c>
      <c r="AM67" s="30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Celsius</t>
        </is>
      </c>
      <c r="B68" s="15" t="inlineStr">
        <is>
          <t>Celsius Original Sparkling | Kiwi Guava | 18-pack 355mL</t>
        </is>
      </c>
      <c r="C68" s="15" t="inlineStr">
        <is>
          <t>4) Caffeine &amp; energy beverage</t>
        </is>
      </c>
      <c r="D68" s="15" t="inlineStr">
        <is>
          <t>355 mL can</t>
        </is>
      </c>
      <c r="E68" s="29" t="n">
        <v>18</v>
      </c>
      <c r="F68" s="30" t="n"/>
      <c r="G68" s="31">
        <f>IF(AND(ISNUMBER($F68),ISNUMBER($E68),$E68&lt;&gt;0),$F68/$E68,"")</f>
        <v/>
      </c>
      <c r="H68" s="31">
        <f>IF(AND(ISNUMBER($F68),ISNUMBER($AL68),ISNUMBER($E68),($AL68*$E68)&lt;&gt;0),$F68/($AL68*$E68)*100,"")</f>
        <v/>
      </c>
      <c r="I68" s="32" t="n"/>
      <c r="J68" s="33" t="n"/>
      <c r="K68" s="31">
        <f>IF(AND(ISNUMBER($F68),ISNUMBER($J68)),$F68*(1-$J68),"")</f>
        <v/>
      </c>
      <c r="L68" s="32" t="n"/>
      <c r="M68" s="32" t="n"/>
      <c r="N68" s="31">
        <f>IF(ISNUMBER($F68),($F68-IF(ISNUMBER($AM68),$AM68,0))*(1-IF(ISNUMBER($J68),$J68,0)),"")</f>
        <v/>
      </c>
      <c r="O68" s="15" t="inlineStr">
        <is>
          <t>Kiwi Guava</t>
        </is>
      </c>
      <c r="P68" s="29" t="n">
        <v>200</v>
      </c>
      <c r="Q68" s="29" t="n">
        <v>5</v>
      </c>
      <c r="R68" s="29" t="n">
        <v>50</v>
      </c>
      <c r="S68" s="29" t="n">
        <v>0</v>
      </c>
      <c r="T68" s="29" t="n">
        <v>10</v>
      </c>
      <c r="U68" s="15" t="inlineStr">
        <is>
          <t>Sucralose</t>
        </is>
      </c>
      <c r="V68" s="15" t="inlineStr">
        <is>
          <t>Accelerates metabolism, MetaPlus blend, zero sugar, vitamins</t>
        </is>
      </c>
      <c r="W68" s="32" t="n"/>
      <c r="X68" s="32" t="n"/>
      <c r="Y68" s="32" t="n"/>
      <c r="Z68" s="32" t="n"/>
      <c r="AA68" s="15" t="inlineStr">
        <is>
          <t>Very High</t>
        </is>
      </c>
      <c r="AB68" s="15" t="inlineStr">
        <is>
          <t>Fastest-growing energy brand; fitness crossover</t>
        </is>
      </c>
      <c r="AC68" s="15" t="inlineStr">
        <is>
          <t>Functional energy that claims to boost metabolism</t>
        </is>
      </c>
      <c r="AD68" s="15" t="inlineStr">
        <is>
          <t>No sugar plus a fitness/metabolism story, not just caffeine.</t>
        </is>
      </c>
      <c r="AE68" s="32" t="n"/>
      <c r="AF68" s="34">
        <f>IF(AND(ISNUMBER($P68),ISNUMBER($AL68),$AL68&lt;&gt;0),ROUND($P68/$AL68*100,1),"")</f>
        <v/>
      </c>
      <c r="AG68" s="35">
        <f>IF(AND(ISNUMBER($S68),ISNUMBER($AL68),$AL68&lt;&gt;0),ROUND($S68/$AL68*100,2),"")</f>
        <v/>
      </c>
      <c r="AH68" s="34">
        <f>IF(AND(ISNUMBER($Q68),ISNUMBER($AL68),$AL68&lt;&gt;0),ROUND($Q68/$AL68*100,1),"")</f>
        <v/>
      </c>
      <c r="AI68" s="29">
        <f>IF(ISNUMBER($S68),IF($S68&lt;=1,"Yes","No"),"n/a")</f>
        <v/>
      </c>
      <c r="AJ68" s="29">
        <f>IF(ISNUMBER($S68),ROUND(MAX(0,MIN(100,100-$S68*2.5-IF(ISNUMBER($T68),$T68,0)*0.12+IF($S68&lt;=1,12,0))),0),"")</f>
        <v/>
      </c>
      <c r="AK68" s="29">
        <f>IF(ISNUMBER($Q68),IF($Q68&gt;=100,20,IF($Q68&gt;=30,10,0)),0)+IF(ISNUMBER($R68),IF($R68&gt;=100,20,0),0)+IF(ISNUMBER($P68),IF($P68&gt;=150,20,IF($P68&gt;=50,12,5)),0)+IF(ISNUMBER($S68),IF($S68&lt;=1,15,0),0)</f>
        <v/>
      </c>
      <c r="AL68" s="29" t="n">
        <v>355</v>
      </c>
      <c r="AM68" s="30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Celsius</t>
        </is>
      </c>
      <c r="B69" s="15" t="inlineStr">
        <is>
          <t>Celsius Original Sparkling | Kiwi Guava | 24-pack 355mL</t>
        </is>
      </c>
      <c r="C69" s="15" t="inlineStr">
        <is>
          <t>4) Caffeine &amp; energy beverage</t>
        </is>
      </c>
      <c r="D69" s="15" t="inlineStr">
        <is>
          <t>355 mL can</t>
        </is>
      </c>
      <c r="E69" s="29" t="n">
        <v>24</v>
      </c>
      <c r="F69" s="30" t="n"/>
      <c r="G69" s="31">
        <f>IF(AND(ISNUMBER($F69),ISNUMBER($E69),$E69&lt;&gt;0),$F69/$E69,"")</f>
        <v/>
      </c>
      <c r="H69" s="31">
        <f>IF(AND(ISNUMBER($F69),ISNUMBER($AL69),ISNUMBER($E69),($AL69*$E69)&lt;&gt;0),$F69/($AL69*$E69)*100,"")</f>
        <v/>
      </c>
      <c r="I69" s="32" t="n"/>
      <c r="J69" s="33" t="n"/>
      <c r="K69" s="31">
        <f>IF(AND(ISNUMBER($F69),ISNUMBER($J69)),$F69*(1-$J69),"")</f>
        <v/>
      </c>
      <c r="L69" s="32" t="n"/>
      <c r="M69" s="32" t="n"/>
      <c r="N69" s="31">
        <f>IF(ISNUMBER($F69),($F69-IF(ISNUMBER($AM69),$AM69,0))*(1-IF(ISNUMBER($J69),$J69,0)),"")</f>
        <v/>
      </c>
      <c r="O69" s="15" t="inlineStr">
        <is>
          <t>Kiwi Guava</t>
        </is>
      </c>
      <c r="P69" s="29" t="n">
        <v>200</v>
      </c>
      <c r="Q69" s="29" t="n">
        <v>5</v>
      </c>
      <c r="R69" s="29" t="n">
        <v>50</v>
      </c>
      <c r="S69" s="29" t="n">
        <v>0</v>
      </c>
      <c r="T69" s="29" t="n">
        <v>10</v>
      </c>
      <c r="U69" s="15" t="inlineStr">
        <is>
          <t>Sucralose</t>
        </is>
      </c>
      <c r="V69" s="15" t="inlineStr">
        <is>
          <t>Accelerates metabolism, MetaPlus blend, zero sugar, vitamins</t>
        </is>
      </c>
      <c r="W69" s="32" t="n"/>
      <c r="X69" s="32" t="n"/>
      <c r="Y69" s="32" t="n"/>
      <c r="Z69" s="32" t="n"/>
      <c r="AA69" s="15" t="inlineStr">
        <is>
          <t>Very High</t>
        </is>
      </c>
      <c r="AB69" s="15" t="inlineStr">
        <is>
          <t>Fastest-growing energy brand; fitness crossover</t>
        </is>
      </c>
      <c r="AC69" s="15" t="inlineStr">
        <is>
          <t>Functional energy that claims to boost metabolism</t>
        </is>
      </c>
      <c r="AD69" s="15" t="inlineStr">
        <is>
          <t>No sugar plus a fitness/metabolism story, not just caffeine.</t>
        </is>
      </c>
      <c r="AE69" s="32" t="n"/>
      <c r="AF69" s="34">
        <f>IF(AND(ISNUMBER($P69),ISNUMBER($AL69),$AL69&lt;&gt;0),ROUND($P69/$AL69*100,1),"")</f>
        <v/>
      </c>
      <c r="AG69" s="35">
        <f>IF(AND(ISNUMBER($S69),ISNUMBER($AL69),$AL69&lt;&gt;0),ROUND($S69/$AL69*100,2),"")</f>
        <v/>
      </c>
      <c r="AH69" s="34">
        <f>IF(AND(ISNUMBER($Q69),ISNUMBER($AL69),$AL69&lt;&gt;0),ROUND($Q69/$AL69*100,1),"")</f>
        <v/>
      </c>
      <c r="AI69" s="29">
        <f>IF(ISNUMBER($S69),IF($S69&lt;=1,"Yes","No"),"n/a")</f>
        <v/>
      </c>
      <c r="AJ69" s="29">
        <f>IF(ISNUMBER($S69),ROUND(MAX(0,MIN(100,100-$S69*2.5-IF(ISNUMBER($T69),$T69,0)*0.12+IF($S69&lt;=1,12,0))),0),"")</f>
        <v/>
      </c>
      <c r="AK69" s="29">
        <f>IF(ISNUMBER($Q69),IF($Q69&gt;=100,20,IF($Q69&gt;=30,10,0)),0)+IF(ISNUMBER($R69),IF($R69&gt;=100,20,0),0)+IF(ISNUMBER($P69),IF($P69&gt;=150,20,IF($P69&gt;=50,12,5)),0)+IF(ISNUMBER($S69),IF($S69&lt;=1,15,0),0)</f>
        <v/>
      </c>
      <c r="AL69" s="29" t="n">
        <v>355</v>
      </c>
      <c r="AM69" s="30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Celsius</t>
        </is>
      </c>
      <c r="B70" s="15" t="inlineStr">
        <is>
          <t>Celsius Original Sparkling | Cola | single 355mL</t>
        </is>
      </c>
      <c r="C70" s="15" t="inlineStr">
        <is>
          <t>4) Caffeine &amp; energy beverage</t>
        </is>
      </c>
      <c r="D70" s="15" t="inlineStr">
        <is>
          <t>355 mL can</t>
        </is>
      </c>
      <c r="E70" s="29" t="n">
        <v>1</v>
      </c>
      <c r="F70" s="30" t="n"/>
      <c r="G70" s="31">
        <f>IF(AND(ISNUMBER($F70),ISNUMBER($E70),$E70&lt;&gt;0),$F70/$E70,"")</f>
        <v/>
      </c>
      <c r="H70" s="31">
        <f>IF(AND(ISNUMBER($F70),ISNUMBER($AL70),ISNUMBER($E70),($AL70*$E70)&lt;&gt;0),$F70/($AL70*$E70)*100,"")</f>
        <v/>
      </c>
      <c r="I70" s="32" t="n"/>
      <c r="J70" s="33" t="n"/>
      <c r="K70" s="31">
        <f>IF(AND(ISNUMBER($F70),ISNUMBER($J70)),$F70*(1-$J70),"")</f>
        <v/>
      </c>
      <c r="L70" s="32" t="n"/>
      <c r="M70" s="32" t="n"/>
      <c r="N70" s="31">
        <f>IF(ISNUMBER($F70),($F70-IF(ISNUMBER($AM70),$AM70,0))*(1-IF(ISNUMBER($J70),$J70,0)),"")</f>
        <v/>
      </c>
      <c r="O70" s="15" t="inlineStr">
        <is>
          <t>Cola</t>
        </is>
      </c>
      <c r="P70" s="29" t="n">
        <v>200</v>
      </c>
      <c r="Q70" s="29" t="n">
        <v>5</v>
      </c>
      <c r="R70" s="29" t="n">
        <v>50</v>
      </c>
      <c r="S70" s="29" t="n">
        <v>0</v>
      </c>
      <c r="T70" s="29" t="n">
        <v>10</v>
      </c>
      <c r="U70" s="15" t="inlineStr">
        <is>
          <t>Sucralose</t>
        </is>
      </c>
      <c r="V70" s="15" t="inlineStr">
        <is>
          <t>Accelerates metabolism, MetaPlus blend, zero sugar, vitamins</t>
        </is>
      </c>
      <c r="W70" s="32" t="n"/>
      <c r="X70" s="32" t="n"/>
      <c r="Y70" s="32" t="n"/>
      <c r="Z70" s="32" t="n"/>
      <c r="AA70" s="15" t="inlineStr">
        <is>
          <t>Very High</t>
        </is>
      </c>
      <c r="AB70" s="15" t="inlineStr">
        <is>
          <t>Fastest-growing energy brand; fitness crossover</t>
        </is>
      </c>
      <c r="AC70" s="15" t="inlineStr">
        <is>
          <t>Functional energy that claims to boost metabolism</t>
        </is>
      </c>
      <c r="AD70" s="15" t="inlineStr">
        <is>
          <t>No sugar plus a fitness/metabolism story, not just caffeine.</t>
        </is>
      </c>
      <c r="AE70" s="32" t="n"/>
      <c r="AF70" s="34">
        <f>IF(AND(ISNUMBER($P70),ISNUMBER($AL70),$AL70&lt;&gt;0),ROUND($P70/$AL70*100,1),"")</f>
        <v/>
      </c>
      <c r="AG70" s="35">
        <f>IF(AND(ISNUMBER($S70),ISNUMBER($AL70),$AL70&lt;&gt;0),ROUND($S70/$AL70*100,2),"")</f>
        <v/>
      </c>
      <c r="AH70" s="34">
        <f>IF(AND(ISNUMBER($Q70),ISNUMBER($AL70),$AL70&lt;&gt;0),ROUND($Q70/$AL70*100,1),"")</f>
        <v/>
      </c>
      <c r="AI70" s="29">
        <f>IF(ISNUMBER($S70),IF($S70&lt;=1,"Yes","No"),"n/a")</f>
        <v/>
      </c>
      <c r="AJ70" s="29">
        <f>IF(ISNUMBER($S70),ROUND(MAX(0,MIN(100,100-$S70*2.5-IF(ISNUMBER($T70),$T70,0)*0.12+IF($S70&lt;=1,12,0))),0),"")</f>
        <v/>
      </c>
      <c r="AK70" s="29">
        <f>IF(ISNUMBER($Q70),IF($Q70&gt;=100,20,IF($Q70&gt;=30,10,0)),0)+IF(ISNUMBER($R70),IF($R70&gt;=100,20,0),0)+IF(ISNUMBER($P70),IF($P70&gt;=150,20,IF($P70&gt;=50,12,5)),0)+IF(ISNUMBER($S70),IF($S70&lt;=1,15,0),0)</f>
        <v/>
      </c>
      <c r="AL70" s="29" t="n">
        <v>355</v>
      </c>
      <c r="AM70" s="30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Celsius</t>
        </is>
      </c>
      <c r="B71" s="15" t="inlineStr">
        <is>
          <t>Celsius Original Sparkling | Cola | 8-pack 355mL</t>
        </is>
      </c>
      <c r="C71" s="15" t="inlineStr">
        <is>
          <t>4) Caffeine &amp; energy beverage</t>
        </is>
      </c>
      <c r="D71" s="15" t="inlineStr">
        <is>
          <t>355 mL can</t>
        </is>
      </c>
      <c r="E71" s="29" t="n">
        <v>8</v>
      </c>
      <c r="F71" s="30" t="n"/>
      <c r="G71" s="31">
        <f>IF(AND(ISNUMBER($F71),ISNUMBER($E71),$E71&lt;&gt;0),$F71/$E71,"")</f>
        <v/>
      </c>
      <c r="H71" s="31">
        <f>IF(AND(ISNUMBER($F71),ISNUMBER($AL71),ISNUMBER($E71),($AL71*$E71)&lt;&gt;0),$F71/($AL71*$E71)*100,"")</f>
        <v/>
      </c>
      <c r="I71" s="32" t="n"/>
      <c r="J71" s="33" t="n"/>
      <c r="K71" s="31">
        <f>IF(AND(ISNUMBER($F71),ISNUMBER($J71)),$F71*(1-$J71),"")</f>
        <v/>
      </c>
      <c r="L71" s="32" t="n"/>
      <c r="M71" s="32" t="n"/>
      <c r="N71" s="31">
        <f>IF(ISNUMBER($F71),($F71-IF(ISNUMBER($AM71),$AM71,0))*(1-IF(ISNUMBER($J71),$J71,0)),"")</f>
        <v/>
      </c>
      <c r="O71" s="15" t="inlineStr">
        <is>
          <t>Cola</t>
        </is>
      </c>
      <c r="P71" s="29" t="n">
        <v>200</v>
      </c>
      <c r="Q71" s="29" t="n">
        <v>5</v>
      </c>
      <c r="R71" s="29" t="n">
        <v>50</v>
      </c>
      <c r="S71" s="29" t="n">
        <v>0</v>
      </c>
      <c r="T71" s="29" t="n">
        <v>10</v>
      </c>
      <c r="U71" s="15" t="inlineStr">
        <is>
          <t>Sucralose</t>
        </is>
      </c>
      <c r="V71" s="15" t="inlineStr">
        <is>
          <t>Accelerates metabolism, MetaPlus blend, zero sugar, vitamins</t>
        </is>
      </c>
      <c r="W71" s="32" t="n"/>
      <c r="X71" s="32" t="n"/>
      <c r="Y71" s="32" t="n"/>
      <c r="Z71" s="32" t="n"/>
      <c r="AA71" s="15" t="inlineStr">
        <is>
          <t>Very High</t>
        </is>
      </c>
      <c r="AB71" s="15" t="inlineStr">
        <is>
          <t>Fastest-growing energy brand; fitness crossover</t>
        </is>
      </c>
      <c r="AC71" s="15" t="inlineStr">
        <is>
          <t>Functional energy that claims to boost metabolism</t>
        </is>
      </c>
      <c r="AD71" s="15" t="inlineStr">
        <is>
          <t>No sugar plus a fitness/metabolism story, not just caffeine.</t>
        </is>
      </c>
      <c r="AE71" s="32" t="n"/>
      <c r="AF71" s="34">
        <f>IF(AND(ISNUMBER($P71),ISNUMBER($AL71),$AL71&lt;&gt;0),ROUND($P71/$AL71*100,1),"")</f>
        <v/>
      </c>
      <c r="AG71" s="35">
        <f>IF(AND(ISNUMBER($S71),ISNUMBER($AL71),$AL71&lt;&gt;0),ROUND($S71/$AL71*100,2),"")</f>
        <v/>
      </c>
      <c r="AH71" s="34">
        <f>IF(AND(ISNUMBER($Q71),ISNUMBER($AL71),$AL71&lt;&gt;0),ROUND($Q71/$AL71*100,1),"")</f>
        <v/>
      </c>
      <c r="AI71" s="29">
        <f>IF(ISNUMBER($S71),IF($S71&lt;=1,"Yes","No"),"n/a")</f>
        <v/>
      </c>
      <c r="AJ71" s="29">
        <f>IF(ISNUMBER($S71),ROUND(MAX(0,MIN(100,100-$S71*2.5-IF(ISNUMBER($T71),$T71,0)*0.12+IF($S71&lt;=1,12,0))),0),"")</f>
        <v/>
      </c>
      <c r="AK71" s="29">
        <f>IF(ISNUMBER($Q71),IF($Q71&gt;=100,20,IF($Q71&gt;=30,10,0)),0)+IF(ISNUMBER($R71),IF($R71&gt;=100,20,0),0)+IF(ISNUMBER($P71),IF($P71&gt;=150,20,IF($P71&gt;=50,12,5)),0)+IF(ISNUMBER($S71),IF($S71&lt;=1,15,0),0)</f>
        <v/>
      </c>
      <c r="AL71" s="29" t="n">
        <v>355</v>
      </c>
      <c r="AM71" s="30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Celsius</t>
        </is>
      </c>
      <c r="B72" s="15" t="inlineStr">
        <is>
          <t>Celsius Original Sparkling | Cola | 12-pack 355mL</t>
        </is>
      </c>
      <c r="C72" s="15" t="inlineStr">
        <is>
          <t>4) Caffeine &amp; energy beverage</t>
        </is>
      </c>
      <c r="D72" s="15" t="inlineStr">
        <is>
          <t>355 mL can</t>
        </is>
      </c>
      <c r="E72" s="29" t="n">
        <v>12</v>
      </c>
      <c r="F72" s="30" t="n"/>
      <c r="G72" s="31">
        <f>IF(AND(ISNUMBER($F72),ISNUMBER($E72),$E72&lt;&gt;0),$F72/$E72,"")</f>
        <v/>
      </c>
      <c r="H72" s="31">
        <f>IF(AND(ISNUMBER($F72),ISNUMBER($AL72),ISNUMBER($E72),($AL72*$E72)&lt;&gt;0),$F72/($AL72*$E72)*100,"")</f>
        <v/>
      </c>
      <c r="I72" s="32" t="n"/>
      <c r="J72" s="33" t="n"/>
      <c r="K72" s="31">
        <f>IF(AND(ISNUMBER($F72),ISNUMBER($J72)),$F72*(1-$J72),"")</f>
        <v/>
      </c>
      <c r="L72" s="32" t="n"/>
      <c r="M72" s="32" t="n"/>
      <c r="N72" s="31">
        <f>IF(ISNUMBER($F72),($F72-IF(ISNUMBER($AM72),$AM72,0))*(1-IF(ISNUMBER($J72),$J72,0)),"")</f>
        <v/>
      </c>
      <c r="O72" s="15" t="inlineStr">
        <is>
          <t>Cola</t>
        </is>
      </c>
      <c r="P72" s="29" t="n">
        <v>200</v>
      </c>
      <c r="Q72" s="29" t="n">
        <v>5</v>
      </c>
      <c r="R72" s="29" t="n">
        <v>50</v>
      </c>
      <c r="S72" s="29" t="n">
        <v>0</v>
      </c>
      <c r="T72" s="29" t="n">
        <v>10</v>
      </c>
      <c r="U72" s="15" t="inlineStr">
        <is>
          <t>Sucralose</t>
        </is>
      </c>
      <c r="V72" s="15" t="inlineStr">
        <is>
          <t>Accelerates metabolism, MetaPlus blend, zero sugar, vitamins</t>
        </is>
      </c>
      <c r="W72" s="32" t="n"/>
      <c r="X72" s="32" t="n"/>
      <c r="Y72" s="32" t="n"/>
      <c r="Z72" s="32" t="n"/>
      <c r="AA72" s="15" t="inlineStr">
        <is>
          <t>Very High</t>
        </is>
      </c>
      <c r="AB72" s="15" t="inlineStr">
        <is>
          <t>Fastest-growing energy brand; fitness crossover</t>
        </is>
      </c>
      <c r="AC72" s="15" t="inlineStr">
        <is>
          <t>Functional energy that claims to boost metabolism</t>
        </is>
      </c>
      <c r="AD72" s="15" t="inlineStr">
        <is>
          <t>No sugar plus a fitness/metabolism story, not just caffeine.</t>
        </is>
      </c>
      <c r="AE72" s="32" t="n"/>
      <c r="AF72" s="34">
        <f>IF(AND(ISNUMBER($P72),ISNUMBER($AL72),$AL72&lt;&gt;0),ROUND($P72/$AL72*100,1),"")</f>
        <v/>
      </c>
      <c r="AG72" s="35">
        <f>IF(AND(ISNUMBER($S72),ISNUMBER($AL72),$AL72&lt;&gt;0),ROUND($S72/$AL72*100,2),"")</f>
        <v/>
      </c>
      <c r="AH72" s="34">
        <f>IF(AND(ISNUMBER($Q72),ISNUMBER($AL72),$AL72&lt;&gt;0),ROUND($Q72/$AL72*100,1),"")</f>
        <v/>
      </c>
      <c r="AI72" s="29">
        <f>IF(ISNUMBER($S72),IF($S72&lt;=1,"Yes","No"),"n/a")</f>
        <v/>
      </c>
      <c r="AJ72" s="29">
        <f>IF(ISNUMBER($S72),ROUND(MAX(0,MIN(100,100-$S72*2.5-IF(ISNUMBER($T72),$T72,0)*0.12+IF($S72&lt;=1,12,0))),0),"")</f>
        <v/>
      </c>
      <c r="AK72" s="29">
        <f>IF(ISNUMBER($Q72),IF($Q72&gt;=100,20,IF($Q72&gt;=30,10,0)),0)+IF(ISNUMBER($R72),IF($R72&gt;=100,20,0),0)+IF(ISNUMBER($P72),IF($P72&gt;=150,20,IF($P72&gt;=50,12,5)),0)+IF(ISNUMBER($S72),IF($S72&lt;=1,15,0),0)</f>
        <v/>
      </c>
      <c r="AL72" s="29" t="n">
        <v>355</v>
      </c>
      <c r="AM72" s="30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Celsius</t>
        </is>
      </c>
      <c r="B73" s="15" t="inlineStr">
        <is>
          <t>Celsius Original Sparkling | Cola | 15-pack 355mL</t>
        </is>
      </c>
      <c r="C73" s="15" t="inlineStr">
        <is>
          <t>4) Caffeine &amp; energy beverage</t>
        </is>
      </c>
      <c r="D73" s="15" t="inlineStr">
        <is>
          <t>355 mL can</t>
        </is>
      </c>
      <c r="E73" s="29" t="n">
        <v>15</v>
      </c>
      <c r="F73" s="30" t="n"/>
      <c r="G73" s="31">
        <f>IF(AND(ISNUMBER($F73),ISNUMBER($E73),$E73&lt;&gt;0),$F73/$E73,"")</f>
        <v/>
      </c>
      <c r="H73" s="31">
        <f>IF(AND(ISNUMBER($F73),ISNUMBER($AL73),ISNUMBER($E73),($AL73*$E73)&lt;&gt;0),$F73/($AL73*$E73)*100,"")</f>
        <v/>
      </c>
      <c r="I73" s="32" t="n"/>
      <c r="J73" s="33" t="n"/>
      <c r="K73" s="31">
        <f>IF(AND(ISNUMBER($F73),ISNUMBER($J73)),$F73*(1-$J73),"")</f>
        <v/>
      </c>
      <c r="L73" s="32" t="n"/>
      <c r="M73" s="32" t="n"/>
      <c r="N73" s="31">
        <f>IF(ISNUMBER($F73),($F73-IF(ISNUMBER($AM73),$AM73,0))*(1-IF(ISNUMBER($J73),$J73,0)),"")</f>
        <v/>
      </c>
      <c r="O73" s="15" t="inlineStr">
        <is>
          <t>Cola</t>
        </is>
      </c>
      <c r="P73" s="29" t="n">
        <v>200</v>
      </c>
      <c r="Q73" s="29" t="n">
        <v>5</v>
      </c>
      <c r="R73" s="29" t="n">
        <v>50</v>
      </c>
      <c r="S73" s="29" t="n">
        <v>0</v>
      </c>
      <c r="T73" s="29" t="n">
        <v>10</v>
      </c>
      <c r="U73" s="15" t="inlineStr">
        <is>
          <t>Sucralose</t>
        </is>
      </c>
      <c r="V73" s="15" t="inlineStr">
        <is>
          <t>Accelerates metabolism, MetaPlus blend, zero sugar, vitamins</t>
        </is>
      </c>
      <c r="W73" s="32" t="n"/>
      <c r="X73" s="32" t="n"/>
      <c r="Y73" s="32" t="n"/>
      <c r="Z73" s="32" t="n"/>
      <c r="AA73" s="15" t="inlineStr">
        <is>
          <t>Very High</t>
        </is>
      </c>
      <c r="AB73" s="15" t="inlineStr">
        <is>
          <t>Fastest-growing energy brand; fitness crossover</t>
        </is>
      </c>
      <c r="AC73" s="15" t="inlineStr">
        <is>
          <t>Functional energy that claims to boost metabolism</t>
        </is>
      </c>
      <c r="AD73" s="15" t="inlineStr">
        <is>
          <t>No sugar plus a fitness/metabolism story, not just caffeine.</t>
        </is>
      </c>
      <c r="AE73" s="32" t="n"/>
      <c r="AF73" s="34">
        <f>IF(AND(ISNUMBER($P73),ISNUMBER($AL73),$AL73&lt;&gt;0),ROUND($P73/$AL73*100,1),"")</f>
        <v/>
      </c>
      <c r="AG73" s="35">
        <f>IF(AND(ISNUMBER($S73),ISNUMBER($AL73),$AL73&lt;&gt;0),ROUND($S73/$AL73*100,2),"")</f>
        <v/>
      </c>
      <c r="AH73" s="34">
        <f>IF(AND(ISNUMBER($Q73),ISNUMBER($AL73),$AL73&lt;&gt;0),ROUND($Q73/$AL73*100,1),"")</f>
        <v/>
      </c>
      <c r="AI73" s="29">
        <f>IF(ISNUMBER($S73),IF($S73&lt;=1,"Yes","No"),"n/a")</f>
        <v/>
      </c>
      <c r="AJ73" s="29">
        <f>IF(ISNUMBER($S73),ROUND(MAX(0,MIN(100,100-$S73*2.5-IF(ISNUMBER($T73),$T73,0)*0.12+IF($S73&lt;=1,12,0))),0),"")</f>
        <v/>
      </c>
      <c r="AK73" s="29">
        <f>IF(ISNUMBER($Q73),IF($Q73&gt;=100,20,IF($Q73&gt;=30,10,0)),0)+IF(ISNUMBER($R73),IF($R73&gt;=100,20,0),0)+IF(ISNUMBER($P73),IF($P73&gt;=150,20,IF($P73&gt;=50,12,5)),0)+IF(ISNUMBER($S73),IF($S73&lt;=1,15,0),0)</f>
        <v/>
      </c>
      <c r="AL73" s="29" t="n">
        <v>355</v>
      </c>
      <c r="AM73" s="30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Celsius</t>
        </is>
      </c>
      <c r="B74" s="15" t="inlineStr">
        <is>
          <t>Celsius Original Sparkling | Cola | 18-pack 355mL</t>
        </is>
      </c>
      <c r="C74" s="15" t="inlineStr">
        <is>
          <t>4) Caffeine &amp; energy beverage</t>
        </is>
      </c>
      <c r="D74" s="15" t="inlineStr">
        <is>
          <t>355 mL can</t>
        </is>
      </c>
      <c r="E74" s="29" t="n">
        <v>18</v>
      </c>
      <c r="F74" s="30" t="n"/>
      <c r="G74" s="31">
        <f>IF(AND(ISNUMBER($F74),ISNUMBER($E74),$E74&lt;&gt;0),$F74/$E74,"")</f>
        <v/>
      </c>
      <c r="H74" s="31">
        <f>IF(AND(ISNUMBER($F74),ISNUMBER($AL74),ISNUMBER($E74),($AL74*$E74)&lt;&gt;0),$F74/($AL74*$E74)*100,"")</f>
        <v/>
      </c>
      <c r="I74" s="32" t="n"/>
      <c r="J74" s="33" t="n"/>
      <c r="K74" s="31">
        <f>IF(AND(ISNUMBER($F74),ISNUMBER($J74)),$F74*(1-$J74),"")</f>
        <v/>
      </c>
      <c r="L74" s="32" t="n"/>
      <c r="M74" s="32" t="n"/>
      <c r="N74" s="31">
        <f>IF(ISNUMBER($F74),($F74-IF(ISNUMBER($AM74),$AM74,0))*(1-IF(ISNUMBER($J74),$J74,0)),"")</f>
        <v/>
      </c>
      <c r="O74" s="15" t="inlineStr">
        <is>
          <t>Cola</t>
        </is>
      </c>
      <c r="P74" s="29" t="n">
        <v>200</v>
      </c>
      <c r="Q74" s="29" t="n">
        <v>5</v>
      </c>
      <c r="R74" s="29" t="n">
        <v>50</v>
      </c>
      <c r="S74" s="29" t="n">
        <v>0</v>
      </c>
      <c r="T74" s="29" t="n">
        <v>10</v>
      </c>
      <c r="U74" s="15" t="inlineStr">
        <is>
          <t>Sucralose</t>
        </is>
      </c>
      <c r="V74" s="15" t="inlineStr">
        <is>
          <t>Accelerates metabolism, MetaPlus blend, zero sugar, vitamins</t>
        </is>
      </c>
      <c r="W74" s="32" t="n"/>
      <c r="X74" s="32" t="n"/>
      <c r="Y74" s="32" t="n"/>
      <c r="Z74" s="32" t="n"/>
      <c r="AA74" s="15" t="inlineStr">
        <is>
          <t>Very High</t>
        </is>
      </c>
      <c r="AB74" s="15" t="inlineStr">
        <is>
          <t>Fastest-growing energy brand; fitness crossover</t>
        </is>
      </c>
      <c r="AC74" s="15" t="inlineStr">
        <is>
          <t>Functional energy that claims to boost metabolism</t>
        </is>
      </c>
      <c r="AD74" s="15" t="inlineStr">
        <is>
          <t>No sugar plus a fitness/metabolism story, not just caffeine.</t>
        </is>
      </c>
      <c r="AE74" s="32" t="n"/>
      <c r="AF74" s="34">
        <f>IF(AND(ISNUMBER($P74),ISNUMBER($AL74),$AL74&lt;&gt;0),ROUND($P74/$AL74*100,1),"")</f>
        <v/>
      </c>
      <c r="AG74" s="35">
        <f>IF(AND(ISNUMBER($S74),ISNUMBER($AL74),$AL74&lt;&gt;0),ROUND($S74/$AL74*100,2),"")</f>
        <v/>
      </c>
      <c r="AH74" s="34">
        <f>IF(AND(ISNUMBER($Q74),ISNUMBER($AL74),$AL74&lt;&gt;0),ROUND($Q74/$AL74*100,1),"")</f>
        <v/>
      </c>
      <c r="AI74" s="29">
        <f>IF(ISNUMBER($S74),IF($S74&lt;=1,"Yes","No"),"n/a")</f>
        <v/>
      </c>
      <c r="AJ74" s="29">
        <f>IF(ISNUMBER($S74),ROUND(MAX(0,MIN(100,100-$S74*2.5-IF(ISNUMBER($T74),$T74,0)*0.12+IF($S74&lt;=1,12,0))),0),"")</f>
        <v/>
      </c>
      <c r="AK74" s="29">
        <f>IF(ISNUMBER($Q74),IF($Q74&gt;=100,20,IF($Q74&gt;=30,10,0)),0)+IF(ISNUMBER($R74),IF($R74&gt;=100,20,0),0)+IF(ISNUMBER($P74),IF($P74&gt;=150,20,IF($P74&gt;=50,12,5)),0)+IF(ISNUMBER($S74),IF($S74&lt;=1,15,0),0)</f>
        <v/>
      </c>
      <c r="AL74" s="29" t="n">
        <v>355</v>
      </c>
      <c r="AM74" s="30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Celsius</t>
        </is>
      </c>
      <c r="B75" s="15" t="inlineStr">
        <is>
          <t>Celsius Original Sparkling | Cola | 24-pack 355mL</t>
        </is>
      </c>
      <c r="C75" s="15" t="inlineStr">
        <is>
          <t>4) Caffeine &amp; energy beverage</t>
        </is>
      </c>
      <c r="D75" s="15" t="inlineStr">
        <is>
          <t>355 mL can</t>
        </is>
      </c>
      <c r="E75" s="29" t="n">
        <v>24</v>
      </c>
      <c r="F75" s="30" t="n"/>
      <c r="G75" s="31">
        <f>IF(AND(ISNUMBER($F75),ISNUMBER($E75),$E75&lt;&gt;0),$F75/$E75,"")</f>
        <v/>
      </c>
      <c r="H75" s="31">
        <f>IF(AND(ISNUMBER($F75),ISNUMBER($AL75),ISNUMBER($E75),($AL75*$E75)&lt;&gt;0),$F75/($AL75*$E75)*100,"")</f>
        <v/>
      </c>
      <c r="I75" s="32" t="n"/>
      <c r="J75" s="33" t="n"/>
      <c r="K75" s="31">
        <f>IF(AND(ISNUMBER($F75),ISNUMBER($J75)),$F75*(1-$J75),"")</f>
        <v/>
      </c>
      <c r="L75" s="32" t="n"/>
      <c r="M75" s="32" t="n"/>
      <c r="N75" s="31">
        <f>IF(ISNUMBER($F75),($F75-IF(ISNUMBER($AM75),$AM75,0))*(1-IF(ISNUMBER($J75),$J75,0)),"")</f>
        <v/>
      </c>
      <c r="O75" s="15" t="inlineStr">
        <is>
          <t>Cola</t>
        </is>
      </c>
      <c r="P75" s="29" t="n">
        <v>200</v>
      </c>
      <c r="Q75" s="29" t="n">
        <v>5</v>
      </c>
      <c r="R75" s="29" t="n">
        <v>50</v>
      </c>
      <c r="S75" s="29" t="n">
        <v>0</v>
      </c>
      <c r="T75" s="29" t="n">
        <v>10</v>
      </c>
      <c r="U75" s="15" t="inlineStr">
        <is>
          <t>Sucralose</t>
        </is>
      </c>
      <c r="V75" s="15" t="inlineStr">
        <is>
          <t>Accelerates metabolism, MetaPlus blend, zero sugar, vitamins</t>
        </is>
      </c>
      <c r="W75" s="32" t="n"/>
      <c r="X75" s="32" t="n"/>
      <c r="Y75" s="32" t="n"/>
      <c r="Z75" s="32" t="n"/>
      <c r="AA75" s="15" t="inlineStr">
        <is>
          <t>Very High</t>
        </is>
      </c>
      <c r="AB75" s="15" t="inlineStr">
        <is>
          <t>Fastest-growing energy brand; fitness crossover</t>
        </is>
      </c>
      <c r="AC75" s="15" t="inlineStr">
        <is>
          <t>Functional energy that claims to boost metabolism</t>
        </is>
      </c>
      <c r="AD75" s="15" t="inlineStr">
        <is>
          <t>No sugar plus a fitness/metabolism story, not just caffeine.</t>
        </is>
      </c>
      <c r="AE75" s="32" t="n"/>
      <c r="AF75" s="34">
        <f>IF(AND(ISNUMBER($P75),ISNUMBER($AL75),$AL75&lt;&gt;0),ROUND($P75/$AL75*100,1),"")</f>
        <v/>
      </c>
      <c r="AG75" s="35">
        <f>IF(AND(ISNUMBER($S75),ISNUMBER($AL75),$AL75&lt;&gt;0),ROUND($S75/$AL75*100,2),"")</f>
        <v/>
      </c>
      <c r="AH75" s="34">
        <f>IF(AND(ISNUMBER($Q75),ISNUMBER($AL75),$AL75&lt;&gt;0),ROUND($Q75/$AL75*100,1),"")</f>
        <v/>
      </c>
      <c r="AI75" s="29">
        <f>IF(ISNUMBER($S75),IF($S75&lt;=1,"Yes","No"),"n/a")</f>
        <v/>
      </c>
      <c r="AJ75" s="29">
        <f>IF(ISNUMBER($S75),ROUND(MAX(0,MIN(100,100-$S75*2.5-IF(ISNUMBER($T75),$T75,0)*0.12+IF($S75&lt;=1,12,0))),0),"")</f>
        <v/>
      </c>
      <c r="AK75" s="29">
        <f>IF(ISNUMBER($Q75),IF($Q75&gt;=100,20,IF($Q75&gt;=30,10,0)),0)+IF(ISNUMBER($R75),IF($R75&gt;=100,20,0),0)+IF(ISNUMBER($P75),IF($P75&gt;=150,20,IF($P75&gt;=50,12,5)),0)+IF(ISNUMBER($S75),IF($S75&lt;=1,15,0),0)</f>
        <v/>
      </c>
      <c r="AL75" s="29" t="n">
        <v>355</v>
      </c>
      <c r="AM75" s="30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Celsius</t>
        </is>
      </c>
      <c r="B76" s="15" t="inlineStr">
        <is>
          <t>Celsius Original Sparkling | Fuji Apple Pear | single 355mL</t>
        </is>
      </c>
      <c r="C76" s="15" t="inlineStr">
        <is>
          <t>4) Caffeine &amp; energy beverage</t>
        </is>
      </c>
      <c r="D76" s="15" t="inlineStr">
        <is>
          <t>355 mL can</t>
        </is>
      </c>
      <c r="E76" s="29" t="n">
        <v>1</v>
      </c>
      <c r="F76" s="30" t="n"/>
      <c r="G76" s="31">
        <f>IF(AND(ISNUMBER($F76),ISNUMBER($E76),$E76&lt;&gt;0),$F76/$E76,"")</f>
        <v/>
      </c>
      <c r="H76" s="31">
        <f>IF(AND(ISNUMBER($F76),ISNUMBER($AL76),ISNUMBER($E76),($AL76*$E76)&lt;&gt;0),$F76/($AL76*$E76)*100,"")</f>
        <v/>
      </c>
      <c r="I76" s="32" t="n"/>
      <c r="J76" s="33" t="n"/>
      <c r="K76" s="31">
        <f>IF(AND(ISNUMBER($F76),ISNUMBER($J76)),$F76*(1-$J76),"")</f>
        <v/>
      </c>
      <c r="L76" s="32" t="n"/>
      <c r="M76" s="32" t="n"/>
      <c r="N76" s="31">
        <f>IF(ISNUMBER($F76),($F76-IF(ISNUMBER($AM76),$AM76,0))*(1-IF(ISNUMBER($J76),$J76,0)),"")</f>
        <v/>
      </c>
      <c r="O76" s="15" t="inlineStr">
        <is>
          <t>Fuji Apple Pear</t>
        </is>
      </c>
      <c r="P76" s="29" t="n">
        <v>200</v>
      </c>
      <c r="Q76" s="29" t="n">
        <v>5</v>
      </c>
      <c r="R76" s="29" t="n">
        <v>50</v>
      </c>
      <c r="S76" s="29" t="n">
        <v>0</v>
      </c>
      <c r="T76" s="29" t="n">
        <v>10</v>
      </c>
      <c r="U76" s="15" t="inlineStr">
        <is>
          <t>Sucralose</t>
        </is>
      </c>
      <c r="V76" s="15" t="inlineStr">
        <is>
          <t>Accelerates metabolism, MetaPlus blend, zero sugar, vitamins</t>
        </is>
      </c>
      <c r="W76" s="32" t="n"/>
      <c r="X76" s="32" t="n"/>
      <c r="Y76" s="32" t="n"/>
      <c r="Z76" s="32" t="n"/>
      <c r="AA76" s="15" t="inlineStr">
        <is>
          <t>Very High</t>
        </is>
      </c>
      <c r="AB76" s="15" t="inlineStr">
        <is>
          <t>Fastest-growing energy brand; fitness crossover</t>
        </is>
      </c>
      <c r="AC76" s="15" t="inlineStr">
        <is>
          <t>Functional energy that claims to boost metabolism</t>
        </is>
      </c>
      <c r="AD76" s="15" t="inlineStr">
        <is>
          <t>No sugar plus a fitness/metabolism story, not just caffeine.</t>
        </is>
      </c>
      <c r="AE76" s="32" t="n"/>
      <c r="AF76" s="34">
        <f>IF(AND(ISNUMBER($P76),ISNUMBER($AL76),$AL76&lt;&gt;0),ROUND($P76/$AL76*100,1),"")</f>
        <v/>
      </c>
      <c r="AG76" s="35">
        <f>IF(AND(ISNUMBER($S76),ISNUMBER($AL76),$AL76&lt;&gt;0),ROUND($S76/$AL76*100,2),"")</f>
        <v/>
      </c>
      <c r="AH76" s="34">
        <f>IF(AND(ISNUMBER($Q76),ISNUMBER($AL76),$AL76&lt;&gt;0),ROUND($Q76/$AL76*100,1),"")</f>
        <v/>
      </c>
      <c r="AI76" s="29">
        <f>IF(ISNUMBER($S76),IF($S76&lt;=1,"Yes","No"),"n/a")</f>
        <v/>
      </c>
      <c r="AJ76" s="29">
        <f>IF(ISNUMBER($S76),ROUND(MAX(0,MIN(100,100-$S76*2.5-IF(ISNUMBER($T76),$T76,0)*0.12+IF($S76&lt;=1,12,0))),0),"")</f>
        <v/>
      </c>
      <c r="AK76" s="29">
        <f>IF(ISNUMBER($Q76),IF($Q76&gt;=100,20,IF($Q76&gt;=30,10,0)),0)+IF(ISNUMBER($R76),IF($R76&gt;=100,20,0),0)+IF(ISNUMBER($P76),IF($P76&gt;=150,20,IF($P76&gt;=50,12,5)),0)+IF(ISNUMBER($S76),IF($S76&lt;=1,15,0),0)</f>
        <v/>
      </c>
      <c r="AL76" s="29" t="n">
        <v>355</v>
      </c>
      <c r="AM76" s="30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Celsius</t>
        </is>
      </c>
      <c r="B77" s="15" t="inlineStr">
        <is>
          <t>Celsius Original Sparkling | Fuji Apple Pear | 8-pack 355mL</t>
        </is>
      </c>
      <c r="C77" s="15" t="inlineStr">
        <is>
          <t>4) Caffeine &amp; energy beverage</t>
        </is>
      </c>
      <c r="D77" s="15" t="inlineStr">
        <is>
          <t>355 mL can</t>
        </is>
      </c>
      <c r="E77" s="29" t="n">
        <v>8</v>
      </c>
      <c r="F77" s="30" t="n"/>
      <c r="G77" s="31">
        <f>IF(AND(ISNUMBER($F77),ISNUMBER($E77),$E77&lt;&gt;0),$F77/$E77,"")</f>
        <v/>
      </c>
      <c r="H77" s="31">
        <f>IF(AND(ISNUMBER($F77),ISNUMBER($AL77),ISNUMBER($E77),($AL77*$E77)&lt;&gt;0),$F77/($AL77*$E77)*100,"")</f>
        <v/>
      </c>
      <c r="I77" s="32" t="n"/>
      <c r="J77" s="33" t="n"/>
      <c r="K77" s="31">
        <f>IF(AND(ISNUMBER($F77),ISNUMBER($J77)),$F77*(1-$J77),"")</f>
        <v/>
      </c>
      <c r="L77" s="32" t="n"/>
      <c r="M77" s="32" t="n"/>
      <c r="N77" s="31">
        <f>IF(ISNUMBER($F77),($F77-IF(ISNUMBER($AM77),$AM77,0))*(1-IF(ISNUMBER($J77),$J77,0)),"")</f>
        <v/>
      </c>
      <c r="O77" s="15" t="inlineStr">
        <is>
          <t>Fuji Apple Pear</t>
        </is>
      </c>
      <c r="P77" s="29" t="n">
        <v>200</v>
      </c>
      <c r="Q77" s="29" t="n">
        <v>5</v>
      </c>
      <c r="R77" s="29" t="n">
        <v>50</v>
      </c>
      <c r="S77" s="29" t="n">
        <v>0</v>
      </c>
      <c r="T77" s="29" t="n">
        <v>10</v>
      </c>
      <c r="U77" s="15" t="inlineStr">
        <is>
          <t>Sucralose</t>
        </is>
      </c>
      <c r="V77" s="15" t="inlineStr">
        <is>
          <t>Accelerates metabolism, MetaPlus blend, zero sugar, vitamins</t>
        </is>
      </c>
      <c r="W77" s="32" t="n"/>
      <c r="X77" s="32" t="n"/>
      <c r="Y77" s="32" t="n"/>
      <c r="Z77" s="32" t="n"/>
      <c r="AA77" s="15" t="inlineStr">
        <is>
          <t>Very High</t>
        </is>
      </c>
      <c r="AB77" s="15" t="inlineStr">
        <is>
          <t>Fastest-growing energy brand; fitness crossover</t>
        </is>
      </c>
      <c r="AC77" s="15" t="inlineStr">
        <is>
          <t>Functional energy that claims to boost metabolism</t>
        </is>
      </c>
      <c r="AD77" s="15" t="inlineStr">
        <is>
          <t>No sugar plus a fitness/metabolism story, not just caffeine.</t>
        </is>
      </c>
      <c r="AE77" s="32" t="n"/>
      <c r="AF77" s="34">
        <f>IF(AND(ISNUMBER($P77),ISNUMBER($AL77),$AL77&lt;&gt;0),ROUND($P77/$AL77*100,1),"")</f>
        <v/>
      </c>
      <c r="AG77" s="35">
        <f>IF(AND(ISNUMBER($S77),ISNUMBER($AL77),$AL77&lt;&gt;0),ROUND($S77/$AL77*100,2),"")</f>
        <v/>
      </c>
      <c r="AH77" s="34">
        <f>IF(AND(ISNUMBER($Q77),ISNUMBER($AL77),$AL77&lt;&gt;0),ROUND($Q77/$AL77*100,1),"")</f>
        <v/>
      </c>
      <c r="AI77" s="29">
        <f>IF(ISNUMBER($S77),IF($S77&lt;=1,"Yes","No"),"n/a")</f>
        <v/>
      </c>
      <c r="AJ77" s="29">
        <f>IF(ISNUMBER($S77),ROUND(MAX(0,MIN(100,100-$S77*2.5-IF(ISNUMBER($T77),$T77,0)*0.12+IF($S77&lt;=1,12,0))),0),"")</f>
        <v/>
      </c>
      <c r="AK77" s="29">
        <f>IF(ISNUMBER($Q77),IF($Q77&gt;=100,20,IF($Q77&gt;=30,10,0)),0)+IF(ISNUMBER($R77),IF($R77&gt;=100,20,0),0)+IF(ISNUMBER($P77),IF($P77&gt;=150,20,IF($P77&gt;=50,12,5)),0)+IF(ISNUMBER($S77),IF($S77&lt;=1,15,0),0)</f>
        <v/>
      </c>
      <c r="AL77" s="29" t="n">
        <v>355</v>
      </c>
      <c r="AM77" s="30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Celsius</t>
        </is>
      </c>
      <c r="B78" s="15" t="inlineStr">
        <is>
          <t>Celsius Original Sparkling | Fuji Apple Pear | 12-pack 355mL</t>
        </is>
      </c>
      <c r="C78" s="15" t="inlineStr">
        <is>
          <t>4) Caffeine &amp; energy beverage</t>
        </is>
      </c>
      <c r="D78" s="15" t="inlineStr">
        <is>
          <t>355 mL can</t>
        </is>
      </c>
      <c r="E78" s="29" t="n">
        <v>12</v>
      </c>
      <c r="F78" s="30" t="n"/>
      <c r="G78" s="31">
        <f>IF(AND(ISNUMBER($F78),ISNUMBER($E78),$E78&lt;&gt;0),$F78/$E78,"")</f>
        <v/>
      </c>
      <c r="H78" s="31">
        <f>IF(AND(ISNUMBER($F78),ISNUMBER($AL78),ISNUMBER($E78),($AL78*$E78)&lt;&gt;0),$F78/($AL78*$E78)*100,"")</f>
        <v/>
      </c>
      <c r="I78" s="32" t="n"/>
      <c r="J78" s="33" t="n"/>
      <c r="K78" s="31">
        <f>IF(AND(ISNUMBER($F78),ISNUMBER($J78)),$F78*(1-$J78),"")</f>
        <v/>
      </c>
      <c r="L78" s="32" t="n"/>
      <c r="M78" s="32" t="n"/>
      <c r="N78" s="31">
        <f>IF(ISNUMBER($F78),($F78-IF(ISNUMBER($AM78),$AM78,0))*(1-IF(ISNUMBER($J78),$J78,0)),"")</f>
        <v/>
      </c>
      <c r="O78" s="15" t="inlineStr">
        <is>
          <t>Fuji Apple Pear</t>
        </is>
      </c>
      <c r="P78" s="29" t="n">
        <v>200</v>
      </c>
      <c r="Q78" s="29" t="n">
        <v>5</v>
      </c>
      <c r="R78" s="29" t="n">
        <v>50</v>
      </c>
      <c r="S78" s="29" t="n">
        <v>0</v>
      </c>
      <c r="T78" s="29" t="n">
        <v>10</v>
      </c>
      <c r="U78" s="15" t="inlineStr">
        <is>
          <t>Sucralose</t>
        </is>
      </c>
      <c r="V78" s="15" t="inlineStr">
        <is>
          <t>Accelerates metabolism, MetaPlus blend, zero sugar, vitamins</t>
        </is>
      </c>
      <c r="W78" s="32" t="n"/>
      <c r="X78" s="32" t="n"/>
      <c r="Y78" s="32" t="n"/>
      <c r="Z78" s="32" t="n"/>
      <c r="AA78" s="15" t="inlineStr">
        <is>
          <t>Very High</t>
        </is>
      </c>
      <c r="AB78" s="15" t="inlineStr">
        <is>
          <t>Fastest-growing energy brand; fitness crossover</t>
        </is>
      </c>
      <c r="AC78" s="15" t="inlineStr">
        <is>
          <t>Functional energy that claims to boost metabolism</t>
        </is>
      </c>
      <c r="AD78" s="15" t="inlineStr">
        <is>
          <t>No sugar plus a fitness/metabolism story, not just caffeine.</t>
        </is>
      </c>
      <c r="AE78" s="32" t="n"/>
      <c r="AF78" s="34">
        <f>IF(AND(ISNUMBER($P78),ISNUMBER($AL78),$AL78&lt;&gt;0),ROUND($P78/$AL78*100,1),"")</f>
        <v/>
      </c>
      <c r="AG78" s="35">
        <f>IF(AND(ISNUMBER($S78),ISNUMBER($AL78),$AL78&lt;&gt;0),ROUND($S78/$AL78*100,2),"")</f>
        <v/>
      </c>
      <c r="AH78" s="34">
        <f>IF(AND(ISNUMBER($Q78),ISNUMBER($AL78),$AL78&lt;&gt;0),ROUND($Q78/$AL78*100,1),"")</f>
        <v/>
      </c>
      <c r="AI78" s="29">
        <f>IF(ISNUMBER($S78),IF($S78&lt;=1,"Yes","No"),"n/a")</f>
        <v/>
      </c>
      <c r="AJ78" s="29">
        <f>IF(ISNUMBER($S78),ROUND(MAX(0,MIN(100,100-$S78*2.5-IF(ISNUMBER($T78),$T78,0)*0.12+IF($S78&lt;=1,12,0))),0),"")</f>
        <v/>
      </c>
      <c r="AK78" s="29">
        <f>IF(ISNUMBER($Q78),IF($Q78&gt;=100,20,IF($Q78&gt;=30,10,0)),0)+IF(ISNUMBER($R78),IF($R78&gt;=100,20,0),0)+IF(ISNUMBER($P78),IF($P78&gt;=150,20,IF($P78&gt;=50,12,5)),0)+IF(ISNUMBER($S78),IF($S78&lt;=1,15,0),0)</f>
        <v/>
      </c>
      <c r="AL78" s="29" t="n">
        <v>355</v>
      </c>
      <c r="AM78" s="30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Celsius</t>
        </is>
      </c>
      <c r="B79" s="15" t="inlineStr">
        <is>
          <t>Celsius Original Sparkling | Fuji Apple Pear | 15-pack 355mL</t>
        </is>
      </c>
      <c r="C79" s="15" t="inlineStr">
        <is>
          <t>4) Caffeine &amp; energy beverage</t>
        </is>
      </c>
      <c r="D79" s="15" t="inlineStr">
        <is>
          <t>355 mL can</t>
        </is>
      </c>
      <c r="E79" s="29" t="n">
        <v>15</v>
      </c>
      <c r="F79" s="30" t="n"/>
      <c r="G79" s="31">
        <f>IF(AND(ISNUMBER($F79),ISNUMBER($E79),$E79&lt;&gt;0),$F79/$E79,"")</f>
        <v/>
      </c>
      <c r="H79" s="31">
        <f>IF(AND(ISNUMBER($F79),ISNUMBER($AL79),ISNUMBER($E79),($AL79*$E79)&lt;&gt;0),$F79/($AL79*$E79)*100,"")</f>
        <v/>
      </c>
      <c r="I79" s="32" t="n"/>
      <c r="J79" s="33" t="n"/>
      <c r="K79" s="31">
        <f>IF(AND(ISNUMBER($F79),ISNUMBER($J79)),$F79*(1-$J79),"")</f>
        <v/>
      </c>
      <c r="L79" s="32" t="n"/>
      <c r="M79" s="32" t="n"/>
      <c r="N79" s="31">
        <f>IF(ISNUMBER($F79),($F79-IF(ISNUMBER($AM79),$AM79,0))*(1-IF(ISNUMBER($J79),$J79,0)),"")</f>
        <v/>
      </c>
      <c r="O79" s="15" t="inlineStr">
        <is>
          <t>Fuji Apple Pear</t>
        </is>
      </c>
      <c r="P79" s="29" t="n">
        <v>200</v>
      </c>
      <c r="Q79" s="29" t="n">
        <v>5</v>
      </c>
      <c r="R79" s="29" t="n">
        <v>50</v>
      </c>
      <c r="S79" s="29" t="n">
        <v>0</v>
      </c>
      <c r="T79" s="29" t="n">
        <v>10</v>
      </c>
      <c r="U79" s="15" t="inlineStr">
        <is>
          <t>Sucralose</t>
        </is>
      </c>
      <c r="V79" s="15" t="inlineStr">
        <is>
          <t>Accelerates metabolism, MetaPlus blend, zero sugar, vitamins</t>
        </is>
      </c>
      <c r="W79" s="32" t="n"/>
      <c r="X79" s="32" t="n"/>
      <c r="Y79" s="32" t="n"/>
      <c r="Z79" s="32" t="n"/>
      <c r="AA79" s="15" t="inlineStr">
        <is>
          <t>Very High</t>
        </is>
      </c>
      <c r="AB79" s="15" t="inlineStr">
        <is>
          <t>Fastest-growing energy brand; fitness crossover</t>
        </is>
      </c>
      <c r="AC79" s="15" t="inlineStr">
        <is>
          <t>Functional energy that claims to boost metabolism</t>
        </is>
      </c>
      <c r="AD79" s="15" t="inlineStr">
        <is>
          <t>No sugar plus a fitness/metabolism story, not just caffeine.</t>
        </is>
      </c>
      <c r="AE79" s="32" t="n"/>
      <c r="AF79" s="34">
        <f>IF(AND(ISNUMBER($P79),ISNUMBER($AL79),$AL79&lt;&gt;0),ROUND($P79/$AL79*100,1),"")</f>
        <v/>
      </c>
      <c r="AG79" s="35">
        <f>IF(AND(ISNUMBER($S79),ISNUMBER($AL79),$AL79&lt;&gt;0),ROUND($S79/$AL79*100,2),"")</f>
        <v/>
      </c>
      <c r="AH79" s="34">
        <f>IF(AND(ISNUMBER($Q79),ISNUMBER($AL79),$AL79&lt;&gt;0),ROUND($Q79/$AL79*100,1),"")</f>
        <v/>
      </c>
      <c r="AI79" s="29">
        <f>IF(ISNUMBER($S79),IF($S79&lt;=1,"Yes","No"),"n/a")</f>
        <v/>
      </c>
      <c r="AJ79" s="29">
        <f>IF(ISNUMBER($S79),ROUND(MAX(0,MIN(100,100-$S79*2.5-IF(ISNUMBER($T79),$T79,0)*0.12+IF($S79&lt;=1,12,0))),0),"")</f>
        <v/>
      </c>
      <c r="AK79" s="29">
        <f>IF(ISNUMBER($Q79),IF($Q79&gt;=100,20,IF($Q79&gt;=30,10,0)),0)+IF(ISNUMBER($R79),IF($R79&gt;=100,20,0),0)+IF(ISNUMBER($P79),IF($P79&gt;=150,20,IF($P79&gt;=50,12,5)),0)+IF(ISNUMBER($S79),IF($S79&lt;=1,15,0),0)</f>
        <v/>
      </c>
      <c r="AL79" s="29" t="n">
        <v>355</v>
      </c>
      <c r="AM79" s="30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Celsius</t>
        </is>
      </c>
      <c r="B80" s="15" t="inlineStr">
        <is>
          <t>Celsius Original Sparkling | Fuji Apple Pear | 18-pack 355mL</t>
        </is>
      </c>
      <c r="C80" s="15" t="inlineStr">
        <is>
          <t>4) Caffeine &amp; energy beverage</t>
        </is>
      </c>
      <c r="D80" s="15" t="inlineStr">
        <is>
          <t>355 mL can</t>
        </is>
      </c>
      <c r="E80" s="29" t="n">
        <v>18</v>
      </c>
      <c r="F80" s="30" t="n"/>
      <c r="G80" s="31">
        <f>IF(AND(ISNUMBER($F80),ISNUMBER($E80),$E80&lt;&gt;0),$F80/$E80,"")</f>
        <v/>
      </c>
      <c r="H80" s="31">
        <f>IF(AND(ISNUMBER($F80),ISNUMBER($AL80),ISNUMBER($E80),($AL80*$E80)&lt;&gt;0),$F80/($AL80*$E80)*100,"")</f>
        <v/>
      </c>
      <c r="I80" s="32" t="n"/>
      <c r="J80" s="33" t="n"/>
      <c r="K80" s="31">
        <f>IF(AND(ISNUMBER($F80),ISNUMBER($J80)),$F80*(1-$J80),"")</f>
        <v/>
      </c>
      <c r="L80" s="32" t="n"/>
      <c r="M80" s="32" t="n"/>
      <c r="N80" s="31">
        <f>IF(ISNUMBER($F80),($F80-IF(ISNUMBER($AM80),$AM80,0))*(1-IF(ISNUMBER($J80),$J80,0)),"")</f>
        <v/>
      </c>
      <c r="O80" s="15" t="inlineStr">
        <is>
          <t>Fuji Apple Pear</t>
        </is>
      </c>
      <c r="P80" s="29" t="n">
        <v>200</v>
      </c>
      <c r="Q80" s="29" t="n">
        <v>5</v>
      </c>
      <c r="R80" s="29" t="n">
        <v>50</v>
      </c>
      <c r="S80" s="29" t="n">
        <v>0</v>
      </c>
      <c r="T80" s="29" t="n">
        <v>10</v>
      </c>
      <c r="U80" s="15" t="inlineStr">
        <is>
          <t>Sucralose</t>
        </is>
      </c>
      <c r="V80" s="15" t="inlineStr">
        <is>
          <t>Accelerates metabolism, MetaPlus blend, zero sugar, vitamins</t>
        </is>
      </c>
      <c r="W80" s="32" t="n"/>
      <c r="X80" s="32" t="n"/>
      <c r="Y80" s="32" t="n"/>
      <c r="Z80" s="32" t="n"/>
      <c r="AA80" s="15" t="inlineStr">
        <is>
          <t>Very High</t>
        </is>
      </c>
      <c r="AB80" s="15" t="inlineStr">
        <is>
          <t>Fastest-growing energy brand; fitness crossover</t>
        </is>
      </c>
      <c r="AC80" s="15" t="inlineStr">
        <is>
          <t>Functional energy that claims to boost metabolism</t>
        </is>
      </c>
      <c r="AD80" s="15" t="inlineStr">
        <is>
          <t>No sugar plus a fitness/metabolism story, not just caffeine.</t>
        </is>
      </c>
      <c r="AE80" s="32" t="n"/>
      <c r="AF80" s="34">
        <f>IF(AND(ISNUMBER($P80),ISNUMBER($AL80),$AL80&lt;&gt;0),ROUND($P80/$AL80*100,1),"")</f>
        <v/>
      </c>
      <c r="AG80" s="35">
        <f>IF(AND(ISNUMBER($S80),ISNUMBER($AL80),$AL80&lt;&gt;0),ROUND($S80/$AL80*100,2),"")</f>
        <v/>
      </c>
      <c r="AH80" s="34">
        <f>IF(AND(ISNUMBER($Q80),ISNUMBER($AL80),$AL80&lt;&gt;0),ROUND($Q80/$AL80*100,1),"")</f>
        <v/>
      </c>
      <c r="AI80" s="29">
        <f>IF(ISNUMBER($S80),IF($S80&lt;=1,"Yes","No"),"n/a")</f>
        <v/>
      </c>
      <c r="AJ80" s="29">
        <f>IF(ISNUMBER($S80),ROUND(MAX(0,MIN(100,100-$S80*2.5-IF(ISNUMBER($T80),$T80,0)*0.12+IF($S80&lt;=1,12,0))),0),"")</f>
        <v/>
      </c>
      <c r="AK80" s="29">
        <f>IF(ISNUMBER($Q80),IF($Q80&gt;=100,20,IF($Q80&gt;=30,10,0)),0)+IF(ISNUMBER($R80),IF($R80&gt;=100,20,0),0)+IF(ISNUMBER($P80),IF($P80&gt;=150,20,IF($P80&gt;=50,12,5)),0)+IF(ISNUMBER($S80),IF($S80&lt;=1,15,0),0)</f>
        <v/>
      </c>
      <c r="AL80" s="29" t="n">
        <v>355</v>
      </c>
      <c r="AM80" s="30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Celsius</t>
        </is>
      </c>
      <c r="B81" s="15" t="inlineStr">
        <is>
          <t>Celsius Original Sparkling | Fuji Apple Pear | 24-pack 355mL</t>
        </is>
      </c>
      <c r="C81" s="15" t="inlineStr">
        <is>
          <t>4) Caffeine &amp; energy beverage</t>
        </is>
      </c>
      <c r="D81" s="15" t="inlineStr">
        <is>
          <t>355 mL can</t>
        </is>
      </c>
      <c r="E81" s="29" t="n">
        <v>24</v>
      </c>
      <c r="F81" s="30" t="n"/>
      <c r="G81" s="31">
        <f>IF(AND(ISNUMBER($F81),ISNUMBER($E81),$E81&lt;&gt;0),$F81/$E81,"")</f>
        <v/>
      </c>
      <c r="H81" s="31">
        <f>IF(AND(ISNUMBER($F81),ISNUMBER($AL81),ISNUMBER($E81),($AL81*$E81)&lt;&gt;0),$F81/($AL81*$E81)*100,"")</f>
        <v/>
      </c>
      <c r="I81" s="32" t="n"/>
      <c r="J81" s="33" t="n"/>
      <c r="K81" s="31">
        <f>IF(AND(ISNUMBER($F81),ISNUMBER($J81)),$F81*(1-$J81),"")</f>
        <v/>
      </c>
      <c r="L81" s="32" t="n"/>
      <c r="M81" s="32" t="n"/>
      <c r="N81" s="31">
        <f>IF(ISNUMBER($F81),($F81-IF(ISNUMBER($AM81),$AM81,0))*(1-IF(ISNUMBER($J81),$J81,0)),"")</f>
        <v/>
      </c>
      <c r="O81" s="15" t="inlineStr">
        <is>
          <t>Fuji Apple Pear</t>
        </is>
      </c>
      <c r="P81" s="29" t="n">
        <v>200</v>
      </c>
      <c r="Q81" s="29" t="n">
        <v>5</v>
      </c>
      <c r="R81" s="29" t="n">
        <v>50</v>
      </c>
      <c r="S81" s="29" t="n">
        <v>0</v>
      </c>
      <c r="T81" s="29" t="n">
        <v>10</v>
      </c>
      <c r="U81" s="15" t="inlineStr">
        <is>
          <t>Sucralose</t>
        </is>
      </c>
      <c r="V81" s="15" t="inlineStr">
        <is>
          <t>Accelerates metabolism, MetaPlus blend, zero sugar, vitamins</t>
        </is>
      </c>
      <c r="W81" s="32" t="n"/>
      <c r="X81" s="32" t="n"/>
      <c r="Y81" s="32" t="n"/>
      <c r="Z81" s="32" t="n"/>
      <c r="AA81" s="15" t="inlineStr">
        <is>
          <t>Very High</t>
        </is>
      </c>
      <c r="AB81" s="15" t="inlineStr">
        <is>
          <t>Fastest-growing energy brand; fitness crossover</t>
        </is>
      </c>
      <c r="AC81" s="15" t="inlineStr">
        <is>
          <t>Functional energy that claims to boost metabolism</t>
        </is>
      </c>
      <c r="AD81" s="15" t="inlineStr">
        <is>
          <t>No sugar plus a fitness/metabolism story, not just caffeine.</t>
        </is>
      </c>
      <c r="AE81" s="32" t="n"/>
      <c r="AF81" s="34">
        <f>IF(AND(ISNUMBER($P81),ISNUMBER($AL81),$AL81&lt;&gt;0),ROUND($P81/$AL81*100,1),"")</f>
        <v/>
      </c>
      <c r="AG81" s="35">
        <f>IF(AND(ISNUMBER($S81),ISNUMBER($AL81),$AL81&lt;&gt;0),ROUND($S81/$AL81*100,2),"")</f>
        <v/>
      </c>
      <c r="AH81" s="34">
        <f>IF(AND(ISNUMBER($Q81),ISNUMBER($AL81),$AL81&lt;&gt;0),ROUND($Q81/$AL81*100,1),"")</f>
        <v/>
      </c>
      <c r="AI81" s="29">
        <f>IF(ISNUMBER($S81),IF($S81&lt;=1,"Yes","No"),"n/a")</f>
        <v/>
      </c>
      <c r="AJ81" s="29">
        <f>IF(ISNUMBER($S81),ROUND(MAX(0,MIN(100,100-$S81*2.5-IF(ISNUMBER($T81),$T81,0)*0.12+IF($S81&lt;=1,12,0))),0),"")</f>
        <v/>
      </c>
      <c r="AK81" s="29">
        <f>IF(ISNUMBER($Q81),IF($Q81&gt;=100,20,IF($Q81&gt;=30,10,0)),0)+IF(ISNUMBER($R81),IF($R81&gt;=100,20,0),0)+IF(ISNUMBER($P81),IF($P81&gt;=150,20,IF($P81&gt;=50,12,5)),0)+IF(ISNUMBER($S81),IF($S81&lt;=1,15,0),0)</f>
        <v/>
      </c>
      <c r="AL81" s="29" t="n">
        <v>355</v>
      </c>
      <c r="AM81" s="30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Celsius</t>
        </is>
      </c>
      <c r="B82" s="15" t="inlineStr">
        <is>
          <t>Celsius Original Sparkling | Sparkling Cranberry | single 355mL</t>
        </is>
      </c>
      <c r="C82" s="15" t="inlineStr">
        <is>
          <t>4) Caffeine &amp; energy beverage</t>
        </is>
      </c>
      <c r="D82" s="15" t="inlineStr">
        <is>
          <t>355 mL can</t>
        </is>
      </c>
      <c r="E82" s="29" t="n">
        <v>1</v>
      </c>
      <c r="F82" s="30" t="n"/>
      <c r="G82" s="31">
        <f>IF(AND(ISNUMBER($F82),ISNUMBER($E82),$E82&lt;&gt;0),$F82/$E82,"")</f>
        <v/>
      </c>
      <c r="H82" s="31">
        <f>IF(AND(ISNUMBER($F82),ISNUMBER($AL82),ISNUMBER($E82),($AL82*$E82)&lt;&gt;0),$F82/($AL82*$E82)*100,"")</f>
        <v/>
      </c>
      <c r="I82" s="32" t="n"/>
      <c r="J82" s="33" t="n"/>
      <c r="K82" s="31">
        <f>IF(AND(ISNUMBER($F82),ISNUMBER($J82)),$F82*(1-$J82),"")</f>
        <v/>
      </c>
      <c r="L82" s="32" t="n"/>
      <c r="M82" s="32" t="n"/>
      <c r="N82" s="31">
        <f>IF(ISNUMBER($F82),($F82-IF(ISNUMBER($AM82),$AM82,0))*(1-IF(ISNUMBER($J82),$J82,0)),"")</f>
        <v/>
      </c>
      <c r="O82" s="15" t="inlineStr">
        <is>
          <t>Sparkling Cranberry</t>
        </is>
      </c>
      <c r="P82" s="29" t="n">
        <v>200</v>
      </c>
      <c r="Q82" s="29" t="n">
        <v>5</v>
      </c>
      <c r="R82" s="29" t="n">
        <v>50</v>
      </c>
      <c r="S82" s="29" t="n">
        <v>0</v>
      </c>
      <c r="T82" s="29" t="n">
        <v>10</v>
      </c>
      <c r="U82" s="15" t="inlineStr">
        <is>
          <t>Sucralose</t>
        </is>
      </c>
      <c r="V82" s="15" t="inlineStr">
        <is>
          <t>Accelerates metabolism, MetaPlus blend, zero sugar, vitamins</t>
        </is>
      </c>
      <c r="W82" s="32" t="n"/>
      <c r="X82" s="32" t="n"/>
      <c r="Y82" s="32" t="n"/>
      <c r="Z82" s="32" t="n"/>
      <c r="AA82" s="15" t="inlineStr">
        <is>
          <t>Very High</t>
        </is>
      </c>
      <c r="AB82" s="15" t="inlineStr">
        <is>
          <t>Fastest-growing energy brand; fitness crossover</t>
        </is>
      </c>
      <c r="AC82" s="15" t="inlineStr">
        <is>
          <t>Functional energy that claims to boost metabolism</t>
        </is>
      </c>
      <c r="AD82" s="15" t="inlineStr">
        <is>
          <t>No sugar plus a fitness/metabolism story, not just caffeine.</t>
        </is>
      </c>
      <c r="AE82" s="32" t="n"/>
      <c r="AF82" s="34">
        <f>IF(AND(ISNUMBER($P82),ISNUMBER($AL82),$AL82&lt;&gt;0),ROUND($P82/$AL82*100,1),"")</f>
        <v/>
      </c>
      <c r="AG82" s="35">
        <f>IF(AND(ISNUMBER($S82),ISNUMBER($AL82),$AL82&lt;&gt;0),ROUND($S82/$AL82*100,2),"")</f>
        <v/>
      </c>
      <c r="AH82" s="34">
        <f>IF(AND(ISNUMBER($Q82),ISNUMBER($AL82),$AL82&lt;&gt;0),ROUND($Q82/$AL82*100,1),"")</f>
        <v/>
      </c>
      <c r="AI82" s="29">
        <f>IF(ISNUMBER($S82),IF($S82&lt;=1,"Yes","No"),"n/a")</f>
        <v/>
      </c>
      <c r="AJ82" s="29">
        <f>IF(ISNUMBER($S82),ROUND(MAX(0,MIN(100,100-$S82*2.5-IF(ISNUMBER($T82),$T82,0)*0.12+IF($S82&lt;=1,12,0))),0),"")</f>
        <v/>
      </c>
      <c r="AK82" s="29">
        <f>IF(ISNUMBER($Q82),IF($Q82&gt;=100,20,IF($Q82&gt;=30,10,0)),0)+IF(ISNUMBER($R82),IF($R82&gt;=100,20,0),0)+IF(ISNUMBER($P82),IF($P82&gt;=150,20,IF($P82&gt;=50,12,5)),0)+IF(ISNUMBER($S82),IF($S82&lt;=1,15,0),0)</f>
        <v/>
      </c>
      <c r="AL82" s="29" t="n">
        <v>355</v>
      </c>
      <c r="AM82" s="30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Celsius</t>
        </is>
      </c>
      <c r="B83" s="15" t="inlineStr">
        <is>
          <t>Celsius Original Sparkling | Sparkling Cranberry | 8-pack 355mL</t>
        </is>
      </c>
      <c r="C83" s="15" t="inlineStr">
        <is>
          <t>4) Caffeine &amp; energy beverage</t>
        </is>
      </c>
      <c r="D83" s="15" t="inlineStr">
        <is>
          <t>355 mL can</t>
        </is>
      </c>
      <c r="E83" s="29" t="n">
        <v>8</v>
      </c>
      <c r="F83" s="30" t="n"/>
      <c r="G83" s="31">
        <f>IF(AND(ISNUMBER($F83),ISNUMBER($E83),$E83&lt;&gt;0),$F83/$E83,"")</f>
        <v/>
      </c>
      <c r="H83" s="31">
        <f>IF(AND(ISNUMBER($F83),ISNUMBER($AL83),ISNUMBER($E83),($AL83*$E83)&lt;&gt;0),$F83/($AL83*$E83)*100,"")</f>
        <v/>
      </c>
      <c r="I83" s="32" t="n"/>
      <c r="J83" s="33" t="n"/>
      <c r="K83" s="31">
        <f>IF(AND(ISNUMBER($F83),ISNUMBER($J83)),$F83*(1-$J83),"")</f>
        <v/>
      </c>
      <c r="L83" s="32" t="n"/>
      <c r="M83" s="32" t="n"/>
      <c r="N83" s="31">
        <f>IF(ISNUMBER($F83),($F83-IF(ISNUMBER($AM83),$AM83,0))*(1-IF(ISNUMBER($J83),$J83,0)),"")</f>
        <v/>
      </c>
      <c r="O83" s="15" t="inlineStr">
        <is>
          <t>Sparkling Cranberry</t>
        </is>
      </c>
      <c r="P83" s="29" t="n">
        <v>200</v>
      </c>
      <c r="Q83" s="29" t="n">
        <v>5</v>
      </c>
      <c r="R83" s="29" t="n">
        <v>50</v>
      </c>
      <c r="S83" s="29" t="n">
        <v>0</v>
      </c>
      <c r="T83" s="29" t="n">
        <v>10</v>
      </c>
      <c r="U83" s="15" t="inlineStr">
        <is>
          <t>Sucralose</t>
        </is>
      </c>
      <c r="V83" s="15" t="inlineStr">
        <is>
          <t>Accelerates metabolism, MetaPlus blend, zero sugar, vitamins</t>
        </is>
      </c>
      <c r="W83" s="32" t="n"/>
      <c r="X83" s="32" t="n"/>
      <c r="Y83" s="32" t="n"/>
      <c r="Z83" s="32" t="n"/>
      <c r="AA83" s="15" t="inlineStr">
        <is>
          <t>Very High</t>
        </is>
      </c>
      <c r="AB83" s="15" t="inlineStr">
        <is>
          <t>Fastest-growing energy brand; fitness crossover</t>
        </is>
      </c>
      <c r="AC83" s="15" t="inlineStr">
        <is>
          <t>Functional energy that claims to boost metabolism</t>
        </is>
      </c>
      <c r="AD83" s="15" t="inlineStr">
        <is>
          <t>No sugar plus a fitness/metabolism story, not just caffeine.</t>
        </is>
      </c>
      <c r="AE83" s="32" t="n"/>
      <c r="AF83" s="34">
        <f>IF(AND(ISNUMBER($P83),ISNUMBER($AL83),$AL83&lt;&gt;0),ROUND($P83/$AL83*100,1),"")</f>
        <v/>
      </c>
      <c r="AG83" s="35">
        <f>IF(AND(ISNUMBER($S83),ISNUMBER($AL83),$AL83&lt;&gt;0),ROUND($S83/$AL83*100,2),"")</f>
        <v/>
      </c>
      <c r="AH83" s="34">
        <f>IF(AND(ISNUMBER($Q83),ISNUMBER($AL83),$AL83&lt;&gt;0),ROUND($Q83/$AL83*100,1),"")</f>
        <v/>
      </c>
      <c r="AI83" s="29">
        <f>IF(ISNUMBER($S83),IF($S83&lt;=1,"Yes","No"),"n/a")</f>
        <v/>
      </c>
      <c r="AJ83" s="29">
        <f>IF(ISNUMBER($S83),ROUND(MAX(0,MIN(100,100-$S83*2.5-IF(ISNUMBER($T83),$T83,0)*0.12+IF($S83&lt;=1,12,0))),0),"")</f>
        <v/>
      </c>
      <c r="AK83" s="29">
        <f>IF(ISNUMBER($Q83),IF($Q83&gt;=100,20,IF($Q83&gt;=30,10,0)),0)+IF(ISNUMBER($R83),IF($R83&gt;=100,20,0),0)+IF(ISNUMBER($P83),IF($P83&gt;=150,20,IF($P83&gt;=50,12,5)),0)+IF(ISNUMBER($S83),IF($S83&lt;=1,15,0),0)</f>
        <v/>
      </c>
      <c r="AL83" s="29" t="n">
        <v>355</v>
      </c>
      <c r="AM83" s="30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Celsius</t>
        </is>
      </c>
      <c r="B84" s="15" t="inlineStr">
        <is>
          <t>Celsius Original Sparkling | Sparkling Cranberry | 12-pack 355mL</t>
        </is>
      </c>
      <c r="C84" s="15" t="inlineStr">
        <is>
          <t>4) Caffeine &amp; energy beverage</t>
        </is>
      </c>
      <c r="D84" s="15" t="inlineStr">
        <is>
          <t>355 mL can</t>
        </is>
      </c>
      <c r="E84" s="29" t="n">
        <v>12</v>
      </c>
      <c r="F84" s="30" t="n"/>
      <c r="G84" s="31">
        <f>IF(AND(ISNUMBER($F84),ISNUMBER($E84),$E84&lt;&gt;0),$F84/$E84,"")</f>
        <v/>
      </c>
      <c r="H84" s="31">
        <f>IF(AND(ISNUMBER($F84),ISNUMBER($AL84),ISNUMBER($E84),($AL84*$E84)&lt;&gt;0),$F84/($AL84*$E84)*100,"")</f>
        <v/>
      </c>
      <c r="I84" s="32" t="n"/>
      <c r="J84" s="33" t="n"/>
      <c r="K84" s="31">
        <f>IF(AND(ISNUMBER($F84),ISNUMBER($J84)),$F84*(1-$J84),"")</f>
        <v/>
      </c>
      <c r="L84" s="32" t="n"/>
      <c r="M84" s="32" t="n"/>
      <c r="N84" s="31">
        <f>IF(ISNUMBER($F84),($F84-IF(ISNUMBER($AM84),$AM84,0))*(1-IF(ISNUMBER($J84),$J84,0)),"")</f>
        <v/>
      </c>
      <c r="O84" s="15" t="inlineStr">
        <is>
          <t>Sparkling Cranberry</t>
        </is>
      </c>
      <c r="P84" s="29" t="n">
        <v>200</v>
      </c>
      <c r="Q84" s="29" t="n">
        <v>5</v>
      </c>
      <c r="R84" s="29" t="n">
        <v>50</v>
      </c>
      <c r="S84" s="29" t="n">
        <v>0</v>
      </c>
      <c r="T84" s="29" t="n">
        <v>10</v>
      </c>
      <c r="U84" s="15" t="inlineStr">
        <is>
          <t>Sucralose</t>
        </is>
      </c>
      <c r="V84" s="15" t="inlineStr">
        <is>
          <t>Accelerates metabolism, MetaPlus blend, zero sugar, vitamins</t>
        </is>
      </c>
      <c r="W84" s="32" t="n"/>
      <c r="X84" s="32" t="n"/>
      <c r="Y84" s="32" t="n"/>
      <c r="Z84" s="32" t="n"/>
      <c r="AA84" s="15" t="inlineStr">
        <is>
          <t>Very High</t>
        </is>
      </c>
      <c r="AB84" s="15" t="inlineStr">
        <is>
          <t>Fastest-growing energy brand; fitness crossover</t>
        </is>
      </c>
      <c r="AC84" s="15" t="inlineStr">
        <is>
          <t>Functional energy that claims to boost metabolism</t>
        </is>
      </c>
      <c r="AD84" s="15" t="inlineStr">
        <is>
          <t>No sugar plus a fitness/metabolism story, not just caffeine.</t>
        </is>
      </c>
      <c r="AE84" s="32" t="n"/>
      <c r="AF84" s="34">
        <f>IF(AND(ISNUMBER($P84),ISNUMBER($AL84),$AL84&lt;&gt;0),ROUND($P84/$AL84*100,1),"")</f>
        <v/>
      </c>
      <c r="AG84" s="35">
        <f>IF(AND(ISNUMBER($S84),ISNUMBER($AL84),$AL84&lt;&gt;0),ROUND($S84/$AL84*100,2),"")</f>
        <v/>
      </c>
      <c r="AH84" s="34">
        <f>IF(AND(ISNUMBER($Q84),ISNUMBER($AL84),$AL84&lt;&gt;0),ROUND($Q84/$AL84*100,1),"")</f>
        <v/>
      </c>
      <c r="AI84" s="29">
        <f>IF(ISNUMBER($S84),IF($S84&lt;=1,"Yes","No"),"n/a")</f>
        <v/>
      </c>
      <c r="AJ84" s="29">
        <f>IF(ISNUMBER($S84),ROUND(MAX(0,MIN(100,100-$S84*2.5-IF(ISNUMBER($T84),$T84,0)*0.12+IF($S84&lt;=1,12,0))),0),"")</f>
        <v/>
      </c>
      <c r="AK84" s="29">
        <f>IF(ISNUMBER($Q84),IF($Q84&gt;=100,20,IF($Q84&gt;=30,10,0)),0)+IF(ISNUMBER($R84),IF($R84&gt;=100,20,0),0)+IF(ISNUMBER($P84),IF($P84&gt;=150,20,IF($P84&gt;=50,12,5)),0)+IF(ISNUMBER($S84),IF($S84&lt;=1,15,0),0)</f>
        <v/>
      </c>
      <c r="AL84" s="29" t="n">
        <v>355</v>
      </c>
      <c r="AM84" s="30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Celsius</t>
        </is>
      </c>
      <c r="B85" s="15" t="inlineStr">
        <is>
          <t>Celsius Original Sparkling | Sparkling Cranberry | 15-pack 355mL</t>
        </is>
      </c>
      <c r="C85" s="15" t="inlineStr">
        <is>
          <t>4) Caffeine &amp; energy beverage</t>
        </is>
      </c>
      <c r="D85" s="15" t="inlineStr">
        <is>
          <t>355 mL can</t>
        </is>
      </c>
      <c r="E85" s="29" t="n">
        <v>15</v>
      </c>
      <c r="F85" s="30" t="n"/>
      <c r="G85" s="31">
        <f>IF(AND(ISNUMBER($F85),ISNUMBER($E85),$E85&lt;&gt;0),$F85/$E85,"")</f>
        <v/>
      </c>
      <c r="H85" s="31">
        <f>IF(AND(ISNUMBER($F85),ISNUMBER($AL85),ISNUMBER($E85),($AL85*$E85)&lt;&gt;0),$F85/($AL85*$E85)*100,"")</f>
        <v/>
      </c>
      <c r="I85" s="32" t="n"/>
      <c r="J85" s="33" t="n"/>
      <c r="K85" s="31">
        <f>IF(AND(ISNUMBER($F85),ISNUMBER($J85)),$F85*(1-$J85),"")</f>
        <v/>
      </c>
      <c r="L85" s="32" t="n"/>
      <c r="M85" s="32" t="n"/>
      <c r="N85" s="31">
        <f>IF(ISNUMBER($F85),($F85-IF(ISNUMBER($AM85),$AM85,0))*(1-IF(ISNUMBER($J85),$J85,0)),"")</f>
        <v/>
      </c>
      <c r="O85" s="15" t="inlineStr">
        <is>
          <t>Sparkling Cranberry</t>
        </is>
      </c>
      <c r="P85" s="29" t="n">
        <v>200</v>
      </c>
      <c r="Q85" s="29" t="n">
        <v>5</v>
      </c>
      <c r="R85" s="29" t="n">
        <v>50</v>
      </c>
      <c r="S85" s="29" t="n">
        <v>0</v>
      </c>
      <c r="T85" s="29" t="n">
        <v>10</v>
      </c>
      <c r="U85" s="15" t="inlineStr">
        <is>
          <t>Sucralose</t>
        </is>
      </c>
      <c r="V85" s="15" t="inlineStr">
        <is>
          <t>Accelerates metabolism, MetaPlus blend, zero sugar, vitamins</t>
        </is>
      </c>
      <c r="W85" s="32" t="n"/>
      <c r="X85" s="32" t="n"/>
      <c r="Y85" s="32" t="n"/>
      <c r="Z85" s="32" t="n"/>
      <c r="AA85" s="15" t="inlineStr">
        <is>
          <t>Very High</t>
        </is>
      </c>
      <c r="AB85" s="15" t="inlineStr">
        <is>
          <t>Fastest-growing energy brand; fitness crossover</t>
        </is>
      </c>
      <c r="AC85" s="15" t="inlineStr">
        <is>
          <t>Functional energy that claims to boost metabolism</t>
        </is>
      </c>
      <c r="AD85" s="15" t="inlineStr">
        <is>
          <t>No sugar plus a fitness/metabolism story, not just caffeine.</t>
        </is>
      </c>
      <c r="AE85" s="32" t="n"/>
      <c r="AF85" s="34">
        <f>IF(AND(ISNUMBER($P85),ISNUMBER($AL85),$AL85&lt;&gt;0),ROUND($P85/$AL85*100,1),"")</f>
        <v/>
      </c>
      <c r="AG85" s="35">
        <f>IF(AND(ISNUMBER($S85),ISNUMBER($AL85),$AL85&lt;&gt;0),ROUND($S85/$AL85*100,2),"")</f>
        <v/>
      </c>
      <c r="AH85" s="34">
        <f>IF(AND(ISNUMBER($Q85),ISNUMBER($AL85),$AL85&lt;&gt;0),ROUND($Q85/$AL85*100,1),"")</f>
        <v/>
      </c>
      <c r="AI85" s="29">
        <f>IF(ISNUMBER($S85),IF($S85&lt;=1,"Yes","No"),"n/a")</f>
        <v/>
      </c>
      <c r="AJ85" s="29">
        <f>IF(ISNUMBER($S85),ROUND(MAX(0,MIN(100,100-$S85*2.5-IF(ISNUMBER($T85),$T85,0)*0.12+IF($S85&lt;=1,12,0))),0),"")</f>
        <v/>
      </c>
      <c r="AK85" s="29">
        <f>IF(ISNUMBER($Q85),IF($Q85&gt;=100,20,IF($Q85&gt;=30,10,0)),0)+IF(ISNUMBER($R85),IF($R85&gt;=100,20,0),0)+IF(ISNUMBER($P85),IF($P85&gt;=150,20,IF($P85&gt;=50,12,5)),0)+IF(ISNUMBER($S85),IF($S85&lt;=1,15,0),0)</f>
        <v/>
      </c>
      <c r="AL85" s="29" t="n">
        <v>355</v>
      </c>
      <c r="AM85" s="30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Celsius</t>
        </is>
      </c>
      <c r="B86" s="15" t="inlineStr">
        <is>
          <t>Celsius Original Sparkling | Sparkling Cranberry | 18-pack 355mL</t>
        </is>
      </c>
      <c r="C86" s="15" t="inlineStr">
        <is>
          <t>4) Caffeine &amp; energy beverage</t>
        </is>
      </c>
      <c r="D86" s="15" t="inlineStr">
        <is>
          <t>355 mL can</t>
        </is>
      </c>
      <c r="E86" s="29" t="n">
        <v>18</v>
      </c>
      <c r="F86" s="30" t="n"/>
      <c r="G86" s="31">
        <f>IF(AND(ISNUMBER($F86),ISNUMBER($E86),$E86&lt;&gt;0),$F86/$E86,"")</f>
        <v/>
      </c>
      <c r="H86" s="31">
        <f>IF(AND(ISNUMBER($F86),ISNUMBER($AL86),ISNUMBER($E86),($AL86*$E86)&lt;&gt;0),$F86/($AL86*$E86)*100,"")</f>
        <v/>
      </c>
      <c r="I86" s="32" t="n"/>
      <c r="J86" s="33" t="n"/>
      <c r="K86" s="31">
        <f>IF(AND(ISNUMBER($F86),ISNUMBER($J86)),$F86*(1-$J86),"")</f>
        <v/>
      </c>
      <c r="L86" s="32" t="n"/>
      <c r="M86" s="32" t="n"/>
      <c r="N86" s="31">
        <f>IF(ISNUMBER($F86),($F86-IF(ISNUMBER($AM86),$AM86,0))*(1-IF(ISNUMBER($J86),$J86,0)),"")</f>
        <v/>
      </c>
      <c r="O86" s="15" t="inlineStr">
        <is>
          <t>Sparkling Cranberry</t>
        </is>
      </c>
      <c r="P86" s="29" t="n">
        <v>200</v>
      </c>
      <c r="Q86" s="29" t="n">
        <v>5</v>
      </c>
      <c r="R86" s="29" t="n">
        <v>50</v>
      </c>
      <c r="S86" s="29" t="n">
        <v>0</v>
      </c>
      <c r="T86" s="29" t="n">
        <v>10</v>
      </c>
      <c r="U86" s="15" t="inlineStr">
        <is>
          <t>Sucralose</t>
        </is>
      </c>
      <c r="V86" s="15" t="inlineStr">
        <is>
          <t>Accelerates metabolism, MetaPlus blend, zero sugar, vitamins</t>
        </is>
      </c>
      <c r="W86" s="32" t="n"/>
      <c r="X86" s="32" t="n"/>
      <c r="Y86" s="32" t="n"/>
      <c r="Z86" s="32" t="n"/>
      <c r="AA86" s="15" t="inlineStr">
        <is>
          <t>Very High</t>
        </is>
      </c>
      <c r="AB86" s="15" t="inlineStr">
        <is>
          <t>Fastest-growing energy brand; fitness crossover</t>
        </is>
      </c>
      <c r="AC86" s="15" t="inlineStr">
        <is>
          <t>Functional energy that claims to boost metabolism</t>
        </is>
      </c>
      <c r="AD86" s="15" t="inlineStr">
        <is>
          <t>No sugar plus a fitness/metabolism story, not just caffeine.</t>
        </is>
      </c>
      <c r="AE86" s="32" t="n"/>
      <c r="AF86" s="34">
        <f>IF(AND(ISNUMBER($P86),ISNUMBER($AL86),$AL86&lt;&gt;0),ROUND($P86/$AL86*100,1),"")</f>
        <v/>
      </c>
      <c r="AG86" s="35">
        <f>IF(AND(ISNUMBER($S86),ISNUMBER($AL86),$AL86&lt;&gt;0),ROUND($S86/$AL86*100,2),"")</f>
        <v/>
      </c>
      <c r="AH86" s="34">
        <f>IF(AND(ISNUMBER($Q86),ISNUMBER($AL86),$AL86&lt;&gt;0),ROUND($Q86/$AL86*100,1),"")</f>
        <v/>
      </c>
      <c r="AI86" s="29">
        <f>IF(ISNUMBER($S86),IF($S86&lt;=1,"Yes","No"),"n/a")</f>
        <v/>
      </c>
      <c r="AJ86" s="29">
        <f>IF(ISNUMBER($S86),ROUND(MAX(0,MIN(100,100-$S86*2.5-IF(ISNUMBER($T86),$T86,0)*0.12+IF($S86&lt;=1,12,0))),0),"")</f>
        <v/>
      </c>
      <c r="AK86" s="29">
        <f>IF(ISNUMBER($Q86),IF($Q86&gt;=100,20,IF($Q86&gt;=30,10,0)),0)+IF(ISNUMBER($R86),IF($R86&gt;=100,20,0),0)+IF(ISNUMBER($P86),IF($P86&gt;=150,20,IF($P86&gt;=50,12,5)),0)+IF(ISNUMBER($S86),IF($S86&lt;=1,15,0),0)</f>
        <v/>
      </c>
      <c r="AL86" s="29" t="n">
        <v>355</v>
      </c>
      <c r="AM86" s="30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Celsius</t>
        </is>
      </c>
      <c r="B87" s="15" t="inlineStr">
        <is>
          <t>Celsius Original Sparkling | Sparkling Cranberry | 24-pack 355mL</t>
        </is>
      </c>
      <c r="C87" s="15" t="inlineStr">
        <is>
          <t>4) Caffeine &amp; energy beverage</t>
        </is>
      </c>
      <c r="D87" s="15" t="inlineStr">
        <is>
          <t>355 mL can</t>
        </is>
      </c>
      <c r="E87" s="29" t="n">
        <v>24</v>
      </c>
      <c r="F87" s="30" t="n"/>
      <c r="G87" s="31">
        <f>IF(AND(ISNUMBER($F87),ISNUMBER($E87),$E87&lt;&gt;0),$F87/$E87,"")</f>
        <v/>
      </c>
      <c r="H87" s="31">
        <f>IF(AND(ISNUMBER($F87),ISNUMBER($AL87),ISNUMBER($E87),($AL87*$E87)&lt;&gt;0),$F87/($AL87*$E87)*100,"")</f>
        <v/>
      </c>
      <c r="I87" s="32" t="n"/>
      <c r="J87" s="33" t="n"/>
      <c r="K87" s="31">
        <f>IF(AND(ISNUMBER($F87),ISNUMBER($J87)),$F87*(1-$J87),"")</f>
        <v/>
      </c>
      <c r="L87" s="32" t="n"/>
      <c r="M87" s="32" t="n"/>
      <c r="N87" s="31">
        <f>IF(ISNUMBER($F87),($F87-IF(ISNUMBER($AM87),$AM87,0))*(1-IF(ISNUMBER($J87),$J87,0)),"")</f>
        <v/>
      </c>
      <c r="O87" s="15" t="inlineStr">
        <is>
          <t>Sparkling Cranberry</t>
        </is>
      </c>
      <c r="P87" s="29" t="n">
        <v>200</v>
      </c>
      <c r="Q87" s="29" t="n">
        <v>5</v>
      </c>
      <c r="R87" s="29" t="n">
        <v>50</v>
      </c>
      <c r="S87" s="29" t="n">
        <v>0</v>
      </c>
      <c r="T87" s="29" t="n">
        <v>10</v>
      </c>
      <c r="U87" s="15" t="inlineStr">
        <is>
          <t>Sucralose</t>
        </is>
      </c>
      <c r="V87" s="15" t="inlineStr">
        <is>
          <t>Accelerates metabolism, MetaPlus blend, zero sugar, vitamins</t>
        </is>
      </c>
      <c r="W87" s="32" t="n"/>
      <c r="X87" s="32" t="n"/>
      <c r="Y87" s="32" t="n"/>
      <c r="Z87" s="32" t="n"/>
      <c r="AA87" s="15" t="inlineStr">
        <is>
          <t>Very High</t>
        </is>
      </c>
      <c r="AB87" s="15" t="inlineStr">
        <is>
          <t>Fastest-growing energy brand; fitness crossover</t>
        </is>
      </c>
      <c r="AC87" s="15" t="inlineStr">
        <is>
          <t>Functional energy that claims to boost metabolism</t>
        </is>
      </c>
      <c r="AD87" s="15" t="inlineStr">
        <is>
          <t>No sugar plus a fitness/metabolism story, not just caffeine.</t>
        </is>
      </c>
      <c r="AE87" s="32" t="n"/>
      <c r="AF87" s="34">
        <f>IF(AND(ISNUMBER($P87),ISNUMBER($AL87),$AL87&lt;&gt;0),ROUND($P87/$AL87*100,1),"")</f>
        <v/>
      </c>
      <c r="AG87" s="35">
        <f>IF(AND(ISNUMBER($S87),ISNUMBER($AL87),$AL87&lt;&gt;0),ROUND($S87/$AL87*100,2),"")</f>
        <v/>
      </c>
      <c r="AH87" s="34">
        <f>IF(AND(ISNUMBER($Q87),ISNUMBER($AL87),$AL87&lt;&gt;0),ROUND($Q87/$AL87*100,1),"")</f>
        <v/>
      </c>
      <c r="AI87" s="29">
        <f>IF(ISNUMBER($S87),IF($S87&lt;=1,"Yes","No"),"n/a")</f>
        <v/>
      </c>
      <c r="AJ87" s="29">
        <f>IF(ISNUMBER($S87),ROUND(MAX(0,MIN(100,100-$S87*2.5-IF(ISNUMBER($T87),$T87,0)*0.12+IF($S87&lt;=1,12,0))),0),"")</f>
        <v/>
      </c>
      <c r="AK87" s="29">
        <f>IF(ISNUMBER($Q87),IF($Q87&gt;=100,20,IF($Q87&gt;=30,10,0)),0)+IF(ISNUMBER($R87),IF($R87&gt;=100,20,0),0)+IF(ISNUMBER($P87),IF($P87&gt;=150,20,IF($P87&gt;=50,12,5)),0)+IF(ISNUMBER($S87),IF($S87&lt;=1,15,0),0)</f>
        <v/>
      </c>
      <c r="AL87" s="29" t="n">
        <v>355</v>
      </c>
      <c r="AM87" s="30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Celsius</t>
        </is>
      </c>
      <c r="B88" s="15" t="inlineStr">
        <is>
          <t>Celsius Essentials | Cosmic Blue | single 473mL</t>
        </is>
      </c>
      <c r="C88" s="15" t="inlineStr">
        <is>
          <t>4) Caffeine &amp; energy beverage</t>
        </is>
      </c>
      <c r="D88" s="15" t="inlineStr">
        <is>
          <t>473 mL can</t>
        </is>
      </c>
      <c r="E88" s="29" t="n">
        <v>1</v>
      </c>
      <c r="F88" s="30" t="n"/>
      <c r="G88" s="31">
        <f>IF(AND(ISNUMBER($F88),ISNUMBER($E88),$E88&lt;&gt;0),$F88/$E88,"")</f>
        <v/>
      </c>
      <c r="H88" s="31">
        <f>IF(AND(ISNUMBER($F88),ISNUMBER($AL88),ISNUMBER($E88),($AL88*$E88)&lt;&gt;0),$F88/($AL88*$E88)*100,"")</f>
        <v/>
      </c>
      <c r="I88" s="32" t="n"/>
      <c r="J88" s="33" t="n"/>
      <c r="K88" s="31">
        <f>IF(AND(ISNUMBER($F88),ISNUMBER($J88)),$F88*(1-$J88),"")</f>
        <v/>
      </c>
      <c r="L88" s="32" t="n"/>
      <c r="M88" s="32" t="n"/>
      <c r="N88" s="31">
        <f>IF(ISNUMBER($F88),($F88-IF(ISNUMBER($AM88),$AM88,0))*(1-IF(ISNUMBER($J88),$J88,0)),"")</f>
        <v/>
      </c>
      <c r="O88" s="15" t="inlineStr">
        <is>
          <t>Cosmic Blue</t>
        </is>
      </c>
      <c r="P88" s="29" t="n">
        <v>270</v>
      </c>
      <c r="Q88" s="29" t="n">
        <v>10</v>
      </c>
      <c r="R88" s="15" t="inlineStr">
        <is>
          <t>Not listed</t>
        </is>
      </c>
      <c r="S88" s="29" t="n">
        <v>0</v>
      </c>
      <c r="T88" s="29" t="n">
        <v>10</v>
      </c>
      <c r="U88" s="15" t="inlineStr">
        <is>
          <t>Sucralose</t>
        </is>
      </c>
      <c r="V88" s="15" t="inlineStr">
        <is>
          <t>Higher caffeine, amino acids, zero sugar</t>
        </is>
      </c>
      <c r="W88" s="32" t="n"/>
      <c r="X88" s="32" t="n"/>
      <c r="Y88" s="32" t="n"/>
      <c r="Z88" s="32" t="n"/>
      <c r="AA88" s="15" t="inlineStr">
        <is>
          <t>High</t>
        </is>
      </c>
      <c r="AB88" s="15" t="inlineStr">
        <is>
          <t>Higher-dose line riding Celsius momentum</t>
        </is>
      </c>
      <c r="AC88" s="15" t="inlineStr">
        <is>
          <t>A bigger, stronger Celsius for serious energy</t>
        </is>
      </c>
      <c r="AD88" s="15" t="inlineStr">
        <is>
          <t>Highest caffeine dose in the Celsius family.</t>
        </is>
      </c>
      <c r="AE88" s="32" t="n"/>
      <c r="AF88" s="34">
        <f>IF(AND(ISNUMBER($P88),ISNUMBER($AL88),$AL88&lt;&gt;0),ROUND($P88/$AL88*100,1),"")</f>
        <v/>
      </c>
      <c r="AG88" s="35">
        <f>IF(AND(ISNUMBER($S88),ISNUMBER($AL88),$AL88&lt;&gt;0),ROUND($S88/$AL88*100,2),"")</f>
        <v/>
      </c>
      <c r="AH88" s="34">
        <f>IF(AND(ISNUMBER($Q88),ISNUMBER($AL88),$AL88&lt;&gt;0),ROUND($Q88/$AL88*100,1),"")</f>
        <v/>
      </c>
      <c r="AI88" s="29">
        <f>IF(ISNUMBER($S88),IF($S88&lt;=1,"Yes","No"),"n/a")</f>
        <v/>
      </c>
      <c r="AJ88" s="29">
        <f>IF(ISNUMBER($S88),ROUND(MAX(0,MIN(100,100-$S88*2.5-IF(ISNUMBER($T88),$T88,0)*0.12+IF($S88&lt;=1,12,0))),0),"")</f>
        <v/>
      </c>
      <c r="AK88" s="29">
        <f>IF(ISNUMBER($Q88),IF($Q88&gt;=100,20,IF($Q88&gt;=30,10,0)),0)+IF(ISNUMBER($R88),IF($R88&gt;=100,20,0),0)+IF(ISNUMBER($P88),IF($P88&gt;=150,20,IF($P88&gt;=50,12,5)),0)+IF(ISNUMBER($S88),IF($S88&lt;=1,15,0),0)</f>
        <v/>
      </c>
      <c r="AL88" s="29" t="n">
        <v>473</v>
      </c>
      <c r="AM88" s="30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Celsius</t>
        </is>
      </c>
      <c r="B89" s="15" t="inlineStr">
        <is>
          <t>Celsius Essentials | Cosmic Blue | 8-pack 473mL</t>
        </is>
      </c>
      <c r="C89" s="15" t="inlineStr">
        <is>
          <t>4) Caffeine &amp; energy beverage</t>
        </is>
      </c>
      <c r="D89" s="15" t="inlineStr">
        <is>
          <t>473 mL can</t>
        </is>
      </c>
      <c r="E89" s="29" t="n">
        <v>8</v>
      </c>
      <c r="F89" s="30" t="n"/>
      <c r="G89" s="31">
        <f>IF(AND(ISNUMBER($F89),ISNUMBER($E89),$E89&lt;&gt;0),$F89/$E89,"")</f>
        <v/>
      </c>
      <c r="H89" s="31">
        <f>IF(AND(ISNUMBER($F89),ISNUMBER($AL89),ISNUMBER($E89),($AL89*$E89)&lt;&gt;0),$F89/($AL89*$E89)*100,"")</f>
        <v/>
      </c>
      <c r="I89" s="32" t="n"/>
      <c r="J89" s="33" t="n"/>
      <c r="K89" s="31">
        <f>IF(AND(ISNUMBER($F89),ISNUMBER($J89)),$F89*(1-$J89),"")</f>
        <v/>
      </c>
      <c r="L89" s="32" t="n"/>
      <c r="M89" s="32" t="n"/>
      <c r="N89" s="31">
        <f>IF(ISNUMBER($F89),($F89-IF(ISNUMBER($AM89),$AM89,0))*(1-IF(ISNUMBER($J89),$J89,0)),"")</f>
        <v/>
      </c>
      <c r="O89" s="15" t="inlineStr">
        <is>
          <t>Cosmic Blue</t>
        </is>
      </c>
      <c r="P89" s="29" t="n">
        <v>270</v>
      </c>
      <c r="Q89" s="29" t="n">
        <v>10</v>
      </c>
      <c r="R89" s="15" t="inlineStr">
        <is>
          <t>Not listed</t>
        </is>
      </c>
      <c r="S89" s="29" t="n">
        <v>0</v>
      </c>
      <c r="T89" s="29" t="n">
        <v>10</v>
      </c>
      <c r="U89" s="15" t="inlineStr">
        <is>
          <t>Sucralose</t>
        </is>
      </c>
      <c r="V89" s="15" t="inlineStr">
        <is>
          <t>Higher caffeine, amino acids, zero sugar</t>
        </is>
      </c>
      <c r="W89" s="32" t="n"/>
      <c r="X89" s="32" t="n"/>
      <c r="Y89" s="32" t="n"/>
      <c r="Z89" s="32" t="n"/>
      <c r="AA89" s="15" t="inlineStr">
        <is>
          <t>High</t>
        </is>
      </c>
      <c r="AB89" s="15" t="inlineStr">
        <is>
          <t>Higher-dose line riding Celsius momentum</t>
        </is>
      </c>
      <c r="AC89" s="15" t="inlineStr">
        <is>
          <t>A bigger, stronger Celsius for serious energy</t>
        </is>
      </c>
      <c r="AD89" s="15" t="inlineStr">
        <is>
          <t>Highest caffeine dose in the Celsius family.</t>
        </is>
      </c>
      <c r="AE89" s="32" t="n"/>
      <c r="AF89" s="34">
        <f>IF(AND(ISNUMBER($P89),ISNUMBER($AL89),$AL89&lt;&gt;0),ROUND($P89/$AL89*100,1),"")</f>
        <v/>
      </c>
      <c r="AG89" s="35">
        <f>IF(AND(ISNUMBER($S89),ISNUMBER($AL89),$AL89&lt;&gt;0),ROUND($S89/$AL89*100,2),"")</f>
        <v/>
      </c>
      <c r="AH89" s="34">
        <f>IF(AND(ISNUMBER($Q89),ISNUMBER($AL89),$AL89&lt;&gt;0),ROUND($Q89/$AL89*100,1),"")</f>
        <v/>
      </c>
      <c r="AI89" s="29">
        <f>IF(ISNUMBER($S89),IF($S89&lt;=1,"Yes","No"),"n/a")</f>
        <v/>
      </c>
      <c r="AJ89" s="29">
        <f>IF(ISNUMBER($S89),ROUND(MAX(0,MIN(100,100-$S89*2.5-IF(ISNUMBER($T89),$T89,0)*0.12+IF($S89&lt;=1,12,0))),0),"")</f>
        <v/>
      </c>
      <c r="AK89" s="29">
        <f>IF(ISNUMBER($Q89),IF($Q89&gt;=100,20,IF($Q89&gt;=30,10,0)),0)+IF(ISNUMBER($R89),IF($R89&gt;=100,20,0),0)+IF(ISNUMBER($P89),IF($P89&gt;=150,20,IF($P89&gt;=50,12,5)),0)+IF(ISNUMBER($S89),IF($S89&lt;=1,15,0),0)</f>
        <v/>
      </c>
      <c r="AL89" s="29" t="n">
        <v>473</v>
      </c>
      <c r="AM89" s="30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Celsius</t>
        </is>
      </c>
      <c r="B90" s="15" t="inlineStr">
        <is>
          <t>Celsius Essentials | Cosmic Blue | 12-pack 473mL</t>
        </is>
      </c>
      <c r="C90" s="15" t="inlineStr">
        <is>
          <t>4) Caffeine &amp; energy beverage</t>
        </is>
      </c>
      <c r="D90" s="15" t="inlineStr">
        <is>
          <t>473 mL can</t>
        </is>
      </c>
      <c r="E90" s="29" t="n">
        <v>12</v>
      </c>
      <c r="F90" s="30" t="n"/>
      <c r="G90" s="31">
        <f>IF(AND(ISNUMBER($F90),ISNUMBER($E90),$E90&lt;&gt;0),$F90/$E90,"")</f>
        <v/>
      </c>
      <c r="H90" s="31">
        <f>IF(AND(ISNUMBER($F90),ISNUMBER($AL90),ISNUMBER($E90),($AL90*$E90)&lt;&gt;0),$F90/($AL90*$E90)*100,"")</f>
        <v/>
      </c>
      <c r="I90" s="32" t="n"/>
      <c r="J90" s="33" t="n"/>
      <c r="K90" s="31">
        <f>IF(AND(ISNUMBER($F90),ISNUMBER($J90)),$F90*(1-$J90),"")</f>
        <v/>
      </c>
      <c r="L90" s="32" t="n"/>
      <c r="M90" s="32" t="n"/>
      <c r="N90" s="31">
        <f>IF(ISNUMBER($F90),($F90-IF(ISNUMBER($AM90),$AM90,0))*(1-IF(ISNUMBER($J90),$J90,0)),"")</f>
        <v/>
      </c>
      <c r="O90" s="15" t="inlineStr">
        <is>
          <t>Cosmic Blue</t>
        </is>
      </c>
      <c r="P90" s="29" t="n">
        <v>270</v>
      </c>
      <c r="Q90" s="29" t="n">
        <v>10</v>
      </c>
      <c r="R90" s="15" t="inlineStr">
        <is>
          <t>Not listed</t>
        </is>
      </c>
      <c r="S90" s="29" t="n">
        <v>0</v>
      </c>
      <c r="T90" s="29" t="n">
        <v>10</v>
      </c>
      <c r="U90" s="15" t="inlineStr">
        <is>
          <t>Sucralose</t>
        </is>
      </c>
      <c r="V90" s="15" t="inlineStr">
        <is>
          <t>Higher caffeine, amino acids, zero sugar</t>
        </is>
      </c>
      <c r="W90" s="32" t="n"/>
      <c r="X90" s="32" t="n"/>
      <c r="Y90" s="32" t="n"/>
      <c r="Z90" s="32" t="n"/>
      <c r="AA90" s="15" t="inlineStr">
        <is>
          <t>High</t>
        </is>
      </c>
      <c r="AB90" s="15" t="inlineStr">
        <is>
          <t>Higher-dose line riding Celsius momentum</t>
        </is>
      </c>
      <c r="AC90" s="15" t="inlineStr">
        <is>
          <t>A bigger, stronger Celsius for serious energy</t>
        </is>
      </c>
      <c r="AD90" s="15" t="inlineStr">
        <is>
          <t>Highest caffeine dose in the Celsius family.</t>
        </is>
      </c>
      <c r="AE90" s="32" t="n"/>
      <c r="AF90" s="34">
        <f>IF(AND(ISNUMBER($P90),ISNUMBER($AL90),$AL90&lt;&gt;0),ROUND($P90/$AL90*100,1),"")</f>
        <v/>
      </c>
      <c r="AG90" s="35">
        <f>IF(AND(ISNUMBER($S90),ISNUMBER($AL90),$AL90&lt;&gt;0),ROUND($S90/$AL90*100,2),"")</f>
        <v/>
      </c>
      <c r="AH90" s="34">
        <f>IF(AND(ISNUMBER($Q90),ISNUMBER($AL90),$AL90&lt;&gt;0),ROUND($Q90/$AL90*100,1),"")</f>
        <v/>
      </c>
      <c r="AI90" s="29">
        <f>IF(ISNUMBER($S90),IF($S90&lt;=1,"Yes","No"),"n/a")</f>
        <v/>
      </c>
      <c r="AJ90" s="29">
        <f>IF(ISNUMBER($S90),ROUND(MAX(0,MIN(100,100-$S90*2.5-IF(ISNUMBER($T90),$T90,0)*0.12+IF($S90&lt;=1,12,0))),0),"")</f>
        <v/>
      </c>
      <c r="AK90" s="29">
        <f>IF(ISNUMBER($Q90),IF($Q90&gt;=100,20,IF($Q90&gt;=30,10,0)),0)+IF(ISNUMBER($R90),IF($R90&gt;=100,20,0),0)+IF(ISNUMBER($P90),IF($P90&gt;=150,20,IF($P90&gt;=50,12,5)),0)+IF(ISNUMBER($S90),IF($S90&lt;=1,15,0),0)</f>
        <v/>
      </c>
      <c r="AL90" s="29" t="n">
        <v>473</v>
      </c>
      <c r="AM90" s="30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Celsius</t>
        </is>
      </c>
      <c r="B91" s="15" t="inlineStr">
        <is>
          <t>Celsius Essentials | Cosmic Blue | 18-pack 473mL</t>
        </is>
      </c>
      <c r="C91" s="15" t="inlineStr">
        <is>
          <t>4) Caffeine &amp; energy beverage</t>
        </is>
      </c>
      <c r="D91" s="15" t="inlineStr">
        <is>
          <t>473 mL can</t>
        </is>
      </c>
      <c r="E91" s="29" t="n">
        <v>18</v>
      </c>
      <c r="F91" s="30" t="n"/>
      <c r="G91" s="31">
        <f>IF(AND(ISNUMBER($F91),ISNUMBER($E91),$E91&lt;&gt;0),$F91/$E91,"")</f>
        <v/>
      </c>
      <c r="H91" s="31">
        <f>IF(AND(ISNUMBER($F91),ISNUMBER($AL91),ISNUMBER($E91),($AL91*$E91)&lt;&gt;0),$F91/($AL91*$E91)*100,"")</f>
        <v/>
      </c>
      <c r="I91" s="32" t="n"/>
      <c r="J91" s="33" t="n"/>
      <c r="K91" s="31">
        <f>IF(AND(ISNUMBER($F91),ISNUMBER($J91)),$F91*(1-$J91),"")</f>
        <v/>
      </c>
      <c r="L91" s="32" t="n"/>
      <c r="M91" s="32" t="n"/>
      <c r="N91" s="31">
        <f>IF(ISNUMBER($F91),($F91-IF(ISNUMBER($AM91),$AM91,0))*(1-IF(ISNUMBER($J91),$J91,0)),"")</f>
        <v/>
      </c>
      <c r="O91" s="15" t="inlineStr">
        <is>
          <t>Cosmic Blue</t>
        </is>
      </c>
      <c r="P91" s="29" t="n">
        <v>270</v>
      </c>
      <c r="Q91" s="29" t="n">
        <v>10</v>
      </c>
      <c r="R91" s="15" t="inlineStr">
        <is>
          <t>Not listed</t>
        </is>
      </c>
      <c r="S91" s="29" t="n">
        <v>0</v>
      </c>
      <c r="T91" s="29" t="n">
        <v>10</v>
      </c>
      <c r="U91" s="15" t="inlineStr">
        <is>
          <t>Sucralose</t>
        </is>
      </c>
      <c r="V91" s="15" t="inlineStr">
        <is>
          <t>Higher caffeine, amino acids, zero sugar</t>
        </is>
      </c>
      <c r="W91" s="32" t="n"/>
      <c r="X91" s="32" t="n"/>
      <c r="Y91" s="32" t="n"/>
      <c r="Z91" s="32" t="n"/>
      <c r="AA91" s="15" t="inlineStr">
        <is>
          <t>High</t>
        </is>
      </c>
      <c r="AB91" s="15" t="inlineStr">
        <is>
          <t>Higher-dose line riding Celsius momentum</t>
        </is>
      </c>
      <c r="AC91" s="15" t="inlineStr">
        <is>
          <t>A bigger, stronger Celsius for serious energy</t>
        </is>
      </c>
      <c r="AD91" s="15" t="inlineStr">
        <is>
          <t>Highest caffeine dose in the Celsius family.</t>
        </is>
      </c>
      <c r="AE91" s="32" t="n"/>
      <c r="AF91" s="34">
        <f>IF(AND(ISNUMBER($P91),ISNUMBER($AL91),$AL91&lt;&gt;0),ROUND($P91/$AL91*100,1),"")</f>
        <v/>
      </c>
      <c r="AG91" s="35">
        <f>IF(AND(ISNUMBER($S91),ISNUMBER($AL91),$AL91&lt;&gt;0),ROUND($S91/$AL91*100,2),"")</f>
        <v/>
      </c>
      <c r="AH91" s="34">
        <f>IF(AND(ISNUMBER($Q91),ISNUMBER($AL91),$AL91&lt;&gt;0),ROUND($Q91/$AL91*100,1),"")</f>
        <v/>
      </c>
      <c r="AI91" s="29">
        <f>IF(ISNUMBER($S91),IF($S91&lt;=1,"Yes","No"),"n/a")</f>
        <v/>
      </c>
      <c r="AJ91" s="29">
        <f>IF(ISNUMBER($S91),ROUND(MAX(0,MIN(100,100-$S91*2.5-IF(ISNUMBER($T91),$T91,0)*0.12+IF($S91&lt;=1,12,0))),0),"")</f>
        <v/>
      </c>
      <c r="AK91" s="29">
        <f>IF(ISNUMBER($Q91),IF($Q91&gt;=100,20,IF($Q91&gt;=30,10,0)),0)+IF(ISNUMBER($R91),IF($R91&gt;=100,20,0),0)+IF(ISNUMBER($P91),IF($P91&gt;=150,20,IF($P91&gt;=50,12,5)),0)+IF(ISNUMBER($S91),IF($S91&lt;=1,15,0),0)</f>
        <v/>
      </c>
      <c r="AL91" s="29" t="n">
        <v>473</v>
      </c>
      <c r="AM91" s="30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Celsius</t>
        </is>
      </c>
      <c r="B92" s="15" t="inlineStr">
        <is>
          <t>Celsius Essentials | Cosmic Blue | 24-pack 473mL</t>
        </is>
      </c>
      <c r="C92" s="15" t="inlineStr">
        <is>
          <t>4) Caffeine &amp; energy beverage</t>
        </is>
      </c>
      <c r="D92" s="15" t="inlineStr">
        <is>
          <t>473 mL can</t>
        </is>
      </c>
      <c r="E92" s="29" t="n">
        <v>24</v>
      </c>
      <c r="F92" s="30" t="n"/>
      <c r="G92" s="31">
        <f>IF(AND(ISNUMBER($F92),ISNUMBER($E92),$E92&lt;&gt;0),$F92/$E92,"")</f>
        <v/>
      </c>
      <c r="H92" s="31">
        <f>IF(AND(ISNUMBER($F92),ISNUMBER($AL92),ISNUMBER($E92),($AL92*$E92)&lt;&gt;0),$F92/($AL92*$E92)*100,"")</f>
        <v/>
      </c>
      <c r="I92" s="32" t="n"/>
      <c r="J92" s="33" t="n"/>
      <c r="K92" s="31">
        <f>IF(AND(ISNUMBER($F92),ISNUMBER($J92)),$F92*(1-$J92),"")</f>
        <v/>
      </c>
      <c r="L92" s="32" t="n"/>
      <c r="M92" s="32" t="n"/>
      <c r="N92" s="31">
        <f>IF(ISNUMBER($F92),($F92-IF(ISNUMBER($AM92),$AM92,0))*(1-IF(ISNUMBER($J92),$J92,0)),"")</f>
        <v/>
      </c>
      <c r="O92" s="15" t="inlineStr">
        <is>
          <t>Cosmic Blue</t>
        </is>
      </c>
      <c r="P92" s="29" t="n">
        <v>270</v>
      </c>
      <c r="Q92" s="29" t="n">
        <v>10</v>
      </c>
      <c r="R92" s="15" t="inlineStr">
        <is>
          <t>Not listed</t>
        </is>
      </c>
      <c r="S92" s="29" t="n">
        <v>0</v>
      </c>
      <c r="T92" s="29" t="n">
        <v>10</v>
      </c>
      <c r="U92" s="15" t="inlineStr">
        <is>
          <t>Sucralose</t>
        </is>
      </c>
      <c r="V92" s="15" t="inlineStr">
        <is>
          <t>Higher caffeine, amino acids, zero sugar</t>
        </is>
      </c>
      <c r="W92" s="32" t="n"/>
      <c r="X92" s="32" t="n"/>
      <c r="Y92" s="32" t="n"/>
      <c r="Z92" s="32" t="n"/>
      <c r="AA92" s="15" t="inlineStr">
        <is>
          <t>High</t>
        </is>
      </c>
      <c r="AB92" s="15" t="inlineStr">
        <is>
          <t>Higher-dose line riding Celsius momentum</t>
        </is>
      </c>
      <c r="AC92" s="15" t="inlineStr">
        <is>
          <t>A bigger, stronger Celsius for serious energy</t>
        </is>
      </c>
      <c r="AD92" s="15" t="inlineStr">
        <is>
          <t>Highest caffeine dose in the Celsius family.</t>
        </is>
      </c>
      <c r="AE92" s="32" t="n"/>
      <c r="AF92" s="34">
        <f>IF(AND(ISNUMBER($P92),ISNUMBER($AL92),$AL92&lt;&gt;0),ROUND($P92/$AL92*100,1),"")</f>
        <v/>
      </c>
      <c r="AG92" s="35">
        <f>IF(AND(ISNUMBER($S92),ISNUMBER($AL92),$AL92&lt;&gt;0),ROUND($S92/$AL92*100,2),"")</f>
        <v/>
      </c>
      <c r="AH92" s="34">
        <f>IF(AND(ISNUMBER($Q92),ISNUMBER($AL92),$AL92&lt;&gt;0),ROUND($Q92/$AL92*100,1),"")</f>
        <v/>
      </c>
      <c r="AI92" s="29">
        <f>IF(ISNUMBER($S92),IF($S92&lt;=1,"Yes","No"),"n/a")</f>
        <v/>
      </c>
      <c r="AJ92" s="29">
        <f>IF(ISNUMBER($S92),ROUND(MAX(0,MIN(100,100-$S92*2.5-IF(ISNUMBER($T92),$T92,0)*0.12+IF($S92&lt;=1,12,0))),0),"")</f>
        <v/>
      </c>
      <c r="AK92" s="29">
        <f>IF(ISNUMBER($Q92),IF($Q92&gt;=100,20,IF($Q92&gt;=30,10,0)),0)+IF(ISNUMBER($R92),IF($R92&gt;=100,20,0),0)+IF(ISNUMBER($P92),IF($P92&gt;=150,20,IF($P92&gt;=50,12,5)),0)+IF(ISNUMBER($S92),IF($S92&lt;=1,15,0),0)</f>
        <v/>
      </c>
      <c r="AL92" s="29" t="n">
        <v>473</v>
      </c>
      <c r="AM92" s="30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Celsius</t>
        </is>
      </c>
      <c r="B93" s="15" t="inlineStr">
        <is>
          <t>Celsius Essentials | Sparkling Green | single 473mL</t>
        </is>
      </c>
      <c r="C93" s="15" t="inlineStr">
        <is>
          <t>4) Caffeine &amp; energy beverage</t>
        </is>
      </c>
      <c r="D93" s="15" t="inlineStr">
        <is>
          <t>473 mL can</t>
        </is>
      </c>
      <c r="E93" s="29" t="n">
        <v>1</v>
      </c>
      <c r="F93" s="30" t="n"/>
      <c r="G93" s="31">
        <f>IF(AND(ISNUMBER($F93),ISNUMBER($E93),$E93&lt;&gt;0),$F93/$E93,"")</f>
        <v/>
      </c>
      <c r="H93" s="31">
        <f>IF(AND(ISNUMBER($F93),ISNUMBER($AL93),ISNUMBER($E93),($AL93*$E93)&lt;&gt;0),$F93/($AL93*$E93)*100,"")</f>
        <v/>
      </c>
      <c r="I93" s="32" t="n"/>
      <c r="J93" s="33" t="n"/>
      <c r="K93" s="31">
        <f>IF(AND(ISNUMBER($F93),ISNUMBER($J93)),$F93*(1-$J93),"")</f>
        <v/>
      </c>
      <c r="L93" s="32" t="n"/>
      <c r="M93" s="32" t="n"/>
      <c r="N93" s="31">
        <f>IF(ISNUMBER($F93),($F93-IF(ISNUMBER($AM93),$AM93,0))*(1-IF(ISNUMBER($J93),$J93,0)),"")</f>
        <v/>
      </c>
      <c r="O93" s="15" t="inlineStr">
        <is>
          <t>Sparkling Green</t>
        </is>
      </c>
      <c r="P93" s="29" t="n">
        <v>270</v>
      </c>
      <c r="Q93" s="29" t="n">
        <v>10</v>
      </c>
      <c r="R93" s="15" t="inlineStr">
        <is>
          <t>Not listed</t>
        </is>
      </c>
      <c r="S93" s="29" t="n">
        <v>0</v>
      </c>
      <c r="T93" s="29" t="n">
        <v>10</v>
      </c>
      <c r="U93" s="15" t="inlineStr">
        <is>
          <t>Sucralose</t>
        </is>
      </c>
      <c r="V93" s="15" t="inlineStr">
        <is>
          <t>Higher caffeine, amino acids, zero sugar</t>
        </is>
      </c>
      <c r="W93" s="32" t="n"/>
      <c r="X93" s="32" t="n"/>
      <c r="Y93" s="32" t="n"/>
      <c r="Z93" s="32" t="n"/>
      <c r="AA93" s="15" t="inlineStr">
        <is>
          <t>High</t>
        </is>
      </c>
      <c r="AB93" s="15" t="inlineStr">
        <is>
          <t>Higher-dose line riding Celsius momentum</t>
        </is>
      </c>
      <c r="AC93" s="15" t="inlineStr">
        <is>
          <t>A bigger, stronger Celsius for serious energy</t>
        </is>
      </c>
      <c r="AD93" s="15" t="inlineStr">
        <is>
          <t>Highest caffeine dose in the Celsius family.</t>
        </is>
      </c>
      <c r="AE93" s="32" t="n"/>
      <c r="AF93" s="34">
        <f>IF(AND(ISNUMBER($P93),ISNUMBER($AL93),$AL93&lt;&gt;0),ROUND($P93/$AL93*100,1),"")</f>
        <v/>
      </c>
      <c r="AG93" s="35">
        <f>IF(AND(ISNUMBER($S93),ISNUMBER($AL93),$AL93&lt;&gt;0),ROUND($S93/$AL93*100,2),"")</f>
        <v/>
      </c>
      <c r="AH93" s="34">
        <f>IF(AND(ISNUMBER($Q93),ISNUMBER($AL93),$AL93&lt;&gt;0),ROUND($Q93/$AL93*100,1),"")</f>
        <v/>
      </c>
      <c r="AI93" s="29">
        <f>IF(ISNUMBER($S93),IF($S93&lt;=1,"Yes","No"),"n/a")</f>
        <v/>
      </c>
      <c r="AJ93" s="29">
        <f>IF(ISNUMBER($S93),ROUND(MAX(0,MIN(100,100-$S93*2.5-IF(ISNUMBER($T93),$T93,0)*0.12+IF($S93&lt;=1,12,0))),0),"")</f>
        <v/>
      </c>
      <c r="AK93" s="29">
        <f>IF(ISNUMBER($Q93),IF($Q93&gt;=100,20,IF($Q93&gt;=30,10,0)),0)+IF(ISNUMBER($R93),IF($R93&gt;=100,20,0),0)+IF(ISNUMBER($P93),IF($P93&gt;=150,20,IF($P93&gt;=50,12,5)),0)+IF(ISNUMBER($S93),IF($S93&lt;=1,15,0),0)</f>
        <v/>
      </c>
      <c r="AL93" s="29" t="n">
        <v>473</v>
      </c>
      <c r="AM93" s="30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Celsius</t>
        </is>
      </c>
      <c r="B94" s="15" t="inlineStr">
        <is>
          <t>Celsius Essentials | Sparkling Green | 8-pack 473mL</t>
        </is>
      </c>
      <c r="C94" s="15" t="inlineStr">
        <is>
          <t>4) Caffeine &amp; energy beverage</t>
        </is>
      </c>
      <c r="D94" s="15" t="inlineStr">
        <is>
          <t>473 mL can</t>
        </is>
      </c>
      <c r="E94" s="29" t="n">
        <v>8</v>
      </c>
      <c r="F94" s="30" t="n"/>
      <c r="G94" s="31">
        <f>IF(AND(ISNUMBER($F94),ISNUMBER($E94),$E94&lt;&gt;0),$F94/$E94,"")</f>
        <v/>
      </c>
      <c r="H94" s="31">
        <f>IF(AND(ISNUMBER($F94),ISNUMBER($AL94),ISNUMBER($E94),($AL94*$E94)&lt;&gt;0),$F94/($AL94*$E94)*100,"")</f>
        <v/>
      </c>
      <c r="I94" s="32" t="n"/>
      <c r="J94" s="33" t="n"/>
      <c r="K94" s="31">
        <f>IF(AND(ISNUMBER($F94),ISNUMBER($J94)),$F94*(1-$J94),"")</f>
        <v/>
      </c>
      <c r="L94" s="32" t="n"/>
      <c r="M94" s="32" t="n"/>
      <c r="N94" s="31">
        <f>IF(ISNUMBER($F94),($F94-IF(ISNUMBER($AM94),$AM94,0))*(1-IF(ISNUMBER($J94),$J94,0)),"")</f>
        <v/>
      </c>
      <c r="O94" s="15" t="inlineStr">
        <is>
          <t>Sparkling Green</t>
        </is>
      </c>
      <c r="P94" s="29" t="n">
        <v>270</v>
      </c>
      <c r="Q94" s="29" t="n">
        <v>10</v>
      </c>
      <c r="R94" s="15" t="inlineStr">
        <is>
          <t>Not listed</t>
        </is>
      </c>
      <c r="S94" s="29" t="n">
        <v>0</v>
      </c>
      <c r="T94" s="29" t="n">
        <v>10</v>
      </c>
      <c r="U94" s="15" t="inlineStr">
        <is>
          <t>Sucralose</t>
        </is>
      </c>
      <c r="V94" s="15" t="inlineStr">
        <is>
          <t>Higher caffeine, amino acids, zero sugar</t>
        </is>
      </c>
      <c r="W94" s="32" t="n"/>
      <c r="X94" s="32" t="n"/>
      <c r="Y94" s="32" t="n"/>
      <c r="Z94" s="32" t="n"/>
      <c r="AA94" s="15" t="inlineStr">
        <is>
          <t>High</t>
        </is>
      </c>
      <c r="AB94" s="15" t="inlineStr">
        <is>
          <t>Higher-dose line riding Celsius momentum</t>
        </is>
      </c>
      <c r="AC94" s="15" t="inlineStr">
        <is>
          <t>A bigger, stronger Celsius for serious energy</t>
        </is>
      </c>
      <c r="AD94" s="15" t="inlineStr">
        <is>
          <t>Highest caffeine dose in the Celsius family.</t>
        </is>
      </c>
      <c r="AE94" s="32" t="n"/>
      <c r="AF94" s="34">
        <f>IF(AND(ISNUMBER($P94),ISNUMBER($AL94),$AL94&lt;&gt;0),ROUND($P94/$AL94*100,1),"")</f>
        <v/>
      </c>
      <c r="AG94" s="35">
        <f>IF(AND(ISNUMBER($S94),ISNUMBER($AL94),$AL94&lt;&gt;0),ROUND($S94/$AL94*100,2),"")</f>
        <v/>
      </c>
      <c r="AH94" s="34">
        <f>IF(AND(ISNUMBER($Q94),ISNUMBER($AL94),$AL94&lt;&gt;0),ROUND($Q94/$AL94*100,1),"")</f>
        <v/>
      </c>
      <c r="AI94" s="29">
        <f>IF(ISNUMBER($S94),IF($S94&lt;=1,"Yes","No"),"n/a")</f>
        <v/>
      </c>
      <c r="AJ94" s="29">
        <f>IF(ISNUMBER($S94),ROUND(MAX(0,MIN(100,100-$S94*2.5-IF(ISNUMBER($T94),$T94,0)*0.12+IF($S94&lt;=1,12,0))),0),"")</f>
        <v/>
      </c>
      <c r="AK94" s="29">
        <f>IF(ISNUMBER($Q94),IF($Q94&gt;=100,20,IF($Q94&gt;=30,10,0)),0)+IF(ISNUMBER($R94),IF($R94&gt;=100,20,0),0)+IF(ISNUMBER($P94),IF($P94&gt;=150,20,IF($P94&gt;=50,12,5)),0)+IF(ISNUMBER($S94),IF($S94&lt;=1,15,0),0)</f>
        <v/>
      </c>
      <c r="AL94" s="29" t="n">
        <v>473</v>
      </c>
      <c r="AM94" s="30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Celsius</t>
        </is>
      </c>
      <c r="B95" s="15" t="inlineStr">
        <is>
          <t>Celsius Essentials | Sparkling Green | 12-pack 473mL</t>
        </is>
      </c>
      <c r="C95" s="15" t="inlineStr">
        <is>
          <t>4) Caffeine &amp; energy beverage</t>
        </is>
      </c>
      <c r="D95" s="15" t="inlineStr">
        <is>
          <t>473 mL can</t>
        </is>
      </c>
      <c r="E95" s="29" t="n">
        <v>12</v>
      </c>
      <c r="F95" s="30" t="n"/>
      <c r="G95" s="31">
        <f>IF(AND(ISNUMBER($F95),ISNUMBER($E95),$E95&lt;&gt;0),$F95/$E95,"")</f>
        <v/>
      </c>
      <c r="H95" s="31">
        <f>IF(AND(ISNUMBER($F95),ISNUMBER($AL95),ISNUMBER($E95),($AL95*$E95)&lt;&gt;0),$F95/($AL95*$E95)*100,"")</f>
        <v/>
      </c>
      <c r="I95" s="32" t="n"/>
      <c r="J95" s="33" t="n"/>
      <c r="K95" s="31">
        <f>IF(AND(ISNUMBER($F95),ISNUMBER($J95)),$F95*(1-$J95),"")</f>
        <v/>
      </c>
      <c r="L95" s="32" t="n"/>
      <c r="M95" s="32" t="n"/>
      <c r="N95" s="31">
        <f>IF(ISNUMBER($F95),($F95-IF(ISNUMBER($AM95),$AM95,0))*(1-IF(ISNUMBER($J95),$J95,0)),"")</f>
        <v/>
      </c>
      <c r="O95" s="15" t="inlineStr">
        <is>
          <t>Sparkling Green</t>
        </is>
      </c>
      <c r="P95" s="29" t="n">
        <v>270</v>
      </c>
      <c r="Q95" s="29" t="n">
        <v>10</v>
      </c>
      <c r="R95" s="15" t="inlineStr">
        <is>
          <t>Not listed</t>
        </is>
      </c>
      <c r="S95" s="29" t="n">
        <v>0</v>
      </c>
      <c r="T95" s="29" t="n">
        <v>10</v>
      </c>
      <c r="U95" s="15" t="inlineStr">
        <is>
          <t>Sucralose</t>
        </is>
      </c>
      <c r="V95" s="15" t="inlineStr">
        <is>
          <t>Higher caffeine, amino acids, zero sugar</t>
        </is>
      </c>
      <c r="W95" s="32" t="n"/>
      <c r="X95" s="32" t="n"/>
      <c r="Y95" s="32" t="n"/>
      <c r="Z95" s="32" t="n"/>
      <c r="AA95" s="15" t="inlineStr">
        <is>
          <t>High</t>
        </is>
      </c>
      <c r="AB95" s="15" t="inlineStr">
        <is>
          <t>Higher-dose line riding Celsius momentum</t>
        </is>
      </c>
      <c r="AC95" s="15" t="inlineStr">
        <is>
          <t>A bigger, stronger Celsius for serious energy</t>
        </is>
      </c>
      <c r="AD95" s="15" t="inlineStr">
        <is>
          <t>Highest caffeine dose in the Celsius family.</t>
        </is>
      </c>
      <c r="AE95" s="32" t="n"/>
      <c r="AF95" s="34">
        <f>IF(AND(ISNUMBER($P95),ISNUMBER($AL95),$AL95&lt;&gt;0),ROUND($P95/$AL95*100,1),"")</f>
        <v/>
      </c>
      <c r="AG95" s="35">
        <f>IF(AND(ISNUMBER($S95),ISNUMBER($AL95),$AL95&lt;&gt;0),ROUND($S95/$AL95*100,2),"")</f>
        <v/>
      </c>
      <c r="AH95" s="34">
        <f>IF(AND(ISNUMBER($Q95),ISNUMBER($AL95),$AL95&lt;&gt;0),ROUND($Q95/$AL95*100,1),"")</f>
        <v/>
      </c>
      <c r="AI95" s="29">
        <f>IF(ISNUMBER($S95),IF($S95&lt;=1,"Yes","No"),"n/a")</f>
        <v/>
      </c>
      <c r="AJ95" s="29">
        <f>IF(ISNUMBER($S95),ROUND(MAX(0,MIN(100,100-$S95*2.5-IF(ISNUMBER($T95),$T95,0)*0.12+IF($S95&lt;=1,12,0))),0),"")</f>
        <v/>
      </c>
      <c r="AK95" s="29">
        <f>IF(ISNUMBER($Q95),IF($Q95&gt;=100,20,IF($Q95&gt;=30,10,0)),0)+IF(ISNUMBER($R95),IF($R95&gt;=100,20,0),0)+IF(ISNUMBER($P95),IF($P95&gt;=150,20,IF($P95&gt;=50,12,5)),0)+IF(ISNUMBER($S95),IF($S95&lt;=1,15,0),0)</f>
        <v/>
      </c>
      <c r="AL95" s="29" t="n">
        <v>473</v>
      </c>
      <c r="AM95" s="30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Celsius</t>
        </is>
      </c>
      <c r="B96" s="15" t="inlineStr">
        <is>
          <t>Celsius Essentials | Sparkling Green | 18-pack 473mL</t>
        </is>
      </c>
      <c r="C96" s="15" t="inlineStr">
        <is>
          <t>4) Caffeine &amp; energy beverage</t>
        </is>
      </c>
      <c r="D96" s="15" t="inlineStr">
        <is>
          <t>473 mL can</t>
        </is>
      </c>
      <c r="E96" s="29" t="n">
        <v>18</v>
      </c>
      <c r="F96" s="30" t="n"/>
      <c r="G96" s="31">
        <f>IF(AND(ISNUMBER($F96),ISNUMBER($E96),$E96&lt;&gt;0),$F96/$E96,"")</f>
        <v/>
      </c>
      <c r="H96" s="31">
        <f>IF(AND(ISNUMBER($F96),ISNUMBER($AL96),ISNUMBER($E96),($AL96*$E96)&lt;&gt;0),$F96/($AL96*$E96)*100,"")</f>
        <v/>
      </c>
      <c r="I96" s="32" t="n"/>
      <c r="J96" s="33" t="n"/>
      <c r="K96" s="31">
        <f>IF(AND(ISNUMBER($F96),ISNUMBER($J96)),$F96*(1-$J96),"")</f>
        <v/>
      </c>
      <c r="L96" s="32" t="n"/>
      <c r="M96" s="32" t="n"/>
      <c r="N96" s="31">
        <f>IF(ISNUMBER($F96),($F96-IF(ISNUMBER($AM96),$AM96,0))*(1-IF(ISNUMBER($J96),$J96,0)),"")</f>
        <v/>
      </c>
      <c r="O96" s="15" t="inlineStr">
        <is>
          <t>Sparkling Green</t>
        </is>
      </c>
      <c r="P96" s="29" t="n">
        <v>270</v>
      </c>
      <c r="Q96" s="29" t="n">
        <v>10</v>
      </c>
      <c r="R96" s="15" t="inlineStr">
        <is>
          <t>Not listed</t>
        </is>
      </c>
      <c r="S96" s="29" t="n">
        <v>0</v>
      </c>
      <c r="T96" s="29" t="n">
        <v>10</v>
      </c>
      <c r="U96" s="15" t="inlineStr">
        <is>
          <t>Sucralose</t>
        </is>
      </c>
      <c r="V96" s="15" t="inlineStr">
        <is>
          <t>Higher caffeine, amino acids, zero sugar</t>
        </is>
      </c>
      <c r="W96" s="32" t="n"/>
      <c r="X96" s="32" t="n"/>
      <c r="Y96" s="32" t="n"/>
      <c r="Z96" s="32" t="n"/>
      <c r="AA96" s="15" t="inlineStr">
        <is>
          <t>High</t>
        </is>
      </c>
      <c r="AB96" s="15" t="inlineStr">
        <is>
          <t>Higher-dose line riding Celsius momentum</t>
        </is>
      </c>
      <c r="AC96" s="15" t="inlineStr">
        <is>
          <t>A bigger, stronger Celsius for serious energy</t>
        </is>
      </c>
      <c r="AD96" s="15" t="inlineStr">
        <is>
          <t>Highest caffeine dose in the Celsius family.</t>
        </is>
      </c>
      <c r="AE96" s="32" t="n"/>
      <c r="AF96" s="34">
        <f>IF(AND(ISNUMBER($P96),ISNUMBER($AL96),$AL96&lt;&gt;0),ROUND($P96/$AL96*100,1),"")</f>
        <v/>
      </c>
      <c r="AG96" s="35">
        <f>IF(AND(ISNUMBER($S96),ISNUMBER($AL96),$AL96&lt;&gt;0),ROUND($S96/$AL96*100,2),"")</f>
        <v/>
      </c>
      <c r="AH96" s="34">
        <f>IF(AND(ISNUMBER($Q96),ISNUMBER($AL96),$AL96&lt;&gt;0),ROUND($Q96/$AL96*100,1),"")</f>
        <v/>
      </c>
      <c r="AI96" s="29">
        <f>IF(ISNUMBER($S96),IF($S96&lt;=1,"Yes","No"),"n/a")</f>
        <v/>
      </c>
      <c r="AJ96" s="29">
        <f>IF(ISNUMBER($S96),ROUND(MAX(0,MIN(100,100-$S96*2.5-IF(ISNUMBER($T96),$T96,0)*0.12+IF($S96&lt;=1,12,0))),0),"")</f>
        <v/>
      </c>
      <c r="AK96" s="29">
        <f>IF(ISNUMBER($Q96),IF($Q96&gt;=100,20,IF($Q96&gt;=30,10,0)),0)+IF(ISNUMBER($R96),IF($R96&gt;=100,20,0),0)+IF(ISNUMBER($P96),IF($P96&gt;=150,20,IF($P96&gt;=50,12,5)),0)+IF(ISNUMBER($S96),IF($S96&lt;=1,15,0),0)</f>
        <v/>
      </c>
      <c r="AL96" s="29" t="n">
        <v>473</v>
      </c>
      <c r="AM96" s="30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Celsius</t>
        </is>
      </c>
      <c r="B97" s="15" t="inlineStr">
        <is>
          <t>Celsius Essentials | Sparkling Green | 24-pack 473mL</t>
        </is>
      </c>
      <c r="C97" s="15" t="inlineStr">
        <is>
          <t>4) Caffeine &amp; energy beverage</t>
        </is>
      </c>
      <c r="D97" s="15" t="inlineStr">
        <is>
          <t>473 mL can</t>
        </is>
      </c>
      <c r="E97" s="29" t="n">
        <v>24</v>
      </c>
      <c r="F97" s="30" t="n"/>
      <c r="G97" s="31">
        <f>IF(AND(ISNUMBER($F97),ISNUMBER($E97),$E97&lt;&gt;0),$F97/$E97,"")</f>
        <v/>
      </c>
      <c r="H97" s="31">
        <f>IF(AND(ISNUMBER($F97),ISNUMBER($AL97),ISNUMBER($E97),($AL97*$E97)&lt;&gt;0),$F97/($AL97*$E97)*100,"")</f>
        <v/>
      </c>
      <c r="I97" s="32" t="n"/>
      <c r="J97" s="33" t="n"/>
      <c r="K97" s="31">
        <f>IF(AND(ISNUMBER($F97),ISNUMBER($J97)),$F97*(1-$J97),"")</f>
        <v/>
      </c>
      <c r="L97" s="32" t="n"/>
      <c r="M97" s="32" t="n"/>
      <c r="N97" s="31">
        <f>IF(ISNUMBER($F97),($F97-IF(ISNUMBER($AM97),$AM97,0))*(1-IF(ISNUMBER($J97),$J97,0)),"")</f>
        <v/>
      </c>
      <c r="O97" s="15" t="inlineStr">
        <is>
          <t>Sparkling Green</t>
        </is>
      </c>
      <c r="P97" s="29" t="n">
        <v>270</v>
      </c>
      <c r="Q97" s="29" t="n">
        <v>10</v>
      </c>
      <c r="R97" s="15" t="inlineStr">
        <is>
          <t>Not listed</t>
        </is>
      </c>
      <c r="S97" s="29" t="n">
        <v>0</v>
      </c>
      <c r="T97" s="29" t="n">
        <v>10</v>
      </c>
      <c r="U97" s="15" t="inlineStr">
        <is>
          <t>Sucralose</t>
        </is>
      </c>
      <c r="V97" s="15" t="inlineStr">
        <is>
          <t>Higher caffeine, amino acids, zero sugar</t>
        </is>
      </c>
      <c r="W97" s="32" t="n"/>
      <c r="X97" s="32" t="n"/>
      <c r="Y97" s="32" t="n"/>
      <c r="Z97" s="32" t="n"/>
      <c r="AA97" s="15" t="inlineStr">
        <is>
          <t>High</t>
        </is>
      </c>
      <c r="AB97" s="15" t="inlineStr">
        <is>
          <t>Higher-dose line riding Celsius momentum</t>
        </is>
      </c>
      <c r="AC97" s="15" t="inlineStr">
        <is>
          <t>A bigger, stronger Celsius for serious energy</t>
        </is>
      </c>
      <c r="AD97" s="15" t="inlineStr">
        <is>
          <t>Highest caffeine dose in the Celsius family.</t>
        </is>
      </c>
      <c r="AE97" s="32" t="n"/>
      <c r="AF97" s="34">
        <f>IF(AND(ISNUMBER($P97),ISNUMBER($AL97),$AL97&lt;&gt;0),ROUND($P97/$AL97*100,1),"")</f>
        <v/>
      </c>
      <c r="AG97" s="35">
        <f>IF(AND(ISNUMBER($S97),ISNUMBER($AL97),$AL97&lt;&gt;0),ROUND($S97/$AL97*100,2),"")</f>
        <v/>
      </c>
      <c r="AH97" s="34">
        <f>IF(AND(ISNUMBER($Q97),ISNUMBER($AL97),$AL97&lt;&gt;0),ROUND($Q97/$AL97*100,1),"")</f>
        <v/>
      </c>
      <c r="AI97" s="29">
        <f>IF(ISNUMBER($S97),IF($S97&lt;=1,"Yes","No"),"n/a")</f>
        <v/>
      </c>
      <c r="AJ97" s="29">
        <f>IF(ISNUMBER($S97),ROUND(MAX(0,MIN(100,100-$S97*2.5-IF(ISNUMBER($T97),$T97,0)*0.12+IF($S97&lt;=1,12,0))),0),"")</f>
        <v/>
      </c>
      <c r="AK97" s="29">
        <f>IF(ISNUMBER($Q97),IF($Q97&gt;=100,20,IF($Q97&gt;=30,10,0)),0)+IF(ISNUMBER($R97),IF($R97&gt;=100,20,0),0)+IF(ISNUMBER($P97),IF($P97&gt;=150,20,IF($P97&gt;=50,12,5)),0)+IF(ISNUMBER($S97),IF($S97&lt;=1,15,0),0)</f>
        <v/>
      </c>
      <c r="AL97" s="29" t="n">
        <v>473</v>
      </c>
      <c r="AM97" s="30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Celsius</t>
        </is>
      </c>
      <c r="B98" s="15" t="inlineStr">
        <is>
          <t>Celsius Essentials | Dragonberry | single 473mL</t>
        </is>
      </c>
      <c r="C98" s="15" t="inlineStr">
        <is>
          <t>4) Caffeine &amp; energy beverage</t>
        </is>
      </c>
      <c r="D98" s="15" t="inlineStr">
        <is>
          <t>473 mL can</t>
        </is>
      </c>
      <c r="E98" s="29" t="n">
        <v>1</v>
      </c>
      <c r="F98" s="30" t="n"/>
      <c r="G98" s="31">
        <f>IF(AND(ISNUMBER($F98),ISNUMBER($E98),$E98&lt;&gt;0),$F98/$E98,"")</f>
        <v/>
      </c>
      <c r="H98" s="31">
        <f>IF(AND(ISNUMBER($F98),ISNUMBER($AL98),ISNUMBER($E98),($AL98*$E98)&lt;&gt;0),$F98/($AL98*$E98)*100,"")</f>
        <v/>
      </c>
      <c r="I98" s="32" t="n"/>
      <c r="J98" s="33" t="n"/>
      <c r="K98" s="31">
        <f>IF(AND(ISNUMBER($F98),ISNUMBER($J98)),$F98*(1-$J98),"")</f>
        <v/>
      </c>
      <c r="L98" s="32" t="n"/>
      <c r="M98" s="32" t="n"/>
      <c r="N98" s="31">
        <f>IF(ISNUMBER($F98),($F98-IF(ISNUMBER($AM98),$AM98,0))*(1-IF(ISNUMBER($J98),$J98,0)),"")</f>
        <v/>
      </c>
      <c r="O98" s="15" t="inlineStr">
        <is>
          <t>Dragonberry</t>
        </is>
      </c>
      <c r="P98" s="29" t="n">
        <v>270</v>
      </c>
      <c r="Q98" s="29" t="n">
        <v>10</v>
      </c>
      <c r="R98" s="15" t="inlineStr">
        <is>
          <t>Not listed</t>
        </is>
      </c>
      <c r="S98" s="29" t="n">
        <v>0</v>
      </c>
      <c r="T98" s="29" t="n">
        <v>10</v>
      </c>
      <c r="U98" s="15" t="inlineStr">
        <is>
          <t>Sucralose</t>
        </is>
      </c>
      <c r="V98" s="15" t="inlineStr">
        <is>
          <t>Higher caffeine, amino acids, zero sugar</t>
        </is>
      </c>
      <c r="W98" s="32" t="n"/>
      <c r="X98" s="32" t="n"/>
      <c r="Y98" s="32" t="n"/>
      <c r="Z98" s="32" t="n"/>
      <c r="AA98" s="15" t="inlineStr">
        <is>
          <t>High</t>
        </is>
      </c>
      <c r="AB98" s="15" t="inlineStr">
        <is>
          <t>Higher-dose line riding Celsius momentum</t>
        </is>
      </c>
      <c r="AC98" s="15" t="inlineStr">
        <is>
          <t>A bigger, stronger Celsius for serious energy</t>
        </is>
      </c>
      <c r="AD98" s="15" t="inlineStr">
        <is>
          <t>Highest caffeine dose in the Celsius family.</t>
        </is>
      </c>
      <c r="AE98" s="32" t="n"/>
      <c r="AF98" s="34">
        <f>IF(AND(ISNUMBER($P98),ISNUMBER($AL98),$AL98&lt;&gt;0),ROUND($P98/$AL98*100,1),"")</f>
        <v/>
      </c>
      <c r="AG98" s="35">
        <f>IF(AND(ISNUMBER($S98),ISNUMBER($AL98),$AL98&lt;&gt;0),ROUND($S98/$AL98*100,2),"")</f>
        <v/>
      </c>
      <c r="AH98" s="34">
        <f>IF(AND(ISNUMBER($Q98),ISNUMBER($AL98),$AL98&lt;&gt;0),ROUND($Q98/$AL98*100,1),"")</f>
        <v/>
      </c>
      <c r="AI98" s="29">
        <f>IF(ISNUMBER($S98),IF($S98&lt;=1,"Yes","No"),"n/a")</f>
        <v/>
      </c>
      <c r="AJ98" s="29">
        <f>IF(ISNUMBER($S98),ROUND(MAX(0,MIN(100,100-$S98*2.5-IF(ISNUMBER($T98),$T98,0)*0.12+IF($S98&lt;=1,12,0))),0),"")</f>
        <v/>
      </c>
      <c r="AK98" s="29">
        <f>IF(ISNUMBER($Q98),IF($Q98&gt;=100,20,IF($Q98&gt;=30,10,0)),0)+IF(ISNUMBER($R98),IF($R98&gt;=100,20,0),0)+IF(ISNUMBER($P98),IF($P98&gt;=150,20,IF($P98&gt;=50,12,5)),0)+IF(ISNUMBER($S98),IF($S98&lt;=1,15,0),0)</f>
        <v/>
      </c>
      <c r="AL98" s="29" t="n">
        <v>473</v>
      </c>
      <c r="AM98" s="30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Celsius</t>
        </is>
      </c>
      <c r="B99" s="15" t="inlineStr">
        <is>
          <t>Celsius Essentials | Dragonberry | 8-pack 473mL</t>
        </is>
      </c>
      <c r="C99" s="15" t="inlineStr">
        <is>
          <t>4) Caffeine &amp; energy beverage</t>
        </is>
      </c>
      <c r="D99" s="15" t="inlineStr">
        <is>
          <t>473 mL can</t>
        </is>
      </c>
      <c r="E99" s="29" t="n">
        <v>8</v>
      </c>
      <c r="F99" s="30" t="n"/>
      <c r="G99" s="31">
        <f>IF(AND(ISNUMBER($F99),ISNUMBER($E99),$E99&lt;&gt;0),$F99/$E99,"")</f>
        <v/>
      </c>
      <c r="H99" s="31">
        <f>IF(AND(ISNUMBER($F99),ISNUMBER($AL99),ISNUMBER($E99),($AL99*$E99)&lt;&gt;0),$F99/($AL99*$E99)*100,"")</f>
        <v/>
      </c>
      <c r="I99" s="32" t="n"/>
      <c r="J99" s="33" t="n"/>
      <c r="K99" s="31">
        <f>IF(AND(ISNUMBER($F99),ISNUMBER($J99)),$F99*(1-$J99),"")</f>
        <v/>
      </c>
      <c r="L99" s="32" t="n"/>
      <c r="M99" s="32" t="n"/>
      <c r="N99" s="31">
        <f>IF(ISNUMBER($F99),($F99-IF(ISNUMBER($AM99),$AM99,0))*(1-IF(ISNUMBER($J99),$J99,0)),"")</f>
        <v/>
      </c>
      <c r="O99" s="15" t="inlineStr">
        <is>
          <t>Dragonberry</t>
        </is>
      </c>
      <c r="P99" s="29" t="n">
        <v>270</v>
      </c>
      <c r="Q99" s="29" t="n">
        <v>10</v>
      </c>
      <c r="R99" s="15" t="inlineStr">
        <is>
          <t>Not listed</t>
        </is>
      </c>
      <c r="S99" s="29" t="n">
        <v>0</v>
      </c>
      <c r="T99" s="29" t="n">
        <v>10</v>
      </c>
      <c r="U99" s="15" t="inlineStr">
        <is>
          <t>Sucralose</t>
        </is>
      </c>
      <c r="V99" s="15" t="inlineStr">
        <is>
          <t>Higher caffeine, amino acids, zero sugar</t>
        </is>
      </c>
      <c r="W99" s="32" t="n"/>
      <c r="X99" s="32" t="n"/>
      <c r="Y99" s="32" t="n"/>
      <c r="Z99" s="32" t="n"/>
      <c r="AA99" s="15" t="inlineStr">
        <is>
          <t>High</t>
        </is>
      </c>
      <c r="AB99" s="15" t="inlineStr">
        <is>
          <t>Higher-dose line riding Celsius momentum</t>
        </is>
      </c>
      <c r="AC99" s="15" t="inlineStr">
        <is>
          <t>A bigger, stronger Celsius for serious energy</t>
        </is>
      </c>
      <c r="AD99" s="15" t="inlineStr">
        <is>
          <t>Highest caffeine dose in the Celsius family.</t>
        </is>
      </c>
      <c r="AE99" s="32" t="n"/>
      <c r="AF99" s="34">
        <f>IF(AND(ISNUMBER($P99),ISNUMBER($AL99),$AL99&lt;&gt;0),ROUND($P99/$AL99*100,1),"")</f>
        <v/>
      </c>
      <c r="AG99" s="35">
        <f>IF(AND(ISNUMBER($S99),ISNUMBER($AL99),$AL99&lt;&gt;0),ROUND($S99/$AL99*100,2),"")</f>
        <v/>
      </c>
      <c r="AH99" s="34">
        <f>IF(AND(ISNUMBER($Q99),ISNUMBER($AL99),$AL99&lt;&gt;0),ROUND($Q99/$AL99*100,1),"")</f>
        <v/>
      </c>
      <c r="AI99" s="29">
        <f>IF(ISNUMBER($S99),IF($S99&lt;=1,"Yes","No"),"n/a")</f>
        <v/>
      </c>
      <c r="AJ99" s="29">
        <f>IF(ISNUMBER($S99),ROUND(MAX(0,MIN(100,100-$S99*2.5-IF(ISNUMBER($T99),$T99,0)*0.12+IF($S99&lt;=1,12,0))),0),"")</f>
        <v/>
      </c>
      <c r="AK99" s="29">
        <f>IF(ISNUMBER($Q99),IF($Q99&gt;=100,20,IF($Q99&gt;=30,10,0)),0)+IF(ISNUMBER($R99),IF($R99&gt;=100,20,0),0)+IF(ISNUMBER($P99),IF($P99&gt;=150,20,IF($P99&gt;=50,12,5)),0)+IF(ISNUMBER($S99),IF($S99&lt;=1,15,0),0)</f>
        <v/>
      </c>
      <c r="AL99" s="29" t="n">
        <v>473</v>
      </c>
      <c r="AM99" s="30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Celsius</t>
        </is>
      </c>
      <c r="B100" s="15" t="inlineStr">
        <is>
          <t>Celsius Essentials | Dragonberry | 12-pack 473mL</t>
        </is>
      </c>
      <c r="C100" s="15" t="inlineStr">
        <is>
          <t>4) Caffeine &amp; energy beverage</t>
        </is>
      </c>
      <c r="D100" s="15" t="inlineStr">
        <is>
          <t>473 mL can</t>
        </is>
      </c>
      <c r="E100" s="29" t="n">
        <v>12</v>
      </c>
      <c r="F100" s="30" t="n"/>
      <c r="G100" s="31">
        <f>IF(AND(ISNUMBER($F100),ISNUMBER($E100),$E100&lt;&gt;0),$F100/$E100,"")</f>
        <v/>
      </c>
      <c r="H100" s="31">
        <f>IF(AND(ISNUMBER($F100),ISNUMBER($AL100),ISNUMBER($E100),($AL100*$E100)&lt;&gt;0),$F100/($AL100*$E100)*100,"")</f>
        <v/>
      </c>
      <c r="I100" s="32" t="n"/>
      <c r="J100" s="33" t="n"/>
      <c r="K100" s="31">
        <f>IF(AND(ISNUMBER($F100),ISNUMBER($J100)),$F100*(1-$J100),"")</f>
        <v/>
      </c>
      <c r="L100" s="32" t="n"/>
      <c r="M100" s="32" t="n"/>
      <c r="N100" s="31">
        <f>IF(ISNUMBER($F100),($F100-IF(ISNUMBER($AM100),$AM100,0))*(1-IF(ISNUMBER($J100),$J100,0)),"")</f>
        <v/>
      </c>
      <c r="O100" s="15" t="inlineStr">
        <is>
          <t>Dragonberry</t>
        </is>
      </c>
      <c r="P100" s="29" t="n">
        <v>270</v>
      </c>
      <c r="Q100" s="29" t="n">
        <v>10</v>
      </c>
      <c r="R100" s="15" t="inlineStr">
        <is>
          <t>Not listed</t>
        </is>
      </c>
      <c r="S100" s="29" t="n">
        <v>0</v>
      </c>
      <c r="T100" s="29" t="n">
        <v>10</v>
      </c>
      <c r="U100" s="15" t="inlineStr">
        <is>
          <t>Sucralose</t>
        </is>
      </c>
      <c r="V100" s="15" t="inlineStr">
        <is>
          <t>Higher caffeine, amino acids, zero sugar</t>
        </is>
      </c>
      <c r="W100" s="32" t="n"/>
      <c r="X100" s="32" t="n"/>
      <c r="Y100" s="32" t="n"/>
      <c r="Z100" s="32" t="n"/>
      <c r="AA100" s="15" t="inlineStr">
        <is>
          <t>High</t>
        </is>
      </c>
      <c r="AB100" s="15" t="inlineStr">
        <is>
          <t>Higher-dose line riding Celsius momentum</t>
        </is>
      </c>
      <c r="AC100" s="15" t="inlineStr">
        <is>
          <t>A bigger, stronger Celsius for serious energy</t>
        </is>
      </c>
      <c r="AD100" s="15" t="inlineStr">
        <is>
          <t>Highest caffeine dose in the Celsius family.</t>
        </is>
      </c>
      <c r="AE100" s="32" t="n"/>
      <c r="AF100" s="34">
        <f>IF(AND(ISNUMBER($P100),ISNUMBER($AL100),$AL100&lt;&gt;0),ROUND($P100/$AL100*100,1),"")</f>
        <v/>
      </c>
      <c r="AG100" s="35">
        <f>IF(AND(ISNUMBER($S100),ISNUMBER($AL100),$AL100&lt;&gt;0),ROUND($S100/$AL100*100,2),"")</f>
        <v/>
      </c>
      <c r="AH100" s="34">
        <f>IF(AND(ISNUMBER($Q100),ISNUMBER($AL100),$AL100&lt;&gt;0),ROUND($Q100/$AL100*100,1),"")</f>
        <v/>
      </c>
      <c r="AI100" s="29">
        <f>IF(ISNUMBER($S100),IF($S100&lt;=1,"Yes","No"),"n/a")</f>
        <v/>
      </c>
      <c r="AJ100" s="29">
        <f>IF(ISNUMBER($S100),ROUND(MAX(0,MIN(100,100-$S100*2.5-IF(ISNUMBER($T100),$T100,0)*0.12+IF($S100&lt;=1,12,0))),0),"")</f>
        <v/>
      </c>
      <c r="AK100" s="29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29" t="n">
        <v>473</v>
      </c>
      <c r="AM100" s="30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Celsius</t>
        </is>
      </c>
      <c r="B101" s="15" t="inlineStr">
        <is>
          <t>Celsius Essentials | Dragonberry | 18-pack 473mL</t>
        </is>
      </c>
      <c r="C101" s="15" t="inlineStr">
        <is>
          <t>4) Caffeine &amp; energy beverage</t>
        </is>
      </c>
      <c r="D101" s="15" t="inlineStr">
        <is>
          <t>473 mL can</t>
        </is>
      </c>
      <c r="E101" s="29" t="n">
        <v>18</v>
      </c>
      <c r="F101" s="30" t="n"/>
      <c r="G101" s="31">
        <f>IF(AND(ISNUMBER($F101),ISNUMBER($E101),$E101&lt;&gt;0),$F101/$E101,"")</f>
        <v/>
      </c>
      <c r="H101" s="31">
        <f>IF(AND(ISNUMBER($F101),ISNUMBER($AL101),ISNUMBER($E101),($AL101*$E101)&lt;&gt;0),$F101/($AL101*$E101)*100,"")</f>
        <v/>
      </c>
      <c r="I101" s="32" t="n"/>
      <c r="J101" s="33" t="n"/>
      <c r="K101" s="31">
        <f>IF(AND(ISNUMBER($F101),ISNUMBER($J101)),$F101*(1-$J101),"")</f>
        <v/>
      </c>
      <c r="L101" s="32" t="n"/>
      <c r="M101" s="32" t="n"/>
      <c r="N101" s="31">
        <f>IF(ISNUMBER($F101),($F101-IF(ISNUMBER($AM101),$AM101,0))*(1-IF(ISNUMBER($J101),$J101,0)),"")</f>
        <v/>
      </c>
      <c r="O101" s="15" t="inlineStr">
        <is>
          <t>Dragonberry</t>
        </is>
      </c>
      <c r="P101" s="29" t="n">
        <v>270</v>
      </c>
      <c r="Q101" s="29" t="n">
        <v>10</v>
      </c>
      <c r="R101" s="15" t="inlineStr">
        <is>
          <t>Not listed</t>
        </is>
      </c>
      <c r="S101" s="29" t="n">
        <v>0</v>
      </c>
      <c r="T101" s="29" t="n">
        <v>10</v>
      </c>
      <c r="U101" s="15" t="inlineStr">
        <is>
          <t>Sucralose</t>
        </is>
      </c>
      <c r="V101" s="15" t="inlineStr">
        <is>
          <t>Higher caffeine, amino acids, zero sugar</t>
        </is>
      </c>
      <c r="W101" s="32" t="n"/>
      <c r="X101" s="32" t="n"/>
      <c r="Y101" s="32" t="n"/>
      <c r="Z101" s="32" t="n"/>
      <c r="AA101" s="15" t="inlineStr">
        <is>
          <t>High</t>
        </is>
      </c>
      <c r="AB101" s="15" t="inlineStr">
        <is>
          <t>Higher-dose line riding Celsius momentum</t>
        </is>
      </c>
      <c r="AC101" s="15" t="inlineStr">
        <is>
          <t>A bigger, stronger Celsius for serious energy</t>
        </is>
      </c>
      <c r="AD101" s="15" t="inlineStr">
        <is>
          <t>Highest caffeine dose in the Celsius family.</t>
        </is>
      </c>
      <c r="AE101" s="32" t="n"/>
      <c r="AF101" s="34">
        <f>IF(AND(ISNUMBER($P101),ISNUMBER($AL101),$AL101&lt;&gt;0),ROUND($P101/$AL101*100,1),"")</f>
        <v/>
      </c>
      <c r="AG101" s="35">
        <f>IF(AND(ISNUMBER($S101),ISNUMBER($AL101),$AL101&lt;&gt;0),ROUND($S101/$AL101*100,2),"")</f>
        <v/>
      </c>
      <c r="AH101" s="34">
        <f>IF(AND(ISNUMBER($Q101),ISNUMBER($AL101),$AL101&lt;&gt;0),ROUND($Q101/$AL101*100,1),"")</f>
        <v/>
      </c>
      <c r="AI101" s="29">
        <f>IF(ISNUMBER($S101),IF($S101&lt;=1,"Yes","No"),"n/a")</f>
        <v/>
      </c>
      <c r="AJ101" s="29">
        <f>IF(ISNUMBER($S101),ROUND(MAX(0,MIN(100,100-$S101*2.5-IF(ISNUMBER($T101),$T101,0)*0.12+IF($S101&lt;=1,12,0))),0),"")</f>
        <v/>
      </c>
      <c r="AK101" s="29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29" t="n">
        <v>473</v>
      </c>
      <c r="AM101" s="30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Celsius</t>
        </is>
      </c>
      <c r="B102" s="15" t="inlineStr">
        <is>
          <t>Celsius Essentials | Dragonberry | 24-pack 473mL</t>
        </is>
      </c>
      <c r="C102" s="15" t="inlineStr">
        <is>
          <t>4) Caffeine &amp; energy beverage</t>
        </is>
      </c>
      <c r="D102" s="15" t="inlineStr">
        <is>
          <t>473 mL can</t>
        </is>
      </c>
      <c r="E102" s="29" t="n">
        <v>24</v>
      </c>
      <c r="F102" s="30" t="n"/>
      <c r="G102" s="31">
        <f>IF(AND(ISNUMBER($F102),ISNUMBER($E102),$E102&lt;&gt;0),$F102/$E102,"")</f>
        <v/>
      </c>
      <c r="H102" s="31">
        <f>IF(AND(ISNUMBER($F102),ISNUMBER($AL102),ISNUMBER($E102),($AL102*$E102)&lt;&gt;0),$F102/($AL102*$E102)*100,"")</f>
        <v/>
      </c>
      <c r="I102" s="32" t="n"/>
      <c r="J102" s="33" t="n"/>
      <c r="K102" s="31">
        <f>IF(AND(ISNUMBER($F102),ISNUMBER($J102)),$F102*(1-$J102),"")</f>
        <v/>
      </c>
      <c r="L102" s="32" t="n"/>
      <c r="M102" s="32" t="n"/>
      <c r="N102" s="31">
        <f>IF(ISNUMBER($F102),($F102-IF(ISNUMBER($AM102),$AM102,0))*(1-IF(ISNUMBER($J102),$J102,0)),"")</f>
        <v/>
      </c>
      <c r="O102" s="15" t="inlineStr">
        <is>
          <t>Dragonberry</t>
        </is>
      </c>
      <c r="P102" s="29" t="n">
        <v>270</v>
      </c>
      <c r="Q102" s="29" t="n">
        <v>10</v>
      </c>
      <c r="R102" s="15" t="inlineStr">
        <is>
          <t>Not listed</t>
        </is>
      </c>
      <c r="S102" s="29" t="n">
        <v>0</v>
      </c>
      <c r="T102" s="29" t="n">
        <v>10</v>
      </c>
      <c r="U102" s="15" t="inlineStr">
        <is>
          <t>Sucralose</t>
        </is>
      </c>
      <c r="V102" s="15" t="inlineStr">
        <is>
          <t>Higher caffeine, amino acids, zero sugar</t>
        </is>
      </c>
      <c r="W102" s="32" t="n"/>
      <c r="X102" s="32" t="n"/>
      <c r="Y102" s="32" t="n"/>
      <c r="Z102" s="32" t="n"/>
      <c r="AA102" s="15" t="inlineStr">
        <is>
          <t>High</t>
        </is>
      </c>
      <c r="AB102" s="15" t="inlineStr">
        <is>
          <t>Higher-dose line riding Celsius momentum</t>
        </is>
      </c>
      <c r="AC102" s="15" t="inlineStr">
        <is>
          <t>A bigger, stronger Celsius for serious energy</t>
        </is>
      </c>
      <c r="AD102" s="15" t="inlineStr">
        <is>
          <t>Highest caffeine dose in the Celsius family.</t>
        </is>
      </c>
      <c r="AE102" s="32" t="n"/>
      <c r="AF102" s="34">
        <f>IF(AND(ISNUMBER($P102),ISNUMBER($AL102),$AL102&lt;&gt;0),ROUND($P102/$AL102*100,1),"")</f>
        <v/>
      </c>
      <c r="AG102" s="35">
        <f>IF(AND(ISNUMBER($S102),ISNUMBER($AL102),$AL102&lt;&gt;0),ROUND($S102/$AL102*100,2),"")</f>
        <v/>
      </c>
      <c r="AH102" s="34">
        <f>IF(AND(ISNUMBER($Q102),ISNUMBER($AL102),$AL102&lt;&gt;0),ROUND($Q102/$AL102*100,1),"")</f>
        <v/>
      </c>
      <c r="AI102" s="29">
        <f>IF(ISNUMBER($S102),IF($S102&lt;=1,"Yes","No"),"n/a")</f>
        <v/>
      </c>
      <c r="AJ102" s="29">
        <f>IF(ISNUMBER($S102),ROUND(MAX(0,MIN(100,100-$S102*2.5-IF(ISNUMBER($T102),$T102,0)*0.12+IF($S102&lt;=1,12,0))),0),"")</f>
        <v/>
      </c>
      <c r="AK102" s="29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29" t="n">
        <v>473</v>
      </c>
      <c r="AM102" s="30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Celsius</t>
        </is>
      </c>
      <c r="B103" s="15" t="inlineStr">
        <is>
          <t>Celsius Essentials | Orange Mango | single 473mL</t>
        </is>
      </c>
      <c r="C103" s="15" t="inlineStr">
        <is>
          <t>4) Caffeine &amp; energy beverage</t>
        </is>
      </c>
      <c r="D103" s="15" t="inlineStr">
        <is>
          <t>473 mL can</t>
        </is>
      </c>
      <c r="E103" s="29" t="n">
        <v>1</v>
      </c>
      <c r="F103" s="30" t="n"/>
      <c r="G103" s="31">
        <f>IF(AND(ISNUMBER($F103),ISNUMBER($E103),$E103&lt;&gt;0),$F103/$E103,"")</f>
        <v/>
      </c>
      <c r="H103" s="31">
        <f>IF(AND(ISNUMBER($F103),ISNUMBER($AL103),ISNUMBER($E103),($AL103*$E103)&lt;&gt;0),$F103/($AL103*$E103)*100,"")</f>
        <v/>
      </c>
      <c r="I103" s="32" t="n"/>
      <c r="J103" s="33" t="n"/>
      <c r="K103" s="31">
        <f>IF(AND(ISNUMBER($F103),ISNUMBER($J103)),$F103*(1-$J103),"")</f>
        <v/>
      </c>
      <c r="L103" s="32" t="n"/>
      <c r="M103" s="32" t="n"/>
      <c r="N103" s="31">
        <f>IF(ISNUMBER($F103),($F103-IF(ISNUMBER($AM103),$AM103,0))*(1-IF(ISNUMBER($J103),$J103,0)),"")</f>
        <v/>
      </c>
      <c r="O103" s="15" t="inlineStr">
        <is>
          <t>Orange Mango</t>
        </is>
      </c>
      <c r="P103" s="29" t="n">
        <v>270</v>
      </c>
      <c r="Q103" s="29" t="n">
        <v>10</v>
      </c>
      <c r="R103" s="15" t="inlineStr">
        <is>
          <t>Not listed</t>
        </is>
      </c>
      <c r="S103" s="29" t="n">
        <v>0</v>
      </c>
      <c r="T103" s="29" t="n">
        <v>10</v>
      </c>
      <c r="U103" s="15" t="inlineStr">
        <is>
          <t>Sucralose</t>
        </is>
      </c>
      <c r="V103" s="15" t="inlineStr">
        <is>
          <t>Higher caffeine, amino acids, zero sugar</t>
        </is>
      </c>
      <c r="W103" s="32" t="n"/>
      <c r="X103" s="32" t="n"/>
      <c r="Y103" s="32" t="n"/>
      <c r="Z103" s="32" t="n"/>
      <c r="AA103" s="15" t="inlineStr">
        <is>
          <t>High</t>
        </is>
      </c>
      <c r="AB103" s="15" t="inlineStr">
        <is>
          <t>Higher-dose line riding Celsius momentum</t>
        </is>
      </c>
      <c r="AC103" s="15" t="inlineStr">
        <is>
          <t>A bigger, stronger Celsius for serious energy</t>
        </is>
      </c>
      <c r="AD103" s="15" t="inlineStr">
        <is>
          <t>Highest caffeine dose in the Celsius family.</t>
        </is>
      </c>
      <c r="AE103" s="32" t="n"/>
      <c r="AF103" s="34">
        <f>IF(AND(ISNUMBER($P103),ISNUMBER($AL103),$AL103&lt;&gt;0),ROUND($P103/$AL103*100,1),"")</f>
        <v/>
      </c>
      <c r="AG103" s="35">
        <f>IF(AND(ISNUMBER($S103),ISNUMBER($AL103),$AL103&lt;&gt;0),ROUND($S103/$AL103*100,2),"")</f>
        <v/>
      </c>
      <c r="AH103" s="34">
        <f>IF(AND(ISNUMBER($Q103),ISNUMBER($AL103),$AL103&lt;&gt;0),ROUND($Q103/$AL103*100,1),"")</f>
        <v/>
      </c>
      <c r="AI103" s="29">
        <f>IF(ISNUMBER($S103),IF($S103&lt;=1,"Yes","No"),"n/a")</f>
        <v/>
      </c>
      <c r="AJ103" s="29">
        <f>IF(ISNUMBER($S103),ROUND(MAX(0,MIN(100,100-$S103*2.5-IF(ISNUMBER($T103),$T103,0)*0.12+IF($S103&lt;=1,12,0))),0),"")</f>
        <v/>
      </c>
      <c r="AK103" s="29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29" t="n">
        <v>473</v>
      </c>
      <c r="AM103" s="30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Celsius</t>
        </is>
      </c>
      <c r="B104" s="15" t="inlineStr">
        <is>
          <t>Celsius Essentials | Orange Mango | 8-pack 473mL</t>
        </is>
      </c>
      <c r="C104" s="15" t="inlineStr">
        <is>
          <t>4) Caffeine &amp; energy beverage</t>
        </is>
      </c>
      <c r="D104" s="15" t="inlineStr">
        <is>
          <t>473 mL can</t>
        </is>
      </c>
      <c r="E104" s="29" t="n">
        <v>8</v>
      </c>
      <c r="F104" s="30" t="n"/>
      <c r="G104" s="31">
        <f>IF(AND(ISNUMBER($F104),ISNUMBER($E104),$E104&lt;&gt;0),$F104/$E104,"")</f>
        <v/>
      </c>
      <c r="H104" s="31">
        <f>IF(AND(ISNUMBER($F104),ISNUMBER($AL104),ISNUMBER($E104),($AL104*$E104)&lt;&gt;0),$F104/($AL104*$E104)*100,"")</f>
        <v/>
      </c>
      <c r="I104" s="32" t="n"/>
      <c r="J104" s="33" t="n"/>
      <c r="K104" s="31">
        <f>IF(AND(ISNUMBER($F104),ISNUMBER($J104)),$F104*(1-$J104),"")</f>
        <v/>
      </c>
      <c r="L104" s="32" t="n"/>
      <c r="M104" s="32" t="n"/>
      <c r="N104" s="31">
        <f>IF(ISNUMBER($F104),($F104-IF(ISNUMBER($AM104),$AM104,0))*(1-IF(ISNUMBER($J104),$J104,0)),"")</f>
        <v/>
      </c>
      <c r="O104" s="15" t="inlineStr">
        <is>
          <t>Orange Mango</t>
        </is>
      </c>
      <c r="P104" s="29" t="n">
        <v>270</v>
      </c>
      <c r="Q104" s="29" t="n">
        <v>10</v>
      </c>
      <c r="R104" s="15" t="inlineStr">
        <is>
          <t>Not listed</t>
        </is>
      </c>
      <c r="S104" s="29" t="n">
        <v>0</v>
      </c>
      <c r="T104" s="29" t="n">
        <v>10</v>
      </c>
      <c r="U104" s="15" t="inlineStr">
        <is>
          <t>Sucralose</t>
        </is>
      </c>
      <c r="V104" s="15" t="inlineStr">
        <is>
          <t>Higher caffeine, amino acids, zero sugar</t>
        </is>
      </c>
      <c r="W104" s="32" t="n"/>
      <c r="X104" s="32" t="n"/>
      <c r="Y104" s="32" t="n"/>
      <c r="Z104" s="32" t="n"/>
      <c r="AA104" s="15" t="inlineStr">
        <is>
          <t>High</t>
        </is>
      </c>
      <c r="AB104" s="15" t="inlineStr">
        <is>
          <t>Higher-dose line riding Celsius momentum</t>
        </is>
      </c>
      <c r="AC104" s="15" t="inlineStr">
        <is>
          <t>A bigger, stronger Celsius for serious energy</t>
        </is>
      </c>
      <c r="AD104" s="15" t="inlineStr">
        <is>
          <t>Highest caffeine dose in the Celsius family.</t>
        </is>
      </c>
      <c r="AE104" s="32" t="n"/>
      <c r="AF104" s="34">
        <f>IF(AND(ISNUMBER($P104),ISNUMBER($AL104),$AL104&lt;&gt;0),ROUND($P104/$AL104*100,1),"")</f>
        <v/>
      </c>
      <c r="AG104" s="35">
        <f>IF(AND(ISNUMBER($S104),ISNUMBER($AL104),$AL104&lt;&gt;0),ROUND($S104/$AL104*100,2),"")</f>
        <v/>
      </c>
      <c r="AH104" s="34">
        <f>IF(AND(ISNUMBER($Q104),ISNUMBER($AL104),$AL104&lt;&gt;0),ROUND($Q104/$AL104*100,1),"")</f>
        <v/>
      </c>
      <c r="AI104" s="29">
        <f>IF(ISNUMBER($S104),IF($S104&lt;=1,"Yes","No"),"n/a")</f>
        <v/>
      </c>
      <c r="AJ104" s="29">
        <f>IF(ISNUMBER($S104),ROUND(MAX(0,MIN(100,100-$S104*2.5-IF(ISNUMBER($T104),$T104,0)*0.12+IF($S104&lt;=1,12,0))),0),"")</f>
        <v/>
      </c>
      <c r="AK104" s="29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29" t="n">
        <v>473</v>
      </c>
      <c r="AM104" s="30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Celsius</t>
        </is>
      </c>
      <c r="B105" s="15" t="inlineStr">
        <is>
          <t>Celsius Essentials | Orange Mango | 12-pack 473mL</t>
        </is>
      </c>
      <c r="C105" s="15" t="inlineStr">
        <is>
          <t>4) Caffeine &amp; energy beverage</t>
        </is>
      </c>
      <c r="D105" s="15" t="inlineStr">
        <is>
          <t>473 mL can</t>
        </is>
      </c>
      <c r="E105" s="29" t="n">
        <v>12</v>
      </c>
      <c r="F105" s="30" t="n"/>
      <c r="G105" s="31">
        <f>IF(AND(ISNUMBER($F105),ISNUMBER($E105),$E105&lt;&gt;0),$F105/$E105,"")</f>
        <v/>
      </c>
      <c r="H105" s="31">
        <f>IF(AND(ISNUMBER($F105),ISNUMBER($AL105),ISNUMBER($E105),($AL105*$E105)&lt;&gt;0),$F105/($AL105*$E105)*100,"")</f>
        <v/>
      </c>
      <c r="I105" s="32" t="n"/>
      <c r="J105" s="33" t="n"/>
      <c r="K105" s="31">
        <f>IF(AND(ISNUMBER($F105),ISNUMBER($J105)),$F105*(1-$J105),"")</f>
        <v/>
      </c>
      <c r="L105" s="32" t="n"/>
      <c r="M105" s="32" t="n"/>
      <c r="N105" s="31">
        <f>IF(ISNUMBER($F105),($F105-IF(ISNUMBER($AM105),$AM105,0))*(1-IF(ISNUMBER($J105),$J105,0)),"")</f>
        <v/>
      </c>
      <c r="O105" s="15" t="inlineStr">
        <is>
          <t>Orange Mango</t>
        </is>
      </c>
      <c r="P105" s="29" t="n">
        <v>270</v>
      </c>
      <c r="Q105" s="29" t="n">
        <v>10</v>
      </c>
      <c r="R105" s="15" t="inlineStr">
        <is>
          <t>Not listed</t>
        </is>
      </c>
      <c r="S105" s="29" t="n">
        <v>0</v>
      </c>
      <c r="T105" s="29" t="n">
        <v>10</v>
      </c>
      <c r="U105" s="15" t="inlineStr">
        <is>
          <t>Sucralose</t>
        </is>
      </c>
      <c r="V105" s="15" t="inlineStr">
        <is>
          <t>Higher caffeine, amino acids, zero sugar</t>
        </is>
      </c>
      <c r="W105" s="32" t="n"/>
      <c r="X105" s="32" t="n"/>
      <c r="Y105" s="32" t="n"/>
      <c r="Z105" s="32" t="n"/>
      <c r="AA105" s="15" t="inlineStr">
        <is>
          <t>High</t>
        </is>
      </c>
      <c r="AB105" s="15" t="inlineStr">
        <is>
          <t>Higher-dose line riding Celsius momentum</t>
        </is>
      </c>
      <c r="AC105" s="15" t="inlineStr">
        <is>
          <t>A bigger, stronger Celsius for serious energy</t>
        </is>
      </c>
      <c r="AD105" s="15" t="inlineStr">
        <is>
          <t>Highest caffeine dose in the Celsius family.</t>
        </is>
      </c>
      <c r="AE105" s="32" t="n"/>
      <c r="AF105" s="34">
        <f>IF(AND(ISNUMBER($P105),ISNUMBER($AL105),$AL105&lt;&gt;0),ROUND($P105/$AL105*100,1),"")</f>
        <v/>
      </c>
      <c r="AG105" s="35">
        <f>IF(AND(ISNUMBER($S105),ISNUMBER($AL105),$AL105&lt;&gt;0),ROUND($S105/$AL105*100,2),"")</f>
        <v/>
      </c>
      <c r="AH105" s="34">
        <f>IF(AND(ISNUMBER($Q105),ISNUMBER($AL105),$AL105&lt;&gt;0),ROUND($Q105/$AL105*100,1),"")</f>
        <v/>
      </c>
      <c r="AI105" s="29">
        <f>IF(ISNUMBER($S105),IF($S105&lt;=1,"Yes","No"),"n/a")</f>
        <v/>
      </c>
      <c r="AJ105" s="29">
        <f>IF(ISNUMBER($S105),ROUND(MAX(0,MIN(100,100-$S105*2.5-IF(ISNUMBER($T105),$T105,0)*0.12+IF($S105&lt;=1,12,0))),0),"")</f>
        <v/>
      </c>
      <c r="AK105" s="29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29" t="n">
        <v>473</v>
      </c>
      <c r="AM105" s="30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Celsius</t>
        </is>
      </c>
      <c r="B106" s="15" t="inlineStr">
        <is>
          <t>Celsius Essentials | Orange Mango | 18-pack 473mL</t>
        </is>
      </c>
      <c r="C106" s="15" t="inlineStr">
        <is>
          <t>4) Caffeine &amp; energy beverage</t>
        </is>
      </c>
      <c r="D106" s="15" t="inlineStr">
        <is>
          <t>473 mL can</t>
        </is>
      </c>
      <c r="E106" s="29" t="n">
        <v>18</v>
      </c>
      <c r="F106" s="30" t="n"/>
      <c r="G106" s="31">
        <f>IF(AND(ISNUMBER($F106),ISNUMBER($E106),$E106&lt;&gt;0),$F106/$E106,"")</f>
        <v/>
      </c>
      <c r="H106" s="31">
        <f>IF(AND(ISNUMBER($F106),ISNUMBER($AL106),ISNUMBER($E106),($AL106*$E106)&lt;&gt;0),$F106/($AL106*$E106)*100,"")</f>
        <v/>
      </c>
      <c r="I106" s="32" t="n"/>
      <c r="J106" s="33" t="n"/>
      <c r="K106" s="31">
        <f>IF(AND(ISNUMBER($F106),ISNUMBER($J106)),$F106*(1-$J106),"")</f>
        <v/>
      </c>
      <c r="L106" s="32" t="n"/>
      <c r="M106" s="32" t="n"/>
      <c r="N106" s="31">
        <f>IF(ISNUMBER($F106),($F106-IF(ISNUMBER($AM106),$AM106,0))*(1-IF(ISNUMBER($J106),$J106,0)),"")</f>
        <v/>
      </c>
      <c r="O106" s="15" t="inlineStr">
        <is>
          <t>Orange Mango</t>
        </is>
      </c>
      <c r="P106" s="29" t="n">
        <v>270</v>
      </c>
      <c r="Q106" s="29" t="n">
        <v>10</v>
      </c>
      <c r="R106" s="15" t="inlineStr">
        <is>
          <t>Not listed</t>
        </is>
      </c>
      <c r="S106" s="29" t="n">
        <v>0</v>
      </c>
      <c r="T106" s="29" t="n">
        <v>10</v>
      </c>
      <c r="U106" s="15" t="inlineStr">
        <is>
          <t>Sucralose</t>
        </is>
      </c>
      <c r="V106" s="15" t="inlineStr">
        <is>
          <t>Higher caffeine, amino acids, zero sugar</t>
        </is>
      </c>
      <c r="W106" s="32" t="n"/>
      <c r="X106" s="32" t="n"/>
      <c r="Y106" s="32" t="n"/>
      <c r="Z106" s="32" t="n"/>
      <c r="AA106" s="15" t="inlineStr">
        <is>
          <t>High</t>
        </is>
      </c>
      <c r="AB106" s="15" t="inlineStr">
        <is>
          <t>Higher-dose line riding Celsius momentum</t>
        </is>
      </c>
      <c r="AC106" s="15" t="inlineStr">
        <is>
          <t>A bigger, stronger Celsius for serious energy</t>
        </is>
      </c>
      <c r="AD106" s="15" t="inlineStr">
        <is>
          <t>Highest caffeine dose in the Celsius family.</t>
        </is>
      </c>
      <c r="AE106" s="32" t="n"/>
      <c r="AF106" s="34">
        <f>IF(AND(ISNUMBER($P106),ISNUMBER($AL106),$AL106&lt;&gt;0),ROUND($P106/$AL106*100,1),"")</f>
        <v/>
      </c>
      <c r="AG106" s="35">
        <f>IF(AND(ISNUMBER($S106),ISNUMBER($AL106),$AL106&lt;&gt;0),ROUND($S106/$AL106*100,2),"")</f>
        <v/>
      </c>
      <c r="AH106" s="34">
        <f>IF(AND(ISNUMBER($Q106),ISNUMBER($AL106),$AL106&lt;&gt;0),ROUND($Q106/$AL106*100,1),"")</f>
        <v/>
      </c>
      <c r="AI106" s="29">
        <f>IF(ISNUMBER($S106),IF($S106&lt;=1,"Yes","No"),"n/a")</f>
        <v/>
      </c>
      <c r="AJ106" s="29">
        <f>IF(ISNUMBER($S106),ROUND(MAX(0,MIN(100,100-$S106*2.5-IF(ISNUMBER($T106),$T106,0)*0.12+IF($S106&lt;=1,12,0))),0),"")</f>
        <v/>
      </c>
      <c r="AK106" s="29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29" t="n">
        <v>473</v>
      </c>
      <c r="AM106" s="30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Celsius</t>
        </is>
      </c>
      <c r="B107" s="15" t="inlineStr">
        <is>
          <t>Celsius Essentials | Orange Mango | 24-pack 473mL</t>
        </is>
      </c>
      <c r="C107" s="15" t="inlineStr">
        <is>
          <t>4) Caffeine &amp; energy beverage</t>
        </is>
      </c>
      <c r="D107" s="15" t="inlineStr">
        <is>
          <t>473 mL can</t>
        </is>
      </c>
      <c r="E107" s="29" t="n">
        <v>24</v>
      </c>
      <c r="F107" s="30" t="n"/>
      <c r="G107" s="31">
        <f>IF(AND(ISNUMBER($F107),ISNUMBER($E107),$E107&lt;&gt;0),$F107/$E107,"")</f>
        <v/>
      </c>
      <c r="H107" s="31">
        <f>IF(AND(ISNUMBER($F107),ISNUMBER($AL107),ISNUMBER($E107),($AL107*$E107)&lt;&gt;0),$F107/($AL107*$E107)*100,"")</f>
        <v/>
      </c>
      <c r="I107" s="32" t="n"/>
      <c r="J107" s="33" t="n"/>
      <c r="K107" s="31">
        <f>IF(AND(ISNUMBER($F107),ISNUMBER($J107)),$F107*(1-$J107),"")</f>
        <v/>
      </c>
      <c r="L107" s="32" t="n"/>
      <c r="M107" s="32" t="n"/>
      <c r="N107" s="31">
        <f>IF(ISNUMBER($F107),($F107-IF(ISNUMBER($AM107),$AM107,0))*(1-IF(ISNUMBER($J107),$J107,0)),"")</f>
        <v/>
      </c>
      <c r="O107" s="15" t="inlineStr">
        <is>
          <t>Orange Mango</t>
        </is>
      </c>
      <c r="P107" s="29" t="n">
        <v>270</v>
      </c>
      <c r="Q107" s="29" t="n">
        <v>10</v>
      </c>
      <c r="R107" s="15" t="inlineStr">
        <is>
          <t>Not listed</t>
        </is>
      </c>
      <c r="S107" s="29" t="n">
        <v>0</v>
      </c>
      <c r="T107" s="29" t="n">
        <v>10</v>
      </c>
      <c r="U107" s="15" t="inlineStr">
        <is>
          <t>Sucralose</t>
        </is>
      </c>
      <c r="V107" s="15" t="inlineStr">
        <is>
          <t>Higher caffeine, amino acids, zero sugar</t>
        </is>
      </c>
      <c r="W107" s="32" t="n"/>
      <c r="X107" s="32" t="n"/>
      <c r="Y107" s="32" t="n"/>
      <c r="Z107" s="32" t="n"/>
      <c r="AA107" s="15" t="inlineStr">
        <is>
          <t>High</t>
        </is>
      </c>
      <c r="AB107" s="15" t="inlineStr">
        <is>
          <t>Higher-dose line riding Celsius momentum</t>
        </is>
      </c>
      <c r="AC107" s="15" t="inlineStr">
        <is>
          <t>A bigger, stronger Celsius for serious energy</t>
        </is>
      </c>
      <c r="AD107" s="15" t="inlineStr">
        <is>
          <t>Highest caffeine dose in the Celsius family.</t>
        </is>
      </c>
      <c r="AE107" s="32" t="n"/>
      <c r="AF107" s="34">
        <f>IF(AND(ISNUMBER($P107),ISNUMBER($AL107),$AL107&lt;&gt;0),ROUND($P107/$AL107*100,1),"")</f>
        <v/>
      </c>
      <c r="AG107" s="35">
        <f>IF(AND(ISNUMBER($S107),ISNUMBER($AL107),$AL107&lt;&gt;0),ROUND($S107/$AL107*100,2),"")</f>
        <v/>
      </c>
      <c r="AH107" s="34">
        <f>IF(AND(ISNUMBER($Q107),ISNUMBER($AL107),$AL107&lt;&gt;0),ROUND($Q107/$AL107*100,1),"")</f>
        <v/>
      </c>
      <c r="AI107" s="29">
        <f>IF(ISNUMBER($S107),IF($S107&lt;=1,"Yes","No"),"n/a")</f>
        <v/>
      </c>
      <c r="AJ107" s="29">
        <f>IF(ISNUMBER($S107),ROUND(MAX(0,MIN(100,100-$S107*2.5-IF(ISNUMBER($T107),$T107,0)*0.12+IF($S107&lt;=1,12,0))),0),"")</f>
        <v/>
      </c>
      <c r="AK107" s="29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29" t="n">
        <v>473</v>
      </c>
      <c r="AM107" s="30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Prime</t>
        </is>
      </c>
      <c r="B108" s="15" t="inlineStr">
        <is>
          <t>Prime Energy | Blue Raspberry | single 355mL</t>
        </is>
      </c>
      <c r="C108" s="15" t="inlineStr">
        <is>
          <t>4) Caffeine &amp; energy beverage</t>
        </is>
      </c>
      <c r="D108" s="15" t="inlineStr">
        <is>
          <t>355 mL can</t>
        </is>
      </c>
      <c r="E108" s="29" t="n">
        <v>1</v>
      </c>
      <c r="F108" s="30" t="n"/>
      <c r="G108" s="31">
        <f>IF(AND(ISNUMBER($F108),ISNUMBER($E108),$E108&lt;&gt;0),$F108/$E108,"")</f>
        <v/>
      </c>
      <c r="H108" s="31">
        <f>IF(AND(ISNUMBER($F108),ISNUMBER($AL108),ISNUMBER($E108),($AL108*$E108)&lt;&gt;0),$F108/($AL108*$E108)*100,"")</f>
        <v/>
      </c>
      <c r="I108" s="32" t="n"/>
      <c r="J108" s="33" t="n"/>
      <c r="K108" s="31">
        <f>IF(AND(ISNUMBER($F108),ISNUMBER($J108)),$F108*(1-$J108),"")</f>
        <v/>
      </c>
      <c r="L108" s="32" t="n"/>
      <c r="M108" s="32" t="n"/>
      <c r="N108" s="31">
        <f>IF(ISNUMBER($F108),($F108-IF(ISNUMBER($AM108),$AM108,0))*(1-IF(ISNUMBER($J108),$J108,0)),"")</f>
        <v/>
      </c>
      <c r="O108" s="15" t="inlineStr">
        <is>
          <t>Blue Raspberry</t>
        </is>
      </c>
      <c r="P108" s="29" t="n">
        <v>200</v>
      </c>
      <c r="Q108" s="29" t="n">
        <v>10</v>
      </c>
      <c r="R108" s="15" t="inlineStr">
        <is>
          <t>Not listed</t>
        </is>
      </c>
      <c r="S108" s="29" t="n">
        <v>0</v>
      </c>
      <c r="T108" s="29" t="n">
        <v>10</v>
      </c>
      <c r="U108" s="15" t="inlineStr">
        <is>
          <t>Sucralose + acesulfame-K</t>
        </is>
      </c>
      <c r="V108" s="15" t="inlineStr">
        <is>
          <t>Zero sugar, electrolytes, B-vitamins</t>
        </is>
      </c>
      <c r="W108" s="32" t="n"/>
      <c r="X108" s="32" t="n"/>
      <c r="Y108" s="32" t="n"/>
      <c r="Z108" s="32" t="n"/>
      <c r="AA108" s="15" t="inlineStr">
        <is>
          <t>High</t>
        </is>
      </c>
      <c r="AB108" s="15" t="inlineStr">
        <is>
          <t>Influencer-driven (Logan Paul/KSI); youth pull</t>
        </is>
      </c>
      <c r="AC108" s="15" t="inlineStr">
        <is>
          <t>Hype-brand energy with zero sugar</t>
        </is>
      </c>
      <c r="AD108" s="15" t="inlineStr">
        <is>
          <t>Social-media brand cachet with a zero-sugar profile.</t>
        </is>
      </c>
      <c r="AE108" s="32" t="n"/>
      <c r="AF108" s="34">
        <f>IF(AND(ISNUMBER($P108),ISNUMBER($AL108),$AL108&lt;&gt;0),ROUND($P108/$AL108*100,1),"")</f>
        <v/>
      </c>
      <c r="AG108" s="35">
        <f>IF(AND(ISNUMBER($S108),ISNUMBER($AL108),$AL108&lt;&gt;0),ROUND($S108/$AL108*100,2),"")</f>
        <v/>
      </c>
      <c r="AH108" s="34">
        <f>IF(AND(ISNUMBER($Q108),ISNUMBER($AL108),$AL108&lt;&gt;0),ROUND($Q108/$AL108*100,1),"")</f>
        <v/>
      </c>
      <c r="AI108" s="29">
        <f>IF(ISNUMBER($S108),IF($S108&lt;=1,"Yes","No"),"n/a")</f>
        <v/>
      </c>
      <c r="AJ108" s="29">
        <f>IF(ISNUMBER($S108),ROUND(MAX(0,MIN(100,100-$S108*2.5-IF(ISNUMBER($T108),$T108,0)*0.12+IF($S108&lt;=1,12,0))),0),"")</f>
        <v/>
      </c>
      <c r="AK108" s="29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29" t="n">
        <v>355</v>
      </c>
      <c r="AM108" s="30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Prime</t>
        </is>
      </c>
      <c r="B109" s="15" t="inlineStr">
        <is>
          <t>Prime Energy | Blue Raspberry | 8-pack 355mL</t>
        </is>
      </c>
      <c r="C109" s="15" t="inlineStr">
        <is>
          <t>4) Caffeine &amp; energy beverage</t>
        </is>
      </c>
      <c r="D109" s="15" t="inlineStr">
        <is>
          <t>355 mL can</t>
        </is>
      </c>
      <c r="E109" s="29" t="n">
        <v>8</v>
      </c>
      <c r="F109" s="30" t="n"/>
      <c r="G109" s="31">
        <f>IF(AND(ISNUMBER($F109),ISNUMBER($E109),$E109&lt;&gt;0),$F109/$E109,"")</f>
        <v/>
      </c>
      <c r="H109" s="31">
        <f>IF(AND(ISNUMBER($F109),ISNUMBER($AL109),ISNUMBER($E109),($AL109*$E109)&lt;&gt;0),$F109/($AL109*$E109)*100,"")</f>
        <v/>
      </c>
      <c r="I109" s="32" t="n"/>
      <c r="J109" s="33" t="n"/>
      <c r="K109" s="31">
        <f>IF(AND(ISNUMBER($F109),ISNUMBER($J109)),$F109*(1-$J109),"")</f>
        <v/>
      </c>
      <c r="L109" s="32" t="n"/>
      <c r="M109" s="32" t="n"/>
      <c r="N109" s="31">
        <f>IF(ISNUMBER($F109),($F109-IF(ISNUMBER($AM109),$AM109,0))*(1-IF(ISNUMBER($J109),$J109,0)),"")</f>
        <v/>
      </c>
      <c r="O109" s="15" t="inlineStr">
        <is>
          <t>Blue Raspberry</t>
        </is>
      </c>
      <c r="P109" s="29" t="n">
        <v>200</v>
      </c>
      <c r="Q109" s="29" t="n">
        <v>10</v>
      </c>
      <c r="R109" s="15" t="inlineStr">
        <is>
          <t>Not listed</t>
        </is>
      </c>
      <c r="S109" s="29" t="n">
        <v>0</v>
      </c>
      <c r="T109" s="29" t="n">
        <v>10</v>
      </c>
      <c r="U109" s="15" t="inlineStr">
        <is>
          <t>Sucralose + acesulfame-K</t>
        </is>
      </c>
      <c r="V109" s="15" t="inlineStr">
        <is>
          <t>Zero sugar, electrolytes, B-vitamins</t>
        </is>
      </c>
      <c r="W109" s="32" t="n"/>
      <c r="X109" s="32" t="n"/>
      <c r="Y109" s="32" t="n"/>
      <c r="Z109" s="32" t="n"/>
      <c r="AA109" s="15" t="inlineStr">
        <is>
          <t>High</t>
        </is>
      </c>
      <c r="AB109" s="15" t="inlineStr">
        <is>
          <t>Influencer-driven (Logan Paul/KSI); youth pull</t>
        </is>
      </c>
      <c r="AC109" s="15" t="inlineStr">
        <is>
          <t>Hype-brand energy with zero sugar</t>
        </is>
      </c>
      <c r="AD109" s="15" t="inlineStr">
        <is>
          <t>Social-media brand cachet with a zero-sugar profile.</t>
        </is>
      </c>
      <c r="AE109" s="32" t="n"/>
      <c r="AF109" s="34">
        <f>IF(AND(ISNUMBER($P109),ISNUMBER($AL109),$AL109&lt;&gt;0),ROUND($P109/$AL109*100,1),"")</f>
        <v/>
      </c>
      <c r="AG109" s="35">
        <f>IF(AND(ISNUMBER($S109),ISNUMBER($AL109),$AL109&lt;&gt;0),ROUND($S109/$AL109*100,2),"")</f>
        <v/>
      </c>
      <c r="AH109" s="34">
        <f>IF(AND(ISNUMBER($Q109),ISNUMBER($AL109),$AL109&lt;&gt;0),ROUND($Q109/$AL109*100,1),"")</f>
        <v/>
      </c>
      <c r="AI109" s="29">
        <f>IF(ISNUMBER($S109),IF($S109&lt;=1,"Yes","No"),"n/a")</f>
        <v/>
      </c>
      <c r="AJ109" s="29">
        <f>IF(ISNUMBER($S109),ROUND(MAX(0,MIN(100,100-$S109*2.5-IF(ISNUMBER($T109),$T109,0)*0.12+IF($S109&lt;=1,12,0))),0),"")</f>
        <v/>
      </c>
      <c r="AK109" s="29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29" t="n">
        <v>355</v>
      </c>
      <c r="AM109" s="30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Prime</t>
        </is>
      </c>
      <c r="B110" s="15" t="inlineStr">
        <is>
          <t>Prime Energy | Blue Raspberry | 12-pack 355mL</t>
        </is>
      </c>
      <c r="C110" s="15" t="inlineStr">
        <is>
          <t>4) Caffeine &amp; energy beverage</t>
        </is>
      </c>
      <c r="D110" s="15" t="inlineStr">
        <is>
          <t>355 mL can</t>
        </is>
      </c>
      <c r="E110" s="29" t="n">
        <v>12</v>
      </c>
      <c r="F110" s="30" t="n"/>
      <c r="G110" s="31">
        <f>IF(AND(ISNUMBER($F110),ISNUMBER($E110),$E110&lt;&gt;0),$F110/$E110,"")</f>
        <v/>
      </c>
      <c r="H110" s="31">
        <f>IF(AND(ISNUMBER($F110),ISNUMBER($AL110),ISNUMBER($E110),($AL110*$E110)&lt;&gt;0),$F110/($AL110*$E110)*100,"")</f>
        <v/>
      </c>
      <c r="I110" s="32" t="n"/>
      <c r="J110" s="33" t="n"/>
      <c r="K110" s="31">
        <f>IF(AND(ISNUMBER($F110),ISNUMBER($J110)),$F110*(1-$J110),"")</f>
        <v/>
      </c>
      <c r="L110" s="32" t="n"/>
      <c r="M110" s="32" t="n"/>
      <c r="N110" s="31">
        <f>IF(ISNUMBER($F110),($F110-IF(ISNUMBER($AM110),$AM110,0))*(1-IF(ISNUMBER($J110),$J110,0)),"")</f>
        <v/>
      </c>
      <c r="O110" s="15" t="inlineStr">
        <is>
          <t>Blue Raspberry</t>
        </is>
      </c>
      <c r="P110" s="29" t="n">
        <v>200</v>
      </c>
      <c r="Q110" s="29" t="n">
        <v>10</v>
      </c>
      <c r="R110" s="15" t="inlineStr">
        <is>
          <t>Not listed</t>
        </is>
      </c>
      <c r="S110" s="29" t="n">
        <v>0</v>
      </c>
      <c r="T110" s="29" t="n">
        <v>10</v>
      </c>
      <c r="U110" s="15" t="inlineStr">
        <is>
          <t>Sucralose + acesulfame-K</t>
        </is>
      </c>
      <c r="V110" s="15" t="inlineStr">
        <is>
          <t>Zero sugar, electrolytes, B-vitamins</t>
        </is>
      </c>
      <c r="W110" s="32" t="n"/>
      <c r="X110" s="32" t="n"/>
      <c r="Y110" s="32" t="n"/>
      <c r="Z110" s="32" t="n"/>
      <c r="AA110" s="15" t="inlineStr">
        <is>
          <t>High</t>
        </is>
      </c>
      <c r="AB110" s="15" t="inlineStr">
        <is>
          <t>Influencer-driven (Logan Paul/KSI); youth pull</t>
        </is>
      </c>
      <c r="AC110" s="15" t="inlineStr">
        <is>
          <t>Hype-brand energy with zero sugar</t>
        </is>
      </c>
      <c r="AD110" s="15" t="inlineStr">
        <is>
          <t>Social-media brand cachet with a zero-sugar profile.</t>
        </is>
      </c>
      <c r="AE110" s="32" t="n"/>
      <c r="AF110" s="34">
        <f>IF(AND(ISNUMBER($P110),ISNUMBER($AL110),$AL110&lt;&gt;0),ROUND($P110/$AL110*100,1),"")</f>
        <v/>
      </c>
      <c r="AG110" s="35">
        <f>IF(AND(ISNUMBER($S110),ISNUMBER($AL110),$AL110&lt;&gt;0),ROUND($S110/$AL110*100,2),"")</f>
        <v/>
      </c>
      <c r="AH110" s="34">
        <f>IF(AND(ISNUMBER($Q110),ISNUMBER($AL110),$AL110&lt;&gt;0),ROUND($Q110/$AL110*100,1),"")</f>
        <v/>
      </c>
      <c r="AI110" s="29">
        <f>IF(ISNUMBER($S110),IF($S110&lt;=1,"Yes","No"),"n/a")</f>
        <v/>
      </c>
      <c r="AJ110" s="29">
        <f>IF(ISNUMBER($S110),ROUND(MAX(0,MIN(100,100-$S110*2.5-IF(ISNUMBER($T110),$T110,0)*0.12+IF($S110&lt;=1,12,0))),0),"")</f>
        <v/>
      </c>
      <c r="AK110" s="29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29" t="n">
        <v>355</v>
      </c>
      <c r="AM110" s="30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Prime</t>
        </is>
      </c>
      <c r="B111" s="15" t="inlineStr">
        <is>
          <t>Prime Energy | Blue Raspberry | 15-pack 355mL</t>
        </is>
      </c>
      <c r="C111" s="15" t="inlineStr">
        <is>
          <t>4) Caffeine &amp; energy beverage</t>
        </is>
      </c>
      <c r="D111" s="15" t="inlineStr">
        <is>
          <t>355 mL can</t>
        </is>
      </c>
      <c r="E111" s="29" t="n">
        <v>15</v>
      </c>
      <c r="F111" s="30" t="n"/>
      <c r="G111" s="31">
        <f>IF(AND(ISNUMBER($F111),ISNUMBER($E111),$E111&lt;&gt;0),$F111/$E111,"")</f>
        <v/>
      </c>
      <c r="H111" s="31">
        <f>IF(AND(ISNUMBER($F111),ISNUMBER($AL111),ISNUMBER($E111),($AL111*$E111)&lt;&gt;0),$F111/($AL111*$E111)*100,"")</f>
        <v/>
      </c>
      <c r="I111" s="32" t="n"/>
      <c r="J111" s="33" t="n"/>
      <c r="K111" s="31">
        <f>IF(AND(ISNUMBER($F111),ISNUMBER($J111)),$F111*(1-$J111),"")</f>
        <v/>
      </c>
      <c r="L111" s="32" t="n"/>
      <c r="M111" s="32" t="n"/>
      <c r="N111" s="31">
        <f>IF(ISNUMBER($F111),($F111-IF(ISNUMBER($AM111),$AM111,0))*(1-IF(ISNUMBER($J111),$J111,0)),"")</f>
        <v/>
      </c>
      <c r="O111" s="15" t="inlineStr">
        <is>
          <t>Blue Raspberry</t>
        </is>
      </c>
      <c r="P111" s="29" t="n">
        <v>200</v>
      </c>
      <c r="Q111" s="29" t="n">
        <v>10</v>
      </c>
      <c r="R111" s="15" t="inlineStr">
        <is>
          <t>Not listed</t>
        </is>
      </c>
      <c r="S111" s="29" t="n">
        <v>0</v>
      </c>
      <c r="T111" s="29" t="n">
        <v>10</v>
      </c>
      <c r="U111" s="15" t="inlineStr">
        <is>
          <t>Sucralose + acesulfame-K</t>
        </is>
      </c>
      <c r="V111" s="15" t="inlineStr">
        <is>
          <t>Zero sugar, electrolytes, B-vitamins</t>
        </is>
      </c>
      <c r="W111" s="32" t="n"/>
      <c r="X111" s="32" t="n"/>
      <c r="Y111" s="32" t="n"/>
      <c r="Z111" s="32" t="n"/>
      <c r="AA111" s="15" t="inlineStr">
        <is>
          <t>High</t>
        </is>
      </c>
      <c r="AB111" s="15" t="inlineStr">
        <is>
          <t>Influencer-driven (Logan Paul/KSI); youth pull</t>
        </is>
      </c>
      <c r="AC111" s="15" t="inlineStr">
        <is>
          <t>Hype-brand energy with zero sugar</t>
        </is>
      </c>
      <c r="AD111" s="15" t="inlineStr">
        <is>
          <t>Social-media brand cachet with a zero-sugar profile.</t>
        </is>
      </c>
      <c r="AE111" s="32" t="n"/>
      <c r="AF111" s="34">
        <f>IF(AND(ISNUMBER($P111),ISNUMBER($AL111),$AL111&lt;&gt;0),ROUND($P111/$AL111*100,1),"")</f>
        <v/>
      </c>
      <c r="AG111" s="35">
        <f>IF(AND(ISNUMBER($S111),ISNUMBER($AL111),$AL111&lt;&gt;0),ROUND($S111/$AL111*100,2),"")</f>
        <v/>
      </c>
      <c r="AH111" s="34">
        <f>IF(AND(ISNUMBER($Q111),ISNUMBER($AL111),$AL111&lt;&gt;0),ROUND($Q111/$AL111*100,1),"")</f>
        <v/>
      </c>
      <c r="AI111" s="29">
        <f>IF(ISNUMBER($S111),IF($S111&lt;=1,"Yes","No"),"n/a")</f>
        <v/>
      </c>
      <c r="AJ111" s="29">
        <f>IF(ISNUMBER($S111),ROUND(MAX(0,MIN(100,100-$S111*2.5-IF(ISNUMBER($T111),$T111,0)*0.12+IF($S111&lt;=1,12,0))),0),"")</f>
        <v/>
      </c>
      <c r="AK111" s="29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29" t="n">
        <v>355</v>
      </c>
      <c r="AM111" s="30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Prime</t>
        </is>
      </c>
      <c r="B112" s="15" t="inlineStr">
        <is>
          <t>Prime Energy | Blue Raspberry | 18-pack 355mL</t>
        </is>
      </c>
      <c r="C112" s="15" t="inlineStr">
        <is>
          <t>4) Caffeine &amp; energy beverage</t>
        </is>
      </c>
      <c r="D112" s="15" t="inlineStr">
        <is>
          <t>355 mL can</t>
        </is>
      </c>
      <c r="E112" s="29" t="n">
        <v>18</v>
      </c>
      <c r="F112" s="30" t="n"/>
      <c r="G112" s="31">
        <f>IF(AND(ISNUMBER($F112),ISNUMBER($E112),$E112&lt;&gt;0),$F112/$E112,"")</f>
        <v/>
      </c>
      <c r="H112" s="31">
        <f>IF(AND(ISNUMBER($F112),ISNUMBER($AL112),ISNUMBER($E112),($AL112*$E112)&lt;&gt;0),$F112/($AL112*$E112)*100,"")</f>
        <v/>
      </c>
      <c r="I112" s="32" t="n"/>
      <c r="J112" s="33" t="n"/>
      <c r="K112" s="31">
        <f>IF(AND(ISNUMBER($F112),ISNUMBER($J112)),$F112*(1-$J112),"")</f>
        <v/>
      </c>
      <c r="L112" s="32" t="n"/>
      <c r="M112" s="32" t="n"/>
      <c r="N112" s="31">
        <f>IF(ISNUMBER($F112),($F112-IF(ISNUMBER($AM112),$AM112,0))*(1-IF(ISNUMBER($J112),$J112,0)),"")</f>
        <v/>
      </c>
      <c r="O112" s="15" t="inlineStr">
        <is>
          <t>Blue Raspberry</t>
        </is>
      </c>
      <c r="P112" s="29" t="n">
        <v>200</v>
      </c>
      <c r="Q112" s="29" t="n">
        <v>10</v>
      </c>
      <c r="R112" s="15" t="inlineStr">
        <is>
          <t>Not listed</t>
        </is>
      </c>
      <c r="S112" s="29" t="n">
        <v>0</v>
      </c>
      <c r="T112" s="29" t="n">
        <v>10</v>
      </c>
      <c r="U112" s="15" t="inlineStr">
        <is>
          <t>Sucralose + acesulfame-K</t>
        </is>
      </c>
      <c r="V112" s="15" t="inlineStr">
        <is>
          <t>Zero sugar, electrolytes, B-vitamins</t>
        </is>
      </c>
      <c r="W112" s="32" t="n"/>
      <c r="X112" s="32" t="n"/>
      <c r="Y112" s="32" t="n"/>
      <c r="Z112" s="32" t="n"/>
      <c r="AA112" s="15" t="inlineStr">
        <is>
          <t>High</t>
        </is>
      </c>
      <c r="AB112" s="15" t="inlineStr">
        <is>
          <t>Influencer-driven (Logan Paul/KSI); youth pull</t>
        </is>
      </c>
      <c r="AC112" s="15" t="inlineStr">
        <is>
          <t>Hype-brand energy with zero sugar</t>
        </is>
      </c>
      <c r="AD112" s="15" t="inlineStr">
        <is>
          <t>Social-media brand cachet with a zero-sugar profile.</t>
        </is>
      </c>
      <c r="AE112" s="32" t="n"/>
      <c r="AF112" s="34">
        <f>IF(AND(ISNUMBER($P112),ISNUMBER($AL112),$AL112&lt;&gt;0),ROUND($P112/$AL112*100,1),"")</f>
        <v/>
      </c>
      <c r="AG112" s="35">
        <f>IF(AND(ISNUMBER($S112),ISNUMBER($AL112),$AL112&lt;&gt;0),ROUND($S112/$AL112*100,2),"")</f>
        <v/>
      </c>
      <c r="AH112" s="34">
        <f>IF(AND(ISNUMBER($Q112),ISNUMBER($AL112),$AL112&lt;&gt;0),ROUND($Q112/$AL112*100,1),"")</f>
        <v/>
      </c>
      <c r="AI112" s="29">
        <f>IF(ISNUMBER($S112),IF($S112&lt;=1,"Yes","No"),"n/a")</f>
        <v/>
      </c>
      <c r="AJ112" s="29">
        <f>IF(ISNUMBER($S112),ROUND(MAX(0,MIN(100,100-$S112*2.5-IF(ISNUMBER($T112),$T112,0)*0.12+IF($S112&lt;=1,12,0))),0),"")</f>
        <v/>
      </c>
      <c r="AK112" s="29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29" t="n">
        <v>355</v>
      </c>
      <c r="AM112" s="30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Prime</t>
        </is>
      </c>
      <c r="B113" s="15" t="inlineStr">
        <is>
          <t>Prime Energy | Blue Raspberry | 24-pack 355mL</t>
        </is>
      </c>
      <c r="C113" s="15" t="inlineStr">
        <is>
          <t>4) Caffeine &amp; energy beverage</t>
        </is>
      </c>
      <c r="D113" s="15" t="inlineStr">
        <is>
          <t>355 mL can</t>
        </is>
      </c>
      <c r="E113" s="29" t="n">
        <v>24</v>
      </c>
      <c r="F113" s="30" t="n"/>
      <c r="G113" s="31">
        <f>IF(AND(ISNUMBER($F113),ISNUMBER($E113),$E113&lt;&gt;0),$F113/$E113,"")</f>
        <v/>
      </c>
      <c r="H113" s="31">
        <f>IF(AND(ISNUMBER($F113),ISNUMBER($AL113),ISNUMBER($E113),($AL113*$E113)&lt;&gt;0),$F113/($AL113*$E113)*100,"")</f>
        <v/>
      </c>
      <c r="I113" s="32" t="n"/>
      <c r="J113" s="33" t="n"/>
      <c r="K113" s="31">
        <f>IF(AND(ISNUMBER($F113),ISNUMBER($J113)),$F113*(1-$J113),"")</f>
        <v/>
      </c>
      <c r="L113" s="32" t="n"/>
      <c r="M113" s="32" t="n"/>
      <c r="N113" s="31">
        <f>IF(ISNUMBER($F113),($F113-IF(ISNUMBER($AM113),$AM113,0))*(1-IF(ISNUMBER($J113),$J113,0)),"")</f>
        <v/>
      </c>
      <c r="O113" s="15" t="inlineStr">
        <is>
          <t>Blue Raspberry</t>
        </is>
      </c>
      <c r="P113" s="29" t="n">
        <v>200</v>
      </c>
      <c r="Q113" s="29" t="n">
        <v>10</v>
      </c>
      <c r="R113" s="15" t="inlineStr">
        <is>
          <t>Not listed</t>
        </is>
      </c>
      <c r="S113" s="29" t="n">
        <v>0</v>
      </c>
      <c r="T113" s="29" t="n">
        <v>10</v>
      </c>
      <c r="U113" s="15" t="inlineStr">
        <is>
          <t>Sucralose + acesulfame-K</t>
        </is>
      </c>
      <c r="V113" s="15" t="inlineStr">
        <is>
          <t>Zero sugar, electrolytes, B-vitamins</t>
        </is>
      </c>
      <c r="W113" s="32" t="n"/>
      <c r="X113" s="32" t="n"/>
      <c r="Y113" s="32" t="n"/>
      <c r="Z113" s="32" t="n"/>
      <c r="AA113" s="15" t="inlineStr">
        <is>
          <t>High</t>
        </is>
      </c>
      <c r="AB113" s="15" t="inlineStr">
        <is>
          <t>Influencer-driven (Logan Paul/KSI); youth pull</t>
        </is>
      </c>
      <c r="AC113" s="15" t="inlineStr">
        <is>
          <t>Hype-brand energy with zero sugar</t>
        </is>
      </c>
      <c r="AD113" s="15" t="inlineStr">
        <is>
          <t>Social-media brand cachet with a zero-sugar profile.</t>
        </is>
      </c>
      <c r="AE113" s="32" t="n"/>
      <c r="AF113" s="34">
        <f>IF(AND(ISNUMBER($P113),ISNUMBER($AL113),$AL113&lt;&gt;0),ROUND($P113/$AL113*100,1),"")</f>
        <v/>
      </c>
      <c r="AG113" s="35">
        <f>IF(AND(ISNUMBER($S113),ISNUMBER($AL113),$AL113&lt;&gt;0),ROUND($S113/$AL113*100,2),"")</f>
        <v/>
      </c>
      <c r="AH113" s="34">
        <f>IF(AND(ISNUMBER($Q113),ISNUMBER($AL113),$AL113&lt;&gt;0),ROUND($Q113/$AL113*100,1),"")</f>
        <v/>
      </c>
      <c r="AI113" s="29">
        <f>IF(ISNUMBER($S113),IF($S113&lt;=1,"Yes","No"),"n/a")</f>
        <v/>
      </c>
      <c r="AJ113" s="29">
        <f>IF(ISNUMBER($S113),ROUND(MAX(0,MIN(100,100-$S113*2.5-IF(ISNUMBER($T113),$T113,0)*0.12+IF($S113&lt;=1,12,0))),0),"")</f>
        <v/>
      </c>
      <c r="AK113" s="29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29" t="n">
        <v>355</v>
      </c>
      <c r="AM113" s="30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Prime</t>
        </is>
      </c>
      <c r="B114" s="15" t="inlineStr">
        <is>
          <t>Prime Energy | Tropical Punch | single 355mL</t>
        </is>
      </c>
      <c r="C114" s="15" t="inlineStr">
        <is>
          <t>4) Caffeine &amp; energy beverage</t>
        </is>
      </c>
      <c r="D114" s="15" t="inlineStr">
        <is>
          <t>355 mL can</t>
        </is>
      </c>
      <c r="E114" s="29" t="n">
        <v>1</v>
      </c>
      <c r="F114" s="30" t="n"/>
      <c r="G114" s="31">
        <f>IF(AND(ISNUMBER($F114),ISNUMBER($E114),$E114&lt;&gt;0),$F114/$E114,"")</f>
        <v/>
      </c>
      <c r="H114" s="31">
        <f>IF(AND(ISNUMBER($F114),ISNUMBER($AL114),ISNUMBER($E114),($AL114*$E114)&lt;&gt;0),$F114/($AL114*$E114)*100,"")</f>
        <v/>
      </c>
      <c r="I114" s="32" t="n"/>
      <c r="J114" s="33" t="n"/>
      <c r="K114" s="31">
        <f>IF(AND(ISNUMBER($F114),ISNUMBER($J114)),$F114*(1-$J114),"")</f>
        <v/>
      </c>
      <c r="L114" s="32" t="n"/>
      <c r="M114" s="32" t="n"/>
      <c r="N114" s="31">
        <f>IF(ISNUMBER($F114),($F114-IF(ISNUMBER($AM114),$AM114,0))*(1-IF(ISNUMBER($J114),$J114,0)),"")</f>
        <v/>
      </c>
      <c r="O114" s="15" t="inlineStr">
        <is>
          <t>Tropical Punch</t>
        </is>
      </c>
      <c r="P114" s="29" t="n">
        <v>200</v>
      </c>
      <c r="Q114" s="29" t="n">
        <v>10</v>
      </c>
      <c r="R114" s="15" t="inlineStr">
        <is>
          <t>Not listed</t>
        </is>
      </c>
      <c r="S114" s="29" t="n">
        <v>0</v>
      </c>
      <c r="T114" s="29" t="n">
        <v>10</v>
      </c>
      <c r="U114" s="15" t="inlineStr">
        <is>
          <t>Sucralose + acesulfame-K</t>
        </is>
      </c>
      <c r="V114" s="15" t="inlineStr">
        <is>
          <t>Zero sugar, electrolytes, B-vitamins</t>
        </is>
      </c>
      <c r="W114" s="32" t="n"/>
      <c r="X114" s="32" t="n"/>
      <c r="Y114" s="32" t="n"/>
      <c r="Z114" s="32" t="n"/>
      <c r="AA114" s="15" t="inlineStr">
        <is>
          <t>High</t>
        </is>
      </c>
      <c r="AB114" s="15" t="inlineStr">
        <is>
          <t>Influencer-driven (Logan Paul/KSI); youth pull</t>
        </is>
      </c>
      <c r="AC114" s="15" t="inlineStr">
        <is>
          <t>Hype-brand energy with zero sugar</t>
        </is>
      </c>
      <c r="AD114" s="15" t="inlineStr">
        <is>
          <t>Social-media brand cachet with a zero-sugar profile.</t>
        </is>
      </c>
      <c r="AE114" s="32" t="n"/>
      <c r="AF114" s="34">
        <f>IF(AND(ISNUMBER($P114),ISNUMBER($AL114),$AL114&lt;&gt;0),ROUND($P114/$AL114*100,1),"")</f>
        <v/>
      </c>
      <c r="AG114" s="35">
        <f>IF(AND(ISNUMBER($S114),ISNUMBER($AL114),$AL114&lt;&gt;0),ROUND($S114/$AL114*100,2),"")</f>
        <v/>
      </c>
      <c r="AH114" s="34">
        <f>IF(AND(ISNUMBER($Q114),ISNUMBER($AL114),$AL114&lt;&gt;0),ROUND($Q114/$AL114*100,1),"")</f>
        <v/>
      </c>
      <c r="AI114" s="29">
        <f>IF(ISNUMBER($S114),IF($S114&lt;=1,"Yes","No"),"n/a")</f>
        <v/>
      </c>
      <c r="AJ114" s="29">
        <f>IF(ISNUMBER($S114),ROUND(MAX(0,MIN(100,100-$S114*2.5-IF(ISNUMBER($T114),$T114,0)*0.12+IF($S114&lt;=1,12,0))),0),"")</f>
        <v/>
      </c>
      <c r="AK114" s="29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29" t="n">
        <v>355</v>
      </c>
      <c r="AM114" s="30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Prime</t>
        </is>
      </c>
      <c r="B115" s="15" t="inlineStr">
        <is>
          <t>Prime Energy | Tropical Punch | 8-pack 355mL</t>
        </is>
      </c>
      <c r="C115" s="15" t="inlineStr">
        <is>
          <t>4) Caffeine &amp; energy beverage</t>
        </is>
      </c>
      <c r="D115" s="15" t="inlineStr">
        <is>
          <t>355 mL can</t>
        </is>
      </c>
      <c r="E115" s="29" t="n">
        <v>8</v>
      </c>
      <c r="F115" s="30" t="n"/>
      <c r="G115" s="31">
        <f>IF(AND(ISNUMBER($F115),ISNUMBER($E115),$E115&lt;&gt;0),$F115/$E115,"")</f>
        <v/>
      </c>
      <c r="H115" s="31">
        <f>IF(AND(ISNUMBER($F115),ISNUMBER($AL115),ISNUMBER($E115),($AL115*$E115)&lt;&gt;0),$F115/($AL115*$E115)*100,"")</f>
        <v/>
      </c>
      <c r="I115" s="32" t="n"/>
      <c r="J115" s="33" t="n"/>
      <c r="K115" s="31">
        <f>IF(AND(ISNUMBER($F115),ISNUMBER($J115)),$F115*(1-$J115),"")</f>
        <v/>
      </c>
      <c r="L115" s="32" t="n"/>
      <c r="M115" s="32" t="n"/>
      <c r="N115" s="31">
        <f>IF(ISNUMBER($F115),($F115-IF(ISNUMBER($AM115),$AM115,0))*(1-IF(ISNUMBER($J115),$J115,0)),"")</f>
        <v/>
      </c>
      <c r="O115" s="15" t="inlineStr">
        <is>
          <t>Tropical Punch</t>
        </is>
      </c>
      <c r="P115" s="29" t="n">
        <v>200</v>
      </c>
      <c r="Q115" s="29" t="n">
        <v>10</v>
      </c>
      <c r="R115" s="15" t="inlineStr">
        <is>
          <t>Not listed</t>
        </is>
      </c>
      <c r="S115" s="29" t="n">
        <v>0</v>
      </c>
      <c r="T115" s="29" t="n">
        <v>10</v>
      </c>
      <c r="U115" s="15" t="inlineStr">
        <is>
          <t>Sucralose + acesulfame-K</t>
        </is>
      </c>
      <c r="V115" s="15" t="inlineStr">
        <is>
          <t>Zero sugar, electrolytes, B-vitamins</t>
        </is>
      </c>
      <c r="W115" s="32" t="n"/>
      <c r="X115" s="32" t="n"/>
      <c r="Y115" s="32" t="n"/>
      <c r="Z115" s="32" t="n"/>
      <c r="AA115" s="15" t="inlineStr">
        <is>
          <t>High</t>
        </is>
      </c>
      <c r="AB115" s="15" t="inlineStr">
        <is>
          <t>Influencer-driven (Logan Paul/KSI); youth pull</t>
        </is>
      </c>
      <c r="AC115" s="15" t="inlineStr">
        <is>
          <t>Hype-brand energy with zero sugar</t>
        </is>
      </c>
      <c r="AD115" s="15" t="inlineStr">
        <is>
          <t>Social-media brand cachet with a zero-sugar profile.</t>
        </is>
      </c>
      <c r="AE115" s="32" t="n"/>
      <c r="AF115" s="34">
        <f>IF(AND(ISNUMBER($P115),ISNUMBER($AL115),$AL115&lt;&gt;0),ROUND($P115/$AL115*100,1),"")</f>
        <v/>
      </c>
      <c r="AG115" s="35">
        <f>IF(AND(ISNUMBER($S115),ISNUMBER($AL115),$AL115&lt;&gt;0),ROUND($S115/$AL115*100,2),"")</f>
        <v/>
      </c>
      <c r="AH115" s="34">
        <f>IF(AND(ISNUMBER($Q115),ISNUMBER($AL115),$AL115&lt;&gt;0),ROUND($Q115/$AL115*100,1),"")</f>
        <v/>
      </c>
      <c r="AI115" s="29">
        <f>IF(ISNUMBER($S115),IF($S115&lt;=1,"Yes","No"),"n/a")</f>
        <v/>
      </c>
      <c r="AJ115" s="29">
        <f>IF(ISNUMBER($S115),ROUND(MAX(0,MIN(100,100-$S115*2.5-IF(ISNUMBER($T115),$T115,0)*0.12+IF($S115&lt;=1,12,0))),0),"")</f>
        <v/>
      </c>
      <c r="AK115" s="29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29" t="n">
        <v>355</v>
      </c>
      <c r="AM115" s="30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Prime</t>
        </is>
      </c>
      <c r="B116" s="15" t="inlineStr">
        <is>
          <t>Prime Energy | Tropical Punch | 12-pack 355mL</t>
        </is>
      </c>
      <c r="C116" s="15" t="inlineStr">
        <is>
          <t>4) Caffeine &amp; energy beverage</t>
        </is>
      </c>
      <c r="D116" s="15" t="inlineStr">
        <is>
          <t>355 mL can</t>
        </is>
      </c>
      <c r="E116" s="29" t="n">
        <v>12</v>
      </c>
      <c r="F116" s="30" t="n"/>
      <c r="G116" s="31">
        <f>IF(AND(ISNUMBER($F116),ISNUMBER($E116),$E116&lt;&gt;0),$F116/$E116,"")</f>
        <v/>
      </c>
      <c r="H116" s="31">
        <f>IF(AND(ISNUMBER($F116),ISNUMBER($AL116),ISNUMBER($E116),($AL116*$E116)&lt;&gt;0),$F116/($AL116*$E116)*100,"")</f>
        <v/>
      </c>
      <c r="I116" s="32" t="n"/>
      <c r="J116" s="33" t="n"/>
      <c r="K116" s="31">
        <f>IF(AND(ISNUMBER($F116),ISNUMBER($J116)),$F116*(1-$J116),"")</f>
        <v/>
      </c>
      <c r="L116" s="32" t="n"/>
      <c r="M116" s="32" t="n"/>
      <c r="N116" s="31">
        <f>IF(ISNUMBER($F116),($F116-IF(ISNUMBER($AM116),$AM116,0))*(1-IF(ISNUMBER($J116),$J116,0)),"")</f>
        <v/>
      </c>
      <c r="O116" s="15" t="inlineStr">
        <is>
          <t>Tropical Punch</t>
        </is>
      </c>
      <c r="P116" s="29" t="n">
        <v>200</v>
      </c>
      <c r="Q116" s="29" t="n">
        <v>10</v>
      </c>
      <c r="R116" s="15" t="inlineStr">
        <is>
          <t>Not listed</t>
        </is>
      </c>
      <c r="S116" s="29" t="n">
        <v>0</v>
      </c>
      <c r="T116" s="29" t="n">
        <v>10</v>
      </c>
      <c r="U116" s="15" t="inlineStr">
        <is>
          <t>Sucralose + acesulfame-K</t>
        </is>
      </c>
      <c r="V116" s="15" t="inlineStr">
        <is>
          <t>Zero sugar, electrolytes, B-vitamins</t>
        </is>
      </c>
      <c r="W116" s="32" t="n"/>
      <c r="X116" s="32" t="n"/>
      <c r="Y116" s="32" t="n"/>
      <c r="Z116" s="32" t="n"/>
      <c r="AA116" s="15" t="inlineStr">
        <is>
          <t>High</t>
        </is>
      </c>
      <c r="AB116" s="15" t="inlineStr">
        <is>
          <t>Influencer-driven (Logan Paul/KSI); youth pull</t>
        </is>
      </c>
      <c r="AC116" s="15" t="inlineStr">
        <is>
          <t>Hype-brand energy with zero sugar</t>
        </is>
      </c>
      <c r="AD116" s="15" t="inlineStr">
        <is>
          <t>Social-media brand cachet with a zero-sugar profile.</t>
        </is>
      </c>
      <c r="AE116" s="32" t="n"/>
      <c r="AF116" s="34">
        <f>IF(AND(ISNUMBER($P116),ISNUMBER($AL116),$AL116&lt;&gt;0),ROUND($P116/$AL116*100,1),"")</f>
        <v/>
      </c>
      <c r="AG116" s="35">
        <f>IF(AND(ISNUMBER($S116),ISNUMBER($AL116),$AL116&lt;&gt;0),ROUND($S116/$AL116*100,2),"")</f>
        <v/>
      </c>
      <c r="AH116" s="34">
        <f>IF(AND(ISNUMBER($Q116),ISNUMBER($AL116),$AL116&lt;&gt;0),ROUND($Q116/$AL116*100,1),"")</f>
        <v/>
      </c>
      <c r="AI116" s="29">
        <f>IF(ISNUMBER($S116),IF($S116&lt;=1,"Yes","No"),"n/a")</f>
        <v/>
      </c>
      <c r="AJ116" s="29">
        <f>IF(ISNUMBER($S116),ROUND(MAX(0,MIN(100,100-$S116*2.5-IF(ISNUMBER($T116),$T116,0)*0.12+IF($S116&lt;=1,12,0))),0),"")</f>
        <v/>
      </c>
      <c r="AK116" s="29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29" t="n">
        <v>355</v>
      </c>
      <c r="AM116" s="30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Prime</t>
        </is>
      </c>
      <c r="B117" s="15" t="inlineStr">
        <is>
          <t>Prime Energy | Tropical Punch | 15-pack 355mL</t>
        </is>
      </c>
      <c r="C117" s="15" t="inlineStr">
        <is>
          <t>4) Caffeine &amp; energy beverage</t>
        </is>
      </c>
      <c r="D117" s="15" t="inlineStr">
        <is>
          <t>355 mL can</t>
        </is>
      </c>
      <c r="E117" s="29" t="n">
        <v>15</v>
      </c>
      <c r="F117" s="30" t="n"/>
      <c r="G117" s="31">
        <f>IF(AND(ISNUMBER($F117),ISNUMBER($E117),$E117&lt;&gt;0),$F117/$E117,"")</f>
        <v/>
      </c>
      <c r="H117" s="31">
        <f>IF(AND(ISNUMBER($F117),ISNUMBER($AL117),ISNUMBER($E117),($AL117*$E117)&lt;&gt;0),$F117/($AL117*$E117)*100,"")</f>
        <v/>
      </c>
      <c r="I117" s="32" t="n"/>
      <c r="J117" s="33" t="n"/>
      <c r="K117" s="31">
        <f>IF(AND(ISNUMBER($F117),ISNUMBER($J117)),$F117*(1-$J117),"")</f>
        <v/>
      </c>
      <c r="L117" s="32" t="n"/>
      <c r="M117" s="32" t="n"/>
      <c r="N117" s="31">
        <f>IF(ISNUMBER($F117),($F117-IF(ISNUMBER($AM117),$AM117,0))*(1-IF(ISNUMBER($J117),$J117,0)),"")</f>
        <v/>
      </c>
      <c r="O117" s="15" t="inlineStr">
        <is>
          <t>Tropical Punch</t>
        </is>
      </c>
      <c r="P117" s="29" t="n">
        <v>200</v>
      </c>
      <c r="Q117" s="29" t="n">
        <v>10</v>
      </c>
      <c r="R117" s="15" t="inlineStr">
        <is>
          <t>Not listed</t>
        </is>
      </c>
      <c r="S117" s="29" t="n">
        <v>0</v>
      </c>
      <c r="T117" s="29" t="n">
        <v>10</v>
      </c>
      <c r="U117" s="15" t="inlineStr">
        <is>
          <t>Sucralose + acesulfame-K</t>
        </is>
      </c>
      <c r="V117" s="15" t="inlineStr">
        <is>
          <t>Zero sugar, electrolytes, B-vitamins</t>
        </is>
      </c>
      <c r="W117" s="32" t="n"/>
      <c r="X117" s="32" t="n"/>
      <c r="Y117" s="32" t="n"/>
      <c r="Z117" s="32" t="n"/>
      <c r="AA117" s="15" t="inlineStr">
        <is>
          <t>High</t>
        </is>
      </c>
      <c r="AB117" s="15" t="inlineStr">
        <is>
          <t>Influencer-driven (Logan Paul/KSI); youth pull</t>
        </is>
      </c>
      <c r="AC117" s="15" t="inlineStr">
        <is>
          <t>Hype-brand energy with zero sugar</t>
        </is>
      </c>
      <c r="AD117" s="15" t="inlineStr">
        <is>
          <t>Social-media brand cachet with a zero-sugar profile.</t>
        </is>
      </c>
      <c r="AE117" s="32" t="n"/>
      <c r="AF117" s="34">
        <f>IF(AND(ISNUMBER($P117),ISNUMBER($AL117),$AL117&lt;&gt;0),ROUND($P117/$AL117*100,1),"")</f>
        <v/>
      </c>
      <c r="AG117" s="35">
        <f>IF(AND(ISNUMBER($S117),ISNUMBER($AL117),$AL117&lt;&gt;0),ROUND($S117/$AL117*100,2),"")</f>
        <v/>
      </c>
      <c r="AH117" s="34">
        <f>IF(AND(ISNUMBER($Q117),ISNUMBER($AL117),$AL117&lt;&gt;0),ROUND($Q117/$AL117*100,1),"")</f>
        <v/>
      </c>
      <c r="AI117" s="29">
        <f>IF(ISNUMBER($S117),IF($S117&lt;=1,"Yes","No"),"n/a")</f>
        <v/>
      </c>
      <c r="AJ117" s="29">
        <f>IF(ISNUMBER($S117),ROUND(MAX(0,MIN(100,100-$S117*2.5-IF(ISNUMBER($T117),$T117,0)*0.12+IF($S117&lt;=1,12,0))),0),"")</f>
        <v/>
      </c>
      <c r="AK117" s="29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29" t="n">
        <v>355</v>
      </c>
      <c r="AM117" s="30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Prime</t>
        </is>
      </c>
      <c r="B118" s="15" t="inlineStr">
        <is>
          <t>Prime Energy | Tropical Punch | 18-pack 355mL</t>
        </is>
      </c>
      <c r="C118" s="15" t="inlineStr">
        <is>
          <t>4) Caffeine &amp; energy beverage</t>
        </is>
      </c>
      <c r="D118" s="15" t="inlineStr">
        <is>
          <t>355 mL can</t>
        </is>
      </c>
      <c r="E118" s="29" t="n">
        <v>18</v>
      </c>
      <c r="F118" s="30" t="n"/>
      <c r="G118" s="31">
        <f>IF(AND(ISNUMBER($F118),ISNUMBER($E118),$E118&lt;&gt;0),$F118/$E118,"")</f>
        <v/>
      </c>
      <c r="H118" s="31">
        <f>IF(AND(ISNUMBER($F118),ISNUMBER($AL118),ISNUMBER($E118),($AL118*$E118)&lt;&gt;0),$F118/($AL118*$E118)*100,"")</f>
        <v/>
      </c>
      <c r="I118" s="32" t="n"/>
      <c r="J118" s="33" t="n"/>
      <c r="K118" s="31">
        <f>IF(AND(ISNUMBER($F118),ISNUMBER($J118)),$F118*(1-$J118),"")</f>
        <v/>
      </c>
      <c r="L118" s="32" t="n"/>
      <c r="M118" s="32" t="n"/>
      <c r="N118" s="31">
        <f>IF(ISNUMBER($F118),($F118-IF(ISNUMBER($AM118),$AM118,0))*(1-IF(ISNUMBER($J118),$J118,0)),"")</f>
        <v/>
      </c>
      <c r="O118" s="15" t="inlineStr">
        <is>
          <t>Tropical Punch</t>
        </is>
      </c>
      <c r="P118" s="29" t="n">
        <v>200</v>
      </c>
      <c r="Q118" s="29" t="n">
        <v>10</v>
      </c>
      <c r="R118" s="15" t="inlineStr">
        <is>
          <t>Not listed</t>
        </is>
      </c>
      <c r="S118" s="29" t="n">
        <v>0</v>
      </c>
      <c r="T118" s="29" t="n">
        <v>10</v>
      </c>
      <c r="U118" s="15" t="inlineStr">
        <is>
          <t>Sucralose + acesulfame-K</t>
        </is>
      </c>
      <c r="V118" s="15" t="inlineStr">
        <is>
          <t>Zero sugar, electrolytes, B-vitamins</t>
        </is>
      </c>
      <c r="W118" s="32" t="n"/>
      <c r="X118" s="32" t="n"/>
      <c r="Y118" s="32" t="n"/>
      <c r="Z118" s="32" t="n"/>
      <c r="AA118" s="15" t="inlineStr">
        <is>
          <t>High</t>
        </is>
      </c>
      <c r="AB118" s="15" t="inlineStr">
        <is>
          <t>Influencer-driven (Logan Paul/KSI); youth pull</t>
        </is>
      </c>
      <c r="AC118" s="15" t="inlineStr">
        <is>
          <t>Hype-brand energy with zero sugar</t>
        </is>
      </c>
      <c r="AD118" s="15" t="inlineStr">
        <is>
          <t>Social-media brand cachet with a zero-sugar profile.</t>
        </is>
      </c>
      <c r="AE118" s="32" t="n"/>
      <c r="AF118" s="34">
        <f>IF(AND(ISNUMBER($P118),ISNUMBER($AL118),$AL118&lt;&gt;0),ROUND($P118/$AL118*100,1),"")</f>
        <v/>
      </c>
      <c r="AG118" s="35">
        <f>IF(AND(ISNUMBER($S118),ISNUMBER($AL118),$AL118&lt;&gt;0),ROUND($S118/$AL118*100,2),"")</f>
        <v/>
      </c>
      <c r="AH118" s="34">
        <f>IF(AND(ISNUMBER($Q118),ISNUMBER($AL118),$AL118&lt;&gt;0),ROUND($Q118/$AL118*100,1),"")</f>
        <v/>
      </c>
      <c r="AI118" s="29">
        <f>IF(ISNUMBER($S118),IF($S118&lt;=1,"Yes","No"),"n/a")</f>
        <v/>
      </c>
      <c r="AJ118" s="29">
        <f>IF(ISNUMBER($S118),ROUND(MAX(0,MIN(100,100-$S118*2.5-IF(ISNUMBER($T118),$T118,0)*0.12+IF($S118&lt;=1,12,0))),0),"")</f>
        <v/>
      </c>
      <c r="AK118" s="29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29" t="n">
        <v>355</v>
      </c>
      <c r="AM118" s="30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Prime</t>
        </is>
      </c>
      <c r="B119" s="15" t="inlineStr">
        <is>
          <t>Prime Energy | Tropical Punch | 24-pack 355mL</t>
        </is>
      </c>
      <c r="C119" s="15" t="inlineStr">
        <is>
          <t>4) Caffeine &amp; energy beverage</t>
        </is>
      </c>
      <c r="D119" s="15" t="inlineStr">
        <is>
          <t>355 mL can</t>
        </is>
      </c>
      <c r="E119" s="29" t="n">
        <v>24</v>
      </c>
      <c r="F119" s="30" t="n"/>
      <c r="G119" s="31">
        <f>IF(AND(ISNUMBER($F119),ISNUMBER($E119),$E119&lt;&gt;0),$F119/$E119,"")</f>
        <v/>
      </c>
      <c r="H119" s="31">
        <f>IF(AND(ISNUMBER($F119),ISNUMBER($AL119),ISNUMBER($E119),($AL119*$E119)&lt;&gt;0),$F119/($AL119*$E119)*100,"")</f>
        <v/>
      </c>
      <c r="I119" s="32" t="n"/>
      <c r="J119" s="33" t="n"/>
      <c r="K119" s="31">
        <f>IF(AND(ISNUMBER($F119),ISNUMBER($J119)),$F119*(1-$J119),"")</f>
        <v/>
      </c>
      <c r="L119" s="32" t="n"/>
      <c r="M119" s="32" t="n"/>
      <c r="N119" s="31">
        <f>IF(ISNUMBER($F119),($F119-IF(ISNUMBER($AM119),$AM119,0))*(1-IF(ISNUMBER($J119),$J119,0)),"")</f>
        <v/>
      </c>
      <c r="O119" s="15" t="inlineStr">
        <is>
          <t>Tropical Punch</t>
        </is>
      </c>
      <c r="P119" s="29" t="n">
        <v>200</v>
      </c>
      <c r="Q119" s="29" t="n">
        <v>10</v>
      </c>
      <c r="R119" s="15" t="inlineStr">
        <is>
          <t>Not listed</t>
        </is>
      </c>
      <c r="S119" s="29" t="n">
        <v>0</v>
      </c>
      <c r="T119" s="29" t="n">
        <v>10</v>
      </c>
      <c r="U119" s="15" t="inlineStr">
        <is>
          <t>Sucralose + acesulfame-K</t>
        </is>
      </c>
      <c r="V119" s="15" t="inlineStr">
        <is>
          <t>Zero sugar, electrolytes, B-vitamins</t>
        </is>
      </c>
      <c r="W119" s="32" t="n"/>
      <c r="X119" s="32" t="n"/>
      <c r="Y119" s="32" t="n"/>
      <c r="Z119" s="32" t="n"/>
      <c r="AA119" s="15" t="inlineStr">
        <is>
          <t>High</t>
        </is>
      </c>
      <c r="AB119" s="15" t="inlineStr">
        <is>
          <t>Influencer-driven (Logan Paul/KSI); youth pull</t>
        </is>
      </c>
      <c r="AC119" s="15" t="inlineStr">
        <is>
          <t>Hype-brand energy with zero sugar</t>
        </is>
      </c>
      <c r="AD119" s="15" t="inlineStr">
        <is>
          <t>Social-media brand cachet with a zero-sugar profile.</t>
        </is>
      </c>
      <c r="AE119" s="32" t="n"/>
      <c r="AF119" s="34">
        <f>IF(AND(ISNUMBER($P119),ISNUMBER($AL119),$AL119&lt;&gt;0),ROUND($P119/$AL119*100,1),"")</f>
        <v/>
      </c>
      <c r="AG119" s="35">
        <f>IF(AND(ISNUMBER($S119),ISNUMBER($AL119),$AL119&lt;&gt;0),ROUND($S119/$AL119*100,2),"")</f>
        <v/>
      </c>
      <c r="AH119" s="34">
        <f>IF(AND(ISNUMBER($Q119),ISNUMBER($AL119),$AL119&lt;&gt;0),ROUND($Q119/$AL119*100,1),"")</f>
        <v/>
      </c>
      <c r="AI119" s="29">
        <f>IF(ISNUMBER($S119),IF($S119&lt;=1,"Yes","No"),"n/a")</f>
        <v/>
      </c>
      <c r="AJ119" s="29">
        <f>IF(ISNUMBER($S119),ROUND(MAX(0,MIN(100,100-$S119*2.5-IF(ISNUMBER($T119),$T119,0)*0.12+IF($S119&lt;=1,12,0))),0),"")</f>
        <v/>
      </c>
      <c r="AK119" s="29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29" t="n">
        <v>355</v>
      </c>
      <c r="AM119" s="30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Prime</t>
        </is>
      </c>
      <c r="B120" s="15" t="inlineStr">
        <is>
          <t>Prime Energy | Lemon Lime | single 355mL</t>
        </is>
      </c>
      <c r="C120" s="15" t="inlineStr">
        <is>
          <t>4) Caffeine &amp; energy beverage</t>
        </is>
      </c>
      <c r="D120" s="15" t="inlineStr">
        <is>
          <t>355 mL can</t>
        </is>
      </c>
      <c r="E120" s="29" t="n">
        <v>1</v>
      </c>
      <c r="F120" s="30" t="n"/>
      <c r="G120" s="31">
        <f>IF(AND(ISNUMBER($F120),ISNUMBER($E120),$E120&lt;&gt;0),$F120/$E120,"")</f>
        <v/>
      </c>
      <c r="H120" s="31">
        <f>IF(AND(ISNUMBER($F120),ISNUMBER($AL120),ISNUMBER($E120),($AL120*$E120)&lt;&gt;0),$F120/($AL120*$E120)*100,"")</f>
        <v/>
      </c>
      <c r="I120" s="32" t="n"/>
      <c r="J120" s="33" t="n"/>
      <c r="K120" s="31">
        <f>IF(AND(ISNUMBER($F120),ISNUMBER($J120)),$F120*(1-$J120),"")</f>
        <v/>
      </c>
      <c r="L120" s="32" t="n"/>
      <c r="M120" s="32" t="n"/>
      <c r="N120" s="31">
        <f>IF(ISNUMBER($F120),($F120-IF(ISNUMBER($AM120),$AM120,0))*(1-IF(ISNUMBER($J120),$J120,0)),"")</f>
        <v/>
      </c>
      <c r="O120" s="15" t="inlineStr">
        <is>
          <t>Lemon Lime</t>
        </is>
      </c>
      <c r="P120" s="29" t="n">
        <v>200</v>
      </c>
      <c r="Q120" s="29" t="n">
        <v>10</v>
      </c>
      <c r="R120" s="15" t="inlineStr">
        <is>
          <t>Not listed</t>
        </is>
      </c>
      <c r="S120" s="29" t="n">
        <v>0</v>
      </c>
      <c r="T120" s="29" t="n">
        <v>10</v>
      </c>
      <c r="U120" s="15" t="inlineStr">
        <is>
          <t>Sucralose + acesulfame-K</t>
        </is>
      </c>
      <c r="V120" s="15" t="inlineStr">
        <is>
          <t>Zero sugar, electrolytes, B-vitamins</t>
        </is>
      </c>
      <c r="W120" s="32" t="n"/>
      <c r="X120" s="32" t="n"/>
      <c r="Y120" s="32" t="n"/>
      <c r="Z120" s="32" t="n"/>
      <c r="AA120" s="15" t="inlineStr">
        <is>
          <t>High</t>
        </is>
      </c>
      <c r="AB120" s="15" t="inlineStr">
        <is>
          <t>Influencer-driven (Logan Paul/KSI); youth pull</t>
        </is>
      </c>
      <c r="AC120" s="15" t="inlineStr">
        <is>
          <t>Hype-brand energy with zero sugar</t>
        </is>
      </c>
      <c r="AD120" s="15" t="inlineStr">
        <is>
          <t>Social-media brand cachet with a zero-sugar profile.</t>
        </is>
      </c>
      <c r="AE120" s="32" t="n"/>
      <c r="AF120" s="34">
        <f>IF(AND(ISNUMBER($P120),ISNUMBER($AL120),$AL120&lt;&gt;0),ROUND($P120/$AL120*100,1),"")</f>
        <v/>
      </c>
      <c r="AG120" s="35">
        <f>IF(AND(ISNUMBER($S120),ISNUMBER($AL120),$AL120&lt;&gt;0),ROUND($S120/$AL120*100,2),"")</f>
        <v/>
      </c>
      <c r="AH120" s="34">
        <f>IF(AND(ISNUMBER($Q120),ISNUMBER($AL120),$AL120&lt;&gt;0),ROUND($Q120/$AL120*100,1),"")</f>
        <v/>
      </c>
      <c r="AI120" s="29">
        <f>IF(ISNUMBER($S120),IF($S120&lt;=1,"Yes","No"),"n/a")</f>
        <v/>
      </c>
      <c r="AJ120" s="29">
        <f>IF(ISNUMBER($S120),ROUND(MAX(0,MIN(100,100-$S120*2.5-IF(ISNUMBER($T120),$T120,0)*0.12+IF($S120&lt;=1,12,0))),0),"")</f>
        <v/>
      </c>
      <c r="AK120" s="29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29" t="n">
        <v>355</v>
      </c>
      <c r="AM120" s="30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Prime</t>
        </is>
      </c>
      <c r="B121" s="15" t="inlineStr">
        <is>
          <t>Prime Energy | Lemon Lime | 8-pack 355mL</t>
        </is>
      </c>
      <c r="C121" s="15" t="inlineStr">
        <is>
          <t>4) Caffeine &amp; energy beverage</t>
        </is>
      </c>
      <c r="D121" s="15" t="inlineStr">
        <is>
          <t>355 mL can</t>
        </is>
      </c>
      <c r="E121" s="29" t="n">
        <v>8</v>
      </c>
      <c r="F121" s="30" t="n"/>
      <c r="G121" s="31">
        <f>IF(AND(ISNUMBER($F121),ISNUMBER($E121),$E121&lt;&gt;0),$F121/$E121,"")</f>
        <v/>
      </c>
      <c r="H121" s="31">
        <f>IF(AND(ISNUMBER($F121),ISNUMBER($AL121),ISNUMBER($E121),($AL121*$E121)&lt;&gt;0),$F121/($AL121*$E121)*100,"")</f>
        <v/>
      </c>
      <c r="I121" s="32" t="n"/>
      <c r="J121" s="33" t="n"/>
      <c r="K121" s="31">
        <f>IF(AND(ISNUMBER($F121),ISNUMBER($J121)),$F121*(1-$J121),"")</f>
        <v/>
      </c>
      <c r="L121" s="32" t="n"/>
      <c r="M121" s="32" t="n"/>
      <c r="N121" s="31">
        <f>IF(ISNUMBER($F121),($F121-IF(ISNUMBER($AM121),$AM121,0))*(1-IF(ISNUMBER($J121),$J121,0)),"")</f>
        <v/>
      </c>
      <c r="O121" s="15" t="inlineStr">
        <is>
          <t>Lemon Lime</t>
        </is>
      </c>
      <c r="P121" s="29" t="n">
        <v>200</v>
      </c>
      <c r="Q121" s="29" t="n">
        <v>10</v>
      </c>
      <c r="R121" s="15" t="inlineStr">
        <is>
          <t>Not listed</t>
        </is>
      </c>
      <c r="S121" s="29" t="n">
        <v>0</v>
      </c>
      <c r="T121" s="29" t="n">
        <v>10</v>
      </c>
      <c r="U121" s="15" t="inlineStr">
        <is>
          <t>Sucralose + acesulfame-K</t>
        </is>
      </c>
      <c r="V121" s="15" t="inlineStr">
        <is>
          <t>Zero sugar, electrolytes, B-vitamins</t>
        </is>
      </c>
      <c r="W121" s="32" t="n"/>
      <c r="X121" s="32" t="n"/>
      <c r="Y121" s="32" t="n"/>
      <c r="Z121" s="32" t="n"/>
      <c r="AA121" s="15" t="inlineStr">
        <is>
          <t>High</t>
        </is>
      </c>
      <c r="AB121" s="15" t="inlineStr">
        <is>
          <t>Influencer-driven (Logan Paul/KSI); youth pull</t>
        </is>
      </c>
      <c r="AC121" s="15" t="inlineStr">
        <is>
          <t>Hype-brand energy with zero sugar</t>
        </is>
      </c>
      <c r="AD121" s="15" t="inlineStr">
        <is>
          <t>Social-media brand cachet with a zero-sugar profile.</t>
        </is>
      </c>
      <c r="AE121" s="32" t="n"/>
      <c r="AF121" s="34">
        <f>IF(AND(ISNUMBER($P121),ISNUMBER($AL121),$AL121&lt;&gt;0),ROUND($P121/$AL121*100,1),"")</f>
        <v/>
      </c>
      <c r="AG121" s="35">
        <f>IF(AND(ISNUMBER($S121),ISNUMBER($AL121),$AL121&lt;&gt;0),ROUND($S121/$AL121*100,2),"")</f>
        <v/>
      </c>
      <c r="AH121" s="34">
        <f>IF(AND(ISNUMBER($Q121),ISNUMBER($AL121),$AL121&lt;&gt;0),ROUND($Q121/$AL121*100,1),"")</f>
        <v/>
      </c>
      <c r="AI121" s="29">
        <f>IF(ISNUMBER($S121),IF($S121&lt;=1,"Yes","No"),"n/a")</f>
        <v/>
      </c>
      <c r="AJ121" s="29">
        <f>IF(ISNUMBER($S121),ROUND(MAX(0,MIN(100,100-$S121*2.5-IF(ISNUMBER($T121),$T121,0)*0.12+IF($S121&lt;=1,12,0))),0),"")</f>
        <v/>
      </c>
      <c r="AK121" s="29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29" t="n">
        <v>355</v>
      </c>
      <c r="AM121" s="30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Prime</t>
        </is>
      </c>
      <c r="B122" s="15" t="inlineStr">
        <is>
          <t>Prime Energy | Lemon Lime | 12-pack 355mL</t>
        </is>
      </c>
      <c r="C122" s="15" t="inlineStr">
        <is>
          <t>4) Caffeine &amp; energy beverage</t>
        </is>
      </c>
      <c r="D122" s="15" t="inlineStr">
        <is>
          <t>355 mL can</t>
        </is>
      </c>
      <c r="E122" s="29" t="n">
        <v>12</v>
      </c>
      <c r="F122" s="30" t="n"/>
      <c r="G122" s="31">
        <f>IF(AND(ISNUMBER($F122),ISNUMBER($E122),$E122&lt;&gt;0),$F122/$E122,"")</f>
        <v/>
      </c>
      <c r="H122" s="31">
        <f>IF(AND(ISNUMBER($F122),ISNUMBER($AL122),ISNUMBER($E122),($AL122*$E122)&lt;&gt;0),$F122/($AL122*$E122)*100,"")</f>
        <v/>
      </c>
      <c r="I122" s="32" t="n"/>
      <c r="J122" s="33" t="n"/>
      <c r="K122" s="31">
        <f>IF(AND(ISNUMBER($F122),ISNUMBER($J122)),$F122*(1-$J122),"")</f>
        <v/>
      </c>
      <c r="L122" s="32" t="n"/>
      <c r="M122" s="32" t="n"/>
      <c r="N122" s="31">
        <f>IF(ISNUMBER($F122),($F122-IF(ISNUMBER($AM122),$AM122,0))*(1-IF(ISNUMBER($J122),$J122,0)),"")</f>
        <v/>
      </c>
      <c r="O122" s="15" t="inlineStr">
        <is>
          <t>Lemon Lime</t>
        </is>
      </c>
      <c r="P122" s="29" t="n">
        <v>200</v>
      </c>
      <c r="Q122" s="29" t="n">
        <v>10</v>
      </c>
      <c r="R122" s="15" t="inlineStr">
        <is>
          <t>Not listed</t>
        </is>
      </c>
      <c r="S122" s="29" t="n">
        <v>0</v>
      </c>
      <c r="T122" s="29" t="n">
        <v>10</v>
      </c>
      <c r="U122" s="15" t="inlineStr">
        <is>
          <t>Sucralose + acesulfame-K</t>
        </is>
      </c>
      <c r="V122" s="15" t="inlineStr">
        <is>
          <t>Zero sugar, electrolytes, B-vitamins</t>
        </is>
      </c>
      <c r="W122" s="32" t="n"/>
      <c r="X122" s="32" t="n"/>
      <c r="Y122" s="32" t="n"/>
      <c r="Z122" s="32" t="n"/>
      <c r="AA122" s="15" t="inlineStr">
        <is>
          <t>High</t>
        </is>
      </c>
      <c r="AB122" s="15" t="inlineStr">
        <is>
          <t>Influencer-driven (Logan Paul/KSI); youth pull</t>
        </is>
      </c>
      <c r="AC122" s="15" t="inlineStr">
        <is>
          <t>Hype-brand energy with zero sugar</t>
        </is>
      </c>
      <c r="AD122" s="15" t="inlineStr">
        <is>
          <t>Social-media brand cachet with a zero-sugar profile.</t>
        </is>
      </c>
      <c r="AE122" s="32" t="n"/>
      <c r="AF122" s="34">
        <f>IF(AND(ISNUMBER($P122),ISNUMBER($AL122),$AL122&lt;&gt;0),ROUND($P122/$AL122*100,1),"")</f>
        <v/>
      </c>
      <c r="AG122" s="35">
        <f>IF(AND(ISNUMBER($S122),ISNUMBER($AL122),$AL122&lt;&gt;0),ROUND($S122/$AL122*100,2),"")</f>
        <v/>
      </c>
      <c r="AH122" s="34">
        <f>IF(AND(ISNUMBER($Q122),ISNUMBER($AL122),$AL122&lt;&gt;0),ROUND($Q122/$AL122*100,1),"")</f>
        <v/>
      </c>
      <c r="AI122" s="29">
        <f>IF(ISNUMBER($S122),IF($S122&lt;=1,"Yes","No"),"n/a")</f>
        <v/>
      </c>
      <c r="AJ122" s="29">
        <f>IF(ISNUMBER($S122),ROUND(MAX(0,MIN(100,100-$S122*2.5-IF(ISNUMBER($T122),$T122,0)*0.12+IF($S122&lt;=1,12,0))),0),"")</f>
        <v/>
      </c>
      <c r="AK122" s="29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29" t="n">
        <v>355</v>
      </c>
      <c r="AM122" s="30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Prime</t>
        </is>
      </c>
      <c r="B123" s="15" t="inlineStr">
        <is>
          <t>Prime Energy | Lemon Lime | 15-pack 355mL</t>
        </is>
      </c>
      <c r="C123" s="15" t="inlineStr">
        <is>
          <t>4) Caffeine &amp; energy beverage</t>
        </is>
      </c>
      <c r="D123" s="15" t="inlineStr">
        <is>
          <t>355 mL can</t>
        </is>
      </c>
      <c r="E123" s="29" t="n">
        <v>15</v>
      </c>
      <c r="F123" s="30" t="n"/>
      <c r="G123" s="31">
        <f>IF(AND(ISNUMBER($F123),ISNUMBER($E123),$E123&lt;&gt;0),$F123/$E123,"")</f>
        <v/>
      </c>
      <c r="H123" s="31">
        <f>IF(AND(ISNUMBER($F123),ISNUMBER($AL123),ISNUMBER($E123),($AL123*$E123)&lt;&gt;0),$F123/($AL123*$E123)*100,"")</f>
        <v/>
      </c>
      <c r="I123" s="32" t="n"/>
      <c r="J123" s="33" t="n"/>
      <c r="K123" s="31">
        <f>IF(AND(ISNUMBER($F123),ISNUMBER($J123)),$F123*(1-$J123),"")</f>
        <v/>
      </c>
      <c r="L123" s="32" t="n"/>
      <c r="M123" s="32" t="n"/>
      <c r="N123" s="31">
        <f>IF(ISNUMBER($F123),($F123-IF(ISNUMBER($AM123),$AM123,0))*(1-IF(ISNUMBER($J123),$J123,0)),"")</f>
        <v/>
      </c>
      <c r="O123" s="15" t="inlineStr">
        <is>
          <t>Lemon Lime</t>
        </is>
      </c>
      <c r="P123" s="29" t="n">
        <v>200</v>
      </c>
      <c r="Q123" s="29" t="n">
        <v>10</v>
      </c>
      <c r="R123" s="15" t="inlineStr">
        <is>
          <t>Not listed</t>
        </is>
      </c>
      <c r="S123" s="29" t="n">
        <v>0</v>
      </c>
      <c r="T123" s="29" t="n">
        <v>10</v>
      </c>
      <c r="U123" s="15" t="inlineStr">
        <is>
          <t>Sucralose + acesulfame-K</t>
        </is>
      </c>
      <c r="V123" s="15" t="inlineStr">
        <is>
          <t>Zero sugar, electrolytes, B-vitamins</t>
        </is>
      </c>
      <c r="W123" s="32" t="n"/>
      <c r="X123" s="32" t="n"/>
      <c r="Y123" s="32" t="n"/>
      <c r="Z123" s="32" t="n"/>
      <c r="AA123" s="15" t="inlineStr">
        <is>
          <t>High</t>
        </is>
      </c>
      <c r="AB123" s="15" t="inlineStr">
        <is>
          <t>Influencer-driven (Logan Paul/KSI); youth pull</t>
        </is>
      </c>
      <c r="AC123" s="15" t="inlineStr">
        <is>
          <t>Hype-brand energy with zero sugar</t>
        </is>
      </c>
      <c r="AD123" s="15" t="inlineStr">
        <is>
          <t>Social-media brand cachet with a zero-sugar profile.</t>
        </is>
      </c>
      <c r="AE123" s="32" t="n"/>
      <c r="AF123" s="34">
        <f>IF(AND(ISNUMBER($P123),ISNUMBER($AL123),$AL123&lt;&gt;0),ROUND($P123/$AL123*100,1),"")</f>
        <v/>
      </c>
      <c r="AG123" s="35">
        <f>IF(AND(ISNUMBER($S123),ISNUMBER($AL123),$AL123&lt;&gt;0),ROUND($S123/$AL123*100,2),"")</f>
        <v/>
      </c>
      <c r="AH123" s="34">
        <f>IF(AND(ISNUMBER($Q123),ISNUMBER($AL123),$AL123&lt;&gt;0),ROUND($Q123/$AL123*100,1),"")</f>
        <v/>
      </c>
      <c r="AI123" s="29">
        <f>IF(ISNUMBER($S123),IF($S123&lt;=1,"Yes","No"),"n/a")</f>
        <v/>
      </c>
      <c r="AJ123" s="29">
        <f>IF(ISNUMBER($S123),ROUND(MAX(0,MIN(100,100-$S123*2.5-IF(ISNUMBER($T123),$T123,0)*0.12+IF($S123&lt;=1,12,0))),0),"")</f>
        <v/>
      </c>
      <c r="AK123" s="29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29" t="n">
        <v>355</v>
      </c>
      <c r="AM123" s="30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Prime</t>
        </is>
      </c>
      <c r="B124" s="15" t="inlineStr">
        <is>
          <t>Prime Energy | Lemon Lime | 18-pack 355mL</t>
        </is>
      </c>
      <c r="C124" s="15" t="inlineStr">
        <is>
          <t>4) Caffeine &amp; energy beverage</t>
        </is>
      </c>
      <c r="D124" s="15" t="inlineStr">
        <is>
          <t>355 mL can</t>
        </is>
      </c>
      <c r="E124" s="29" t="n">
        <v>18</v>
      </c>
      <c r="F124" s="30" t="n"/>
      <c r="G124" s="31">
        <f>IF(AND(ISNUMBER($F124),ISNUMBER($E124),$E124&lt;&gt;0),$F124/$E124,"")</f>
        <v/>
      </c>
      <c r="H124" s="31">
        <f>IF(AND(ISNUMBER($F124),ISNUMBER($AL124),ISNUMBER($E124),($AL124*$E124)&lt;&gt;0),$F124/($AL124*$E124)*100,"")</f>
        <v/>
      </c>
      <c r="I124" s="32" t="n"/>
      <c r="J124" s="33" t="n"/>
      <c r="K124" s="31">
        <f>IF(AND(ISNUMBER($F124),ISNUMBER($J124)),$F124*(1-$J124),"")</f>
        <v/>
      </c>
      <c r="L124" s="32" t="n"/>
      <c r="M124" s="32" t="n"/>
      <c r="N124" s="31">
        <f>IF(ISNUMBER($F124),($F124-IF(ISNUMBER($AM124),$AM124,0))*(1-IF(ISNUMBER($J124),$J124,0)),"")</f>
        <v/>
      </c>
      <c r="O124" s="15" t="inlineStr">
        <is>
          <t>Lemon Lime</t>
        </is>
      </c>
      <c r="P124" s="29" t="n">
        <v>200</v>
      </c>
      <c r="Q124" s="29" t="n">
        <v>10</v>
      </c>
      <c r="R124" s="15" t="inlineStr">
        <is>
          <t>Not listed</t>
        </is>
      </c>
      <c r="S124" s="29" t="n">
        <v>0</v>
      </c>
      <c r="T124" s="29" t="n">
        <v>10</v>
      </c>
      <c r="U124" s="15" t="inlineStr">
        <is>
          <t>Sucralose + acesulfame-K</t>
        </is>
      </c>
      <c r="V124" s="15" t="inlineStr">
        <is>
          <t>Zero sugar, electrolytes, B-vitamins</t>
        </is>
      </c>
      <c r="W124" s="32" t="n"/>
      <c r="X124" s="32" t="n"/>
      <c r="Y124" s="32" t="n"/>
      <c r="Z124" s="32" t="n"/>
      <c r="AA124" s="15" t="inlineStr">
        <is>
          <t>High</t>
        </is>
      </c>
      <c r="AB124" s="15" t="inlineStr">
        <is>
          <t>Influencer-driven (Logan Paul/KSI); youth pull</t>
        </is>
      </c>
      <c r="AC124" s="15" t="inlineStr">
        <is>
          <t>Hype-brand energy with zero sugar</t>
        </is>
      </c>
      <c r="AD124" s="15" t="inlineStr">
        <is>
          <t>Social-media brand cachet with a zero-sugar profile.</t>
        </is>
      </c>
      <c r="AE124" s="32" t="n"/>
      <c r="AF124" s="34">
        <f>IF(AND(ISNUMBER($P124),ISNUMBER($AL124),$AL124&lt;&gt;0),ROUND($P124/$AL124*100,1),"")</f>
        <v/>
      </c>
      <c r="AG124" s="35">
        <f>IF(AND(ISNUMBER($S124),ISNUMBER($AL124),$AL124&lt;&gt;0),ROUND($S124/$AL124*100,2),"")</f>
        <v/>
      </c>
      <c r="AH124" s="34">
        <f>IF(AND(ISNUMBER($Q124),ISNUMBER($AL124),$AL124&lt;&gt;0),ROUND($Q124/$AL124*100,1),"")</f>
        <v/>
      </c>
      <c r="AI124" s="29">
        <f>IF(ISNUMBER($S124),IF($S124&lt;=1,"Yes","No"),"n/a")</f>
        <v/>
      </c>
      <c r="AJ124" s="29">
        <f>IF(ISNUMBER($S124),ROUND(MAX(0,MIN(100,100-$S124*2.5-IF(ISNUMBER($T124),$T124,0)*0.12+IF($S124&lt;=1,12,0))),0),"")</f>
        <v/>
      </c>
      <c r="AK124" s="29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29" t="n">
        <v>355</v>
      </c>
      <c r="AM124" s="30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Prime</t>
        </is>
      </c>
      <c r="B125" s="15" t="inlineStr">
        <is>
          <t>Prime Energy | Lemon Lime | 24-pack 355mL</t>
        </is>
      </c>
      <c r="C125" s="15" t="inlineStr">
        <is>
          <t>4) Caffeine &amp; energy beverage</t>
        </is>
      </c>
      <c r="D125" s="15" t="inlineStr">
        <is>
          <t>355 mL can</t>
        </is>
      </c>
      <c r="E125" s="29" t="n">
        <v>24</v>
      </c>
      <c r="F125" s="30" t="n"/>
      <c r="G125" s="31">
        <f>IF(AND(ISNUMBER($F125),ISNUMBER($E125),$E125&lt;&gt;0),$F125/$E125,"")</f>
        <v/>
      </c>
      <c r="H125" s="31">
        <f>IF(AND(ISNUMBER($F125),ISNUMBER($AL125),ISNUMBER($E125),($AL125*$E125)&lt;&gt;0),$F125/($AL125*$E125)*100,"")</f>
        <v/>
      </c>
      <c r="I125" s="32" t="n"/>
      <c r="J125" s="33" t="n"/>
      <c r="K125" s="31">
        <f>IF(AND(ISNUMBER($F125),ISNUMBER($J125)),$F125*(1-$J125),"")</f>
        <v/>
      </c>
      <c r="L125" s="32" t="n"/>
      <c r="M125" s="32" t="n"/>
      <c r="N125" s="31">
        <f>IF(ISNUMBER($F125),($F125-IF(ISNUMBER($AM125),$AM125,0))*(1-IF(ISNUMBER($J125),$J125,0)),"")</f>
        <v/>
      </c>
      <c r="O125" s="15" t="inlineStr">
        <is>
          <t>Lemon Lime</t>
        </is>
      </c>
      <c r="P125" s="29" t="n">
        <v>200</v>
      </c>
      <c r="Q125" s="29" t="n">
        <v>10</v>
      </c>
      <c r="R125" s="15" t="inlineStr">
        <is>
          <t>Not listed</t>
        </is>
      </c>
      <c r="S125" s="29" t="n">
        <v>0</v>
      </c>
      <c r="T125" s="29" t="n">
        <v>10</v>
      </c>
      <c r="U125" s="15" t="inlineStr">
        <is>
          <t>Sucralose + acesulfame-K</t>
        </is>
      </c>
      <c r="V125" s="15" t="inlineStr">
        <is>
          <t>Zero sugar, electrolytes, B-vitamins</t>
        </is>
      </c>
      <c r="W125" s="32" t="n"/>
      <c r="X125" s="32" t="n"/>
      <c r="Y125" s="32" t="n"/>
      <c r="Z125" s="32" t="n"/>
      <c r="AA125" s="15" t="inlineStr">
        <is>
          <t>High</t>
        </is>
      </c>
      <c r="AB125" s="15" t="inlineStr">
        <is>
          <t>Influencer-driven (Logan Paul/KSI); youth pull</t>
        </is>
      </c>
      <c r="AC125" s="15" t="inlineStr">
        <is>
          <t>Hype-brand energy with zero sugar</t>
        </is>
      </c>
      <c r="AD125" s="15" t="inlineStr">
        <is>
          <t>Social-media brand cachet with a zero-sugar profile.</t>
        </is>
      </c>
      <c r="AE125" s="32" t="n"/>
      <c r="AF125" s="34">
        <f>IF(AND(ISNUMBER($P125),ISNUMBER($AL125),$AL125&lt;&gt;0),ROUND($P125/$AL125*100,1),"")</f>
        <v/>
      </c>
      <c r="AG125" s="35">
        <f>IF(AND(ISNUMBER($S125),ISNUMBER($AL125),$AL125&lt;&gt;0),ROUND($S125/$AL125*100,2),"")</f>
        <v/>
      </c>
      <c r="AH125" s="34">
        <f>IF(AND(ISNUMBER($Q125),ISNUMBER($AL125),$AL125&lt;&gt;0),ROUND($Q125/$AL125*100,1),"")</f>
        <v/>
      </c>
      <c r="AI125" s="29">
        <f>IF(ISNUMBER($S125),IF($S125&lt;=1,"Yes","No"),"n/a")</f>
        <v/>
      </c>
      <c r="AJ125" s="29">
        <f>IF(ISNUMBER($S125),ROUND(MAX(0,MIN(100,100-$S125*2.5-IF(ISNUMBER($T125),$T125,0)*0.12+IF($S125&lt;=1,12,0))),0),"")</f>
        <v/>
      </c>
      <c r="AK125" s="29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29" t="n">
        <v>355</v>
      </c>
      <c r="AM125" s="30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Prime</t>
        </is>
      </c>
      <c r="B126" s="15" t="inlineStr">
        <is>
          <t>Prime Energy | Ice Pop | single 355mL</t>
        </is>
      </c>
      <c r="C126" s="15" t="inlineStr">
        <is>
          <t>4) Caffeine &amp; energy beverage</t>
        </is>
      </c>
      <c r="D126" s="15" t="inlineStr">
        <is>
          <t>355 mL can</t>
        </is>
      </c>
      <c r="E126" s="29" t="n">
        <v>1</v>
      </c>
      <c r="F126" s="30" t="n"/>
      <c r="G126" s="31">
        <f>IF(AND(ISNUMBER($F126),ISNUMBER($E126),$E126&lt;&gt;0),$F126/$E126,"")</f>
        <v/>
      </c>
      <c r="H126" s="31">
        <f>IF(AND(ISNUMBER($F126),ISNUMBER($AL126),ISNUMBER($E126),($AL126*$E126)&lt;&gt;0),$F126/($AL126*$E126)*100,"")</f>
        <v/>
      </c>
      <c r="I126" s="32" t="n"/>
      <c r="J126" s="33" t="n"/>
      <c r="K126" s="31">
        <f>IF(AND(ISNUMBER($F126),ISNUMBER($J126)),$F126*(1-$J126),"")</f>
        <v/>
      </c>
      <c r="L126" s="32" t="n"/>
      <c r="M126" s="32" t="n"/>
      <c r="N126" s="31">
        <f>IF(ISNUMBER($F126),($F126-IF(ISNUMBER($AM126),$AM126,0))*(1-IF(ISNUMBER($J126),$J126,0)),"")</f>
        <v/>
      </c>
      <c r="O126" s="15" t="inlineStr">
        <is>
          <t>Ice Pop</t>
        </is>
      </c>
      <c r="P126" s="29" t="n">
        <v>200</v>
      </c>
      <c r="Q126" s="29" t="n">
        <v>10</v>
      </c>
      <c r="R126" s="15" t="inlineStr">
        <is>
          <t>Not listed</t>
        </is>
      </c>
      <c r="S126" s="29" t="n">
        <v>0</v>
      </c>
      <c r="T126" s="29" t="n">
        <v>10</v>
      </c>
      <c r="U126" s="15" t="inlineStr">
        <is>
          <t>Sucralose + acesulfame-K</t>
        </is>
      </c>
      <c r="V126" s="15" t="inlineStr">
        <is>
          <t>Zero sugar, electrolytes, B-vitamins</t>
        </is>
      </c>
      <c r="W126" s="32" t="n"/>
      <c r="X126" s="32" t="n"/>
      <c r="Y126" s="32" t="n"/>
      <c r="Z126" s="32" t="n"/>
      <c r="AA126" s="15" t="inlineStr">
        <is>
          <t>High</t>
        </is>
      </c>
      <c r="AB126" s="15" t="inlineStr">
        <is>
          <t>Influencer-driven (Logan Paul/KSI); youth pull</t>
        </is>
      </c>
      <c r="AC126" s="15" t="inlineStr">
        <is>
          <t>Hype-brand energy with zero sugar</t>
        </is>
      </c>
      <c r="AD126" s="15" t="inlineStr">
        <is>
          <t>Social-media brand cachet with a zero-sugar profile.</t>
        </is>
      </c>
      <c r="AE126" s="32" t="n"/>
      <c r="AF126" s="34">
        <f>IF(AND(ISNUMBER($P126),ISNUMBER($AL126),$AL126&lt;&gt;0),ROUND($P126/$AL126*100,1),"")</f>
        <v/>
      </c>
      <c r="AG126" s="35">
        <f>IF(AND(ISNUMBER($S126),ISNUMBER($AL126),$AL126&lt;&gt;0),ROUND($S126/$AL126*100,2),"")</f>
        <v/>
      </c>
      <c r="AH126" s="34">
        <f>IF(AND(ISNUMBER($Q126),ISNUMBER($AL126),$AL126&lt;&gt;0),ROUND($Q126/$AL126*100,1),"")</f>
        <v/>
      </c>
      <c r="AI126" s="29">
        <f>IF(ISNUMBER($S126),IF($S126&lt;=1,"Yes","No"),"n/a")</f>
        <v/>
      </c>
      <c r="AJ126" s="29">
        <f>IF(ISNUMBER($S126),ROUND(MAX(0,MIN(100,100-$S126*2.5-IF(ISNUMBER($T126),$T126,0)*0.12+IF($S126&lt;=1,12,0))),0),"")</f>
        <v/>
      </c>
      <c r="AK126" s="29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29" t="n">
        <v>355</v>
      </c>
      <c r="AM126" s="30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Prime</t>
        </is>
      </c>
      <c r="B127" s="15" t="inlineStr">
        <is>
          <t>Prime Energy | Ice Pop | 8-pack 355mL</t>
        </is>
      </c>
      <c r="C127" s="15" t="inlineStr">
        <is>
          <t>4) Caffeine &amp; energy beverage</t>
        </is>
      </c>
      <c r="D127" s="15" t="inlineStr">
        <is>
          <t>355 mL can</t>
        </is>
      </c>
      <c r="E127" s="29" t="n">
        <v>8</v>
      </c>
      <c r="F127" s="30" t="n"/>
      <c r="G127" s="31">
        <f>IF(AND(ISNUMBER($F127),ISNUMBER($E127),$E127&lt;&gt;0),$F127/$E127,"")</f>
        <v/>
      </c>
      <c r="H127" s="31">
        <f>IF(AND(ISNUMBER($F127),ISNUMBER($AL127),ISNUMBER($E127),($AL127*$E127)&lt;&gt;0),$F127/($AL127*$E127)*100,"")</f>
        <v/>
      </c>
      <c r="I127" s="32" t="n"/>
      <c r="J127" s="33" t="n"/>
      <c r="K127" s="31">
        <f>IF(AND(ISNUMBER($F127),ISNUMBER($J127)),$F127*(1-$J127),"")</f>
        <v/>
      </c>
      <c r="L127" s="32" t="n"/>
      <c r="M127" s="32" t="n"/>
      <c r="N127" s="31">
        <f>IF(ISNUMBER($F127),($F127-IF(ISNUMBER($AM127),$AM127,0))*(1-IF(ISNUMBER($J127),$J127,0)),"")</f>
        <v/>
      </c>
      <c r="O127" s="15" t="inlineStr">
        <is>
          <t>Ice Pop</t>
        </is>
      </c>
      <c r="P127" s="29" t="n">
        <v>200</v>
      </c>
      <c r="Q127" s="29" t="n">
        <v>10</v>
      </c>
      <c r="R127" s="15" t="inlineStr">
        <is>
          <t>Not listed</t>
        </is>
      </c>
      <c r="S127" s="29" t="n">
        <v>0</v>
      </c>
      <c r="T127" s="29" t="n">
        <v>10</v>
      </c>
      <c r="U127" s="15" t="inlineStr">
        <is>
          <t>Sucralose + acesulfame-K</t>
        </is>
      </c>
      <c r="V127" s="15" t="inlineStr">
        <is>
          <t>Zero sugar, electrolytes, B-vitamins</t>
        </is>
      </c>
      <c r="W127" s="32" t="n"/>
      <c r="X127" s="32" t="n"/>
      <c r="Y127" s="32" t="n"/>
      <c r="Z127" s="32" t="n"/>
      <c r="AA127" s="15" t="inlineStr">
        <is>
          <t>High</t>
        </is>
      </c>
      <c r="AB127" s="15" t="inlineStr">
        <is>
          <t>Influencer-driven (Logan Paul/KSI); youth pull</t>
        </is>
      </c>
      <c r="AC127" s="15" t="inlineStr">
        <is>
          <t>Hype-brand energy with zero sugar</t>
        </is>
      </c>
      <c r="AD127" s="15" t="inlineStr">
        <is>
          <t>Social-media brand cachet with a zero-sugar profile.</t>
        </is>
      </c>
      <c r="AE127" s="32" t="n"/>
      <c r="AF127" s="34">
        <f>IF(AND(ISNUMBER($P127),ISNUMBER($AL127),$AL127&lt;&gt;0),ROUND($P127/$AL127*100,1),"")</f>
        <v/>
      </c>
      <c r="AG127" s="35">
        <f>IF(AND(ISNUMBER($S127),ISNUMBER($AL127),$AL127&lt;&gt;0),ROUND($S127/$AL127*100,2),"")</f>
        <v/>
      </c>
      <c r="AH127" s="34">
        <f>IF(AND(ISNUMBER($Q127),ISNUMBER($AL127),$AL127&lt;&gt;0),ROUND($Q127/$AL127*100,1),"")</f>
        <v/>
      </c>
      <c r="AI127" s="29">
        <f>IF(ISNUMBER($S127),IF($S127&lt;=1,"Yes","No"),"n/a")</f>
        <v/>
      </c>
      <c r="AJ127" s="29">
        <f>IF(ISNUMBER($S127),ROUND(MAX(0,MIN(100,100-$S127*2.5-IF(ISNUMBER($T127),$T127,0)*0.12+IF($S127&lt;=1,12,0))),0),"")</f>
        <v/>
      </c>
      <c r="AK127" s="29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29" t="n">
        <v>355</v>
      </c>
      <c r="AM127" s="30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Prime</t>
        </is>
      </c>
      <c r="B128" s="15" t="inlineStr">
        <is>
          <t>Prime Energy | Ice Pop | 12-pack 355mL</t>
        </is>
      </c>
      <c r="C128" s="15" t="inlineStr">
        <is>
          <t>4) Caffeine &amp; energy beverage</t>
        </is>
      </c>
      <c r="D128" s="15" t="inlineStr">
        <is>
          <t>355 mL can</t>
        </is>
      </c>
      <c r="E128" s="29" t="n">
        <v>12</v>
      </c>
      <c r="F128" s="30" t="n"/>
      <c r="G128" s="31">
        <f>IF(AND(ISNUMBER($F128),ISNUMBER($E128),$E128&lt;&gt;0),$F128/$E128,"")</f>
        <v/>
      </c>
      <c r="H128" s="31">
        <f>IF(AND(ISNUMBER($F128),ISNUMBER($AL128),ISNUMBER($E128),($AL128*$E128)&lt;&gt;0),$F128/($AL128*$E128)*100,"")</f>
        <v/>
      </c>
      <c r="I128" s="32" t="n"/>
      <c r="J128" s="33" t="n"/>
      <c r="K128" s="31">
        <f>IF(AND(ISNUMBER($F128),ISNUMBER($J128)),$F128*(1-$J128),"")</f>
        <v/>
      </c>
      <c r="L128" s="32" t="n"/>
      <c r="M128" s="32" t="n"/>
      <c r="N128" s="31">
        <f>IF(ISNUMBER($F128),($F128-IF(ISNUMBER($AM128),$AM128,0))*(1-IF(ISNUMBER($J128),$J128,0)),"")</f>
        <v/>
      </c>
      <c r="O128" s="15" t="inlineStr">
        <is>
          <t>Ice Pop</t>
        </is>
      </c>
      <c r="P128" s="29" t="n">
        <v>200</v>
      </c>
      <c r="Q128" s="29" t="n">
        <v>10</v>
      </c>
      <c r="R128" s="15" t="inlineStr">
        <is>
          <t>Not listed</t>
        </is>
      </c>
      <c r="S128" s="29" t="n">
        <v>0</v>
      </c>
      <c r="T128" s="29" t="n">
        <v>10</v>
      </c>
      <c r="U128" s="15" t="inlineStr">
        <is>
          <t>Sucralose + acesulfame-K</t>
        </is>
      </c>
      <c r="V128" s="15" t="inlineStr">
        <is>
          <t>Zero sugar, electrolytes, B-vitamins</t>
        </is>
      </c>
      <c r="W128" s="32" t="n"/>
      <c r="X128" s="32" t="n"/>
      <c r="Y128" s="32" t="n"/>
      <c r="Z128" s="32" t="n"/>
      <c r="AA128" s="15" t="inlineStr">
        <is>
          <t>High</t>
        </is>
      </c>
      <c r="AB128" s="15" t="inlineStr">
        <is>
          <t>Influencer-driven (Logan Paul/KSI); youth pull</t>
        </is>
      </c>
      <c r="AC128" s="15" t="inlineStr">
        <is>
          <t>Hype-brand energy with zero sugar</t>
        </is>
      </c>
      <c r="AD128" s="15" t="inlineStr">
        <is>
          <t>Social-media brand cachet with a zero-sugar profile.</t>
        </is>
      </c>
      <c r="AE128" s="32" t="n"/>
      <c r="AF128" s="34">
        <f>IF(AND(ISNUMBER($P128),ISNUMBER($AL128),$AL128&lt;&gt;0),ROUND($P128/$AL128*100,1),"")</f>
        <v/>
      </c>
      <c r="AG128" s="35">
        <f>IF(AND(ISNUMBER($S128),ISNUMBER($AL128),$AL128&lt;&gt;0),ROUND($S128/$AL128*100,2),"")</f>
        <v/>
      </c>
      <c r="AH128" s="34">
        <f>IF(AND(ISNUMBER($Q128),ISNUMBER($AL128),$AL128&lt;&gt;0),ROUND($Q128/$AL128*100,1),"")</f>
        <v/>
      </c>
      <c r="AI128" s="29">
        <f>IF(ISNUMBER($S128),IF($S128&lt;=1,"Yes","No"),"n/a")</f>
        <v/>
      </c>
      <c r="AJ128" s="29">
        <f>IF(ISNUMBER($S128),ROUND(MAX(0,MIN(100,100-$S128*2.5-IF(ISNUMBER($T128),$T128,0)*0.12+IF($S128&lt;=1,12,0))),0),"")</f>
        <v/>
      </c>
      <c r="AK128" s="29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29" t="n">
        <v>355</v>
      </c>
      <c r="AM128" s="30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Prime</t>
        </is>
      </c>
      <c r="B129" s="15" t="inlineStr">
        <is>
          <t>Prime Energy | Ice Pop | 15-pack 355mL</t>
        </is>
      </c>
      <c r="C129" s="15" t="inlineStr">
        <is>
          <t>4) Caffeine &amp; energy beverage</t>
        </is>
      </c>
      <c r="D129" s="15" t="inlineStr">
        <is>
          <t>355 mL can</t>
        </is>
      </c>
      <c r="E129" s="29" t="n">
        <v>15</v>
      </c>
      <c r="F129" s="30" t="n"/>
      <c r="G129" s="31">
        <f>IF(AND(ISNUMBER($F129),ISNUMBER($E129),$E129&lt;&gt;0),$F129/$E129,"")</f>
        <v/>
      </c>
      <c r="H129" s="31">
        <f>IF(AND(ISNUMBER($F129),ISNUMBER($AL129),ISNUMBER($E129),($AL129*$E129)&lt;&gt;0),$F129/($AL129*$E129)*100,"")</f>
        <v/>
      </c>
      <c r="I129" s="32" t="n"/>
      <c r="J129" s="33" t="n"/>
      <c r="K129" s="31">
        <f>IF(AND(ISNUMBER($F129),ISNUMBER($J129)),$F129*(1-$J129),"")</f>
        <v/>
      </c>
      <c r="L129" s="32" t="n"/>
      <c r="M129" s="32" t="n"/>
      <c r="N129" s="31">
        <f>IF(ISNUMBER($F129),($F129-IF(ISNUMBER($AM129),$AM129,0))*(1-IF(ISNUMBER($J129),$J129,0)),"")</f>
        <v/>
      </c>
      <c r="O129" s="15" t="inlineStr">
        <is>
          <t>Ice Pop</t>
        </is>
      </c>
      <c r="P129" s="29" t="n">
        <v>200</v>
      </c>
      <c r="Q129" s="29" t="n">
        <v>10</v>
      </c>
      <c r="R129" s="15" t="inlineStr">
        <is>
          <t>Not listed</t>
        </is>
      </c>
      <c r="S129" s="29" t="n">
        <v>0</v>
      </c>
      <c r="T129" s="29" t="n">
        <v>10</v>
      </c>
      <c r="U129" s="15" t="inlineStr">
        <is>
          <t>Sucralose + acesulfame-K</t>
        </is>
      </c>
      <c r="V129" s="15" t="inlineStr">
        <is>
          <t>Zero sugar, electrolytes, B-vitamins</t>
        </is>
      </c>
      <c r="W129" s="32" t="n"/>
      <c r="X129" s="32" t="n"/>
      <c r="Y129" s="32" t="n"/>
      <c r="Z129" s="32" t="n"/>
      <c r="AA129" s="15" t="inlineStr">
        <is>
          <t>High</t>
        </is>
      </c>
      <c r="AB129" s="15" t="inlineStr">
        <is>
          <t>Influencer-driven (Logan Paul/KSI); youth pull</t>
        </is>
      </c>
      <c r="AC129" s="15" t="inlineStr">
        <is>
          <t>Hype-brand energy with zero sugar</t>
        </is>
      </c>
      <c r="AD129" s="15" t="inlineStr">
        <is>
          <t>Social-media brand cachet with a zero-sugar profile.</t>
        </is>
      </c>
      <c r="AE129" s="32" t="n"/>
      <c r="AF129" s="34">
        <f>IF(AND(ISNUMBER($P129),ISNUMBER($AL129),$AL129&lt;&gt;0),ROUND($P129/$AL129*100,1),"")</f>
        <v/>
      </c>
      <c r="AG129" s="35">
        <f>IF(AND(ISNUMBER($S129),ISNUMBER($AL129),$AL129&lt;&gt;0),ROUND($S129/$AL129*100,2),"")</f>
        <v/>
      </c>
      <c r="AH129" s="34">
        <f>IF(AND(ISNUMBER($Q129),ISNUMBER($AL129),$AL129&lt;&gt;0),ROUND($Q129/$AL129*100,1),"")</f>
        <v/>
      </c>
      <c r="AI129" s="29">
        <f>IF(ISNUMBER($S129),IF($S129&lt;=1,"Yes","No"),"n/a")</f>
        <v/>
      </c>
      <c r="AJ129" s="29">
        <f>IF(ISNUMBER($S129),ROUND(MAX(0,MIN(100,100-$S129*2.5-IF(ISNUMBER($T129),$T129,0)*0.12+IF($S129&lt;=1,12,0))),0),"")</f>
        <v/>
      </c>
      <c r="AK129" s="29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29" t="n">
        <v>355</v>
      </c>
      <c r="AM129" s="30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Prime</t>
        </is>
      </c>
      <c r="B130" s="15" t="inlineStr">
        <is>
          <t>Prime Energy | Ice Pop | 18-pack 355mL</t>
        </is>
      </c>
      <c r="C130" s="15" t="inlineStr">
        <is>
          <t>4) Caffeine &amp; energy beverage</t>
        </is>
      </c>
      <c r="D130" s="15" t="inlineStr">
        <is>
          <t>355 mL can</t>
        </is>
      </c>
      <c r="E130" s="29" t="n">
        <v>18</v>
      </c>
      <c r="F130" s="30" t="n"/>
      <c r="G130" s="31">
        <f>IF(AND(ISNUMBER($F130),ISNUMBER($E130),$E130&lt;&gt;0),$F130/$E130,"")</f>
        <v/>
      </c>
      <c r="H130" s="31">
        <f>IF(AND(ISNUMBER($F130),ISNUMBER($AL130),ISNUMBER($E130),($AL130*$E130)&lt;&gt;0),$F130/($AL130*$E130)*100,"")</f>
        <v/>
      </c>
      <c r="I130" s="32" t="n"/>
      <c r="J130" s="33" t="n"/>
      <c r="K130" s="31">
        <f>IF(AND(ISNUMBER($F130),ISNUMBER($J130)),$F130*(1-$J130),"")</f>
        <v/>
      </c>
      <c r="L130" s="32" t="n"/>
      <c r="M130" s="32" t="n"/>
      <c r="N130" s="31">
        <f>IF(ISNUMBER($F130),($F130-IF(ISNUMBER($AM130),$AM130,0))*(1-IF(ISNUMBER($J130),$J130,0)),"")</f>
        <v/>
      </c>
      <c r="O130" s="15" t="inlineStr">
        <is>
          <t>Ice Pop</t>
        </is>
      </c>
      <c r="P130" s="29" t="n">
        <v>200</v>
      </c>
      <c r="Q130" s="29" t="n">
        <v>10</v>
      </c>
      <c r="R130" s="15" t="inlineStr">
        <is>
          <t>Not listed</t>
        </is>
      </c>
      <c r="S130" s="29" t="n">
        <v>0</v>
      </c>
      <c r="T130" s="29" t="n">
        <v>10</v>
      </c>
      <c r="U130" s="15" t="inlineStr">
        <is>
          <t>Sucralose + acesulfame-K</t>
        </is>
      </c>
      <c r="V130" s="15" t="inlineStr">
        <is>
          <t>Zero sugar, electrolytes, B-vitamins</t>
        </is>
      </c>
      <c r="W130" s="32" t="n"/>
      <c r="X130" s="32" t="n"/>
      <c r="Y130" s="32" t="n"/>
      <c r="Z130" s="32" t="n"/>
      <c r="AA130" s="15" t="inlineStr">
        <is>
          <t>High</t>
        </is>
      </c>
      <c r="AB130" s="15" t="inlineStr">
        <is>
          <t>Influencer-driven (Logan Paul/KSI); youth pull</t>
        </is>
      </c>
      <c r="AC130" s="15" t="inlineStr">
        <is>
          <t>Hype-brand energy with zero sugar</t>
        </is>
      </c>
      <c r="AD130" s="15" t="inlineStr">
        <is>
          <t>Social-media brand cachet with a zero-sugar profile.</t>
        </is>
      </c>
      <c r="AE130" s="32" t="n"/>
      <c r="AF130" s="34">
        <f>IF(AND(ISNUMBER($P130),ISNUMBER($AL130),$AL130&lt;&gt;0),ROUND($P130/$AL130*100,1),"")</f>
        <v/>
      </c>
      <c r="AG130" s="35">
        <f>IF(AND(ISNUMBER($S130),ISNUMBER($AL130),$AL130&lt;&gt;0),ROUND($S130/$AL130*100,2),"")</f>
        <v/>
      </c>
      <c r="AH130" s="34">
        <f>IF(AND(ISNUMBER($Q130),ISNUMBER($AL130),$AL130&lt;&gt;0),ROUND($Q130/$AL130*100,1),"")</f>
        <v/>
      </c>
      <c r="AI130" s="29">
        <f>IF(ISNUMBER($S130),IF($S130&lt;=1,"Yes","No"),"n/a")</f>
        <v/>
      </c>
      <c r="AJ130" s="29">
        <f>IF(ISNUMBER($S130),ROUND(MAX(0,MIN(100,100-$S130*2.5-IF(ISNUMBER($T130),$T130,0)*0.12+IF($S130&lt;=1,12,0))),0),"")</f>
        <v/>
      </c>
      <c r="AK130" s="29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29" t="n">
        <v>355</v>
      </c>
      <c r="AM130" s="30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Prime</t>
        </is>
      </c>
      <c r="B131" s="15" t="inlineStr">
        <is>
          <t>Prime Energy | Ice Pop | 24-pack 355mL</t>
        </is>
      </c>
      <c r="C131" s="15" t="inlineStr">
        <is>
          <t>4) Caffeine &amp; energy beverage</t>
        </is>
      </c>
      <c r="D131" s="15" t="inlineStr">
        <is>
          <t>355 mL can</t>
        </is>
      </c>
      <c r="E131" s="29" t="n">
        <v>24</v>
      </c>
      <c r="F131" s="30" t="n"/>
      <c r="G131" s="31">
        <f>IF(AND(ISNUMBER($F131),ISNUMBER($E131),$E131&lt;&gt;0),$F131/$E131,"")</f>
        <v/>
      </c>
      <c r="H131" s="31">
        <f>IF(AND(ISNUMBER($F131),ISNUMBER($AL131),ISNUMBER($E131),($AL131*$E131)&lt;&gt;0),$F131/($AL131*$E131)*100,"")</f>
        <v/>
      </c>
      <c r="I131" s="32" t="n"/>
      <c r="J131" s="33" t="n"/>
      <c r="K131" s="31">
        <f>IF(AND(ISNUMBER($F131),ISNUMBER($J131)),$F131*(1-$J131),"")</f>
        <v/>
      </c>
      <c r="L131" s="32" t="n"/>
      <c r="M131" s="32" t="n"/>
      <c r="N131" s="31">
        <f>IF(ISNUMBER($F131),($F131-IF(ISNUMBER($AM131),$AM131,0))*(1-IF(ISNUMBER($J131),$J131,0)),"")</f>
        <v/>
      </c>
      <c r="O131" s="15" t="inlineStr">
        <is>
          <t>Ice Pop</t>
        </is>
      </c>
      <c r="P131" s="29" t="n">
        <v>200</v>
      </c>
      <c r="Q131" s="29" t="n">
        <v>10</v>
      </c>
      <c r="R131" s="15" t="inlineStr">
        <is>
          <t>Not listed</t>
        </is>
      </c>
      <c r="S131" s="29" t="n">
        <v>0</v>
      </c>
      <c r="T131" s="29" t="n">
        <v>10</v>
      </c>
      <c r="U131" s="15" t="inlineStr">
        <is>
          <t>Sucralose + acesulfame-K</t>
        </is>
      </c>
      <c r="V131" s="15" t="inlineStr">
        <is>
          <t>Zero sugar, electrolytes, B-vitamins</t>
        </is>
      </c>
      <c r="W131" s="32" t="n"/>
      <c r="X131" s="32" t="n"/>
      <c r="Y131" s="32" t="n"/>
      <c r="Z131" s="32" t="n"/>
      <c r="AA131" s="15" t="inlineStr">
        <is>
          <t>High</t>
        </is>
      </c>
      <c r="AB131" s="15" t="inlineStr">
        <is>
          <t>Influencer-driven (Logan Paul/KSI); youth pull</t>
        </is>
      </c>
      <c r="AC131" s="15" t="inlineStr">
        <is>
          <t>Hype-brand energy with zero sugar</t>
        </is>
      </c>
      <c r="AD131" s="15" t="inlineStr">
        <is>
          <t>Social-media brand cachet with a zero-sugar profile.</t>
        </is>
      </c>
      <c r="AE131" s="32" t="n"/>
      <c r="AF131" s="34">
        <f>IF(AND(ISNUMBER($P131),ISNUMBER($AL131),$AL131&lt;&gt;0),ROUND($P131/$AL131*100,1),"")</f>
        <v/>
      </c>
      <c r="AG131" s="35">
        <f>IF(AND(ISNUMBER($S131),ISNUMBER($AL131),$AL131&lt;&gt;0),ROUND($S131/$AL131*100,2),"")</f>
        <v/>
      </c>
      <c r="AH131" s="34">
        <f>IF(AND(ISNUMBER($Q131),ISNUMBER($AL131),$AL131&lt;&gt;0),ROUND($Q131/$AL131*100,1),"")</f>
        <v/>
      </c>
      <c r="AI131" s="29">
        <f>IF(ISNUMBER($S131),IF($S131&lt;=1,"Yes","No"),"n/a")</f>
        <v/>
      </c>
      <c r="AJ131" s="29">
        <f>IF(ISNUMBER($S131),ROUND(MAX(0,MIN(100,100-$S131*2.5-IF(ISNUMBER($T131),$T131,0)*0.12+IF($S131&lt;=1,12,0))),0),"")</f>
        <v/>
      </c>
      <c r="AK131" s="29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29" t="n">
        <v>355</v>
      </c>
      <c r="AM131" s="30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Prime</t>
        </is>
      </c>
      <c r="B132" s="15" t="inlineStr">
        <is>
          <t>Prime Energy | Strawberry Watermelon | single 355mL</t>
        </is>
      </c>
      <c r="C132" s="15" t="inlineStr">
        <is>
          <t>4) Caffeine &amp; energy beverage</t>
        </is>
      </c>
      <c r="D132" s="15" t="inlineStr">
        <is>
          <t>355 mL can</t>
        </is>
      </c>
      <c r="E132" s="29" t="n">
        <v>1</v>
      </c>
      <c r="F132" s="30" t="n"/>
      <c r="G132" s="31">
        <f>IF(AND(ISNUMBER($F132),ISNUMBER($E132),$E132&lt;&gt;0),$F132/$E132,"")</f>
        <v/>
      </c>
      <c r="H132" s="31">
        <f>IF(AND(ISNUMBER($F132),ISNUMBER($AL132),ISNUMBER($E132),($AL132*$E132)&lt;&gt;0),$F132/($AL132*$E132)*100,"")</f>
        <v/>
      </c>
      <c r="I132" s="32" t="n"/>
      <c r="J132" s="33" t="n"/>
      <c r="K132" s="31">
        <f>IF(AND(ISNUMBER($F132),ISNUMBER($J132)),$F132*(1-$J132),"")</f>
        <v/>
      </c>
      <c r="L132" s="32" t="n"/>
      <c r="M132" s="32" t="n"/>
      <c r="N132" s="31">
        <f>IF(ISNUMBER($F132),($F132-IF(ISNUMBER($AM132),$AM132,0))*(1-IF(ISNUMBER($J132),$J132,0)),"")</f>
        <v/>
      </c>
      <c r="O132" s="15" t="inlineStr">
        <is>
          <t>Strawberry Watermelon</t>
        </is>
      </c>
      <c r="P132" s="29" t="n">
        <v>200</v>
      </c>
      <c r="Q132" s="29" t="n">
        <v>10</v>
      </c>
      <c r="R132" s="15" t="inlineStr">
        <is>
          <t>Not listed</t>
        </is>
      </c>
      <c r="S132" s="29" t="n">
        <v>0</v>
      </c>
      <c r="T132" s="29" t="n">
        <v>10</v>
      </c>
      <c r="U132" s="15" t="inlineStr">
        <is>
          <t>Sucralose + acesulfame-K</t>
        </is>
      </c>
      <c r="V132" s="15" t="inlineStr">
        <is>
          <t>Zero sugar, electrolytes, B-vitamins</t>
        </is>
      </c>
      <c r="W132" s="32" t="n"/>
      <c r="X132" s="32" t="n"/>
      <c r="Y132" s="32" t="n"/>
      <c r="Z132" s="32" t="n"/>
      <c r="AA132" s="15" t="inlineStr">
        <is>
          <t>High</t>
        </is>
      </c>
      <c r="AB132" s="15" t="inlineStr">
        <is>
          <t>Influencer-driven (Logan Paul/KSI); youth pull</t>
        </is>
      </c>
      <c r="AC132" s="15" t="inlineStr">
        <is>
          <t>Hype-brand energy with zero sugar</t>
        </is>
      </c>
      <c r="AD132" s="15" t="inlineStr">
        <is>
          <t>Social-media brand cachet with a zero-sugar profile.</t>
        </is>
      </c>
      <c r="AE132" s="32" t="n"/>
      <c r="AF132" s="34">
        <f>IF(AND(ISNUMBER($P132),ISNUMBER($AL132),$AL132&lt;&gt;0),ROUND($P132/$AL132*100,1),"")</f>
        <v/>
      </c>
      <c r="AG132" s="35">
        <f>IF(AND(ISNUMBER($S132),ISNUMBER($AL132),$AL132&lt;&gt;0),ROUND($S132/$AL132*100,2),"")</f>
        <v/>
      </c>
      <c r="AH132" s="34">
        <f>IF(AND(ISNUMBER($Q132),ISNUMBER($AL132),$AL132&lt;&gt;0),ROUND($Q132/$AL132*100,1),"")</f>
        <v/>
      </c>
      <c r="AI132" s="29">
        <f>IF(ISNUMBER($S132),IF($S132&lt;=1,"Yes","No"),"n/a")</f>
        <v/>
      </c>
      <c r="AJ132" s="29">
        <f>IF(ISNUMBER($S132),ROUND(MAX(0,MIN(100,100-$S132*2.5-IF(ISNUMBER($T132),$T132,0)*0.12+IF($S132&lt;=1,12,0))),0),"")</f>
        <v/>
      </c>
      <c r="AK132" s="29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29" t="n">
        <v>355</v>
      </c>
      <c r="AM132" s="30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Prime</t>
        </is>
      </c>
      <c r="B133" s="15" t="inlineStr">
        <is>
          <t>Prime Energy | Strawberry Watermelon | 8-pack 355mL</t>
        </is>
      </c>
      <c r="C133" s="15" t="inlineStr">
        <is>
          <t>4) Caffeine &amp; energy beverage</t>
        </is>
      </c>
      <c r="D133" s="15" t="inlineStr">
        <is>
          <t>355 mL can</t>
        </is>
      </c>
      <c r="E133" s="29" t="n">
        <v>8</v>
      </c>
      <c r="F133" s="30" t="n"/>
      <c r="G133" s="31">
        <f>IF(AND(ISNUMBER($F133),ISNUMBER($E133),$E133&lt;&gt;0),$F133/$E133,"")</f>
        <v/>
      </c>
      <c r="H133" s="31">
        <f>IF(AND(ISNUMBER($F133),ISNUMBER($AL133),ISNUMBER($E133),($AL133*$E133)&lt;&gt;0),$F133/($AL133*$E133)*100,"")</f>
        <v/>
      </c>
      <c r="I133" s="32" t="n"/>
      <c r="J133" s="33" t="n"/>
      <c r="K133" s="31">
        <f>IF(AND(ISNUMBER($F133),ISNUMBER($J133)),$F133*(1-$J133),"")</f>
        <v/>
      </c>
      <c r="L133" s="32" t="n"/>
      <c r="M133" s="32" t="n"/>
      <c r="N133" s="31">
        <f>IF(ISNUMBER($F133),($F133-IF(ISNUMBER($AM133),$AM133,0))*(1-IF(ISNUMBER($J133),$J133,0)),"")</f>
        <v/>
      </c>
      <c r="O133" s="15" t="inlineStr">
        <is>
          <t>Strawberry Watermelon</t>
        </is>
      </c>
      <c r="P133" s="29" t="n">
        <v>200</v>
      </c>
      <c r="Q133" s="29" t="n">
        <v>10</v>
      </c>
      <c r="R133" s="15" t="inlineStr">
        <is>
          <t>Not listed</t>
        </is>
      </c>
      <c r="S133" s="29" t="n">
        <v>0</v>
      </c>
      <c r="T133" s="29" t="n">
        <v>10</v>
      </c>
      <c r="U133" s="15" t="inlineStr">
        <is>
          <t>Sucralose + acesulfame-K</t>
        </is>
      </c>
      <c r="V133" s="15" t="inlineStr">
        <is>
          <t>Zero sugar, electrolytes, B-vitamins</t>
        </is>
      </c>
      <c r="W133" s="32" t="n"/>
      <c r="X133" s="32" t="n"/>
      <c r="Y133" s="32" t="n"/>
      <c r="Z133" s="32" t="n"/>
      <c r="AA133" s="15" t="inlineStr">
        <is>
          <t>High</t>
        </is>
      </c>
      <c r="AB133" s="15" t="inlineStr">
        <is>
          <t>Influencer-driven (Logan Paul/KSI); youth pull</t>
        </is>
      </c>
      <c r="AC133" s="15" t="inlineStr">
        <is>
          <t>Hype-brand energy with zero sugar</t>
        </is>
      </c>
      <c r="AD133" s="15" t="inlineStr">
        <is>
          <t>Social-media brand cachet with a zero-sugar profile.</t>
        </is>
      </c>
      <c r="AE133" s="32" t="n"/>
      <c r="AF133" s="34">
        <f>IF(AND(ISNUMBER($P133),ISNUMBER($AL133),$AL133&lt;&gt;0),ROUND($P133/$AL133*100,1),"")</f>
        <v/>
      </c>
      <c r="AG133" s="35">
        <f>IF(AND(ISNUMBER($S133),ISNUMBER($AL133),$AL133&lt;&gt;0),ROUND($S133/$AL133*100,2),"")</f>
        <v/>
      </c>
      <c r="AH133" s="34">
        <f>IF(AND(ISNUMBER($Q133),ISNUMBER($AL133),$AL133&lt;&gt;0),ROUND($Q133/$AL133*100,1),"")</f>
        <v/>
      </c>
      <c r="AI133" s="29">
        <f>IF(ISNUMBER($S133),IF($S133&lt;=1,"Yes","No"),"n/a")</f>
        <v/>
      </c>
      <c r="AJ133" s="29">
        <f>IF(ISNUMBER($S133),ROUND(MAX(0,MIN(100,100-$S133*2.5-IF(ISNUMBER($T133),$T133,0)*0.12+IF($S133&lt;=1,12,0))),0),"")</f>
        <v/>
      </c>
      <c r="AK133" s="29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29" t="n">
        <v>355</v>
      </c>
      <c r="AM133" s="30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Prime</t>
        </is>
      </c>
      <c r="B134" s="15" t="inlineStr">
        <is>
          <t>Prime Energy | Strawberry Watermelon | 12-pack 355mL</t>
        </is>
      </c>
      <c r="C134" s="15" t="inlineStr">
        <is>
          <t>4) Caffeine &amp; energy beverage</t>
        </is>
      </c>
      <c r="D134" s="15" t="inlineStr">
        <is>
          <t>355 mL can</t>
        </is>
      </c>
      <c r="E134" s="29" t="n">
        <v>12</v>
      </c>
      <c r="F134" s="30" t="n"/>
      <c r="G134" s="31">
        <f>IF(AND(ISNUMBER($F134),ISNUMBER($E134),$E134&lt;&gt;0),$F134/$E134,"")</f>
        <v/>
      </c>
      <c r="H134" s="31">
        <f>IF(AND(ISNUMBER($F134),ISNUMBER($AL134),ISNUMBER($E134),($AL134*$E134)&lt;&gt;0),$F134/($AL134*$E134)*100,"")</f>
        <v/>
      </c>
      <c r="I134" s="32" t="n"/>
      <c r="J134" s="33" t="n"/>
      <c r="K134" s="31">
        <f>IF(AND(ISNUMBER($F134),ISNUMBER($J134)),$F134*(1-$J134),"")</f>
        <v/>
      </c>
      <c r="L134" s="32" t="n"/>
      <c r="M134" s="32" t="n"/>
      <c r="N134" s="31">
        <f>IF(ISNUMBER($F134),($F134-IF(ISNUMBER($AM134),$AM134,0))*(1-IF(ISNUMBER($J134),$J134,0)),"")</f>
        <v/>
      </c>
      <c r="O134" s="15" t="inlineStr">
        <is>
          <t>Strawberry Watermelon</t>
        </is>
      </c>
      <c r="P134" s="29" t="n">
        <v>200</v>
      </c>
      <c r="Q134" s="29" t="n">
        <v>10</v>
      </c>
      <c r="R134" s="15" t="inlineStr">
        <is>
          <t>Not listed</t>
        </is>
      </c>
      <c r="S134" s="29" t="n">
        <v>0</v>
      </c>
      <c r="T134" s="29" t="n">
        <v>10</v>
      </c>
      <c r="U134" s="15" t="inlineStr">
        <is>
          <t>Sucralose + acesulfame-K</t>
        </is>
      </c>
      <c r="V134" s="15" t="inlineStr">
        <is>
          <t>Zero sugar, electrolytes, B-vitamins</t>
        </is>
      </c>
      <c r="W134" s="32" t="n"/>
      <c r="X134" s="32" t="n"/>
      <c r="Y134" s="32" t="n"/>
      <c r="Z134" s="32" t="n"/>
      <c r="AA134" s="15" t="inlineStr">
        <is>
          <t>High</t>
        </is>
      </c>
      <c r="AB134" s="15" t="inlineStr">
        <is>
          <t>Influencer-driven (Logan Paul/KSI); youth pull</t>
        </is>
      </c>
      <c r="AC134" s="15" t="inlineStr">
        <is>
          <t>Hype-brand energy with zero sugar</t>
        </is>
      </c>
      <c r="AD134" s="15" t="inlineStr">
        <is>
          <t>Social-media brand cachet with a zero-sugar profile.</t>
        </is>
      </c>
      <c r="AE134" s="32" t="n"/>
      <c r="AF134" s="34">
        <f>IF(AND(ISNUMBER($P134),ISNUMBER($AL134),$AL134&lt;&gt;0),ROUND($P134/$AL134*100,1),"")</f>
        <v/>
      </c>
      <c r="AG134" s="35">
        <f>IF(AND(ISNUMBER($S134),ISNUMBER($AL134),$AL134&lt;&gt;0),ROUND($S134/$AL134*100,2),"")</f>
        <v/>
      </c>
      <c r="AH134" s="34">
        <f>IF(AND(ISNUMBER($Q134),ISNUMBER($AL134),$AL134&lt;&gt;0),ROUND($Q134/$AL134*100,1),"")</f>
        <v/>
      </c>
      <c r="AI134" s="29">
        <f>IF(ISNUMBER($S134),IF($S134&lt;=1,"Yes","No"),"n/a")</f>
        <v/>
      </c>
      <c r="AJ134" s="29">
        <f>IF(ISNUMBER($S134),ROUND(MAX(0,MIN(100,100-$S134*2.5-IF(ISNUMBER($T134),$T134,0)*0.12+IF($S134&lt;=1,12,0))),0),"")</f>
        <v/>
      </c>
      <c r="AK134" s="29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29" t="n">
        <v>355</v>
      </c>
      <c r="AM134" s="30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Prime</t>
        </is>
      </c>
      <c r="B135" s="15" t="inlineStr">
        <is>
          <t>Prime Energy | Strawberry Watermelon | 15-pack 355mL</t>
        </is>
      </c>
      <c r="C135" s="15" t="inlineStr">
        <is>
          <t>4) Caffeine &amp; energy beverage</t>
        </is>
      </c>
      <c r="D135" s="15" t="inlineStr">
        <is>
          <t>355 mL can</t>
        </is>
      </c>
      <c r="E135" s="29" t="n">
        <v>15</v>
      </c>
      <c r="F135" s="30" t="n"/>
      <c r="G135" s="31">
        <f>IF(AND(ISNUMBER($F135),ISNUMBER($E135),$E135&lt;&gt;0),$F135/$E135,"")</f>
        <v/>
      </c>
      <c r="H135" s="31">
        <f>IF(AND(ISNUMBER($F135),ISNUMBER($AL135),ISNUMBER($E135),($AL135*$E135)&lt;&gt;0),$F135/($AL135*$E135)*100,"")</f>
        <v/>
      </c>
      <c r="I135" s="32" t="n"/>
      <c r="J135" s="33" t="n"/>
      <c r="K135" s="31">
        <f>IF(AND(ISNUMBER($F135),ISNUMBER($J135)),$F135*(1-$J135),"")</f>
        <v/>
      </c>
      <c r="L135" s="32" t="n"/>
      <c r="M135" s="32" t="n"/>
      <c r="N135" s="31">
        <f>IF(ISNUMBER($F135),($F135-IF(ISNUMBER($AM135),$AM135,0))*(1-IF(ISNUMBER($J135),$J135,0)),"")</f>
        <v/>
      </c>
      <c r="O135" s="15" t="inlineStr">
        <is>
          <t>Strawberry Watermelon</t>
        </is>
      </c>
      <c r="P135" s="29" t="n">
        <v>200</v>
      </c>
      <c r="Q135" s="29" t="n">
        <v>10</v>
      </c>
      <c r="R135" s="15" t="inlineStr">
        <is>
          <t>Not listed</t>
        </is>
      </c>
      <c r="S135" s="29" t="n">
        <v>0</v>
      </c>
      <c r="T135" s="29" t="n">
        <v>10</v>
      </c>
      <c r="U135" s="15" t="inlineStr">
        <is>
          <t>Sucralose + acesulfame-K</t>
        </is>
      </c>
      <c r="V135" s="15" t="inlineStr">
        <is>
          <t>Zero sugar, electrolytes, B-vitamins</t>
        </is>
      </c>
      <c r="W135" s="32" t="n"/>
      <c r="X135" s="32" t="n"/>
      <c r="Y135" s="32" t="n"/>
      <c r="Z135" s="32" t="n"/>
      <c r="AA135" s="15" t="inlineStr">
        <is>
          <t>High</t>
        </is>
      </c>
      <c r="AB135" s="15" t="inlineStr">
        <is>
          <t>Influencer-driven (Logan Paul/KSI); youth pull</t>
        </is>
      </c>
      <c r="AC135" s="15" t="inlineStr">
        <is>
          <t>Hype-brand energy with zero sugar</t>
        </is>
      </c>
      <c r="AD135" s="15" t="inlineStr">
        <is>
          <t>Social-media brand cachet with a zero-sugar profile.</t>
        </is>
      </c>
      <c r="AE135" s="32" t="n"/>
      <c r="AF135" s="34">
        <f>IF(AND(ISNUMBER($P135),ISNUMBER($AL135),$AL135&lt;&gt;0),ROUND($P135/$AL135*100,1),"")</f>
        <v/>
      </c>
      <c r="AG135" s="35">
        <f>IF(AND(ISNUMBER($S135),ISNUMBER($AL135),$AL135&lt;&gt;0),ROUND($S135/$AL135*100,2),"")</f>
        <v/>
      </c>
      <c r="AH135" s="34">
        <f>IF(AND(ISNUMBER($Q135),ISNUMBER($AL135),$AL135&lt;&gt;0),ROUND($Q135/$AL135*100,1),"")</f>
        <v/>
      </c>
      <c r="AI135" s="29">
        <f>IF(ISNUMBER($S135),IF($S135&lt;=1,"Yes","No"),"n/a")</f>
        <v/>
      </c>
      <c r="AJ135" s="29">
        <f>IF(ISNUMBER($S135),ROUND(MAX(0,MIN(100,100-$S135*2.5-IF(ISNUMBER($T135),$T135,0)*0.12+IF($S135&lt;=1,12,0))),0),"")</f>
        <v/>
      </c>
      <c r="AK135" s="29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29" t="n">
        <v>355</v>
      </c>
      <c r="AM135" s="30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Prime</t>
        </is>
      </c>
      <c r="B136" s="15" t="inlineStr">
        <is>
          <t>Prime Energy | Strawberry Watermelon | 18-pack 355mL</t>
        </is>
      </c>
      <c r="C136" s="15" t="inlineStr">
        <is>
          <t>4) Caffeine &amp; energy beverage</t>
        </is>
      </c>
      <c r="D136" s="15" t="inlineStr">
        <is>
          <t>355 mL can</t>
        </is>
      </c>
      <c r="E136" s="29" t="n">
        <v>18</v>
      </c>
      <c r="F136" s="30" t="n"/>
      <c r="G136" s="31">
        <f>IF(AND(ISNUMBER($F136),ISNUMBER($E136),$E136&lt;&gt;0),$F136/$E136,"")</f>
        <v/>
      </c>
      <c r="H136" s="31">
        <f>IF(AND(ISNUMBER($F136),ISNUMBER($AL136),ISNUMBER($E136),($AL136*$E136)&lt;&gt;0),$F136/($AL136*$E136)*100,"")</f>
        <v/>
      </c>
      <c r="I136" s="32" t="n"/>
      <c r="J136" s="33" t="n"/>
      <c r="K136" s="31">
        <f>IF(AND(ISNUMBER($F136),ISNUMBER($J136)),$F136*(1-$J136),"")</f>
        <v/>
      </c>
      <c r="L136" s="32" t="n"/>
      <c r="M136" s="32" t="n"/>
      <c r="N136" s="31">
        <f>IF(ISNUMBER($F136),($F136-IF(ISNUMBER($AM136),$AM136,0))*(1-IF(ISNUMBER($J136),$J136,0)),"")</f>
        <v/>
      </c>
      <c r="O136" s="15" t="inlineStr">
        <is>
          <t>Strawberry Watermelon</t>
        </is>
      </c>
      <c r="P136" s="29" t="n">
        <v>200</v>
      </c>
      <c r="Q136" s="29" t="n">
        <v>10</v>
      </c>
      <c r="R136" s="15" t="inlineStr">
        <is>
          <t>Not listed</t>
        </is>
      </c>
      <c r="S136" s="29" t="n">
        <v>0</v>
      </c>
      <c r="T136" s="29" t="n">
        <v>10</v>
      </c>
      <c r="U136" s="15" t="inlineStr">
        <is>
          <t>Sucralose + acesulfame-K</t>
        </is>
      </c>
      <c r="V136" s="15" t="inlineStr">
        <is>
          <t>Zero sugar, electrolytes, B-vitamins</t>
        </is>
      </c>
      <c r="W136" s="32" t="n"/>
      <c r="X136" s="32" t="n"/>
      <c r="Y136" s="32" t="n"/>
      <c r="Z136" s="32" t="n"/>
      <c r="AA136" s="15" t="inlineStr">
        <is>
          <t>High</t>
        </is>
      </c>
      <c r="AB136" s="15" t="inlineStr">
        <is>
          <t>Influencer-driven (Logan Paul/KSI); youth pull</t>
        </is>
      </c>
      <c r="AC136" s="15" t="inlineStr">
        <is>
          <t>Hype-brand energy with zero sugar</t>
        </is>
      </c>
      <c r="AD136" s="15" t="inlineStr">
        <is>
          <t>Social-media brand cachet with a zero-sugar profile.</t>
        </is>
      </c>
      <c r="AE136" s="32" t="n"/>
      <c r="AF136" s="34">
        <f>IF(AND(ISNUMBER($P136),ISNUMBER($AL136),$AL136&lt;&gt;0),ROUND($P136/$AL136*100,1),"")</f>
        <v/>
      </c>
      <c r="AG136" s="35">
        <f>IF(AND(ISNUMBER($S136),ISNUMBER($AL136),$AL136&lt;&gt;0),ROUND($S136/$AL136*100,2),"")</f>
        <v/>
      </c>
      <c r="AH136" s="34">
        <f>IF(AND(ISNUMBER($Q136),ISNUMBER($AL136),$AL136&lt;&gt;0),ROUND($Q136/$AL136*100,1),"")</f>
        <v/>
      </c>
      <c r="AI136" s="29">
        <f>IF(ISNUMBER($S136),IF($S136&lt;=1,"Yes","No"),"n/a")</f>
        <v/>
      </c>
      <c r="AJ136" s="29">
        <f>IF(ISNUMBER($S136),ROUND(MAX(0,MIN(100,100-$S136*2.5-IF(ISNUMBER($T136),$T136,0)*0.12+IF($S136&lt;=1,12,0))),0),"")</f>
        <v/>
      </c>
      <c r="AK136" s="29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29" t="n">
        <v>355</v>
      </c>
      <c r="AM136" s="30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Prime</t>
        </is>
      </c>
      <c r="B137" s="15" t="inlineStr">
        <is>
          <t>Prime Energy | Strawberry Watermelon | 24-pack 355mL</t>
        </is>
      </c>
      <c r="C137" s="15" t="inlineStr">
        <is>
          <t>4) Caffeine &amp; energy beverage</t>
        </is>
      </c>
      <c r="D137" s="15" t="inlineStr">
        <is>
          <t>355 mL can</t>
        </is>
      </c>
      <c r="E137" s="29" t="n">
        <v>24</v>
      </c>
      <c r="F137" s="30" t="n"/>
      <c r="G137" s="31">
        <f>IF(AND(ISNUMBER($F137),ISNUMBER($E137),$E137&lt;&gt;0),$F137/$E137,"")</f>
        <v/>
      </c>
      <c r="H137" s="31">
        <f>IF(AND(ISNUMBER($F137),ISNUMBER($AL137),ISNUMBER($E137),($AL137*$E137)&lt;&gt;0),$F137/($AL137*$E137)*100,"")</f>
        <v/>
      </c>
      <c r="I137" s="32" t="n"/>
      <c r="J137" s="33" t="n"/>
      <c r="K137" s="31">
        <f>IF(AND(ISNUMBER($F137),ISNUMBER($J137)),$F137*(1-$J137),"")</f>
        <v/>
      </c>
      <c r="L137" s="32" t="n"/>
      <c r="M137" s="32" t="n"/>
      <c r="N137" s="31">
        <f>IF(ISNUMBER($F137),($F137-IF(ISNUMBER($AM137),$AM137,0))*(1-IF(ISNUMBER($J137),$J137,0)),"")</f>
        <v/>
      </c>
      <c r="O137" s="15" t="inlineStr">
        <is>
          <t>Strawberry Watermelon</t>
        </is>
      </c>
      <c r="P137" s="29" t="n">
        <v>200</v>
      </c>
      <c r="Q137" s="29" t="n">
        <v>10</v>
      </c>
      <c r="R137" s="15" t="inlineStr">
        <is>
          <t>Not listed</t>
        </is>
      </c>
      <c r="S137" s="29" t="n">
        <v>0</v>
      </c>
      <c r="T137" s="29" t="n">
        <v>10</v>
      </c>
      <c r="U137" s="15" t="inlineStr">
        <is>
          <t>Sucralose + acesulfame-K</t>
        </is>
      </c>
      <c r="V137" s="15" t="inlineStr">
        <is>
          <t>Zero sugar, electrolytes, B-vitamins</t>
        </is>
      </c>
      <c r="W137" s="32" t="n"/>
      <c r="X137" s="32" t="n"/>
      <c r="Y137" s="32" t="n"/>
      <c r="Z137" s="32" t="n"/>
      <c r="AA137" s="15" t="inlineStr">
        <is>
          <t>High</t>
        </is>
      </c>
      <c r="AB137" s="15" t="inlineStr">
        <is>
          <t>Influencer-driven (Logan Paul/KSI); youth pull</t>
        </is>
      </c>
      <c r="AC137" s="15" t="inlineStr">
        <is>
          <t>Hype-brand energy with zero sugar</t>
        </is>
      </c>
      <c r="AD137" s="15" t="inlineStr">
        <is>
          <t>Social-media brand cachet with a zero-sugar profile.</t>
        </is>
      </c>
      <c r="AE137" s="32" t="n"/>
      <c r="AF137" s="34">
        <f>IF(AND(ISNUMBER($P137),ISNUMBER($AL137),$AL137&lt;&gt;0),ROUND($P137/$AL137*100,1),"")</f>
        <v/>
      </c>
      <c r="AG137" s="35">
        <f>IF(AND(ISNUMBER($S137),ISNUMBER($AL137),$AL137&lt;&gt;0),ROUND($S137/$AL137*100,2),"")</f>
        <v/>
      </c>
      <c r="AH137" s="34">
        <f>IF(AND(ISNUMBER($Q137),ISNUMBER($AL137),$AL137&lt;&gt;0),ROUND($Q137/$AL137*100,1),"")</f>
        <v/>
      </c>
      <c r="AI137" s="29">
        <f>IF(ISNUMBER($S137),IF($S137&lt;=1,"Yes","No"),"n/a")</f>
        <v/>
      </c>
      <c r="AJ137" s="29">
        <f>IF(ISNUMBER($S137),ROUND(MAX(0,MIN(100,100-$S137*2.5-IF(ISNUMBER($T137),$T137,0)*0.12+IF($S137&lt;=1,12,0))),0),"")</f>
        <v/>
      </c>
      <c r="AK137" s="29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29" t="n">
        <v>355</v>
      </c>
      <c r="AM137" s="30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C4</t>
        </is>
      </c>
      <c r="B138" s="15" t="inlineStr">
        <is>
          <t>C4 Energy (Performance) | Frozen Bombsicle | single 473mL</t>
        </is>
      </c>
      <c r="C138" s="15" t="inlineStr">
        <is>
          <t>4) Caffeine &amp; energy beverage</t>
        </is>
      </c>
      <c r="D138" s="15" t="inlineStr">
        <is>
          <t>473 mL can</t>
        </is>
      </c>
      <c r="E138" s="29" t="n">
        <v>1</v>
      </c>
      <c r="F138" s="30" t="n"/>
      <c r="G138" s="31">
        <f>IF(AND(ISNUMBER($F138),ISNUMBER($E138),$E138&lt;&gt;0),$F138/$E138,"")</f>
        <v/>
      </c>
      <c r="H138" s="31">
        <f>IF(AND(ISNUMBER($F138),ISNUMBER($AL138),ISNUMBER($E138),($AL138*$E138)&lt;&gt;0),$F138/($AL138*$E138)*100,"")</f>
        <v/>
      </c>
      <c r="I138" s="32" t="n"/>
      <c r="J138" s="33" t="n"/>
      <c r="K138" s="31">
        <f>IF(AND(ISNUMBER($F138),ISNUMBER($J138)),$F138*(1-$J138),"")</f>
        <v/>
      </c>
      <c r="L138" s="32" t="n"/>
      <c r="M138" s="32" t="n"/>
      <c r="N138" s="31">
        <f>IF(ISNUMBER($F138),($F138-IF(ISNUMBER($AM138),$AM138,0))*(1-IF(ISNUMBER($J138),$J138,0)),"")</f>
        <v/>
      </c>
      <c r="O138" s="15" t="inlineStr">
        <is>
          <t>Frozen Bombsicle</t>
        </is>
      </c>
      <c r="P138" s="29" t="n">
        <v>200</v>
      </c>
      <c r="Q138" s="29" t="n">
        <v>45</v>
      </c>
      <c r="R138" s="15" t="inlineStr">
        <is>
          <t>Not listed</t>
        </is>
      </c>
      <c r="S138" s="29" t="n">
        <v>0</v>
      </c>
      <c r="T138" s="29" t="n">
        <v>0</v>
      </c>
      <c r="U138" s="15" t="inlineStr">
        <is>
          <t>Sucralose + acesulfame-K</t>
        </is>
      </c>
      <c r="V138" s="15" t="inlineStr">
        <is>
          <t>Pre-workout energy, beta-alanine (CarnoSyn)</t>
        </is>
      </c>
      <c r="W138" s="32" t="n"/>
      <c r="X138" s="32" t="n"/>
      <c r="Y138" s="32" t="n"/>
      <c r="Z138" s="32" t="n"/>
      <c r="AA138" s="15" t="inlineStr">
        <is>
          <t>Medium</t>
        </is>
      </c>
      <c r="AB138" s="15" t="inlineStr">
        <is>
          <t>Strong in fitness/pre-workout niche</t>
        </is>
      </c>
      <c r="AC138" s="15" t="inlineStr">
        <is>
          <t>Pre-workout performance in a ready-to-drink can</t>
        </is>
      </c>
      <c r="AD138" s="15" t="inlineStr">
        <is>
          <t>Performance/pre-workout positioning with beta-alanine.</t>
        </is>
      </c>
      <c r="AE138" s="32" t="n"/>
      <c r="AF138" s="34">
        <f>IF(AND(ISNUMBER($P138),ISNUMBER($AL138),$AL138&lt;&gt;0),ROUND($P138/$AL138*100,1),"")</f>
        <v/>
      </c>
      <c r="AG138" s="35">
        <f>IF(AND(ISNUMBER($S138),ISNUMBER($AL138),$AL138&lt;&gt;0),ROUND($S138/$AL138*100,2),"")</f>
        <v/>
      </c>
      <c r="AH138" s="34">
        <f>IF(AND(ISNUMBER($Q138),ISNUMBER($AL138),$AL138&lt;&gt;0),ROUND($Q138/$AL138*100,1),"")</f>
        <v/>
      </c>
      <c r="AI138" s="29">
        <f>IF(ISNUMBER($S138),IF($S138&lt;=1,"Yes","No"),"n/a")</f>
        <v/>
      </c>
      <c r="AJ138" s="29">
        <f>IF(ISNUMBER($S138),ROUND(MAX(0,MIN(100,100-$S138*2.5-IF(ISNUMBER($T138),$T138,0)*0.12+IF($S138&lt;=1,12,0))),0),"")</f>
        <v/>
      </c>
      <c r="AK138" s="29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29" t="n">
        <v>473</v>
      </c>
      <c r="AM138" s="30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C4</t>
        </is>
      </c>
      <c r="B139" s="15" t="inlineStr">
        <is>
          <t>C4 Energy (Performance) | Frozen Bombsicle | 8-pack 473mL</t>
        </is>
      </c>
      <c r="C139" s="15" t="inlineStr">
        <is>
          <t>4) Caffeine &amp; energy beverage</t>
        </is>
      </c>
      <c r="D139" s="15" t="inlineStr">
        <is>
          <t>473 mL can</t>
        </is>
      </c>
      <c r="E139" s="29" t="n">
        <v>8</v>
      </c>
      <c r="F139" s="30" t="n"/>
      <c r="G139" s="31">
        <f>IF(AND(ISNUMBER($F139),ISNUMBER($E139),$E139&lt;&gt;0),$F139/$E139,"")</f>
        <v/>
      </c>
      <c r="H139" s="31">
        <f>IF(AND(ISNUMBER($F139),ISNUMBER($AL139),ISNUMBER($E139),($AL139*$E139)&lt;&gt;0),$F139/($AL139*$E139)*100,"")</f>
        <v/>
      </c>
      <c r="I139" s="32" t="n"/>
      <c r="J139" s="33" t="n"/>
      <c r="K139" s="31">
        <f>IF(AND(ISNUMBER($F139),ISNUMBER($J139)),$F139*(1-$J139),"")</f>
        <v/>
      </c>
      <c r="L139" s="32" t="n"/>
      <c r="M139" s="32" t="n"/>
      <c r="N139" s="31">
        <f>IF(ISNUMBER($F139),($F139-IF(ISNUMBER($AM139),$AM139,0))*(1-IF(ISNUMBER($J139),$J139,0)),"")</f>
        <v/>
      </c>
      <c r="O139" s="15" t="inlineStr">
        <is>
          <t>Frozen Bombsicle</t>
        </is>
      </c>
      <c r="P139" s="29" t="n">
        <v>200</v>
      </c>
      <c r="Q139" s="29" t="n">
        <v>45</v>
      </c>
      <c r="R139" s="15" t="inlineStr">
        <is>
          <t>Not listed</t>
        </is>
      </c>
      <c r="S139" s="29" t="n">
        <v>0</v>
      </c>
      <c r="T139" s="29" t="n">
        <v>0</v>
      </c>
      <c r="U139" s="15" t="inlineStr">
        <is>
          <t>Sucralose + acesulfame-K</t>
        </is>
      </c>
      <c r="V139" s="15" t="inlineStr">
        <is>
          <t>Pre-workout energy, beta-alanine (CarnoSyn)</t>
        </is>
      </c>
      <c r="W139" s="32" t="n"/>
      <c r="X139" s="32" t="n"/>
      <c r="Y139" s="32" t="n"/>
      <c r="Z139" s="32" t="n"/>
      <c r="AA139" s="15" t="inlineStr">
        <is>
          <t>Medium</t>
        </is>
      </c>
      <c r="AB139" s="15" t="inlineStr">
        <is>
          <t>Strong in fitness/pre-workout niche</t>
        </is>
      </c>
      <c r="AC139" s="15" t="inlineStr">
        <is>
          <t>Pre-workout performance in a ready-to-drink can</t>
        </is>
      </c>
      <c r="AD139" s="15" t="inlineStr">
        <is>
          <t>Performance/pre-workout positioning with beta-alanine.</t>
        </is>
      </c>
      <c r="AE139" s="32" t="n"/>
      <c r="AF139" s="34">
        <f>IF(AND(ISNUMBER($P139),ISNUMBER($AL139),$AL139&lt;&gt;0),ROUND($P139/$AL139*100,1),"")</f>
        <v/>
      </c>
      <c r="AG139" s="35">
        <f>IF(AND(ISNUMBER($S139),ISNUMBER($AL139),$AL139&lt;&gt;0),ROUND($S139/$AL139*100,2),"")</f>
        <v/>
      </c>
      <c r="AH139" s="34">
        <f>IF(AND(ISNUMBER($Q139),ISNUMBER($AL139),$AL139&lt;&gt;0),ROUND($Q139/$AL139*100,1),"")</f>
        <v/>
      </c>
      <c r="AI139" s="29">
        <f>IF(ISNUMBER($S139),IF($S139&lt;=1,"Yes","No"),"n/a")</f>
        <v/>
      </c>
      <c r="AJ139" s="29">
        <f>IF(ISNUMBER($S139),ROUND(MAX(0,MIN(100,100-$S139*2.5-IF(ISNUMBER($T139),$T139,0)*0.12+IF($S139&lt;=1,12,0))),0),"")</f>
        <v/>
      </c>
      <c r="AK139" s="29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29" t="n">
        <v>473</v>
      </c>
      <c r="AM139" s="30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C4</t>
        </is>
      </c>
      <c r="B140" s="15" t="inlineStr">
        <is>
          <t>C4 Energy (Performance) | Frozen Bombsicle | 12-pack 473mL</t>
        </is>
      </c>
      <c r="C140" s="15" t="inlineStr">
        <is>
          <t>4) Caffeine &amp; energy beverage</t>
        </is>
      </c>
      <c r="D140" s="15" t="inlineStr">
        <is>
          <t>473 mL can</t>
        </is>
      </c>
      <c r="E140" s="29" t="n">
        <v>12</v>
      </c>
      <c r="F140" s="30" t="n"/>
      <c r="G140" s="31">
        <f>IF(AND(ISNUMBER($F140),ISNUMBER($E140),$E140&lt;&gt;0),$F140/$E140,"")</f>
        <v/>
      </c>
      <c r="H140" s="31">
        <f>IF(AND(ISNUMBER($F140),ISNUMBER($AL140),ISNUMBER($E140),($AL140*$E140)&lt;&gt;0),$F140/($AL140*$E140)*100,"")</f>
        <v/>
      </c>
      <c r="I140" s="32" t="n"/>
      <c r="J140" s="33" t="n"/>
      <c r="K140" s="31">
        <f>IF(AND(ISNUMBER($F140),ISNUMBER($J140)),$F140*(1-$J140),"")</f>
        <v/>
      </c>
      <c r="L140" s="32" t="n"/>
      <c r="M140" s="32" t="n"/>
      <c r="N140" s="31">
        <f>IF(ISNUMBER($F140),($F140-IF(ISNUMBER($AM140),$AM140,0))*(1-IF(ISNUMBER($J140),$J140,0)),"")</f>
        <v/>
      </c>
      <c r="O140" s="15" t="inlineStr">
        <is>
          <t>Frozen Bombsicle</t>
        </is>
      </c>
      <c r="P140" s="29" t="n">
        <v>200</v>
      </c>
      <c r="Q140" s="29" t="n">
        <v>45</v>
      </c>
      <c r="R140" s="15" t="inlineStr">
        <is>
          <t>Not listed</t>
        </is>
      </c>
      <c r="S140" s="29" t="n">
        <v>0</v>
      </c>
      <c r="T140" s="29" t="n">
        <v>0</v>
      </c>
      <c r="U140" s="15" t="inlineStr">
        <is>
          <t>Sucralose + acesulfame-K</t>
        </is>
      </c>
      <c r="V140" s="15" t="inlineStr">
        <is>
          <t>Pre-workout energy, beta-alanine (CarnoSyn)</t>
        </is>
      </c>
      <c r="W140" s="32" t="n"/>
      <c r="X140" s="32" t="n"/>
      <c r="Y140" s="32" t="n"/>
      <c r="Z140" s="32" t="n"/>
      <c r="AA140" s="15" t="inlineStr">
        <is>
          <t>Medium</t>
        </is>
      </c>
      <c r="AB140" s="15" t="inlineStr">
        <is>
          <t>Strong in fitness/pre-workout niche</t>
        </is>
      </c>
      <c r="AC140" s="15" t="inlineStr">
        <is>
          <t>Pre-workout performance in a ready-to-drink can</t>
        </is>
      </c>
      <c r="AD140" s="15" t="inlineStr">
        <is>
          <t>Performance/pre-workout positioning with beta-alanine.</t>
        </is>
      </c>
      <c r="AE140" s="32" t="n"/>
      <c r="AF140" s="34">
        <f>IF(AND(ISNUMBER($P140),ISNUMBER($AL140),$AL140&lt;&gt;0),ROUND($P140/$AL140*100,1),"")</f>
        <v/>
      </c>
      <c r="AG140" s="35">
        <f>IF(AND(ISNUMBER($S140),ISNUMBER($AL140),$AL140&lt;&gt;0),ROUND($S140/$AL140*100,2),"")</f>
        <v/>
      </c>
      <c r="AH140" s="34">
        <f>IF(AND(ISNUMBER($Q140),ISNUMBER($AL140),$AL140&lt;&gt;0),ROUND($Q140/$AL140*100,1),"")</f>
        <v/>
      </c>
      <c r="AI140" s="29">
        <f>IF(ISNUMBER($S140),IF($S140&lt;=1,"Yes","No"),"n/a")</f>
        <v/>
      </c>
      <c r="AJ140" s="29">
        <f>IF(ISNUMBER($S140),ROUND(MAX(0,MIN(100,100-$S140*2.5-IF(ISNUMBER($T140),$T140,0)*0.12+IF($S140&lt;=1,12,0))),0),"")</f>
        <v/>
      </c>
      <c r="AK140" s="29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29" t="n">
        <v>473</v>
      </c>
      <c r="AM140" s="30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C4</t>
        </is>
      </c>
      <c r="B141" s="15" t="inlineStr">
        <is>
          <t>C4 Energy (Performance) | Frozen Bombsicle | 18-pack 473mL</t>
        </is>
      </c>
      <c r="C141" s="15" t="inlineStr">
        <is>
          <t>4) Caffeine &amp; energy beverage</t>
        </is>
      </c>
      <c r="D141" s="15" t="inlineStr">
        <is>
          <t>473 mL can</t>
        </is>
      </c>
      <c r="E141" s="29" t="n">
        <v>18</v>
      </c>
      <c r="F141" s="30" t="n"/>
      <c r="G141" s="31">
        <f>IF(AND(ISNUMBER($F141),ISNUMBER($E141),$E141&lt;&gt;0),$F141/$E141,"")</f>
        <v/>
      </c>
      <c r="H141" s="31">
        <f>IF(AND(ISNUMBER($F141),ISNUMBER($AL141),ISNUMBER($E141),($AL141*$E141)&lt;&gt;0),$F141/($AL141*$E141)*100,"")</f>
        <v/>
      </c>
      <c r="I141" s="32" t="n"/>
      <c r="J141" s="33" t="n"/>
      <c r="K141" s="31">
        <f>IF(AND(ISNUMBER($F141),ISNUMBER($J141)),$F141*(1-$J141),"")</f>
        <v/>
      </c>
      <c r="L141" s="32" t="n"/>
      <c r="M141" s="32" t="n"/>
      <c r="N141" s="31">
        <f>IF(ISNUMBER($F141),($F141-IF(ISNUMBER($AM141),$AM141,0))*(1-IF(ISNUMBER($J141),$J141,0)),"")</f>
        <v/>
      </c>
      <c r="O141" s="15" t="inlineStr">
        <is>
          <t>Frozen Bombsicle</t>
        </is>
      </c>
      <c r="P141" s="29" t="n">
        <v>200</v>
      </c>
      <c r="Q141" s="29" t="n">
        <v>45</v>
      </c>
      <c r="R141" s="15" t="inlineStr">
        <is>
          <t>Not listed</t>
        </is>
      </c>
      <c r="S141" s="29" t="n">
        <v>0</v>
      </c>
      <c r="T141" s="29" t="n">
        <v>0</v>
      </c>
      <c r="U141" s="15" t="inlineStr">
        <is>
          <t>Sucralose + acesulfame-K</t>
        </is>
      </c>
      <c r="V141" s="15" t="inlineStr">
        <is>
          <t>Pre-workout energy, beta-alanine (CarnoSyn)</t>
        </is>
      </c>
      <c r="W141" s="32" t="n"/>
      <c r="X141" s="32" t="n"/>
      <c r="Y141" s="32" t="n"/>
      <c r="Z141" s="32" t="n"/>
      <c r="AA141" s="15" t="inlineStr">
        <is>
          <t>Medium</t>
        </is>
      </c>
      <c r="AB141" s="15" t="inlineStr">
        <is>
          <t>Strong in fitness/pre-workout niche</t>
        </is>
      </c>
      <c r="AC141" s="15" t="inlineStr">
        <is>
          <t>Pre-workout performance in a ready-to-drink can</t>
        </is>
      </c>
      <c r="AD141" s="15" t="inlineStr">
        <is>
          <t>Performance/pre-workout positioning with beta-alanine.</t>
        </is>
      </c>
      <c r="AE141" s="32" t="n"/>
      <c r="AF141" s="34">
        <f>IF(AND(ISNUMBER($P141),ISNUMBER($AL141),$AL141&lt;&gt;0),ROUND($P141/$AL141*100,1),"")</f>
        <v/>
      </c>
      <c r="AG141" s="35">
        <f>IF(AND(ISNUMBER($S141),ISNUMBER($AL141),$AL141&lt;&gt;0),ROUND($S141/$AL141*100,2),"")</f>
        <v/>
      </c>
      <c r="AH141" s="34">
        <f>IF(AND(ISNUMBER($Q141),ISNUMBER($AL141),$AL141&lt;&gt;0),ROUND($Q141/$AL141*100,1),"")</f>
        <v/>
      </c>
      <c r="AI141" s="29">
        <f>IF(ISNUMBER($S141),IF($S141&lt;=1,"Yes","No"),"n/a")</f>
        <v/>
      </c>
      <c r="AJ141" s="29">
        <f>IF(ISNUMBER($S141),ROUND(MAX(0,MIN(100,100-$S141*2.5-IF(ISNUMBER($T141),$T141,0)*0.12+IF($S141&lt;=1,12,0))),0),"")</f>
        <v/>
      </c>
      <c r="AK141" s="29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29" t="n">
        <v>473</v>
      </c>
      <c r="AM141" s="30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C4</t>
        </is>
      </c>
      <c r="B142" s="15" t="inlineStr">
        <is>
          <t>C4 Energy (Performance) | Frozen Bombsicle | 24-pack 473mL</t>
        </is>
      </c>
      <c r="C142" s="15" t="inlineStr">
        <is>
          <t>4) Caffeine &amp; energy beverage</t>
        </is>
      </c>
      <c r="D142" s="15" t="inlineStr">
        <is>
          <t>473 mL can</t>
        </is>
      </c>
      <c r="E142" s="29" t="n">
        <v>24</v>
      </c>
      <c r="F142" s="30" t="n"/>
      <c r="G142" s="31">
        <f>IF(AND(ISNUMBER($F142),ISNUMBER($E142),$E142&lt;&gt;0),$F142/$E142,"")</f>
        <v/>
      </c>
      <c r="H142" s="31">
        <f>IF(AND(ISNUMBER($F142),ISNUMBER($AL142),ISNUMBER($E142),($AL142*$E142)&lt;&gt;0),$F142/($AL142*$E142)*100,"")</f>
        <v/>
      </c>
      <c r="I142" s="32" t="n"/>
      <c r="J142" s="33" t="n"/>
      <c r="K142" s="31">
        <f>IF(AND(ISNUMBER($F142),ISNUMBER($J142)),$F142*(1-$J142),"")</f>
        <v/>
      </c>
      <c r="L142" s="32" t="n"/>
      <c r="M142" s="32" t="n"/>
      <c r="N142" s="31">
        <f>IF(ISNUMBER($F142),($F142-IF(ISNUMBER($AM142),$AM142,0))*(1-IF(ISNUMBER($J142),$J142,0)),"")</f>
        <v/>
      </c>
      <c r="O142" s="15" t="inlineStr">
        <is>
          <t>Frozen Bombsicle</t>
        </is>
      </c>
      <c r="P142" s="29" t="n">
        <v>200</v>
      </c>
      <c r="Q142" s="29" t="n">
        <v>45</v>
      </c>
      <c r="R142" s="15" t="inlineStr">
        <is>
          <t>Not listed</t>
        </is>
      </c>
      <c r="S142" s="29" t="n">
        <v>0</v>
      </c>
      <c r="T142" s="29" t="n">
        <v>0</v>
      </c>
      <c r="U142" s="15" t="inlineStr">
        <is>
          <t>Sucralose + acesulfame-K</t>
        </is>
      </c>
      <c r="V142" s="15" t="inlineStr">
        <is>
          <t>Pre-workout energy, beta-alanine (CarnoSyn)</t>
        </is>
      </c>
      <c r="W142" s="32" t="n"/>
      <c r="X142" s="32" t="n"/>
      <c r="Y142" s="32" t="n"/>
      <c r="Z142" s="32" t="n"/>
      <c r="AA142" s="15" t="inlineStr">
        <is>
          <t>Medium</t>
        </is>
      </c>
      <c r="AB142" s="15" t="inlineStr">
        <is>
          <t>Strong in fitness/pre-workout niche</t>
        </is>
      </c>
      <c r="AC142" s="15" t="inlineStr">
        <is>
          <t>Pre-workout performance in a ready-to-drink can</t>
        </is>
      </c>
      <c r="AD142" s="15" t="inlineStr">
        <is>
          <t>Performance/pre-workout positioning with beta-alanine.</t>
        </is>
      </c>
      <c r="AE142" s="32" t="n"/>
      <c r="AF142" s="34">
        <f>IF(AND(ISNUMBER($P142),ISNUMBER($AL142),$AL142&lt;&gt;0),ROUND($P142/$AL142*100,1),"")</f>
        <v/>
      </c>
      <c r="AG142" s="35">
        <f>IF(AND(ISNUMBER($S142),ISNUMBER($AL142),$AL142&lt;&gt;0),ROUND($S142/$AL142*100,2),"")</f>
        <v/>
      </c>
      <c r="AH142" s="34">
        <f>IF(AND(ISNUMBER($Q142),ISNUMBER($AL142),$AL142&lt;&gt;0),ROUND($Q142/$AL142*100,1),"")</f>
        <v/>
      </c>
      <c r="AI142" s="29">
        <f>IF(ISNUMBER($S142),IF($S142&lt;=1,"Yes","No"),"n/a")</f>
        <v/>
      </c>
      <c r="AJ142" s="29">
        <f>IF(ISNUMBER($S142),ROUND(MAX(0,MIN(100,100-$S142*2.5-IF(ISNUMBER($T142),$T142,0)*0.12+IF($S142&lt;=1,12,0))),0),"")</f>
        <v/>
      </c>
      <c r="AK142" s="29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29" t="n">
        <v>473</v>
      </c>
      <c r="AM142" s="30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C4</t>
        </is>
      </c>
      <c r="B143" s="15" t="inlineStr">
        <is>
          <t>C4 Energy (Performance) | Cotton Candy | single 473mL</t>
        </is>
      </c>
      <c r="C143" s="15" t="inlineStr">
        <is>
          <t>4) Caffeine &amp; energy beverage</t>
        </is>
      </c>
      <c r="D143" s="15" t="inlineStr">
        <is>
          <t>473 mL can</t>
        </is>
      </c>
      <c r="E143" s="29" t="n">
        <v>1</v>
      </c>
      <c r="F143" s="30" t="n"/>
      <c r="G143" s="31">
        <f>IF(AND(ISNUMBER($F143),ISNUMBER($E143),$E143&lt;&gt;0),$F143/$E143,"")</f>
        <v/>
      </c>
      <c r="H143" s="31">
        <f>IF(AND(ISNUMBER($F143),ISNUMBER($AL143),ISNUMBER($E143),($AL143*$E143)&lt;&gt;0),$F143/($AL143*$E143)*100,"")</f>
        <v/>
      </c>
      <c r="I143" s="32" t="n"/>
      <c r="J143" s="33" t="n"/>
      <c r="K143" s="31">
        <f>IF(AND(ISNUMBER($F143),ISNUMBER($J143)),$F143*(1-$J143),"")</f>
        <v/>
      </c>
      <c r="L143" s="32" t="n"/>
      <c r="M143" s="32" t="n"/>
      <c r="N143" s="31">
        <f>IF(ISNUMBER($F143),($F143-IF(ISNUMBER($AM143),$AM143,0))*(1-IF(ISNUMBER($J143),$J143,0)),"")</f>
        <v/>
      </c>
      <c r="O143" s="15" t="inlineStr">
        <is>
          <t>Cotton Candy</t>
        </is>
      </c>
      <c r="P143" s="29" t="n">
        <v>200</v>
      </c>
      <c r="Q143" s="29" t="n">
        <v>45</v>
      </c>
      <c r="R143" s="15" t="inlineStr">
        <is>
          <t>Not listed</t>
        </is>
      </c>
      <c r="S143" s="29" t="n">
        <v>0</v>
      </c>
      <c r="T143" s="29" t="n">
        <v>0</v>
      </c>
      <c r="U143" s="15" t="inlineStr">
        <is>
          <t>Sucralose + acesulfame-K</t>
        </is>
      </c>
      <c r="V143" s="15" t="inlineStr">
        <is>
          <t>Pre-workout energy, beta-alanine (CarnoSyn)</t>
        </is>
      </c>
      <c r="W143" s="32" t="n"/>
      <c r="X143" s="32" t="n"/>
      <c r="Y143" s="32" t="n"/>
      <c r="Z143" s="32" t="n"/>
      <c r="AA143" s="15" t="inlineStr">
        <is>
          <t>Medium</t>
        </is>
      </c>
      <c r="AB143" s="15" t="inlineStr">
        <is>
          <t>Strong in fitness/pre-workout niche</t>
        </is>
      </c>
      <c r="AC143" s="15" t="inlineStr">
        <is>
          <t>Pre-workout performance in a ready-to-drink can</t>
        </is>
      </c>
      <c r="AD143" s="15" t="inlineStr">
        <is>
          <t>Performance/pre-workout positioning with beta-alanine.</t>
        </is>
      </c>
      <c r="AE143" s="32" t="n"/>
      <c r="AF143" s="34">
        <f>IF(AND(ISNUMBER($P143),ISNUMBER($AL143),$AL143&lt;&gt;0),ROUND($P143/$AL143*100,1),"")</f>
        <v/>
      </c>
      <c r="AG143" s="35">
        <f>IF(AND(ISNUMBER($S143),ISNUMBER($AL143),$AL143&lt;&gt;0),ROUND($S143/$AL143*100,2),"")</f>
        <v/>
      </c>
      <c r="AH143" s="34">
        <f>IF(AND(ISNUMBER($Q143),ISNUMBER($AL143),$AL143&lt;&gt;0),ROUND($Q143/$AL143*100,1),"")</f>
        <v/>
      </c>
      <c r="AI143" s="29">
        <f>IF(ISNUMBER($S143),IF($S143&lt;=1,"Yes","No"),"n/a")</f>
        <v/>
      </c>
      <c r="AJ143" s="29">
        <f>IF(ISNUMBER($S143),ROUND(MAX(0,MIN(100,100-$S143*2.5-IF(ISNUMBER($T143),$T143,0)*0.12+IF($S143&lt;=1,12,0))),0),"")</f>
        <v/>
      </c>
      <c r="AK143" s="29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29" t="n">
        <v>473</v>
      </c>
      <c r="AM143" s="30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C4</t>
        </is>
      </c>
      <c r="B144" s="15" t="inlineStr">
        <is>
          <t>C4 Energy (Performance) | Cotton Candy | 8-pack 473mL</t>
        </is>
      </c>
      <c r="C144" s="15" t="inlineStr">
        <is>
          <t>4) Caffeine &amp; energy beverage</t>
        </is>
      </c>
      <c r="D144" s="15" t="inlineStr">
        <is>
          <t>473 mL can</t>
        </is>
      </c>
      <c r="E144" s="29" t="n">
        <v>8</v>
      </c>
      <c r="F144" s="30" t="n"/>
      <c r="G144" s="31">
        <f>IF(AND(ISNUMBER($F144),ISNUMBER($E144),$E144&lt;&gt;0),$F144/$E144,"")</f>
        <v/>
      </c>
      <c r="H144" s="31">
        <f>IF(AND(ISNUMBER($F144),ISNUMBER($AL144),ISNUMBER($E144),($AL144*$E144)&lt;&gt;0),$F144/($AL144*$E144)*100,"")</f>
        <v/>
      </c>
      <c r="I144" s="32" t="n"/>
      <c r="J144" s="33" t="n"/>
      <c r="K144" s="31">
        <f>IF(AND(ISNUMBER($F144),ISNUMBER($J144)),$F144*(1-$J144),"")</f>
        <v/>
      </c>
      <c r="L144" s="32" t="n"/>
      <c r="M144" s="32" t="n"/>
      <c r="N144" s="31">
        <f>IF(ISNUMBER($F144),($F144-IF(ISNUMBER($AM144),$AM144,0))*(1-IF(ISNUMBER($J144),$J144,0)),"")</f>
        <v/>
      </c>
      <c r="O144" s="15" t="inlineStr">
        <is>
          <t>Cotton Candy</t>
        </is>
      </c>
      <c r="P144" s="29" t="n">
        <v>200</v>
      </c>
      <c r="Q144" s="29" t="n">
        <v>45</v>
      </c>
      <c r="R144" s="15" t="inlineStr">
        <is>
          <t>Not listed</t>
        </is>
      </c>
      <c r="S144" s="29" t="n">
        <v>0</v>
      </c>
      <c r="T144" s="29" t="n">
        <v>0</v>
      </c>
      <c r="U144" s="15" t="inlineStr">
        <is>
          <t>Sucralose + acesulfame-K</t>
        </is>
      </c>
      <c r="V144" s="15" t="inlineStr">
        <is>
          <t>Pre-workout energy, beta-alanine (CarnoSyn)</t>
        </is>
      </c>
      <c r="W144" s="32" t="n"/>
      <c r="X144" s="32" t="n"/>
      <c r="Y144" s="32" t="n"/>
      <c r="Z144" s="32" t="n"/>
      <c r="AA144" s="15" t="inlineStr">
        <is>
          <t>Medium</t>
        </is>
      </c>
      <c r="AB144" s="15" t="inlineStr">
        <is>
          <t>Strong in fitness/pre-workout niche</t>
        </is>
      </c>
      <c r="AC144" s="15" t="inlineStr">
        <is>
          <t>Pre-workout performance in a ready-to-drink can</t>
        </is>
      </c>
      <c r="AD144" s="15" t="inlineStr">
        <is>
          <t>Performance/pre-workout positioning with beta-alanine.</t>
        </is>
      </c>
      <c r="AE144" s="32" t="n"/>
      <c r="AF144" s="34">
        <f>IF(AND(ISNUMBER($P144),ISNUMBER($AL144),$AL144&lt;&gt;0),ROUND($P144/$AL144*100,1),"")</f>
        <v/>
      </c>
      <c r="AG144" s="35">
        <f>IF(AND(ISNUMBER($S144),ISNUMBER($AL144),$AL144&lt;&gt;0),ROUND($S144/$AL144*100,2),"")</f>
        <v/>
      </c>
      <c r="AH144" s="34">
        <f>IF(AND(ISNUMBER($Q144),ISNUMBER($AL144),$AL144&lt;&gt;0),ROUND($Q144/$AL144*100,1),"")</f>
        <v/>
      </c>
      <c r="AI144" s="29">
        <f>IF(ISNUMBER($S144),IF($S144&lt;=1,"Yes","No"),"n/a")</f>
        <v/>
      </c>
      <c r="AJ144" s="29">
        <f>IF(ISNUMBER($S144),ROUND(MAX(0,MIN(100,100-$S144*2.5-IF(ISNUMBER($T144),$T144,0)*0.12+IF($S144&lt;=1,12,0))),0),"")</f>
        <v/>
      </c>
      <c r="AK144" s="29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29" t="n">
        <v>473</v>
      </c>
      <c r="AM144" s="30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C4</t>
        </is>
      </c>
      <c r="B145" s="15" t="inlineStr">
        <is>
          <t>C4 Energy (Performance) | Cotton Candy | 12-pack 473mL</t>
        </is>
      </c>
      <c r="C145" s="15" t="inlineStr">
        <is>
          <t>4) Caffeine &amp; energy beverage</t>
        </is>
      </c>
      <c r="D145" s="15" t="inlineStr">
        <is>
          <t>473 mL can</t>
        </is>
      </c>
      <c r="E145" s="29" t="n">
        <v>12</v>
      </c>
      <c r="F145" s="30" t="n"/>
      <c r="G145" s="31">
        <f>IF(AND(ISNUMBER($F145),ISNUMBER($E145),$E145&lt;&gt;0),$F145/$E145,"")</f>
        <v/>
      </c>
      <c r="H145" s="31">
        <f>IF(AND(ISNUMBER($F145),ISNUMBER($AL145),ISNUMBER($E145),($AL145*$E145)&lt;&gt;0),$F145/($AL145*$E145)*100,"")</f>
        <v/>
      </c>
      <c r="I145" s="32" t="n"/>
      <c r="J145" s="33" t="n"/>
      <c r="K145" s="31">
        <f>IF(AND(ISNUMBER($F145),ISNUMBER($J145)),$F145*(1-$J145),"")</f>
        <v/>
      </c>
      <c r="L145" s="32" t="n"/>
      <c r="M145" s="32" t="n"/>
      <c r="N145" s="31">
        <f>IF(ISNUMBER($F145),($F145-IF(ISNUMBER($AM145),$AM145,0))*(1-IF(ISNUMBER($J145),$J145,0)),"")</f>
        <v/>
      </c>
      <c r="O145" s="15" t="inlineStr">
        <is>
          <t>Cotton Candy</t>
        </is>
      </c>
      <c r="P145" s="29" t="n">
        <v>200</v>
      </c>
      <c r="Q145" s="29" t="n">
        <v>45</v>
      </c>
      <c r="R145" s="15" t="inlineStr">
        <is>
          <t>Not listed</t>
        </is>
      </c>
      <c r="S145" s="29" t="n">
        <v>0</v>
      </c>
      <c r="T145" s="29" t="n">
        <v>0</v>
      </c>
      <c r="U145" s="15" t="inlineStr">
        <is>
          <t>Sucralose + acesulfame-K</t>
        </is>
      </c>
      <c r="V145" s="15" t="inlineStr">
        <is>
          <t>Pre-workout energy, beta-alanine (CarnoSyn)</t>
        </is>
      </c>
      <c r="W145" s="32" t="n"/>
      <c r="X145" s="32" t="n"/>
      <c r="Y145" s="32" t="n"/>
      <c r="Z145" s="32" t="n"/>
      <c r="AA145" s="15" t="inlineStr">
        <is>
          <t>Medium</t>
        </is>
      </c>
      <c r="AB145" s="15" t="inlineStr">
        <is>
          <t>Strong in fitness/pre-workout niche</t>
        </is>
      </c>
      <c r="AC145" s="15" t="inlineStr">
        <is>
          <t>Pre-workout performance in a ready-to-drink can</t>
        </is>
      </c>
      <c r="AD145" s="15" t="inlineStr">
        <is>
          <t>Performance/pre-workout positioning with beta-alanine.</t>
        </is>
      </c>
      <c r="AE145" s="32" t="n"/>
      <c r="AF145" s="34">
        <f>IF(AND(ISNUMBER($P145),ISNUMBER($AL145),$AL145&lt;&gt;0),ROUND($P145/$AL145*100,1),"")</f>
        <v/>
      </c>
      <c r="AG145" s="35">
        <f>IF(AND(ISNUMBER($S145),ISNUMBER($AL145),$AL145&lt;&gt;0),ROUND($S145/$AL145*100,2),"")</f>
        <v/>
      </c>
      <c r="AH145" s="34">
        <f>IF(AND(ISNUMBER($Q145),ISNUMBER($AL145),$AL145&lt;&gt;0),ROUND($Q145/$AL145*100,1),"")</f>
        <v/>
      </c>
      <c r="AI145" s="29">
        <f>IF(ISNUMBER($S145),IF($S145&lt;=1,"Yes","No"),"n/a")</f>
        <v/>
      </c>
      <c r="AJ145" s="29">
        <f>IF(ISNUMBER($S145),ROUND(MAX(0,MIN(100,100-$S145*2.5-IF(ISNUMBER($T145),$T145,0)*0.12+IF($S145&lt;=1,12,0))),0),"")</f>
        <v/>
      </c>
      <c r="AK145" s="29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29" t="n">
        <v>473</v>
      </c>
      <c r="AM145" s="30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C4</t>
        </is>
      </c>
      <c r="B146" s="15" t="inlineStr">
        <is>
          <t>C4 Energy (Performance) | Cotton Candy | 18-pack 473mL</t>
        </is>
      </c>
      <c r="C146" s="15" t="inlineStr">
        <is>
          <t>4) Caffeine &amp; energy beverage</t>
        </is>
      </c>
      <c r="D146" s="15" t="inlineStr">
        <is>
          <t>473 mL can</t>
        </is>
      </c>
      <c r="E146" s="29" t="n">
        <v>18</v>
      </c>
      <c r="F146" s="30" t="n"/>
      <c r="G146" s="31">
        <f>IF(AND(ISNUMBER($F146),ISNUMBER($E146),$E146&lt;&gt;0),$F146/$E146,"")</f>
        <v/>
      </c>
      <c r="H146" s="31">
        <f>IF(AND(ISNUMBER($F146),ISNUMBER($AL146),ISNUMBER($E146),($AL146*$E146)&lt;&gt;0),$F146/($AL146*$E146)*100,"")</f>
        <v/>
      </c>
      <c r="I146" s="32" t="n"/>
      <c r="J146" s="33" t="n"/>
      <c r="K146" s="31">
        <f>IF(AND(ISNUMBER($F146),ISNUMBER($J146)),$F146*(1-$J146),"")</f>
        <v/>
      </c>
      <c r="L146" s="32" t="n"/>
      <c r="M146" s="32" t="n"/>
      <c r="N146" s="31">
        <f>IF(ISNUMBER($F146),($F146-IF(ISNUMBER($AM146),$AM146,0))*(1-IF(ISNUMBER($J146),$J146,0)),"")</f>
        <v/>
      </c>
      <c r="O146" s="15" t="inlineStr">
        <is>
          <t>Cotton Candy</t>
        </is>
      </c>
      <c r="P146" s="29" t="n">
        <v>200</v>
      </c>
      <c r="Q146" s="29" t="n">
        <v>45</v>
      </c>
      <c r="R146" s="15" t="inlineStr">
        <is>
          <t>Not listed</t>
        </is>
      </c>
      <c r="S146" s="29" t="n">
        <v>0</v>
      </c>
      <c r="T146" s="29" t="n">
        <v>0</v>
      </c>
      <c r="U146" s="15" t="inlineStr">
        <is>
          <t>Sucralose + acesulfame-K</t>
        </is>
      </c>
      <c r="V146" s="15" t="inlineStr">
        <is>
          <t>Pre-workout energy, beta-alanine (CarnoSyn)</t>
        </is>
      </c>
      <c r="W146" s="32" t="n"/>
      <c r="X146" s="32" t="n"/>
      <c r="Y146" s="32" t="n"/>
      <c r="Z146" s="32" t="n"/>
      <c r="AA146" s="15" t="inlineStr">
        <is>
          <t>Medium</t>
        </is>
      </c>
      <c r="AB146" s="15" t="inlineStr">
        <is>
          <t>Strong in fitness/pre-workout niche</t>
        </is>
      </c>
      <c r="AC146" s="15" t="inlineStr">
        <is>
          <t>Pre-workout performance in a ready-to-drink can</t>
        </is>
      </c>
      <c r="AD146" s="15" t="inlineStr">
        <is>
          <t>Performance/pre-workout positioning with beta-alanine.</t>
        </is>
      </c>
      <c r="AE146" s="32" t="n"/>
      <c r="AF146" s="34">
        <f>IF(AND(ISNUMBER($P146),ISNUMBER($AL146),$AL146&lt;&gt;0),ROUND($P146/$AL146*100,1),"")</f>
        <v/>
      </c>
      <c r="AG146" s="35">
        <f>IF(AND(ISNUMBER($S146),ISNUMBER($AL146),$AL146&lt;&gt;0),ROUND($S146/$AL146*100,2),"")</f>
        <v/>
      </c>
      <c r="AH146" s="34">
        <f>IF(AND(ISNUMBER($Q146),ISNUMBER($AL146),$AL146&lt;&gt;0),ROUND($Q146/$AL146*100,1),"")</f>
        <v/>
      </c>
      <c r="AI146" s="29">
        <f>IF(ISNUMBER($S146),IF($S146&lt;=1,"Yes","No"),"n/a")</f>
        <v/>
      </c>
      <c r="AJ146" s="29">
        <f>IF(ISNUMBER($S146),ROUND(MAX(0,MIN(100,100-$S146*2.5-IF(ISNUMBER($T146),$T146,0)*0.12+IF($S146&lt;=1,12,0))),0),"")</f>
        <v/>
      </c>
      <c r="AK146" s="29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29" t="n">
        <v>473</v>
      </c>
      <c r="AM146" s="30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C4</t>
        </is>
      </c>
      <c r="B147" s="15" t="inlineStr">
        <is>
          <t>C4 Energy (Performance) | Cotton Candy | 24-pack 473mL</t>
        </is>
      </c>
      <c r="C147" s="15" t="inlineStr">
        <is>
          <t>4) Caffeine &amp; energy beverage</t>
        </is>
      </c>
      <c r="D147" s="15" t="inlineStr">
        <is>
          <t>473 mL can</t>
        </is>
      </c>
      <c r="E147" s="29" t="n">
        <v>24</v>
      </c>
      <c r="F147" s="30" t="n"/>
      <c r="G147" s="31">
        <f>IF(AND(ISNUMBER($F147),ISNUMBER($E147),$E147&lt;&gt;0),$F147/$E147,"")</f>
        <v/>
      </c>
      <c r="H147" s="31">
        <f>IF(AND(ISNUMBER($F147),ISNUMBER($AL147),ISNUMBER($E147),($AL147*$E147)&lt;&gt;0),$F147/($AL147*$E147)*100,"")</f>
        <v/>
      </c>
      <c r="I147" s="32" t="n"/>
      <c r="J147" s="33" t="n"/>
      <c r="K147" s="31">
        <f>IF(AND(ISNUMBER($F147),ISNUMBER($J147)),$F147*(1-$J147),"")</f>
        <v/>
      </c>
      <c r="L147" s="32" t="n"/>
      <c r="M147" s="32" t="n"/>
      <c r="N147" s="31">
        <f>IF(ISNUMBER($F147),($F147-IF(ISNUMBER($AM147),$AM147,0))*(1-IF(ISNUMBER($J147),$J147,0)),"")</f>
        <v/>
      </c>
      <c r="O147" s="15" t="inlineStr">
        <is>
          <t>Cotton Candy</t>
        </is>
      </c>
      <c r="P147" s="29" t="n">
        <v>200</v>
      </c>
      <c r="Q147" s="29" t="n">
        <v>45</v>
      </c>
      <c r="R147" s="15" t="inlineStr">
        <is>
          <t>Not listed</t>
        </is>
      </c>
      <c r="S147" s="29" t="n">
        <v>0</v>
      </c>
      <c r="T147" s="29" t="n">
        <v>0</v>
      </c>
      <c r="U147" s="15" t="inlineStr">
        <is>
          <t>Sucralose + acesulfame-K</t>
        </is>
      </c>
      <c r="V147" s="15" t="inlineStr">
        <is>
          <t>Pre-workout energy, beta-alanine (CarnoSyn)</t>
        </is>
      </c>
      <c r="W147" s="32" t="n"/>
      <c r="X147" s="32" t="n"/>
      <c r="Y147" s="32" t="n"/>
      <c r="Z147" s="32" t="n"/>
      <c r="AA147" s="15" t="inlineStr">
        <is>
          <t>Medium</t>
        </is>
      </c>
      <c r="AB147" s="15" t="inlineStr">
        <is>
          <t>Strong in fitness/pre-workout niche</t>
        </is>
      </c>
      <c r="AC147" s="15" t="inlineStr">
        <is>
          <t>Pre-workout performance in a ready-to-drink can</t>
        </is>
      </c>
      <c r="AD147" s="15" t="inlineStr">
        <is>
          <t>Performance/pre-workout positioning with beta-alanine.</t>
        </is>
      </c>
      <c r="AE147" s="32" t="n"/>
      <c r="AF147" s="34">
        <f>IF(AND(ISNUMBER($P147),ISNUMBER($AL147),$AL147&lt;&gt;0),ROUND($P147/$AL147*100,1),"")</f>
        <v/>
      </c>
      <c r="AG147" s="35">
        <f>IF(AND(ISNUMBER($S147),ISNUMBER($AL147),$AL147&lt;&gt;0),ROUND($S147/$AL147*100,2),"")</f>
        <v/>
      </c>
      <c r="AH147" s="34">
        <f>IF(AND(ISNUMBER($Q147),ISNUMBER($AL147),$AL147&lt;&gt;0),ROUND($Q147/$AL147*100,1),"")</f>
        <v/>
      </c>
      <c r="AI147" s="29">
        <f>IF(ISNUMBER($S147),IF($S147&lt;=1,"Yes","No"),"n/a")</f>
        <v/>
      </c>
      <c r="AJ147" s="29">
        <f>IF(ISNUMBER($S147),ROUND(MAX(0,MIN(100,100-$S147*2.5-IF(ISNUMBER($T147),$T147,0)*0.12+IF($S147&lt;=1,12,0))),0),"")</f>
        <v/>
      </c>
      <c r="AK147" s="29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29" t="n">
        <v>473</v>
      </c>
      <c r="AM147" s="30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C4</t>
        </is>
      </c>
      <c r="B148" s="15" t="inlineStr">
        <is>
          <t>C4 Energy (Performance) | Strawberry Watermelon | single 473mL</t>
        </is>
      </c>
      <c r="C148" s="15" t="inlineStr">
        <is>
          <t>4) Caffeine &amp; energy beverage</t>
        </is>
      </c>
      <c r="D148" s="15" t="inlineStr">
        <is>
          <t>473 mL can</t>
        </is>
      </c>
      <c r="E148" s="29" t="n">
        <v>1</v>
      </c>
      <c r="F148" s="30" t="n"/>
      <c r="G148" s="31">
        <f>IF(AND(ISNUMBER($F148),ISNUMBER($E148),$E148&lt;&gt;0),$F148/$E148,"")</f>
        <v/>
      </c>
      <c r="H148" s="31">
        <f>IF(AND(ISNUMBER($F148),ISNUMBER($AL148),ISNUMBER($E148),($AL148*$E148)&lt;&gt;0),$F148/($AL148*$E148)*100,"")</f>
        <v/>
      </c>
      <c r="I148" s="32" t="n"/>
      <c r="J148" s="33" t="n"/>
      <c r="K148" s="31">
        <f>IF(AND(ISNUMBER($F148),ISNUMBER($J148)),$F148*(1-$J148),"")</f>
        <v/>
      </c>
      <c r="L148" s="32" t="n"/>
      <c r="M148" s="32" t="n"/>
      <c r="N148" s="31">
        <f>IF(ISNUMBER($F148),($F148-IF(ISNUMBER($AM148),$AM148,0))*(1-IF(ISNUMBER($J148),$J148,0)),"")</f>
        <v/>
      </c>
      <c r="O148" s="15" t="inlineStr">
        <is>
          <t>Strawberry Watermelon</t>
        </is>
      </c>
      <c r="P148" s="29" t="n">
        <v>200</v>
      </c>
      <c r="Q148" s="29" t="n">
        <v>45</v>
      </c>
      <c r="R148" s="15" t="inlineStr">
        <is>
          <t>Not listed</t>
        </is>
      </c>
      <c r="S148" s="29" t="n">
        <v>0</v>
      </c>
      <c r="T148" s="29" t="n">
        <v>0</v>
      </c>
      <c r="U148" s="15" t="inlineStr">
        <is>
          <t>Sucralose + acesulfame-K</t>
        </is>
      </c>
      <c r="V148" s="15" t="inlineStr">
        <is>
          <t>Pre-workout energy, beta-alanine (CarnoSyn)</t>
        </is>
      </c>
      <c r="W148" s="32" t="n"/>
      <c r="X148" s="32" t="n"/>
      <c r="Y148" s="32" t="n"/>
      <c r="Z148" s="32" t="n"/>
      <c r="AA148" s="15" t="inlineStr">
        <is>
          <t>Medium</t>
        </is>
      </c>
      <c r="AB148" s="15" t="inlineStr">
        <is>
          <t>Strong in fitness/pre-workout niche</t>
        </is>
      </c>
      <c r="AC148" s="15" t="inlineStr">
        <is>
          <t>Pre-workout performance in a ready-to-drink can</t>
        </is>
      </c>
      <c r="AD148" s="15" t="inlineStr">
        <is>
          <t>Performance/pre-workout positioning with beta-alanine.</t>
        </is>
      </c>
      <c r="AE148" s="32" t="n"/>
      <c r="AF148" s="34">
        <f>IF(AND(ISNUMBER($P148),ISNUMBER($AL148),$AL148&lt;&gt;0),ROUND($P148/$AL148*100,1),"")</f>
        <v/>
      </c>
      <c r="AG148" s="35">
        <f>IF(AND(ISNUMBER($S148),ISNUMBER($AL148),$AL148&lt;&gt;0),ROUND($S148/$AL148*100,2),"")</f>
        <v/>
      </c>
      <c r="AH148" s="34">
        <f>IF(AND(ISNUMBER($Q148),ISNUMBER($AL148),$AL148&lt;&gt;0),ROUND($Q148/$AL148*100,1),"")</f>
        <v/>
      </c>
      <c r="AI148" s="29">
        <f>IF(ISNUMBER($S148),IF($S148&lt;=1,"Yes","No"),"n/a")</f>
        <v/>
      </c>
      <c r="AJ148" s="29">
        <f>IF(ISNUMBER($S148),ROUND(MAX(0,MIN(100,100-$S148*2.5-IF(ISNUMBER($T148),$T148,0)*0.12+IF($S148&lt;=1,12,0))),0),"")</f>
        <v/>
      </c>
      <c r="AK148" s="29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29" t="n">
        <v>473</v>
      </c>
      <c r="AM148" s="30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C4</t>
        </is>
      </c>
      <c r="B149" s="15" t="inlineStr">
        <is>
          <t>C4 Energy (Performance) | Strawberry Watermelon | 8-pack 473mL</t>
        </is>
      </c>
      <c r="C149" s="15" t="inlineStr">
        <is>
          <t>4) Caffeine &amp; energy beverage</t>
        </is>
      </c>
      <c r="D149" s="15" t="inlineStr">
        <is>
          <t>473 mL can</t>
        </is>
      </c>
      <c r="E149" s="29" t="n">
        <v>8</v>
      </c>
      <c r="F149" s="30" t="n"/>
      <c r="G149" s="31">
        <f>IF(AND(ISNUMBER($F149),ISNUMBER($E149),$E149&lt;&gt;0),$F149/$E149,"")</f>
        <v/>
      </c>
      <c r="H149" s="31">
        <f>IF(AND(ISNUMBER($F149),ISNUMBER($AL149),ISNUMBER($E149),($AL149*$E149)&lt;&gt;0),$F149/($AL149*$E149)*100,"")</f>
        <v/>
      </c>
      <c r="I149" s="32" t="n"/>
      <c r="J149" s="33" t="n"/>
      <c r="K149" s="31">
        <f>IF(AND(ISNUMBER($F149),ISNUMBER($J149)),$F149*(1-$J149),"")</f>
        <v/>
      </c>
      <c r="L149" s="32" t="n"/>
      <c r="M149" s="32" t="n"/>
      <c r="N149" s="31">
        <f>IF(ISNUMBER($F149),($F149-IF(ISNUMBER($AM149),$AM149,0))*(1-IF(ISNUMBER($J149),$J149,0)),"")</f>
        <v/>
      </c>
      <c r="O149" s="15" t="inlineStr">
        <is>
          <t>Strawberry Watermelon</t>
        </is>
      </c>
      <c r="P149" s="29" t="n">
        <v>200</v>
      </c>
      <c r="Q149" s="29" t="n">
        <v>45</v>
      </c>
      <c r="R149" s="15" t="inlineStr">
        <is>
          <t>Not listed</t>
        </is>
      </c>
      <c r="S149" s="29" t="n">
        <v>0</v>
      </c>
      <c r="T149" s="29" t="n">
        <v>0</v>
      </c>
      <c r="U149" s="15" t="inlineStr">
        <is>
          <t>Sucralose + acesulfame-K</t>
        </is>
      </c>
      <c r="V149" s="15" t="inlineStr">
        <is>
          <t>Pre-workout energy, beta-alanine (CarnoSyn)</t>
        </is>
      </c>
      <c r="W149" s="32" t="n"/>
      <c r="X149" s="32" t="n"/>
      <c r="Y149" s="32" t="n"/>
      <c r="Z149" s="32" t="n"/>
      <c r="AA149" s="15" t="inlineStr">
        <is>
          <t>Medium</t>
        </is>
      </c>
      <c r="AB149" s="15" t="inlineStr">
        <is>
          <t>Strong in fitness/pre-workout niche</t>
        </is>
      </c>
      <c r="AC149" s="15" t="inlineStr">
        <is>
          <t>Pre-workout performance in a ready-to-drink can</t>
        </is>
      </c>
      <c r="AD149" s="15" t="inlineStr">
        <is>
          <t>Performance/pre-workout positioning with beta-alanine.</t>
        </is>
      </c>
      <c r="AE149" s="32" t="n"/>
      <c r="AF149" s="34">
        <f>IF(AND(ISNUMBER($P149),ISNUMBER($AL149),$AL149&lt;&gt;0),ROUND($P149/$AL149*100,1),"")</f>
        <v/>
      </c>
      <c r="AG149" s="35">
        <f>IF(AND(ISNUMBER($S149),ISNUMBER($AL149),$AL149&lt;&gt;0),ROUND($S149/$AL149*100,2),"")</f>
        <v/>
      </c>
      <c r="AH149" s="34">
        <f>IF(AND(ISNUMBER($Q149),ISNUMBER($AL149),$AL149&lt;&gt;0),ROUND($Q149/$AL149*100,1),"")</f>
        <v/>
      </c>
      <c r="AI149" s="29">
        <f>IF(ISNUMBER($S149),IF($S149&lt;=1,"Yes","No"),"n/a")</f>
        <v/>
      </c>
      <c r="AJ149" s="29">
        <f>IF(ISNUMBER($S149),ROUND(MAX(0,MIN(100,100-$S149*2.5-IF(ISNUMBER($T149),$T149,0)*0.12+IF($S149&lt;=1,12,0))),0),"")</f>
        <v/>
      </c>
      <c r="AK149" s="29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29" t="n">
        <v>473</v>
      </c>
      <c r="AM149" s="30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C4</t>
        </is>
      </c>
      <c r="B150" s="15" t="inlineStr">
        <is>
          <t>C4 Energy (Performance) | Strawberry Watermelon | 12-pack 473mL</t>
        </is>
      </c>
      <c r="C150" s="15" t="inlineStr">
        <is>
          <t>4) Caffeine &amp; energy beverage</t>
        </is>
      </c>
      <c r="D150" s="15" t="inlineStr">
        <is>
          <t>473 mL can</t>
        </is>
      </c>
      <c r="E150" s="29" t="n">
        <v>12</v>
      </c>
      <c r="F150" s="30" t="n"/>
      <c r="G150" s="31">
        <f>IF(AND(ISNUMBER($F150),ISNUMBER($E150),$E150&lt;&gt;0),$F150/$E150,"")</f>
        <v/>
      </c>
      <c r="H150" s="31">
        <f>IF(AND(ISNUMBER($F150),ISNUMBER($AL150),ISNUMBER($E150),($AL150*$E150)&lt;&gt;0),$F150/($AL150*$E150)*100,"")</f>
        <v/>
      </c>
      <c r="I150" s="32" t="n"/>
      <c r="J150" s="33" t="n"/>
      <c r="K150" s="31">
        <f>IF(AND(ISNUMBER($F150),ISNUMBER($J150)),$F150*(1-$J150),"")</f>
        <v/>
      </c>
      <c r="L150" s="32" t="n"/>
      <c r="M150" s="32" t="n"/>
      <c r="N150" s="31">
        <f>IF(ISNUMBER($F150),($F150-IF(ISNUMBER($AM150),$AM150,0))*(1-IF(ISNUMBER($J150),$J150,0)),"")</f>
        <v/>
      </c>
      <c r="O150" s="15" t="inlineStr">
        <is>
          <t>Strawberry Watermelon</t>
        </is>
      </c>
      <c r="P150" s="29" t="n">
        <v>200</v>
      </c>
      <c r="Q150" s="29" t="n">
        <v>45</v>
      </c>
      <c r="R150" s="15" t="inlineStr">
        <is>
          <t>Not listed</t>
        </is>
      </c>
      <c r="S150" s="29" t="n">
        <v>0</v>
      </c>
      <c r="T150" s="29" t="n">
        <v>0</v>
      </c>
      <c r="U150" s="15" t="inlineStr">
        <is>
          <t>Sucralose + acesulfame-K</t>
        </is>
      </c>
      <c r="V150" s="15" t="inlineStr">
        <is>
          <t>Pre-workout energy, beta-alanine (CarnoSyn)</t>
        </is>
      </c>
      <c r="W150" s="32" t="n"/>
      <c r="X150" s="32" t="n"/>
      <c r="Y150" s="32" t="n"/>
      <c r="Z150" s="32" t="n"/>
      <c r="AA150" s="15" t="inlineStr">
        <is>
          <t>Medium</t>
        </is>
      </c>
      <c r="AB150" s="15" t="inlineStr">
        <is>
          <t>Strong in fitness/pre-workout niche</t>
        </is>
      </c>
      <c r="AC150" s="15" t="inlineStr">
        <is>
          <t>Pre-workout performance in a ready-to-drink can</t>
        </is>
      </c>
      <c r="AD150" s="15" t="inlineStr">
        <is>
          <t>Performance/pre-workout positioning with beta-alanine.</t>
        </is>
      </c>
      <c r="AE150" s="32" t="n"/>
      <c r="AF150" s="34">
        <f>IF(AND(ISNUMBER($P150),ISNUMBER($AL150),$AL150&lt;&gt;0),ROUND($P150/$AL150*100,1),"")</f>
        <v/>
      </c>
      <c r="AG150" s="35">
        <f>IF(AND(ISNUMBER($S150),ISNUMBER($AL150),$AL150&lt;&gt;0),ROUND($S150/$AL150*100,2),"")</f>
        <v/>
      </c>
      <c r="AH150" s="34">
        <f>IF(AND(ISNUMBER($Q150),ISNUMBER($AL150),$AL150&lt;&gt;0),ROUND($Q150/$AL150*100,1),"")</f>
        <v/>
      </c>
      <c r="AI150" s="29">
        <f>IF(ISNUMBER($S150),IF($S150&lt;=1,"Yes","No"),"n/a")</f>
        <v/>
      </c>
      <c r="AJ150" s="29">
        <f>IF(ISNUMBER($S150),ROUND(MAX(0,MIN(100,100-$S150*2.5-IF(ISNUMBER($T150),$T150,0)*0.12+IF($S150&lt;=1,12,0))),0),"")</f>
        <v/>
      </c>
      <c r="AK150" s="29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29" t="n">
        <v>473</v>
      </c>
      <c r="AM150" s="30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C4</t>
        </is>
      </c>
      <c r="B151" s="15" t="inlineStr">
        <is>
          <t>C4 Energy (Performance) | Strawberry Watermelon | 18-pack 473mL</t>
        </is>
      </c>
      <c r="C151" s="15" t="inlineStr">
        <is>
          <t>4) Caffeine &amp; energy beverage</t>
        </is>
      </c>
      <c r="D151" s="15" t="inlineStr">
        <is>
          <t>473 mL can</t>
        </is>
      </c>
      <c r="E151" s="29" t="n">
        <v>18</v>
      </c>
      <c r="F151" s="30" t="n"/>
      <c r="G151" s="31">
        <f>IF(AND(ISNUMBER($F151),ISNUMBER($E151),$E151&lt;&gt;0),$F151/$E151,"")</f>
        <v/>
      </c>
      <c r="H151" s="31">
        <f>IF(AND(ISNUMBER($F151),ISNUMBER($AL151),ISNUMBER($E151),($AL151*$E151)&lt;&gt;0),$F151/($AL151*$E151)*100,"")</f>
        <v/>
      </c>
      <c r="I151" s="32" t="n"/>
      <c r="J151" s="33" t="n"/>
      <c r="K151" s="31">
        <f>IF(AND(ISNUMBER($F151),ISNUMBER($J151)),$F151*(1-$J151),"")</f>
        <v/>
      </c>
      <c r="L151" s="32" t="n"/>
      <c r="M151" s="32" t="n"/>
      <c r="N151" s="31">
        <f>IF(ISNUMBER($F151),($F151-IF(ISNUMBER($AM151),$AM151,0))*(1-IF(ISNUMBER($J151),$J151,0)),"")</f>
        <v/>
      </c>
      <c r="O151" s="15" t="inlineStr">
        <is>
          <t>Strawberry Watermelon</t>
        </is>
      </c>
      <c r="P151" s="29" t="n">
        <v>200</v>
      </c>
      <c r="Q151" s="29" t="n">
        <v>45</v>
      </c>
      <c r="R151" s="15" t="inlineStr">
        <is>
          <t>Not listed</t>
        </is>
      </c>
      <c r="S151" s="29" t="n">
        <v>0</v>
      </c>
      <c r="T151" s="29" t="n">
        <v>0</v>
      </c>
      <c r="U151" s="15" t="inlineStr">
        <is>
          <t>Sucralose + acesulfame-K</t>
        </is>
      </c>
      <c r="V151" s="15" t="inlineStr">
        <is>
          <t>Pre-workout energy, beta-alanine (CarnoSyn)</t>
        </is>
      </c>
      <c r="W151" s="32" t="n"/>
      <c r="X151" s="32" t="n"/>
      <c r="Y151" s="32" t="n"/>
      <c r="Z151" s="32" t="n"/>
      <c r="AA151" s="15" t="inlineStr">
        <is>
          <t>Medium</t>
        </is>
      </c>
      <c r="AB151" s="15" t="inlineStr">
        <is>
          <t>Strong in fitness/pre-workout niche</t>
        </is>
      </c>
      <c r="AC151" s="15" t="inlineStr">
        <is>
          <t>Pre-workout performance in a ready-to-drink can</t>
        </is>
      </c>
      <c r="AD151" s="15" t="inlineStr">
        <is>
          <t>Performance/pre-workout positioning with beta-alanine.</t>
        </is>
      </c>
      <c r="AE151" s="32" t="n"/>
      <c r="AF151" s="34">
        <f>IF(AND(ISNUMBER($P151),ISNUMBER($AL151),$AL151&lt;&gt;0),ROUND($P151/$AL151*100,1),"")</f>
        <v/>
      </c>
      <c r="AG151" s="35">
        <f>IF(AND(ISNUMBER($S151),ISNUMBER($AL151),$AL151&lt;&gt;0),ROUND($S151/$AL151*100,2),"")</f>
        <v/>
      </c>
      <c r="AH151" s="34">
        <f>IF(AND(ISNUMBER($Q151),ISNUMBER($AL151),$AL151&lt;&gt;0),ROUND($Q151/$AL151*100,1),"")</f>
        <v/>
      </c>
      <c r="AI151" s="29">
        <f>IF(ISNUMBER($S151),IF($S151&lt;=1,"Yes","No"),"n/a")</f>
        <v/>
      </c>
      <c r="AJ151" s="29">
        <f>IF(ISNUMBER($S151),ROUND(MAX(0,MIN(100,100-$S151*2.5-IF(ISNUMBER($T151),$T151,0)*0.12+IF($S151&lt;=1,12,0))),0),"")</f>
        <v/>
      </c>
      <c r="AK151" s="29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29" t="n">
        <v>473</v>
      </c>
      <c r="AM151" s="30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C4</t>
        </is>
      </c>
      <c r="B152" s="15" t="inlineStr">
        <is>
          <t>C4 Energy (Performance) | Strawberry Watermelon | 24-pack 473mL</t>
        </is>
      </c>
      <c r="C152" s="15" t="inlineStr">
        <is>
          <t>4) Caffeine &amp; energy beverage</t>
        </is>
      </c>
      <c r="D152" s="15" t="inlineStr">
        <is>
          <t>473 mL can</t>
        </is>
      </c>
      <c r="E152" s="29" t="n">
        <v>24</v>
      </c>
      <c r="F152" s="30" t="n"/>
      <c r="G152" s="31">
        <f>IF(AND(ISNUMBER($F152),ISNUMBER($E152),$E152&lt;&gt;0),$F152/$E152,"")</f>
        <v/>
      </c>
      <c r="H152" s="31">
        <f>IF(AND(ISNUMBER($F152),ISNUMBER($AL152),ISNUMBER($E152),($AL152*$E152)&lt;&gt;0),$F152/($AL152*$E152)*100,"")</f>
        <v/>
      </c>
      <c r="I152" s="32" t="n"/>
      <c r="J152" s="33" t="n"/>
      <c r="K152" s="31">
        <f>IF(AND(ISNUMBER($F152),ISNUMBER($J152)),$F152*(1-$J152),"")</f>
        <v/>
      </c>
      <c r="L152" s="32" t="n"/>
      <c r="M152" s="32" t="n"/>
      <c r="N152" s="31">
        <f>IF(ISNUMBER($F152),($F152-IF(ISNUMBER($AM152),$AM152,0))*(1-IF(ISNUMBER($J152),$J152,0)),"")</f>
        <v/>
      </c>
      <c r="O152" s="15" t="inlineStr">
        <is>
          <t>Strawberry Watermelon</t>
        </is>
      </c>
      <c r="P152" s="29" t="n">
        <v>200</v>
      </c>
      <c r="Q152" s="29" t="n">
        <v>45</v>
      </c>
      <c r="R152" s="15" t="inlineStr">
        <is>
          <t>Not listed</t>
        </is>
      </c>
      <c r="S152" s="29" t="n">
        <v>0</v>
      </c>
      <c r="T152" s="29" t="n">
        <v>0</v>
      </c>
      <c r="U152" s="15" t="inlineStr">
        <is>
          <t>Sucralose + acesulfame-K</t>
        </is>
      </c>
      <c r="V152" s="15" t="inlineStr">
        <is>
          <t>Pre-workout energy, beta-alanine (CarnoSyn)</t>
        </is>
      </c>
      <c r="W152" s="32" t="n"/>
      <c r="X152" s="32" t="n"/>
      <c r="Y152" s="32" t="n"/>
      <c r="Z152" s="32" t="n"/>
      <c r="AA152" s="15" t="inlineStr">
        <is>
          <t>Medium</t>
        </is>
      </c>
      <c r="AB152" s="15" t="inlineStr">
        <is>
          <t>Strong in fitness/pre-workout niche</t>
        </is>
      </c>
      <c r="AC152" s="15" t="inlineStr">
        <is>
          <t>Pre-workout performance in a ready-to-drink can</t>
        </is>
      </c>
      <c r="AD152" s="15" t="inlineStr">
        <is>
          <t>Performance/pre-workout positioning with beta-alanine.</t>
        </is>
      </c>
      <c r="AE152" s="32" t="n"/>
      <c r="AF152" s="34">
        <f>IF(AND(ISNUMBER($P152),ISNUMBER($AL152),$AL152&lt;&gt;0),ROUND($P152/$AL152*100,1),"")</f>
        <v/>
      </c>
      <c r="AG152" s="35">
        <f>IF(AND(ISNUMBER($S152),ISNUMBER($AL152),$AL152&lt;&gt;0),ROUND($S152/$AL152*100,2),"")</f>
        <v/>
      </c>
      <c r="AH152" s="34">
        <f>IF(AND(ISNUMBER($Q152),ISNUMBER($AL152),$AL152&lt;&gt;0),ROUND($Q152/$AL152*100,1),"")</f>
        <v/>
      </c>
      <c r="AI152" s="29">
        <f>IF(ISNUMBER($S152),IF($S152&lt;=1,"Yes","No"),"n/a")</f>
        <v/>
      </c>
      <c r="AJ152" s="29">
        <f>IF(ISNUMBER($S152),ROUND(MAX(0,MIN(100,100-$S152*2.5-IF(ISNUMBER($T152),$T152,0)*0.12+IF($S152&lt;=1,12,0))),0),"")</f>
        <v/>
      </c>
      <c r="AK152" s="29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29" t="n">
        <v>473</v>
      </c>
      <c r="AM152" s="30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C4</t>
        </is>
      </c>
      <c r="B153" s="15" t="inlineStr">
        <is>
          <t>C4 Energy (Performance) | Tropical Blast | single 473mL</t>
        </is>
      </c>
      <c r="C153" s="15" t="inlineStr">
        <is>
          <t>4) Caffeine &amp; energy beverage</t>
        </is>
      </c>
      <c r="D153" s="15" t="inlineStr">
        <is>
          <t>473 mL can</t>
        </is>
      </c>
      <c r="E153" s="29" t="n">
        <v>1</v>
      </c>
      <c r="F153" s="30" t="n"/>
      <c r="G153" s="31">
        <f>IF(AND(ISNUMBER($F153),ISNUMBER($E153),$E153&lt;&gt;0),$F153/$E153,"")</f>
        <v/>
      </c>
      <c r="H153" s="31">
        <f>IF(AND(ISNUMBER($F153),ISNUMBER($AL153),ISNUMBER($E153),($AL153*$E153)&lt;&gt;0),$F153/($AL153*$E153)*100,"")</f>
        <v/>
      </c>
      <c r="I153" s="32" t="n"/>
      <c r="J153" s="33" t="n"/>
      <c r="K153" s="31">
        <f>IF(AND(ISNUMBER($F153),ISNUMBER($J153)),$F153*(1-$J153),"")</f>
        <v/>
      </c>
      <c r="L153" s="32" t="n"/>
      <c r="M153" s="32" t="n"/>
      <c r="N153" s="31">
        <f>IF(ISNUMBER($F153),($F153-IF(ISNUMBER($AM153),$AM153,0))*(1-IF(ISNUMBER($J153),$J153,0)),"")</f>
        <v/>
      </c>
      <c r="O153" s="15" t="inlineStr">
        <is>
          <t>Tropical Blast</t>
        </is>
      </c>
      <c r="P153" s="29" t="n">
        <v>200</v>
      </c>
      <c r="Q153" s="29" t="n">
        <v>45</v>
      </c>
      <c r="R153" s="15" t="inlineStr">
        <is>
          <t>Not listed</t>
        </is>
      </c>
      <c r="S153" s="29" t="n">
        <v>0</v>
      </c>
      <c r="T153" s="29" t="n">
        <v>0</v>
      </c>
      <c r="U153" s="15" t="inlineStr">
        <is>
          <t>Sucralose + acesulfame-K</t>
        </is>
      </c>
      <c r="V153" s="15" t="inlineStr">
        <is>
          <t>Pre-workout energy, beta-alanine (CarnoSyn)</t>
        </is>
      </c>
      <c r="W153" s="32" t="n"/>
      <c r="X153" s="32" t="n"/>
      <c r="Y153" s="32" t="n"/>
      <c r="Z153" s="32" t="n"/>
      <c r="AA153" s="15" t="inlineStr">
        <is>
          <t>Medium</t>
        </is>
      </c>
      <c r="AB153" s="15" t="inlineStr">
        <is>
          <t>Strong in fitness/pre-workout niche</t>
        </is>
      </c>
      <c r="AC153" s="15" t="inlineStr">
        <is>
          <t>Pre-workout performance in a ready-to-drink can</t>
        </is>
      </c>
      <c r="AD153" s="15" t="inlineStr">
        <is>
          <t>Performance/pre-workout positioning with beta-alanine.</t>
        </is>
      </c>
      <c r="AE153" s="32" t="n"/>
      <c r="AF153" s="34">
        <f>IF(AND(ISNUMBER($P153),ISNUMBER($AL153),$AL153&lt;&gt;0),ROUND($P153/$AL153*100,1),"")</f>
        <v/>
      </c>
      <c r="AG153" s="35">
        <f>IF(AND(ISNUMBER($S153),ISNUMBER($AL153),$AL153&lt;&gt;0),ROUND($S153/$AL153*100,2),"")</f>
        <v/>
      </c>
      <c r="AH153" s="34">
        <f>IF(AND(ISNUMBER($Q153),ISNUMBER($AL153),$AL153&lt;&gt;0),ROUND($Q153/$AL153*100,1),"")</f>
        <v/>
      </c>
      <c r="AI153" s="29">
        <f>IF(ISNUMBER($S153),IF($S153&lt;=1,"Yes","No"),"n/a")</f>
        <v/>
      </c>
      <c r="AJ153" s="29">
        <f>IF(ISNUMBER($S153),ROUND(MAX(0,MIN(100,100-$S153*2.5-IF(ISNUMBER($T153),$T153,0)*0.12+IF($S153&lt;=1,12,0))),0),"")</f>
        <v/>
      </c>
      <c r="AK153" s="29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29" t="n">
        <v>473</v>
      </c>
      <c r="AM153" s="30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C4</t>
        </is>
      </c>
      <c r="B154" s="15" t="inlineStr">
        <is>
          <t>C4 Energy (Performance) | Tropical Blast | 8-pack 473mL</t>
        </is>
      </c>
      <c r="C154" s="15" t="inlineStr">
        <is>
          <t>4) Caffeine &amp; energy beverage</t>
        </is>
      </c>
      <c r="D154" s="15" t="inlineStr">
        <is>
          <t>473 mL can</t>
        </is>
      </c>
      <c r="E154" s="29" t="n">
        <v>8</v>
      </c>
      <c r="F154" s="30" t="n"/>
      <c r="G154" s="31">
        <f>IF(AND(ISNUMBER($F154),ISNUMBER($E154),$E154&lt;&gt;0),$F154/$E154,"")</f>
        <v/>
      </c>
      <c r="H154" s="31">
        <f>IF(AND(ISNUMBER($F154),ISNUMBER($AL154),ISNUMBER($E154),($AL154*$E154)&lt;&gt;0),$F154/($AL154*$E154)*100,"")</f>
        <v/>
      </c>
      <c r="I154" s="32" t="n"/>
      <c r="J154" s="33" t="n"/>
      <c r="K154" s="31">
        <f>IF(AND(ISNUMBER($F154),ISNUMBER($J154)),$F154*(1-$J154),"")</f>
        <v/>
      </c>
      <c r="L154" s="32" t="n"/>
      <c r="M154" s="32" t="n"/>
      <c r="N154" s="31">
        <f>IF(ISNUMBER($F154),($F154-IF(ISNUMBER($AM154),$AM154,0))*(1-IF(ISNUMBER($J154),$J154,0)),"")</f>
        <v/>
      </c>
      <c r="O154" s="15" t="inlineStr">
        <is>
          <t>Tropical Blast</t>
        </is>
      </c>
      <c r="P154" s="29" t="n">
        <v>200</v>
      </c>
      <c r="Q154" s="29" t="n">
        <v>45</v>
      </c>
      <c r="R154" s="15" t="inlineStr">
        <is>
          <t>Not listed</t>
        </is>
      </c>
      <c r="S154" s="29" t="n">
        <v>0</v>
      </c>
      <c r="T154" s="29" t="n">
        <v>0</v>
      </c>
      <c r="U154" s="15" t="inlineStr">
        <is>
          <t>Sucralose + acesulfame-K</t>
        </is>
      </c>
      <c r="V154" s="15" t="inlineStr">
        <is>
          <t>Pre-workout energy, beta-alanine (CarnoSyn)</t>
        </is>
      </c>
      <c r="W154" s="32" t="n"/>
      <c r="X154" s="32" t="n"/>
      <c r="Y154" s="32" t="n"/>
      <c r="Z154" s="32" t="n"/>
      <c r="AA154" s="15" t="inlineStr">
        <is>
          <t>Medium</t>
        </is>
      </c>
      <c r="AB154" s="15" t="inlineStr">
        <is>
          <t>Strong in fitness/pre-workout niche</t>
        </is>
      </c>
      <c r="AC154" s="15" t="inlineStr">
        <is>
          <t>Pre-workout performance in a ready-to-drink can</t>
        </is>
      </c>
      <c r="AD154" s="15" t="inlineStr">
        <is>
          <t>Performance/pre-workout positioning with beta-alanine.</t>
        </is>
      </c>
      <c r="AE154" s="32" t="n"/>
      <c r="AF154" s="34">
        <f>IF(AND(ISNUMBER($P154),ISNUMBER($AL154),$AL154&lt;&gt;0),ROUND($P154/$AL154*100,1),"")</f>
        <v/>
      </c>
      <c r="AG154" s="35">
        <f>IF(AND(ISNUMBER($S154),ISNUMBER($AL154),$AL154&lt;&gt;0),ROUND($S154/$AL154*100,2),"")</f>
        <v/>
      </c>
      <c r="AH154" s="34">
        <f>IF(AND(ISNUMBER($Q154),ISNUMBER($AL154),$AL154&lt;&gt;0),ROUND($Q154/$AL154*100,1),"")</f>
        <v/>
      </c>
      <c r="AI154" s="29">
        <f>IF(ISNUMBER($S154),IF($S154&lt;=1,"Yes","No"),"n/a")</f>
        <v/>
      </c>
      <c r="AJ154" s="29">
        <f>IF(ISNUMBER($S154),ROUND(MAX(0,MIN(100,100-$S154*2.5-IF(ISNUMBER($T154),$T154,0)*0.12+IF($S154&lt;=1,12,0))),0),"")</f>
        <v/>
      </c>
      <c r="AK154" s="29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29" t="n">
        <v>473</v>
      </c>
      <c r="AM154" s="30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C4</t>
        </is>
      </c>
      <c r="B155" s="15" t="inlineStr">
        <is>
          <t>C4 Energy (Performance) | Tropical Blast | 12-pack 473mL</t>
        </is>
      </c>
      <c r="C155" s="15" t="inlineStr">
        <is>
          <t>4) Caffeine &amp; energy beverage</t>
        </is>
      </c>
      <c r="D155" s="15" t="inlineStr">
        <is>
          <t>473 mL can</t>
        </is>
      </c>
      <c r="E155" s="29" t="n">
        <v>12</v>
      </c>
      <c r="F155" s="30" t="n"/>
      <c r="G155" s="31">
        <f>IF(AND(ISNUMBER($F155),ISNUMBER($E155),$E155&lt;&gt;0),$F155/$E155,"")</f>
        <v/>
      </c>
      <c r="H155" s="31">
        <f>IF(AND(ISNUMBER($F155),ISNUMBER($AL155),ISNUMBER($E155),($AL155*$E155)&lt;&gt;0),$F155/($AL155*$E155)*100,"")</f>
        <v/>
      </c>
      <c r="I155" s="32" t="n"/>
      <c r="J155" s="33" t="n"/>
      <c r="K155" s="31">
        <f>IF(AND(ISNUMBER($F155),ISNUMBER($J155)),$F155*(1-$J155),"")</f>
        <v/>
      </c>
      <c r="L155" s="32" t="n"/>
      <c r="M155" s="32" t="n"/>
      <c r="N155" s="31">
        <f>IF(ISNUMBER($F155),($F155-IF(ISNUMBER($AM155),$AM155,0))*(1-IF(ISNUMBER($J155),$J155,0)),"")</f>
        <v/>
      </c>
      <c r="O155" s="15" t="inlineStr">
        <is>
          <t>Tropical Blast</t>
        </is>
      </c>
      <c r="P155" s="29" t="n">
        <v>200</v>
      </c>
      <c r="Q155" s="29" t="n">
        <v>45</v>
      </c>
      <c r="R155" s="15" t="inlineStr">
        <is>
          <t>Not listed</t>
        </is>
      </c>
      <c r="S155" s="29" t="n">
        <v>0</v>
      </c>
      <c r="T155" s="29" t="n">
        <v>0</v>
      </c>
      <c r="U155" s="15" t="inlineStr">
        <is>
          <t>Sucralose + acesulfame-K</t>
        </is>
      </c>
      <c r="V155" s="15" t="inlineStr">
        <is>
          <t>Pre-workout energy, beta-alanine (CarnoSyn)</t>
        </is>
      </c>
      <c r="W155" s="32" t="n"/>
      <c r="X155" s="32" t="n"/>
      <c r="Y155" s="32" t="n"/>
      <c r="Z155" s="32" t="n"/>
      <c r="AA155" s="15" t="inlineStr">
        <is>
          <t>Medium</t>
        </is>
      </c>
      <c r="AB155" s="15" t="inlineStr">
        <is>
          <t>Strong in fitness/pre-workout niche</t>
        </is>
      </c>
      <c r="AC155" s="15" t="inlineStr">
        <is>
          <t>Pre-workout performance in a ready-to-drink can</t>
        </is>
      </c>
      <c r="AD155" s="15" t="inlineStr">
        <is>
          <t>Performance/pre-workout positioning with beta-alanine.</t>
        </is>
      </c>
      <c r="AE155" s="32" t="n"/>
      <c r="AF155" s="34">
        <f>IF(AND(ISNUMBER($P155),ISNUMBER($AL155),$AL155&lt;&gt;0),ROUND($P155/$AL155*100,1),"")</f>
        <v/>
      </c>
      <c r="AG155" s="35">
        <f>IF(AND(ISNUMBER($S155),ISNUMBER($AL155),$AL155&lt;&gt;0),ROUND($S155/$AL155*100,2),"")</f>
        <v/>
      </c>
      <c r="AH155" s="34">
        <f>IF(AND(ISNUMBER($Q155),ISNUMBER($AL155),$AL155&lt;&gt;0),ROUND($Q155/$AL155*100,1),"")</f>
        <v/>
      </c>
      <c r="AI155" s="29">
        <f>IF(ISNUMBER($S155),IF($S155&lt;=1,"Yes","No"),"n/a")</f>
        <v/>
      </c>
      <c r="AJ155" s="29">
        <f>IF(ISNUMBER($S155),ROUND(MAX(0,MIN(100,100-$S155*2.5-IF(ISNUMBER($T155),$T155,0)*0.12+IF($S155&lt;=1,12,0))),0),"")</f>
        <v/>
      </c>
      <c r="AK155" s="29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29" t="n">
        <v>473</v>
      </c>
      <c r="AM155" s="30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C4</t>
        </is>
      </c>
      <c r="B156" s="15" t="inlineStr">
        <is>
          <t>C4 Energy (Performance) | Tropical Blast | 18-pack 473mL</t>
        </is>
      </c>
      <c r="C156" s="15" t="inlineStr">
        <is>
          <t>4) Caffeine &amp; energy beverage</t>
        </is>
      </c>
      <c r="D156" s="15" t="inlineStr">
        <is>
          <t>473 mL can</t>
        </is>
      </c>
      <c r="E156" s="29" t="n">
        <v>18</v>
      </c>
      <c r="F156" s="30" t="n"/>
      <c r="G156" s="31">
        <f>IF(AND(ISNUMBER($F156),ISNUMBER($E156),$E156&lt;&gt;0),$F156/$E156,"")</f>
        <v/>
      </c>
      <c r="H156" s="31">
        <f>IF(AND(ISNUMBER($F156),ISNUMBER($AL156),ISNUMBER($E156),($AL156*$E156)&lt;&gt;0),$F156/($AL156*$E156)*100,"")</f>
        <v/>
      </c>
      <c r="I156" s="32" t="n"/>
      <c r="J156" s="33" t="n"/>
      <c r="K156" s="31">
        <f>IF(AND(ISNUMBER($F156),ISNUMBER($J156)),$F156*(1-$J156),"")</f>
        <v/>
      </c>
      <c r="L156" s="32" t="n"/>
      <c r="M156" s="32" t="n"/>
      <c r="N156" s="31">
        <f>IF(ISNUMBER($F156),($F156-IF(ISNUMBER($AM156),$AM156,0))*(1-IF(ISNUMBER($J156),$J156,0)),"")</f>
        <v/>
      </c>
      <c r="O156" s="15" t="inlineStr">
        <is>
          <t>Tropical Blast</t>
        </is>
      </c>
      <c r="P156" s="29" t="n">
        <v>200</v>
      </c>
      <c r="Q156" s="29" t="n">
        <v>45</v>
      </c>
      <c r="R156" s="15" t="inlineStr">
        <is>
          <t>Not listed</t>
        </is>
      </c>
      <c r="S156" s="29" t="n">
        <v>0</v>
      </c>
      <c r="T156" s="29" t="n">
        <v>0</v>
      </c>
      <c r="U156" s="15" t="inlineStr">
        <is>
          <t>Sucralose + acesulfame-K</t>
        </is>
      </c>
      <c r="V156" s="15" t="inlineStr">
        <is>
          <t>Pre-workout energy, beta-alanine (CarnoSyn)</t>
        </is>
      </c>
      <c r="W156" s="32" t="n"/>
      <c r="X156" s="32" t="n"/>
      <c r="Y156" s="32" t="n"/>
      <c r="Z156" s="32" t="n"/>
      <c r="AA156" s="15" t="inlineStr">
        <is>
          <t>Medium</t>
        </is>
      </c>
      <c r="AB156" s="15" t="inlineStr">
        <is>
          <t>Strong in fitness/pre-workout niche</t>
        </is>
      </c>
      <c r="AC156" s="15" t="inlineStr">
        <is>
          <t>Pre-workout performance in a ready-to-drink can</t>
        </is>
      </c>
      <c r="AD156" s="15" t="inlineStr">
        <is>
          <t>Performance/pre-workout positioning with beta-alanine.</t>
        </is>
      </c>
      <c r="AE156" s="32" t="n"/>
      <c r="AF156" s="34">
        <f>IF(AND(ISNUMBER($P156),ISNUMBER($AL156),$AL156&lt;&gt;0),ROUND($P156/$AL156*100,1),"")</f>
        <v/>
      </c>
      <c r="AG156" s="35">
        <f>IF(AND(ISNUMBER($S156),ISNUMBER($AL156),$AL156&lt;&gt;0),ROUND($S156/$AL156*100,2),"")</f>
        <v/>
      </c>
      <c r="AH156" s="34">
        <f>IF(AND(ISNUMBER($Q156),ISNUMBER($AL156),$AL156&lt;&gt;0),ROUND($Q156/$AL156*100,1),"")</f>
        <v/>
      </c>
      <c r="AI156" s="29">
        <f>IF(ISNUMBER($S156),IF($S156&lt;=1,"Yes","No"),"n/a")</f>
        <v/>
      </c>
      <c r="AJ156" s="29">
        <f>IF(ISNUMBER($S156),ROUND(MAX(0,MIN(100,100-$S156*2.5-IF(ISNUMBER($T156),$T156,0)*0.12+IF($S156&lt;=1,12,0))),0),"")</f>
        <v/>
      </c>
      <c r="AK156" s="29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29" t="n">
        <v>473</v>
      </c>
      <c r="AM156" s="30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C4</t>
        </is>
      </c>
      <c r="B157" s="15" t="inlineStr">
        <is>
          <t>C4 Energy (Performance) | Tropical Blast | 24-pack 473mL</t>
        </is>
      </c>
      <c r="C157" s="15" t="inlineStr">
        <is>
          <t>4) Caffeine &amp; energy beverage</t>
        </is>
      </c>
      <c r="D157" s="15" t="inlineStr">
        <is>
          <t>473 mL can</t>
        </is>
      </c>
      <c r="E157" s="29" t="n">
        <v>24</v>
      </c>
      <c r="F157" s="30" t="n"/>
      <c r="G157" s="31">
        <f>IF(AND(ISNUMBER($F157),ISNUMBER($E157),$E157&lt;&gt;0),$F157/$E157,"")</f>
        <v/>
      </c>
      <c r="H157" s="31">
        <f>IF(AND(ISNUMBER($F157),ISNUMBER($AL157),ISNUMBER($E157),($AL157*$E157)&lt;&gt;0),$F157/($AL157*$E157)*100,"")</f>
        <v/>
      </c>
      <c r="I157" s="32" t="n"/>
      <c r="J157" s="33" t="n"/>
      <c r="K157" s="31">
        <f>IF(AND(ISNUMBER($F157),ISNUMBER($J157)),$F157*(1-$J157),"")</f>
        <v/>
      </c>
      <c r="L157" s="32" t="n"/>
      <c r="M157" s="32" t="n"/>
      <c r="N157" s="31">
        <f>IF(ISNUMBER($F157),($F157-IF(ISNUMBER($AM157),$AM157,0))*(1-IF(ISNUMBER($J157),$J157,0)),"")</f>
        <v/>
      </c>
      <c r="O157" s="15" t="inlineStr">
        <is>
          <t>Tropical Blast</t>
        </is>
      </c>
      <c r="P157" s="29" t="n">
        <v>200</v>
      </c>
      <c r="Q157" s="29" t="n">
        <v>45</v>
      </c>
      <c r="R157" s="15" t="inlineStr">
        <is>
          <t>Not listed</t>
        </is>
      </c>
      <c r="S157" s="29" t="n">
        <v>0</v>
      </c>
      <c r="T157" s="29" t="n">
        <v>0</v>
      </c>
      <c r="U157" s="15" t="inlineStr">
        <is>
          <t>Sucralose + acesulfame-K</t>
        </is>
      </c>
      <c r="V157" s="15" t="inlineStr">
        <is>
          <t>Pre-workout energy, beta-alanine (CarnoSyn)</t>
        </is>
      </c>
      <c r="W157" s="32" t="n"/>
      <c r="X157" s="32" t="n"/>
      <c r="Y157" s="32" t="n"/>
      <c r="Z157" s="32" t="n"/>
      <c r="AA157" s="15" t="inlineStr">
        <is>
          <t>Medium</t>
        </is>
      </c>
      <c r="AB157" s="15" t="inlineStr">
        <is>
          <t>Strong in fitness/pre-workout niche</t>
        </is>
      </c>
      <c r="AC157" s="15" t="inlineStr">
        <is>
          <t>Pre-workout performance in a ready-to-drink can</t>
        </is>
      </c>
      <c r="AD157" s="15" t="inlineStr">
        <is>
          <t>Performance/pre-workout positioning with beta-alanine.</t>
        </is>
      </c>
      <c r="AE157" s="32" t="n"/>
      <c r="AF157" s="34">
        <f>IF(AND(ISNUMBER($P157),ISNUMBER($AL157),$AL157&lt;&gt;0),ROUND($P157/$AL157*100,1),"")</f>
        <v/>
      </c>
      <c r="AG157" s="35">
        <f>IF(AND(ISNUMBER($S157),ISNUMBER($AL157),$AL157&lt;&gt;0),ROUND($S157/$AL157*100,2),"")</f>
        <v/>
      </c>
      <c r="AH157" s="34">
        <f>IF(AND(ISNUMBER($Q157),ISNUMBER($AL157),$AL157&lt;&gt;0),ROUND($Q157/$AL157*100,1),"")</f>
        <v/>
      </c>
      <c r="AI157" s="29">
        <f>IF(ISNUMBER($S157),IF($S157&lt;=1,"Yes","No"),"n/a")</f>
        <v/>
      </c>
      <c r="AJ157" s="29">
        <f>IF(ISNUMBER($S157),ROUND(MAX(0,MIN(100,100-$S157*2.5-IF(ISNUMBER($T157),$T157,0)*0.12+IF($S157&lt;=1,12,0))),0),"")</f>
        <v/>
      </c>
      <c r="AK157" s="29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29" t="n">
        <v>473</v>
      </c>
      <c r="AM157" s="30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C4</t>
        </is>
      </c>
      <c r="B158" s="15" t="inlineStr">
        <is>
          <t>C4 Energy (Performance) | Orange Slice | single 473mL</t>
        </is>
      </c>
      <c r="C158" s="15" t="inlineStr">
        <is>
          <t>4) Caffeine &amp; energy beverage</t>
        </is>
      </c>
      <c r="D158" s="15" t="inlineStr">
        <is>
          <t>473 mL can</t>
        </is>
      </c>
      <c r="E158" s="29" t="n">
        <v>1</v>
      </c>
      <c r="F158" s="30" t="n"/>
      <c r="G158" s="31">
        <f>IF(AND(ISNUMBER($F158),ISNUMBER($E158),$E158&lt;&gt;0),$F158/$E158,"")</f>
        <v/>
      </c>
      <c r="H158" s="31">
        <f>IF(AND(ISNUMBER($F158),ISNUMBER($AL158),ISNUMBER($E158),($AL158*$E158)&lt;&gt;0),$F158/($AL158*$E158)*100,"")</f>
        <v/>
      </c>
      <c r="I158" s="32" t="n"/>
      <c r="J158" s="33" t="n"/>
      <c r="K158" s="31">
        <f>IF(AND(ISNUMBER($F158),ISNUMBER($J158)),$F158*(1-$J158),"")</f>
        <v/>
      </c>
      <c r="L158" s="32" t="n"/>
      <c r="M158" s="32" t="n"/>
      <c r="N158" s="31">
        <f>IF(ISNUMBER($F158),($F158-IF(ISNUMBER($AM158),$AM158,0))*(1-IF(ISNUMBER($J158),$J158,0)),"")</f>
        <v/>
      </c>
      <c r="O158" s="15" t="inlineStr">
        <is>
          <t>Orange Slice</t>
        </is>
      </c>
      <c r="P158" s="29" t="n">
        <v>200</v>
      </c>
      <c r="Q158" s="29" t="n">
        <v>45</v>
      </c>
      <c r="R158" s="15" t="inlineStr">
        <is>
          <t>Not listed</t>
        </is>
      </c>
      <c r="S158" s="29" t="n">
        <v>0</v>
      </c>
      <c r="T158" s="29" t="n">
        <v>0</v>
      </c>
      <c r="U158" s="15" t="inlineStr">
        <is>
          <t>Sucralose + acesulfame-K</t>
        </is>
      </c>
      <c r="V158" s="15" t="inlineStr">
        <is>
          <t>Pre-workout energy, beta-alanine (CarnoSyn)</t>
        </is>
      </c>
      <c r="W158" s="32" t="n"/>
      <c r="X158" s="32" t="n"/>
      <c r="Y158" s="32" t="n"/>
      <c r="Z158" s="32" t="n"/>
      <c r="AA158" s="15" t="inlineStr">
        <is>
          <t>Medium</t>
        </is>
      </c>
      <c r="AB158" s="15" t="inlineStr">
        <is>
          <t>Strong in fitness/pre-workout niche</t>
        </is>
      </c>
      <c r="AC158" s="15" t="inlineStr">
        <is>
          <t>Pre-workout performance in a ready-to-drink can</t>
        </is>
      </c>
      <c r="AD158" s="15" t="inlineStr">
        <is>
          <t>Performance/pre-workout positioning with beta-alanine.</t>
        </is>
      </c>
      <c r="AE158" s="32" t="n"/>
      <c r="AF158" s="34">
        <f>IF(AND(ISNUMBER($P158),ISNUMBER($AL158),$AL158&lt;&gt;0),ROUND($P158/$AL158*100,1),"")</f>
        <v/>
      </c>
      <c r="AG158" s="35">
        <f>IF(AND(ISNUMBER($S158),ISNUMBER($AL158),$AL158&lt;&gt;0),ROUND($S158/$AL158*100,2),"")</f>
        <v/>
      </c>
      <c r="AH158" s="34">
        <f>IF(AND(ISNUMBER($Q158),ISNUMBER($AL158),$AL158&lt;&gt;0),ROUND($Q158/$AL158*100,1),"")</f>
        <v/>
      </c>
      <c r="AI158" s="29">
        <f>IF(ISNUMBER($S158),IF($S158&lt;=1,"Yes","No"),"n/a")</f>
        <v/>
      </c>
      <c r="AJ158" s="29">
        <f>IF(ISNUMBER($S158),ROUND(MAX(0,MIN(100,100-$S158*2.5-IF(ISNUMBER($T158),$T158,0)*0.12+IF($S158&lt;=1,12,0))),0),"")</f>
        <v/>
      </c>
      <c r="AK158" s="29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29" t="n">
        <v>473</v>
      </c>
      <c r="AM158" s="30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C4</t>
        </is>
      </c>
      <c r="B159" s="15" t="inlineStr">
        <is>
          <t>C4 Energy (Performance) | Orange Slice | 8-pack 473mL</t>
        </is>
      </c>
      <c r="C159" s="15" t="inlineStr">
        <is>
          <t>4) Caffeine &amp; energy beverage</t>
        </is>
      </c>
      <c r="D159" s="15" t="inlineStr">
        <is>
          <t>473 mL can</t>
        </is>
      </c>
      <c r="E159" s="29" t="n">
        <v>8</v>
      </c>
      <c r="F159" s="30" t="n"/>
      <c r="G159" s="31">
        <f>IF(AND(ISNUMBER($F159),ISNUMBER($E159),$E159&lt;&gt;0),$F159/$E159,"")</f>
        <v/>
      </c>
      <c r="H159" s="31">
        <f>IF(AND(ISNUMBER($F159),ISNUMBER($AL159),ISNUMBER($E159),($AL159*$E159)&lt;&gt;0),$F159/($AL159*$E159)*100,"")</f>
        <v/>
      </c>
      <c r="I159" s="32" t="n"/>
      <c r="J159" s="33" t="n"/>
      <c r="K159" s="31">
        <f>IF(AND(ISNUMBER($F159),ISNUMBER($J159)),$F159*(1-$J159),"")</f>
        <v/>
      </c>
      <c r="L159" s="32" t="n"/>
      <c r="M159" s="32" t="n"/>
      <c r="N159" s="31">
        <f>IF(ISNUMBER($F159),($F159-IF(ISNUMBER($AM159),$AM159,0))*(1-IF(ISNUMBER($J159),$J159,0)),"")</f>
        <v/>
      </c>
      <c r="O159" s="15" t="inlineStr">
        <is>
          <t>Orange Slice</t>
        </is>
      </c>
      <c r="P159" s="29" t="n">
        <v>200</v>
      </c>
      <c r="Q159" s="29" t="n">
        <v>45</v>
      </c>
      <c r="R159" s="15" t="inlineStr">
        <is>
          <t>Not listed</t>
        </is>
      </c>
      <c r="S159" s="29" t="n">
        <v>0</v>
      </c>
      <c r="T159" s="29" t="n">
        <v>0</v>
      </c>
      <c r="U159" s="15" t="inlineStr">
        <is>
          <t>Sucralose + acesulfame-K</t>
        </is>
      </c>
      <c r="V159" s="15" t="inlineStr">
        <is>
          <t>Pre-workout energy, beta-alanine (CarnoSyn)</t>
        </is>
      </c>
      <c r="W159" s="32" t="n"/>
      <c r="X159" s="32" t="n"/>
      <c r="Y159" s="32" t="n"/>
      <c r="Z159" s="32" t="n"/>
      <c r="AA159" s="15" t="inlineStr">
        <is>
          <t>Medium</t>
        </is>
      </c>
      <c r="AB159" s="15" t="inlineStr">
        <is>
          <t>Strong in fitness/pre-workout niche</t>
        </is>
      </c>
      <c r="AC159" s="15" t="inlineStr">
        <is>
          <t>Pre-workout performance in a ready-to-drink can</t>
        </is>
      </c>
      <c r="AD159" s="15" t="inlineStr">
        <is>
          <t>Performance/pre-workout positioning with beta-alanine.</t>
        </is>
      </c>
      <c r="AE159" s="32" t="n"/>
      <c r="AF159" s="34">
        <f>IF(AND(ISNUMBER($P159),ISNUMBER($AL159),$AL159&lt;&gt;0),ROUND($P159/$AL159*100,1),"")</f>
        <v/>
      </c>
      <c r="AG159" s="35">
        <f>IF(AND(ISNUMBER($S159),ISNUMBER($AL159),$AL159&lt;&gt;0),ROUND($S159/$AL159*100,2),"")</f>
        <v/>
      </c>
      <c r="AH159" s="34">
        <f>IF(AND(ISNUMBER($Q159),ISNUMBER($AL159),$AL159&lt;&gt;0),ROUND($Q159/$AL159*100,1),"")</f>
        <v/>
      </c>
      <c r="AI159" s="29">
        <f>IF(ISNUMBER($S159),IF($S159&lt;=1,"Yes","No"),"n/a")</f>
        <v/>
      </c>
      <c r="AJ159" s="29">
        <f>IF(ISNUMBER($S159),ROUND(MAX(0,MIN(100,100-$S159*2.5-IF(ISNUMBER($T159),$T159,0)*0.12+IF($S159&lt;=1,12,0))),0),"")</f>
        <v/>
      </c>
      <c r="AK159" s="29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29" t="n">
        <v>473</v>
      </c>
      <c r="AM159" s="30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C4</t>
        </is>
      </c>
      <c r="B160" s="15" t="inlineStr">
        <is>
          <t>C4 Energy (Performance) | Orange Slice | 12-pack 473mL</t>
        </is>
      </c>
      <c r="C160" s="15" t="inlineStr">
        <is>
          <t>4) Caffeine &amp; energy beverage</t>
        </is>
      </c>
      <c r="D160" s="15" t="inlineStr">
        <is>
          <t>473 mL can</t>
        </is>
      </c>
      <c r="E160" s="29" t="n">
        <v>12</v>
      </c>
      <c r="F160" s="30" t="n"/>
      <c r="G160" s="31">
        <f>IF(AND(ISNUMBER($F160),ISNUMBER($E160),$E160&lt;&gt;0),$F160/$E160,"")</f>
        <v/>
      </c>
      <c r="H160" s="31">
        <f>IF(AND(ISNUMBER($F160),ISNUMBER($AL160),ISNUMBER($E160),($AL160*$E160)&lt;&gt;0),$F160/($AL160*$E160)*100,"")</f>
        <v/>
      </c>
      <c r="I160" s="32" t="n"/>
      <c r="J160" s="33" t="n"/>
      <c r="K160" s="31">
        <f>IF(AND(ISNUMBER($F160),ISNUMBER($J160)),$F160*(1-$J160),"")</f>
        <v/>
      </c>
      <c r="L160" s="32" t="n"/>
      <c r="M160" s="32" t="n"/>
      <c r="N160" s="31">
        <f>IF(ISNUMBER($F160),($F160-IF(ISNUMBER($AM160),$AM160,0))*(1-IF(ISNUMBER($J160),$J160,0)),"")</f>
        <v/>
      </c>
      <c r="O160" s="15" t="inlineStr">
        <is>
          <t>Orange Slice</t>
        </is>
      </c>
      <c r="P160" s="29" t="n">
        <v>200</v>
      </c>
      <c r="Q160" s="29" t="n">
        <v>45</v>
      </c>
      <c r="R160" s="15" t="inlineStr">
        <is>
          <t>Not listed</t>
        </is>
      </c>
      <c r="S160" s="29" t="n">
        <v>0</v>
      </c>
      <c r="T160" s="29" t="n">
        <v>0</v>
      </c>
      <c r="U160" s="15" t="inlineStr">
        <is>
          <t>Sucralose + acesulfame-K</t>
        </is>
      </c>
      <c r="V160" s="15" t="inlineStr">
        <is>
          <t>Pre-workout energy, beta-alanine (CarnoSyn)</t>
        </is>
      </c>
      <c r="W160" s="32" t="n"/>
      <c r="X160" s="32" t="n"/>
      <c r="Y160" s="32" t="n"/>
      <c r="Z160" s="32" t="n"/>
      <c r="AA160" s="15" t="inlineStr">
        <is>
          <t>Medium</t>
        </is>
      </c>
      <c r="AB160" s="15" t="inlineStr">
        <is>
          <t>Strong in fitness/pre-workout niche</t>
        </is>
      </c>
      <c r="AC160" s="15" t="inlineStr">
        <is>
          <t>Pre-workout performance in a ready-to-drink can</t>
        </is>
      </c>
      <c r="AD160" s="15" t="inlineStr">
        <is>
          <t>Performance/pre-workout positioning with beta-alanine.</t>
        </is>
      </c>
      <c r="AE160" s="32" t="n"/>
      <c r="AF160" s="34">
        <f>IF(AND(ISNUMBER($P160),ISNUMBER($AL160),$AL160&lt;&gt;0),ROUND($P160/$AL160*100,1),"")</f>
        <v/>
      </c>
      <c r="AG160" s="35">
        <f>IF(AND(ISNUMBER($S160),ISNUMBER($AL160),$AL160&lt;&gt;0),ROUND($S160/$AL160*100,2),"")</f>
        <v/>
      </c>
      <c r="AH160" s="34">
        <f>IF(AND(ISNUMBER($Q160),ISNUMBER($AL160),$AL160&lt;&gt;0),ROUND($Q160/$AL160*100,1),"")</f>
        <v/>
      </c>
      <c r="AI160" s="29">
        <f>IF(ISNUMBER($S160),IF($S160&lt;=1,"Yes","No"),"n/a")</f>
        <v/>
      </c>
      <c r="AJ160" s="29">
        <f>IF(ISNUMBER($S160),ROUND(MAX(0,MIN(100,100-$S160*2.5-IF(ISNUMBER($T160),$T160,0)*0.12+IF($S160&lt;=1,12,0))),0),"")</f>
        <v/>
      </c>
      <c r="AK160" s="29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29" t="n">
        <v>473</v>
      </c>
      <c r="AM160" s="30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C4</t>
        </is>
      </c>
      <c r="B161" s="15" t="inlineStr">
        <is>
          <t>C4 Energy (Performance) | Orange Slice | 18-pack 473mL</t>
        </is>
      </c>
      <c r="C161" s="15" t="inlineStr">
        <is>
          <t>4) Caffeine &amp; energy beverage</t>
        </is>
      </c>
      <c r="D161" s="15" t="inlineStr">
        <is>
          <t>473 mL can</t>
        </is>
      </c>
      <c r="E161" s="29" t="n">
        <v>18</v>
      </c>
      <c r="F161" s="30" t="n"/>
      <c r="G161" s="31">
        <f>IF(AND(ISNUMBER($F161),ISNUMBER($E161),$E161&lt;&gt;0),$F161/$E161,"")</f>
        <v/>
      </c>
      <c r="H161" s="31">
        <f>IF(AND(ISNUMBER($F161),ISNUMBER($AL161),ISNUMBER($E161),($AL161*$E161)&lt;&gt;0),$F161/($AL161*$E161)*100,"")</f>
        <v/>
      </c>
      <c r="I161" s="32" t="n"/>
      <c r="J161" s="33" t="n"/>
      <c r="K161" s="31">
        <f>IF(AND(ISNUMBER($F161),ISNUMBER($J161)),$F161*(1-$J161),"")</f>
        <v/>
      </c>
      <c r="L161" s="32" t="n"/>
      <c r="M161" s="32" t="n"/>
      <c r="N161" s="31">
        <f>IF(ISNUMBER($F161),($F161-IF(ISNUMBER($AM161),$AM161,0))*(1-IF(ISNUMBER($J161),$J161,0)),"")</f>
        <v/>
      </c>
      <c r="O161" s="15" t="inlineStr">
        <is>
          <t>Orange Slice</t>
        </is>
      </c>
      <c r="P161" s="29" t="n">
        <v>200</v>
      </c>
      <c r="Q161" s="29" t="n">
        <v>45</v>
      </c>
      <c r="R161" s="15" t="inlineStr">
        <is>
          <t>Not listed</t>
        </is>
      </c>
      <c r="S161" s="29" t="n">
        <v>0</v>
      </c>
      <c r="T161" s="29" t="n">
        <v>0</v>
      </c>
      <c r="U161" s="15" t="inlineStr">
        <is>
          <t>Sucralose + acesulfame-K</t>
        </is>
      </c>
      <c r="V161" s="15" t="inlineStr">
        <is>
          <t>Pre-workout energy, beta-alanine (CarnoSyn)</t>
        </is>
      </c>
      <c r="W161" s="32" t="n"/>
      <c r="X161" s="32" t="n"/>
      <c r="Y161" s="32" t="n"/>
      <c r="Z161" s="32" t="n"/>
      <c r="AA161" s="15" t="inlineStr">
        <is>
          <t>Medium</t>
        </is>
      </c>
      <c r="AB161" s="15" t="inlineStr">
        <is>
          <t>Strong in fitness/pre-workout niche</t>
        </is>
      </c>
      <c r="AC161" s="15" t="inlineStr">
        <is>
          <t>Pre-workout performance in a ready-to-drink can</t>
        </is>
      </c>
      <c r="AD161" s="15" t="inlineStr">
        <is>
          <t>Performance/pre-workout positioning with beta-alanine.</t>
        </is>
      </c>
      <c r="AE161" s="32" t="n"/>
      <c r="AF161" s="34">
        <f>IF(AND(ISNUMBER($P161),ISNUMBER($AL161),$AL161&lt;&gt;0),ROUND($P161/$AL161*100,1),"")</f>
        <v/>
      </c>
      <c r="AG161" s="35">
        <f>IF(AND(ISNUMBER($S161),ISNUMBER($AL161),$AL161&lt;&gt;0),ROUND($S161/$AL161*100,2),"")</f>
        <v/>
      </c>
      <c r="AH161" s="34">
        <f>IF(AND(ISNUMBER($Q161),ISNUMBER($AL161),$AL161&lt;&gt;0),ROUND($Q161/$AL161*100,1),"")</f>
        <v/>
      </c>
      <c r="AI161" s="29">
        <f>IF(ISNUMBER($S161),IF($S161&lt;=1,"Yes","No"),"n/a")</f>
        <v/>
      </c>
      <c r="AJ161" s="29">
        <f>IF(ISNUMBER($S161),ROUND(MAX(0,MIN(100,100-$S161*2.5-IF(ISNUMBER($T161),$T161,0)*0.12+IF($S161&lt;=1,12,0))),0),"")</f>
        <v/>
      </c>
      <c r="AK161" s="29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29" t="n">
        <v>473</v>
      </c>
      <c r="AM161" s="30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C4</t>
        </is>
      </c>
      <c r="B162" s="15" t="inlineStr">
        <is>
          <t>C4 Energy (Performance) | Orange Slice | 24-pack 473mL</t>
        </is>
      </c>
      <c r="C162" s="15" t="inlineStr">
        <is>
          <t>4) Caffeine &amp; energy beverage</t>
        </is>
      </c>
      <c r="D162" s="15" t="inlineStr">
        <is>
          <t>473 mL can</t>
        </is>
      </c>
      <c r="E162" s="29" t="n">
        <v>24</v>
      </c>
      <c r="F162" s="30" t="n"/>
      <c r="G162" s="31">
        <f>IF(AND(ISNUMBER($F162),ISNUMBER($E162),$E162&lt;&gt;0),$F162/$E162,"")</f>
        <v/>
      </c>
      <c r="H162" s="31">
        <f>IF(AND(ISNUMBER($F162),ISNUMBER($AL162),ISNUMBER($E162),($AL162*$E162)&lt;&gt;0),$F162/($AL162*$E162)*100,"")</f>
        <v/>
      </c>
      <c r="I162" s="32" t="n"/>
      <c r="J162" s="33" t="n"/>
      <c r="K162" s="31">
        <f>IF(AND(ISNUMBER($F162),ISNUMBER($J162)),$F162*(1-$J162),"")</f>
        <v/>
      </c>
      <c r="L162" s="32" t="n"/>
      <c r="M162" s="32" t="n"/>
      <c r="N162" s="31">
        <f>IF(ISNUMBER($F162),($F162-IF(ISNUMBER($AM162),$AM162,0))*(1-IF(ISNUMBER($J162),$J162,0)),"")</f>
        <v/>
      </c>
      <c r="O162" s="15" t="inlineStr">
        <is>
          <t>Orange Slice</t>
        </is>
      </c>
      <c r="P162" s="29" t="n">
        <v>200</v>
      </c>
      <c r="Q162" s="29" t="n">
        <v>45</v>
      </c>
      <c r="R162" s="15" t="inlineStr">
        <is>
          <t>Not listed</t>
        </is>
      </c>
      <c r="S162" s="29" t="n">
        <v>0</v>
      </c>
      <c r="T162" s="29" t="n">
        <v>0</v>
      </c>
      <c r="U162" s="15" t="inlineStr">
        <is>
          <t>Sucralose + acesulfame-K</t>
        </is>
      </c>
      <c r="V162" s="15" t="inlineStr">
        <is>
          <t>Pre-workout energy, beta-alanine (CarnoSyn)</t>
        </is>
      </c>
      <c r="W162" s="32" t="n"/>
      <c r="X162" s="32" t="n"/>
      <c r="Y162" s="32" t="n"/>
      <c r="Z162" s="32" t="n"/>
      <c r="AA162" s="15" t="inlineStr">
        <is>
          <t>Medium</t>
        </is>
      </c>
      <c r="AB162" s="15" t="inlineStr">
        <is>
          <t>Strong in fitness/pre-workout niche</t>
        </is>
      </c>
      <c r="AC162" s="15" t="inlineStr">
        <is>
          <t>Pre-workout performance in a ready-to-drink can</t>
        </is>
      </c>
      <c r="AD162" s="15" t="inlineStr">
        <is>
          <t>Performance/pre-workout positioning with beta-alanine.</t>
        </is>
      </c>
      <c r="AE162" s="32" t="n"/>
      <c r="AF162" s="34">
        <f>IF(AND(ISNUMBER($P162),ISNUMBER($AL162),$AL162&lt;&gt;0),ROUND($P162/$AL162*100,1),"")</f>
        <v/>
      </c>
      <c r="AG162" s="35">
        <f>IF(AND(ISNUMBER($S162),ISNUMBER($AL162),$AL162&lt;&gt;0),ROUND($S162/$AL162*100,2),"")</f>
        <v/>
      </c>
      <c r="AH162" s="34">
        <f>IF(AND(ISNUMBER($Q162),ISNUMBER($AL162),$AL162&lt;&gt;0),ROUND($Q162/$AL162*100,1),"")</f>
        <v/>
      </c>
      <c r="AI162" s="29">
        <f>IF(ISNUMBER($S162),IF($S162&lt;=1,"Yes","No"),"n/a")</f>
        <v/>
      </c>
      <c r="AJ162" s="29">
        <f>IF(ISNUMBER($S162),ROUND(MAX(0,MIN(100,100-$S162*2.5-IF(ISNUMBER($T162),$T162,0)*0.12+IF($S162&lt;=1,12,0))),0),"")</f>
        <v/>
      </c>
      <c r="AK162" s="29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29" t="n">
        <v>473</v>
      </c>
      <c r="AM162" s="30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Reign</t>
        </is>
      </c>
      <c r="B163" s="15" t="inlineStr">
        <is>
          <t>Reign Total Body Fuel | Razzle Berry | single 473mL</t>
        </is>
      </c>
      <c r="C163" s="15" t="inlineStr">
        <is>
          <t>4) Caffeine &amp; energy beverage</t>
        </is>
      </c>
      <c r="D163" s="15" t="inlineStr">
        <is>
          <t>473 mL can</t>
        </is>
      </c>
      <c r="E163" s="29" t="n">
        <v>1</v>
      </c>
      <c r="F163" s="30" t="n"/>
      <c r="G163" s="31">
        <f>IF(AND(ISNUMBER($F163),ISNUMBER($E163),$E163&lt;&gt;0),$F163/$E163,"")</f>
        <v/>
      </c>
      <c r="H163" s="31">
        <f>IF(AND(ISNUMBER($F163),ISNUMBER($AL163),ISNUMBER($E163),($AL163*$E163)&lt;&gt;0),$F163/($AL163*$E163)*100,"")</f>
        <v/>
      </c>
      <c r="I163" s="32" t="n"/>
      <c r="J163" s="33" t="n"/>
      <c r="K163" s="31">
        <f>IF(AND(ISNUMBER($F163),ISNUMBER($J163)),$F163*(1-$J163),"")</f>
        <v/>
      </c>
      <c r="L163" s="32" t="n"/>
      <c r="M163" s="32" t="n"/>
      <c r="N163" s="31">
        <f>IF(ISNUMBER($F163),($F163-IF(ISNUMBER($AM163),$AM163,0))*(1-IF(ISNUMBER($J163),$J163,0)),"")</f>
        <v/>
      </c>
      <c r="O163" s="15" t="inlineStr">
        <is>
          <t>Razzle Berry</t>
        </is>
      </c>
      <c r="P163" s="29" t="n">
        <v>300</v>
      </c>
      <c r="Q163" s="29" t="n">
        <v>10</v>
      </c>
      <c r="R163" s="15" t="inlineStr">
        <is>
          <t>Not listed</t>
        </is>
      </c>
      <c r="S163" s="29" t="n">
        <v>0</v>
      </c>
      <c r="T163" s="29" t="n">
        <v>10</v>
      </c>
      <c r="U163" s="15" t="inlineStr">
        <is>
          <t>Sucralose</t>
        </is>
      </c>
      <c r="V163" s="15" t="inlineStr">
        <is>
          <t>300 mg caffeine, BCAAs, CoQ10, zero sugar</t>
        </is>
      </c>
      <c r="W163" s="32" t="n"/>
      <c r="X163" s="32" t="n"/>
      <c r="Y163" s="32" t="n"/>
      <c r="Z163" s="32" t="n"/>
      <c r="AA163" s="15" t="inlineStr">
        <is>
          <t>Medium</t>
        </is>
      </c>
      <c r="AB163" s="15" t="inlineStr">
        <is>
          <t>Performance line under Monster umbrella</t>
        </is>
      </c>
      <c r="AC163" s="15" t="inlineStr">
        <is>
          <t>Maximum-dose fitness energy with BCAAs</t>
        </is>
      </c>
      <c r="AD163" s="15" t="inlineStr">
        <is>
          <t>Highest mainstream caffeine dose plus workout aminos.</t>
        </is>
      </c>
      <c r="AE163" s="32" t="n"/>
      <c r="AF163" s="34">
        <f>IF(AND(ISNUMBER($P163),ISNUMBER($AL163),$AL163&lt;&gt;0),ROUND($P163/$AL163*100,1),"")</f>
        <v/>
      </c>
      <c r="AG163" s="35">
        <f>IF(AND(ISNUMBER($S163),ISNUMBER($AL163),$AL163&lt;&gt;0),ROUND($S163/$AL163*100,2),"")</f>
        <v/>
      </c>
      <c r="AH163" s="34">
        <f>IF(AND(ISNUMBER($Q163),ISNUMBER($AL163),$AL163&lt;&gt;0),ROUND($Q163/$AL163*100,1),"")</f>
        <v/>
      </c>
      <c r="AI163" s="29">
        <f>IF(ISNUMBER($S163),IF($S163&lt;=1,"Yes","No"),"n/a")</f>
        <v/>
      </c>
      <c r="AJ163" s="29">
        <f>IF(ISNUMBER($S163),ROUND(MAX(0,MIN(100,100-$S163*2.5-IF(ISNUMBER($T163),$T163,0)*0.12+IF($S163&lt;=1,12,0))),0),"")</f>
        <v/>
      </c>
      <c r="AK163" s="29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29" t="n">
        <v>473</v>
      </c>
      <c r="AM163" s="30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Reign</t>
        </is>
      </c>
      <c r="B164" s="15" t="inlineStr">
        <is>
          <t>Reign Total Body Fuel | Razzle Berry | 8-pack 473mL</t>
        </is>
      </c>
      <c r="C164" s="15" t="inlineStr">
        <is>
          <t>4) Caffeine &amp; energy beverage</t>
        </is>
      </c>
      <c r="D164" s="15" t="inlineStr">
        <is>
          <t>473 mL can</t>
        </is>
      </c>
      <c r="E164" s="29" t="n">
        <v>8</v>
      </c>
      <c r="F164" s="30" t="n"/>
      <c r="G164" s="31">
        <f>IF(AND(ISNUMBER($F164),ISNUMBER($E164),$E164&lt;&gt;0),$F164/$E164,"")</f>
        <v/>
      </c>
      <c r="H164" s="31">
        <f>IF(AND(ISNUMBER($F164),ISNUMBER($AL164),ISNUMBER($E164),($AL164*$E164)&lt;&gt;0),$F164/($AL164*$E164)*100,"")</f>
        <v/>
      </c>
      <c r="I164" s="32" t="n"/>
      <c r="J164" s="33" t="n"/>
      <c r="K164" s="31">
        <f>IF(AND(ISNUMBER($F164),ISNUMBER($J164)),$F164*(1-$J164),"")</f>
        <v/>
      </c>
      <c r="L164" s="32" t="n"/>
      <c r="M164" s="32" t="n"/>
      <c r="N164" s="31">
        <f>IF(ISNUMBER($F164),($F164-IF(ISNUMBER($AM164),$AM164,0))*(1-IF(ISNUMBER($J164),$J164,0)),"")</f>
        <v/>
      </c>
      <c r="O164" s="15" t="inlineStr">
        <is>
          <t>Razzle Berry</t>
        </is>
      </c>
      <c r="P164" s="29" t="n">
        <v>300</v>
      </c>
      <c r="Q164" s="29" t="n">
        <v>10</v>
      </c>
      <c r="R164" s="15" t="inlineStr">
        <is>
          <t>Not listed</t>
        </is>
      </c>
      <c r="S164" s="29" t="n">
        <v>0</v>
      </c>
      <c r="T164" s="29" t="n">
        <v>10</v>
      </c>
      <c r="U164" s="15" t="inlineStr">
        <is>
          <t>Sucralose</t>
        </is>
      </c>
      <c r="V164" s="15" t="inlineStr">
        <is>
          <t>300 mg caffeine, BCAAs, CoQ10, zero sugar</t>
        </is>
      </c>
      <c r="W164" s="32" t="n"/>
      <c r="X164" s="32" t="n"/>
      <c r="Y164" s="32" t="n"/>
      <c r="Z164" s="32" t="n"/>
      <c r="AA164" s="15" t="inlineStr">
        <is>
          <t>Medium</t>
        </is>
      </c>
      <c r="AB164" s="15" t="inlineStr">
        <is>
          <t>Performance line under Monster umbrella</t>
        </is>
      </c>
      <c r="AC164" s="15" t="inlineStr">
        <is>
          <t>Maximum-dose fitness energy with BCAAs</t>
        </is>
      </c>
      <c r="AD164" s="15" t="inlineStr">
        <is>
          <t>Highest mainstream caffeine dose plus workout aminos.</t>
        </is>
      </c>
      <c r="AE164" s="32" t="n"/>
      <c r="AF164" s="34">
        <f>IF(AND(ISNUMBER($P164),ISNUMBER($AL164),$AL164&lt;&gt;0),ROUND($P164/$AL164*100,1),"")</f>
        <v/>
      </c>
      <c r="AG164" s="35">
        <f>IF(AND(ISNUMBER($S164),ISNUMBER($AL164),$AL164&lt;&gt;0),ROUND($S164/$AL164*100,2),"")</f>
        <v/>
      </c>
      <c r="AH164" s="34">
        <f>IF(AND(ISNUMBER($Q164),ISNUMBER($AL164),$AL164&lt;&gt;0),ROUND($Q164/$AL164*100,1),"")</f>
        <v/>
      </c>
      <c r="AI164" s="29">
        <f>IF(ISNUMBER($S164),IF($S164&lt;=1,"Yes","No"),"n/a")</f>
        <v/>
      </c>
      <c r="AJ164" s="29">
        <f>IF(ISNUMBER($S164),ROUND(MAX(0,MIN(100,100-$S164*2.5-IF(ISNUMBER($T164),$T164,0)*0.12+IF($S164&lt;=1,12,0))),0),"")</f>
        <v/>
      </c>
      <c r="AK164" s="29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29" t="n">
        <v>473</v>
      </c>
      <c r="AM164" s="30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Reign</t>
        </is>
      </c>
      <c r="B165" s="15" t="inlineStr">
        <is>
          <t>Reign Total Body Fuel | Razzle Berry | 12-pack 473mL</t>
        </is>
      </c>
      <c r="C165" s="15" t="inlineStr">
        <is>
          <t>4) Caffeine &amp; energy beverage</t>
        </is>
      </c>
      <c r="D165" s="15" t="inlineStr">
        <is>
          <t>473 mL can</t>
        </is>
      </c>
      <c r="E165" s="29" t="n">
        <v>12</v>
      </c>
      <c r="F165" s="30" t="n"/>
      <c r="G165" s="31">
        <f>IF(AND(ISNUMBER($F165),ISNUMBER($E165),$E165&lt;&gt;0),$F165/$E165,"")</f>
        <v/>
      </c>
      <c r="H165" s="31">
        <f>IF(AND(ISNUMBER($F165),ISNUMBER($AL165),ISNUMBER($E165),($AL165*$E165)&lt;&gt;0),$F165/($AL165*$E165)*100,"")</f>
        <v/>
      </c>
      <c r="I165" s="32" t="n"/>
      <c r="J165" s="33" t="n"/>
      <c r="K165" s="31">
        <f>IF(AND(ISNUMBER($F165),ISNUMBER($J165)),$F165*(1-$J165),"")</f>
        <v/>
      </c>
      <c r="L165" s="32" t="n"/>
      <c r="M165" s="32" t="n"/>
      <c r="N165" s="31">
        <f>IF(ISNUMBER($F165),($F165-IF(ISNUMBER($AM165),$AM165,0))*(1-IF(ISNUMBER($J165),$J165,0)),"")</f>
        <v/>
      </c>
      <c r="O165" s="15" t="inlineStr">
        <is>
          <t>Razzle Berry</t>
        </is>
      </c>
      <c r="P165" s="29" t="n">
        <v>300</v>
      </c>
      <c r="Q165" s="29" t="n">
        <v>10</v>
      </c>
      <c r="R165" s="15" t="inlineStr">
        <is>
          <t>Not listed</t>
        </is>
      </c>
      <c r="S165" s="29" t="n">
        <v>0</v>
      </c>
      <c r="T165" s="29" t="n">
        <v>10</v>
      </c>
      <c r="U165" s="15" t="inlineStr">
        <is>
          <t>Sucralose</t>
        </is>
      </c>
      <c r="V165" s="15" t="inlineStr">
        <is>
          <t>300 mg caffeine, BCAAs, CoQ10, zero sugar</t>
        </is>
      </c>
      <c r="W165" s="32" t="n"/>
      <c r="X165" s="32" t="n"/>
      <c r="Y165" s="32" t="n"/>
      <c r="Z165" s="32" t="n"/>
      <c r="AA165" s="15" t="inlineStr">
        <is>
          <t>Medium</t>
        </is>
      </c>
      <c r="AB165" s="15" t="inlineStr">
        <is>
          <t>Performance line under Monster umbrella</t>
        </is>
      </c>
      <c r="AC165" s="15" t="inlineStr">
        <is>
          <t>Maximum-dose fitness energy with BCAAs</t>
        </is>
      </c>
      <c r="AD165" s="15" t="inlineStr">
        <is>
          <t>Highest mainstream caffeine dose plus workout aminos.</t>
        </is>
      </c>
      <c r="AE165" s="32" t="n"/>
      <c r="AF165" s="34">
        <f>IF(AND(ISNUMBER($P165),ISNUMBER($AL165),$AL165&lt;&gt;0),ROUND($P165/$AL165*100,1),"")</f>
        <v/>
      </c>
      <c r="AG165" s="35">
        <f>IF(AND(ISNUMBER($S165),ISNUMBER($AL165),$AL165&lt;&gt;0),ROUND($S165/$AL165*100,2),"")</f>
        <v/>
      </c>
      <c r="AH165" s="34">
        <f>IF(AND(ISNUMBER($Q165),ISNUMBER($AL165),$AL165&lt;&gt;0),ROUND($Q165/$AL165*100,1),"")</f>
        <v/>
      </c>
      <c r="AI165" s="29">
        <f>IF(ISNUMBER($S165),IF($S165&lt;=1,"Yes","No"),"n/a")</f>
        <v/>
      </c>
      <c r="AJ165" s="29">
        <f>IF(ISNUMBER($S165),ROUND(MAX(0,MIN(100,100-$S165*2.5-IF(ISNUMBER($T165),$T165,0)*0.12+IF($S165&lt;=1,12,0))),0),"")</f>
        <v/>
      </c>
      <c r="AK165" s="29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29" t="n">
        <v>473</v>
      </c>
      <c r="AM165" s="30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Reign</t>
        </is>
      </c>
      <c r="B166" s="15" t="inlineStr">
        <is>
          <t>Reign Total Body Fuel | Razzle Berry | 18-pack 473mL</t>
        </is>
      </c>
      <c r="C166" s="15" t="inlineStr">
        <is>
          <t>4) Caffeine &amp; energy beverage</t>
        </is>
      </c>
      <c r="D166" s="15" t="inlineStr">
        <is>
          <t>473 mL can</t>
        </is>
      </c>
      <c r="E166" s="29" t="n">
        <v>18</v>
      </c>
      <c r="F166" s="30" t="n"/>
      <c r="G166" s="31">
        <f>IF(AND(ISNUMBER($F166),ISNUMBER($E166),$E166&lt;&gt;0),$F166/$E166,"")</f>
        <v/>
      </c>
      <c r="H166" s="31">
        <f>IF(AND(ISNUMBER($F166),ISNUMBER($AL166),ISNUMBER($E166),($AL166*$E166)&lt;&gt;0),$F166/($AL166*$E166)*100,"")</f>
        <v/>
      </c>
      <c r="I166" s="32" t="n"/>
      <c r="J166" s="33" t="n"/>
      <c r="K166" s="31">
        <f>IF(AND(ISNUMBER($F166),ISNUMBER($J166)),$F166*(1-$J166),"")</f>
        <v/>
      </c>
      <c r="L166" s="32" t="n"/>
      <c r="M166" s="32" t="n"/>
      <c r="N166" s="31">
        <f>IF(ISNUMBER($F166),($F166-IF(ISNUMBER($AM166),$AM166,0))*(1-IF(ISNUMBER($J166),$J166,0)),"")</f>
        <v/>
      </c>
      <c r="O166" s="15" t="inlineStr">
        <is>
          <t>Razzle Berry</t>
        </is>
      </c>
      <c r="P166" s="29" t="n">
        <v>300</v>
      </c>
      <c r="Q166" s="29" t="n">
        <v>10</v>
      </c>
      <c r="R166" s="15" t="inlineStr">
        <is>
          <t>Not listed</t>
        </is>
      </c>
      <c r="S166" s="29" t="n">
        <v>0</v>
      </c>
      <c r="T166" s="29" t="n">
        <v>10</v>
      </c>
      <c r="U166" s="15" t="inlineStr">
        <is>
          <t>Sucralose</t>
        </is>
      </c>
      <c r="V166" s="15" t="inlineStr">
        <is>
          <t>300 mg caffeine, BCAAs, CoQ10, zero sugar</t>
        </is>
      </c>
      <c r="W166" s="32" t="n"/>
      <c r="X166" s="32" t="n"/>
      <c r="Y166" s="32" t="n"/>
      <c r="Z166" s="32" t="n"/>
      <c r="AA166" s="15" t="inlineStr">
        <is>
          <t>Medium</t>
        </is>
      </c>
      <c r="AB166" s="15" t="inlineStr">
        <is>
          <t>Performance line under Monster umbrella</t>
        </is>
      </c>
      <c r="AC166" s="15" t="inlineStr">
        <is>
          <t>Maximum-dose fitness energy with BCAAs</t>
        </is>
      </c>
      <c r="AD166" s="15" t="inlineStr">
        <is>
          <t>Highest mainstream caffeine dose plus workout aminos.</t>
        </is>
      </c>
      <c r="AE166" s="32" t="n"/>
      <c r="AF166" s="34">
        <f>IF(AND(ISNUMBER($P166),ISNUMBER($AL166),$AL166&lt;&gt;0),ROUND($P166/$AL166*100,1),"")</f>
        <v/>
      </c>
      <c r="AG166" s="35">
        <f>IF(AND(ISNUMBER($S166),ISNUMBER($AL166),$AL166&lt;&gt;0),ROUND($S166/$AL166*100,2),"")</f>
        <v/>
      </c>
      <c r="AH166" s="34">
        <f>IF(AND(ISNUMBER($Q166),ISNUMBER($AL166),$AL166&lt;&gt;0),ROUND($Q166/$AL166*100,1),"")</f>
        <v/>
      </c>
      <c r="AI166" s="29">
        <f>IF(ISNUMBER($S166),IF($S166&lt;=1,"Yes","No"),"n/a")</f>
        <v/>
      </c>
      <c r="AJ166" s="29">
        <f>IF(ISNUMBER($S166),ROUND(MAX(0,MIN(100,100-$S166*2.5-IF(ISNUMBER($T166),$T166,0)*0.12+IF($S166&lt;=1,12,0))),0),"")</f>
        <v/>
      </c>
      <c r="AK166" s="29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29" t="n">
        <v>473</v>
      </c>
      <c r="AM166" s="30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Reign</t>
        </is>
      </c>
      <c r="B167" s="15" t="inlineStr">
        <is>
          <t>Reign Total Body Fuel | Razzle Berry | 24-pack 473mL</t>
        </is>
      </c>
      <c r="C167" s="15" t="inlineStr">
        <is>
          <t>4) Caffeine &amp; energy beverage</t>
        </is>
      </c>
      <c r="D167" s="15" t="inlineStr">
        <is>
          <t>473 mL can</t>
        </is>
      </c>
      <c r="E167" s="29" t="n">
        <v>24</v>
      </c>
      <c r="F167" s="30" t="n"/>
      <c r="G167" s="31">
        <f>IF(AND(ISNUMBER($F167),ISNUMBER($E167),$E167&lt;&gt;0),$F167/$E167,"")</f>
        <v/>
      </c>
      <c r="H167" s="31">
        <f>IF(AND(ISNUMBER($F167),ISNUMBER($AL167),ISNUMBER($E167),($AL167*$E167)&lt;&gt;0),$F167/($AL167*$E167)*100,"")</f>
        <v/>
      </c>
      <c r="I167" s="32" t="n"/>
      <c r="J167" s="33" t="n"/>
      <c r="K167" s="31">
        <f>IF(AND(ISNUMBER($F167),ISNUMBER($J167)),$F167*(1-$J167),"")</f>
        <v/>
      </c>
      <c r="L167" s="32" t="n"/>
      <c r="M167" s="32" t="n"/>
      <c r="N167" s="31">
        <f>IF(ISNUMBER($F167),($F167-IF(ISNUMBER($AM167),$AM167,0))*(1-IF(ISNUMBER($J167),$J167,0)),"")</f>
        <v/>
      </c>
      <c r="O167" s="15" t="inlineStr">
        <is>
          <t>Razzle Berry</t>
        </is>
      </c>
      <c r="P167" s="29" t="n">
        <v>300</v>
      </c>
      <c r="Q167" s="29" t="n">
        <v>10</v>
      </c>
      <c r="R167" s="15" t="inlineStr">
        <is>
          <t>Not listed</t>
        </is>
      </c>
      <c r="S167" s="29" t="n">
        <v>0</v>
      </c>
      <c r="T167" s="29" t="n">
        <v>10</v>
      </c>
      <c r="U167" s="15" t="inlineStr">
        <is>
          <t>Sucralose</t>
        </is>
      </c>
      <c r="V167" s="15" t="inlineStr">
        <is>
          <t>300 mg caffeine, BCAAs, CoQ10, zero sugar</t>
        </is>
      </c>
      <c r="W167" s="32" t="n"/>
      <c r="X167" s="32" t="n"/>
      <c r="Y167" s="32" t="n"/>
      <c r="Z167" s="32" t="n"/>
      <c r="AA167" s="15" t="inlineStr">
        <is>
          <t>Medium</t>
        </is>
      </c>
      <c r="AB167" s="15" t="inlineStr">
        <is>
          <t>Performance line under Monster umbrella</t>
        </is>
      </c>
      <c r="AC167" s="15" t="inlineStr">
        <is>
          <t>Maximum-dose fitness energy with BCAAs</t>
        </is>
      </c>
      <c r="AD167" s="15" t="inlineStr">
        <is>
          <t>Highest mainstream caffeine dose plus workout aminos.</t>
        </is>
      </c>
      <c r="AE167" s="32" t="n"/>
      <c r="AF167" s="34">
        <f>IF(AND(ISNUMBER($P167),ISNUMBER($AL167),$AL167&lt;&gt;0),ROUND($P167/$AL167*100,1),"")</f>
        <v/>
      </c>
      <c r="AG167" s="35">
        <f>IF(AND(ISNUMBER($S167),ISNUMBER($AL167),$AL167&lt;&gt;0),ROUND($S167/$AL167*100,2),"")</f>
        <v/>
      </c>
      <c r="AH167" s="34">
        <f>IF(AND(ISNUMBER($Q167),ISNUMBER($AL167),$AL167&lt;&gt;0),ROUND($Q167/$AL167*100,1),"")</f>
        <v/>
      </c>
      <c r="AI167" s="29">
        <f>IF(ISNUMBER($S167),IF($S167&lt;=1,"Yes","No"),"n/a")</f>
        <v/>
      </c>
      <c r="AJ167" s="29">
        <f>IF(ISNUMBER($S167),ROUND(MAX(0,MIN(100,100-$S167*2.5-IF(ISNUMBER($T167),$T167,0)*0.12+IF($S167&lt;=1,12,0))),0),"")</f>
        <v/>
      </c>
      <c r="AK167" s="29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29" t="n">
        <v>473</v>
      </c>
      <c r="AM167" s="30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Reign</t>
        </is>
      </c>
      <c r="B168" s="15" t="inlineStr">
        <is>
          <t>Reign Total Body Fuel | Melon Mania | single 473mL</t>
        </is>
      </c>
      <c r="C168" s="15" t="inlineStr">
        <is>
          <t>4) Caffeine &amp; energy beverage</t>
        </is>
      </c>
      <c r="D168" s="15" t="inlineStr">
        <is>
          <t>473 mL can</t>
        </is>
      </c>
      <c r="E168" s="29" t="n">
        <v>1</v>
      </c>
      <c r="F168" s="30" t="n"/>
      <c r="G168" s="31">
        <f>IF(AND(ISNUMBER($F168),ISNUMBER($E168),$E168&lt;&gt;0),$F168/$E168,"")</f>
        <v/>
      </c>
      <c r="H168" s="31">
        <f>IF(AND(ISNUMBER($F168),ISNUMBER($AL168),ISNUMBER($E168),($AL168*$E168)&lt;&gt;0),$F168/($AL168*$E168)*100,"")</f>
        <v/>
      </c>
      <c r="I168" s="32" t="n"/>
      <c r="J168" s="33" t="n"/>
      <c r="K168" s="31">
        <f>IF(AND(ISNUMBER($F168),ISNUMBER($J168)),$F168*(1-$J168),"")</f>
        <v/>
      </c>
      <c r="L168" s="32" t="n"/>
      <c r="M168" s="32" t="n"/>
      <c r="N168" s="31">
        <f>IF(ISNUMBER($F168),($F168-IF(ISNUMBER($AM168),$AM168,0))*(1-IF(ISNUMBER($J168),$J168,0)),"")</f>
        <v/>
      </c>
      <c r="O168" s="15" t="inlineStr">
        <is>
          <t>Melon Mania</t>
        </is>
      </c>
      <c r="P168" s="29" t="n">
        <v>300</v>
      </c>
      <c r="Q168" s="29" t="n">
        <v>10</v>
      </c>
      <c r="R168" s="15" t="inlineStr">
        <is>
          <t>Not listed</t>
        </is>
      </c>
      <c r="S168" s="29" t="n">
        <v>0</v>
      </c>
      <c r="T168" s="29" t="n">
        <v>10</v>
      </c>
      <c r="U168" s="15" t="inlineStr">
        <is>
          <t>Sucralose</t>
        </is>
      </c>
      <c r="V168" s="15" t="inlineStr">
        <is>
          <t>300 mg caffeine, BCAAs, CoQ10, zero sugar</t>
        </is>
      </c>
      <c r="W168" s="32" t="n"/>
      <c r="X168" s="32" t="n"/>
      <c r="Y168" s="32" t="n"/>
      <c r="Z168" s="32" t="n"/>
      <c r="AA168" s="15" t="inlineStr">
        <is>
          <t>Medium</t>
        </is>
      </c>
      <c r="AB168" s="15" t="inlineStr">
        <is>
          <t>Performance line under Monster umbrella</t>
        </is>
      </c>
      <c r="AC168" s="15" t="inlineStr">
        <is>
          <t>Maximum-dose fitness energy with BCAAs</t>
        </is>
      </c>
      <c r="AD168" s="15" t="inlineStr">
        <is>
          <t>Highest mainstream caffeine dose plus workout aminos.</t>
        </is>
      </c>
      <c r="AE168" s="32" t="n"/>
      <c r="AF168" s="34">
        <f>IF(AND(ISNUMBER($P168),ISNUMBER($AL168),$AL168&lt;&gt;0),ROUND($P168/$AL168*100,1),"")</f>
        <v/>
      </c>
      <c r="AG168" s="35">
        <f>IF(AND(ISNUMBER($S168),ISNUMBER($AL168),$AL168&lt;&gt;0),ROUND($S168/$AL168*100,2),"")</f>
        <v/>
      </c>
      <c r="AH168" s="34">
        <f>IF(AND(ISNUMBER($Q168),ISNUMBER($AL168),$AL168&lt;&gt;0),ROUND($Q168/$AL168*100,1),"")</f>
        <v/>
      </c>
      <c r="AI168" s="29">
        <f>IF(ISNUMBER($S168),IF($S168&lt;=1,"Yes","No"),"n/a")</f>
        <v/>
      </c>
      <c r="AJ168" s="29">
        <f>IF(ISNUMBER($S168),ROUND(MAX(0,MIN(100,100-$S168*2.5-IF(ISNUMBER($T168),$T168,0)*0.12+IF($S168&lt;=1,12,0))),0),"")</f>
        <v/>
      </c>
      <c r="AK168" s="29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29" t="n">
        <v>473</v>
      </c>
      <c r="AM168" s="30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Reign</t>
        </is>
      </c>
      <c r="B169" s="15" t="inlineStr">
        <is>
          <t>Reign Total Body Fuel | Melon Mania | 8-pack 473mL</t>
        </is>
      </c>
      <c r="C169" s="15" t="inlineStr">
        <is>
          <t>4) Caffeine &amp; energy beverage</t>
        </is>
      </c>
      <c r="D169" s="15" t="inlineStr">
        <is>
          <t>473 mL can</t>
        </is>
      </c>
      <c r="E169" s="29" t="n">
        <v>8</v>
      </c>
      <c r="F169" s="30" t="n"/>
      <c r="G169" s="31">
        <f>IF(AND(ISNUMBER($F169),ISNUMBER($E169),$E169&lt;&gt;0),$F169/$E169,"")</f>
        <v/>
      </c>
      <c r="H169" s="31">
        <f>IF(AND(ISNUMBER($F169),ISNUMBER($AL169),ISNUMBER($E169),($AL169*$E169)&lt;&gt;0),$F169/($AL169*$E169)*100,"")</f>
        <v/>
      </c>
      <c r="I169" s="32" t="n"/>
      <c r="J169" s="33" t="n"/>
      <c r="K169" s="31">
        <f>IF(AND(ISNUMBER($F169),ISNUMBER($J169)),$F169*(1-$J169),"")</f>
        <v/>
      </c>
      <c r="L169" s="32" t="n"/>
      <c r="M169" s="32" t="n"/>
      <c r="N169" s="31">
        <f>IF(ISNUMBER($F169),($F169-IF(ISNUMBER($AM169),$AM169,0))*(1-IF(ISNUMBER($J169),$J169,0)),"")</f>
        <v/>
      </c>
      <c r="O169" s="15" t="inlineStr">
        <is>
          <t>Melon Mania</t>
        </is>
      </c>
      <c r="P169" s="29" t="n">
        <v>300</v>
      </c>
      <c r="Q169" s="29" t="n">
        <v>10</v>
      </c>
      <c r="R169" s="15" t="inlineStr">
        <is>
          <t>Not listed</t>
        </is>
      </c>
      <c r="S169" s="29" t="n">
        <v>0</v>
      </c>
      <c r="T169" s="29" t="n">
        <v>10</v>
      </c>
      <c r="U169" s="15" t="inlineStr">
        <is>
          <t>Sucralose</t>
        </is>
      </c>
      <c r="V169" s="15" t="inlineStr">
        <is>
          <t>300 mg caffeine, BCAAs, CoQ10, zero sugar</t>
        </is>
      </c>
      <c r="W169" s="32" t="n"/>
      <c r="X169" s="32" t="n"/>
      <c r="Y169" s="32" t="n"/>
      <c r="Z169" s="32" t="n"/>
      <c r="AA169" s="15" t="inlineStr">
        <is>
          <t>Medium</t>
        </is>
      </c>
      <c r="AB169" s="15" t="inlineStr">
        <is>
          <t>Performance line under Monster umbrella</t>
        </is>
      </c>
      <c r="AC169" s="15" t="inlineStr">
        <is>
          <t>Maximum-dose fitness energy with BCAAs</t>
        </is>
      </c>
      <c r="AD169" s="15" t="inlineStr">
        <is>
          <t>Highest mainstream caffeine dose plus workout aminos.</t>
        </is>
      </c>
      <c r="AE169" s="32" t="n"/>
      <c r="AF169" s="34">
        <f>IF(AND(ISNUMBER($P169),ISNUMBER($AL169),$AL169&lt;&gt;0),ROUND($P169/$AL169*100,1),"")</f>
        <v/>
      </c>
      <c r="AG169" s="35">
        <f>IF(AND(ISNUMBER($S169),ISNUMBER($AL169),$AL169&lt;&gt;0),ROUND($S169/$AL169*100,2),"")</f>
        <v/>
      </c>
      <c r="AH169" s="34">
        <f>IF(AND(ISNUMBER($Q169),ISNUMBER($AL169),$AL169&lt;&gt;0),ROUND($Q169/$AL169*100,1),"")</f>
        <v/>
      </c>
      <c r="AI169" s="29">
        <f>IF(ISNUMBER($S169),IF($S169&lt;=1,"Yes","No"),"n/a")</f>
        <v/>
      </c>
      <c r="AJ169" s="29">
        <f>IF(ISNUMBER($S169),ROUND(MAX(0,MIN(100,100-$S169*2.5-IF(ISNUMBER($T169),$T169,0)*0.12+IF($S169&lt;=1,12,0))),0),"")</f>
        <v/>
      </c>
      <c r="AK169" s="29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29" t="n">
        <v>473</v>
      </c>
      <c r="AM169" s="30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Reign</t>
        </is>
      </c>
      <c r="B170" s="15" t="inlineStr">
        <is>
          <t>Reign Total Body Fuel | Melon Mania | 12-pack 473mL</t>
        </is>
      </c>
      <c r="C170" s="15" t="inlineStr">
        <is>
          <t>4) Caffeine &amp; energy beverage</t>
        </is>
      </c>
      <c r="D170" s="15" t="inlineStr">
        <is>
          <t>473 mL can</t>
        </is>
      </c>
      <c r="E170" s="29" t="n">
        <v>12</v>
      </c>
      <c r="F170" s="30" t="n"/>
      <c r="G170" s="31">
        <f>IF(AND(ISNUMBER($F170),ISNUMBER($E170),$E170&lt;&gt;0),$F170/$E170,"")</f>
        <v/>
      </c>
      <c r="H170" s="31">
        <f>IF(AND(ISNUMBER($F170),ISNUMBER($AL170),ISNUMBER($E170),($AL170*$E170)&lt;&gt;0),$F170/($AL170*$E170)*100,"")</f>
        <v/>
      </c>
      <c r="I170" s="32" t="n"/>
      <c r="J170" s="33" t="n"/>
      <c r="K170" s="31">
        <f>IF(AND(ISNUMBER($F170),ISNUMBER($J170)),$F170*(1-$J170),"")</f>
        <v/>
      </c>
      <c r="L170" s="32" t="n"/>
      <c r="M170" s="32" t="n"/>
      <c r="N170" s="31">
        <f>IF(ISNUMBER($F170),($F170-IF(ISNUMBER($AM170),$AM170,0))*(1-IF(ISNUMBER($J170),$J170,0)),"")</f>
        <v/>
      </c>
      <c r="O170" s="15" t="inlineStr">
        <is>
          <t>Melon Mania</t>
        </is>
      </c>
      <c r="P170" s="29" t="n">
        <v>300</v>
      </c>
      <c r="Q170" s="29" t="n">
        <v>10</v>
      </c>
      <c r="R170" s="15" t="inlineStr">
        <is>
          <t>Not listed</t>
        </is>
      </c>
      <c r="S170" s="29" t="n">
        <v>0</v>
      </c>
      <c r="T170" s="29" t="n">
        <v>10</v>
      </c>
      <c r="U170" s="15" t="inlineStr">
        <is>
          <t>Sucralose</t>
        </is>
      </c>
      <c r="V170" s="15" t="inlineStr">
        <is>
          <t>300 mg caffeine, BCAAs, CoQ10, zero sugar</t>
        </is>
      </c>
      <c r="W170" s="32" t="n"/>
      <c r="X170" s="32" t="n"/>
      <c r="Y170" s="32" t="n"/>
      <c r="Z170" s="32" t="n"/>
      <c r="AA170" s="15" t="inlineStr">
        <is>
          <t>Medium</t>
        </is>
      </c>
      <c r="AB170" s="15" t="inlineStr">
        <is>
          <t>Performance line under Monster umbrella</t>
        </is>
      </c>
      <c r="AC170" s="15" t="inlineStr">
        <is>
          <t>Maximum-dose fitness energy with BCAAs</t>
        </is>
      </c>
      <c r="AD170" s="15" t="inlineStr">
        <is>
          <t>Highest mainstream caffeine dose plus workout aminos.</t>
        </is>
      </c>
      <c r="AE170" s="32" t="n"/>
      <c r="AF170" s="34">
        <f>IF(AND(ISNUMBER($P170),ISNUMBER($AL170),$AL170&lt;&gt;0),ROUND($P170/$AL170*100,1),"")</f>
        <v/>
      </c>
      <c r="AG170" s="35">
        <f>IF(AND(ISNUMBER($S170),ISNUMBER($AL170),$AL170&lt;&gt;0),ROUND($S170/$AL170*100,2),"")</f>
        <v/>
      </c>
      <c r="AH170" s="34">
        <f>IF(AND(ISNUMBER($Q170),ISNUMBER($AL170),$AL170&lt;&gt;0),ROUND($Q170/$AL170*100,1),"")</f>
        <v/>
      </c>
      <c r="AI170" s="29">
        <f>IF(ISNUMBER($S170),IF($S170&lt;=1,"Yes","No"),"n/a")</f>
        <v/>
      </c>
      <c r="AJ170" s="29">
        <f>IF(ISNUMBER($S170),ROUND(MAX(0,MIN(100,100-$S170*2.5-IF(ISNUMBER($T170),$T170,0)*0.12+IF($S170&lt;=1,12,0))),0),"")</f>
        <v/>
      </c>
      <c r="AK170" s="29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29" t="n">
        <v>473</v>
      </c>
      <c r="AM170" s="30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Reign</t>
        </is>
      </c>
      <c r="B171" s="15" t="inlineStr">
        <is>
          <t>Reign Total Body Fuel | Melon Mania | 18-pack 473mL</t>
        </is>
      </c>
      <c r="C171" s="15" t="inlineStr">
        <is>
          <t>4) Caffeine &amp; energy beverage</t>
        </is>
      </c>
      <c r="D171" s="15" t="inlineStr">
        <is>
          <t>473 mL can</t>
        </is>
      </c>
      <c r="E171" s="29" t="n">
        <v>18</v>
      </c>
      <c r="F171" s="30" t="n"/>
      <c r="G171" s="31">
        <f>IF(AND(ISNUMBER($F171),ISNUMBER($E171),$E171&lt;&gt;0),$F171/$E171,"")</f>
        <v/>
      </c>
      <c r="H171" s="31">
        <f>IF(AND(ISNUMBER($F171),ISNUMBER($AL171),ISNUMBER($E171),($AL171*$E171)&lt;&gt;0),$F171/($AL171*$E171)*100,"")</f>
        <v/>
      </c>
      <c r="I171" s="32" t="n"/>
      <c r="J171" s="33" t="n"/>
      <c r="K171" s="31">
        <f>IF(AND(ISNUMBER($F171),ISNUMBER($J171)),$F171*(1-$J171),"")</f>
        <v/>
      </c>
      <c r="L171" s="32" t="n"/>
      <c r="M171" s="32" t="n"/>
      <c r="N171" s="31">
        <f>IF(ISNUMBER($F171),($F171-IF(ISNUMBER($AM171),$AM171,0))*(1-IF(ISNUMBER($J171),$J171,0)),"")</f>
        <v/>
      </c>
      <c r="O171" s="15" t="inlineStr">
        <is>
          <t>Melon Mania</t>
        </is>
      </c>
      <c r="P171" s="29" t="n">
        <v>300</v>
      </c>
      <c r="Q171" s="29" t="n">
        <v>10</v>
      </c>
      <c r="R171" s="15" t="inlineStr">
        <is>
          <t>Not listed</t>
        </is>
      </c>
      <c r="S171" s="29" t="n">
        <v>0</v>
      </c>
      <c r="T171" s="29" t="n">
        <v>10</v>
      </c>
      <c r="U171" s="15" t="inlineStr">
        <is>
          <t>Sucralose</t>
        </is>
      </c>
      <c r="V171" s="15" t="inlineStr">
        <is>
          <t>300 mg caffeine, BCAAs, CoQ10, zero sugar</t>
        </is>
      </c>
      <c r="W171" s="32" t="n"/>
      <c r="X171" s="32" t="n"/>
      <c r="Y171" s="32" t="n"/>
      <c r="Z171" s="32" t="n"/>
      <c r="AA171" s="15" t="inlineStr">
        <is>
          <t>Medium</t>
        </is>
      </c>
      <c r="AB171" s="15" t="inlineStr">
        <is>
          <t>Performance line under Monster umbrella</t>
        </is>
      </c>
      <c r="AC171" s="15" t="inlineStr">
        <is>
          <t>Maximum-dose fitness energy with BCAAs</t>
        </is>
      </c>
      <c r="AD171" s="15" t="inlineStr">
        <is>
          <t>Highest mainstream caffeine dose plus workout aminos.</t>
        </is>
      </c>
      <c r="AE171" s="32" t="n"/>
      <c r="AF171" s="34">
        <f>IF(AND(ISNUMBER($P171),ISNUMBER($AL171),$AL171&lt;&gt;0),ROUND($P171/$AL171*100,1),"")</f>
        <v/>
      </c>
      <c r="AG171" s="35">
        <f>IF(AND(ISNUMBER($S171),ISNUMBER($AL171),$AL171&lt;&gt;0),ROUND($S171/$AL171*100,2),"")</f>
        <v/>
      </c>
      <c r="AH171" s="34">
        <f>IF(AND(ISNUMBER($Q171),ISNUMBER($AL171),$AL171&lt;&gt;0),ROUND($Q171/$AL171*100,1),"")</f>
        <v/>
      </c>
      <c r="AI171" s="29">
        <f>IF(ISNUMBER($S171),IF($S171&lt;=1,"Yes","No"),"n/a")</f>
        <v/>
      </c>
      <c r="AJ171" s="29">
        <f>IF(ISNUMBER($S171),ROUND(MAX(0,MIN(100,100-$S171*2.5-IF(ISNUMBER($T171),$T171,0)*0.12+IF($S171&lt;=1,12,0))),0),"")</f>
        <v/>
      </c>
      <c r="AK171" s="29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29" t="n">
        <v>473</v>
      </c>
      <c r="AM171" s="30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Reign</t>
        </is>
      </c>
      <c r="B172" s="15" t="inlineStr">
        <is>
          <t>Reign Total Body Fuel | Melon Mania | 24-pack 473mL</t>
        </is>
      </c>
      <c r="C172" s="15" t="inlineStr">
        <is>
          <t>4) Caffeine &amp; energy beverage</t>
        </is>
      </c>
      <c r="D172" s="15" t="inlineStr">
        <is>
          <t>473 mL can</t>
        </is>
      </c>
      <c r="E172" s="29" t="n">
        <v>24</v>
      </c>
      <c r="F172" s="30" t="n"/>
      <c r="G172" s="31">
        <f>IF(AND(ISNUMBER($F172),ISNUMBER($E172),$E172&lt;&gt;0),$F172/$E172,"")</f>
        <v/>
      </c>
      <c r="H172" s="31">
        <f>IF(AND(ISNUMBER($F172),ISNUMBER($AL172),ISNUMBER($E172),($AL172*$E172)&lt;&gt;0),$F172/($AL172*$E172)*100,"")</f>
        <v/>
      </c>
      <c r="I172" s="32" t="n"/>
      <c r="J172" s="33" t="n"/>
      <c r="K172" s="31">
        <f>IF(AND(ISNUMBER($F172),ISNUMBER($J172)),$F172*(1-$J172),"")</f>
        <v/>
      </c>
      <c r="L172" s="32" t="n"/>
      <c r="M172" s="32" t="n"/>
      <c r="N172" s="31">
        <f>IF(ISNUMBER($F172),($F172-IF(ISNUMBER($AM172),$AM172,0))*(1-IF(ISNUMBER($J172),$J172,0)),"")</f>
        <v/>
      </c>
      <c r="O172" s="15" t="inlineStr">
        <is>
          <t>Melon Mania</t>
        </is>
      </c>
      <c r="P172" s="29" t="n">
        <v>300</v>
      </c>
      <c r="Q172" s="29" t="n">
        <v>10</v>
      </c>
      <c r="R172" s="15" t="inlineStr">
        <is>
          <t>Not listed</t>
        </is>
      </c>
      <c r="S172" s="29" t="n">
        <v>0</v>
      </c>
      <c r="T172" s="29" t="n">
        <v>10</v>
      </c>
      <c r="U172" s="15" t="inlineStr">
        <is>
          <t>Sucralose</t>
        </is>
      </c>
      <c r="V172" s="15" t="inlineStr">
        <is>
          <t>300 mg caffeine, BCAAs, CoQ10, zero sugar</t>
        </is>
      </c>
      <c r="W172" s="32" t="n"/>
      <c r="X172" s="32" t="n"/>
      <c r="Y172" s="32" t="n"/>
      <c r="Z172" s="32" t="n"/>
      <c r="AA172" s="15" t="inlineStr">
        <is>
          <t>Medium</t>
        </is>
      </c>
      <c r="AB172" s="15" t="inlineStr">
        <is>
          <t>Performance line under Monster umbrella</t>
        </is>
      </c>
      <c r="AC172" s="15" t="inlineStr">
        <is>
          <t>Maximum-dose fitness energy with BCAAs</t>
        </is>
      </c>
      <c r="AD172" s="15" t="inlineStr">
        <is>
          <t>Highest mainstream caffeine dose plus workout aminos.</t>
        </is>
      </c>
      <c r="AE172" s="32" t="n"/>
      <c r="AF172" s="34">
        <f>IF(AND(ISNUMBER($P172),ISNUMBER($AL172),$AL172&lt;&gt;0),ROUND($P172/$AL172*100,1),"")</f>
        <v/>
      </c>
      <c r="AG172" s="35">
        <f>IF(AND(ISNUMBER($S172),ISNUMBER($AL172),$AL172&lt;&gt;0),ROUND($S172/$AL172*100,2),"")</f>
        <v/>
      </c>
      <c r="AH172" s="34">
        <f>IF(AND(ISNUMBER($Q172),ISNUMBER($AL172),$AL172&lt;&gt;0),ROUND($Q172/$AL172*100,1),"")</f>
        <v/>
      </c>
      <c r="AI172" s="29">
        <f>IF(ISNUMBER($S172),IF($S172&lt;=1,"Yes","No"),"n/a")</f>
        <v/>
      </c>
      <c r="AJ172" s="29">
        <f>IF(ISNUMBER($S172),ROUND(MAX(0,MIN(100,100-$S172*2.5-IF(ISNUMBER($T172),$T172,0)*0.12+IF($S172&lt;=1,12,0))),0),"")</f>
        <v/>
      </c>
      <c r="AK172" s="29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29" t="n">
        <v>473</v>
      </c>
      <c r="AM172" s="30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Reign</t>
        </is>
      </c>
      <c r="B173" s="15" t="inlineStr">
        <is>
          <t>Reign Total Body Fuel | Sour Apple | single 473mL</t>
        </is>
      </c>
      <c r="C173" s="15" t="inlineStr">
        <is>
          <t>4) Caffeine &amp; energy beverage</t>
        </is>
      </c>
      <c r="D173" s="15" t="inlineStr">
        <is>
          <t>473 mL can</t>
        </is>
      </c>
      <c r="E173" s="29" t="n">
        <v>1</v>
      </c>
      <c r="F173" s="30" t="n"/>
      <c r="G173" s="31">
        <f>IF(AND(ISNUMBER($F173),ISNUMBER($E173),$E173&lt;&gt;0),$F173/$E173,"")</f>
        <v/>
      </c>
      <c r="H173" s="31">
        <f>IF(AND(ISNUMBER($F173),ISNUMBER($AL173),ISNUMBER($E173),($AL173*$E173)&lt;&gt;0),$F173/($AL173*$E173)*100,"")</f>
        <v/>
      </c>
      <c r="I173" s="32" t="n"/>
      <c r="J173" s="33" t="n"/>
      <c r="K173" s="31">
        <f>IF(AND(ISNUMBER($F173),ISNUMBER($J173)),$F173*(1-$J173),"")</f>
        <v/>
      </c>
      <c r="L173" s="32" t="n"/>
      <c r="M173" s="32" t="n"/>
      <c r="N173" s="31">
        <f>IF(ISNUMBER($F173),($F173-IF(ISNUMBER($AM173),$AM173,0))*(1-IF(ISNUMBER($J173),$J173,0)),"")</f>
        <v/>
      </c>
      <c r="O173" s="15" t="inlineStr">
        <is>
          <t>Sour Apple</t>
        </is>
      </c>
      <c r="P173" s="29" t="n">
        <v>300</v>
      </c>
      <c r="Q173" s="29" t="n">
        <v>10</v>
      </c>
      <c r="R173" s="15" t="inlineStr">
        <is>
          <t>Not listed</t>
        </is>
      </c>
      <c r="S173" s="29" t="n">
        <v>0</v>
      </c>
      <c r="T173" s="29" t="n">
        <v>10</v>
      </c>
      <c r="U173" s="15" t="inlineStr">
        <is>
          <t>Sucralose</t>
        </is>
      </c>
      <c r="V173" s="15" t="inlineStr">
        <is>
          <t>300 mg caffeine, BCAAs, CoQ10, zero sugar</t>
        </is>
      </c>
      <c r="W173" s="32" t="n"/>
      <c r="X173" s="32" t="n"/>
      <c r="Y173" s="32" t="n"/>
      <c r="Z173" s="32" t="n"/>
      <c r="AA173" s="15" t="inlineStr">
        <is>
          <t>Medium</t>
        </is>
      </c>
      <c r="AB173" s="15" t="inlineStr">
        <is>
          <t>Performance line under Monster umbrella</t>
        </is>
      </c>
      <c r="AC173" s="15" t="inlineStr">
        <is>
          <t>Maximum-dose fitness energy with BCAAs</t>
        </is>
      </c>
      <c r="AD173" s="15" t="inlineStr">
        <is>
          <t>Highest mainstream caffeine dose plus workout aminos.</t>
        </is>
      </c>
      <c r="AE173" s="32" t="n"/>
      <c r="AF173" s="34">
        <f>IF(AND(ISNUMBER($P173),ISNUMBER($AL173),$AL173&lt;&gt;0),ROUND($P173/$AL173*100,1),"")</f>
        <v/>
      </c>
      <c r="AG173" s="35">
        <f>IF(AND(ISNUMBER($S173),ISNUMBER($AL173),$AL173&lt;&gt;0),ROUND($S173/$AL173*100,2),"")</f>
        <v/>
      </c>
      <c r="AH173" s="34">
        <f>IF(AND(ISNUMBER($Q173),ISNUMBER($AL173),$AL173&lt;&gt;0),ROUND($Q173/$AL173*100,1),"")</f>
        <v/>
      </c>
      <c r="AI173" s="29">
        <f>IF(ISNUMBER($S173),IF($S173&lt;=1,"Yes","No"),"n/a")</f>
        <v/>
      </c>
      <c r="AJ173" s="29">
        <f>IF(ISNUMBER($S173),ROUND(MAX(0,MIN(100,100-$S173*2.5-IF(ISNUMBER($T173),$T173,0)*0.12+IF($S173&lt;=1,12,0))),0),"")</f>
        <v/>
      </c>
      <c r="AK173" s="29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29" t="n">
        <v>473</v>
      </c>
      <c r="AM173" s="30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Reign</t>
        </is>
      </c>
      <c r="B174" s="15" t="inlineStr">
        <is>
          <t>Reign Total Body Fuel | Sour Apple | 8-pack 473mL</t>
        </is>
      </c>
      <c r="C174" s="15" t="inlineStr">
        <is>
          <t>4) Caffeine &amp; energy beverage</t>
        </is>
      </c>
      <c r="D174" s="15" t="inlineStr">
        <is>
          <t>473 mL can</t>
        </is>
      </c>
      <c r="E174" s="29" t="n">
        <v>8</v>
      </c>
      <c r="F174" s="30" t="n"/>
      <c r="G174" s="31">
        <f>IF(AND(ISNUMBER($F174),ISNUMBER($E174),$E174&lt;&gt;0),$F174/$E174,"")</f>
        <v/>
      </c>
      <c r="H174" s="31">
        <f>IF(AND(ISNUMBER($F174),ISNUMBER($AL174),ISNUMBER($E174),($AL174*$E174)&lt;&gt;0),$F174/($AL174*$E174)*100,"")</f>
        <v/>
      </c>
      <c r="I174" s="32" t="n"/>
      <c r="J174" s="33" t="n"/>
      <c r="K174" s="31">
        <f>IF(AND(ISNUMBER($F174),ISNUMBER($J174)),$F174*(1-$J174),"")</f>
        <v/>
      </c>
      <c r="L174" s="32" t="n"/>
      <c r="M174" s="32" t="n"/>
      <c r="N174" s="31">
        <f>IF(ISNUMBER($F174),($F174-IF(ISNUMBER($AM174),$AM174,0))*(1-IF(ISNUMBER($J174),$J174,0)),"")</f>
        <v/>
      </c>
      <c r="O174" s="15" t="inlineStr">
        <is>
          <t>Sour Apple</t>
        </is>
      </c>
      <c r="P174" s="29" t="n">
        <v>300</v>
      </c>
      <c r="Q174" s="29" t="n">
        <v>10</v>
      </c>
      <c r="R174" s="15" t="inlineStr">
        <is>
          <t>Not listed</t>
        </is>
      </c>
      <c r="S174" s="29" t="n">
        <v>0</v>
      </c>
      <c r="T174" s="29" t="n">
        <v>10</v>
      </c>
      <c r="U174" s="15" t="inlineStr">
        <is>
          <t>Sucralose</t>
        </is>
      </c>
      <c r="V174" s="15" t="inlineStr">
        <is>
          <t>300 mg caffeine, BCAAs, CoQ10, zero sugar</t>
        </is>
      </c>
      <c r="W174" s="32" t="n"/>
      <c r="X174" s="32" t="n"/>
      <c r="Y174" s="32" t="n"/>
      <c r="Z174" s="32" t="n"/>
      <c r="AA174" s="15" t="inlineStr">
        <is>
          <t>Medium</t>
        </is>
      </c>
      <c r="AB174" s="15" t="inlineStr">
        <is>
          <t>Performance line under Monster umbrella</t>
        </is>
      </c>
      <c r="AC174" s="15" t="inlineStr">
        <is>
          <t>Maximum-dose fitness energy with BCAAs</t>
        </is>
      </c>
      <c r="AD174" s="15" t="inlineStr">
        <is>
          <t>Highest mainstream caffeine dose plus workout aminos.</t>
        </is>
      </c>
      <c r="AE174" s="32" t="n"/>
      <c r="AF174" s="34">
        <f>IF(AND(ISNUMBER($P174),ISNUMBER($AL174),$AL174&lt;&gt;0),ROUND($P174/$AL174*100,1),"")</f>
        <v/>
      </c>
      <c r="AG174" s="35">
        <f>IF(AND(ISNUMBER($S174),ISNUMBER($AL174),$AL174&lt;&gt;0),ROUND($S174/$AL174*100,2),"")</f>
        <v/>
      </c>
      <c r="AH174" s="34">
        <f>IF(AND(ISNUMBER($Q174),ISNUMBER($AL174),$AL174&lt;&gt;0),ROUND($Q174/$AL174*100,1),"")</f>
        <v/>
      </c>
      <c r="AI174" s="29">
        <f>IF(ISNUMBER($S174),IF($S174&lt;=1,"Yes","No"),"n/a")</f>
        <v/>
      </c>
      <c r="AJ174" s="29">
        <f>IF(ISNUMBER($S174),ROUND(MAX(0,MIN(100,100-$S174*2.5-IF(ISNUMBER($T174),$T174,0)*0.12+IF($S174&lt;=1,12,0))),0),"")</f>
        <v/>
      </c>
      <c r="AK174" s="29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29" t="n">
        <v>473</v>
      </c>
      <c r="AM174" s="30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Reign</t>
        </is>
      </c>
      <c r="B175" s="15" t="inlineStr">
        <is>
          <t>Reign Total Body Fuel | Sour Apple | 12-pack 473mL</t>
        </is>
      </c>
      <c r="C175" s="15" t="inlineStr">
        <is>
          <t>4) Caffeine &amp; energy beverage</t>
        </is>
      </c>
      <c r="D175" s="15" t="inlineStr">
        <is>
          <t>473 mL can</t>
        </is>
      </c>
      <c r="E175" s="29" t="n">
        <v>12</v>
      </c>
      <c r="F175" s="30" t="n"/>
      <c r="G175" s="31">
        <f>IF(AND(ISNUMBER($F175),ISNUMBER($E175),$E175&lt;&gt;0),$F175/$E175,"")</f>
        <v/>
      </c>
      <c r="H175" s="31">
        <f>IF(AND(ISNUMBER($F175),ISNUMBER($AL175),ISNUMBER($E175),($AL175*$E175)&lt;&gt;0),$F175/($AL175*$E175)*100,"")</f>
        <v/>
      </c>
      <c r="I175" s="32" t="n"/>
      <c r="J175" s="33" t="n"/>
      <c r="K175" s="31">
        <f>IF(AND(ISNUMBER($F175),ISNUMBER($J175)),$F175*(1-$J175),"")</f>
        <v/>
      </c>
      <c r="L175" s="32" t="n"/>
      <c r="M175" s="32" t="n"/>
      <c r="N175" s="31">
        <f>IF(ISNUMBER($F175),($F175-IF(ISNUMBER($AM175),$AM175,0))*(1-IF(ISNUMBER($J175),$J175,0)),"")</f>
        <v/>
      </c>
      <c r="O175" s="15" t="inlineStr">
        <is>
          <t>Sour Apple</t>
        </is>
      </c>
      <c r="P175" s="29" t="n">
        <v>300</v>
      </c>
      <c r="Q175" s="29" t="n">
        <v>10</v>
      </c>
      <c r="R175" s="15" t="inlineStr">
        <is>
          <t>Not listed</t>
        </is>
      </c>
      <c r="S175" s="29" t="n">
        <v>0</v>
      </c>
      <c r="T175" s="29" t="n">
        <v>10</v>
      </c>
      <c r="U175" s="15" t="inlineStr">
        <is>
          <t>Sucralose</t>
        </is>
      </c>
      <c r="V175" s="15" t="inlineStr">
        <is>
          <t>300 mg caffeine, BCAAs, CoQ10, zero sugar</t>
        </is>
      </c>
      <c r="W175" s="32" t="n"/>
      <c r="X175" s="32" t="n"/>
      <c r="Y175" s="32" t="n"/>
      <c r="Z175" s="32" t="n"/>
      <c r="AA175" s="15" t="inlineStr">
        <is>
          <t>Medium</t>
        </is>
      </c>
      <c r="AB175" s="15" t="inlineStr">
        <is>
          <t>Performance line under Monster umbrella</t>
        </is>
      </c>
      <c r="AC175" s="15" t="inlineStr">
        <is>
          <t>Maximum-dose fitness energy with BCAAs</t>
        </is>
      </c>
      <c r="AD175" s="15" t="inlineStr">
        <is>
          <t>Highest mainstream caffeine dose plus workout aminos.</t>
        </is>
      </c>
      <c r="AE175" s="32" t="n"/>
      <c r="AF175" s="34">
        <f>IF(AND(ISNUMBER($P175),ISNUMBER($AL175),$AL175&lt;&gt;0),ROUND($P175/$AL175*100,1),"")</f>
        <v/>
      </c>
      <c r="AG175" s="35">
        <f>IF(AND(ISNUMBER($S175),ISNUMBER($AL175),$AL175&lt;&gt;0),ROUND($S175/$AL175*100,2),"")</f>
        <v/>
      </c>
      <c r="AH175" s="34">
        <f>IF(AND(ISNUMBER($Q175),ISNUMBER($AL175),$AL175&lt;&gt;0),ROUND($Q175/$AL175*100,1),"")</f>
        <v/>
      </c>
      <c r="AI175" s="29">
        <f>IF(ISNUMBER($S175),IF($S175&lt;=1,"Yes","No"),"n/a")</f>
        <v/>
      </c>
      <c r="AJ175" s="29">
        <f>IF(ISNUMBER($S175),ROUND(MAX(0,MIN(100,100-$S175*2.5-IF(ISNUMBER($T175),$T175,0)*0.12+IF($S175&lt;=1,12,0))),0),"")</f>
        <v/>
      </c>
      <c r="AK175" s="29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29" t="n">
        <v>473</v>
      </c>
      <c r="AM175" s="30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Reign</t>
        </is>
      </c>
      <c r="B176" s="15" t="inlineStr">
        <is>
          <t>Reign Total Body Fuel | Sour Apple | 18-pack 473mL</t>
        </is>
      </c>
      <c r="C176" s="15" t="inlineStr">
        <is>
          <t>4) Caffeine &amp; energy beverage</t>
        </is>
      </c>
      <c r="D176" s="15" t="inlineStr">
        <is>
          <t>473 mL can</t>
        </is>
      </c>
      <c r="E176" s="29" t="n">
        <v>18</v>
      </c>
      <c r="F176" s="30" t="n"/>
      <c r="G176" s="31">
        <f>IF(AND(ISNUMBER($F176),ISNUMBER($E176),$E176&lt;&gt;0),$F176/$E176,"")</f>
        <v/>
      </c>
      <c r="H176" s="31">
        <f>IF(AND(ISNUMBER($F176),ISNUMBER($AL176),ISNUMBER($E176),($AL176*$E176)&lt;&gt;0),$F176/($AL176*$E176)*100,"")</f>
        <v/>
      </c>
      <c r="I176" s="32" t="n"/>
      <c r="J176" s="33" t="n"/>
      <c r="K176" s="31">
        <f>IF(AND(ISNUMBER($F176),ISNUMBER($J176)),$F176*(1-$J176),"")</f>
        <v/>
      </c>
      <c r="L176" s="32" t="n"/>
      <c r="M176" s="32" t="n"/>
      <c r="N176" s="31">
        <f>IF(ISNUMBER($F176),($F176-IF(ISNUMBER($AM176),$AM176,0))*(1-IF(ISNUMBER($J176),$J176,0)),"")</f>
        <v/>
      </c>
      <c r="O176" s="15" t="inlineStr">
        <is>
          <t>Sour Apple</t>
        </is>
      </c>
      <c r="P176" s="29" t="n">
        <v>300</v>
      </c>
      <c r="Q176" s="29" t="n">
        <v>10</v>
      </c>
      <c r="R176" s="15" t="inlineStr">
        <is>
          <t>Not listed</t>
        </is>
      </c>
      <c r="S176" s="29" t="n">
        <v>0</v>
      </c>
      <c r="T176" s="29" t="n">
        <v>10</v>
      </c>
      <c r="U176" s="15" t="inlineStr">
        <is>
          <t>Sucralose</t>
        </is>
      </c>
      <c r="V176" s="15" t="inlineStr">
        <is>
          <t>300 mg caffeine, BCAAs, CoQ10, zero sugar</t>
        </is>
      </c>
      <c r="W176" s="32" t="n"/>
      <c r="X176" s="32" t="n"/>
      <c r="Y176" s="32" t="n"/>
      <c r="Z176" s="32" t="n"/>
      <c r="AA176" s="15" t="inlineStr">
        <is>
          <t>Medium</t>
        </is>
      </c>
      <c r="AB176" s="15" t="inlineStr">
        <is>
          <t>Performance line under Monster umbrella</t>
        </is>
      </c>
      <c r="AC176" s="15" t="inlineStr">
        <is>
          <t>Maximum-dose fitness energy with BCAAs</t>
        </is>
      </c>
      <c r="AD176" s="15" t="inlineStr">
        <is>
          <t>Highest mainstream caffeine dose plus workout aminos.</t>
        </is>
      </c>
      <c r="AE176" s="32" t="n"/>
      <c r="AF176" s="34">
        <f>IF(AND(ISNUMBER($P176),ISNUMBER($AL176),$AL176&lt;&gt;0),ROUND($P176/$AL176*100,1),"")</f>
        <v/>
      </c>
      <c r="AG176" s="35">
        <f>IF(AND(ISNUMBER($S176),ISNUMBER($AL176),$AL176&lt;&gt;0),ROUND($S176/$AL176*100,2),"")</f>
        <v/>
      </c>
      <c r="AH176" s="34">
        <f>IF(AND(ISNUMBER($Q176),ISNUMBER($AL176),$AL176&lt;&gt;0),ROUND($Q176/$AL176*100,1),"")</f>
        <v/>
      </c>
      <c r="AI176" s="29">
        <f>IF(ISNUMBER($S176),IF($S176&lt;=1,"Yes","No"),"n/a")</f>
        <v/>
      </c>
      <c r="AJ176" s="29">
        <f>IF(ISNUMBER($S176),ROUND(MAX(0,MIN(100,100-$S176*2.5-IF(ISNUMBER($T176),$T176,0)*0.12+IF($S176&lt;=1,12,0))),0),"")</f>
        <v/>
      </c>
      <c r="AK176" s="29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29" t="n">
        <v>473</v>
      </c>
      <c r="AM176" s="30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Reign</t>
        </is>
      </c>
      <c r="B177" s="15" t="inlineStr">
        <is>
          <t>Reign Total Body Fuel | Sour Apple | 24-pack 473mL</t>
        </is>
      </c>
      <c r="C177" s="15" t="inlineStr">
        <is>
          <t>4) Caffeine &amp; energy beverage</t>
        </is>
      </c>
      <c r="D177" s="15" t="inlineStr">
        <is>
          <t>473 mL can</t>
        </is>
      </c>
      <c r="E177" s="29" t="n">
        <v>24</v>
      </c>
      <c r="F177" s="30" t="n"/>
      <c r="G177" s="31">
        <f>IF(AND(ISNUMBER($F177),ISNUMBER($E177),$E177&lt;&gt;0),$F177/$E177,"")</f>
        <v/>
      </c>
      <c r="H177" s="31">
        <f>IF(AND(ISNUMBER($F177),ISNUMBER($AL177),ISNUMBER($E177),($AL177*$E177)&lt;&gt;0),$F177/($AL177*$E177)*100,"")</f>
        <v/>
      </c>
      <c r="I177" s="32" t="n"/>
      <c r="J177" s="33" t="n"/>
      <c r="K177" s="31">
        <f>IF(AND(ISNUMBER($F177),ISNUMBER($J177)),$F177*(1-$J177),"")</f>
        <v/>
      </c>
      <c r="L177" s="32" t="n"/>
      <c r="M177" s="32" t="n"/>
      <c r="N177" s="31">
        <f>IF(ISNUMBER($F177),($F177-IF(ISNUMBER($AM177),$AM177,0))*(1-IF(ISNUMBER($J177),$J177,0)),"")</f>
        <v/>
      </c>
      <c r="O177" s="15" t="inlineStr">
        <is>
          <t>Sour Apple</t>
        </is>
      </c>
      <c r="P177" s="29" t="n">
        <v>300</v>
      </c>
      <c r="Q177" s="29" t="n">
        <v>10</v>
      </c>
      <c r="R177" s="15" t="inlineStr">
        <is>
          <t>Not listed</t>
        </is>
      </c>
      <c r="S177" s="29" t="n">
        <v>0</v>
      </c>
      <c r="T177" s="29" t="n">
        <v>10</v>
      </c>
      <c r="U177" s="15" t="inlineStr">
        <is>
          <t>Sucralose</t>
        </is>
      </c>
      <c r="V177" s="15" t="inlineStr">
        <is>
          <t>300 mg caffeine, BCAAs, CoQ10, zero sugar</t>
        </is>
      </c>
      <c r="W177" s="32" t="n"/>
      <c r="X177" s="32" t="n"/>
      <c r="Y177" s="32" t="n"/>
      <c r="Z177" s="32" t="n"/>
      <c r="AA177" s="15" t="inlineStr">
        <is>
          <t>Medium</t>
        </is>
      </c>
      <c r="AB177" s="15" t="inlineStr">
        <is>
          <t>Performance line under Monster umbrella</t>
        </is>
      </c>
      <c r="AC177" s="15" t="inlineStr">
        <is>
          <t>Maximum-dose fitness energy with BCAAs</t>
        </is>
      </c>
      <c r="AD177" s="15" t="inlineStr">
        <is>
          <t>Highest mainstream caffeine dose plus workout aminos.</t>
        </is>
      </c>
      <c r="AE177" s="32" t="n"/>
      <c r="AF177" s="34">
        <f>IF(AND(ISNUMBER($P177),ISNUMBER($AL177),$AL177&lt;&gt;0),ROUND($P177/$AL177*100,1),"")</f>
        <v/>
      </c>
      <c r="AG177" s="35">
        <f>IF(AND(ISNUMBER($S177),ISNUMBER($AL177),$AL177&lt;&gt;0),ROUND($S177/$AL177*100,2),"")</f>
        <v/>
      </c>
      <c r="AH177" s="34">
        <f>IF(AND(ISNUMBER($Q177),ISNUMBER($AL177),$AL177&lt;&gt;0),ROUND($Q177/$AL177*100,1),"")</f>
        <v/>
      </c>
      <c r="AI177" s="29">
        <f>IF(ISNUMBER($S177),IF($S177&lt;=1,"Yes","No"),"n/a")</f>
        <v/>
      </c>
      <c r="AJ177" s="29">
        <f>IF(ISNUMBER($S177),ROUND(MAX(0,MIN(100,100-$S177*2.5-IF(ISNUMBER($T177),$T177,0)*0.12+IF($S177&lt;=1,12,0))),0),"")</f>
        <v/>
      </c>
      <c r="AK177" s="29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29" t="n">
        <v>473</v>
      </c>
      <c r="AM177" s="30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Reign</t>
        </is>
      </c>
      <c r="B178" s="15" t="inlineStr">
        <is>
          <t>Reign Total Body Fuel | Orange Dreamsicle | single 473mL</t>
        </is>
      </c>
      <c r="C178" s="15" t="inlineStr">
        <is>
          <t>4) Caffeine &amp; energy beverage</t>
        </is>
      </c>
      <c r="D178" s="15" t="inlineStr">
        <is>
          <t>473 mL can</t>
        </is>
      </c>
      <c r="E178" s="29" t="n">
        <v>1</v>
      </c>
      <c r="F178" s="30" t="n"/>
      <c r="G178" s="31">
        <f>IF(AND(ISNUMBER($F178),ISNUMBER($E178),$E178&lt;&gt;0),$F178/$E178,"")</f>
        <v/>
      </c>
      <c r="H178" s="31">
        <f>IF(AND(ISNUMBER($F178),ISNUMBER($AL178),ISNUMBER($E178),($AL178*$E178)&lt;&gt;0),$F178/($AL178*$E178)*100,"")</f>
        <v/>
      </c>
      <c r="I178" s="32" t="n"/>
      <c r="J178" s="33" t="n"/>
      <c r="K178" s="31">
        <f>IF(AND(ISNUMBER($F178),ISNUMBER($J178)),$F178*(1-$J178),"")</f>
        <v/>
      </c>
      <c r="L178" s="32" t="n"/>
      <c r="M178" s="32" t="n"/>
      <c r="N178" s="31">
        <f>IF(ISNUMBER($F178),($F178-IF(ISNUMBER($AM178),$AM178,0))*(1-IF(ISNUMBER($J178),$J178,0)),"")</f>
        <v/>
      </c>
      <c r="O178" s="15" t="inlineStr">
        <is>
          <t>Orange Dreamsicle</t>
        </is>
      </c>
      <c r="P178" s="29" t="n">
        <v>300</v>
      </c>
      <c r="Q178" s="29" t="n">
        <v>10</v>
      </c>
      <c r="R178" s="15" t="inlineStr">
        <is>
          <t>Not listed</t>
        </is>
      </c>
      <c r="S178" s="29" t="n">
        <v>0</v>
      </c>
      <c r="T178" s="29" t="n">
        <v>10</v>
      </c>
      <c r="U178" s="15" t="inlineStr">
        <is>
          <t>Sucralose</t>
        </is>
      </c>
      <c r="V178" s="15" t="inlineStr">
        <is>
          <t>300 mg caffeine, BCAAs, CoQ10, zero sugar</t>
        </is>
      </c>
      <c r="W178" s="32" t="n"/>
      <c r="X178" s="32" t="n"/>
      <c r="Y178" s="32" t="n"/>
      <c r="Z178" s="32" t="n"/>
      <c r="AA178" s="15" t="inlineStr">
        <is>
          <t>Medium</t>
        </is>
      </c>
      <c r="AB178" s="15" t="inlineStr">
        <is>
          <t>Performance line under Monster umbrella</t>
        </is>
      </c>
      <c r="AC178" s="15" t="inlineStr">
        <is>
          <t>Maximum-dose fitness energy with BCAAs</t>
        </is>
      </c>
      <c r="AD178" s="15" t="inlineStr">
        <is>
          <t>Highest mainstream caffeine dose plus workout aminos.</t>
        </is>
      </c>
      <c r="AE178" s="32" t="n"/>
      <c r="AF178" s="34">
        <f>IF(AND(ISNUMBER($P178),ISNUMBER($AL178),$AL178&lt;&gt;0),ROUND($P178/$AL178*100,1),"")</f>
        <v/>
      </c>
      <c r="AG178" s="35">
        <f>IF(AND(ISNUMBER($S178),ISNUMBER($AL178),$AL178&lt;&gt;0),ROUND($S178/$AL178*100,2),"")</f>
        <v/>
      </c>
      <c r="AH178" s="34">
        <f>IF(AND(ISNUMBER($Q178),ISNUMBER($AL178),$AL178&lt;&gt;0),ROUND($Q178/$AL178*100,1),"")</f>
        <v/>
      </c>
      <c r="AI178" s="29">
        <f>IF(ISNUMBER($S178),IF($S178&lt;=1,"Yes","No"),"n/a")</f>
        <v/>
      </c>
      <c r="AJ178" s="29">
        <f>IF(ISNUMBER($S178),ROUND(MAX(0,MIN(100,100-$S178*2.5-IF(ISNUMBER($T178),$T178,0)*0.12+IF($S178&lt;=1,12,0))),0),"")</f>
        <v/>
      </c>
      <c r="AK178" s="29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29" t="n">
        <v>473</v>
      </c>
      <c r="AM178" s="30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Reign</t>
        </is>
      </c>
      <c r="B179" s="15" t="inlineStr">
        <is>
          <t>Reign Total Body Fuel | Orange Dreamsicle | 8-pack 473mL</t>
        </is>
      </c>
      <c r="C179" s="15" t="inlineStr">
        <is>
          <t>4) Caffeine &amp; energy beverage</t>
        </is>
      </c>
      <c r="D179" s="15" t="inlineStr">
        <is>
          <t>473 mL can</t>
        </is>
      </c>
      <c r="E179" s="29" t="n">
        <v>8</v>
      </c>
      <c r="F179" s="30" t="n"/>
      <c r="G179" s="31">
        <f>IF(AND(ISNUMBER($F179),ISNUMBER($E179),$E179&lt;&gt;0),$F179/$E179,"")</f>
        <v/>
      </c>
      <c r="H179" s="31">
        <f>IF(AND(ISNUMBER($F179),ISNUMBER($AL179),ISNUMBER($E179),($AL179*$E179)&lt;&gt;0),$F179/($AL179*$E179)*100,"")</f>
        <v/>
      </c>
      <c r="I179" s="32" t="n"/>
      <c r="J179" s="33" t="n"/>
      <c r="K179" s="31">
        <f>IF(AND(ISNUMBER($F179),ISNUMBER($J179)),$F179*(1-$J179),"")</f>
        <v/>
      </c>
      <c r="L179" s="32" t="n"/>
      <c r="M179" s="32" t="n"/>
      <c r="N179" s="31">
        <f>IF(ISNUMBER($F179),($F179-IF(ISNUMBER($AM179),$AM179,0))*(1-IF(ISNUMBER($J179),$J179,0)),"")</f>
        <v/>
      </c>
      <c r="O179" s="15" t="inlineStr">
        <is>
          <t>Orange Dreamsicle</t>
        </is>
      </c>
      <c r="P179" s="29" t="n">
        <v>300</v>
      </c>
      <c r="Q179" s="29" t="n">
        <v>10</v>
      </c>
      <c r="R179" s="15" t="inlineStr">
        <is>
          <t>Not listed</t>
        </is>
      </c>
      <c r="S179" s="29" t="n">
        <v>0</v>
      </c>
      <c r="T179" s="29" t="n">
        <v>10</v>
      </c>
      <c r="U179" s="15" t="inlineStr">
        <is>
          <t>Sucralose</t>
        </is>
      </c>
      <c r="V179" s="15" t="inlineStr">
        <is>
          <t>300 mg caffeine, BCAAs, CoQ10, zero sugar</t>
        </is>
      </c>
      <c r="W179" s="32" t="n"/>
      <c r="X179" s="32" t="n"/>
      <c r="Y179" s="32" t="n"/>
      <c r="Z179" s="32" t="n"/>
      <c r="AA179" s="15" t="inlineStr">
        <is>
          <t>Medium</t>
        </is>
      </c>
      <c r="AB179" s="15" t="inlineStr">
        <is>
          <t>Performance line under Monster umbrella</t>
        </is>
      </c>
      <c r="AC179" s="15" t="inlineStr">
        <is>
          <t>Maximum-dose fitness energy with BCAAs</t>
        </is>
      </c>
      <c r="AD179" s="15" t="inlineStr">
        <is>
          <t>Highest mainstream caffeine dose plus workout aminos.</t>
        </is>
      </c>
      <c r="AE179" s="32" t="n"/>
      <c r="AF179" s="34">
        <f>IF(AND(ISNUMBER($P179),ISNUMBER($AL179),$AL179&lt;&gt;0),ROUND($P179/$AL179*100,1),"")</f>
        <v/>
      </c>
      <c r="AG179" s="35">
        <f>IF(AND(ISNUMBER($S179),ISNUMBER($AL179),$AL179&lt;&gt;0),ROUND($S179/$AL179*100,2),"")</f>
        <v/>
      </c>
      <c r="AH179" s="34">
        <f>IF(AND(ISNUMBER($Q179),ISNUMBER($AL179),$AL179&lt;&gt;0),ROUND($Q179/$AL179*100,1),"")</f>
        <v/>
      </c>
      <c r="AI179" s="29">
        <f>IF(ISNUMBER($S179),IF($S179&lt;=1,"Yes","No"),"n/a")</f>
        <v/>
      </c>
      <c r="AJ179" s="29">
        <f>IF(ISNUMBER($S179),ROUND(MAX(0,MIN(100,100-$S179*2.5-IF(ISNUMBER($T179),$T179,0)*0.12+IF($S179&lt;=1,12,0))),0),"")</f>
        <v/>
      </c>
      <c r="AK179" s="29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29" t="n">
        <v>473</v>
      </c>
      <c r="AM179" s="30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Reign</t>
        </is>
      </c>
      <c r="B180" s="15" t="inlineStr">
        <is>
          <t>Reign Total Body Fuel | Orange Dreamsicle | 12-pack 473mL</t>
        </is>
      </c>
      <c r="C180" s="15" t="inlineStr">
        <is>
          <t>4) Caffeine &amp; energy beverage</t>
        </is>
      </c>
      <c r="D180" s="15" t="inlineStr">
        <is>
          <t>473 mL can</t>
        </is>
      </c>
      <c r="E180" s="29" t="n">
        <v>12</v>
      </c>
      <c r="F180" s="30" t="n"/>
      <c r="G180" s="31">
        <f>IF(AND(ISNUMBER($F180),ISNUMBER($E180),$E180&lt;&gt;0),$F180/$E180,"")</f>
        <v/>
      </c>
      <c r="H180" s="31">
        <f>IF(AND(ISNUMBER($F180),ISNUMBER($AL180),ISNUMBER($E180),($AL180*$E180)&lt;&gt;0),$F180/($AL180*$E180)*100,"")</f>
        <v/>
      </c>
      <c r="I180" s="32" t="n"/>
      <c r="J180" s="33" t="n"/>
      <c r="K180" s="31">
        <f>IF(AND(ISNUMBER($F180),ISNUMBER($J180)),$F180*(1-$J180),"")</f>
        <v/>
      </c>
      <c r="L180" s="32" t="n"/>
      <c r="M180" s="32" t="n"/>
      <c r="N180" s="31">
        <f>IF(ISNUMBER($F180),($F180-IF(ISNUMBER($AM180),$AM180,0))*(1-IF(ISNUMBER($J180),$J180,0)),"")</f>
        <v/>
      </c>
      <c r="O180" s="15" t="inlineStr">
        <is>
          <t>Orange Dreamsicle</t>
        </is>
      </c>
      <c r="P180" s="29" t="n">
        <v>300</v>
      </c>
      <c r="Q180" s="29" t="n">
        <v>10</v>
      </c>
      <c r="R180" s="15" t="inlineStr">
        <is>
          <t>Not listed</t>
        </is>
      </c>
      <c r="S180" s="29" t="n">
        <v>0</v>
      </c>
      <c r="T180" s="29" t="n">
        <v>10</v>
      </c>
      <c r="U180" s="15" t="inlineStr">
        <is>
          <t>Sucralose</t>
        </is>
      </c>
      <c r="V180" s="15" t="inlineStr">
        <is>
          <t>300 mg caffeine, BCAAs, CoQ10, zero sugar</t>
        </is>
      </c>
      <c r="W180" s="32" t="n"/>
      <c r="X180" s="32" t="n"/>
      <c r="Y180" s="32" t="n"/>
      <c r="Z180" s="32" t="n"/>
      <c r="AA180" s="15" t="inlineStr">
        <is>
          <t>Medium</t>
        </is>
      </c>
      <c r="AB180" s="15" t="inlineStr">
        <is>
          <t>Performance line under Monster umbrella</t>
        </is>
      </c>
      <c r="AC180" s="15" t="inlineStr">
        <is>
          <t>Maximum-dose fitness energy with BCAAs</t>
        </is>
      </c>
      <c r="AD180" s="15" t="inlineStr">
        <is>
          <t>Highest mainstream caffeine dose plus workout aminos.</t>
        </is>
      </c>
      <c r="AE180" s="32" t="n"/>
      <c r="AF180" s="34">
        <f>IF(AND(ISNUMBER($P180),ISNUMBER($AL180),$AL180&lt;&gt;0),ROUND($P180/$AL180*100,1),"")</f>
        <v/>
      </c>
      <c r="AG180" s="35">
        <f>IF(AND(ISNUMBER($S180),ISNUMBER($AL180),$AL180&lt;&gt;0),ROUND($S180/$AL180*100,2),"")</f>
        <v/>
      </c>
      <c r="AH180" s="34">
        <f>IF(AND(ISNUMBER($Q180),ISNUMBER($AL180),$AL180&lt;&gt;0),ROUND($Q180/$AL180*100,1),"")</f>
        <v/>
      </c>
      <c r="AI180" s="29">
        <f>IF(ISNUMBER($S180),IF($S180&lt;=1,"Yes","No"),"n/a")</f>
        <v/>
      </c>
      <c r="AJ180" s="29">
        <f>IF(ISNUMBER($S180),ROUND(MAX(0,MIN(100,100-$S180*2.5-IF(ISNUMBER($T180),$T180,0)*0.12+IF($S180&lt;=1,12,0))),0),"")</f>
        <v/>
      </c>
      <c r="AK180" s="29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29" t="n">
        <v>473</v>
      </c>
      <c r="AM180" s="30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Reign</t>
        </is>
      </c>
      <c r="B181" s="15" t="inlineStr">
        <is>
          <t>Reign Total Body Fuel | Orange Dreamsicle | 18-pack 473mL</t>
        </is>
      </c>
      <c r="C181" s="15" t="inlineStr">
        <is>
          <t>4) Caffeine &amp; energy beverage</t>
        </is>
      </c>
      <c r="D181" s="15" t="inlineStr">
        <is>
          <t>473 mL can</t>
        </is>
      </c>
      <c r="E181" s="29" t="n">
        <v>18</v>
      </c>
      <c r="F181" s="30" t="n"/>
      <c r="G181" s="31">
        <f>IF(AND(ISNUMBER($F181),ISNUMBER($E181),$E181&lt;&gt;0),$F181/$E181,"")</f>
        <v/>
      </c>
      <c r="H181" s="31">
        <f>IF(AND(ISNUMBER($F181),ISNUMBER($AL181),ISNUMBER($E181),($AL181*$E181)&lt;&gt;0),$F181/($AL181*$E181)*100,"")</f>
        <v/>
      </c>
      <c r="I181" s="32" t="n"/>
      <c r="J181" s="33" t="n"/>
      <c r="K181" s="31">
        <f>IF(AND(ISNUMBER($F181),ISNUMBER($J181)),$F181*(1-$J181),"")</f>
        <v/>
      </c>
      <c r="L181" s="32" t="n"/>
      <c r="M181" s="32" t="n"/>
      <c r="N181" s="31">
        <f>IF(ISNUMBER($F181),($F181-IF(ISNUMBER($AM181),$AM181,0))*(1-IF(ISNUMBER($J181),$J181,0)),"")</f>
        <v/>
      </c>
      <c r="O181" s="15" t="inlineStr">
        <is>
          <t>Orange Dreamsicle</t>
        </is>
      </c>
      <c r="P181" s="29" t="n">
        <v>300</v>
      </c>
      <c r="Q181" s="29" t="n">
        <v>10</v>
      </c>
      <c r="R181" s="15" t="inlineStr">
        <is>
          <t>Not listed</t>
        </is>
      </c>
      <c r="S181" s="29" t="n">
        <v>0</v>
      </c>
      <c r="T181" s="29" t="n">
        <v>10</v>
      </c>
      <c r="U181" s="15" t="inlineStr">
        <is>
          <t>Sucralose</t>
        </is>
      </c>
      <c r="V181" s="15" t="inlineStr">
        <is>
          <t>300 mg caffeine, BCAAs, CoQ10, zero sugar</t>
        </is>
      </c>
      <c r="W181" s="32" t="n"/>
      <c r="X181" s="32" t="n"/>
      <c r="Y181" s="32" t="n"/>
      <c r="Z181" s="32" t="n"/>
      <c r="AA181" s="15" t="inlineStr">
        <is>
          <t>Medium</t>
        </is>
      </c>
      <c r="AB181" s="15" t="inlineStr">
        <is>
          <t>Performance line under Monster umbrella</t>
        </is>
      </c>
      <c r="AC181" s="15" t="inlineStr">
        <is>
          <t>Maximum-dose fitness energy with BCAAs</t>
        </is>
      </c>
      <c r="AD181" s="15" t="inlineStr">
        <is>
          <t>Highest mainstream caffeine dose plus workout aminos.</t>
        </is>
      </c>
      <c r="AE181" s="32" t="n"/>
      <c r="AF181" s="34">
        <f>IF(AND(ISNUMBER($P181),ISNUMBER($AL181),$AL181&lt;&gt;0),ROUND($P181/$AL181*100,1),"")</f>
        <v/>
      </c>
      <c r="AG181" s="35">
        <f>IF(AND(ISNUMBER($S181),ISNUMBER($AL181),$AL181&lt;&gt;0),ROUND($S181/$AL181*100,2),"")</f>
        <v/>
      </c>
      <c r="AH181" s="34">
        <f>IF(AND(ISNUMBER($Q181),ISNUMBER($AL181),$AL181&lt;&gt;0),ROUND($Q181/$AL181*100,1),"")</f>
        <v/>
      </c>
      <c r="AI181" s="29">
        <f>IF(ISNUMBER($S181),IF($S181&lt;=1,"Yes","No"),"n/a")</f>
        <v/>
      </c>
      <c r="AJ181" s="29">
        <f>IF(ISNUMBER($S181),ROUND(MAX(0,MIN(100,100-$S181*2.5-IF(ISNUMBER($T181),$T181,0)*0.12+IF($S181&lt;=1,12,0))),0),"")</f>
        <v/>
      </c>
      <c r="AK181" s="29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29" t="n">
        <v>473</v>
      </c>
      <c r="AM181" s="30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Reign</t>
        </is>
      </c>
      <c r="B182" s="15" t="inlineStr">
        <is>
          <t>Reign Total Body Fuel | Orange Dreamsicle | 24-pack 473mL</t>
        </is>
      </c>
      <c r="C182" s="15" t="inlineStr">
        <is>
          <t>4) Caffeine &amp; energy beverage</t>
        </is>
      </c>
      <c r="D182" s="15" t="inlineStr">
        <is>
          <t>473 mL can</t>
        </is>
      </c>
      <c r="E182" s="29" t="n">
        <v>24</v>
      </c>
      <c r="F182" s="30" t="n"/>
      <c r="G182" s="31">
        <f>IF(AND(ISNUMBER($F182),ISNUMBER($E182),$E182&lt;&gt;0),$F182/$E182,"")</f>
        <v/>
      </c>
      <c r="H182" s="31">
        <f>IF(AND(ISNUMBER($F182),ISNUMBER($AL182),ISNUMBER($E182),($AL182*$E182)&lt;&gt;0),$F182/($AL182*$E182)*100,"")</f>
        <v/>
      </c>
      <c r="I182" s="32" t="n"/>
      <c r="J182" s="33" t="n"/>
      <c r="K182" s="31">
        <f>IF(AND(ISNUMBER($F182),ISNUMBER($J182)),$F182*(1-$J182),"")</f>
        <v/>
      </c>
      <c r="L182" s="32" t="n"/>
      <c r="M182" s="32" t="n"/>
      <c r="N182" s="31">
        <f>IF(ISNUMBER($F182),($F182-IF(ISNUMBER($AM182),$AM182,0))*(1-IF(ISNUMBER($J182),$J182,0)),"")</f>
        <v/>
      </c>
      <c r="O182" s="15" t="inlineStr">
        <is>
          <t>Orange Dreamsicle</t>
        </is>
      </c>
      <c r="P182" s="29" t="n">
        <v>300</v>
      </c>
      <c r="Q182" s="29" t="n">
        <v>10</v>
      </c>
      <c r="R182" s="15" t="inlineStr">
        <is>
          <t>Not listed</t>
        </is>
      </c>
      <c r="S182" s="29" t="n">
        <v>0</v>
      </c>
      <c r="T182" s="29" t="n">
        <v>10</v>
      </c>
      <c r="U182" s="15" t="inlineStr">
        <is>
          <t>Sucralose</t>
        </is>
      </c>
      <c r="V182" s="15" t="inlineStr">
        <is>
          <t>300 mg caffeine, BCAAs, CoQ10, zero sugar</t>
        </is>
      </c>
      <c r="W182" s="32" t="n"/>
      <c r="X182" s="32" t="n"/>
      <c r="Y182" s="32" t="n"/>
      <c r="Z182" s="32" t="n"/>
      <c r="AA182" s="15" t="inlineStr">
        <is>
          <t>Medium</t>
        </is>
      </c>
      <c r="AB182" s="15" t="inlineStr">
        <is>
          <t>Performance line under Monster umbrella</t>
        </is>
      </c>
      <c r="AC182" s="15" t="inlineStr">
        <is>
          <t>Maximum-dose fitness energy with BCAAs</t>
        </is>
      </c>
      <c r="AD182" s="15" t="inlineStr">
        <is>
          <t>Highest mainstream caffeine dose plus workout aminos.</t>
        </is>
      </c>
      <c r="AE182" s="32" t="n"/>
      <c r="AF182" s="34">
        <f>IF(AND(ISNUMBER($P182),ISNUMBER($AL182),$AL182&lt;&gt;0),ROUND($P182/$AL182*100,1),"")</f>
        <v/>
      </c>
      <c r="AG182" s="35">
        <f>IF(AND(ISNUMBER($S182),ISNUMBER($AL182),$AL182&lt;&gt;0),ROUND($S182/$AL182*100,2),"")</f>
        <v/>
      </c>
      <c r="AH182" s="34">
        <f>IF(AND(ISNUMBER($Q182),ISNUMBER($AL182),$AL182&lt;&gt;0),ROUND($Q182/$AL182*100,1),"")</f>
        <v/>
      </c>
      <c r="AI182" s="29">
        <f>IF(ISNUMBER($S182),IF($S182&lt;=1,"Yes","No"),"n/a")</f>
        <v/>
      </c>
      <c r="AJ182" s="29">
        <f>IF(ISNUMBER($S182),ROUND(MAX(0,MIN(100,100-$S182*2.5-IF(ISNUMBER($T182),$T182,0)*0.12+IF($S182&lt;=1,12,0))),0),"")</f>
        <v/>
      </c>
      <c r="AK182" s="29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29" t="n">
        <v>473</v>
      </c>
      <c r="AM182" s="30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Reign</t>
        </is>
      </c>
      <c r="B183" s="15" t="inlineStr">
        <is>
          <t>Reign Total Body Fuel | Lemon HDZ | single 473mL</t>
        </is>
      </c>
      <c r="C183" s="15" t="inlineStr">
        <is>
          <t>4) Caffeine &amp; energy beverage</t>
        </is>
      </c>
      <c r="D183" s="15" t="inlineStr">
        <is>
          <t>473 mL can</t>
        </is>
      </c>
      <c r="E183" s="29" t="n">
        <v>1</v>
      </c>
      <c r="F183" s="30" t="n"/>
      <c r="G183" s="31">
        <f>IF(AND(ISNUMBER($F183),ISNUMBER($E183),$E183&lt;&gt;0),$F183/$E183,"")</f>
        <v/>
      </c>
      <c r="H183" s="31">
        <f>IF(AND(ISNUMBER($F183),ISNUMBER($AL183),ISNUMBER($E183),($AL183*$E183)&lt;&gt;0),$F183/($AL183*$E183)*100,"")</f>
        <v/>
      </c>
      <c r="I183" s="32" t="n"/>
      <c r="J183" s="33" t="n"/>
      <c r="K183" s="31">
        <f>IF(AND(ISNUMBER($F183),ISNUMBER($J183)),$F183*(1-$J183),"")</f>
        <v/>
      </c>
      <c r="L183" s="32" t="n"/>
      <c r="M183" s="32" t="n"/>
      <c r="N183" s="31">
        <f>IF(ISNUMBER($F183),($F183-IF(ISNUMBER($AM183),$AM183,0))*(1-IF(ISNUMBER($J183),$J183,0)),"")</f>
        <v/>
      </c>
      <c r="O183" s="15" t="inlineStr">
        <is>
          <t>Lemon HDZ</t>
        </is>
      </c>
      <c r="P183" s="29" t="n">
        <v>300</v>
      </c>
      <c r="Q183" s="29" t="n">
        <v>10</v>
      </c>
      <c r="R183" s="15" t="inlineStr">
        <is>
          <t>Not listed</t>
        </is>
      </c>
      <c r="S183" s="29" t="n">
        <v>0</v>
      </c>
      <c r="T183" s="29" t="n">
        <v>10</v>
      </c>
      <c r="U183" s="15" t="inlineStr">
        <is>
          <t>Sucralose</t>
        </is>
      </c>
      <c r="V183" s="15" t="inlineStr">
        <is>
          <t>300 mg caffeine, BCAAs, CoQ10, zero sugar</t>
        </is>
      </c>
      <c r="W183" s="32" t="n"/>
      <c r="X183" s="32" t="n"/>
      <c r="Y183" s="32" t="n"/>
      <c r="Z183" s="32" t="n"/>
      <c r="AA183" s="15" t="inlineStr">
        <is>
          <t>Medium</t>
        </is>
      </c>
      <c r="AB183" s="15" t="inlineStr">
        <is>
          <t>Performance line under Monster umbrella</t>
        </is>
      </c>
      <c r="AC183" s="15" t="inlineStr">
        <is>
          <t>Maximum-dose fitness energy with BCAAs</t>
        </is>
      </c>
      <c r="AD183" s="15" t="inlineStr">
        <is>
          <t>Highest mainstream caffeine dose plus workout aminos.</t>
        </is>
      </c>
      <c r="AE183" s="32" t="n"/>
      <c r="AF183" s="34">
        <f>IF(AND(ISNUMBER($P183),ISNUMBER($AL183),$AL183&lt;&gt;0),ROUND($P183/$AL183*100,1),"")</f>
        <v/>
      </c>
      <c r="AG183" s="35">
        <f>IF(AND(ISNUMBER($S183),ISNUMBER($AL183),$AL183&lt;&gt;0),ROUND($S183/$AL183*100,2),"")</f>
        <v/>
      </c>
      <c r="AH183" s="34">
        <f>IF(AND(ISNUMBER($Q183),ISNUMBER($AL183),$AL183&lt;&gt;0),ROUND($Q183/$AL183*100,1),"")</f>
        <v/>
      </c>
      <c r="AI183" s="29">
        <f>IF(ISNUMBER($S183),IF($S183&lt;=1,"Yes","No"),"n/a")</f>
        <v/>
      </c>
      <c r="AJ183" s="29">
        <f>IF(ISNUMBER($S183),ROUND(MAX(0,MIN(100,100-$S183*2.5-IF(ISNUMBER($T183),$T183,0)*0.12+IF($S183&lt;=1,12,0))),0),"")</f>
        <v/>
      </c>
      <c r="AK183" s="29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29" t="n">
        <v>473</v>
      </c>
      <c r="AM183" s="30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Reign</t>
        </is>
      </c>
      <c r="B184" s="15" t="inlineStr">
        <is>
          <t>Reign Total Body Fuel | Lemon HDZ | 8-pack 473mL</t>
        </is>
      </c>
      <c r="C184" s="15" t="inlineStr">
        <is>
          <t>4) Caffeine &amp; energy beverage</t>
        </is>
      </c>
      <c r="D184" s="15" t="inlineStr">
        <is>
          <t>473 mL can</t>
        </is>
      </c>
      <c r="E184" s="29" t="n">
        <v>8</v>
      </c>
      <c r="F184" s="30" t="n"/>
      <c r="G184" s="31">
        <f>IF(AND(ISNUMBER($F184),ISNUMBER($E184),$E184&lt;&gt;0),$F184/$E184,"")</f>
        <v/>
      </c>
      <c r="H184" s="31">
        <f>IF(AND(ISNUMBER($F184),ISNUMBER($AL184),ISNUMBER($E184),($AL184*$E184)&lt;&gt;0),$F184/($AL184*$E184)*100,"")</f>
        <v/>
      </c>
      <c r="I184" s="32" t="n"/>
      <c r="J184" s="33" t="n"/>
      <c r="K184" s="31">
        <f>IF(AND(ISNUMBER($F184),ISNUMBER($J184)),$F184*(1-$J184),"")</f>
        <v/>
      </c>
      <c r="L184" s="32" t="n"/>
      <c r="M184" s="32" t="n"/>
      <c r="N184" s="31">
        <f>IF(ISNUMBER($F184),($F184-IF(ISNUMBER($AM184),$AM184,0))*(1-IF(ISNUMBER($J184),$J184,0)),"")</f>
        <v/>
      </c>
      <c r="O184" s="15" t="inlineStr">
        <is>
          <t>Lemon HDZ</t>
        </is>
      </c>
      <c r="P184" s="29" t="n">
        <v>300</v>
      </c>
      <c r="Q184" s="29" t="n">
        <v>10</v>
      </c>
      <c r="R184" s="15" t="inlineStr">
        <is>
          <t>Not listed</t>
        </is>
      </c>
      <c r="S184" s="29" t="n">
        <v>0</v>
      </c>
      <c r="T184" s="29" t="n">
        <v>10</v>
      </c>
      <c r="U184" s="15" t="inlineStr">
        <is>
          <t>Sucralose</t>
        </is>
      </c>
      <c r="V184" s="15" t="inlineStr">
        <is>
          <t>300 mg caffeine, BCAAs, CoQ10, zero sugar</t>
        </is>
      </c>
      <c r="W184" s="32" t="n"/>
      <c r="X184" s="32" t="n"/>
      <c r="Y184" s="32" t="n"/>
      <c r="Z184" s="32" t="n"/>
      <c r="AA184" s="15" t="inlineStr">
        <is>
          <t>Medium</t>
        </is>
      </c>
      <c r="AB184" s="15" t="inlineStr">
        <is>
          <t>Performance line under Monster umbrella</t>
        </is>
      </c>
      <c r="AC184" s="15" t="inlineStr">
        <is>
          <t>Maximum-dose fitness energy with BCAAs</t>
        </is>
      </c>
      <c r="AD184" s="15" t="inlineStr">
        <is>
          <t>Highest mainstream caffeine dose plus workout aminos.</t>
        </is>
      </c>
      <c r="AE184" s="32" t="n"/>
      <c r="AF184" s="34">
        <f>IF(AND(ISNUMBER($P184),ISNUMBER($AL184),$AL184&lt;&gt;0),ROUND($P184/$AL184*100,1),"")</f>
        <v/>
      </c>
      <c r="AG184" s="35">
        <f>IF(AND(ISNUMBER($S184),ISNUMBER($AL184),$AL184&lt;&gt;0),ROUND($S184/$AL184*100,2),"")</f>
        <v/>
      </c>
      <c r="AH184" s="34">
        <f>IF(AND(ISNUMBER($Q184),ISNUMBER($AL184),$AL184&lt;&gt;0),ROUND($Q184/$AL184*100,1),"")</f>
        <v/>
      </c>
      <c r="AI184" s="29">
        <f>IF(ISNUMBER($S184),IF($S184&lt;=1,"Yes","No"),"n/a")</f>
        <v/>
      </c>
      <c r="AJ184" s="29">
        <f>IF(ISNUMBER($S184),ROUND(MAX(0,MIN(100,100-$S184*2.5-IF(ISNUMBER($T184),$T184,0)*0.12+IF($S184&lt;=1,12,0))),0),"")</f>
        <v/>
      </c>
      <c r="AK184" s="29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29" t="n">
        <v>473</v>
      </c>
      <c r="AM184" s="30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Reign</t>
        </is>
      </c>
      <c r="B185" s="15" t="inlineStr">
        <is>
          <t>Reign Total Body Fuel | Lemon HDZ | 12-pack 473mL</t>
        </is>
      </c>
      <c r="C185" s="15" t="inlineStr">
        <is>
          <t>4) Caffeine &amp; energy beverage</t>
        </is>
      </c>
      <c r="D185" s="15" t="inlineStr">
        <is>
          <t>473 mL can</t>
        </is>
      </c>
      <c r="E185" s="29" t="n">
        <v>12</v>
      </c>
      <c r="F185" s="30" t="n"/>
      <c r="G185" s="31">
        <f>IF(AND(ISNUMBER($F185),ISNUMBER($E185),$E185&lt;&gt;0),$F185/$E185,"")</f>
        <v/>
      </c>
      <c r="H185" s="31">
        <f>IF(AND(ISNUMBER($F185),ISNUMBER($AL185),ISNUMBER($E185),($AL185*$E185)&lt;&gt;0),$F185/($AL185*$E185)*100,"")</f>
        <v/>
      </c>
      <c r="I185" s="32" t="n"/>
      <c r="J185" s="33" t="n"/>
      <c r="K185" s="31">
        <f>IF(AND(ISNUMBER($F185),ISNUMBER($J185)),$F185*(1-$J185),"")</f>
        <v/>
      </c>
      <c r="L185" s="32" t="n"/>
      <c r="M185" s="32" t="n"/>
      <c r="N185" s="31">
        <f>IF(ISNUMBER($F185),($F185-IF(ISNUMBER($AM185),$AM185,0))*(1-IF(ISNUMBER($J185),$J185,0)),"")</f>
        <v/>
      </c>
      <c r="O185" s="15" t="inlineStr">
        <is>
          <t>Lemon HDZ</t>
        </is>
      </c>
      <c r="P185" s="29" t="n">
        <v>300</v>
      </c>
      <c r="Q185" s="29" t="n">
        <v>10</v>
      </c>
      <c r="R185" s="15" t="inlineStr">
        <is>
          <t>Not listed</t>
        </is>
      </c>
      <c r="S185" s="29" t="n">
        <v>0</v>
      </c>
      <c r="T185" s="29" t="n">
        <v>10</v>
      </c>
      <c r="U185" s="15" t="inlineStr">
        <is>
          <t>Sucralose</t>
        </is>
      </c>
      <c r="V185" s="15" t="inlineStr">
        <is>
          <t>300 mg caffeine, BCAAs, CoQ10, zero sugar</t>
        </is>
      </c>
      <c r="W185" s="32" t="n"/>
      <c r="X185" s="32" t="n"/>
      <c r="Y185" s="32" t="n"/>
      <c r="Z185" s="32" t="n"/>
      <c r="AA185" s="15" t="inlineStr">
        <is>
          <t>Medium</t>
        </is>
      </c>
      <c r="AB185" s="15" t="inlineStr">
        <is>
          <t>Performance line under Monster umbrella</t>
        </is>
      </c>
      <c r="AC185" s="15" t="inlineStr">
        <is>
          <t>Maximum-dose fitness energy with BCAAs</t>
        </is>
      </c>
      <c r="AD185" s="15" t="inlineStr">
        <is>
          <t>Highest mainstream caffeine dose plus workout aminos.</t>
        </is>
      </c>
      <c r="AE185" s="32" t="n"/>
      <c r="AF185" s="34">
        <f>IF(AND(ISNUMBER($P185),ISNUMBER($AL185),$AL185&lt;&gt;0),ROUND($P185/$AL185*100,1),"")</f>
        <v/>
      </c>
      <c r="AG185" s="35">
        <f>IF(AND(ISNUMBER($S185),ISNUMBER($AL185),$AL185&lt;&gt;0),ROUND($S185/$AL185*100,2),"")</f>
        <v/>
      </c>
      <c r="AH185" s="34">
        <f>IF(AND(ISNUMBER($Q185),ISNUMBER($AL185),$AL185&lt;&gt;0),ROUND($Q185/$AL185*100,1),"")</f>
        <v/>
      </c>
      <c r="AI185" s="29">
        <f>IF(ISNUMBER($S185),IF($S185&lt;=1,"Yes","No"),"n/a")</f>
        <v/>
      </c>
      <c r="AJ185" s="29">
        <f>IF(ISNUMBER($S185),ROUND(MAX(0,MIN(100,100-$S185*2.5-IF(ISNUMBER($T185),$T185,0)*0.12+IF($S185&lt;=1,12,0))),0),"")</f>
        <v/>
      </c>
      <c r="AK185" s="29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29" t="n">
        <v>473</v>
      </c>
      <c r="AM185" s="30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Reign</t>
        </is>
      </c>
      <c r="B186" s="15" t="inlineStr">
        <is>
          <t>Reign Total Body Fuel | Lemon HDZ | 18-pack 473mL</t>
        </is>
      </c>
      <c r="C186" s="15" t="inlineStr">
        <is>
          <t>4) Caffeine &amp; energy beverage</t>
        </is>
      </c>
      <c r="D186" s="15" t="inlineStr">
        <is>
          <t>473 mL can</t>
        </is>
      </c>
      <c r="E186" s="29" t="n">
        <v>18</v>
      </c>
      <c r="F186" s="30" t="n"/>
      <c r="G186" s="31">
        <f>IF(AND(ISNUMBER($F186),ISNUMBER($E186),$E186&lt;&gt;0),$F186/$E186,"")</f>
        <v/>
      </c>
      <c r="H186" s="31">
        <f>IF(AND(ISNUMBER($F186),ISNUMBER($AL186),ISNUMBER($E186),($AL186*$E186)&lt;&gt;0),$F186/($AL186*$E186)*100,"")</f>
        <v/>
      </c>
      <c r="I186" s="32" t="n"/>
      <c r="J186" s="33" t="n"/>
      <c r="K186" s="31">
        <f>IF(AND(ISNUMBER($F186),ISNUMBER($J186)),$F186*(1-$J186),"")</f>
        <v/>
      </c>
      <c r="L186" s="32" t="n"/>
      <c r="M186" s="32" t="n"/>
      <c r="N186" s="31">
        <f>IF(ISNUMBER($F186),($F186-IF(ISNUMBER($AM186),$AM186,0))*(1-IF(ISNUMBER($J186),$J186,0)),"")</f>
        <v/>
      </c>
      <c r="O186" s="15" t="inlineStr">
        <is>
          <t>Lemon HDZ</t>
        </is>
      </c>
      <c r="P186" s="29" t="n">
        <v>300</v>
      </c>
      <c r="Q186" s="29" t="n">
        <v>10</v>
      </c>
      <c r="R186" s="15" t="inlineStr">
        <is>
          <t>Not listed</t>
        </is>
      </c>
      <c r="S186" s="29" t="n">
        <v>0</v>
      </c>
      <c r="T186" s="29" t="n">
        <v>10</v>
      </c>
      <c r="U186" s="15" t="inlineStr">
        <is>
          <t>Sucralose</t>
        </is>
      </c>
      <c r="V186" s="15" t="inlineStr">
        <is>
          <t>300 mg caffeine, BCAAs, CoQ10, zero sugar</t>
        </is>
      </c>
      <c r="W186" s="32" t="n"/>
      <c r="X186" s="32" t="n"/>
      <c r="Y186" s="32" t="n"/>
      <c r="Z186" s="32" t="n"/>
      <c r="AA186" s="15" t="inlineStr">
        <is>
          <t>Medium</t>
        </is>
      </c>
      <c r="AB186" s="15" t="inlineStr">
        <is>
          <t>Performance line under Monster umbrella</t>
        </is>
      </c>
      <c r="AC186" s="15" t="inlineStr">
        <is>
          <t>Maximum-dose fitness energy with BCAAs</t>
        </is>
      </c>
      <c r="AD186" s="15" t="inlineStr">
        <is>
          <t>Highest mainstream caffeine dose plus workout aminos.</t>
        </is>
      </c>
      <c r="AE186" s="32" t="n"/>
      <c r="AF186" s="34">
        <f>IF(AND(ISNUMBER($P186),ISNUMBER($AL186),$AL186&lt;&gt;0),ROUND($P186/$AL186*100,1),"")</f>
        <v/>
      </c>
      <c r="AG186" s="35">
        <f>IF(AND(ISNUMBER($S186),ISNUMBER($AL186),$AL186&lt;&gt;0),ROUND($S186/$AL186*100,2),"")</f>
        <v/>
      </c>
      <c r="AH186" s="34">
        <f>IF(AND(ISNUMBER($Q186),ISNUMBER($AL186),$AL186&lt;&gt;0),ROUND($Q186/$AL186*100,1),"")</f>
        <v/>
      </c>
      <c r="AI186" s="29">
        <f>IF(ISNUMBER($S186),IF($S186&lt;=1,"Yes","No"),"n/a")</f>
        <v/>
      </c>
      <c r="AJ186" s="29">
        <f>IF(ISNUMBER($S186),ROUND(MAX(0,MIN(100,100-$S186*2.5-IF(ISNUMBER($T186),$T186,0)*0.12+IF($S186&lt;=1,12,0))),0),"")</f>
        <v/>
      </c>
      <c r="AK186" s="29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29" t="n">
        <v>473</v>
      </c>
      <c r="AM186" s="30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Reign</t>
        </is>
      </c>
      <c r="B187" s="15" t="inlineStr">
        <is>
          <t>Reign Total Body Fuel | Lemon HDZ | 24-pack 473mL</t>
        </is>
      </c>
      <c r="C187" s="15" t="inlineStr">
        <is>
          <t>4) Caffeine &amp; energy beverage</t>
        </is>
      </c>
      <c r="D187" s="15" t="inlineStr">
        <is>
          <t>473 mL can</t>
        </is>
      </c>
      <c r="E187" s="29" t="n">
        <v>24</v>
      </c>
      <c r="F187" s="30" t="n"/>
      <c r="G187" s="31">
        <f>IF(AND(ISNUMBER($F187),ISNUMBER($E187),$E187&lt;&gt;0),$F187/$E187,"")</f>
        <v/>
      </c>
      <c r="H187" s="31">
        <f>IF(AND(ISNUMBER($F187),ISNUMBER($AL187),ISNUMBER($E187),($AL187*$E187)&lt;&gt;0),$F187/($AL187*$E187)*100,"")</f>
        <v/>
      </c>
      <c r="I187" s="32" t="n"/>
      <c r="J187" s="33" t="n"/>
      <c r="K187" s="31">
        <f>IF(AND(ISNUMBER($F187),ISNUMBER($J187)),$F187*(1-$J187),"")</f>
        <v/>
      </c>
      <c r="L187" s="32" t="n"/>
      <c r="M187" s="32" t="n"/>
      <c r="N187" s="31">
        <f>IF(ISNUMBER($F187),($F187-IF(ISNUMBER($AM187),$AM187,0))*(1-IF(ISNUMBER($J187),$J187,0)),"")</f>
        <v/>
      </c>
      <c r="O187" s="15" t="inlineStr">
        <is>
          <t>Lemon HDZ</t>
        </is>
      </c>
      <c r="P187" s="29" t="n">
        <v>300</v>
      </c>
      <c r="Q187" s="29" t="n">
        <v>10</v>
      </c>
      <c r="R187" s="15" t="inlineStr">
        <is>
          <t>Not listed</t>
        </is>
      </c>
      <c r="S187" s="29" t="n">
        <v>0</v>
      </c>
      <c r="T187" s="29" t="n">
        <v>10</v>
      </c>
      <c r="U187" s="15" t="inlineStr">
        <is>
          <t>Sucralose</t>
        </is>
      </c>
      <c r="V187" s="15" t="inlineStr">
        <is>
          <t>300 mg caffeine, BCAAs, CoQ10, zero sugar</t>
        </is>
      </c>
      <c r="W187" s="32" t="n"/>
      <c r="X187" s="32" t="n"/>
      <c r="Y187" s="32" t="n"/>
      <c r="Z187" s="32" t="n"/>
      <c r="AA187" s="15" t="inlineStr">
        <is>
          <t>Medium</t>
        </is>
      </c>
      <c r="AB187" s="15" t="inlineStr">
        <is>
          <t>Performance line under Monster umbrella</t>
        </is>
      </c>
      <c r="AC187" s="15" t="inlineStr">
        <is>
          <t>Maximum-dose fitness energy with BCAAs</t>
        </is>
      </c>
      <c r="AD187" s="15" t="inlineStr">
        <is>
          <t>Highest mainstream caffeine dose plus workout aminos.</t>
        </is>
      </c>
      <c r="AE187" s="32" t="n"/>
      <c r="AF187" s="34">
        <f>IF(AND(ISNUMBER($P187),ISNUMBER($AL187),$AL187&lt;&gt;0),ROUND($P187/$AL187*100,1),"")</f>
        <v/>
      </c>
      <c r="AG187" s="35">
        <f>IF(AND(ISNUMBER($S187),ISNUMBER($AL187),$AL187&lt;&gt;0),ROUND($S187/$AL187*100,2),"")</f>
        <v/>
      </c>
      <c r="AH187" s="34">
        <f>IF(AND(ISNUMBER($Q187),ISNUMBER($AL187),$AL187&lt;&gt;0),ROUND($Q187/$AL187*100,1),"")</f>
        <v/>
      </c>
      <c r="AI187" s="29">
        <f>IF(ISNUMBER($S187),IF($S187&lt;=1,"Yes","No"),"n/a")</f>
        <v/>
      </c>
      <c r="AJ187" s="29">
        <f>IF(ISNUMBER($S187),ROUND(MAX(0,MIN(100,100-$S187*2.5-IF(ISNUMBER($T187),$T187,0)*0.12+IF($S187&lt;=1,12,0))),0),"")</f>
        <v/>
      </c>
      <c r="AK187" s="29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29" t="n">
        <v>473</v>
      </c>
      <c r="AM187" s="30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Alani Nu</t>
        </is>
      </c>
      <c r="B188" s="15" t="inlineStr">
        <is>
          <t>Alani Nu Energy | Hawaiian Shaved Ice | single 355mL</t>
        </is>
      </c>
      <c r="C188" s="15" t="inlineStr">
        <is>
          <t>4) Caffeine &amp; energy beverage</t>
        </is>
      </c>
      <c r="D188" s="15" t="inlineStr">
        <is>
          <t>355 mL can</t>
        </is>
      </c>
      <c r="E188" s="29" t="n">
        <v>1</v>
      </c>
      <c r="F188" s="30" t="n"/>
      <c r="G188" s="31">
        <f>IF(AND(ISNUMBER($F188),ISNUMBER($E188),$E188&lt;&gt;0),$F188/$E188,"")</f>
        <v/>
      </c>
      <c r="H188" s="31">
        <f>IF(AND(ISNUMBER($F188),ISNUMBER($AL188),ISNUMBER($E188),($AL188*$E188)&lt;&gt;0),$F188/($AL188*$E188)*100,"")</f>
        <v/>
      </c>
      <c r="I188" s="32" t="n"/>
      <c r="J188" s="33" t="n"/>
      <c r="K188" s="31">
        <f>IF(AND(ISNUMBER($F188),ISNUMBER($J188)),$F188*(1-$J188),"")</f>
        <v/>
      </c>
      <c r="L188" s="32" t="n"/>
      <c r="M188" s="32" t="n"/>
      <c r="N188" s="31">
        <f>IF(ISNUMBER($F188),($F188-IF(ISNUMBER($AM188),$AM188,0))*(1-IF(ISNUMBER($J188),$J188,0)),"")</f>
        <v/>
      </c>
      <c r="O188" s="15" t="inlineStr">
        <is>
          <t>Hawaiian Shaved Ice</t>
        </is>
      </c>
      <c r="P188" s="29" t="n">
        <v>200</v>
      </c>
      <c r="Q188" s="29" t="n">
        <v>35</v>
      </c>
      <c r="R188" s="15" t="inlineStr">
        <is>
          <t>Not listed</t>
        </is>
      </c>
      <c r="S188" s="29" t="n">
        <v>0</v>
      </c>
      <c r="T188" s="29" t="n">
        <v>10</v>
      </c>
      <c r="U188" s="15" t="inlineStr">
        <is>
          <t>Sucralose</t>
        </is>
      </c>
      <c r="V188" s="15" t="inlineStr">
        <is>
          <t>Zero sugar, vitamins, female-fitness positioning</t>
        </is>
      </c>
      <c r="W188" s="32" t="n"/>
      <c r="X188" s="32" t="n"/>
      <c r="Y188" s="32" t="n"/>
      <c r="Z188" s="32" t="n"/>
      <c r="AA188" s="15" t="inlineStr">
        <is>
          <t>High</t>
        </is>
      </c>
      <c r="AB188" s="15" t="inlineStr">
        <is>
          <t>Fast-growing; strong female demographic &amp; flavours</t>
        </is>
      </c>
      <c r="AC188" s="15" t="inlineStr">
        <is>
          <t>Stylish zero-sugar energy aimed at women</t>
        </is>
      </c>
      <c r="AD188" s="15" t="inlineStr">
        <is>
          <t>On-trend flavours and aesthetic plus zero sugar.</t>
        </is>
      </c>
      <c r="AE188" s="32" t="n"/>
      <c r="AF188" s="34">
        <f>IF(AND(ISNUMBER($P188),ISNUMBER($AL188),$AL188&lt;&gt;0),ROUND($P188/$AL188*100,1),"")</f>
        <v/>
      </c>
      <c r="AG188" s="35">
        <f>IF(AND(ISNUMBER($S188),ISNUMBER($AL188),$AL188&lt;&gt;0),ROUND($S188/$AL188*100,2),"")</f>
        <v/>
      </c>
      <c r="AH188" s="34">
        <f>IF(AND(ISNUMBER($Q188),ISNUMBER($AL188),$AL188&lt;&gt;0),ROUND($Q188/$AL188*100,1),"")</f>
        <v/>
      </c>
      <c r="AI188" s="29">
        <f>IF(ISNUMBER($S188),IF($S188&lt;=1,"Yes","No"),"n/a")</f>
        <v/>
      </c>
      <c r="AJ188" s="29">
        <f>IF(ISNUMBER($S188),ROUND(MAX(0,MIN(100,100-$S188*2.5-IF(ISNUMBER($T188),$T188,0)*0.12+IF($S188&lt;=1,12,0))),0),"")</f>
        <v/>
      </c>
      <c r="AK188" s="29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29" t="n">
        <v>355</v>
      </c>
      <c r="AM188" s="30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Alani Nu</t>
        </is>
      </c>
      <c r="B189" s="15" t="inlineStr">
        <is>
          <t>Alani Nu Energy | Hawaiian Shaved Ice | 8-pack 355mL</t>
        </is>
      </c>
      <c r="C189" s="15" t="inlineStr">
        <is>
          <t>4) Caffeine &amp; energy beverage</t>
        </is>
      </c>
      <c r="D189" s="15" t="inlineStr">
        <is>
          <t>355 mL can</t>
        </is>
      </c>
      <c r="E189" s="29" t="n">
        <v>8</v>
      </c>
      <c r="F189" s="30" t="n"/>
      <c r="G189" s="31">
        <f>IF(AND(ISNUMBER($F189),ISNUMBER($E189),$E189&lt;&gt;0),$F189/$E189,"")</f>
        <v/>
      </c>
      <c r="H189" s="31">
        <f>IF(AND(ISNUMBER($F189),ISNUMBER($AL189),ISNUMBER($E189),($AL189*$E189)&lt;&gt;0),$F189/($AL189*$E189)*100,"")</f>
        <v/>
      </c>
      <c r="I189" s="32" t="n"/>
      <c r="J189" s="33" t="n"/>
      <c r="K189" s="31">
        <f>IF(AND(ISNUMBER($F189),ISNUMBER($J189)),$F189*(1-$J189),"")</f>
        <v/>
      </c>
      <c r="L189" s="32" t="n"/>
      <c r="M189" s="32" t="n"/>
      <c r="N189" s="31">
        <f>IF(ISNUMBER($F189),($F189-IF(ISNUMBER($AM189),$AM189,0))*(1-IF(ISNUMBER($J189),$J189,0)),"")</f>
        <v/>
      </c>
      <c r="O189" s="15" t="inlineStr">
        <is>
          <t>Hawaiian Shaved Ice</t>
        </is>
      </c>
      <c r="P189" s="29" t="n">
        <v>200</v>
      </c>
      <c r="Q189" s="29" t="n">
        <v>35</v>
      </c>
      <c r="R189" s="15" t="inlineStr">
        <is>
          <t>Not listed</t>
        </is>
      </c>
      <c r="S189" s="29" t="n">
        <v>0</v>
      </c>
      <c r="T189" s="29" t="n">
        <v>10</v>
      </c>
      <c r="U189" s="15" t="inlineStr">
        <is>
          <t>Sucralose</t>
        </is>
      </c>
      <c r="V189" s="15" t="inlineStr">
        <is>
          <t>Zero sugar, vitamins, female-fitness positioning</t>
        </is>
      </c>
      <c r="W189" s="32" t="n"/>
      <c r="X189" s="32" t="n"/>
      <c r="Y189" s="32" t="n"/>
      <c r="Z189" s="32" t="n"/>
      <c r="AA189" s="15" t="inlineStr">
        <is>
          <t>High</t>
        </is>
      </c>
      <c r="AB189" s="15" t="inlineStr">
        <is>
          <t>Fast-growing; strong female demographic &amp; flavours</t>
        </is>
      </c>
      <c r="AC189" s="15" t="inlineStr">
        <is>
          <t>Stylish zero-sugar energy aimed at women</t>
        </is>
      </c>
      <c r="AD189" s="15" t="inlineStr">
        <is>
          <t>On-trend flavours and aesthetic plus zero sugar.</t>
        </is>
      </c>
      <c r="AE189" s="32" t="n"/>
      <c r="AF189" s="34">
        <f>IF(AND(ISNUMBER($P189),ISNUMBER($AL189),$AL189&lt;&gt;0),ROUND($P189/$AL189*100,1),"")</f>
        <v/>
      </c>
      <c r="AG189" s="35">
        <f>IF(AND(ISNUMBER($S189),ISNUMBER($AL189),$AL189&lt;&gt;0),ROUND($S189/$AL189*100,2),"")</f>
        <v/>
      </c>
      <c r="AH189" s="34">
        <f>IF(AND(ISNUMBER($Q189),ISNUMBER($AL189),$AL189&lt;&gt;0),ROUND($Q189/$AL189*100,1),"")</f>
        <v/>
      </c>
      <c r="AI189" s="29">
        <f>IF(ISNUMBER($S189),IF($S189&lt;=1,"Yes","No"),"n/a")</f>
        <v/>
      </c>
      <c r="AJ189" s="29">
        <f>IF(ISNUMBER($S189),ROUND(MAX(0,MIN(100,100-$S189*2.5-IF(ISNUMBER($T189),$T189,0)*0.12+IF($S189&lt;=1,12,0))),0),"")</f>
        <v/>
      </c>
      <c r="AK189" s="29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29" t="n">
        <v>355</v>
      </c>
      <c r="AM189" s="30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Alani Nu</t>
        </is>
      </c>
      <c r="B190" s="15" t="inlineStr">
        <is>
          <t>Alani Nu Energy | Hawaiian Shaved Ice | 12-pack 355mL</t>
        </is>
      </c>
      <c r="C190" s="15" t="inlineStr">
        <is>
          <t>4) Caffeine &amp; energy beverage</t>
        </is>
      </c>
      <c r="D190" s="15" t="inlineStr">
        <is>
          <t>355 mL can</t>
        </is>
      </c>
      <c r="E190" s="29" t="n">
        <v>12</v>
      </c>
      <c r="F190" s="30" t="n"/>
      <c r="G190" s="31">
        <f>IF(AND(ISNUMBER($F190),ISNUMBER($E190),$E190&lt;&gt;0),$F190/$E190,"")</f>
        <v/>
      </c>
      <c r="H190" s="31">
        <f>IF(AND(ISNUMBER($F190),ISNUMBER($AL190),ISNUMBER($E190),($AL190*$E190)&lt;&gt;0),$F190/($AL190*$E190)*100,"")</f>
        <v/>
      </c>
      <c r="I190" s="32" t="n"/>
      <c r="J190" s="33" t="n"/>
      <c r="K190" s="31">
        <f>IF(AND(ISNUMBER($F190),ISNUMBER($J190)),$F190*(1-$J190),"")</f>
        <v/>
      </c>
      <c r="L190" s="32" t="n"/>
      <c r="M190" s="32" t="n"/>
      <c r="N190" s="31">
        <f>IF(ISNUMBER($F190),($F190-IF(ISNUMBER($AM190),$AM190,0))*(1-IF(ISNUMBER($J190),$J190,0)),"")</f>
        <v/>
      </c>
      <c r="O190" s="15" t="inlineStr">
        <is>
          <t>Hawaiian Shaved Ice</t>
        </is>
      </c>
      <c r="P190" s="29" t="n">
        <v>200</v>
      </c>
      <c r="Q190" s="29" t="n">
        <v>35</v>
      </c>
      <c r="R190" s="15" t="inlineStr">
        <is>
          <t>Not listed</t>
        </is>
      </c>
      <c r="S190" s="29" t="n">
        <v>0</v>
      </c>
      <c r="T190" s="29" t="n">
        <v>10</v>
      </c>
      <c r="U190" s="15" t="inlineStr">
        <is>
          <t>Sucralose</t>
        </is>
      </c>
      <c r="V190" s="15" t="inlineStr">
        <is>
          <t>Zero sugar, vitamins, female-fitness positioning</t>
        </is>
      </c>
      <c r="W190" s="32" t="n"/>
      <c r="X190" s="32" t="n"/>
      <c r="Y190" s="32" t="n"/>
      <c r="Z190" s="32" t="n"/>
      <c r="AA190" s="15" t="inlineStr">
        <is>
          <t>High</t>
        </is>
      </c>
      <c r="AB190" s="15" t="inlineStr">
        <is>
          <t>Fast-growing; strong female demographic &amp; flavours</t>
        </is>
      </c>
      <c r="AC190" s="15" t="inlineStr">
        <is>
          <t>Stylish zero-sugar energy aimed at women</t>
        </is>
      </c>
      <c r="AD190" s="15" t="inlineStr">
        <is>
          <t>On-trend flavours and aesthetic plus zero sugar.</t>
        </is>
      </c>
      <c r="AE190" s="32" t="n"/>
      <c r="AF190" s="34">
        <f>IF(AND(ISNUMBER($P190),ISNUMBER($AL190),$AL190&lt;&gt;0),ROUND($P190/$AL190*100,1),"")</f>
        <v/>
      </c>
      <c r="AG190" s="35">
        <f>IF(AND(ISNUMBER($S190),ISNUMBER($AL190),$AL190&lt;&gt;0),ROUND($S190/$AL190*100,2),"")</f>
        <v/>
      </c>
      <c r="AH190" s="34">
        <f>IF(AND(ISNUMBER($Q190),ISNUMBER($AL190),$AL190&lt;&gt;0),ROUND($Q190/$AL190*100,1),"")</f>
        <v/>
      </c>
      <c r="AI190" s="29">
        <f>IF(ISNUMBER($S190),IF($S190&lt;=1,"Yes","No"),"n/a")</f>
        <v/>
      </c>
      <c r="AJ190" s="29">
        <f>IF(ISNUMBER($S190),ROUND(MAX(0,MIN(100,100-$S190*2.5-IF(ISNUMBER($T190),$T190,0)*0.12+IF($S190&lt;=1,12,0))),0),"")</f>
        <v/>
      </c>
      <c r="AK190" s="29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29" t="n">
        <v>355</v>
      </c>
      <c r="AM190" s="30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Alani Nu</t>
        </is>
      </c>
      <c r="B191" s="15" t="inlineStr">
        <is>
          <t>Alani Nu Energy | Hawaiian Shaved Ice | 15-pack 355mL</t>
        </is>
      </c>
      <c r="C191" s="15" t="inlineStr">
        <is>
          <t>4) Caffeine &amp; energy beverage</t>
        </is>
      </c>
      <c r="D191" s="15" t="inlineStr">
        <is>
          <t>355 mL can</t>
        </is>
      </c>
      <c r="E191" s="29" t="n">
        <v>15</v>
      </c>
      <c r="F191" s="30" t="n"/>
      <c r="G191" s="31">
        <f>IF(AND(ISNUMBER($F191),ISNUMBER($E191),$E191&lt;&gt;0),$F191/$E191,"")</f>
        <v/>
      </c>
      <c r="H191" s="31">
        <f>IF(AND(ISNUMBER($F191),ISNUMBER($AL191),ISNUMBER($E191),($AL191*$E191)&lt;&gt;0),$F191/($AL191*$E191)*100,"")</f>
        <v/>
      </c>
      <c r="I191" s="32" t="n"/>
      <c r="J191" s="33" t="n"/>
      <c r="K191" s="31">
        <f>IF(AND(ISNUMBER($F191),ISNUMBER($J191)),$F191*(1-$J191),"")</f>
        <v/>
      </c>
      <c r="L191" s="32" t="n"/>
      <c r="M191" s="32" t="n"/>
      <c r="N191" s="31">
        <f>IF(ISNUMBER($F191),($F191-IF(ISNUMBER($AM191),$AM191,0))*(1-IF(ISNUMBER($J191),$J191,0)),"")</f>
        <v/>
      </c>
      <c r="O191" s="15" t="inlineStr">
        <is>
          <t>Hawaiian Shaved Ice</t>
        </is>
      </c>
      <c r="P191" s="29" t="n">
        <v>200</v>
      </c>
      <c r="Q191" s="29" t="n">
        <v>35</v>
      </c>
      <c r="R191" s="15" t="inlineStr">
        <is>
          <t>Not listed</t>
        </is>
      </c>
      <c r="S191" s="29" t="n">
        <v>0</v>
      </c>
      <c r="T191" s="29" t="n">
        <v>10</v>
      </c>
      <c r="U191" s="15" t="inlineStr">
        <is>
          <t>Sucralose</t>
        </is>
      </c>
      <c r="V191" s="15" t="inlineStr">
        <is>
          <t>Zero sugar, vitamins, female-fitness positioning</t>
        </is>
      </c>
      <c r="W191" s="32" t="n"/>
      <c r="X191" s="32" t="n"/>
      <c r="Y191" s="32" t="n"/>
      <c r="Z191" s="32" t="n"/>
      <c r="AA191" s="15" t="inlineStr">
        <is>
          <t>High</t>
        </is>
      </c>
      <c r="AB191" s="15" t="inlineStr">
        <is>
          <t>Fast-growing; strong female demographic &amp; flavours</t>
        </is>
      </c>
      <c r="AC191" s="15" t="inlineStr">
        <is>
          <t>Stylish zero-sugar energy aimed at women</t>
        </is>
      </c>
      <c r="AD191" s="15" t="inlineStr">
        <is>
          <t>On-trend flavours and aesthetic plus zero sugar.</t>
        </is>
      </c>
      <c r="AE191" s="32" t="n"/>
      <c r="AF191" s="34">
        <f>IF(AND(ISNUMBER($P191),ISNUMBER($AL191),$AL191&lt;&gt;0),ROUND($P191/$AL191*100,1),"")</f>
        <v/>
      </c>
      <c r="AG191" s="35">
        <f>IF(AND(ISNUMBER($S191),ISNUMBER($AL191),$AL191&lt;&gt;0),ROUND($S191/$AL191*100,2),"")</f>
        <v/>
      </c>
      <c r="AH191" s="34">
        <f>IF(AND(ISNUMBER($Q191),ISNUMBER($AL191),$AL191&lt;&gt;0),ROUND($Q191/$AL191*100,1),"")</f>
        <v/>
      </c>
      <c r="AI191" s="29">
        <f>IF(ISNUMBER($S191),IF($S191&lt;=1,"Yes","No"),"n/a")</f>
        <v/>
      </c>
      <c r="AJ191" s="29">
        <f>IF(ISNUMBER($S191),ROUND(MAX(0,MIN(100,100-$S191*2.5-IF(ISNUMBER($T191),$T191,0)*0.12+IF($S191&lt;=1,12,0))),0),"")</f>
        <v/>
      </c>
      <c r="AK191" s="29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29" t="n">
        <v>355</v>
      </c>
      <c r="AM191" s="30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Alani Nu</t>
        </is>
      </c>
      <c r="B192" s="15" t="inlineStr">
        <is>
          <t>Alani Nu Energy | Hawaiian Shaved Ice | 18-pack 355mL</t>
        </is>
      </c>
      <c r="C192" s="15" t="inlineStr">
        <is>
          <t>4) Caffeine &amp; energy beverage</t>
        </is>
      </c>
      <c r="D192" s="15" t="inlineStr">
        <is>
          <t>355 mL can</t>
        </is>
      </c>
      <c r="E192" s="29" t="n">
        <v>18</v>
      </c>
      <c r="F192" s="30" t="n"/>
      <c r="G192" s="31">
        <f>IF(AND(ISNUMBER($F192),ISNUMBER($E192),$E192&lt;&gt;0),$F192/$E192,"")</f>
        <v/>
      </c>
      <c r="H192" s="31">
        <f>IF(AND(ISNUMBER($F192),ISNUMBER($AL192),ISNUMBER($E192),($AL192*$E192)&lt;&gt;0),$F192/($AL192*$E192)*100,"")</f>
        <v/>
      </c>
      <c r="I192" s="32" t="n"/>
      <c r="J192" s="33" t="n"/>
      <c r="K192" s="31">
        <f>IF(AND(ISNUMBER($F192),ISNUMBER($J192)),$F192*(1-$J192),"")</f>
        <v/>
      </c>
      <c r="L192" s="32" t="n"/>
      <c r="M192" s="32" t="n"/>
      <c r="N192" s="31">
        <f>IF(ISNUMBER($F192),($F192-IF(ISNUMBER($AM192),$AM192,0))*(1-IF(ISNUMBER($J192),$J192,0)),"")</f>
        <v/>
      </c>
      <c r="O192" s="15" t="inlineStr">
        <is>
          <t>Hawaiian Shaved Ice</t>
        </is>
      </c>
      <c r="P192" s="29" t="n">
        <v>200</v>
      </c>
      <c r="Q192" s="29" t="n">
        <v>35</v>
      </c>
      <c r="R192" s="15" t="inlineStr">
        <is>
          <t>Not listed</t>
        </is>
      </c>
      <c r="S192" s="29" t="n">
        <v>0</v>
      </c>
      <c r="T192" s="29" t="n">
        <v>10</v>
      </c>
      <c r="U192" s="15" t="inlineStr">
        <is>
          <t>Sucralose</t>
        </is>
      </c>
      <c r="V192" s="15" t="inlineStr">
        <is>
          <t>Zero sugar, vitamins, female-fitness positioning</t>
        </is>
      </c>
      <c r="W192" s="32" t="n"/>
      <c r="X192" s="32" t="n"/>
      <c r="Y192" s="32" t="n"/>
      <c r="Z192" s="32" t="n"/>
      <c r="AA192" s="15" t="inlineStr">
        <is>
          <t>High</t>
        </is>
      </c>
      <c r="AB192" s="15" t="inlineStr">
        <is>
          <t>Fast-growing; strong female demographic &amp; flavours</t>
        </is>
      </c>
      <c r="AC192" s="15" t="inlineStr">
        <is>
          <t>Stylish zero-sugar energy aimed at women</t>
        </is>
      </c>
      <c r="AD192" s="15" t="inlineStr">
        <is>
          <t>On-trend flavours and aesthetic plus zero sugar.</t>
        </is>
      </c>
      <c r="AE192" s="32" t="n"/>
      <c r="AF192" s="34">
        <f>IF(AND(ISNUMBER($P192),ISNUMBER($AL192),$AL192&lt;&gt;0),ROUND($P192/$AL192*100,1),"")</f>
        <v/>
      </c>
      <c r="AG192" s="35">
        <f>IF(AND(ISNUMBER($S192),ISNUMBER($AL192),$AL192&lt;&gt;0),ROUND($S192/$AL192*100,2),"")</f>
        <v/>
      </c>
      <c r="AH192" s="34">
        <f>IF(AND(ISNUMBER($Q192),ISNUMBER($AL192),$AL192&lt;&gt;0),ROUND($Q192/$AL192*100,1),"")</f>
        <v/>
      </c>
      <c r="AI192" s="29">
        <f>IF(ISNUMBER($S192),IF($S192&lt;=1,"Yes","No"),"n/a")</f>
        <v/>
      </c>
      <c r="AJ192" s="29">
        <f>IF(ISNUMBER($S192),ROUND(MAX(0,MIN(100,100-$S192*2.5-IF(ISNUMBER($T192),$T192,0)*0.12+IF($S192&lt;=1,12,0))),0),"")</f>
        <v/>
      </c>
      <c r="AK192" s="29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29" t="n">
        <v>355</v>
      </c>
      <c r="AM192" s="30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Alani Nu</t>
        </is>
      </c>
      <c r="B193" s="15" t="inlineStr">
        <is>
          <t>Alani Nu Energy | Hawaiian Shaved Ice | 24-pack 355mL</t>
        </is>
      </c>
      <c r="C193" s="15" t="inlineStr">
        <is>
          <t>4) Caffeine &amp; energy beverage</t>
        </is>
      </c>
      <c r="D193" s="15" t="inlineStr">
        <is>
          <t>355 mL can</t>
        </is>
      </c>
      <c r="E193" s="29" t="n">
        <v>24</v>
      </c>
      <c r="F193" s="30" t="n"/>
      <c r="G193" s="31">
        <f>IF(AND(ISNUMBER($F193),ISNUMBER($E193),$E193&lt;&gt;0),$F193/$E193,"")</f>
        <v/>
      </c>
      <c r="H193" s="31">
        <f>IF(AND(ISNUMBER($F193),ISNUMBER($AL193),ISNUMBER($E193),($AL193*$E193)&lt;&gt;0),$F193/($AL193*$E193)*100,"")</f>
        <v/>
      </c>
      <c r="I193" s="32" t="n"/>
      <c r="J193" s="33" t="n"/>
      <c r="K193" s="31">
        <f>IF(AND(ISNUMBER($F193),ISNUMBER($J193)),$F193*(1-$J193),"")</f>
        <v/>
      </c>
      <c r="L193" s="32" t="n"/>
      <c r="M193" s="32" t="n"/>
      <c r="N193" s="31">
        <f>IF(ISNUMBER($F193),($F193-IF(ISNUMBER($AM193),$AM193,0))*(1-IF(ISNUMBER($J193),$J193,0)),"")</f>
        <v/>
      </c>
      <c r="O193" s="15" t="inlineStr">
        <is>
          <t>Hawaiian Shaved Ice</t>
        </is>
      </c>
      <c r="P193" s="29" t="n">
        <v>200</v>
      </c>
      <c r="Q193" s="29" t="n">
        <v>35</v>
      </c>
      <c r="R193" s="15" t="inlineStr">
        <is>
          <t>Not listed</t>
        </is>
      </c>
      <c r="S193" s="29" t="n">
        <v>0</v>
      </c>
      <c r="T193" s="29" t="n">
        <v>10</v>
      </c>
      <c r="U193" s="15" t="inlineStr">
        <is>
          <t>Sucralose</t>
        </is>
      </c>
      <c r="V193" s="15" t="inlineStr">
        <is>
          <t>Zero sugar, vitamins, female-fitness positioning</t>
        </is>
      </c>
      <c r="W193" s="32" t="n"/>
      <c r="X193" s="32" t="n"/>
      <c r="Y193" s="32" t="n"/>
      <c r="Z193" s="32" t="n"/>
      <c r="AA193" s="15" t="inlineStr">
        <is>
          <t>High</t>
        </is>
      </c>
      <c r="AB193" s="15" t="inlineStr">
        <is>
          <t>Fast-growing; strong female demographic &amp; flavours</t>
        </is>
      </c>
      <c r="AC193" s="15" t="inlineStr">
        <is>
          <t>Stylish zero-sugar energy aimed at women</t>
        </is>
      </c>
      <c r="AD193" s="15" t="inlineStr">
        <is>
          <t>On-trend flavours and aesthetic plus zero sugar.</t>
        </is>
      </c>
      <c r="AE193" s="32" t="n"/>
      <c r="AF193" s="34">
        <f>IF(AND(ISNUMBER($P193),ISNUMBER($AL193),$AL193&lt;&gt;0),ROUND($P193/$AL193*100,1),"")</f>
        <v/>
      </c>
      <c r="AG193" s="35">
        <f>IF(AND(ISNUMBER($S193),ISNUMBER($AL193),$AL193&lt;&gt;0),ROUND($S193/$AL193*100,2),"")</f>
        <v/>
      </c>
      <c r="AH193" s="34">
        <f>IF(AND(ISNUMBER($Q193),ISNUMBER($AL193),$AL193&lt;&gt;0),ROUND($Q193/$AL193*100,1),"")</f>
        <v/>
      </c>
      <c r="AI193" s="29">
        <f>IF(ISNUMBER($S193),IF($S193&lt;=1,"Yes","No"),"n/a")</f>
        <v/>
      </c>
      <c r="AJ193" s="29">
        <f>IF(ISNUMBER($S193),ROUND(MAX(0,MIN(100,100-$S193*2.5-IF(ISNUMBER($T193),$T193,0)*0.12+IF($S193&lt;=1,12,0))),0),"")</f>
        <v/>
      </c>
      <c r="AK193" s="29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29" t="n">
        <v>355</v>
      </c>
      <c r="AM193" s="30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Alani Nu</t>
        </is>
      </c>
      <c r="B194" s="15" t="inlineStr">
        <is>
          <t>Alani Nu Energy | Witch's Brew | single 355mL</t>
        </is>
      </c>
      <c r="C194" s="15" t="inlineStr">
        <is>
          <t>4) Caffeine &amp; energy beverage</t>
        </is>
      </c>
      <c r="D194" s="15" t="inlineStr">
        <is>
          <t>355 mL can</t>
        </is>
      </c>
      <c r="E194" s="29" t="n">
        <v>1</v>
      </c>
      <c r="F194" s="30" t="n"/>
      <c r="G194" s="31">
        <f>IF(AND(ISNUMBER($F194),ISNUMBER($E194),$E194&lt;&gt;0),$F194/$E194,"")</f>
        <v/>
      </c>
      <c r="H194" s="31">
        <f>IF(AND(ISNUMBER($F194),ISNUMBER($AL194),ISNUMBER($E194),($AL194*$E194)&lt;&gt;0),$F194/($AL194*$E194)*100,"")</f>
        <v/>
      </c>
      <c r="I194" s="32" t="n"/>
      <c r="J194" s="33" t="n"/>
      <c r="K194" s="31">
        <f>IF(AND(ISNUMBER($F194),ISNUMBER($J194)),$F194*(1-$J194),"")</f>
        <v/>
      </c>
      <c r="L194" s="32" t="n"/>
      <c r="M194" s="32" t="n"/>
      <c r="N194" s="31">
        <f>IF(ISNUMBER($F194),($F194-IF(ISNUMBER($AM194),$AM194,0))*(1-IF(ISNUMBER($J194),$J194,0)),"")</f>
        <v/>
      </c>
      <c r="O194" s="15" t="inlineStr">
        <is>
          <t>Witch's Brew</t>
        </is>
      </c>
      <c r="P194" s="29" t="n">
        <v>200</v>
      </c>
      <c r="Q194" s="29" t="n">
        <v>35</v>
      </c>
      <c r="R194" s="15" t="inlineStr">
        <is>
          <t>Not listed</t>
        </is>
      </c>
      <c r="S194" s="29" t="n">
        <v>0</v>
      </c>
      <c r="T194" s="29" t="n">
        <v>10</v>
      </c>
      <c r="U194" s="15" t="inlineStr">
        <is>
          <t>Sucralose</t>
        </is>
      </c>
      <c r="V194" s="15" t="inlineStr">
        <is>
          <t>Zero sugar, vitamins, female-fitness positioning</t>
        </is>
      </c>
      <c r="W194" s="32" t="n"/>
      <c r="X194" s="32" t="n"/>
      <c r="Y194" s="32" t="n"/>
      <c r="Z194" s="32" t="n"/>
      <c r="AA194" s="15" t="inlineStr">
        <is>
          <t>High</t>
        </is>
      </c>
      <c r="AB194" s="15" t="inlineStr">
        <is>
          <t>Fast-growing; strong female demographic &amp; flavours</t>
        </is>
      </c>
      <c r="AC194" s="15" t="inlineStr">
        <is>
          <t>Stylish zero-sugar energy aimed at women</t>
        </is>
      </c>
      <c r="AD194" s="15" t="inlineStr">
        <is>
          <t>On-trend flavours and aesthetic plus zero sugar.</t>
        </is>
      </c>
      <c r="AE194" s="32" t="n"/>
      <c r="AF194" s="34">
        <f>IF(AND(ISNUMBER($P194),ISNUMBER($AL194),$AL194&lt;&gt;0),ROUND($P194/$AL194*100,1),"")</f>
        <v/>
      </c>
      <c r="AG194" s="35">
        <f>IF(AND(ISNUMBER($S194),ISNUMBER($AL194),$AL194&lt;&gt;0),ROUND($S194/$AL194*100,2),"")</f>
        <v/>
      </c>
      <c r="AH194" s="34">
        <f>IF(AND(ISNUMBER($Q194),ISNUMBER($AL194),$AL194&lt;&gt;0),ROUND($Q194/$AL194*100,1),"")</f>
        <v/>
      </c>
      <c r="AI194" s="29">
        <f>IF(ISNUMBER($S194),IF($S194&lt;=1,"Yes","No"),"n/a")</f>
        <v/>
      </c>
      <c r="AJ194" s="29">
        <f>IF(ISNUMBER($S194),ROUND(MAX(0,MIN(100,100-$S194*2.5-IF(ISNUMBER($T194),$T194,0)*0.12+IF($S194&lt;=1,12,0))),0),"")</f>
        <v/>
      </c>
      <c r="AK194" s="29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29" t="n">
        <v>355</v>
      </c>
      <c r="AM194" s="30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Alani Nu</t>
        </is>
      </c>
      <c r="B195" s="15" t="inlineStr">
        <is>
          <t>Alani Nu Energy | Witch's Brew | 8-pack 355mL</t>
        </is>
      </c>
      <c r="C195" s="15" t="inlineStr">
        <is>
          <t>4) Caffeine &amp; energy beverage</t>
        </is>
      </c>
      <c r="D195" s="15" t="inlineStr">
        <is>
          <t>355 mL can</t>
        </is>
      </c>
      <c r="E195" s="29" t="n">
        <v>8</v>
      </c>
      <c r="F195" s="30" t="n"/>
      <c r="G195" s="31">
        <f>IF(AND(ISNUMBER($F195),ISNUMBER($E195),$E195&lt;&gt;0),$F195/$E195,"")</f>
        <v/>
      </c>
      <c r="H195" s="31">
        <f>IF(AND(ISNUMBER($F195),ISNUMBER($AL195),ISNUMBER($E195),($AL195*$E195)&lt;&gt;0),$F195/($AL195*$E195)*100,"")</f>
        <v/>
      </c>
      <c r="I195" s="32" t="n"/>
      <c r="J195" s="33" t="n"/>
      <c r="K195" s="31">
        <f>IF(AND(ISNUMBER($F195),ISNUMBER($J195)),$F195*(1-$J195),"")</f>
        <v/>
      </c>
      <c r="L195" s="32" t="n"/>
      <c r="M195" s="32" t="n"/>
      <c r="N195" s="31">
        <f>IF(ISNUMBER($F195),($F195-IF(ISNUMBER($AM195),$AM195,0))*(1-IF(ISNUMBER($J195),$J195,0)),"")</f>
        <v/>
      </c>
      <c r="O195" s="15" t="inlineStr">
        <is>
          <t>Witch's Brew</t>
        </is>
      </c>
      <c r="P195" s="29" t="n">
        <v>200</v>
      </c>
      <c r="Q195" s="29" t="n">
        <v>35</v>
      </c>
      <c r="R195" s="15" t="inlineStr">
        <is>
          <t>Not listed</t>
        </is>
      </c>
      <c r="S195" s="29" t="n">
        <v>0</v>
      </c>
      <c r="T195" s="29" t="n">
        <v>10</v>
      </c>
      <c r="U195" s="15" t="inlineStr">
        <is>
          <t>Sucralose</t>
        </is>
      </c>
      <c r="V195" s="15" t="inlineStr">
        <is>
          <t>Zero sugar, vitamins, female-fitness positioning</t>
        </is>
      </c>
      <c r="W195" s="32" t="n"/>
      <c r="X195" s="32" t="n"/>
      <c r="Y195" s="32" t="n"/>
      <c r="Z195" s="32" t="n"/>
      <c r="AA195" s="15" t="inlineStr">
        <is>
          <t>High</t>
        </is>
      </c>
      <c r="AB195" s="15" t="inlineStr">
        <is>
          <t>Fast-growing; strong female demographic &amp; flavours</t>
        </is>
      </c>
      <c r="AC195" s="15" t="inlineStr">
        <is>
          <t>Stylish zero-sugar energy aimed at women</t>
        </is>
      </c>
      <c r="AD195" s="15" t="inlineStr">
        <is>
          <t>On-trend flavours and aesthetic plus zero sugar.</t>
        </is>
      </c>
      <c r="AE195" s="32" t="n"/>
      <c r="AF195" s="34">
        <f>IF(AND(ISNUMBER($P195),ISNUMBER($AL195),$AL195&lt;&gt;0),ROUND($P195/$AL195*100,1),"")</f>
        <v/>
      </c>
      <c r="AG195" s="35">
        <f>IF(AND(ISNUMBER($S195),ISNUMBER($AL195),$AL195&lt;&gt;0),ROUND($S195/$AL195*100,2),"")</f>
        <v/>
      </c>
      <c r="AH195" s="34">
        <f>IF(AND(ISNUMBER($Q195),ISNUMBER($AL195),$AL195&lt;&gt;0),ROUND($Q195/$AL195*100,1),"")</f>
        <v/>
      </c>
      <c r="AI195" s="29">
        <f>IF(ISNUMBER($S195),IF($S195&lt;=1,"Yes","No"),"n/a")</f>
        <v/>
      </c>
      <c r="AJ195" s="29">
        <f>IF(ISNUMBER($S195),ROUND(MAX(0,MIN(100,100-$S195*2.5-IF(ISNUMBER($T195),$T195,0)*0.12+IF($S195&lt;=1,12,0))),0),"")</f>
        <v/>
      </c>
      <c r="AK195" s="29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29" t="n">
        <v>355</v>
      </c>
      <c r="AM195" s="30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Alani Nu</t>
        </is>
      </c>
      <c r="B196" s="15" t="inlineStr">
        <is>
          <t>Alani Nu Energy | Witch's Brew | 12-pack 355mL</t>
        </is>
      </c>
      <c r="C196" s="15" t="inlineStr">
        <is>
          <t>4) Caffeine &amp; energy beverage</t>
        </is>
      </c>
      <c r="D196" s="15" t="inlineStr">
        <is>
          <t>355 mL can</t>
        </is>
      </c>
      <c r="E196" s="29" t="n">
        <v>12</v>
      </c>
      <c r="F196" s="30" t="n"/>
      <c r="G196" s="31">
        <f>IF(AND(ISNUMBER($F196),ISNUMBER($E196),$E196&lt;&gt;0),$F196/$E196,"")</f>
        <v/>
      </c>
      <c r="H196" s="31">
        <f>IF(AND(ISNUMBER($F196),ISNUMBER($AL196),ISNUMBER($E196),($AL196*$E196)&lt;&gt;0),$F196/($AL196*$E196)*100,"")</f>
        <v/>
      </c>
      <c r="I196" s="32" t="n"/>
      <c r="J196" s="33" t="n"/>
      <c r="K196" s="31">
        <f>IF(AND(ISNUMBER($F196),ISNUMBER($J196)),$F196*(1-$J196),"")</f>
        <v/>
      </c>
      <c r="L196" s="32" t="n"/>
      <c r="M196" s="32" t="n"/>
      <c r="N196" s="31">
        <f>IF(ISNUMBER($F196),($F196-IF(ISNUMBER($AM196),$AM196,0))*(1-IF(ISNUMBER($J196),$J196,0)),"")</f>
        <v/>
      </c>
      <c r="O196" s="15" t="inlineStr">
        <is>
          <t>Witch's Brew</t>
        </is>
      </c>
      <c r="P196" s="29" t="n">
        <v>200</v>
      </c>
      <c r="Q196" s="29" t="n">
        <v>35</v>
      </c>
      <c r="R196" s="15" t="inlineStr">
        <is>
          <t>Not listed</t>
        </is>
      </c>
      <c r="S196" s="29" t="n">
        <v>0</v>
      </c>
      <c r="T196" s="29" t="n">
        <v>10</v>
      </c>
      <c r="U196" s="15" t="inlineStr">
        <is>
          <t>Sucralose</t>
        </is>
      </c>
      <c r="V196" s="15" t="inlineStr">
        <is>
          <t>Zero sugar, vitamins, female-fitness positioning</t>
        </is>
      </c>
      <c r="W196" s="32" t="n"/>
      <c r="X196" s="32" t="n"/>
      <c r="Y196" s="32" t="n"/>
      <c r="Z196" s="32" t="n"/>
      <c r="AA196" s="15" t="inlineStr">
        <is>
          <t>High</t>
        </is>
      </c>
      <c r="AB196" s="15" t="inlineStr">
        <is>
          <t>Fast-growing; strong female demographic &amp; flavours</t>
        </is>
      </c>
      <c r="AC196" s="15" t="inlineStr">
        <is>
          <t>Stylish zero-sugar energy aimed at women</t>
        </is>
      </c>
      <c r="AD196" s="15" t="inlineStr">
        <is>
          <t>On-trend flavours and aesthetic plus zero sugar.</t>
        </is>
      </c>
      <c r="AE196" s="32" t="n"/>
      <c r="AF196" s="34">
        <f>IF(AND(ISNUMBER($P196),ISNUMBER($AL196),$AL196&lt;&gt;0),ROUND($P196/$AL196*100,1),"")</f>
        <v/>
      </c>
      <c r="AG196" s="35">
        <f>IF(AND(ISNUMBER($S196),ISNUMBER($AL196),$AL196&lt;&gt;0),ROUND($S196/$AL196*100,2),"")</f>
        <v/>
      </c>
      <c r="AH196" s="34">
        <f>IF(AND(ISNUMBER($Q196),ISNUMBER($AL196),$AL196&lt;&gt;0),ROUND($Q196/$AL196*100,1),"")</f>
        <v/>
      </c>
      <c r="AI196" s="29">
        <f>IF(ISNUMBER($S196),IF($S196&lt;=1,"Yes","No"),"n/a")</f>
        <v/>
      </c>
      <c r="AJ196" s="29">
        <f>IF(ISNUMBER($S196),ROUND(MAX(0,MIN(100,100-$S196*2.5-IF(ISNUMBER($T196),$T196,0)*0.12+IF($S196&lt;=1,12,0))),0),"")</f>
        <v/>
      </c>
      <c r="AK196" s="29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29" t="n">
        <v>355</v>
      </c>
      <c r="AM196" s="30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Alani Nu</t>
        </is>
      </c>
      <c r="B197" s="15" t="inlineStr">
        <is>
          <t>Alani Nu Energy | Witch's Brew | 15-pack 355mL</t>
        </is>
      </c>
      <c r="C197" s="15" t="inlineStr">
        <is>
          <t>4) Caffeine &amp; energy beverage</t>
        </is>
      </c>
      <c r="D197" s="15" t="inlineStr">
        <is>
          <t>355 mL can</t>
        </is>
      </c>
      <c r="E197" s="29" t="n">
        <v>15</v>
      </c>
      <c r="F197" s="30" t="n"/>
      <c r="G197" s="31">
        <f>IF(AND(ISNUMBER($F197),ISNUMBER($E197),$E197&lt;&gt;0),$F197/$E197,"")</f>
        <v/>
      </c>
      <c r="H197" s="31">
        <f>IF(AND(ISNUMBER($F197),ISNUMBER($AL197),ISNUMBER($E197),($AL197*$E197)&lt;&gt;0),$F197/($AL197*$E197)*100,"")</f>
        <v/>
      </c>
      <c r="I197" s="32" t="n"/>
      <c r="J197" s="33" t="n"/>
      <c r="K197" s="31">
        <f>IF(AND(ISNUMBER($F197),ISNUMBER($J197)),$F197*(1-$J197),"")</f>
        <v/>
      </c>
      <c r="L197" s="32" t="n"/>
      <c r="M197" s="32" t="n"/>
      <c r="N197" s="31">
        <f>IF(ISNUMBER($F197),($F197-IF(ISNUMBER($AM197),$AM197,0))*(1-IF(ISNUMBER($J197),$J197,0)),"")</f>
        <v/>
      </c>
      <c r="O197" s="15" t="inlineStr">
        <is>
          <t>Witch's Brew</t>
        </is>
      </c>
      <c r="P197" s="29" t="n">
        <v>200</v>
      </c>
      <c r="Q197" s="29" t="n">
        <v>35</v>
      </c>
      <c r="R197" s="15" t="inlineStr">
        <is>
          <t>Not listed</t>
        </is>
      </c>
      <c r="S197" s="29" t="n">
        <v>0</v>
      </c>
      <c r="T197" s="29" t="n">
        <v>10</v>
      </c>
      <c r="U197" s="15" t="inlineStr">
        <is>
          <t>Sucralose</t>
        </is>
      </c>
      <c r="V197" s="15" t="inlineStr">
        <is>
          <t>Zero sugar, vitamins, female-fitness positioning</t>
        </is>
      </c>
      <c r="W197" s="32" t="n"/>
      <c r="X197" s="32" t="n"/>
      <c r="Y197" s="32" t="n"/>
      <c r="Z197" s="32" t="n"/>
      <c r="AA197" s="15" t="inlineStr">
        <is>
          <t>High</t>
        </is>
      </c>
      <c r="AB197" s="15" t="inlineStr">
        <is>
          <t>Fast-growing; strong female demographic &amp; flavours</t>
        </is>
      </c>
      <c r="AC197" s="15" t="inlineStr">
        <is>
          <t>Stylish zero-sugar energy aimed at women</t>
        </is>
      </c>
      <c r="AD197" s="15" t="inlineStr">
        <is>
          <t>On-trend flavours and aesthetic plus zero sugar.</t>
        </is>
      </c>
      <c r="AE197" s="32" t="n"/>
      <c r="AF197" s="34">
        <f>IF(AND(ISNUMBER($P197),ISNUMBER($AL197),$AL197&lt;&gt;0),ROUND($P197/$AL197*100,1),"")</f>
        <v/>
      </c>
      <c r="AG197" s="35">
        <f>IF(AND(ISNUMBER($S197),ISNUMBER($AL197),$AL197&lt;&gt;0),ROUND($S197/$AL197*100,2),"")</f>
        <v/>
      </c>
      <c r="AH197" s="34">
        <f>IF(AND(ISNUMBER($Q197),ISNUMBER($AL197),$AL197&lt;&gt;0),ROUND($Q197/$AL197*100,1),"")</f>
        <v/>
      </c>
      <c r="AI197" s="29">
        <f>IF(ISNUMBER($S197),IF($S197&lt;=1,"Yes","No"),"n/a")</f>
        <v/>
      </c>
      <c r="AJ197" s="29">
        <f>IF(ISNUMBER($S197),ROUND(MAX(0,MIN(100,100-$S197*2.5-IF(ISNUMBER($T197),$T197,0)*0.12+IF($S197&lt;=1,12,0))),0),"")</f>
        <v/>
      </c>
      <c r="AK197" s="29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29" t="n">
        <v>355</v>
      </c>
      <c r="AM197" s="30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Alani Nu</t>
        </is>
      </c>
      <c r="B198" s="15" t="inlineStr">
        <is>
          <t>Alani Nu Energy | Witch's Brew | 18-pack 355mL</t>
        </is>
      </c>
      <c r="C198" s="15" t="inlineStr">
        <is>
          <t>4) Caffeine &amp; energy beverage</t>
        </is>
      </c>
      <c r="D198" s="15" t="inlineStr">
        <is>
          <t>355 mL can</t>
        </is>
      </c>
      <c r="E198" s="29" t="n">
        <v>18</v>
      </c>
      <c r="F198" s="30" t="n"/>
      <c r="G198" s="31">
        <f>IF(AND(ISNUMBER($F198),ISNUMBER($E198),$E198&lt;&gt;0),$F198/$E198,"")</f>
        <v/>
      </c>
      <c r="H198" s="31">
        <f>IF(AND(ISNUMBER($F198),ISNUMBER($AL198),ISNUMBER($E198),($AL198*$E198)&lt;&gt;0),$F198/($AL198*$E198)*100,"")</f>
        <v/>
      </c>
      <c r="I198" s="32" t="n"/>
      <c r="J198" s="33" t="n"/>
      <c r="K198" s="31">
        <f>IF(AND(ISNUMBER($F198),ISNUMBER($J198)),$F198*(1-$J198),"")</f>
        <v/>
      </c>
      <c r="L198" s="32" t="n"/>
      <c r="M198" s="32" t="n"/>
      <c r="N198" s="31">
        <f>IF(ISNUMBER($F198),($F198-IF(ISNUMBER($AM198),$AM198,0))*(1-IF(ISNUMBER($J198),$J198,0)),"")</f>
        <v/>
      </c>
      <c r="O198" s="15" t="inlineStr">
        <is>
          <t>Witch's Brew</t>
        </is>
      </c>
      <c r="P198" s="29" t="n">
        <v>200</v>
      </c>
      <c r="Q198" s="29" t="n">
        <v>35</v>
      </c>
      <c r="R198" s="15" t="inlineStr">
        <is>
          <t>Not listed</t>
        </is>
      </c>
      <c r="S198" s="29" t="n">
        <v>0</v>
      </c>
      <c r="T198" s="29" t="n">
        <v>10</v>
      </c>
      <c r="U198" s="15" t="inlineStr">
        <is>
          <t>Sucralose</t>
        </is>
      </c>
      <c r="V198" s="15" t="inlineStr">
        <is>
          <t>Zero sugar, vitamins, female-fitness positioning</t>
        </is>
      </c>
      <c r="W198" s="32" t="n"/>
      <c r="X198" s="32" t="n"/>
      <c r="Y198" s="32" t="n"/>
      <c r="Z198" s="32" t="n"/>
      <c r="AA198" s="15" t="inlineStr">
        <is>
          <t>High</t>
        </is>
      </c>
      <c r="AB198" s="15" t="inlineStr">
        <is>
          <t>Fast-growing; strong female demographic &amp; flavours</t>
        </is>
      </c>
      <c r="AC198" s="15" t="inlineStr">
        <is>
          <t>Stylish zero-sugar energy aimed at women</t>
        </is>
      </c>
      <c r="AD198" s="15" t="inlineStr">
        <is>
          <t>On-trend flavours and aesthetic plus zero sugar.</t>
        </is>
      </c>
      <c r="AE198" s="32" t="n"/>
      <c r="AF198" s="34">
        <f>IF(AND(ISNUMBER($P198),ISNUMBER($AL198),$AL198&lt;&gt;0),ROUND($P198/$AL198*100,1),"")</f>
        <v/>
      </c>
      <c r="AG198" s="35">
        <f>IF(AND(ISNUMBER($S198),ISNUMBER($AL198),$AL198&lt;&gt;0),ROUND($S198/$AL198*100,2),"")</f>
        <v/>
      </c>
      <c r="AH198" s="34">
        <f>IF(AND(ISNUMBER($Q198),ISNUMBER($AL198),$AL198&lt;&gt;0),ROUND($Q198/$AL198*100,1),"")</f>
        <v/>
      </c>
      <c r="AI198" s="29">
        <f>IF(ISNUMBER($S198),IF($S198&lt;=1,"Yes","No"),"n/a")</f>
        <v/>
      </c>
      <c r="AJ198" s="29">
        <f>IF(ISNUMBER($S198),ROUND(MAX(0,MIN(100,100-$S198*2.5-IF(ISNUMBER($T198),$T198,0)*0.12+IF($S198&lt;=1,12,0))),0),"")</f>
        <v/>
      </c>
      <c r="AK198" s="29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29" t="n">
        <v>355</v>
      </c>
      <c r="AM198" s="30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Alani Nu</t>
        </is>
      </c>
      <c r="B199" s="15" t="inlineStr">
        <is>
          <t>Alani Nu Energy | Witch's Brew | 24-pack 355mL</t>
        </is>
      </c>
      <c r="C199" s="15" t="inlineStr">
        <is>
          <t>4) Caffeine &amp; energy beverage</t>
        </is>
      </c>
      <c r="D199" s="15" t="inlineStr">
        <is>
          <t>355 mL can</t>
        </is>
      </c>
      <c r="E199" s="29" t="n">
        <v>24</v>
      </c>
      <c r="F199" s="30" t="n"/>
      <c r="G199" s="31">
        <f>IF(AND(ISNUMBER($F199),ISNUMBER($E199),$E199&lt;&gt;0),$F199/$E199,"")</f>
        <v/>
      </c>
      <c r="H199" s="31">
        <f>IF(AND(ISNUMBER($F199),ISNUMBER($AL199),ISNUMBER($E199),($AL199*$E199)&lt;&gt;0),$F199/($AL199*$E199)*100,"")</f>
        <v/>
      </c>
      <c r="I199" s="32" t="n"/>
      <c r="J199" s="33" t="n"/>
      <c r="K199" s="31">
        <f>IF(AND(ISNUMBER($F199),ISNUMBER($J199)),$F199*(1-$J199),"")</f>
        <v/>
      </c>
      <c r="L199" s="32" t="n"/>
      <c r="M199" s="32" t="n"/>
      <c r="N199" s="31">
        <f>IF(ISNUMBER($F199),($F199-IF(ISNUMBER($AM199),$AM199,0))*(1-IF(ISNUMBER($J199),$J199,0)),"")</f>
        <v/>
      </c>
      <c r="O199" s="15" t="inlineStr">
        <is>
          <t>Witch's Brew</t>
        </is>
      </c>
      <c r="P199" s="29" t="n">
        <v>200</v>
      </c>
      <c r="Q199" s="29" t="n">
        <v>35</v>
      </c>
      <c r="R199" s="15" t="inlineStr">
        <is>
          <t>Not listed</t>
        </is>
      </c>
      <c r="S199" s="29" t="n">
        <v>0</v>
      </c>
      <c r="T199" s="29" t="n">
        <v>10</v>
      </c>
      <c r="U199" s="15" t="inlineStr">
        <is>
          <t>Sucralose</t>
        </is>
      </c>
      <c r="V199" s="15" t="inlineStr">
        <is>
          <t>Zero sugar, vitamins, female-fitness positioning</t>
        </is>
      </c>
      <c r="W199" s="32" t="n"/>
      <c r="X199" s="32" t="n"/>
      <c r="Y199" s="32" t="n"/>
      <c r="Z199" s="32" t="n"/>
      <c r="AA199" s="15" t="inlineStr">
        <is>
          <t>High</t>
        </is>
      </c>
      <c r="AB199" s="15" t="inlineStr">
        <is>
          <t>Fast-growing; strong female demographic &amp; flavours</t>
        </is>
      </c>
      <c r="AC199" s="15" t="inlineStr">
        <is>
          <t>Stylish zero-sugar energy aimed at women</t>
        </is>
      </c>
      <c r="AD199" s="15" t="inlineStr">
        <is>
          <t>On-trend flavours and aesthetic plus zero sugar.</t>
        </is>
      </c>
      <c r="AE199" s="32" t="n"/>
      <c r="AF199" s="34">
        <f>IF(AND(ISNUMBER($P199),ISNUMBER($AL199),$AL199&lt;&gt;0),ROUND($P199/$AL199*100,1),"")</f>
        <v/>
      </c>
      <c r="AG199" s="35">
        <f>IF(AND(ISNUMBER($S199),ISNUMBER($AL199),$AL199&lt;&gt;0),ROUND($S199/$AL199*100,2),"")</f>
        <v/>
      </c>
      <c r="AH199" s="34">
        <f>IF(AND(ISNUMBER($Q199),ISNUMBER($AL199),$AL199&lt;&gt;0),ROUND($Q199/$AL199*100,1),"")</f>
        <v/>
      </c>
      <c r="AI199" s="29">
        <f>IF(ISNUMBER($S199),IF($S199&lt;=1,"Yes","No"),"n/a")</f>
        <v/>
      </c>
      <c r="AJ199" s="29">
        <f>IF(ISNUMBER($S199),ROUND(MAX(0,MIN(100,100-$S199*2.5-IF(ISNUMBER($T199),$T199,0)*0.12+IF($S199&lt;=1,12,0))),0),"")</f>
        <v/>
      </c>
      <c r="AK199" s="29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29" t="n">
        <v>355</v>
      </c>
      <c r="AM199" s="30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Alani Nu</t>
        </is>
      </c>
      <c r="B200" s="15" t="inlineStr">
        <is>
          <t>Alani Nu Energy | Mimosa | single 355mL</t>
        </is>
      </c>
      <c r="C200" s="15" t="inlineStr">
        <is>
          <t>4) Caffeine &amp; energy beverage</t>
        </is>
      </c>
      <c r="D200" s="15" t="inlineStr">
        <is>
          <t>355 mL can</t>
        </is>
      </c>
      <c r="E200" s="29" t="n">
        <v>1</v>
      </c>
      <c r="F200" s="30" t="n"/>
      <c r="G200" s="31">
        <f>IF(AND(ISNUMBER($F200),ISNUMBER($E200),$E200&lt;&gt;0),$F200/$E200,"")</f>
        <v/>
      </c>
      <c r="H200" s="31">
        <f>IF(AND(ISNUMBER($F200),ISNUMBER($AL200),ISNUMBER($E200),($AL200*$E200)&lt;&gt;0),$F200/($AL200*$E200)*100,"")</f>
        <v/>
      </c>
      <c r="I200" s="32" t="n"/>
      <c r="J200" s="33" t="n"/>
      <c r="K200" s="31">
        <f>IF(AND(ISNUMBER($F200),ISNUMBER($J200)),$F200*(1-$J200),"")</f>
        <v/>
      </c>
      <c r="L200" s="32" t="n"/>
      <c r="M200" s="32" t="n"/>
      <c r="N200" s="31">
        <f>IF(ISNUMBER($F200),($F200-IF(ISNUMBER($AM200),$AM200,0))*(1-IF(ISNUMBER($J200),$J200,0)),"")</f>
        <v/>
      </c>
      <c r="O200" s="15" t="inlineStr">
        <is>
          <t>Mimosa</t>
        </is>
      </c>
      <c r="P200" s="29" t="n">
        <v>200</v>
      </c>
      <c r="Q200" s="29" t="n">
        <v>35</v>
      </c>
      <c r="R200" s="15" t="inlineStr">
        <is>
          <t>Not listed</t>
        </is>
      </c>
      <c r="S200" s="29" t="n">
        <v>0</v>
      </c>
      <c r="T200" s="29" t="n">
        <v>10</v>
      </c>
      <c r="U200" s="15" t="inlineStr">
        <is>
          <t>Sucralose</t>
        </is>
      </c>
      <c r="V200" s="15" t="inlineStr">
        <is>
          <t>Zero sugar, vitamins, female-fitness positioning</t>
        </is>
      </c>
      <c r="W200" s="32" t="n"/>
      <c r="X200" s="32" t="n"/>
      <c r="Y200" s="32" t="n"/>
      <c r="Z200" s="32" t="n"/>
      <c r="AA200" s="15" t="inlineStr">
        <is>
          <t>High</t>
        </is>
      </c>
      <c r="AB200" s="15" t="inlineStr">
        <is>
          <t>Fast-growing; strong female demographic &amp; flavours</t>
        </is>
      </c>
      <c r="AC200" s="15" t="inlineStr">
        <is>
          <t>Stylish zero-sugar energy aimed at women</t>
        </is>
      </c>
      <c r="AD200" s="15" t="inlineStr">
        <is>
          <t>On-trend flavours and aesthetic plus zero sugar.</t>
        </is>
      </c>
      <c r="AE200" s="32" t="n"/>
      <c r="AF200" s="34">
        <f>IF(AND(ISNUMBER($P200),ISNUMBER($AL200),$AL200&lt;&gt;0),ROUND($P200/$AL200*100,1),"")</f>
        <v/>
      </c>
      <c r="AG200" s="35">
        <f>IF(AND(ISNUMBER($S200),ISNUMBER($AL200),$AL200&lt;&gt;0),ROUND($S200/$AL200*100,2),"")</f>
        <v/>
      </c>
      <c r="AH200" s="34">
        <f>IF(AND(ISNUMBER($Q200),ISNUMBER($AL200),$AL200&lt;&gt;0),ROUND($Q200/$AL200*100,1),"")</f>
        <v/>
      </c>
      <c r="AI200" s="29">
        <f>IF(ISNUMBER($S200),IF($S200&lt;=1,"Yes","No"),"n/a")</f>
        <v/>
      </c>
      <c r="AJ200" s="29">
        <f>IF(ISNUMBER($S200),ROUND(MAX(0,MIN(100,100-$S200*2.5-IF(ISNUMBER($T200),$T200,0)*0.12+IF($S200&lt;=1,12,0))),0),"")</f>
        <v/>
      </c>
      <c r="AK200" s="29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29" t="n">
        <v>355</v>
      </c>
      <c r="AM200" s="30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Alani Nu</t>
        </is>
      </c>
      <c r="B201" s="15" t="inlineStr">
        <is>
          <t>Alani Nu Energy | Mimosa | 8-pack 355mL</t>
        </is>
      </c>
      <c r="C201" s="15" t="inlineStr">
        <is>
          <t>4) Caffeine &amp; energy beverage</t>
        </is>
      </c>
      <c r="D201" s="15" t="inlineStr">
        <is>
          <t>355 mL can</t>
        </is>
      </c>
      <c r="E201" s="29" t="n">
        <v>8</v>
      </c>
      <c r="F201" s="30" t="n"/>
      <c r="G201" s="31">
        <f>IF(AND(ISNUMBER($F201),ISNUMBER($E201),$E201&lt;&gt;0),$F201/$E201,"")</f>
        <v/>
      </c>
      <c r="H201" s="31">
        <f>IF(AND(ISNUMBER($F201),ISNUMBER($AL201),ISNUMBER($E201),($AL201*$E201)&lt;&gt;0),$F201/($AL201*$E201)*100,"")</f>
        <v/>
      </c>
      <c r="I201" s="32" t="n"/>
      <c r="J201" s="33" t="n"/>
      <c r="K201" s="31">
        <f>IF(AND(ISNUMBER($F201),ISNUMBER($J201)),$F201*(1-$J201),"")</f>
        <v/>
      </c>
      <c r="L201" s="32" t="n"/>
      <c r="M201" s="32" t="n"/>
      <c r="N201" s="31">
        <f>IF(ISNUMBER($F201),($F201-IF(ISNUMBER($AM201),$AM201,0))*(1-IF(ISNUMBER($J201),$J201,0)),"")</f>
        <v/>
      </c>
      <c r="O201" s="15" t="inlineStr">
        <is>
          <t>Mimosa</t>
        </is>
      </c>
      <c r="P201" s="29" t="n">
        <v>200</v>
      </c>
      <c r="Q201" s="29" t="n">
        <v>35</v>
      </c>
      <c r="R201" s="15" t="inlineStr">
        <is>
          <t>Not listed</t>
        </is>
      </c>
      <c r="S201" s="29" t="n">
        <v>0</v>
      </c>
      <c r="T201" s="29" t="n">
        <v>10</v>
      </c>
      <c r="U201" s="15" t="inlineStr">
        <is>
          <t>Sucralose</t>
        </is>
      </c>
      <c r="V201" s="15" t="inlineStr">
        <is>
          <t>Zero sugar, vitamins, female-fitness positioning</t>
        </is>
      </c>
      <c r="W201" s="32" t="n"/>
      <c r="X201" s="32" t="n"/>
      <c r="Y201" s="32" t="n"/>
      <c r="Z201" s="32" t="n"/>
      <c r="AA201" s="15" t="inlineStr">
        <is>
          <t>High</t>
        </is>
      </c>
      <c r="AB201" s="15" t="inlineStr">
        <is>
          <t>Fast-growing; strong female demographic &amp; flavours</t>
        </is>
      </c>
      <c r="AC201" s="15" t="inlineStr">
        <is>
          <t>Stylish zero-sugar energy aimed at women</t>
        </is>
      </c>
      <c r="AD201" s="15" t="inlineStr">
        <is>
          <t>On-trend flavours and aesthetic plus zero sugar.</t>
        </is>
      </c>
      <c r="AE201" s="32" t="n"/>
      <c r="AF201" s="34">
        <f>IF(AND(ISNUMBER($P201),ISNUMBER($AL201),$AL201&lt;&gt;0),ROUND($P201/$AL201*100,1),"")</f>
        <v/>
      </c>
      <c r="AG201" s="35">
        <f>IF(AND(ISNUMBER($S201),ISNUMBER($AL201),$AL201&lt;&gt;0),ROUND($S201/$AL201*100,2),"")</f>
        <v/>
      </c>
      <c r="AH201" s="34">
        <f>IF(AND(ISNUMBER($Q201),ISNUMBER($AL201),$AL201&lt;&gt;0),ROUND($Q201/$AL201*100,1),"")</f>
        <v/>
      </c>
      <c r="AI201" s="29">
        <f>IF(ISNUMBER($S201),IF($S201&lt;=1,"Yes","No"),"n/a")</f>
        <v/>
      </c>
      <c r="AJ201" s="29">
        <f>IF(ISNUMBER($S201),ROUND(MAX(0,MIN(100,100-$S201*2.5-IF(ISNUMBER($T201),$T201,0)*0.12+IF($S201&lt;=1,12,0))),0),"")</f>
        <v/>
      </c>
      <c r="AK201" s="29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29" t="n">
        <v>355</v>
      </c>
      <c r="AM201" s="30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Alani Nu</t>
        </is>
      </c>
      <c r="B202" s="15" t="inlineStr">
        <is>
          <t>Alani Nu Energy | Mimosa | 12-pack 355mL</t>
        </is>
      </c>
      <c r="C202" s="15" t="inlineStr">
        <is>
          <t>4) Caffeine &amp; energy beverage</t>
        </is>
      </c>
      <c r="D202" s="15" t="inlineStr">
        <is>
          <t>355 mL can</t>
        </is>
      </c>
      <c r="E202" s="29" t="n">
        <v>12</v>
      </c>
      <c r="F202" s="30" t="n"/>
      <c r="G202" s="31">
        <f>IF(AND(ISNUMBER($F202),ISNUMBER($E202),$E202&lt;&gt;0),$F202/$E202,"")</f>
        <v/>
      </c>
      <c r="H202" s="31">
        <f>IF(AND(ISNUMBER($F202),ISNUMBER($AL202),ISNUMBER($E202),($AL202*$E202)&lt;&gt;0),$F202/($AL202*$E202)*100,"")</f>
        <v/>
      </c>
      <c r="I202" s="32" t="n"/>
      <c r="J202" s="33" t="n"/>
      <c r="K202" s="31">
        <f>IF(AND(ISNUMBER($F202),ISNUMBER($J202)),$F202*(1-$J202),"")</f>
        <v/>
      </c>
      <c r="L202" s="32" t="n"/>
      <c r="M202" s="32" t="n"/>
      <c r="N202" s="31">
        <f>IF(ISNUMBER($F202),($F202-IF(ISNUMBER($AM202),$AM202,0))*(1-IF(ISNUMBER($J202),$J202,0)),"")</f>
        <v/>
      </c>
      <c r="O202" s="15" t="inlineStr">
        <is>
          <t>Mimosa</t>
        </is>
      </c>
      <c r="P202" s="29" t="n">
        <v>200</v>
      </c>
      <c r="Q202" s="29" t="n">
        <v>35</v>
      </c>
      <c r="R202" s="15" t="inlineStr">
        <is>
          <t>Not listed</t>
        </is>
      </c>
      <c r="S202" s="29" t="n">
        <v>0</v>
      </c>
      <c r="T202" s="29" t="n">
        <v>10</v>
      </c>
      <c r="U202" s="15" t="inlineStr">
        <is>
          <t>Sucralose</t>
        </is>
      </c>
      <c r="V202" s="15" t="inlineStr">
        <is>
          <t>Zero sugar, vitamins, female-fitness positioning</t>
        </is>
      </c>
      <c r="W202" s="32" t="n"/>
      <c r="X202" s="32" t="n"/>
      <c r="Y202" s="32" t="n"/>
      <c r="Z202" s="32" t="n"/>
      <c r="AA202" s="15" t="inlineStr">
        <is>
          <t>High</t>
        </is>
      </c>
      <c r="AB202" s="15" t="inlineStr">
        <is>
          <t>Fast-growing; strong female demographic &amp; flavours</t>
        </is>
      </c>
      <c r="AC202" s="15" t="inlineStr">
        <is>
          <t>Stylish zero-sugar energy aimed at women</t>
        </is>
      </c>
      <c r="AD202" s="15" t="inlineStr">
        <is>
          <t>On-trend flavours and aesthetic plus zero sugar.</t>
        </is>
      </c>
      <c r="AE202" s="32" t="n"/>
      <c r="AF202" s="34">
        <f>IF(AND(ISNUMBER($P202),ISNUMBER($AL202),$AL202&lt;&gt;0),ROUND($P202/$AL202*100,1),"")</f>
        <v/>
      </c>
      <c r="AG202" s="35">
        <f>IF(AND(ISNUMBER($S202),ISNUMBER($AL202),$AL202&lt;&gt;0),ROUND($S202/$AL202*100,2),"")</f>
        <v/>
      </c>
      <c r="AH202" s="34">
        <f>IF(AND(ISNUMBER($Q202),ISNUMBER($AL202),$AL202&lt;&gt;0),ROUND($Q202/$AL202*100,1),"")</f>
        <v/>
      </c>
      <c r="AI202" s="29">
        <f>IF(ISNUMBER($S202),IF($S202&lt;=1,"Yes","No"),"n/a")</f>
        <v/>
      </c>
      <c r="AJ202" s="29">
        <f>IF(ISNUMBER($S202),ROUND(MAX(0,MIN(100,100-$S202*2.5-IF(ISNUMBER($T202),$T202,0)*0.12+IF($S202&lt;=1,12,0))),0),"")</f>
        <v/>
      </c>
      <c r="AK202" s="29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29" t="n">
        <v>355</v>
      </c>
      <c r="AM202" s="30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Alani Nu</t>
        </is>
      </c>
      <c r="B203" s="15" t="inlineStr">
        <is>
          <t>Alani Nu Energy | Mimosa | 15-pack 355mL</t>
        </is>
      </c>
      <c r="C203" s="15" t="inlineStr">
        <is>
          <t>4) Caffeine &amp; energy beverage</t>
        </is>
      </c>
      <c r="D203" s="15" t="inlineStr">
        <is>
          <t>355 mL can</t>
        </is>
      </c>
      <c r="E203" s="29" t="n">
        <v>15</v>
      </c>
      <c r="F203" s="30" t="n"/>
      <c r="G203" s="31">
        <f>IF(AND(ISNUMBER($F203),ISNUMBER($E203),$E203&lt;&gt;0),$F203/$E203,"")</f>
        <v/>
      </c>
      <c r="H203" s="31">
        <f>IF(AND(ISNUMBER($F203),ISNUMBER($AL203),ISNUMBER($E203),($AL203*$E203)&lt;&gt;0),$F203/($AL203*$E203)*100,"")</f>
        <v/>
      </c>
      <c r="I203" s="32" t="n"/>
      <c r="J203" s="33" t="n"/>
      <c r="K203" s="31">
        <f>IF(AND(ISNUMBER($F203),ISNUMBER($J203)),$F203*(1-$J203),"")</f>
        <v/>
      </c>
      <c r="L203" s="32" t="n"/>
      <c r="M203" s="32" t="n"/>
      <c r="N203" s="31">
        <f>IF(ISNUMBER($F203),($F203-IF(ISNUMBER($AM203),$AM203,0))*(1-IF(ISNUMBER($J203),$J203,0)),"")</f>
        <v/>
      </c>
      <c r="O203" s="15" t="inlineStr">
        <is>
          <t>Mimosa</t>
        </is>
      </c>
      <c r="P203" s="29" t="n">
        <v>200</v>
      </c>
      <c r="Q203" s="29" t="n">
        <v>35</v>
      </c>
      <c r="R203" s="15" t="inlineStr">
        <is>
          <t>Not listed</t>
        </is>
      </c>
      <c r="S203" s="29" t="n">
        <v>0</v>
      </c>
      <c r="T203" s="29" t="n">
        <v>10</v>
      </c>
      <c r="U203" s="15" t="inlineStr">
        <is>
          <t>Sucralose</t>
        </is>
      </c>
      <c r="V203" s="15" t="inlineStr">
        <is>
          <t>Zero sugar, vitamins, female-fitness positioning</t>
        </is>
      </c>
      <c r="W203" s="32" t="n"/>
      <c r="X203" s="32" t="n"/>
      <c r="Y203" s="32" t="n"/>
      <c r="Z203" s="32" t="n"/>
      <c r="AA203" s="15" t="inlineStr">
        <is>
          <t>High</t>
        </is>
      </c>
      <c r="AB203" s="15" t="inlineStr">
        <is>
          <t>Fast-growing; strong female demographic &amp; flavours</t>
        </is>
      </c>
      <c r="AC203" s="15" t="inlineStr">
        <is>
          <t>Stylish zero-sugar energy aimed at women</t>
        </is>
      </c>
      <c r="AD203" s="15" t="inlineStr">
        <is>
          <t>On-trend flavours and aesthetic plus zero sugar.</t>
        </is>
      </c>
      <c r="AE203" s="32" t="n"/>
      <c r="AF203" s="34">
        <f>IF(AND(ISNUMBER($P203),ISNUMBER($AL203),$AL203&lt;&gt;0),ROUND($P203/$AL203*100,1),"")</f>
        <v/>
      </c>
      <c r="AG203" s="35">
        <f>IF(AND(ISNUMBER($S203),ISNUMBER($AL203),$AL203&lt;&gt;0),ROUND($S203/$AL203*100,2),"")</f>
        <v/>
      </c>
      <c r="AH203" s="34">
        <f>IF(AND(ISNUMBER($Q203),ISNUMBER($AL203),$AL203&lt;&gt;0),ROUND($Q203/$AL203*100,1),"")</f>
        <v/>
      </c>
      <c r="AI203" s="29">
        <f>IF(ISNUMBER($S203),IF($S203&lt;=1,"Yes","No"),"n/a")</f>
        <v/>
      </c>
      <c r="AJ203" s="29">
        <f>IF(ISNUMBER($S203),ROUND(MAX(0,MIN(100,100-$S203*2.5-IF(ISNUMBER($T203),$T203,0)*0.12+IF($S203&lt;=1,12,0))),0),"")</f>
        <v/>
      </c>
      <c r="AK203" s="29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29" t="n">
        <v>355</v>
      </c>
      <c r="AM203" s="30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Alani Nu</t>
        </is>
      </c>
      <c r="B204" s="15" t="inlineStr">
        <is>
          <t>Alani Nu Energy | Mimosa | 18-pack 355mL</t>
        </is>
      </c>
      <c r="C204" s="15" t="inlineStr">
        <is>
          <t>4) Caffeine &amp; energy beverage</t>
        </is>
      </c>
      <c r="D204" s="15" t="inlineStr">
        <is>
          <t>355 mL can</t>
        </is>
      </c>
      <c r="E204" s="29" t="n">
        <v>18</v>
      </c>
      <c r="F204" s="30" t="n"/>
      <c r="G204" s="31">
        <f>IF(AND(ISNUMBER($F204),ISNUMBER($E204),$E204&lt;&gt;0),$F204/$E204,"")</f>
        <v/>
      </c>
      <c r="H204" s="31">
        <f>IF(AND(ISNUMBER($F204),ISNUMBER($AL204),ISNUMBER($E204),($AL204*$E204)&lt;&gt;0),$F204/($AL204*$E204)*100,"")</f>
        <v/>
      </c>
      <c r="I204" s="32" t="n"/>
      <c r="J204" s="33" t="n"/>
      <c r="K204" s="31">
        <f>IF(AND(ISNUMBER($F204),ISNUMBER($J204)),$F204*(1-$J204),"")</f>
        <v/>
      </c>
      <c r="L204" s="32" t="n"/>
      <c r="M204" s="32" t="n"/>
      <c r="N204" s="31">
        <f>IF(ISNUMBER($F204),($F204-IF(ISNUMBER($AM204),$AM204,0))*(1-IF(ISNUMBER($J204),$J204,0)),"")</f>
        <v/>
      </c>
      <c r="O204" s="15" t="inlineStr">
        <is>
          <t>Mimosa</t>
        </is>
      </c>
      <c r="P204" s="29" t="n">
        <v>200</v>
      </c>
      <c r="Q204" s="29" t="n">
        <v>35</v>
      </c>
      <c r="R204" s="15" t="inlineStr">
        <is>
          <t>Not listed</t>
        </is>
      </c>
      <c r="S204" s="29" t="n">
        <v>0</v>
      </c>
      <c r="T204" s="29" t="n">
        <v>10</v>
      </c>
      <c r="U204" s="15" t="inlineStr">
        <is>
          <t>Sucralose</t>
        </is>
      </c>
      <c r="V204" s="15" t="inlineStr">
        <is>
          <t>Zero sugar, vitamins, female-fitness positioning</t>
        </is>
      </c>
      <c r="W204" s="32" t="n"/>
      <c r="X204" s="32" t="n"/>
      <c r="Y204" s="32" t="n"/>
      <c r="Z204" s="32" t="n"/>
      <c r="AA204" s="15" t="inlineStr">
        <is>
          <t>High</t>
        </is>
      </c>
      <c r="AB204" s="15" t="inlineStr">
        <is>
          <t>Fast-growing; strong female demographic &amp; flavours</t>
        </is>
      </c>
      <c r="AC204" s="15" t="inlineStr">
        <is>
          <t>Stylish zero-sugar energy aimed at women</t>
        </is>
      </c>
      <c r="AD204" s="15" t="inlineStr">
        <is>
          <t>On-trend flavours and aesthetic plus zero sugar.</t>
        </is>
      </c>
      <c r="AE204" s="32" t="n"/>
      <c r="AF204" s="34">
        <f>IF(AND(ISNUMBER($P204),ISNUMBER($AL204),$AL204&lt;&gt;0),ROUND($P204/$AL204*100,1),"")</f>
        <v/>
      </c>
      <c r="AG204" s="35">
        <f>IF(AND(ISNUMBER($S204),ISNUMBER($AL204),$AL204&lt;&gt;0),ROUND($S204/$AL204*100,2),"")</f>
        <v/>
      </c>
      <c r="AH204" s="34">
        <f>IF(AND(ISNUMBER($Q204),ISNUMBER($AL204),$AL204&lt;&gt;0),ROUND($Q204/$AL204*100,1),"")</f>
        <v/>
      </c>
      <c r="AI204" s="29">
        <f>IF(ISNUMBER($S204),IF($S204&lt;=1,"Yes","No"),"n/a")</f>
        <v/>
      </c>
      <c r="AJ204" s="29">
        <f>IF(ISNUMBER($S204),ROUND(MAX(0,MIN(100,100-$S204*2.5-IF(ISNUMBER($T204),$T204,0)*0.12+IF($S204&lt;=1,12,0))),0),"")</f>
        <v/>
      </c>
      <c r="AK204" s="29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29" t="n">
        <v>355</v>
      </c>
      <c r="AM204" s="30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Alani Nu</t>
        </is>
      </c>
      <c r="B205" s="15" t="inlineStr">
        <is>
          <t>Alani Nu Energy | Mimosa | 24-pack 355mL</t>
        </is>
      </c>
      <c r="C205" s="15" t="inlineStr">
        <is>
          <t>4) Caffeine &amp; energy beverage</t>
        </is>
      </c>
      <c r="D205" s="15" t="inlineStr">
        <is>
          <t>355 mL can</t>
        </is>
      </c>
      <c r="E205" s="29" t="n">
        <v>24</v>
      </c>
      <c r="F205" s="30" t="n"/>
      <c r="G205" s="31">
        <f>IF(AND(ISNUMBER($F205),ISNUMBER($E205),$E205&lt;&gt;0),$F205/$E205,"")</f>
        <v/>
      </c>
      <c r="H205" s="31">
        <f>IF(AND(ISNUMBER($F205),ISNUMBER($AL205),ISNUMBER($E205),($AL205*$E205)&lt;&gt;0),$F205/($AL205*$E205)*100,"")</f>
        <v/>
      </c>
      <c r="I205" s="32" t="n"/>
      <c r="J205" s="33" t="n"/>
      <c r="K205" s="31">
        <f>IF(AND(ISNUMBER($F205),ISNUMBER($J205)),$F205*(1-$J205),"")</f>
        <v/>
      </c>
      <c r="L205" s="32" t="n"/>
      <c r="M205" s="32" t="n"/>
      <c r="N205" s="31">
        <f>IF(ISNUMBER($F205),($F205-IF(ISNUMBER($AM205),$AM205,0))*(1-IF(ISNUMBER($J205),$J205,0)),"")</f>
        <v/>
      </c>
      <c r="O205" s="15" t="inlineStr">
        <is>
          <t>Mimosa</t>
        </is>
      </c>
      <c r="P205" s="29" t="n">
        <v>200</v>
      </c>
      <c r="Q205" s="29" t="n">
        <v>35</v>
      </c>
      <c r="R205" s="15" t="inlineStr">
        <is>
          <t>Not listed</t>
        </is>
      </c>
      <c r="S205" s="29" t="n">
        <v>0</v>
      </c>
      <c r="T205" s="29" t="n">
        <v>10</v>
      </c>
      <c r="U205" s="15" t="inlineStr">
        <is>
          <t>Sucralose</t>
        </is>
      </c>
      <c r="V205" s="15" t="inlineStr">
        <is>
          <t>Zero sugar, vitamins, female-fitness positioning</t>
        </is>
      </c>
      <c r="W205" s="32" t="n"/>
      <c r="X205" s="32" t="n"/>
      <c r="Y205" s="32" t="n"/>
      <c r="Z205" s="32" t="n"/>
      <c r="AA205" s="15" t="inlineStr">
        <is>
          <t>High</t>
        </is>
      </c>
      <c r="AB205" s="15" t="inlineStr">
        <is>
          <t>Fast-growing; strong female demographic &amp; flavours</t>
        </is>
      </c>
      <c r="AC205" s="15" t="inlineStr">
        <is>
          <t>Stylish zero-sugar energy aimed at women</t>
        </is>
      </c>
      <c r="AD205" s="15" t="inlineStr">
        <is>
          <t>On-trend flavours and aesthetic plus zero sugar.</t>
        </is>
      </c>
      <c r="AE205" s="32" t="n"/>
      <c r="AF205" s="34">
        <f>IF(AND(ISNUMBER($P205),ISNUMBER($AL205),$AL205&lt;&gt;0),ROUND($P205/$AL205*100,1),"")</f>
        <v/>
      </c>
      <c r="AG205" s="35">
        <f>IF(AND(ISNUMBER($S205),ISNUMBER($AL205),$AL205&lt;&gt;0),ROUND($S205/$AL205*100,2),"")</f>
        <v/>
      </c>
      <c r="AH205" s="34">
        <f>IF(AND(ISNUMBER($Q205),ISNUMBER($AL205),$AL205&lt;&gt;0),ROUND($Q205/$AL205*100,1),"")</f>
        <v/>
      </c>
      <c r="AI205" s="29">
        <f>IF(ISNUMBER($S205),IF($S205&lt;=1,"Yes","No"),"n/a")</f>
        <v/>
      </c>
      <c r="AJ205" s="29">
        <f>IF(ISNUMBER($S205),ROUND(MAX(0,MIN(100,100-$S205*2.5-IF(ISNUMBER($T205),$T205,0)*0.12+IF($S205&lt;=1,12,0))),0),"")</f>
        <v/>
      </c>
      <c r="AK205" s="29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29" t="n">
        <v>355</v>
      </c>
      <c r="AM205" s="30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Alani Nu</t>
        </is>
      </c>
      <c r="B206" s="15" t="inlineStr">
        <is>
          <t>Alani Nu Energy | Cosmic Stardust | single 355mL</t>
        </is>
      </c>
      <c r="C206" s="15" t="inlineStr">
        <is>
          <t>4) Caffeine &amp; energy beverage</t>
        </is>
      </c>
      <c r="D206" s="15" t="inlineStr">
        <is>
          <t>355 mL can</t>
        </is>
      </c>
      <c r="E206" s="29" t="n">
        <v>1</v>
      </c>
      <c r="F206" s="30" t="n"/>
      <c r="G206" s="31">
        <f>IF(AND(ISNUMBER($F206),ISNUMBER($E206),$E206&lt;&gt;0),$F206/$E206,"")</f>
        <v/>
      </c>
      <c r="H206" s="31">
        <f>IF(AND(ISNUMBER($F206),ISNUMBER($AL206),ISNUMBER($E206),($AL206*$E206)&lt;&gt;0),$F206/($AL206*$E206)*100,"")</f>
        <v/>
      </c>
      <c r="I206" s="32" t="n"/>
      <c r="J206" s="33" t="n"/>
      <c r="K206" s="31">
        <f>IF(AND(ISNUMBER($F206),ISNUMBER($J206)),$F206*(1-$J206),"")</f>
        <v/>
      </c>
      <c r="L206" s="32" t="n"/>
      <c r="M206" s="32" t="n"/>
      <c r="N206" s="31">
        <f>IF(ISNUMBER($F206),($F206-IF(ISNUMBER($AM206),$AM206,0))*(1-IF(ISNUMBER($J206),$J206,0)),"")</f>
        <v/>
      </c>
      <c r="O206" s="15" t="inlineStr">
        <is>
          <t>Cosmic Stardust</t>
        </is>
      </c>
      <c r="P206" s="29" t="n">
        <v>200</v>
      </c>
      <c r="Q206" s="29" t="n">
        <v>35</v>
      </c>
      <c r="R206" s="15" t="inlineStr">
        <is>
          <t>Not listed</t>
        </is>
      </c>
      <c r="S206" s="29" t="n">
        <v>0</v>
      </c>
      <c r="T206" s="29" t="n">
        <v>10</v>
      </c>
      <c r="U206" s="15" t="inlineStr">
        <is>
          <t>Sucralose</t>
        </is>
      </c>
      <c r="V206" s="15" t="inlineStr">
        <is>
          <t>Zero sugar, vitamins, female-fitness positioning</t>
        </is>
      </c>
      <c r="W206" s="32" t="n"/>
      <c r="X206" s="32" t="n"/>
      <c r="Y206" s="32" t="n"/>
      <c r="Z206" s="32" t="n"/>
      <c r="AA206" s="15" t="inlineStr">
        <is>
          <t>High</t>
        </is>
      </c>
      <c r="AB206" s="15" t="inlineStr">
        <is>
          <t>Fast-growing; strong female demographic &amp; flavours</t>
        </is>
      </c>
      <c r="AC206" s="15" t="inlineStr">
        <is>
          <t>Stylish zero-sugar energy aimed at women</t>
        </is>
      </c>
      <c r="AD206" s="15" t="inlineStr">
        <is>
          <t>On-trend flavours and aesthetic plus zero sugar.</t>
        </is>
      </c>
      <c r="AE206" s="32" t="n"/>
      <c r="AF206" s="34">
        <f>IF(AND(ISNUMBER($P206),ISNUMBER($AL206),$AL206&lt;&gt;0),ROUND($P206/$AL206*100,1),"")</f>
        <v/>
      </c>
      <c r="AG206" s="35">
        <f>IF(AND(ISNUMBER($S206),ISNUMBER($AL206),$AL206&lt;&gt;0),ROUND($S206/$AL206*100,2),"")</f>
        <v/>
      </c>
      <c r="AH206" s="34">
        <f>IF(AND(ISNUMBER($Q206),ISNUMBER($AL206),$AL206&lt;&gt;0),ROUND($Q206/$AL206*100,1),"")</f>
        <v/>
      </c>
      <c r="AI206" s="29">
        <f>IF(ISNUMBER($S206),IF($S206&lt;=1,"Yes","No"),"n/a")</f>
        <v/>
      </c>
      <c r="AJ206" s="29">
        <f>IF(ISNUMBER($S206),ROUND(MAX(0,MIN(100,100-$S206*2.5-IF(ISNUMBER($T206),$T206,0)*0.12+IF($S206&lt;=1,12,0))),0),"")</f>
        <v/>
      </c>
      <c r="AK206" s="29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29" t="n">
        <v>355</v>
      </c>
      <c r="AM206" s="30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Alani Nu</t>
        </is>
      </c>
      <c r="B207" s="15" t="inlineStr">
        <is>
          <t>Alani Nu Energy | Cosmic Stardust | 8-pack 355mL</t>
        </is>
      </c>
      <c r="C207" s="15" t="inlineStr">
        <is>
          <t>4) Caffeine &amp; energy beverage</t>
        </is>
      </c>
      <c r="D207" s="15" t="inlineStr">
        <is>
          <t>355 mL can</t>
        </is>
      </c>
      <c r="E207" s="29" t="n">
        <v>8</v>
      </c>
      <c r="F207" s="30" t="n"/>
      <c r="G207" s="31">
        <f>IF(AND(ISNUMBER($F207),ISNUMBER($E207),$E207&lt;&gt;0),$F207/$E207,"")</f>
        <v/>
      </c>
      <c r="H207" s="31">
        <f>IF(AND(ISNUMBER($F207),ISNUMBER($AL207),ISNUMBER($E207),($AL207*$E207)&lt;&gt;0),$F207/($AL207*$E207)*100,"")</f>
        <v/>
      </c>
      <c r="I207" s="32" t="n"/>
      <c r="J207" s="33" t="n"/>
      <c r="K207" s="31">
        <f>IF(AND(ISNUMBER($F207),ISNUMBER($J207)),$F207*(1-$J207),"")</f>
        <v/>
      </c>
      <c r="L207" s="32" t="n"/>
      <c r="M207" s="32" t="n"/>
      <c r="N207" s="31">
        <f>IF(ISNUMBER($F207),($F207-IF(ISNUMBER($AM207),$AM207,0))*(1-IF(ISNUMBER($J207),$J207,0)),"")</f>
        <v/>
      </c>
      <c r="O207" s="15" t="inlineStr">
        <is>
          <t>Cosmic Stardust</t>
        </is>
      </c>
      <c r="P207" s="29" t="n">
        <v>200</v>
      </c>
      <c r="Q207" s="29" t="n">
        <v>35</v>
      </c>
      <c r="R207" s="15" t="inlineStr">
        <is>
          <t>Not listed</t>
        </is>
      </c>
      <c r="S207" s="29" t="n">
        <v>0</v>
      </c>
      <c r="T207" s="29" t="n">
        <v>10</v>
      </c>
      <c r="U207" s="15" t="inlineStr">
        <is>
          <t>Sucralose</t>
        </is>
      </c>
      <c r="V207" s="15" t="inlineStr">
        <is>
          <t>Zero sugar, vitamins, female-fitness positioning</t>
        </is>
      </c>
      <c r="W207" s="32" t="n"/>
      <c r="X207" s="32" t="n"/>
      <c r="Y207" s="32" t="n"/>
      <c r="Z207" s="32" t="n"/>
      <c r="AA207" s="15" t="inlineStr">
        <is>
          <t>High</t>
        </is>
      </c>
      <c r="AB207" s="15" t="inlineStr">
        <is>
          <t>Fast-growing; strong female demographic &amp; flavours</t>
        </is>
      </c>
      <c r="AC207" s="15" t="inlineStr">
        <is>
          <t>Stylish zero-sugar energy aimed at women</t>
        </is>
      </c>
      <c r="AD207" s="15" t="inlineStr">
        <is>
          <t>On-trend flavours and aesthetic plus zero sugar.</t>
        </is>
      </c>
      <c r="AE207" s="32" t="n"/>
      <c r="AF207" s="34">
        <f>IF(AND(ISNUMBER($P207),ISNUMBER($AL207),$AL207&lt;&gt;0),ROUND($P207/$AL207*100,1),"")</f>
        <v/>
      </c>
      <c r="AG207" s="35">
        <f>IF(AND(ISNUMBER($S207),ISNUMBER($AL207),$AL207&lt;&gt;0),ROUND($S207/$AL207*100,2),"")</f>
        <v/>
      </c>
      <c r="AH207" s="34">
        <f>IF(AND(ISNUMBER($Q207),ISNUMBER($AL207),$AL207&lt;&gt;0),ROUND($Q207/$AL207*100,1),"")</f>
        <v/>
      </c>
      <c r="AI207" s="29">
        <f>IF(ISNUMBER($S207),IF($S207&lt;=1,"Yes","No"),"n/a")</f>
        <v/>
      </c>
      <c r="AJ207" s="29">
        <f>IF(ISNUMBER($S207),ROUND(MAX(0,MIN(100,100-$S207*2.5-IF(ISNUMBER($T207),$T207,0)*0.12+IF($S207&lt;=1,12,0))),0),"")</f>
        <v/>
      </c>
      <c r="AK207" s="29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29" t="n">
        <v>355</v>
      </c>
      <c r="AM207" s="30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Alani Nu</t>
        </is>
      </c>
      <c r="B208" s="15" t="inlineStr">
        <is>
          <t>Alani Nu Energy | Cosmic Stardust | 12-pack 355mL</t>
        </is>
      </c>
      <c r="C208" s="15" t="inlineStr">
        <is>
          <t>4) Caffeine &amp; energy beverage</t>
        </is>
      </c>
      <c r="D208" s="15" t="inlineStr">
        <is>
          <t>355 mL can</t>
        </is>
      </c>
      <c r="E208" s="29" t="n">
        <v>12</v>
      </c>
      <c r="F208" s="30" t="n"/>
      <c r="G208" s="31">
        <f>IF(AND(ISNUMBER($F208),ISNUMBER($E208),$E208&lt;&gt;0),$F208/$E208,"")</f>
        <v/>
      </c>
      <c r="H208" s="31">
        <f>IF(AND(ISNUMBER($F208),ISNUMBER($AL208),ISNUMBER($E208),($AL208*$E208)&lt;&gt;0),$F208/($AL208*$E208)*100,"")</f>
        <v/>
      </c>
      <c r="I208" s="32" t="n"/>
      <c r="J208" s="33" t="n"/>
      <c r="K208" s="31">
        <f>IF(AND(ISNUMBER($F208),ISNUMBER($J208)),$F208*(1-$J208),"")</f>
        <v/>
      </c>
      <c r="L208" s="32" t="n"/>
      <c r="M208" s="32" t="n"/>
      <c r="N208" s="31">
        <f>IF(ISNUMBER($F208),($F208-IF(ISNUMBER($AM208),$AM208,0))*(1-IF(ISNUMBER($J208),$J208,0)),"")</f>
        <v/>
      </c>
      <c r="O208" s="15" t="inlineStr">
        <is>
          <t>Cosmic Stardust</t>
        </is>
      </c>
      <c r="P208" s="29" t="n">
        <v>200</v>
      </c>
      <c r="Q208" s="29" t="n">
        <v>35</v>
      </c>
      <c r="R208" s="15" t="inlineStr">
        <is>
          <t>Not listed</t>
        </is>
      </c>
      <c r="S208" s="29" t="n">
        <v>0</v>
      </c>
      <c r="T208" s="29" t="n">
        <v>10</v>
      </c>
      <c r="U208" s="15" t="inlineStr">
        <is>
          <t>Sucralose</t>
        </is>
      </c>
      <c r="V208" s="15" t="inlineStr">
        <is>
          <t>Zero sugar, vitamins, female-fitness positioning</t>
        </is>
      </c>
      <c r="W208" s="32" t="n"/>
      <c r="X208" s="32" t="n"/>
      <c r="Y208" s="32" t="n"/>
      <c r="Z208" s="32" t="n"/>
      <c r="AA208" s="15" t="inlineStr">
        <is>
          <t>High</t>
        </is>
      </c>
      <c r="AB208" s="15" t="inlineStr">
        <is>
          <t>Fast-growing; strong female demographic &amp; flavours</t>
        </is>
      </c>
      <c r="AC208" s="15" t="inlineStr">
        <is>
          <t>Stylish zero-sugar energy aimed at women</t>
        </is>
      </c>
      <c r="AD208" s="15" t="inlineStr">
        <is>
          <t>On-trend flavours and aesthetic plus zero sugar.</t>
        </is>
      </c>
      <c r="AE208" s="32" t="n"/>
      <c r="AF208" s="34">
        <f>IF(AND(ISNUMBER($P208),ISNUMBER($AL208),$AL208&lt;&gt;0),ROUND($P208/$AL208*100,1),"")</f>
        <v/>
      </c>
      <c r="AG208" s="35">
        <f>IF(AND(ISNUMBER($S208),ISNUMBER($AL208),$AL208&lt;&gt;0),ROUND($S208/$AL208*100,2),"")</f>
        <v/>
      </c>
      <c r="AH208" s="34">
        <f>IF(AND(ISNUMBER($Q208),ISNUMBER($AL208),$AL208&lt;&gt;0),ROUND($Q208/$AL208*100,1),"")</f>
        <v/>
      </c>
      <c r="AI208" s="29">
        <f>IF(ISNUMBER($S208),IF($S208&lt;=1,"Yes","No"),"n/a")</f>
        <v/>
      </c>
      <c r="AJ208" s="29">
        <f>IF(ISNUMBER($S208),ROUND(MAX(0,MIN(100,100-$S208*2.5-IF(ISNUMBER($T208),$T208,0)*0.12+IF($S208&lt;=1,12,0))),0),"")</f>
        <v/>
      </c>
      <c r="AK208" s="29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29" t="n">
        <v>355</v>
      </c>
      <c r="AM208" s="30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Alani Nu</t>
        </is>
      </c>
      <c r="B209" s="15" t="inlineStr">
        <is>
          <t>Alani Nu Energy | Cosmic Stardust | 15-pack 355mL</t>
        </is>
      </c>
      <c r="C209" s="15" t="inlineStr">
        <is>
          <t>4) Caffeine &amp; energy beverage</t>
        </is>
      </c>
      <c r="D209" s="15" t="inlineStr">
        <is>
          <t>355 mL can</t>
        </is>
      </c>
      <c r="E209" s="29" t="n">
        <v>15</v>
      </c>
      <c r="F209" s="30" t="n"/>
      <c r="G209" s="31">
        <f>IF(AND(ISNUMBER($F209),ISNUMBER($E209),$E209&lt;&gt;0),$F209/$E209,"")</f>
        <v/>
      </c>
      <c r="H209" s="31">
        <f>IF(AND(ISNUMBER($F209),ISNUMBER($AL209),ISNUMBER($E209),($AL209*$E209)&lt;&gt;0),$F209/($AL209*$E209)*100,"")</f>
        <v/>
      </c>
      <c r="I209" s="32" t="n"/>
      <c r="J209" s="33" t="n"/>
      <c r="K209" s="31">
        <f>IF(AND(ISNUMBER($F209),ISNUMBER($J209)),$F209*(1-$J209),"")</f>
        <v/>
      </c>
      <c r="L209" s="32" t="n"/>
      <c r="M209" s="32" t="n"/>
      <c r="N209" s="31">
        <f>IF(ISNUMBER($F209),($F209-IF(ISNUMBER($AM209),$AM209,0))*(1-IF(ISNUMBER($J209),$J209,0)),"")</f>
        <v/>
      </c>
      <c r="O209" s="15" t="inlineStr">
        <is>
          <t>Cosmic Stardust</t>
        </is>
      </c>
      <c r="P209" s="29" t="n">
        <v>200</v>
      </c>
      <c r="Q209" s="29" t="n">
        <v>35</v>
      </c>
      <c r="R209" s="15" t="inlineStr">
        <is>
          <t>Not listed</t>
        </is>
      </c>
      <c r="S209" s="29" t="n">
        <v>0</v>
      </c>
      <c r="T209" s="29" t="n">
        <v>10</v>
      </c>
      <c r="U209" s="15" t="inlineStr">
        <is>
          <t>Sucralose</t>
        </is>
      </c>
      <c r="V209" s="15" t="inlineStr">
        <is>
          <t>Zero sugar, vitamins, female-fitness positioning</t>
        </is>
      </c>
      <c r="W209" s="32" t="n"/>
      <c r="X209" s="32" t="n"/>
      <c r="Y209" s="32" t="n"/>
      <c r="Z209" s="32" t="n"/>
      <c r="AA209" s="15" t="inlineStr">
        <is>
          <t>High</t>
        </is>
      </c>
      <c r="AB209" s="15" t="inlineStr">
        <is>
          <t>Fast-growing; strong female demographic &amp; flavours</t>
        </is>
      </c>
      <c r="AC209" s="15" t="inlineStr">
        <is>
          <t>Stylish zero-sugar energy aimed at women</t>
        </is>
      </c>
      <c r="AD209" s="15" t="inlineStr">
        <is>
          <t>On-trend flavours and aesthetic plus zero sugar.</t>
        </is>
      </c>
      <c r="AE209" s="32" t="n"/>
      <c r="AF209" s="34">
        <f>IF(AND(ISNUMBER($P209),ISNUMBER($AL209),$AL209&lt;&gt;0),ROUND($P209/$AL209*100,1),"")</f>
        <v/>
      </c>
      <c r="AG209" s="35">
        <f>IF(AND(ISNUMBER($S209),ISNUMBER($AL209),$AL209&lt;&gt;0),ROUND($S209/$AL209*100,2),"")</f>
        <v/>
      </c>
      <c r="AH209" s="34">
        <f>IF(AND(ISNUMBER($Q209),ISNUMBER($AL209),$AL209&lt;&gt;0),ROUND($Q209/$AL209*100,1),"")</f>
        <v/>
      </c>
      <c r="AI209" s="29">
        <f>IF(ISNUMBER($S209),IF($S209&lt;=1,"Yes","No"),"n/a")</f>
        <v/>
      </c>
      <c r="AJ209" s="29">
        <f>IF(ISNUMBER($S209),ROUND(MAX(0,MIN(100,100-$S209*2.5-IF(ISNUMBER($T209),$T209,0)*0.12+IF($S209&lt;=1,12,0))),0),"")</f>
        <v/>
      </c>
      <c r="AK209" s="29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29" t="n">
        <v>355</v>
      </c>
      <c r="AM209" s="30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Alani Nu</t>
        </is>
      </c>
      <c r="B210" s="15" t="inlineStr">
        <is>
          <t>Alani Nu Energy | Cosmic Stardust | 18-pack 355mL</t>
        </is>
      </c>
      <c r="C210" s="15" t="inlineStr">
        <is>
          <t>4) Caffeine &amp; energy beverage</t>
        </is>
      </c>
      <c r="D210" s="15" t="inlineStr">
        <is>
          <t>355 mL can</t>
        </is>
      </c>
      <c r="E210" s="29" t="n">
        <v>18</v>
      </c>
      <c r="F210" s="30" t="n"/>
      <c r="G210" s="31">
        <f>IF(AND(ISNUMBER($F210),ISNUMBER($E210),$E210&lt;&gt;0),$F210/$E210,"")</f>
        <v/>
      </c>
      <c r="H210" s="31">
        <f>IF(AND(ISNUMBER($F210),ISNUMBER($AL210),ISNUMBER($E210),($AL210*$E210)&lt;&gt;0),$F210/($AL210*$E210)*100,"")</f>
        <v/>
      </c>
      <c r="I210" s="32" t="n"/>
      <c r="J210" s="33" t="n"/>
      <c r="K210" s="31">
        <f>IF(AND(ISNUMBER($F210),ISNUMBER($J210)),$F210*(1-$J210),"")</f>
        <v/>
      </c>
      <c r="L210" s="32" t="n"/>
      <c r="M210" s="32" t="n"/>
      <c r="N210" s="31">
        <f>IF(ISNUMBER($F210),($F210-IF(ISNUMBER($AM210),$AM210,0))*(1-IF(ISNUMBER($J210),$J210,0)),"")</f>
        <v/>
      </c>
      <c r="O210" s="15" t="inlineStr">
        <is>
          <t>Cosmic Stardust</t>
        </is>
      </c>
      <c r="P210" s="29" t="n">
        <v>200</v>
      </c>
      <c r="Q210" s="29" t="n">
        <v>35</v>
      </c>
      <c r="R210" s="15" t="inlineStr">
        <is>
          <t>Not listed</t>
        </is>
      </c>
      <c r="S210" s="29" t="n">
        <v>0</v>
      </c>
      <c r="T210" s="29" t="n">
        <v>10</v>
      </c>
      <c r="U210" s="15" t="inlineStr">
        <is>
          <t>Sucralose</t>
        </is>
      </c>
      <c r="V210" s="15" t="inlineStr">
        <is>
          <t>Zero sugar, vitamins, female-fitness positioning</t>
        </is>
      </c>
      <c r="W210" s="32" t="n"/>
      <c r="X210" s="32" t="n"/>
      <c r="Y210" s="32" t="n"/>
      <c r="Z210" s="32" t="n"/>
      <c r="AA210" s="15" t="inlineStr">
        <is>
          <t>High</t>
        </is>
      </c>
      <c r="AB210" s="15" t="inlineStr">
        <is>
          <t>Fast-growing; strong female demographic &amp; flavours</t>
        </is>
      </c>
      <c r="AC210" s="15" t="inlineStr">
        <is>
          <t>Stylish zero-sugar energy aimed at women</t>
        </is>
      </c>
      <c r="AD210" s="15" t="inlineStr">
        <is>
          <t>On-trend flavours and aesthetic plus zero sugar.</t>
        </is>
      </c>
      <c r="AE210" s="32" t="n"/>
      <c r="AF210" s="34">
        <f>IF(AND(ISNUMBER($P210),ISNUMBER($AL210),$AL210&lt;&gt;0),ROUND($P210/$AL210*100,1),"")</f>
        <v/>
      </c>
      <c r="AG210" s="35">
        <f>IF(AND(ISNUMBER($S210),ISNUMBER($AL210),$AL210&lt;&gt;0),ROUND($S210/$AL210*100,2),"")</f>
        <v/>
      </c>
      <c r="AH210" s="34">
        <f>IF(AND(ISNUMBER($Q210),ISNUMBER($AL210),$AL210&lt;&gt;0),ROUND($Q210/$AL210*100,1),"")</f>
        <v/>
      </c>
      <c r="AI210" s="29">
        <f>IF(ISNUMBER($S210),IF($S210&lt;=1,"Yes","No"),"n/a")</f>
        <v/>
      </c>
      <c r="AJ210" s="29">
        <f>IF(ISNUMBER($S210),ROUND(MAX(0,MIN(100,100-$S210*2.5-IF(ISNUMBER($T210),$T210,0)*0.12+IF($S210&lt;=1,12,0))),0),"")</f>
        <v/>
      </c>
      <c r="AK210" s="29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29" t="n">
        <v>355</v>
      </c>
      <c r="AM210" s="30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Alani Nu</t>
        </is>
      </c>
      <c r="B211" s="15" t="inlineStr">
        <is>
          <t>Alani Nu Energy | Cosmic Stardust | 24-pack 355mL</t>
        </is>
      </c>
      <c r="C211" s="15" t="inlineStr">
        <is>
          <t>4) Caffeine &amp; energy beverage</t>
        </is>
      </c>
      <c r="D211" s="15" t="inlineStr">
        <is>
          <t>355 mL can</t>
        </is>
      </c>
      <c r="E211" s="29" t="n">
        <v>24</v>
      </c>
      <c r="F211" s="30" t="n"/>
      <c r="G211" s="31">
        <f>IF(AND(ISNUMBER($F211),ISNUMBER($E211),$E211&lt;&gt;0),$F211/$E211,"")</f>
        <v/>
      </c>
      <c r="H211" s="31">
        <f>IF(AND(ISNUMBER($F211),ISNUMBER($AL211),ISNUMBER($E211),($AL211*$E211)&lt;&gt;0),$F211/($AL211*$E211)*100,"")</f>
        <v/>
      </c>
      <c r="I211" s="32" t="n"/>
      <c r="J211" s="33" t="n"/>
      <c r="K211" s="31">
        <f>IF(AND(ISNUMBER($F211),ISNUMBER($J211)),$F211*(1-$J211),"")</f>
        <v/>
      </c>
      <c r="L211" s="32" t="n"/>
      <c r="M211" s="32" t="n"/>
      <c r="N211" s="31">
        <f>IF(ISNUMBER($F211),($F211-IF(ISNUMBER($AM211),$AM211,0))*(1-IF(ISNUMBER($J211),$J211,0)),"")</f>
        <v/>
      </c>
      <c r="O211" s="15" t="inlineStr">
        <is>
          <t>Cosmic Stardust</t>
        </is>
      </c>
      <c r="P211" s="29" t="n">
        <v>200</v>
      </c>
      <c r="Q211" s="29" t="n">
        <v>35</v>
      </c>
      <c r="R211" s="15" t="inlineStr">
        <is>
          <t>Not listed</t>
        </is>
      </c>
      <c r="S211" s="29" t="n">
        <v>0</v>
      </c>
      <c r="T211" s="29" t="n">
        <v>10</v>
      </c>
      <c r="U211" s="15" t="inlineStr">
        <is>
          <t>Sucralose</t>
        </is>
      </c>
      <c r="V211" s="15" t="inlineStr">
        <is>
          <t>Zero sugar, vitamins, female-fitness positioning</t>
        </is>
      </c>
      <c r="W211" s="32" t="n"/>
      <c r="X211" s="32" t="n"/>
      <c r="Y211" s="32" t="n"/>
      <c r="Z211" s="32" t="n"/>
      <c r="AA211" s="15" t="inlineStr">
        <is>
          <t>High</t>
        </is>
      </c>
      <c r="AB211" s="15" t="inlineStr">
        <is>
          <t>Fast-growing; strong female demographic &amp; flavours</t>
        </is>
      </c>
      <c r="AC211" s="15" t="inlineStr">
        <is>
          <t>Stylish zero-sugar energy aimed at women</t>
        </is>
      </c>
      <c r="AD211" s="15" t="inlineStr">
        <is>
          <t>On-trend flavours and aesthetic plus zero sugar.</t>
        </is>
      </c>
      <c r="AE211" s="32" t="n"/>
      <c r="AF211" s="34">
        <f>IF(AND(ISNUMBER($P211),ISNUMBER($AL211),$AL211&lt;&gt;0),ROUND($P211/$AL211*100,1),"")</f>
        <v/>
      </c>
      <c r="AG211" s="35">
        <f>IF(AND(ISNUMBER($S211),ISNUMBER($AL211),$AL211&lt;&gt;0),ROUND($S211/$AL211*100,2),"")</f>
        <v/>
      </c>
      <c r="AH211" s="34">
        <f>IF(AND(ISNUMBER($Q211),ISNUMBER($AL211),$AL211&lt;&gt;0),ROUND($Q211/$AL211*100,1),"")</f>
        <v/>
      </c>
      <c r="AI211" s="29">
        <f>IF(ISNUMBER($S211),IF($S211&lt;=1,"Yes","No"),"n/a")</f>
        <v/>
      </c>
      <c r="AJ211" s="29">
        <f>IF(ISNUMBER($S211),ROUND(MAX(0,MIN(100,100-$S211*2.5-IF(ISNUMBER($T211),$T211,0)*0.12+IF($S211&lt;=1,12,0))),0),"")</f>
        <v/>
      </c>
      <c r="AK211" s="29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29" t="n">
        <v>355</v>
      </c>
      <c r="AM211" s="30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Alani Nu</t>
        </is>
      </c>
      <c r="B212" s="15" t="inlineStr">
        <is>
          <t>Alani Nu Energy | Breezeberry | single 355mL</t>
        </is>
      </c>
      <c r="C212" s="15" t="inlineStr">
        <is>
          <t>4) Caffeine &amp; energy beverage</t>
        </is>
      </c>
      <c r="D212" s="15" t="inlineStr">
        <is>
          <t>355 mL can</t>
        </is>
      </c>
      <c r="E212" s="29" t="n">
        <v>1</v>
      </c>
      <c r="F212" s="30" t="n"/>
      <c r="G212" s="31">
        <f>IF(AND(ISNUMBER($F212),ISNUMBER($E212),$E212&lt;&gt;0),$F212/$E212,"")</f>
        <v/>
      </c>
      <c r="H212" s="31">
        <f>IF(AND(ISNUMBER($F212),ISNUMBER($AL212),ISNUMBER($E212),($AL212*$E212)&lt;&gt;0),$F212/($AL212*$E212)*100,"")</f>
        <v/>
      </c>
      <c r="I212" s="32" t="n"/>
      <c r="J212" s="33" t="n"/>
      <c r="K212" s="31">
        <f>IF(AND(ISNUMBER($F212),ISNUMBER($J212)),$F212*(1-$J212),"")</f>
        <v/>
      </c>
      <c r="L212" s="32" t="n"/>
      <c r="M212" s="32" t="n"/>
      <c r="N212" s="31">
        <f>IF(ISNUMBER($F212),($F212-IF(ISNUMBER($AM212),$AM212,0))*(1-IF(ISNUMBER($J212),$J212,0)),"")</f>
        <v/>
      </c>
      <c r="O212" s="15" t="inlineStr">
        <is>
          <t>Breezeberry</t>
        </is>
      </c>
      <c r="P212" s="29" t="n">
        <v>200</v>
      </c>
      <c r="Q212" s="29" t="n">
        <v>35</v>
      </c>
      <c r="R212" s="15" t="inlineStr">
        <is>
          <t>Not listed</t>
        </is>
      </c>
      <c r="S212" s="29" t="n">
        <v>0</v>
      </c>
      <c r="T212" s="29" t="n">
        <v>10</v>
      </c>
      <c r="U212" s="15" t="inlineStr">
        <is>
          <t>Sucralose</t>
        </is>
      </c>
      <c r="V212" s="15" t="inlineStr">
        <is>
          <t>Zero sugar, vitamins, female-fitness positioning</t>
        </is>
      </c>
      <c r="W212" s="32" t="n"/>
      <c r="X212" s="32" t="n"/>
      <c r="Y212" s="32" t="n"/>
      <c r="Z212" s="32" t="n"/>
      <c r="AA212" s="15" t="inlineStr">
        <is>
          <t>High</t>
        </is>
      </c>
      <c r="AB212" s="15" t="inlineStr">
        <is>
          <t>Fast-growing; strong female demographic &amp; flavours</t>
        </is>
      </c>
      <c r="AC212" s="15" t="inlineStr">
        <is>
          <t>Stylish zero-sugar energy aimed at women</t>
        </is>
      </c>
      <c r="AD212" s="15" t="inlineStr">
        <is>
          <t>On-trend flavours and aesthetic plus zero sugar.</t>
        </is>
      </c>
      <c r="AE212" s="32" t="n"/>
      <c r="AF212" s="34">
        <f>IF(AND(ISNUMBER($P212),ISNUMBER($AL212),$AL212&lt;&gt;0),ROUND($P212/$AL212*100,1),"")</f>
        <v/>
      </c>
      <c r="AG212" s="35">
        <f>IF(AND(ISNUMBER($S212),ISNUMBER($AL212),$AL212&lt;&gt;0),ROUND($S212/$AL212*100,2),"")</f>
        <v/>
      </c>
      <c r="AH212" s="34">
        <f>IF(AND(ISNUMBER($Q212),ISNUMBER($AL212),$AL212&lt;&gt;0),ROUND($Q212/$AL212*100,1),"")</f>
        <v/>
      </c>
      <c r="AI212" s="29">
        <f>IF(ISNUMBER($S212),IF($S212&lt;=1,"Yes","No"),"n/a")</f>
        <v/>
      </c>
      <c r="AJ212" s="29">
        <f>IF(ISNUMBER($S212),ROUND(MAX(0,MIN(100,100-$S212*2.5-IF(ISNUMBER($T212),$T212,0)*0.12+IF($S212&lt;=1,12,0))),0),"")</f>
        <v/>
      </c>
      <c r="AK212" s="29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29" t="n">
        <v>355</v>
      </c>
      <c r="AM212" s="30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Alani Nu</t>
        </is>
      </c>
      <c r="B213" s="15" t="inlineStr">
        <is>
          <t>Alani Nu Energy | Breezeberry | 8-pack 355mL</t>
        </is>
      </c>
      <c r="C213" s="15" t="inlineStr">
        <is>
          <t>4) Caffeine &amp; energy beverage</t>
        </is>
      </c>
      <c r="D213" s="15" t="inlineStr">
        <is>
          <t>355 mL can</t>
        </is>
      </c>
      <c r="E213" s="29" t="n">
        <v>8</v>
      </c>
      <c r="F213" s="30" t="n"/>
      <c r="G213" s="31">
        <f>IF(AND(ISNUMBER($F213),ISNUMBER($E213),$E213&lt;&gt;0),$F213/$E213,"")</f>
        <v/>
      </c>
      <c r="H213" s="31">
        <f>IF(AND(ISNUMBER($F213),ISNUMBER($AL213),ISNUMBER($E213),($AL213*$E213)&lt;&gt;0),$F213/($AL213*$E213)*100,"")</f>
        <v/>
      </c>
      <c r="I213" s="32" t="n"/>
      <c r="J213" s="33" t="n"/>
      <c r="K213" s="31">
        <f>IF(AND(ISNUMBER($F213),ISNUMBER($J213)),$F213*(1-$J213),"")</f>
        <v/>
      </c>
      <c r="L213" s="32" t="n"/>
      <c r="M213" s="32" t="n"/>
      <c r="N213" s="31">
        <f>IF(ISNUMBER($F213),($F213-IF(ISNUMBER($AM213),$AM213,0))*(1-IF(ISNUMBER($J213),$J213,0)),"")</f>
        <v/>
      </c>
      <c r="O213" s="15" t="inlineStr">
        <is>
          <t>Breezeberry</t>
        </is>
      </c>
      <c r="P213" s="29" t="n">
        <v>200</v>
      </c>
      <c r="Q213" s="29" t="n">
        <v>35</v>
      </c>
      <c r="R213" s="15" t="inlineStr">
        <is>
          <t>Not listed</t>
        </is>
      </c>
      <c r="S213" s="29" t="n">
        <v>0</v>
      </c>
      <c r="T213" s="29" t="n">
        <v>10</v>
      </c>
      <c r="U213" s="15" t="inlineStr">
        <is>
          <t>Sucralose</t>
        </is>
      </c>
      <c r="V213" s="15" t="inlineStr">
        <is>
          <t>Zero sugar, vitamins, female-fitness positioning</t>
        </is>
      </c>
      <c r="W213" s="32" t="n"/>
      <c r="X213" s="32" t="n"/>
      <c r="Y213" s="32" t="n"/>
      <c r="Z213" s="32" t="n"/>
      <c r="AA213" s="15" t="inlineStr">
        <is>
          <t>High</t>
        </is>
      </c>
      <c r="AB213" s="15" t="inlineStr">
        <is>
          <t>Fast-growing; strong female demographic &amp; flavours</t>
        </is>
      </c>
      <c r="AC213" s="15" t="inlineStr">
        <is>
          <t>Stylish zero-sugar energy aimed at women</t>
        </is>
      </c>
      <c r="AD213" s="15" t="inlineStr">
        <is>
          <t>On-trend flavours and aesthetic plus zero sugar.</t>
        </is>
      </c>
      <c r="AE213" s="32" t="n"/>
      <c r="AF213" s="34">
        <f>IF(AND(ISNUMBER($P213),ISNUMBER($AL213),$AL213&lt;&gt;0),ROUND($P213/$AL213*100,1),"")</f>
        <v/>
      </c>
      <c r="AG213" s="35">
        <f>IF(AND(ISNUMBER($S213),ISNUMBER($AL213),$AL213&lt;&gt;0),ROUND($S213/$AL213*100,2),"")</f>
        <v/>
      </c>
      <c r="AH213" s="34">
        <f>IF(AND(ISNUMBER($Q213),ISNUMBER($AL213),$AL213&lt;&gt;0),ROUND($Q213/$AL213*100,1),"")</f>
        <v/>
      </c>
      <c r="AI213" s="29">
        <f>IF(ISNUMBER($S213),IF($S213&lt;=1,"Yes","No"),"n/a")</f>
        <v/>
      </c>
      <c r="AJ213" s="29">
        <f>IF(ISNUMBER($S213),ROUND(MAX(0,MIN(100,100-$S213*2.5-IF(ISNUMBER($T213),$T213,0)*0.12+IF($S213&lt;=1,12,0))),0),"")</f>
        <v/>
      </c>
      <c r="AK213" s="29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29" t="n">
        <v>355</v>
      </c>
      <c r="AM213" s="30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Alani Nu</t>
        </is>
      </c>
      <c r="B214" s="15" t="inlineStr">
        <is>
          <t>Alani Nu Energy | Breezeberry | 12-pack 355mL</t>
        </is>
      </c>
      <c r="C214" s="15" t="inlineStr">
        <is>
          <t>4) Caffeine &amp; energy beverage</t>
        </is>
      </c>
      <c r="D214" s="15" t="inlineStr">
        <is>
          <t>355 mL can</t>
        </is>
      </c>
      <c r="E214" s="29" t="n">
        <v>12</v>
      </c>
      <c r="F214" s="30" t="n"/>
      <c r="G214" s="31">
        <f>IF(AND(ISNUMBER($F214),ISNUMBER($E214),$E214&lt;&gt;0),$F214/$E214,"")</f>
        <v/>
      </c>
      <c r="H214" s="31">
        <f>IF(AND(ISNUMBER($F214),ISNUMBER($AL214),ISNUMBER($E214),($AL214*$E214)&lt;&gt;0),$F214/($AL214*$E214)*100,"")</f>
        <v/>
      </c>
      <c r="I214" s="32" t="n"/>
      <c r="J214" s="33" t="n"/>
      <c r="K214" s="31">
        <f>IF(AND(ISNUMBER($F214),ISNUMBER($J214)),$F214*(1-$J214),"")</f>
        <v/>
      </c>
      <c r="L214" s="32" t="n"/>
      <c r="M214" s="32" t="n"/>
      <c r="N214" s="31">
        <f>IF(ISNUMBER($F214),($F214-IF(ISNUMBER($AM214),$AM214,0))*(1-IF(ISNUMBER($J214),$J214,0)),"")</f>
        <v/>
      </c>
      <c r="O214" s="15" t="inlineStr">
        <is>
          <t>Breezeberry</t>
        </is>
      </c>
      <c r="P214" s="29" t="n">
        <v>200</v>
      </c>
      <c r="Q214" s="29" t="n">
        <v>35</v>
      </c>
      <c r="R214" s="15" t="inlineStr">
        <is>
          <t>Not listed</t>
        </is>
      </c>
      <c r="S214" s="29" t="n">
        <v>0</v>
      </c>
      <c r="T214" s="29" t="n">
        <v>10</v>
      </c>
      <c r="U214" s="15" t="inlineStr">
        <is>
          <t>Sucralose</t>
        </is>
      </c>
      <c r="V214" s="15" t="inlineStr">
        <is>
          <t>Zero sugar, vitamins, female-fitness positioning</t>
        </is>
      </c>
      <c r="W214" s="32" t="n"/>
      <c r="X214" s="32" t="n"/>
      <c r="Y214" s="32" t="n"/>
      <c r="Z214" s="32" t="n"/>
      <c r="AA214" s="15" t="inlineStr">
        <is>
          <t>High</t>
        </is>
      </c>
      <c r="AB214" s="15" t="inlineStr">
        <is>
          <t>Fast-growing; strong female demographic &amp; flavours</t>
        </is>
      </c>
      <c r="AC214" s="15" t="inlineStr">
        <is>
          <t>Stylish zero-sugar energy aimed at women</t>
        </is>
      </c>
      <c r="AD214" s="15" t="inlineStr">
        <is>
          <t>On-trend flavours and aesthetic plus zero sugar.</t>
        </is>
      </c>
      <c r="AE214" s="32" t="n"/>
      <c r="AF214" s="34">
        <f>IF(AND(ISNUMBER($P214),ISNUMBER($AL214),$AL214&lt;&gt;0),ROUND($P214/$AL214*100,1),"")</f>
        <v/>
      </c>
      <c r="AG214" s="35">
        <f>IF(AND(ISNUMBER($S214),ISNUMBER($AL214),$AL214&lt;&gt;0),ROUND($S214/$AL214*100,2),"")</f>
        <v/>
      </c>
      <c r="AH214" s="34">
        <f>IF(AND(ISNUMBER($Q214),ISNUMBER($AL214),$AL214&lt;&gt;0),ROUND($Q214/$AL214*100,1),"")</f>
        <v/>
      </c>
      <c r="AI214" s="29">
        <f>IF(ISNUMBER($S214),IF($S214&lt;=1,"Yes","No"),"n/a")</f>
        <v/>
      </c>
      <c r="AJ214" s="29">
        <f>IF(ISNUMBER($S214),ROUND(MAX(0,MIN(100,100-$S214*2.5-IF(ISNUMBER($T214),$T214,0)*0.12+IF($S214&lt;=1,12,0))),0),"")</f>
        <v/>
      </c>
      <c r="AK214" s="29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29" t="n">
        <v>355</v>
      </c>
      <c r="AM214" s="30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Alani Nu</t>
        </is>
      </c>
      <c r="B215" s="15" t="inlineStr">
        <is>
          <t>Alani Nu Energy | Breezeberry | 15-pack 355mL</t>
        </is>
      </c>
      <c r="C215" s="15" t="inlineStr">
        <is>
          <t>4) Caffeine &amp; energy beverage</t>
        </is>
      </c>
      <c r="D215" s="15" t="inlineStr">
        <is>
          <t>355 mL can</t>
        </is>
      </c>
      <c r="E215" s="29" t="n">
        <v>15</v>
      </c>
      <c r="F215" s="30" t="n"/>
      <c r="G215" s="31">
        <f>IF(AND(ISNUMBER($F215),ISNUMBER($E215),$E215&lt;&gt;0),$F215/$E215,"")</f>
        <v/>
      </c>
      <c r="H215" s="31">
        <f>IF(AND(ISNUMBER($F215),ISNUMBER($AL215),ISNUMBER($E215),($AL215*$E215)&lt;&gt;0),$F215/($AL215*$E215)*100,"")</f>
        <v/>
      </c>
      <c r="I215" s="32" t="n"/>
      <c r="J215" s="33" t="n"/>
      <c r="K215" s="31">
        <f>IF(AND(ISNUMBER($F215),ISNUMBER($J215)),$F215*(1-$J215),"")</f>
        <v/>
      </c>
      <c r="L215" s="32" t="n"/>
      <c r="M215" s="32" t="n"/>
      <c r="N215" s="31">
        <f>IF(ISNUMBER($F215),($F215-IF(ISNUMBER($AM215),$AM215,0))*(1-IF(ISNUMBER($J215),$J215,0)),"")</f>
        <v/>
      </c>
      <c r="O215" s="15" t="inlineStr">
        <is>
          <t>Breezeberry</t>
        </is>
      </c>
      <c r="P215" s="29" t="n">
        <v>200</v>
      </c>
      <c r="Q215" s="29" t="n">
        <v>35</v>
      </c>
      <c r="R215" s="15" t="inlineStr">
        <is>
          <t>Not listed</t>
        </is>
      </c>
      <c r="S215" s="29" t="n">
        <v>0</v>
      </c>
      <c r="T215" s="29" t="n">
        <v>10</v>
      </c>
      <c r="U215" s="15" t="inlineStr">
        <is>
          <t>Sucralose</t>
        </is>
      </c>
      <c r="V215" s="15" t="inlineStr">
        <is>
          <t>Zero sugar, vitamins, female-fitness positioning</t>
        </is>
      </c>
      <c r="W215" s="32" t="n"/>
      <c r="X215" s="32" t="n"/>
      <c r="Y215" s="32" t="n"/>
      <c r="Z215" s="32" t="n"/>
      <c r="AA215" s="15" t="inlineStr">
        <is>
          <t>High</t>
        </is>
      </c>
      <c r="AB215" s="15" t="inlineStr">
        <is>
          <t>Fast-growing; strong female demographic &amp; flavours</t>
        </is>
      </c>
      <c r="AC215" s="15" t="inlineStr">
        <is>
          <t>Stylish zero-sugar energy aimed at women</t>
        </is>
      </c>
      <c r="AD215" s="15" t="inlineStr">
        <is>
          <t>On-trend flavours and aesthetic plus zero sugar.</t>
        </is>
      </c>
      <c r="AE215" s="32" t="n"/>
      <c r="AF215" s="34">
        <f>IF(AND(ISNUMBER($P215),ISNUMBER($AL215),$AL215&lt;&gt;0),ROUND($P215/$AL215*100,1),"")</f>
        <v/>
      </c>
      <c r="AG215" s="35">
        <f>IF(AND(ISNUMBER($S215),ISNUMBER($AL215),$AL215&lt;&gt;0),ROUND($S215/$AL215*100,2),"")</f>
        <v/>
      </c>
      <c r="AH215" s="34">
        <f>IF(AND(ISNUMBER($Q215),ISNUMBER($AL215),$AL215&lt;&gt;0),ROUND($Q215/$AL215*100,1),"")</f>
        <v/>
      </c>
      <c r="AI215" s="29">
        <f>IF(ISNUMBER($S215),IF($S215&lt;=1,"Yes","No"),"n/a")</f>
        <v/>
      </c>
      <c r="AJ215" s="29">
        <f>IF(ISNUMBER($S215),ROUND(MAX(0,MIN(100,100-$S215*2.5-IF(ISNUMBER($T215),$T215,0)*0.12+IF($S215&lt;=1,12,0))),0),"")</f>
        <v/>
      </c>
      <c r="AK215" s="29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29" t="n">
        <v>355</v>
      </c>
      <c r="AM215" s="30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Alani Nu</t>
        </is>
      </c>
      <c r="B216" s="15" t="inlineStr">
        <is>
          <t>Alani Nu Energy | Breezeberry | 18-pack 355mL</t>
        </is>
      </c>
      <c r="C216" s="15" t="inlineStr">
        <is>
          <t>4) Caffeine &amp; energy beverage</t>
        </is>
      </c>
      <c r="D216" s="15" t="inlineStr">
        <is>
          <t>355 mL can</t>
        </is>
      </c>
      <c r="E216" s="29" t="n">
        <v>18</v>
      </c>
      <c r="F216" s="30" t="n"/>
      <c r="G216" s="31">
        <f>IF(AND(ISNUMBER($F216),ISNUMBER($E216),$E216&lt;&gt;0),$F216/$E216,"")</f>
        <v/>
      </c>
      <c r="H216" s="31">
        <f>IF(AND(ISNUMBER($F216),ISNUMBER($AL216),ISNUMBER($E216),($AL216*$E216)&lt;&gt;0),$F216/($AL216*$E216)*100,"")</f>
        <v/>
      </c>
      <c r="I216" s="32" t="n"/>
      <c r="J216" s="33" t="n"/>
      <c r="K216" s="31">
        <f>IF(AND(ISNUMBER($F216),ISNUMBER($J216)),$F216*(1-$J216),"")</f>
        <v/>
      </c>
      <c r="L216" s="32" t="n"/>
      <c r="M216" s="32" t="n"/>
      <c r="N216" s="31">
        <f>IF(ISNUMBER($F216),($F216-IF(ISNUMBER($AM216),$AM216,0))*(1-IF(ISNUMBER($J216),$J216,0)),"")</f>
        <v/>
      </c>
      <c r="O216" s="15" t="inlineStr">
        <is>
          <t>Breezeberry</t>
        </is>
      </c>
      <c r="P216" s="29" t="n">
        <v>200</v>
      </c>
      <c r="Q216" s="29" t="n">
        <v>35</v>
      </c>
      <c r="R216" s="15" t="inlineStr">
        <is>
          <t>Not listed</t>
        </is>
      </c>
      <c r="S216" s="29" t="n">
        <v>0</v>
      </c>
      <c r="T216" s="29" t="n">
        <v>10</v>
      </c>
      <c r="U216" s="15" t="inlineStr">
        <is>
          <t>Sucralose</t>
        </is>
      </c>
      <c r="V216" s="15" t="inlineStr">
        <is>
          <t>Zero sugar, vitamins, female-fitness positioning</t>
        </is>
      </c>
      <c r="W216" s="32" t="n"/>
      <c r="X216" s="32" t="n"/>
      <c r="Y216" s="32" t="n"/>
      <c r="Z216" s="32" t="n"/>
      <c r="AA216" s="15" t="inlineStr">
        <is>
          <t>High</t>
        </is>
      </c>
      <c r="AB216" s="15" t="inlineStr">
        <is>
          <t>Fast-growing; strong female demographic &amp; flavours</t>
        </is>
      </c>
      <c r="AC216" s="15" t="inlineStr">
        <is>
          <t>Stylish zero-sugar energy aimed at women</t>
        </is>
      </c>
      <c r="AD216" s="15" t="inlineStr">
        <is>
          <t>On-trend flavours and aesthetic plus zero sugar.</t>
        </is>
      </c>
      <c r="AE216" s="32" t="n"/>
      <c r="AF216" s="34">
        <f>IF(AND(ISNUMBER($P216),ISNUMBER($AL216),$AL216&lt;&gt;0),ROUND($P216/$AL216*100,1),"")</f>
        <v/>
      </c>
      <c r="AG216" s="35">
        <f>IF(AND(ISNUMBER($S216),ISNUMBER($AL216),$AL216&lt;&gt;0),ROUND($S216/$AL216*100,2),"")</f>
        <v/>
      </c>
      <c r="AH216" s="34">
        <f>IF(AND(ISNUMBER($Q216),ISNUMBER($AL216),$AL216&lt;&gt;0),ROUND($Q216/$AL216*100,1),"")</f>
        <v/>
      </c>
      <c r="AI216" s="29">
        <f>IF(ISNUMBER($S216),IF($S216&lt;=1,"Yes","No"),"n/a")</f>
        <v/>
      </c>
      <c r="AJ216" s="29">
        <f>IF(ISNUMBER($S216),ROUND(MAX(0,MIN(100,100-$S216*2.5-IF(ISNUMBER($T216),$T216,0)*0.12+IF($S216&lt;=1,12,0))),0),"")</f>
        <v/>
      </c>
      <c r="AK216" s="29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29" t="n">
        <v>355</v>
      </c>
      <c r="AM216" s="30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Alani Nu</t>
        </is>
      </c>
      <c r="B217" s="15" t="inlineStr">
        <is>
          <t>Alani Nu Energy | Breezeberry | 24-pack 355mL</t>
        </is>
      </c>
      <c r="C217" s="15" t="inlineStr">
        <is>
          <t>4) Caffeine &amp; energy beverage</t>
        </is>
      </c>
      <c r="D217" s="15" t="inlineStr">
        <is>
          <t>355 mL can</t>
        </is>
      </c>
      <c r="E217" s="29" t="n">
        <v>24</v>
      </c>
      <c r="F217" s="30" t="n"/>
      <c r="G217" s="31">
        <f>IF(AND(ISNUMBER($F217),ISNUMBER($E217),$E217&lt;&gt;0),$F217/$E217,"")</f>
        <v/>
      </c>
      <c r="H217" s="31">
        <f>IF(AND(ISNUMBER($F217),ISNUMBER($AL217),ISNUMBER($E217),($AL217*$E217)&lt;&gt;0),$F217/($AL217*$E217)*100,"")</f>
        <v/>
      </c>
      <c r="I217" s="32" t="n"/>
      <c r="J217" s="33" t="n"/>
      <c r="K217" s="31">
        <f>IF(AND(ISNUMBER($F217),ISNUMBER($J217)),$F217*(1-$J217),"")</f>
        <v/>
      </c>
      <c r="L217" s="32" t="n"/>
      <c r="M217" s="32" t="n"/>
      <c r="N217" s="31">
        <f>IF(ISNUMBER($F217),($F217-IF(ISNUMBER($AM217),$AM217,0))*(1-IF(ISNUMBER($J217),$J217,0)),"")</f>
        <v/>
      </c>
      <c r="O217" s="15" t="inlineStr">
        <is>
          <t>Breezeberry</t>
        </is>
      </c>
      <c r="P217" s="29" t="n">
        <v>200</v>
      </c>
      <c r="Q217" s="29" t="n">
        <v>35</v>
      </c>
      <c r="R217" s="15" t="inlineStr">
        <is>
          <t>Not listed</t>
        </is>
      </c>
      <c r="S217" s="29" t="n">
        <v>0</v>
      </c>
      <c r="T217" s="29" t="n">
        <v>10</v>
      </c>
      <c r="U217" s="15" t="inlineStr">
        <is>
          <t>Sucralose</t>
        </is>
      </c>
      <c r="V217" s="15" t="inlineStr">
        <is>
          <t>Zero sugar, vitamins, female-fitness positioning</t>
        </is>
      </c>
      <c r="W217" s="32" t="n"/>
      <c r="X217" s="32" t="n"/>
      <c r="Y217" s="32" t="n"/>
      <c r="Z217" s="32" t="n"/>
      <c r="AA217" s="15" t="inlineStr">
        <is>
          <t>High</t>
        </is>
      </c>
      <c r="AB217" s="15" t="inlineStr">
        <is>
          <t>Fast-growing; strong female demographic &amp; flavours</t>
        </is>
      </c>
      <c r="AC217" s="15" t="inlineStr">
        <is>
          <t>Stylish zero-sugar energy aimed at women</t>
        </is>
      </c>
      <c r="AD217" s="15" t="inlineStr">
        <is>
          <t>On-trend flavours and aesthetic plus zero sugar.</t>
        </is>
      </c>
      <c r="AE217" s="32" t="n"/>
      <c r="AF217" s="34">
        <f>IF(AND(ISNUMBER($P217),ISNUMBER($AL217),$AL217&lt;&gt;0),ROUND($P217/$AL217*100,1),"")</f>
        <v/>
      </c>
      <c r="AG217" s="35">
        <f>IF(AND(ISNUMBER($S217),ISNUMBER($AL217),$AL217&lt;&gt;0),ROUND($S217/$AL217*100,2),"")</f>
        <v/>
      </c>
      <c r="AH217" s="34">
        <f>IF(AND(ISNUMBER($Q217),ISNUMBER($AL217),$AL217&lt;&gt;0),ROUND($Q217/$AL217*100,1),"")</f>
        <v/>
      </c>
      <c r="AI217" s="29">
        <f>IF(ISNUMBER($S217),IF($S217&lt;=1,"Yes","No"),"n/a")</f>
        <v/>
      </c>
      <c r="AJ217" s="29">
        <f>IF(ISNUMBER($S217),ROUND(MAX(0,MIN(100,100-$S217*2.5-IF(ISNUMBER($T217),$T217,0)*0.12+IF($S217&lt;=1,12,0))),0),"")</f>
        <v/>
      </c>
      <c r="AK217" s="29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29" t="n">
        <v>355</v>
      </c>
      <c r="AM217" s="30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Alani Nu</t>
        </is>
      </c>
      <c r="B218" s="15" t="inlineStr">
        <is>
          <t>Alani Nu Energy | Watermelon Wave | single 355mL</t>
        </is>
      </c>
      <c r="C218" s="15" t="inlineStr">
        <is>
          <t>4) Caffeine &amp; energy beverage</t>
        </is>
      </c>
      <c r="D218" s="15" t="inlineStr">
        <is>
          <t>355 mL can</t>
        </is>
      </c>
      <c r="E218" s="29" t="n">
        <v>1</v>
      </c>
      <c r="F218" s="30" t="n"/>
      <c r="G218" s="31">
        <f>IF(AND(ISNUMBER($F218),ISNUMBER($E218),$E218&lt;&gt;0),$F218/$E218,"")</f>
        <v/>
      </c>
      <c r="H218" s="31">
        <f>IF(AND(ISNUMBER($F218),ISNUMBER($AL218),ISNUMBER($E218),($AL218*$E218)&lt;&gt;0),$F218/($AL218*$E218)*100,"")</f>
        <v/>
      </c>
      <c r="I218" s="32" t="n"/>
      <c r="J218" s="33" t="n"/>
      <c r="K218" s="31">
        <f>IF(AND(ISNUMBER($F218),ISNUMBER($J218)),$F218*(1-$J218),"")</f>
        <v/>
      </c>
      <c r="L218" s="32" t="n"/>
      <c r="M218" s="32" t="n"/>
      <c r="N218" s="31">
        <f>IF(ISNUMBER($F218),($F218-IF(ISNUMBER($AM218),$AM218,0))*(1-IF(ISNUMBER($J218),$J218,0)),"")</f>
        <v/>
      </c>
      <c r="O218" s="15" t="inlineStr">
        <is>
          <t>Watermelon Wave</t>
        </is>
      </c>
      <c r="P218" s="29" t="n">
        <v>200</v>
      </c>
      <c r="Q218" s="29" t="n">
        <v>35</v>
      </c>
      <c r="R218" s="15" t="inlineStr">
        <is>
          <t>Not listed</t>
        </is>
      </c>
      <c r="S218" s="29" t="n">
        <v>0</v>
      </c>
      <c r="T218" s="29" t="n">
        <v>10</v>
      </c>
      <c r="U218" s="15" t="inlineStr">
        <is>
          <t>Sucralose</t>
        </is>
      </c>
      <c r="V218" s="15" t="inlineStr">
        <is>
          <t>Zero sugar, vitamins, female-fitness positioning</t>
        </is>
      </c>
      <c r="W218" s="32" t="n"/>
      <c r="X218" s="32" t="n"/>
      <c r="Y218" s="32" t="n"/>
      <c r="Z218" s="32" t="n"/>
      <c r="AA218" s="15" t="inlineStr">
        <is>
          <t>High</t>
        </is>
      </c>
      <c r="AB218" s="15" t="inlineStr">
        <is>
          <t>Fast-growing; strong female demographic &amp; flavours</t>
        </is>
      </c>
      <c r="AC218" s="15" t="inlineStr">
        <is>
          <t>Stylish zero-sugar energy aimed at women</t>
        </is>
      </c>
      <c r="AD218" s="15" t="inlineStr">
        <is>
          <t>On-trend flavours and aesthetic plus zero sugar.</t>
        </is>
      </c>
      <c r="AE218" s="32" t="n"/>
      <c r="AF218" s="34">
        <f>IF(AND(ISNUMBER($P218),ISNUMBER($AL218),$AL218&lt;&gt;0),ROUND($P218/$AL218*100,1),"")</f>
        <v/>
      </c>
      <c r="AG218" s="35">
        <f>IF(AND(ISNUMBER($S218),ISNUMBER($AL218),$AL218&lt;&gt;0),ROUND($S218/$AL218*100,2),"")</f>
        <v/>
      </c>
      <c r="AH218" s="34">
        <f>IF(AND(ISNUMBER($Q218),ISNUMBER($AL218),$AL218&lt;&gt;0),ROUND($Q218/$AL218*100,1),"")</f>
        <v/>
      </c>
      <c r="AI218" s="29">
        <f>IF(ISNUMBER($S218),IF($S218&lt;=1,"Yes","No"),"n/a")</f>
        <v/>
      </c>
      <c r="AJ218" s="29">
        <f>IF(ISNUMBER($S218),ROUND(MAX(0,MIN(100,100-$S218*2.5-IF(ISNUMBER($T218),$T218,0)*0.12+IF($S218&lt;=1,12,0))),0),"")</f>
        <v/>
      </c>
      <c r="AK218" s="29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29" t="n">
        <v>355</v>
      </c>
      <c r="AM218" s="30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Alani Nu</t>
        </is>
      </c>
      <c r="B219" s="15" t="inlineStr">
        <is>
          <t>Alani Nu Energy | Watermelon Wave | 8-pack 355mL</t>
        </is>
      </c>
      <c r="C219" s="15" t="inlineStr">
        <is>
          <t>4) Caffeine &amp; energy beverage</t>
        </is>
      </c>
      <c r="D219" s="15" t="inlineStr">
        <is>
          <t>355 mL can</t>
        </is>
      </c>
      <c r="E219" s="29" t="n">
        <v>8</v>
      </c>
      <c r="F219" s="30" t="n"/>
      <c r="G219" s="31">
        <f>IF(AND(ISNUMBER($F219),ISNUMBER($E219),$E219&lt;&gt;0),$F219/$E219,"")</f>
        <v/>
      </c>
      <c r="H219" s="31">
        <f>IF(AND(ISNUMBER($F219),ISNUMBER($AL219),ISNUMBER($E219),($AL219*$E219)&lt;&gt;0),$F219/($AL219*$E219)*100,"")</f>
        <v/>
      </c>
      <c r="I219" s="32" t="n"/>
      <c r="J219" s="33" t="n"/>
      <c r="K219" s="31">
        <f>IF(AND(ISNUMBER($F219),ISNUMBER($J219)),$F219*(1-$J219),"")</f>
        <v/>
      </c>
      <c r="L219" s="32" t="n"/>
      <c r="M219" s="32" t="n"/>
      <c r="N219" s="31">
        <f>IF(ISNUMBER($F219),($F219-IF(ISNUMBER($AM219),$AM219,0))*(1-IF(ISNUMBER($J219),$J219,0)),"")</f>
        <v/>
      </c>
      <c r="O219" s="15" t="inlineStr">
        <is>
          <t>Watermelon Wave</t>
        </is>
      </c>
      <c r="P219" s="29" t="n">
        <v>200</v>
      </c>
      <c r="Q219" s="29" t="n">
        <v>35</v>
      </c>
      <c r="R219" s="15" t="inlineStr">
        <is>
          <t>Not listed</t>
        </is>
      </c>
      <c r="S219" s="29" t="n">
        <v>0</v>
      </c>
      <c r="T219" s="29" t="n">
        <v>10</v>
      </c>
      <c r="U219" s="15" t="inlineStr">
        <is>
          <t>Sucralose</t>
        </is>
      </c>
      <c r="V219" s="15" t="inlineStr">
        <is>
          <t>Zero sugar, vitamins, female-fitness positioning</t>
        </is>
      </c>
      <c r="W219" s="32" t="n"/>
      <c r="X219" s="32" t="n"/>
      <c r="Y219" s="32" t="n"/>
      <c r="Z219" s="32" t="n"/>
      <c r="AA219" s="15" t="inlineStr">
        <is>
          <t>High</t>
        </is>
      </c>
      <c r="AB219" s="15" t="inlineStr">
        <is>
          <t>Fast-growing; strong female demographic &amp; flavours</t>
        </is>
      </c>
      <c r="AC219" s="15" t="inlineStr">
        <is>
          <t>Stylish zero-sugar energy aimed at women</t>
        </is>
      </c>
      <c r="AD219" s="15" t="inlineStr">
        <is>
          <t>On-trend flavours and aesthetic plus zero sugar.</t>
        </is>
      </c>
      <c r="AE219" s="32" t="n"/>
      <c r="AF219" s="34">
        <f>IF(AND(ISNUMBER($P219),ISNUMBER($AL219),$AL219&lt;&gt;0),ROUND($P219/$AL219*100,1),"")</f>
        <v/>
      </c>
      <c r="AG219" s="35">
        <f>IF(AND(ISNUMBER($S219),ISNUMBER($AL219),$AL219&lt;&gt;0),ROUND($S219/$AL219*100,2),"")</f>
        <v/>
      </c>
      <c r="AH219" s="34">
        <f>IF(AND(ISNUMBER($Q219),ISNUMBER($AL219),$AL219&lt;&gt;0),ROUND($Q219/$AL219*100,1),"")</f>
        <v/>
      </c>
      <c r="AI219" s="29">
        <f>IF(ISNUMBER($S219),IF($S219&lt;=1,"Yes","No"),"n/a")</f>
        <v/>
      </c>
      <c r="AJ219" s="29">
        <f>IF(ISNUMBER($S219),ROUND(MAX(0,MIN(100,100-$S219*2.5-IF(ISNUMBER($T219),$T219,0)*0.12+IF($S219&lt;=1,12,0))),0),"")</f>
        <v/>
      </c>
      <c r="AK219" s="29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29" t="n">
        <v>355</v>
      </c>
      <c r="AM219" s="30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Alani Nu</t>
        </is>
      </c>
      <c r="B220" s="15" t="inlineStr">
        <is>
          <t>Alani Nu Energy | Watermelon Wave | 12-pack 355mL</t>
        </is>
      </c>
      <c r="C220" s="15" t="inlineStr">
        <is>
          <t>4) Caffeine &amp; energy beverage</t>
        </is>
      </c>
      <c r="D220" s="15" t="inlineStr">
        <is>
          <t>355 mL can</t>
        </is>
      </c>
      <c r="E220" s="29" t="n">
        <v>12</v>
      </c>
      <c r="F220" s="30" t="n"/>
      <c r="G220" s="31">
        <f>IF(AND(ISNUMBER($F220),ISNUMBER($E220),$E220&lt;&gt;0),$F220/$E220,"")</f>
        <v/>
      </c>
      <c r="H220" s="31">
        <f>IF(AND(ISNUMBER($F220),ISNUMBER($AL220),ISNUMBER($E220),($AL220*$E220)&lt;&gt;0),$F220/($AL220*$E220)*100,"")</f>
        <v/>
      </c>
      <c r="I220" s="32" t="n"/>
      <c r="J220" s="33" t="n"/>
      <c r="K220" s="31">
        <f>IF(AND(ISNUMBER($F220),ISNUMBER($J220)),$F220*(1-$J220),"")</f>
        <v/>
      </c>
      <c r="L220" s="32" t="n"/>
      <c r="M220" s="32" t="n"/>
      <c r="N220" s="31">
        <f>IF(ISNUMBER($F220),($F220-IF(ISNUMBER($AM220),$AM220,0))*(1-IF(ISNUMBER($J220),$J220,0)),"")</f>
        <v/>
      </c>
      <c r="O220" s="15" t="inlineStr">
        <is>
          <t>Watermelon Wave</t>
        </is>
      </c>
      <c r="P220" s="29" t="n">
        <v>200</v>
      </c>
      <c r="Q220" s="29" t="n">
        <v>35</v>
      </c>
      <c r="R220" s="15" t="inlineStr">
        <is>
          <t>Not listed</t>
        </is>
      </c>
      <c r="S220" s="29" t="n">
        <v>0</v>
      </c>
      <c r="T220" s="29" t="n">
        <v>10</v>
      </c>
      <c r="U220" s="15" t="inlineStr">
        <is>
          <t>Sucralose</t>
        </is>
      </c>
      <c r="V220" s="15" t="inlineStr">
        <is>
          <t>Zero sugar, vitamins, female-fitness positioning</t>
        </is>
      </c>
      <c r="W220" s="32" t="n"/>
      <c r="X220" s="32" t="n"/>
      <c r="Y220" s="32" t="n"/>
      <c r="Z220" s="32" t="n"/>
      <c r="AA220" s="15" t="inlineStr">
        <is>
          <t>High</t>
        </is>
      </c>
      <c r="AB220" s="15" t="inlineStr">
        <is>
          <t>Fast-growing; strong female demographic &amp; flavours</t>
        </is>
      </c>
      <c r="AC220" s="15" t="inlineStr">
        <is>
          <t>Stylish zero-sugar energy aimed at women</t>
        </is>
      </c>
      <c r="AD220" s="15" t="inlineStr">
        <is>
          <t>On-trend flavours and aesthetic plus zero sugar.</t>
        </is>
      </c>
      <c r="AE220" s="32" t="n"/>
      <c r="AF220" s="34">
        <f>IF(AND(ISNUMBER($P220),ISNUMBER($AL220),$AL220&lt;&gt;0),ROUND($P220/$AL220*100,1),"")</f>
        <v/>
      </c>
      <c r="AG220" s="35">
        <f>IF(AND(ISNUMBER($S220),ISNUMBER($AL220),$AL220&lt;&gt;0),ROUND($S220/$AL220*100,2),"")</f>
        <v/>
      </c>
      <c r="AH220" s="34">
        <f>IF(AND(ISNUMBER($Q220),ISNUMBER($AL220),$AL220&lt;&gt;0),ROUND($Q220/$AL220*100,1),"")</f>
        <v/>
      </c>
      <c r="AI220" s="29">
        <f>IF(ISNUMBER($S220),IF($S220&lt;=1,"Yes","No"),"n/a")</f>
        <v/>
      </c>
      <c r="AJ220" s="29">
        <f>IF(ISNUMBER($S220),ROUND(MAX(0,MIN(100,100-$S220*2.5-IF(ISNUMBER($T220),$T220,0)*0.12+IF($S220&lt;=1,12,0))),0),"")</f>
        <v/>
      </c>
      <c r="AK220" s="29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29" t="n">
        <v>355</v>
      </c>
      <c r="AM220" s="30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Alani Nu</t>
        </is>
      </c>
      <c r="B221" s="15" t="inlineStr">
        <is>
          <t>Alani Nu Energy | Watermelon Wave | 15-pack 355mL</t>
        </is>
      </c>
      <c r="C221" s="15" t="inlineStr">
        <is>
          <t>4) Caffeine &amp; energy beverage</t>
        </is>
      </c>
      <c r="D221" s="15" t="inlineStr">
        <is>
          <t>355 mL can</t>
        </is>
      </c>
      <c r="E221" s="29" t="n">
        <v>15</v>
      </c>
      <c r="F221" s="30" t="n"/>
      <c r="G221" s="31">
        <f>IF(AND(ISNUMBER($F221),ISNUMBER($E221),$E221&lt;&gt;0),$F221/$E221,"")</f>
        <v/>
      </c>
      <c r="H221" s="31">
        <f>IF(AND(ISNUMBER($F221),ISNUMBER($AL221),ISNUMBER($E221),($AL221*$E221)&lt;&gt;0),$F221/($AL221*$E221)*100,"")</f>
        <v/>
      </c>
      <c r="I221" s="32" t="n"/>
      <c r="J221" s="33" t="n"/>
      <c r="K221" s="31">
        <f>IF(AND(ISNUMBER($F221),ISNUMBER($J221)),$F221*(1-$J221),"")</f>
        <v/>
      </c>
      <c r="L221" s="32" t="n"/>
      <c r="M221" s="32" t="n"/>
      <c r="N221" s="31">
        <f>IF(ISNUMBER($F221),($F221-IF(ISNUMBER($AM221),$AM221,0))*(1-IF(ISNUMBER($J221),$J221,0)),"")</f>
        <v/>
      </c>
      <c r="O221" s="15" t="inlineStr">
        <is>
          <t>Watermelon Wave</t>
        </is>
      </c>
      <c r="P221" s="29" t="n">
        <v>200</v>
      </c>
      <c r="Q221" s="29" t="n">
        <v>35</v>
      </c>
      <c r="R221" s="15" t="inlineStr">
        <is>
          <t>Not listed</t>
        </is>
      </c>
      <c r="S221" s="29" t="n">
        <v>0</v>
      </c>
      <c r="T221" s="29" t="n">
        <v>10</v>
      </c>
      <c r="U221" s="15" t="inlineStr">
        <is>
          <t>Sucralose</t>
        </is>
      </c>
      <c r="V221" s="15" t="inlineStr">
        <is>
          <t>Zero sugar, vitamins, female-fitness positioning</t>
        </is>
      </c>
      <c r="W221" s="32" t="n"/>
      <c r="X221" s="32" t="n"/>
      <c r="Y221" s="32" t="n"/>
      <c r="Z221" s="32" t="n"/>
      <c r="AA221" s="15" t="inlineStr">
        <is>
          <t>High</t>
        </is>
      </c>
      <c r="AB221" s="15" t="inlineStr">
        <is>
          <t>Fast-growing; strong female demographic &amp; flavours</t>
        </is>
      </c>
      <c r="AC221" s="15" t="inlineStr">
        <is>
          <t>Stylish zero-sugar energy aimed at women</t>
        </is>
      </c>
      <c r="AD221" s="15" t="inlineStr">
        <is>
          <t>On-trend flavours and aesthetic plus zero sugar.</t>
        </is>
      </c>
      <c r="AE221" s="32" t="n"/>
      <c r="AF221" s="34">
        <f>IF(AND(ISNUMBER($P221),ISNUMBER($AL221),$AL221&lt;&gt;0),ROUND($P221/$AL221*100,1),"")</f>
        <v/>
      </c>
      <c r="AG221" s="35">
        <f>IF(AND(ISNUMBER($S221),ISNUMBER($AL221),$AL221&lt;&gt;0),ROUND($S221/$AL221*100,2),"")</f>
        <v/>
      </c>
      <c r="AH221" s="34">
        <f>IF(AND(ISNUMBER($Q221),ISNUMBER($AL221),$AL221&lt;&gt;0),ROUND($Q221/$AL221*100,1),"")</f>
        <v/>
      </c>
      <c r="AI221" s="29">
        <f>IF(ISNUMBER($S221),IF($S221&lt;=1,"Yes","No"),"n/a")</f>
        <v/>
      </c>
      <c r="AJ221" s="29">
        <f>IF(ISNUMBER($S221),ROUND(MAX(0,MIN(100,100-$S221*2.5-IF(ISNUMBER($T221),$T221,0)*0.12+IF($S221&lt;=1,12,0))),0),"")</f>
        <v/>
      </c>
      <c r="AK221" s="29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29" t="n">
        <v>355</v>
      </c>
      <c r="AM221" s="30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Alani Nu</t>
        </is>
      </c>
      <c r="B222" s="15" t="inlineStr">
        <is>
          <t>Alani Nu Energy | Watermelon Wave | 18-pack 355mL</t>
        </is>
      </c>
      <c r="C222" s="15" t="inlineStr">
        <is>
          <t>4) Caffeine &amp; energy beverage</t>
        </is>
      </c>
      <c r="D222" s="15" t="inlineStr">
        <is>
          <t>355 mL can</t>
        </is>
      </c>
      <c r="E222" s="29" t="n">
        <v>18</v>
      </c>
      <c r="F222" s="30" t="n"/>
      <c r="G222" s="31">
        <f>IF(AND(ISNUMBER($F222),ISNUMBER($E222),$E222&lt;&gt;0),$F222/$E222,"")</f>
        <v/>
      </c>
      <c r="H222" s="31">
        <f>IF(AND(ISNUMBER($F222),ISNUMBER($AL222),ISNUMBER($E222),($AL222*$E222)&lt;&gt;0),$F222/($AL222*$E222)*100,"")</f>
        <v/>
      </c>
      <c r="I222" s="32" t="n"/>
      <c r="J222" s="33" t="n"/>
      <c r="K222" s="31">
        <f>IF(AND(ISNUMBER($F222),ISNUMBER($J222)),$F222*(1-$J222),"")</f>
        <v/>
      </c>
      <c r="L222" s="32" t="n"/>
      <c r="M222" s="32" t="n"/>
      <c r="N222" s="31">
        <f>IF(ISNUMBER($F222),($F222-IF(ISNUMBER($AM222),$AM222,0))*(1-IF(ISNUMBER($J222),$J222,0)),"")</f>
        <v/>
      </c>
      <c r="O222" s="15" t="inlineStr">
        <is>
          <t>Watermelon Wave</t>
        </is>
      </c>
      <c r="P222" s="29" t="n">
        <v>200</v>
      </c>
      <c r="Q222" s="29" t="n">
        <v>35</v>
      </c>
      <c r="R222" s="15" t="inlineStr">
        <is>
          <t>Not listed</t>
        </is>
      </c>
      <c r="S222" s="29" t="n">
        <v>0</v>
      </c>
      <c r="T222" s="29" t="n">
        <v>10</v>
      </c>
      <c r="U222" s="15" t="inlineStr">
        <is>
          <t>Sucralose</t>
        </is>
      </c>
      <c r="V222" s="15" t="inlineStr">
        <is>
          <t>Zero sugar, vitamins, female-fitness positioning</t>
        </is>
      </c>
      <c r="W222" s="32" t="n"/>
      <c r="X222" s="32" t="n"/>
      <c r="Y222" s="32" t="n"/>
      <c r="Z222" s="32" t="n"/>
      <c r="AA222" s="15" t="inlineStr">
        <is>
          <t>High</t>
        </is>
      </c>
      <c r="AB222" s="15" t="inlineStr">
        <is>
          <t>Fast-growing; strong female demographic &amp; flavours</t>
        </is>
      </c>
      <c r="AC222" s="15" t="inlineStr">
        <is>
          <t>Stylish zero-sugar energy aimed at women</t>
        </is>
      </c>
      <c r="AD222" s="15" t="inlineStr">
        <is>
          <t>On-trend flavours and aesthetic plus zero sugar.</t>
        </is>
      </c>
      <c r="AE222" s="32" t="n"/>
      <c r="AF222" s="34">
        <f>IF(AND(ISNUMBER($P222),ISNUMBER($AL222),$AL222&lt;&gt;0),ROUND($P222/$AL222*100,1),"")</f>
        <v/>
      </c>
      <c r="AG222" s="35">
        <f>IF(AND(ISNUMBER($S222),ISNUMBER($AL222),$AL222&lt;&gt;0),ROUND($S222/$AL222*100,2),"")</f>
        <v/>
      </c>
      <c r="AH222" s="34">
        <f>IF(AND(ISNUMBER($Q222),ISNUMBER($AL222),$AL222&lt;&gt;0),ROUND($Q222/$AL222*100,1),"")</f>
        <v/>
      </c>
      <c r="AI222" s="29">
        <f>IF(ISNUMBER($S222),IF($S222&lt;=1,"Yes","No"),"n/a")</f>
        <v/>
      </c>
      <c r="AJ222" s="29">
        <f>IF(ISNUMBER($S222),ROUND(MAX(0,MIN(100,100-$S222*2.5-IF(ISNUMBER($T222),$T222,0)*0.12+IF($S222&lt;=1,12,0))),0),"")</f>
        <v/>
      </c>
      <c r="AK222" s="29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29" t="n">
        <v>355</v>
      </c>
      <c r="AM222" s="30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Alani Nu</t>
        </is>
      </c>
      <c r="B223" s="15" t="inlineStr">
        <is>
          <t>Alani Nu Energy | Watermelon Wave | 24-pack 355mL</t>
        </is>
      </c>
      <c r="C223" s="15" t="inlineStr">
        <is>
          <t>4) Caffeine &amp; energy beverage</t>
        </is>
      </c>
      <c r="D223" s="15" t="inlineStr">
        <is>
          <t>355 mL can</t>
        </is>
      </c>
      <c r="E223" s="29" t="n">
        <v>24</v>
      </c>
      <c r="F223" s="30" t="n"/>
      <c r="G223" s="31">
        <f>IF(AND(ISNUMBER($F223),ISNUMBER($E223),$E223&lt;&gt;0),$F223/$E223,"")</f>
        <v/>
      </c>
      <c r="H223" s="31">
        <f>IF(AND(ISNUMBER($F223),ISNUMBER($AL223),ISNUMBER($E223),($AL223*$E223)&lt;&gt;0),$F223/($AL223*$E223)*100,"")</f>
        <v/>
      </c>
      <c r="I223" s="32" t="n"/>
      <c r="J223" s="33" t="n"/>
      <c r="K223" s="31">
        <f>IF(AND(ISNUMBER($F223),ISNUMBER($J223)),$F223*(1-$J223),"")</f>
        <v/>
      </c>
      <c r="L223" s="32" t="n"/>
      <c r="M223" s="32" t="n"/>
      <c r="N223" s="31">
        <f>IF(ISNUMBER($F223),($F223-IF(ISNUMBER($AM223),$AM223,0))*(1-IF(ISNUMBER($J223),$J223,0)),"")</f>
        <v/>
      </c>
      <c r="O223" s="15" t="inlineStr">
        <is>
          <t>Watermelon Wave</t>
        </is>
      </c>
      <c r="P223" s="29" t="n">
        <v>200</v>
      </c>
      <c r="Q223" s="29" t="n">
        <v>35</v>
      </c>
      <c r="R223" s="15" t="inlineStr">
        <is>
          <t>Not listed</t>
        </is>
      </c>
      <c r="S223" s="29" t="n">
        <v>0</v>
      </c>
      <c r="T223" s="29" t="n">
        <v>10</v>
      </c>
      <c r="U223" s="15" t="inlineStr">
        <is>
          <t>Sucralose</t>
        </is>
      </c>
      <c r="V223" s="15" t="inlineStr">
        <is>
          <t>Zero sugar, vitamins, female-fitness positioning</t>
        </is>
      </c>
      <c r="W223" s="32" t="n"/>
      <c r="X223" s="32" t="n"/>
      <c r="Y223" s="32" t="n"/>
      <c r="Z223" s="32" t="n"/>
      <c r="AA223" s="15" t="inlineStr">
        <is>
          <t>High</t>
        </is>
      </c>
      <c r="AB223" s="15" t="inlineStr">
        <is>
          <t>Fast-growing; strong female demographic &amp; flavours</t>
        </is>
      </c>
      <c r="AC223" s="15" t="inlineStr">
        <is>
          <t>Stylish zero-sugar energy aimed at women</t>
        </is>
      </c>
      <c r="AD223" s="15" t="inlineStr">
        <is>
          <t>On-trend flavours and aesthetic plus zero sugar.</t>
        </is>
      </c>
      <c r="AE223" s="32" t="n"/>
      <c r="AF223" s="34">
        <f>IF(AND(ISNUMBER($P223),ISNUMBER($AL223),$AL223&lt;&gt;0),ROUND($P223/$AL223*100,1),"")</f>
        <v/>
      </c>
      <c r="AG223" s="35">
        <f>IF(AND(ISNUMBER($S223),ISNUMBER($AL223),$AL223&lt;&gt;0),ROUND($S223/$AL223*100,2),"")</f>
        <v/>
      </c>
      <c r="AH223" s="34">
        <f>IF(AND(ISNUMBER($Q223),ISNUMBER($AL223),$AL223&lt;&gt;0),ROUND($Q223/$AL223*100,1),"")</f>
        <v/>
      </c>
      <c r="AI223" s="29">
        <f>IF(ISNUMBER($S223),IF($S223&lt;=1,"Yes","No"),"n/a")</f>
        <v/>
      </c>
      <c r="AJ223" s="29">
        <f>IF(ISNUMBER($S223),ROUND(MAX(0,MIN(100,100-$S223*2.5-IF(ISNUMBER($T223),$T223,0)*0.12+IF($S223&lt;=1,12,0))),0),"")</f>
        <v/>
      </c>
      <c r="AK223" s="29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29" t="n">
        <v>355</v>
      </c>
      <c r="AM223" s="30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Bang</t>
        </is>
      </c>
      <c r="B224" s="15" t="inlineStr">
        <is>
          <t>Bang Energy | Rainbow Unicorn | single 473mL</t>
        </is>
      </c>
      <c r="C224" s="15" t="inlineStr">
        <is>
          <t>4) Caffeine &amp; energy beverage</t>
        </is>
      </c>
      <c r="D224" s="15" t="inlineStr">
        <is>
          <t>473 mL can</t>
        </is>
      </c>
      <c r="E224" s="29" t="n">
        <v>1</v>
      </c>
      <c r="F224" s="30" t="n"/>
      <c r="G224" s="31">
        <f>IF(AND(ISNUMBER($F224),ISNUMBER($E224),$E224&lt;&gt;0),$F224/$E224,"")</f>
        <v/>
      </c>
      <c r="H224" s="31">
        <f>IF(AND(ISNUMBER($F224),ISNUMBER($AL224),ISNUMBER($E224),($AL224*$E224)&lt;&gt;0),$F224/($AL224*$E224)*100,"")</f>
        <v/>
      </c>
      <c r="I224" s="32" t="n"/>
      <c r="J224" s="33" t="n"/>
      <c r="K224" s="31">
        <f>IF(AND(ISNUMBER($F224),ISNUMBER($J224)),$F224*(1-$J224),"")</f>
        <v/>
      </c>
      <c r="L224" s="32" t="n"/>
      <c r="M224" s="32" t="n"/>
      <c r="N224" s="31">
        <f>IF(ISNUMBER($F224),($F224-IF(ISNUMBER($AM224),$AM224,0))*(1-IF(ISNUMBER($J224),$J224,0)),"")</f>
        <v/>
      </c>
      <c r="O224" s="15" t="inlineStr">
        <is>
          <t>Rainbow Unicorn</t>
        </is>
      </c>
      <c r="P224" s="29" t="n">
        <v>300</v>
      </c>
      <c r="Q224" s="29" t="n">
        <v>40</v>
      </c>
      <c r="R224" s="29" t="n">
        <v>85</v>
      </c>
      <c r="S224" s="29" t="n">
        <v>0</v>
      </c>
      <c r="T224" s="29" t="n">
        <v>0</v>
      </c>
      <c r="U224" s="15" t="inlineStr">
        <is>
          <t>Sucralose</t>
        </is>
      </c>
      <c r="V224" s="15" t="inlineStr">
        <is>
          <t>300 mg caffeine, BCAAs, CoQ10, zero calorie</t>
        </is>
      </c>
      <c r="W224" s="32" t="n"/>
      <c r="X224" s="32" t="n"/>
      <c r="Y224" s="32" t="n"/>
      <c r="Z224" s="32" t="n"/>
      <c r="AA224" s="15" t="inlineStr">
        <is>
          <t>Medium</t>
        </is>
      </c>
      <c r="AB224" s="15" t="inlineStr">
        <is>
          <t>Declining vs peak but still high volume</t>
        </is>
      </c>
      <c r="AC224" s="15" t="inlineStr">
        <is>
          <t>Zero-calorie high-caffeine performance fuel</t>
        </is>
      </c>
      <c r="AD224" s="15" t="inlineStr">
        <is>
          <t>High caffeine at zero calories with aminos.</t>
        </is>
      </c>
      <c r="AE224" s="32" t="n"/>
      <c r="AF224" s="34">
        <f>IF(AND(ISNUMBER($P224),ISNUMBER($AL224),$AL224&lt;&gt;0),ROUND($P224/$AL224*100,1),"")</f>
        <v/>
      </c>
      <c r="AG224" s="35">
        <f>IF(AND(ISNUMBER($S224),ISNUMBER($AL224),$AL224&lt;&gt;0),ROUND($S224/$AL224*100,2),"")</f>
        <v/>
      </c>
      <c r="AH224" s="34">
        <f>IF(AND(ISNUMBER($Q224),ISNUMBER($AL224),$AL224&lt;&gt;0),ROUND($Q224/$AL224*100,1),"")</f>
        <v/>
      </c>
      <c r="AI224" s="29">
        <f>IF(ISNUMBER($S224),IF($S224&lt;=1,"Yes","No"),"n/a")</f>
        <v/>
      </c>
      <c r="AJ224" s="29">
        <f>IF(ISNUMBER($S224),ROUND(MAX(0,MIN(100,100-$S224*2.5-IF(ISNUMBER($T224),$T224,0)*0.12+IF($S224&lt;=1,12,0))),0),"")</f>
        <v/>
      </c>
      <c r="AK224" s="29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29" t="n">
        <v>473</v>
      </c>
      <c r="AM224" s="30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Bang</t>
        </is>
      </c>
      <c r="B225" s="15" t="inlineStr">
        <is>
          <t>Bang Energy | Rainbow Unicorn | 8-pack 473mL</t>
        </is>
      </c>
      <c r="C225" s="15" t="inlineStr">
        <is>
          <t>4) Caffeine &amp; energy beverage</t>
        </is>
      </c>
      <c r="D225" s="15" t="inlineStr">
        <is>
          <t>473 mL can</t>
        </is>
      </c>
      <c r="E225" s="29" t="n">
        <v>8</v>
      </c>
      <c r="F225" s="30" t="n"/>
      <c r="G225" s="31">
        <f>IF(AND(ISNUMBER($F225),ISNUMBER($E225),$E225&lt;&gt;0),$F225/$E225,"")</f>
        <v/>
      </c>
      <c r="H225" s="31">
        <f>IF(AND(ISNUMBER($F225),ISNUMBER($AL225),ISNUMBER($E225),($AL225*$E225)&lt;&gt;0),$F225/($AL225*$E225)*100,"")</f>
        <v/>
      </c>
      <c r="I225" s="32" t="n"/>
      <c r="J225" s="33" t="n"/>
      <c r="K225" s="31">
        <f>IF(AND(ISNUMBER($F225),ISNUMBER($J225)),$F225*(1-$J225),"")</f>
        <v/>
      </c>
      <c r="L225" s="32" t="n"/>
      <c r="M225" s="32" t="n"/>
      <c r="N225" s="31">
        <f>IF(ISNUMBER($F225),($F225-IF(ISNUMBER($AM225),$AM225,0))*(1-IF(ISNUMBER($J225),$J225,0)),"")</f>
        <v/>
      </c>
      <c r="O225" s="15" t="inlineStr">
        <is>
          <t>Rainbow Unicorn</t>
        </is>
      </c>
      <c r="P225" s="29" t="n">
        <v>300</v>
      </c>
      <c r="Q225" s="29" t="n">
        <v>40</v>
      </c>
      <c r="R225" s="29" t="n">
        <v>85</v>
      </c>
      <c r="S225" s="29" t="n">
        <v>0</v>
      </c>
      <c r="T225" s="29" t="n">
        <v>0</v>
      </c>
      <c r="U225" s="15" t="inlineStr">
        <is>
          <t>Sucralose</t>
        </is>
      </c>
      <c r="V225" s="15" t="inlineStr">
        <is>
          <t>300 mg caffeine, BCAAs, CoQ10, zero calorie</t>
        </is>
      </c>
      <c r="W225" s="32" t="n"/>
      <c r="X225" s="32" t="n"/>
      <c r="Y225" s="32" t="n"/>
      <c r="Z225" s="32" t="n"/>
      <c r="AA225" s="15" t="inlineStr">
        <is>
          <t>Medium</t>
        </is>
      </c>
      <c r="AB225" s="15" t="inlineStr">
        <is>
          <t>Declining vs peak but still high volume</t>
        </is>
      </c>
      <c r="AC225" s="15" t="inlineStr">
        <is>
          <t>Zero-calorie high-caffeine performance fuel</t>
        </is>
      </c>
      <c r="AD225" s="15" t="inlineStr">
        <is>
          <t>High caffeine at zero calories with aminos.</t>
        </is>
      </c>
      <c r="AE225" s="32" t="n"/>
      <c r="AF225" s="34">
        <f>IF(AND(ISNUMBER($P225),ISNUMBER($AL225),$AL225&lt;&gt;0),ROUND($P225/$AL225*100,1),"")</f>
        <v/>
      </c>
      <c r="AG225" s="35">
        <f>IF(AND(ISNUMBER($S225),ISNUMBER($AL225),$AL225&lt;&gt;0),ROUND($S225/$AL225*100,2),"")</f>
        <v/>
      </c>
      <c r="AH225" s="34">
        <f>IF(AND(ISNUMBER($Q225),ISNUMBER($AL225),$AL225&lt;&gt;0),ROUND($Q225/$AL225*100,1),"")</f>
        <v/>
      </c>
      <c r="AI225" s="29">
        <f>IF(ISNUMBER($S225),IF($S225&lt;=1,"Yes","No"),"n/a")</f>
        <v/>
      </c>
      <c r="AJ225" s="29">
        <f>IF(ISNUMBER($S225),ROUND(MAX(0,MIN(100,100-$S225*2.5-IF(ISNUMBER($T225),$T225,0)*0.12+IF($S225&lt;=1,12,0))),0),"")</f>
        <v/>
      </c>
      <c r="AK225" s="29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29" t="n">
        <v>473</v>
      </c>
      <c r="AM225" s="30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Bang</t>
        </is>
      </c>
      <c r="B226" s="15" t="inlineStr">
        <is>
          <t>Bang Energy | Rainbow Unicorn | 12-pack 473mL</t>
        </is>
      </c>
      <c r="C226" s="15" t="inlineStr">
        <is>
          <t>4) Caffeine &amp; energy beverage</t>
        </is>
      </c>
      <c r="D226" s="15" t="inlineStr">
        <is>
          <t>473 mL can</t>
        </is>
      </c>
      <c r="E226" s="29" t="n">
        <v>12</v>
      </c>
      <c r="F226" s="30" t="n"/>
      <c r="G226" s="31">
        <f>IF(AND(ISNUMBER($F226),ISNUMBER($E226),$E226&lt;&gt;0),$F226/$E226,"")</f>
        <v/>
      </c>
      <c r="H226" s="31">
        <f>IF(AND(ISNUMBER($F226),ISNUMBER($AL226),ISNUMBER($E226),($AL226*$E226)&lt;&gt;0),$F226/($AL226*$E226)*100,"")</f>
        <v/>
      </c>
      <c r="I226" s="32" t="n"/>
      <c r="J226" s="33" t="n"/>
      <c r="K226" s="31">
        <f>IF(AND(ISNUMBER($F226),ISNUMBER($J226)),$F226*(1-$J226),"")</f>
        <v/>
      </c>
      <c r="L226" s="32" t="n"/>
      <c r="M226" s="32" t="n"/>
      <c r="N226" s="31">
        <f>IF(ISNUMBER($F226),($F226-IF(ISNUMBER($AM226),$AM226,0))*(1-IF(ISNUMBER($J226),$J226,0)),"")</f>
        <v/>
      </c>
      <c r="O226" s="15" t="inlineStr">
        <is>
          <t>Rainbow Unicorn</t>
        </is>
      </c>
      <c r="P226" s="29" t="n">
        <v>300</v>
      </c>
      <c r="Q226" s="29" t="n">
        <v>40</v>
      </c>
      <c r="R226" s="29" t="n">
        <v>85</v>
      </c>
      <c r="S226" s="29" t="n">
        <v>0</v>
      </c>
      <c r="T226" s="29" t="n">
        <v>0</v>
      </c>
      <c r="U226" s="15" t="inlineStr">
        <is>
          <t>Sucralose</t>
        </is>
      </c>
      <c r="V226" s="15" t="inlineStr">
        <is>
          <t>300 mg caffeine, BCAAs, CoQ10, zero calorie</t>
        </is>
      </c>
      <c r="W226" s="32" t="n"/>
      <c r="X226" s="32" t="n"/>
      <c r="Y226" s="32" t="n"/>
      <c r="Z226" s="32" t="n"/>
      <c r="AA226" s="15" t="inlineStr">
        <is>
          <t>Medium</t>
        </is>
      </c>
      <c r="AB226" s="15" t="inlineStr">
        <is>
          <t>Declining vs peak but still high volume</t>
        </is>
      </c>
      <c r="AC226" s="15" t="inlineStr">
        <is>
          <t>Zero-calorie high-caffeine performance fuel</t>
        </is>
      </c>
      <c r="AD226" s="15" t="inlineStr">
        <is>
          <t>High caffeine at zero calories with aminos.</t>
        </is>
      </c>
      <c r="AE226" s="32" t="n"/>
      <c r="AF226" s="34">
        <f>IF(AND(ISNUMBER($P226),ISNUMBER($AL226),$AL226&lt;&gt;0),ROUND($P226/$AL226*100,1),"")</f>
        <v/>
      </c>
      <c r="AG226" s="35">
        <f>IF(AND(ISNUMBER($S226),ISNUMBER($AL226),$AL226&lt;&gt;0),ROUND($S226/$AL226*100,2),"")</f>
        <v/>
      </c>
      <c r="AH226" s="34">
        <f>IF(AND(ISNUMBER($Q226),ISNUMBER($AL226),$AL226&lt;&gt;0),ROUND($Q226/$AL226*100,1),"")</f>
        <v/>
      </c>
      <c r="AI226" s="29">
        <f>IF(ISNUMBER($S226),IF($S226&lt;=1,"Yes","No"),"n/a")</f>
        <v/>
      </c>
      <c r="AJ226" s="29">
        <f>IF(ISNUMBER($S226),ROUND(MAX(0,MIN(100,100-$S226*2.5-IF(ISNUMBER($T226),$T226,0)*0.12+IF($S226&lt;=1,12,0))),0),"")</f>
        <v/>
      </c>
      <c r="AK226" s="29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29" t="n">
        <v>473</v>
      </c>
      <c r="AM226" s="30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Bang</t>
        </is>
      </c>
      <c r="B227" s="15" t="inlineStr">
        <is>
          <t>Bang Energy | Rainbow Unicorn | 18-pack 473mL</t>
        </is>
      </c>
      <c r="C227" s="15" t="inlineStr">
        <is>
          <t>4) Caffeine &amp; energy beverage</t>
        </is>
      </c>
      <c r="D227" s="15" t="inlineStr">
        <is>
          <t>473 mL can</t>
        </is>
      </c>
      <c r="E227" s="29" t="n">
        <v>18</v>
      </c>
      <c r="F227" s="30" t="n"/>
      <c r="G227" s="31">
        <f>IF(AND(ISNUMBER($F227),ISNUMBER($E227),$E227&lt;&gt;0),$F227/$E227,"")</f>
        <v/>
      </c>
      <c r="H227" s="31">
        <f>IF(AND(ISNUMBER($F227),ISNUMBER($AL227),ISNUMBER($E227),($AL227*$E227)&lt;&gt;0),$F227/($AL227*$E227)*100,"")</f>
        <v/>
      </c>
      <c r="I227" s="32" t="n"/>
      <c r="J227" s="33" t="n"/>
      <c r="K227" s="31">
        <f>IF(AND(ISNUMBER($F227),ISNUMBER($J227)),$F227*(1-$J227),"")</f>
        <v/>
      </c>
      <c r="L227" s="32" t="n"/>
      <c r="M227" s="32" t="n"/>
      <c r="N227" s="31">
        <f>IF(ISNUMBER($F227),($F227-IF(ISNUMBER($AM227),$AM227,0))*(1-IF(ISNUMBER($J227),$J227,0)),"")</f>
        <v/>
      </c>
      <c r="O227" s="15" t="inlineStr">
        <is>
          <t>Rainbow Unicorn</t>
        </is>
      </c>
      <c r="P227" s="29" t="n">
        <v>300</v>
      </c>
      <c r="Q227" s="29" t="n">
        <v>40</v>
      </c>
      <c r="R227" s="29" t="n">
        <v>85</v>
      </c>
      <c r="S227" s="29" t="n">
        <v>0</v>
      </c>
      <c r="T227" s="29" t="n">
        <v>0</v>
      </c>
      <c r="U227" s="15" t="inlineStr">
        <is>
          <t>Sucralose</t>
        </is>
      </c>
      <c r="V227" s="15" t="inlineStr">
        <is>
          <t>300 mg caffeine, BCAAs, CoQ10, zero calorie</t>
        </is>
      </c>
      <c r="W227" s="32" t="n"/>
      <c r="X227" s="32" t="n"/>
      <c r="Y227" s="32" t="n"/>
      <c r="Z227" s="32" t="n"/>
      <c r="AA227" s="15" t="inlineStr">
        <is>
          <t>Medium</t>
        </is>
      </c>
      <c r="AB227" s="15" t="inlineStr">
        <is>
          <t>Declining vs peak but still high volume</t>
        </is>
      </c>
      <c r="AC227" s="15" t="inlineStr">
        <is>
          <t>Zero-calorie high-caffeine performance fuel</t>
        </is>
      </c>
      <c r="AD227" s="15" t="inlineStr">
        <is>
          <t>High caffeine at zero calories with aminos.</t>
        </is>
      </c>
      <c r="AE227" s="32" t="n"/>
      <c r="AF227" s="34">
        <f>IF(AND(ISNUMBER($P227),ISNUMBER($AL227),$AL227&lt;&gt;0),ROUND($P227/$AL227*100,1),"")</f>
        <v/>
      </c>
      <c r="AG227" s="35">
        <f>IF(AND(ISNUMBER($S227),ISNUMBER($AL227),$AL227&lt;&gt;0),ROUND($S227/$AL227*100,2),"")</f>
        <v/>
      </c>
      <c r="AH227" s="34">
        <f>IF(AND(ISNUMBER($Q227),ISNUMBER($AL227),$AL227&lt;&gt;0),ROUND($Q227/$AL227*100,1),"")</f>
        <v/>
      </c>
      <c r="AI227" s="29">
        <f>IF(ISNUMBER($S227),IF($S227&lt;=1,"Yes","No"),"n/a")</f>
        <v/>
      </c>
      <c r="AJ227" s="29">
        <f>IF(ISNUMBER($S227),ROUND(MAX(0,MIN(100,100-$S227*2.5-IF(ISNUMBER($T227),$T227,0)*0.12+IF($S227&lt;=1,12,0))),0),"")</f>
        <v/>
      </c>
      <c r="AK227" s="29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29" t="n">
        <v>473</v>
      </c>
      <c r="AM227" s="30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Bang</t>
        </is>
      </c>
      <c r="B228" s="15" t="inlineStr">
        <is>
          <t>Bang Energy | Rainbow Unicorn | 24-pack 473mL</t>
        </is>
      </c>
      <c r="C228" s="15" t="inlineStr">
        <is>
          <t>4) Caffeine &amp; energy beverage</t>
        </is>
      </c>
      <c r="D228" s="15" t="inlineStr">
        <is>
          <t>473 mL can</t>
        </is>
      </c>
      <c r="E228" s="29" t="n">
        <v>24</v>
      </c>
      <c r="F228" s="30" t="n"/>
      <c r="G228" s="31">
        <f>IF(AND(ISNUMBER($F228),ISNUMBER($E228),$E228&lt;&gt;0),$F228/$E228,"")</f>
        <v/>
      </c>
      <c r="H228" s="31">
        <f>IF(AND(ISNUMBER($F228),ISNUMBER($AL228),ISNUMBER($E228),($AL228*$E228)&lt;&gt;0),$F228/($AL228*$E228)*100,"")</f>
        <v/>
      </c>
      <c r="I228" s="32" t="n"/>
      <c r="J228" s="33" t="n"/>
      <c r="K228" s="31">
        <f>IF(AND(ISNUMBER($F228),ISNUMBER($J228)),$F228*(1-$J228),"")</f>
        <v/>
      </c>
      <c r="L228" s="32" t="n"/>
      <c r="M228" s="32" t="n"/>
      <c r="N228" s="31">
        <f>IF(ISNUMBER($F228),($F228-IF(ISNUMBER($AM228),$AM228,0))*(1-IF(ISNUMBER($J228),$J228,0)),"")</f>
        <v/>
      </c>
      <c r="O228" s="15" t="inlineStr">
        <is>
          <t>Rainbow Unicorn</t>
        </is>
      </c>
      <c r="P228" s="29" t="n">
        <v>300</v>
      </c>
      <c r="Q228" s="29" t="n">
        <v>40</v>
      </c>
      <c r="R228" s="29" t="n">
        <v>85</v>
      </c>
      <c r="S228" s="29" t="n">
        <v>0</v>
      </c>
      <c r="T228" s="29" t="n">
        <v>0</v>
      </c>
      <c r="U228" s="15" t="inlineStr">
        <is>
          <t>Sucralose</t>
        </is>
      </c>
      <c r="V228" s="15" t="inlineStr">
        <is>
          <t>300 mg caffeine, BCAAs, CoQ10, zero calorie</t>
        </is>
      </c>
      <c r="W228" s="32" t="n"/>
      <c r="X228" s="32" t="n"/>
      <c r="Y228" s="32" t="n"/>
      <c r="Z228" s="32" t="n"/>
      <c r="AA228" s="15" t="inlineStr">
        <is>
          <t>Medium</t>
        </is>
      </c>
      <c r="AB228" s="15" t="inlineStr">
        <is>
          <t>Declining vs peak but still high volume</t>
        </is>
      </c>
      <c r="AC228" s="15" t="inlineStr">
        <is>
          <t>Zero-calorie high-caffeine performance fuel</t>
        </is>
      </c>
      <c r="AD228" s="15" t="inlineStr">
        <is>
          <t>High caffeine at zero calories with aminos.</t>
        </is>
      </c>
      <c r="AE228" s="32" t="n"/>
      <c r="AF228" s="34">
        <f>IF(AND(ISNUMBER($P228),ISNUMBER($AL228),$AL228&lt;&gt;0),ROUND($P228/$AL228*100,1),"")</f>
        <v/>
      </c>
      <c r="AG228" s="35">
        <f>IF(AND(ISNUMBER($S228),ISNUMBER($AL228),$AL228&lt;&gt;0),ROUND($S228/$AL228*100,2),"")</f>
        <v/>
      </c>
      <c r="AH228" s="34">
        <f>IF(AND(ISNUMBER($Q228),ISNUMBER($AL228),$AL228&lt;&gt;0),ROUND($Q228/$AL228*100,1),"")</f>
        <v/>
      </c>
      <c r="AI228" s="29">
        <f>IF(ISNUMBER($S228),IF($S228&lt;=1,"Yes","No"),"n/a")</f>
        <v/>
      </c>
      <c r="AJ228" s="29">
        <f>IF(ISNUMBER($S228),ROUND(MAX(0,MIN(100,100-$S228*2.5-IF(ISNUMBER($T228),$T228,0)*0.12+IF($S228&lt;=1,12,0))),0),"")</f>
        <v/>
      </c>
      <c r="AK228" s="29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29" t="n">
        <v>473</v>
      </c>
      <c r="AM228" s="30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Bang</t>
        </is>
      </c>
      <c r="B229" s="15" t="inlineStr">
        <is>
          <t>Bang Energy | Star Blast | single 473mL</t>
        </is>
      </c>
      <c r="C229" s="15" t="inlineStr">
        <is>
          <t>4) Caffeine &amp; energy beverage</t>
        </is>
      </c>
      <c r="D229" s="15" t="inlineStr">
        <is>
          <t>473 mL can</t>
        </is>
      </c>
      <c r="E229" s="29" t="n">
        <v>1</v>
      </c>
      <c r="F229" s="30" t="n"/>
      <c r="G229" s="31">
        <f>IF(AND(ISNUMBER($F229),ISNUMBER($E229),$E229&lt;&gt;0),$F229/$E229,"")</f>
        <v/>
      </c>
      <c r="H229" s="31">
        <f>IF(AND(ISNUMBER($F229),ISNUMBER($AL229),ISNUMBER($E229),($AL229*$E229)&lt;&gt;0),$F229/($AL229*$E229)*100,"")</f>
        <v/>
      </c>
      <c r="I229" s="32" t="n"/>
      <c r="J229" s="33" t="n"/>
      <c r="K229" s="31">
        <f>IF(AND(ISNUMBER($F229),ISNUMBER($J229)),$F229*(1-$J229),"")</f>
        <v/>
      </c>
      <c r="L229" s="32" t="n"/>
      <c r="M229" s="32" t="n"/>
      <c r="N229" s="31">
        <f>IF(ISNUMBER($F229),($F229-IF(ISNUMBER($AM229),$AM229,0))*(1-IF(ISNUMBER($J229),$J229,0)),"")</f>
        <v/>
      </c>
      <c r="O229" s="15" t="inlineStr">
        <is>
          <t>Star Blast</t>
        </is>
      </c>
      <c r="P229" s="29" t="n">
        <v>300</v>
      </c>
      <c r="Q229" s="29" t="n">
        <v>40</v>
      </c>
      <c r="R229" s="29" t="n">
        <v>85</v>
      </c>
      <c r="S229" s="29" t="n">
        <v>0</v>
      </c>
      <c r="T229" s="29" t="n">
        <v>0</v>
      </c>
      <c r="U229" s="15" t="inlineStr">
        <is>
          <t>Sucralose</t>
        </is>
      </c>
      <c r="V229" s="15" t="inlineStr">
        <is>
          <t>300 mg caffeine, BCAAs, CoQ10, zero calorie</t>
        </is>
      </c>
      <c r="W229" s="32" t="n"/>
      <c r="X229" s="32" t="n"/>
      <c r="Y229" s="32" t="n"/>
      <c r="Z229" s="32" t="n"/>
      <c r="AA229" s="15" t="inlineStr">
        <is>
          <t>Medium</t>
        </is>
      </c>
      <c r="AB229" s="15" t="inlineStr">
        <is>
          <t>Declining vs peak but still high volume</t>
        </is>
      </c>
      <c r="AC229" s="15" t="inlineStr">
        <is>
          <t>Zero-calorie high-caffeine performance fuel</t>
        </is>
      </c>
      <c r="AD229" s="15" t="inlineStr">
        <is>
          <t>High caffeine at zero calories with aminos.</t>
        </is>
      </c>
      <c r="AE229" s="32" t="n"/>
      <c r="AF229" s="34">
        <f>IF(AND(ISNUMBER($P229),ISNUMBER($AL229),$AL229&lt;&gt;0),ROUND($P229/$AL229*100,1),"")</f>
        <v/>
      </c>
      <c r="AG229" s="35">
        <f>IF(AND(ISNUMBER($S229),ISNUMBER($AL229),$AL229&lt;&gt;0),ROUND($S229/$AL229*100,2),"")</f>
        <v/>
      </c>
      <c r="AH229" s="34">
        <f>IF(AND(ISNUMBER($Q229),ISNUMBER($AL229),$AL229&lt;&gt;0),ROUND($Q229/$AL229*100,1),"")</f>
        <v/>
      </c>
      <c r="AI229" s="29">
        <f>IF(ISNUMBER($S229),IF($S229&lt;=1,"Yes","No"),"n/a")</f>
        <v/>
      </c>
      <c r="AJ229" s="29">
        <f>IF(ISNUMBER($S229),ROUND(MAX(0,MIN(100,100-$S229*2.5-IF(ISNUMBER($T229),$T229,0)*0.12+IF($S229&lt;=1,12,0))),0),"")</f>
        <v/>
      </c>
      <c r="AK229" s="29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29" t="n">
        <v>473</v>
      </c>
      <c r="AM229" s="30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Bang</t>
        </is>
      </c>
      <c r="B230" s="15" t="inlineStr">
        <is>
          <t>Bang Energy | Star Blast | 8-pack 473mL</t>
        </is>
      </c>
      <c r="C230" s="15" t="inlineStr">
        <is>
          <t>4) Caffeine &amp; energy beverage</t>
        </is>
      </c>
      <c r="D230" s="15" t="inlineStr">
        <is>
          <t>473 mL can</t>
        </is>
      </c>
      <c r="E230" s="29" t="n">
        <v>8</v>
      </c>
      <c r="F230" s="30" t="n"/>
      <c r="G230" s="31">
        <f>IF(AND(ISNUMBER($F230),ISNUMBER($E230),$E230&lt;&gt;0),$F230/$E230,"")</f>
        <v/>
      </c>
      <c r="H230" s="31">
        <f>IF(AND(ISNUMBER($F230),ISNUMBER($AL230),ISNUMBER($E230),($AL230*$E230)&lt;&gt;0),$F230/($AL230*$E230)*100,"")</f>
        <v/>
      </c>
      <c r="I230" s="32" t="n"/>
      <c r="J230" s="33" t="n"/>
      <c r="K230" s="31">
        <f>IF(AND(ISNUMBER($F230),ISNUMBER($J230)),$F230*(1-$J230),"")</f>
        <v/>
      </c>
      <c r="L230" s="32" t="n"/>
      <c r="M230" s="32" t="n"/>
      <c r="N230" s="31">
        <f>IF(ISNUMBER($F230),($F230-IF(ISNUMBER($AM230),$AM230,0))*(1-IF(ISNUMBER($J230),$J230,0)),"")</f>
        <v/>
      </c>
      <c r="O230" s="15" t="inlineStr">
        <is>
          <t>Star Blast</t>
        </is>
      </c>
      <c r="P230" s="29" t="n">
        <v>300</v>
      </c>
      <c r="Q230" s="29" t="n">
        <v>40</v>
      </c>
      <c r="R230" s="29" t="n">
        <v>85</v>
      </c>
      <c r="S230" s="29" t="n">
        <v>0</v>
      </c>
      <c r="T230" s="29" t="n">
        <v>0</v>
      </c>
      <c r="U230" s="15" t="inlineStr">
        <is>
          <t>Sucralose</t>
        </is>
      </c>
      <c r="V230" s="15" t="inlineStr">
        <is>
          <t>300 mg caffeine, BCAAs, CoQ10, zero calorie</t>
        </is>
      </c>
      <c r="W230" s="32" t="n"/>
      <c r="X230" s="32" t="n"/>
      <c r="Y230" s="32" t="n"/>
      <c r="Z230" s="32" t="n"/>
      <c r="AA230" s="15" t="inlineStr">
        <is>
          <t>Medium</t>
        </is>
      </c>
      <c r="AB230" s="15" t="inlineStr">
        <is>
          <t>Declining vs peak but still high volume</t>
        </is>
      </c>
      <c r="AC230" s="15" t="inlineStr">
        <is>
          <t>Zero-calorie high-caffeine performance fuel</t>
        </is>
      </c>
      <c r="AD230" s="15" t="inlineStr">
        <is>
          <t>High caffeine at zero calories with aminos.</t>
        </is>
      </c>
      <c r="AE230" s="32" t="n"/>
      <c r="AF230" s="34">
        <f>IF(AND(ISNUMBER($P230),ISNUMBER($AL230),$AL230&lt;&gt;0),ROUND($P230/$AL230*100,1),"")</f>
        <v/>
      </c>
      <c r="AG230" s="35">
        <f>IF(AND(ISNUMBER($S230),ISNUMBER($AL230),$AL230&lt;&gt;0),ROUND($S230/$AL230*100,2),"")</f>
        <v/>
      </c>
      <c r="AH230" s="34">
        <f>IF(AND(ISNUMBER($Q230),ISNUMBER($AL230),$AL230&lt;&gt;0),ROUND($Q230/$AL230*100,1),"")</f>
        <v/>
      </c>
      <c r="AI230" s="29">
        <f>IF(ISNUMBER($S230),IF($S230&lt;=1,"Yes","No"),"n/a")</f>
        <v/>
      </c>
      <c r="AJ230" s="29">
        <f>IF(ISNUMBER($S230),ROUND(MAX(0,MIN(100,100-$S230*2.5-IF(ISNUMBER($T230),$T230,0)*0.12+IF($S230&lt;=1,12,0))),0),"")</f>
        <v/>
      </c>
      <c r="AK230" s="29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29" t="n">
        <v>473</v>
      </c>
      <c r="AM230" s="30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Bang</t>
        </is>
      </c>
      <c r="B231" s="15" t="inlineStr">
        <is>
          <t>Bang Energy | Star Blast | 12-pack 473mL</t>
        </is>
      </c>
      <c r="C231" s="15" t="inlineStr">
        <is>
          <t>4) Caffeine &amp; energy beverage</t>
        </is>
      </c>
      <c r="D231" s="15" t="inlineStr">
        <is>
          <t>473 mL can</t>
        </is>
      </c>
      <c r="E231" s="29" t="n">
        <v>12</v>
      </c>
      <c r="F231" s="30" t="n"/>
      <c r="G231" s="31">
        <f>IF(AND(ISNUMBER($F231),ISNUMBER($E231),$E231&lt;&gt;0),$F231/$E231,"")</f>
        <v/>
      </c>
      <c r="H231" s="31">
        <f>IF(AND(ISNUMBER($F231),ISNUMBER($AL231),ISNUMBER($E231),($AL231*$E231)&lt;&gt;0),$F231/($AL231*$E231)*100,"")</f>
        <v/>
      </c>
      <c r="I231" s="32" t="n"/>
      <c r="J231" s="33" t="n"/>
      <c r="K231" s="31">
        <f>IF(AND(ISNUMBER($F231),ISNUMBER($J231)),$F231*(1-$J231),"")</f>
        <v/>
      </c>
      <c r="L231" s="32" t="n"/>
      <c r="M231" s="32" t="n"/>
      <c r="N231" s="31">
        <f>IF(ISNUMBER($F231),($F231-IF(ISNUMBER($AM231),$AM231,0))*(1-IF(ISNUMBER($J231),$J231,0)),"")</f>
        <v/>
      </c>
      <c r="O231" s="15" t="inlineStr">
        <is>
          <t>Star Blast</t>
        </is>
      </c>
      <c r="P231" s="29" t="n">
        <v>300</v>
      </c>
      <c r="Q231" s="29" t="n">
        <v>40</v>
      </c>
      <c r="R231" s="29" t="n">
        <v>85</v>
      </c>
      <c r="S231" s="29" t="n">
        <v>0</v>
      </c>
      <c r="T231" s="29" t="n">
        <v>0</v>
      </c>
      <c r="U231" s="15" t="inlineStr">
        <is>
          <t>Sucralose</t>
        </is>
      </c>
      <c r="V231" s="15" t="inlineStr">
        <is>
          <t>300 mg caffeine, BCAAs, CoQ10, zero calorie</t>
        </is>
      </c>
      <c r="W231" s="32" t="n"/>
      <c r="X231" s="32" t="n"/>
      <c r="Y231" s="32" t="n"/>
      <c r="Z231" s="32" t="n"/>
      <c r="AA231" s="15" t="inlineStr">
        <is>
          <t>Medium</t>
        </is>
      </c>
      <c r="AB231" s="15" t="inlineStr">
        <is>
          <t>Declining vs peak but still high volume</t>
        </is>
      </c>
      <c r="AC231" s="15" t="inlineStr">
        <is>
          <t>Zero-calorie high-caffeine performance fuel</t>
        </is>
      </c>
      <c r="AD231" s="15" t="inlineStr">
        <is>
          <t>High caffeine at zero calories with aminos.</t>
        </is>
      </c>
      <c r="AE231" s="32" t="n"/>
      <c r="AF231" s="34">
        <f>IF(AND(ISNUMBER($P231),ISNUMBER($AL231),$AL231&lt;&gt;0),ROUND($P231/$AL231*100,1),"")</f>
        <v/>
      </c>
      <c r="AG231" s="35">
        <f>IF(AND(ISNUMBER($S231),ISNUMBER($AL231),$AL231&lt;&gt;0),ROUND($S231/$AL231*100,2),"")</f>
        <v/>
      </c>
      <c r="AH231" s="34">
        <f>IF(AND(ISNUMBER($Q231),ISNUMBER($AL231),$AL231&lt;&gt;0),ROUND($Q231/$AL231*100,1),"")</f>
        <v/>
      </c>
      <c r="AI231" s="29">
        <f>IF(ISNUMBER($S231),IF($S231&lt;=1,"Yes","No"),"n/a")</f>
        <v/>
      </c>
      <c r="AJ231" s="29">
        <f>IF(ISNUMBER($S231),ROUND(MAX(0,MIN(100,100-$S231*2.5-IF(ISNUMBER($T231),$T231,0)*0.12+IF($S231&lt;=1,12,0))),0),"")</f>
        <v/>
      </c>
      <c r="AK231" s="29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29" t="n">
        <v>473</v>
      </c>
      <c r="AM231" s="30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Bang</t>
        </is>
      </c>
      <c r="B232" s="15" t="inlineStr">
        <is>
          <t>Bang Energy | Star Blast | 18-pack 473mL</t>
        </is>
      </c>
      <c r="C232" s="15" t="inlineStr">
        <is>
          <t>4) Caffeine &amp; energy beverage</t>
        </is>
      </c>
      <c r="D232" s="15" t="inlineStr">
        <is>
          <t>473 mL can</t>
        </is>
      </c>
      <c r="E232" s="29" t="n">
        <v>18</v>
      </c>
      <c r="F232" s="30" t="n"/>
      <c r="G232" s="31">
        <f>IF(AND(ISNUMBER($F232),ISNUMBER($E232),$E232&lt;&gt;0),$F232/$E232,"")</f>
        <v/>
      </c>
      <c r="H232" s="31">
        <f>IF(AND(ISNUMBER($F232),ISNUMBER($AL232),ISNUMBER($E232),($AL232*$E232)&lt;&gt;0),$F232/($AL232*$E232)*100,"")</f>
        <v/>
      </c>
      <c r="I232" s="32" t="n"/>
      <c r="J232" s="33" t="n"/>
      <c r="K232" s="31">
        <f>IF(AND(ISNUMBER($F232),ISNUMBER($J232)),$F232*(1-$J232),"")</f>
        <v/>
      </c>
      <c r="L232" s="32" t="n"/>
      <c r="M232" s="32" t="n"/>
      <c r="N232" s="31">
        <f>IF(ISNUMBER($F232),($F232-IF(ISNUMBER($AM232),$AM232,0))*(1-IF(ISNUMBER($J232),$J232,0)),"")</f>
        <v/>
      </c>
      <c r="O232" s="15" t="inlineStr">
        <is>
          <t>Star Blast</t>
        </is>
      </c>
      <c r="P232" s="29" t="n">
        <v>300</v>
      </c>
      <c r="Q232" s="29" t="n">
        <v>40</v>
      </c>
      <c r="R232" s="29" t="n">
        <v>85</v>
      </c>
      <c r="S232" s="29" t="n">
        <v>0</v>
      </c>
      <c r="T232" s="29" t="n">
        <v>0</v>
      </c>
      <c r="U232" s="15" t="inlineStr">
        <is>
          <t>Sucralose</t>
        </is>
      </c>
      <c r="V232" s="15" t="inlineStr">
        <is>
          <t>300 mg caffeine, BCAAs, CoQ10, zero calorie</t>
        </is>
      </c>
      <c r="W232" s="32" t="n"/>
      <c r="X232" s="32" t="n"/>
      <c r="Y232" s="32" t="n"/>
      <c r="Z232" s="32" t="n"/>
      <c r="AA232" s="15" t="inlineStr">
        <is>
          <t>Medium</t>
        </is>
      </c>
      <c r="AB232" s="15" t="inlineStr">
        <is>
          <t>Declining vs peak but still high volume</t>
        </is>
      </c>
      <c r="AC232" s="15" t="inlineStr">
        <is>
          <t>Zero-calorie high-caffeine performance fuel</t>
        </is>
      </c>
      <c r="AD232" s="15" t="inlineStr">
        <is>
          <t>High caffeine at zero calories with aminos.</t>
        </is>
      </c>
      <c r="AE232" s="32" t="n"/>
      <c r="AF232" s="34">
        <f>IF(AND(ISNUMBER($P232),ISNUMBER($AL232),$AL232&lt;&gt;0),ROUND($P232/$AL232*100,1),"")</f>
        <v/>
      </c>
      <c r="AG232" s="35">
        <f>IF(AND(ISNUMBER($S232),ISNUMBER($AL232),$AL232&lt;&gt;0),ROUND($S232/$AL232*100,2),"")</f>
        <v/>
      </c>
      <c r="AH232" s="34">
        <f>IF(AND(ISNUMBER($Q232),ISNUMBER($AL232),$AL232&lt;&gt;0),ROUND($Q232/$AL232*100,1),"")</f>
        <v/>
      </c>
      <c r="AI232" s="29">
        <f>IF(ISNUMBER($S232),IF($S232&lt;=1,"Yes","No"),"n/a")</f>
        <v/>
      </c>
      <c r="AJ232" s="29">
        <f>IF(ISNUMBER($S232),ROUND(MAX(0,MIN(100,100-$S232*2.5-IF(ISNUMBER($T232),$T232,0)*0.12+IF($S232&lt;=1,12,0))),0),"")</f>
        <v/>
      </c>
      <c r="AK232" s="29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29" t="n">
        <v>473</v>
      </c>
      <c r="AM232" s="30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Bang</t>
        </is>
      </c>
      <c r="B233" s="15" t="inlineStr">
        <is>
          <t>Bang Energy | Star Blast | 24-pack 473mL</t>
        </is>
      </c>
      <c r="C233" s="15" t="inlineStr">
        <is>
          <t>4) Caffeine &amp; energy beverage</t>
        </is>
      </c>
      <c r="D233" s="15" t="inlineStr">
        <is>
          <t>473 mL can</t>
        </is>
      </c>
      <c r="E233" s="29" t="n">
        <v>24</v>
      </c>
      <c r="F233" s="30" t="n"/>
      <c r="G233" s="31">
        <f>IF(AND(ISNUMBER($F233),ISNUMBER($E233),$E233&lt;&gt;0),$F233/$E233,"")</f>
        <v/>
      </c>
      <c r="H233" s="31">
        <f>IF(AND(ISNUMBER($F233),ISNUMBER($AL233),ISNUMBER($E233),($AL233*$E233)&lt;&gt;0),$F233/($AL233*$E233)*100,"")</f>
        <v/>
      </c>
      <c r="I233" s="32" t="n"/>
      <c r="J233" s="33" t="n"/>
      <c r="K233" s="31">
        <f>IF(AND(ISNUMBER($F233),ISNUMBER($J233)),$F233*(1-$J233),"")</f>
        <v/>
      </c>
      <c r="L233" s="32" t="n"/>
      <c r="M233" s="32" t="n"/>
      <c r="N233" s="31">
        <f>IF(ISNUMBER($F233),($F233-IF(ISNUMBER($AM233),$AM233,0))*(1-IF(ISNUMBER($J233),$J233,0)),"")</f>
        <v/>
      </c>
      <c r="O233" s="15" t="inlineStr">
        <is>
          <t>Star Blast</t>
        </is>
      </c>
      <c r="P233" s="29" t="n">
        <v>300</v>
      </c>
      <c r="Q233" s="29" t="n">
        <v>40</v>
      </c>
      <c r="R233" s="29" t="n">
        <v>85</v>
      </c>
      <c r="S233" s="29" t="n">
        <v>0</v>
      </c>
      <c r="T233" s="29" t="n">
        <v>0</v>
      </c>
      <c r="U233" s="15" t="inlineStr">
        <is>
          <t>Sucralose</t>
        </is>
      </c>
      <c r="V233" s="15" t="inlineStr">
        <is>
          <t>300 mg caffeine, BCAAs, CoQ10, zero calorie</t>
        </is>
      </c>
      <c r="W233" s="32" t="n"/>
      <c r="X233" s="32" t="n"/>
      <c r="Y233" s="32" t="n"/>
      <c r="Z233" s="32" t="n"/>
      <c r="AA233" s="15" t="inlineStr">
        <is>
          <t>Medium</t>
        </is>
      </c>
      <c r="AB233" s="15" t="inlineStr">
        <is>
          <t>Declining vs peak but still high volume</t>
        </is>
      </c>
      <c r="AC233" s="15" t="inlineStr">
        <is>
          <t>Zero-calorie high-caffeine performance fuel</t>
        </is>
      </c>
      <c r="AD233" s="15" t="inlineStr">
        <is>
          <t>High caffeine at zero calories with aminos.</t>
        </is>
      </c>
      <c r="AE233" s="32" t="n"/>
      <c r="AF233" s="34">
        <f>IF(AND(ISNUMBER($P233),ISNUMBER($AL233),$AL233&lt;&gt;0),ROUND($P233/$AL233*100,1),"")</f>
        <v/>
      </c>
      <c r="AG233" s="35">
        <f>IF(AND(ISNUMBER($S233),ISNUMBER($AL233),$AL233&lt;&gt;0),ROUND($S233/$AL233*100,2),"")</f>
        <v/>
      </c>
      <c r="AH233" s="34">
        <f>IF(AND(ISNUMBER($Q233),ISNUMBER($AL233),$AL233&lt;&gt;0),ROUND($Q233/$AL233*100,1),"")</f>
        <v/>
      </c>
      <c r="AI233" s="29">
        <f>IF(ISNUMBER($S233),IF($S233&lt;=1,"Yes","No"),"n/a")</f>
        <v/>
      </c>
      <c r="AJ233" s="29">
        <f>IF(ISNUMBER($S233),ROUND(MAX(0,MIN(100,100-$S233*2.5-IF(ISNUMBER($T233),$T233,0)*0.12+IF($S233&lt;=1,12,0))),0),"")</f>
        <v/>
      </c>
      <c r="AK233" s="29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29" t="n">
        <v>473</v>
      </c>
      <c r="AM233" s="30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Bang</t>
        </is>
      </c>
      <c r="B234" s="15" t="inlineStr">
        <is>
          <t>Bang Energy | Cotton Candy | single 473mL</t>
        </is>
      </c>
      <c r="C234" s="15" t="inlineStr">
        <is>
          <t>4) Caffeine &amp; energy beverage</t>
        </is>
      </c>
      <c r="D234" s="15" t="inlineStr">
        <is>
          <t>473 mL can</t>
        </is>
      </c>
      <c r="E234" s="29" t="n">
        <v>1</v>
      </c>
      <c r="F234" s="30" t="n"/>
      <c r="G234" s="31">
        <f>IF(AND(ISNUMBER($F234),ISNUMBER($E234),$E234&lt;&gt;0),$F234/$E234,"")</f>
        <v/>
      </c>
      <c r="H234" s="31">
        <f>IF(AND(ISNUMBER($F234),ISNUMBER($AL234),ISNUMBER($E234),($AL234*$E234)&lt;&gt;0),$F234/($AL234*$E234)*100,"")</f>
        <v/>
      </c>
      <c r="I234" s="32" t="n"/>
      <c r="J234" s="33" t="n"/>
      <c r="K234" s="31">
        <f>IF(AND(ISNUMBER($F234),ISNUMBER($J234)),$F234*(1-$J234),"")</f>
        <v/>
      </c>
      <c r="L234" s="32" t="n"/>
      <c r="M234" s="32" t="n"/>
      <c r="N234" s="31">
        <f>IF(ISNUMBER($F234),($F234-IF(ISNUMBER($AM234),$AM234,0))*(1-IF(ISNUMBER($J234),$J234,0)),"")</f>
        <v/>
      </c>
      <c r="O234" s="15" t="inlineStr">
        <is>
          <t>Cotton Candy</t>
        </is>
      </c>
      <c r="P234" s="29" t="n">
        <v>300</v>
      </c>
      <c r="Q234" s="29" t="n">
        <v>40</v>
      </c>
      <c r="R234" s="29" t="n">
        <v>85</v>
      </c>
      <c r="S234" s="29" t="n">
        <v>0</v>
      </c>
      <c r="T234" s="29" t="n">
        <v>0</v>
      </c>
      <c r="U234" s="15" t="inlineStr">
        <is>
          <t>Sucralose</t>
        </is>
      </c>
      <c r="V234" s="15" t="inlineStr">
        <is>
          <t>300 mg caffeine, BCAAs, CoQ10, zero calorie</t>
        </is>
      </c>
      <c r="W234" s="32" t="n"/>
      <c r="X234" s="32" t="n"/>
      <c r="Y234" s="32" t="n"/>
      <c r="Z234" s="32" t="n"/>
      <c r="AA234" s="15" t="inlineStr">
        <is>
          <t>Medium</t>
        </is>
      </c>
      <c r="AB234" s="15" t="inlineStr">
        <is>
          <t>Declining vs peak but still high volume</t>
        </is>
      </c>
      <c r="AC234" s="15" t="inlineStr">
        <is>
          <t>Zero-calorie high-caffeine performance fuel</t>
        </is>
      </c>
      <c r="AD234" s="15" t="inlineStr">
        <is>
          <t>High caffeine at zero calories with aminos.</t>
        </is>
      </c>
      <c r="AE234" s="32" t="n"/>
      <c r="AF234" s="34">
        <f>IF(AND(ISNUMBER($P234),ISNUMBER($AL234),$AL234&lt;&gt;0),ROUND($P234/$AL234*100,1),"")</f>
        <v/>
      </c>
      <c r="AG234" s="35">
        <f>IF(AND(ISNUMBER($S234),ISNUMBER($AL234),$AL234&lt;&gt;0),ROUND($S234/$AL234*100,2),"")</f>
        <v/>
      </c>
      <c r="AH234" s="34">
        <f>IF(AND(ISNUMBER($Q234),ISNUMBER($AL234),$AL234&lt;&gt;0),ROUND($Q234/$AL234*100,1),"")</f>
        <v/>
      </c>
      <c r="AI234" s="29">
        <f>IF(ISNUMBER($S234),IF($S234&lt;=1,"Yes","No"),"n/a")</f>
        <v/>
      </c>
      <c r="AJ234" s="29">
        <f>IF(ISNUMBER($S234),ROUND(MAX(0,MIN(100,100-$S234*2.5-IF(ISNUMBER($T234),$T234,0)*0.12+IF($S234&lt;=1,12,0))),0),"")</f>
        <v/>
      </c>
      <c r="AK234" s="29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29" t="n">
        <v>473</v>
      </c>
      <c r="AM234" s="30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Bang</t>
        </is>
      </c>
      <c r="B235" s="15" t="inlineStr">
        <is>
          <t>Bang Energy | Cotton Candy | 8-pack 473mL</t>
        </is>
      </c>
      <c r="C235" s="15" t="inlineStr">
        <is>
          <t>4) Caffeine &amp; energy beverage</t>
        </is>
      </c>
      <c r="D235" s="15" t="inlineStr">
        <is>
          <t>473 mL can</t>
        </is>
      </c>
      <c r="E235" s="29" t="n">
        <v>8</v>
      </c>
      <c r="F235" s="30" t="n"/>
      <c r="G235" s="31">
        <f>IF(AND(ISNUMBER($F235),ISNUMBER($E235),$E235&lt;&gt;0),$F235/$E235,"")</f>
        <v/>
      </c>
      <c r="H235" s="31">
        <f>IF(AND(ISNUMBER($F235),ISNUMBER($AL235),ISNUMBER($E235),($AL235*$E235)&lt;&gt;0),$F235/($AL235*$E235)*100,"")</f>
        <v/>
      </c>
      <c r="I235" s="32" t="n"/>
      <c r="J235" s="33" t="n"/>
      <c r="K235" s="31">
        <f>IF(AND(ISNUMBER($F235),ISNUMBER($J235)),$F235*(1-$J235),"")</f>
        <v/>
      </c>
      <c r="L235" s="32" t="n"/>
      <c r="M235" s="32" t="n"/>
      <c r="N235" s="31">
        <f>IF(ISNUMBER($F235),($F235-IF(ISNUMBER($AM235),$AM235,0))*(1-IF(ISNUMBER($J235),$J235,0)),"")</f>
        <v/>
      </c>
      <c r="O235" s="15" t="inlineStr">
        <is>
          <t>Cotton Candy</t>
        </is>
      </c>
      <c r="P235" s="29" t="n">
        <v>300</v>
      </c>
      <c r="Q235" s="29" t="n">
        <v>40</v>
      </c>
      <c r="R235" s="29" t="n">
        <v>85</v>
      </c>
      <c r="S235" s="29" t="n">
        <v>0</v>
      </c>
      <c r="T235" s="29" t="n">
        <v>0</v>
      </c>
      <c r="U235" s="15" t="inlineStr">
        <is>
          <t>Sucralose</t>
        </is>
      </c>
      <c r="V235" s="15" t="inlineStr">
        <is>
          <t>300 mg caffeine, BCAAs, CoQ10, zero calorie</t>
        </is>
      </c>
      <c r="W235" s="32" t="n"/>
      <c r="X235" s="32" t="n"/>
      <c r="Y235" s="32" t="n"/>
      <c r="Z235" s="32" t="n"/>
      <c r="AA235" s="15" t="inlineStr">
        <is>
          <t>Medium</t>
        </is>
      </c>
      <c r="AB235" s="15" t="inlineStr">
        <is>
          <t>Declining vs peak but still high volume</t>
        </is>
      </c>
      <c r="AC235" s="15" t="inlineStr">
        <is>
          <t>Zero-calorie high-caffeine performance fuel</t>
        </is>
      </c>
      <c r="AD235" s="15" t="inlineStr">
        <is>
          <t>High caffeine at zero calories with aminos.</t>
        </is>
      </c>
      <c r="AE235" s="32" t="n"/>
      <c r="AF235" s="34">
        <f>IF(AND(ISNUMBER($P235),ISNUMBER($AL235),$AL235&lt;&gt;0),ROUND($P235/$AL235*100,1),"")</f>
        <v/>
      </c>
      <c r="AG235" s="35">
        <f>IF(AND(ISNUMBER($S235),ISNUMBER($AL235),$AL235&lt;&gt;0),ROUND($S235/$AL235*100,2),"")</f>
        <v/>
      </c>
      <c r="AH235" s="34">
        <f>IF(AND(ISNUMBER($Q235),ISNUMBER($AL235),$AL235&lt;&gt;0),ROUND($Q235/$AL235*100,1),"")</f>
        <v/>
      </c>
      <c r="AI235" s="29">
        <f>IF(ISNUMBER($S235),IF($S235&lt;=1,"Yes","No"),"n/a")</f>
        <v/>
      </c>
      <c r="AJ235" s="29">
        <f>IF(ISNUMBER($S235),ROUND(MAX(0,MIN(100,100-$S235*2.5-IF(ISNUMBER($T235),$T235,0)*0.12+IF($S235&lt;=1,12,0))),0),"")</f>
        <v/>
      </c>
      <c r="AK235" s="29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29" t="n">
        <v>473</v>
      </c>
      <c r="AM235" s="30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Bang</t>
        </is>
      </c>
      <c r="B236" s="15" t="inlineStr">
        <is>
          <t>Bang Energy | Cotton Candy | 12-pack 473mL</t>
        </is>
      </c>
      <c r="C236" s="15" t="inlineStr">
        <is>
          <t>4) Caffeine &amp; energy beverage</t>
        </is>
      </c>
      <c r="D236" s="15" t="inlineStr">
        <is>
          <t>473 mL can</t>
        </is>
      </c>
      <c r="E236" s="29" t="n">
        <v>12</v>
      </c>
      <c r="F236" s="30" t="n"/>
      <c r="G236" s="31">
        <f>IF(AND(ISNUMBER($F236),ISNUMBER($E236),$E236&lt;&gt;0),$F236/$E236,"")</f>
        <v/>
      </c>
      <c r="H236" s="31">
        <f>IF(AND(ISNUMBER($F236),ISNUMBER($AL236),ISNUMBER($E236),($AL236*$E236)&lt;&gt;0),$F236/($AL236*$E236)*100,"")</f>
        <v/>
      </c>
      <c r="I236" s="32" t="n"/>
      <c r="J236" s="33" t="n"/>
      <c r="K236" s="31">
        <f>IF(AND(ISNUMBER($F236),ISNUMBER($J236)),$F236*(1-$J236),"")</f>
        <v/>
      </c>
      <c r="L236" s="32" t="n"/>
      <c r="M236" s="32" t="n"/>
      <c r="N236" s="31">
        <f>IF(ISNUMBER($F236),($F236-IF(ISNUMBER($AM236),$AM236,0))*(1-IF(ISNUMBER($J236),$J236,0)),"")</f>
        <v/>
      </c>
      <c r="O236" s="15" t="inlineStr">
        <is>
          <t>Cotton Candy</t>
        </is>
      </c>
      <c r="P236" s="29" t="n">
        <v>300</v>
      </c>
      <c r="Q236" s="29" t="n">
        <v>40</v>
      </c>
      <c r="R236" s="29" t="n">
        <v>85</v>
      </c>
      <c r="S236" s="29" t="n">
        <v>0</v>
      </c>
      <c r="T236" s="29" t="n">
        <v>0</v>
      </c>
      <c r="U236" s="15" t="inlineStr">
        <is>
          <t>Sucralose</t>
        </is>
      </c>
      <c r="V236" s="15" t="inlineStr">
        <is>
          <t>300 mg caffeine, BCAAs, CoQ10, zero calorie</t>
        </is>
      </c>
      <c r="W236" s="32" t="n"/>
      <c r="X236" s="32" t="n"/>
      <c r="Y236" s="32" t="n"/>
      <c r="Z236" s="32" t="n"/>
      <c r="AA236" s="15" t="inlineStr">
        <is>
          <t>Medium</t>
        </is>
      </c>
      <c r="AB236" s="15" t="inlineStr">
        <is>
          <t>Declining vs peak but still high volume</t>
        </is>
      </c>
      <c r="AC236" s="15" t="inlineStr">
        <is>
          <t>Zero-calorie high-caffeine performance fuel</t>
        </is>
      </c>
      <c r="AD236" s="15" t="inlineStr">
        <is>
          <t>High caffeine at zero calories with aminos.</t>
        </is>
      </c>
      <c r="AE236" s="32" t="n"/>
      <c r="AF236" s="34">
        <f>IF(AND(ISNUMBER($P236),ISNUMBER($AL236),$AL236&lt;&gt;0),ROUND($P236/$AL236*100,1),"")</f>
        <v/>
      </c>
      <c r="AG236" s="35">
        <f>IF(AND(ISNUMBER($S236),ISNUMBER($AL236),$AL236&lt;&gt;0),ROUND($S236/$AL236*100,2),"")</f>
        <v/>
      </c>
      <c r="AH236" s="34">
        <f>IF(AND(ISNUMBER($Q236),ISNUMBER($AL236),$AL236&lt;&gt;0),ROUND($Q236/$AL236*100,1),"")</f>
        <v/>
      </c>
      <c r="AI236" s="29">
        <f>IF(ISNUMBER($S236),IF($S236&lt;=1,"Yes","No"),"n/a")</f>
        <v/>
      </c>
      <c r="AJ236" s="29">
        <f>IF(ISNUMBER($S236),ROUND(MAX(0,MIN(100,100-$S236*2.5-IF(ISNUMBER($T236),$T236,0)*0.12+IF($S236&lt;=1,12,0))),0),"")</f>
        <v/>
      </c>
      <c r="AK236" s="29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29" t="n">
        <v>473</v>
      </c>
      <c r="AM236" s="30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Bang</t>
        </is>
      </c>
      <c r="B237" s="15" t="inlineStr">
        <is>
          <t>Bang Energy | Cotton Candy | 18-pack 473mL</t>
        </is>
      </c>
      <c r="C237" s="15" t="inlineStr">
        <is>
          <t>4) Caffeine &amp; energy beverage</t>
        </is>
      </c>
      <c r="D237" s="15" t="inlineStr">
        <is>
          <t>473 mL can</t>
        </is>
      </c>
      <c r="E237" s="29" t="n">
        <v>18</v>
      </c>
      <c r="F237" s="30" t="n"/>
      <c r="G237" s="31">
        <f>IF(AND(ISNUMBER($F237),ISNUMBER($E237),$E237&lt;&gt;0),$F237/$E237,"")</f>
        <v/>
      </c>
      <c r="H237" s="31">
        <f>IF(AND(ISNUMBER($F237),ISNUMBER($AL237),ISNUMBER($E237),($AL237*$E237)&lt;&gt;0),$F237/($AL237*$E237)*100,"")</f>
        <v/>
      </c>
      <c r="I237" s="32" t="n"/>
      <c r="J237" s="33" t="n"/>
      <c r="K237" s="31">
        <f>IF(AND(ISNUMBER($F237),ISNUMBER($J237)),$F237*(1-$J237),"")</f>
        <v/>
      </c>
      <c r="L237" s="32" t="n"/>
      <c r="M237" s="32" t="n"/>
      <c r="N237" s="31">
        <f>IF(ISNUMBER($F237),($F237-IF(ISNUMBER($AM237),$AM237,0))*(1-IF(ISNUMBER($J237),$J237,0)),"")</f>
        <v/>
      </c>
      <c r="O237" s="15" t="inlineStr">
        <is>
          <t>Cotton Candy</t>
        </is>
      </c>
      <c r="P237" s="29" t="n">
        <v>300</v>
      </c>
      <c r="Q237" s="29" t="n">
        <v>40</v>
      </c>
      <c r="R237" s="29" t="n">
        <v>85</v>
      </c>
      <c r="S237" s="29" t="n">
        <v>0</v>
      </c>
      <c r="T237" s="29" t="n">
        <v>0</v>
      </c>
      <c r="U237" s="15" t="inlineStr">
        <is>
          <t>Sucralose</t>
        </is>
      </c>
      <c r="V237" s="15" t="inlineStr">
        <is>
          <t>300 mg caffeine, BCAAs, CoQ10, zero calorie</t>
        </is>
      </c>
      <c r="W237" s="32" t="n"/>
      <c r="X237" s="32" t="n"/>
      <c r="Y237" s="32" t="n"/>
      <c r="Z237" s="32" t="n"/>
      <c r="AA237" s="15" t="inlineStr">
        <is>
          <t>Medium</t>
        </is>
      </c>
      <c r="AB237" s="15" t="inlineStr">
        <is>
          <t>Declining vs peak but still high volume</t>
        </is>
      </c>
      <c r="AC237" s="15" t="inlineStr">
        <is>
          <t>Zero-calorie high-caffeine performance fuel</t>
        </is>
      </c>
      <c r="AD237" s="15" t="inlineStr">
        <is>
          <t>High caffeine at zero calories with aminos.</t>
        </is>
      </c>
      <c r="AE237" s="32" t="n"/>
      <c r="AF237" s="34">
        <f>IF(AND(ISNUMBER($P237),ISNUMBER($AL237),$AL237&lt;&gt;0),ROUND($P237/$AL237*100,1),"")</f>
        <v/>
      </c>
      <c r="AG237" s="35">
        <f>IF(AND(ISNUMBER($S237),ISNUMBER($AL237),$AL237&lt;&gt;0),ROUND($S237/$AL237*100,2),"")</f>
        <v/>
      </c>
      <c r="AH237" s="34">
        <f>IF(AND(ISNUMBER($Q237),ISNUMBER($AL237),$AL237&lt;&gt;0),ROUND($Q237/$AL237*100,1),"")</f>
        <v/>
      </c>
      <c r="AI237" s="29">
        <f>IF(ISNUMBER($S237),IF($S237&lt;=1,"Yes","No"),"n/a")</f>
        <v/>
      </c>
      <c r="AJ237" s="29">
        <f>IF(ISNUMBER($S237),ROUND(MAX(0,MIN(100,100-$S237*2.5-IF(ISNUMBER($T237),$T237,0)*0.12+IF($S237&lt;=1,12,0))),0),"")</f>
        <v/>
      </c>
      <c r="AK237" s="29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29" t="n">
        <v>473</v>
      </c>
      <c r="AM237" s="30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Bang</t>
        </is>
      </c>
      <c r="B238" s="15" t="inlineStr">
        <is>
          <t>Bang Energy | Cotton Candy | 24-pack 473mL</t>
        </is>
      </c>
      <c r="C238" s="15" t="inlineStr">
        <is>
          <t>4) Caffeine &amp; energy beverage</t>
        </is>
      </c>
      <c r="D238" s="15" t="inlineStr">
        <is>
          <t>473 mL can</t>
        </is>
      </c>
      <c r="E238" s="29" t="n">
        <v>24</v>
      </c>
      <c r="F238" s="30" t="n"/>
      <c r="G238" s="31">
        <f>IF(AND(ISNUMBER($F238),ISNUMBER($E238),$E238&lt;&gt;0),$F238/$E238,"")</f>
        <v/>
      </c>
      <c r="H238" s="31">
        <f>IF(AND(ISNUMBER($F238),ISNUMBER($AL238),ISNUMBER($E238),($AL238*$E238)&lt;&gt;0),$F238/($AL238*$E238)*100,"")</f>
        <v/>
      </c>
      <c r="I238" s="32" t="n"/>
      <c r="J238" s="33" t="n"/>
      <c r="K238" s="31">
        <f>IF(AND(ISNUMBER($F238),ISNUMBER($J238)),$F238*(1-$J238),"")</f>
        <v/>
      </c>
      <c r="L238" s="32" t="n"/>
      <c r="M238" s="32" t="n"/>
      <c r="N238" s="31">
        <f>IF(ISNUMBER($F238),($F238-IF(ISNUMBER($AM238),$AM238,0))*(1-IF(ISNUMBER($J238),$J238,0)),"")</f>
        <v/>
      </c>
      <c r="O238" s="15" t="inlineStr">
        <is>
          <t>Cotton Candy</t>
        </is>
      </c>
      <c r="P238" s="29" t="n">
        <v>300</v>
      </c>
      <c r="Q238" s="29" t="n">
        <v>40</v>
      </c>
      <c r="R238" s="29" t="n">
        <v>85</v>
      </c>
      <c r="S238" s="29" t="n">
        <v>0</v>
      </c>
      <c r="T238" s="29" t="n">
        <v>0</v>
      </c>
      <c r="U238" s="15" t="inlineStr">
        <is>
          <t>Sucralose</t>
        </is>
      </c>
      <c r="V238" s="15" t="inlineStr">
        <is>
          <t>300 mg caffeine, BCAAs, CoQ10, zero calorie</t>
        </is>
      </c>
      <c r="W238" s="32" t="n"/>
      <c r="X238" s="32" t="n"/>
      <c r="Y238" s="32" t="n"/>
      <c r="Z238" s="32" t="n"/>
      <c r="AA238" s="15" t="inlineStr">
        <is>
          <t>Medium</t>
        </is>
      </c>
      <c r="AB238" s="15" t="inlineStr">
        <is>
          <t>Declining vs peak but still high volume</t>
        </is>
      </c>
      <c r="AC238" s="15" t="inlineStr">
        <is>
          <t>Zero-calorie high-caffeine performance fuel</t>
        </is>
      </c>
      <c r="AD238" s="15" t="inlineStr">
        <is>
          <t>High caffeine at zero calories with aminos.</t>
        </is>
      </c>
      <c r="AE238" s="32" t="n"/>
      <c r="AF238" s="34">
        <f>IF(AND(ISNUMBER($P238),ISNUMBER($AL238),$AL238&lt;&gt;0),ROUND($P238/$AL238*100,1),"")</f>
        <v/>
      </c>
      <c r="AG238" s="35">
        <f>IF(AND(ISNUMBER($S238),ISNUMBER($AL238),$AL238&lt;&gt;0),ROUND($S238/$AL238*100,2),"")</f>
        <v/>
      </c>
      <c r="AH238" s="34">
        <f>IF(AND(ISNUMBER($Q238),ISNUMBER($AL238),$AL238&lt;&gt;0),ROUND($Q238/$AL238*100,1),"")</f>
        <v/>
      </c>
      <c r="AI238" s="29">
        <f>IF(ISNUMBER($S238),IF($S238&lt;=1,"Yes","No"),"n/a")</f>
        <v/>
      </c>
      <c r="AJ238" s="29">
        <f>IF(ISNUMBER($S238),ROUND(MAX(0,MIN(100,100-$S238*2.5-IF(ISNUMBER($T238),$T238,0)*0.12+IF($S238&lt;=1,12,0))),0),"")</f>
        <v/>
      </c>
      <c r="AK238" s="29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29" t="n">
        <v>473</v>
      </c>
      <c r="AM238" s="30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Bang</t>
        </is>
      </c>
      <c r="B239" s="15" t="inlineStr">
        <is>
          <t>Bang Energy | Blue Razz | single 473mL</t>
        </is>
      </c>
      <c r="C239" s="15" t="inlineStr">
        <is>
          <t>4) Caffeine &amp; energy beverage</t>
        </is>
      </c>
      <c r="D239" s="15" t="inlineStr">
        <is>
          <t>473 mL can</t>
        </is>
      </c>
      <c r="E239" s="29" t="n">
        <v>1</v>
      </c>
      <c r="F239" s="30" t="n"/>
      <c r="G239" s="31">
        <f>IF(AND(ISNUMBER($F239),ISNUMBER($E239),$E239&lt;&gt;0),$F239/$E239,"")</f>
        <v/>
      </c>
      <c r="H239" s="31">
        <f>IF(AND(ISNUMBER($F239),ISNUMBER($AL239),ISNUMBER($E239),($AL239*$E239)&lt;&gt;0),$F239/($AL239*$E239)*100,"")</f>
        <v/>
      </c>
      <c r="I239" s="32" t="n"/>
      <c r="J239" s="33" t="n"/>
      <c r="K239" s="31">
        <f>IF(AND(ISNUMBER($F239),ISNUMBER($J239)),$F239*(1-$J239),"")</f>
        <v/>
      </c>
      <c r="L239" s="32" t="n"/>
      <c r="M239" s="32" t="n"/>
      <c r="N239" s="31">
        <f>IF(ISNUMBER($F239),($F239-IF(ISNUMBER($AM239),$AM239,0))*(1-IF(ISNUMBER($J239),$J239,0)),"")</f>
        <v/>
      </c>
      <c r="O239" s="15" t="inlineStr">
        <is>
          <t>Blue Razz</t>
        </is>
      </c>
      <c r="P239" s="29" t="n">
        <v>300</v>
      </c>
      <c r="Q239" s="29" t="n">
        <v>40</v>
      </c>
      <c r="R239" s="29" t="n">
        <v>85</v>
      </c>
      <c r="S239" s="29" t="n">
        <v>0</v>
      </c>
      <c r="T239" s="29" t="n">
        <v>0</v>
      </c>
      <c r="U239" s="15" t="inlineStr">
        <is>
          <t>Sucralose</t>
        </is>
      </c>
      <c r="V239" s="15" t="inlineStr">
        <is>
          <t>300 mg caffeine, BCAAs, CoQ10, zero calorie</t>
        </is>
      </c>
      <c r="W239" s="32" t="n"/>
      <c r="X239" s="32" t="n"/>
      <c r="Y239" s="32" t="n"/>
      <c r="Z239" s="32" t="n"/>
      <c r="AA239" s="15" t="inlineStr">
        <is>
          <t>Medium</t>
        </is>
      </c>
      <c r="AB239" s="15" t="inlineStr">
        <is>
          <t>Declining vs peak but still high volume</t>
        </is>
      </c>
      <c r="AC239" s="15" t="inlineStr">
        <is>
          <t>Zero-calorie high-caffeine performance fuel</t>
        </is>
      </c>
      <c r="AD239" s="15" t="inlineStr">
        <is>
          <t>High caffeine at zero calories with aminos.</t>
        </is>
      </c>
      <c r="AE239" s="32" t="n"/>
      <c r="AF239" s="34">
        <f>IF(AND(ISNUMBER($P239),ISNUMBER($AL239),$AL239&lt;&gt;0),ROUND($P239/$AL239*100,1),"")</f>
        <v/>
      </c>
      <c r="AG239" s="35">
        <f>IF(AND(ISNUMBER($S239),ISNUMBER($AL239),$AL239&lt;&gt;0),ROUND($S239/$AL239*100,2),"")</f>
        <v/>
      </c>
      <c r="AH239" s="34">
        <f>IF(AND(ISNUMBER($Q239),ISNUMBER($AL239),$AL239&lt;&gt;0),ROUND($Q239/$AL239*100,1),"")</f>
        <v/>
      </c>
      <c r="AI239" s="29">
        <f>IF(ISNUMBER($S239),IF($S239&lt;=1,"Yes","No"),"n/a")</f>
        <v/>
      </c>
      <c r="AJ239" s="29">
        <f>IF(ISNUMBER($S239),ROUND(MAX(0,MIN(100,100-$S239*2.5-IF(ISNUMBER($T239),$T239,0)*0.12+IF($S239&lt;=1,12,0))),0),"")</f>
        <v/>
      </c>
      <c r="AK239" s="29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29" t="n">
        <v>473</v>
      </c>
      <c r="AM239" s="30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Bang</t>
        </is>
      </c>
      <c r="B240" s="15" t="inlineStr">
        <is>
          <t>Bang Energy | Blue Razz | 8-pack 473mL</t>
        </is>
      </c>
      <c r="C240" s="15" t="inlineStr">
        <is>
          <t>4) Caffeine &amp; energy beverage</t>
        </is>
      </c>
      <c r="D240" s="15" t="inlineStr">
        <is>
          <t>473 mL can</t>
        </is>
      </c>
      <c r="E240" s="29" t="n">
        <v>8</v>
      </c>
      <c r="F240" s="30" t="n"/>
      <c r="G240" s="31">
        <f>IF(AND(ISNUMBER($F240),ISNUMBER($E240),$E240&lt;&gt;0),$F240/$E240,"")</f>
        <v/>
      </c>
      <c r="H240" s="31">
        <f>IF(AND(ISNUMBER($F240),ISNUMBER($AL240),ISNUMBER($E240),($AL240*$E240)&lt;&gt;0),$F240/($AL240*$E240)*100,"")</f>
        <v/>
      </c>
      <c r="I240" s="32" t="n"/>
      <c r="J240" s="33" t="n"/>
      <c r="K240" s="31">
        <f>IF(AND(ISNUMBER($F240),ISNUMBER($J240)),$F240*(1-$J240),"")</f>
        <v/>
      </c>
      <c r="L240" s="32" t="n"/>
      <c r="M240" s="32" t="n"/>
      <c r="N240" s="31">
        <f>IF(ISNUMBER($F240),($F240-IF(ISNUMBER($AM240),$AM240,0))*(1-IF(ISNUMBER($J240),$J240,0)),"")</f>
        <v/>
      </c>
      <c r="O240" s="15" t="inlineStr">
        <is>
          <t>Blue Razz</t>
        </is>
      </c>
      <c r="P240" s="29" t="n">
        <v>300</v>
      </c>
      <c r="Q240" s="29" t="n">
        <v>40</v>
      </c>
      <c r="R240" s="29" t="n">
        <v>85</v>
      </c>
      <c r="S240" s="29" t="n">
        <v>0</v>
      </c>
      <c r="T240" s="29" t="n">
        <v>0</v>
      </c>
      <c r="U240" s="15" t="inlineStr">
        <is>
          <t>Sucralose</t>
        </is>
      </c>
      <c r="V240" s="15" t="inlineStr">
        <is>
          <t>300 mg caffeine, BCAAs, CoQ10, zero calorie</t>
        </is>
      </c>
      <c r="W240" s="32" t="n"/>
      <c r="X240" s="32" t="n"/>
      <c r="Y240" s="32" t="n"/>
      <c r="Z240" s="32" t="n"/>
      <c r="AA240" s="15" t="inlineStr">
        <is>
          <t>Medium</t>
        </is>
      </c>
      <c r="AB240" s="15" t="inlineStr">
        <is>
          <t>Declining vs peak but still high volume</t>
        </is>
      </c>
      <c r="AC240" s="15" t="inlineStr">
        <is>
          <t>Zero-calorie high-caffeine performance fuel</t>
        </is>
      </c>
      <c r="AD240" s="15" t="inlineStr">
        <is>
          <t>High caffeine at zero calories with aminos.</t>
        </is>
      </c>
      <c r="AE240" s="32" t="n"/>
      <c r="AF240" s="34">
        <f>IF(AND(ISNUMBER($P240),ISNUMBER($AL240),$AL240&lt;&gt;0),ROUND($P240/$AL240*100,1),"")</f>
        <v/>
      </c>
      <c r="AG240" s="35">
        <f>IF(AND(ISNUMBER($S240),ISNUMBER($AL240),$AL240&lt;&gt;0),ROUND($S240/$AL240*100,2),"")</f>
        <v/>
      </c>
      <c r="AH240" s="34">
        <f>IF(AND(ISNUMBER($Q240),ISNUMBER($AL240),$AL240&lt;&gt;0),ROUND($Q240/$AL240*100,1),"")</f>
        <v/>
      </c>
      <c r="AI240" s="29">
        <f>IF(ISNUMBER($S240),IF($S240&lt;=1,"Yes","No"),"n/a")</f>
        <v/>
      </c>
      <c r="AJ240" s="29">
        <f>IF(ISNUMBER($S240),ROUND(MAX(0,MIN(100,100-$S240*2.5-IF(ISNUMBER($T240),$T240,0)*0.12+IF($S240&lt;=1,12,0))),0),"")</f>
        <v/>
      </c>
      <c r="AK240" s="29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29" t="n">
        <v>473</v>
      </c>
      <c r="AM240" s="30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Bang</t>
        </is>
      </c>
      <c r="B241" s="15" t="inlineStr">
        <is>
          <t>Bang Energy | Blue Razz | 12-pack 473mL</t>
        </is>
      </c>
      <c r="C241" s="15" t="inlineStr">
        <is>
          <t>4) Caffeine &amp; energy beverage</t>
        </is>
      </c>
      <c r="D241" s="15" t="inlineStr">
        <is>
          <t>473 mL can</t>
        </is>
      </c>
      <c r="E241" s="29" t="n">
        <v>12</v>
      </c>
      <c r="F241" s="30" t="n"/>
      <c r="G241" s="31">
        <f>IF(AND(ISNUMBER($F241),ISNUMBER($E241),$E241&lt;&gt;0),$F241/$E241,"")</f>
        <v/>
      </c>
      <c r="H241" s="31">
        <f>IF(AND(ISNUMBER($F241),ISNUMBER($AL241),ISNUMBER($E241),($AL241*$E241)&lt;&gt;0),$F241/($AL241*$E241)*100,"")</f>
        <v/>
      </c>
      <c r="I241" s="32" t="n"/>
      <c r="J241" s="33" t="n"/>
      <c r="K241" s="31">
        <f>IF(AND(ISNUMBER($F241),ISNUMBER($J241)),$F241*(1-$J241),"")</f>
        <v/>
      </c>
      <c r="L241" s="32" t="n"/>
      <c r="M241" s="32" t="n"/>
      <c r="N241" s="31">
        <f>IF(ISNUMBER($F241),($F241-IF(ISNUMBER($AM241),$AM241,0))*(1-IF(ISNUMBER($J241),$J241,0)),"")</f>
        <v/>
      </c>
      <c r="O241" s="15" t="inlineStr">
        <is>
          <t>Blue Razz</t>
        </is>
      </c>
      <c r="P241" s="29" t="n">
        <v>300</v>
      </c>
      <c r="Q241" s="29" t="n">
        <v>40</v>
      </c>
      <c r="R241" s="29" t="n">
        <v>85</v>
      </c>
      <c r="S241" s="29" t="n">
        <v>0</v>
      </c>
      <c r="T241" s="29" t="n">
        <v>0</v>
      </c>
      <c r="U241" s="15" t="inlineStr">
        <is>
          <t>Sucralose</t>
        </is>
      </c>
      <c r="V241" s="15" t="inlineStr">
        <is>
          <t>300 mg caffeine, BCAAs, CoQ10, zero calorie</t>
        </is>
      </c>
      <c r="W241" s="32" t="n"/>
      <c r="X241" s="32" t="n"/>
      <c r="Y241" s="32" t="n"/>
      <c r="Z241" s="32" t="n"/>
      <c r="AA241" s="15" t="inlineStr">
        <is>
          <t>Medium</t>
        </is>
      </c>
      <c r="AB241" s="15" t="inlineStr">
        <is>
          <t>Declining vs peak but still high volume</t>
        </is>
      </c>
      <c r="AC241" s="15" t="inlineStr">
        <is>
          <t>Zero-calorie high-caffeine performance fuel</t>
        </is>
      </c>
      <c r="AD241" s="15" t="inlineStr">
        <is>
          <t>High caffeine at zero calories with aminos.</t>
        </is>
      </c>
      <c r="AE241" s="32" t="n"/>
      <c r="AF241" s="34">
        <f>IF(AND(ISNUMBER($P241),ISNUMBER($AL241),$AL241&lt;&gt;0),ROUND($P241/$AL241*100,1),"")</f>
        <v/>
      </c>
      <c r="AG241" s="35">
        <f>IF(AND(ISNUMBER($S241),ISNUMBER($AL241),$AL241&lt;&gt;0),ROUND($S241/$AL241*100,2),"")</f>
        <v/>
      </c>
      <c r="AH241" s="34">
        <f>IF(AND(ISNUMBER($Q241),ISNUMBER($AL241),$AL241&lt;&gt;0),ROUND($Q241/$AL241*100,1),"")</f>
        <v/>
      </c>
      <c r="AI241" s="29">
        <f>IF(ISNUMBER($S241),IF($S241&lt;=1,"Yes","No"),"n/a")</f>
        <v/>
      </c>
      <c r="AJ241" s="29">
        <f>IF(ISNUMBER($S241),ROUND(MAX(0,MIN(100,100-$S241*2.5-IF(ISNUMBER($T241),$T241,0)*0.12+IF($S241&lt;=1,12,0))),0),"")</f>
        <v/>
      </c>
      <c r="AK241" s="29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29" t="n">
        <v>473</v>
      </c>
      <c r="AM241" s="30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Bang</t>
        </is>
      </c>
      <c r="B242" s="15" t="inlineStr">
        <is>
          <t>Bang Energy | Blue Razz | 18-pack 473mL</t>
        </is>
      </c>
      <c r="C242" s="15" t="inlineStr">
        <is>
          <t>4) Caffeine &amp; energy beverage</t>
        </is>
      </c>
      <c r="D242" s="15" t="inlineStr">
        <is>
          <t>473 mL can</t>
        </is>
      </c>
      <c r="E242" s="29" t="n">
        <v>18</v>
      </c>
      <c r="F242" s="30" t="n"/>
      <c r="G242" s="31">
        <f>IF(AND(ISNUMBER($F242),ISNUMBER($E242),$E242&lt;&gt;0),$F242/$E242,"")</f>
        <v/>
      </c>
      <c r="H242" s="31">
        <f>IF(AND(ISNUMBER($F242),ISNUMBER($AL242),ISNUMBER($E242),($AL242*$E242)&lt;&gt;0),$F242/($AL242*$E242)*100,"")</f>
        <v/>
      </c>
      <c r="I242" s="32" t="n"/>
      <c r="J242" s="33" t="n"/>
      <c r="K242" s="31">
        <f>IF(AND(ISNUMBER($F242),ISNUMBER($J242)),$F242*(1-$J242),"")</f>
        <v/>
      </c>
      <c r="L242" s="32" t="n"/>
      <c r="M242" s="32" t="n"/>
      <c r="N242" s="31">
        <f>IF(ISNUMBER($F242),($F242-IF(ISNUMBER($AM242),$AM242,0))*(1-IF(ISNUMBER($J242),$J242,0)),"")</f>
        <v/>
      </c>
      <c r="O242" s="15" t="inlineStr">
        <is>
          <t>Blue Razz</t>
        </is>
      </c>
      <c r="P242" s="29" t="n">
        <v>300</v>
      </c>
      <c r="Q242" s="29" t="n">
        <v>40</v>
      </c>
      <c r="R242" s="29" t="n">
        <v>85</v>
      </c>
      <c r="S242" s="29" t="n">
        <v>0</v>
      </c>
      <c r="T242" s="29" t="n">
        <v>0</v>
      </c>
      <c r="U242" s="15" t="inlineStr">
        <is>
          <t>Sucralose</t>
        </is>
      </c>
      <c r="V242" s="15" t="inlineStr">
        <is>
          <t>300 mg caffeine, BCAAs, CoQ10, zero calorie</t>
        </is>
      </c>
      <c r="W242" s="32" t="n"/>
      <c r="X242" s="32" t="n"/>
      <c r="Y242" s="32" t="n"/>
      <c r="Z242" s="32" t="n"/>
      <c r="AA242" s="15" t="inlineStr">
        <is>
          <t>Medium</t>
        </is>
      </c>
      <c r="AB242" s="15" t="inlineStr">
        <is>
          <t>Declining vs peak but still high volume</t>
        </is>
      </c>
      <c r="AC242" s="15" t="inlineStr">
        <is>
          <t>Zero-calorie high-caffeine performance fuel</t>
        </is>
      </c>
      <c r="AD242" s="15" t="inlineStr">
        <is>
          <t>High caffeine at zero calories with aminos.</t>
        </is>
      </c>
      <c r="AE242" s="32" t="n"/>
      <c r="AF242" s="34">
        <f>IF(AND(ISNUMBER($P242),ISNUMBER($AL242),$AL242&lt;&gt;0),ROUND($P242/$AL242*100,1),"")</f>
        <v/>
      </c>
      <c r="AG242" s="35">
        <f>IF(AND(ISNUMBER($S242),ISNUMBER($AL242),$AL242&lt;&gt;0),ROUND($S242/$AL242*100,2),"")</f>
        <v/>
      </c>
      <c r="AH242" s="34">
        <f>IF(AND(ISNUMBER($Q242),ISNUMBER($AL242),$AL242&lt;&gt;0),ROUND($Q242/$AL242*100,1),"")</f>
        <v/>
      </c>
      <c r="AI242" s="29">
        <f>IF(ISNUMBER($S242),IF($S242&lt;=1,"Yes","No"),"n/a")</f>
        <v/>
      </c>
      <c r="AJ242" s="29">
        <f>IF(ISNUMBER($S242),ROUND(MAX(0,MIN(100,100-$S242*2.5-IF(ISNUMBER($T242),$T242,0)*0.12+IF($S242&lt;=1,12,0))),0),"")</f>
        <v/>
      </c>
      <c r="AK242" s="29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29" t="n">
        <v>473</v>
      </c>
      <c r="AM242" s="30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Bang</t>
        </is>
      </c>
      <c r="B243" s="15" t="inlineStr">
        <is>
          <t>Bang Energy | Blue Razz | 24-pack 473mL</t>
        </is>
      </c>
      <c r="C243" s="15" t="inlineStr">
        <is>
          <t>4) Caffeine &amp; energy beverage</t>
        </is>
      </c>
      <c r="D243" s="15" t="inlineStr">
        <is>
          <t>473 mL can</t>
        </is>
      </c>
      <c r="E243" s="29" t="n">
        <v>24</v>
      </c>
      <c r="F243" s="30" t="n"/>
      <c r="G243" s="31">
        <f>IF(AND(ISNUMBER($F243),ISNUMBER($E243),$E243&lt;&gt;0),$F243/$E243,"")</f>
        <v/>
      </c>
      <c r="H243" s="31">
        <f>IF(AND(ISNUMBER($F243),ISNUMBER($AL243),ISNUMBER($E243),($AL243*$E243)&lt;&gt;0),$F243/($AL243*$E243)*100,"")</f>
        <v/>
      </c>
      <c r="I243" s="32" t="n"/>
      <c r="J243" s="33" t="n"/>
      <c r="K243" s="31">
        <f>IF(AND(ISNUMBER($F243),ISNUMBER($J243)),$F243*(1-$J243),"")</f>
        <v/>
      </c>
      <c r="L243" s="32" t="n"/>
      <c r="M243" s="32" t="n"/>
      <c r="N243" s="31">
        <f>IF(ISNUMBER($F243),($F243-IF(ISNUMBER($AM243),$AM243,0))*(1-IF(ISNUMBER($J243),$J243,0)),"")</f>
        <v/>
      </c>
      <c r="O243" s="15" t="inlineStr">
        <is>
          <t>Blue Razz</t>
        </is>
      </c>
      <c r="P243" s="29" t="n">
        <v>300</v>
      </c>
      <c r="Q243" s="29" t="n">
        <v>40</v>
      </c>
      <c r="R243" s="29" t="n">
        <v>85</v>
      </c>
      <c r="S243" s="29" t="n">
        <v>0</v>
      </c>
      <c r="T243" s="29" t="n">
        <v>0</v>
      </c>
      <c r="U243" s="15" t="inlineStr">
        <is>
          <t>Sucralose</t>
        </is>
      </c>
      <c r="V243" s="15" t="inlineStr">
        <is>
          <t>300 mg caffeine, BCAAs, CoQ10, zero calorie</t>
        </is>
      </c>
      <c r="W243" s="32" t="n"/>
      <c r="X243" s="32" t="n"/>
      <c r="Y243" s="32" t="n"/>
      <c r="Z243" s="32" t="n"/>
      <c r="AA243" s="15" t="inlineStr">
        <is>
          <t>Medium</t>
        </is>
      </c>
      <c r="AB243" s="15" t="inlineStr">
        <is>
          <t>Declining vs peak but still high volume</t>
        </is>
      </c>
      <c r="AC243" s="15" t="inlineStr">
        <is>
          <t>Zero-calorie high-caffeine performance fuel</t>
        </is>
      </c>
      <c r="AD243" s="15" t="inlineStr">
        <is>
          <t>High caffeine at zero calories with aminos.</t>
        </is>
      </c>
      <c r="AE243" s="32" t="n"/>
      <c r="AF243" s="34">
        <f>IF(AND(ISNUMBER($P243),ISNUMBER($AL243),$AL243&lt;&gt;0),ROUND($P243/$AL243*100,1),"")</f>
        <v/>
      </c>
      <c r="AG243" s="35">
        <f>IF(AND(ISNUMBER($S243),ISNUMBER($AL243),$AL243&lt;&gt;0),ROUND($S243/$AL243*100,2),"")</f>
        <v/>
      </c>
      <c r="AH243" s="34">
        <f>IF(AND(ISNUMBER($Q243),ISNUMBER($AL243),$AL243&lt;&gt;0),ROUND($Q243/$AL243*100,1),"")</f>
        <v/>
      </c>
      <c r="AI243" s="29">
        <f>IF(ISNUMBER($S243),IF($S243&lt;=1,"Yes","No"),"n/a")</f>
        <v/>
      </c>
      <c r="AJ243" s="29">
        <f>IF(ISNUMBER($S243),ROUND(MAX(0,MIN(100,100-$S243*2.5-IF(ISNUMBER($T243),$T243,0)*0.12+IF($S243&lt;=1,12,0))),0),"")</f>
        <v/>
      </c>
      <c r="AK243" s="29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29" t="n">
        <v>473</v>
      </c>
      <c r="AM243" s="30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Bang</t>
        </is>
      </c>
      <c r="B244" s="15" t="inlineStr">
        <is>
          <t>Bang Energy | Peach Mango | single 473mL</t>
        </is>
      </c>
      <c r="C244" s="15" t="inlineStr">
        <is>
          <t>4) Caffeine &amp; energy beverage</t>
        </is>
      </c>
      <c r="D244" s="15" t="inlineStr">
        <is>
          <t>473 mL can</t>
        </is>
      </c>
      <c r="E244" s="29" t="n">
        <v>1</v>
      </c>
      <c r="F244" s="30" t="n"/>
      <c r="G244" s="31">
        <f>IF(AND(ISNUMBER($F244),ISNUMBER($E244),$E244&lt;&gt;0),$F244/$E244,"")</f>
        <v/>
      </c>
      <c r="H244" s="31">
        <f>IF(AND(ISNUMBER($F244),ISNUMBER($AL244),ISNUMBER($E244),($AL244*$E244)&lt;&gt;0),$F244/($AL244*$E244)*100,"")</f>
        <v/>
      </c>
      <c r="I244" s="32" t="n"/>
      <c r="J244" s="33" t="n"/>
      <c r="K244" s="31">
        <f>IF(AND(ISNUMBER($F244),ISNUMBER($J244)),$F244*(1-$J244),"")</f>
        <v/>
      </c>
      <c r="L244" s="32" t="n"/>
      <c r="M244" s="32" t="n"/>
      <c r="N244" s="31">
        <f>IF(ISNUMBER($F244),($F244-IF(ISNUMBER($AM244),$AM244,0))*(1-IF(ISNUMBER($J244),$J244,0)),"")</f>
        <v/>
      </c>
      <c r="O244" s="15" t="inlineStr">
        <is>
          <t>Peach Mango</t>
        </is>
      </c>
      <c r="P244" s="29" t="n">
        <v>300</v>
      </c>
      <c r="Q244" s="29" t="n">
        <v>40</v>
      </c>
      <c r="R244" s="29" t="n">
        <v>85</v>
      </c>
      <c r="S244" s="29" t="n">
        <v>0</v>
      </c>
      <c r="T244" s="29" t="n">
        <v>0</v>
      </c>
      <c r="U244" s="15" t="inlineStr">
        <is>
          <t>Sucralose</t>
        </is>
      </c>
      <c r="V244" s="15" t="inlineStr">
        <is>
          <t>300 mg caffeine, BCAAs, CoQ10, zero calorie</t>
        </is>
      </c>
      <c r="W244" s="32" t="n"/>
      <c r="X244" s="32" t="n"/>
      <c r="Y244" s="32" t="n"/>
      <c r="Z244" s="32" t="n"/>
      <c r="AA244" s="15" t="inlineStr">
        <is>
          <t>Medium</t>
        </is>
      </c>
      <c r="AB244" s="15" t="inlineStr">
        <is>
          <t>Declining vs peak but still high volume</t>
        </is>
      </c>
      <c r="AC244" s="15" t="inlineStr">
        <is>
          <t>Zero-calorie high-caffeine performance fuel</t>
        </is>
      </c>
      <c r="AD244" s="15" t="inlineStr">
        <is>
          <t>High caffeine at zero calories with aminos.</t>
        </is>
      </c>
      <c r="AE244" s="32" t="n"/>
      <c r="AF244" s="34">
        <f>IF(AND(ISNUMBER($P244),ISNUMBER($AL244),$AL244&lt;&gt;0),ROUND($P244/$AL244*100,1),"")</f>
        <v/>
      </c>
      <c r="AG244" s="35">
        <f>IF(AND(ISNUMBER($S244),ISNUMBER($AL244),$AL244&lt;&gt;0),ROUND($S244/$AL244*100,2),"")</f>
        <v/>
      </c>
      <c r="AH244" s="34">
        <f>IF(AND(ISNUMBER($Q244),ISNUMBER($AL244),$AL244&lt;&gt;0),ROUND($Q244/$AL244*100,1),"")</f>
        <v/>
      </c>
      <c r="AI244" s="29">
        <f>IF(ISNUMBER($S244),IF($S244&lt;=1,"Yes","No"),"n/a")</f>
        <v/>
      </c>
      <c r="AJ244" s="29">
        <f>IF(ISNUMBER($S244),ROUND(MAX(0,MIN(100,100-$S244*2.5-IF(ISNUMBER($T244),$T244,0)*0.12+IF($S244&lt;=1,12,0))),0),"")</f>
        <v/>
      </c>
      <c r="AK244" s="29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29" t="n">
        <v>473</v>
      </c>
      <c r="AM244" s="30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Bang</t>
        </is>
      </c>
      <c r="B245" s="15" t="inlineStr">
        <is>
          <t>Bang Energy | Peach Mango | 8-pack 473mL</t>
        </is>
      </c>
      <c r="C245" s="15" t="inlineStr">
        <is>
          <t>4) Caffeine &amp; energy beverage</t>
        </is>
      </c>
      <c r="D245" s="15" t="inlineStr">
        <is>
          <t>473 mL can</t>
        </is>
      </c>
      <c r="E245" s="29" t="n">
        <v>8</v>
      </c>
      <c r="F245" s="30" t="n"/>
      <c r="G245" s="31">
        <f>IF(AND(ISNUMBER($F245),ISNUMBER($E245),$E245&lt;&gt;0),$F245/$E245,"")</f>
        <v/>
      </c>
      <c r="H245" s="31">
        <f>IF(AND(ISNUMBER($F245),ISNUMBER($AL245),ISNUMBER($E245),($AL245*$E245)&lt;&gt;0),$F245/($AL245*$E245)*100,"")</f>
        <v/>
      </c>
      <c r="I245" s="32" t="n"/>
      <c r="J245" s="33" t="n"/>
      <c r="K245" s="31">
        <f>IF(AND(ISNUMBER($F245),ISNUMBER($J245)),$F245*(1-$J245),"")</f>
        <v/>
      </c>
      <c r="L245" s="32" t="n"/>
      <c r="M245" s="32" t="n"/>
      <c r="N245" s="31">
        <f>IF(ISNUMBER($F245),($F245-IF(ISNUMBER($AM245),$AM245,0))*(1-IF(ISNUMBER($J245),$J245,0)),"")</f>
        <v/>
      </c>
      <c r="O245" s="15" t="inlineStr">
        <is>
          <t>Peach Mango</t>
        </is>
      </c>
      <c r="P245" s="29" t="n">
        <v>300</v>
      </c>
      <c r="Q245" s="29" t="n">
        <v>40</v>
      </c>
      <c r="R245" s="29" t="n">
        <v>85</v>
      </c>
      <c r="S245" s="29" t="n">
        <v>0</v>
      </c>
      <c r="T245" s="29" t="n">
        <v>0</v>
      </c>
      <c r="U245" s="15" t="inlineStr">
        <is>
          <t>Sucralose</t>
        </is>
      </c>
      <c r="V245" s="15" t="inlineStr">
        <is>
          <t>300 mg caffeine, BCAAs, CoQ10, zero calorie</t>
        </is>
      </c>
      <c r="W245" s="32" t="n"/>
      <c r="X245" s="32" t="n"/>
      <c r="Y245" s="32" t="n"/>
      <c r="Z245" s="32" t="n"/>
      <c r="AA245" s="15" t="inlineStr">
        <is>
          <t>Medium</t>
        </is>
      </c>
      <c r="AB245" s="15" t="inlineStr">
        <is>
          <t>Declining vs peak but still high volume</t>
        </is>
      </c>
      <c r="AC245" s="15" t="inlineStr">
        <is>
          <t>Zero-calorie high-caffeine performance fuel</t>
        </is>
      </c>
      <c r="AD245" s="15" t="inlineStr">
        <is>
          <t>High caffeine at zero calories with aminos.</t>
        </is>
      </c>
      <c r="AE245" s="32" t="n"/>
      <c r="AF245" s="34">
        <f>IF(AND(ISNUMBER($P245),ISNUMBER($AL245),$AL245&lt;&gt;0),ROUND($P245/$AL245*100,1),"")</f>
        <v/>
      </c>
      <c r="AG245" s="35">
        <f>IF(AND(ISNUMBER($S245),ISNUMBER($AL245),$AL245&lt;&gt;0),ROUND($S245/$AL245*100,2),"")</f>
        <v/>
      </c>
      <c r="AH245" s="34">
        <f>IF(AND(ISNUMBER($Q245),ISNUMBER($AL245),$AL245&lt;&gt;0),ROUND($Q245/$AL245*100,1),"")</f>
        <v/>
      </c>
      <c r="AI245" s="29">
        <f>IF(ISNUMBER($S245),IF($S245&lt;=1,"Yes","No"),"n/a")</f>
        <v/>
      </c>
      <c r="AJ245" s="29">
        <f>IF(ISNUMBER($S245),ROUND(MAX(0,MIN(100,100-$S245*2.5-IF(ISNUMBER($T245),$T245,0)*0.12+IF($S245&lt;=1,12,0))),0),"")</f>
        <v/>
      </c>
      <c r="AK245" s="29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29" t="n">
        <v>473</v>
      </c>
      <c r="AM245" s="30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Bang</t>
        </is>
      </c>
      <c r="B246" s="15" t="inlineStr">
        <is>
          <t>Bang Energy | Peach Mango | 12-pack 473mL</t>
        </is>
      </c>
      <c r="C246" s="15" t="inlineStr">
        <is>
          <t>4) Caffeine &amp; energy beverage</t>
        </is>
      </c>
      <c r="D246" s="15" t="inlineStr">
        <is>
          <t>473 mL can</t>
        </is>
      </c>
      <c r="E246" s="29" t="n">
        <v>12</v>
      </c>
      <c r="F246" s="30" t="n"/>
      <c r="G246" s="31">
        <f>IF(AND(ISNUMBER($F246),ISNUMBER($E246),$E246&lt;&gt;0),$F246/$E246,"")</f>
        <v/>
      </c>
      <c r="H246" s="31">
        <f>IF(AND(ISNUMBER($F246),ISNUMBER($AL246),ISNUMBER($E246),($AL246*$E246)&lt;&gt;0),$F246/($AL246*$E246)*100,"")</f>
        <v/>
      </c>
      <c r="I246" s="32" t="n"/>
      <c r="J246" s="33" t="n"/>
      <c r="K246" s="31">
        <f>IF(AND(ISNUMBER($F246),ISNUMBER($J246)),$F246*(1-$J246),"")</f>
        <v/>
      </c>
      <c r="L246" s="32" t="n"/>
      <c r="M246" s="32" t="n"/>
      <c r="N246" s="31">
        <f>IF(ISNUMBER($F246),($F246-IF(ISNUMBER($AM246),$AM246,0))*(1-IF(ISNUMBER($J246),$J246,0)),"")</f>
        <v/>
      </c>
      <c r="O246" s="15" t="inlineStr">
        <is>
          <t>Peach Mango</t>
        </is>
      </c>
      <c r="P246" s="29" t="n">
        <v>300</v>
      </c>
      <c r="Q246" s="29" t="n">
        <v>40</v>
      </c>
      <c r="R246" s="29" t="n">
        <v>85</v>
      </c>
      <c r="S246" s="29" t="n">
        <v>0</v>
      </c>
      <c r="T246" s="29" t="n">
        <v>0</v>
      </c>
      <c r="U246" s="15" t="inlineStr">
        <is>
          <t>Sucralose</t>
        </is>
      </c>
      <c r="V246" s="15" t="inlineStr">
        <is>
          <t>300 mg caffeine, BCAAs, CoQ10, zero calorie</t>
        </is>
      </c>
      <c r="W246" s="32" t="n"/>
      <c r="X246" s="32" t="n"/>
      <c r="Y246" s="32" t="n"/>
      <c r="Z246" s="32" t="n"/>
      <c r="AA246" s="15" t="inlineStr">
        <is>
          <t>Medium</t>
        </is>
      </c>
      <c r="AB246" s="15" t="inlineStr">
        <is>
          <t>Declining vs peak but still high volume</t>
        </is>
      </c>
      <c r="AC246" s="15" t="inlineStr">
        <is>
          <t>Zero-calorie high-caffeine performance fuel</t>
        </is>
      </c>
      <c r="AD246" s="15" t="inlineStr">
        <is>
          <t>High caffeine at zero calories with aminos.</t>
        </is>
      </c>
      <c r="AE246" s="32" t="n"/>
      <c r="AF246" s="34">
        <f>IF(AND(ISNUMBER($P246),ISNUMBER($AL246),$AL246&lt;&gt;0),ROUND($P246/$AL246*100,1),"")</f>
        <v/>
      </c>
      <c r="AG246" s="35">
        <f>IF(AND(ISNUMBER($S246),ISNUMBER($AL246),$AL246&lt;&gt;0),ROUND($S246/$AL246*100,2),"")</f>
        <v/>
      </c>
      <c r="AH246" s="34">
        <f>IF(AND(ISNUMBER($Q246),ISNUMBER($AL246),$AL246&lt;&gt;0),ROUND($Q246/$AL246*100,1),"")</f>
        <v/>
      </c>
      <c r="AI246" s="29">
        <f>IF(ISNUMBER($S246),IF($S246&lt;=1,"Yes","No"),"n/a")</f>
        <v/>
      </c>
      <c r="AJ246" s="29">
        <f>IF(ISNUMBER($S246),ROUND(MAX(0,MIN(100,100-$S246*2.5-IF(ISNUMBER($T246),$T246,0)*0.12+IF($S246&lt;=1,12,0))),0),"")</f>
        <v/>
      </c>
      <c r="AK246" s="29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29" t="n">
        <v>473</v>
      </c>
      <c r="AM246" s="30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Bang</t>
        </is>
      </c>
      <c r="B247" s="15" t="inlineStr">
        <is>
          <t>Bang Energy | Peach Mango | 18-pack 473mL</t>
        </is>
      </c>
      <c r="C247" s="15" t="inlineStr">
        <is>
          <t>4) Caffeine &amp; energy beverage</t>
        </is>
      </c>
      <c r="D247" s="15" t="inlineStr">
        <is>
          <t>473 mL can</t>
        </is>
      </c>
      <c r="E247" s="29" t="n">
        <v>18</v>
      </c>
      <c r="F247" s="30" t="n"/>
      <c r="G247" s="31">
        <f>IF(AND(ISNUMBER($F247),ISNUMBER($E247),$E247&lt;&gt;0),$F247/$E247,"")</f>
        <v/>
      </c>
      <c r="H247" s="31">
        <f>IF(AND(ISNUMBER($F247),ISNUMBER($AL247),ISNUMBER($E247),($AL247*$E247)&lt;&gt;0),$F247/($AL247*$E247)*100,"")</f>
        <v/>
      </c>
      <c r="I247" s="32" t="n"/>
      <c r="J247" s="33" t="n"/>
      <c r="K247" s="31">
        <f>IF(AND(ISNUMBER($F247),ISNUMBER($J247)),$F247*(1-$J247),"")</f>
        <v/>
      </c>
      <c r="L247" s="32" t="n"/>
      <c r="M247" s="32" t="n"/>
      <c r="N247" s="31">
        <f>IF(ISNUMBER($F247),($F247-IF(ISNUMBER($AM247),$AM247,0))*(1-IF(ISNUMBER($J247),$J247,0)),"")</f>
        <v/>
      </c>
      <c r="O247" s="15" t="inlineStr">
        <is>
          <t>Peach Mango</t>
        </is>
      </c>
      <c r="P247" s="29" t="n">
        <v>300</v>
      </c>
      <c r="Q247" s="29" t="n">
        <v>40</v>
      </c>
      <c r="R247" s="29" t="n">
        <v>85</v>
      </c>
      <c r="S247" s="29" t="n">
        <v>0</v>
      </c>
      <c r="T247" s="29" t="n">
        <v>0</v>
      </c>
      <c r="U247" s="15" t="inlineStr">
        <is>
          <t>Sucralose</t>
        </is>
      </c>
      <c r="V247" s="15" t="inlineStr">
        <is>
          <t>300 mg caffeine, BCAAs, CoQ10, zero calorie</t>
        </is>
      </c>
      <c r="W247" s="32" t="n"/>
      <c r="X247" s="32" t="n"/>
      <c r="Y247" s="32" t="n"/>
      <c r="Z247" s="32" t="n"/>
      <c r="AA247" s="15" t="inlineStr">
        <is>
          <t>Medium</t>
        </is>
      </c>
      <c r="AB247" s="15" t="inlineStr">
        <is>
          <t>Declining vs peak but still high volume</t>
        </is>
      </c>
      <c r="AC247" s="15" t="inlineStr">
        <is>
          <t>Zero-calorie high-caffeine performance fuel</t>
        </is>
      </c>
      <c r="AD247" s="15" t="inlineStr">
        <is>
          <t>High caffeine at zero calories with aminos.</t>
        </is>
      </c>
      <c r="AE247" s="32" t="n"/>
      <c r="AF247" s="34">
        <f>IF(AND(ISNUMBER($P247),ISNUMBER($AL247),$AL247&lt;&gt;0),ROUND($P247/$AL247*100,1),"")</f>
        <v/>
      </c>
      <c r="AG247" s="35">
        <f>IF(AND(ISNUMBER($S247),ISNUMBER($AL247),$AL247&lt;&gt;0),ROUND($S247/$AL247*100,2),"")</f>
        <v/>
      </c>
      <c r="AH247" s="34">
        <f>IF(AND(ISNUMBER($Q247),ISNUMBER($AL247),$AL247&lt;&gt;0),ROUND($Q247/$AL247*100,1),"")</f>
        <v/>
      </c>
      <c r="AI247" s="29">
        <f>IF(ISNUMBER($S247),IF($S247&lt;=1,"Yes","No"),"n/a")</f>
        <v/>
      </c>
      <c r="AJ247" s="29">
        <f>IF(ISNUMBER($S247),ROUND(MAX(0,MIN(100,100-$S247*2.5-IF(ISNUMBER($T247),$T247,0)*0.12+IF($S247&lt;=1,12,0))),0),"")</f>
        <v/>
      </c>
      <c r="AK247" s="29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29" t="n">
        <v>473</v>
      </c>
      <c r="AM247" s="30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Bang</t>
        </is>
      </c>
      <c r="B248" s="15" t="inlineStr">
        <is>
          <t>Bang Energy | Peach Mango | 24-pack 473mL</t>
        </is>
      </c>
      <c r="C248" s="15" t="inlineStr">
        <is>
          <t>4) Caffeine &amp; energy beverage</t>
        </is>
      </c>
      <c r="D248" s="15" t="inlineStr">
        <is>
          <t>473 mL can</t>
        </is>
      </c>
      <c r="E248" s="29" t="n">
        <v>24</v>
      </c>
      <c r="F248" s="30" t="n"/>
      <c r="G248" s="31">
        <f>IF(AND(ISNUMBER($F248),ISNUMBER($E248),$E248&lt;&gt;0),$F248/$E248,"")</f>
        <v/>
      </c>
      <c r="H248" s="31">
        <f>IF(AND(ISNUMBER($F248),ISNUMBER($AL248),ISNUMBER($E248),($AL248*$E248)&lt;&gt;0),$F248/($AL248*$E248)*100,"")</f>
        <v/>
      </c>
      <c r="I248" s="32" t="n"/>
      <c r="J248" s="33" t="n"/>
      <c r="K248" s="31">
        <f>IF(AND(ISNUMBER($F248),ISNUMBER($J248)),$F248*(1-$J248),"")</f>
        <v/>
      </c>
      <c r="L248" s="32" t="n"/>
      <c r="M248" s="32" t="n"/>
      <c r="N248" s="31">
        <f>IF(ISNUMBER($F248),($F248-IF(ISNUMBER($AM248),$AM248,0))*(1-IF(ISNUMBER($J248),$J248,0)),"")</f>
        <v/>
      </c>
      <c r="O248" s="15" t="inlineStr">
        <is>
          <t>Peach Mango</t>
        </is>
      </c>
      <c r="P248" s="29" t="n">
        <v>300</v>
      </c>
      <c r="Q248" s="29" t="n">
        <v>40</v>
      </c>
      <c r="R248" s="29" t="n">
        <v>85</v>
      </c>
      <c r="S248" s="29" t="n">
        <v>0</v>
      </c>
      <c r="T248" s="29" t="n">
        <v>0</v>
      </c>
      <c r="U248" s="15" t="inlineStr">
        <is>
          <t>Sucralose</t>
        </is>
      </c>
      <c r="V248" s="15" t="inlineStr">
        <is>
          <t>300 mg caffeine, BCAAs, CoQ10, zero calorie</t>
        </is>
      </c>
      <c r="W248" s="32" t="n"/>
      <c r="X248" s="32" t="n"/>
      <c r="Y248" s="32" t="n"/>
      <c r="Z248" s="32" t="n"/>
      <c r="AA248" s="15" t="inlineStr">
        <is>
          <t>Medium</t>
        </is>
      </c>
      <c r="AB248" s="15" t="inlineStr">
        <is>
          <t>Declining vs peak but still high volume</t>
        </is>
      </c>
      <c r="AC248" s="15" t="inlineStr">
        <is>
          <t>Zero-calorie high-caffeine performance fuel</t>
        </is>
      </c>
      <c r="AD248" s="15" t="inlineStr">
        <is>
          <t>High caffeine at zero calories with aminos.</t>
        </is>
      </c>
      <c r="AE248" s="32" t="n"/>
      <c r="AF248" s="34">
        <f>IF(AND(ISNUMBER($P248),ISNUMBER($AL248),$AL248&lt;&gt;0),ROUND($P248/$AL248*100,1),"")</f>
        <v/>
      </c>
      <c r="AG248" s="35">
        <f>IF(AND(ISNUMBER($S248),ISNUMBER($AL248),$AL248&lt;&gt;0),ROUND($S248/$AL248*100,2),"")</f>
        <v/>
      </c>
      <c r="AH248" s="34">
        <f>IF(AND(ISNUMBER($Q248),ISNUMBER($AL248),$AL248&lt;&gt;0),ROUND($Q248/$AL248*100,1),"")</f>
        <v/>
      </c>
      <c r="AI248" s="29">
        <f>IF(ISNUMBER($S248),IF($S248&lt;=1,"Yes","No"),"n/a")</f>
        <v/>
      </c>
      <c r="AJ248" s="29">
        <f>IF(ISNUMBER($S248),ROUND(MAX(0,MIN(100,100-$S248*2.5-IF(ISNUMBER($T248),$T248,0)*0.12+IF($S248&lt;=1,12,0))),0),"")</f>
        <v/>
      </c>
      <c r="AK248" s="29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29" t="n">
        <v>473</v>
      </c>
      <c r="AM248" s="30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Rockstar</t>
        </is>
      </c>
      <c r="B249" s="15" t="inlineStr">
        <is>
          <t>Rockstar Energy | Original | single 473mL</t>
        </is>
      </c>
      <c r="C249" s="15" t="inlineStr">
        <is>
          <t>4) Caffeine &amp; energy beverage</t>
        </is>
      </c>
      <c r="D249" s="15" t="inlineStr">
        <is>
          <t>473 mL can</t>
        </is>
      </c>
      <c r="E249" s="29" t="n">
        <v>1</v>
      </c>
      <c r="F249" s="30" t="n"/>
      <c r="G249" s="31">
        <f>IF(AND(ISNUMBER($F249),ISNUMBER($E249),$E249&lt;&gt;0),$F249/$E249,"")</f>
        <v/>
      </c>
      <c r="H249" s="31">
        <f>IF(AND(ISNUMBER($F249),ISNUMBER($AL249),ISNUMBER($E249),($AL249*$E249)&lt;&gt;0),$F249/($AL249*$E249)*100,"")</f>
        <v/>
      </c>
      <c r="I249" s="32" t="n"/>
      <c r="J249" s="33" t="n"/>
      <c r="K249" s="31">
        <f>IF(AND(ISNUMBER($F249),ISNUMBER($J249)),$F249*(1-$J249),"")</f>
        <v/>
      </c>
      <c r="L249" s="32" t="n"/>
      <c r="M249" s="32" t="n"/>
      <c r="N249" s="31">
        <f>IF(ISNUMBER($F249),($F249-IF(ISNUMBER($AM249),$AM249,0))*(1-IF(ISNUMBER($J249),$J249,0)),"")</f>
        <v/>
      </c>
      <c r="O249" s="15" t="inlineStr">
        <is>
          <t>Original</t>
        </is>
      </c>
      <c r="P249" s="29" t="n">
        <v>160</v>
      </c>
      <c r="Q249" s="29" t="n">
        <v>65</v>
      </c>
      <c r="R249" s="15" t="inlineStr">
        <is>
          <t>Not listed</t>
        </is>
      </c>
      <c r="S249" s="29" t="n">
        <v>31</v>
      </c>
      <c r="T249" s="29" t="n">
        <v>122</v>
      </c>
      <c r="U249" s="15" t="inlineStr">
        <is>
          <t>Sugar (or sucralose on zero)</t>
        </is>
      </c>
      <c r="V249" s="15" t="inlineStr">
        <is>
          <t>Energy blend, taurine, guarana</t>
        </is>
      </c>
      <c r="W249" s="32" t="n"/>
      <c r="X249" s="32" t="n"/>
      <c r="Y249" s="32" t="n"/>
      <c r="Z249" s="32" t="n"/>
      <c r="AA249" s="15" t="inlineStr">
        <is>
          <t>Medium</t>
        </is>
      </c>
      <c r="AB249" s="15" t="inlineStr">
        <is>
          <t>Legacy brand; PepsiCo distribution</t>
        </is>
      </c>
      <c r="AC249" s="15" t="inlineStr">
        <is>
          <t>Value-priced legacy energy can</t>
        </is>
      </c>
      <c r="AD249" s="15" t="inlineStr">
        <is>
          <t>Familiar legacy brand, usually a lower price point.</t>
        </is>
      </c>
      <c r="AE249" s="32" t="n"/>
      <c r="AF249" s="34">
        <f>IF(AND(ISNUMBER($P249),ISNUMBER($AL249),$AL249&lt;&gt;0),ROUND($P249/$AL249*100,1),"")</f>
        <v/>
      </c>
      <c r="AG249" s="35">
        <f>IF(AND(ISNUMBER($S249),ISNUMBER($AL249),$AL249&lt;&gt;0),ROUND($S249/$AL249*100,2),"")</f>
        <v/>
      </c>
      <c r="AH249" s="34">
        <f>IF(AND(ISNUMBER($Q249),ISNUMBER($AL249),$AL249&lt;&gt;0),ROUND($Q249/$AL249*100,1),"")</f>
        <v/>
      </c>
      <c r="AI249" s="29">
        <f>IF(ISNUMBER($S249),IF($S249&lt;=1,"Yes","No"),"n/a")</f>
        <v/>
      </c>
      <c r="AJ249" s="29">
        <f>IF(ISNUMBER($S249),ROUND(MAX(0,MIN(100,100-$S249*2.5-IF(ISNUMBER($T249),$T249,0)*0.12+IF($S249&lt;=1,12,0))),0),"")</f>
        <v/>
      </c>
      <c r="AK249" s="29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29" t="n">
        <v>473</v>
      </c>
      <c r="AM249" s="30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Rockstar</t>
        </is>
      </c>
      <c r="B250" s="15" t="inlineStr">
        <is>
          <t>Rockstar Energy | Original | 8-pack 473mL</t>
        </is>
      </c>
      <c r="C250" s="15" t="inlineStr">
        <is>
          <t>4) Caffeine &amp; energy beverage</t>
        </is>
      </c>
      <c r="D250" s="15" t="inlineStr">
        <is>
          <t>473 mL can</t>
        </is>
      </c>
      <c r="E250" s="29" t="n">
        <v>8</v>
      </c>
      <c r="F250" s="30" t="n"/>
      <c r="G250" s="31">
        <f>IF(AND(ISNUMBER($F250),ISNUMBER($E250),$E250&lt;&gt;0),$F250/$E250,"")</f>
        <v/>
      </c>
      <c r="H250" s="31">
        <f>IF(AND(ISNUMBER($F250),ISNUMBER($AL250),ISNUMBER($E250),($AL250*$E250)&lt;&gt;0),$F250/($AL250*$E250)*100,"")</f>
        <v/>
      </c>
      <c r="I250" s="32" t="n"/>
      <c r="J250" s="33" t="n"/>
      <c r="K250" s="31">
        <f>IF(AND(ISNUMBER($F250),ISNUMBER($J250)),$F250*(1-$J250),"")</f>
        <v/>
      </c>
      <c r="L250" s="32" t="n"/>
      <c r="M250" s="32" t="n"/>
      <c r="N250" s="31">
        <f>IF(ISNUMBER($F250),($F250-IF(ISNUMBER($AM250),$AM250,0))*(1-IF(ISNUMBER($J250),$J250,0)),"")</f>
        <v/>
      </c>
      <c r="O250" s="15" t="inlineStr">
        <is>
          <t>Original</t>
        </is>
      </c>
      <c r="P250" s="29" t="n">
        <v>160</v>
      </c>
      <c r="Q250" s="29" t="n">
        <v>65</v>
      </c>
      <c r="R250" s="15" t="inlineStr">
        <is>
          <t>Not listed</t>
        </is>
      </c>
      <c r="S250" s="29" t="n">
        <v>31</v>
      </c>
      <c r="T250" s="29" t="n">
        <v>122</v>
      </c>
      <c r="U250" s="15" t="inlineStr">
        <is>
          <t>Sugar (or sucralose on zero)</t>
        </is>
      </c>
      <c r="V250" s="15" t="inlineStr">
        <is>
          <t>Energy blend, taurine, guarana</t>
        </is>
      </c>
      <c r="W250" s="32" t="n"/>
      <c r="X250" s="32" t="n"/>
      <c r="Y250" s="32" t="n"/>
      <c r="Z250" s="32" t="n"/>
      <c r="AA250" s="15" t="inlineStr">
        <is>
          <t>Medium</t>
        </is>
      </c>
      <c r="AB250" s="15" t="inlineStr">
        <is>
          <t>Legacy brand; PepsiCo distribution</t>
        </is>
      </c>
      <c r="AC250" s="15" t="inlineStr">
        <is>
          <t>Value-priced legacy energy can</t>
        </is>
      </c>
      <c r="AD250" s="15" t="inlineStr">
        <is>
          <t>Familiar legacy brand, usually a lower price point.</t>
        </is>
      </c>
      <c r="AE250" s="32" t="n"/>
      <c r="AF250" s="34">
        <f>IF(AND(ISNUMBER($P250),ISNUMBER($AL250),$AL250&lt;&gt;0),ROUND($P250/$AL250*100,1),"")</f>
        <v/>
      </c>
      <c r="AG250" s="35">
        <f>IF(AND(ISNUMBER($S250),ISNUMBER($AL250),$AL250&lt;&gt;0),ROUND($S250/$AL250*100,2),"")</f>
        <v/>
      </c>
      <c r="AH250" s="34">
        <f>IF(AND(ISNUMBER($Q250),ISNUMBER($AL250),$AL250&lt;&gt;0),ROUND($Q250/$AL250*100,1),"")</f>
        <v/>
      </c>
      <c r="AI250" s="29">
        <f>IF(ISNUMBER($S250),IF($S250&lt;=1,"Yes","No"),"n/a")</f>
        <v/>
      </c>
      <c r="AJ250" s="29">
        <f>IF(ISNUMBER($S250),ROUND(MAX(0,MIN(100,100-$S250*2.5-IF(ISNUMBER($T250),$T250,0)*0.12+IF($S250&lt;=1,12,0))),0),"")</f>
        <v/>
      </c>
      <c r="AK250" s="29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29" t="n">
        <v>473</v>
      </c>
      <c r="AM250" s="30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Rockstar</t>
        </is>
      </c>
      <c r="B251" s="15" t="inlineStr">
        <is>
          <t>Rockstar Energy | Original | 12-pack 473mL</t>
        </is>
      </c>
      <c r="C251" s="15" t="inlineStr">
        <is>
          <t>4) Caffeine &amp; energy beverage</t>
        </is>
      </c>
      <c r="D251" s="15" t="inlineStr">
        <is>
          <t>473 mL can</t>
        </is>
      </c>
      <c r="E251" s="29" t="n">
        <v>12</v>
      </c>
      <c r="F251" s="30" t="n"/>
      <c r="G251" s="31">
        <f>IF(AND(ISNUMBER($F251),ISNUMBER($E251),$E251&lt;&gt;0),$F251/$E251,"")</f>
        <v/>
      </c>
      <c r="H251" s="31">
        <f>IF(AND(ISNUMBER($F251),ISNUMBER($AL251),ISNUMBER($E251),($AL251*$E251)&lt;&gt;0),$F251/($AL251*$E251)*100,"")</f>
        <v/>
      </c>
      <c r="I251" s="32" t="n"/>
      <c r="J251" s="33" t="n"/>
      <c r="K251" s="31">
        <f>IF(AND(ISNUMBER($F251),ISNUMBER($J251)),$F251*(1-$J251),"")</f>
        <v/>
      </c>
      <c r="L251" s="32" t="n"/>
      <c r="M251" s="32" t="n"/>
      <c r="N251" s="31">
        <f>IF(ISNUMBER($F251),($F251-IF(ISNUMBER($AM251),$AM251,0))*(1-IF(ISNUMBER($J251),$J251,0)),"")</f>
        <v/>
      </c>
      <c r="O251" s="15" t="inlineStr">
        <is>
          <t>Original</t>
        </is>
      </c>
      <c r="P251" s="29" t="n">
        <v>160</v>
      </c>
      <c r="Q251" s="29" t="n">
        <v>65</v>
      </c>
      <c r="R251" s="15" t="inlineStr">
        <is>
          <t>Not listed</t>
        </is>
      </c>
      <c r="S251" s="29" t="n">
        <v>31</v>
      </c>
      <c r="T251" s="29" t="n">
        <v>122</v>
      </c>
      <c r="U251" s="15" t="inlineStr">
        <is>
          <t>Sugar (or sucralose on zero)</t>
        </is>
      </c>
      <c r="V251" s="15" t="inlineStr">
        <is>
          <t>Energy blend, taurine, guarana</t>
        </is>
      </c>
      <c r="W251" s="32" t="n"/>
      <c r="X251" s="32" t="n"/>
      <c r="Y251" s="32" t="n"/>
      <c r="Z251" s="32" t="n"/>
      <c r="AA251" s="15" t="inlineStr">
        <is>
          <t>Medium</t>
        </is>
      </c>
      <c r="AB251" s="15" t="inlineStr">
        <is>
          <t>Legacy brand; PepsiCo distribution</t>
        </is>
      </c>
      <c r="AC251" s="15" t="inlineStr">
        <is>
          <t>Value-priced legacy energy can</t>
        </is>
      </c>
      <c r="AD251" s="15" t="inlineStr">
        <is>
          <t>Familiar legacy brand, usually a lower price point.</t>
        </is>
      </c>
      <c r="AE251" s="32" t="n"/>
      <c r="AF251" s="34">
        <f>IF(AND(ISNUMBER($P251),ISNUMBER($AL251),$AL251&lt;&gt;0),ROUND($P251/$AL251*100,1),"")</f>
        <v/>
      </c>
      <c r="AG251" s="35">
        <f>IF(AND(ISNUMBER($S251),ISNUMBER($AL251),$AL251&lt;&gt;0),ROUND($S251/$AL251*100,2),"")</f>
        <v/>
      </c>
      <c r="AH251" s="34">
        <f>IF(AND(ISNUMBER($Q251),ISNUMBER($AL251),$AL251&lt;&gt;0),ROUND($Q251/$AL251*100,1),"")</f>
        <v/>
      </c>
      <c r="AI251" s="29">
        <f>IF(ISNUMBER($S251),IF($S251&lt;=1,"Yes","No"),"n/a")</f>
        <v/>
      </c>
      <c r="AJ251" s="29">
        <f>IF(ISNUMBER($S251),ROUND(MAX(0,MIN(100,100-$S251*2.5-IF(ISNUMBER($T251),$T251,0)*0.12+IF($S251&lt;=1,12,0))),0),"")</f>
        <v/>
      </c>
      <c r="AK251" s="29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29" t="n">
        <v>473</v>
      </c>
      <c r="AM251" s="30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Rockstar</t>
        </is>
      </c>
      <c r="B252" s="15" t="inlineStr">
        <is>
          <t>Rockstar Energy | Original | 18-pack 473mL</t>
        </is>
      </c>
      <c r="C252" s="15" t="inlineStr">
        <is>
          <t>4) Caffeine &amp; energy beverage</t>
        </is>
      </c>
      <c r="D252" s="15" t="inlineStr">
        <is>
          <t>473 mL can</t>
        </is>
      </c>
      <c r="E252" s="29" t="n">
        <v>18</v>
      </c>
      <c r="F252" s="30" t="n"/>
      <c r="G252" s="31">
        <f>IF(AND(ISNUMBER($F252),ISNUMBER($E252),$E252&lt;&gt;0),$F252/$E252,"")</f>
        <v/>
      </c>
      <c r="H252" s="31">
        <f>IF(AND(ISNUMBER($F252),ISNUMBER($AL252),ISNUMBER($E252),($AL252*$E252)&lt;&gt;0),$F252/($AL252*$E252)*100,"")</f>
        <v/>
      </c>
      <c r="I252" s="32" t="n"/>
      <c r="J252" s="33" t="n"/>
      <c r="K252" s="31">
        <f>IF(AND(ISNUMBER($F252),ISNUMBER($J252)),$F252*(1-$J252),"")</f>
        <v/>
      </c>
      <c r="L252" s="32" t="n"/>
      <c r="M252" s="32" t="n"/>
      <c r="N252" s="31">
        <f>IF(ISNUMBER($F252),($F252-IF(ISNUMBER($AM252),$AM252,0))*(1-IF(ISNUMBER($J252),$J252,0)),"")</f>
        <v/>
      </c>
      <c r="O252" s="15" t="inlineStr">
        <is>
          <t>Original</t>
        </is>
      </c>
      <c r="P252" s="29" t="n">
        <v>160</v>
      </c>
      <c r="Q252" s="29" t="n">
        <v>65</v>
      </c>
      <c r="R252" s="15" t="inlineStr">
        <is>
          <t>Not listed</t>
        </is>
      </c>
      <c r="S252" s="29" t="n">
        <v>31</v>
      </c>
      <c r="T252" s="29" t="n">
        <v>122</v>
      </c>
      <c r="U252" s="15" t="inlineStr">
        <is>
          <t>Sugar (or sucralose on zero)</t>
        </is>
      </c>
      <c r="V252" s="15" t="inlineStr">
        <is>
          <t>Energy blend, taurine, guarana</t>
        </is>
      </c>
      <c r="W252" s="32" t="n"/>
      <c r="X252" s="32" t="n"/>
      <c r="Y252" s="32" t="n"/>
      <c r="Z252" s="32" t="n"/>
      <c r="AA252" s="15" t="inlineStr">
        <is>
          <t>Medium</t>
        </is>
      </c>
      <c r="AB252" s="15" t="inlineStr">
        <is>
          <t>Legacy brand; PepsiCo distribution</t>
        </is>
      </c>
      <c r="AC252" s="15" t="inlineStr">
        <is>
          <t>Value-priced legacy energy can</t>
        </is>
      </c>
      <c r="AD252" s="15" t="inlineStr">
        <is>
          <t>Familiar legacy brand, usually a lower price point.</t>
        </is>
      </c>
      <c r="AE252" s="32" t="n"/>
      <c r="AF252" s="34">
        <f>IF(AND(ISNUMBER($P252),ISNUMBER($AL252),$AL252&lt;&gt;0),ROUND($P252/$AL252*100,1),"")</f>
        <v/>
      </c>
      <c r="AG252" s="35">
        <f>IF(AND(ISNUMBER($S252),ISNUMBER($AL252),$AL252&lt;&gt;0),ROUND($S252/$AL252*100,2),"")</f>
        <v/>
      </c>
      <c r="AH252" s="34">
        <f>IF(AND(ISNUMBER($Q252),ISNUMBER($AL252),$AL252&lt;&gt;0),ROUND($Q252/$AL252*100,1),"")</f>
        <v/>
      </c>
      <c r="AI252" s="29">
        <f>IF(ISNUMBER($S252),IF($S252&lt;=1,"Yes","No"),"n/a")</f>
        <v/>
      </c>
      <c r="AJ252" s="29">
        <f>IF(ISNUMBER($S252),ROUND(MAX(0,MIN(100,100-$S252*2.5-IF(ISNUMBER($T252),$T252,0)*0.12+IF($S252&lt;=1,12,0))),0),"")</f>
        <v/>
      </c>
      <c r="AK252" s="29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29" t="n">
        <v>473</v>
      </c>
      <c r="AM252" s="30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Rockstar</t>
        </is>
      </c>
      <c r="B253" s="15" t="inlineStr">
        <is>
          <t>Rockstar Energy | Original | 24-pack 473mL</t>
        </is>
      </c>
      <c r="C253" s="15" t="inlineStr">
        <is>
          <t>4) Caffeine &amp; energy beverage</t>
        </is>
      </c>
      <c r="D253" s="15" t="inlineStr">
        <is>
          <t>473 mL can</t>
        </is>
      </c>
      <c r="E253" s="29" t="n">
        <v>24</v>
      </c>
      <c r="F253" s="30" t="n"/>
      <c r="G253" s="31">
        <f>IF(AND(ISNUMBER($F253),ISNUMBER($E253),$E253&lt;&gt;0),$F253/$E253,"")</f>
        <v/>
      </c>
      <c r="H253" s="31">
        <f>IF(AND(ISNUMBER($F253),ISNUMBER($AL253),ISNUMBER($E253),($AL253*$E253)&lt;&gt;0),$F253/($AL253*$E253)*100,"")</f>
        <v/>
      </c>
      <c r="I253" s="32" t="n"/>
      <c r="J253" s="33" t="n"/>
      <c r="K253" s="31">
        <f>IF(AND(ISNUMBER($F253),ISNUMBER($J253)),$F253*(1-$J253),"")</f>
        <v/>
      </c>
      <c r="L253" s="32" t="n"/>
      <c r="M253" s="32" t="n"/>
      <c r="N253" s="31">
        <f>IF(ISNUMBER($F253),($F253-IF(ISNUMBER($AM253),$AM253,0))*(1-IF(ISNUMBER($J253),$J253,0)),"")</f>
        <v/>
      </c>
      <c r="O253" s="15" t="inlineStr">
        <is>
          <t>Original</t>
        </is>
      </c>
      <c r="P253" s="29" t="n">
        <v>160</v>
      </c>
      <c r="Q253" s="29" t="n">
        <v>65</v>
      </c>
      <c r="R253" s="15" t="inlineStr">
        <is>
          <t>Not listed</t>
        </is>
      </c>
      <c r="S253" s="29" t="n">
        <v>31</v>
      </c>
      <c r="T253" s="29" t="n">
        <v>122</v>
      </c>
      <c r="U253" s="15" t="inlineStr">
        <is>
          <t>Sugar (or sucralose on zero)</t>
        </is>
      </c>
      <c r="V253" s="15" t="inlineStr">
        <is>
          <t>Energy blend, taurine, guarana</t>
        </is>
      </c>
      <c r="W253" s="32" t="n"/>
      <c r="X253" s="32" t="n"/>
      <c r="Y253" s="32" t="n"/>
      <c r="Z253" s="32" t="n"/>
      <c r="AA253" s="15" t="inlineStr">
        <is>
          <t>Medium</t>
        </is>
      </c>
      <c r="AB253" s="15" t="inlineStr">
        <is>
          <t>Legacy brand; PepsiCo distribution</t>
        </is>
      </c>
      <c r="AC253" s="15" t="inlineStr">
        <is>
          <t>Value-priced legacy energy can</t>
        </is>
      </c>
      <c r="AD253" s="15" t="inlineStr">
        <is>
          <t>Familiar legacy brand, usually a lower price point.</t>
        </is>
      </c>
      <c r="AE253" s="32" t="n"/>
      <c r="AF253" s="34">
        <f>IF(AND(ISNUMBER($P253),ISNUMBER($AL253),$AL253&lt;&gt;0),ROUND($P253/$AL253*100,1),"")</f>
        <v/>
      </c>
      <c r="AG253" s="35">
        <f>IF(AND(ISNUMBER($S253),ISNUMBER($AL253),$AL253&lt;&gt;0),ROUND($S253/$AL253*100,2),"")</f>
        <v/>
      </c>
      <c r="AH253" s="34">
        <f>IF(AND(ISNUMBER($Q253),ISNUMBER($AL253),$AL253&lt;&gt;0),ROUND($Q253/$AL253*100,1),"")</f>
        <v/>
      </c>
      <c r="AI253" s="29">
        <f>IF(ISNUMBER($S253),IF($S253&lt;=1,"Yes","No"),"n/a")</f>
        <v/>
      </c>
      <c r="AJ253" s="29">
        <f>IF(ISNUMBER($S253),ROUND(MAX(0,MIN(100,100-$S253*2.5-IF(ISNUMBER($T253),$T253,0)*0.12+IF($S253&lt;=1,12,0))),0),"")</f>
        <v/>
      </c>
      <c r="AK253" s="29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29" t="n">
        <v>473</v>
      </c>
      <c r="AM253" s="30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Rockstar</t>
        </is>
      </c>
      <c r="B254" s="15" t="inlineStr">
        <is>
          <t>Rockstar Energy | Sugar Free | single 473mL</t>
        </is>
      </c>
      <c r="C254" s="15" t="inlineStr">
        <is>
          <t>4) Caffeine &amp; energy beverage</t>
        </is>
      </c>
      <c r="D254" s="15" t="inlineStr">
        <is>
          <t>473 mL can</t>
        </is>
      </c>
      <c r="E254" s="29" t="n">
        <v>1</v>
      </c>
      <c r="F254" s="30" t="n"/>
      <c r="G254" s="31">
        <f>IF(AND(ISNUMBER($F254),ISNUMBER($E254),$E254&lt;&gt;0),$F254/$E254,"")</f>
        <v/>
      </c>
      <c r="H254" s="31">
        <f>IF(AND(ISNUMBER($F254),ISNUMBER($AL254),ISNUMBER($E254),($AL254*$E254)&lt;&gt;0),$F254/($AL254*$E254)*100,"")</f>
        <v/>
      </c>
      <c r="I254" s="32" t="n"/>
      <c r="J254" s="33" t="n"/>
      <c r="K254" s="31">
        <f>IF(AND(ISNUMBER($F254),ISNUMBER($J254)),$F254*(1-$J254),"")</f>
        <v/>
      </c>
      <c r="L254" s="32" t="n"/>
      <c r="M254" s="32" t="n"/>
      <c r="N254" s="31">
        <f>IF(ISNUMBER($F254),($F254-IF(ISNUMBER($AM254),$AM254,0))*(1-IF(ISNUMBER($J254),$J254,0)),"")</f>
        <v/>
      </c>
      <c r="O254" s="15" t="inlineStr">
        <is>
          <t>Sugar Free</t>
        </is>
      </c>
      <c r="P254" s="29" t="n">
        <v>160</v>
      </c>
      <c r="Q254" s="29" t="n">
        <v>65</v>
      </c>
      <c r="R254" s="15" t="inlineStr">
        <is>
          <t>Not listed</t>
        </is>
      </c>
      <c r="S254" s="29" t="n">
        <v>31</v>
      </c>
      <c r="T254" s="29" t="n">
        <v>122</v>
      </c>
      <c r="U254" s="15" t="inlineStr">
        <is>
          <t>Sugar (or sucralose on zero)</t>
        </is>
      </c>
      <c r="V254" s="15" t="inlineStr">
        <is>
          <t>Energy blend, taurine, guarana</t>
        </is>
      </c>
      <c r="W254" s="32" t="n"/>
      <c r="X254" s="32" t="n"/>
      <c r="Y254" s="32" t="n"/>
      <c r="Z254" s="32" t="n"/>
      <c r="AA254" s="15" t="inlineStr">
        <is>
          <t>Medium</t>
        </is>
      </c>
      <c r="AB254" s="15" t="inlineStr">
        <is>
          <t>Legacy brand; PepsiCo distribution</t>
        </is>
      </c>
      <c r="AC254" s="15" t="inlineStr">
        <is>
          <t>Value-priced legacy energy can</t>
        </is>
      </c>
      <c r="AD254" s="15" t="inlineStr">
        <is>
          <t>Familiar legacy brand, usually a lower price point.</t>
        </is>
      </c>
      <c r="AE254" s="32" t="n"/>
      <c r="AF254" s="34">
        <f>IF(AND(ISNUMBER($P254),ISNUMBER($AL254),$AL254&lt;&gt;0),ROUND($P254/$AL254*100,1),"")</f>
        <v/>
      </c>
      <c r="AG254" s="35">
        <f>IF(AND(ISNUMBER($S254),ISNUMBER($AL254),$AL254&lt;&gt;0),ROUND($S254/$AL254*100,2),"")</f>
        <v/>
      </c>
      <c r="AH254" s="34">
        <f>IF(AND(ISNUMBER($Q254),ISNUMBER($AL254),$AL254&lt;&gt;0),ROUND($Q254/$AL254*100,1),"")</f>
        <v/>
      </c>
      <c r="AI254" s="29">
        <f>IF(ISNUMBER($S254),IF($S254&lt;=1,"Yes","No"),"n/a")</f>
        <v/>
      </c>
      <c r="AJ254" s="29">
        <f>IF(ISNUMBER($S254),ROUND(MAX(0,MIN(100,100-$S254*2.5-IF(ISNUMBER($T254),$T254,0)*0.12+IF($S254&lt;=1,12,0))),0),"")</f>
        <v/>
      </c>
      <c r="AK254" s="29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29" t="n">
        <v>473</v>
      </c>
      <c r="AM254" s="30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Rockstar</t>
        </is>
      </c>
      <c r="B255" s="15" t="inlineStr">
        <is>
          <t>Rockstar Energy | Sugar Free | 8-pack 473mL</t>
        </is>
      </c>
      <c r="C255" s="15" t="inlineStr">
        <is>
          <t>4) Caffeine &amp; energy beverage</t>
        </is>
      </c>
      <c r="D255" s="15" t="inlineStr">
        <is>
          <t>473 mL can</t>
        </is>
      </c>
      <c r="E255" s="29" t="n">
        <v>8</v>
      </c>
      <c r="F255" s="30" t="n"/>
      <c r="G255" s="31">
        <f>IF(AND(ISNUMBER($F255),ISNUMBER($E255),$E255&lt;&gt;0),$F255/$E255,"")</f>
        <v/>
      </c>
      <c r="H255" s="31">
        <f>IF(AND(ISNUMBER($F255),ISNUMBER($AL255),ISNUMBER($E255),($AL255*$E255)&lt;&gt;0),$F255/($AL255*$E255)*100,"")</f>
        <v/>
      </c>
      <c r="I255" s="32" t="n"/>
      <c r="J255" s="33" t="n"/>
      <c r="K255" s="31">
        <f>IF(AND(ISNUMBER($F255),ISNUMBER($J255)),$F255*(1-$J255),"")</f>
        <v/>
      </c>
      <c r="L255" s="32" t="n"/>
      <c r="M255" s="32" t="n"/>
      <c r="N255" s="31">
        <f>IF(ISNUMBER($F255),($F255-IF(ISNUMBER($AM255),$AM255,0))*(1-IF(ISNUMBER($J255),$J255,0)),"")</f>
        <v/>
      </c>
      <c r="O255" s="15" t="inlineStr">
        <is>
          <t>Sugar Free</t>
        </is>
      </c>
      <c r="P255" s="29" t="n">
        <v>160</v>
      </c>
      <c r="Q255" s="29" t="n">
        <v>65</v>
      </c>
      <c r="R255" s="15" t="inlineStr">
        <is>
          <t>Not listed</t>
        </is>
      </c>
      <c r="S255" s="29" t="n">
        <v>31</v>
      </c>
      <c r="T255" s="29" t="n">
        <v>122</v>
      </c>
      <c r="U255" s="15" t="inlineStr">
        <is>
          <t>Sugar (or sucralose on zero)</t>
        </is>
      </c>
      <c r="V255" s="15" t="inlineStr">
        <is>
          <t>Energy blend, taurine, guarana</t>
        </is>
      </c>
      <c r="W255" s="32" t="n"/>
      <c r="X255" s="32" t="n"/>
      <c r="Y255" s="32" t="n"/>
      <c r="Z255" s="32" t="n"/>
      <c r="AA255" s="15" t="inlineStr">
        <is>
          <t>Medium</t>
        </is>
      </c>
      <c r="AB255" s="15" t="inlineStr">
        <is>
          <t>Legacy brand; PepsiCo distribution</t>
        </is>
      </c>
      <c r="AC255" s="15" t="inlineStr">
        <is>
          <t>Value-priced legacy energy can</t>
        </is>
      </c>
      <c r="AD255" s="15" t="inlineStr">
        <is>
          <t>Familiar legacy brand, usually a lower price point.</t>
        </is>
      </c>
      <c r="AE255" s="32" t="n"/>
      <c r="AF255" s="34">
        <f>IF(AND(ISNUMBER($P255),ISNUMBER($AL255),$AL255&lt;&gt;0),ROUND($P255/$AL255*100,1),"")</f>
        <v/>
      </c>
      <c r="AG255" s="35">
        <f>IF(AND(ISNUMBER($S255),ISNUMBER($AL255),$AL255&lt;&gt;0),ROUND($S255/$AL255*100,2),"")</f>
        <v/>
      </c>
      <c r="AH255" s="34">
        <f>IF(AND(ISNUMBER($Q255),ISNUMBER($AL255),$AL255&lt;&gt;0),ROUND($Q255/$AL255*100,1),"")</f>
        <v/>
      </c>
      <c r="AI255" s="29">
        <f>IF(ISNUMBER($S255),IF($S255&lt;=1,"Yes","No"),"n/a")</f>
        <v/>
      </c>
      <c r="AJ255" s="29">
        <f>IF(ISNUMBER($S255),ROUND(MAX(0,MIN(100,100-$S255*2.5-IF(ISNUMBER($T255),$T255,0)*0.12+IF($S255&lt;=1,12,0))),0),"")</f>
        <v/>
      </c>
      <c r="AK255" s="29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29" t="n">
        <v>473</v>
      </c>
      <c r="AM255" s="30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Rockstar</t>
        </is>
      </c>
      <c r="B256" s="15" t="inlineStr">
        <is>
          <t>Rockstar Energy | Sugar Free | 12-pack 473mL</t>
        </is>
      </c>
      <c r="C256" s="15" t="inlineStr">
        <is>
          <t>4) Caffeine &amp; energy beverage</t>
        </is>
      </c>
      <c r="D256" s="15" t="inlineStr">
        <is>
          <t>473 mL can</t>
        </is>
      </c>
      <c r="E256" s="29" t="n">
        <v>12</v>
      </c>
      <c r="F256" s="30" t="n"/>
      <c r="G256" s="31">
        <f>IF(AND(ISNUMBER($F256),ISNUMBER($E256),$E256&lt;&gt;0),$F256/$E256,"")</f>
        <v/>
      </c>
      <c r="H256" s="31">
        <f>IF(AND(ISNUMBER($F256),ISNUMBER($AL256),ISNUMBER($E256),($AL256*$E256)&lt;&gt;0),$F256/($AL256*$E256)*100,"")</f>
        <v/>
      </c>
      <c r="I256" s="32" t="n"/>
      <c r="J256" s="33" t="n"/>
      <c r="K256" s="31">
        <f>IF(AND(ISNUMBER($F256),ISNUMBER($J256)),$F256*(1-$J256),"")</f>
        <v/>
      </c>
      <c r="L256" s="32" t="n"/>
      <c r="M256" s="32" t="n"/>
      <c r="N256" s="31">
        <f>IF(ISNUMBER($F256),($F256-IF(ISNUMBER($AM256),$AM256,0))*(1-IF(ISNUMBER($J256),$J256,0)),"")</f>
        <v/>
      </c>
      <c r="O256" s="15" t="inlineStr">
        <is>
          <t>Sugar Free</t>
        </is>
      </c>
      <c r="P256" s="29" t="n">
        <v>160</v>
      </c>
      <c r="Q256" s="29" t="n">
        <v>65</v>
      </c>
      <c r="R256" s="15" t="inlineStr">
        <is>
          <t>Not listed</t>
        </is>
      </c>
      <c r="S256" s="29" t="n">
        <v>31</v>
      </c>
      <c r="T256" s="29" t="n">
        <v>122</v>
      </c>
      <c r="U256" s="15" t="inlineStr">
        <is>
          <t>Sugar (or sucralose on zero)</t>
        </is>
      </c>
      <c r="V256" s="15" t="inlineStr">
        <is>
          <t>Energy blend, taurine, guarana</t>
        </is>
      </c>
      <c r="W256" s="32" t="n"/>
      <c r="X256" s="32" t="n"/>
      <c r="Y256" s="32" t="n"/>
      <c r="Z256" s="32" t="n"/>
      <c r="AA256" s="15" t="inlineStr">
        <is>
          <t>Medium</t>
        </is>
      </c>
      <c r="AB256" s="15" t="inlineStr">
        <is>
          <t>Legacy brand; PepsiCo distribution</t>
        </is>
      </c>
      <c r="AC256" s="15" t="inlineStr">
        <is>
          <t>Value-priced legacy energy can</t>
        </is>
      </c>
      <c r="AD256" s="15" t="inlineStr">
        <is>
          <t>Familiar legacy brand, usually a lower price point.</t>
        </is>
      </c>
      <c r="AE256" s="32" t="n"/>
      <c r="AF256" s="34">
        <f>IF(AND(ISNUMBER($P256),ISNUMBER($AL256),$AL256&lt;&gt;0),ROUND($P256/$AL256*100,1),"")</f>
        <v/>
      </c>
      <c r="AG256" s="35">
        <f>IF(AND(ISNUMBER($S256),ISNUMBER($AL256),$AL256&lt;&gt;0),ROUND($S256/$AL256*100,2),"")</f>
        <v/>
      </c>
      <c r="AH256" s="34">
        <f>IF(AND(ISNUMBER($Q256),ISNUMBER($AL256),$AL256&lt;&gt;0),ROUND($Q256/$AL256*100,1),"")</f>
        <v/>
      </c>
      <c r="AI256" s="29">
        <f>IF(ISNUMBER($S256),IF($S256&lt;=1,"Yes","No"),"n/a")</f>
        <v/>
      </c>
      <c r="AJ256" s="29">
        <f>IF(ISNUMBER($S256),ROUND(MAX(0,MIN(100,100-$S256*2.5-IF(ISNUMBER($T256),$T256,0)*0.12+IF($S256&lt;=1,12,0))),0),"")</f>
        <v/>
      </c>
      <c r="AK256" s="29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29" t="n">
        <v>473</v>
      </c>
      <c r="AM256" s="30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Rockstar</t>
        </is>
      </c>
      <c r="B257" s="15" t="inlineStr">
        <is>
          <t>Rockstar Energy | Sugar Free | 18-pack 473mL</t>
        </is>
      </c>
      <c r="C257" s="15" t="inlineStr">
        <is>
          <t>4) Caffeine &amp; energy beverage</t>
        </is>
      </c>
      <c r="D257" s="15" t="inlineStr">
        <is>
          <t>473 mL can</t>
        </is>
      </c>
      <c r="E257" s="29" t="n">
        <v>18</v>
      </c>
      <c r="F257" s="30" t="n"/>
      <c r="G257" s="31">
        <f>IF(AND(ISNUMBER($F257),ISNUMBER($E257),$E257&lt;&gt;0),$F257/$E257,"")</f>
        <v/>
      </c>
      <c r="H257" s="31">
        <f>IF(AND(ISNUMBER($F257),ISNUMBER($AL257),ISNUMBER($E257),($AL257*$E257)&lt;&gt;0),$F257/($AL257*$E257)*100,"")</f>
        <v/>
      </c>
      <c r="I257" s="32" t="n"/>
      <c r="J257" s="33" t="n"/>
      <c r="K257" s="31">
        <f>IF(AND(ISNUMBER($F257),ISNUMBER($J257)),$F257*(1-$J257),"")</f>
        <v/>
      </c>
      <c r="L257" s="32" t="n"/>
      <c r="M257" s="32" t="n"/>
      <c r="N257" s="31">
        <f>IF(ISNUMBER($F257),($F257-IF(ISNUMBER($AM257),$AM257,0))*(1-IF(ISNUMBER($J257),$J257,0)),"")</f>
        <v/>
      </c>
      <c r="O257" s="15" t="inlineStr">
        <is>
          <t>Sugar Free</t>
        </is>
      </c>
      <c r="P257" s="29" t="n">
        <v>160</v>
      </c>
      <c r="Q257" s="29" t="n">
        <v>65</v>
      </c>
      <c r="R257" s="15" t="inlineStr">
        <is>
          <t>Not listed</t>
        </is>
      </c>
      <c r="S257" s="29" t="n">
        <v>31</v>
      </c>
      <c r="T257" s="29" t="n">
        <v>122</v>
      </c>
      <c r="U257" s="15" t="inlineStr">
        <is>
          <t>Sugar (or sucralose on zero)</t>
        </is>
      </c>
      <c r="V257" s="15" t="inlineStr">
        <is>
          <t>Energy blend, taurine, guarana</t>
        </is>
      </c>
      <c r="W257" s="32" t="n"/>
      <c r="X257" s="32" t="n"/>
      <c r="Y257" s="32" t="n"/>
      <c r="Z257" s="32" t="n"/>
      <c r="AA257" s="15" t="inlineStr">
        <is>
          <t>Medium</t>
        </is>
      </c>
      <c r="AB257" s="15" t="inlineStr">
        <is>
          <t>Legacy brand; PepsiCo distribution</t>
        </is>
      </c>
      <c r="AC257" s="15" t="inlineStr">
        <is>
          <t>Value-priced legacy energy can</t>
        </is>
      </c>
      <c r="AD257" s="15" t="inlineStr">
        <is>
          <t>Familiar legacy brand, usually a lower price point.</t>
        </is>
      </c>
      <c r="AE257" s="32" t="n"/>
      <c r="AF257" s="34">
        <f>IF(AND(ISNUMBER($P257),ISNUMBER($AL257),$AL257&lt;&gt;0),ROUND($P257/$AL257*100,1),"")</f>
        <v/>
      </c>
      <c r="AG257" s="35">
        <f>IF(AND(ISNUMBER($S257),ISNUMBER($AL257),$AL257&lt;&gt;0),ROUND($S257/$AL257*100,2),"")</f>
        <v/>
      </c>
      <c r="AH257" s="34">
        <f>IF(AND(ISNUMBER($Q257),ISNUMBER($AL257),$AL257&lt;&gt;0),ROUND($Q257/$AL257*100,1),"")</f>
        <v/>
      </c>
      <c r="AI257" s="29">
        <f>IF(ISNUMBER($S257),IF($S257&lt;=1,"Yes","No"),"n/a")</f>
        <v/>
      </c>
      <c r="AJ257" s="29">
        <f>IF(ISNUMBER($S257),ROUND(MAX(0,MIN(100,100-$S257*2.5-IF(ISNUMBER($T257),$T257,0)*0.12+IF($S257&lt;=1,12,0))),0),"")</f>
        <v/>
      </c>
      <c r="AK257" s="29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29" t="n">
        <v>473</v>
      </c>
      <c r="AM257" s="30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Rockstar</t>
        </is>
      </c>
      <c r="B258" s="15" t="inlineStr">
        <is>
          <t>Rockstar Energy | Sugar Free | 24-pack 473mL</t>
        </is>
      </c>
      <c r="C258" s="15" t="inlineStr">
        <is>
          <t>4) Caffeine &amp; energy beverage</t>
        </is>
      </c>
      <c r="D258" s="15" t="inlineStr">
        <is>
          <t>473 mL can</t>
        </is>
      </c>
      <c r="E258" s="29" t="n">
        <v>24</v>
      </c>
      <c r="F258" s="30" t="n"/>
      <c r="G258" s="31">
        <f>IF(AND(ISNUMBER($F258),ISNUMBER($E258),$E258&lt;&gt;0),$F258/$E258,"")</f>
        <v/>
      </c>
      <c r="H258" s="31">
        <f>IF(AND(ISNUMBER($F258),ISNUMBER($AL258),ISNUMBER($E258),($AL258*$E258)&lt;&gt;0),$F258/($AL258*$E258)*100,"")</f>
        <v/>
      </c>
      <c r="I258" s="32" t="n"/>
      <c r="J258" s="33" t="n"/>
      <c r="K258" s="31">
        <f>IF(AND(ISNUMBER($F258),ISNUMBER($J258)),$F258*(1-$J258),"")</f>
        <v/>
      </c>
      <c r="L258" s="32" t="n"/>
      <c r="M258" s="32" t="n"/>
      <c r="N258" s="31">
        <f>IF(ISNUMBER($F258),($F258-IF(ISNUMBER($AM258),$AM258,0))*(1-IF(ISNUMBER($J258),$J258,0)),"")</f>
        <v/>
      </c>
      <c r="O258" s="15" t="inlineStr">
        <is>
          <t>Sugar Free</t>
        </is>
      </c>
      <c r="P258" s="29" t="n">
        <v>160</v>
      </c>
      <c r="Q258" s="29" t="n">
        <v>65</v>
      </c>
      <c r="R258" s="15" t="inlineStr">
        <is>
          <t>Not listed</t>
        </is>
      </c>
      <c r="S258" s="29" t="n">
        <v>31</v>
      </c>
      <c r="T258" s="29" t="n">
        <v>122</v>
      </c>
      <c r="U258" s="15" t="inlineStr">
        <is>
          <t>Sugar (or sucralose on zero)</t>
        </is>
      </c>
      <c r="V258" s="15" t="inlineStr">
        <is>
          <t>Energy blend, taurine, guarana</t>
        </is>
      </c>
      <c r="W258" s="32" t="n"/>
      <c r="X258" s="32" t="n"/>
      <c r="Y258" s="32" t="n"/>
      <c r="Z258" s="32" t="n"/>
      <c r="AA258" s="15" t="inlineStr">
        <is>
          <t>Medium</t>
        </is>
      </c>
      <c r="AB258" s="15" t="inlineStr">
        <is>
          <t>Legacy brand; PepsiCo distribution</t>
        </is>
      </c>
      <c r="AC258" s="15" t="inlineStr">
        <is>
          <t>Value-priced legacy energy can</t>
        </is>
      </c>
      <c r="AD258" s="15" t="inlineStr">
        <is>
          <t>Familiar legacy brand, usually a lower price point.</t>
        </is>
      </c>
      <c r="AE258" s="32" t="n"/>
      <c r="AF258" s="34">
        <f>IF(AND(ISNUMBER($P258),ISNUMBER($AL258),$AL258&lt;&gt;0),ROUND($P258/$AL258*100,1),"")</f>
        <v/>
      </c>
      <c r="AG258" s="35">
        <f>IF(AND(ISNUMBER($S258),ISNUMBER($AL258),$AL258&lt;&gt;0),ROUND($S258/$AL258*100,2),"")</f>
        <v/>
      </c>
      <c r="AH258" s="34">
        <f>IF(AND(ISNUMBER($Q258),ISNUMBER($AL258),$AL258&lt;&gt;0),ROUND($Q258/$AL258*100,1),"")</f>
        <v/>
      </c>
      <c r="AI258" s="29">
        <f>IF(ISNUMBER($S258),IF($S258&lt;=1,"Yes","No"),"n/a")</f>
        <v/>
      </c>
      <c r="AJ258" s="29">
        <f>IF(ISNUMBER($S258),ROUND(MAX(0,MIN(100,100-$S258*2.5-IF(ISNUMBER($T258),$T258,0)*0.12+IF($S258&lt;=1,12,0))),0),"")</f>
        <v/>
      </c>
      <c r="AK258" s="29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29" t="n">
        <v>473</v>
      </c>
      <c r="AM258" s="30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Rockstar</t>
        </is>
      </c>
      <c r="B259" s="15" t="inlineStr">
        <is>
          <t>Rockstar Energy | Punched Fruit Punch | single 473mL</t>
        </is>
      </c>
      <c r="C259" s="15" t="inlineStr">
        <is>
          <t>4) Caffeine &amp; energy beverage</t>
        </is>
      </c>
      <c r="D259" s="15" t="inlineStr">
        <is>
          <t>473 mL can</t>
        </is>
      </c>
      <c r="E259" s="29" t="n">
        <v>1</v>
      </c>
      <c r="F259" s="30" t="n"/>
      <c r="G259" s="31">
        <f>IF(AND(ISNUMBER($F259),ISNUMBER($E259),$E259&lt;&gt;0),$F259/$E259,"")</f>
        <v/>
      </c>
      <c r="H259" s="31">
        <f>IF(AND(ISNUMBER($F259),ISNUMBER($AL259),ISNUMBER($E259),($AL259*$E259)&lt;&gt;0),$F259/($AL259*$E259)*100,"")</f>
        <v/>
      </c>
      <c r="I259" s="32" t="n"/>
      <c r="J259" s="33" t="n"/>
      <c r="K259" s="31">
        <f>IF(AND(ISNUMBER($F259),ISNUMBER($J259)),$F259*(1-$J259),"")</f>
        <v/>
      </c>
      <c r="L259" s="32" t="n"/>
      <c r="M259" s="32" t="n"/>
      <c r="N259" s="31">
        <f>IF(ISNUMBER($F259),($F259-IF(ISNUMBER($AM259),$AM259,0))*(1-IF(ISNUMBER($J259),$J259,0)),"")</f>
        <v/>
      </c>
      <c r="O259" s="15" t="inlineStr">
        <is>
          <t>Punched Fruit Punch</t>
        </is>
      </c>
      <c r="P259" s="29" t="n">
        <v>160</v>
      </c>
      <c r="Q259" s="29" t="n">
        <v>65</v>
      </c>
      <c r="R259" s="15" t="inlineStr">
        <is>
          <t>Not listed</t>
        </is>
      </c>
      <c r="S259" s="29" t="n">
        <v>31</v>
      </c>
      <c r="T259" s="29" t="n">
        <v>122</v>
      </c>
      <c r="U259" s="15" t="inlineStr">
        <is>
          <t>Sugar (or sucralose on zero)</t>
        </is>
      </c>
      <c r="V259" s="15" t="inlineStr">
        <is>
          <t>Energy blend, taurine, guarana</t>
        </is>
      </c>
      <c r="W259" s="32" t="n"/>
      <c r="X259" s="32" t="n"/>
      <c r="Y259" s="32" t="n"/>
      <c r="Z259" s="32" t="n"/>
      <c r="AA259" s="15" t="inlineStr">
        <is>
          <t>Medium</t>
        </is>
      </c>
      <c r="AB259" s="15" t="inlineStr">
        <is>
          <t>Legacy brand; PepsiCo distribution</t>
        </is>
      </c>
      <c r="AC259" s="15" t="inlineStr">
        <is>
          <t>Value-priced legacy energy can</t>
        </is>
      </c>
      <c r="AD259" s="15" t="inlineStr">
        <is>
          <t>Familiar legacy brand, usually a lower price point.</t>
        </is>
      </c>
      <c r="AE259" s="32" t="n"/>
      <c r="AF259" s="34">
        <f>IF(AND(ISNUMBER($P259),ISNUMBER($AL259),$AL259&lt;&gt;0),ROUND($P259/$AL259*100,1),"")</f>
        <v/>
      </c>
      <c r="AG259" s="35">
        <f>IF(AND(ISNUMBER($S259),ISNUMBER($AL259),$AL259&lt;&gt;0),ROUND($S259/$AL259*100,2),"")</f>
        <v/>
      </c>
      <c r="AH259" s="34">
        <f>IF(AND(ISNUMBER($Q259),ISNUMBER($AL259),$AL259&lt;&gt;0),ROUND($Q259/$AL259*100,1),"")</f>
        <v/>
      </c>
      <c r="AI259" s="29">
        <f>IF(ISNUMBER($S259),IF($S259&lt;=1,"Yes","No"),"n/a")</f>
        <v/>
      </c>
      <c r="AJ259" s="29">
        <f>IF(ISNUMBER($S259),ROUND(MAX(0,MIN(100,100-$S259*2.5-IF(ISNUMBER($T259),$T259,0)*0.12+IF($S259&lt;=1,12,0))),0),"")</f>
        <v/>
      </c>
      <c r="AK259" s="29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29" t="n">
        <v>473</v>
      </c>
      <c r="AM259" s="30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Rockstar</t>
        </is>
      </c>
      <c r="B260" s="15" t="inlineStr">
        <is>
          <t>Rockstar Energy | Punched Fruit Punch | 8-pack 473mL</t>
        </is>
      </c>
      <c r="C260" s="15" t="inlineStr">
        <is>
          <t>4) Caffeine &amp; energy beverage</t>
        </is>
      </c>
      <c r="D260" s="15" t="inlineStr">
        <is>
          <t>473 mL can</t>
        </is>
      </c>
      <c r="E260" s="29" t="n">
        <v>8</v>
      </c>
      <c r="F260" s="30" t="n"/>
      <c r="G260" s="31">
        <f>IF(AND(ISNUMBER($F260),ISNUMBER($E260),$E260&lt;&gt;0),$F260/$E260,"")</f>
        <v/>
      </c>
      <c r="H260" s="31">
        <f>IF(AND(ISNUMBER($F260),ISNUMBER($AL260),ISNUMBER($E260),($AL260*$E260)&lt;&gt;0),$F260/($AL260*$E260)*100,"")</f>
        <v/>
      </c>
      <c r="I260" s="32" t="n"/>
      <c r="J260" s="33" t="n"/>
      <c r="K260" s="31">
        <f>IF(AND(ISNUMBER($F260),ISNUMBER($J260)),$F260*(1-$J260),"")</f>
        <v/>
      </c>
      <c r="L260" s="32" t="n"/>
      <c r="M260" s="32" t="n"/>
      <c r="N260" s="31">
        <f>IF(ISNUMBER($F260),($F260-IF(ISNUMBER($AM260),$AM260,0))*(1-IF(ISNUMBER($J260),$J260,0)),"")</f>
        <v/>
      </c>
      <c r="O260" s="15" t="inlineStr">
        <is>
          <t>Punched Fruit Punch</t>
        </is>
      </c>
      <c r="P260" s="29" t="n">
        <v>160</v>
      </c>
      <c r="Q260" s="29" t="n">
        <v>65</v>
      </c>
      <c r="R260" s="15" t="inlineStr">
        <is>
          <t>Not listed</t>
        </is>
      </c>
      <c r="S260" s="29" t="n">
        <v>31</v>
      </c>
      <c r="T260" s="29" t="n">
        <v>122</v>
      </c>
      <c r="U260" s="15" t="inlineStr">
        <is>
          <t>Sugar (or sucralose on zero)</t>
        </is>
      </c>
      <c r="V260" s="15" t="inlineStr">
        <is>
          <t>Energy blend, taurine, guarana</t>
        </is>
      </c>
      <c r="W260" s="32" t="n"/>
      <c r="X260" s="32" t="n"/>
      <c r="Y260" s="32" t="n"/>
      <c r="Z260" s="32" t="n"/>
      <c r="AA260" s="15" t="inlineStr">
        <is>
          <t>Medium</t>
        </is>
      </c>
      <c r="AB260" s="15" t="inlineStr">
        <is>
          <t>Legacy brand; PepsiCo distribution</t>
        </is>
      </c>
      <c r="AC260" s="15" t="inlineStr">
        <is>
          <t>Value-priced legacy energy can</t>
        </is>
      </c>
      <c r="AD260" s="15" t="inlineStr">
        <is>
          <t>Familiar legacy brand, usually a lower price point.</t>
        </is>
      </c>
      <c r="AE260" s="32" t="n"/>
      <c r="AF260" s="34">
        <f>IF(AND(ISNUMBER($P260),ISNUMBER($AL260),$AL260&lt;&gt;0),ROUND($P260/$AL260*100,1),"")</f>
        <v/>
      </c>
      <c r="AG260" s="35">
        <f>IF(AND(ISNUMBER($S260),ISNUMBER($AL260),$AL260&lt;&gt;0),ROUND($S260/$AL260*100,2),"")</f>
        <v/>
      </c>
      <c r="AH260" s="34">
        <f>IF(AND(ISNUMBER($Q260),ISNUMBER($AL260),$AL260&lt;&gt;0),ROUND($Q260/$AL260*100,1),"")</f>
        <v/>
      </c>
      <c r="AI260" s="29">
        <f>IF(ISNUMBER($S260),IF($S260&lt;=1,"Yes","No"),"n/a")</f>
        <v/>
      </c>
      <c r="AJ260" s="29">
        <f>IF(ISNUMBER($S260),ROUND(MAX(0,MIN(100,100-$S260*2.5-IF(ISNUMBER($T260),$T260,0)*0.12+IF($S260&lt;=1,12,0))),0),"")</f>
        <v/>
      </c>
      <c r="AK260" s="29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29" t="n">
        <v>473</v>
      </c>
      <c r="AM260" s="30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Rockstar</t>
        </is>
      </c>
      <c r="B261" s="15" t="inlineStr">
        <is>
          <t>Rockstar Energy | Punched Fruit Punch | 12-pack 473mL</t>
        </is>
      </c>
      <c r="C261" s="15" t="inlineStr">
        <is>
          <t>4) Caffeine &amp; energy beverage</t>
        </is>
      </c>
      <c r="D261" s="15" t="inlineStr">
        <is>
          <t>473 mL can</t>
        </is>
      </c>
      <c r="E261" s="29" t="n">
        <v>12</v>
      </c>
      <c r="F261" s="30" t="n"/>
      <c r="G261" s="31">
        <f>IF(AND(ISNUMBER($F261),ISNUMBER($E261),$E261&lt;&gt;0),$F261/$E261,"")</f>
        <v/>
      </c>
      <c r="H261" s="31">
        <f>IF(AND(ISNUMBER($F261),ISNUMBER($AL261),ISNUMBER($E261),($AL261*$E261)&lt;&gt;0),$F261/($AL261*$E261)*100,"")</f>
        <v/>
      </c>
      <c r="I261" s="32" t="n"/>
      <c r="J261" s="33" t="n"/>
      <c r="K261" s="31">
        <f>IF(AND(ISNUMBER($F261),ISNUMBER($J261)),$F261*(1-$J261),"")</f>
        <v/>
      </c>
      <c r="L261" s="32" t="n"/>
      <c r="M261" s="32" t="n"/>
      <c r="N261" s="31">
        <f>IF(ISNUMBER($F261),($F261-IF(ISNUMBER($AM261),$AM261,0))*(1-IF(ISNUMBER($J261),$J261,0)),"")</f>
        <v/>
      </c>
      <c r="O261" s="15" t="inlineStr">
        <is>
          <t>Punched Fruit Punch</t>
        </is>
      </c>
      <c r="P261" s="29" t="n">
        <v>160</v>
      </c>
      <c r="Q261" s="29" t="n">
        <v>65</v>
      </c>
      <c r="R261" s="15" t="inlineStr">
        <is>
          <t>Not listed</t>
        </is>
      </c>
      <c r="S261" s="29" t="n">
        <v>31</v>
      </c>
      <c r="T261" s="29" t="n">
        <v>122</v>
      </c>
      <c r="U261" s="15" t="inlineStr">
        <is>
          <t>Sugar (or sucralose on zero)</t>
        </is>
      </c>
      <c r="V261" s="15" t="inlineStr">
        <is>
          <t>Energy blend, taurine, guarana</t>
        </is>
      </c>
      <c r="W261" s="32" t="n"/>
      <c r="X261" s="32" t="n"/>
      <c r="Y261" s="32" t="n"/>
      <c r="Z261" s="32" t="n"/>
      <c r="AA261" s="15" t="inlineStr">
        <is>
          <t>Medium</t>
        </is>
      </c>
      <c r="AB261" s="15" t="inlineStr">
        <is>
          <t>Legacy brand; PepsiCo distribution</t>
        </is>
      </c>
      <c r="AC261" s="15" t="inlineStr">
        <is>
          <t>Value-priced legacy energy can</t>
        </is>
      </c>
      <c r="AD261" s="15" t="inlineStr">
        <is>
          <t>Familiar legacy brand, usually a lower price point.</t>
        </is>
      </c>
      <c r="AE261" s="32" t="n"/>
      <c r="AF261" s="34">
        <f>IF(AND(ISNUMBER($P261),ISNUMBER($AL261),$AL261&lt;&gt;0),ROUND($P261/$AL261*100,1),"")</f>
        <v/>
      </c>
      <c r="AG261" s="35">
        <f>IF(AND(ISNUMBER($S261),ISNUMBER($AL261),$AL261&lt;&gt;0),ROUND($S261/$AL261*100,2),"")</f>
        <v/>
      </c>
      <c r="AH261" s="34">
        <f>IF(AND(ISNUMBER($Q261),ISNUMBER($AL261),$AL261&lt;&gt;0),ROUND($Q261/$AL261*100,1),"")</f>
        <v/>
      </c>
      <c r="AI261" s="29">
        <f>IF(ISNUMBER($S261),IF($S261&lt;=1,"Yes","No"),"n/a")</f>
        <v/>
      </c>
      <c r="AJ261" s="29">
        <f>IF(ISNUMBER($S261),ROUND(MAX(0,MIN(100,100-$S261*2.5-IF(ISNUMBER($T261),$T261,0)*0.12+IF($S261&lt;=1,12,0))),0),"")</f>
        <v/>
      </c>
      <c r="AK261" s="29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29" t="n">
        <v>473</v>
      </c>
      <c r="AM261" s="30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Rockstar</t>
        </is>
      </c>
      <c r="B262" s="15" t="inlineStr">
        <is>
          <t>Rockstar Energy | Punched Fruit Punch | 18-pack 473mL</t>
        </is>
      </c>
      <c r="C262" s="15" t="inlineStr">
        <is>
          <t>4) Caffeine &amp; energy beverage</t>
        </is>
      </c>
      <c r="D262" s="15" t="inlineStr">
        <is>
          <t>473 mL can</t>
        </is>
      </c>
      <c r="E262" s="29" t="n">
        <v>18</v>
      </c>
      <c r="F262" s="30" t="n"/>
      <c r="G262" s="31">
        <f>IF(AND(ISNUMBER($F262),ISNUMBER($E262),$E262&lt;&gt;0),$F262/$E262,"")</f>
        <v/>
      </c>
      <c r="H262" s="31">
        <f>IF(AND(ISNUMBER($F262),ISNUMBER($AL262),ISNUMBER($E262),($AL262*$E262)&lt;&gt;0),$F262/($AL262*$E262)*100,"")</f>
        <v/>
      </c>
      <c r="I262" s="32" t="n"/>
      <c r="J262" s="33" t="n"/>
      <c r="K262" s="31">
        <f>IF(AND(ISNUMBER($F262),ISNUMBER($J262)),$F262*(1-$J262),"")</f>
        <v/>
      </c>
      <c r="L262" s="32" t="n"/>
      <c r="M262" s="32" t="n"/>
      <c r="N262" s="31">
        <f>IF(ISNUMBER($F262),($F262-IF(ISNUMBER($AM262),$AM262,0))*(1-IF(ISNUMBER($J262),$J262,0)),"")</f>
        <v/>
      </c>
      <c r="O262" s="15" t="inlineStr">
        <is>
          <t>Punched Fruit Punch</t>
        </is>
      </c>
      <c r="P262" s="29" t="n">
        <v>160</v>
      </c>
      <c r="Q262" s="29" t="n">
        <v>65</v>
      </c>
      <c r="R262" s="15" t="inlineStr">
        <is>
          <t>Not listed</t>
        </is>
      </c>
      <c r="S262" s="29" t="n">
        <v>31</v>
      </c>
      <c r="T262" s="29" t="n">
        <v>122</v>
      </c>
      <c r="U262" s="15" t="inlineStr">
        <is>
          <t>Sugar (or sucralose on zero)</t>
        </is>
      </c>
      <c r="V262" s="15" t="inlineStr">
        <is>
          <t>Energy blend, taurine, guarana</t>
        </is>
      </c>
      <c r="W262" s="32" t="n"/>
      <c r="X262" s="32" t="n"/>
      <c r="Y262" s="32" t="n"/>
      <c r="Z262" s="32" t="n"/>
      <c r="AA262" s="15" t="inlineStr">
        <is>
          <t>Medium</t>
        </is>
      </c>
      <c r="AB262" s="15" t="inlineStr">
        <is>
          <t>Legacy brand; PepsiCo distribution</t>
        </is>
      </c>
      <c r="AC262" s="15" t="inlineStr">
        <is>
          <t>Value-priced legacy energy can</t>
        </is>
      </c>
      <c r="AD262" s="15" t="inlineStr">
        <is>
          <t>Familiar legacy brand, usually a lower price point.</t>
        </is>
      </c>
      <c r="AE262" s="32" t="n"/>
      <c r="AF262" s="34">
        <f>IF(AND(ISNUMBER($P262),ISNUMBER($AL262),$AL262&lt;&gt;0),ROUND($P262/$AL262*100,1),"")</f>
        <v/>
      </c>
      <c r="AG262" s="35">
        <f>IF(AND(ISNUMBER($S262),ISNUMBER($AL262),$AL262&lt;&gt;0),ROUND($S262/$AL262*100,2),"")</f>
        <v/>
      </c>
      <c r="AH262" s="34">
        <f>IF(AND(ISNUMBER($Q262),ISNUMBER($AL262),$AL262&lt;&gt;0),ROUND($Q262/$AL262*100,1),"")</f>
        <v/>
      </c>
      <c r="AI262" s="29">
        <f>IF(ISNUMBER($S262),IF($S262&lt;=1,"Yes","No"),"n/a")</f>
        <v/>
      </c>
      <c r="AJ262" s="29">
        <f>IF(ISNUMBER($S262),ROUND(MAX(0,MIN(100,100-$S262*2.5-IF(ISNUMBER($T262),$T262,0)*0.12+IF($S262&lt;=1,12,0))),0),"")</f>
        <v/>
      </c>
      <c r="AK262" s="29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29" t="n">
        <v>473</v>
      </c>
      <c r="AM262" s="30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Rockstar</t>
        </is>
      </c>
      <c r="B263" s="15" t="inlineStr">
        <is>
          <t>Rockstar Energy | Punched Fruit Punch | 24-pack 473mL</t>
        </is>
      </c>
      <c r="C263" s="15" t="inlineStr">
        <is>
          <t>4) Caffeine &amp; energy beverage</t>
        </is>
      </c>
      <c r="D263" s="15" t="inlineStr">
        <is>
          <t>473 mL can</t>
        </is>
      </c>
      <c r="E263" s="29" t="n">
        <v>24</v>
      </c>
      <c r="F263" s="30" t="n"/>
      <c r="G263" s="31">
        <f>IF(AND(ISNUMBER($F263),ISNUMBER($E263),$E263&lt;&gt;0),$F263/$E263,"")</f>
        <v/>
      </c>
      <c r="H263" s="31">
        <f>IF(AND(ISNUMBER($F263),ISNUMBER($AL263),ISNUMBER($E263),($AL263*$E263)&lt;&gt;0),$F263/($AL263*$E263)*100,"")</f>
        <v/>
      </c>
      <c r="I263" s="32" t="n"/>
      <c r="J263" s="33" t="n"/>
      <c r="K263" s="31">
        <f>IF(AND(ISNUMBER($F263),ISNUMBER($J263)),$F263*(1-$J263),"")</f>
        <v/>
      </c>
      <c r="L263" s="32" t="n"/>
      <c r="M263" s="32" t="n"/>
      <c r="N263" s="31">
        <f>IF(ISNUMBER($F263),($F263-IF(ISNUMBER($AM263),$AM263,0))*(1-IF(ISNUMBER($J263),$J263,0)),"")</f>
        <v/>
      </c>
      <c r="O263" s="15" t="inlineStr">
        <is>
          <t>Punched Fruit Punch</t>
        </is>
      </c>
      <c r="P263" s="29" t="n">
        <v>160</v>
      </c>
      <c r="Q263" s="29" t="n">
        <v>65</v>
      </c>
      <c r="R263" s="15" t="inlineStr">
        <is>
          <t>Not listed</t>
        </is>
      </c>
      <c r="S263" s="29" t="n">
        <v>31</v>
      </c>
      <c r="T263" s="29" t="n">
        <v>122</v>
      </c>
      <c r="U263" s="15" t="inlineStr">
        <is>
          <t>Sugar (or sucralose on zero)</t>
        </is>
      </c>
      <c r="V263" s="15" t="inlineStr">
        <is>
          <t>Energy blend, taurine, guarana</t>
        </is>
      </c>
      <c r="W263" s="32" t="n"/>
      <c r="X263" s="32" t="n"/>
      <c r="Y263" s="32" t="n"/>
      <c r="Z263" s="32" t="n"/>
      <c r="AA263" s="15" t="inlineStr">
        <is>
          <t>Medium</t>
        </is>
      </c>
      <c r="AB263" s="15" t="inlineStr">
        <is>
          <t>Legacy brand; PepsiCo distribution</t>
        </is>
      </c>
      <c r="AC263" s="15" t="inlineStr">
        <is>
          <t>Value-priced legacy energy can</t>
        </is>
      </c>
      <c r="AD263" s="15" t="inlineStr">
        <is>
          <t>Familiar legacy brand, usually a lower price point.</t>
        </is>
      </c>
      <c r="AE263" s="32" t="n"/>
      <c r="AF263" s="34">
        <f>IF(AND(ISNUMBER($P263),ISNUMBER($AL263),$AL263&lt;&gt;0),ROUND($P263/$AL263*100,1),"")</f>
        <v/>
      </c>
      <c r="AG263" s="35">
        <f>IF(AND(ISNUMBER($S263),ISNUMBER($AL263),$AL263&lt;&gt;0),ROUND($S263/$AL263*100,2),"")</f>
        <v/>
      </c>
      <c r="AH263" s="34">
        <f>IF(AND(ISNUMBER($Q263),ISNUMBER($AL263),$AL263&lt;&gt;0),ROUND($Q263/$AL263*100,1),"")</f>
        <v/>
      </c>
      <c r="AI263" s="29">
        <f>IF(ISNUMBER($S263),IF($S263&lt;=1,"Yes","No"),"n/a")</f>
        <v/>
      </c>
      <c r="AJ263" s="29">
        <f>IF(ISNUMBER($S263),ROUND(MAX(0,MIN(100,100-$S263*2.5-IF(ISNUMBER($T263),$T263,0)*0.12+IF($S263&lt;=1,12,0))),0),"")</f>
        <v/>
      </c>
      <c r="AK263" s="29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29" t="n">
        <v>473</v>
      </c>
      <c r="AM263" s="30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Rockstar</t>
        </is>
      </c>
      <c r="B264" s="15" t="inlineStr">
        <is>
          <t>Rockstar Energy | Pure Zero Silver Ice | single 473mL</t>
        </is>
      </c>
      <c r="C264" s="15" t="inlineStr">
        <is>
          <t>4) Caffeine &amp; energy beverage</t>
        </is>
      </c>
      <c r="D264" s="15" t="inlineStr">
        <is>
          <t>473 mL can</t>
        </is>
      </c>
      <c r="E264" s="29" t="n">
        <v>1</v>
      </c>
      <c r="F264" s="30" t="n"/>
      <c r="G264" s="31">
        <f>IF(AND(ISNUMBER($F264),ISNUMBER($E264),$E264&lt;&gt;0),$F264/$E264,"")</f>
        <v/>
      </c>
      <c r="H264" s="31">
        <f>IF(AND(ISNUMBER($F264),ISNUMBER($AL264),ISNUMBER($E264),($AL264*$E264)&lt;&gt;0),$F264/($AL264*$E264)*100,"")</f>
        <v/>
      </c>
      <c r="I264" s="32" t="n"/>
      <c r="J264" s="33" t="n"/>
      <c r="K264" s="31">
        <f>IF(AND(ISNUMBER($F264),ISNUMBER($J264)),$F264*(1-$J264),"")</f>
        <v/>
      </c>
      <c r="L264" s="32" t="n"/>
      <c r="M264" s="32" t="n"/>
      <c r="N264" s="31">
        <f>IF(ISNUMBER($F264),($F264-IF(ISNUMBER($AM264),$AM264,0))*(1-IF(ISNUMBER($J264),$J264,0)),"")</f>
        <v/>
      </c>
      <c r="O264" s="15" t="inlineStr">
        <is>
          <t>Pure Zero Silver Ice</t>
        </is>
      </c>
      <c r="P264" s="29" t="n">
        <v>160</v>
      </c>
      <c r="Q264" s="29" t="n">
        <v>65</v>
      </c>
      <c r="R264" s="15" t="inlineStr">
        <is>
          <t>Not listed</t>
        </is>
      </c>
      <c r="S264" s="29" t="n">
        <v>31</v>
      </c>
      <c r="T264" s="29" t="n">
        <v>122</v>
      </c>
      <c r="U264" s="15" t="inlineStr">
        <is>
          <t>Sugar (or sucralose on zero)</t>
        </is>
      </c>
      <c r="V264" s="15" t="inlineStr">
        <is>
          <t>Energy blend, taurine, guarana</t>
        </is>
      </c>
      <c r="W264" s="32" t="n"/>
      <c r="X264" s="32" t="n"/>
      <c r="Y264" s="32" t="n"/>
      <c r="Z264" s="32" t="n"/>
      <c r="AA264" s="15" t="inlineStr">
        <is>
          <t>Medium</t>
        </is>
      </c>
      <c r="AB264" s="15" t="inlineStr">
        <is>
          <t>Legacy brand; PepsiCo distribution</t>
        </is>
      </c>
      <c r="AC264" s="15" t="inlineStr">
        <is>
          <t>Value-priced legacy energy can</t>
        </is>
      </c>
      <c r="AD264" s="15" t="inlineStr">
        <is>
          <t>Familiar legacy brand, usually a lower price point.</t>
        </is>
      </c>
      <c r="AE264" s="32" t="n"/>
      <c r="AF264" s="34">
        <f>IF(AND(ISNUMBER($P264),ISNUMBER($AL264),$AL264&lt;&gt;0),ROUND($P264/$AL264*100,1),"")</f>
        <v/>
      </c>
      <c r="AG264" s="35">
        <f>IF(AND(ISNUMBER($S264),ISNUMBER($AL264),$AL264&lt;&gt;0),ROUND($S264/$AL264*100,2),"")</f>
        <v/>
      </c>
      <c r="AH264" s="34">
        <f>IF(AND(ISNUMBER($Q264),ISNUMBER($AL264),$AL264&lt;&gt;0),ROUND($Q264/$AL264*100,1),"")</f>
        <v/>
      </c>
      <c r="AI264" s="29">
        <f>IF(ISNUMBER($S264),IF($S264&lt;=1,"Yes","No"),"n/a")</f>
        <v/>
      </c>
      <c r="AJ264" s="29">
        <f>IF(ISNUMBER($S264),ROUND(MAX(0,MIN(100,100-$S264*2.5-IF(ISNUMBER($T264),$T264,0)*0.12+IF($S264&lt;=1,12,0))),0),"")</f>
        <v/>
      </c>
      <c r="AK264" s="29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29" t="n">
        <v>473</v>
      </c>
      <c r="AM264" s="30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Rockstar</t>
        </is>
      </c>
      <c r="B265" s="15" t="inlineStr">
        <is>
          <t>Rockstar Energy | Pure Zero Silver Ice | 8-pack 473mL</t>
        </is>
      </c>
      <c r="C265" s="15" t="inlineStr">
        <is>
          <t>4) Caffeine &amp; energy beverage</t>
        </is>
      </c>
      <c r="D265" s="15" t="inlineStr">
        <is>
          <t>473 mL can</t>
        </is>
      </c>
      <c r="E265" s="29" t="n">
        <v>8</v>
      </c>
      <c r="F265" s="30" t="n"/>
      <c r="G265" s="31">
        <f>IF(AND(ISNUMBER($F265),ISNUMBER($E265),$E265&lt;&gt;0),$F265/$E265,"")</f>
        <v/>
      </c>
      <c r="H265" s="31">
        <f>IF(AND(ISNUMBER($F265),ISNUMBER($AL265),ISNUMBER($E265),($AL265*$E265)&lt;&gt;0),$F265/($AL265*$E265)*100,"")</f>
        <v/>
      </c>
      <c r="I265" s="32" t="n"/>
      <c r="J265" s="33" t="n"/>
      <c r="K265" s="31">
        <f>IF(AND(ISNUMBER($F265),ISNUMBER($J265)),$F265*(1-$J265),"")</f>
        <v/>
      </c>
      <c r="L265" s="32" t="n"/>
      <c r="M265" s="32" t="n"/>
      <c r="N265" s="31">
        <f>IF(ISNUMBER($F265),($F265-IF(ISNUMBER($AM265),$AM265,0))*(1-IF(ISNUMBER($J265),$J265,0)),"")</f>
        <v/>
      </c>
      <c r="O265" s="15" t="inlineStr">
        <is>
          <t>Pure Zero Silver Ice</t>
        </is>
      </c>
      <c r="P265" s="29" t="n">
        <v>160</v>
      </c>
      <c r="Q265" s="29" t="n">
        <v>65</v>
      </c>
      <c r="R265" s="15" t="inlineStr">
        <is>
          <t>Not listed</t>
        </is>
      </c>
      <c r="S265" s="29" t="n">
        <v>31</v>
      </c>
      <c r="T265" s="29" t="n">
        <v>122</v>
      </c>
      <c r="U265" s="15" t="inlineStr">
        <is>
          <t>Sugar (or sucralose on zero)</t>
        </is>
      </c>
      <c r="V265" s="15" t="inlineStr">
        <is>
          <t>Energy blend, taurine, guarana</t>
        </is>
      </c>
      <c r="W265" s="32" t="n"/>
      <c r="X265" s="32" t="n"/>
      <c r="Y265" s="32" t="n"/>
      <c r="Z265" s="32" t="n"/>
      <c r="AA265" s="15" t="inlineStr">
        <is>
          <t>Medium</t>
        </is>
      </c>
      <c r="AB265" s="15" t="inlineStr">
        <is>
          <t>Legacy brand; PepsiCo distribution</t>
        </is>
      </c>
      <c r="AC265" s="15" t="inlineStr">
        <is>
          <t>Value-priced legacy energy can</t>
        </is>
      </c>
      <c r="AD265" s="15" t="inlineStr">
        <is>
          <t>Familiar legacy brand, usually a lower price point.</t>
        </is>
      </c>
      <c r="AE265" s="32" t="n"/>
      <c r="AF265" s="34">
        <f>IF(AND(ISNUMBER($P265),ISNUMBER($AL265),$AL265&lt;&gt;0),ROUND($P265/$AL265*100,1),"")</f>
        <v/>
      </c>
      <c r="AG265" s="35">
        <f>IF(AND(ISNUMBER($S265),ISNUMBER($AL265),$AL265&lt;&gt;0),ROUND($S265/$AL265*100,2),"")</f>
        <v/>
      </c>
      <c r="AH265" s="34">
        <f>IF(AND(ISNUMBER($Q265),ISNUMBER($AL265),$AL265&lt;&gt;0),ROUND($Q265/$AL265*100,1),"")</f>
        <v/>
      </c>
      <c r="AI265" s="29">
        <f>IF(ISNUMBER($S265),IF($S265&lt;=1,"Yes","No"),"n/a")</f>
        <v/>
      </c>
      <c r="AJ265" s="29">
        <f>IF(ISNUMBER($S265),ROUND(MAX(0,MIN(100,100-$S265*2.5-IF(ISNUMBER($T265),$T265,0)*0.12+IF($S265&lt;=1,12,0))),0),"")</f>
        <v/>
      </c>
      <c r="AK265" s="29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29" t="n">
        <v>473</v>
      </c>
      <c r="AM265" s="30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Rockstar</t>
        </is>
      </c>
      <c r="B266" s="15" t="inlineStr">
        <is>
          <t>Rockstar Energy | Pure Zero Silver Ice | 12-pack 473mL</t>
        </is>
      </c>
      <c r="C266" s="15" t="inlineStr">
        <is>
          <t>4) Caffeine &amp; energy beverage</t>
        </is>
      </c>
      <c r="D266" s="15" t="inlineStr">
        <is>
          <t>473 mL can</t>
        </is>
      </c>
      <c r="E266" s="29" t="n">
        <v>12</v>
      </c>
      <c r="F266" s="30" t="n"/>
      <c r="G266" s="31">
        <f>IF(AND(ISNUMBER($F266),ISNUMBER($E266),$E266&lt;&gt;0),$F266/$E266,"")</f>
        <v/>
      </c>
      <c r="H266" s="31">
        <f>IF(AND(ISNUMBER($F266),ISNUMBER($AL266),ISNUMBER($E266),($AL266*$E266)&lt;&gt;0),$F266/($AL266*$E266)*100,"")</f>
        <v/>
      </c>
      <c r="I266" s="32" t="n"/>
      <c r="J266" s="33" t="n"/>
      <c r="K266" s="31">
        <f>IF(AND(ISNUMBER($F266),ISNUMBER($J266)),$F266*(1-$J266),"")</f>
        <v/>
      </c>
      <c r="L266" s="32" t="n"/>
      <c r="M266" s="32" t="n"/>
      <c r="N266" s="31">
        <f>IF(ISNUMBER($F266),($F266-IF(ISNUMBER($AM266),$AM266,0))*(1-IF(ISNUMBER($J266),$J266,0)),"")</f>
        <v/>
      </c>
      <c r="O266" s="15" t="inlineStr">
        <is>
          <t>Pure Zero Silver Ice</t>
        </is>
      </c>
      <c r="P266" s="29" t="n">
        <v>160</v>
      </c>
      <c r="Q266" s="29" t="n">
        <v>65</v>
      </c>
      <c r="R266" s="15" t="inlineStr">
        <is>
          <t>Not listed</t>
        </is>
      </c>
      <c r="S266" s="29" t="n">
        <v>31</v>
      </c>
      <c r="T266" s="29" t="n">
        <v>122</v>
      </c>
      <c r="U266" s="15" t="inlineStr">
        <is>
          <t>Sugar (or sucralose on zero)</t>
        </is>
      </c>
      <c r="V266" s="15" t="inlineStr">
        <is>
          <t>Energy blend, taurine, guarana</t>
        </is>
      </c>
      <c r="W266" s="32" t="n"/>
      <c r="X266" s="32" t="n"/>
      <c r="Y266" s="32" t="n"/>
      <c r="Z266" s="32" t="n"/>
      <c r="AA266" s="15" t="inlineStr">
        <is>
          <t>Medium</t>
        </is>
      </c>
      <c r="AB266" s="15" t="inlineStr">
        <is>
          <t>Legacy brand; PepsiCo distribution</t>
        </is>
      </c>
      <c r="AC266" s="15" t="inlineStr">
        <is>
          <t>Value-priced legacy energy can</t>
        </is>
      </c>
      <c r="AD266" s="15" t="inlineStr">
        <is>
          <t>Familiar legacy brand, usually a lower price point.</t>
        </is>
      </c>
      <c r="AE266" s="32" t="n"/>
      <c r="AF266" s="34">
        <f>IF(AND(ISNUMBER($P266),ISNUMBER($AL266),$AL266&lt;&gt;0),ROUND($P266/$AL266*100,1),"")</f>
        <v/>
      </c>
      <c r="AG266" s="35">
        <f>IF(AND(ISNUMBER($S266),ISNUMBER($AL266),$AL266&lt;&gt;0),ROUND($S266/$AL266*100,2),"")</f>
        <v/>
      </c>
      <c r="AH266" s="34">
        <f>IF(AND(ISNUMBER($Q266),ISNUMBER($AL266),$AL266&lt;&gt;0),ROUND($Q266/$AL266*100,1),"")</f>
        <v/>
      </c>
      <c r="AI266" s="29">
        <f>IF(ISNUMBER($S266),IF($S266&lt;=1,"Yes","No"),"n/a")</f>
        <v/>
      </c>
      <c r="AJ266" s="29">
        <f>IF(ISNUMBER($S266),ROUND(MAX(0,MIN(100,100-$S266*2.5-IF(ISNUMBER($T266),$T266,0)*0.12+IF($S266&lt;=1,12,0))),0),"")</f>
        <v/>
      </c>
      <c r="AK266" s="29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29" t="n">
        <v>473</v>
      </c>
      <c r="AM266" s="30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Rockstar</t>
        </is>
      </c>
      <c r="B267" s="15" t="inlineStr">
        <is>
          <t>Rockstar Energy | Pure Zero Silver Ice | 18-pack 473mL</t>
        </is>
      </c>
      <c r="C267" s="15" t="inlineStr">
        <is>
          <t>4) Caffeine &amp; energy beverage</t>
        </is>
      </c>
      <c r="D267" s="15" t="inlineStr">
        <is>
          <t>473 mL can</t>
        </is>
      </c>
      <c r="E267" s="29" t="n">
        <v>18</v>
      </c>
      <c r="F267" s="30" t="n"/>
      <c r="G267" s="31">
        <f>IF(AND(ISNUMBER($F267),ISNUMBER($E267),$E267&lt;&gt;0),$F267/$E267,"")</f>
        <v/>
      </c>
      <c r="H267" s="31">
        <f>IF(AND(ISNUMBER($F267),ISNUMBER($AL267),ISNUMBER($E267),($AL267*$E267)&lt;&gt;0),$F267/($AL267*$E267)*100,"")</f>
        <v/>
      </c>
      <c r="I267" s="32" t="n"/>
      <c r="J267" s="33" t="n"/>
      <c r="K267" s="31">
        <f>IF(AND(ISNUMBER($F267),ISNUMBER($J267)),$F267*(1-$J267),"")</f>
        <v/>
      </c>
      <c r="L267" s="32" t="n"/>
      <c r="M267" s="32" t="n"/>
      <c r="N267" s="31">
        <f>IF(ISNUMBER($F267),($F267-IF(ISNUMBER($AM267),$AM267,0))*(1-IF(ISNUMBER($J267),$J267,0)),"")</f>
        <v/>
      </c>
      <c r="O267" s="15" t="inlineStr">
        <is>
          <t>Pure Zero Silver Ice</t>
        </is>
      </c>
      <c r="P267" s="29" t="n">
        <v>160</v>
      </c>
      <c r="Q267" s="29" t="n">
        <v>65</v>
      </c>
      <c r="R267" s="15" t="inlineStr">
        <is>
          <t>Not listed</t>
        </is>
      </c>
      <c r="S267" s="29" t="n">
        <v>31</v>
      </c>
      <c r="T267" s="29" t="n">
        <v>122</v>
      </c>
      <c r="U267" s="15" t="inlineStr">
        <is>
          <t>Sugar (or sucralose on zero)</t>
        </is>
      </c>
      <c r="V267" s="15" t="inlineStr">
        <is>
          <t>Energy blend, taurine, guarana</t>
        </is>
      </c>
      <c r="W267" s="32" t="n"/>
      <c r="X267" s="32" t="n"/>
      <c r="Y267" s="32" t="n"/>
      <c r="Z267" s="32" t="n"/>
      <c r="AA267" s="15" t="inlineStr">
        <is>
          <t>Medium</t>
        </is>
      </c>
      <c r="AB267" s="15" t="inlineStr">
        <is>
          <t>Legacy brand; PepsiCo distribution</t>
        </is>
      </c>
      <c r="AC267" s="15" t="inlineStr">
        <is>
          <t>Value-priced legacy energy can</t>
        </is>
      </c>
      <c r="AD267" s="15" t="inlineStr">
        <is>
          <t>Familiar legacy brand, usually a lower price point.</t>
        </is>
      </c>
      <c r="AE267" s="32" t="n"/>
      <c r="AF267" s="34">
        <f>IF(AND(ISNUMBER($P267),ISNUMBER($AL267),$AL267&lt;&gt;0),ROUND($P267/$AL267*100,1),"")</f>
        <v/>
      </c>
      <c r="AG267" s="35">
        <f>IF(AND(ISNUMBER($S267),ISNUMBER($AL267),$AL267&lt;&gt;0),ROUND($S267/$AL267*100,2),"")</f>
        <v/>
      </c>
      <c r="AH267" s="34">
        <f>IF(AND(ISNUMBER($Q267),ISNUMBER($AL267),$AL267&lt;&gt;0),ROUND($Q267/$AL267*100,1),"")</f>
        <v/>
      </c>
      <c r="AI267" s="29">
        <f>IF(ISNUMBER($S267),IF($S267&lt;=1,"Yes","No"),"n/a")</f>
        <v/>
      </c>
      <c r="AJ267" s="29">
        <f>IF(ISNUMBER($S267),ROUND(MAX(0,MIN(100,100-$S267*2.5-IF(ISNUMBER($T267),$T267,0)*0.12+IF($S267&lt;=1,12,0))),0),"")</f>
        <v/>
      </c>
      <c r="AK267" s="29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29" t="n">
        <v>473</v>
      </c>
      <c r="AM267" s="30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Rockstar</t>
        </is>
      </c>
      <c r="B268" s="15" t="inlineStr">
        <is>
          <t>Rockstar Energy | Pure Zero Silver Ice | 24-pack 473mL</t>
        </is>
      </c>
      <c r="C268" s="15" t="inlineStr">
        <is>
          <t>4) Caffeine &amp; energy beverage</t>
        </is>
      </c>
      <c r="D268" s="15" t="inlineStr">
        <is>
          <t>473 mL can</t>
        </is>
      </c>
      <c r="E268" s="29" t="n">
        <v>24</v>
      </c>
      <c r="F268" s="30" t="n"/>
      <c r="G268" s="31">
        <f>IF(AND(ISNUMBER($F268),ISNUMBER($E268),$E268&lt;&gt;0),$F268/$E268,"")</f>
        <v/>
      </c>
      <c r="H268" s="31">
        <f>IF(AND(ISNUMBER($F268),ISNUMBER($AL268),ISNUMBER($E268),($AL268*$E268)&lt;&gt;0),$F268/($AL268*$E268)*100,"")</f>
        <v/>
      </c>
      <c r="I268" s="32" t="n"/>
      <c r="J268" s="33" t="n"/>
      <c r="K268" s="31">
        <f>IF(AND(ISNUMBER($F268),ISNUMBER($J268)),$F268*(1-$J268),"")</f>
        <v/>
      </c>
      <c r="L268" s="32" t="n"/>
      <c r="M268" s="32" t="n"/>
      <c r="N268" s="31">
        <f>IF(ISNUMBER($F268),($F268-IF(ISNUMBER($AM268),$AM268,0))*(1-IF(ISNUMBER($J268),$J268,0)),"")</f>
        <v/>
      </c>
      <c r="O268" s="15" t="inlineStr">
        <is>
          <t>Pure Zero Silver Ice</t>
        </is>
      </c>
      <c r="P268" s="29" t="n">
        <v>160</v>
      </c>
      <c r="Q268" s="29" t="n">
        <v>65</v>
      </c>
      <c r="R268" s="15" t="inlineStr">
        <is>
          <t>Not listed</t>
        </is>
      </c>
      <c r="S268" s="29" t="n">
        <v>31</v>
      </c>
      <c r="T268" s="29" t="n">
        <v>122</v>
      </c>
      <c r="U268" s="15" t="inlineStr">
        <is>
          <t>Sugar (or sucralose on zero)</t>
        </is>
      </c>
      <c r="V268" s="15" t="inlineStr">
        <is>
          <t>Energy blend, taurine, guarana</t>
        </is>
      </c>
      <c r="W268" s="32" t="n"/>
      <c r="X268" s="32" t="n"/>
      <c r="Y268" s="32" t="n"/>
      <c r="Z268" s="32" t="n"/>
      <c r="AA268" s="15" t="inlineStr">
        <is>
          <t>Medium</t>
        </is>
      </c>
      <c r="AB268" s="15" t="inlineStr">
        <is>
          <t>Legacy brand; PepsiCo distribution</t>
        </is>
      </c>
      <c r="AC268" s="15" t="inlineStr">
        <is>
          <t>Value-priced legacy energy can</t>
        </is>
      </c>
      <c r="AD268" s="15" t="inlineStr">
        <is>
          <t>Familiar legacy brand, usually a lower price point.</t>
        </is>
      </c>
      <c r="AE268" s="32" t="n"/>
      <c r="AF268" s="34">
        <f>IF(AND(ISNUMBER($P268),ISNUMBER($AL268),$AL268&lt;&gt;0),ROUND($P268/$AL268*100,1),"")</f>
        <v/>
      </c>
      <c r="AG268" s="35">
        <f>IF(AND(ISNUMBER($S268),ISNUMBER($AL268),$AL268&lt;&gt;0),ROUND($S268/$AL268*100,2),"")</f>
        <v/>
      </c>
      <c r="AH268" s="34">
        <f>IF(AND(ISNUMBER($Q268),ISNUMBER($AL268),$AL268&lt;&gt;0),ROUND($Q268/$AL268*100,1),"")</f>
        <v/>
      </c>
      <c r="AI268" s="29">
        <f>IF(ISNUMBER($S268),IF($S268&lt;=1,"Yes","No"),"n/a")</f>
        <v/>
      </c>
      <c r="AJ268" s="29">
        <f>IF(ISNUMBER($S268),ROUND(MAX(0,MIN(100,100-$S268*2.5-IF(ISNUMBER($T268),$T268,0)*0.12+IF($S268&lt;=1,12,0))),0),"")</f>
        <v/>
      </c>
      <c r="AK268" s="29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29" t="n">
        <v>473</v>
      </c>
      <c r="AM268" s="30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GURU</t>
        </is>
      </c>
      <c r="B269" s="15" t="inlineStr">
        <is>
          <t>GURU Organic Energy | Original | 4-pack 250mL</t>
        </is>
      </c>
      <c r="C269" s="15" t="inlineStr">
        <is>
          <t>4) Caffeine &amp; energy beverage</t>
        </is>
      </c>
      <c r="D269" s="15" t="inlineStr">
        <is>
          <t>250 mL can</t>
        </is>
      </c>
      <c r="E269" s="29" t="n">
        <v>4</v>
      </c>
      <c r="F269" s="30" t="n"/>
      <c r="G269" s="31">
        <f>IF(AND(ISNUMBER($F269),ISNUMBER($E269),$E269&lt;&gt;0),$F269/$E269,"")</f>
        <v/>
      </c>
      <c r="H269" s="31">
        <f>IF(AND(ISNUMBER($F269),ISNUMBER($AL269),ISNUMBER($E269),($AL269*$E269)&lt;&gt;0),$F269/($AL269*$E269)*100,"")</f>
        <v/>
      </c>
      <c r="I269" s="32" t="n"/>
      <c r="J269" s="33" t="n"/>
      <c r="K269" s="31">
        <f>IF(AND(ISNUMBER($F269),ISNUMBER($J269)),$F269*(1-$J269),"")</f>
        <v/>
      </c>
      <c r="L269" s="32" t="n"/>
      <c r="M269" s="32" t="n"/>
      <c r="N269" s="31">
        <f>IF(ISNUMBER($F269),($F269-IF(ISNUMBER($AM269),$AM269,0))*(1-IF(ISNUMBER($J269),$J269,0)),"")</f>
        <v/>
      </c>
      <c r="O269" s="15" t="inlineStr">
        <is>
          <t>Original</t>
        </is>
      </c>
      <c r="P269" s="29" t="n">
        <v>100</v>
      </c>
      <c r="Q269" s="29" t="n">
        <v>0</v>
      </c>
      <c r="R269" s="15" t="inlineStr">
        <is>
          <t>Not listed</t>
        </is>
      </c>
      <c r="S269" s="29" t="n">
        <v>21</v>
      </c>
      <c r="T269" s="29" t="n">
        <v>80</v>
      </c>
      <c r="U269" s="15" t="inlineStr">
        <is>
          <t>Organic cane sugar + organic white grape juice (Lite: stevia + monk fruit, 3 g sugar, 25 cal)</t>
        </is>
      </c>
      <c r="V269" s="15" t="inlineStr">
        <is>
          <t>Certified organic, plant-based, natural caffeine (guarana/green tea/ginseng/echinacea); Canada Organic certified</t>
        </is>
      </c>
      <c r="W269" s="32" t="n"/>
      <c r="X269" s="32" t="n"/>
      <c r="Y269" s="32" t="n"/>
      <c r="Z269" s="32" t="n"/>
      <c r="AA269" s="15" t="inlineStr">
        <is>
          <t>Medium</t>
        </is>
      </c>
      <c r="AB269" s="15" t="inlineStr">
        <is>
          <t>Canadian brand; natural/organic niche leader at home</t>
        </is>
      </c>
      <c r="AC269" s="15" t="inlineStr">
        <is>
          <t>Clean, organic, plant-based energy (Canadian)</t>
        </is>
      </c>
      <c r="AD269" s="15" t="inlineStr">
        <is>
          <t>Organic, natural-caffeine alternative - a clean-label choice.</t>
        </is>
      </c>
      <c r="AE269" s="32" t="n"/>
      <c r="AF269" s="34">
        <f>IF(AND(ISNUMBER($P269),ISNUMBER($AL269),$AL269&lt;&gt;0),ROUND($P269/$AL269*100,1),"")</f>
        <v/>
      </c>
      <c r="AG269" s="35">
        <f>IF(AND(ISNUMBER($S269),ISNUMBER($AL269),$AL269&lt;&gt;0),ROUND($S269/$AL269*100,2),"")</f>
        <v/>
      </c>
      <c r="AH269" s="34">
        <f>IF(AND(ISNUMBER($Q269),ISNUMBER($AL269),$AL269&lt;&gt;0),ROUND($Q269/$AL269*100,1),"")</f>
        <v/>
      </c>
      <c r="AI269" s="29">
        <f>IF(ISNUMBER($S269),IF($S269&lt;=1,"Yes","No"),"n/a")</f>
        <v/>
      </c>
      <c r="AJ269" s="29">
        <f>IF(ISNUMBER($S269),ROUND(MAX(0,MIN(100,100-$S269*2.5-IF(ISNUMBER($T269),$T269,0)*0.12+IF($S269&lt;=1,12,0))),0),"")</f>
        <v/>
      </c>
      <c r="AK269" s="29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29" t="n">
        <v>250</v>
      </c>
      <c r="AM269" s="30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GURU</t>
        </is>
      </c>
      <c r="B270" s="15" t="inlineStr">
        <is>
          <t>GURU Organic Energy | Original | 8-pack 250mL</t>
        </is>
      </c>
      <c r="C270" s="15" t="inlineStr">
        <is>
          <t>4) Caffeine &amp; energy beverage</t>
        </is>
      </c>
      <c r="D270" s="15" t="inlineStr">
        <is>
          <t>250 mL can</t>
        </is>
      </c>
      <c r="E270" s="29" t="n">
        <v>8</v>
      </c>
      <c r="F270" s="30" t="n"/>
      <c r="G270" s="31">
        <f>IF(AND(ISNUMBER($F270),ISNUMBER($E270),$E270&lt;&gt;0),$F270/$E270,"")</f>
        <v/>
      </c>
      <c r="H270" s="31">
        <f>IF(AND(ISNUMBER($F270),ISNUMBER($AL270),ISNUMBER($E270),($AL270*$E270)&lt;&gt;0),$F270/($AL270*$E270)*100,"")</f>
        <v/>
      </c>
      <c r="I270" s="32" t="n"/>
      <c r="J270" s="33" t="n"/>
      <c r="K270" s="31">
        <f>IF(AND(ISNUMBER($F270),ISNUMBER($J270)),$F270*(1-$J270),"")</f>
        <v/>
      </c>
      <c r="L270" s="32" t="n"/>
      <c r="M270" s="32" t="n"/>
      <c r="N270" s="31">
        <f>IF(ISNUMBER($F270),($F270-IF(ISNUMBER($AM270),$AM270,0))*(1-IF(ISNUMBER($J270),$J270,0)),"")</f>
        <v/>
      </c>
      <c r="O270" s="15" t="inlineStr">
        <is>
          <t>Original</t>
        </is>
      </c>
      <c r="P270" s="29" t="n">
        <v>100</v>
      </c>
      <c r="Q270" s="29" t="n">
        <v>0</v>
      </c>
      <c r="R270" s="15" t="inlineStr">
        <is>
          <t>Not listed</t>
        </is>
      </c>
      <c r="S270" s="29" t="n">
        <v>21</v>
      </c>
      <c r="T270" s="29" t="n">
        <v>80</v>
      </c>
      <c r="U270" s="15" t="inlineStr">
        <is>
          <t>Organic cane sugar + organic white grape juice (Lite: stevia + monk fruit, 3 g sugar, 25 cal)</t>
        </is>
      </c>
      <c r="V270" s="15" t="inlineStr">
        <is>
          <t>Certified organic, plant-based, natural caffeine (guarana/green tea/ginseng/echinacea); Canada Organic certified</t>
        </is>
      </c>
      <c r="W270" s="32" t="n"/>
      <c r="X270" s="32" t="n"/>
      <c r="Y270" s="32" t="n"/>
      <c r="Z270" s="32" t="n"/>
      <c r="AA270" s="15" t="inlineStr">
        <is>
          <t>Medium</t>
        </is>
      </c>
      <c r="AB270" s="15" t="inlineStr">
        <is>
          <t>Canadian brand; natural/organic niche leader at home</t>
        </is>
      </c>
      <c r="AC270" s="15" t="inlineStr">
        <is>
          <t>Clean, organic, plant-based energy (Canadian)</t>
        </is>
      </c>
      <c r="AD270" s="15" t="inlineStr">
        <is>
          <t>Organic, natural-caffeine alternative - a clean-label choice.</t>
        </is>
      </c>
      <c r="AE270" s="32" t="n"/>
      <c r="AF270" s="34">
        <f>IF(AND(ISNUMBER($P270),ISNUMBER($AL270),$AL270&lt;&gt;0),ROUND($P270/$AL270*100,1),"")</f>
        <v/>
      </c>
      <c r="AG270" s="35">
        <f>IF(AND(ISNUMBER($S270),ISNUMBER($AL270),$AL270&lt;&gt;0),ROUND($S270/$AL270*100,2),"")</f>
        <v/>
      </c>
      <c r="AH270" s="34">
        <f>IF(AND(ISNUMBER($Q270),ISNUMBER($AL270),$AL270&lt;&gt;0),ROUND($Q270/$AL270*100,1),"")</f>
        <v/>
      </c>
      <c r="AI270" s="29">
        <f>IF(ISNUMBER($S270),IF($S270&lt;=1,"Yes","No"),"n/a")</f>
        <v/>
      </c>
      <c r="AJ270" s="29">
        <f>IF(ISNUMBER($S270),ROUND(MAX(0,MIN(100,100-$S270*2.5-IF(ISNUMBER($T270),$T270,0)*0.12+IF($S270&lt;=1,12,0))),0),"")</f>
        <v/>
      </c>
      <c r="AK270" s="29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29" t="n">
        <v>250</v>
      </c>
      <c r="AM270" s="30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GURU</t>
        </is>
      </c>
      <c r="B271" s="15" t="inlineStr">
        <is>
          <t>GURU Organic Energy | Original | 12-pack 250mL</t>
        </is>
      </c>
      <c r="C271" s="15" t="inlineStr">
        <is>
          <t>4) Caffeine &amp; energy beverage</t>
        </is>
      </c>
      <c r="D271" s="15" t="inlineStr">
        <is>
          <t>250 mL can</t>
        </is>
      </c>
      <c r="E271" s="29" t="n">
        <v>12</v>
      </c>
      <c r="F271" s="30" t="n"/>
      <c r="G271" s="31">
        <f>IF(AND(ISNUMBER($F271),ISNUMBER($E271),$E271&lt;&gt;0),$F271/$E271,"")</f>
        <v/>
      </c>
      <c r="H271" s="31">
        <f>IF(AND(ISNUMBER($F271),ISNUMBER($AL271),ISNUMBER($E271),($AL271*$E271)&lt;&gt;0),$F271/($AL271*$E271)*100,"")</f>
        <v/>
      </c>
      <c r="I271" s="32" t="n"/>
      <c r="J271" s="33" t="n"/>
      <c r="K271" s="31">
        <f>IF(AND(ISNUMBER($F271),ISNUMBER($J271)),$F271*(1-$J271),"")</f>
        <v/>
      </c>
      <c r="L271" s="32" t="n"/>
      <c r="M271" s="32" t="n"/>
      <c r="N271" s="31">
        <f>IF(ISNUMBER($F271),($F271-IF(ISNUMBER($AM271),$AM271,0))*(1-IF(ISNUMBER($J271),$J271,0)),"")</f>
        <v/>
      </c>
      <c r="O271" s="15" t="inlineStr">
        <is>
          <t>Original</t>
        </is>
      </c>
      <c r="P271" s="29" t="n">
        <v>100</v>
      </c>
      <c r="Q271" s="29" t="n">
        <v>0</v>
      </c>
      <c r="R271" s="15" t="inlineStr">
        <is>
          <t>Not listed</t>
        </is>
      </c>
      <c r="S271" s="29" t="n">
        <v>21</v>
      </c>
      <c r="T271" s="29" t="n">
        <v>80</v>
      </c>
      <c r="U271" s="15" t="inlineStr">
        <is>
          <t>Organic cane sugar + organic white grape juice (Lite: stevia + monk fruit, 3 g sugar, 25 cal)</t>
        </is>
      </c>
      <c r="V271" s="15" t="inlineStr">
        <is>
          <t>Certified organic, plant-based, natural caffeine (guarana/green tea/ginseng/echinacea); Canada Organic certified</t>
        </is>
      </c>
      <c r="W271" s="32" t="n"/>
      <c r="X271" s="32" t="n"/>
      <c r="Y271" s="32" t="n"/>
      <c r="Z271" s="32" t="n"/>
      <c r="AA271" s="15" t="inlineStr">
        <is>
          <t>Medium</t>
        </is>
      </c>
      <c r="AB271" s="15" t="inlineStr">
        <is>
          <t>Canadian brand; natural/organic niche leader at home</t>
        </is>
      </c>
      <c r="AC271" s="15" t="inlineStr">
        <is>
          <t>Clean, organic, plant-based energy (Canadian)</t>
        </is>
      </c>
      <c r="AD271" s="15" t="inlineStr">
        <is>
          <t>Organic, natural-caffeine alternative - a clean-label choice.</t>
        </is>
      </c>
      <c r="AE271" s="32" t="n"/>
      <c r="AF271" s="34">
        <f>IF(AND(ISNUMBER($P271),ISNUMBER($AL271),$AL271&lt;&gt;0),ROUND($P271/$AL271*100,1),"")</f>
        <v/>
      </c>
      <c r="AG271" s="35">
        <f>IF(AND(ISNUMBER($S271),ISNUMBER($AL271),$AL271&lt;&gt;0),ROUND($S271/$AL271*100,2),"")</f>
        <v/>
      </c>
      <c r="AH271" s="34">
        <f>IF(AND(ISNUMBER($Q271),ISNUMBER($AL271),$AL271&lt;&gt;0),ROUND($Q271/$AL271*100,1),"")</f>
        <v/>
      </c>
      <c r="AI271" s="29">
        <f>IF(ISNUMBER($S271),IF($S271&lt;=1,"Yes","No"),"n/a")</f>
        <v/>
      </c>
      <c r="AJ271" s="29">
        <f>IF(ISNUMBER($S271),ROUND(MAX(0,MIN(100,100-$S271*2.5-IF(ISNUMBER($T271),$T271,0)*0.12+IF($S271&lt;=1,12,0))),0),"")</f>
        <v/>
      </c>
      <c r="AK271" s="29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29" t="n">
        <v>250</v>
      </c>
      <c r="AM271" s="30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GURU</t>
        </is>
      </c>
      <c r="B272" s="15" t="inlineStr">
        <is>
          <t>GURU Organic Energy | Original | 18-pack 250mL</t>
        </is>
      </c>
      <c r="C272" s="15" t="inlineStr">
        <is>
          <t>4) Caffeine &amp; energy beverage</t>
        </is>
      </c>
      <c r="D272" s="15" t="inlineStr">
        <is>
          <t>250 mL can</t>
        </is>
      </c>
      <c r="E272" s="29" t="n">
        <v>18</v>
      </c>
      <c r="F272" s="30" t="n"/>
      <c r="G272" s="31">
        <f>IF(AND(ISNUMBER($F272),ISNUMBER($E272),$E272&lt;&gt;0),$F272/$E272,"")</f>
        <v/>
      </c>
      <c r="H272" s="31">
        <f>IF(AND(ISNUMBER($F272),ISNUMBER($AL272),ISNUMBER($E272),($AL272*$E272)&lt;&gt;0),$F272/($AL272*$E272)*100,"")</f>
        <v/>
      </c>
      <c r="I272" s="32" t="n"/>
      <c r="J272" s="33" t="n"/>
      <c r="K272" s="31">
        <f>IF(AND(ISNUMBER($F272),ISNUMBER($J272)),$F272*(1-$J272),"")</f>
        <v/>
      </c>
      <c r="L272" s="32" t="n"/>
      <c r="M272" s="32" t="n"/>
      <c r="N272" s="31">
        <f>IF(ISNUMBER($F272),($F272-IF(ISNUMBER($AM272),$AM272,0))*(1-IF(ISNUMBER($J272),$J272,0)),"")</f>
        <v/>
      </c>
      <c r="O272" s="15" t="inlineStr">
        <is>
          <t>Original</t>
        </is>
      </c>
      <c r="P272" s="29" t="n">
        <v>100</v>
      </c>
      <c r="Q272" s="29" t="n">
        <v>0</v>
      </c>
      <c r="R272" s="15" t="inlineStr">
        <is>
          <t>Not listed</t>
        </is>
      </c>
      <c r="S272" s="29" t="n">
        <v>21</v>
      </c>
      <c r="T272" s="29" t="n">
        <v>80</v>
      </c>
      <c r="U272" s="15" t="inlineStr">
        <is>
          <t>Organic cane sugar + organic white grape juice (Lite: stevia + monk fruit, 3 g sugar, 25 cal)</t>
        </is>
      </c>
      <c r="V272" s="15" t="inlineStr">
        <is>
          <t>Certified organic, plant-based, natural caffeine (guarana/green tea/ginseng/echinacea); Canada Organic certified</t>
        </is>
      </c>
      <c r="W272" s="32" t="n"/>
      <c r="X272" s="32" t="n"/>
      <c r="Y272" s="32" t="n"/>
      <c r="Z272" s="32" t="n"/>
      <c r="AA272" s="15" t="inlineStr">
        <is>
          <t>Medium</t>
        </is>
      </c>
      <c r="AB272" s="15" t="inlineStr">
        <is>
          <t>Canadian brand; natural/organic niche leader at home</t>
        </is>
      </c>
      <c r="AC272" s="15" t="inlineStr">
        <is>
          <t>Clean, organic, plant-based energy (Canadian)</t>
        </is>
      </c>
      <c r="AD272" s="15" t="inlineStr">
        <is>
          <t>Organic, natural-caffeine alternative - a clean-label choice.</t>
        </is>
      </c>
      <c r="AE272" s="32" t="n"/>
      <c r="AF272" s="34">
        <f>IF(AND(ISNUMBER($P272),ISNUMBER($AL272),$AL272&lt;&gt;0),ROUND($P272/$AL272*100,1),"")</f>
        <v/>
      </c>
      <c r="AG272" s="35">
        <f>IF(AND(ISNUMBER($S272),ISNUMBER($AL272),$AL272&lt;&gt;0),ROUND($S272/$AL272*100,2),"")</f>
        <v/>
      </c>
      <c r="AH272" s="34">
        <f>IF(AND(ISNUMBER($Q272),ISNUMBER($AL272),$AL272&lt;&gt;0),ROUND($Q272/$AL272*100,1),"")</f>
        <v/>
      </c>
      <c r="AI272" s="29">
        <f>IF(ISNUMBER($S272),IF($S272&lt;=1,"Yes","No"),"n/a")</f>
        <v/>
      </c>
      <c r="AJ272" s="29">
        <f>IF(ISNUMBER($S272),ROUND(MAX(0,MIN(100,100-$S272*2.5-IF(ISNUMBER($T272),$T272,0)*0.12+IF($S272&lt;=1,12,0))),0),"")</f>
        <v/>
      </c>
      <c r="AK272" s="29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29" t="n">
        <v>250</v>
      </c>
      <c r="AM272" s="30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GURU</t>
        </is>
      </c>
      <c r="B273" s="15" t="inlineStr">
        <is>
          <t>GURU Organic Energy | Original | 24-pack 250mL</t>
        </is>
      </c>
      <c r="C273" s="15" t="inlineStr">
        <is>
          <t>4) Caffeine &amp; energy beverage</t>
        </is>
      </c>
      <c r="D273" s="15" t="inlineStr">
        <is>
          <t>250 mL can</t>
        </is>
      </c>
      <c r="E273" s="29" t="n">
        <v>24</v>
      </c>
      <c r="F273" s="30" t="n"/>
      <c r="G273" s="31">
        <f>IF(AND(ISNUMBER($F273),ISNUMBER($E273),$E273&lt;&gt;0),$F273/$E273,"")</f>
        <v/>
      </c>
      <c r="H273" s="31">
        <f>IF(AND(ISNUMBER($F273),ISNUMBER($AL273),ISNUMBER($E273),($AL273*$E273)&lt;&gt;0),$F273/($AL273*$E273)*100,"")</f>
        <v/>
      </c>
      <c r="I273" s="32" t="n"/>
      <c r="J273" s="33" t="n"/>
      <c r="K273" s="31">
        <f>IF(AND(ISNUMBER($F273),ISNUMBER($J273)),$F273*(1-$J273),"")</f>
        <v/>
      </c>
      <c r="L273" s="32" t="n"/>
      <c r="M273" s="32" t="n"/>
      <c r="N273" s="31">
        <f>IF(ISNUMBER($F273),($F273-IF(ISNUMBER($AM273),$AM273,0))*(1-IF(ISNUMBER($J273),$J273,0)),"")</f>
        <v/>
      </c>
      <c r="O273" s="15" t="inlineStr">
        <is>
          <t>Original</t>
        </is>
      </c>
      <c r="P273" s="29" t="n">
        <v>100</v>
      </c>
      <c r="Q273" s="29" t="n">
        <v>0</v>
      </c>
      <c r="R273" s="15" t="inlineStr">
        <is>
          <t>Not listed</t>
        </is>
      </c>
      <c r="S273" s="29" t="n">
        <v>21</v>
      </c>
      <c r="T273" s="29" t="n">
        <v>80</v>
      </c>
      <c r="U273" s="15" t="inlineStr">
        <is>
          <t>Organic cane sugar + organic white grape juice (Lite: stevia + monk fruit, 3 g sugar, 25 cal)</t>
        </is>
      </c>
      <c r="V273" s="15" t="inlineStr">
        <is>
          <t>Certified organic, plant-based, natural caffeine (guarana/green tea/ginseng/echinacea); Canada Organic certified</t>
        </is>
      </c>
      <c r="W273" s="32" t="n"/>
      <c r="X273" s="32" t="n"/>
      <c r="Y273" s="32" t="n"/>
      <c r="Z273" s="32" t="n"/>
      <c r="AA273" s="15" t="inlineStr">
        <is>
          <t>Medium</t>
        </is>
      </c>
      <c r="AB273" s="15" t="inlineStr">
        <is>
          <t>Canadian brand; natural/organic niche leader at home</t>
        </is>
      </c>
      <c r="AC273" s="15" t="inlineStr">
        <is>
          <t>Clean, organic, plant-based energy (Canadian)</t>
        </is>
      </c>
      <c r="AD273" s="15" t="inlineStr">
        <is>
          <t>Organic, natural-caffeine alternative - a clean-label choice.</t>
        </is>
      </c>
      <c r="AE273" s="32" t="n"/>
      <c r="AF273" s="34">
        <f>IF(AND(ISNUMBER($P273),ISNUMBER($AL273),$AL273&lt;&gt;0),ROUND($P273/$AL273*100,1),"")</f>
        <v/>
      </c>
      <c r="AG273" s="35">
        <f>IF(AND(ISNUMBER($S273),ISNUMBER($AL273),$AL273&lt;&gt;0),ROUND($S273/$AL273*100,2),"")</f>
        <v/>
      </c>
      <c r="AH273" s="34">
        <f>IF(AND(ISNUMBER($Q273),ISNUMBER($AL273),$AL273&lt;&gt;0),ROUND($Q273/$AL273*100,1),"")</f>
        <v/>
      </c>
      <c r="AI273" s="29">
        <f>IF(ISNUMBER($S273),IF($S273&lt;=1,"Yes","No"),"n/a")</f>
        <v/>
      </c>
      <c r="AJ273" s="29">
        <f>IF(ISNUMBER($S273),ROUND(MAX(0,MIN(100,100-$S273*2.5-IF(ISNUMBER($T273),$T273,0)*0.12+IF($S273&lt;=1,12,0))),0),"")</f>
        <v/>
      </c>
      <c r="AK273" s="29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29" t="n">
        <v>250</v>
      </c>
      <c r="AM273" s="30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GURU</t>
        </is>
      </c>
      <c r="B274" s="15" t="inlineStr">
        <is>
          <t>GURU Organic Energy | Tropical Punch | 4-pack 250mL</t>
        </is>
      </c>
      <c r="C274" s="15" t="inlineStr">
        <is>
          <t>4) Caffeine &amp; energy beverage</t>
        </is>
      </c>
      <c r="D274" s="15" t="inlineStr">
        <is>
          <t>250 mL can</t>
        </is>
      </c>
      <c r="E274" s="29" t="n">
        <v>4</v>
      </c>
      <c r="F274" s="30" t="n"/>
      <c r="G274" s="31">
        <f>IF(AND(ISNUMBER($F274),ISNUMBER($E274),$E274&lt;&gt;0),$F274/$E274,"")</f>
        <v/>
      </c>
      <c r="H274" s="31">
        <f>IF(AND(ISNUMBER($F274),ISNUMBER($AL274),ISNUMBER($E274),($AL274*$E274)&lt;&gt;0),$F274/($AL274*$E274)*100,"")</f>
        <v/>
      </c>
      <c r="I274" s="32" t="n"/>
      <c r="J274" s="33" t="n"/>
      <c r="K274" s="31">
        <f>IF(AND(ISNUMBER($F274),ISNUMBER($J274)),$F274*(1-$J274),"")</f>
        <v/>
      </c>
      <c r="L274" s="32" t="n"/>
      <c r="M274" s="32" t="n"/>
      <c r="N274" s="31">
        <f>IF(ISNUMBER($F274),($F274-IF(ISNUMBER($AM274),$AM274,0))*(1-IF(ISNUMBER($J274),$J274,0)),"")</f>
        <v/>
      </c>
      <c r="O274" s="15" t="inlineStr">
        <is>
          <t>Tropical Punch</t>
        </is>
      </c>
      <c r="P274" s="29" t="n">
        <v>100</v>
      </c>
      <c r="Q274" s="29" t="n">
        <v>0</v>
      </c>
      <c r="R274" s="15" t="inlineStr">
        <is>
          <t>Not listed</t>
        </is>
      </c>
      <c r="S274" s="29" t="n">
        <v>21</v>
      </c>
      <c r="T274" s="29" t="n">
        <v>80</v>
      </c>
      <c r="U274" s="15" t="inlineStr">
        <is>
          <t>Organic cane sugar + organic white grape juice (Lite: stevia + monk fruit, 3 g sugar, 25 cal)</t>
        </is>
      </c>
      <c r="V274" s="15" t="inlineStr">
        <is>
          <t>Certified organic, plant-based, natural caffeine (guarana/green tea/ginseng/echinacea); Canada Organic certified</t>
        </is>
      </c>
      <c r="W274" s="32" t="n"/>
      <c r="X274" s="32" t="n"/>
      <c r="Y274" s="32" t="n"/>
      <c r="Z274" s="32" t="n"/>
      <c r="AA274" s="15" t="inlineStr">
        <is>
          <t>Medium</t>
        </is>
      </c>
      <c r="AB274" s="15" t="inlineStr">
        <is>
          <t>Canadian brand; natural/organic niche leader at home</t>
        </is>
      </c>
      <c r="AC274" s="15" t="inlineStr">
        <is>
          <t>Clean, organic, plant-based energy (Canadian)</t>
        </is>
      </c>
      <c r="AD274" s="15" t="inlineStr">
        <is>
          <t>Organic, natural-caffeine alternative - a clean-label choice.</t>
        </is>
      </c>
      <c r="AE274" s="32" t="n"/>
      <c r="AF274" s="34">
        <f>IF(AND(ISNUMBER($P274),ISNUMBER($AL274),$AL274&lt;&gt;0),ROUND($P274/$AL274*100,1),"")</f>
        <v/>
      </c>
      <c r="AG274" s="35">
        <f>IF(AND(ISNUMBER($S274),ISNUMBER($AL274),$AL274&lt;&gt;0),ROUND($S274/$AL274*100,2),"")</f>
        <v/>
      </c>
      <c r="AH274" s="34">
        <f>IF(AND(ISNUMBER($Q274),ISNUMBER($AL274),$AL274&lt;&gt;0),ROUND($Q274/$AL274*100,1),"")</f>
        <v/>
      </c>
      <c r="AI274" s="29">
        <f>IF(ISNUMBER($S274),IF($S274&lt;=1,"Yes","No"),"n/a")</f>
        <v/>
      </c>
      <c r="AJ274" s="29">
        <f>IF(ISNUMBER($S274),ROUND(MAX(0,MIN(100,100-$S274*2.5-IF(ISNUMBER($T274),$T274,0)*0.12+IF($S274&lt;=1,12,0))),0),"")</f>
        <v/>
      </c>
      <c r="AK274" s="29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29" t="n">
        <v>250</v>
      </c>
      <c r="AM274" s="30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GURU</t>
        </is>
      </c>
      <c r="B275" s="15" t="inlineStr">
        <is>
          <t>GURU Organic Energy | Tropical Punch | 8-pack 250mL</t>
        </is>
      </c>
      <c r="C275" s="15" t="inlineStr">
        <is>
          <t>4) Caffeine &amp; energy beverage</t>
        </is>
      </c>
      <c r="D275" s="15" t="inlineStr">
        <is>
          <t>250 mL can</t>
        </is>
      </c>
      <c r="E275" s="29" t="n">
        <v>8</v>
      </c>
      <c r="F275" s="30" t="n"/>
      <c r="G275" s="31">
        <f>IF(AND(ISNUMBER($F275),ISNUMBER($E275),$E275&lt;&gt;0),$F275/$E275,"")</f>
        <v/>
      </c>
      <c r="H275" s="31">
        <f>IF(AND(ISNUMBER($F275),ISNUMBER($AL275),ISNUMBER($E275),($AL275*$E275)&lt;&gt;0),$F275/($AL275*$E275)*100,"")</f>
        <v/>
      </c>
      <c r="I275" s="32" t="n"/>
      <c r="J275" s="33" t="n"/>
      <c r="K275" s="31">
        <f>IF(AND(ISNUMBER($F275),ISNUMBER($J275)),$F275*(1-$J275),"")</f>
        <v/>
      </c>
      <c r="L275" s="32" t="n"/>
      <c r="M275" s="32" t="n"/>
      <c r="N275" s="31">
        <f>IF(ISNUMBER($F275),($F275-IF(ISNUMBER($AM275),$AM275,0))*(1-IF(ISNUMBER($J275),$J275,0)),"")</f>
        <v/>
      </c>
      <c r="O275" s="15" t="inlineStr">
        <is>
          <t>Tropical Punch</t>
        </is>
      </c>
      <c r="P275" s="29" t="n">
        <v>100</v>
      </c>
      <c r="Q275" s="29" t="n">
        <v>0</v>
      </c>
      <c r="R275" s="15" t="inlineStr">
        <is>
          <t>Not listed</t>
        </is>
      </c>
      <c r="S275" s="29" t="n">
        <v>21</v>
      </c>
      <c r="T275" s="29" t="n">
        <v>80</v>
      </c>
      <c r="U275" s="15" t="inlineStr">
        <is>
          <t>Organic cane sugar + organic white grape juice (Lite: stevia + monk fruit, 3 g sugar, 25 cal)</t>
        </is>
      </c>
      <c r="V275" s="15" t="inlineStr">
        <is>
          <t>Certified organic, plant-based, natural caffeine (guarana/green tea/ginseng/echinacea); Canada Organic certified</t>
        </is>
      </c>
      <c r="W275" s="32" t="n"/>
      <c r="X275" s="32" t="n"/>
      <c r="Y275" s="32" t="n"/>
      <c r="Z275" s="32" t="n"/>
      <c r="AA275" s="15" t="inlineStr">
        <is>
          <t>Medium</t>
        </is>
      </c>
      <c r="AB275" s="15" t="inlineStr">
        <is>
          <t>Canadian brand; natural/organic niche leader at home</t>
        </is>
      </c>
      <c r="AC275" s="15" t="inlineStr">
        <is>
          <t>Clean, organic, plant-based energy (Canadian)</t>
        </is>
      </c>
      <c r="AD275" s="15" t="inlineStr">
        <is>
          <t>Organic, natural-caffeine alternative - a clean-label choice.</t>
        </is>
      </c>
      <c r="AE275" s="32" t="n"/>
      <c r="AF275" s="34">
        <f>IF(AND(ISNUMBER($P275),ISNUMBER($AL275),$AL275&lt;&gt;0),ROUND($P275/$AL275*100,1),"")</f>
        <v/>
      </c>
      <c r="AG275" s="35">
        <f>IF(AND(ISNUMBER($S275),ISNUMBER($AL275),$AL275&lt;&gt;0),ROUND($S275/$AL275*100,2),"")</f>
        <v/>
      </c>
      <c r="AH275" s="34">
        <f>IF(AND(ISNUMBER($Q275),ISNUMBER($AL275),$AL275&lt;&gt;0),ROUND($Q275/$AL275*100,1),"")</f>
        <v/>
      </c>
      <c r="AI275" s="29">
        <f>IF(ISNUMBER($S275),IF($S275&lt;=1,"Yes","No"),"n/a")</f>
        <v/>
      </c>
      <c r="AJ275" s="29">
        <f>IF(ISNUMBER($S275),ROUND(MAX(0,MIN(100,100-$S275*2.5-IF(ISNUMBER($T275),$T275,0)*0.12+IF($S275&lt;=1,12,0))),0),"")</f>
        <v/>
      </c>
      <c r="AK275" s="29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29" t="n">
        <v>250</v>
      </c>
      <c r="AM275" s="30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GURU</t>
        </is>
      </c>
      <c r="B276" s="15" t="inlineStr">
        <is>
          <t>GURU Organic Energy | Tropical Punch | 12-pack 250mL</t>
        </is>
      </c>
      <c r="C276" s="15" t="inlineStr">
        <is>
          <t>4) Caffeine &amp; energy beverage</t>
        </is>
      </c>
      <c r="D276" s="15" t="inlineStr">
        <is>
          <t>250 mL can</t>
        </is>
      </c>
      <c r="E276" s="29" t="n">
        <v>12</v>
      </c>
      <c r="F276" s="30" t="n"/>
      <c r="G276" s="31">
        <f>IF(AND(ISNUMBER($F276),ISNUMBER($E276),$E276&lt;&gt;0),$F276/$E276,"")</f>
        <v/>
      </c>
      <c r="H276" s="31">
        <f>IF(AND(ISNUMBER($F276),ISNUMBER($AL276),ISNUMBER($E276),($AL276*$E276)&lt;&gt;0),$F276/($AL276*$E276)*100,"")</f>
        <v/>
      </c>
      <c r="I276" s="32" t="n"/>
      <c r="J276" s="33" t="n"/>
      <c r="K276" s="31">
        <f>IF(AND(ISNUMBER($F276),ISNUMBER($J276)),$F276*(1-$J276),"")</f>
        <v/>
      </c>
      <c r="L276" s="32" t="n"/>
      <c r="M276" s="32" t="n"/>
      <c r="N276" s="31">
        <f>IF(ISNUMBER($F276),($F276-IF(ISNUMBER($AM276),$AM276,0))*(1-IF(ISNUMBER($J276),$J276,0)),"")</f>
        <v/>
      </c>
      <c r="O276" s="15" t="inlineStr">
        <is>
          <t>Tropical Punch</t>
        </is>
      </c>
      <c r="P276" s="29" t="n">
        <v>100</v>
      </c>
      <c r="Q276" s="29" t="n">
        <v>0</v>
      </c>
      <c r="R276" s="15" t="inlineStr">
        <is>
          <t>Not listed</t>
        </is>
      </c>
      <c r="S276" s="29" t="n">
        <v>21</v>
      </c>
      <c r="T276" s="29" t="n">
        <v>80</v>
      </c>
      <c r="U276" s="15" t="inlineStr">
        <is>
          <t>Organic cane sugar + organic white grape juice (Lite: stevia + monk fruit, 3 g sugar, 25 cal)</t>
        </is>
      </c>
      <c r="V276" s="15" t="inlineStr">
        <is>
          <t>Certified organic, plant-based, natural caffeine (guarana/green tea/ginseng/echinacea); Canada Organic certified</t>
        </is>
      </c>
      <c r="W276" s="32" t="n"/>
      <c r="X276" s="32" t="n"/>
      <c r="Y276" s="32" t="n"/>
      <c r="Z276" s="32" t="n"/>
      <c r="AA276" s="15" t="inlineStr">
        <is>
          <t>Medium</t>
        </is>
      </c>
      <c r="AB276" s="15" t="inlineStr">
        <is>
          <t>Canadian brand; natural/organic niche leader at home</t>
        </is>
      </c>
      <c r="AC276" s="15" t="inlineStr">
        <is>
          <t>Clean, organic, plant-based energy (Canadian)</t>
        </is>
      </c>
      <c r="AD276" s="15" t="inlineStr">
        <is>
          <t>Organic, natural-caffeine alternative - a clean-label choice.</t>
        </is>
      </c>
      <c r="AE276" s="32" t="n"/>
      <c r="AF276" s="34">
        <f>IF(AND(ISNUMBER($P276),ISNUMBER($AL276),$AL276&lt;&gt;0),ROUND($P276/$AL276*100,1),"")</f>
        <v/>
      </c>
      <c r="AG276" s="35">
        <f>IF(AND(ISNUMBER($S276),ISNUMBER($AL276),$AL276&lt;&gt;0),ROUND($S276/$AL276*100,2),"")</f>
        <v/>
      </c>
      <c r="AH276" s="34">
        <f>IF(AND(ISNUMBER($Q276),ISNUMBER($AL276),$AL276&lt;&gt;0),ROUND($Q276/$AL276*100,1),"")</f>
        <v/>
      </c>
      <c r="AI276" s="29">
        <f>IF(ISNUMBER($S276),IF($S276&lt;=1,"Yes","No"),"n/a")</f>
        <v/>
      </c>
      <c r="AJ276" s="29">
        <f>IF(ISNUMBER($S276),ROUND(MAX(0,MIN(100,100-$S276*2.5-IF(ISNUMBER($T276),$T276,0)*0.12+IF($S276&lt;=1,12,0))),0),"")</f>
        <v/>
      </c>
      <c r="AK276" s="29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29" t="n">
        <v>250</v>
      </c>
      <c r="AM276" s="30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GURU</t>
        </is>
      </c>
      <c r="B277" s="15" t="inlineStr">
        <is>
          <t>GURU Organic Energy | Tropical Punch | 18-pack 250mL</t>
        </is>
      </c>
      <c r="C277" s="15" t="inlineStr">
        <is>
          <t>4) Caffeine &amp; energy beverage</t>
        </is>
      </c>
      <c r="D277" s="15" t="inlineStr">
        <is>
          <t>250 mL can</t>
        </is>
      </c>
      <c r="E277" s="29" t="n">
        <v>18</v>
      </c>
      <c r="F277" s="30" t="n"/>
      <c r="G277" s="31">
        <f>IF(AND(ISNUMBER($F277),ISNUMBER($E277),$E277&lt;&gt;0),$F277/$E277,"")</f>
        <v/>
      </c>
      <c r="H277" s="31">
        <f>IF(AND(ISNUMBER($F277),ISNUMBER($AL277),ISNUMBER($E277),($AL277*$E277)&lt;&gt;0),$F277/($AL277*$E277)*100,"")</f>
        <v/>
      </c>
      <c r="I277" s="32" t="n"/>
      <c r="J277" s="33" t="n"/>
      <c r="K277" s="31">
        <f>IF(AND(ISNUMBER($F277),ISNUMBER($J277)),$F277*(1-$J277),"")</f>
        <v/>
      </c>
      <c r="L277" s="32" t="n"/>
      <c r="M277" s="32" t="n"/>
      <c r="N277" s="31">
        <f>IF(ISNUMBER($F277),($F277-IF(ISNUMBER($AM277),$AM277,0))*(1-IF(ISNUMBER($J277),$J277,0)),"")</f>
        <v/>
      </c>
      <c r="O277" s="15" t="inlineStr">
        <is>
          <t>Tropical Punch</t>
        </is>
      </c>
      <c r="P277" s="29" t="n">
        <v>100</v>
      </c>
      <c r="Q277" s="29" t="n">
        <v>0</v>
      </c>
      <c r="R277" s="15" t="inlineStr">
        <is>
          <t>Not listed</t>
        </is>
      </c>
      <c r="S277" s="29" t="n">
        <v>21</v>
      </c>
      <c r="T277" s="29" t="n">
        <v>80</v>
      </c>
      <c r="U277" s="15" t="inlineStr">
        <is>
          <t>Organic cane sugar + organic white grape juice (Lite: stevia + monk fruit, 3 g sugar, 25 cal)</t>
        </is>
      </c>
      <c r="V277" s="15" t="inlineStr">
        <is>
          <t>Certified organic, plant-based, natural caffeine (guarana/green tea/ginseng/echinacea); Canada Organic certified</t>
        </is>
      </c>
      <c r="W277" s="32" t="n"/>
      <c r="X277" s="32" t="n"/>
      <c r="Y277" s="32" t="n"/>
      <c r="Z277" s="32" t="n"/>
      <c r="AA277" s="15" t="inlineStr">
        <is>
          <t>Medium</t>
        </is>
      </c>
      <c r="AB277" s="15" t="inlineStr">
        <is>
          <t>Canadian brand; natural/organic niche leader at home</t>
        </is>
      </c>
      <c r="AC277" s="15" t="inlineStr">
        <is>
          <t>Clean, organic, plant-based energy (Canadian)</t>
        </is>
      </c>
      <c r="AD277" s="15" t="inlineStr">
        <is>
          <t>Organic, natural-caffeine alternative - a clean-label choice.</t>
        </is>
      </c>
      <c r="AE277" s="32" t="n"/>
      <c r="AF277" s="34">
        <f>IF(AND(ISNUMBER($P277),ISNUMBER($AL277),$AL277&lt;&gt;0),ROUND($P277/$AL277*100,1),"")</f>
        <v/>
      </c>
      <c r="AG277" s="35">
        <f>IF(AND(ISNUMBER($S277),ISNUMBER($AL277),$AL277&lt;&gt;0),ROUND($S277/$AL277*100,2),"")</f>
        <v/>
      </c>
      <c r="AH277" s="34">
        <f>IF(AND(ISNUMBER($Q277),ISNUMBER($AL277),$AL277&lt;&gt;0),ROUND($Q277/$AL277*100,1),"")</f>
        <v/>
      </c>
      <c r="AI277" s="29">
        <f>IF(ISNUMBER($S277),IF($S277&lt;=1,"Yes","No"),"n/a")</f>
        <v/>
      </c>
      <c r="AJ277" s="29">
        <f>IF(ISNUMBER($S277),ROUND(MAX(0,MIN(100,100-$S277*2.5-IF(ISNUMBER($T277),$T277,0)*0.12+IF($S277&lt;=1,12,0))),0),"")</f>
        <v/>
      </c>
      <c r="AK277" s="29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29" t="n">
        <v>250</v>
      </c>
      <c r="AM277" s="30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GURU</t>
        </is>
      </c>
      <c r="B278" s="15" t="inlineStr">
        <is>
          <t>GURU Organic Energy | Tropical Punch | 24-pack 250mL</t>
        </is>
      </c>
      <c r="C278" s="15" t="inlineStr">
        <is>
          <t>4) Caffeine &amp; energy beverage</t>
        </is>
      </c>
      <c r="D278" s="15" t="inlineStr">
        <is>
          <t>250 mL can</t>
        </is>
      </c>
      <c r="E278" s="29" t="n">
        <v>24</v>
      </c>
      <c r="F278" s="30" t="n"/>
      <c r="G278" s="31">
        <f>IF(AND(ISNUMBER($F278),ISNUMBER($E278),$E278&lt;&gt;0),$F278/$E278,"")</f>
        <v/>
      </c>
      <c r="H278" s="31">
        <f>IF(AND(ISNUMBER($F278),ISNUMBER($AL278),ISNUMBER($E278),($AL278*$E278)&lt;&gt;0),$F278/($AL278*$E278)*100,"")</f>
        <v/>
      </c>
      <c r="I278" s="32" t="n"/>
      <c r="J278" s="33" t="n"/>
      <c r="K278" s="31">
        <f>IF(AND(ISNUMBER($F278),ISNUMBER($J278)),$F278*(1-$J278),"")</f>
        <v/>
      </c>
      <c r="L278" s="32" t="n"/>
      <c r="M278" s="32" t="n"/>
      <c r="N278" s="31">
        <f>IF(ISNUMBER($F278),($F278-IF(ISNUMBER($AM278),$AM278,0))*(1-IF(ISNUMBER($J278),$J278,0)),"")</f>
        <v/>
      </c>
      <c r="O278" s="15" t="inlineStr">
        <is>
          <t>Tropical Punch</t>
        </is>
      </c>
      <c r="P278" s="29" t="n">
        <v>100</v>
      </c>
      <c r="Q278" s="29" t="n">
        <v>0</v>
      </c>
      <c r="R278" s="15" t="inlineStr">
        <is>
          <t>Not listed</t>
        </is>
      </c>
      <c r="S278" s="29" t="n">
        <v>21</v>
      </c>
      <c r="T278" s="29" t="n">
        <v>80</v>
      </c>
      <c r="U278" s="15" t="inlineStr">
        <is>
          <t>Organic cane sugar + organic white grape juice (Lite: stevia + monk fruit, 3 g sugar, 25 cal)</t>
        </is>
      </c>
      <c r="V278" s="15" t="inlineStr">
        <is>
          <t>Certified organic, plant-based, natural caffeine (guarana/green tea/ginseng/echinacea); Canada Organic certified</t>
        </is>
      </c>
      <c r="W278" s="32" t="n"/>
      <c r="X278" s="32" t="n"/>
      <c r="Y278" s="32" t="n"/>
      <c r="Z278" s="32" t="n"/>
      <c r="AA278" s="15" t="inlineStr">
        <is>
          <t>Medium</t>
        </is>
      </c>
      <c r="AB278" s="15" t="inlineStr">
        <is>
          <t>Canadian brand; natural/organic niche leader at home</t>
        </is>
      </c>
      <c r="AC278" s="15" t="inlineStr">
        <is>
          <t>Clean, organic, plant-based energy (Canadian)</t>
        </is>
      </c>
      <c r="AD278" s="15" t="inlineStr">
        <is>
          <t>Organic, natural-caffeine alternative - a clean-label choice.</t>
        </is>
      </c>
      <c r="AE278" s="32" t="n"/>
      <c r="AF278" s="34">
        <f>IF(AND(ISNUMBER($P278),ISNUMBER($AL278),$AL278&lt;&gt;0),ROUND($P278/$AL278*100,1),"")</f>
        <v/>
      </c>
      <c r="AG278" s="35">
        <f>IF(AND(ISNUMBER($S278),ISNUMBER($AL278),$AL278&lt;&gt;0),ROUND($S278/$AL278*100,2),"")</f>
        <v/>
      </c>
      <c r="AH278" s="34">
        <f>IF(AND(ISNUMBER($Q278),ISNUMBER($AL278),$AL278&lt;&gt;0),ROUND($Q278/$AL278*100,1),"")</f>
        <v/>
      </c>
      <c r="AI278" s="29">
        <f>IF(ISNUMBER($S278),IF($S278&lt;=1,"Yes","No"),"n/a")</f>
        <v/>
      </c>
      <c r="AJ278" s="29">
        <f>IF(ISNUMBER($S278),ROUND(MAX(0,MIN(100,100-$S278*2.5-IF(ISNUMBER($T278),$T278,0)*0.12+IF($S278&lt;=1,12,0))),0),"")</f>
        <v/>
      </c>
      <c r="AK278" s="29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29" t="n">
        <v>250</v>
      </c>
      <c r="AM278" s="30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GURU</t>
        </is>
      </c>
      <c r="B279" s="15" t="inlineStr">
        <is>
          <t>GURU Organic Energy | Yerba Mate | 4-pack 250mL</t>
        </is>
      </c>
      <c r="C279" s="15" t="inlineStr">
        <is>
          <t>4) Caffeine &amp; energy beverage</t>
        </is>
      </c>
      <c r="D279" s="15" t="inlineStr">
        <is>
          <t>250 mL can</t>
        </is>
      </c>
      <c r="E279" s="29" t="n">
        <v>4</v>
      </c>
      <c r="F279" s="30" t="n"/>
      <c r="G279" s="31">
        <f>IF(AND(ISNUMBER($F279),ISNUMBER($E279),$E279&lt;&gt;0),$F279/$E279,"")</f>
        <v/>
      </c>
      <c r="H279" s="31">
        <f>IF(AND(ISNUMBER($F279),ISNUMBER($AL279),ISNUMBER($E279),($AL279*$E279)&lt;&gt;0),$F279/($AL279*$E279)*100,"")</f>
        <v/>
      </c>
      <c r="I279" s="32" t="n"/>
      <c r="J279" s="33" t="n"/>
      <c r="K279" s="31">
        <f>IF(AND(ISNUMBER($F279),ISNUMBER($J279)),$F279*(1-$J279),"")</f>
        <v/>
      </c>
      <c r="L279" s="32" t="n"/>
      <c r="M279" s="32" t="n"/>
      <c r="N279" s="31">
        <f>IF(ISNUMBER($F279),($F279-IF(ISNUMBER($AM279),$AM279,0))*(1-IF(ISNUMBER($J279),$J279,0)),"")</f>
        <v/>
      </c>
      <c r="O279" s="15" t="inlineStr">
        <is>
          <t>Yerba Mate</t>
        </is>
      </c>
      <c r="P279" s="29" t="n">
        <v>100</v>
      </c>
      <c r="Q279" s="29" t="n">
        <v>0</v>
      </c>
      <c r="R279" s="15" t="inlineStr">
        <is>
          <t>Not listed</t>
        </is>
      </c>
      <c r="S279" s="29" t="n">
        <v>21</v>
      </c>
      <c r="T279" s="29" t="n">
        <v>80</v>
      </c>
      <c r="U279" s="15" t="inlineStr">
        <is>
          <t>Organic cane sugar + organic white grape juice (Lite: stevia + monk fruit, 3 g sugar, 25 cal)</t>
        </is>
      </c>
      <c r="V279" s="15" t="inlineStr">
        <is>
          <t>Certified organic, plant-based, natural caffeine (guarana/green tea/ginseng/echinacea); Canada Organic certified</t>
        </is>
      </c>
      <c r="W279" s="32" t="n"/>
      <c r="X279" s="32" t="n"/>
      <c r="Y279" s="32" t="n"/>
      <c r="Z279" s="32" t="n"/>
      <c r="AA279" s="15" t="inlineStr">
        <is>
          <t>Medium</t>
        </is>
      </c>
      <c r="AB279" s="15" t="inlineStr">
        <is>
          <t>Canadian brand; natural/organic niche leader at home</t>
        </is>
      </c>
      <c r="AC279" s="15" t="inlineStr">
        <is>
          <t>Clean, organic, plant-based energy (Canadian)</t>
        </is>
      </c>
      <c r="AD279" s="15" t="inlineStr">
        <is>
          <t>Organic, natural-caffeine alternative - a clean-label choice.</t>
        </is>
      </c>
      <c r="AE279" s="32" t="n"/>
      <c r="AF279" s="34">
        <f>IF(AND(ISNUMBER($P279),ISNUMBER($AL279),$AL279&lt;&gt;0),ROUND($P279/$AL279*100,1),"")</f>
        <v/>
      </c>
      <c r="AG279" s="35">
        <f>IF(AND(ISNUMBER($S279),ISNUMBER($AL279),$AL279&lt;&gt;0),ROUND($S279/$AL279*100,2),"")</f>
        <v/>
      </c>
      <c r="AH279" s="34">
        <f>IF(AND(ISNUMBER($Q279),ISNUMBER($AL279),$AL279&lt;&gt;0),ROUND($Q279/$AL279*100,1),"")</f>
        <v/>
      </c>
      <c r="AI279" s="29">
        <f>IF(ISNUMBER($S279),IF($S279&lt;=1,"Yes","No"),"n/a")</f>
        <v/>
      </c>
      <c r="AJ279" s="29">
        <f>IF(ISNUMBER($S279),ROUND(MAX(0,MIN(100,100-$S279*2.5-IF(ISNUMBER($T279),$T279,0)*0.12+IF($S279&lt;=1,12,0))),0),"")</f>
        <v/>
      </c>
      <c r="AK279" s="29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29" t="n">
        <v>250</v>
      </c>
      <c r="AM279" s="30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GURU</t>
        </is>
      </c>
      <c r="B280" s="15" t="inlineStr">
        <is>
          <t>GURU Organic Energy | Yerba Mate | 8-pack 250mL</t>
        </is>
      </c>
      <c r="C280" s="15" t="inlineStr">
        <is>
          <t>4) Caffeine &amp; energy beverage</t>
        </is>
      </c>
      <c r="D280" s="15" t="inlineStr">
        <is>
          <t>250 mL can</t>
        </is>
      </c>
      <c r="E280" s="29" t="n">
        <v>8</v>
      </c>
      <c r="F280" s="30" t="n"/>
      <c r="G280" s="31">
        <f>IF(AND(ISNUMBER($F280),ISNUMBER($E280),$E280&lt;&gt;0),$F280/$E280,"")</f>
        <v/>
      </c>
      <c r="H280" s="31">
        <f>IF(AND(ISNUMBER($F280),ISNUMBER($AL280),ISNUMBER($E280),($AL280*$E280)&lt;&gt;0),$F280/($AL280*$E280)*100,"")</f>
        <v/>
      </c>
      <c r="I280" s="32" t="n"/>
      <c r="J280" s="33" t="n"/>
      <c r="K280" s="31">
        <f>IF(AND(ISNUMBER($F280),ISNUMBER($J280)),$F280*(1-$J280),"")</f>
        <v/>
      </c>
      <c r="L280" s="32" t="n"/>
      <c r="M280" s="32" t="n"/>
      <c r="N280" s="31">
        <f>IF(ISNUMBER($F280),($F280-IF(ISNUMBER($AM280),$AM280,0))*(1-IF(ISNUMBER($J280),$J280,0)),"")</f>
        <v/>
      </c>
      <c r="O280" s="15" t="inlineStr">
        <is>
          <t>Yerba Mate</t>
        </is>
      </c>
      <c r="P280" s="29" t="n">
        <v>100</v>
      </c>
      <c r="Q280" s="29" t="n">
        <v>0</v>
      </c>
      <c r="R280" s="15" t="inlineStr">
        <is>
          <t>Not listed</t>
        </is>
      </c>
      <c r="S280" s="29" t="n">
        <v>21</v>
      </c>
      <c r="T280" s="29" t="n">
        <v>80</v>
      </c>
      <c r="U280" s="15" t="inlineStr">
        <is>
          <t>Organic cane sugar + organic white grape juice (Lite: stevia + monk fruit, 3 g sugar, 25 cal)</t>
        </is>
      </c>
      <c r="V280" s="15" t="inlineStr">
        <is>
          <t>Certified organic, plant-based, natural caffeine (guarana/green tea/ginseng/echinacea); Canada Organic certified</t>
        </is>
      </c>
      <c r="W280" s="32" t="n"/>
      <c r="X280" s="32" t="n"/>
      <c r="Y280" s="32" t="n"/>
      <c r="Z280" s="32" t="n"/>
      <c r="AA280" s="15" t="inlineStr">
        <is>
          <t>Medium</t>
        </is>
      </c>
      <c r="AB280" s="15" t="inlineStr">
        <is>
          <t>Canadian brand; natural/organic niche leader at home</t>
        </is>
      </c>
      <c r="AC280" s="15" t="inlineStr">
        <is>
          <t>Clean, organic, plant-based energy (Canadian)</t>
        </is>
      </c>
      <c r="AD280" s="15" t="inlineStr">
        <is>
          <t>Organic, natural-caffeine alternative - a clean-label choice.</t>
        </is>
      </c>
      <c r="AE280" s="32" t="n"/>
      <c r="AF280" s="34">
        <f>IF(AND(ISNUMBER($P280),ISNUMBER($AL280),$AL280&lt;&gt;0),ROUND($P280/$AL280*100,1),"")</f>
        <v/>
      </c>
      <c r="AG280" s="35">
        <f>IF(AND(ISNUMBER($S280),ISNUMBER($AL280),$AL280&lt;&gt;0),ROUND($S280/$AL280*100,2),"")</f>
        <v/>
      </c>
      <c r="AH280" s="34">
        <f>IF(AND(ISNUMBER($Q280),ISNUMBER($AL280),$AL280&lt;&gt;0),ROUND($Q280/$AL280*100,1),"")</f>
        <v/>
      </c>
      <c r="AI280" s="29">
        <f>IF(ISNUMBER($S280),IF($S280&lt;=1,"Yes","No"),"n/a")</f>
        <v/>
      </c>
      <c r="AJ280" s="29">
        <f>IF(ISNUMBER($S280),ROUND(MAX(0,MIN(100,100-$S280*2.5-IF(ISNUMBER($T280),$T280,0)*0.12+IF($S280&lt;=1,12,0))),0),"")</f>
        <v/>
      </c>
      <c r="AK280" s="29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29" t="n">
        <v>250</v>
      </c>
      <c r="AM280" s="30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GURU</t>
        </is>
      </c>
      <c r="B281" s="15" t="inlineStr">
        <is>
          <t>GURU Organic Energy | Yerba Mate | 12-pack 250mL</t>
        </is>
      </c>
      <c r="C281" s="15" t="inlineStr">
        <is>
          <t>4) Caffeine &amp; energy beverage</t>
        </is>
      </c>
      <c r="D281" s="15" t="inlineStr">
        <is>
          <t>250 mL can</t>
        </is>
      </c>
      <c r="E281" s="29" t="n">
        <v>12</v>
      </c>
      <c r="F281" s="30" t="n"/>
      <c r="G281" s="31">
        <f>IF(AND(ISNUMBER($F281),ISNUMBER($E281),$E281&lt;&gt;0),$F281/$E281,"")</f>
        <v/>
      </c>
      <c r="H281" s="31">
        <f>IF(AND(ISNUMBER($F281),ISNUMBER($AL281),ISNUMBER($E281),($AL281*$E281)&lt;&gt;0),$F281/($AL281*$E281)*100,"")</f>
        <v/>
      </c>
      <c r="I281" s="32" t="n"/>
      <c r="J281" s="33" t="n"/>
      <c r="K281" s="31">
        <f>IF(AND(ISNUMBER($F281),ISNUMBER($J281)),$F281*(1-$J281),"")</f>
        <v/>
      </c>
      <c r="L281" s="32" t="n"/>
      <c r="M281" s="32" t="n"/>
      <c r="N281" s="31">
        <f>IF(ISNUMBER($F281),($F281-IF(ISNUMBER($AM281),$AM281,0))*(1-IF(ISNUMBER($J281),$J281,0)),"")</f>
        <v/>
      </c>
      <c r="O281" s="15" t="inlineStr">
        <is>
          <t>Yerba Mate</t>
        </is>
      </c>
      <c r="P281" s="29" t="n">
        <v>100</v>
      </c>
      <c r="Q281" s="29" t="n">
        <v>0</v>
      </c>
      <c r="R281" s="15" t="inlineStr">
        <is>
          <t>Not listed</t>
        </is>
      </c>
      <c r="S281" s="29" t="n">
        <v>21</v>
      </c>
      <c r="T281" s="29" t="n">
        <v>80</v>
      </c>
      <c r="U281" s="15" t="inlineStr">
        <is>
          <t>Organic cane sugar + organic white grape juice (Lite: stevia + monk fruit, 3 g sugar, 25 cal)</t>
        </is>
      </c>
      <c r="V281" s="15" t="inlineStr">
        <is>
          <t>Certified organic, plant-based, natural caffeine (guarana/green tea/ginseng/echinacea); Canada Organic certified</t>
        </is>
      </c>
      <c r="W281" s="32" t="n"/>
      <c r="X281" s="32" t="n"/>
      <c r="Y281" s="32" t="n"/>
      <c r="Z281" s="32" t="n"/>
      <c r="AA281" s="15" t="inlineStr">
        <is>
          <t>Medium</t>
        </is>
      </c>
      <c r="AB281" s="15" t="inlineStr">
        <is>
          <t>Canadian brand; natural/organic niche leader at home</t>
        </is>
      </c>
      <c r="AC281" s="15" t="inlineStr">
        <is>
          <t>Clean, organic, plant-based energy (Canadian)</t>
        </is>
      </c>
      <c r="AD281" s="15" t="inlineStr">
        <is>
          <t>Organic, natural-caffeine alternative - a clean-label choice.</t>
        </is>
      </c>
      <c r="AE281" s="32" t="n"/>
      <c r="AF281" s="34">
        <f>IF(AND(ISNUMBER($P281),ISNUMBER($AL281),$AL281&lt;&gt;0),ROUND($P281/$AL281*100,1),"")</f>
        <v/>
      </c>
      <c r="AG281" s="35">
        <f>IF(AND(ISNUMBER($S281),ISNUMBER($AL281),$AL281&lt;&gt;0),ROUND($S281/$AL281*100,2),"")</f>
        <v/>
      </c>
      <c r="AH281" s="34">
        <f>IF(AND(ISNUMBER($Q281),ISNUMBER($AL281),$AL281&lt;&gt;0),ROUND($Q281/$AL281*100,1),"")</f>
        <v/>
      </c>
      <c r="AI281" s="29">
        <f>IF(ISNUMBER($S281),IF($S281&lt;=1,"Yes","No"),"n/a")</f>
        <v/>
      </c>
      <c r="AJ281" s="29">
        <f>IF(ISNUMBER($S281),ROUND(MAX(0,MIN(100,100-$S281*2.5-IF(ISNUMBER($T281),$T281,0)*0.12+IF($S281&lt;=1,12,0))),0),"")</f>
        <v/>
      </c>
      <c r="AK281" s="29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29" t="n">
        <v>250</v>
      </c>
      <c r="AM281" s="30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GURU</t>
        </is>
      </c>
      <c r="B282" s="15" t="inlineStr">
        <is>
          <t>GURU Organic Energy | Yerba Mate | 18-pack 250mL</t>
        </is>
      </c>
      <c r="C282" s="15" t="inlineStr">
        <is>
          <t>4) Caffeine &amp; energy beverage</t>
        </is>
      </c>
      <c r="D282" s="15" t="inlineStr">
        <is>
          <t>250 mL can</t>
        </is>
      </c>
      <c r="E282" s="29" t="n">
        <v>18</v>
      </c>
      <c r="F282" s="30" t="n"/>
      <c r="G282" s="31">
        <f>IF(AND(ISNUMBER($F282),ISNUMBER($E282),$E282&lt;&gt;0),$F282/$E282,"")</f>
        <v/>
      </c>
      <c r="H282" s="31">
        <f>IF(AND(ISNUMBER($F282),ISNUMBER($AL282),ISNUMBER($E282),($AL282*$E282)&lt;&gt;0),$F282/($AL282*$E282)*100,"")</f>
        <v/>
      </c>
      <c r="I282" s="32" t="n"/>
      <c r="J282" s="33" t="n"/>
      <c r="K282" s="31">
        <f>IF(AND(ISNUMBER($F282),ISNUMBER($J282)),$F282*(1-$J282),"")</f>
        <v/>
      </c>
      <c r="L282" s="32" t="n"/>
      <c r="M282" s="32" t="n"/>
      <c r="N282" s="31">
        <f>IF(ISNUMBER($F282),($F282-IF(ISNUMBER($AM282),$AM282,0))*(1-IF(ISNUMBER($J282),$J282,0)),"")</f>
        <v/>
      </c>
      <c r="O282" s="15" t="inlineStr">
        <is>
          <t>Yerba Mate</t>
        </is>
      </c>
      <c r="P282" s="29" t="n">
        <v>100</v>
      </c>
      <c r="Q282" s="29" t="n">
        <v>0</v>
      </c>
      <c r="R282" s="15" t="inlineStr">
        <is>
          <t>Not listed</t>
        </is>
      </c>
      <c r="S282" s="29" t="n">
        <v>21</v>
      </c>
      <c r="T282" s="29" t="n">
        <v>80</v>
      </c>
      <c r="U282" s="15" t="inlineStr">
        <is>
          <t>Organic cane sugar + organic white grape juice (Lite: stevia + monk fruit, 3 g sugar, 25 cal)</t>
        </is>
      </c>
      <c r="V282" s="15" t="inlineStr">
        <is>
          <t>Certified organic, plant-based, natural caffeine (guarana/green tea/ginseng/echinacea); Canada Organic certified</t>
        </is>
      </c>
      <c r="W282" s="32" t="n"/>
      <c r="X282" s="32" t="n"/>
      <c r="Y282" s="32" t="n"/>
      <c r="Z282" s="32" t="n"/>
      <c r="AA282" s="15" t="inlineStr">
        <is>
          <t>Medium</t>
        </is>
      </c>
      <c r="AB282" s="15" t="inlineStr">
        <is>
          <t>Canadian brand; natural/organic niche leader at home</t>
        </is>
      </c>
      <c r="AC282" s="15" t="inlineStr">
        <is>
          <t>Clean, organic, plant-based energy (Canadian)</t>
        </is>
      </c>
      <c r="AD282" s="15" t="inlineStr">
        <is>
          <t>Organic, natural-caffeine alternative - a clean-label choice.</t>
        </is>
      </c>
      <c r="AE282" s="32" t="n"/>
      <c r="AF282" s="34">
        <f>IF(AND(ISNUMBER($P282),ISNUMBER($AL282),$AL282&lt;&gt;0),ROUND($P282/$AL282*100,1),"")</f>
        <v/>
      </c>
      <c r="AG282" s="35">
        <f>IF(AND(ISNUMBER($S282),ISNUMBER($AL282),$AL282&lt;&gt;0),ROUND($S282/$AL282*100,2),"")</f>
        <v/>
      </c>
      <c r="AH282" s="34">
        <f>IF(AND(ISNUMBER($Q282),ISNUMBER($AL282),$AL282&lt;&gt;0),ROUND($Q282/$AL282*100,1),"")</f>
        <v/>
      </c>
      <c r="AI282" s="29">
        <f>IF(ISNUMBER($S282),IF($S282&lt;=1,"Yes","No"),"n/a")</f>
        <v/>
      </c>
      <c r="AJ282" s="29">
        <f>IF(ISNUMBER($S282),ROUND(MAX(0,MIN(100,100-$S282*2.5-IF(ISNUMBER($T282),$T282,0)*0.12+IF($S282&lt;=1,12,0))),0),"")</f>
        <v/>
      </c>
      <c r="AK282" s="29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29" t="n">
        <v>250</v>
      </c>
      <c r="AM282" s="30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GURU</t>
        </is>
      </c>
      <c r="B283" s="15" t="inlineStr">
        <is>
          <t>GURU Organic Energy | Yerba Mate | 24-pack 250mL</t>
        </is>
      </c>
      <c r="C283" s="15" t="inlineStr">
        <is>
          <t>4) Caffeine &amp; energy beverage</t>
        </is>
      </c>
      <c r="D283" s="15" t="inlineStr">
        <is>
          <t>250 mL can</t>
        </is>
      </c>
      <c r="E283" s="29" t="n">
        <v>24</v>
      </c>
      <c r="F283" s="30" t="n"/>
      <c r="G283" s="31">
        <f>IF(AND(ISNUMBER($F283),ISNUMBER($E283),$E283&lt;&gt;0),$F283/$E283,"")</f>
        <v/>
      </c>
      <c r="H283" s="31">
        <f>IF(AND(ISNUMBER($F283),ISNUMBER($AL283),ISNUMBER($E283),($AL283*$E283)&lt;&gt;0),$F283/($AL283*$E283)*100,"")</f>
        <v/>
      </c>
      <c r="I283" s="32" t="n"/>
      <c r="J283" s="33" t="n"/>
      <c r="K283" s="31">
        <f>IF(AND(ISNUMBER($F283),ISNUMBER($J283)),$F283*(1-$J283),"")</f>
        <v/>
      </c>
      <c r="L283" s="32" t="n"/>
      <c r="M283" s="32" t="n"/>
      <c r="N283" s="31">
        <f>IF(ISNUMBER($F283),($F283-IF(ISNUMBER($AM283),$AM283,0))*(1-IF(ISNUMBER($J283),$J283,0)),"")</f>
        <v/>
      </c>
      <c r="O283" s="15" t="inlineStr">
        <is>
          <t>Yerba Mate</t>
        </is>
      </c>
      <c r="P283" s="29" t="n">
        <v>100</v>
      </c>
      <c r="Q283" s="29" t="n">
        <v>0</v>
      </c>
      <c r="R283" s="15" t="inlineStr">
        <is>
          <t>Not listed</t>
        </is>
      </c>
      <c r="S283" s="29" t="n">
        <v>21</v>
      </c>
      <c r="T283" s="29" t="n">
        <v>80</v>
      </c>
      <c r="U283" s="15" t="inlineStr">
        <is>
          <t>Organic cane sugar + organic white grape juice (Lite: stevia + monk fruit, 3 g sugar, 25 cal)</t>
        </is>
      </c>
      <c r="V283" s="15" t="inlineStr">
        <is>
          <t>Certified organic, plant-based, natural caffeine (guarana/green tea/ginseng/echinacea); Canada Organic certified</t>
        </is>
      </c>
      <c r="W283" s="32" t="n"/>
      <c r="X283" s="32" t="n"/>
      <c r="Y283" s="32" t="n"/>
      <c r="Z283" s="32" t="n"/>
      <c r="AA283" s="15" t="inlineStr">
        <is>
          <t>Medium</t>
        </is>
      </c>
      <c r="AB283" s="15" t="inlineStr">
        <is>
          <t>Canadian brand; natural/organic niche leader at home</t>
        </is>
      </c>
      <c r="AC283" s="15" t="inlineStr">
        <is>
          <t>Clean, organic, plant-based energy (Canadian)</t>
        </is>
      </c>
      <c r="AD283" s="15" t="inlineStr">
        <is>
          <t>Organic, natural-caffeine alternative - a clean-label choice.</t>
        </is>
      </c>
      <c r="AE283" s="32" t="n"/>
      <c r="AF283" s="34">
        <f>IF(AND(ISNUMBER($P283),ISNUMBER($AL283),$AL283&lt;&gt;0),ROUND($P283/$AL283*100,1),"")</f>
        <v/>
      </c>
      <c r="AG283" s="35">
        <f>IF(AND(ISNUMBER($S283),ISNUMBER($AL283),$AL283&lt;&gt;0),ROUND($S283/$AL283*100,2),"")</f>
        <v/>
      </c>
      <c r="AH283" s="34">
        <f>IF(AND(ISNUMBER($Q283),ISNUMBER($AL283),$AL283&lt;&gt;0),ROUND($Q283/$AL283*100,1),"")</f>
        <v/>
      </c>
      <c r="AI283" s="29">
        <f>IF(ISNUMBER($S283),IF($S283&lt;=1,"Yes","No"),"n/a")</f>
        <v/>
      </c>
      <c r="AJ283" s="29">
        <f>IF(ISNUMBER($S283),ROUND(MAX(0,MIN(100,100-$S283*2.5-IF(ISNUMBER($T283),$T283,0)*0.12+IF($S283&lt;=1,12,0))),0),"")</f>
        <v/>
      </c>
      <c r="AK283" s="29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29" t="n">
        <v>250</v>
      </c>
      <c r="AM283" s="30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GURU</t>
        </is>
      </c>
      <c r="B284" s="15" t="inlineStr">
        <is>
          <t>GURU Organic Energy | GURU Lite (low-cal) | 4-pack 250mL</t>
        </is>
      </c>
      <c r="C284" s="15" t="inlineStr">
        <is>
          <t>4) Caffeine &amp; energy beverage</t>
        </is>
      </c>
      <c r="D284" s="15" t="inlineStr">
        <is>
          <t>250 mL can</t>
        </is>
      </c>
      <c r="E284" s="29" t="n">
        <v>4</v>
      </c>
      <c r="F284" s="30" t="n"/>
      <c r="G284" s="31">
        <f>IF(AND(ISNUMBER($F284),ISNUMBER($E284),$E284&lt;&gt;0),$F284/$E284,"")</f>
        <v/>
      </c>
      <c r="H284" s="31">
        <f>IF(AND(ISNUMBER($F284),ISNUMBER($AL284),ISNUMBER($E284),($AL284*$E284)&lt;&gt;0),$F284/($AL284*$E284)*100,"")</f>
        <v/>
      </c>
      <c r="I284" s="32" t="n"/>
      <c r="J284" s="33" t="n"/>
      <c r="K284" s="31">
        <f>IF(AND(ISNUMBER($F284),ISNUMBER($J284)),$F284*(1-$J284),"")</f>
        <v/>
      </c>
      <c r="L284" s="32" t="n"/>
      <c r="M284" s="32" t="n"/>
      <c r="N284" s="31">
        <f>IF(ISNUMBER($F284),($F284-IF(ISNUMBER($AM284),$AM284,0))*(1-IF(ISNUMBER($J284),$J284,0)),"")</f>
        <v/>
      </c>
      <c r="O284" s="15" t="inlineStr">
        <is>
          <t>GURU Lite (low-cal)</t>
        </is>
      </c>
      <c r="P284" s="29" t="n">
        <v>100</v>
      </c>
      <c r="Q284" s="29" t="n">
        <v>0</v>
      </c>
      <c r="R284" s="15" t="inlineStr">
        <is>
          <t>Not listed</t>
        </is>
      </c>
      <c r="S284" s="29" t="n">
        <v>21</v>
      </c>
      <c r="T284" s="29" t="n">
        <v>80</v>
      </c>
      <c r="U284" s="15" t="inlineStr">
        <is>
          <t>Organic cane sugar + organic white grape juice (Lite: stevia + monk fruit, 3 g sugar, 25 cal)</t>
        </is>
      </c>
      <c r="V284" s="15" t="inlineStr">
        <is>
          <t>Certified organic, plant-based, natural caffeine (guarana/green tea/ginseng/echinacea); Canada Organic certified</t>
        </is>
      </c>
      <c r="W284" s="32" t="n"/>
      <c r="X284" s="32" t="n"/>
      <c r="Y284" s="32" t="n"/>
      <c r="Z284" s="32" t="n"/>
      <c r="AA284" s="15" t="inlineStr">
        <is>
          <t>Medium</t>
        </is>
      </c>
      <c r="AB284" s="15" t="inlineStr">
        <is>
          <t>Canadian brand; natural/organic niche leader at home</t>
        </is>
      </c>
      <c r="AC284" s="15" t="inlineStr">
        <is>
          <t>Clean, organic, plant-based energy (Canadian)</t>
        </is>
      </c>
      <c r="AD284" s="15" t="inlineStr">
        <is>
          <t>Organic, natural-caffeine alternative - a clean-label choice.</t>
        </is>
      </c>
      <c r="AE284" s="32" t="n"/>
      <c r="AF284" s="34">
        <f>IF(AND(ISNUMBER($P284),ISNUMBER($AL284),$AL284&lt;&gt;0),ROUND($P284/$AL284*100,1),"")</f>
        <v/>
      </c>
      <c r="AG284" s="35">
        <f>IF(AND(ISNUMBER($S284),ISNUMBER($AL284),$AL284&lt;&gt;0),ROUND($S284/$AL284*100,2),"")</f>
        <v/>
      </c>
      <c r="AH284" s="34">
        <f>IF(AND(ISNUMBER($Q284),ISNUMBER($AL284),$AL284&lt;&gt;0),ROUND($Q284/$AL284*100,1),"")</f>
        <v/>
      </c>
      <c r="AI284" s="29">
        <f>IF(ISNUMBER($S284),IF($S284&lt;=1,"Yes","No"),"n/a")</f>
        <v/>
      </c>
      <c r="AJ284" s="29">
        <f>IF(ISNUMBER($S284),ROUND(MAX(0,MIN(100,100-$S284*2.5-IF(ISNUMBER($T284),$T284,0)*0.12+IF($S284&lt;=1,12,0))),0),"")</f>
        <v/>
      </c>
      <c r="AK284" s="29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29" t="n">
        <v>250</v>
      </c>
      <c r="AM284" s="30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GURU</t>
        </is>
      </c>
      <c r="B285" s="15" t="inlineStr">
        <is>
          <t>GURU Organic Energy | GURU Lite (low-cal) | 8-pack 250mL</t>
        </is>
      </c>
      <c r="C285" s="15" t="inlineStr">
        <is>
          <t>4) Caffeine &amp; energy beverage</t>
        </is>
      </c>
      <c r="D285" s="15" t="inlineStr">
        <is>
          <t>250 mL can</t>
        </is>
      </c>
      <c r="E285" s="29" t="n">
        <v>8</v>
      </c>
      <c r="F285" s="30" t="n"/>
      <c r="G285" s="31">
        <f>IF(AND(ISNUMBER($F285),ISNUMBER($E285),$E285&lt;&gt;0),$F285/$E285,"")</f>
        <v/>
      </c>
      <c r="H285" s="31">
        <f>IF(AND(ISNUMBER($F285),ISNUMBER($AL285),ISNUMBER($E285),($AL285*$E285)&lt;&gt;0),$F285/($AL285*$E285)*100,"")</f>
        <v/>
      </c>
      <c r="I285" s="32" t="n"/>
      <c r="J285" s="33" t="n"/>
      <c r="K285" s="31">
        <f>IF(AND(ISNUMBER($F285),ISNUMBER($J285)),$F285*(1-$J285),"")</f>
        <v/>
      </c>
      <c r="L285" s="32" t="n"/>
      <c r="M285" s="32" t="n"/>
      <c r="N285" s="31">
        <f>IF(ISNUMBER($F285),($F285-IF(ISNUMBER($AM285),$AM285,0))*(1-IF(ISNUMBER($J285),$J285,0)),"")</f>
        <v/>
      </c>
      <c r="O285" s="15" t="inlineStr">
        <is>
          <t>GURU Lite (low-cal)</t>
        </is>
      </c>
      <c r="P285" s="29" t="n">
        <v>100</v>
      </c>
      <c r="Q285" s="29" t="n">
        <v>0</v>
      </c>
      <c r="R285" s="15" t="inlineStr">
        <is>
          <t>Not listed</t>
        </is>
      </c>
      <c r="S285" s="29" t="n">
        <v>21</v>
      </c>
      <c r="T285" s="29" t="n">
        <v>80</v>
      </c>
      <c r="U285" s="15" t="inlineStr">
        <is>
          <t>Organic cane sugar + organic white grape juice (Lite: stevia + monk fruit, 3 g sugar, 25 cal)</t>
        </is>
      </c>
      <c r="V285" s="15" t="inlineStr">
        <is>
          <t>Certified organic, plant-based, natural caffeine (guarana/green tea/ginseng/echinacea); Canada Organic certified</t>
        </is>
      </c>
      <c r="W285" s="32" t="n"/>
      <c r="X285" s="32" t="n"/>
      <c r="Y285" s="32" t="n"/>
      <c r="Z285" s="32" t="n"/>
      <c r="AA285" s="15" t="inlineStr">
        <is>
          <t>Medium</t>
        </is>
      </c>
      <c r="AB285" s="15" t="inlineStr">
        <is>
          <t>Canadian brand; natural/organic niche leader at home</t>
        </is>
      </c>
      <c r="AC285" s="15" t="inlineStr">
        <is>
          <t>Clean, organic, plant-based energy (Canadian)</t>
        </is>
      </c>
      <c r="AD285" s="15" t="inlineStr">
        <is>
          <t>Organic, natural-caffeine alternative - a clean-label choice.</t>
        </is>
      </c>
      <c r="AE285" s="32" t="n"/>
      <c r="AF285" s="34">
        <f>IF(AND(ISNUMBER($P285),ISNUMBER($AL285),$AL285&lt;&gt;0),ROUND($P285/$AL285*100,1),"")</f>
        <v/>
      </c>
      <c r="AG285" s="35">
        <f>IF(AND(ISNUMBER($S285),ISNUMBER($AL285),$AL285&lt;&gt;0),ROUND($S285/$AL285*100,2),"")</f>
        <v/>
      </c>
      <c r="AH285" s="34">
        <f>IF(AND(ISNUMBER($Q285),ISNUMBER($AL285),$AL285&lt;&gt;0),ROUND($Q285/$AL285*100,1),"")</f>
        <v/>
      </c>
      <c r="AI285" s="29">
        <f>IF(ISNUMBER($S285),IF($S285&lt;=1,"Yes","No"),"n/a")</f>
        <v/>
      </c>
      <c r="AJ285" s="29">
        <f>IF(ISNUMBER($S285),ROUND(MAX(0,MIN(100,100-$S285*2.5-IF(ISNUMBER($T285),$T285,0)*0.12+IF($S285&lt;=1,12,0))),0),"")</f>
        <v/>
      </c>
      <c r="AK285" s="29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29" t="n">
        <v>250</v>
      </c>
      <c r="AM285" s="30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GURU</t>
        </is>
      </c>
      <c r="B286" s="15" t="inlineStr">
        <is>
          <t>GURU Organic Energy | GURU Lite (low-cal) | 12-pack 250mL</t>
        </is>
      </c>
      <c r="C286" s="15" t="inlineStr">
        <is>
          <t>4) Caffeine &amp; energy beverage</t>
        </is>
      </c>
      <c r="D286" s="15" t="inlineStr">
        <is>
          <t>250 mL can</t>
        </is>
      </c>
      <c r="E286" s="29" t="n">
        <v>12</v>
      </c>
      <c r="F286" s="30" t="n"/>
      <c r="G286" s="31">
        <f>IF(AND(ISNUMBER($F286),ISNUMBER($E286),$E286&lt;&gt;0),$F286/$E286,"")</f>
        <v/>
      </c>
      <c r="H286" s="31">
        <f>IF(AND(ISNUMBER($F286),ISNUMBER($AL286),ISNUMBER($E286),($AL286*$E286)&lt;&gt;0),$F286/($AL286*$E286)*100,"")</f>
        <v/>
      </c>
      <c r="I286" s="32" t="n"/>
      <c r="J286" s="33" t="n"/>
      <c r="K286" s="31">
        <f>IF(AND(ISNUMBER($F286),ISNUMBER($J286)),$F286*(1-$J286),"")</f>
        <v/>
      </c>
      <c r="L286" s="32" t="n"/>
      <c r="M286" s="32" t="n"/>
      <c r="N286" s="31">
        <f>IF(ISNUMBER($F286),($F286-IF(ISNUMBER($AM286),$AM286,0))*(1-IF(ISNUMBER($J286),$J286,0)),"")</f>
        <v/>
      </c>
      <c r="O286" s="15" t="inlineStr">
        <is>
          <t>GURU Lite (low-cal)</t>
        </is>
      </c>
      <c r="P286" s="29" t="n">
        <v>100</v>
      </c>
      <c r="Q286" s="29" t="n">
        <v>0</v>
      </c>
      <c r="R286" s="15" t="inlineStr">
        <is>
          <t>Not listed</t>
        </is>
      </c>
      <c r="S286" s="29" t="n">
        <v>21</v>
      </c>
      <c r="T286" s="29" t="n">
        <v>80</v>
      </c>
      <c r="U286" s="15" t="inlineStr">
        <is>
          <t>Organic cane sugar + organic white grape juice (Lite: stevia + monk fruit, 3 g sugar, 25 cal)</t>
        </is>
      </c>
      <c r="V286" s="15" t="inlineStr">
        <is>
          <t>Certified organic, plant-based, natural caffeine (guarana/green tea/ginseng/echinacea); Canada Organic certified</t>
        </is>
      </c>
      <c r="W286" s="32" t="n"/>
      <c r="X286" s="32" t="n"/>
      <c r="Y286" s="32" t="n"/>
      <c r="Z286" s="32" t="n"/>
      <c r="AA286" s="15" t="inlineStr">
        <is>
          <t>Medium</t>
        </is>
      </c>
      <c r="AB286" s="15" t="inlineStr">
        <is>
          <t>Canadian brand; natural/organic niche leader at home</t>
        </is>
      </c>
      <c r="AC286" s="15" t="inlineStr">
        <is>
          <t>Clean, organic, plant-based energy (Canadian)</t>
        </is>
      </c>
      <c r="AD286" s="15" t="inlineStr">
        <is>
          <t>Organic, natural-caffeine alternative - a clean-label choice.</t>
        </is>
      </c>
      <c r="AE286" s="32" t="n"/>
      <c r="AF286" s="34">
        <f>IF(AND(ISNUMBER($P286),ISNUMBER($AL286),$AL286&lt;&gt;0),ROUND($P286/$AL286*100,1),"")</f>
        <v/>
      </c>
      <c r="AG286" s="35">
        <f>IF(AND(ISNUMBER($S286),ISNUMBER($AL286),$AL286&lt;&gt;0),ROUND($S286/$AL286*100,2),"")</f>
        <v/>
      </c>
      <c r="AH286" s="34">
        <f>IF(AND(ISNUMBER($Q286),ISNUMBER($AL286),$AL286&lt;&gt;0),ROUND($Q286/$AL286*100,1),"")</f>
        <v/>
      </c>
      <c r="AI286" s="29">
        <f>IF(ISNUMBER($S286),IF($S286&lt;=1,"Yes","No"),"n/a")</f>
        <v/>
      </c>
      <c r="AJ286" s="29">
        <f>IF(ISNUMBER($S286),ROUND(MAX(0,MIN(100,100-$S286*2.5-IF(ISNUMBER($T286),$T286,0)*0.12+IF($S286&lt;=1,12,0))),0),"")</f>
        <v/>
      </c>
      <c r="AK286" s="29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29" t="n">
        <v>250</v>
      </c>
      <c r="AM286" s="30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GURU</t>
        </is>
      </c>
      <c r="B287" s="15" t="inlineStr">
        <is>
          <t>GURU Organic Energy | GURU Lite (low-cal) | 18-pack 250mL</t>
        </is>
      </c>
      <c r="C287" s="15" t="inlineStr">
        <is>
          <t>4) Caffeine &amp; energy beverage</t>
        </is>
      </c>
      <c r="D287" s="15" t="inlineStr">
        <is>
          <t>250 mL can</t>
        </is>
      </c>
      <c r="E287" s="29" t="n">
        <v>18</v>
      </c>
      <c r="F287" s="30" t="n"/>
      <c r="G287" s="31">
        <f>IF(AND(ISNUMBER($F287),ISNUMBER($E287),$E287&lt;&gt;0),$F287/$E287,"")</f>
        <v/>
      </c>
      <c r="H287" s="31">
        <f>IF(AND(ISNUMBER($F287),ISNUMBER($AL287),ISNUMBER($E287),($AL287*$E287)&lt;&gt;0),$F287/($AL287*$E287)*100,"")</f>
        <v/>
      </c>
      <c r="I287" s="32" t="n"/>
      <c r="J287" s="33" t="n"/>
      <c r="K287" s="31">
        <f>IF(AND(ISNUMBER($F287),ISNUMBER($J287)),$F287*(1-$J287),"")</f>
        <v/>
      </c>
      <c r="L287" s="32" t="n"/>
      <c r="M287" s="32" t="n"/>
      <c r="N287" s="31">
        <f>IF(ISNUMBER($F287),($F287-IF(ISNUMBER($AM287),$AM287,0))*(1-IF(ISNUMBER($J287),$J287,0)),"")</f>
        <v/>
      </c>
      <c r="O287" s="15" t="inlineStr">
        <is>
          <t>GURU Lite (low-cal)</t>
        </is>
      </c>
      <c r="P287" s="29" t="n">
        <v>100</v>
      </c>
      <c r="Q287" s="29" t="n">
        <v>0</v>
      </c>
      <c r="R287" s="15" t="inlineStr">
        <is>
          <t>Not listed</t>
        </is>
      </c>
      <c r="S287" s="29" t="n">
        <v>21</v>
      </c>
      <c r="T287" s="29" t="n">
        <v>80</v>
      </c>
      <c r="U287" s="15" t="inlineStr">
        <is>
          <t>Organic cane sugar + organic white grape juice (Lite: stevia + monk fruit, 3 g sugar, 25 cal)</t>
        </is>
      </c>
      <c r="V287" s="15" t="inlineStr">
        <is>
          <t>Certified organic, plant-based, natural caffeine (guarana/green tea/ginseng/echinacea); Canada Organic certified</t>
        </is>
      </c>
      <c r="W287" s="32" t="n"/>
      <c r="X287" s="32" t="n"/>
      <c r="Y287" s="32" t="n"/>
      <c r="Z287" s="32" t="n"/>
      <c r="AA287" s="15" t="inlineStr">
        <is>
          <t>Medium</t>
        </is>
      </c>
      <c r="AB287" s="15" t="inlineStr">
        <is>
          <t>Canadian brand; natural/organic niche leader at home</t>
        </is>
      </c>
      <c r="AC287" s="15" t="inlineStr">
        <is>
          <t>Clean, organic, plant-based energy (Canadian)</t>
        </is>
      </c>
      <c r="AD287" s="15" t="inlineStr">
        <is>
          <t>Organic, natural-caffeine alternative - a clean-label choice.</t>
        </is>
      </c>
      <c r="AE287" s="32" t="n"/>
      <c r="AF287" s="34">
        <f>IF(AND(ISNUMBER($P287),ISNUMBER($AL287),$AL287&lt;&gt;0),ROUND($P287/$AL287*100,1),"")</f>
        <v/>
      </c>
      <c r="AG287" s="35">
        <f>IF(AND(ISNUMBER($S287),ISNUMBER($AL287),$AL287&lt;&gt;0),ROUND($S287/$AL287*100,2),"")</f>
        <v/>
      </c>
      <c r="AH287" s="34">
        <f>IF(AND(ISNUMBER($Q287),ISNUMBER($AL287),$AL287&lt;&gt;0),ROUND($Q287/$AL287*100,1),"")</f>
        <v/>
      </c>
      <c r="AI287" s="29">
        <f>IF(ISNUMBER($S287),IF($S287&lt;=1,"Yes","No"),"n/a")</f>
        <v/>
      </c>
      <c r="AJ287" s="29">
        <f>IF(ISNUMBER($S287),ROUND(MAX(0,MIN(100,100-$S287*2.5-IF(ISNUMBER($T287),$T287,0)*0.12+IF($S287&lt;=1,12,0))),0),"")</f>
        <v/>
      </c>
      <c r="AK287" s="29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29" t="n">
        <v>250</v>
      </c>
      <c r="AM287" s="30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GURU</t>
        </is>
      </c>
      <c r="B288" s="15" t="inlineStr">
        <is>
          <t>GURU Organic Energy | GURU Lite (low-cal) | 24-pack 250mL</t>
        </is>
      </c>
      <c r="C288" s="15" t="inlineStr">
        <is>
          <t>4) Caffeine &amp; energy beverage</t>
        </is>
      </c>
      <c r="D288" s="15" t="inlineStr">
        <is>
          <t>250 mL can</t>
        </is>
      </c>
      <c r="E288" s="29" t="n">
        <v>24</v>
      </c>
      <c r="F288" s="30" t="n"/>
      <c r="G288" s="31">
        <f>IF(AND(ISNUMBER($F288),ISNUMBER($E288),$E288&lt;&gt;0),$F288/$E288,"")</f>
        <v/>
      </c>
      <c r="H288" s="31">
        <f>IF(AND(ISNUMBER($F288),ISNUMBER($AL288),ISNUMBER($E288),($AL288*$E288)&lt;&gt;0),$F288/($AL288*$E288)*100,"")</f>
        <v/>
      </c>
      <c r="I288" s="32" t="n"/>
      <c r="J288" s="33" t="n"/>
      <c r="K288" s="31">
        <f>IF(AND(ISNUMBER($F288),ISNUMBER($J288)),$F288*(1-$J288),"")</f>
        <v/>
      </c>
      <c r="L288" s="32" t="n"/>
      <c r="M288" s="32" t="n"/>
      <c r="N288" s="31">
        <f>IF(ISNUMBER($F288),($F288-IF(ISNUMBER($AM288),$AM288,0))*(1-IF(ISNUMBER($J288),$J288,0)),"")</f>
        <v/>
      </c>
      <c r="O288" s="15" t="inlineStr">
        <is>
          <t>GURU Lite (low-cal)</t>
        </is>
      </c>
      <c r="P288" s="29" t="n">
        <v>100</v>
      </c>
      <c r="Q288" s="29" t="n">
        <v>0</v>
      </c>
      <c r="R288" s="15" t="inlineStr">
        <is>
          <t>Not listed</t>
        </is>
      </c>
      <c r="S288" s="29" t="n">
        <v>21</v>
      </c>
      <c r="T288" s="29" t="n">
        <v>80</v>
      </c>
      <c r="U288" s="15" t="inlineStr">
        <is>
          <t>Organic cane sugar + organic white grape juice (Lite: stevia + monk fruit, 3 g sugar, 25 cal)</t>
        </is>
      </c>
      <c r="V288" s="15" t="inlineStr">
        <is>
          <t>Certified organic, plant-based, natural caffeine (guarana/green tea/ginseng/echinacea); Canada Organic certified</t>
        </is>
      </c>
      <c r="W288" s="32" t="n"/>
      <c r="X288" s="32" t="n"/>
      <c r="Y288" s="32" t="n"/>
      <c r="Z288" s="32" t="n"/>
      <c r="AA288" s="15" t="inlineStr">
        <is>
          <t>Medium</t>
        </is>
      </c>
      <c r="AB288" s="15" t="inlineStr">
        <is>
          <t>Canadian brand; natural/organic niche leader at home</t>
        </is>
      </c>
      <c r="AC288" s="15" t="inlineStr">
        <is>
          <t>Clean, organic, plant-based energy (Canadian)</t>
        </is>
      </c>
      <c r="AD288" s="15" t="inlineStr">
        <is>
          <t>Organic, natural-caffeine alternative - a clean-label choice.</t>
        </is>
      </c>
      <c r="AE288" s="32" t="n"/>
      <c r="AF288" s="34">
        <f>IF(AND(ISNUMBER($P288),ISNUMBER($AL288),$AL288&lt;&gt;0),ROUND($P288/$AL288*100,1),"")</f>
        <v/>
      </c>
      <c r="AG288" s="35">
        <f>IF(AND(ISNUMBER($S288),ISNUMBER($AL288),$AL288&lt;&gt;0),ROUND($S288/$AL288*100,2),"")</f>
        <v/>
      </c>
      <c r="AH288" s="34">
        <f>IF(AND(ISNUMBER($Q288),ISNUMBER($AL288),$AL288&lt;&gt;0),ROUND($Q288/$AL288*100,1),"")</f>
        <v/>
      </c>
      <c r="AI288" s="29">
        <f>IF(ISNUMBER($S288),IF($S288&lt;=1,"Yes","No"),"n/a")</f>
        <v/>
      </c>
      <c r="AJ288" s="29">
        <f>IF(ISNUMBER($S288),ROUND(MAX(0,MIN(100,100-$S288*2.5-IF(ISNUMBER($T288),$T288,0)*0.12+IF($S288&lt;=1,12,0))),0),"")</f>
        <v/>
      </c>
      <c r="AK288" s="29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29" t="n">
        <v>250</v>
      </c>
      <c r="AM288" s="30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Guayaki</t>
        </is>
      </c>
      <c r="B289" s="15" t="inlineStr">
        <is>
          <t>Guayaki Yerba Mate | Revel Berry | single 458mL</t>
        </is>
      </c>
      <c r="C289" s="15" t="inlineStr">
        <is>
          <t>4) Caffeine &amp; energy beverage</t>
        </is>
      </c>
      <c r="D289" s="15" t="inlineStr">
        <is>
          <t>458 mL can</t>
        </is>
      </c>
      <c r="E289" s="29" t="n">
        <v>1</v>
      </c>
      <c r="F289" s="30" t="n"/>
      <c r="G289" s="31">
        <f>IF(AND(ISNUMBER($F289),ISNUMBER($E289),$E289&lt;&gt;0),$F289/$E289,"")</f>
        <v/>
      </c>
      <c r="H289" s="31">
        <f>IF(AND(ISNUMBER($F289),ISNUMBER($AL289),ISNUMBER($E289),($AL289*$E289)&lt;&gt;0),$F289/($AL289*$E289)*100,"")</f>
        <v/>
      </c>
      <c r="I289" s="32" t="n"/>
      <c r="J289" s="33" t="n"/>
      <c r="K289" s="31">
        <f>IF(AND(ISNUMBER($F289),ISNUMBER($J289)),$F289*(1-$J289),"")</f>
        <v/>
      </c>
      <c r="L289" s="32" t="n"/>
      <c r="M289" s="32" t="n"/>
      <c r="N289" s="31">
        <f>IF(ISNUMBER($F289),($F289-IF(ISNUMBER($AM289),$AM289,0))*(1-IF(ISNUMBER($J289),$J289,0)),"")</f>
        <v/>
      </c>
      <c r="O289" s="15" t="inlineStr">
        <is>
          <t>Revel Berry</t>
        </is>
      </c>
      <c r="P289" s="29" t="n">
        <v>150</v>
      </c>
      <c r="Q289" s="29" t="n">
        <v>0</v>
      </c>
      <c r="R289" s="15" t="inlineStr">
        <is>
          <t>Not listed</t>
        </is>
      </c>
      <c r="S289" s="29" t="n">
        <v>28</v>
      </c>
      <c r="T289" s="29" t="n">
        <v>120</v>
      </c>
      <c r="U289" s="15" t="inlineStr">
        <is>
          <t>Organic cane sugar</t>
        </is>
      </c>
      <c r="V289" s="15" t="inlineStr">
        <is>
          <t>Organic, Fair Trade yerba mate, 150 mg natural caffeine; USDA/Canada Organic certified</t>
        </is>
      </c>
      <c r="W289" s="32" t="n"/>
      <c r="X289" s="32" t="n"/>
      <c r="Y289" s="32" t="n"/>
      <c r="Z289" s="32" t="n"/>
      <c r="AA289" s="15" t="inlineStr">
        <is>
          <t>Medium</t>
        </is>
      </c>
      <c r="AB289" s="15" t="inlineStr">
        <is>
          <t>Strong natural-channel following</t>
        </is>
      </c>
      <c r="AC289" s="15" t="inlineStr">
        <is>
          <t>Organic yerba mate energy with an ethical story</t>
        </is>
      </c>
      <c r="AD289" s="15" t="inlineStr">
        <is>
          <t>Natural yerba-mate caffeine plus organic/Fair-Trade ethics.</t>
        </is>
      </c>
      <c r="AE289" s="32" t="n"/>
      <c r="AF289" s="34">
        <f>IF(AND(ISNUMBER($P289),ISNUMBER($AL289),$AL289&lt;&gt;0),ROUND($P289/$AL289*100,1),"")</f>
        <v/>
      </c>
      <c r="AG289" s="35">
        <f>IF(AND(ISNUMBER($S289),ISNUMBER($AL289),$AL289&lt;&gt;0),ROUND($S289/$AL289*100,2),"")</f>
        <v/>
      </c>
      <c r="AH289" s="34">
        <f>IF(AND(ISNUMBER($Q289),ISNUMBER($AL289),$AL289&lt;&gt;0),ROUND($Q289/$AL289*100,1),"")</f>
        <v/>
      </c>
      <c r="AI289" s="29">
        <f>IF(ISNUMBER($S289),IF($S289&lt;=1,"Yes","No"),"n/a")</f>
        <v/>
      </c>
      <c r="AJ289" s="29">
        <f>IF(ISNUMBER($S289),ROUND(MAX(0,MIN(100,100-$S289*2.5-IF(ISNUMBER($T289),$T289,0)*0.12+IF($S289&lt;=1,12,0))),0),"")</f>
        <v/>
      </c>
      <c r="AK289" s="29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29" t="n">
        <v>458</v>
      </c>
      <c r="AM289" s="30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Guayaki</t>
        </is>
      </c>
      <c r="B290" s="15" t="inlineStr">
        <is>
          <t>Guayaki Yerba Mate | Revel Berry | 8-pack 458mL</t>
        </is>
      </c>
      <c r="C290" s="15" t="inlineStr">
        <is>
          <t>4) Caffeine &amp; energy beverage</t>
        </is>
      </c>
      <c r="D290" s="15" t="inlineStr">
        <is>
          <t>458 mL can</t>
        </is>
      </c>
      <c r="E290" s="29" t="n">
        <v>8</v>
      </c>
      <c r="F290" s="30" t="n"/>
      <c r="G290" s="31">
        <f>IF(AND(ISNUMBER($F290),ISNUMBER($E290),$E290&lt;&gt;0),$F290/$E290,"")</f>
        <v/>
      </c>
      <c r="H290" s="31">
        <f>IF(AND(ISNUMBER($F290),ISNUMBER($AL290),ISNUMBER($E290),($AL290*$E290)&lt;&gt;0),$F290/($AL290*$E290)*100,"")</f>
        <v/>
      </c>
      <c r="I290" s="32" t="n"/>
      <c r="J290" s="33" t="n"/>
      <c r="K290" s="31">
        <f>IF(AND(ISNUMBER($F290),ISNUMBER($J290)),$F290*(1-$J290),"")</f>
        <v/>
      </c>
      <c r="L290" s="32" t="n"/>
      <c r="M290" s="32" t="n"/>
      <c r="N290" s="31">
        <f>IF(ISNUMBER($F290),($F290-IF(ISNUMBER($AM290),$AM290,0))*(1-IF(ISNUMBER($J290),$J290,0)),"")</f>
        <v/>
      </c>
      <c r="O290" s="15" t="inlineStr">
        <is>
          <t>Revel Berry</t>
        </is>
      </c>
      <c r="P290" s="29" t="n">
        <v>150</v>
      </c>
      <c r="Q290" s="29" t="n">
        <v>0</v>
      </c>
      <c r="R290" s="15" t="inlineStr">
        <is>
          <t>Not listed</t>
        </is>
      </c>
      <c r="S290" s="29" t="n">
        <v>28</v>
      </c>
      <c r="T290" s="29" t="n">
        <v>120</v>
      </c>
      <c r="U290" s="15" t="inlineStr">
        <is>
          <t>Organic cane sugar</t>
        </is>
      </c>
      <c r="V290" s="15" t="inlineStr">
        <is>
          <t>Organic, Fair Trade yerba mate, 150 mg natural caffeine; USDA/Canada Organic certified</t>
        </is>
      </c>
      <c r="W290" s="32" t="n"/>
      <c r="X290" s="32" t="n"/>
      <c r="Y290" s="32" t="n"/>
      <c r="Z290" s="32" t="n"/>
      <c r="AA290" s="15" t="inlineStr">
        <is>
          <t>Medium</t>
        </is>
      </c>
      <c r="AB290" s="15" t="inlineStr">
        <is>
          <t>Strong natural-channel following</t>
        </is>
      </c>
      <c r="AC290" s="15" t="inlineStr">
        <is>
          <t>Organic yerba mate energy with an ethical story</t>
        </is>
      </c>
      <c r="AD290" s="15" t="inlineStr">
        <is>
          <t>Natural yerba-mate caffeine plus organic/Fair-Trade ethics.</t>
        </is>
      </c>
      <c r="AE290" s="32" t="n"/>
      <c r="AF290" s="34">
        <f>IF(AND(ISNUMBER($P290),ISNUMBER($AL290),$AL290&lt;&gt;0),ROUND($P290/$AL290*100,1),"")</f>
        <v/>
      </c>
      <c r="AG290" s="35">
        <f>IF(AND(ISNUMBER($S290),ISNUMBER($AL290),$AL290&lt;&gt;0),ROUND($S290/$AL290*100,2),"")</f>
        <v/>
      </c>
      <c r="AH290" s="34">
        <f>IF(AND(ISNUMBER($Q290),ISNUMBER($AL290),$AL290&lt;&gt;0),ROUND($Q290/$AL290*100,1),"")</f>
        <v/>
      </c>
      <c r="AI290" s="29">
        <f>IF(ISNUMBER($S290),IF($S290&lt;=1,"Yes","No"),"n/a")</f>
        <v/>
      </c>
      <c r="AJ290" s="29">
        <f>IF(ISNUMBER($S290),ROUND(MAX(0,MIN(100,100-$S290*2.5-IF(ISNUMBER($T290),$T290,0)*0.12+IF($S290&lt;=1,12,0))),0),"")</f>
        <v/>
      </c>
      <c r="AK290" s="29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29" t="n">
        <v>458</v>
      </c>
      <c r="AM290" s="30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Guayaki</t>
        </is>
      </c>
      <c r="B291" s="15" t="inlineStr">
        <is>
          <t>Guayaki Yerba Mate | Revel Berry | 12-pack 458mL</t>
        </is>
      </c>
      <c r="C291" s="15" t="inlineStr">
        <is>
          <t>4) Caffeine &amp; energy beverage</t>
        </is>
      </c>
      <c r="D291" s="15" t="inlineStr">
        <is>
          <t>458 mL can</t>
        </is>
      </c>
      <c r="E291" s="29" t="n">
        <v>12</v>
      </c>
      <c r="F291" s="30" t="n"/>
      <c r="G291" s="31">
        <f>IF(AND(ISNUMBER($F291),ISNUMBER($E291),$E291&lt;&gt;0),$F291/$E291,"")</f>
        <v/>
      </c>
      <c r="H291" s="31">
        <f>IF(AND(ISNUMBER($F291),ISNUMBER($AL291),ISNUMBER($E291),($AL291*$E291)&lt;&gt;0),$F291/($AL291*$E291)*100,"")</f>
        <v/>
      </c>
      <c r="I291" s="32" t="n"/>
      <c r="J291" s="33" t="n"/>
      <c r="K291" s="31">
        <f>IF(AND(ISNUMBER($F291),ISNUMBER($J291)),$F291*(1-$J291),"")</f>
        <v/>
      </c>
      <c r="L291" s="32" t="n"/>
      <c r="M291" s="32" t="n"/>
      <c r="N291" s="31">
        <f>IF(ISNUMBER($F291),($F291-IF(ISNUMBER($AM291),$AM291,0))*(1-IF(ISNUMBER($J291),$J291,0)),"")</f>
        <v/>
      </c>
      <c r="O291" s="15" t="inlineStr">
        <is>
          <t>Revel Berry</t>
        </is>
      </c>
      <c r="P291" s="29" t="n">
        <v>150</v>
      </c>
      <c r="Q291" s="29" t="n">
        <v>0</v>
      </c>
      <c r="R291" s="15" t="inlineStr">
        <is>
          <t>Not listed</t>
        </is>
      </c>
      <c r="S291" s="29" t="n">
        <v>28</v>
      </c>
      <c r="T291" s="29" t="n">
        <v>120</v>
      </c>
      <c r="U291" s="15" t="inlineStr">
        <is>
          <t>Organic cane sugar</t>
        </is>
      </c>
      <c r="V291" s="15" t="inlineStr">
        <is>
          <t>Organic, Fair Trade yerba mate, 150 mg natural caffeine; USDA/Canada Organic certified</t>
        </is>
      </c>
      <c r="W291" s="32" t="n"/>
      <c r="X291" s="32" t="n"/>
      <c r="Y291" s="32" t="n"/>
      <c r="Z291" s="32" t="n"/>
      <c r="AA291" s="15" t="inlineStr">
        <is>
          <t>Medium</t>
        </is>
      </c>
      <c r="AB291" s="15" t="inlineStr">
        <is>
          <t>Strong natural-channel following</t>
        </is>
      </c>
      <c r="AC291" s="15" t="inlineStr">
        <is>
          <t>Organic yerba mate energy with an ethical story</t>
        </is>
      </c>
      <c r="AD291" s="15" t="inlineStr">
        <is>
          <t>Natural yerba-mate caffeine plus organic/Fair-Trade ethics.</t>
        </is>
      </c>
      <c r="AE291" s="32" t="n"/>
      <c r="AF291" s="34">
        <f>IF(AND(ISNUMBER($P291),ISNUMBER($AL291),$AL291&lt;&gt;0),ROUND($P291/$AL291*100,1),"")</f>
        <v/>
      </c>
      <c r="AG291" s="35">
        <f>IF(AND(ISNUMBER($S291),ISNUMBER($AL291),$AL291&lt;&gt;0),ROUND($S291/$AL291*100,2),"")</f>
        <v/>
      </c>
      <c r="AH291" s="34">
        <f>IF(AND(ISNUMBER($Q291),ISNUMBER($AL291),$AL291&lt;&gt;0),ROUND($Q291/$AL291*100,1),"")</f>
        <v/>
      </c>
      <c r="AI291" s="29">
        <f>IF(ISNUMBER($S291),IF($S291&lt;=1,"Yes","No"),"n/a")</f>
        <v/>
      </c>
      <c r="AJ291" s="29">
        <f>IF(ISNUMBER($S291),ROUND(MAX(0,MIN(100,100-$S291*2.5-IF(ISNUMBER($T291),$T291,0)*0.12+IF($S291&lt;=1,12,0))),0),"")</f>
        <v/>
      </c>
      <c r="AK291" s="29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29" t="n">
        <v>458</v>
      </c>
      <c r="AM291" s="30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Guayaki</t>
        </is>
      </c>
      <c r="B292" s="15" t="inlineStr">
        <is>
          <t>Guayaki Yerba Mate | Revel Berry | 18-pack 458mL</t>
        </is>
      </c>
      <c r="C292" s="15" t="inlineStr">
        <is>
          <t>4) Caffeine &amp; energy beverage</t>
        </is>
      </c>
      <c r="D292" s="15" t="inlineStr">
        <is>
          <t>458 mL can</t>
        </is>
      </c>
      <c r="E292" s="29" t="n">
        <v>18</v>
      </c>
      <c r="F292" s="30" t="n"/>
      <c r="G292" s="31">
        <f>IF(AND(ISNUMBER($F292),ISNUMBER($E292),$E292&lt;&gt;0),$F292/$E292,"")</f>
        <v/>
      </c>
      <c r="H292" s="31">
        <f>IF(AND(ISNUMBER($F292),ISNUMBER($AL292),ISNUMBER($E292),($AL292*$E292)&lt;&gt;0),$F292/($AL292*$E292)*100,"")</f>
        <v/>
      </c>
      <c r="I292" s="32" t="n"/>
      <c r="J292" s="33" t="n"/>
      <c r="K292" s="31">
        <f>IF(AND(ISNUMBER($F292),ISNUMBER($J292)),$F292*(1-$J292),"")</f>
        <v/>
      </c>
      <c r="L292" s="32" t="n"/>
      <c r="M292" s="32" t="n"/>
      <c r="N292" s="31">
        <f>IF(ISNUMBER($F292),($F292-IF(ISNUMBER($AM292),$AM292,0))*(1-IF(ISNUMBER($J292),$J292,0)),"")</f>
        <v/>
      </c>
      <c r="O292" s="15" t="inlineStr">
        <is>
          <t>Revel Berry</t>
        </is>
      </c>
      <c r="P292" s="29" t="n">
        <v>150</v>
      </c>
      <c r="Q292" s="29" t="n">
        <v>0</v>
      </c>
      <c r="R292" s="15" t="inlineStr">
        <is>
          <t>Not listed</t>
        </is>
      </c>
      <c r="S292" s="29" t="n">
        <v>28</v>
      </c>
      <c r="T292" s="29" t="n">
        <v>120</v>
      </c>
      <c r="U292" s="15" t="inlineStr">
        <is>
          <t>Organic cane sugar</t>
        </is>
      </c>
      <c r="V292" s="15" t="inlineStr">
        <is>
          <t>Organic, Fair Trade yerba mate, 150 mg natural caffeine; USDA/Canada Organic certified</t>
        </is>
      </c>
      <c r="W292" s="32" t="n"/>
      <c r="X292" s="32" t="n"/>
      <c r="Y292" s="32" t="n"/>
      <c r="Z292" s="32" t="n"/>
      <c r="AA292" s="15" t="inlineStr">
        <is>
          <t>Medium</t>
        </is>
      </c>
      <c r="AB292" s="15" t="inlineStr">
        <is>
          <t>Strong natural-channel following</t>
        </is>
      </c>
      <c r="AC292" s="15" t="inlineStr">
        <is>
          <t>Organic yerba mate energy with an ethical story</t>
        </is>
      </c>
      <c r="AD292" s="15" t="inlineStr">
        <is>
          <t>Natural yerba-mate caffeine plus organic/Fair-Trade ethics.</t>
        </is>
      </c>
      <c r="AE292" s="32" t="n"/>
      <c r="AF292" s="34">
        <f>IF(AND(ISNUMBER($P292),ISNUMBER($AL292),$AL292&lt;&gt;0),ROUND($P292/$AL292*100,1),"")</f>
        <v/>
      </c>
      <c r="AG292" s="35">
        <f>IF(AND(ISNUMBER($S292),ISNUMBER($AL292),$AL292&lt;&gt;0),ROUND($S292/$AL292*100,2),"")</f>
        <v/>
      </c>
      <c r="AH292" s="34">
        <f>IF(AND(ISNUMBER($Q292),ISNUMBER($AL292),$AL292&lt;&gt;0),ROUND($Q292/$AL292*100,1),"")</f>
        <v/>
      </c>
      <c r="AI292" s="29">
        <f>IF(ISNUMBER($S292),IF($S292&lt;=1,"Yes","No"),"n/a")</f>
        <v/>
      </c>
      <c r="AJ292" s="29">
        <f>IF(ISNUMBER($S292),ROUND(MAX(0,MIN(100,100-$S292*2.5-IF(ISNUMBER($T292),$T292,0)*0.12+IF($S292&lt;=1,12,0))),0),"")</f>
        <v/>
      </c>
      <c r="AK292" s="29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29" t="n">
        <v>458</v>
      </c>
      <c r="AM292" s="30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Guayaki</t>
        </is>
      </c>
      <c r="B293" s="15" t="inlineStr">
        <is>
          <t>Guayaki Yerba Mate | Revel Berry | 24-pack 458mL</t>
        </is>
      </c>
      <c r="C293" s="15" t="inlineStr">
        <is>
          <t>4) Caffeine &amp; energy beverage</t>
        </is>
      </c>
      <c r="D293" s="15" t="inlineStr">
        <is>
          <t>458 mL can</t>
        </is>
      </c>
      <c r="E293" s="29" t="n">
        <v>24</v>
      </c>
      <c r="F293" s="30" t="n"/>
      <c r="G293" s="31">
        <f>IF(AND(ISNUMBER($F293),ISNUMBER($E293),$E293&lt;&gt;0),$F293/$E293,"")</f>
        <v/>
      </c>
      <c r="H293" s="31">
        <f>IF(AND(ISNUMBER($F293),ISNUMBER($AL293),ISNUMBER($E293),($AL293*$E293)&lt;&gt;0),$F293/($AL293*$E293)*100,"")</f>
        <v/>
      </c>
      <c r="I293" s="32" t="n"/>
      <c r="J293" s="33" t="n"/>
      <c r="K293" s="31">
        <f>IF(AND(ISNUMBER($F293),ISNUMBER($J293)),$F293*(1-$J293),"")</f>
        <v/>
      </c>
      <c r="L293" s="32" t="n"/>
      <c r="M293" s="32" t="n"/>
      <c r="N293" s="31">
        <f>IF(ISNUMBER($F293),($F293-IF(ISNUMBER($AM293),$AM293,0))*(1-IF(ISNUMBER($J293),$J293,0)),"")</f>
        <v/>
      </c>
      <c r="O293" s="15" t="inlineStr">
        <is>
          <t>Revel Berry</t>
        </is>
      </c>
      <c r="P293" s="29" t="n">
        <v>150</v>
      </c>
      <c r="Q293" s="29" t="n">
        <v>0</v>
      </c>
      <c r="R293" s="15" t="inlineStr">
        <is>
          <t>Not listed</t>
        </is>
      </c>
      <c r="S293" s="29" t="n">
        <v>28</v>
      </c>
      <c r="T293" s="29" t="n">
        <v>120</v>
      </c>
      <c r="U293" s="15" t="inlineStr">
        <is>
          <t>Organic cane sugar</t>
        </is>
      </c>
      <c r="V293" s="15" t="inlineStr">
        <is>
          <t>Organic, Fair Trade yerba mate, 150 mg natural caffeine; USDA/Canada Organic certified</t>
        </is>
      </c>
      <c r="W293" s="32" t="n"/>
      <c r="X293" s="32" t="n"/>
      <c r="Y293" s="32" t="n"/>
      <c r="Z293" s="32" t="n"/>
      <c r="AA293" s="15" t="inlineStr">
        <is>
          <t>Medium</t>
        </is>
      </c>
      <c r="AB293" s="15" t="inlineStr">
        <is>
          <t>Strong natural-channel following</t>
        </is>
      </c>
      <c r="AC293" s="15" t="inlineStr">
        <is>
          <t>Organic yerba mate energy with an ethical story</t>
        </is>
      </c>
      <c r="AD293" s="15" t="inlineStr">
        <is>
          <t>Natural yerba-mate caffeine plus organic/Fair-Trade ethics.</t>
        </is>
      </c>
      <c r="AE293" s="32" t="n"/>
      <c r="AF293" s="34">
        <f>IF(AND(ISNUMBER($P293),ISNUMBER($AL293),$AL293&lt;&gt;0),ROUND($P293/$AL293*100,1),"")</f>
        <v/>
      </c>
      <c r="AG293" s="35">
        <f>IF(AND(ISNUMBER($S293),ISNUMBER($AL293),$AL293&lt;&gt;0),ROUND($S293/$AL293*100,2),"")</f>
        <v/>
      </c>
      <c r="AH293" s="34">
        <f>IF(AND(ISNUMBER($Q293),ISNUMBER($AL293),$AL293&lt;&gt;0),ROUND($Q293/$AL293*100,1),"")</f>
        <v/>
      </c>
      <c r="AI293" s="29">
        <f>IF(ISNUMBER($S293),IF($S293&lt;=1,"Yes","No"),"n/a")</f>
        <v/>
      </c>
      <c r="AJ293" s="29">
        <f>IF(ISNUMBER($S293),ROUND(MAX(0,MIN(100,100-$S293*2.5-IF(ISNUMBER($T293),$T293,0)*0.12+IF($S293&lt;=1,12,0))),0),"")</f>
        <v/>
      </c>
      <c r="AK293" s="29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29" t="n">
        <v>458</v>
      </c>
      <c r="AM293" s="30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Guayaki</t>
        </is>
      </c>
      <c r="B294" s="15" t="inlineStr">
        <is>
          <t>Guayaki Yerba Mate | Enlighten Mint | single 458mL</t>
        </is>
      </c>
      <c r="C294" s="15" t="inlineStr">
        <is>
          <t>4) Caffeine &amp; energy beverage</t>
        </is>
      </c>
      <c r="D294" s="15" t="inlineStr">
        <is>
          <t>458 mL can</t>
        </is>
      </c>
      <c r="E294" s="29" t="n">
        <v>1</v>
      </c>
      <c r="F294" s="30" t="n"/>
      <c r="G294" s="31">
        <f>IF(AND(ISNUMBER($F294),ISNUMBER($E294),$E294&lt;&gt;0),$F294/$E294,"")</f>
        <v/>
      </c>
      <c r="H294" s="31">
        <f>IF(AND(ISNUMBER($F294),ISNUMBER($AL294),ISNUMBER($E294),($AL294*$E294)&lt;&gt;0),$F294/($AL294*$E294)*100,"")</f>
        <v/>
      </c>
      <c r="I294" s="32" t="n"/>
      <c r="J294" s="33" t="n"/>
      <c r="K294" s="31">
        <f>IF(AND(ISNUMBER($F294),ISNUMBER($J294)),$F294*(1-$J294),"")</f>
        <v/>
      </c>
      <c r="L294" s="32" t="n"/>
      <c r="M294" s="32" t="n"/>
      <c r="N294" s="31">
        <f>IF(ISNUMBER($F294),($F294-IF(ISNUMBER($AM294),$AM294,0))*(1-IF(ISNUMBER($J294),$J294,0)),"")</f>
        <v/>
      </c>
      <c r="O294" s="15" t="inlineStr">
        <is>
          <t>Enlighten Mint</t>
        </is>
      </c>
      <c r="P294" s="29" t="n">
        <v>150</v>
      </c>
      <c r="Q294" s="29" t="n">
        <v>0</v>
      </c>
      <c r="R294" s="15" t="inlineStr">
        <is>
          <t>Not listed</t>
        </is>
      </c>
      <c r="S294" s="29" t="n">
        <v>28</v>
      </c>
      <c r="T294" s="29" t="n">
        <v>120</v>
      </c>
      <c r="U294" s="15" t="inlineStr">
        <is>
          <t>Organic cane sugar</t>
        </is>
      </c>
      <c r="V294" s="15" t="inlineStr">
        <is>
          <t>Organic, Fair Trade yerba mate, 150 mg natural caffeine; USDA/Canada Organic certified</t>
        </is>
      </c>
      <c r="W294" s="32" t="n"/>
      <c r="X294" s="32" t="n"/>
      <c r="Y294" s="32" t="n"/>
      <c r="Z294" s="32" t="n"/>
      <c r="AA294" s="15" t="inlineStr">
        <is>
          <t>Medium</t>
        </is>
      </c>
      <c r="AB294" s="15" t="inlineStr">
        <is>
          <t>Strong natural-channel following</t>
        </is>
      </c>
      <c r="AC294" s="15" t="inlineStr">
        <is>
          <t>Organic yerba mate energy with an ethical story</t>
        </is>
      </c>
      <c r="AD294" s="15" t="inlineStr">
        <is>
          <t>Natural yerba-mate caffeine plus organic/Fair-Trade ethics.</t>
        </is>
      </c>
      <c r="AE294" s="32" t="n"/>
      <c r="AF294" s="34">
        <f>IF(AND(ISNUMBER($P294),ISNUMBER($AL294),$AL294&lt;&gt;0),ROUND($P294/$AL294*100,1),"")</f>
        <v/>
      </c>
      <c r="AG294" s="35">
        <f>IF(AND(ISNUMBER($S294),ISNUMBER($AL294),$AL294&lt;&gt;0),ROUND($S294/$AL294*100,2),"")</f>
        <v/>
      </c>
      <c r="AH294" s="34">
        <f>IF(AND(ISNUMBER($Q294),ISNUMBER($AL294),$AL294&lt;&gt;0),ROUND($Q294/$AL294*100,1),"")</f>
        <v/>
      </c>
      <c r="AI294" s="29">
        <f>IF(ISNUMBER($S294),IF($S294&lt;=1,"Yes","No"),"n/a")</f>
        <v/>
      </c>
      <c r="AJ294" s="29">
        <f>IF(ISNUMBER($S294),ROUND(MAX(0,MIN(100,100-$S294*2.5-IF(ISNUMBER($T294),$T294,0)*0.12+IF($S294&lt;=1,12,0))),0),"")</f>
        <v/>
      </c>
      <c r="AK294" s="29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29" t="n">
        <v>458</v>
      </c>
      <c r="AM294" s="30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Guayaki</t>
        </is>
      </c>
      <c r="B295" s="15" t="inlineStr">
        <is>
          <t>Guayaki Yerba Mate | Enlighten Mint | 8-pack 458mL</t>
        </is>
      </c>
      <c r="C295" s="15" t="inlineStr">
        <is>
          <t>4) Caffeine &amp; energy beverage</t>
        </is>
      </c>
      <c r="D295" s="15" t="inlineStr">
        <is>
          <t>458 mL can</t>
        </is>
      </c>
      <c r="E295" s="29" t="n">
        <v>8</v>
      </c>
      <c r="F295" s="30" t="n"/>
      <c r="G295" s="31">
        <f>IF(AND(ISNUMBER($F295),ISNUMBER($E295),$E295&lt;&gt;0),$F295/$E295,"")</f>
        <v/>
      </c>
      <c r="H295" s="31">
        <f>IF(AND(ISNUMBER($F295),ISNUMBER($AL295),ISNUMBER($E295),($AL295*$E295)&lt;&gt;0),$F295/($AL295*$E295)*100,"")</f>
        <v/>
      </c>
      <c r="I295" s="32" t="n"/>
      <c r="J295" s="33" t="n"/>
      <c r="K295" s="31">
        <f>IF(AND(ISNUMBER($F295),ISNUMBER($J295)),$F295*(1-$J295),"")</f>
        <v/>
      </c>
      <c r="L295" s="32" t="n"/>
      <c r="M295" s="32" t="n"/>
      <c r="N295" s="31">
        <f>IF(ISNUMBER($F295),($F295-IF(ISNUMBER($AM295),$AM295,0))*(1-IF(ISNUMBER($J295),$J295,0)),"")</f>
        <v/>
      </c>
      <c r="O295" s="15" t="inlineStr">
        <is>
          <t>Enlighten Mint</t>
        </is>
      </c>
      <c r="P295" s="29" t="n">
        <v>150</v>
      </c>
      <c r="Q295" s="29" t="n">
        <v>0</v>
      </c>
      <c r="R295" s="15" t="inlineStr">
        <is>
          <t>Not listed</t>
        </is>
      </c>
      <c r="S295" s="29" t="n">
        <v>28</v>
      </c>
      <c r="T295" s="29" t="n">
        <v>120</v>
      </c>
      <c r="U295" s="15" t="inlineStr">
        <is>
          <t>Organic cane sugar</t>
        </is>
      </c>
      <c r="V295" s="15" t="inlineStr">
        <is>
          <t>Organic, Fair Trade yerba mate, 150 mg natural caffeine; USDA/Canada Organic certified</t>
        </is>
      </c>
      <c r="W295" s="32" t="n"/>
      <c r="X295" s="32" t="n"/>
      <c r="Y295" s="32" t="n"/>
      <c r="Z295" s="32" t="n"/>
      <c r="AA295" s="15" t="inlineStr">
        <is>
          <t>Medium</t>
        </is>
      </c>
      <c r="AB295" s="15" t="inlineStr">
        <is>
          <t>Strong natural-channel following</t>
        </is>
      </c>
      <c r="AC295" s="15" t="inlineStr">
        <is>
          <t>Organic yerba mate energy with an ethical story</t>
        </is>
      </c>
      <c r="AD295" s="15" t="inlineStr">
        <is>
          <t>Natural yerba-mate caffeine plus organic/Fair-Trade ethics.</t>
        </is>
      </c>
      <c r="AE295" s="32" t="n"/>
      <c r="AF295" s="34">
        <f>IF(AND(ISNUMBER($P295),ISNUMBER($AL295),$AL295&lt;&gt;0),ROUND($P295/$AL295*100,1),"")</f>
        <v/>
      </c>
      <c r="AG295" s="35">
        <f>IF(AND(ISNUMBER($S295),ISNUMBER($AL295),$AL295&lt;&gt;0),ROUND($S295/$AL295*100,2),"")</f>
        <v/>
      </c>
      <c r="AH295" s="34">
        <f>IF(AND(ISNUMBER($Q295),ISNUMBER($AL295),$AL295&lt;&gt;0),ROUND($Q295/$AL295*100,1),"")</f>
        <v/>
      </c>
      <c r="AI295" s="29">
        <f>IF(ISNUMBER($S295),IF($S295&lt;=1,"Yes","No"),"n/a")</f>
        <v/>
      </c>
      <c r="AJ295" s="29">
        <f>IF(ISNUMBER($S295),ROUND(MAX(0,MIN(100,100-$S295*2.5-IF(ISNUMBER($T295),$T295,0)*0.12+IF($S295&lt;=1,12,0))),0),"")</f>
        <v/>
      </c>
      <c r="AK295" s="29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29" t="n">
        <v>458</v>
      </c>
      <c r="AM295" s="30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Guayaki</t>
        </is>
      </c>
      <c r="B296" s="15" t="inlineStr">
        <is>
          <t>Guayaki Yerba Mate | Enlighten Mint | 12-pack 458mL</t>
        </is>
      </c>
      <c r="C296" s="15" t="inlineStr">
        <is>
          <t>4) Caffeine &amp; energy beverage</t>
        </is>
      </c>
      <c r="D296" s="15" t="inlineStr">
        <is>
          <t>458 mL can</t>
        </is>
      </c>
      <c r="E296" s="29" t="n">
        <v>12</v>
      </c>
      <c r="F296" s="30" t="n"/>
      <c r="G296" s="31">
        <f>IF(AND(ISNUMBER($F296),ISNUMBER($E296),$E296&lt;&gt;0),$F296/$E296,"")</f>
        <v/>
      </c>
      <c r="H296" s="31">
        <f>IF(AND(ISNUMBER($F296),ISNUMBER($AL296),ISNUMBER($E296),($AL296*$E296)&lt;&gt;0),$F296/($AL296*$E296)*100,"")</f>
        <v/>
      </c>
      <c r="I296" s="32" t="n"/>
      <c r="J296" s="33" t="n"/>
      <c r="K296" s="31">
        <f>IF(AND(ISNUMBER($F296),ISNUMBER($J296)),$F296*(1-$J296),"")</f>
        <v/>
      </c>
      <c r="L296" s="32" t="n"/>
      <c r="M296" s="32" t="n"/>
      <c r="N296" s="31">
        <f>IF(ISNUMBER($F296),($F296-IF(ISNUMBER($AM296),$AM296,0))*(1-IF(ISNUMBER($J296),$J296,0)),"")</f>
        <v/>
      </c>
      <c r="O296" s="15" t="inlineStr">
        <is>
          <t>Enlighten Mint</t>
        </is>
      </c>
      <c r="P296" s="29" t="n">
        <v>150</v>
      </c>
      <c r="Q296" s="29" t="n">
        <v>0</v>
      </c>
      <c r="R296" s="15" t="inlineStr">
        <is>
          <t>Not listed</t>
        </is>
      </c>
      <c r="S296" s="29" t="n">
        <v>28</v>
      </c>
      <c r="T296" s="29" t="n">
        <v>120</v>
      </c>
      <c r="U296" s="15" t="inlineStr">
        <is>
          <t>Organic cane sugar</t>
        </is>
      </c>
      <c r="V296" s="15" t="inlineStr">
        <is>
          <t>Organic, Fair Trade yerba mate, 150 mg natural caffeine; USDA/Canada Organic certified</t>
        </is>
      </c>
      <c r="W296" s="32" t="n"/>
      <c r="X296" s="32" t="n"/>
      <c r="Y296" s="32" t="n"/>
      <c r="Z296" s="32" t="n"/>
      <c r="AA296" s="15" t="inlineStr">
        <is>
          <t>Medium</t>
        </is>
      </c>
      <c r="AB296" s="15" t="inlineStr">
        <is>
          <t>Strong natural-channel following</t>
        </is>
      </c>
      <c r="AC296" s="15" t="inlineStr">
        <is>
          <t>Organic yerba mate energy with an ethical story</t>
        </is>
      </c>
      <c r="AD296" s="15" t="inlineStr">
        <is>
          <t>Natural yerba-mate caffeine plus organic/Fair-Trade ethics.</t>
        </is>
      </c>
      <c r="AE296" s="32" t="n"/>
      <c r="AF296" s="34">
        <f>IF(AND(ISNUMBER($P296),ISNUMBER($AL296),$AL296&lt;&gt;0),ROUND($P296/$AL296*100,1),"")</f>
        <v/>
      </c>
      <c r="AG296" s="35">
        <f>IF(AND(ISNUMBER($S296),ISNUMBER($AL296),$AL296&lt;&gt;0),ROUND($S296/$AL296*100,2),"")</f>
        <v/>
      </c>
      <c r="AH296" s="34">
        <f>IF(AND(ISNUMBER($Q296),ISNUMBER($AL296),$AL296&lt;&gt;0),ROUND($Q296/$AL296*100,1),"")</f>
        <v/>
      </c>
      <c r="AI296" s="29">
        <f>IF(ISNUMBER($S296),IF($S296&lt;=1,"Yes","No"),"n/a")</f>
        <v/>
      </c>
      <c r="AJ296" s="29">
        <f>IF(ISNUMBER($S296),ROUND(MAX(0,MIN(100,100-$S296*2.5-IF(ISNUMBER($T296),$T296,0)*0.12+IF($S296&lt;=1,12,0))),0),"")</f>
        <v/>
      </c>
      <c r="AK296" s="29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29" t="n">
        <v>458</v>
      </c>
      <c r="AM296" s="30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Guayaki</t>
        </is>
      </c>
      <c r="B297" s="15" t="inlineStr">
        <is>
          <t>Guayaki Yerba Mate | Enlighten Mint | 18-pack 458mL</t>
        </is>
      </c>
      <c r="C297" s="15" t="inlineStr">
        <is>
          <t>4) Caffeine &amp; energy beverage</t>
        </is>
      </c>
      <c r="D297" s="15" t="inlineStr">
        <is>
          <t>458 mL can</t>
        </is>
      </c>
      <c r="E297" s="29" t="n">
        <v>18</v>
      </c>
      <c r="F297" s="30" t="n"/>
      <c r="G297" s="31">
        <f>IF(AND(ISNUMBER($F297),ISNUMBER($E297),$E297&lt;&gt;0),$F297/$E297,"")</f>
        <v/>
      </c>
      <c r="H297" s="31">
        <f>IF(AND(ISNUMBER($F297),ISNUMBER($AL297),ISNUMBER($E297),($AL297*$E297)&lt;&gt;0),$F297/($AL297*$E297)*100,"")</f>
        <v/>
      </c>
      <c r="I297" s="32" t="n"/>
      <c r="J297" s="33" t="n"/>
      <c r="K297" s="31">
        <f>IF(AND(ISNUMBER($F297),ISNUMBER($J297)),$F297*(1-$J297),"")</f>
        <v/>
      </c>
      <c r="L297" s="32" t="n"/>
      <c r="M297" s="32" t="n"/>
      <c r="N297" s="31">
        <f>IF(ISNUMBER($F297),($F297-IF(ISNUMBER($AM297),$AM297,0))*(1-IF(ISNUMBER($J297),$J297,0)),"")</f>
        <v/>
      </c>
      <c r="O297" s="15" t="inlineStr">
        <is>
          <t>Enlighten Mint</t>
        </is>
      </c>
      <c r="P297" s="29" t="n">
        <v>150</v>
      </c>
      <c r="Q297" s="29" t="n">
        <v>0</v>
      </c>
      <c r="R297" s="15" t="inlineStr">
        <is>
          <t>Not listed</t>
        </is>
      </c>
      <c r="S297" s="29" t="n">
        <v>28</v>
      </c>
      <c r="T297" s="29" t="n">
        <v>120</v>
      </c>
      <c r="U297" s="15" t="inlineStr">
        <is>
          <t>Organic cane sugar</t>
        </is>
      </c>
      <c r="V297" s="15" t="inlineStr">
        <is>
          <t>Organic, Fair Trade yerba mate, 150 mg natural caffeine; USDA/Canada Organic certified</t>
        </is>
      </c>
      <c r="W297" s="32" t="n"/>
      <c r="X297" s="32" t="n"/>
      <c r="Y297" s="32" t="n"/>
      <c r="Z297" s="32" t="n"/>
      <c r="AA297" s="15" t="inlineStr">
        <is>
          <t>Medium</t>
        </is>
      </c>
      <c r="AB297" s="15" t="inlineStr">
        <is>
          <t>Strong natural-channel following</t>
        </is>
      </c>
      <c r="AC297" s="15" t="inlineStr">
        <is>
          <t>Organic yerba mate energy with an ethical story</t>
        </is>
      </c>
      <c r="AD297" s="15" t="inlineStr">
        <is>
          <t>Natural yerba-mate caffeine plus organic/Fair-Trade ethics.</t>
        </is>
      </c>
      <c r="AE297" s="32" t="n"/>
      <c r="AF297" s="34">
        <f>IF(AND(ISNUMBER($P297),ISNUMBER($AL297),$AL297&lt;&gt;0),ROUND($P297/$AL297*100,1),"")</f>
        <v/>
      </c>
      <c r="AG297" s="35">
        <f>IF(AND(ISNUMBER($S297),ISNUMBER($AL297),$AL297&lt;&gt;0),ROUND($S297/$AL297*100,2),"")</f>
        <v/>
      </c>
      <c r="AH297" s="34">
        <f>IF(AND(ISNUMBER($Q297),ISNUMBER($AL297),$AL297&lt;&gt;0),ROUND($Q297/$AL297*100,1),"")</f>
        <v/>
      </c>
      <c r="AI297" s="29">
        <f>IF(ISNUMBER($S297),IF($S297&lt;=1,"Yes","No"),"n/a")</f>
        <v/>
      </c>
      <c r="AJ297" s="29">
        <f>IF(ISNUMBER($S297),ROUND(MAX(0,MIN(100,100-$S297*2.5-IF(ISNUMBER($T297),$T297,0)*0.12+IF($S297&lt;=1,12,0))),0),"")</f>
        <v/>
      </c>
      <c r="AK297" s="29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29" t="n">
        <v>458</v>
      </c>
      <c r="AM297" s="30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Guayaki</t>
        </is>
      </c>
      <c r="B298" s="15" t="inlineStr">
        <is>
          <t>Guayaki Yerba Mate | Enlighten Mint | 24-pack 458mL</t>
        </is>
      </c>
      <c r="C298" s="15" t="inlineStr">
        <is>
          <t>4) Caffeine &amp; energy beverage</t>
        </is>
      </c>
      <c r="D298" s="15" t="inlineStr">
        <is>
          <t>458 mL can</t>
        </is>
      </c>
      <c r="E298" s="29" t="n">
        <v>24</v>
      </c>
      <c r="F298" s="30" t="n"/>
      <c r="G298" s="31">
        <f>IF(AND(ISNUMBER($F298),ISNUMBER($E298),$E298&lt;&gt;0),$F298/$E298,"")</f>
        <v/>
      </c>
      <c r="H298" s="31">
        <f>IF(AND(ISNUMBER($F298),ISNUMBER($AL298),ISNUMBER($E298),($AL298*$E298)&lt;&gt;0),$F298/($AL298*$E298)*100,"")</f>
        <v/>
      </c>
      <c r="I298" s="32" t="n"/>
      <c r="J298" s="33" t="n"/>
      <c r="K298" s="31">
        <f>IF(AND(ISNUMBER($F298),ISNUMBER($J298)),$F298*(1-$J298),"")</f>
        <v/>
      </c>
      <c r="L298" s="32" t="n"/>
      <c r="M298" s="32" t="n"/>
      <c r="N298" s="31">
        <f>IF(ISNUMBER($F298),($F298-IF(ISNUMBER($AM298),$AM298,0))*(1-IF(ISNUMBER($J298),$J298,0)),"")</f>
        <v/>
      </c>
      <c r="O298" s="15" t="inlineStr">
        <is>
          <t>Enlighten Mint</t>
        </is>
      </c>
      <c r="P298" s="29" t="n">
        <v>150</v>
      </c>
      <c r="Q298" s="29" t="n">
        <v>0</v>
      </c>
      <c r="R298" s="15" t="inlineStr">
        <is>
          <t>Not listed</t>
        </is>
      </c>
      <c r="S298" s="29" t="n">
        <v>28</v>
      </c>
      <c r="T298" s="29" t="n">
        <v>120</v>
      </c>
      <c r="U298" s="15" t="inlineStr">
        <is>
          <t>Organic cane sugar</t>
        </is>
      </c>
      <c r="V298" s="15" t="inlineStr">
        <is>
          <t>Organic, Fair Trade yerba mate, 150 mg natural caffeine; USDA/Canada Organic certified</t>
        </is>
      </c>
      <c r="W298" s="32" t="n"/>
      <c r="X298" s="32" t="n"/>
      <c r="Y298" s="32" t="n"/>
      <c r="Z298" s="32" t="n"/>
      <c r="AA298" s="15" t="inlineStr">
        <is>
          <t>Medium</t>
        </is>
      </c>
      <c r="AB298" s="15" t="inlineStr">
        <is>
          <t>Strong natural-channel following</t>
        </is>
      </c>
      <c r="AC298" s="15" t="inlineStr">
        <is>
          <t>Organic yerba mate energy with an ethical story</t>
        </is>
      </c>
      <c r="AD298" s="15" t="inlineStr">
        <is>
          <t>Natural yerba-mate caffeine plus organic/Fair-Trade ethics.</t>
        </is>
      </c>
      <c r="AE298" s="32" t="n"/>
      <c r="AF298" s="34">
        <f>IF(AND(ISNUMBER($P298),ISNUMBER($AL298),$AL298&lt;&gt;0),ROUND($P298/$AL298*100,1),"")</f>
        <v/>
      </c>
      <c r="AG298" s="35">
        <f>IF(AND(ISNUMBER($S298),ISNUMBER($AL298),$AL298&lt;&gt;0),ROUND($S298/$AL298*100,2),"")</f>
        <v/>
      </c>
      <c r="AH298" s="34">
        <f>IF(AND(ISNUMBER($Q298),ISNUMBER($AL298),$AL298&lt;&gt;0),ROUND($Q298/$AL298*100,1),"")</f>
        <v/>
      </c>
      <c r="AI298" s="29">
        <f>IF(ISNUMBER($S298),IF($S298&lt;=1,"Yes","No"),"n/a")</f>
        <v/>
      </c>
      <c r="AJ298" s="29">
        <f>IF(ISNUMBER($S298),ROUND(MAX(0,MIN(100,100-$S298*2.5-IF(ISNUMBER($T298),$T298,0)*0.12+IF($S298&lt;=1,12,0))),0),"")</f>
        <v/>
      </c>
      <c r="AK298" s="29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29" t="n">
        <v>458</v>
      </c>
      <c r="AM298" s="30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Guayaki</t>
        </is>
      </c>
      <c r="B299" s="15" t="inlineStr">
        <is>
          <t>Guayaki Yerba Mate | Bluephoria | single 458mL</t>
        </is>
      </c>
      <c r="C299" s="15" t="inlineStr">
        <is>
          <t>4) Caffeine &amp; energy beverage</t>
        </is>
      </c>
      <c r="D299" s="15" t="inlineStr">
        <is>
          <t>458 mL can</t>
        </is>
      </c>
      <c r="E299" s="29" t="n">
        <v>1</v>
      </c>
      <c r="F299" s="30" t="n"/>
      <c r="G299" s="31">
        <f>IF(AND(ISNUMBER($F299),ISNUMBER($E299),$E299&lt;&gt;0),$F299/$E299,"")</f>
        <v/>
      </c>
      <c r="H299" s="31">
        <f>IF(AND(ISNUMBER($F299),ISNUMBER($AL299),ISNUMBER($E299),($AL299*$E299)&lt;&gt;0),$F299/($AL299*$E299)*100,"")</f>
        <v/>
      </c>
      <c r="I299" s="32" t="n"/>
      <c r="J299" s="33" t="n"/>
      <c r="K299" s="31">
        <f>IF(AND(ISNUMBER($F299),ISNUMBER($J299)),$F299*(1-$J299),"")</f>
        <v/>
      </c>
      <c r="L299" s="32" t="n"/>
      <c r="M299" s="32" t="n"/>
      <c r="N299" s="31">
        <f>IF(ISNUMBER($F299),($F299-IF(ISNUMBER($AM299),$AM299,0))*(1-IF(ISNUMBER($J299),$J299,0)),"")</f>
        <v/>
      </c>
      <c r="O299" s="15" t="inlineStr">
        <is>
          <t>Bluephoria</t>
        </is>
      </c>
      <c r="P299" s="29" t="n">
        <v>150</v>
      </c>
      <c r="Q299" s="29" t="n">
        <v>0</v>
      </c>
      <c r="R299" s="15" t="inlineStr">
        <is>
          <t>Not listed</t>
        </is>
      </c>
      <c r="S299" s="29" t="n">
        <v>28</v>
      </c>
      <c r="T299" s="29" t="n">
        <v>120</v>
      </c>
      <c r="U299" s="15" t="inlineStr">
        <is>
          <t>Organic cane sugar</t>
        </is>
      </c>
      <c r="V299" s="15" t="inlineStr">
        <is>
          <t>Organic, Fair Trade yerba mate, 150 mg natural caffeine; USDA/Canada Organic certified</t>
        </is>
      </c>
      <c r="W299" s="32" t="n"/>
      <c r="X299" s="32" t="n"/>
      <c r="Y299" s="32" t="n"/>
      <c r="Z299" s="32" t="n"/>
      <c r="AA299" s="15" t="inlineStr">
        <is>
          <t>Medium</t>
        </is>
      </c>
      <c r="AB299" s="15" t="inlineStr">
        <is>
          <t>Strong natural-channel following</t>
        </is>
      </c>
      <c r="AC299" s="15" t="inlineStr">
        <is>
          <t>Organic yerba mate energy with an ethical story</t>
        </is>
      </c>
      <c r="AD299" s="15" t="inlineStr">
        <is>
          <t>Natural yerba-mate caffeine plus organic/Fair-Trade ethics.</t>
        </is>
      </c>
      <c r="AE299" s="32" t="n"/>
      <c r="AF299" s="34">
        <f>IF(AND(ISNUMBER($P299),ISNUMBER($AL299),$AL299&lt;&gt;0),ROUND($P299/$AL299*100,1),"")</f>
        <v/>
      </c>
      <c r="AG299" s="35">
        <f>IF(AND(ISNUMBER($S299),ISNUMBER($AL299),$AL299&lt;&gt;0),ROUND($S299/$AL299*100,2),"")</f>
        <v/>
      </c>
      <c r="AH299" s="34">
        <f>IF(AND(ISNUMBER($Q299),ISNUMBER($AL299),$AL299&lt;&gt;0),ROUND($Q299/$AL299*100,1),"")</f>
        <v/>
      </c>
      <c r="AI299" s="29">
        <f>IF(ISNUMBER($S299),IF($S299&lt;=1,"Yes","No"),"n/a")</f>
        <v/>
      </c>
      <c r="AJ299" s="29">
        <f>IF(ISNUMBER($S299),ROUND(MAX(0,MIN(100,100-$S299*2.5-IF(ISNUMBER($T299),$T299,0)*0.12+IF($S299&lt;=1,12,0))),0),"")</f>
        <v/>
      </c>
      <c r="AK299" s="29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29" t="n">
        <v>458</v>
      </c>
      <c r="AM299" s="30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Guayaki</t>
        </is>
      </c>
      <c r="B300" s="15" t="inlineStr">
        <is>
          <t>Guayaki Yerba Mate | Bluephoria | 8-pack 458mL</t>
        </is>
      </c>
      <c r="C300" s="15" t="inlineStr">
        <is>
          <t>4) Caffeine &amp; energy beverage</t>
        </is>
      </c>
      <c r="D300" s="15" t="inlineStr">
        <is>
          <t>458 mL can</t>
        </is>
      </c>
      <c r="E300" s="29" t="n">
        <v>8</v>
      </c>
      <c r="F300" s="30" t="n"/>
      <c r="G300" s="31">
        <f>IF(AND(ISNUMBER($F300),ISNUMBER($E300),$E300&lt;&gt;0),$F300/$E300,"")</f>
        <v/>
      </c>
      <c r="H300" s="31">
        <f>IF(AND(ISNUMBER($F300),ISNUMBER($AL300),ISNUMBER($E300),($AL300*$E300)&lt;&gt;0),$F300/($AL300*$E300)*100,"")</f>
        <v/>
      </c>
      <c r="I300" s="32" t="n"/>
      <c r="J300" s="33" t="n"/>
      <c r="K300" s="31">
        <f>IF(AND(ISNUMBER($F300),ISNUMBER($J300)),$F300*(1-$J300),"")</f>
        <v/>
      </c>
      <c r="L300" s="32" t="n"/>
      <c r="M300" s="32" t="n"/>
      <c r="N300" s="31">
        <f>IF(ISNUMBER($F300),($F300-IF(ISNUMBER($AM300),$AM300,0))*(1-IF(ISNUMBER($J300),$J300,0)),"")</f>
        <v/>
      </c>
      <c r="O300" s="15" t="inlineStr">
        <is>
          <t>Bluephoria</t>
        </is>
      </c>
      <c r="P300" s="29" t="n">
        <v>150</v>
      </c>
      <c r="Q300" s="29" t="n">
        <v>0</v>
      </c>
      <c r="R300" s="15" t="inlineStr">
        <is>
          <t>Not listed</t>
        </is>
      </c>
      <c r="S300" s="29" t="n">
        <v>28</v>
      </c>
      <c r="T300" s="29" t="n">
        <v>120</v>
      </c>
      <c r="U300" s="15" t="inlineStr">
        <is>
          <t>Organic cane sugar</t>
        </is>
      </c>
      <c r="V300" s="15" t="inlineStr">
        <is>
          <t>Organic, Fair Trade yerba mate, 150 mg natural caffeine; USDA/Canada Organic certified</t>
        </is>
      </c>
      <c r="W300" s="32" t="n"/>
      <c r="X300" s="32" t="n"/>
      <c r="Y300" s="32" t="n"/>
      <c r="Z300" s="32" t="n"/>
      <c r="AA300" s="15" t="inlineStr">
        <is>
          <t>Medium</t>
        </is>
      </c>
      <c r="AB300" s="15" t="inlineStr">
        <is>
          <t>Strong natural-channel following</t>
        </is>
      </c>
      <c r="AC300" s="15" t="inlineStr">
        <is>
          <t>Organic yerba mate energy with an ethical story</t>
        </is>
      </c>
      <c r="AD300" s="15" t="inlineStr">
        <is>
          <t>Natural yerba-mate caffeine plus organic/Fair-Trade ethics.</t>
        </is>
      </c>
      <c r="AE300" s="32" t="n"/>
      <c r="AF300" s="34">
        <f>IF(AND(ISNUMBER($P300),ISNUMBER($AL300),$AL300&lt;&gt;0),ROUND($P300/$AL300*100,1),"")</f>
        <v/>
      </c>
      <c r="AG300" s="35">
        <f>IF(AND(ISNUMBER($S300),ISNUMBER($AL300),$AL300&lt;&gt;0),ROUND($S300/$AL300*100,2),"")</f>
        <v/>
      </c>
      <c r="AH300" s="34">
        <f>IF(AND(ISNUMBER($Q300),ISNUMBER($AL300),$AL300&lt;&gt;0),ROUND($Q300/$AL300*100,1),"")</f>
        <v/>
      </c>
      <c r="AI300" s="29">
        <f>IF(ISNUMBER($S300),IF($S300&lt;=1,"Yes","No"),"n/a")</f>
        <v/>
      </c>
      <c r="AJ300" s="29">
        <f>IF(ISNUMBER($S300),ROUND(MAX(0,MIN(100,100-$S300*2.5-IF(ISNUMBER($T300),$T300,0)*0.12+IF($S300&lt;=1,12,0))),0),"")</f>
        <v/>
      </c>
      <c r="AK300" s="29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29" t="n">
        <v>458</v>
      </c>
      <c r="AM300" s="30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Guayaki</t>
        </is>
      </c>
      <c r="B301" s="15" t="inlineStr">
        <is>
          <t>Guayaki Yerba Mate | Bluephoria | 12-pack 458mL</t>
        </is>
      </c>
      <c r="C301" s="15" t="inlineStr">
        <is>
          <t>4) Caffeine &amp; energy beverage</t>
        </is>
      </c>
      <c r="D301" s="15" t="inlineStr">
        <is>
          <t>458 mL can</t>
        </is>
      </c>
      <c r="E301" s="29" t="n">
        <v>12</v>
      </c>
      <c r="F301" s="30" t="n"/>
      <c r="G301" s="31">
        <f>IF(AND(ISNUMBER($F301),ISNUMBER($E301),$E301&lt;&gt;0),$F301/$E301,"")</f>
        <v/>
      </c>
      <c r="H301" s="31">
        <f>IF(AND(ISNUMBER($F301),ISNUMBER($AL301),ISNUMBER($E301),($AL301*$E301)&lt;&gt;0),$F301/($AL301*$E301)*100,"")</f>
        <v/>
      </c>
      <c r="I301" s="32" t="n"/>
      <c r="J301" s="33" t="n"/>
      <c r="K301" s="31">
        <f>IF(AND(ISNUMBER($F301),ISNUMBER($J301)),$F301*(1-$J301),"")</f>
        <v/>
      </c>
      <c r="L301" s="32" t="n"/>
      <c r="M301" s="32" t="n"/>
      <c r="N301" s="31">
        <f>IF(ISNUMBER($F301),($F301-IF(ISNUMBER($AM301),$AM301,0))*(1-IF(ISNUMBER($J301),$J301,0)),"")</f>
        <v/>
      </c>
      <c r="O301" s="15" t="inlineStr">
        <is>
          <t>Bluephoria</t>
        </is>
      </c>
      <c r="P301" s="29" t="n">
        <v>150</v>
      </c>
      <c r="Q301" s="29" t="n">
        <v>0</v>
      </c>
      <c r="R301" s="15" t="inlineStr">
        <is>
          <t>Not listed</t>
        </is>
      </c>
      <c r="S301" s="29" t="n">
        <v>28</v>
      </c>
      <c r="T301" s="29" t="n">
        <v>120</v>
      </c>
      <c r="U301" s="15" t="inlineStr">
        <is>
          <t>Organic cane sugar</t>
        </is>
      </c>
      <c r="V301" s="15" t="inlineStr">
        <is>
          <t>Organic, Fair Trade yerba mate, 150 mg natural caffeine; USDA/Canada Organic certified</t>
        </is>
      </c>
      <c r="W301" s="32" t="n"/>
      <c r="X301" s="32" t="n"/>
      <c r="Y301" s="32" t="n"/>
      <c r="Z301" s="32" t="n"/>
      <c r="AA301" s="15" t="inlineStr">
        <is>
          <t>Medium</t>
        </is>
      </c>
      <c r="AB301" s="15" t="inlineStr">
        <is>
          <t>Strong natural-channel following</t>
        </is>
      </c>
      <c r="AC301" s="15" t="inlineStr">
        <is>
          <t>Organic yerba mate energy with an ethical story</t>
        </is>
      </c>
      <c r="AD301" s="15" t="inlineStr">
        <is>
          <t>Natural yerba-mate caffeine plus organic/Fair-Trade ethics.</t>
        </is>
      </c>
      <c r="AE301" s="32" t="n"/>
      <c r="AF301" s="34">
        <f>IF(AND(ISNUMBER($P301),ISNUMBER($AL301),$AL301&lt;&gt;0),ROUND($P301/$AL301*100,1),"")</f>
        <v/>
      </c>
      <c r="AG301" s="35">
        <f>IF(AND(ISNUMBER($S301),ISNUMBER($AL301),$AL301&lt;&gt;0),ROUND($S301/$AL301*100,2),"")</f>
        <v/>
      </c>
      <c r="AH301" s="34">
        <f>IF(AND(ISNUMBER($Q301),ISNUMBER($AL301),$AL301&lt;&gt;0),ROUND($Q301/$AL301*100,1),"")</f>
        <v/>
      </c>
      <c r="AI301" s="29">
        <f>IF(ISNUMBER($S301),IF($S301&lt;=1,"Yes","No"),"n/a")</f>
        <v/>
      </c>
      <c r="AJ301" s="29">
        <f>IF(ISNUMBER($S301),ROUND(MAX(0,MIN(100,100-$S301*2.5-IF(ISNUMBER($T301),$T301,0)*0.12+IF($S301&lt;=1,12,0))),0),"")</f>
        <v/>
      </c>
      <c r="AK301" s="29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29" t="n">
        <v>458</v>
      </c>
      <c r="AM301" s="30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Guayaki</t>
        </is>
      </c>
      <c r="B302" s="15" t="inlineStr">
        <is>
          <t>Guayaki Yerba Mate | Bluephoria | 18-pack 458mL</t>
        </is>
      </c>
      <c r="C302" s="15" t="inlineStr">
        <is>
          <t>4) Caffeine &amp; energy beverage</t>
        </is>
      </c>
      <c r="D302" s="15" t="inlineStr">
        <is>
          <t>458 mL can</t>
        </is>
      </c>
      <c r="E302" s="29" t="n">
        <v>18</v>
      </c>
      <c r="F302" s="30" t="n"/>
      <c r="G302" s="31">
        <f>IF(AND(ISNUMBER($F302),ISNUMBER($E302),$E302&lt;&gt;0),$F302/$E302,"")</f>
        <v/>
      </c>
      <c r="H302" s="31">
        <f>IF(AND(ISNUMBER($F302),ISNUMBER($AL302),ISNUMBER($E302),($AL302*$E302)&lt;&gt;0),$F302/($AL302*$E302)*100,"")</f>
        <v/>
      </c>
      <c r="I302" s="32" t="n"/>
      <c r="J302" s="33" t="n"/>
      <c r="K302" s="31">
        <f>IF(AND(ISNUMBER($F302),ISNUMBER($J302)),$F302*(1-$J302),"")</f>
        <v/>
      </c>
      <c r="L302" s="32" t="n"/>
      <c r="M302" s="32" t="n"/>
      <c r="N302" s="31">
        <f>IF(ISNUMBER($F302),($F302-IF(ISNUMBER($AM302),$AM302,0))*(1-IF(ISNUMBER($J302),$J302,0)),"")</f>
        <v/>
      </c>
      <c r="O302" s="15" t="inlineStr">
        <is>
          <t>Bluephoria</t>
        </is>
      </c>
      <c r="P302" s="29" t="n">
        <v>150</v>
      </c>
      <c r="Q302" s="29" t="n">
        <v>0</v>
      </c>
      <c r="R302" s="15" t="inlineStr">
        <is>
          <t>Not listed</t>
        </is>
      </c>
      <c r="S302" s="29" t="n">
        <v>28</v>
      </c>
      <c r="T302" s="29" t="n">
        <v>120</v>
      </c>
      <c r="U302" s="15" t="inlineStr">
        <is>
          <t>Organic cane sugar</t>
        </is>
      </c>
      <c r="V302" s="15" t="inlineStr">
        <is>
          <t>Organic, Fair Trade yerba mate, 150 mg natural caffeine; USDA/Canada Organic certified</t>
        </is>
      </c>
      <c r="W302" s="32" t="n"/>
      <c r="X302" s="32" t="n"/>
      <c r="Y302" s="32" t="n"/>
      <c r="Z302" s="32" t="n"/>
      <c r="AA302" s="15" t="inlineStr">
        <is>
          <t>Medium</t>
        </is>
      </c>
      <c r="AB302" s="15" t="inlineStr">
        <is>
          <t>Strong natural-channel following</t>
        </is>
      </c>
      <c r="AC302" s="15" t="inlineStr">
        <is>
          <t>Organic yerba mate energy with an ethical story</t>
        </is>
      </c>
      <c r="AD302" s="15" t="inlineStr">
        <is>
          <t>Natural yerba-mate caffeine plus organic/Fair-Trade ethics.</t>
        </is>
      </c>
      <c r="AE302" s="32" t="n"/>
      <c r="AF302" s="34">
        <f>IF(AND(ISNUMBER($P302),ISNUMBER($AL302),$AL302&lt;&gt;0),ROUND($P302/$AL302*100,1),"")</f>
        <v/>
      </c>
      <c r="AG302" s="35">
        <f>IF(AND(ISNUMBER($S302),ISNUMBER($AL302),$AL302&lt;&gt;0),ROUND($S302/$AL302*100,2),"")</f>
        <v/>
      </c>
      <c r="AH302" s="34">
        <f>IF(AND(ISNUMBER($Q302),ISNUMBER($AL302),$AL302&lt;&gt;0),ROUND($Q302/$AL302*100,1),"")</f>
        <v/>
      </c>
      <c r="AI302" s="29">
        <f>IF(ISNUMBER($S302),IF($S302&lt;=1,"Yes","No"),"n/a")</f>
        <v/>
      </c>
      <c r="AJ302" s="29">
        <f>IF(ISNUMBER($S302),ROUND(MAX(0,MIN(100,100-$S302*2.5-IF(ISNUMBER($T302),$T302,0)*0.12+IF($S302&lt;=1,12,0))),0),"")</f>
        <v/>
      </c>
      <c r="AK302" s="29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29" t="n">
        <v>458</v>
      </c>
      <c r="AM302" s="30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Guayaki</t>
        </is>
      </c>
      <c r="B303" s="15" t="inlineStr">
        <is>
          <t>Guayaki Yerba Mate | Bluephoria | 24-pack 458mL</t>
        </is>
      </c>
      <c r="C303" s="15" t="inlineStr">
        <is>
          <t>4) Caffeine &amp; energy beverage</t>
        </is>
      </c>
      <c r="D303" s="15" t="inlineStr">
        <is>
          <t>458 mL can</t>
        </is>
      </c>
      <c r="E303" s="29" t="n">
        <v>24</v>
      </c>
      <c r="F303" s="30" t="n"/>
      <c r="G303" s="31">
        <f>IF(AND(ISNUMBER($F303),ISNUMBER($E303),$E303&lt;&gt;0),$F303/$E303,"")</f>
        <v/>
      </c>
      <c r="H303" s="31">
        <f>IF(AND(ISNUMBER($F303),ISNUMBER($AL303),ISNUMBER($E303),($AL303*$E303)&lt;&gt;0),$F303/($AL303*$E303)*100,"")</f>
        <v/>
      </c>
      <c r="I303" s="32" t="n"/>
      <c r="J303" s="33" t="n"/>
      <c r="K303" s="31">
        <f>IF(AND(ISNUMBER($F303),ISNUMBER($J303)),$F303*(1-$J303),"")</f>
        <v/>
      </c>
      <c r="L303" s="32" t="n"/>
      <c r="M303" s="32" t="n"/>
      <c r="N303" s="31">
        <f>IF(ISNUMBER($F303),($F303-IF(ISNUMBER($AM303),$AM303,0))*(1-IF(ISNUMBER($J303),$J303,0)),"")</f>
        <v/>
      </c>
      <c r="O303" s="15" t="inlineStr">
        <is>
          <t>Bluephoria</t>
        </is>
      </c>
      <c r="P303" s="29" t="n">
        <v>150</v>
      </c>
      <c r="Q303" s="29" t="n">
        <v>0</v>
      </c>
      <c r="R303" s="15" t="inlineStr">
        <is>
          <t>Not listed</t>
        </is>
      </c>
      <c r="S303" s="29" t="n">
        <v>28</v>
      </c>
      <c r="T303" s="29" t="n">
        <v>120</v>
      </c>
      <c r="U303" s="15" t="inlineStr">
        <is>
          <t>Organic cane sugar</t>
        </is>
      </c>
      <c r="V303" s="15" t="inlineStr">
        <is>
          <t>Organic, Fair Trade yerba mate, 150 mg natural caffeine; USDA/Canada Organic certified</t>
        </is>
      </c>
      <c r="W303" s="32" t="n"/>
      <c r="X303" s="32" t="n"/>
      <c r="Y303" s="32" t="n"/>
      <c r="Z303" s="32" t="n"/>
      <c r="AA303" s="15" t="inlineStr">
        <is>
          <t>Medium</t>
        </is>
      </c>
      <c r="AB303" s="15" t="inlineStr">
        <is>
          <t>Strong natural-channel following</t>
        </is>
      </c>
      <c r="AC303" s="15" t="inlineStr">
        <is>
          <t>Organic yerba mate energy with an ethical story</t>
        </is>
      </c>
      <c r="AD303" s="15" t="inlineStr">
        <is>
          <t>Natural yerba-mate caffeine plus organic/Fair-Trade ethics.</t>
        </is>
      </c>
      <c r="AE303" s="32" t="n"/>
      <c r="AF303" s="34">
        <f>IF(AND(ISNUMBER($P303),ISNUMBER($AL303),$AL303&lt;&gt;0),ROUND($P303/$AL303*100,1),"")</f>
        <v/>
      </c>
      <c r="AG303" s="35">
        <f>IF(AND(ISNUMBER($S303),ISNUMBER($AL303),$AL303&lt;&gt;0),ROUND($S303/$AL303*100,2),"")</f>
        <v/>
      </c>
      <c r="AH303" s="34">
        <f>IF(AND(ISNUMBER($Q303),ISNUMBER($AL303),$AL303&lt;&gt;0),ROUND($Q303/$AL303*100,1),"")</f>
        <v/>
      </c>
      <c r="AI303" s="29">
        <f>IF(ISNUMBER($S303),IF($S303&lt;=1,"Yes","No"),"n/a")</f>
        <v/>
      </c>
      <c r="AJ303" s="29">
        <f>IF(ISNUMBER($S303),ROUND(MAX(0,MIN(100,100-$S303*2.5-IF(ISNUMBER($T303),$T303,0)*0.12+IF($S303&lt;=1,12,0))),0),"")</f>
        <v/>
      </c>
      <c r="AK303" s="29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29" t="n">
        <v>458</v>
      </c>
      <c r="AM303" s="30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Guayaki</t>
        </is>
      </c>
      <c r="B304" s="15" t="inlineStr">
        <is>
          <t>Guayaki Yerba Mate | Lemon Elation | single 458mL</t>
        </is>
      </c>
      <c r="C304" s="15" t="inlineStr">
        <is>
          <t>4) Caffeine &amp; energy beverage</t>
        </is>
      </c>
      <c r="D304" s="15" t="inlineStr">
        <is>
          <t>458 mL can</t>
        </is>
      </c>
      <c r="E304" s="29" t="n">
        <v>1</v>
      </c>
      <c r="F304" s="30" t="n"/>
      <c r="G304" s="31">
        <f>IF(AND(ISNUMBER($F304),ISNUMBER($E304),$E304&lt;&gt;0),$F304/$E304,"")</f>
        <v/>
      </c>
      <c r="H304" s="31">
        <f>IF(AND(ISNUMBER($F304),ISNUMBER($AL304),ISNUMBER($E304),($AL304*$E304)&lt;&gt;0),$F304/($AL304*$E304)*100,"")</f>
        <v/>
      </c>
      <c r="I304" s="32" t="n"/>
      <c r="J304" s="33" t="n"/>
      <c r="K304" s="31">
        <f>IF(AND(ISNUMBER($F304),ISNUMBER($J304)),$F304*(1-$J304),"")</f>
        <v/>
      </c>
      <c r="L304" s="32" t="n"/>
      <c r="M304" s="32" t="n"/>
      <c r="N304" s="31">
        <f>IF(ISNUMBER($F304),($F304-IF(ISNUMBER($AM304),$AM304,0))*(1-IF(ISNUMBER($J304),$J304,0)),"")</f>
        <v/>
      </c>
      <c r="O304" s="15" t="inlineStr">
        <is>
          <t>Lemon Elation</t>
        </is>
      </c>
      <c r="P304" s="29" t="n">
        <v>150</v>
      </c>
      <c r="Q304" s="29" t="n">
        <v>0</v>
      </c>
      <c r="R304" s="15" t="inlineStr">
        <is>
          <t>Not listed</t>
        </is>
      </c>
      <c r="S304" s="29" t="n">
        <v>28</v>
      </c>
      <c r="T304" s="29" t="n">
        <v>120</v>
      </c>
      <c r="U304" s="15" t="inlineStr">
        <is>
          <t>Organic cane sugar</t>
        </is>
      </c>
      <c r="V304" s="15" t="inlineStr">
        <is>
          <t>Organic, Fair Trade yerba mate, 150 mg natural caffeine; USDA/Canada Organic certified</t>
        </is>
      </c>
      <c r="W304" s="32" t="n"/>
      <c r="X304" s="32" t="n"/>
      <c r="Y304" s="32" t="n"/>
      <c r="Z304" s="32" t="n"/>
      <c r="AA304" s="15" t="inlineStr">
        <is>
          <t>Medium</t>
        </is>
      </c>
      <c r="AB304" s="15" t="inlineStr">
        <is>
          <t>Strong natural-channel following</t>
        </is>
      </c>
      <c r="AC304" s="15" t="inlineStr">
        <is>
          <t>Organic yerba mate energy with an ethical story</t>
        </is>
      </c>
      <c r="AD304" s="15" t="inlineStr">
        <is>
          <t>Natural yerba-mate caffeine plus organic/Fair-Trade ethics.</t>
        </is>
      </c>
      <c r="AE304" s="32" t="n"/>
      <c r="AF304" s="34">
        <f>IF(AND(ISNUMBER($P304),ISNUMBER($AL304),$AL304&lt;&gt;0),ROUND($P304/$AL304*100,1),"")</f>
        <v/>
      </c>
      <c r="AG304" s="35">
        <f>IF(AND(ISNUMBER($S304),ISNUMBER($AL304),$AL304&lt;&gt;0),ROUND($S304/$AL304*100,2),"")</f>
        <v/>
      </c>
      <c r="AH304" s="34">
        <f>IF(AND(ISNUMBER($Q304),ISNUMBER($AL304),$AL304&lt;&gt;0),ROUND($Q304/$AL304*100,1),"")</f>
        <v/>
      </c>
      <c r="AI304" s="29">
        <f>IF(ISNUMBER($S304),IF($S304&lt;=1,"Yes","No"),"n/a")</f>
        <v/>
      </c>
      <c r="AJ304" s="29">
        <f>IF(ISNUMBER($S304),ROUND(MAX(0,MIN(100,100-$S304*2.5-IF(ISNUMBER($T304),$T304,0)*0.12+IF($S304&lt;=1,12,0))),0),"")</f>
        <v/>
      </c>
      <c r="AK304" s="29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29" t="n">
        <v>458</v>
      </c>
      <c r="AM304" s="30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Guayaki</t>
        </is>
      </c>
      <c r="B305" s="15" t="inlineStr">
        <is>
          <t>Guayaki Yerba Mate | Lemon Elation | 8-pack 458mL</t>
        </is>
      </c>
      <c r="C305" s="15" t="inlineStr">
        <is>
          <t>4) Caffeine &amp; energy beverage</t>
        </is>
      </c>
      <c r="D305" s="15" t="inlineStr">
        <is>
          <t>458 mL can</t>
        </is>
      </c>
      <c r="E305" s="29" t="n">
        <v>8</v>
      </c>
      <c r="F305" s="30" t="n"/>
      <c r="G305" s="31">
        <f>IF(AND(ISNUMBER($F305),ISNUMBER($E305),$E305&lt;&gt;0),$F305/$E305,"")</f>
        <v/>
      </c>
      <c r="H305" s="31">
        <f>IF(AND(ISNUMBER($F305),ISNUMBER($AL305),ISNUMBER($E305),($AL305*$E305)&lt;&gt;0),$F305/($AL305*$E305)*100,"")</f>
        <v/>
      </c>
      <c r="I305" s="32" t="n"/>
      <c r="J305" s="33" t="n"/>
      <c r="K305" s="31">
        <f>IF(AND(ISNUMBER($F305),ISNUMBER($J305)),$F305*(1-$J305),"")</f>
        <v/>
      </c>
      <c r="L305" s="32" t="n"/>
      <c r="M305" s="32" t="n"/>
      <c r="N305" s="31">
        <f>IF(ISNUMBER($F305),($F305-IF(ISNUMBER($AM305),$AM305,0))*(1-IF(ISNUMBER($J305),$J305,0)),"")</f>
        <v/>
      </c>
      <c r="O305" s="15" t="inlineStr">
        <is>
          <t>Lemon Elation</t>
        </is>
      </c>
      <c r="P305" s="29" t="n">
        <v>150</v>
      </c>
      <c r="Q305" s="29" t="n">
        <v>0</v>
      </c>
      <c r="R305" s="15" t="inlineStr">
        <is>
          <t>Not listed</t>
        </is>
      </c>
      <c r="S305" s="29" t="n">
        <v>28</v>
      </c>
      <c r="T305" s="29" t="n">
        <v>120</v>
      </c>
      <c r="U305" s="15" t="inlineStr">
        <is>
          <t>Organic cane sugar</t>
        </is>
      </c>
      <c r="V305" s="15" t="inlineStr">
        <is>
          <t>Organic, Fair Trade yerba mate, 150 mg natural caffeine; USDA/Canada Organic certified</t>
        </is>
      </c>
      <c r="W305" s="32" t="n"/>
      <c r="X305" s="32" t="n"/>
      <c r="Y305" s="32" t="n"/>
      <c r="Z305" s="32" t="n"/>
      <c r="AA305" s="15" t="inlineStr">
        <is>
          <t>Medium</t>
        </is>
      </c>
      <c r="AB305" s="15" t="inlineStr">
        <is>
          <t>Strong natural-channel following</t>
        </is>
      </c>
      <c r="AC305" s="15" t="inlineStr">
        <is>
          <t>Organic yerba mate energy with an ethical story</t>
        </is>
      </c>
      <c r="AD305" s="15" t="inlineStr">
        <is>
          <t>Natural yerba-mate caffeine plus organic/Fair-Trade ethics.</t>
        </is>
      </c>
      <c r="AE305" s="32" t="n"/>
      <c r="AF305" s="34">
        <f>IF(AND(ISNUMBER($P305),ISNUMBER($AL305),$AL305&lt;&gt;0),ROUND($P305/$AL305*100,1),"")</f>
        <v/>
      </c>
      <c r="AG305" s="35">
        <f>IF(AND(ISNUMBER($S305),ISNUMBER($AL305),$AL305&lt;&gt;0),ROUND($S305/$AL305*100,2),"")</f>
        <v/>
      </c>
      <c r="AH305" s="34">
        <f>IF(AND(ISNUMBER($Q305),ISNUMBER($AL305),$AL305&lt;&gt;0),ROUND($Q305/$AL305*100,1),"")</f>
        <v/>
      </c>
      <c r="AI305" s="29">
        <f>IF(ISNUMBER($S305),IF($S305&lt;=1,"Yes","No"),"n/a")</f>
        <v/>
      </c>
      <c r="AJ305" s="29">
        <f>IF(ISNUMBER($S305),ROUND(MAX(0,MIN(100,100-$S305*2.5-IF(ISNUMBER($T305),$T305,0)*0.12+IF($S305&lt;=1,12,0))),0),"")</f>
        <v/>
      </c>
      <c r="AK305" s="29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29" t="n">
        <v>458</v>
      </c>
      <c r="AM305" s="30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Guayaki</t>
        </is>
      </c>
      <c r="B306" s="15" t="inlineStr">
        <is>
          <t>Guayaki Yerba Mate | Lemon Elation | 12-pack 458mL</t>
        </is>
      </c>
      <c r="C306" s="15" t="inlineStr">
        <is>
          <t>4) Caffeine &amp; energy beverage</t>
        </is>
      </c>
      <c r="D306" s="15" t="inlineStr">
        <is>
          <t>458 mL can</t>
        </is>
      </c>
      <c r="E306" s="29" t="n">
        <v>12</v>
      </c>
      <c r="F306" s="30" t="n"/>
      <c r="G306" s="31">
        <f>IF(AND(ISNUMBER($F306),ISNUMBER($E306),$E306&lt;&gt;0),$F306/$E306,"")</f>
        <v/>
      </c>
      <c r="H306" s="31">
        <f>IF(AND(ISNUMBER($F306),ISNUMBER($AL306),ISNUMBER($E306),($AL306*$E306)&lt;&gt;0),$F306/($AL306*$E306)*100,"")</f>
        <v/>
      </c>
      <c r="I306" s="32" t="n"/>
      <c r="J306" s="33" t="n"/>
      <c r="K306" s="31">
        <f>IF(AND(ISNUMBER($F306),ISNUMBER($J306)),$F306*(1-$J306),"")</f>
        <v/>
      </c>
      <c r="L306" s="32" t="n"/>
      <c r="M306" s="32" t="n"/>
      <c r="N306" s="31">
        <f>IF(ISNUMBER($F306),($F306-IF(ISNUMBER($AM306),$AM306,0))*(1-IF(ISNUMBER($J306),$J306,0)),"")</f>
        <v/>
      </c>
      <c r="O306" s="15" t="inlineStr">
        <is>
          <t>Lemon Elation</t>
        </is>
      </c>
      <c r="P306" s="29" t="n">
        <v>150</v>
      </c>
      <c r="Q306" s="29" t="n">
        <v>0</v>
      </c>
      <c r="R306" s="15" t="inlineStr">
        <is>
          <t>Not listed</t>
        </is>
      </c>
      <c r="S306" s="29" t="n">
        <v>28</v>
      </c>
      <c r="T306" s="29" t="n">
        <v>120</v>
      </c>
      <c r="U306" s="15" t="inlineStr">
        <is>
          <t>Organic cane sugar</t>
        </is>
      </c>
      <c r="V306" s="15" t="inlineStr">
        <is>
          <t>Organic, Fair Trade yerba mate, 150 mg natural caffeine; USDA/Canada Organic certified</t>
        </is>
      </c>
      <c r="W306" s="32" t="n"/>
      <c r="X306" s="32" t="n"/>
      <c r="Y306" s="32" t="n"/>
      <c r="Z306" s="32" t="n"/>
      <c r="AA306" s="15" t="inlineStr">
        <is>
          <t>Medium</t>
        </is>
      </c>
      <c r="AB306" s="15" t="inlineStr">
        <is>
          <t>Strong natural-channel following</t>
        </is>
      </c>
      <c r="AC306" s="15" t="inlineStr">
        <is>
          <t>Organic yerba mate energy with an ethical story</t>
        </is>
      </c>
      <c r="AD306" s="15" t="inlineStr">
        <is>
          <t>Natural yerba-mate caffeine plus organic/Fair-Trade ethics.</t>
        </is>
      </c>
      <c r="AE306" s="32" t="n"/>
      <c r="AF306" s="34">
        <f>IF(AND(ISNUMBER($P306),ISNUMBER($AL306),$AL306&lt;&gt;0),ROUND($P306/$AL306*100,1),"")</f>
        <v/>
      </c>
      <c r="AG306" s="35">
        <f>IF(AND(ISNUMBER($S306),ISNUMBER($AL306),$AL306&lt;&gt;0),ROUND($S306/$AL306*100,2),"")</f>
        <v/>
      </c>
      <c r="AH306" s="34">
        <f>IF(AND(ISNUMBER($Q306),ISNUMBER($AL306),$AL306&lt;&gt;0),ROUND($Q306/$AL306*100,1),"")</f>
        <v/>
      </c>
      <c r="AI306" s="29">
        <f>IF(ISNUMBER($S306),IF($S306&lt;=1,"Yes","No"),"n/a")</f>
        <v/>
      </c>
      <c r="AJ306" s="29">
        <f>IF(ISNUMBER($S306),ROUND(MAX(0,MIN(100,100-$S306*2.5-IF(ISNUMBER($T306),$T306,0)*0.12+IF($S306&lt;=1,12,0))),0),"")</f>
        <v/>
      </c>
      <c r="AK306" s="29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29" t="n">
        <v>458</v>
      </c>
      <c r="AM306" s="30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Guayaki</t>
        </is>
      </c>
      <c r="B307" s="15" t="inlineStr">
        <is>
          <t>Guayaki Yerba Mate | Lemon Elation | 18-pack 458mL</t>
        </is>
      </c>
      <c r="C307" s="15" t="inlineStr">
        <is>
          <t>4) Caffeine &amp; energy beverage</t>
        </is>
      </c>
      <c r="D307" s="15" t="inlineStr">
        <is>
          <t>458 mL can</t>
        </is>
      </c>
      <c r="E307" s="29" t="n">
        <v>18</v>
      </c>
      <c r="F307" s="30" t="n"/>
      <c r="G307" s="31">
        <f>IF(AND(ISNUMBER($F307),ISNUMBER($E307),$E307&lt;&gt;0),$F307/$E307,"")</f>
        <v/>
      </c>
      <c r="H307" s="31">
        <f>IF(AND(ISNUMBER($F307),ISNUMBER($AL307),ISNUMBER($E307),($AL307*$E307)&lt;&gt;0),$F307/($AL307*$E307)*100,"")</f>
        <v/>
      </c>
      <c r="I307" s="32" t="n"/>
      <c r="J307" s="33" t="n"/>
      <c r="K307" s="31">
        <f>IF(AND(ISNUMBER($F307),ISNUMBER($J307)),$F307*(1-$J307),"")</f>
        <v/>
      </c>
      <c r="L307" s="32" t="n"/>
      <c r="M307" s="32" t="n"/>
      <c r="N307" s="31">
        <f>IF(ISNUMBER($F307),($F307-IF(ISNUMBER($AM307),$AM307,0))*(1-IF(ISNUMBER($J307),$J307,0)),"")</f>
        <v/>
      </c>
      <c r="O307" s="15" t="inlineStr">
        <is>
          <t>Lemon Elation</t>
        </is>
      </c>
      <c r="P307" s="29" t="n">
        <v>150</v>
      </c>
      <c r="Q307" s="29" t="n">
        <v>0</v>
      </c>
      <c r="R307" s="15" t="inlineStr">
        <is>
          <t>Not listed</t>
        </is>
      </c>
      <c r="S307" s="29" t="n">
        <v>28</v>
      </c>
      <c r="T307" s="29" t="n">
        <v>120</v>
      </c>
      <c r="U307" s="15" t="inlineStr">
        <is>
          <t>Organic cane sugar</t>
        </is>
      </c>
      <c r="V307" s="15" t="inlineStr">
        <is>
          <t>Organic, Fair Trade yerba mate, 150 mg natural caffeine; USDA/Canada Organic certified</t>
        </is>
      </c>
      <c r="W307" s="32" t="n"/>
      <c r="X307" s="32" t="n"/>
      <c r="Y307" s="32" t="n"/>
      <c r="Z307" s="32" t="n"/>
      <c r="AA307" s="15" t="inlineStr">
        <is>
          <t>Medium</t>
        </is>
      </c>
      <c r="AB307" s="15" t="inlineStr">
        <is>
          <t>Strong natural-channel following</t>
        </is>
      </c>
      <c r="AC307" s="15" t="inlineStr">
        <is>
          <t>Organic yerba mate energy with an ethical story</t>
        </is>
      </c>
      <c r="AD307" s="15" t="inlineStr">
        <is>
          <t>Natural yerba-mate caffeine plus organic/Fair-Trade ethics.</t>
        </is>
      </c>
      <c r="AE307" s="32" t="n"/>
      <c r="AF307" s="34">
        <f>IF(AND(ISNUMBER($P307),ISNUMBER($AL307),$AL307&lt;&gt;0),ROUND($P307/$AL307*100,1),"")</f>
        <v/>
      </c>
      <c r="AG307" s="35">
        <f>IF(AND(ISNUMBER($S307),ISNUMBER($AL307),$AL307&lt;&gt;0),ROUND($S307/$AL307*100,2),"")</f>
        <v/>
      </c>
      <c r="AH307" s="34">
        <f>IF(AND(ISNUMBER($Q307),ISNUMBER($AL307),$AL307&lt;&gt;0),ROUND($Q307/$AL307*100,1),"")</f>
        <v/>
      </c>
      <c r="AI307" s="29">
        <f>IF(ISNUMBER($S307),IF($S307&lt;=1,"Yes","No"),"n/a")</f>
        <v/>
      </c>
      <c r="AJ307" s="29">
        <f>IF(ISNUMBER($S307),ROUND(MAX(0,MIN(100,100-$S307*2.5-IF(ISNUMBER($T307),$T307,0)*0.12+IF($S307&lt;=1,12,0))),0),"")</f>
        <v/>
      </c>
      <c r="AK307" s="29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29" t="n">
        <v>458</v>
      </c>
      <c r="AM307" s="30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Guayaki</t>
        </is>
      </c>
      <c r="B308" s="15" t="inlineStr">
        <is>
          <t>Guayaki Yerba Mate | Lemon Elation | 24-pack 458mL</t>
        </is>
      </c>
      <c r="C308" s="15" t="inlineStr">
        <is>
          <t>4) Caffeine &amp; energy beverage</t>
        </is>
      </c>
      <c r="D308" s="15" t="inlineStr">
        <is>
          <t>458 mL can</t>
        </is>
      </c>
      <c r="E308" s="29" t="n">
        <v>24</v>
      </c>
      <c r="F308" s="30" t="n"/>
      <c r="G308" s="31">
        <f>IF(AND(ISNUMBER($F308),ISNUMBER($E308),$E308&lt;&gt;0),$F308/$E308,"")</f>
        <v/>
      </c>
      <c r="H308" s="31">
        <f>IF(AND(ISNUMBER($F308),ISNUMBER($AL308),ISNUMBER($E308),($AL308*$E308)&lt;&gt;0),$F308/($AL308*$E308)*100,"")</f>
        <v/>
      </c>
      <c r="I308" s="32" t="n"/>
      <c r="J308" s="33" t="n"/>
      <c r="K308" s="31">
        <f>IF(AND(ISNUMBER($F308),ISNUMBER($J308)),$F308*(1-$J308),"")</f>
        <v/>
      </c>
      <c r="L308" s="32" t="n"/>
      <c r="M308" s="32" t="n"/>
      <c r="N308" s="31">
        <f>IF(ISNUMBER($F308),($F308-IF(ISNUMBER($AM308),$AM308,0))*(1-IF(ISNUMBER($J308),$J308,0)),"")</f>
        <v/>
      </c>
      <c r="O308" s="15" t="inlineStr">
        <is>
          <t>Lemon Elation</t>
        </is>
      </c>
      <c r="P308" s="29" t="n">
        <v>150</v>
      </c>
      <c r="Q308" s="29" t="n">
        <v>0</v>
      </c>
      <c r="R308" s="15" t="inlineStr">
        <is>
          <t>Not listed</t>
        </is>
      </c>
      <c r="S308" s="29" t="n">
        <v>28</v>
      </c>
      <c r="T308" s="29" t="n">
        <v>120</v>
      </c>
      <c r="U308" s="15" t="inlineStr">
        <is>
          <t>Organic cane sugar</t>
        </is>
      </c>
      <c r="V308" s="15" t="inlineStr">
        <is>
          <t>Organic, Fair Trade yerba mate, 150 mg natural caffeine; USDA/Canada Organic certified</t>
        </is>
      </c>
      <c r="W308" s="32" t="n"/>
      <c r="X308" s="32" t="n"/>
      <c r="Y308" s="32" t="n"/>
      <c r="Z308" s="32" t="n"/>
      <c r="AA308" s="15" t="inlineStr">
        <is>
          <t>Medium</t>
        </is>
      </c>
      <c r="AB308" s="15" t="inlineStr">
        <is>
          <t>Strong natural-channel following</t>
        </is>
      </c>
      <c r="AC308" s="15" t="inlineStr">
        <is>
          <t>Organic yerba mate energy with an ethical story</t>
        </is>
      </c>
      <c r="AD308" s="15" t="inlineStr">
        <is>
          <t>Natural yerba-mate caffeine plus organic/Fair-Trade ethics.</t>
        </is>
      </c>
      <c r="AE308" s="32" t="n"/>
      <c r="AF308" s="34">
        <f>IF(AND(ISNUMBER($P308),ISNUMBER($AL308),$AL308&lt;&gt;0),ROUND($P308/$AL308*100,1),"")</f>
        <v/>
      </c>
      <c r="AG308" s="35">
        <f>IF(AND(ISNUMBER($S308),ISNUMBER($AL308),$AL308&lt;&gt;0),ROUND($S308/$AL308*100,2),"")</f>
        <v/>
      </c>
      <c r="AH308" s="34">
        <f>IF(AND(ISNUMBER($Q308),ISNUMBER($AL308),$AL308&lt;&gt;0),ROUND($Q308/$AL308*100,1),"")</f>
        <v/>
      </c>
      <c r="AI308" s="29">
        <f>IF(ISNUMBER($S308),IF($S308&lt;=1,"Yes","No"),"n/a")</f>
        <v/>
      </c>
      <c r="AJ308" s="29">
        <f>IF(ISNUMBER($S308),ROUND(MAX(0,MIN(100,100-$S308*2.5-IF(ISNUMBER($T308),$T308,0)*0.12+IF($S308&lt;=1,12,0))),0),"")</f>
        <v/>
      </c>
      <c r="AK308" s="29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29" t="n">
        <v>458</v>
      </c>
      <c r="AM308" s="30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Guayaki</t>
        </is>
      </c>
      <c r="B309" s="15" t="inlineStr">
        <is>
          <t>Guayaki Yerba Mate | Orange Exuberance | single 458mL</t>
        </is>
      </c>
      <c r="C309" s="15" t="inlineStr">
        <is>
          <t>4) Caffeine &amp; energy beverage</t>
        </is>
      </c>
      <c r="D309" s="15" t="inlineStr">
        <is>
          <t>458 mL can</t>
        </is>
      </c>
      <c r="E309" s="29" t="n">
        <v>1</v>
      </c>
      <c r="F309" s="30" t="n"/>
      <c r="G309" s="31">
        <f>IF(AND(ISNUMBER($F309),ISNUMBER($E309),$E309&lt;&gt;0),$F309/$E309,"")</f>
        <v/>
      </c>
      <c r="H309" s="31">
        <f>IF(AND(ISNUMBER($F309),ISNUMBER($AL309),ISNUMBER($E309),($AL309*$E309)&lt;&gt;0),$F309/($AL309*$E309)*100,"")</f>
        <v/>
      </c>
      <c r="I309" s="32" t="n"/>
      <c r="J309" s="33" t="n"/>
      <c r="K309" s="31">
        <f>IF(AND(ISNUMBER($F309),ISNUMBER($J309)),$F309*(1-$J309),"")</f>
        <v/>
      </c>
      <c r="L309" s="32" t="n"/>
      <c r="M309" s="32" t="n"/>
      <c r="N309" s="31">
        <f>IF(ISNUMBER($F309),($F309-IF(ISNUMBER($AM309),$AM309,0))*(1-IF(ISNUMBER($J309),$J309,0)),"")</f>
        <v/>
      </c>
      <c r="O309" s="15" t="inlineStr">
        <is>
          <t>Orange Exuberance</t>
        </is>
      </c>
      <c r="P309" s="29" t="n">
        <v>150</v>
      </c>
      <c r="Q309" s="29" t="n">
        <v>0</v>
      </c>
      <c r="R309" s="15" t="inlineStr">
        <is>
          <t>Not listed</t>
        </is>
      </c>
      <c r="S309" s="29" t="n">
        <v>28</v>
      </c>
      <c r="T309" s="29" t="n">
        <v>120</v>
      </c>
      <c r="U309" s="15" t="inlineStr">
        <is>
          <t>Organic cane sugar</t>
        </is>
      </c>
      <c r="V309" s="15" t="inlineStr">
        <is>
          <t>Organic, Fair Trade yerba mate, 150 mg natural caffeine; USDA/Canada Organic certified</t>
        </is>
      </c>
      <c r="W309" s="32" t="n"/>
      <c r="X309" s="32" t="n"/>
      <c r="Y309" s="32" t="n"/>
      <c r="Z309" s="32" t="n"/>
      <c r="AA309" s="15" t="inlineStr">
        <is>
          <t>Medium</t>
        </is>
      </c>
      <c r="AB309" s="15" t="inlineStr">
        <is>
          <t>Strong natural-channel following</t>
        </is>
      </c>
      <c r="AC309" s="15" t="inlineStr">
        <is>
          <t>Organic yerba mate energy with an ethical story</t>
        </is>
      </c>
      <c r="AD309" s="15" t="inlineStr">
        <is>
          <t>Natural yerba-mate caffeine plus organic/Fair-Trade ethics.</t>
        </is>
      </c>
      <c r="AE309" s="32" t="n"/>
      <c r="AF309" s="34">
        <f>IF(AND(ISNUMBER($P309),ISNUMBER($AL309),$AL309&lt;&gt;0),ROUND($P309/$AL309*100,1),"")</f>
        <v/>
      </c>
      <c r="AG309" s="35">
        <f>IF(AND(ISNUMBER($S309),ISNUMBER($AL309),$AL309&lt;&gt;0),ROUND($S309/$AL309*100,2),"")</f>
        <v/>
      </c>
      <c r="AH309" s="34">
        <f>IF(AND(ISNUMBER($Q309),ISNUMBER($AL309),$AL309&lt;&gt;0),ROUND($Q309/$AL309*100,1),"")</f>
        <v/>
      </c>
      <c r="AI309" s="29">
        <f>IF(ISNUMBER($S309),IF($S309&lt;=1,"Yes","No"),"n/a")</f>
        <v/>
      </c>
      <c r="AJ309" s="29">
        <f>IF(ISNUMBER($S309),ROUND(MAX(0,MIN(100,100-$S309*2.5-IF(ISNUMBER($T309),$T309,0)*0.12+IF($S309&lt;=1,12,0))),0),"")</f>
        <v/>
      </c>
      <c r="AK309" s="29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29" t="n">
        <v>458</v>
      </c>
      <c r="AM309" s="30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Guayaki</t>
        </is>
      </c>
      <c r="B310" s="15" t="inlineStr">
        <is>
          <t>Guayaki Yerba Mate | Orange Exuberance | 8-pack 458mL</t>
        </is>
      </c>
      <c r="C310" s="15" t="inlineStr">
        <is>
          <t>4) Caffeine &amp; energy beverage</t>
        </is>
      </c>
      <c r="D310" s="15" t="inlineStr">
        <is>
          <t>458 mL can</t>
        </is>
      </c>
      <c r="E310" s="29" t="n">
        <v>8</v>
      </c>
      <c r="F310" s="30" t="n"/>
      <c r="G310" s="31">
        <f>IF(AND(ISNUMBER($F310),ISNUMBER($E310),$E310&lt;&gt;0),$F310/$E310,"")</f>
        <v/>
      </c>
      <c r="H310" s="31">
        <f>IF(AND(ISNUMBER($F310),ISNUMBER($AL310),ISNUMBER($E310),($AL310*$E310)&lt;&gt;0),$F310/($AL310*$E310)*100,"")</f>
        <v/>
      </c>
      <c r="I310" s="32" t="n"/>
      <c r="J310" s="33" t="n"/>
      <c r="K310" s="31">
        <f>IF(AND(ISNUMBER($F310),ISNUMBER($J310)),$F310*(1-$J310),"")</f>
        <v/>
      </c>
      <c r="L310" s="32" t="n"/>
      <c r="M310" s="32" t="n"/>
      <c r="N310" s="31">
        <f>IF(ISNUMBER($F310),($F310-IF(ISNUMBER($AM310),$AM310,0))*(1-IF(ISNUMBER($J310),$J310,0)),"")</f>
        <v/>
      </c>
      <c r="O310" s="15" t="inlineStr">
        <is>
          <t>Orange Exuberance</t>
        </is>
      </c>
      <c r="P310" s="29" t="n">
        <v>150</v>
      </c>
      <c r="Q310" s="29" t="n">
        <v>0</v>
      </c>
      <c r="R310" s="15" t="inlineStr">
        <is>
          <t>Not listed</t>
        </is>
      </c>
      <c r="S310" s="29" t="n">
        <v>28</v>
      </c>
      <c r="T310" s="29" t="n">
        <v>120</v>
      </c>
      <c r="U310" s="15" t="inlineStr">
        <is>
          <t>Organic cane sugar</t>
        </is>
      </c>
      <c r="V310" s="15" t="inlineStr">
        <is>
          <t>Organic, Fair Trade yerba mate, 150 mg natural caffeine; USDA/Canada Organic certified</t>
        </is>
      </c>
      <c r="W310" s="32" t="n"/>
      <c r="X310" s="32" t="n"/>
      <c r="Y310" s="32" t="n"/>
      <c r="Z310" s="32" t="n"/>
      <c r="AA310" s="15" t="inlineStr">
        <is>
          <t>Medium</t>
        </is>
      </c>
      <c r="AB310" s="15" t="inlineStr">
        <is>
          <t>Strong natural-channel following</t>
        </is>
      </c>
      <c r="AC310" s="15" t="inlineStr">
        <is>
          <t>Organic yerba mate energy with an ethical story</t>
        </is>
      </c>
      <c r="AD310" s="15" t="inlineStr">
        <is>
          <t>Natural yerba-mate caffeine plus organic/Fair-Trade ethics.</t>
        </is>
      </c>
      <c r="AE310" s="32" t="n"/>
      <c r="AF310" s="34">
        <f>IF(AND(ISNUMBER($P310),ISNUMBER($AL310),$AL310&lt;&gt;0),ROUND($P310/$AL310*100,1),"")</f>
        <v/>
      </c>
      <c r="AG310" s="35">
        <f>IF(AND(ISNUMBER($S310),ISNUMBER($AL310),$AL310&lt;&gt;0),ROUND($S310/$AL310*100,2),"")</f>
        <v/>
      </c>
      <c r="AH310" s="34">
        <f>IF(AND(ISNUMBER($Q310),ISNUMBER($AL310),$AL310&lt;&gt;0),ROUND($Q310/$AL310*100,1),"")</f>
        <v/>
      </c>
      <c r="AI310" s="29">
        <f>IF(ISNUMBER($S310),IF($S310&lt;=1,"Yes","No"),"n/a")</f>
        <v/>
      </c>
      <c r="AJ310" s="29">
        <f>IF(ISNUMBER($S310),ROUND(MAX(0,MIN(100,100-$S310*2.5-IF(ISNUMBER($T310),$T310,0)*0.12+IF($S310&lt;=1,12,0))),0),"")</f>
        <v/>
      </c>
      <c r="AK310" s="29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29" t="n">
        <v>458</v>
      </c>
      <c r="AM310" s="30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Guayaki</t>
        </is>
      </c>
      <c r="B311" s="15" t="inlineStr">
        <is>
          <t>Guayaki Yerba Mate | Orange Exuberance | 12-pack 458mL</t>
        </is>
      </c>
      <c r="C311" s="15" t="inlineStr">
        <is>
          <t>4) Caffeine &amp; energy beverage</t>
        </is>
      </c>
      <c r="D311" s="15" t="inlineStr">
        <is>
          <t>458 mL can</t>
        </is>
      </c>
      <c r="E311" s="29" t="n">
        <v>12</v>
      </c>
      <c r="F311" s="30" t="n"/>
      <c r="G311" s="31">
        <f>IF(AND(ISNUMBER($F311),ISNUMBER($E311),$E311&lt;&gt;0),$F311/$E311,"")</f>
        <v/>
      </c>
      <c r="H311" s="31">
        <f>IF(AND(ISNUMBER($F311),ISNUMBER($AL311),ISNUMBER($E311),($AL311*$E311)&lt;&gt;0),$F311/($AL311*$E311)*100,"")</f>
        <v/>
      </c>
      <c r="I311" s="32" t="n"/>
      <c r="J311" s="33" t="n"/>
      <c r="K311" s="31">
        <f>IF(AND(ISNUMBER($F311),ISNUMBER($J311)),$F311*(1-$J311),"")</f>
        <v/>
      </c>
      <c r="L311" s="32" t="n"/>
      <c r="M311" s="32" t="n"/>
      <c r="N311" s="31">
        <f>IF(ISNUMBER($F311),($F311-IF(ISNUMBER($AM311),$AM311,0))*(1-IF(ISNUMBER($J311),$J311,0)),"")</f>
        <v/>
      </c>
      <c r="O311" s="15" t="inlineStr">
        <is>
          <t>Orange Exuberance</t>
        </is>
      </c>
      <c r="P311" s="29" t="n">
        <v>150</v>
      </c>
      <c r="Q311" s="29" t="n">
        <v>0</v>
      </c>
      <c r="R311" s="15" t="inlineStr">
        <is>
          <t>Not listed</t>
        </is>
      </c>
      <c r="S311" s="29" t="n">
        <v>28</v>
      </c>
      <c r="T311" s="29" t="n">
        <v>120</v>
      </c>
      <c r="U311" s="15" t="inlineStr">
        <is>
          <t>Organic cane sugar</t>
        </is>
      </c>
      <c r="V311" s="15" t="inlineStr">
        <is>
          <t>Organic, Fair Trade yerba mate, 150 mg natural caffeine; USDA/Canada Organic certified</t>
        </is>
      </c>
      <c r="W311" s="32" t="n"/>
      <c r="X311" s="32" t="n"/>
      <c r="Y311" s="32" t="n"/>
      <c r="Z311" s="32" t="n"/>
      <c r="AA311" s="15" t="inlineStr">
        <is>
          <t>Medium</t>
        </is>
      </c>
      <c r="AB311" s="15" t="inlineStr">
        <is>
          <t>Strong natural-channel following</t>
        </is>
      </c>
      <c r="AC311" s="15" t="inlineStr">
        <is>
          <t>Organic yerba mate energy with an ethical story</t>
        </is>
      </c>
      <c r="AD311" s="15" t="inlineStr">
        <is>
          <t>Natural yerba-mate caffeine plus organic/Fair-Trade ethics.</t>
        </is>
      </c>
      <c r="AE311" s="32" t="n"/>
      <c r="AF311" s="34">
        <f>IF(AND(ISNUMBER($P311),ISNUMBER($AL311),$AL311&lt;&gt;0),ROUND($P311/$AL311*100,1),"")</f>
        <v/>
      </c>
      <c r="AG311" s="35">
        <f>IF(AND(ISNUMBER($S311),ISNUMBER($AL311),$AL311&lt;&gt;0),ROUND($S311/$AL311*100,2),"")</f>
        <v/>
      </c>
      <c r="AH311" s="34">
        <f>IF(AND(ISNUMBER($Q311),ISNUMBER($AL311),$AL311&lt;&gt;0),ROUND($Q311/$AL311*100,1),"")</f>
        <v/>
      </c>
      <c r="AI311" s="29">
        <f>IF(ISNUMBER($S311),IF($S311&lt;=1,"Yes","No"),"n/a")</f>
        <v/>
      </c>
      <c r="AJ311" s="29">
        <f>IF(ISNUMBER($S311),ROUND(MAX(0,MIN(100,100-$S311*2.5-IF(ISNUMBER($T311),$T311,0)*0.12+IF($S311&lt;=1,12,0))),0),"")</f>
        <v/>
      </c>
      <c r="AK311" s="29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29" t="n">
        <v>458</v>
      </c>
      <c r="AM311" s="30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Guayaki</t>
        </is>
      </c>
      <c r="B312" s="15" t="inlineStr">
        <is>
          <t>Guayaki Yerba Mate | Orange Exuberance | 18-pack 458mL</t>
        </is>
      </c>
      <c r="C312" s="15" t="inlineStr">
        <is>
          <t>4) Caffeine &amp; energy beverage</t>
        </is>
      </c>
      <c r="D312" s="15" t="inlineStr">
        <is>
          <t>458 mL can</t>
        </is>
      </c>
      <c r="E312" s="29" t="n">
        <v>18</v>
      </c>
      <c r="F312" s="30" t="n"/>
      <c r="G312" s="31">
        <f>IF(AND(ISNUMBER($F312),ISNUMBER($E312),$E312&lt;&gt;0),$F312/$E312,"")</f>
        <v/>
      </c>
      <c r="H312" s="31">
        <f>IF(AND(ISNUMBER($F312),ISNUMBER($AL312),ISNUMBER($E312),($AL312*$E312)&lt;&gt;0),$F312/($AL312*$E312)*100,"")</f>
        <v/>
      </c>
      <c r="I312" s="32" t="n"/>
      <c r="J312" s="33" t="n"/>
      <c r="K312" s="31">
        <f>IF(AND(ISNUMBER($F312),ISNUMBER($J312)),$F312*(1-$J312),"")</f>
        <v/>
      </c>
      <c r="L312" s="32" t="n"/>
      <c r="M312" s="32" t="n"/>
      <c r="N312" s="31">
        <f>IF(ISNUMBER($F312),($F312-IF(ISNUMBER($AM312),$AM312,0))*(1-IF(ISNUMBER($J312),$J312,0)),"")</f>
        <v/>
      </c>
      <c r="O312" s="15" t="inlineStr">
        <is>
          <t>Orange Exuberance</t>
        </is>
      </c>
      <c r="P312" s="29" t="n">
        <v>150</v>
      </c>
      <c r="Q312" s="29" t="n">
        <v>0</v>
      </c>
      <c r="R312" s="15" t="inlineStr">
        <is>
          <t>Not listed</t>
        </is>
      </c>
      <c r="S312" s="29" t="n">
        <v>28</v>
      </c>
      <c r="T312" s="29" t="n">
        <v>120</v>
      </c>
      <c r="U312" s="15" t="inlineStr">
        <is>
          <t>Organic cane sugar</t>
        </is>
      </c>
      <c r="V312" s="15" t="inlineStr">
        <is>
          <t>Organic, Fair Trade yerba mate, 150 mg natural caffeine; USDA/Canada Organic certified</t>
        </is>
      </c>
      <c r="W312" s="32" t="n"/>
      <c r="X312" s="32" t="n"/>
      <c r="Y312" s="32" t="n"/>
      <c r="Z312" s="32" t="n"/>
      <c r="AA312" s="15" t="inlineStr">
        <is>
          <t>Medium</t>
        </is>
      </c>
      <c r="AB312" s="15" t="inlineStr">
        <is>
          <t>Strong natural-channel following</t>
        </is>
      </c>
      <c r="AC312" s="15" t="inlineStr">
        <is>
          <t>Organic yerba mate energy with an ethical story</t>
        </is>
      </c>
      <c r="AD312" s="15" t="inlineStr">
        <is>
          <t>Natural yerba-mate caffeine plus organic/Fair-Trade ethics.</t>
        </is>
      </c>
      <c r="AE312" s="32" t="n"/>
      <c r="AF312" s="34">
        <f>IF(AND(ISNUMBER($P312),ISNUMBER($AL312),$AL312&lt;&gt;0),ROUND($P312/$AL312*100,1),"")</f>
        <v/>
      </c>
      <c r="AG312" s="35">
        <f>IF(AND(ISNUMBER($S312),ISNUMBER($AL312),$AL312&lt;&gt;0),ROUND($S312/$AL312*100,2),"")</f>
        <v/>
      </c>
      <c r="AH312" s="34">
        <f>IF(AND(ISNUMBER($Q312),ISNUMBER($AL312),$AL312&lt;&gt;0),ROUND($Q312/$AL312*100,1),"")</f>
        <v/>
      </c>
      <c r="AI312" s="29">
        <f>IF(ISNUMBER($S312),IF($S312&lt;=1,"Yes","No"),"n/a")</f>
        <v/>
      </c>
      <c r="AJ312" s="29">
        <f>IF(ISNUMBER($S312),ROUND(MAX(0,MIN(100,100-$S312*2.5-IF(ISNUMBER($T312),$T312,0)*0.12+IF($S312&lt;=1,12,0))),0),"")</f>
        <v/>
      </c>
      <c r="AK312" s="29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29" t="n">
        <v>458</v>
      </c>
      <c r="AM312" s="30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Guayaki</t>
        </is>
      </c>
      <c r="B313" s="15" t="inlineStr">
        <is>
          <t>Guayaki Yerba Mate | Orange Exuberance | 24-pack 458mL</t>
        </is>
      </c>
      <c r="C313" s="15" t="inlineStr">
        <is>
          <t>4) Caffeine &amp; energy beverage</t>
        </is>
      </c>
      <c r="D313" s="15" t="inlineStr">
        <is>
          <t>458 mL can</t>
        </is>
      </c>
      <c r="E313" s="29" t="n">
        <v>24</v>
      </c>
      <c r="F313" s="30" t="n"/>
      <c r="G313" s="31">
        <f>IF(AND(ISNUMBER($F313),ISNUMBER($E313),$E313&lt;&gt;0),$F313/$E313,"")</f>
        <v/>
      </c>
      <c r="H313" s="31">
        <f>IF(AND(ISNUMBER($F313),ISNUMBER($AL313),ISNUMBER($E313),($AL313*$E313)&lt;&gt;0),$F313/($AL313*$E313)*100,"")</f>
        <v/>
      </c>
      <c r="I313" s="32" t="n"/>
      <c r="J313" s="33" t="n"/>
      <c r="K313" s="31">
        <f>IF(AND(ISNUMBER($F313),ISNUMBER($J313)),$F313*(1-$J313),"")</f>
        <v/>
      </c>
      <c r="L313" s="32" t="n"/>
      <c r="M313" s="32" t="n"/>
      <c r="N313" s="31">
        <f>IF(ISNUMBER($F313),($F313-IF(ISNUMBER($AM313),$AM313,0))*(1-IF(ISNUMBER($J313),$J313,0)),"")</f>
        <v/>
      </c>
      <c r="O313" s="15" t="inlineStr">
        <is>
          <t>Orange Exuberance</t>
        </is>
      </c>
      <c r="P313" s="29" t="n">
        <v>150</v>
      </c>
      <c r="Q313" s="29" t="n">
        <v>0</v>
      </c>
      <c r="R313" s="15" t="inlineStr">
        <is>
          <t>Not listed</t>
        </is>
      </c>
      <c r="S313" s="29" t="n">
        <v>28</v>
      </c>
      <c r="T313" s="29" t="n">
        <v>120</v>
      </c>
      <c r="U313" s="15" t="inlineStr">
        <is>
          <t>Organic cane sugar</t>
        </is>
      </c>
      <c r="V313" s="15" t="inlineStr">
        <is>
          <t>Organic, Fair Trade yerba mate, 150 mg natural caffeine; USDA/Canada Organic certified</t>
        </is>
      </c>
      <c r="W313" s="32" t="n"/>
      <c r="X313" s="32" t="n"/>
      <c r="Y313" s="32" t="n"/>
      <c r="Z313" s="32" t="n"/>
      <c r="AA313" s="15" t="inlineStr">
        <is>
          <t>Medium</t>
        </is>
      </c>
      <c r="AB313" s="15" t="inlineStr">
        <is>
          <t>Strong natural-channel following</t>
        </is>
      </c>
      <c r="AC313" s="15" t="inlineStr">
        <is>
          <t>Organic yerba mate energy with an ethical story</t>
        </is>
      </c>
      <c r="AD313" s="15" t="inlineStr">
        <is>
          <t>Natural yerba-mate caffeine plus organic/Fair-Trade ethics.</t>
        </is>
      </c>
      <c r="AE313" s="32" t="n"/>
      <c r="AF313" s="34">
        <f>IF(AND(ISNUMBER($P313),ISNUMBER($AL313),$AL313&lt;&gt;0),ROUND($P313/$AL313*100,1),"")</f>
        <v/>
      </c>
      <c r="AG313" s="35">
        <f>IF(AND(ISNUMBER($S313),ISNUMBER($AL313),$AL313&lt;&gt;0),ROUND($S313/$AL313*100,2),"")</f>
        <v/>
      </c>
      <c r="AH313" s="34">
        <f>IF(AND(ISNUMBER($Q313),ISNUMBER($AL313),$AL313&lt;&gt;0),ROUND($Q313/$AL313*100,1),"")</f>
        <v/>
      </c>
      <c r="AI313" s="29">
        <f>IF(ISNUMBER($S313),IF($S313&lt;=1,"Yes","No"),"n/a")</f>
        <v/>
      </c>
      <c r="AJ313" s="29">
        <f>IF(ISNUMBER($S313),ROUND(MAX(0,MIN(100,100-$S313*2.5-IF(ISNUMBER($T313),$T313,0)*0.12+IF($S313&lt;=1,12,0))),0),"")</f>
        <v/>
      </c>
      <c r="AK313" s="29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29" t="n">
        <v>458</v>
      </c>
      <c r="AM313" s="30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NOS</t>
        </is>
      </c>
      <c r="B314" s="15" t="inlineStr">
        <is>
          <t>NOS Energy Drink | Original | single 473mL</t>
        </is>
      </c>
      <c r="C314" s="15" t="inlineStr">
        <is>
          <t>4) Caffeine &amp; energy beverage</t>
        </is>
      </c>
      <c r="D314" s="15" t="inlineStr">
        <is>
          <t>473 mL can</t>
        </is>
      </c>
      <c r="E314" s="29" t="n">
        <v>1</v>
      </c>
      <c r="F314" s="30" t="n"/>
      <c r="G314" s="31">
        <f>IF(AND(ISNUMBER($F314),ISNUMBER($E314),$E314&lt;&gt;0),$F314/$E314,"")</f>
        <v/>
      </c>
      <c r="H314" s="31">
        <f>IF(AND(ISNUMBER($F314),ISNUMBER($AL314),ISNUMBER($E314),($AL314*$E314)&lt;&gt;0),$F314/($AL314*$E314)*100,"")</f>
        <v/>
      </c>
      <c r="I314" s="32" t="n"/>
      <c r="J314" s="33" t="n"/>
      <c r="K314" s="31">
        <f>IF(AND(ISNUMBER($F314),ISNUMBER($J314)),$F314*(1-$J314),"")</f>
        <v/>
      </c>
      <c r="L314" s="32" t="n"/>
      <c r="M314" s="32" t="n"/>
      <c r="N314" s="31">
        <f>IF(ISNUMBER($F314),($F314-IF(ISNUMBER($AM314),$AM314,0))*(1-IF(ISNUMBER($J314),$J314,0)),"")</f>
        <v/>
      </c>
      <c r="O314" s="15" t="inlineStr">
        <is>
          <t>Original</t>
        </is>
      </c>
      <c r="P314" s="29" t="n">
        <v>160</v>
      </c>
      <c r="Q314" s="29" t="n">
        <v>410</v>
      </c>
      <c r="R314" s="15" t="inlineStr">
        <is>
          <t>Not listed</t>
        </is>
      </c>
      <c r="S314" s="29" t="n">
        <v>54</v>
      </c>
      <c r="T314" s="29" t="n">
        <v>210</v>
      </c>
      <c r="U314" s="15" t="inlineStr">
        <is>
          <t>HFCS + sucralose</t>
        </is>
      </c>
      <c r="V314" s="15" t="inlineStr">
        <is>
          <t>High-performance energy blend, taurine, L-theanine, guarana, B-vitamins</t>
        </is>
      </c>
      <c r="W314" s="32" t="n"/>
      <c r="X314" s="32" t="n"/>
      <c r="Y314" s="32" t="n"/>
      <c r="Z314" s="32" t="n"/>
      <c r="AA314" s="15" t="inlineStr">
        <is>
          <t>Low</t>
        </is>
      </c>
      <c r="AB314" s="15" t="inlineStr">
        <is>
          <t>Niche legacy brand, limited shelf share</t>
        </is>
      </c>
      <c r="AC314" s="15" t="inlineStr">
        <is>
          <t>Motorsport-styled high-octane energy</t>
        </is>
      </c>
      <c r="AD314" s="15" t="inlineStr">
        <is>
          <t>Legacy enthusiast brand at a value price.</t>
        </is>
      </c>
      <c r="AE314" s="32" t="n"/>
      <c r="AF314" s="34">
        <f>IF(AND(ISNUMBER($P314),ISNUMBER($AL314),$AL314&lt;&gt;0),ROUND($P314/$AL314*100,1),"")</f>
        <v/>
      </c>
      <c r="AG314" s="35">
        <f>IF(AND(ISNUMBER($S314),ISNUMBER($AL314),$AL314&lt;&gt;0),ROUND($S314/$AL314*100,2),"")</f>
        <v/>
      </c>
      <c r="AH314" s="34">
        <f>IF(AND(ISNUMBER($Q314),ISNUMBER($AL314),$AL314&lt;&gt;0),ROUND($Q314/$AL314*100,1),"")</f>
        <v/>
      </c>
      <c r="AI314" s="29">
        <f>IF(ISNUMBER($S314),IF($S314&lt;=1,"Yes","No"),"n/a")</f>
        <v/>
      </c>
      <c r="AJ314" s="29">
        <f>IF(ISNUMBER($S314),ROUND(MAX(0,MIN(100,100-$S314*2.5-IF(ISNUMBER($T314),$T314,0)*0.12+IF($S314&lt;=1,12,0))),0),"")</f>
        <v/>
      </c>
      <c r="AK314" s="29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29" t="n">
        <v>473</v>
      </c>
      <c r="AM314" s="30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NOS</t>
        </is>
      </c>
      <c r="B315" s="15" t="inlineStr">
        <is>
          <t>NOS Energy Drink | Original | 8-pack 473mL</t>
        </is>
      </c>
      <c r="C315" s="15" t="inlineStr">
        <is>
          <t>4) Caffeine &amp; energy beverage</t>
        </is>
      </c>
      <c r="D315" s="15" t="inlineStr">
        <is>
          <t>473 mL can</t>
        </is>
      </c>
      <c r="E315" s="29" t="n">
        <v>8</v>
      </c>
      <c r="F315" s="30" t="n"/>
      <c r="G315" s="31">
        <f>IF(AND(ISNUMBER($F315),ISNUMBER($E315),$E315&lt;&gt;0),$F315/$E315,"")</f>
        <v/>
      </c>
      <c r="H315" s="31">
        <f>IF(AND(ISNUMBER($F315),ISNUMBER($AL315),ISNUMBER($E315),($AL315*$E315)&lt;&gt;0),$F315/($AL315*$E315)*100,"")</f>
        <v/>
      </c>
      <c r="I315" s="32" t="n"/>
      <c r="J315" s="33" t="n"/>
      <c r="K315" s="31">
        <f>IF(AND(ISNUMBER($F315),ISNUMBER($J315)),$F315*(1-$J315),"")</f>
        <v/>
      </c>
      <c r="L315" s="32" t="n"/>
      <c r="M315" s="32" t="n"/>
      <c r="N315" s="31">
        <f>IF(ISNUMBER($F315),($F315-IF(ISNUMBER($AM315),$AM315,0))*(1-IF(ISNUMBER($J315),$J315,0)),"")</f>
        <v/>
      </c>
      <c r="O315" s="15" t="inlineStr">
        <is>
          <t>Original</t>
        </is>
      </c>
      <c r="P315" s="29" t="n">
        <v>160</v>
      </c>
      <c r="Q315" s="29" t="n">
        <v>410</v>
      </c>
      <c r="R315" s="15" t="inlineStr">
        <is>
          <t>Not listed</t>
        </is>
      </c>
      <c r="S315" s="29" t="n">
        <v>54</v>
      </c>
      <c r="T315" s="29" t="n">
        <v>210</v>
      </c>
      <c r="U315" s="15" t="inlineStr">
        <is>
          <t>HFCS + sucralose</t>
        </is>
      </c>
      <c r="V315" s="15" t="inlineStr">
        <is>
          <t>High-performance energy blend, taurine, L-theanine, guarana, B-vitamins</t>
        </is>
      </c>
      <c r="W315" s="32" t="n"/>
      <c r="X315" s="32" t="n"/>
      <c r="Y315" s="32" t="n"/>
      <c r="Z315" s="32" t="n"/>
      <c r="AA315" s="15" t="inlineStr">
        <is>
          <t>Low</t>
        </is>
      </c>
      <c r="AB315" s="15" t="inlineStr">
        <is>
          <t>Niche legacy brand, limited shelf share</t>
        </is>
      </c>
      <c r="AC315" s="15" t="inlineStr">
        <is>
          <t>Motorsport-styled high-octane energy</t>
        </is>
      </c>
      <c r="AD315" s="15" t="inlineStr">
        <is>
          <t>Legacy enthusiast brand at a value price.</t>
        </is>
      </c>
      <c r="AE315" s="32" t="n"/>
      <c r="AF315" s="34">
        <f>IF(AND(ISNUMBER($P315),ISNUMBER($AL315),$AL315&lt;&gt;0),ROUND($P315/$AL315*100,1),"")</f>
        <v/>
      </c>
      <c r="AG315" s="35">
        <f>IF(AND(ISNUMBER($S315),ISNUMBER($AL315),$AL315&lt;&gt;0),ROUND($S315/$AL315*100,2),"")</f>
        <v/>
      </c>
      <c r="AH315" s="34">
        <f>IF(AND(ISNUMBER($Q315),ISNUMBER($AL315),$AL315&lt;&gt;0),ROUND($Q315/$AL315*100,1),"")</f>
        <v/>
      </c>
      <c r="AI315" s="29">
        <f>IF(ISNUMBER($S315),IF($S315&lt;=1,"Yes","No"),"n/a")</f>
        <v/>
      </c>
      <c r="AJ315" s="29">
        <f>IF(ISNUMBER($S315),ROUND(MAX(0,MIN(100,100-$S315*2.5-IF(ISNUMBER($T315),$T315,0)*0.12+IF($S315&lt;=1,12,0))),0),"")</f>
        <v/>
      </c>
      <c r="AK315" s="29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29" t="n">
        <v>473</v>
      </c>
      <c r="AM315" s="30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NOS</t>
        </is>
      </c>
      <c r="B316" s="15" t="inlineStr">
        <is>
          <t>NOS Energy Drink | Original | 12-pack 473mL</t>
        </is>
      </c>
      <c r="C316" s="15" t="inlineStr">
        <is>
          <t>4) Caffeine &amp; energy beverage</t>
        </is>
      </c>
      <c r="D316" s="15" t="inlineStr">
        <is>
          <t>473 mL can</t>
        </is>
      </c>
      <c r="E316" s="29" t="n">
        <v>12</v>
      </c>
      <c r="F316" s="30" t="n"/>
      <c r="G316" s="31">
        <f>IF(AND(ISNUMBER($F316),ISNUMBER($E316),$E316&lt;&gt;0),$F316/$E316,"")</f>
        <v/>
      </c>
      <c r="H316" s="31">
        <f>IF(AND(ISNUMBER($F316),ISNUMBER($AL316),ISNUMBER($E316),($AL316*$E316)&lt;&gt;0),$F316/($AL316*$E316)*100,"")</f>
        <v/>
      </c>
      <c r="I316" s="32" t="n"/>
      <c r="J316" s="33" t="n"/>
      <c r="K316" s="31">
        <f>IF(AND(ISNUMBER($F316),ISNUMBER($J316)),$F316*(1-$J316),"")</f>
        <v/>
      </c>
      <c r="L316" s="32" t="n"/>
      <c r="M316" s="32" t="n"/>
      <c r="N316" s="31">
        <f>IF(ISNUMBER($F316),($F316-IF(ISNUMBER($AM316),$AM316,0))*(1-IF(ISNUMBER($J316),$J316,0)),"")</f>
        <v/>
      </c>
      <c r="O316" s="15" t="inlineStr">
        <is>
          <t>Original</t>
        </is>
      </c>
      <c r="P316" s="29" t="n">
        <v>160</v>
      </c>
      <c r="Q316" s="29" t="n">
        <v>410</v>
      </c>
      <c r="R316" s="15" t="inlineStr">
        <is>
          <t>Not listed</t>
        </is>
      </c>
      <c r="S316" s="29" t="n">
        <v>54</v>
      </c>
      <c r="T316" s="29" t="n">
        <v>210</v>
      </c>
      <c r="U316" s="15" t="inlineStr">
        <is>
          <t>HFCS + sucralose</t>
        </is>
      </c>
      <c r="V316" s="15" t="inlineStr">
        <is>
          <t>High-performance energy blend, taurine, L-theanine, guarana, B-vitamins</t>
        </is>
      </c>
      <c r="W316" s="32" t="n"/>
      <c r="X316" s="32" t="n"/>
      <c r="Y316" s="32" t="n"/>
      <c r="Z316" s="32" t="n"/>
      <c r="AA316" s="15" t="inlineStr">
        <is>
          <t>Low</t>
        </is>
      </c>
      <c r="AB316" s="15" t="inlineStr">
        <is>
          <t>Niche legacy brand, limited shelf share</t>
        </is>
      </c>
      <c r="AC316" s="15" t="inlineStr">
        <is>
          <t>Motorsport-styled high-octane energy</t>
        </is>
      </c>
      <c r="AD316" s="15" t="inlineStr">
        <is>
          <t>Legacy enthusiast brand at a value price.</t>
        </is>
      </c>
      <c r="AE316" s="32" t="n"/>
      <c r="AF316" s="34">
        <f>IF(AND(ISNUMBER($P316),ISNUMBER($AL316),$AL316&lt;&gt;0),ROUND($P316/$AL316*100,1),"")</f>
        <v/>
      </c>
      <c r="AG316" s="35">
        <f>IF(AND(ISNUMBER($S316),ISNUMBER($AL316),$AL316&lt;&gt;0),ROUND($S316/$AL316*100,2),"")</f>
        <v/>
      </c>
      <c r="AH316" s="34">
        <f>IF(AND(ISNUMBER($Q316),ISNUMBER($AL316),$AL316&lt;&gt;0),ROUND($Q316/$AL316*100,1),"")</f>
        <v/>
      </c>
      <c r="AI316" s="29">
        <f>IF(ISNUMBER($S316),IF($S316&lt;=1,"Yes","No"),"n/a")</f>
        <v/>
      </c>
      <c r="AJ316" s="29">
        <f>IF(ISNUMBER($S316),ROUND(MAX(0,MIN(100,100-$S316*2.5-IF(ISNUMBER($T316),$T316,0)*0.12+IF($S316&lt;=1,12,0))),0),"")</f>
        <v/>
      </c>
      <c r="AK316" s="29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29" t="n">
        <v>473</v>
      </c>
      <c r="AM316" s="30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NOS</t>
        </is>
      </c>
      <c r="B317" s="15" t="inlineStr">
        <is>
          <t>NOS Energy Drink | Original | 18-pack 473mL</t>
        </is>
      </c>
      <c r="C317" s="15" t="inlineStr">
        <is>
          <t>4) Caffeine &amp; energy beverage</t>
        </is>
      </c>
      <c r="D317" s="15" t="inlineStr">
        <is>
          <t>473 mL can</t>
        </is>
      </c>
      <c r="E317" s="29" t="n">
        <v>18</v>
      </c>
      <c r="F317" s="30" t="n"/>
      <c r="G317" s="31">
        <f>IF(AND(ISNUMBER($F317),ISNUMBER($E317),$E317&lt;&gt;0),$F317/$E317,"")</f>
        <v/>
      </c>
      <c r="H317" s="31">
        <f>IF(AND(ISNUMBER($F317),ISNUMBER($AL317),ISNUMBER($E317),($AL317*$E317)&lt;&gt;0),$F317/($AL317*$E317)*100,"")</f>
        <v/>
      </c>
      <c r="I317" s="32" t="n"/>
      <c r="J317" s="33" t="n"/>
      <c r="K317" s="31">
        <f>IF(AND(ISNUMBER($F317),ISNUMBER($J317)),$F317*(1-$J317),"")</f>
        <v/>
      </c>
      <c r="L317" s="32" t="n"/>
      <c r="M317" s="32" t="n"/>
      <c r="N317" s="31">
        <f>IF(ISNUMBER($F317),($F317-IF(ISNUMBER($AM317),$AM317,0))*(1-IF(ISNUMBER($J317),$J317,0)),"")</f>
        <v/>
      </c>
      <c r="O317" s="15" t="inlineStr">
        <is>
          <t>Original</t>
        </is>
      </c>
      <c r="P317" s="29" t="n">
        <v>160</v>
      </c>
      <c r="Q317" s="29" t="n">
        <v>410</v>
      </c>
      <c r="R317" s="15" t="inlineStr">
        <is>
          <t>Not listed</t>
        </is>
      </c>
      <c r="S317" s="29" t="n">
        <v>54</v>
      </c>
      <c r="T317" s="29" t="n">
        <v>210</v>
      </c>
      <c r="U317" s="15" t="inlineStr">
        <is>
          <t>HFCS + sucralose</t>
        </is>
      </c>
      <c r="V317" s="15" t="inlineStr">
        <is>
          <t>High-performance energy blend, taurine, L-theanine, guarana, B-vitamins</t>
        </is>
      </c>
      <c r="W317" s="32" t="n"/>
      <c r="X317" s="32" t="n"/>
      <c r="Y317" s="32" t="n"/>
      <c r="Z317" s="32" t="n"/>
      <c r="AA317" s="15" t="inlineStr">
        <is>
          <t>Low</t>
        </is>
      </c>
      <c r="AB317" s="15" t="inlineStr">
        <is>
          <t>Niche legacy brand, limited shelf share</t>
        </is>
      </c>
      <c r="AC317" s="15" t="inlineStr">
        <is>
          <t>Motorsport-styled high-octane energy</t>
        </is>
      </c>
      <c r="AD317" s="15" t="inlineStr">
        <is>
          <t>Legacy enthusiast brand at a value price.</t>
        </is>
      </c>
      <c r="AE317" s="32" t="n"/>
      <c r="AF317" s="34">
        <f>IF(AND(ISNUMBER($P317),ISNUMBER($AL317),$AL317&lt;&gt;0),ROUND($P317/$AL317*100,1),"")</f>
        <v/>
      </c>
      <c r="AG317" s="35">
        <f>IF(AND(ISNUMBER($S317),ISNUMBER($AL317),$AL317&lt;&gt;0),ROUND($S317/$AL317*100,2),"")</f>
        <v/>
      </c>
      <c r="AH317" s="34">
        <f>IF(AND(ISNUMBER($Q317),ISNUMBER($AL317),$AL317&lt;&gt;0),ROUND($Q317/$AL317*100,1),"")</f>
        <v/>
      </c>
      <c r="AI317" s="29">
        <f>IF(ISNUMBER($S317),IF($S317&lt;=1,"Yes","No"),"n/a")</f>
        <v/>
      </c>
      <c r="AJ317" s="29">
        <f>IF(ISNUMBER($S317),ROUND(MAX(0,MIN(100,100-$S317*2.5-IF(ISNUMBER($T317),$T317,0)*0.12+IF($S317&lt;=1,12,0))),0),"")</f>
        <v/>
      </c>
      <c r="AK317" s="29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29" t="n">
        <v>473</v>
      </c>
      <c r="AM317" s="30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NOS</t>
        </is>
      </c>
      <c r="B318" s="15" t="inlineStr">
        <is>
          <t>NOS Energy Drink | Original | 24-pack 473mL</t>
        </is>
      </c>
      <c r="C318" s="15" t="inlineStr">
        <is>
          <t>4) Caffeine &amp; energy beverage</t>
        </is>
      </c>
      <c r="D318" s="15" t="inlineStr">
        <is>
          <t>473 mL can</t>
        </is>
      </c>
      <c r="E318" s="29" t="n">
        <v>24</v>
      </c>
      <c r="F318" s="30" t="n"/>
      <c r="G318" s="31">
        <f>IF(AND(ISNUMBER($F318),ISNUMBER($E318),$E318&lt;&gt;0),$F318/$E318,"")</f>
        <v/>
      </c>
      <c r="H318" s="31">
        <f>IF(AND(ISNUMBER($F318),ISNUMBER($AL318),ISNUMBER($E318),($AL318*$E318)&lt;&gt;0),$F318/($AL318*$E318)*100,"")</f>
        <v/>
      </c>
      <c r="I318" s="32" t="n"/>
      <c r="J318" s="33" t="n"/>
      <c r="K318" s="31">
        <f>IF(AND(ISNUMBER($F318),ISNUMBER($J318)),$F318*(1-$J318),"")</f>
        <v/>
      </c>
      <c r="L318" s="32" t="n"/>
      <c r="M318" s="32" t="n"/>
      <c r="N318" s="31">
        <f>IF(ISNUMBER($F318),($F318-IF(ISNUMBER($AM318),$AM318,0))*(1-IF(ISNUMBER($J318),$J318,0)),"")</f>
        <v/>
      </c>
      <c r="O318" s="15" t="inlineStr">
        <is>
          <t>Original</t>
        </is>
      </c>
      <c r="P318" s="29" t="n">
        <v>160</v>
      </c>
      <c r="Q318" s="29" t="n">
        <v>410</v>
      </c>
      <c r="R318" s="15" t="inlineStr">
        <is>
          <t>Not listed</t>
        </is>
      </c>
      <c r="S318" s="29" t="n">
        <v>54</v>
      </c>
      <c r="T318" s="29" t="n">
        <v>210</v>
      </c>
      <c r="U318" s="15" t="inlineStr">
        <is>
          <t>HFCS + sucralose</t>
        </is>
      </c>
      <c r="V318" s="15" t="inlineStr">
        <is>
          <t>High-performance energy blend, taurine, L-theanine, guarana, B-vitamins</t>
        </is>
      </c>
      <c r="W318" s="32" t="n"/>
      <c r="X318" s="32" t="n"/>
      <c r="Y318" s="32" t="n"/>
      <c r="Z318" s="32" t="n"/>
      <c r="AA318" s="15" t="inlineStr">
        <is>
          <t>Low</t>
        </is>
      </c>
      <c r="AB318" s="15" t="inlineStr">
        <is>
          <t>Niche legacy brand, limited shelf share</t>
        </is>
      </c>
      <c r="AC318" s="15" t="inlineStr">
        <is>
          <t>Motorsport-styled high-octane energy</t>
        </is>
      </c>
      <c r="AD318" s="15" t="inlineStr">
        <is>
          <t>Legacy enthusiast brand at a value price.</t>
        </is>
      </c>
      <c r="AE318" s="32" t="n"/>
      <c r="AF318" s="34">
        <f>IF(AND(ISNUMBER($P318),ISNUMBER($AL318),$AL318&lt;&gt;0),ROUND($P318/$AL318*100,1),"")</f>
        <v/>
      </c>
      <c r="AG318" s="35">
        <f>IF(AND(ISNUMBER($S318),ISNUMBER($AL318),$AL318&lt;&gt;0),ROUND($S318/$AL318*100,2),"")</f>
        <v/>
      </c>
      <c r="AH318" s="34">
        <f>IF(AND(ISNUMBER($Q318),ISNUMBER($AL318),$AL318&lt;&gt;0),ROUND($Q318/$AL318*100,1),"")</f>
        <v/>
      </c>
      <c r="AI318" s="29">
        <f>IF(ISNUMBER($S318),IF($S318&lt;=1,"Yes","No"),"n/a")</f>
        <v/>
      </c>
      <c r="AJ318" s="29">
        <f>IF(ISNUMBER($S318),ROUND(MAX(0,MIN(100,100-$S318*2.5-IF(ISNUMBER($T318),$T318,0)*0.12+IF($S318&lt;=1,12,0))),0),"")</f>
        <v/>
      </c>
      <c r="AK318" s="29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29" t="n">
        <v>473</v>
      </c>
      <c r="AM318" s="30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NOS</t>
        </is>
      </c>
      <c r="B319" s="15" t="inlineStr">
        <is>
          <t>NOS Energy Drink | Sugar Free | single 473mL</t>
        </is>
      </c>
      <c r="C319" s="15" t="inlineStr">
        <is>
          <t>4) Caffeine &amp; energy beverage</t>
        </is>
      </c>
      <c r="D319" s="15" t="inlineStr">
        <is>
          <t>473 mL can</t>
        </is>
      </c>
      <c r="E319" s="29" t="n">
        <v>1</v>
      </c>
      <c r="F319" s="30" t="n"/>
      <c r="G319" s="31">
        <f>IF(AND(ISNUMBER($F319),ISNUMBER($E319),$E319&lt;&gt;0),$F319/$E319,"")</f>
        <v/>
      </c>
      <c r="H319" s="31">
        <f>IF(AND(ISNUMBER($F319),ISNUMBER($AL319),ISNUMBER($E319),($AL319*$E319)&lt;&gt;0),$F319/($AL319*$E319)*100,"")</f>
        <v/>
      </c>
      <c r="I319" s="32" t="n"/>
      <c r="J319" s="33" t="n"/>
      <c r="K319" s="31">
        <f>IF(AND(ISNUMBER($F319),ISNUMBER($J319)),$F319*(1-$J319),"")</f>
        <v/>
      </c>
      <c r="L319" s="32" t="n"/>
      <c r="M319" s="32" t="n"/>
      <c r="N319" s="31">
        <f>IF(ISNUMBER($F319),($F319-IF(ISNUMBER($AM319),$AM319,0))*(1-IF(ISNUMBER($J319),$J319,0)),"")</f>
        <v/>
      </c>
      <c r="O319" s="15" t="inlineStr">
        <is>
          <t>Sugar Free</t>
        </is>
      </c>
      <c r="P319" s="29" t="n">
        <v>160</v>
      </c>
      <c r="Q319" s="29" t="n">
        <v>410</v>
      </c>
      <c r="R319" s="15" t="inlineStr">
        <is>
          <t>Not listed</t>
        </is>
      </c>
      <c r="S319" s="29" t="n">
        <v>54</v>
      </c>
      <c r="T319" s="29" t="n">
        <v>210</v>
      </c>
      <c r="U319" s="15" t="inlineStr">
        <is>
          <t>HFCS + sucralose</t>
        </is>
      </c>
      <c r="V319" s="15" t="inlineStr">
        <is>
          <t>High-performance energy blend, taurine, L-theanine, guarana, B-vitamins</t>
        </is>
      </c>
      <c r="W319" s="32" t="n"/>
      <c r="X319" s="32" t="n"/>
      <c r="Y319" s="32" t="n"/>
      <c r="Z319" s="32" t="n"/>
      <c r="AA319" s="15" t="inlineStr">
        <is>
          <t>Low</t>
        </is>
      </c>
      <c r="AB319" s="15" t="inlineStr">
        <is>
          <t>Niche legacy brand, limited shelf share</t>
        </is>
      </c>
      <c r="AC319" s="15" t="inlineStr">
        <is>
          <t>Motorsport-styled high-octane energy</t>
        </is>
      </c>
      <c r="AD319" s="15" t="inlineStr">
        <is>
          <t>Legacy enthusiast brand at a value price.</t>
        </is>
      </c>
      <c r="AE319" s="32" t="n"/>
      <c r="AF319" s="34">
        <f>IF(AND(ISNUMBER($P319),ISNUMBER($AL319),$AL319&lt;&gt;0),ROUND($P319/$AL319*100,1),"")</f>
        <v/>
      </c>
      <c r="AG319" s="35">
        <f>IF(AND(ISNUMBER($S319),ISNUMBER($AL319),$AL319&lt;&gt;0),ROUND($S319/$AL319*100,2),"")</f>
        <v/>
      </c>
      <c r="AH319" s="34">
        <f>IF(AND(ISNUMBER($Q319),ISNUMBER($AL319),$AL319&lt;&gt;0),ROUND($Q319/$AL319*100,1),"")</f>
        <v/>
      </c>
      <c r="AI319" s="29">
        <f>IF(ISNUMBER($S319),IF($S319&lt;=1,"Yes","No"),"n/a")</f>
        <v/>
      </c>
      <c r="AJ319" s="29">
        <f>IF(ISNUMBER($S319),ROUND(MAX(0,MIN(100,100-$S319*2.5-IF(ISNUMBER($T319),$T319,0)*0.12+IF($S319&lt;=1,12,0))),0),"")</f>
        <v/>
      </c>
      <c r="AK319" s="29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29" t="n">
        <v>473</v>
      </c>
      <c r="AM319" s="30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NOS</t>
        </is>
      </c>
      <c r="B320" s="15" t="inlineStr">
        <is>
          <t>NOS Energy Drink | Sugar Free | 8-pack 473mL</t>
        </is>
      </c>
      <c r="C320" s="15" t="inlineStr">
        <is>
          <t>4) Caffeine &amp; energy beverage</t>
        </is>
      </c>
      <c r="D320" s="15" t="inlineStr">
        <is>
          <t>473 mL can</t>
        </is>
      </c>
      <c r="E320" s="29" t="n">
        <v>8</v>
      </c>
      <c r="F320" s="30" t="n"/>
      <c r="G320" s="31">
        <f>IF(AND(ISNUMBER($F320),ISNUMBER($E320),$E320&lt;&gt;0),$F320/$E320,"")</f>
        <v/>
      </c>
      <c r="H320" s="31">
        <f>IF(AND(ISNUMBER($F320),ISNUMBER($AL320),ISNUMBER($E320),($AL320*$E320)&lt;&gt;0),$F320/($AL320*$E320)*100,"")</f>
        <v/>
      </c>
      <c r="I320" s="32" t="n"/>
      <c r="J320" s="33" t="n"/>
      <c r="K320" s="31">
        <f>IF(AND(ISNUMBER($F320),ISNUMBER($J320)),$F320*(1-$J320),"")</f>
        <v/>
      </c>
      <c r="L320" s="32" t="n"/>
      <c r="M320" s="32" t="n"/>
      <c r="N320" s="31">
        <f>IF(ISNUMBER($F320),($F320-IF(ISNUMBER($AM320),$AM320,0))*(1-IF(ISNUMBER($J320),$J320,0)),"")</f>
        <v/>
      </c>
      <c r="O320" s="15" t="inlineStr">
        <is>
          <t>Sugar Free</t>
        </is>
      </c>
      <c r="P320" s="29" t="n">
        <v>160</v>
      </c>
      <c r="Q320" s="29" t="n">
        <v>410</v>
      </c>
      <c r="R320" s="15" t="inlineStr">
        <is>
          <t>Not listed</t>
        </is>
      </c>
      <c r="S320" s="29" t="n">
        <v>54</v>
      </c>
      <c r="T320" s="29" t="n">
        <v>210</v>
      </c>
      <c r="U320" s="15" t="inlineStr">
        <is>
          <t>HFCS + sucralose</t>
        </is>
      </c>
      <c r="V320" s="15" t="inlineStr">
        <is>
          <t>High-performance energy blend, taurine, L-theanine, guarana, B-vitamins</t>
        </is>
      </c>
      <c r="W320" s="32" t="n"/>
      <c r="X320" s="32" t="n"/>
      <c r="Y320" s="32" t="n"/>
      <c r="Z320" s="32" t="n"/>
      <c r="AA320" s="15" t="inlineStr">
        <is>
          <t>Low</t>
        </is>
      </c>
      <c r="AB320" s="15" t="inlineStr">
        <is>
          <t>Niche legacy brand, limited shelf share</t>
        </is>
      </c>
      <c r="AC320" s="15" t="inlineStr">
        <is>
          <t>Motorsport-styled high-octane energy</t>
        </is>
      </c>
      <c r="AD320" s="15" t="inlineStr">
        <is>
          <t>Legacy enthusiast brand at a value price.</t>
        </is>
      </c>
      <c r="AE320" s="32" t="n"/>
      <c r="AF320" s="34">
        <f>IF(AND(ISNUMBER($P320),ISNUMBER($AL320),$AL320&lt;&gt;0),ROUND($P320/$AL320*100,1),"")</f>
        <v/>
      </c>
      <c r="AG320" s="35">
        <f>IF(AND(ISNUMBER($S320),ISNUMBER($AL320),$AL320&lt;&gt;0),ROUND($S320/$AL320*100,2),"")</f>
        <v/>
      </c>
      <c r="AH320" s="34">
        <f>IF(AND(ISNUMBER($Q320),ISNUMBER($AL320),$AL320&lt;&gt;0),ROUND($Q320/$AL320*100,1),"")</f>
        <v/>
      </c>
      <c r="AI320" s="29">
        <f>IF(ISNUMBER($S320),IF($S320&lt;=1,"Yes","No"),"n/a")</f>
        <v/>
      </c>
      <c r="AJ320" s="29">
        <f>IF(ISNUMBER($S320),ROUND(MAX(0,MIN(100,100-$S320*2.5-IF(ISNUMBER($T320),$T320,0)*0.12+IF($S320&lt;=1,12,0))),0),"")</f>
        <v/>
      </c>
      <c r="AK320" s="29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29" t="n">
        <v>473</v>
      </c>
      <c r="AM320" s="30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NOS</t>
        </is>
      </c>
      <c r="B321" s="15" t="inlineStr">
        <is>
          <t>NOS Energy Drink | Sugar Free | 12-pack 473mL</t>
        </is>
      </c>
      <c r="C321" s="15" t="inlineStr">
        <is>
          <t>4) Caffeine &amp; energy beverage</t>
        </is>
      </c>
      <c r="D321" s="15" t="inlineStr">
        <is>
          <t>473 mL can</t>
        </is>
      </c>
      <c r="E321" s="29" t="n">
        <v>12</v>
      </c>
      <c r="F321" s="30" t="n"/>
      <c r="G321" s="31">
        <f>IF(AND(ISNUMBER($F321),ISNUMBER($E321),$E321&lt;&gt;0),$F321/$E321,"")</f>
        <v/>
      </c>
      <c r="H321" s="31">
        <f>IF(AND(ISNUMBER($F321),ISNUMBER($AL321),ISNUMBER($E321),($AL321*$E321)&lt;&gt;0),$F321/($AL321*$E321)*100,"")</f>
        <v/>
      </c>
      <c r="I321" s="32" t="n"/>
      <c r="J321" s="33" t="n"/>
      <c r="K321" s="31">
        <f>IF(AND(ISNUMBER($F321),ISNUMBER($J321)),$F321*(1-$J321),"")</f>
        <v/>
      </c>
      <c r="L321" s="32" t="n"/>
      <c r="M321" s="32" t="n"/>
      <c r="N321" s="31">
        <f>IF(ISNUMBER($F321),($F321-IF(ISNUMBER($AM321),$AM321,0))*(1-IF(ISNUMBER($J321),$J321,0)),"")</f>
        <v/>
      </c>
      <c r="O321" s="15" t="inlineStr">
        <is>
          <t>Sugar Free</t>
        </is>
      </c>
      <c r="P321" s="29" t="n">
        <v>160</v>
      </c>
      <c r="Q321" s="29" t="n">
        <v>410</v>
      </c>
      <c r="R321" s="15" t="inlineStr">
        <is>
          <t>Not listed</t>
        </is>
      </c>
      <c r="S321" s="29" t="n">
        <v>54</v>
      </c>
      <c r="T321" s="29" t="n">
        <v>210</v>
      </c>
      <c r="U321" s="15" t="inlineStr">
        <is>
          <t>HFCS + sucralose</t>
        </is>
      </c>
      <c r="V321" s="15" t="inlineStr">
        <is>
          <t>High-performance energy blend, taurine, L-theanine, guarana, B-vitamins</t>
        </is>
      </c>
      <c r="W321" s="32" t="n"/>
      <c r="X321" s="32" t="n"/>
      <c r="Y321" s="32" t="n"/>
      <c r="Z321" s="32" t="n"/>
      <c r="AA321" s="15" t="inlineStr">
        <is>
          <t>Low</t>
        </is>
      </c>
      <c r="AB321" s="15" t="inlineStr">
        <is>
          <t>Niche legacy brand, limited shelf share</t>
        </is>
      </c>
      <c r="AC321" s="15" t="inlineStr">
        <is>
          <t>Motorsport-styled high-octane energy</t>
        </is>
      </c>
      <c r="AD321" s="15" t="inlineStr">
        <is>
          <t>Legacy enthusiast brand at a value price.</t>
        </is>
      </c>
      <c r="AE321" s="32" t="n"/>
      <c r="AF321" s="34">
        <f>IF(AND(ISNUMBER($P321),ISNUMBER($AL321),$AL321&lt;&gt;0),ROUND($P321/$AL321*100,1),"")</f>
        <v/>
      </c>
      <c r="AG321" s="35">
        <f>IF(AND(ISNUMBER($S321),ISNUMBER($AL321),$AL321&lt;&gt;0),ROUND($S321/$AL321*100,2),"")</f>
        <v/>
      </c>
      <c r="AH321" s="34">
        <f>IF(AND(ISNUMBER($Q321),ISNUMBER($AL321),$AL321&lt;&gt;0),ROUND($Q321/$AL321*100,1),"")</f>
        <v/>
      </c>
      <c r="AI321" s="29">
        <f>IF(ISNUMBER($S321),IF($S321&lt;=1,"Yes","No"),"n/a")</f>
        <v/>
      </c>
      <c r="AJ321" s="29">
        <f>IF(ISNUMBER($S321),ROUND(MAX(0,MIN(100,100-$S321*2.5-IF(ISNUMBER($T321),$T321,0)*0.12+IF($S321&lt;=1,12,0))),0),"")</f>
        <v/>
      </c>
      <c r="AK321" s="29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29" t="n">
        <v>473</v>
      </c>
      <c r="AM321" s="30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NOS</t>
        </is>
      </c>
      <c r="B322" s="15" t="inlineStr">
        <is>
          <t>NOS Energy Drink | Sugar Free | 18-pack 473mL</t>
        </is>
      </c>
      <c r="C322" s="15" t="inlineStr">
        <is>
          <t>4) Caffeine &amp; energy beverage</t>
        </is>
      </c>
      <c r="D322" s="15" t="inlineStr">
        <is>
          <t>473 mL can</t>
        </is>
      </c>
      <c r="E322" s="29" t="n">
        <v>18</v>
      </c>
      <c r="F322" s="30" t="n"/>
      <c r="G322" s="31">
        <f>IF(AND(ISNUMBER($F322),ISNUMBER($E322),$E322&lt;&gt;0),$F322/$E322,"")</f>
        <v/>
      </c>
      <c r="H322" s="31">
        <f>IF(AND(ISNUMBER($F322),ISNUMBER($AL322),ISNUMBER($E322),($AL322*$E322)&lt;&gt;0),$F322/($AL322*$E322)*100,"")</f>
        <v/>
      </c>
      <c r="I322" s="32" t="n"/>
      <c r="J322" s="33" t="n"/>
      <c r="K322" s="31">
        <f>IF(AND(ISNUMBER($F322),ISNUMBER($J322)),$F322*(1-$J322),"")</f>
        <v/>
      </c>
      <c r="L322" s="32" t="n"/>
      <c r="M322" s="32" t="n"/>
      <c r="N322" s="31">
        <f>IF(ISNUMBER($F322),($F322-IF(ISNUMBER($AM322),$AM322,0))*(1-IF(ISNUMBER($J322),$J322,0)),"")</f>
        <v/>
      </c>
      <c r="O322" s="15" t="inlineStr">
        <is>
          <t>Sugar Free</t>
        </is>
      </c>
      <c r="P322" s="29" t="n">
        <v>160</v>
      </c>
      <c r="Q322" s="29" t="n">
        <v>410</v>
      </c>
      <c r="R322" s="15" t="inlineStr">
        <is>
          <t>Not listed</t>
        </is>
      </c>
      <c r="S322" s="29" t="n">
        <v>54</v>
      </c>
      <c r="T322" s="29" t="n">
        <v>210</v>
      </c>
      <c r="U322" s="15" t="inlineStr">
        <is>
          <t>HFCS + sucralose</t>
        </is>
      </c>
      <c r="V322" s="15" t="inlineStr">
        <is>
          <t>High-performance energy blend, taurine, L-theanine, guarana, B-vitamins</t>
        </is>
      </c>
      <c r="W322" s="32" t="n"/>
      <c r="X322" s="32" t="n"/>
      <c r="Y322" s="32" t="n"/>
      <c r="Z322" s="32" t="n"/>
      <c r="AA322" s="15" t="inlineStr">
        <is>
          <t>Low</t>
        </is>
      </c>
      <c r="AB322" s="15" t="inlineStr">
        <is>
          <t>Niche legacy brand, limited shelf share</t>
        </is>
      </c>
      <c r="AC322" s="15" t="inlineStr">
        <is>
          <t>Motorsport-styled high-octane energy</t>
        </is>
      </c>
      <c r="AD322" s="15" t="inlineStr">
        <is>
          <t>Legacy enthusiast brand at a value price.</t>
        </is>
      </c>
      <c r="AE322" s="32" t="n"/>
      <c r="AF322" s="34">
        <f>IF(AND(ISNUMBER($P322),ISNUMBER($AL322),$AL322&lt;&gt;0),ROUND($P322/$AL322*100,1),"")</f>
        <v/>
      </c>
      <c r="AG322" s="35">
        <f>IF(AND(ISNUMBER($S322),ISNUMBER($AL322),$AL322&lt;&gt;0),ROUND($S322/$AL322*100,2),"")</f>
        <v/>
      </c>
      <c r="AH322" s="34">
        <f>IF(AND(ISNUMBER($Q322),ISNUMBER($AL322),$AL322&lt;&gt;0),ROUND($Q322/$AL322*100,1),"")</f>
        <v/>
      </c>
      <c r="AI322" s="29">
        <f>IF(ISNUMBER($S322),IF($S322&lt;=1,"Yes","No"),"n/a")</f>
        <v/>
      </c>
      <c r="AJ322" s="29">
        <f>IF(ISNUMBER($S322),ROUND(MAX(0,MIN(100,100-$S322*2.5-IF(ISNUMBER($T322),$T322,0)*0.12+IF($S322&lt;=1,12,0))),0),"")</f>
        <v/>
      </c>
      <c r="AK322" s="29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29" t="n">
        <v>473</v>
      </c>
      <c r="AM322" s="30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NOS</t>
        </is>
      </c>
      <c r="B323" s="15" t="inlineStr">
        <is>
          <t>NOS Energy Drink | Sugar Free | 24-pack 473mL</t>
        </is>
      </c>
      <c r="C323" s="15" t="inlineStr">
        <is>
          <t>4) Caffeine &amp; energy beverage</t>
        </is>
      </c>
      <c r="D323" s="15" t="inlineStr">
        <is>
          <t>473 mL can</t>
        </is>
      </c>
      <c r="E323" s="29" t="n">
        <v>24</v>
      </c>
      <c r="F323" s="30" t="n"/>
      <c r="G323" s="31">
        <f>IF(AND(ISNUMBER($F323),ISNUMBER($E323),$E323&lt;&gt;0),$F323/$E323,"")</f>
        <v/>
      </c>
      <c r="H323" s="31">
        <f>IF(AND(ISNUMBER($F323),ISNUMBER($AL323),ISNUMBER($E323),($AL323*$E323)&lt;&gt;0),$F323/($AL323*$E323)*100,"")</f>
        <v/>
      </c>
      <c r="I323" s="32" t="n"/>
      <c r="J323" s="33" t="n"/>
      <c r="K323" s="31">
        <f>IF(AND(ISNUMBER($F323),ISNUMBER($J323)),$F323*(1-$J323),"")</f>
        <v/>
      </c>
      <c r="L323" s="32" t="n"/>
      <c r="M323" s="32" t="n"/>
      <c r="N323" s="31">
        <f>IF(ISNUMBER($F323),($F323-IF(ISNUMBER($AM323),$AM323,0))*(1-IF(ISNUMBER($J323),$J323,0)),"")</f>
        <v/>
      </c>
      <c r="O323" s="15" t="inlineStr">
        <is>
          <t>Sugar Free</t>
        </is>
      </c>
      <c r="P323" s="29" t="n">
        <v>160</v>
      </c>
      <c r="Q323" s="29" t="n">
        <v>410</v>
      </c>
      <c r="R323" s="15" t="inlineStr">
        <is>
          <t>Not listed</t>
        </is>
      </c>
      <c r="S323" s="29" t="n">
        <v>54</v>
      </c>
      <c r="T323" s="29" t="n">
        <v>210</v>
      </c>
      <c r="U323" s="15" t="inlineStr">
        <is>
          <t>HFCS + sucralose</t>
        </is>
      </c>
      <c r="V323" s="15" t="inlineStr">
        <is>
          <t>High-performance energy blend, taurine, L-theanine, guarana, B-vitamins</t>
        </is>
      </c>
      <c r="W323" s="32" t="n"/>
      <c r="X323" s="32" t="n"/>
      <c r="Y323" s="32" t="n"/>
      <c r="Z323" s="32" t="n"/>
      <c r="AA323" s="15" t="inlineStr">
        <is>
          <t>Low</t>
        </is>
      </c>
      <c r="AB323" s="15" t="inlineStr">
        <is>
          <t>Niche legacy brand, limited shelf share</t>
        </is>
      </c>
      <c r="AC323" s="15" t="inlineStr">
        <is>
          <t>Motorsport-styled high-octane energy</t>
        </is>
      </c>
      <c r="AD323" s="15" t="inlineStr">
        <is>
          <t>Legacy enthusiast brand at a value price.</t>
        </is>
      </c>
      <c r="AE323" s="32" t="n"/>
      <c r="AF323" s="34">
        <f>IF(AND(ISNUMBER($P323),ISNUMBER($AL323),$AL323&lt;&gt;0),ROUND($P323/$AL323*100,1),"")</f>
        <v/>
      </c>
      <c r="AG323" s="35">
        <f>IF(AND(ISNUMBER($S323),ISNUMBER($AL323),$AL323&lt;&gt;0),ROUND($S323/$AL323*100,2),"")</f>
        <v/>
      </c>
      <c r="AH323" s="34">
        <f>IF(AND(ISNUMBER($Q323),ISNUMBER($AL323),$AL323&lt;&gt;0),ROUND($Q323/$AL323*100,1),"")</f>
        <v/>
      </c>
      <c r="AI323" s="29">
        <f>IF(ISNUMBER($S323),IF($S323&lt;=1,"Yes","No"),"n/a")</f>
        <v/>
      </c>
      <c r="AJ323" s="29">
        <f>IF(ISNUMBER($S323),ROUND(MAX(0,MIN(100,100-$S323*2.5-IF(ISNUMBER($T323),$T323,0)*0.12+IF($S323&lt;=1,12,0))),0),"")</f>
        <v/>
      </c>
      <c r="AK323" s="29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29" t="n">
        <v>473</v>
      </c>
      <c r="AM323" s="30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Starbucks</t>
        </is>
      </c>
      <c r="B324" s="15" t="inlineStr">
        <is>
          <t>Starbucks Doubleshot Energy | Coffee | single 444mL</t>
        </is>
      </c>
      <c r="C324" s="15" t="inlineStr">
        <is>
          <t>4) Caffeine &amp; energy beverage</t>
        </is>
      </c>
      <c r="D324" s="15" t="inlineStr">
        <is>
          <t>444 mL can</t>
        </is>
      </c>
      <c r="E324" s="29" t="n">
        <v>1</v>
      </c>
      <c r="F324" s="30" t="n"/>
      <c r="G324" s="31">
        <f>IF(AND(ISNUMBER($F324),ISNUMBER($E324),$E324&lt;&gt;0),$F324/$E324,"")</f>
        <v/>
      </c>
      <c r="H324" s="31">
        <f>IF(AND(ISNUMBER($F324),ISNUMBER($AL324),ISNUMBER($E324),($AL324*$E324)&lt;&gt;0),$F324/($AL324*$E324)*100,"")</f>
        <v/>
      </c>
      <c r="I324" s="32" t="n"/>
      <c r="J324" s="33" t="n"/>
      <c r="K324" s="31">
        <f>IF(AND(ISNUMBER($F324),ISNUMBER($J324)),$F324*(1-$J324),"")</f>
        <v/>
      </c>
      <c r="L324" s="32" t="n"/>
      <c r="M324" s="32" t="n"/>
      <c r="N324" s="31">
        <f>IF(ISNUMBER($F324),($F324-IF(ISNUMBER($AM324),$AM324,0))*(1-IF(ISNUMBER($J324),$J324,0)),"")</f>
        <v/>
      </c>
      <c r="O324" s="15" t="inlineStr">
        <is>
          <t>Coffee</t>
        </is>
      </c>
      <c r="P324" s="29" t="n">
        <v>135</v>
      </c>
      <c r="Q324" s="29" t="n">
        <v>170</v>
      </c>
      <c r="R324" s="15" t="inlineStr">
        <is>
          <t>Not listed</t>
        </is>
      </c>
      <c r="S324" s="29" t="n">
        <v>28</v>
      </c>
      <c r="T324" s="29" t="n">
        <v>200</v>
      </c>
      <c r="U324" s="15" t="inlineStr">
        <is>
          <t>Sugar</t>
        </is>
      </c>
      <c r="V324" s="15" t="inlineStr">
        <is>
          <t>Espresso + skim milk + energy blend (guarana, ginseng, B-vitamins); 135 mg caffeine; separate from 6.5 fl oz Espresso + Cream product</t>
        </is>
      </c>
      <c r="W324" s="32" t="n"/>
      <c r="X324" s="32" t="n"/>
      <c r="Y324" s="32" t="n"/>
      <c r="Z324" s="32" t="n"/>
      <c r="AA324" s="15" t="inlineStr">
        <is>
          <t>High</t>
        </is>
      </c>
      <c r="AB324" s="15" t="inlineStr">
        <is>
          <t>Coffee-energy crossover; broad mainstream appeal</t>
        </is>
      </c>
      <c r="AC324" s="15" t="inlineStr">
        <is>
          <t>Cafe espresso energy in a grab-and-go can</t>
        </is>
      </c>
      <c r="AD324" s="15" t="inlineStr">
        <is>
          <t>Trusted coffee taste rather than a synthetic energy flavour.</t>
        </is>
      </c>
      <c r="AE324" s="32" t="n"/>
      <c r="AF324" s="34">
        <f>IF(AND(ISNUMBER($P324),ISNUMBER($AL324),$AL324&lt;&gt;0),ROUND($P324/$AL324*100,1),"")</f>
        <v/>
      </c>
      <c r="AG324" s="35">
        <f>IF(AND(ISNUMBER($S324),ISNUMBER($AL324),$AL324&lt;&gt;0),ROUND($S324/$AL324*100,2),"")</f>
        <v/>
      </c>
      <c r="AH324" s="34">
        <f>IF(AND(ISNUMBER($Q324),ISNUMBER($AL324),$AL324&lt;&gt;0),ROUND($Q324/$AL324*100,1),"")</f>
        <v/>
      </c>
      <c r="AI324" s="29">
        <f>IF(ISNUMBER($S324),IF($S324&lt;=1,"Yes","No"),"n/a")</f>
        <v/>
      </c>
      <c r="AJ324" s="29">
        <f>IF(ISNUMBER($S324),ROUND(MAX(0,MIN(100,100-$S324*2.5-IF(ISNUMBER($T324),$T324,0)*0.12+IF($S324&lt;=1,12,0))),0),"")</f>
        <v/>
      </c>
      <c r="AK324" s="29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29" t="n">
        <v>444</v>
      </c>
      <c r="AM324" s="30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Starbucks</t>
        </is>
      </c>
      <c r="B325" s="15" t="inlineStr">
        <is>
          <t>Starbucks Doubleshot Energy | Coffee | 8-pack 444mL</t>
        </is>
      </c>
      <c r="C325" s="15" t="inlineStr">
        <is>
          <t>4) Caffeine &amp; energy beverage</t>
        </is>
      </c>
      <c r="D325" s="15" t="inlineStr">
        <is>
          <t>444 mL can</t>
        </is>
      </c>
      <c r="E325" s="29" t="n">
        <v>8</v>
      </c>
      <c r="F325" s="30" t="n"/>
      <c r="G325" s="31">
        <f>IF(AND(ISNUMBER($F325),ISNUMBER($E325),$E325&lt;&gt;0),$F325/$E325,"")</f>
        <v/>
      </c>
      <c r="H325" s="31">
        <f>IF(AND(ISNUMBER($F325),ISNUMBER($AL325),ISNUMBER($E325),($AL325*$E325)&lt;&gt;0),$F325/($AL325*$E325)*100,"")</f>
        <v/>
      </c>
      <c r="I325" s="32" t="n"/>
      <c r="J325" s="33" t="n"/>
      <c r="K325" s="31">
        <f>IF(AND(ISNUMBER($F325),ISNUMBER($J325)),$F325*(1-$J325),"")</f>
        <v/>
      </c>
      <c r="L325" s="32" t="n"/>
      <c r="M325" s="32" t="n"/>
      <c r="N325" s="31">
        <f>IF(ISNUMBER($F325),($F325-IF(ISNUMBER($AM325),$AM325,0))*(1-IF(ISNUMBER($J325),$J325,0)),"")</f>
        <v/>
      </c>
      <c r="O325" s="15" t="inlineStr">
        <is>
          <t>Coffee</t>
        </is>
      </c>
      <c r="P325" s="29" t="n">
        <v>135</v>
      </c>
      <c r="Q325" s="29" t="n">
        <v>170</v>
      </c>
      <c r="R325" s="15" t="inlineStr">
        <is>
          <t>Not listed</t>
        </is>
      </c>
      <c r="S325" s="29" t="n">
        <v>28</v>
      </c>
      <c r="T325" s="29" t="n">
        <v>200</v>
      </c>
      <c r="U325" s="15" t="inlineStr">
        <is>
          <t>Sugar</t>
        </is>
      </c>
      <c r="V325" s="15" t="inlineStr">
        <is>
          <t>Espresso + skim milk + energy blend (guarana, ginseng, B-vitamins); 135 mg caffeine; separate from 6.5 fl oz Espresso + Cream product</t>
        </is>
      </c>
      <c r="W325" s="32" t="n"/>
      <c r="X325" s="32" t="n"/>
      <c r="Y325" s="32" t="n"/>
      <c r="Z325" s="32" t="n"/>
      <c r="AA325" s="15" t="inlineStr">
        <is>
          <t>High</t>
        </is>
      </c>
      <c r="AB325" s="15" t="inlineStr">
        <is>
          <t>Coffee-energy crossover; broad mainstream appeal</t>
        </is>
      </c>
      <c r="AC325" s="15" t="inlineStr">
        <is>
          <t>Cafe espresso energy in a grab-and-go can</t>
        </is>
      </c>
      <c r="AD325" s="15" t="inlineStr">
        <is>
          <t>Trusted coffee taste rather than a synthetic energy flavour.</t>
        </is>
      </c>
      <c r="AE325" s="32" t="n"/>
      <c r="AF325" s="34">
        <f>IF(AND(ISNUMBER($P325),ISNUMBER($AL325),$AL325&lt;&gt;0),ROUND($P325/$AL325*100,1),"")</f>
        <v/>
      </c>
      <c r="AG325" s="35">
        <f>IF(AND(ISNUMBER($S325),ISNUMBER($AL325),$AL325&lt;&gt;0),ROUND($S325/$AL325*100,2),"")</f>
        <v/>
      </c>
      <c r="AH325" s="34">
        <f>IF(AND(ISNUMBER($Q325),ISNUMBER($AL325),$AL325&lt;&gt;0),ROUND($Q325/$AL325*100,1),"")</f>
        <v/>
      </c>
      <c r="AI325" s="29">
        <f>IF(ISNUMBER($S325),IF($S325&lt;=1,"Yes","No"),"n/a")</f>
        <v/>
      </c>
      <c r="AJ325" s="29">
        <f>IF(ISNUMBER($S325),ROUND(MAX(0,MIN(100,100-$S325*2.5-IF(ISNUMBER($T325),$T325,0)*0.12+IF($S325&lt;=1,12,0))),0),"")</f>
        <v/>
      </c>
      <c r="AK325" s="29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29" t="n">
        <v>444</v>
      </c>
      <c r="AM325" s="30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Starbucks</t>
        </is>
      </c>
      <c r="B326" s="15" t="inlineStr">
        <is>
          <t>Starbucks Doubleshot Energy | Coffee | 12-pack 444mL</t>
        </is>
      </c>
      <c r="C326" s="15" t="inlineStr">
        <is>
          <t>4) Caffeine &amp; energy beverage</t>
        </is>
      </c>
      <c r="D326" s="15" t="inlineStr">
        <is>
          <t>444 mL can</t>
        </is>
      </c>
      <c r="E326" s="29" t="n">
        <v>12</v>
      </c>
      <c r="F326" s="30" t="n"/>
      <c r="G326" s="31">
        <f>IF(AND(ISNUMBER($F326),ISNUMBER($E326),$E326&lt;&gt;0),$F326/$E326,"")</f>
        <v/>
      </c>
      <c r="H326" s="31">
        <f>IF(AND(ISNUMBER($F326),ISNUMBER($AL326),ISNUMBER($E326),($AL326*$E326)&lt;&gt;0),$F326/($AL326*$E326)*100,"")</f>
        <v/>
      </c>
      <c r="I326" s="32" t="n"/>
      <c r="J326" s="33" t="n"/>
      <c r="K326" s="31">
        <f>IF(AND(ISNUMBER($F326),ISNUMBER($J326)),$F326*(1-$J326),"")</f>
        <v/>
      </c>
      <c r="L326" s="32" t="n"/>
      <c r="M326" s="32" t="n"/>
      <c r="N326" s="31">
        <f>IF(ISNUMBER($F326),($F326-IF(ISNUMBER($AM326),$AM326,0))*(1-IF(ISNUMBER($J326),$J326,0)),"")</f>
        <v/>
      </c>
      <c r="O326" s="15" t="inlineStr">
        <is>
          <t>Coffee</t>
        </is>
      </c>
      <c r="P326" s="29" t="n">
        <v>135</v>
      </c>
      <c r="Q326" s="29" t="n">
        <v>170</v>
      </c>
      <c r="R326" s="15" t="inlineStr">
        <is>
          <t>Not listed</t>
        </is>
      </c>
      <c r="S326" s="29" t="n">
        <v>28</v>
      </c>
      <c r="T326" s="29" t="n">
        <v>200</v>
      </c>
      <c r="U326" s="15" t="inlineStr">
        <is>
          <t>Sugar</t>
        </is>
      </c>
      <c r="V326" s="15" t="inlineStr">
        <is>
          <t>Espresso + skim milk + energy blend (guarana, ginseng, B-vitamins); 135 mg caffeine; separate from 6.5 fl oz Espresso + Cream product</t>
        </is>
      </c>
      <c r="W326" s="32" t="n"/>
      <c r="X326" s="32" t="n"/>
      <c r="Y326" s="32" t="n"/>
      <c r="Z326" s="32" t="n"/>
      <c r="AA326" s="15" t="inlineStr">
        <is>
          <t>High</t>
        </is>
      </c>
      <c r="AB326" s="15" t="inlineStr">
        <is>
          <t>Coffee-energy crossover; broad mainstream appeal</t>
        </is>
      </c>
      <c r="AC326" s="15" t="inlineStr">
        <is>
          <t>Cafe espresso energy in a grab-and-go can</t>
        </is>
      </c>
      <c r="AD326" s="15" t="inlineStr">
        <is>
          <t>Trusted coffee taste rather than a synthetic energy flavour.</t>
        </is>
      </c>
      <c r="AE326" s="32" t="n"/>
      <c r="AF326" s="34">
        <f>IF(AND(ISNUMBER($P326),ISNUMBER($AL326),$AL326&lt;&gt;0),ROUND($P326/$AL326*100,1),"")</f>
        <v/>
      </c>
      <c r="AG326" s="35">
        <f>IF(AND(ISNUMBER($S326),ISNUMBER($AL326),$AL326&lt;&gt;0),ROUND($S326/$AL326*100,2),"")</f>
        <v/>
      </c>
      <c r="AH326" s="34">
        <f>IF(AND(ISNUMBER($Q326),ISNUMBER($AL326),$AL326&lt;&gt;0),ROUND($Q326/$AL326*100,1),"")</f>
        <v/>
      </c>
      <c r="AI326" s="29">
        <f>IF(ISNUMBER($S326),IF($S326&lt;=1,"Yes","No"),"n/a")</f>
        <v/>
      </c>
      <c r="AJ326" s="29">
        <f>IF(ISNUMBER($S326),ROUND(MAX(0,MIN(100,100-$S326*2.5-IF(ISNUMBER($T326),$T326,0)*0.12+IF($S326&lt;=1,12,0))),0),"")</f>
        <v/>
      </c>
      <c r="AK326" s="29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29" t="n">
        <v>444</v>
      </c>
      <c r="AM326" s="30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Starbucks</t>
        </is>
      </c>
      <c r="B327" s="15" t="inlineStr">
        <is>
          <t>Starbucks Doubleshot Energy | Coffee | 18-pack 444mL</t>
        </is>
      </c>
      <c r="C327" s="15" t="inlineStr">
        <is>
          <t>4) Caffeine &amp; energy beverage</t>
        </is>
      </c>
      <c r="D327" s="15" t="inlineStr">
        <is>
          <t>444 mL can</t>
        </is>
      </c>
      <c r="E327" s="29" t="n">
        <v>18</v>
      </c>
      <c r="F327" s="30" t="n"/>
      <c r="G327" s="31">
        <f>IF(AND(ISNUMBER($F327),ISNUMBER($E327),$E327&lt;&gt;0),$F327/$E327,"")</f>
        <v/>
      </c>
      <c r="H327" s="31">
        <f>IF(AND(ISNUMBER($F327),ISNUMBER($AL327),ISNUMBER($E327),($AL327*$E327)&lt;&gt;0),$F327/($AL327*$E327)*100,"")</f>
        <v/>
      </c>
      <c r="I327" s="32" t="n"/>
      <c r="J327" s="33" t="n"/>
      <c r="K327" s="31">
        <f>IF(AND(ISNUMBER($F327),ISNUMBER($J327)),$F327*(1-$J327),"")</f>
        <v/>
      </c>
      <c r="L327" s="32" t="n"/>
      <c r="M327" s="32" t="n"/>
      <c r="N327" s="31">
        <f>IF(ISNUMBER($F327),($F327-IF(ISNUMBER($AM327),$AM327,0))*(1-IF(ISNUMBER($J327),$J327,0)),"")</f>
        <v/>
      </c>
      <c r="O327" s="15" t="inlineStr">
        <is>
          <t>Coffee</t>
        </is>
      </c>
      <c r="P327" s="29" t="n">
        <v>135</v>
      </c>
      <c r="Q327" s="29" t="n">
        <v>170</v>
      </c>
      <c r="R327" s="15" t="inlineStr">
        <is>
          <t>Not listed</t>
        </is>
      </c>
      <c r="S327" s="29" t="n">
        <v>28</v>
      </c>
      <c r="T327" s="29" t="n">
        <v>200</v>
      </c>
      <c r="U327" s="15" t="inlineStr">
        <is>
          <t>Sugar</t>
        </is>
      </c>
      <c r="V327" s="15" t="inlineStr">
        <is>
          <t>Espresso + skim milk + energy blend (guarana, ginseng, B-vitamins); 135 mg caffeine; separate from 6.5 fl oz Espresso + Cream product</t>
        </is>
      </c>
      <c r="W327" s="32" t="n"/>
      <c r="X327" s="32" t="n"/>
      <c r="Y327" s="32" t="n"/>
      <c r="Z327" s="32" t="n"/>
      <c r="AA327" s="15" t="inlineStr">
        <is>
          <t>High</t>
        </is>
      </c>
      <c r="AB327" s="15" t="inlineStr">
        <is>
          <t>Coffee-energy crossover; broad mainstream appeal</t>
        </is>
      </c>
      <c r="AC327" s="15" t="inlineStr">
        <is>
          <t>Cafe espresso energy in a grab-and-go can</t>
        </is>
      </c>
      <c r="AD327" s="15" t="inlineStr">
        <is>
          <t>Trusted coffee taste rather than a synthetic energy flavour.</t>
        </is>
      </c>
      <c r="AE327" s="32" t="n"/>
      <c r="AF327" s="34">
        <f>IF(AND(ISNUMBER($P327),ISNUMBER($AL327),$AL327&lt;&gt;0),ROUND($P327/$AL327*100,1),"")</f>
        <v/>
      </c>
      <c r="AG327" s="35">
        <f>IF(AND(ISNUMBER($S327),ISNUMBER($AL327),$AL327&lt;&gt;0),ROUND($S327/$AL327*100,2),"")</f>
        <v/>
      </c>
      <c r="AH327" s="34">
        <f>IF(AND(ISNUMBER($Q327),ISNUMBER($AL327),$AL327&lt;&gt;0),ROUND($Q327/$AL327*100,1),"")</f>
        <v/>
      </c>
      <c r="AI327" s="29">
        <f>IF(ISNUMBER($S327),IF($S327&lt;=1,"Yes","No"),"n/a")</f>
        <v/>
      </c>
      <c r="AJ327" s="29">
        <f>IF(ISNUMBER($S327),ROUND(MAX(0,MIN(100,100-$S327*2.5-IF(ISNUMBER($T327),$T327,0)*0.12+IF($S327&lt;=1,12,0))),0),"")</f>
        <v/>
      </c>
      <c r="AK327" s="29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29" t="n">
        <v>444</v>
      </c>
      <c r="AM327" s="30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Starbucks</t>
        </is>
      </c>
      <c r="B328" s="15" t="inlineStr">
        <is>
          <t>Starbucks Doubleshot Energy | Coffee | 24-pack 444mL</t>
        </is>
      </c>
      <c r="C328" s="15" t="inlineStr">
        <is>
          <t>4) Caffeine &amp; energy beverage</t>
        </is>
      </c>
      <c r="D328" s="15" t="inlineStr">
        <is>
          <t>444 mL can</t>
        </is>
      </c>
      <c r="E328" s="29" t="n">
        <v>24</v>
      </c>
      <c r="F328" s="30" t="n"/>
      <c r="G328" s="31">
        <f>IF(AND(ISNUMBER($F328),ISNUMBER($E328),$E328&lt;&gt;0),$F328/$E328,"")</f>
        <v/>
      </c>
      <c r="H328" s="31">
        <f>IF(AND(ISNUMBER($F328),ISNUMBER($AL328),ISNUMBER($E328),($AL328*$E328)&lt;&gt;0),$F328/($AL328*$E328)*100,"")</f>
        <v/>
      </c>
      <c r="I328" s="32" t="n"/>
      <c r="J328" s="33" t="n"/>
      <c r="K328" s="31">
        <f>IF(AND(ISNUMBER($F328),ISNUMBER($J328)),$F328*(1-$J328),"")</f>
        <v/>
      </c>
      <c r="L328" s="32" t="n"/>
      <c r="M328" s="32" t="n"/>
      <c r="N328" s="31">
        <f>IF(ISNUMBER($F328),($F328-IF(ISNUMBER($AM328),$AM328,0))*(1-IF(ISNUMBER($J328),$J328,0)),"")</f>
        <v/>
      </c>
      <c r="O328" s="15" t="inlineStr">
        <is>
          <t>Coffee</t>
        </is>
      </c>
      <c r="P328" s="29" t="n">
        <v>135</v>
      </c>
      <c r="Q328" s="29" t="n">
        <v>170</v>
      </c>
      <c r="R328" s="15" t="inlineStr">
        <is>
          <t>Not listed</t>
        </is>
      </c>
      <c r="S328" s="29" t="n">
        <v>28</v>
      </c>
      <c r="T328" s="29" t="n">
        <v>200</v>
      </c>
      <c r="U328" s="15" t="inlineStr">
        <is>
          <t>Sugar</t>
        </is>
      </c>
      <c r="V328" s="15" t="inlineStr">
        <is>
          <t>Espresso + skim milk + energy blend (guarana, ginseng, B-vitamins); 135 mg caffeine; separate from 6.5 fl oz Espresso + Cream product</t>
        </is>
      </c>
      <c r="W328" s="32" t="n"/>
      <c r="X328" s="32" t="n"/>
      <c r="Y328" s="32" t="n"/>
      <c r="Z328" s="32" t="n"/>
      <c r="AA328" s="15" t="inlineStr">
        <is>
          <t>High</t>
        </is>
      </c>
      <c r="AB328" s="15" t="inlineStr">
        <is>
          <t>Coffee-energy crossover; broad mainstream appeal</t>
        </is>
      </c>
      <c r="AC328" s="15" t="inlineStr">
        <is>
          <t>Cafe espresso energy in a grab-and-go can</t>
        </is>
      </c>
      <c r="AD328" s="15" t="inlineStr">
        <is>
          <t>Trusted coffee taste rather than a synthetic energy flavour.</t>
        </is>
      </c>
      <c r="AE328" s="32" t="n"/>
      <c r="AF328" s="34">
        <f>IF(AND(ISNUMBER($P328),ISNUMBER($AL328),$AL328&lt;&gt;0),ROUND($P328/$AL328*100,1),"")</f>
        <v/>
      </c>
      <c r="AG328" s="35">
        <f>IF(AND(ISNUMBER($S328),ISNUMBER($AL328),$AL328&lt;&gt;0),ROUND($S328/$AL328*100,2),"")</f>
        <v/>
      </c>
      <c r="AH328" s="34">
        <f>IF(AND(ISNUMBER($Q328),ISNUMBER($AL328),$AL328&lt;&gt;0),ROUND($Q328/$AL328*100,1),"")</f>
        <v/>
      </c>
      <c r="AI328" s="29">
        <f>IF(ISNUMBER($S328),IF($S328&lt;=1,"Yes","No"),"n/a")</f>
        <v/>
      </c>
      <c r="AJ328" s="29">
        <f>IF(ISNUMBER($S328),ROUND(MAX(0,MIN(100,100-$S328*2.5-IF(ISNUMBER($T328),$T328,0)*0.12+IF($S328&lt;=1,12,0))),0),"")</f>
        <v/>
      </c>
      <c r="AK328" s="29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29" t="n">
        <v>444</v>
      </c>
      <c r="AM328" s="30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Starbucks</t>
        </is>
      </c>
      <c r="B329" s="15" t="inlineStr">
        <is>
          <t>Starbucks Doubleshot Energy | Vanilla | single 444mL</t>
        </is>
      </c>
      <c r="C329" s="15" t="inlineStr">
        <is>
          <t>4) Caffeine &amp; energy beverage</t>
        </is>
      </c>
      <c r="D329" s="15" t="inlineStr">
        <is>
          <t>444 mL can</t>
        </is>
      </c>
      <c r="E329" s="29" t="n">
        <v>1</v>
      </c>
      <c r="F329" s="30" t="n"/>
      <c r="G329" s="31">
        <f>IF(AND(ISNUMBER($F329),ISNUMBER($E329),$E329&lt;&gt;0),$F329/$E329,"")</f>
        <v/>
      </c>
      <c r="H329" s="31">
        <f>IF(AND(ISNUMBER($F329),ISNUMBER($AL329),ISNUMBER($E329),($AL329*$E329)&lt;&gt;0),$F329/($AL329*$E329)*100,"")</f>
        <v/>
      </c>
      <c r="I329" s="32" t="n"/>
      <c r="J329" s="33" t="n"/>
      <c r="K329" s="31">
        <f>IF(AND(ISNUMBER($F329),ISNUMBER($J329)),$F329*(1-$J329),"")</f>
        <v/>
      </c>
      <c r="L329" s="32" t="n"/>
      <c r="M329" s="32" t="n"/>
      <c r="N329" s="31">
        <f>IF(ISNUMBER($F329),($F329-IF(ISNUMBER($AM329),$AM329,0))*(1-IF(ISNUMBER($J329),$J329,0)),"")</f>
        <v/>
      </c>
      <c r="O329" s="15" t="inlineStr">
        <is>
          <t>Vanilla</t>
        </is>
      </c>
      <c r="P329" s="29" t="n">
        <v>135</v>
      </c>
      <c r="Q329" s="29" t="n">
        <v>170</v>
      </c>
      <c r="R329" s="15" t="inlineStr">
        <is>
          <t>Not listed</t>
        </is>
      </c>
      <c r="S329" s="29" t="n">
        <v>28</v>
      </c>
      <c r="T329" s="29" t="n">
        <v>200</v>
      </c>
      <c r="U329" s="15" t="inlineStr">
        <is>
          <t>Sugar</t>
        </is>
      </c>
      <c r="V329" s="15" t="inlineStr">
        <is>
          <t>Espresso + skim milk + energy blend (guarana, ginseng, B-vitamins); 135 mg caffeine; separate from 6.5 fl oz Espresso + Cream product</t>
        </is>
      </c>
      <c r="W329" s="32" t="n"/>
      <c r="X329" s="32" t="n"/>
      <c r="Y329" s="32" t="n"/>
      <c r="Z329" s="32" t="n"/>
      <c r="AA329" s="15" t="inlineStr">
        <is>
          <t>High</t>
        </is>
      </c>
      <c r="AB329" s="15" t="inlineStr">
        <is>
          <t>Coffee-energy crossover; broad mainstream appeal</t>
        </is>
      </c>
      <c r="AC329" s="15" t="inlineStr">
        <is>
          <t>Cafe espresso energy in a grab-and-go can</t>
        </is>
      </c>
      <c r="AD329" s="15" t="inlineStr">
        <is>
          <t>Trusted coffee taste rather than a synthetic energy flavour.</t>
        </is>
      </c>
      <c r="AE329" s="32" t="n"/>
      <c r="AF329" s="34">
        <f>IF(AND(ISNUMBER($P329),ISNUMBER($AL329),$AL329&lt;&gt;0),ROUND($P329/$AL329*100,1),"")</f>
        <v/>
      </c>
      <c r="AG329" s="35">
        <f>IF(AND(ISNUMBER($S329),ISNUMBER($AL329),$AL329&lt;&gt;0),ROUND($S329/$AL329*100,2),"")</f>
        <v/>
      </c>
      <c r="AH329" s="34">
        <f>IF(AND(ISNUMBER($Q329),ISNUMBER($AL329),$AL329&lt;&gt;0),ROUND($Q329/$AL329*100,1),"")</f>
        <v/>
      </c>
      <c r="AI329" s="29">
        <f>IF(ISNUMBER($S329),IF($S329&lt;=1,"Yes","No"),"n/a")</f>
        <v/>
      </c>
      <c r="AJ329" s="29">
        <f>IF(ISNUMBER($S329),ROUND(MAX(0,MIN(100,100-$S329*2.5-IF(ISNUMBER($T329),$T329,0)*0.12+IF($S329&lt;=1,12,0))),0),"")</f>
        <v/>
      </c>
      <c r="AK329" s="29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29" t="n">
        <v>444</v>
      </c>
      <c r="AM329" s="30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Starbucks</t>
        </is>
      </c>
      <c r="B330" s="15" t="inlineStr">
        <is>
          <t>Starbucks Doubleshot Energy | Vanilla | 8-pack 444mL</t>
        </is>
      </c>
      <c r="C330" s="15" t="inlineStr">
        <is>
          <t>4) Caffeine &amp; energy beverage</t>
        </is>
      </c>
      <c r="D330" s="15" t="inlineStr">
        <is>
          <t>444 mL can</t>
        </is>
      </c>
      <c r="E330" s="29" t="n">
        <v>8</v>
      </c>
      <c r="F330" s="30" t="n"/>
      <c r="G330" s="31">
        <f>IF(AND(ISNUMBER($F330),ISNUMBER($E330),$E330&lt;&gt;0),$F330/$E330,"")</f>
        <v/>
      </c>
      <c r="H330" s="31">
        <f>IF(AND(ISNUMBER($F330),ISNUMBER($AL330),ISNUMBER($E330),($AL330*$E330)&lt;&gt;0),$F330/($AL330*$E330)*100,"")</f>
        <v/>
      </c>
      <c r="I330" s="32" t="n"/>
      <c r="J330" s="33" t="n"/>
      <c r="K330" s="31">
        <f>IF(AND(ISNUMBER($F330),ISNUMBER($J330)),$F330*(1-$J330),"")</f>
        <v/>
      </c>
      <c r="L330" s="32" t="n"/>
      <c r="M330" s="32" t="n"/>
      <c r="N330" s="31">
        <f>IF(ISNUMBER($F330),($F330-IF(ISNUMBER($AM330),$AM330,0))*(1-IF(ISNUMBER($J330),$J330,0)),"")</f>
        <v/>
      </c>
      <c r="O330" s="15" t="inlineStr">
        <is>
          <t>Vanilla</t>
        </is>
      </c>
      <c r="P330" s="29" t="n">
        <v>135</v>
      </c>
      <c r="Q330" s="29" t="n">
        <v>170</v>
      </c>
      <c r="R330" s="15" t="inlineStr">
        <is>
          <t>Not listed</t>
        </is>
      </c>
      <c r="S330" s="29" t="n">
        <v>28</v>
      </c>
      <c r="T330" s="29" t="n">
        <v>200</v>
      </c>
      <c r="U330" s="15" t="inlineStr">
        <is>
          <t>Sugar</t>
        </is>
      </c>
      <c r="V330" s="15" t="inlineStr">
        <is>
          <t>Espresso + skim milk + energy blend (guarana, ginseng, B-vitamins); 135 mg caffeine; separate from 6.5 fl oz Espresso + Cream product</t>
        </is>
      </c>
      <c r="W330" s="32" t="n"/>
      <c r="X330" s="32" t="n"/>
      <c r="Y330" s="32" t="n"/>
      <c r="Z330" s="32" t="n"/>
      <c r="AA330" s="15" t="inlineStr">
        <is>
          <t>High</t>
        </is>
      </c>
      <c r="AB330" s="15" t="inlineStr">
        <is>
          <t>Coffee-energy crossover; broad mainstream appeal</t>
        </is>
      </c>
      <c r="AC330" s="15" t="inlineStr">
        <is>
          <t>Cafe espresso energy in a grab-and-go can</t>
        </is>
      </c>
      <c r="AD330" s="15" t="inlineStr">
        <is>
          <t>Trusted coffee taste rather than a synthetic energy flavour.</t>
        </is>
      </c>
      <c r="AE330" s="32" t="n"/>
      <c r="AF330" s="34">
        <f>IF(AND(ISNUMBER($P330),ISNUMBER($AL330),$AL330&lt;&gt;0),ROUND($P330/$AL330*100,1),"")</f>
        <v/>
      </c>
      <c r="AG330" s="35">
        <f>IF(AND(ISNUMBER($S330),ISNUMBER($AL330),$AL330&lt;&gt;0),ROUND($S330/$AL330*100,2),"")</f>
        <v/>
      </c>
      <c r="AH330" s="34">
        <f>IF(AND(ISNUMBER($Q330),ISNUMBER($AL330),$AL330&lt;&gt;0),ROUND($Q330/$AL330*100,1),"")</f>
        <v/>
      </c>
      <c r="AI330" s="29">
        <f>IF(ISNUMBER($S330),IF($S330&lt;=1,"Yes","No"),"n/a")</f>
        <v/>
      </c>
      <c r="AJ330" s="29">
        <f>IF(ISNUMBER($S330),ROUND(MAX(0,MIN(100,100-$S330*2.5-IF(ISNUMBER($T330),$T330,0)*0.12+IF($S330&lt;=1,12,0))),0),"")</f>
        <v/>
      </c>
      <c r="AK330" s="29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29" t="n">
        <v>444</v>
      </c>
      <c r="AM330" s="30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Starbucks</t>
        </is>
      </c>
      <c r="B331" s="15" t="inlineStr">
        <is>
          <t>Starbucks Doubleshot Energy | Vanilla | 12-pack 444mL</t>
        </is>
      </c>
      <c r="C331" s="15" t="inlineStr">
        <is>
          <t>4) Caffeine &amp; energy beverage</t>
        </is>
      </c>
      <c r="D331" s="15" t="inlineStr">
        <is>
          <t>444 mL can</t>
        </is>
      </c>
      <c r="E331" s="29" t="n">
        <v>12</v>
      </c>
      <c r="F331" s="30" t="n"/>
      <c r="G331" s="31">
        <f>IF(AND(ISNUMBER($F331),ISNUMBER($E331),$E331&lt;&gt;0),$F331/$E331,"")</f>
        <v/>
      </c>
      <c r="H331" s="31">
        <f>IF(AND(ISNUMBER($F331),ISNUMBER($AL331),ISNUMBER($E331),($AL331*$E331)&lt;&gt;0),$F331/($AL331*$E331)*100,"")</f>
        <v/>
      </c>
      <c r="I331" s="32" t="n"/>
      <c r="J331" s="33" t="n"/>
      <c r="K331" s="31">
        <f>IF(AND(ISNUMBER($F331),ISNUMBER($J331)),$F331*(1-$J331),"")</f>
        <v/>
      </c>
      <c r="L331" s="32" t="n"/>
      <c r="M331" s="32" t="n"/>
      <c r="N331" s="31">
        <f>IF(ISNUMBER($F331),($F331-IF(ISNUMBER($AM331),$AM331,0))*(1-IF(ISNUMBER($J331),$J331,0)),"")</f>
        <v/>
      </c>
      <c r="O331" s="15" t="inlineStr">
        <is>
          <t>Vanilla</t>
        </is>
      </c>
      <c r="P331" s="29" t="n">
        <v>135</v>
      </c>
      <c r="Q331" s="29" t="n">
        <v>170</v>
      </c>
      <c r="R331" s="15" t="inlineStr">
        <is>
          <t>Not listed</t>
        </is>
      </c>
      <c r="S331" s="29" t="n">
        <v>28</v>
      </c>
      <c r="T331" s="29" t="n">
        <v>200</v>
      </c>
      <c r="U331" s="15" t="inlineStr">
        <is>
          <t>Sugar</t>
        </is>
      </c>
      <c r="V331" s="15" t="inlineStr">
        <is>
          <t>Espresso + skim milk + energy blend (guarana, ginseng, B-vitamins); 135 mg caffeine; separate from 6.5 fl oz Espresso + Cream product</t>
        </is>
      </c>
      <c r="W331" s="32" t="n"/>
      <c r="X331" s="32" t="n"/>
      <c r="Y331" s="32" t="n"/>
      <c r="Z331" s="32" t="n"/>
      <c r="AA331" s="15" t="inlineStr">
        <is>
          <t>High</t>
        </is>
      </c>
      <c r="AB331" s="15" t="inlineStr">
        <is>
          <t>Coffee-energy crossover; broad mainstream appeal</t>
        </is>
      </c>
      <c r="AC331" s="15" t="inlineStr">
        <is>
          <t>Cafe espresso energy in a grab-and-go can</t>
        </is>
      </c>
      <c r="AD331" s="15" t="inlineStr">
        <is>
          <t>Trusted coffee taste rather than a synthetic energy flavour.</t>
        </is>
      </c>
      <c r="AE331" s="32" t="n"/>
      <c r="AF331" s="34">
        <f>IF(AND(ISNUMBER($P331),ISNUMBER($AL331),$AL331&lt;&gt;0),ROUND($P331/$AL331*100,1),"")</f>
        <v/>
      </c>
      <c r="AG331" s="35">
        <f>IF(AND(ISNUMBER($S331),ISNUMBER($AL331),$AL331&lt;&gt;0),ROUND($S331/$AL331*100,2),"")</f>
        <v/>
      </c>
      <c r="AH331" s="34">
        <f>IF(AND(ISNUMBER($Q331),ISNUMBER($AL331),$AL331&lt;&gt;0),ROUND($Q331/$AL331*100,1),"")</f>
        <v/>
      </c>
      <c r="AI331" s="29">
        <f>IF(ISNUMBER($S331),IF($S331&lt;=1,"Yes","No"),"n/a")</f>
        <v/>
      </c>
      <c r="AJ331" s="29">
        <f>IF(ISNUMBER($S331),ROUND(MAX(0,MIN(100,100-$S331*2.5-IF(ISNUMBER($T331),$T331,0)*0.12+IF($S331&lt;=1,12,0))),0),"")</f>
        <v/>
      </c>
      <c r="AK331" s="29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29" t="n">
        <v>444</v>
      </c>
      <c r="AM331" s="30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Starbucks</t>
        </is>
      </c>
      <c r="B332" s="15" t="inlineStr">
        <is>
          <t>Starbucks Doubleshot Energy | Vanilla | 18-pack 444mL</t>
        </is>
      </c>
      <c r="C332" s="15" t="inlineStr">
        <is>
          <t>4) Caffeine &amp; energy beverage</t>
        </is>
      </c>
      <c r="D332" s="15" t="inlineStr">
        <is>
          <t>444 mL can</t>
        </is>
      </c>
      <c r="E332" s="29" t="n">
        <v>18</v>
      </c>
      <c r="F332" s="30" t="n"/>
      <c r="G332" s="31">
        <f>IF(AND(ISNUMBER($F332),ISNUMBER($E332),$E332&lt;&gt;0),$F332/$E332,"")</f>
        <v/>
      </c>
      <c r="H332" s="31">
        <f>IF(AND(ISNUMBER($F332),ISNUMBER($AL332),ISNUMBER($E332),($AL332*$E332)&lt;&gt;0),$F332/($AL332*$E332)*100,"")</f>
        <v/>
      </c>
      <c r="I332" s="32" t="n"/>
      <c r="J332" s="33" t="n"/>
      <c r="K332" s="31">
        <f>IF(AND(ISNUMBER($F332),ISNUMBER($J332)),$F332*(1-$J332),"")</f>
        <v/>
      </c>
      <c r="L332" s="32" t="n"/>
      <c r="M332" s="32" t="n"/>
      <c r="N332" s="31">
        <f>IF(ISNUMBER($F332),($F332-IF(ISNUMBER($AM332),$AM332,0))*(1-IF(ISNUMBER($J332),$J332,0)),"")</f>
        <v/>
      </c>
      <c r="O332" s="15" t="inlineStr">
        <is>
          <t>Vanilla</t>
        </is>
      </c>
      <c r="P332" s="29" t="n">
        <v>135</v>
      </c>
      <c r="Q332" s="29" t="n">
        <v>170</v>
      </c>
      <c r="R332" s="15" t="inlineStr">
        <is>
          <t>Not listed</t>
        </is>
      </c>
      <c r="S332" s="29" t="n">
        <v>28</v>
      </c>
      <c r="T332" s="29" t="n">
        <v>200</v>
      </c>
      <c r="U332" s="15" t="inlineStr">
        <is>
          <t>Sugar</t>
        </is>
      </c>
      <c r="V332" s="15" t="inlineStr">
        <is>
          <t>Espresso + skim milk + energy blend (guarana, ginseng, B-vitamins); 135 mg caffeine; separate from 6.5 fl oz Espresso + Cream product</t>
        </is>
      </c>
      <c r="W332" s="32" t="n"/>
      <c r="X332" s="32" t="n"/>
      <c r="Y332" s="32" t="n"/>
      <c r="Z332" s="32" t="n"/>
      <c r="AA332" s="15" t="inlineStr">
        <is>
          <t>High</t>
        </is>
      </c>
      <c r="AB332" s="15" t="inlineStr">
        <is>
          <t>Coffee-energy crossover; broad mainstream appeal</t>
        </is>
      </c>
      <c r="AC332" s="15" t="inlineStr">
        <is>
          <t>Cafe espresso energy in a grab-and-go can</t>
        </is>
      </c>
      <c r="AD332" s="15" t="inlineStr">
        <is>
          <t>Trusted coffee taste rather than a synthetic energy flavour.</t>
        </is>
      </c>
      <c r="AE332" s="32" t="n"/>
      <c r="AF332" s="34">
        <f>IF(AND(ISNUMBER($P332),ISNUMBER($AL332),$AL332&lt;&gt;0),ROUND($P332/$AL332*100,1),"")</f>
        <v/>
      </c>
      <c r="AG332" s="35">
        <f>IF(AND(ISNUMBER($S332),ISNUMBER($AL332),$AL332&lt;&gt;0),ROUND($S332/$AL332*100,2),"")</f>
        <v/>
      </c>
      <c r="AH332" s="34">
        <f>IF(AND(ISNUMBER($Q332),ISNUMBER($AL332),$AL332&lt;&gt;0),ROUND($Q332/$AL332*100,1),"")</f>
        <v/>
      </c>
      <c r="AI332" s="29">
        <f>IF(ISNUMBER($S332),IF($S332&lt;=1,"Yes","No"),"n/a")</f>
        <v/>
      </c>
      <c r="AJ332" s="29">
        <f>IF(ISNUMBER($S332),ROUND(MAX(0,MIN(100,100-$S332*2.5-IF(ISNUMBER($T332),$T332,0)*0.12+IF($S332&lt;=1,12,0))),0),"")</f>
        <v/>
      </c>
      <c r="AK332" s="29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29" t="n">
        <v>444</v>
      </c>
      <c r="AM332" s="30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Starbucks</t>
        </is>
      </c>
      <c r="B333" s="15" t="inlineStr">
        <is>
          <t>Starbucks Doubleshot Energy | Vanilla | 24-pack 444mL</t>
        </is>
      </c>
      <c r="C333" s="15" t="inlineStr">
        <is>
          <t>4) Caffeine &amp; energy beverage</t>
        </is>
      </c>
      <c r="D333" s="15" t="inlineStr">
        <is>
          <t>444 mL can</t>
        </is>
      </c>
      <c r="E333" s="29" t="n">
        <v>24</v>
      </c>
      <c r="F333" s="30" t="n"/>
      <c r="G333" s="31">
        <f>IF(AND(ISNUMBER($F333),ISNUMBER($E333),$E333&lt;&gt;0),$F333/$E333,"")</f>
        <v/>
      </c>
      <c r="H333" s="31">
        <f>IF(AND(ISNUMBER($F333),ISNUMBER($AL333),ISNUMBER($E333),($AL333*$E333)&lt;&gt;0),$F333/($AL333*$E333)*100,"")</f>
        <v/>
      </c>
      <c r="I333" s="32" t="n"/>
      <c r="J333" s="33" t="n"/>
      <c r="K333" s="31">
        <f>IF(AND(ISNUMBER($F333),ISNUMBER($J333)),$F333*(1-$J333),"")</f>
        <v/>
      </c>
      <c r="L333" s="32" t="n"/>
      <c r="M333" s="32" t="n"/>
      <c r="N333" s="31">
        <f>IF(ISNUMBER($F333),($F333-IF(ISNUMBER($AM333),$AM333,0))*(1-IF(ISNUMBER($J333),$J333,0)),"")</f>
        <v/>
      </c>
      <c r="O333" s="15" t="inlineStr">
        <is>
          <t>Vanilla</t>
        </is>
      </c>
      <c r="P333" s="29" t="n">
        <v>135</v>
      </c>
      <c r="Q333" s="29" t="n">
        <v>170</v>
      </c>
      <c r="R333" s="15" t="inlineStr">
        <is>
          <t>Not listed</t>
        </is>
      </c>
      <c r="S333" s="29" t="n">
        <v>28</v>
      </c>
      <c r="T333" s="29" t="n">
        <v>200</v>
      </c>
      <c r="U333" s="15" t="inlineStr">
        <is>
          <t>Sugar</t>
        </is>
      </c>
      <c r="V333" s="15" t="inlineStr">
        <is>
          <t>Espresso + skim milk + energy blend (guarana, ginseng, B-vitamins); 135 mg caffeine; separate from 6.5 fl oz Espresso + Cream product</t>
        </is>
      </c>
      <c r="W333" s="32" t="n"/>
      <c r="X333" s="32" t="n"/>
      <c r="Y333" s="32" t="n"/>
      <c r="Z333" s="32" t="n"/>
      <c r="AA333" s="15" t="inlineStr">
        <is>
          <t>High</t>
        </is>
      </c>
      <c r="AB333" s="15" t="inlineStr">
        <is>
          <t>Coffee-energy crossover; broad mainstream appeal</t>
        </is>
      </c>
      <c r="AC333" s="15" t="inlineStr">
        <is>
          <t>Cafe espresso energy in a grab-and-go can</t>
        </is>
      </c>
      <c r="AD333" s="15" t="inlineStr">
        <is>
          <t>Trusted coffee taste rather than a synthetic energy flavour.</t>
        </is>
      </c>
      <c r="AE333" s="32" t="n"/>
      <c r="AF333" s="34">
        <f>IF(AND(ISNUMBER($P333),ISNUMBER($AL333),$AL333&lt;&gt;0),ROUND($P333/$AL333*100,1),"")</f>
        <v/>
      </c>
      <c r="AG333" s="35">
        <f>IF(AND(ISNUMBER($S333),ISNUMBER($AL333),$AL333&lt;&gt;0),ROUND($S333/$AL333*100,2),"")</f>
        <v/>
      </c>
      <c r="AH333" s="34">
        <f>IF(AND(ISNUMBER($Q333),ISNUMBER($AL333),$AL333&lt;&gt;0),ROUND($Q333/$AL333*100,1),"")</f>
        <v/>
      </c>
      <c r="AI333" s="29">
        <f>IF(ISNUMBER($S333),IF($S333&lt;=1,"Yes","No"),"n/a")</f>
        <v/>
      </c>
      <c r="AJ333" s="29">
        <f>IF(ISNUMBER($S333),ROUND(MAX(0,MIN(100,100-$S333*2.5-IF(ISNUMBER($T333),$T333,0)*0.12+IF($S333&lt;=1,12,0))),0),"")</f>
        <v/>
      </c>
      <c r="AK333" s="29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29" t="n">
        <v>444</v>
      </c>
      <c r="AM333" s="30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Starbucks</t>
        </is>
      </c>
      <c r="B334" s="15" t="inlineStr">
        <is>
          <t>Starbucks Doubleshot Energy | Mocha | single 444mL</t>
        </is>
      </c>
      <c r="C334" s="15" t="inlineStr">
        <is>
          <t>4) Caffeine &amp; energy beverage</t>
        </is>
      </c>
      <c r="D334" s="15" t="inlineStr">
        <is>
          <t>444 mL can</t>
        </is>
      </c>
      <c r="E334" s="29" t="n">
        <v>1</v>
      </c>
      <c r="F334" s="30" t="n"/>
      <c r="G334" s="31">
        <f>IF(AND(ISNUMBER($F334),ISNUMBER($E334),$E334&lt;&gt;0),$F334/$E334,"")</f>
        <v/>
      </c>
      <c r="H334" s="31">
        <f>IF(AND(ISNUMBER($F334),ISNUMBER($AL334),ISNUMBER($E334),($AL334*$E334)&lt;&gt;0),$F334/($AL334*$E334)*100,"")</f>
        <v/>
      </c>
      <c r="I334" s="32" t="n"/>
      <c r="J334" s="33" t="n"/>
      <c r="K334" s="31">
        <f>IF(AND(ISNUMBER($F334),ISNUMBER($J334)),$F334*(1-$J334),"")</f>
        <v/>
      </c>
      <c r="L334" s="32" t="n"/>
      <c r="M334" s="32" t="n"/>
      <c r="N334" s="31">
        <f>IF(ISNUMBER($F334),($F334-IF(ISNUMBER($AM334),$AM334,0))*(1-IF(ISNUMBER($J334),$J334,0)),"")</f>
        <v/>
      </c>
      <c r="O334" s="15" t="inlineStr">
        <is>
          <t>Mocha</t>
        </is>
      </c>
      <c r="P334" s="29" t="n">
        <v>135</v>
      </c>
      <c r="Q334" s="29" t="n">
        <v>170</v>
      </c>
      <c r="R334" s="15" t="inlineStr">
        <is>
          <t>Not listed</t>
        </is>
      </c>
      <c r="S334" s="29" t="n">
        <v>28</v>
      </c>
      <c r="T334" s="29" t="n">
        <v>200</v>
      </c>
      <c r="U334" s="15" t="inlineStr">
        <is>
          <t>Sugar</t>
        </is>
      </c>
      <c r="V334" s="15" t="inlineStr">
        <is>
          <t>Espresso + skim milk + energy blend (guarana, ginseng, B-vitamins); 135 mg caffeine; separate from 6.5 fl oz Espresso + Cream product</t>
        </is>
      </c>
      <c r="W334" s="32" t="n"/>
      <c r="X334" s="32" t="n"/>
      <c r="Y334" s="32" t="n"/>
      <c r="Z334" s="32" t="n"/>
      <c r="AA334" s="15" t="inlineStr">
        <is>
          <t>High</t>
        </is>
      </c>
      <c r="AB334" s="15" t="inlineStr">
        <is>
          <t>Coffee-energy crossover; broad mainstream appeal</t>
        </is>
      </c>
      <c r="AC334" s="15" t="inlineStr">
        <is>
          <t>Cafe espresso energy in a grab-and-go can</t>
        </is>
      </c>
      <c r="AD334" s="15" t="inlineStr">
        <is>
          <t>Trusted coffee taste rather than a synthetic energy flavour.</t>
        </is>
      </c>
      <c r="AE334" s="32" t="n"/>
      <c r="AF334" s="34">
        <f>IF(AND(ISNUMBER($P334),ISNUMBER($AL334),$AL334&lt;&gt;0),ROUND($P334/$AL334*100,1),"")</f>
        <v/>
      </c>
      <c r="AG334" s="35">
        <f>IF(AND(ISNUMBER($S334),ISNUMBER($AL334),$AL334&lt;&gt;0),ROUND($S334/$AL334*100,2),"")</f>
        <v/>
      </c>
      <c r="AH334" s="34">
        <f>IF(AND(ISNUMBER($Q334),ISNUMBER($AL334),$AL334&lt;&gt;0),ROUND($Q334/$AL334*100,1),"")</f>
        <v/>
      </c>
      <c r="AI334" s="29">
        <f>IF(ISNUMBER($S334),IF($S334&lt;=1,"Yes","No"),"n/a")</f>
        <v/>
      </c>
      <c r="AJ334" s="29">
        <f>IF(ISNUMBER($S334),ROUND(MAX(0,MIN(100,100-$S334*2.5-IF(ISNUMBER($T334),$T334,0)*0.12+IF($S334&lt;=1,12,0))),0),"")</f>
        <v/>
      </c>
      <c r="AK334" s="29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29" t="n">
        <v>444</v>
      </c>
      <c r="AM334" s="30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Starbucks</t>
        </is>
      </c>
      <c r="B335" s="15" t="inlineStr">
        <is>
          <t>Starbucks Doubleshot Energy | Mocha | 8-pack 444mL</t>
        </is>
      </c>
      <c r="C335" s="15" t="inlineStr">
        <is>
          <t>4) Caffeine &amp; energy beverage</t>
        </is>
      </c>
      <c r="D335" s="15" t="inlineStr">
        <is>
          <t>444 mL can</t>
        </is>
      </c>
      <c r="E335" s="29" t="n">
        <v>8</v>
      </c>
      <c r="F335" s="30" t="n"/>
      <c r="G335" s="31">
        <f>IF(AND(ISNUMBER($F335),ISNUMBER($E335),$E335&lt;&gt;0),$F335/$E335,"")</f>
        <v/>
      </c>
      <c r="H335" s="31">
        <f>IF(AND(ISNUMBER($F335),ISNUMBER($AL335),ISNUMBER($E335),($AL335*$E335)&lt;&gt;0),$F335/($AL335*$E335)*100,"")</f>
        <v/>
      </c>
      <c r="I335" s="32" t="n"/>
      <c r="J335" s="33" t="n"/>
      <c r="K335" s="31">
        <f>IF(AND(ISNUMBER($F335),ISNUMBER($J335)),$F335*(1-$J335),"")</f>
        <v/>
      </c>
      <c r="L335" s="32" t="n"/>
      <c r="M335" s="32" t="n"/>
      <c r="N335" s="31">
        <f>IF(ISNUMBER($F335),($F335-IF(ISNUMBER($AM335),$AM335,0))*(1-IF(ISNUMBER($J335),$J335,0)),"")</f>
        <v/>
      </c>
      <c r="O335" s="15" t="inlineStr">
        <is>
          <t>Mocha</t>
        </is>
      </c>
      <c r="P335" s="29" t="n">
        <v>135</v>
      </c>
      <c r="Q335" s="29" t="n">
        <v>170</v>
      </c>
      <c r="R335" s="15" t="inlineStr">
        <is>
          <t>Not listed</t>
        </is>
      </c>
      <c r="S335" s="29" t="n">
        <v>28</v>
      </c>
      <c r="T335" s="29" t="n">
        <v>200</v>
      </c>
      <c r="U335" s="15" t="inlineStr">
        <is>
          <t>Sugar</t>
        </is>
      </c>
      <c r="V335" s="15" t="inlineStr">
        <is>
          <t>Espresso + skim milk + energy blend (guarana, ginseng, B-vitamins); 135 mg caffeine; separate from 6.5 fl oz Espresso + Cream product</t>
        </is>
      </c>
      <c r="W335" s="32" t="n"/>
      <c r="X335" s="32" t="n"/>
      <c r="Y335" s="32" t="n"/>
      <c r="Z335" s="32" t="n"/>
      <c r="AA335" s="15" t="inlineStr">
        <is>
          <t>High</t>
        </is>
      </c>
      <c r="AB335" s="15" t="inlineStr">
        <is>
          <t>Coffee-energy crossover; broad mainstream appeal</t>
        </is>
      </c>
      <c r="AC335" s="15" t="inlineStr">
        <is>
          <t>Cafe espresso energy in a grab-and-go can</t>
        </is>
      </c>
      <c r="AD335" s="15" t="inlineStr">
        <is>
          <t>Trusted coffee taste rather than a synthetic energy flavour.</t>
        </is>
      </c>
      <c r="AE335" s="32" t="n"/>
      <c r="AF335" s="34">
        <f>IF(AND(ISNUMBER($P335),ISNUMBER($AL335),$AL335&lt;&gt;0),ROUND($P335/$AL335*100,1),"")</f>
        <v/>
      </c>
      <c r="AG335" s="35">
        <f>IF(AND(ISNUMBER($S335),ISNUMBER($AL335),$AL335&lt;&gt;0),ROUND($S335/$AL335*100,2),"")</f>
        <v/>
      </c>
      <c r="AH335" s="34">
        <f>IF(AND(ISNUMBER($Q335),ISNUMBER($AL335),$AL335&lt;&gt;0),ROUND($Q335/$AL335*100,1),"")</f>
        <v/>
      </c>
      <c r="AI335" s="29">
        <f>IF(ISNUMBER($S335),IF($S335&lt;=1,"Yes","No"),"n/a")</f>
        <v/>
      </c>
      <c r="AJ335" s="29">
        <f>IF(ISNUMBER($S335),ROUND(MAX(0,MIN(100,100-$S335*2.5-IF(ISNUMBER($T335),$T335,0)*0.12+IF($S335&lt;=1,12,0))),0),"")</f>
        <v/>
      </c>
      <c r="AK335" s="29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29" t="n">
        <v>444</v>
      </c>
      <c r="AM335" s="30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Starbucks</t>
        </is>
      </c>
      <c r="B336" s="15" t="inlineStr">
        <is>
          <t>Starbucks Doubleshot Energy | Mocha | 12-pack 444mL</t>
        </is>
      </c>
      <c r="C336" s="15" t="inlineStr">
        <is>
          <t>4) Caffeine &amp; energy beverage</t>
        </is>
      </c>
      <c r="D336" s="15" t="inlineStr">
        <is>
          <t>444 mL can</t>
        </is>
      </c>
      <c r="E336" s="29" t="n">
        <v>12</v>
      </c>
      <c r="F336" s="30" t="n"/>
      <c r="G336" s="31">
        <f>IF(AND(ISNUMBER($F336),ISNUMBER($E336),$E336&lt;&gt;0),$F336/$E336,"")</f>
        <v/>
      </c>
      <c r="H336" s="31">
        <f>IF(AND(ISNUMBER($F336),ISNUMBER($AL336),ISNUMBER($E336),($AL336*$E336)&lt;&gt;0),$F336/($AL336*$E336)*100,"")</f>
        <v/>
      </c>
      <c r="I336" s="32" t="n"/>
      <c r="J336" s="33" t="n"/>
      <c r="K336" s="31">
        <f>IF(AND(ISNUMBER($F336),ISNUMBER($J336)),$F336*(1-$J336),"")</f>
        <v/>
      </c>
      <c r="L336" s="32" t="n"/>
      <c r="M336" s="32" t="n"/>
      <c r="N336" s="31">
        <f>IF(ISNUMBER($F336),($F336-IF(ISNUMBER($AM336),$AM336,0))*(1-IF(ISNUMBER($J336),$J336,0)),"")</f>
        <v/>
      </c>
      <c r="O336" s="15" t="inlineStr">
        <is>
          <t>Mocha</t>
        </is>
      </c>
      <c r="P336" s="29" t="n">
        <v>135</v>
      </c>
      <c r="Q336" s="29" t="n">
        <v>170</v>
      </c>
      <c r="R336" s="15" t="inlineStr">
        <is>
          <t>Not listed</t>
        </is>
      </c>
      <c r="S336" s="29" t="n">
        <v>28</v>
      </c>
      <c r="T336" s="29" t="n">
        <v>200</v>
      </c>
      <c r="U336" s="15" t="inlineStr">
        <is>
          <t>Sugar</t>
        </is>
      </c>
      <c r="V336" s="15" t="inlineStr">
        <is>
          <t>Espresso + skim milk + energy blend (guarana, ginseng, B-vitamins); 135 mg caffeine; separate from 6.5 fl oz Espresso + Cream product</t>
        </is>
      </c>
      <c r="W336" s="32" t="n"/>
      <c r="X336" s="32" t="n"/>
      <c r="Y336" s="32" t="n"/>
      <c r="Z336" s="32" t="n"/>
      <c r="AA336" s="15" t="inlineStr">
        <is>
          <t>High</t>
        </is>
      </c>
      <c r="AB336" s="15" t="inlineStr">
        <is>
          <t>Coffee-energy crossover; broad mainstream appeal</t>
        </is>
      </c>
      <c r="AC336" s="15" t="inlineStr">
        <is>
          <t>Cafe espresso energy in a grab-and-go can</t>
        </is>
      </c>
      <c r="AD336" s="15" t="inlineStr">
        <is>
          <t>Trusted coffee taste rather than a synthetic energy flavour.</t>
        </is>
      </c>
      <c r="AE336" s="32" t="n"/>
      <c r="AF336" s="34">
        <f>IF(AND(ISNUMBER($P336),ISNUMBER($AL336),$AL336&lt;&gt;0),ROUND($P336/$AL336*100,1),"")</f>
        <v/>
      </c>
      <c r="AG336" s="35">
        <f>IF(AND(ISNUMBER($S336),ISNUMBER($AL336),$AL336&lt;&gt;0),ROUND($S336/$AL336*100,2),"")</f>
        <v/>
      </c>
      <c r="AH336" s="34">
        <f>IF(AND(ISNUMBER($Q336),ISNUMBER($AL336),$AL336&lt;&gt;0),ROUND($Q336/$AL336*100,1),"")</f>
        <v/>
      </c>
      <c r="AI336" s="29">
        <f>IF(ISNUMBER($S336),IF($S336&lt;=1,"Yes","No"),"n/a")</f>
        <v/>
      </c>
      <c r="AJ336" s="29">
        <f>IF(ISNUMBER($S336),ROUND(MAX(0,MIN(100,100-$S336*2.5-IF(ISNUMBER($T336),$T336,0)*0.12+IF($S336&lt;=1,12,0))),0),"")</f>
        <v/>
      </c>
      <c r="AK336" s="29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29" t="n">
        <v>444</v>
      </c>
      <c r="AM336" s="30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Starbucks</t>
        </is>
      </c>
      <c r="B337" s="15" t="inlineStr">
        <is>
          <t>Starbucks Doubleshot Energy | Mocha | 18-pack 444mL</t>
        </is>
      </c>
      <c r="C337" s="15" t="inlineStr">
        <is>
          <t>4) Caffeine &amp; energy beverage</t>
        </is>
      </c>
      <c r="D337" s="15" t="inlineStr">
        <is>
          <t>444 mL can</t>
        </is>
      </c>
      <c r="E337" s="29" t="n">
        <v>18</v>
      </c>
      <c r="F337" s="30" t="n"/>
      <c r="G337" s="31">
        <f>IF(AND(ISNUMBER($F337),ISNUMBER($E337),$E337&lt;&gt;0),$F337/$E337,"")</f>
        <v/>
      </c>
      <c r="H337" s="31">
        <f>IF(AND(ISNUMBER($F337),ISNUMBER($AL337),ISNUMBER($E337),($AL337*$E337)&lt;&gt;0),$F337/($AL337*$E337)*100,"")</f>
        <v/>
      </c>
      <c r="I337" s="32" t="n"/>
      <c r="J337" s="33" t="n"/>
      <c r="K337" s="31">
        <f>IF(AND(ISNUMBER($F337),ISNUMBER($J337)),$F337*(1-$J337),"")</f>
        <v/>
      </c>
      <c r="L337" s="32" t="n"/>
      <c r="M337" s="32" t="n"/>
      <c r="N337" s="31">
        <f>IF(ISNUMBER($F337),($F337-IF(ISNUMBER($AM337),$AM337,0))*(1-IF(ISNUMBER($J337),$J337,0)),"")</f>
        <v/>
      </c>
      <c r="O337" s="15" t="inlineStr">
        <is>
          <t>Mocha</t>
        </is>
      </c>
      <c r="P337" s="29" t="n">
        <v>135</v>
      </c>
      <c r="Q337" s="29" t="n">
        <v>170</v>
      </c>
      <c r="R337" s="15" t="inlineStr">
        <is>
          <t>Not listed</t>
        </is>
      </c>
      <c r="S337" s="29" t="n">
        <v>28</v>
      </c>
      <c r="T337" s="29" t="n">
        <v>200</v>
      </c>
      <c r="U337" s="15" t="inlineStr">
        <is>
          <t>Sugar</t>
        </is>
      </c>
      <c r="V337" s="15" t="inlineStr">
        <is>
          <t>Espresso + skim milk + energy blend (guarana, ginseng, B-vitamins); 135 mg caffeine; separate from 6.5 fl oz Espresso + Cream product</t>
        </is>
      </c>
      <c r="W337" s="32" t="n"/>
      <c r="X337" s="32" t="n"/>
      <c r="Y337" s="32" t="n"/>
      <c r="Z337" s="32" t="n"/>
      <c r="AA337" s="15" t="inlineStr">
        <is>
          <t>High</t>
        </is>
      </c>
      <c r="AB337" s="15" t="inlineStr">
        <is>
          <t>Coffee-energy crossover; broad mainstream appeal</t>
        </is>
      </c>
      <c r="AC337" s="15" t="inlineStr">
        <is>
          <t>Cafe espresso energy in a grab-and-go can</t>
        </is>
      </c>
      <c r="AD337" s="15" t="inlineStr">
        <is>
          <t>Trusted coffee taste rather than a synthetic energy flavour.</t>
        </is>
      </c>
      <c r="AE337" s="32" t="n"/>
      <c r="AF337" s="34">
        <f>IF(AND(ISNUMBER($P337),ISNUMBER($AL337),$AL337&lt;&gt;0),ROUND($P337/$AL337*100,1),"")</f>
        <v/>
      </c>
      <c r="AG337" s="35">
        <f>IF(AND(ISNUMBER($S337),ISNUMBER($AL337),$AL337&lt;&gt;0),ROUND($S337/$AL337*100,2),"")</f>
        <v/>
      </c>
      <c r="AH337" s="34">
        <f>IF(AND(ISNUMBER($Q337),ISNUMBER($AL337),$AL337&lt;&gt;0),ROUND($Q337/$AL337*100,1),"")</f>
        <v/>
      </c>
      <c r="AI337" s="29">
        <f>IF(ISNUMBER($S337),IF($S337&lt;=1,"Yes","No"),"n/a")</f>
        <v/>
      </c>
      <c r="AJ337" s="29">
        <f>IF(ISNUMBER($S337),ROUND(MAX(0,MIN(100,100-$S337*2.5-IF(ISNUMBER($T337),$T337,0)*0.12+IF($S337&lt;=1,12,0))),0),"")</f>
        <v/>
      </c>
      <c r="AK337" s="29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29" t="n">
        <v>444</v>
      </c>
      <c r="AM337" s="30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Starbucks</t>
        </is>
      </c>
      <c r="B338" s="15" t="inlineStr">
        <is>
          <t>Starbucks Doubleshot Energy | Mocha | 24-pack 444mL</t>
        </is>
      </c>
      <c r="C338" s="15" t="inlineStr">
        <is>
          <t>4) Caffeine &amp; energy beverage</t>
        </is>
      </c>
      <c r="D338" s="15" t="inlineStr">
        <is>
          <t>444 mL can</t>
        </is>
      </c>
      <c r="E338" s="29" t="n">
        <v>24</v>
      </c>
      <c r="F338" s="30" t="n"/>
      <c r="G338" s="31">
        <f>IF(AND(ISNUMBER($F338),ISNUMBER($E338),$E338&lt;&gt;0),$F338/$E338,"")</f>
        <v/>
      </c>
      <c r="H338" s="31">
        <f>IF(AND(ISNUMBER($F338),ISNUMBER($AL338),ISNUMBER($E338),($AL338*$E338)&lt;&gt;0),$F338/($AL338*$E338)*100,"")</f>
        <v/>
      </c>
      <c r="I338" s="32" t="n"/>
      <c r="J338" s="33" t="n"/>
      <c r="K338" s="31">
        <f>IF(AND(ISNUMBER($F338),ISNUMBER($J338)),$F338*(1-$J338),"")</f>
        <v/>
      </c>
      <c r="L338" s="32" t="n"/>
      <c r="M338" s="32" t="n"/>
      <c r="N338" s="31">
        <f>IF(ISNUMBER($F338),($F338-IF(ISNUMBER($AM338),$AM338,0))*(1-IF(ISNUMBER($J338),$J338,0)),"")</f>
        <v/>
      </c>
      <c r="O338" s="15" t="inlineStr">
        <is>
          <t>Mocha</t>
        </is>
      </c>
      <c r="P338" s="29" t="n">
        <v>135</v>
      </c>
      <c r="Q338" s="29" t="n">
        <v>170</v>
      </c>
      <c r="R338" s="15" t="inlineStr">
        <is>
          <t>Not listed</t>
        </is>
      </c>
      <c r="S338" s="29" t="n">
        <v>28</v>
      </c>
      <c r="T338" s="29" t="n">
        <v>200</v>
      </c>
      <c r="U338" s="15" t="inlineStr">
        <is>
          <t>Sugar</t>
        </is>
      </c>
      <c r="V338" s="15" t="inlineStr">
        <is>
          <t>Espresso + skim milk + energy blend (guarana, ginseng, B-vitamins); 135 mg caffeine; separate from 6.5 fl oz Espresso + Cream product</t>
        </is>
      </c>
      <c r="W338" s="32" t="n"/>
      <c r="X338" s="32" t="n"/>
      <c r="Y338" s="32" t="n"/>
      <c r="Z338" s="32" t="n"/>
      <c r="AA338" s="15" t="inlineStr">
        <is>
          <t>High</t>
        </is>
      </c>
      <c r="AB338" s="15" t="inlineStr">
        <is>
          <t>Coffee-energy crossover; broad mainstream appeal</t>
        </is>
      </c>
      <c r="AC338" s="15" t="inlineStr">
        <is>
          <t>Cafe espresso energy in a grab-and-go can</t>
        </is>
      </c>
      <c r="AD338" s="15" t="inlineStr">
        <is>
          <t>Trusted coffee taste rather than a synthetic energy flavour.</t>
        </is>
      </c>
      <c r="AE338" s="32" t="n"/>
      <c r="AF338" s="34">
        <f>IF(AND(ISNUMBER($P338),ISNUMBER($AL338),$AL338&lt;&gt;0),ROUND($P338/$AL338*100,1),"")</f>
        <v/>
      </c>
      <c r="AG338" s="35">
        <f>IF(AND(ISNUMBER($S338),ISNUMBER($AL338),$AL338&lt;&gt;0),ROUND($S338/$AL338*100,2),"")</f>
        <v/>
      </c>
      <c r="AH338" s="34">
        <f>IF(AND(ISNUMBER($Q338),ISNUMBER($AL338),$AL338&lt;&gt;0),ROUND($Q338/$AL338*100,1),"")</f>
        <v/>
      </c>
      <c r="AI338" s="29">
        <f>IF(ISNUMBER($S338),IF($S338&lt;=1,"Yes","No"),"n/a")</f>
        <v/>
      </c>
      <c r="AJ338" s="29">
        <f>IF(ISNUMBER($S338),ROUND(MAX(0,MIN(100,100-$S338*2.5-IF(ISNUMBER($T338),$T338,0)*0.12+IF($S338&lt;=1,12,0))),0),"")</f>
        <v/>
      </c>
      <c r="AK338" s="29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29" t="n">
        <v>444</v>
      </c>
      <c r="AM338" s="30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Starbucks</t>
        </is>
      </c>
      <c r="B339" s="15" t="inlineStr">
        <is>
          <t>Starbucks Doubleshot Energy | White Chocolate | single 444mL</t>
        </is>
      </c>
      <c r="C339" s="15" t="inlineStr">
        <is>
          <t>4) Caffeine &amp; energy beverage</t>
        </is>
      </c>
      <c r="D339" s="15" t="inlineStr">
        <is>
          <t>444 mL can</t>
        </is>
      </c>
      <c r="E339" s="29" t="n">
        <v>1</v>
      </c>
      <c r="F339" s="30" t="n"/>
      <c r="G339" s="31">
        <f>IF(AND(ISNUMBER($F339),ISNUMBER($E339),$E339&lt;&gt;0),$F339/$E339,"")</f>
        <v/>
      </c>
      <c r="H339" s="31">
        <f>IF(AND(ISNUMBER($F339),ISNUMBER($AL339),ISNUMBER($E339),($AL339*$E339)&lt;&gt;0),$F339/($AL339*$E339)*100,"")</f>
        <v/>
      </c>
      <c r="I339" s="32" t="n"/>
      <c r="J339" s="33" t="n"/>
      <c r="K339" s="31">
        <f>IF(AND(ISNUMBER($F339),ISNUMBER($J339)),$F339*(1-$J339),"")</f>
        <v/>
      </c>
      <c r="L339" s="32" t="n"/>
      <c r="M339" s="32" t="n"/>
      <c r="N339" s="31">
        <f>IF(ISNUMBER($F339),($F339-IF(ISNUMBER($AM339),$AM339,0))*(1-IF(ISNUMBER($J339),$J339,0)),"")</f>
        <v/>
      </c>
      <c r="O339" s="15" t="inlineStr">
        <is>
          <t>White Chocolate</t>
        </is>
      </c>
      <c r="P339" s="29" t="n">
        <v>135</v>
      </c>
      <c r="Q339" s="29" t="n">
        <v>170</v>
      </c>
      <c r="R339" s="15" t="inlineStr">
        <is>
          <t>Not listed</t>
        </is>
      </c>
      <c r="S339" s="29" t="n">
        <v>28</v>
      </c>
      <c r="T339" s="29" t="n">
        <v>200</v>
      </c>
      <c r="U339" s="15" t="inlineStr">
        <is>
          <t>Sugar</t>
        </is>
      </c>
      <c r="V339" s="15" t="inlineStr">
        <is>
          <t>Espresso + skim milk + energy blend (guarana, ginseng, B-vitamins); 135 mg caffeine; separate from 6.5 fl oz Espresso + Cream product</t>
        </is>
      </c>
      <c r="W339" s="32" t="n"/>
      <c r="X339" s="32" t="n"/>
      <c r="Y339" s="32" t="n"/>
      <c r="Z339" s="32" t="n"/>
      <c r="AA339" s="15" t="inlineStr">
        <is>
          <t>High</t>
        </is>
      </c>
      <c r="AB339" s="15" t="inlineStr">
        <is>
          <t>Coffee-energy crossover; broad mainstream appeal</t>
        </is>
      </c>
      <c r="AC339" s="15" t="inlineStr">
        <is>
          <t>Cafe espresso energy in a grab-and-go can</t>
        </is>
      </c>
      <c r="AD339" s="15" t="inlineStr">
        <is>
          <t>Trusted coffee taste rather than a synthetic energy flavour.</t>
        </is>
      </c>
      <c r="AE339" s="32" t="n"/>
      <c r="AF339" s="34">
        <f>IF(AND(ISNUMBER($P339),ISNUMBER($AL339),$AL339&lt;&gt;0),ROUND($P339/$AL339*100,1),"")</f>
        <v/>
      </c>
      <c r="AG339" s="35">
        <f>IF(AND(ISNUMBER($S339),ISNUMBER($AL339),$AL339&lt;&gt;0),ROUND($S339/$AL339*100,2),"")</f>
        <v/>
      </c>
      <c r="AH339" s="34">
        <f>IF(AND(ISNUMBER($Q339),ISNUMBER($AL339),$AL339&lt;&gt;0),ROUND($Q339/$AL339*100,1),"")</f>
        <v/>
      </c>
      <c r="AI339" s="29">
        <f>IF(ISNUMBER($S339),IF($S339&lt;=1,"Yes","No"),"n/a")</f>
        <v/>
      </c>
      <c r="AJ339" s="29">
        <f>IF(ISNUMBER($S339),ROUND(MAX(0,MIN(100,100-$S339*2.5-IF(ISNUMBER($T339),$T339,0)*0.12+IF($S339&lt;=1,12,0))),0),"")</f>
        <v/>
      </c>
      <c r="AK339" s="29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29" t="n">
        <v>444</v>
      </c>
      <c r="AM339" s="30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Starbucks</t>
        </is>
      </c>
      <c r="B340" s="15" t="inlineStr">
        <is>
          <t>Starbucks Doubleshot Energy | White Chocolate | 8-pack 444mL</t>
        </is>
      </c>
      <c r="C340" s="15" t="inlineStr">
        <is>
          <t>4) Caffeine &amp; energy beverage</t>
        </is>
      </c>
      <c r="D340" s="15" t="inlineStr">
        <is>
          <t>444 mL can</t>
        </is>
      </c>
      <c r="E340" s="29" t="n">
        <v>8</v>
      </c>
      <c r="F340" s="30" t="n"/>
      <c r="G340" s="31">
        <f>IF(AND(ISNUMBER($F340),ISNUMBER($E340),$E340&lt;&gt;0),$F340/$E340,"")</f>
        <v/>
      </c>
      <c r="H340" s="31">
        <f>IF(AND(ISNUMBER($F340),ISNUMBER($AL340),ISNUMBER($E340),($AL340*$E340)&lt;&gt;0),$F340/($AL340*$E340)*100,"")</f>
        <v/>
      </c>
      <c r="I340" s="32" t="n"/>
      <c r="J340" s="33" t="n"/>
      <c r="K340" s="31">
        <f>IF(AND(ISNUMBER($F340),ISNUMBER($J340)),$F340*(1-$J340),"")</f>
        <v/>
      </c>
      <c r="L340" s="32" t="n"/>
      <c r="M340" s="32" t="n"/>
      <c r="N340" s="31">
        <f>IF(ISNUMBER($F340),($F340-IF(ISNUMBER($AM340),$AM340,0))*(1-IF(ISNUMBER($J340),$J340,0)),"")</f>
        <v/>
      </c>
      <c r="O340" s="15" t="inlineStr">
        <is>
          <t>White Chocolate</t>
        </is>
      </c>
      <c r="P340" s="29" t="n">
        <v>135</v>
      </c>
      <c r="Q340" s="29" t="n">
        <v>170</v>
      </c>
      <c r="R340" s="15" t="inlineStr">
        <is>
          <t>Not listed</t>
        </is>
      </c>
      <c r="S340" s="29" t="n">
        <v>28</v>
      </c>
      <c r="T340" s="29" t="n">
        <v>200</v>
      </c>
      <c r="U340" s="15" t="inlineStr">
        <is>
          <t>Sugar</t>
        </is>
      </c>
      <c r="V340" s="15" t="inlineStr">
        <is>
          <t>Espresso + skim milk + energy blend (guarana, ginseng, B-vitamins); 135 mg caffeine; separate from 6.5 fl oz Espresso + Cream product</t>
        </is>
      </c>
      <c r="W340" s="32" t="n"/>
      <c r="X340" s="32" t="n"/>
      <c r="Y340" s="32" t="n"/>
      <c r="Z340" s="32" t="n"/>
      <c r="AA340" s="15" t="inlineStr">
        <is>
          <t>High</t>
        </is>
      </c>
      <c r="AB340" s="15" t="inlineStr">
        <is>
          <t>Coffee-energy crossover; broad mainstream appeal</t>
        </is>
      </c>
      <c r="AC340" s="15" t="inlineStr">
        <is>
          <t>Cafe espresso energy in a grab-and-go can</t>
        </is>
      </c>
      <c r="AD340" s="15" t="inlineStr">
        <is>
          <t>Trusted coffee taste rather than a synthetic energy flavour.</t>
        </is>
      </c>
      <c r="AE340" s="32" t="n"/>
      <c r="AF340" s="34">
        <f>IF(AND(ISNUMBER($P340),ISNUMBER($AL340),$AL340&lt;&gt;0),ROUND($P340/$AL340*100,1),"")</f>
        <v/>
      </c>
      <c r="AG340" s="35">
        <f>IF(AND(ISNUMBER($S340),ISNUMBER($AL340),$AL340&lt;&gt;0),ROUND($S340/$AL340*100,2),"")</f>
        <v/>
      </c>
      <c r="AH340" s="34">
        <f>IF(AND(ISNUMBER($Q340),ISNUMBER($AL340),$AL340&lt;&gt;0),ROUND($Q340/$AL340*100,1),"")</f>
        <v/>
      </c>
      <c r="AI340" s="29">
        <f>IF(ISNUMBER($S340),IF($S340&lt;=1,"Yes","No"),"n/a")</f>
        <v/>
      </c>
      <c r="AJ340" s="29">
        <f>IF(ISNUMBER($S340),ROUND(MAX(0,MIN(100,100-$S340*2.5-IF(ISNUMBER($T340),$T340,0)*0.12+IF($S340&lt;=1,12,0))),0),"")</f>
        <v/>
      </c>
      <c r="AK340" s="29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29" t="n">
        <v>444</v>
      </c>
      <c r="AM340" s="30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Starbucks</t>
        </is>
      </c>
      <c r="B341" s="15" t="inlineStr">
        <is>
          <t>Starbucks Doubleshot Energy | White Chocolate | 12-pack 444mL</t>
        </is>
      </c>
      <c r="C341" s="15" t="inlineStr">
        <is>
          <t>4) Caffeine &amp; energy beverage</t>
        </is>
      </c>
      <c r="D341" s="15" t="inlineStr">
        <is>
          <t>444 mL can</t>
        </is>
      </c>
      <c r="E341" s="29" t="n">
        <v>12</v>
      </c>
      <c r="F341" s="30" t="n"/>
      <c r="G341" s="31">
        <f>IF(AND(ISNUMBER($F341),ISNUMBER($E341),$E341&lt;&gt;0),$F341/$E341,"")</f>
        <v/>
      </c>
      <c r="H341" s="31">
        <f>IF(AND(ISNUMBER($F341),ISNUMBER($AL341),ISNUMBER($E341),($AL341*$E341)&lt;&gt;0),$F341/($AL341*$E341)*100,"")</f>
        <v/>
      </c>
      <c r="I341" s="32" t="n"/>
      <c r="J341" s="33" t="n"/>
      <c r="K341" s="31">
        <f>IF(AND(ISNUMBER($F341),ISNUMBER($J341)),$F341*(1-$J341),"")</f>
        <v/>
      </c>
      <c r="L341" s="32" t="n"/>
      <c r="M341" s="32" t="n"/>
      <c r="N341" s="31">
        <f>IF(ISNUMBER($F341),($F341-IF(ISNUMBER($AM341),$AM341,0))*(1-IF(ISNUMBER($J341),$J341,0)),"")</f>
        <v/>
      </c>
      <c r="O341" s="15" t="inlineStr">
        <is>
          <t>White Chocolate</t>
        </is>
      </c>
      <c r="P341" s="29" t="n">
        <v>135</v>
      </c>
      <c r="Q341" s="29" t="n">
        <v>170</v>
      </c>
      <c r="R341" s="15" t="inlineStr">
        <is>
          <t>Not listed</t>
        </is>
      </c>
      <c r="S341" s="29" t="n">
        <v>28</v>
      </c>
      <c r="T341" s="29" t="n">
        <v>200</v>
      </c>
      <c r="U341" s="15" t="inlineStr">
        <is>
          <t>Sugar</t>
        </is>
      </c>
      <c r="V341" s="15" t="inlineStr">
        <is>
          <t>Espresso + skim milk + energy blend (guarana, ginseng, B-vitamins); 135 mg caffeine; separate from 6.5 fl oz Espresso + Cream product</t>
        </is>
      </c>
      <c r="W341" s="32" t="n"/>
      <c r="X341" s="32" t="n"/>
      <c r="Y341" s="32" t="n"/>
      <c r="Z341" s="32" t="n"/>
      <c r="AA341" s="15" t="inlineStr">
        <is>
          <t>High</t>
        </is>
      </c>
      <c r="AB341" s="15" t="inlineStr">
        <is>
          <t>Coffee-energy crossover; broad mainstream appeal</t>
        </is>
      </c>
      <c r="AC341" s="15" t="inlineStr">
        <is>
          <t>Cafe espresso energy in a grab-and-go can</t>
        </is>
      </c>
      <c r="AD341" s="15" t="inlineStr">
        <is>
          <t>Trusted coffee taste rather than a synthetic energy flavour.</t>
        </is>
      </c>
      <c r="AE341" s="32" t="n"/>
      <c r="AF341" s="34">
        <f>IF(AND(ISNUMBER($P341),ISNUMBER($AL341),$AL341&lt;&gt;0),ROUND($P341/$AL341*100,1),"")</f>
        <v/>
      </c>
      <c r="AG341" s="35">
        <f>IF(AND(ISNUMBER($S341),ISNUMBER($AL341),$AL341&lt;&gt;0),ROUND($S341/$AL341*100,2),"")</f>
        <v/>
      </c>
      <c r="AH341" s="34">
        <f>IF(AND(ISNUMBER($Q341),ISNUMBER($AL341),$AL341&lt;&gt;0),ROUND($Q341/$AL341*100,1),"")</f>
        <v/>
      </c>
      <c r="AI341" s="29">
        <f>IF(ISNUMBER($S341),IF($S341&lt;=1,"Yes","No"),"n/a")</f>
        <v/>
      </c>
      <c r="AJ341" s="29">
        <f>IF(ISNUMBER($S341),ROUND(MAX(0,MIN(100,100-$S341*2.5-IF(ISNUMBER($T341),$T341,0)*0.12+IF($S341&lt;=1,12,0))),0),"")</f>
        <v/>
      </c>
      <c r="AK341" s="29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29" t="n">
        <v>444</v>
      </c>
      <c r="AM341" s="30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Starbucks</t>
        </is>
      </c>
      <c r="B342" s="15" t="inlineStr">
        <is>
          <t>Starbucks Doubleshot Energy | White Chocolate | 18-pack 444mL</t>
        </is>
      </c>
      <c r="C342" s="15" t="inlineStr">
        <is>
          <t>4) Caffeine &amp; energy beverage</t>
        </is>
      </c>
      <c r="D342" s="15" t="inlineStr">
        <is>
          <t>444 mL can</t>
        </is>
      </c>
      <c r="E342" s="29" t="n">
        <v>18</v>
      </c>
      <c r="F342" s="30" t="n"/>
      <c r="G342" s="31">
        <f>IF(AND(ISNUMBER($F342),ISNUMBER($E342),$E342&lt;&gt;0),$F342/$E342,"")</f>
        <v/>
      </c>
      <c r="H342" s="31">
        <f>IF(AND(ISNUMBER($F342),ISNUMBER($AL342),ISNUMBER($E342),($AL342*$E342)&lt;&gt;0),$F342/($AL342*$E342)*100,"")</f>
        <v/>
      </c>
      <c r="I342" s="32" t="n"/>
      <c r="J342" s="33" t="n"/>
      <c r="K342" s="31">
        <f>IF(AND(ISNUMBER($F342),ISNUMBER($J342)),$F342*(1-$J342),"")</f>
        <v/>
      </c>
      <c r="L342" s="32" t="n"/>
      <c r="M342" s="32" t="n"/>
      <c r="N342" s="31">
        <f>IF(ISNUMBER($F342),($F342-IF(ISNUMBER($AM342),$AM342,0))*(1-IF(ISNUMBER($J342),$J342,0)),"")</f>
        <v/>
      </c>
      <c r="O342" s="15" t="inlineStr">
        <is>
          <t>White Chocolate</t>
        </is>
      </c>
      <c r="P342" s="29" t="n">
        <v>135</v>
      </c>
      <c r="Q342" s="29" t="n">
        <v>170</v>
      </c>
      <c r="R342" s="15" t="inlineStr">
        <is>
          <t>Not listed</t>
        </is>
      </c>
      <c r="S342" s="29" t="n">
        <v>28</v>
      </c>
      <c r="T342" s="29" t="n">
        <v>200</v>
      </c>
      <c r="U342" s="15" t="inlineStr">
        <is>
          <t>Sugar</t>
        </is>
      </c>
      <c r="V342" s="15" t="inlineStr">
        <is>
          <t>Espresso + skim milk + energy blend (guarana, ginseng, B-vitamins); 135 mg caffeine; separate from 6.5 fl oz Espresso + Cream product</t>
        </is>
      </c>
      <c r="W342" s="32" t="n"/>
      <c r="X342" s="32" t="n"/>
      <c r="Y342" s="32" t="n"/>
      <c r="Z342" s="32" t="n"/>
      <c r="AA342" s="15" t="inlineStr">
        <is>
          <t>High</t>
        </is>
      </c>
      <c r="AB342" s="15" t="inlineStr">
        <is>
          <t>Coffee-energy crossover; broad mainstream appeal</t>
        </is>
      </c>
      <c r="AC342" s="15" t="inlineStr">
        <is>
          <t>Cafe espresso energy in a grab-and-go can</t>
        </is>
      </c>
      <c r="AD342" s="15" t="inlineStr">
        <is>
          <t>Trusted coffee taste rather than a synthetic energy flavour.</t>
        </is>
      </c>
      <c r="AE342" s="32" t="n"/>
      <c r="AF342" s="34">
        <f>IF(AND(ISNUMBER($P342),ISNUMBER($AL342),$AL342&lt;&gt;0),ROUND($P342/$AL342*100,1),"")</f>
        <v/>
      </c>
      <c r="AG342" s="35">
        <f>IF(AND(ISNUMBER($S342),ISNUMBER($AL342),$AL342&lt;&gt;0),ROUND($S342/$AL342*100,2),"")</f>
        <v/>
      </c>
      <c r="AH342" s="34">
        <f>IF(AND(ISNUMBER($Q342),ISNUMBER($AL342),$AL342&lt;&gt;0),ROUND($Q342/$AL342*100,1),"")</f>
        <v/>
      </c>
      <c r="AI342" s="29">
        <f>IF(ISNUMBER($S342),IF($S342&lt;=1,"Yes","No"),"n/a")</f>
        <v/>
      </c>
      <c r="AJ342" s="29">
        <f>IF(ISNUMBER($S342),ROUND(MAX(0,MIN(100,100-$S342*2.5-IF(ISNUMBER($T342),$T342,0)*0.12+IF($S342&lt;=1,12,0))),0),"")</f>
        <v/>
      </c>
      <c r="AK342" s="29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29" t="n">
        <v>444</v>
      </c>
      <c r="AM342" s="30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Starbucks</t>
        </is>
      </c>
      <c r="B343" s="15" t="inlineStr">
        <is>
          <t>Starbucks Doubleshot Energy | White Chocolate | 24-pack 444mL</t>
        </is>
      </c>
      <c r="C343" s="15" t="inlineStr">
        <is>
          <t>4) Caffeine &amp; energy beverage</t>
        </is>
      </c>
      <c r="D343" s="15" t="inlineStr">
        <is>
          <t>444 mL can</t>
        </is>
      </c>
      <c r="E343" s="29" t="n">
        <v>24</v>
      </c>
      <c r="F343" s="30" t="n"/>
      <c r="G343" s="31">
        <f>IF(AND(ISNUMBER($F343),ISNUMBER($E343),$E343&lt;&gt;0),$F343/$E343,"")</f>
        <v/>
      </c>
      <c r="H343" s="31">
        <f>IF(AND(ISNUMBER($F343),ISNUMBER($AL343),ISNUMBER($E343),($AL343*$E343)&lt;&gt;0),$F343/($AL343*$E343)*100,"")</f>
        <v/>
      </c>
      <c r="I343" s="32" t="n"/>
      <c r="J343" s="33" t="n"/>
      <c r="K343" s="31">
        <f>IF(AND(ISNUMBER($F343),ISNUMBER($J343)),$F343*(1-$J343),"")</f>
        <v/>
      </c>
      <c r="L343" s="32" t="n"/>
      <c r="M343" s="32" t="n"/>
      <c r="N343" s="31">
        <f>IF(ISNUMBER($F343),($F343-IF(ISNUMBER($AM343),$AM343,0))*(1-IF(ISNUMBER($J343),$J343,0)),"")</f>
        <v/>
      </c>
      <c r="O343" s="15" t="inlineStr">
        <is>
          <t>White Chocolate</t>
        </is>
      </c>
      <c r="P343" s="29" t="n">
        <v>135</v>
      </c>
      <c r="Q343" s="29" t="n">
        <v>170</v>
      </c>
      <c r="R343" s="15" t="inlineStr">
        <is>
          <t>Not listed</t>
        </is>
      </c>
      <c r="S343" s="29" t="n">
        <v>28</v>
      </c>
      <c r="T343" s="29" t="n">
        <v>200</v>
      </c>
      <c r="U343" s="15" t="inlineStr">
        <is>
          <t>Sugar</t>
        </is>
      </c>
      <c r="V343" s="15" t="inlineStr">
        <is>
          <t>Espresso + skim milk + energy blend (guarana, ginseng, B-vitamins); 135 mg caffeine; separate from 6.5 fl oz Espresso + Cream product</t>
        </is>
      </c>
      <c r="W343" s="32" t="n"/>
      <c r="X343" s="32" t="n"/>
      <c r="Y343" s="32" t="n"/>
      <c r="Z343" s="32" t="n"/>
      <c r="AA343" s="15" t="inlineStr">
        <is>
          <t>High</t>
        </is>
      </c>
      <c r="AB343" s="15" t="inlineStr">
        <is>
          <t>Coffee-energy crossover; broad mainstream appeal</t>
        </is>
      </c>
      <c r="AC343" s="15" t="inlineStr">
        <is>
          <t>Cafe espresso energy in a grab-and-go can</t>
        </is>
      </c>
      <c r="AD343" s="15" t="inlineStr">
        <is>
          <t>Trusted coffee taste rather than a synthetic energy flavour.</t>
        </is>
      </c>
      <c r="AE343" s="32" t="n"/>
      <c r="AF343" s="34">
        <f>IF(AND(ISNUMBER($P343),ISNUMBER($AL343),$AL343&lt;&gt;0),ROUND($P343/$AL343*100,1),"")</f>
        <v/>
      </c>
      <c r="AG343" s="35">
        <f>IF(AND(ISNUMBER($S343),ISNUMBER($AL343),$AL343&lt;&gt;0),ROUND($S343/$AL343*100,2),"")</f>
        <v/>
      </c>
      <c r="AH343" s="34">
        <f>IF(AND(ISNUMBER($Q343),ISNUMBER($AL343),$AL343&lt;&gt;0),ROUND($Q343/$AL343*100,1),"")</f>
        <v/>
      </c>
      <c r="AI343" s="29">
        <f>IF(ISNUMBER($S343),IF($S343&lt;=1,"Yes","No"),"n/a")</f>
        <v/>
      </c>
      <c r="AJ343" s="29">
        <f>IF(ISNUMBER($S343),ROUND(MAX(0,MIN(100,100-$S343*2.5-IF(ISNUMBER($T343),$T343,0)*0.12+IF($S343&lt;=1,12,0))),0),"")</f>
        <v/>
      </c>
      <c r="AK343" s="29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29" t="n">
        <v>444</v>
      </c>
      <c r="AM343" s="30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Ghost</t>
        </is>
      </c>
      <c r="B344" s="15" t="inlineStr">
        <is>
          <t>Ghost Energy | Sour Patch Kids Redberry | single 473mL</t>
        </is>
      </c>
      <c r="C344" s="15" t="inlineStr">
        <is>
          <t>4) Caffeine &amp; energy beverage</t>
        </is>
      </c>
      <c r="D344" s="15" t="inlineStr">
        <is>
          <t>473 mL can</t>
        </is>
      </c>
      <c r="E344" s="29" t="n">
        <v>1</v>
      </c>
      <c r="F344" s="30" t="n"/>
      <c r="G344" s="31">
        <f>IF(AND(ISNUMBER($F344),ISNUMBER($E344),$E344&lt;&gt;0),$F344/$E344,"")</f>
        <v/>
      </c>
      <c r="H344" s="31">
        <f>IF(AND(ISNUMBER($F344),ISNUMBER($AL344),ISNUMBER($E344),($AL344*$E344)&lt;&gt;0),$F344/($AL344*$E344)*100,"")</f>
        <v/>
      </c>
      <c r="I344" s="32" t="n"/>
      <c r="J344" s="33" t="n"/>
      <c r="K344" s="31">
        <f>IF(AND(ISNUMBER($F344),ISNUMBER($J344)),$F344*(1-$J344),"")</f>
        <v/>
      </c>
      <c r="L344" s="32" t="n"/>
      <c r="M344" s="32" t="n"/>
      <c r="N344" s="31">
        <f>IF(ISNUMBER($F344),($F344-IF(ISNUMBER($AM344),$AM344,0))*(1-IF(ISNUMBER($J344),$J344,0)),"")</f>
        <v/>
      </c>
      <c r="O344" s="15" t="inlineStr">
        <is>
          <t>Sour Patch Kids Redberry</t>
        </is>
      </c>
      <c r="P344" s="29" t="n">
        <v>200</v>
      </c>
      <c r="Q344" s="29" t="n">
        <v>30</v>
      </c>
      <c r="R344" s="15" t="inlineStr">
        <is>
          <t>Not listed</t>
        </is>
      </c>
      <c r="S344" s="29" t="n">
        <v>0</v>
      </c>
      <c r="T344" s="29" t="n">
        <v>5</v>
      </c>
      <c r="U344" s="15" t="inlineStr">
        <is>
          <t>Sucralose + acesulfame-K</t>
        </is>
      </c>
      <c r="V344" s="15" t="inlineStr">
        <is>
          <t>200 mg natural caffeine, zero sugar, licensed-candy flavours, nootropic blend (L-carnitine, Alpha-GPC, NeuroFactor)</t>
        </is>
      </c>
      <c r="W344" s="32" t="n"/>
      <c r="X344" s="32" t="n"/>
      <c r="Y344" s="32" t="n"/>
      <c r="Z344" s="32" t="n"/>
      <c r="AA344" s="15" t="inlineStr">
        <is>
          <t>High</t>
        </is>
      </c>
      <c r="AB344" s="15" t="inlineStr">
        <is>
          <t>Fast-growing lifestyle brand; strong flavour licensing</t>
        </is>
      </c>
      <c r="AC344" s="15" t="inlineStr">
        <is>
          <t>Candy-flavoured zero-sugar energy with a focus blend</t>
        </is>
      </c>
      <c r="AD344" s="15" t="inlineStr">
        <is>
          <t>Novel licensed-candy flavours plus zero sugar.</t>
        </is>
      </c>
      <c r="AE344" s="32" t="n"/>
      <c r="AF344" s="34">
        <f>IF(AND(ISNUMBER($P344),ISNUMBER($AL344),$AL344&lt;&gt;0),ROUND($P344/$AL344*100,1),"")</f>
        <v/>
      </c>
      <c r="AG344" s="35">
        <f>IF(AND(ISNUMBER($S344),ISNUMBER($AL344),$AL344&lt;&gt;0),ROUND($S344/$AL344*100,2),"")</f>
        <v/>
      </c>
      <c r="AH344" s="34">
        <f>IF(AND(ISNUMBER($Q344),ISNUMBER($AL344),$AL344&lt;&gt;0),ROUND($Q344/$AL344*100,1),"")</f>
        <v/>
      </c>
      <c r="AI344" s="29">
        <f>IF(ISNUMBER($S344),IF($S344&lt;=1,"Yes","No"),"n/a")</f>
        <v/>
      </c>
      <c r="AJ344" s="29">
        <f>IF(ISNUMBER($S344),ROUND(MAX(0,MIN(100,100-$S344*2.5-IF(ISNUMBER($T344),$T344,0)*0.12+IF($S344&lt;=1,12,0))),0),"")</f>
        <v/>
      </c>
      <c r="AK344" s="29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29" t="n">
        <v>473</v>
      </c>
      <c r="AM344" s="30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Ghost</t>
        </is>
      </c>
      <c r="B345" s="15" t="inlineStr">
        <is>
          <t>Ghost Energy | Sour Patch Kids Redberry | 8-pack 473mL</t>
        </is>
      </c>
      <c r="C345" s="15" t="inlineStr">
        <is>
          <t>4) Caffeine &amp; energy beverage</t>
        </is>
      </c>
      <c r="D345" s="15" t="inlineStr">
        <is>
          <t>473 mL can</t>
        </is>
      </c>
      <c r="E345" s="29" t="n">
        <v>8</v>
      </c>
      <c r="F345" s="30" t="n"/>
      <c r="G345" s="31">
        <f>IF(AND(ISNUMBER($F345),ISNUMBER($E345),$E345&lt;&gt;0),$F345/$E345,"")</f>
        <v/>
      </c>
      <c r="H345" s="31">
        <f>IF(AND(ISNUMBER($F345),ISNUMBER($AL345),ISNUMBER($E345),($AL345*$E345)&lt;&gt;0),$F345/($AL345*$E345)*100,"")</f>
        <v/>
      </c>
      <c r="I345" s="32" t="n"/>
      <c r="J345" s="33" t="n"/>
      <c r="K345" s="31">
        <f>IF(AND(ISNUMBER($F345),ISNUMBER($J345)),$F345*(1-$J345),"")</f>
        <v/>
      </c>
      <c r="L345" s="32" t="n"/>
      <c r="M345" s="32" t="n"/>
      <c r="N345" s="31">
        <f>IF(ISNUMBER($F345),($F345-IF(ISNUMBER($AM345),$AM345,0))*(1-IF(ISNUMBER($J345),$J345,0)),"")</f>
        <v/>
      </c>
      <c r="O345" s="15" t="inlineStr">
        <is>
          <t>Sour Patch Kids Redberry</t>
        </is>
      </c>
      <c r="P345" s="29" t="n">
        <v>200</v>
      </c>
      <c r="Q345" s="29" t="n">
        <v>30</v>
      </c>
      <c r="R345" s="15" t="inlineStr">
        <is>
          <t>Not listed</t>
        </is>
      </c>
      <c r="S345" s="29" t="n">
        <v>0</v>
      </c>
      <c r="T345" s="29" t="n">
        <v>5</v>
      </c>
      <c r="U345" s="15" t="inlineStr">
        <is>
          <t>Sucralose + acesulfame-K</t>
        </is>
      </c>
      <c r="V345" s="15" t="inlineStr">
        <is>
          <t>200 mg natural caffeine, zero sugar, licensed-candy flavours, nootropic blend (L-carnitine, Alpha-GPC, NeuroFactor)</t>
        </is>
      </c>
      <c r="W345" s="32" t="n"/>
      <c r="X345" s="32" t="n"/>
      <c r="Y345" s="32" t="n"/>
      <c r="Z345" s="32" t="n"/>
      <c r="AA345" s="15" t="inlineStr">
        <is>
          <t>High</t>
        </is>
      </c>
      <c r="AB345" s="15" t="inlineStr">
        <is>
          <t>Fast-growing lifestyle brand; strong flavour licensing</t>
        </is>
      </c>
      <c r="AC345" s="15" t="inlineStr">
        <is>
          <t>Candy-flavoured zero-sugar energy with a focus blend</t>
        </is>
      </c>
      <c r="AD345" s="15" t="inlineStr">
        <is>
          <t>Novel licensed-candy flavours plus zero sugar.</t>
        </is>
      </c>
      <c r="AE345" s="32" t="n"/>
      <c r="AF345" s="34">
        <f>IF(AND(ISNUMBER($P345),ISNUMBER($AL345),$AL345&lt;&gt;0),ROUND($P345/$AL345*100,1),"")</f>
        <v/>
      </c>
      <c r="AG345" s="35">
        <f>IF(AND(ISNUMBER($S345),ISNUMBER($AL345),$AL345&lt;&gt;0),ROUND($S345/$AL345*100,2),"")</f>
        <v/>
      </c>
      <c r="AH345" s="34">
        <f>IF(AND(ISNUMBER($Q345),ISNUMBER($AL345),$AL345&lt;&gt;0),ROUND($Q345/$AL345*100,1),"")</f>
        <v/>
      </c>
      <c r="AI345" s="29">
        <f>IF(ISNUMBER($S345),IF($S345&lt;=1,"Yes","No"),"n/a")</f>
        <v/>
      </c>
      <c r="AJ345" s="29">
        <f>IF(ISNUMBER($S345),ROUND(MAX(0,MIN(100,100-$S345*2.5-IF(ISNUMBER($T345),$T345,0)*0.12+IF($S345&lt;=1,12,0))),0),"")</f>
        <v/>
      </c>
      <c r="AK345" s="29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29" t="n">
        <v>473</v>
      </c>
      <c r="AM345" s="30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Ghost</t>
        </is>
      </c>
      <c r="B346" s="15" t="inlineStr">
        <is>
          <t>Ghost Energy | Sour Patch Kids Redberry | 12-pack 473mL</t>
        </is>
      </c>
      <c r="C346" s="15" t="inlineStr">
        <is>
          <t>4) Caffeine &amp; energy beverage</t>
        </is>
      </c>
      <c r="D346" s="15" t="inlineStr">
        <is>
          <t>473 mL can</t>
        </is>
      </c>
      <c r="E346" s="29" t="n">
        <v>12</v>
      </c>
      <c r="F346" s="30" t="n"/>
      <c r="G346" s="31">
        <f>IF(AND(ISNUMBER($F346),ISNUMBER($E346),$E346&lt;&gt;0),$F346/$E346,"")</f>
        <v/>
      </c>
      <c r="H346" s="31">
        <f>IF(AND(ISNUMBER($F346),ISNUMBER($AL346),ISNUMBER($E346),($AL346*$E346)&lt;&gt;0),$F346/($AL346*$E346)*100,"")</f>
        <v/>
      </c>
      <c r="I346" s="32" t="n"/>
      <c r="J346" s="33" t="n"/>
      <c r="K346" s="31">
        <f>IF(AND(ISNUMBER($F346),ISNUMBER($J346)),$F346*(1-$J346),"")</f>
        <v/>
      </c>
      <c r="L346" s="32" t="n"/>
      <c r="M346" s="32" t="n"/>
      <c r="N346" s="31">
        <f>IF(ISNUMBER($F346),($F346-IF(ISNUMBER($AM346),$AM346,0))*(1-IF(ISNUMBER($J346),$J346,0)),"")</f>
        <v/>
      </c>
      <c r="O346" s="15" t="inlineStr">
        <is>
          <t>Sour Patch Kids Redberry</t>
        </is>
      </c>
      <c r="P346" s="29" t="n">
        <v>200</v>
      </c>
      <c r="Q346" s="29" t="n">
        <v>30</v>
      </c>
      <c r="R346" s="15" t="inlineStr">
        <is>
          <t>Not listed</t>
        </is>
      </c>
      <c r="S346" s="29" t="n">
        <v>0</v>
      </c>
      <c r="T346" s="29" t="n">
        <v>5</v>
      </c>
      <c r="U346" s="15" t="inlineStr">
        <is>
          <t>Sucralose + acesulfame-K</t>
        </is>
      </c>
      <c r="V346" s="15" t="inlineStr">
        <is>
          <t>200 mg natural caffeine, zero sugar, licensed-candy flavours, nootropic blend (L-carnitine, Alpha-GPC, NeuroFactor)</t>
        </is>
      </c>
      <c r="W346" s="32" t="n"/>
      <c r="X346" s="32" t="n"/>
      <c r="Y346" s="32" t="n"/>
      <c r="Z346" s="32" t="n"/>
      <c r="AA346" s="15" t="inlineStr">
        <is>
          <t>High</t>
        </is>
      </c>
      <c r="AB346" s="15" t="inlineStr">
        <is>
          <t>Fast-growing lifestyle brand; strong flavour licensing</t>
        </is>
      </c>
      <c r="AC346" s="15" t="inlineStr">
        <is>
          <t>Candy-flavoured zero-sugar energy with a focus blend</t>
        </is>
      </c>
      <c r="AD346" s="15" t="inlineStr">
        <is>
          <t>Novel licensed-candy flavours plus zero sugar.</t>
        </is>
      </c>
      <c r="AE346" s="32" t="n"/>
      <c r="AF346" s="34">
        <f>IF(AND(ISNUMBER($P346),ISNUMBER($AL346),$AL346&lt;&gt;0),ROUND($P346/$AL346*100,1),"")</f>
        <v/>
      </c>
      <c r="AG346" s="35">
        <f>IF(AND(ISNUMBER($S346),ISNUMBER($AL346),$AL346&lt;&gt;0),ROUND($S346/$AL346*100,2),"")</f>
        <v/>
      </c>
      <c r="AH346" s="34">
        <f>IF(AND(ISNUMBER($Q346),ISNUMBER($AL346),$AL346&lt;&gt;0),ROUND($Q346/$AL346*100,1),"")</f>
        <v/>
      </c>
      <c r="AI346" s="29">
        <f>IF(ISNUMBER($S346),IF($S346&lt;=1,"Yes","No"),"n/a")</f>
        <v/>
      </c>
      <c r="AJ346" s="29">
        <f>IF(ISNUMBER($S346),ROUND(MAX(0,MIN(100,100-$S346*2.5-IF(ISNUMBER($T346),$T346,0)*0.12+IF($S346&lt;=1,12,0))),0),"")</f>
        <v/>
      </c>
      <c r="AK346" s="29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29" t="n">
        <v>473</v>
      </c>
      <c r="AM346" s="30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Ghost</t>
        </is>
      </c>
      <c r="B347" s="15" t="inlineStr">
        <is>
          <t>Ghost Energy | Sour Patch Kids Redberry | 18-pack 473mL</t>
        </is>
      </c>
      <c r="C347" s="15" t="inlineStr">
        <is>
          <t>4) Caffeine &amp; energy beverage</t>
        </is>
      </c>
      <c r="D347" s="15" t="inlineStr">
        <is>
          <t>473 mL can</t>
        </is>
      </c>
      <c r="E347" s="29" t="n">
        <v>18</v>
      </c>
      <c r="F347" s="30" t="n"/>
      <c r="G347" s="31">
        <f>IF(AND(ISNUMBER($F347),ISNUMBER($E347),$E347&lt;&gt;0),$F347/$E347,"")</f>
        <v/>
      </c>
      <c r="H347" s="31">
        <f>IF(AND(ISNUMBER($F347),ISNUMBER($AL347),ISNUMBER($E347),($AL347*$E347)&lt;&gt;0),$F347/($AL347*$E347)*100,"")</f>
        <v/>
      </c>
      <c r="I347" s="32" t="n"/>
      <c r="J347" s="33" t="n"/>
      <c r="K347" s="31">
        <f>IF(AND(ISNUMBER($F347),ISNUMBER($J347)),$F347*(1-$J347),"")</f>
        <v/>
      </c>
      <c r="L347" s="32" t="n"/>
      <c r="M347" s="32" t="n"/>
      <c r="N347" s="31">
        <f>IF(ISNUMBER($F347),($F347-IF(ISNUMBER($AM347),$AM347,0))*(1-IF(ISNUMBER($J347),$J347,0)),"")</f>
        <v/>
      </c>
      <c r="O347" s="15" t="inlineStr">
        <is>
          <t>Sour Patch Kids Redberry</t>
        </is>
      </c>
      <c r="P347" s="29" t="n">
        <v>200</v>
      </c>
      <c r="Q347" s="29" t="n">
        <v>30</v>
      </c>
      <c r="R347" s="15" t="inlineStr">
        <is>
          <t>Not listed</t>
        </is>
      </c>
      <c r="S347" s="29" t="n">
        <v>0</v>
      </c>
      <c r="T347" s="29" t="n">
        <v>5</v>
      </c>
      <c r="U347" s="15" t="inlineStr">
        <is>
          <t>Sucralose + acesulfame-K</t>
        </is>
      </c>
      <c r="V347" s="15" t="inlineStr">
        <is>
          <t>200 mg natural caffeine, zero sugar, licensed-candy flavours, nootropic blend (L-carnitine, Alpha-GPC, NeuroFactor)</t>
        </is>
      </c>
      <c r="W347" s="32" t="n"/>
      <c r="X347" s="32" t="n"/>
      <c r="Y347" s="32" t="n"/>
      <c r="Z347" s="32" t="n"/>
      <c r="AA347" s="15" t="inlineStr">
        <is>
          <t>High</t>
        </is>
      </c>
      <c r="AB347" s="15" t="inlineStr">
        <is>
          <t>Fast-growing lifestyle brand; strong flavour licensing</t>
        </is>
      </c>
      <c r="AC347" s="15" t="inlineStr">
        <is>
          <t>Candy-flavoured zero-sugar energy with a focus blend</t>
        </is>
      </c>
      <c r="AD347" s="15" t="inlineStr">
        <is>
          <t>Novel licensed-candy flavours plus zero sugar.</t>
        </is>
      </c>
      <c r="AE347" s="32" t="n"/>
      <c r="AF347" s="34">
        <f>IF(AND(ISNUMBER($P347),ISNUMBER($AL347),$AL347&lt;&gt;0),ROUND($P347/$AL347*100,1),"")</f>
        <v/>
      </c>
      <c r="AG347" s="35">
        <f>IF(AND(ISNUMBER($S347),ISNUMBER($AL347),$AL347&lt;&gt;0),ROUND($S347/$AL347*100,2),"")</f>
        <v/>
      </c>
      <c r="AH347" s="34">
        <f>IF(AND(ISNUMBER($Q347),ISNUMBER($AL347),$AL347&lt;&gt;0),ROUND($Q347/$AL347*100,1),"")</f>
        <v/>
      </c>
      <c r="AI347" s="29">
        <f>IF(ISNUMBER($S347),IF($S347&lt;=1,"Yes","No"),"n/a")</f>
        <v/>
      </c>
      <c r="AJ347" s="29">
        <f>IF(ISNUMBER($S347),ROUND(MAX(0,MIN(100,100-$S347*2.5-IF(ISNUMBER($T347),$T347,0)*0.12+IF($S347&lt;=1,12,0))),0),"")</f>
        <v/>
      </c>
      <c r="AK347" s="29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29" t="n">
        <v>473</v>
      </c>
      <c r="AM347" s="30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Ghost</t>
        </is>
      </c>
      <c r="B348" s="15" t="inlineStr">
        <is>
          <t>Ghost Energy | Sour Patch Kids Redberry | 24-pack 473mL</t>
        </is>
      </c>
      <c r="C348" s="15" t="inlineStr">
        <is>
          <t>4) Caffeine &amp; energy beverage</t>
        </is>
      </c>
      <c r="D348" s="15" t="inlineStr">
        <is>
          <t>473 mL can</t>
        </is>
      </c>
      <c r="E348" s="29" t="n">
        <v>24</v>
      </c>
      <c r="F348" s="30" t="n"/>
      <c r="G348" s="31">
        <f>IF(AND(ISNUMBER($F348),ISNUMBER($E348),$E348&lt;&gt;0),$F348/$E348,"")</f>
        <v/>
      </c>
      <c r="H348" s="31">
        <f>IF(AND(ISNUMBER($F348),ISNUMBER($AL348),ISNUMBER($E348),($AL348*$E348)&lt;&gt;0),$F348/($AL348*$E348)*100,"")</f>
        <v/>
      </c>
      <c r="I348" s="32" t="n"/>
      <c r="J348" s="33" t="n"/>
      <c r="K348" s="31">
        <f>IF(AND(ISNUMBER($F348),ISNUMBER($J348)),$F348*(1-$J348),"")</f>
        <v/>
      </c>
      <c r="L348" s="32" t="n"/>
      <c r="M348" s="32" t="n"/>
      <c r="N348" s="31">
        <f>IF(ISNUMBER($F348),($F348-IF(ISNUMBER($AM348),$AM348,0))*(1-IF(ISNUMBER($J348),$J348,0)),"")</f>
        <v/>
      </c>
      <c r="O348" s="15" t="inlineStr">
        <is>
          <t>Sour Patch Kids Redberry</t>
        </is>
      </c>
      <c r="P348" s="29" t="n">
        <v>200</v>
      </c>
      <c r="Q348" s="29" t="n">
        <v>30</v>
      </c>
      <c r="R348" s="15" t="inlineStr">
        <is>
          <t>Not listed</t>
        </is>
      </c>
      <c r="S348" s="29" t="n">
        <v>0</v>
      </c>
      <c r="T348" s="29" t="n">
        <v>5</v>
      </c>
      <c r="U348" s="15" t="inlineStr">
        <is>
          <t>Sucralose + acesulfame-K</t>
        </is>
      </c>
      <c r="V348" s="15" t="inlineStr">
        <is>
          <t>200 mg natural caffeine, zero sugar, licensed-candy flavours, nootropic blend (L-carnitine, Alpha-GPC, NeuroFactor)</t>
        </is>
      </c>
      <c r="W348" s="32" t="n"/>
      <c r="X348" s="32" t="n"/>
      <c r="Y348" s="32" t="n"/>
      <c r="Z348" s="32" t="n"/>
      <c r="AA348" s="15" t="inlineStr">
        <is>
          <t>High</t>
        </is>
      </c>
      <c r="AB348" s="15" t="inlineStr">
        <is>
          <t>Fast-growing lifestyle brand; strong flavour licensing</t>
        </is>
      </c>
      <c r="AC348" s="15" t="inlineStr">
        <is>
          <t>Candy-flavoured zero-sugar energy with a focus blend</t>
        </is>
      </c>
      <c r="AD348" s="15" t="inlineStr">
        <is>
          <t>Novel licensed-candy flavours plus zero sugar.</t>
        </is>
      </c>
      <c r="AE348" s="32" t="n"/>
      <c r="AF348" s="34">
        <f>IF(AND(ISNUMBER($P348),ISNUMBER($AL348),$AL348&lt;&gt;0),ROUND($P348/$AL348*100,1),"")</f>
        <v/>
      </c>
      <c r="AG348" s="35">
        <f>IF(AND(ISNUMBER($S348),ISNUMBER($AL348),$AL348&lt;&gt;0),ROUND($S348/$AL348*100,2),"")</f>
        <v/>
      </c>
      <c r="AH348" s="34">
        <f>IF(AND(ISNUMBER($Q348),ISNUMBER($AL348),$AL348&lt;&gt;0),ROUND($Q348/$AL348*100,1),"")</f>
        <v/>
      </c>
      <c r="AI348" s="29">
        <f>IF(ISNUMBER($S348),IF($S348&lt;=1,"Yes","No"),"n/a")</f>
        <v/>
      </c>
      <c r="AJ348" s="29">
        <f>IF(ISNUMBER($S348),ROUND(MAX(0,MIN(100,100-$S348*2.5-IF(ISNUMBER($T348),$T348,0)*0.12+IF($S348&lt;=1,12,0))),0),"")</f>
        <v/>
      </c>
      <c r="AK348" s="29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29" t="n">
        <v>473</v>
      </c>
      <c r="AM348" s="30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Ghost</t>
        </is>
      </c>
      <c r="B349" s="15" t="inlineStr">
        <is>
          <t>Ghost Energy | Warheads Sour Watermelon | single 473mL</t>
        </is>
      </c>
      <c r="C349" s="15" t="inlineStr">
        <is>
          <t>4) Caffeine &amp; energy beverage</t>
        </is>
      </c>
      <c r="D349" s="15" t="inlineStr">
        <is>
          <t>473 mL can</t>
        </is>
      </c>
      <c r="E349" s="29" t="n">
        <v>1</v>
      </c>
      <c r="F349" s="30" t="n"/>
      <c r="G349" s="31">
        <f>IF(AND(ISNUMBER($F349),ISNUMBER($E349),$E349&lt;&gt;0),$F349/$E349,"")</f>
        <v/>
      </c>
      <c r="H349" s="31">
        <f>IF(AND(ISNUMBER($F349),ISNUMBER($AL349),ISNUMBER($E349),($AL349*$E349)&lt;&gt;0),$F349/($AL349*$E349)*100,"")</f>
        <v/>
      </c>
      <c r="I349" s="32" t="n"/>
      <c r="J349" s="33" t="n"/>
      <c r="K349" s="31">
        <f>IF(AND(ISNUMBER($F349),ISNUMBER($J349)),$F349*(1-$J349),"")</f>
        <v/>
      </c>
      <c r="L349" s="32" t="n"/>
      <c r="M349" s="32" t="n"/>
      <c r="N349" s="31">
        <f>IF(ISNUMBER($F349),($F349-IF(ISNUMBER($AM349),$AM349,0))*(1-IF(ISNUMBER($J349),$J349,0)),"")</f>
        <v/>
      </c>
      <c r="O349" s="15" t="inlineStr">
        <is>
          <t>Warheads Sour Watermelon</t>
        </is>
      </c>
      <c r="P349" s="29" t="n">
        <v>200</v>
      </c>
      <c r="Q349" s="29" t="n">
        <v>30</v>
      </c>
      <c r="R349" s="15" t="inlineStr">
        <is>
          <t>Not listed</t>
        </is>
      </c>
      <c r="S349" s="29" t="n">
        <v>0</v>
      </c>
      <c r="T349" s="29" t="n">
        <v>5</v>
      </c>
      <c r="U349" s="15" t="inlineStr">
        <is>
          <t>Sucralose + acesulfame-K</t>
        </is>
      </c>
      <c r="V349" s="15" t="inlineStr">
        <is>
          <t>200 mg natural caffeine, zero sugar, licensed-candy flavours, nootropic blend (L-carnitine, Alpha-GPC, NeuroFactor)</t>
        </is>
      </c>
      <c r="W349" s="32" t="n"/>
      <c r="X349" s="32" t="n"/>
      <c r="Y349" s="32" t="n"/>
      <c r="Z349" s="32" t="n"/>
      <c r="AA349" s="15" t="inlineStr">
        <is>
          <t>High</t>
        </is>
      </c>
      <c r="AB349" s="15" t="inlineStr">
        <is>
          <t>Fast-growing lifestyle brand; strong flavour licensing</t>
        </is>
      </c>
      <c r="AC349" s="15" t="inlineStr">
        <is>
          <t>Candy-flavoured zero-sugar energy with a focus blend</t>
        </is>
      </c>
      <c r="AD349" s="15" t="inlineStr">
        <is>
          <t>Novel licensed-candy flavours plus zero sugar.</t>
        </is>
      </c>
      <c r="AE349" s="32" t="n"/>
      <c r="AF349" s="34">
        <f>IF(AND(ISNUMBER($P349),ISNUMBER($AL349),$AL349&lt;&gt;0),ROUND($P349/$AL349*100,1),"")</f>
        <v/>
      </c>
      <c r="AG349" s="35">
        <f>IF(AND(ISNUMBER($S349),ISNUMBER($AL349),$AL349&lt;&gt;0),ROUND($S349/$AL349*100,2),"")</f>
        <v/>
      </c>
      <c r="AH349" s="34">
        <f>IF(AND(ISNUMBER($Q349),ISNUMBER($AL349),$AL349&lt;&gt;0),ROUND($Q349/$AL349*100,1),"")</f>
        <v/>
      </c>
      <c r="AI349" s="29">
        <f>IF(ISNUMBER($S349),IF($S349&lt;=1,"Yes","No"),"n/a")</f>
        <v/>
      </c>
      <c r="AJ349" s="29">
        <f>IF(ISNUMBER($S349),ROUND(MAX(0,MIN(100,100-$S349*2.5-IF(ISNUMBER($T349),$T349,0)*0.12+IF($S349&lt;=1,12,0))),0),"")</f>
        <v/>
      </c>
      <c r="AK349" s="29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29" t="n">
        <v>473</v>
      </c>
      <c r="AM349" s="30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Ghost</t>
        </is>
      </c>
      <c r="B350" s="15" t="inlineStr">
        <is>
          <t>Ghost Energy | Warheads Sour Watermelon | 8-pack 473mL</t>
        </is>
      </c>
      <c r="C350" s="15" t="inlineStr">
        <is>
          <t>4) Caffeine &amp; energy beverage</t>
        </is>
      </c>
      <c r="D350" s="15" t="inlineStr">
        <is>
          <t>473 mL can</t>
        </is>
      </c>
      <c r="E350" s="29" t="n">
        <v>8</v>
      </c>
      <c r="F350" s="30" t="n"/>
      <c r="G350" s="31">
        <f>IF(AND(ISNUMBER($F350),ISNUMBER($E350),$E350&lt;&gt;0),$F350/$E350,"")</f>
        <v/>
      </c>
      <c r="H350" s="31">
        <f>IF(AND(ISNUMBER($F350),ISNUMBER($AL350),ISNUMBER($E350),($AL350*$E350)&lt;&gt;0),$F350/($AL350*$E350)*100,"")</f>
        <v/>
      </c>
      <c r="I350" s="32" t="n"/>
      <c r="J350" s="33" t="n"/>
      <c r="K350" s="31">
        <f>IF(AND(ISNUMBER($F350),ISNUMBER($J350)),$F350*(1-$J350),"")</f>
        <v/>
      </c>
      <c r="L350" s="32" t="n"/>
      <c r="M350" s="32" t="n"/>
      <c r="N350" s="31">
        <f>IF(ISNUMBER($F350),($F350-IF(ISNUMBER($AM350),$AM350,0))*(1-IF(ISNUMBER($J350),$J350,0)),"")</f>
        <v/>
      </c>
      <c r="O350" s="15" t="inlineStr">
        <is>
          <t>Warheads Sour Watermelon</t>
        </is>
      </c>
      <c r="P350" s="29" t="n">
        <v>200</v>
      </c>
      <c r="Q350" s="29" t="n">
        <v>30</v>
      </c>
      <c r="R350" s="15" t="inlineStr">
        <is>
          <t>Not listed</t>
        </is>
      </c>
      <c r="S350" s="29" t="n">
        <v>0</v>
      </c>
      <c r="T350" s="29" t="n">
        <v>5</v>
      </c>
      <c r="U350" s="15" t="inlineStr">
        <is>
          <t>Sucralose + acesulfame-K</t>
        </is>
      </c>
      <c r="V350" s="15" t="inlineStr">
        <is>
          <t>200 mg natural caffeine, zero sugar, licensed-candy flavours, nootropic blend (L-carnitine, Alpha-GPC, NeuroFactor)</t>
        </is>
      </c>
      <c r="W350" s="32" t="n"/>
      <c r="X350" s="32" t="n"/>
      <c r="Y350" s="32" t="n"/>
      <c r="Z350" s="32" t="n"/>
      <c r="AA350" s="15" t="inlineStr">
        <is>
          <t>High</t>
        </is>
      </c>
      <c r="AB350" s="15" t="inlineStr">
        <is>
          <t>Fast-growing lifestyle brand; strong flavour licensing</t>
        </is>
      </c>
      <c r="AC350" s="15" t="inlineStr">
        <is>
          <t>Candy-flavoured zero-sugar energy with a focus blend</t>
        </is>
      </c>
      <c r="AD350" s="15" t="inlineStr">
        <is>
          <t>Novel licensed-candy flavours plus zero sugar.</t>
        </is>
      </c>
      <c r="AE350" s="32" t="n"/>
      <c r="AF350" s="34">
        <f>IF(AND(ISNUMBER($P350),ISNUMBER($AL350),$AL350&lt;&gt;0),ROUND($P350/$AL350*100,1),"")</f>
        <v/>
      </c>
      <c r="AG350" s="35">
        <f>IF(AND(ISNUMBER($S350),ISNUMBER($AL350),$AL350&lt;&gt;0),ROUND($S350/$AL350*100,2),"")</f>
        <v/>
      </c>
      <c r="AH350" s="34">
        <f>IF(AND(ISNUMBER($Q350),ISNUMBER($AL350),$AL350&lt;&gt;0),ROUND($Q350/$AL350*100,1),"")</f>
        <v/>
      </c>
      <c r="AI350" s="29">
        <f>IF(ISNUMBER($S350),IF($S350&lt;=1,"Yes","No"),"n/a")</f>
        <v/>
      </c>
      <c r="AJ350" s="29">
        <f>IF(ISNUMBER($S350),ROUND(MAX(0,MIN(100,100-$S350*2.5-IF(ISNUMBER($T350),$T350,0)*0.12+IF($S350&lt;=1,12,0))),0),"")</f>
        <v/>
      </c>
      <c r="AK350" s="29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29" t="n">
        <v>473</v>
      </c>
      <c r="AM350" s="30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Ghost</t>
        </is>
      </c>
      <c r="B351" s="15" t="inlineStr">
        <is>
          <t>Ghost Energy | Warheads Sour Watermelon | 12-pack 473mL</t>
        </is>
      </c>
      <c r="C351" s="15" t="inlineStr">
        <is>
          <t>4) Caffeine &amp; energy beverage</t>
        </is>
      </c>
      <c r="D351" s="15" t="inlineStr">
        <is>
          <t>473 mL can</t>
        </is>
      </c>
      <c r="E351" s="29" t="n">
        <v>12</v>
      </c>
      <c r="F351" s="30" t="n"/>
      <c r="G351" s="31">
        <f>IF(AND(ISNUMBER($F351),ISNUMBER($E351),$E351&lt;&gt;0),$F351/$E351,"")</f>
        <v/>
      </c>
      <c r="H351" s="31">
        <f>IF(AND(ISNUMBER($F351),ISNUMBER($AL351),ISNUMBER($E351),($AL351*$E351)&lt;&gt;0),$F351/($AL351*$E351)*100,"")</f>
        <v/>
      </c>
      <c r="I351" s="32" t="n"/>
      <c r="J351" s="33" t="n"/>
      <c r="K351" s="31">
        <f>IF(AND(ISNUMBER($F351),ISNUMBER($J351)),$F351*(1-$J351),"")</f>
        <v/>
      </c>
      <c r="L351" s="32" t="n"/>
      <c r="M351" s="32" t="n"/>
      <c r="N351" s="31">
        <f>IF(ISNUMBER($F351),($F351-IF(ISNUMBER($AM351),$AM351,0))*(1-IF(ISNUMBER($J351),$J351,0)),"")</f>
        <v/>
      </c>
      <c r="O351" s="15" t="inlineStr">
        <is>
          <t>Warheads Sour Watermelon</t>
        </is>
      </c>
      <c r="P351" s="29" t="n">
        <v>200</v>
      </c>
      <c r="Q351" s="29" t="n">
        <v>30</v>
      </c>
      <c r="R351" s="15" t="inlineStr">
        <is>
          <t>Not listed</t>
        </is>
      </c>
      <c r="S351" s="29" t="n">
        <v>0</v>
      </c>
      <c r="T351" s="29" t="n">
        <v>5</v>
      </c>
      <c r="U351" s="15" t="inlineStr">
        <is>
          <t>Sucralose + acesulfame-K</t>
        </is>
      </c>
      <c r="V351" s="15" t="inlineStr">
        <is>
          <t>200 mg natural caffeine, zero sugar, licensed-candy flavours, nootropic blend (L-carnitine, Alpha-GPC, NeuroFactor)</t>
        </is>
      </c>
      <c r="W351" s="32" t="n"/>
      <c r="X351" s="32" t="n"/>
      <c r="Y351" s="32" t="n"/>
      <c r="Z351" s="32" t="n"/>
      <c r="AA351" s="15" t="inlineStr">
        <is>
          <t>High</t>
        </is>
      </c>
      <c r="AB351" s="15" t="inlineStr">
        <is>
          <t>Fast-growing lifestyle brand; strong flavour licensing</t>
        </is>
      </c>
      <c r="AC351" s="15" t="inlineStr">
        <is>
          <t>Candy-flavoured zero-sugar energy with a focus blend</t>
        </is>
      </c>
      <c r="AD351" s="15" t="inlineStr">
        <is>
          <t>Novel licensed-candy flavours plus zero sugar.</t>
        </is>
      </c>
      <c r="AE351" s="32" t="n"/>
      <c r="AF351" s="34">
        <f>IF(AND(ISNUMBER($P351),ISNUMBER($AL351),$AL351&lt;&gt;0),ROUND($P351/$AL351*100,1),"")</f>
        <v/>
      </c>
      <c r="AG351" s="35">
        <f>IF(AND(ISNUMBER($S351),ISNUMBER($AL351),$AL351&lt;&gt;0),ROUND($S351/$AL351*100,2),"")</f>
        <v/>
      </c>
      <c r="AH351" s="34">
        <f>IF(AND(ISNUMBER($Q351),ISNUMBER($AL351),$AL351&lt;&gt;0),ROUND($Q351/$AL351*100,1),"")</f>
        <v/>
      </c>
      <c r="AI351" s="29">
        <f>IF(ISNUMBER($S351),IF($S351&lt;=1,"Yes","No"),"n/a")</f>
        <v/>
      </c>
      <c r="AJ351" s="29">
        <f>IF(ISNUMBER($S351),ROUND(MAX(0,MIN(100,100-$S351*2.5-IF(ISNUMBER($T351),$T351,0)*0.12+IF($S351&lt;=1,12,0))),0),"")</f>
        <v/>
      </c>
      <c r="AK351" s="29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29" t="n">
        <v>473</v>
      </c>
      <c r="AM351" s="30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Ghost</t>
        </is>
      </c>
      <c r="B352" s="15" t="inlineStr">
        <is>
          <t>Ghost Energy | Warheads Sour Watermelon | 18-pack 473mL</t>
        </is>
      </c>
      <c r="C352" s="15" t="inlineStr">
        <is>
          <t>4) Caffeine &amp; energy beverage</t>
        </is>
      </c>
      <c r="D352" s="15" t="inlineStr">
        <is>
          <t>473 mL can</t>
        </is>
      </c>
      <c r="E352" s="29" t="n">
        <v>18</v>
      </c>
      <c r="F352" s="30" t="n"/>
      <c r="G352" s="31">
        <f>IF(AND(ISNUMBER($F352),ISNUMBER($E352),$E352&lt;&gt;0),$F352/$E352,"")</f>
        <v/>
      </c>
      <c r="H352" s="31">
        <f>IF(AND(ISNUMBER($F352),ISNUMBER($AL352),ISNUMBER($E352),($AL352*$E352)&lt;&gt;0),$F352/($AL352*$E352)*100,"")</f>
        <v/>
      </c>
      <c r="I352" s="32" t="n"/>
      <c r="J352" s="33" t="n"/>
      <c r="K352" s="31">
        <f>IF(AND(ISNUMBER($F352),ISNUMBER($J352)),$F352*(1-$J352),"")</f>
        <v/>
      </c>
      <c r="L352" s="32" t="n"/>
      <c r="M352" s="32" t="n"/>
      <c r="N352" s="31">
        <f>IF(ISNUMBER($F352),($F352-IF(ISNUMBER($AM352),$AM352,0))*(1-IF(ISNUMBER($J352),$J352,0)),"")</f>
        <v/>
      </c>
      <c r="O352" s="15" t="inlineStr">
        <is>
          <t>Warheads Sour Watermelon</t>
        </is>
      </c>
      <c r="P352" s="29" t="n">
        <v>200</v>
      </c>
      <c r="Q352" s="29" t="n">
        <v>30</v>
      </c>
      <c r="R352" s="15" t="inlineStr">
        <is>
          <t>Not listed</t>
        </is>
      </c>
      <c r="S352" s="29" t="n">
        <v>0</v>
      </c>
      <c r="T352" s="29" t="n">
        <v>5</v>
      </c>
      <c r="U352" s="15" t="inlineStr">
        <is>
          <t>Sucralose + acesulfame-K</t>
        </is>
      </c>
      <c r="V352" s="15" t="inlineStr">
        <is>
          <t>200 mg natural caffeine, zero sugar, licensed-candy flavours, nootropic blend (L-carnitine, Alpha-GPC, NeuroFactor)</t>
        </is>
      </c>
      <c r="W352" s="32" t="n"/>
      <c r="X352" s="32" t="n"/>
      <c r="Y352" s="32" t="n"/>
      <c r="Z352" s="32" t="n"/>
      <c r="AA352" s="15" t="inlineStr">
        <is>
          <t>High</t>
        </is>
      </c>
      <c r="AB352" s="15" t="inlineStr">
        <is>
          <t>Fast-growing lifestyle brand; strong flavour licensing</t>
        </is>
      </c>
      <c r="AC352" s="15" t="inlineStr">
        <is>
          <t>Candy-flavoured zero-sugar energy with a focus blend</t>
        </is>
      </c>
      <c r="AD352" s="15" t="inlineStr">
        <is>
          <t>Novel licensed-candy flavours plus zero sugar.</t>
        </is>
      </c>
      <c r="AE352" s="32" t="n"/>
      <c r="AF352" s="34">
        <f>IF(AND(ISNUMBER($P352),ISNUMBER($AL352),$AL352&lt;&gt;0),ROUND($P352/$AL352*100,1),"")</f>
        <v/>
      </c>
      <c r="AG352" s="35">
        <f>IF(AND(ISNUMBER($S352),ISNUMBER($AL352),$AL352&lt;&gt;0),ROUND($S352/$AL352*100,2),"")</f>
        <v/>
      </c>
      <c r="AH352" s="34">
        <f>IF(AND(ISNUMBER($Q352),ISNUMBER($AL352),$AL352&lt;&gt;0),ROUND($Q352/$AL352*100,1),"")</f>
        <v/>
      </c>
      <c r="AI352" s="29">
        <f>IF(ISNUMBER($S352),IF($S352&lt;=1,"Yes","No"),"n/a")</f>
        <v/>
      </c>
      <c r="AJ352" s="29">
        <f>IF(ISNUMBER($S352),ROUND(MAX(0,MIN(100,100-$S352*2.5-IF(ISNUMBER($T352),$T352,0)*0.12+IF($S352&lt;=1,12,0))),0),"")</f>
        <v/>
      </c>
      <c r="AK352" s="29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29" t="n">
        <v>473</v>
      </c>
      <c r="AM352" s="30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Ghost</t>
        </is>
      </c>
      <c r="B353" s="15" t="inlineStr">
        <is>
          <t>Ghost Energy | Warheads Sour Watermelon | 24-pack 473mL</t>
        </is>
      </c>
      <c r="C353" s="15" t="inlineStr">
        <is>
          <t>4) Caffeine &amp; energy beverage</t>
        </is>
      </c>
      <c r="D353" s="15" t="inlineStr">
        <is>
          <t>473 mL can</t>
        </is>
      </c>
      <c r="E353" s="29" t="n">
        <v>24</v>
      </c>
      <c r="F353" s="30" t="n"/>
      <c r="G353" s="31">
        <f>IF(AND(ISNUMBER($F353),ISNUMBER($E353),$E353&lt;&gt;0),$F353/$E353,"")</f>
        <v/>
      </c>
      <c r="H353" s="31">
        <f>IF(AND(ISNUMBER($F353),ISNUMBER($AL353),ISNUMBER($E353),($AL353*$E353)&lt;&gt;0),$F353/($AL353*$E353)*100,"")</f>
        <v/>
      </c>
      <c r="I353" s="32" t="n"/>
      <c r="J353" s="33" t="n"/>
      <c r="K353" s="31">
        <f>IF(AND(ISNUMBER($F353),ISNUMBER($J353)),$F353*(1-$J353),"")</f>
        <v/>
      </c>
      <c r="L353" s="32" t="n"/>
      <c r="M353" s="32" t="n"/>
      <c r="N353" s="31">
        <f>IF(ISNUMBER($F353),($F353-IF(ISNUMBER($AM353),$AM353,0))*(1-IF(ISNUMBER($J353),$J353,0)),"")</f>
        <v/>
      </c>
      <c r="O353" s="15" t="inlineStr">
        <is>
          <t>Warheads Sour Watermelon</t>
        </is>
      </c>
      <c r="P353" s="29" t="n">
        <v>200</v>
      </c>
      <c r="Q353" s="29" t="n">
        <v>30</v>
      </c>
      <c r="R353" s="15" t="inlineStr">
        <is>
          <t>Not listed</t>
        </is>
      </c>
      <c r="S353" s="29" t="n">
        <v>0</v>
      </c>
      <c r="T353" s="29" t="n">
        <v>5</v>
      </c>
      <c r="U353" s="15" t="inlineStr">
        <is>
          <t>Sucralose + acesulfame-K</t>
        </is>
      </c>
      <c r="V353" s="15" t="inlineStr">
        <is>
          <t>200 mg natural caffeine, zero sugar, licensed-candy flavours, nootropic blend (L-carnitine, Alpha-GPC, NeuroFactor)</t>
        </is>
      </c>
      <c r="W353" s="32" t="n"/>
      <c r="X353" s="32" t="n"/>
      <c r="Y353" s="32" t="n"/>
      <c r="Z353" s="32" t="n"/>
      <c r="AA353" s="15" t="inlineStr">
        <is>
          <t>High</t>
        </is>
      </c>
      <c r="AB353" s="15" t="inlineStr">
        <is>
          <t>Fast-growing lifestyle brand; strong flavour licensing</t>
        </is>
      </c>
      <c r="AC353" s="15" t="inlineStr">
        <is>
          <t>Candy-flavoured zero-sugar energy with a focus blend</t>
        </is>
      </c>
      <c r="AD353" s="15" t="inlineStr">
        <is>
          <t>Novel licensed-candy flavours plus zero sugar.</t>
        </is>
      </c>
      <c r="AE353" s="32" t="n"/>
      <c r="AF353" s="34">
        <f>IF(AND(ISNUMBER($P353),ISNUMBER($AL353),$AL353&lt;&gt;0),ROUND($P353/$AL353*100,1),"")</f>
        <v/>
      </c>
      <c r="AG353" s="35">
        <f>IF(AND(ISNUMBER($S353),ISNUMBER($AL353),$AL353&lt;&gt;0),ROUND($S353/$AL353*100,2),"")</f>
        <v/>
      </c>
      <c r="AH353" s="34">
        <f>IF(AND(ISNUMBER($Q353),ISNUMBER($AL353),$AL353&lt;&gt;0),ROUND($Q353/$AL353*100,1),"")</f>
        <v/>
      </c>
      <c r="AI353" s="29">
        <f>IF(ISNUMBER($S353),IF($S353&lt;=1,"Yes","No"),"n/a")</f>
        <v/>
      </c>
      <c r="AJ353" s="29">
        <f>IF(ISNUMBER($S353),ROUND(MAX(0,MIN(100,100-$S353*2.5-IF(ISNUMBER($T353),$T353,0)*0.12+IF($S353&lt;=1,12,0))),0),"")</f>
        <v/>
      </c>
      <c r="AK353" s="29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29" t="n">
        <v>473</v>
      </c>
      <c r="AM353" s="30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Ghost</t>
        </is>
      </c>
      <c r="B354" s="15" t="inlineStr">
        <is>
          <t>Ghost Energy | Swedish Fish | single 473mL</t>
        </is>
      </c>
      <c r="C354" s="15" t="inlineStr">
        <is>
          <t>4) Caffeine &amp; energy beverage</t>
        </is>
      </c>
      <c r="D354" s="15" t="inlineStr">
        <is>
          <t>473 mL can</t>
        </is>
      </c>
      <c r="E354" s="29" t="n">
        <v>1</v>
      </c>
      <c r="F354" s="30" t="n"/>
      <c r="G354" s="31">
        <f>IF(AND(ISNUMBER($F354),ISNUMBER($E354),$E354&lt;&gt;0),$F354/$E354,"")</f>
        <v/>
      </c>
      <c r="H354" s="31">
        <f>IF(AND(ISNUMBER($F354),ISNUMBER($AL354),ISNUMBER($E354),($AL354*$E354)&lt;&gt;0),$F354/($AL354*$E354)*100,"")</f>
        <v/>
      </c>
      <c r="I354" s="32" t="n"/>
      <c r="J354" s="33" t="n"/>
      <c r="K354" s="31">
        <f>IF(AND(ISNUMBER($F354),ISNUMBER($J354)),$F354*(1-$J354),"")</f>
        <v/>
      </c>
      <c r="L354" s="32" t="n"/>
      <c r="M354" s="32" t="n"/>
      <c r="N354" s="31">
        <f>IF(ISNUMBER($F354),($F354-IF(ISNUMBER($AM354),$AM354,0))*(1-IF(ISNUMBER($J354),$J354,0)),"")</f>
        <v/>
      </c>
      <c r="O354" s="15" t="inlineStr">
        <is>
          <t>Swedish Fish</t>
        </is>
      </c>
      <c r="P354" s="29" t="n">
        <v>200</v>
      </c>
      <c r="Q354" s="29" t="n">
        <v>30</v>
      </c>
      <c r="R354" s="15" t="inlineStr">
        <is>
          <t>Not listed</t>
        </is>
      </c>
      <c r="S354" s="29" t="n">
        <v>0</v>
      </c>
      <c r="T354" s="29" t="n">
        <v>5</v>
      </c>
      <c r="U354" s="15" t="inlineStr">
        <is>
          <t>Sucralose + acesulfame-K</t>
        </is>
      </c>
      <c r="V354" s="15" t="inlineStr">
        <is>
          <t>200 mg natural caffeine, zero sugar, licensed-candy flavours, nootropic blend (L-carnitine, Alpha-GPC, NeuroFactor)</t>
        </is>
      </c>
      <c r="W354" s="32" t="n"/>
      <c r="X354" s="32" t="n"/>
      <c r="Y354" s="32" t="n"/>
      <c r="Z354" s="32" t="n"/>
      <c r="AA354" s="15" t="inlineStr">
        <is>
          <t>High</t>
        </is>
      </c>
      <c r="AB354" s="15" t="inlineStr">
        <is>
          <t>Fast-growing lifestyle brand; strong flavour licensing</t>
        </is>
      </c>
      <c r="AC354" s="15" t="inlineStr">
        <is>
          <t>Candy-flavoured zero-sugar energy with a focus blend</t>
        </is>
      </c>
      <c r="AD354" s="15" t="inlineStr">
        <is>
          <t>Novel licensed-candy flavours plus zero sugar.</t>
        </is>
      </c>
      <c r="AE354" s="32" t="n"/>
      <c r="AF354" s="34">
        <f>IF(AND(ISNUMBER($P354),ISNUMBER($AL354),$AL354&lt;&gt;0),ROUND($P354/$AL354*100,1),"")</f>
        <v/>
      </c>
      <c r="AG354" s="35">
        <f>IF(AND(ISNUMBER($S354),ISNUMBER($AL354),$AL354&lt;&gt;0),ROUND($S354/$AL354*100,2),"")</f>
        <v/>
      </c>
      <c r="AH354" s="34">
        <f>IF(AND(ISNUMBER($Q354),ISNUMBER($AL354),$AL354&lt;&gt;0),ROUND($Q354/$AL354*100,1),"")</f>
        <v/>
      </c>
      <c r="AI354" s="29">
        <f>IF(ISNUMBER($S354),IF($S354&lt;=1,"Yes","No"),"n/a")</f>
        <v/>
      </c>
      <c r="AJ354" s="29">
        <f>IF(ISNUMBER($S354),ROUND(MAX(0,MIN(100,100-$S354*2.5-IF(ISNUMBER($T354),$T354,0)*0.12+IF($S354&lt;=1,12,0))),0),"")</f>
        <v/>
      </c>
      <c r="AK354" s="29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29" t="n">
        <v>473</v>
      </c>
      <c r="AM354" s="30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Ghost</t>
        </is>
      </c>
      <c r="B355" s="15" t="inlineStr">
        <is>
          <t>Ghost Energy | Swedish Fish | 8-pack 473mL</t>
        </is>
      </c>
      <c r="C355" s="15" t="inlineStr">
        <is>
          <t>4) Caffeine &amp; energy beverage</t>
        </is>
      </c>
      <c r="D355" s="15" t="inlineStr">
        <is>
          <t>473 mL can</t>
        </is>
      </c>
      <c r="E355" s="29" t="n">
        <v>8</v>
      </c>
      <c r="F355" s="30" t="n"/>
      <c r="G355" s="31">
        <f>IF(AND(ISNUMBER($F355),ISNUMBER($E355),$E355&lt;&gt;0),$F355/$E355,"")</f>
        <v/>
      </c>
      <c r="H355" s="31">
        <f>IF(AND(ISNUMBER($F355),ISNUMBER($AL355),ISNUMBER($E355),($AL355*$E355)&lt;&gt;0),$F355/($AL355*$E355)*100,"")</f>
        <v/>
      </c>
      <c r="I355" s="32" t="n"/>
      <c r="J355" s="33" t="n"/>
      <c r="K355" s="31">
        <f>IF(AND(ISNUMBER($F355),ISNUMBER($J355)),$F355*(1-$J355),"")</f>
        <v/>
      </c>
      <c r="L355" s="32" t="n"/>
      <c r="M355" s="32" t="n"/>
      <c r="N355" s="31">
        <f>IF(ISNUMBER($F355),($F355-IF(ISNUMBER($AM355),$AM355,0))*(1-IF(ISNUMBER($J355),$J355,0)),"")</f>
        <v/>
      </c>
      <c r="O355" s="15" t="inlineStr">
        <is>
          <t>Swedish Fish</t>
        </is>
      </c>
      <c r="P355" s="29" t="n">
        <v>200</v>
      </c>
      <c r="Q355" s="29" t="n">
        <v>30</v>
      </c>
      <c r="R355" s="15" t="inlineStr">
        <is>
          <t>Not listed</t>
        </is>
      </c>
      <c r="S355" s="29" t="n">
        <v>0</v>
      </c>
      <c r="T355" s="29" t="n">
        <v>5</v>
      </c>
      <c r="U355" s="15" t="inlineStr">
        <is>
          <t>Sucralose + acesulfame-K</t>
        </is>
      </c>
      <c r="V355" s="15" t="inlineStr">
        <is>
          <t>200 mg natural caffeine, zero sugar, licensed-candy flavours, nootropic blend (L-carnitine, Alpha-GPC, NeuroFactor)</t>
        </is>
      </c>
      <c r="W355" s="32" t="n"/>
      <c r="X355" s="32" t="n"/>
      <c r="Y355" s="32" t="n"/>
      <c r="Z355" s="32" t="n"/>
      <c r="AA355" s="15" t="inlineStr">
        <is>
          <t>High</t>
        </is>
      </c>
      <c r="AB355" s="15" t="inlineStr">
        <is>
          <t>Fast-growing lifestyle brand; strong flavour licensing</t>
        </is>
      </c>
      <c r="AC355" s="15" t="inlineStr">
        <is>
          <t>Candy-flavoured zero-sugar energy with a focus blend</t>
        </is>
      </c>
      <c r="AD355" s="15" t="inlineStr">
        <is>
          <t>Novel licensed-candy flavours plus zero sugar.</t>
        </is>
      </c>
      <c r="AE355" s="32" t="n"/>
      <c r="AF355" s="34">
        <f>IF(AND(ISNUMBER($P355),ISNUMBER($AL355),$AL355&lt;&gt;0),ROUND($P355/$AL355*100,1),"")</f>
        <v/>
      </c>
      <c r="AG355" s="35">
        <f>IF(AND(ISNUMBER($S355),ISNUMBER($AL355),$AL355&lt;&gt;0),ROUND($S355/$AL355*100,2),"")</f>
        <v/>
      </c>
      <c r="AH355" s="34">
        <f>IF(AND(ISNUMBER($Q355),ISNUMBER($AL355),$AL355&lt;&gt;0),ROUND($Q355/$AL355*100,1),"")</f>
        <v/>
      </c>
      <c r="AI355" s="29">
        <f>IF(ISNUMBER($S355),IF($S355&lt;=1,"Yes","No"),"n/a")</f>
        <v/>
      </c>
      <c r="AJ355" s="29">
        <f>IF(ISNUMBER($S355),ROUND(MAX(0,MIN(100,100-$S355*2.5-IF(ISNUMBER($T355),$T355,0)*0.12+IF($S355&lt;=1,12,0))),0),"")</f>
        <v/>
      </c>
      <c r="AK355" s="29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29" t="n">
        <v>473</v>
      </c>
      <c r="AM355" s="30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Ghost</t>
        </is>
      </c>
      <c r="B356" s="15" t="inlineStr">
        <is>
          <t>Ghost Energy | Swedish Fish | 12-pack 473mL</t>
        </is>
      </c>
      <c r="C356" s="15" t="inlineStr">
        <is>
          <t>4) Caffeine &amp; energy beverage</t>
        </is>
      </c>
      <c r="D356" s="15" t="inlineStr">
        <is>
          <t>473 mL can</t>
        </is>
      </c>
      <c r="E356" s="29" t="n">
        <v>12</v>
      </c>
      <c r="F356" s="30" t="n"/>
      <c r="G356" s="31">
        <f>IF(AND(ISNUMBER($F356),ISNUMBER($E356),$E356&lt;&gt;0),$F356/$E356,"")</f>
        <v/>
      </c>
      <c r="H356" s="31">
        <f>IF(AND(ISNUMBER($F356),ISNUMBER($AL356),ISNUMBER($E356),($AL356*$E356)&lt;&gt;0),$F356/($AL356*$E356)*100,"")</f>
        <v/>
      </c>
      <c r="I356" s="32" t="n"/>
      <c r="J356" s="33" t="n"/>
      <c r="K356" s="31">
        <f>IF(AND(ISNUMBER($F356),ISNUMBER($J356)),$F356*(1-$J356),"")</f>
        <v/>
      </c>
      <c r="L356" s="32" t="n"/>
      <c r="M356" s="32" t="n"/>
      <c r="N356" s="31">
        <f>IF(ISNUMBER($F356),($F356-IF(ISNUMBER($AM356),$AM356,0))*(1-IF(ISNUMBER($J356),$J356,0)),"")</f>
        <v/>
      </c>
      <c r="O356" s="15" t="inlineStr">
        <is>
          <t>Swedish Fish</t>
        </is>
      </c>
      <c r="P356" s="29" t="n">
        <v>200</v>
      </c>
      <c r="Q356" s="29" t="n">
        <v>30</v>
      </c>
      <c r="R356" s="15" t="inlineStr">
        <is>
          <t>Not listed</t>
        </is>
      </c>
      <c r="S356" s="29" t="n">
        <v>0</v>
      </c>
      <c r="T356" s="29" t="n">
        <v>5</v>
      </c>
      <c r="U356" s="15" t="inlineStr">
        <is>
          <t>Sucralose + acesulfame-K</t>
        </is>
      </c>
      <c r="V356" s="15" t="inlineStr">
        <is>
          <t>200 mg natural caffeine, zero sugar, licensed-candy flavours, nootropic blend (L-carnitine, Alpha-GPC, NeuroFactor)</t>
        </is>
      </c>
      <c r="W356" s="32" t="n"/>
      <c r="X356" s="32" t="n"/>
      <c r="Y356" s="32" t="n"/>
      <c r="Z356" s="32" t="n"/>
      <c r="AA356" s="15" t="inlineStr">
        <is>
          <t>High</t>
        </is>
      </c>
      <c r="AB356" s="15" t="inlineStr">
        <is>
          <t>Fast-growing lifestyle brand; strong flavour licensing</t>
        </is>
      </c>
      <c r="AC356" s="15" t="inlineStr">
        <is>
          <t>Candy-flavoured zero-sugar energy with a focus blend</t>
        </is>
      </c>
      <c r="AD356" s="15" t="inlineStr">
        <is>
          <t>Novel licensed-candy flavours plus zero sugar.</t>
        </is>
      </c>
      <c r="AE356" s="32" t="n"/>
      <c r="AF356" s="34">
        <f>IF(AND(ISNUMBER($P356),ISNUMBER($AL356),$AL356&lt;&gt;0),ROUND($P356/$AL356*100,1),"")</f>
        <v/>
      </c>
      <c r="AG356" s="35">
        <f>IF(AND(ISNUMBER($S356),ISNUMBER($AL356),$AL356&lt;&gt;0),ROUND($S356/$AL356*100,2),"")</f>
        <v/>
      </c>
      <c r="AH356" s="34">
        <f>IF(AND(ISNUMBER($Q356),ISNUMBER($AL356),$AL356&lt;&gt;0),ROUND($Q356/$AL356*100,1),"")</f>
        <v/>
      </c>
      <c r="AI356" s="29">
        <f>IF(ISNUMBER($S356),IF($S356&lt;=1,"Yes","No"),"n/a")</f>
        <v/>
      </c>
      <c r="AJ356" s="29">
        <f>IF(ISNUMBER($S356),ROUND(MAX(0,MIN(100,100-$S356*2.5-IF(ISNUMBER($T356),$T356,0)*0.12+IF($S356&lt;=1,12,0))),0),"")</f>
        <v/>
      </c>
      <c r="AK356" s="29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29" t="n">
        <v>473</v>
      </c>
      <c r="AM356" s="30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Ghost</t>
        </is>
      </c>
      <c r="B357" s="15" t="inlineStr">
        <is>
          <t>Ghost Energy | Swedish Fish | 18-pack 473mL</t>
        </is>
      </c>
      <c r="C357" s="15" t="inlineStr">
        <is>
          <t>4) Caffeine &amp; energy beverage</t>
        </is>
      </c>
      <c r="D357" s="15" t="inlineStr">
        <is>
          <t>473 mL can</t>
        </is>
      </c>
      <c r="E357" s="29" t="n">
        <v>18</v>
      </c>
      <c r="F357" s="30" t="n"/>
      <c r="G357" s="31">
        <f>IF(AND(ISNUMBER($F357),ISNUMBER($E357),$E357&lt;&gt;0),$F357/$E357,"")</f>
        <v/>
      </c>
      <c r="H357" s="31">
        <f>IF(AND(ISNUMBER($F357),ISNUMBER($AL357),ISNUMBER($E357),($AL357*$E357)&lt;&gt;0),$F357/($AL357*$E357)*100,"")</f>
        <v/>
      </c>
      <c r="I357" s="32" t="n"/>
      <c r="J357" s="33" t="n"/>
      <c r="K357" s="31">
        <f>IF(AND(ISNUMBER($F357),ISNUMBER($J357)),$F357*(1-$J357),"")</f>
        <v/>
      </c>
      <c r="L357" s="32" t="n"/>
      <c r="M357" s="32" t="n"/>
      <c r="N357" s="31">
        <f>IF(ISNUMBER($F357),($F357-IF(ISNUMBER($AM357),$AM357,0))*(1-IF(ISNUMBER($J357),$J357,0)),"")</f>
        <v/>
      </c>
      <c r="O357" s="15" t="inlineStr">
        <is>
          <t>Swedish Fish</t>
        </is>
      </c>
      <c r="P357" s="29" t="n">
        <v>200</v>
      </c>
      <c r="Q357" s="29" t="n">
        <v>30</v>
      </c>
      <c r="R357" s="15" t="inlineStr">
        <is>
          <t>Not listed</t>
        </is>
      </c>
      <c r="S357" s="29" t="n">
        <v>0</v>
      </c>
      <c r="T357" s="29" t="n">
        <v>5</v>
      </c>
      <c r="U357" s="15" t="inlineStr">
        <is>
          <t>Sucralose + acesulfame-K</t>
        </is>
      </c>
      <c r="V357" s="15" t="inlineStr">
        <is>
          <t>200 mg natural caffeine, zero sugar, licensed-candy flavours, nootropic blend (L-carnitine, Alpha-GPC, NeuroFactor)</t>
        </is>
      </c>
      <c r="W357" s="32" t="n"/>
      <c r="X357" s="32" t="n"/>
      <c r="Y357" s="32" t="n"/>
      <c r="Z357" s="32" t="n"/>
      <c r="AA357" s="15" t="inlineStr">
        <is>
          <t>High</t>
        </is>
      </c>
      <c r="AB357" s="15" t="inlineStr">
        <is>
          <t>Fast-growing lifestyle brand; strong flavour licensing</t>
        </is>
      </c>
      <c r="AC357" s="15" t="inlineStr">
        <is>
          <t>Candy-flavoured zero-sugar energy with a focus blend</t>
        </is>
      </c>
      <c r="AD357" s="15" t="inlineStr">
        <is>
          <t>Novel licensed-candy flavours plus zero sugar.</t>
        </is>
      </c>
      <c r="AE357" s="32" t="n"/>
      <c r="AF357" s="34">
        <f>IF(AND(ISNUMBER($P357),ISNUMBER($AL357),$AL357&lt;&gt;0),ROUND($P357/$AL357*100,1),"")</f>
        <v/>
      </c>
      <c r="AG357" s="35">
        <f>IF(AND(ISNUMBER($S357),ISNUMBER($AL357),$AL357&lt;&gt;0),ROUND($S357/$AL357*100,2),"")</f>
        <v/>
      </c>
      <c r="AH357" s="34">
        <f>IF(AND(ISNUMBER($Q357),ISNUMBER($AL357),$AL357&lt;&gt;0),ROUND($Q357/$AL357*100,1),"")</f>
        <v/>
      </c>
      <c r="AI357" s="29">
        <f>IF(ISNUMBER($S357),IF($S357&lt;=1,"Yes","No"),"n/a")</f>
        <v/>
      </c>
      <c r="AJ357" s="29">
        <f>IF(ISNUMBER($S357),ROUND(MAX(0,MIN(100,100-$S357*2.5-IF(ISNUMBER($T357),$T357,0)*0.12+IF($S357&lt;=1,12,0))),0),"")</f>
        <v/>
      </c>
      <c r="AK357" s="29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29" t="n">
        <v>473</v>
      </c>
      <c r="AM357" s="30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Ghost</t>
        </is>
      </c>
      <c r="B358" s="15" t="inlineStr">
        <is>
          <t>Ghost Energy | Swedish Fish | 24-pack 473mL</t>
        </is>
      </c>
      <c r="C358" s="15" t="inlineStr">
        <is>
          <t>4) Caffeine &amp; energy beverage</t>
        </is>
      </c>
      <c r="D358" s="15" t="inlineStr">
        <is>
          <t>473 mL can</t>
        </is>
      </c>
      <c r="E358" s="29" t="n">
        <v>24</v>
      </c>
      <c r="F358" s="30" t="n"/>
      <c r="G358" s="31">
        <f>IF(AND(ISNUMBER($F358),ISNUMBER($E358),$E358&lt;&gt;0),$F358/$E358,"")</f>
        <v/>
      </c>
      <c r="H358" s="31">
        <f>IF(AND(ISNUMBER($F358),ISNUMBER($AL358),ISNUMBER($E358),($AL358*$E358)&lt;&gt;0),$F358/($AL358*$E358)*100,"")</f>
        <v/>
      </c>
      <c r="I358" s="32" t="n"/>
      <c r="J358" s="33" t="n"/>
      <c r="K358" s="31">
        <f>IF(AND(ISNUMBER($F358),ISNUMBER($J358)),$F358*(1-$J358),"")</f>
        <v/>
      </c>
      <c r="L358" s="32" t="n"/>
      <c r="M358" s="32" t="n"/>
      <c r="N358" s="31">
        <f>IF(ISNUMBER($F358),($F358-IF(ISNUMBER($AM358),$AM358,0))*(1-IF(ISNUMBER($J358),$J358,0)),"")</f>
        <v/>
      </c>
      <c r="O358" s="15" t="inlineStr">
        <is>
          <t>Swedish Fish</t>
        </is>
      </c>
      <c r="P358" s="29" t="n">
        <v>200</v>
      </c>
      <c r="Q358" s="29" t="n">
        <v>30</v>
      </c>
      <c r="R358" s="15" t="inlineStr">
        <is>
          <t>Not listed</t>
        </is>
      </c>
      <c r="S358" s="29" t="n">
        <v>0</v>
      </c>
      <c r="T358" s="29" t="n">
        <v>5</v>
      </c>
      <c r="U358" s="15" t="inlineStr">
        <is>
          <t>Sucralose + acesulfame-K</t>
        </is>
      </c>
      <c r="V358" s="15" t="inlineStr">
        <is>
          <t>200 mg natural caffeine, zero sugar, licensed-candy flavours, nootropic blend (L-carnitine, Alpha-GPC, NeuroFactor)</t>
        </is>
      </c>
      <c r="W358" s="32" t="n"/>
      <c r="X358" s="32" t="n"/>
      <c r="Y358" s="32" t="n"/>
      <c r="Z358" s="32" t="n"/>
      <c r="AA358" s="15" t="inlineStr">
        <is>
          <t>High</t>
        </is>
      </c>
      <c r="AB358" s="15" t="inlineStr">
        <is>
          <t>Fast-growing lifestyle brand; strong flavour licensing</t>
        </is>
      </c>
      <c r="AC358" s="15" t="inlineStr">
        <is>
          <t>Candy-flavoured zero-sugar energy with a focus blend</t>
        </is>
      </c>
      <c r="AD358" s="15" t="inlineStr">
        <is>
          <t>Novel licensed-candy flavours plus zero sugar.</t>
        </is>
      </c>
      <c r="AE358" s="32" t="n"/>
      <c r="AF358" s="34">
        <f>IF(AND(ISNUMBER($P358),ISNUMBER($AL358),$AL358&lt;&gt;0),ROUND($P358/$AL358*100,1),"")</f>
        <v/>
      </c>
      <c r="AG358" s="35">
        <f>IF(AND(ISNUMBER($S358),ISNUMBER($AL358),$AL358&lt;&gt;0),ROUND($S358/$AL358*100,2),"")</f>
        <v/>
      </c>
      <c r="AH358" s="34">
        <f>IF(AND(ISNUMBER($Q358),ISNUMBER($AL358),$AL358&lt;&gt;0),ROUND($Q358/$AL358*100,1),"")</f>
        <v/>
      </c>
      <c r="AI358" s="29">
        <f>IF(ISNUMBER($S358),IF($S358&lt;=1,"Yes","No"),"n/a")</f>
        <v/>
      </c>
      <c r="AJ358" s="29">
        <f>IF(ISNUMBER($S358),ROUND(MAX(0,MIN(100,100-$S358*2.5-IF(ISNUMBER($T358),$T358,0)*0.12+IF($S358&lt;=1,12,0))),0),"")</f>
        <v/>
      </c>
      <c r="AK358" s="29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29" t="n">
        <v>473</v>
      </c>
      <c r="AM358" s="30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Ghost</t>
        </is>
      </c>
      <c r="B359" s="15" t="inlineStr">
        <is>
          <t>Ghost Energy | Tropical Mango | single 473mL</t>
        </is>
      </c>
      <c r="C359" s="15" t="inlineStr">
        <is>
          <t>4) Caffeine &amp; energy beverage</t>
        </is>
      </c>
      <c r="D359" s="15" t="inlineStr">
        <is>
          <t>473 mL can</t>
        </is>
      </c>
      <c r="E359" s="29" t="n">
        <v>1</v>
      </c>
      <c r="F359" s="30" t="n"/>
      <c r="G359" s="31">
        <f>IF(AND(ISNUMBER($F359),ISNUMBER($E359),$E359&lt;&gt;0),$F359/$E359,"")</f>
        <v/>
      </c>
      <c r="H359" s="31">
        <f>IF(AND(ISNUMBER($F359),ISNUMBER($AL359),ISNUMBER($E359),($AL359*$E359)&lt;&gt;0),$F359/($AL359*$E359)*100,"")</f>
        <v/>
      </c>
      <c r="I359" s="32" t="n"/>
      <c r="J359" s="33" t="n"/>
      <c r="K359" s="31">
        <f>IF(AND(ISNUMBER($F359),ISNUMBER($J359)),$F359*(1-$J359),"")</f>
        <v/>
      </c>
      <c r="L359" s="32" t="n"/>
      <c r="M359" s="32" t="n"/>
      <c r="N359" s="31">
        <f>IF(ISNUMBER($F359),($F359-IF(ISNUMBER($AM359),$AM359,0))*(1-IF(ISNUMBER($J359),$J359,0)),"")</f>
        <v/>
      </c>
      <c r="O359" s="15" t="inlineStr">
        <is>
          <t>Tropical Mango</t>
        </is>
      </c>
      <c r="P359" s="29" t="n">
        <v>200</v>
      </c>
      <c r="Q359" s="29" t="n">
        <v>30</v>
      </c>
      <c r="R359" s="15" t="inlineStr">
        <is>
          <t>Not listed</t>
        </is>
      </c>
      <c r="S359" s="29" t="n">
        <v>0</v>
      </c>
      <c r="T359" s="29" t="n">
        <v>5</v>
      </c>
      <c r="U359" s="15" t="inlineStr">
        <is>
          <t>Sucralose + acesulfame-K</t>
        </is>
      </c>
      <c r="V359" s="15" t="inlineStr">
        <is>
          <t>200 mg natural caffeine, zero sugar, licensed-candy flavours, nootropic blend (L-carnitine, Alpha-GPC, NeuroFactor)</t>
        </is>
      </c>
      <c r="W359" s="32" t="n"/>
      <c r="X359" s="32" t="n"/>
      <c r="Y359" s="32" t="n"/>
      <c r="Z359" s="32" t="n"/>
      <c r="AA359" s="15" t="inlineStr">
        <is>
          <t>High</t>
        </is>
      </c>
      <c r="AB359" s="15" t="inlineStr">
        <is>
          <t>Fast-growing lifestyle brand; strong flavour licensing</t>
        </is>
      </c>
      <c r="AC359" s="15" t="inlineStr">
        <is>
          <t>Candy-flavoured zero-sugar energy with a focus blend</t>
        </is>
      </c>
      <c r="AD359" s="15" t="inlineStr">
        <is>
          <t>Novel licensed-candy flavours plus zero sugar.</t>
        </is>
      </c>
      <c r="AE359" s="32" t="n"/>
      <c r="AF359" s="34">
        <f>IF(AND(ISNUMBER($P359),ISNUMBER($AL359),$AL359&lt;&gt;0),ROUND($P359/$AL359*100,1),"")</f>
        <v/>
      </c>
      <c r="AG359" s="35">
        <f>IF(AND(ISNUMBER($S359),ISNUMBER($AL359),$AL359&lt;&gt;0),ROUND($S359/$AL359*100,2),"")</f>
        <v/>
      </c>
      <c r="AH359" s="34">
        <f>IF(AND(ISNUMBER($Q359),ISNUMBER($AL359),$AL359&lt;&gt;0),ROUND($Q359/$AL359*100,1),"")</f>
        <v/>
      </c>
      <c r="AI359" s="29">
        <f>IF(ISNUMBER($S359),IF($S359&lt;=1,"Yes","No"),"n/a")</f>
        <v/>
      </c>
      <c r="AJ359" s="29">
        <f>IF(ISNUMBER($S359),ROUND(MAX(0,MIN(100,100-$S359*2.5-IF(ISNUMBER($T359),$T359,0)*0.12+IF($S359&lt;=1,12,0))),0),"")</f>
        <v/>
      </c>
      <c r="AK359" s="29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29" t="n">
        <v>473</v>
      </c>
      <c r="AM359" s="30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Ghost</t>
        </is>
      </c>
      <c r="B360" s="15" t="inlineStr">
        <is>
          <t>Ghost Energy | Tropical Mango | 8-pack 473mL</t>
        </is>
      </c>
      <c r="C360" s="15" t="inlineStr">
        <is>
          <t>4) Caffeine &amp; energy beverage</t>
        </is>
      </c>
      <c r="D360" s="15" t="inlineStr">
        <is>
          <t>473 mL can</t>
        </is>
      </c>
      <c r="E360" s="29" t="n">
        <v>8</v>
      </c>
      <c r="F360" s="30" t="n"/>
      <c r="G360" s="31">
        <f>IF(AND(ISNUMBER($F360),ISNUMBER($E360),$E360&lt;&gt;0),$F360/$E360,"")</f>
        <v/>
      </c>
      <c r="H360" s="31">
        <f>IF(AND(ISNUMBER($F360),ISNUMBER($AL360),ISNUMBER($E360),($AL360*$E360)&lt;&gt;0),$F360/($AL360*$E360)*100,"")</f>
        <v/>
      </c>
      <c r="I360" s="32" t="n"/>
      <c r="J360" s="33" t="n"/>
      <c r="K360" s="31">
        <f>IF(AND(ISNUMBER($F360),ISNUMBER($J360)),$F360*(1-$J360),"")</f>
        <v/>
      </c>
      <c r="L360" s="32" t="n"/>
      <c r="M360" s="32" t="n"/>
      <c r="N360" s="31">
        <f>IF(ISNUMBER($F360),($F360-IF(ISNUMBER($AM360),$AM360,0))*(1-IF(ISNUMBER($J360),$J360,0)),"")</f>
        <v/>
      </c>
      <c r="O360" s="15" t="inlineStr">
        <is>
          <t>Tropical Mango</t>
        </is>
      </c>
      <c r="P360" s="29" t="n">
        <v>200</v>
      </c>
      <c r="Q360" s="29" t="n">
        <v>30</v>
      </c>
      <c r="R360" s="15" t="inlineStr">
        <is>
          <t>Not listed</t>
        </is>
      </c>
      <c r="S360" s="29" t="n">
        <v>0</v>
      </c>
      <c r="T360" s="29" t="n">
        <v>5</v>
      </c>
      <c r="U360" s="15" t="inlineStr">
        <is>
          <t>Sucralose + acesulfame-K</t>
        </is>
      </c>
      <c r="V360" s="15" t="inlineStr">
        <is>
          <t>200 mg natural caffeine, zero sugar, licensed-candy flavours, nootropic blend (L-carnitine, Alpha-GPC, NeuroFactor)</t>
        </is>
      </c>
      <c r="W360" s="32" t="n"/>
      <c r="X360" s="32" t="n"/>
      <c r="Y360" s="32" t="n"/>
      <c r="Z360" s="32" t="n"/>
      <c r="AA360" s="15" t="inlineStr">
        <is>
          <t>High</t>
        </is>
      </c>
      <c r="AB360" s="15" t="inlineStr">
        <is>
          <t>Fast-growing lifestyle brand; strong flavour licensing</t>
        </is>
      </c>
      <c r="AC360" s="15" t="inlineStr">
        <is>
          <t>Candy-flavoured zero-sugar energy with a focus blend</t>
        </is>
      </c>
      <c r="AD360" s="15" t="inlineStr">
        <is>
          <t>Novel licensed-candy flavours plus zero sugar.</t>
        </is>
      </c>
      <c r="AE360" s="32" t="n"/>
      <c r="AF360" s="34">
        <f>IF(AND(ISNUMBER($P360),ISNUMBER($AL360),$AL360&lt;&gt;0),ROUND($P360/$AL360*100,1),"")</f>
        <v/>
      </c>
      <c r="AG360" s="35">
        <f>IF(AND(ISNUMBER($S360),ISNUMBER($AL360),$AL360&lt;&gt;0),ROUND($S360/$AL360*100,2),"")</f>
        <v/>
      </c>
      <c r="AH360" s="34">
        <f>IF(AND(ISNUMBER($Q360),ISNUMBER($AL360),$AL360&lt;&gt;0),ROUND($Q360/$AL360*100,1),"")</f>
        <v/>
      </c>
      <c r="AI360" s="29">
        <f>IF(ISNUMBER($S360),IF($S360&lt;=1,"Yes","No"),"n/a")</f>
        <v/>
      </c>
      <c r="AJ360" s="29">
        <f>IF(ISNUMBER($S360),ROUND(MAX(0,MIN(100,100-$S360*2.5-IF(ISNUMBER($T360),$T360,0)*0.12+IF($S360&lt;=1,12,0))),0),"")</f>
        <v/>
      </c>
      <c r="AK360" s="29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29" t="n">
        <v>473</v>
      </c>
      <c r="AM360" s="30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Ghost</t>
        </is>
      </c>
      <c r="B361" s="15" t="inlineStr">
        <is>
          <t>Ghost Energy | Tropical Mango | 12-pack 473mL</t>
        </is>
      </c>
      <c r="C361" s="15" t="inlineStr">
        <is>
          <t>4) Caffeine &amp; energy beverage</t>
        </is>
      </c>
      <c r="D361" s="15" t="inlineStr">
        <is>
          <t>473 mL can</t>
        </is>
      </c>
      <c r="E361" s="29" t="n">
        <v>12</v>
      </c>
      <c r="F361" s="30" t="n"/>
      <c r="G361" s="31">
        <f>IF(AND(ISNUMBER($F361),ISNUMBER($E361),$E361&lt;&gt;0),$F361/$E361,"")</f>
        <v/>
      </c>
      <c r="H361" s="31">
        <f>IF(AND(ISNUMBER($F361),ISNUMBER($AL361),ISNUMBER($E361),($AL361*$E361)&lt;&gt;0),$F361/($AL361*$E361)*100,"")</f>
        <v/>
      </c>
      <c r="I361" s="32" t="n"/>
      <c r="J361" s="33" t="n"/>
      <c r="K361" s="31">
        <f>IF(AND(ISNUMBER($F361),ISNUMBER($J361)),$F361*(1-$J361),"")</f>
        <v/>
      </c>
      <c r="L361" s="32" t="n"/>
      <c r="M361" s="32" t="n"/>
      <c r="N361" s="31">
        <f>IF(ISNUMBER($F361),($F361-IF(ISNUMBER($AM361),$AM361,0))*(1-IF(ISNUMBER($J361),$J361,0)),"")</f>
        <v/>
      </c>
      <c r="O361" s="15" t="inlineStr">
        <is>
          <t>Tropical Mango</t>
        </is>
      </c>
      <c r="P361" s="29" t="n">
        <v>200</v>
      </c>
      <c r="Q361" s="29" t="n">
        <v>30</v>
      </c>
      <c r="R361" s="15" t="inlineStr">
        <is>
          <t>Not listed</t>
        </is>
      </c>
      <c r="S361" s="29" t="n">
        <v>0</v>
      </c>
      <c r="T361" s="29" t="n">
        <v>5</v>
      </c>
      <c r="U361" s="15" t="inlineStr">
        <is>
          <t>Sucralose + acesulfame-K</t>
        </is>
      </c>
      <c r="V361" s="15" t="inlineStr">
        <is>
          <t>200 mg natural caffeine, zero sugar, licensed-candy flavours, nootropic blend (L-carnitine, Alpha-GPC, NeuroFactor)</t>
        </is>
      </c>
      <c r="W361" s="32" t="n"/>
      <c r="X361" s="32" t="n"/>
      <c r="Y361" s="32" t="n"/>
      <c r="Z361" s="32" t="n"/>
      <c r="AA361" s="15" t="inlineStr">
        <is>
          <t>High</t>
        </is>
      </c>
      <c r="AB361" s="15" t="inlineStr">
        <is>
          <t>Fast-growing lifestyle brand; strong flavour licensing</t>
        </is>
      </c>
      <c r="AC361" s="15" t="inlineStr">
        <is>
          <t>Candy-flavoured zero-sugar energy with a focus blend</t>
        </is>
      </c>
      <c r="AD361" s="15" t="inlineStr">
        <is>
          <t>Novel licensed-candy flavours plus zero sugar.</t>
        </is>
      </c>
      <c r="AE361" s="32" t="n"/>
      <c r="AF361" s="34">
        <f>IF(AND(ISNUMBER($P361),ISNUMBER($AL361),$AL361&lt;&gt;0),ROUND($P361/$AL361*100,1),"")</f>
        <v/>
      </c>
      <c r="AG361" s="35">
        <f>IF(AND(ISNUMBER($S361),ISNUMBER($AL361),$AL361&lt;&gt;0),ROUND($S361/$AL361*100,2),"")</f>
        <v/>
      </c>
      <c r="AH361" s="34">
        <f>IF(AND(ISNUMBER($Q361),ISNUMBER($AL361),$AL361&lt;&gt;0),ROUND($Q361/$AL361*100,1),"")</f>
        <v/>
      </c>
      <c r="AI361" s="29">
        <f>IF(ISNUMBER($S361),IF($S361&lt;=1,"Yes","No"),"n/a")</f>
        <v/>
      </c>
      <c r="AJ361" s="29">
        <f>IF(ISNUMBER($S361),ROUND(MAX(0,MIN(100,100-$S361*2.5-IF(ISNUMBER($T361),$T361,0)*0.12+IF($S361&lt;=1,12,0))),0),"")</f>
        <v/>
      </c>
      <c r="AK361" s="29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29" t="n">
        <v>473</v>
      </c>
      <c r="AM361" s="30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Ghost</t>
        </is>
      </c>
      <c r="B362" s="15" t="inlineStr">
        <is>
          <t>Ghost Energy | Tropical Mango | 18-pack 473mL</t>
        </is>
      </c>
      <c r="C362" s="15" t="inlineStr">
        <is>
          <t>4) Caffeine &amp; energy beverage</t>
        </is>
      </c>
      <c r="D362" s="15" t="inlineStr">
        <is>
          <t>473 mL can</t>
        </is>
      </c>
      <c r="E362" s="29" t="n">
        <v>18</v>
      </c>
      <c r="F362" s="30" t="n"/>
      <c r="G362" s="31">
        <f>IF(AND(ISNUMBER($F362),ISNUMBER($E362),$E362&lt;&gt;0),$F362/$E362,"")</f>
        <v/>
      </c>
      <c r="H362" s="31">
        <f>IF(AND(ISNUMBER($F362),ISNUMBER($AL362),ISNUMBER($E362),($AL362*$E362)&lt;&gt;0),$F362/($AL362*$E362)*100,"")</f>
        <v/>
      </c>
      <c r="I362" s="32" t="n"/>
      <c r="J362" s="33" t="n"/>
      <c r="K362" s="31">
        <f>IF(AND(ISNUMBER($F362),ISNUMBER($J362)),$F362*(1-$J362),"")</f>
        <v/>
      </c>
      <c r="L362" s="32" t="n"/>
      <c r="M362" s="32" t="n"/>
      <c r="N362" s="31">
        <f>IF(ISNUMBER($F362),($F362-IF(ISNUMBER($AM362),$AM362,0))*(1-IF(ISNUMBER($J362),$J362,0)),"")</f>
        <v/>
      </c>
      <c r="O362" s="15" t="inlineStr">
        <is>
          <t>Tropical Mango</t>
        </is>
      </c>
      <c r="P362" s="29" t="n">
        <v>200</v>
      </c>
      <c r="Q362" s="29" t="n">
        <v>30</v>
      </c>
      <c r="R362" s="15" t="inlineStr">
        <is>
          <t>Not listed</t>
        </is>
      </c>
      <c r="S362" s="29" t="n">
        <v>0</v>
      </c>
      <c r="T362" s="29" t="n">
        <v>5</v>
      </c>
      <c r="U362" s="15" t="inlineStr">
        <is>
          <t>Sucralose + acesulfame-K</t>
        </is>
      </c>
      <c r="V362" s="15" t="inlineStr">
        <is>
          <t>200 mg natural caffeine, zero sugar, licensed-candy flavours, nootropic blend (L-carnitine, Alpha-GPC, NeuroFactor)</t>
        </is>
      </c>
      <c r="W362" s="32" t="n"/>
      <c r="X362" s="32" t="n"/>
      <c r="Y362" s="32" t="n"/>
      <c r="Z362" s="32" t="n"/>
      <c r="AA362" s="15" t="inlineStr">
        <is>
          <t>High</t>
        </is>
      </c>
      <c r="AB362" s="15" t="inlineStr">
        <is>
          <t>Fast-growing lifestyle brand; strong flavour licensing</t>
        </is>
      </c>
      <c r="AC362" s="15" t="inlineStr">
        <is>
          <t>Candy-flavoured zero-sugar energy with a focus blend</t>
        </is>
      </c>
      <c r="AD362" s="15" t="inlineStr">
        <is>
          <t>Novel licensed-candy flavours plus zero sugar.</t>
        </is>
      </c>
      <c r="AE362" s="32" t="n"/>
      <c r="AF362" s="34">
        <f>IF(AND(ISNUMBER($P362),ISNUMBER($AL362),$AL362&lt;&gt;0),ROUND($P362/$AL362*100,1),"")</f>
        <v/>
      </c>
      <c r="AG362" s="35">
        <f>IF(AND(ISNUMBER($S362),ISNUMBER($AL362),$AL362&lt;&gt;0),ROUND($S362/$AL362*100,2),"")</f>
        <v/>
      </c>
      <c r="AH362" s="34">
        <f>IF(AND(ISNUMBER($Q362),ISNUMBER($AL362),$AL362&lt;&gt;0),ROUND($Q362/$AL362*100,1),"")</f>
        <v/>
      </c>
      <c r="AI362" s="29">
        <f>IF(ISNUMBER($S362),IF($S362&lt;=1,"Yes","No"),"n/a")</f>
        <v/>
      </c>
      <c r="AJ362" s="29">
        <f>IF(ISNUMBER($S362),ROUND(MAX(0,MIN(100,100-$S362*2.5-IF(ISNUMBER($T362),$T362,0)*0.12+IF($S362&lt;=1,12,0))),0),"")</f>
        <v/>
      </c>
      <c r="AK362" s="29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29" t="n">
        <v>473</v>
      </c>
      <c r="AM362" s="30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Ghost</t>
        </is>
      </c>
      <c r="B363" s="15" t="inlineStr">
        <is>
          <t>Ghost Energy | Tropical Mango | 24-pack 473mL</t>
        </is>
      </c>
      <c r="C363" s="15" t="inlineStr">
        <is>
          <t>4) Caffeine &amp; energy beverage</t>
        </is>
      </c>
      <c r="D363" s="15" t="inlineStr">
        <is>
          <t>473 mL can</t>
        </is>
      </c>
      <c r="E363" s="29" t="n">
        <v>24</v>
      </c>
      <c r="F363" s="30" t="n"/>
      <c r="G363" s="31">
        <f>IF(AND(ISNUMBER($F363),ISNUMBER($E363),$E363&lt;&gt;0),$F363/$E363,"")</f>
        <v/>
      </c>
      <c r="H363" s="31">
        <f>IF(AND(ISNUMBER($F363),ISNUMBER($AL363),ISNUMBER($E363),($AL363*$E363)&lt;&gt;0),$F363/($AL363*$E363)*100,"")</f>
        <v/>
      </c>
      <c r="I363" s="32" t="n"/>
      <c r="J363" s="33" t="n"/>
      <c r="K363" s="31">
        <f>IF(AND(ISNUMBER($F363),ISNUMBER($J363)),$F363*(1-$J363),"")</f>
        <v/>
      </c>
      <c r="L363" s="32" t="n"/>
      <c r="M363" s="32" t="n"/>
      <c r="N363" s="31">
        <f>IF(ISNUMBER($F363),($F363-IF(ISNUMBER($AM363),$AM363,0))*(1-IF(ISNUMBER($J363),$J363,0)),"")</f>
        <v/>
      </c>
      <c r="O363" s="15" t="inlineStr">
        <is>
          <t>Tropical Mango</t>
        </is>
      </c>
      <c r="P363" s="29" t="n">
        <v>200</v>
      </c>
      <c r="Q363" s="29" t="n">
        <v>30</v>
      </c>
      <c r="R363" s="15" t="inlineStr">
        <is>
          <t>Not listed</t>
        </is>
      </c>
      <c r="S363" s="29" t="n">
        <v>0</v>
      </c>
      <c r="T363" s="29" t="n">
        <v>5</v>
      </c>
      <c r="U363" s="15" t="inlineStr">
        <is>
          <t>Sucralose + acesulfame-K</t>
        </is>
      </c>
      <c r="V363" s="15" t="inlineStr">
        <is>
          <t>200 mg natural caffeine, zero sugar, licensed-candy flavours, nootropic blend (L-carnitine, Alpha-GPC, NeuroFactor)</t>
        </is>
      </c>
      <c r="W363" s="32" t="n"/>
      <c r="X363" s="32" t="n"/>
      <c r="Y363" s="32" t="n"/>
      <c r="Z363" s="32" t="n"/>
      <c r="AA363" s="15" t="inlineStr">
        <is>
          <t>High</t>
        </is>
      </c>
      <c r="AB363" s="15" t="inlineStr">
        <is>
          <t>Fast-growing lifestyle brand; strong flavour licensing</t>
        </is>
      </c>
      <c r="AC363" s="15" t="inlineStr">
        <is>
          <t>Candy-flavoured zero-sugar energy with a focus blend</t>
        </is>
      </c>
      <c r="AD363" s="15" t="inlineStr">
        <is>
          <t>Novel licensed-candy flavours plus zero sugar.</t>
        </is>
      </c>
      <c r="AE363" s="32" t="n"/>
      <c r="AF363" s="34">
        <f>IF(AND(ISNUMBER($P363),ISNUMBER($AL363),$AL363&lt;&gt;0),ROUND($P363/$AL363*100,1),"")</f>
        <v/>
      </c>
      <c r="AG363" s="35">
        <f>IF(AND(ISNUMBER($S363),ISNUMBER($AL363),$AL363&lt;&gt;0),ROUND($S363/$AL363*100,2),"")</f>
        <v/>
      </c>
      <c r="AH363" s="34">
        <f>IF(AND(ISNUMBER($Q363),ISNUMBER($AL363),$AL363&lt;&gt;0),ROUND($Q363/$AL363*100,1),"")</f>
        <v/>
      </c>
      <c r="AI363" s="29">
        <f>IF(ISNUMBER($S363),IF($S363&lt;=1,"Yes","No"),"n/a")</f>
        <v/>
      </c>
      <c r="AJ363" s="29">
        <f>IF(ISNUMBER($S363),ROUND(MAX(0,MIN(100,100-$S363*2.5-IF(ISNUMBER($T363),$T363,0)*0.12+IF($S363&lt;=1,12,0))),0),"")</f>
        <v/>
      </c>
      <c r="AK363" s="29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29" t="n">
        <v>473</v>
      </c>
      <c r="AM363" s="30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Ghost</t>
        </is>
      </c>
      <c r="B364" s="15" t="inlineStr">
        <is>
          <t>Ghost Energy | Orange Cream | single 473mL</t>
        </is>
      </c>
      <c r="C364" s="15" t="inlineStr">
        <is>
          <t>4) Caffeine &amp; energy beverage</t>
        </is>
      </c>
      <c r="D364" s="15" t="inlineStr">
        <is>
          <t>473 mL can</t>
        </is>
      </c>
      <c r="E364" s="29" t="n">
        <v>1</v>
      </c>
      <c r="F364" s="30" t="n"/>
      <c r="G364" s="31">
        <f>IF(AND(ISNUMBER($F364),ISNUMBER($E364),$E364&lt;&gt;0),$F364/$E364,"")</f>
        <v/>
      </c>
      <c r="H364" s="31">
        <f>IF(AND(ISNUMBER($F364),ISNUMBER($AL364),ISNUMBER($E364),($AL364*$E364)&lt;&gt;0),$F364/($AL364*$E364)*100,"")</f>
        <v/>
      </c>
      <c r="I364" s="32" t="n"/>
      <c r="J364" s="33" t="n"/>
      <c r="K364" s="31">
        <f>IF(AND(ISNUMBER($F364),ISNUMBER($J364)),$F364*(1-$J364),"")</f>
        <v/>
      </c>
      <c r="L364" s="32" t="n"/>
      <c r="M364" s="32" t="n"/>
      <c r="N364" s="31">
        <f>IF(ISNUMBER($F364),($F364-IF(ISNUMBER($AM364),$AM364,0))*(1-IF(ISNUMBER($J364),$J364,0)),"")</f>
        <v/>
      </c>
      <c r="O364" s="15" t="inlineStr">
        <is>
          <t>Orange Cream</t>
        </is>
      </c>
      <c r="P364" s="29" t="n">
        <v>200</v>
      </c>
      <c r="Q364" s="29" t="n">
        <v>30</v>
      </c>
      <c r="R364" s="15" t="inlineStr">
        <is>
          <t>Not listed</t>
        </is>
      </c>
      <c r="S364" s="29" t="n">
        <v>0</v>
      </c>
      <c r="T364" s="29" t="n">
        <v>5</v>
      </c>
      <c r="U364" s="15" t="inlineStr">
        <is>
          <t>Sucralose + acesulfame-K</t>
        </is>
      </c>
      <c r="V364" s="15" t="inlineStr">
        <is>
          <t>200 mg natural caffeine, zero sugar, licensed-candy flavours, nootropic blend (L-carnitine, Alpha-GPC, NeuroFactor)</t>
        </is>
      </c>
      <c r="W364" s="32" t="n"/>
      <c r="X364" s="32" t="n"/>
      <c r="Y364" s="32" t="n"/>
      <c r="Z364" s="32" t="n"/>
      <c r="AA364" s="15" t="inlineStr">
        <is>
          <t>High</t>
        </is>
      </c>
      <c r="AB364" s="15" t="inlineStr">
        <is>
          <t>Fast-growing lifestyle brand; strong flavour licensing</t>
        </is>
      </c>
      <c r="AC364" s="15" t="inlineStr">
        <is>
          <t>Candy-flavoured zero-sugar energy with a focus blend</t>
        </is>
      </c>
      <c r="AD364" s="15" t="inlineStr">
        <is>
          <t>Novel licensed-candy flavours plus zero sugar.</t>
        </is>
      </c>
      <c r="AE364" s="32" t="n"/>
      <c r="AF364" s="34">
        <f>IF(AND(ISNUMBER($P364),ISNUMBER($AL364),$AL364&lt;&gt;0),ROUND($P364/$AL364*100,1),"")</f>
        <v/>
      </c>
      <c r="AG364" s="35">
        <f>IF(AND(ISNUMBER($S364),ISNUMBER($AL364),$AL364&lt;&gt;0),ROUND($S364/$AL364*100,2),"")</f>
        <v/>
      </c>
      <c r="AH364" s="34">
        <f>IF(AND(ISNUMBER($Q364),ISNUMBER($AL364),$AL364&lt;&gt;0),ROUND($Q364/$AL364*100,1),"")</f>
        <v/>
      </c>
      <c r="AI364" s="29">
        <f>IF(ISNUMBER($S364),IF($S364&lt;=1,"Yes","No"),"n/a")</f>
        <v/>
      </c>
      <c r="AJ364" s="29">
        <f>IF(ISNUMBER($S364),ROUND(MAX(0,MIN(100,100-$S364*2.5-IF(ISNUMBER($T364),$T364,0)*0.12+IF($S364&lt;=1,12,0))),0),"")</f>
        <v/>
      </c>
      <c r="AK364" s="29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29" t="n">
        <v>473</v>
      </c>
      <c r="AM364" s="30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Ghost</t>
        </is>
      </c>
      <c r="B365" s="15" t="inlineStr">
        <is>
          <t>Ghost Energy | Orange Cream | 8-pack 473mL</t>
        </is>
      </c>
      <c r="C365" s="15" t="inlineStr">
        <is>
          <t>4) Caffeine &amp; energy beverage</t>
        </is>
      </c>
      <c r="D365" s="15" t="inlineStr">
        <is>
          <t>473 mL can</t>
        </is>
      </c>
      <c r="E365" s="29" t="n">
        <v>8</v>
      </c>
      <c r="F365" s="30" t="n"/>
      <c r="G365" s="31">
        <f>IF(AND(ISNUMBER($F365),ISNUMBER($E365),$E365&lt;&gt;0),$F365/$E365,"")</f>
        <v/>
      </c>
      <c r="H365" s="31">
        <f>IF(AND(ISNUMBER($F365),ISNUMBER($AL365),ISNUMBER($E365),($AL365*$E365)&lt;&gt;0),$F365/($AL365*$E365)*100,"")</f>
        <v/>
      </c>
      <c r="I365" s="32" t="n"/>
      <c r="J365" s="33" t="n"/>
      <c r="K365" s="31">
        <f>IF(AND(ISNUMBER($F365),ISNUMBER($J365)),$F365*(1-$J365),"")</f>
        <v/>
      </c>
      <c r="L365" s="32" t="n"/>
      <c r="M365" s="32" t="n"/>
      <c r="N365" s="31">
        <f>IF(ISNUMBER($F365),($F365-IF(ISNUMBER($AM365),$AM365,0))*(1-IF(ISNUMBER($J365),$J365,0)),"")</f>
        <v/>
      </c>
      <c r="O365" s="15" t="inlineStr">
        <is>
          <t>Orange Cream</t>
        </is>
      </c>
      <c r="P365" s="29" t="n">
        <v>200</v>
      </c>
      <c r="Q365" s="29" t="n">
        <v>30</v>
      </c>
      <c r="R365" s="15" t="inlineStr">
        <is>
          <t>Not listed</t>
        </is>
      </c>
      <c r="S365" s="29" t="n">
        <v>0</v>
      </c>
      <c r="T365" s="29" t="n">
        <v>5</v>
      </c>
      <c r="U365" s="15" t="inlineStr">
        <is>
          <t>Sucralose + acesulfame-K</t>
        </is>
      </c>
      <c r="V365" s="15" t="inlineStr">
        <is>
          <t>200 mg natural caffeine, zero sugar, licensed-candy flavours, nootropic blend (L-carnitine, Alpha-GPC, NeuroFactor)</t>
        </is>
      </c>
      <c r="W365" s="32" t="n"/>
      <c r="X365" s="32" t="n"/>
      <c r="Y365" s="32" t="n"/>
      <c r="Z365" s="32" t="n"/>
      <c r="AA365" s="15" t="inlineStr">
        <is>
          <t>High</t>
        </is>
      </c>
      <c r="AB365" s="15" t="inlineStr">
        <is>
          <t>Fast-growing lifestyle brand; strong flavour licensing</t>
        </is>
      </c>
      <c r="AC365" s="15" t="inlineStr">
        <is>
          <t>Candy-flavoured zero-sugar energy with a focus blend</t>
        </is>
      </c>
      <c r="AD365" s="15" t="inlineStr">
        <is>
          <t>Novel licensed-candy flavours plus zero sugar.</t>
        </is>
      </c>
      <c r="AE365" s="32" t="n"/>
      <c r="AF365" s="34">
        <f>IF(AND(ISNUMBER($P365),ISNUMBER($AL365),$AL365&lt;&gt;0),ROUND($P365/$AL365*100,1),"")</f>
        <v/>
      </c>
      <c r="AG365" s="35">
        <f>IF(AND(ISNUMBER($S365),ISNUMBER($AL365),$AL365&lt;&gt;0),ROUND($S365/$AL365*100,2),"")</f>
        <v/>
      </c>
      <c r="AH365" s="34">
        <f>IF(AND(ISNUMBER($Q365),ISNUMBER($AL365),$AL365&lt;&gt;0),ROUND($Q365/$AL365*100,1),"")</f>
        <v/>
      </c>
      <c r="AI365" s="29">
        <f>IF(ISNUMBER($S365),IF($S365&lt;=1,"Yes","No"),"n/a")</f>
        <v/>
      </c>
      <c r="AJ365" s="29">
        <f>IF(ISNUMBER($S365),ROUND(MAX(0,MIN(100,100-$S365*2.5-IF(ISNUMBER($T365),$T365,0)*0.12+IF($S365&lt;=1,12,0))),0),"")</f>
        <v/>
      </c>
      <c r="AK365" s="29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29" t="n">
        <v>473</v>
      </c>
      <c r="AM365" s="30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Ghost</t>
        </is>
      </c>
      <c r="B366" s="15" t="inlineStr">
        <is>
          <t>Ghost Energy | Orange Cream | 12-pack 473mL</t>
        </is>
      </c>
      <c r="C366" s="15" t="inlineStr">
        <is>
          <t>4) Caffeine &amp; energy beverage</t>
        </is>
      </c>
      <c r="D366" s="15" t="inlineStr">
        <is>
          <t>473 mL can</t>
        </is>
      </c>
      <c r="E366" s="29" t="n">
        <v>12</v>
      </c>
      <c r="F366" s="30" t="n"/>
      <c r="G366" s="31">
        <f>IF(AND(ISNUMBER($F366),ISNUMBER($E366),$E366&lt;&gt;0),$F366/$E366,"")</f>
        <v/>
      </c>
      <c r="H366" s="31">
        <f>IF(AND(ISNUMBER($F366),ISNUMBER($AL366),ISNUMBER($E366),($AL366*$E366)&lt;&gt;0),$F366/($AL366*$E366)*100,"")</f>
        <v/>
      </c>
      <c r="I366" s="32" t="n"/>
      <c r="J366" s="33" t="n"/>
      <c r="K366" s="31">
        <f>IF(AND(ISNUMBER($F366),ISNUMBER($J366)),$F366*(1-$J366),"")</f>
        <v/>
      </c>
      <c r="L366" s="32" t="n"/>
      <c r="M366" s="32" t="n"/>
      <c r="N366" s="31">
        <f>IF(ISNUMBER($F366),($F366-IF(ISNUMBER($AM366),$AM366,0))*(1-IF(ISNUMBER($J366),$J366,0)),"")</f>
        <v/>
      </c>
      <c r="O366" s="15" t="inlineStr">
        <is>
          <t>Orange Cream</t>
        </is>
      </c>
      <c r="P366" s="29" t="n">
        <v>200</v>
      </c>
      <c r="Q366" s="29" t="n">
        <v>30</v>
      </c>
      <c r="R366" s="15" t="inlineStr">
        <is>
          <t>Not listed</t>
        </is>
      </c>
      <c r="S366" s="29" t="n">
        <v>0</v>
      </c>
      <c r="T366" s="29" t="n">
        <v>5</v>
      </c>
      <c r="U366" s="15" t="inlineStr">
        <is>
          <t>Sucralose + acesulfame-K</t>
        </is>
      </c>
      <c r="V366" s="15" t="inlineStr">
        <is>
          <t>200 mg natural caffeine, zero sugar, licensed-candy flavours, nootropic blend (L-carnitine, Alpha-GPC, NeuroFactor)</t>
        </is>
      </c>
      <c r="W366" s="32" t="n"/>
      <c r="X366" s="32" t="n"/>
      <c r="Y366" s="32" t="n"/>
      <c r="Z366" s="32" t="n"/>
      <c r="AA366" s="15" t="inlineStr">
        <is>
          <t>High</t>
        </is>
      </c>
      <c r="AB366" s="15" t="inlineStr">
        <is>
          <t>Fast-growing lifestyle brand; strong flavour licensing</t>
        </is>
      </c>
      <c r="AC366" s="15" t="inlineStr">
        <is>
          <t>Candy-flavoured zero-sugar energy with a focus blend</t>
        </is>
      </c>
      <c r="AD366" s="15" t="inlineStr">
        <is>
          <t>Novel licensed-candy flavours plus zero sugar.</t>
        </is>
      </c>
      <c r="AE366" s="32" t="n"/>
      <c r="AF366" s="34">
        <f>IF(AND(ISNUMBER($P366),ISNUMBER($AL366),$AL366&lt;&gt;0),ROUND($P366/$AL366*100,1),"")</f>
        <v/>
      </c>
      <c r="AG366" s="35">
        <f>IF(AND(ISNUMBER($S366),ISNUMBER($AL366),$AL366&lt;&gt;0),ROUND($S366/$AL366*100,2),"")</f>
        <v/>
      </c>
      <c r="AH366" s="34">
        <f>IF(AND(ISNUMBER($Q366),ISNUMBER($AL366),$AL366&lt;&gt;0),ROUND($Q366/$AL366*100,1),"")</f>
        <v/>
      </c>
      <c r="AI366" s="29">
        <f>IF(ISNUMBER($S366),IF($S366&lt;=1,"Yes","No"),"n/a")</f>
        <v/>
      </c>
      <c r="AJ366" s="29">
        <f>IF(ISNUMBER($S366),ROUND(MAX(0,MIN(100,100-$S366*2.5-IF(ISNUMBER($T366),$T366,0)*0.12+IF($S366&lt;=1,12,0))),0),"")</f>
        <v/>
      </c>
      <c r="AK366" s="29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29" t="n">
        <v>473</v>
      </c>
      <c r="AM366" s="30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Ghost</t>
        </is>
      </c>
      <c r="B367" s="15" t="inlineStr">
        <is>
          <t>Ghost Energy | Orange Cream | 18-pack 473mL</t>
        </is>
      </c>
      <c r="C367" s="15" t="inlineStr">
        <is>
          <t>4) Caffeine &amp; energy beverage</t>
        </is>
      </c>
      <c r="D367" s="15" t="inlineStr">
        <is>
          <t>473 mL can</t>
        </is>
      </c>
      <c r="E367" s="29" t="n">
        <v>18</v>
      </c>
      <c r="F367" s="30" t="n"/>
      <c r="G367" s="31">
        <f>IF(AND(ISNUMBER($F367),ISNUMBER($E367),$E367&lt;&gt;0),$F367/$E367,"")</f>
        <v/>
      </c>
      <c r="H367" s="31">
        <f>IF(AND(ISNUMBER($F367),ISNUMBER($AL367),ISNUMBER($E367),($AL367*$E367)&lt;&gt;0),$F367/($AL367*$E367)*100,"")</f>
        <v/>
      </c>
      <c r="I367" s="32" t="n"/>
      <c r="J367" s="33" t="n"/>
      <c r="K367" s="31">
        <f>IF(AND(ISNUMBER($F367),ISNUMBER($J367)),$F367*(1-$J367),"")</f>
        <v/>
      </c>
      <c r="L367" s="32" t="n"/>
      <c r="M367" s="32" t="n"/>
      <c r="N367" s="31">
        <f>IF(ISNUMBER($F367),($F367-IF(ISNUMBER($AM367),$AM367,0))*(1-IF(ISNUMBER($J367),$J367,0)),"")</f>
        <v/>
      </c>
      <c r="O367" s="15" t="inlineStr">
        <is>
          <t>Orange Cream</t>
        </is>
      </c>
      <c r="P367" s="29" t="n">
        <v>200</v>
      </c>
      <c r="Q367" s="29" t="n">
        <v>30</v>
      </c>
      <c r="R367" s="15" t="inlineStr">
        <is>
          <t>Not listed</t>
        </is>
      </c>
      <c r="S367" s="29" t="n">
        <v>0</v>
      </c>
      <c r="T367" s="29" t="n">
        <v>5</v>
      </c>
      <c r="U367" s="15" t="inlineStr">
        <is>
          <t>Sucralose + acesulfame-K</t>
        </is>
      </c>
      <c r="V367" s="15" t="inlineStr">
        <is>
          <t>200 mg natural caffeine, zero sugar, licensed-candy flavours, nootropic blend (L-carnitine, Alpha-GPC, NeuroFactor)</t>
        </is>
      </c>
      <c r="W367" s="32" t="n"/>
      <c r="X367" s="32" t="n"/>
      <c r="Y367" s="32" t="n"/>
      <c r="Z367" s="32" t="n"/>
      <c r="AA367" s="15" t="inlineStr">
        <is>
          <t>High</t>
        </is>
      </c>
      <c r="AB367" s="15" t="inlineStr">
        <is>
          <t>Fast-growing lifestyle brand; strong flavour licensing</t>
        </is>
      </c>
      <c r="AC367" s="15" t="inlineStr">
        <is>
          <t>Candy-flavoured zero-sugar energy with a focus blend</t>
        </is>
      </c>
      <c r="AD367" s="15" t="inlineStr">
        <is>
          <t>Novel licensed-candy flavours plus zero sugar.</t>
        </is>
      </c>
      <c r="AE367" s="32" t="n"/>
      <c r="AF367" s="34">
        <f>IF(AND(ISNUMBER($P367),ISNUMBER($AL367),$AL367&lt;&gt;0),ROUND($P367/$AL367*100,1),"")</f>
        <v/>
      </c>
      <c r="AG367" s="35">
        <f>IF(AND(ISNUMBER($S367),ISNUMBER($AL367),$AL367&lt;&gt;0),ROUND($S367/$AL367*100,2),"")</f>
        <v/>
      </c>
      <c r="AH367" s="34">
        <f>IF(AND(ISNUMBER($Q367),ISNUMBER($AL367),$AL367&lt;&gt;0),ROUND($Q367/$AL367*100,1),"")</f>
        <v/>
      </c>
      <c r="AI367" s="29">
        <f>IF(ISNUMBER($S367),IF($S367&lt;=1,"Yes","No"),"n/a")</f>
        <v/>
      </c>
      <c r="AJ367" s="29">
        <f>IF(ISNUMBER($S367),ROUND(MAX(0,MIN(100,100-$S367*2.5-IF(ISNUMBER($T367),$T367,0)*0.12+IF($S367&lt;=1,12,0))),0),"")</f>
        <v/>
      </c>
      <c r="AK367" s="29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29" t="n">
        <v>473</v>
      </c>
      <c r="AM367" s="30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Ghost</t>
        </is>
      </c>
      <c r="B368" s="15" t="inlineStr">
        <is>
          <t>Ghost Energy | Orange Cream | 24-pack 473mL</t>
        </is>
      </c>
      <c r="C368" s="15" t="inlineStr">
        <is>
          <t>4) Caffeine &amp; energy beverage</t>
        </is>
      </c>
      <c r="D368" s="15" t="inlineStr">
        <is>
          <t>473 mL can</t>
        </is>
      </c>
      <c r="E368" s="29" t="n">
        <v>24</v>
      </c>
      <c r="F368" s="30" t="n"/>
      <c r="G368" s="31">
        <f>IF(AND(ISNUMBER($F368),ISNUMBER($E368),$E368&lt;&gt;0),$F368/$E368,"")</f>
        <v/>
      </c>
      <c r="H368" s="31">
        <f>IF(AND(ISNUMBER($F368),ISNUMBER($AL368),ISNUMBER($E368),($AL368*$E368)&lt;&gt;0),$F368/($AL368*$E368)*100,"")</f>
        <v/>
      </c>
      <c r="I368" s="32" t="n"/>
      <c r="J368" s="33" t="n"/>
      <c r="K368" s="31">
        <f>IF(AND(ISNUMBER($F368),ISNUMBER($J368)),$F368*(1-$J368),"")</f>
        <v/>
      </c>
      <c r="L368" s="32" t="n"/>
      <c r="M368" s="32" t="n"/>
      <c r="N368" s="31">
        <f>IF(ISNUMBER($F368),($F368-IF(ISNUMBER($AM368),$AM368,0))*(1-IF(ISNUMBER($J368),$J368,0)),"")</f>
        <v/>
      </c>
      <c r="O368" s="15" t="inlineStr">
        <is>
          <t>Orange Cream</t>
        </is>
      </c>
      <c r="P368" s="29" t="n">
        <v>200</v>
      </c>
      <c r="Q368" s="29" t="n">
        <v>30</v>
      </c>
      <c r="R368" s="15" t="inlineStr">
        <is>
          <t>Not listed</t>
        </is>
      </c>
      <c r="S368" s="29" t="n">
        <v>0</v>
      </c>
      <c r="T368" s="29" t="n">
        <v>5</v>
      </c>
      <c r="U368" s="15" t="inlineStr">
        <is>
          <t>Sucralose + acesulfame-K</t>
        </is>
      </c>
      <c r="V368" s="15" t="inlineStr">
        <is>
          <t>200 mg natural caffeine, zero sugar, licensed-candy flavours, nootropic blend (L-carnitine, Alpha-GPC, NeuroFactor)</t>
        </is>
      </c>
      <c r="W368" s="32" t="n"/>
      <c r="X368" s="32" t="n"/>
      <c r="Y368" s="32" t="n"/>
      <c r="Z368" s="32" t="n"/>
      <c r="AA368" s="15" t="inlineStr">
        <is>
          <t>High</t>
        </is>
      </c>
      <c r="AB368" s="15" t="inlineStr">
        <is>
          <t>Fast-growing lifestyle brand; strong flavour licensing</t>
        </is>
      </c>
      <c r="AC368" s="15" t="inlineStr">
        <is>
          <t>Candy-flavoured zero-sugar energy with a focus blend</t>
        </is>
      </c>
      <c r="AD368" s="15" t="inlineStr">
        <is>
          <t>Novel licensed-candy flavours plus zero sugar.</t>
        </is>
      </c>
      <c r="AE368" s="32" t="n"/>
      <c r="AF368" s="34">
        <f>IF(AND(ISNUMBER($P368),ISNUMBER($AL368),$AL368&lt;&gt;0),ROUND($P368/$AL368*100,1),"")</f>
        <v/>
      </c>
      <c r="AG368" s="35">
        <f>IF(AND(ISNUMBER($S368),ISNUMBER($AL368),$AL368&lt;&gt;0),ROUND($S368/$AL368*100,2),"")</f>
        <v/>
      </c>
      <c r="AH368" s="34">
        <f>IF(AND(ISNUMBER($Q368),ISNUMBER($AL368),$AL368&lt;&gt;0),ROUND($Q368/$AL368*100,1),"")</f>
        <v/>
      </c>
      <c r="AI368" s="29">
        <f>IF(ISNUMBER($S368),IF($S368&lt;=1,"Yes","No"),"n/a")</f>
        <v/>
      </c>
      <c r="AJ368" s="29">
        <f>IF(ISNUMBER($S368),ROUND(MAX(0,MIN(100,100-$S368*2.5-IF(ISNUMBER($T368),$T368,0)*0.12+IF($S368&lt;=1,12,0))),0),"")</f>
        <v/>
      </c>
      <c r="AK368" s="29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29" t="n">
        <v>473</v>
      </c>
      <c r="AM368" s="30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ZOA</t>
        </is>
      </c>
      <c r="B369" s="15" t="inlineStr">
        <is>
          <t>ZOA Zero Sugar Energy | Wild Orange | single 473mL</t>
        </is>
      </c>
      <c r="C369" s="15" t="inlineStr">
        <is>
          <t>4) Caffeine &amp; energy beverage</t>
        </is>
      </c>
      <c r="D369" s="15" t="inlineStr">
        <is>
          <t>473 mL can</t>
        </is>
      </c>
      <c r="E369" s="29" t="n">
        <v>1</v>
      </c>
      <c r="F369" s="30" t="n"/>
      <c r="G369" s="31">
        <f>IF(AND(ISNUMBER($F369),ISNUMBER($E369),$E369&lt;&gt;0),$F369/$E369,"")</f>
        <v/>
      </c>
      <c r="H369" s="31">
        <f>IF(AND(ISNUMBER($F369),ISNUMBER($AL369),ISNUMBER($E369),($AL369*$E369)&lt;&gt;0),$F369/($AL369*$E369)*100,"")</f>
        <v/>
      </c>
      <c r="I369" s="32" t="n"/>
      <c r="J369" s="33" t="n"/>
      <c r="K369" s="31">
        <f>IF(AND(ISNUMBER($F369),ISNUMBER($J369)),$F369*(1-$J369),"")</f>
        <v/>
      </c>
      <c r="L369" s="32" t="n"/>
      <c r="M369" s="32" t="n"/>
      <c r="N369" s="31">
        <f>IF(ISNUMBER($F369),($F369-IF(ISNUMBER($AM369),$AM369,0))*(1-IF(ISNUMBER($J369),$J369,0)),"")</f>
        <v/>
      </c>
      <c r="O369" s="15" t="inlineStr">
        <is>
          <t>Wild Orange</t>
        </is>
      </c>
      <c r="P369" s="29" t="n">
        <v>160</v>
      </c>
      <c r="Q369" s="29" t="n">
        <v>200</v>
      </c>
      <c r="R369" s="29" t="n">
        <v>60</v>
      </c>
      <c r="S369" s="29" t="n">
        <v>0</v>
      </c>
      <c r="T369" s="29" t="n">
        <v>15</v>
      </c>
      <c r="U369" s="15" t="inlineStr">
        <is>
          <t>Sucralose + acesulfame-K</t>
        </is>
      </c>
      <c r="V369" s="15" t="inlineStr">
        <is>
          <t>Natural caffeine from green tea + green coffee extract, 200 mg Na + 60 mg K electrolytes, vitamin C &amp; B-vitamins, camu camu, zero sugar (Dwayne Johnson brand)</t>
        </is>
      </c>
      <c r="W369" s="32" t="n"/>
      <c r="X369" s="32" t="n"/>
      <c r="Y369" s="32" t="n"/>
      <c r="Z369" s="32" t="n"/>
      <c r="AA369" s="15" t="inlineStr">
        <is>
          <t>Medium</t>
        </is>
      </c>
      <c r="AB369" s="15" t="inlineStr">
        <is>
          <t>Celebrity-founded; wellness-energy positioning</t>
        </is>
      </c>
      <c r="AC369" s="15" t="inlineStr">
        <is>
          <t>A 'healthier' energy with electrolytes and vitamins</t>
        </is>
      </c>
      <c r="AD369" s="15" t="inlineStr">
        <is>
          <t>Energy plus added electrolytes/vitamins and a celebrity halo.</t>
        </is>
      </c>
      <c r="AE369" s="32" t="n"/>
      <c r="AF369" s="34">
        <f>IF(AND(ISNUMBER($P369),ISNUMBER($AL369),$AL369&lt;&gt;0),ROUND($P369/$AL369*100,1),"")</f>
        <v/>
      </c>
      <c r="AG369" s="35">
        <f>IF(AND(ISNUMBER($S369),ISNUMBER($AL369),$AL369&lt;&gt;0),ROUND($S369/$AL369*100,2),"")</f>
        <v/>
      </c>
      <c r="AH369" s="34">
        <f>IF(AND(ISNUMBER($Q369),ISNUMBER($AL369),$AL369&lt;&gt;0),ROUND($Q369/$AL369*100,1),"")</f>
        <v/>
      </c>
      <c r="AI369" s="29">
        <f>IF(ISNUMBER($S369),IF($S369&lt;=1,"Yes","No"),"n/a")</f>
        <v/>
      </c>
      <c r="AJ369" s="29">
        <f>IF(ISNUMBER($S369),ROUND(MAX(0,MIN(100,100-$S369*2.5-IF(ISNUMBER($T369),$T369,0)*0.12+IF($S369&lt;=1,12,0))),0),"")</f>
        <v/>
      </c>
      <c r="AK369" s="29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29" t="n">
        <v>473</v>
      </c>
      <c r="AM369" s="30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ZOA</t>
        </is>
      </c>
      <c r="B370" s="15" t="inlineStr">
        <is>
          <t>ZOA Zero Sugar Energy | Wild Orange | 8-pack 473mL</t>
        </is>
      </c>
      <c r="C370" s="15" t="inlineStr">
        <is>
          <t>4) Caffeine &amp; energy beverage</t>
        </is>
      </c>
      <c r="D370" s="15" t="inlineStr">
        <is>
          <t>473 mL can</t>
        </is>
      </c>
      <c r="E370" s="29" t="n">
        <v>8</v>
      </c>
      <c r="F370" s="30" t="n"/>
      <c r="G370" s="31">
        <f>IF(AND(ISNUMBER($F370),ISNUMBER($E370),$E370&lt;&gt;0),$F370/$E370,"")</f>
        <v/>
      </c>
      <c r="H370" s="31">
        <f>IF(AND(ISNUMBER($F370),ISNUMBER($AL370),ISNUMBER($E370),($AL370*$E370)&lt;&gt;0),$F370/($AL370*$E370)*100,"")</f>
        <v/>
      </c>
      <c r="I370" s="32" t="n"/>
      <c r="J370" s="33" t="n"/>
      <c r="K370" s="31">
        <f>IF(AND(ISNUMBER($F370),ISNUMBER($J370)),$F370*(1-$J370),"")</f>
        <v/>
      </c>
      <c r="L370" s="32" t="n"/>
      <c r="M370" s="32" t="n"/>
      <c r="N370" s="31">
        <f>IF(ISNUMBER($F370),($F370-IF(ISNUMBER($AM370),$AM370,0))*(1-IF(ISNUMBER($J370),$J370,0)),"")</f>
        <v/>
      </c>
      <c r="O370" s="15" t="inlineStr">
        <is>
          <t>Wild Orange</t>
        </is>
      </c>
      <c r="P370" s="29" t="n">
        <v>160</v>
      </c>
      <c r="Q370" s="29" t="n">
        <v>200</v>
      </c>
      <c r="R370" s="29" t="n">
        <v>60</v>
      </c>
      <c r="S370" s="29" t="n">
        <v>0</v>
      </c>
      <c r="T370" s="29" t="n">
        <v>15</v>
      </c>
      <c r="U370" s="15" t="inlineStr">
        <is>
          <t>Sucralose + acesulfame-K</t>
        </is>
      </c>
      <c r="V370" s="15" t="inlineStr">
        <is>
          <t>Natural caffeine from green tea + green coffee extract, 200 mg Na + 60 mg K electrolytes, vitamin C &amp; B-vitamins, camu camu, zero sugar (Dwayne Johnson brand)</t>
        </is>
      </c>
      <c r="W370" s="32" t="n"/>
      <c r="X370" s="32" t="n"/>
      <c r="Y370" s="32" t="n"/>
      <c r="Z370" s="32" t="n"/>
      <c r="AA370" s="15" t="inlineStr">
        <is>
          <t>Medium</t>
        </is>
      </c>
      <c r="AB370" s="15" t="inlineStr">
        <is>
          <t>Celebrity-founded; wellness-energy positioning</t>
        </is>
      </c>
      <c r="AC370" s="15" t="inlineStr">
        <is>
          <t>A 'healthier' energy with electrolytes and vitamins</t>
        </is>
      </c>
      <c r="AD370" s="15" t="inlineStr">
        <is>
          <t>Energy plus added electrolytes/vitamins and a celebrity halo.</t>
        </is>
      </c>
      <c r="AE370" s="32" t="n"/>
      <c r="AF370" s="34">
        <f>IF(AND(ISNUMBER($P370),ISNUMBER($AL370),$AL370&lt;&gt;0),ROUND($P370/$AL370*100,1),"")</f>
        <v/>
      </c>
      <c r="AG370" s="35">
        <f>IF(AND(ISNUMBER($S370),ISNUMBER($AL370),$AL370&lt;&gt;0),ROUND($S370/$AL370*100,2),"")</f>
        <v/>
      </c>
      <c r="AH370" s="34">
        <f>IF(AND(ISNUMBER($Q370),ISNUMBER($AL370),$AL370&lt;&gt;0),ROUND($Q370/$AL370*100,1),"")</f>
        <v/>
      </c>
      <c r="AI370" s="29">
        <f>IF(ISNUMBER($S370),IF($S370&lt;=1,"Yes","No"),"n/a")</f>
        <v/>
      </c>
      <c r="AJ370" s="29">
        <f>IF(ISNUMBER($S370),ROUND(MAX(0,MIN(100,100-$S370*2.5-IF(ISNUMBER($T370),$T370,0)*0.12+IF($S370&lt;=1,12,0))),0),"")</f>
        <v/>
      </c>
      <c r="AK370" s="29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29" t="n">
        <v>473</v>
      </c>
      <c r="AM370" s="30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ZOA</t>
        </is>
      </c>
      <c r="B371" s="15" t="inlineStr">
        <is>
          <t>ZOA Zero Sugar Energy | Wild Orange | 12-pack 473mL</t>
        </is>
      </c>
      <c r="C371" s="15" t="inlineStr">
        <is>
          <t>4) Caffeine &amp; energy beverage</t>
        </is>
      </c>
      <c r="D371" s="15" t="inlineStr">
        <is>
          <t>473 mL can</t>
        </is>
      </c>
      <c r="E371" s="29" t="n">
        <v>12</v>
      </c>
      <c r="F371" s="30" t="n"/>
      <c r="G371" s="31">
        <f>IF(AND(ISNUMBER($F371),ISNUMBER($E371),$E371&lt;&gt;0),$F371/$E371,"")</f>
        <v/>
      </c>
      <c r="H371" s="31">
        <f>IF(AND(ISNUMBER($F371),ISNUMBER($AL371),ISNUMBER($E371),($AL371*$E371)&lt;&gt;0),$F371/($AL371*$E371)*100,"")</f>
        <v/>
      </c>
      <c r="I371" s="32" t="n"/>
      <c r="J371" s="33" t="n"/>
      <c r="K371" s="31">
        <f>IF(AND(ISNUMBER($F371),ISNUMBER($J371)),$F371*(1-$J371),"")</f>
        <v/>
      </c>
      <c r="L371" s="32" t="n"/>
      <c r="M371" s="32" t="n"/>
      <c r="N371" s="31">
        <f>IF(ISNUMBER($F371),($F371-IF(ISNUMBER($AM371),$AM371,0))*(1-IF(ISNUMBER($J371),$J371,0)),"")</f>
        <v/>
      </c>
      <c r="O371" s="15" t="inlineStr">
        <is>
          <t>Wild Orange</t>
        </is>
      </c>
      <c r="P371" s="29" t="n">
        <v>160</v>
      </c>
      <c r="Q371" s="29" t="n">
        <v>200</v>
      </c>
      <c r="R371" s="29" t="n">
        <v>60</v>
      </c>
      <c r="S371" s="29" t="n">
        <v>0</v>
      </c>
      <c r="T371" s="29" t="n">
        <v>15</v>
      </c>
      <c r="U371" s="15" t="inlineStr">
        <is>
          <t>Sucralose + acesulfame-K</t>
        </is>
      </c>
      <c r="V371" s="15" t="inlineStr">
        <is>
          <t>Natural caffeine from green tea + green coffee extract, 200 mg Na + 60 mg K electrolytes, vitamin C &amp; B-vitamins, camu camu, zero sugar (Dwayne Johnson brand)</t>
        </is>
      </c>
      <c r="W371" s="32" t="n"/>
      <c r="X371" s="32" t="n"/>
      <c r="Y371" s="32" t="n"/>
      <c r="Z371" s="32" t="n"/>
      <c r="AA371" s="15" t="inlineStr">
        <is>
          <t>Medium</t>
        </is>
      </c>
      <c r="AB371" s="15" t="inlineStr">
        <is>
          <t>Celebrity-founded; wellness-energy positioning</t>
        </is>
      </c>
      <c r="AC371" s="15" t="inlineStr">
        <is>
          <t>A 'healthier' energy with electrolytes and vitamins</t>
        </is>
      </c>
      <c r="AD371" s="15" t="inlineStr">
        <is>
          <t>Energy plus added electrolytes/vitamins and a celebrity halo.</t>
        </is>
      </c>
      <c r="AE371" s="32" t="n"/>
      <c r="AF371" s="34">
        <f>IF(AND(ISNUMBER($P371),ISNUMBER($AL371),$AL371&lt;&gt;0),ROUND($P371/$AL371*100,1),"")</f>
        <v/>
      </c>
      <c r="AG371" s="35">
        <f>IF(AND(ISNUMBER($S371),ISNUMBER($AL371),$AL371&lt;&gt;0),ROUND($S371/$AL371*100,2),"")</f>
        <v/>
      </c>
      <c r="AH371" s="34">
        <f>IF(AND(ISNUMBER($Q371),ISNUMBER($AL371),$AL371&lt;&gt;0),ROUND($Q371/$AL371*100,1),"")</f>
        <v/>
      </c>
      <c r="AI371" s="29">
        <f>IF(ISNUMBER($S371),IF($S371&lt;=1,"Yes","No"),"n/a")</f>
        <v/>
      </c>
      <c r="AJ371" s="29">
        <f>IF(ISNUMBER($S371),ROUND(MAX(0,MIN(100,100-$S371*2.5-IF(ISNUMBER($T371),$T371,0)*0.12+IF($S371&lt;=1,12,0))),0),"")</f>
        <v/>
      </c>
      <c r="AK371" s="29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29" t="n">
        <v>473</v>
      </c>
      <c r="AM371" s="30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ZOA</t>
        </is>
      </c>
      <c r="B372" s="15" t="inlineStr">
        <is>
          <t>ZOA Zero Sugar Energy | Wild Orange | 18-pack 473mL</t>
        </is>
      </c>
      <c r="C372" s="15" t="inlineStr">
        <is>
          <t>4) Caffeine &amp; energy beverage</t>
        </is>
      </c>
      <c r="D372" s="15" t="inlineStr">
        <is>
          <t>473 mL can</t>
        </is>
      </c>
      <c r="E372" s="29" t="n">
        <v>18</v>
      </c>
      <c r="F372" s="30" t="n"/>
      <c r="G372" s="31">
        <f>IF(AND(ISNUMBER($F372),ISNUMBER($E372),$E372&lt;&gt;0),$F372/$E372,"")</f>
        <v/>
      </c>
      <c r="H372" s="31">
        <f>IF(AND(ISNUMBER($F372),ISNUMBER($AL372),ISNUMBER($E372),($AL372*$E372)&lt;&gt;0),$F372/($AL372*$E372)*100,"")</f>
        <v/>
      </c>
      <c r="I372" s="32" t="n"/>
      <c r="J372" s="33" t="n"/>
      <c r="K372" s="31">
        <f>IF(AND(ISNUMBER($F372),ISNUMBER($J372)),$F372*(1-$J372),"")</f>
        <v/>
      </c>
      <c r="L372" s="32" t="n"/>
      <c r="M372" s="32" t="n"/>
      <c r="N372" s="31">
        <f>IF(ISNUMBER($F372),($F372-IF(ISNUMBER($AM372),$AM372,0))*(1-IF(ISNUMBER($J372),$J372,0)),"")</f>
        <v/>
      </c>
      <c r="O372" s="15" t="inlineStr">
        <is>
          <t>Wild Orange</t>
        </is>
      </c>
      <c r="P372" s="29" t="n">
        <v>160</v>
      </c>
      <c r="Q372" s="29" t="n">
        <v>200</v>
      </c>
      <c r="R372" s="29" t="n">
        <v>60</v>
      </c>
      <c r="S372" s="29" t="n">
        <v>0</v>
      </c>
      <c r="T372" s="29" t="n">
        <v>15</v>
      </c>
      <c r="U372" s="15" t="inlineStr">
        <is>
          <t>Sucralose + acesulfame-K</t>
        </is>
      </c>
      <c r="V372" s="15" t="inlineStr">
        <is>
          <t>Natural caffeine from green tea + green coffee extract, 200 mg Na + 60 mg K electrolytes, vitamin C &amp; B-vitamins, camu camu, zero sugar (Dwayne Johnson brand)</t>
        </is>
      </c>
      <c r="W372" s="32" t="n"/>
      <c r="X372" s="32" t="n"/>
      <c r="Y372" s="32" t="n"/>
      <c r="Z372" s="32" t="n"/>
      <c r="AA372" s="15" t="inlineStr">
        <is>
          <t>Medium</t>
        </is>
      </c>
      <c r="AB372" s="15" t="inlineStr">
        <is>
          <t>Celebrity-founded; wellness-energy positioning</t>
        </is>
      </c>
      <c r="AC372" s="15" t="inlineStr">
        <is>
          <t>A 'healthier' energy with electrolytes and vitamins</t>
        </is>
      </c>
      <c r="AD372" s="15" t="inlineStr">
        <is>
          <t>Energy plus added electrolytes/vitamins and a celebrity halo.</t>
        </is>
      </c>
      <c r="AE372" s="32" t="n"/>
      <c r="AF372" s="34">
        <f>IF(AND(ISNUMBER($P372),ISNUMBER($AL372),$AL372&lt;&gt;0),ROUND($P372/$AL372*100,1),"")</f>
        <v/>
      </c>
      <c r="AG372" s="35">
        <f>IF(AND(ISNUMBER($S372),ISNUMBER($AL372),$AL372&lt;&gt;0),ROUND($S372/$AL372*100,2),"")</f>
        <v/>
      </c>
      <c r="AH372" s="34">
        <f>IF(AND(ISNUMBER($Q372),ISNUMBER($AL372),$AL372&lt;&gt;0),ROUND($Q372/$AL372*100,1),"")</f>
        <v/>
      </c>
      <c r="AI372" s="29">
        <f>IF(ISNUMBER($S372),IF($S372&lt;=1,"Yes","No"),"n/a")</f>
        <v/>
      </c>
      <c r="AJ372" s="29">
        <f>IF(ISNUMBER($S372),ROUND(MAX(0,MIN(100,100-$S372*2.5-IF(ISNUMBER($T372),$T372,0)*0.12+IF($S372&lt;=1,12,0))),0),"")</f>
        <v/>
      </c>
      <c r="AK372" s="29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29" t="n">
        <v>473</v>
      </c>
      <c r="AM372" s="30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ZOA</t>
        </is>
      </c>
      <c r="B373" s="15" t="inlineStr">
        <is>
          <t>ZOA Zero Sugar Energy | Wild Orange | 24-pack 473mL</t>
        </is>
      </c>
      <c r="C373" s="15" t="inlineStr">
        <is>
          <t>4) Caffeine &amp; energy beverage</t>
        </is>
      </c>
      <c r="D373" s="15" t="inlineStr">
        <is>
          <t>473 mL can</t>
        </is>
      </c>
      <c r="E373" s="29" t="n">
        <v>24</v>
      </c>
      <c r="F373" s="30" t="n"/>
      <c r="G373" s="31">
        <f>IF(AND(ISNUMBER($F373),ISNUMBER($E373),$E373&lt;&gt;0),$F373/$E373,"")</f>
        <v/>
      </c>
      <c r="H373" s="31">
        <f>IF(AND(ISNUMBER($F373),ISNUMBER($AL373),ISNUMBER($E373),($AL373*$E373)&lt;&gt;0),$F373/($AL373*$E373)*100,"")</f>
        <v/>
      </c>
      <c r="I373" s="32" t="n"/>
      <c r="J373" s="33" t="n"/>
      <c r="K373" s="31">
        <f>IF(AND(ISNUMBER($F373),ISNUMBER($J373)),$F373*(1-$J373),"")</f>
        <v/>
      </c>
      <c r="L373" s="32" t="n"/>
      <c r="M373" s="32" t="n"/>
      <c r="N373" s="31">
        <f>IF(ISNUMBER($F373),($F373-IF(ISNUMBER($AM373),$AM373,0))*(1-IF(ISNUMBER($J373),$J373,0)),"")</f>
        <v/>
      </c>
      <c r="O373" s="15" t="inlineStr">
        <is>
          <t>Wild Orange</t>
        </is>
      </c>
      <c r="P373" s="29" t="n">
        <v>160</v>
      </c>
      <c r="Q373" s="29" t="n">
        <v>200</v>
      </c>
      <c r="R373" s="29" t="n">
        <v>60</v>
      </c>
      <c r="S373" s="29" t="n">
        <v>0</v>
      </c>
      <c r="T373" s="29" t="n">
        <v>15</v>
      </c>
      <c r="U373" s="15" t="inlineStr">
        <is>
          <t>Sucralose + acesulfame-K</t>
        </is>
      </c>
      <c r="V373" s="15" t="inlineStr">
        <is>
          <t>Natural caffeine from green tea + green coffee extract, 200 mg Na + 60 mg K electrolytes, vitamin C &amp; B-vitamins, camu camu, zero sugar (Dwayne Johnson brand)</t>
        </is>
      </c>
      <c r="W373" s="32" t="n"/>
      <c r="X373" s="32" t="n"/>
      <c r="Y373" s="32" t="n"/>
      <c r="Z373" s="32" t="n"/>
      <c r="AA373" s="15" t="inlineStr">
        <is>
          <t>Medium</t>
        </is>
      </c>
      <c r="AB373" s="15" t="inlineStr">
        <is>
          <t>Celebrity-founded; wellness-energy positioning</t>
        </is>
      </c>
      <c r="AC373" s="15" t="inlineStr">
        <is>
          <t>A 'healthier' energy with electrolytes and vitamins</t>
        </is>
      </c>
      <c r="AD373" s="15" t="inlineStr">
        <is>
          <t>Energy plus added electrolytes/vitamins and a celebrity halo.</t>
        </is>
      </c>
      <c r="AE373" s="32" t="n"/>
      <c r="AF373" s="34">
        <f>IF(AND(ISNUMBER($P373),ISNUMBER($AL373),$AL373&lt;&gt;0),ROUND($P373/$AL373*100,1),"")</f>
        <v/>
      </c>
      <c r="AG373" s="35">
        <f>IF(AND(ISNUMBER($S373),ISNUMBER($AL373),$AL373&lt;&gt;0),ROUND($S373/$AL373*100,2),"")</f>
        <v/>
      </c>
      <c r="AH373" s="34">
        <f>IF(AND(ISNUMBER($Q373),ISNUMBER($AL373),$AL373&lt;&gt;0),ROUND($Q373/$AL373*100,1),"")</f>
        <v/>
      </c>
      <c r="AI373" s="29">
        <f>IF(ISNUMBER($S373),IF($S373&lt;=1,"Yes","No"),"n/a")</f>
        <v/>
      </c>
      <c r="AJ373" s="29">
        <f>IF(ISNUMBER($S373),ROUND(MAX(0,MIN(100,100-$S373*2.5-IF(ISNUMBER($T373),$T373,0)*0.12+IF($S373&lt;=1,12,0))),0),"")</f>
        <v/>
      </c>
      <c r="AK373" s="29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29" t="n">
        <v>473</v>
      </c>
      <c r="AM373" s="30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ZOA</t>
        </is>
      </c>
      <c r="B374" s="15" t="inlineStr">
        <is>
          <t>ZOA Zero Sugar Energy | Super Berry | single 473mL</t>
        </is>
      </c>
      <c r="C374" s="15" t="inlineStr">
        <is>
          <t>4) Caffeine &amp; energy beverage</t>
        </is>
      </c>
      <c r="D374" s="15" t="inlineStr">
        <is>
          <t>473 mL can</t>
        </is>
      </c>
      <c r="E374" s="29" t="n">
        <v>1</v>
      </c>
      <c r="F374" s="30" t="n"/>
      <c r="G374" s="31">
        <f>IF(AND(ISNUMBER($F374),ISNUMBER($E374),$E374&lt;&gt;0),$F374/$E374,"")</f>
        <v/>
      </c>
      <c r="H374" s="31">
        <f>IF(AND(ISNUMBER($F374),ISNUMBER($AL374),ISNUMBER($E374),($AL374*$E374)&lt;&gt;0),$F374/($AL374*$E374)*100,"")</f>
        <v/>
      </c>
      <c r="I374" s="32" t="n"/>
      <c r="J374" s="33" t="n"/>
      <c r="K374" s="31">
        <f>IF(AND(ISNUMBER($F374),ISNUMBER($J374)),$F374*(1-$J374),"")</f>
        <v/>
      </c>
      <c r="L374" s="32" t="n"/>
      <c r="M374" s="32" t="n"/>
      <c r="N374" s="31">
        <f>IF(ISNUMBER($F374),($F374-IF(ISNUMBER($AM374),$AM374,0))*(1-IF(ISNUMBER($J374),$J374,0)),"")</f>
        <v/>
      </c>
      <c r="O374" s="15" t="inlineStr">
        <is>
          <t>Super Berry</t>
        </is>
      </c>
      <c r="P374" s="29" t="n">
        <v>160</v>
      </c>
      <c r="Q374" s="29" t="n">
        <v>200</v>
      </c>
      <c r="R374" s="29" t="n">
        <v>60</v>
      </c>
      <c r="S374" s="29" t="n">
        <v>0</v>
      </c>
      <c r="T374" s="29" t="n">
        <v>15</v>
      </c>
      <c r="U374" s="15" t="inlineStr">
        <is>
          <t>Sucralose + acesulfame-K</t>
        </is>
      </c>
      <c r="V374" s="15" t="inlineStr">
        <is>
          <t>Natural caffeine from green tea + green coffee extract, 200 mg Na + 60 mg K electrolytes, vitamin C &amp; B-vitamins, camu camu, zero sugar (Dwayne Johnson brand)</t>
        </is>
      </c>
      <c r="W374" s="32" t="n"/>
      <c r="X374" s="32" t="n"/>
      <c r="Y374" s="32" t="n"/>
      <c r="Z374" s="32" t="n"/>
      <c r="AA374" s="15" t="inlineStr">
        <is>
          <t>Medium</t>
        </is>
      </c>
      <c r="AB374" s="15" t="inlineStr">
        <is>
          <t>Celebrity-founded; wellness-energy positioning</t>
        </is>
      </c>
      <c r="AC374" s="15" t="inlineStr">
        <is>
          <t>A 'healthier' energy with electrolytes and vitamins</t>
        </is>
      </c>
      <c r="AD374" s="15" t="inlineStr">
        <is>
          <t>Energy plus added electrolytes/vitamins and a celebrity halo.</t>
        </is>
      </c>
      <c r="AE374" s="32" t="n"/>
      <c r="AF374" s="34">
        <f>IF(AND(ISNUMBER($P374),ISNUMBER($AL374),$AL374&lt;&gt;0),ROUND($P374/$AL374*100,1),"")</f>
        <v/>
      </c>
      <c r="AG374" s="35">
        <f>IF(AND(ISNUMBER($S374),ISNUMBER($AL374),$AL374&lt;&gt;0),ROUND($S374/$AL374*100,2),"")</f>
        <v/>
      </c>
      <c r="AH374" s="34">
        <f>IF(AND(ISNUMBER($Q374),ISNUMBER($AL374),$AL374&lt;&gt;0),ROUND($Q374/$AL374*100,1),"")</f>
        <v/>
      </c>
      <c r="AI374" s="29">
        <f>IF(ISNUMBER($S374),IF($S374&lt;=1,"Yes","No"),"n/a")</f>
        <v/>
      </c>
      <c r="AJ374" s="29">
        <f>IF(ISNUMBER($S374),ROUND(MAX(0,MIN(100,100-$S374*2.5-IF(ISNUMBER($T374),$T374,0)*0.12+IF($S374&lt;=1,12,0))),0),"")</f>
        <v/>
      </c>
      <c r="AK374" s="29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29" t="n">
        <v>473</v>
      </c>
      <c r="AM374" s="30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ZOA</t>
        </is>
      </c>
      <c r="B375" s="15" t="inlineStr">
        <is>
          <t>ZOA Zero Sugar Energy | Super Berry | 8-pack 473mL</t>
        </is>
      </c>
      <c r="C375" s="15" t="inlineStr">
        <is>
          <t>4) Caffeine &amp; energy beverage</t>
        </is>
      </c>
      <c r="D375" s="15" t="inlineStr">
        <is>
          <t>473 mL can</t>
        </is>
      </c>
      <c r="E375" s="29" t="n">
        <v>8</v>
      </c>
      <c r="F375" s="30" t="n"/>
      <c r="G375" s="31">
        <f>IF(AND(ISNUMBER($F375),ISNUMBER($E375),$E375&lt;&gt;0),$F375/$E375,"")</f>
        <v/>
      </c>
      <c r="H375" s="31">
        <f>IF(AND(ISNUMBER($F375),ISNUMBER($AL375),ISNUMBER($E375),($AL375*$E375)&lt;&gt;0),$F375/($AL375*$E375)*100,"")</f>
        <v/>
      </c>
      <c r="I375" s="32" t="n"/>
      <c r="J375" s="33" t="n"/>
      <c r="K375" s="31">
        <f>IF(AND(ISNUMBER($F375),ISNUMBER($J375)),$F375*(1-$J375),"")</f>
        <v/>
      </c>
      <c r="L375" s="32" t="n"/>
      <c r="M375" s="32" t="n"/>
      <c r="N375" s="31">
        <f>IF(ISNUMBER($F375),($F375-IF(ISNUMBER($AM375),$AM375,0))*(1-IF(ISNUMBER($J375),$J375,0)),"")</f>
        <v/>
      </c>
      <c r="O375" s="15" t="inlineStr">
        <is>
          <t>Super Berry</t>
        </is>
      </c>
      <c r="P375" s="29" t="n">
        <v>160</v>
      </c>
      <c r="Q375" s="29" t="n">
        <v>200</v>
      </c>
      <c r="R375" s="29" t="n">
        <v>60</v>
      </c>
      <c r="S375" s="29" t="n">
        <v>0</v>
      </c>
      <c r="T375" s="29" t="n">
        <v>15</v>
      </c>
      <c r="U375" s="15" t="inlineStr">
        <is>
          <t>Sucralose + acesulfame-K</t>
        </is>
      </c>
      <c r="V375" s="15" t="inlineStr">
        <is>
          <t>Natural caffeine from green tea + green coffee extract, 200 mg Na + 60 mg K electrolytes, vitamin C &amp; B-vitamins, camu camu, zero sugar (Dwayne Johnson brand)</t>
        </is>
      </c>
      <c r="W375" s="32" t="n"/>
      <c r="X375" s="32" t="n"/>
      <c r="Y375" s="32" t="n"/>
      <c r="Z375" s="32" t="n"/>
      <c r="AA375" s="15" t="inlineStr">
        <is>
          <t>Medium</t>
        </is>
      </c>
      <c r="AB375" s="15" t="inlineStr">
        <is>
          <t>Celebrity-founded; wellness-energy positioning</t>
        </is>
      </c>
      <c r="AC375" s="15" t="inlineStr">
        <is>
          <t>A 'healthier' energy with electrolytes and vitamins</t>
        </is>
      </c>
      <c r="AD375" s="15" t="inlineStr">
        <is>
          <t>Energy plus added electrolytes/vitamins and a celebrity halo.</t>
        </is>
      </c>
      <c r="AE375" s="32" t="n"/>
      <c r="AF375" s="34">
        <f>IF(AND(ISNUMBER($P375),ISNUMBER($AL375),$AL375&lt;&gt;0),ROUND($P375/$AL375*100,1),"")</f>
        <v/>
      </c>
      <c r="AG375" s="35">
        <f>IF(AND(ISNUMBER($S375),ISNUMBER($AL375),$AL375&lt;&gt;0),ROUND($S375/$AL375*100,2),"")</f>
        <v/>
      </c>
      <c r="AH375" s="34">
        <f>IF(AND(ISNUMBER($Q375),ISNUMBER($AL375),$AL375&lt;&gt;0),ROUND($Q375/$AL375*100,1),"")</f>
        <v/>
      </c>
      <c r="AI375" s="29">
        <f>IF(ISNUMBER($S375),IF($S375&lt;=1,"Yes","No"),"n/a")</f>
        <v/>
      </c>
      <c r="AJ375" s="29">
        <f>IF(ISNUMBER($S375),ROUND(MAX(0,MIN(100,100-$S375*2.5-IF(ISNUMBER($T375),$T375,0)*0.12+IF($S375&lt;=1,12,0))),0),"")</f>
        <v/>
      </c>
      <c r="AK375" s="29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29" t="n">
        <v>473</v>
      </c>
      <c r="AM375" s="30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ZOA</t>
        </is>
      </c>
      <c r="B376" s="15" t="inlineStr">
        <is>
          <t>ZOA Zero Sugar Energy | Super Berry | 12-pack 473mL</t>
        </is>
      </c>
      <c r="C376" s="15" t="inlineStr">
        <is>
          <t>4) Caffeine &amp; energy beverage</t>
        </is>
      </c>
      <c r="D376" s="15" t="inlineStr">
        <is>
          <t>473 mL can</t>
        </is>
      </c>
      <c r="E376" s="29" t="n">
        <v>12</v>
      </c>
      <c r="F376" s="30" t="n"/>
      <c r="G376" s="31">
        <f>IF(AND(ISNUMBER($F376),ISNUMBER($E376),$E376&lt;&gt;0),$F376/$E376,"")</f>
        <v/>
      </c>
      <c r="H376" s="31">
        <f>IF(AND(ISNUMBER($F376),ISNUMBER($AL376),ISNUMBER($E376),($AL376*$E376)&lt;&gt;0),$F376/($AL376*$E376)*100,"")</f>
        <v/>
      </c>
      <c r="I376" s="32" t="n"/>
      <c r="J376" s="33" t="n"/>
      <c r="K376" s="31">
        <f>IF(AND(ISNUMBER($F376),ISNUMBER($J376)),$F376*(1-$J376),"")</f>
        <v/>
      </c>
      <c r="L376" s="32" t="n"/>
      <c r="M376" s="32" t="n"/>
      <c r="N376" s="31">
        <f>IF(ISNUMBER($F376),($F376-IF(ISNUMBER($AM376),$AM376,0))*(1-IF(ISNUMBER($J376),$J376,0)),"")</f>
        <v/>
      </c>
      <c r="O376" s="15" t="inlineStr">
        <is>
          <t>Super Berry</t>
        </is>
      </c>
      <c r="P376" s="29" t="n">
        <v>160</v>
      </c>
      <c r="Q376" s="29" t="n">
        <v>200</v>
      </c>
      <c r="R376" s="29" t="n">
        <v>60</v>
      </c>
      <c r="S376" s="29" t="n">
        <v>0</v>
      </c>
      <c r="T376" s="29" t="n">
        <v>15</v>
      </c>
      <c r="U376" s="15" t="inlineStr">
        <is>
          <t>Sucralose + acesulfame-K</t>
        </is>
      </c>
      <c r="V376" s="15" t="inlineStr">
        <is>
          <t>Natural caffeine from green tea + green coffee extract, 200 mg Na + 60 mg K electrolytes, vitamin C &amp; B-vitamins, camu camu, zero sugar (Dwayne Johnson brand)</t>
        </is>
      </c>
      <c r="W376" s="32" t="n"/>
      <c r="X376" s="32" t="n"/>
      <c r="Y376" s="32" t="n"/>
      <c r="Z376" s="32" t="n"/>
      <c r="AA376" s="15" t="inlineStr">
        <is>
          <t>Medium</t>
        </is>
      </c>
      <c r="AB376" s="15" t="inlineStr">
        <is>
          <t>Celebrity-founded; wellness-energy positioning</t>
        </is>
      </c>
      <c r="AC376" s="15" t="inlineStr">
        <is>
          <t>A 'healthier' energy with electrolytes and vitamins</t>
        </is>
      </c>
      <c r="AD376" s="15" t="inlineStr">
        <is>
          <t>Energy plus added electrolytes/vitamins and a celebrity halo.</t>
        </is>
      </c>
      <c r="AE376" s="32" t="n"/>
      <c r="AF376" s="34">
        <f>IF(AND(ISNUMBER($P376),ISNUMBER($AL376),$AL376&lt;&gt;0),ROUND($P376/$AL376*100,1),"")</f>
        <v/>
      </c>
      <c r="AG376" s="35">
        <f>IF(AND(ISNUMBER($S376),ISNUMBER($AL376),$AL376&lt;&gt;0),ROUND($S376/$AL376*100,2),"")</f>
        <v/>
      </c>
      <c r="AH376" s="34">
        <f>IF(AND(ISNUMBER($Q376),ISNUMBER($AL376),$AL376&lt;&gt;0),ROUND($Q376/$AL376*100,1),"")</f>
        <v/>
      </c>
      <c r="AI376" s="29">
        <f>IF(ISNUMBER($S376),IF($S376&lt;=1,"Yes","No"),"n/a")</f>
        <v/>
      </c>
      <c r="AJ376" s="29">
        <f>IF(ISNUMBER($S376),ROUND(MAX(0,MIN(100,100-$S376*2.5-IF(ISNUMBER($T376),$T376,0)*0.12+IF($S376&lt;=1,12,0))),0),"")</f>
        <v/>
      </c>
      <c r="AK376" s="29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29" t="n">
        <v>473</v>
      </c>
      <c r="AM376" s="30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ZOA</t>
        </is>
      </c>
      <c r="B377" s="15" t="inlineStr">
        <is>
          <t>ZOA Zero Sugar Energy | Super Berry | 18-pack 473mL</t>
        </is>
      </c>
      <c r="C377" s="15" t="inlineStr">
        <is>
          <t>4) Caffeine &amp; energy beverage</t>
        </is>
      </c>
      <c r="D377" s="15" t="inlineStr">
        <is>
          <t>473 mL can</t>
        </is>
      </c>
      <c r="E377" s="29" t="n">
        <v>18</v>
      </c>
      <c r="F377" s="30" t="n"/>
      <c r="G377" s="31">
        <f>IF(AND(ISNUMBER($F377),ISNUMBER($E377),$E377&lt;&gt;0),$F377/$E377,"")</f>
        <v/>
      </c>
      <c r="H377" s="31">
        <f>IF(AND(ISNUMBER($F377),ISNUMBER($AL377),ISNUMBER($E377),($AL377*$E377)&lt;&gt;0),$F377/($AL377*$E377)*100,"")</f>
        <v/>
      </c>
      <c r="I377" s="32" t="n"/>
      <c r="J377" s="33" t="n"/>
      <c r="K377" s="31">
        <f>IF(AND(ISNUMBER($F377),ISNUMBER($J377)),$F377*(1-$J377),"")</f>
        <v/>
      </c>
      <c r="L377" s="32" t="n"/>
      <c r="M377" s="32" t="n"/>
      <c r="N377" s="31">
        <f>IF(ISNUMBER($F377),($F377-IF(ISNUMBER($AM377),$AM377,0))*(1-IF(ISNUMBER($J377),$J377,0)),"")</f>
        <v/>
      </c>
      <c r="O377" s="15" t="inlineStr">
        <is>
          <t>Super Berry</t>
        </is>
      </c>
      <c r="P377" s="29" t="n">
        <v>160</v>
      </c>
      <c r="Q377" s="29" t="n">
        <v>200</v>
      </c>
      <c r="R377" s="29" t="n">
        <v>60</v>
      </c>
      <c r="S377" s="29" t="n">
        <v>0</v>
      </c>
      <c r="T377" s="29" t="n">
        <v>15</v>
      </c>
      <c r="U377" s="15" t="inlineStr">
        <is>
          <t>Sucralose + acesulfame-K</t>
        </is>
      </c>
      <c r="V377" s="15" t="inlineStr">
        <is>
          <t>Natural caffeine from green tea + green coffee extract, 200 mg Na + 60 mg K electrolytes, vitamin C &amp; B-vitamins, camu camu, zero sugar (Dwayne Johnson brand)</t>
        </is>
      </c>
      <c r="W377" s="32" t="n"/>
      <c r="X377" s="32" t="n"/>
      <c r="Y377" s="32" t="n"/>
      <c r="Z377" s="32" t="n"/>
      <c r="AA377" s="15" t="inlineStr">
        <is>
          <t>Medium</t>
        </is>
      </c>
      <c r="AB377" s="15" t="inlineStr">
        <is>
          <t>Celebrity-founded; wellness-energy positioning</t>
        </is>
      </c>
      <c r="AC377" s="15" t="inlineStr">
        <is>
          <t>A 'healthier' energy with electrolytes and vitamins</t>
        </is>
      </c>
      <c r="AD377" s="15" t="inlineStr">
        <is>
          <t>Energy plus added electrolytes/vitamins and a celebrity halo.</t>
        </is>
      </c>
      <c r="AE377" s="32" t="n"/>
      <c r="AF377" s="34">
        <f>IF(AND(ISNUMBER($P377),ISNUMBER($AL377),$AL377&lt;&gt;0),ROUND($P377/$AL377*100,1),"")</f>
        <v/>
      </c>
      <c r="AG377" s="35">
        <f>IF(AND(ISNUMBER($S377),ISNUMBER($AL377),$AL377&lt;&gt;0),ROUND($S377/$AL377*100,2),"")</f>
        <v/>
      </c>
      <c r="AH377" s="34">
        <f>IF(AND(ISNUMBER($Q377),ISNUMBER($AL377),$AL377&lt;&gt;0),ROUND($Q377/$AL377*100,1),"")</f>
        <v/>
      </c>
      <c r="AI377" s="29">
        <f>IF(ISNUMBER($S377),IF($S377&lt;=1,"Yes","No"),"n/a")</f>
        <v/>
      </c>
      <c r="AJ377" s="29">
        <f>IF(ISNUMBER($S377),ROUND(MAX(0,MIN(100,100-$S377*2.5-IF(ISNUMBER($T377),$T377,0)*0.12+IF($S377&lt;=1,12,0))),0),"")</f>
        <v/>
      </c>
      <c r="AK377" s="29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29" t="n">
        <v>473</v>
      </c>
      <c r="AM377" s="30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ZOA</t>
        </is>
      </c>
      <c r="B378" s="15" t="inlineStr">
        <is>
          <t>ZOA Zero Sugar Energy | Super Berry | 24-pack 473mL</t>
        </is>
      </c>
      <c r="C378" s="15" t="inlineStr">
        <is>
          <t>4) Caffeine &amp; energy beverage</t>
        </is>
      </c>
      <c r="D378" s="15" t="inlineStr">
        <is>
          <t>473 mL can</t>
        </is>
      </c>
      <c r="E378" s="29" t="n">
        <v>24</v>
      </c>
      <c r="F378" s="30" t="n"/>
      <c r="G378" s="31">
        <f>IF(AND(ISNUMBER($F378),ISNUMBER($E378),$E378&lt;&gt;0),$F378/$E378,"")</f>
        <v/>
      </c>
      <c r="H378" s="31">
        <f>IF(AND(ISNUMBER($F378),ISNUMBER($AL378),ISNUMBER($E378),($AL378*$E378)&lt;&gt;0),$F378/($AL378*$E378)*100,"")</f>
        <v/>
      </c>
      <c r="I378" s="32" t="n"/>
      <c r="J378" s="33" t="n"/>
      <c r="K378" s="31">
        <f>IF(AND(ISNUMBER($F378),ISNUMBER($J378)),$F378*(1-$J378),"")</f>
        <v/>
      </c>
      <c r="L378" s="32" t="n"/>
      <c r="M378" s="32" t="n"/>
      <c r="N378" s="31">
        <f>IF(ISNUMBER($F378),($F378-IF(ISNUMBER($AM378),$AM378,0))*(1-IF(ISNUMBER($J378),$J378,0)),"")</f>
        <v/>
      </c>
      <c r="O378" s="15" t="inlineStr">
        <is>
          <t>Super Berry</t>
        </is>
      </c>
      <c r="P378" s="29" t="n">
        <v>160</v>
      </c>
      <c r="Q378" s="29" t="n">
        <v>200</v>
      </c>
      <c r="R378" s="29" t="n">
        <v>60</v>
      </c>
      <c r="S378" s="29" t="n">
        <v>0</v>
      </c>
      <c r="T378" s="29" t="n">
        <v>15</v>
      </c>
      <c r="U378" s="15" t="inlineStr">
        <is>
          <t>Sucralose + acesulfame-K</t>
        </is>
      </c>
      <c r="V378" s="15" t="inlineStr">
        <is>
          <t>Natural caffeine from green tea + green coffee extract, 200 mg Na + 60 mg K electrolytes, vitamin C &amp; B-vitamins, camu camu, zero sugar (Dwayne Johnson brand)</t>
        </is>
      </c>
      <c r="W378" s="32" t="n"/>
      <c r="X378" s="32" t="n"/>
      <c r="Y378" s="32" t="n"/>
      <c r="Z378" s="32" t="n"/>
      <c r="AA378" s="15" t="inlineStr">
        <is>
          <t>Medium</t>
        </is>
      </c>
      <c r="AB378" s="15" t="inlineStr">
        <is>
          <t>Celebrity-founded; wellness-energy positioning</t>
        </is>
      </c>
      <c r="AC378" s="15" t="inlineStr">
        <is>
          <t>A 'healthier' energy with electrolytes and vitamins</t>
        </is>
      </c>
      <c r="AD378" s="15" t="inlineStr">
        <is>
          <t>Energy plus added electrolytes/vitamins and a celebrity halo.</t>
        </is>
      </c>
      <c r="AE378" s="32" t="n"/>
      <c r="AF378" s="34">
        <f>IF(AND(ISNUMBER($P378),ISNUMBER($AL378),$AL378&lt;&gt;0),ROUND($P378/$AL378*100,1),"")</f>
        <v/>
      </c>
      <c r="AG378" s="35">
        <f>IF(AND(ISNUMBER($S378),ISNUMBER($AL378),$AL378&lt;&gt;0),ROUND($S378/$AL378*100,2),"")</f>
        <v/>
      </c>
      <c r="AH378" s="34">
        <f>IF(AND(ISNUMBER($Q378),ISNUMBER($AL378),$AL378&lt;&gt;0),ROUND($Q378/$AL378*100,1),"")</f>
        <v/>
      </c>
      <c r="AI378" s="29">
        <f>IF(ISNUMBER($S378),IF($S378&lt;=1,"Yes","No"),"n/a")</f>
        <v/>
      </c>
      <c r="AJ378" s="29">
        <f>IF(ISNUMBER($S378),ROUND(MAX(0,MIN(100,100-$S378*2.5-IF(ISNUMBER($T378),$T378,0)*0.12+IF($S378&lt;=1,12,0))),0),"")</f>
        <v/>
      </c>
      <c r="AK378" s="29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29" t="n">
        <v>473</v>
      </c>
      <c r="AM378" s="30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ZOA</t>
        </is>
      </c>
      <c r="B379" s="15" t="inlineStr">
        <is>
          <t>ZOA Zero Sugar Energy | Tropical Punch | single 473mL</t>
        </is>
      </c>
      <c r="C379" s="15" t="inlineStr">
        <is>
          <t>4) Caffeine &amp; energy beverage</t>
        </is>
      </c>
      <c r="D379" s="15" t="inlineStr">
        <is>
          <t>473 mL can</t>
        </is>
      </c>
      <c r="E379" s="29" t="n">
        <v>1</v>
      </c>
      <c r="F379" s="30" t="n"/>
      <c r="G379" s="31">
        <f>IF(AND(ISNUMBER($F379),ISNUMBER($E379),$E379&lt;&gt;0),$F379/$E379,"")</f>
        <v/>
      </c>
      <c r="H379" s="31">
        <f>IF(AND(ISNUMBER($F379),ISNUMBER($AL379),ISNUMBER($E379),($AL379*$E379)&lt;&gt;0),$F379/($AL379*$E379)*100,"")</f>
        <v/>
      </c>
      <c r="I379" s="32" t="n"/>
      <c r="J379" s="33" t="n"/>
      <c r="K379" s="31">
        <f>IF(AND(ISNUMBER($F379),ISNUMBER($J379)),$F379*(1-$J379),"")</f>
        <v/>
      </c>
      <c r="L379" s="32" t="n"/>
      <c r="M379" s="32" t="n"/>
      <c r="N379" s="31">
        <f>IF(ISNUMBER($F379),($F379-IF(ISNUMBER($AM379),$AM379,0))*(1-IF(ISNUMBER($J379),$J379,0)),"")</f>
        <v/>
      </c>
      <c r="O379" s="15" t="inlineStr">
        <is>
          <t>Tropical Punch</t>
        </is>
      </c>
      <c r="P379" s="29" t="n">
        <v>160</v>
      </c>
      <c r="Q379" s="29" t="n">
        <v>200</v>
      </c>
      <c r="R379" s="29" t="n">
        <v>60</v>
      </c>
      <c r="S379" s="29" t="n">
        <v>0</v>
      </c>
      <c r="T379" s="29" t="n">
        <v>15</v>
      </c>
      <c r="U379" s="15" t="inlineStr">
        <is>
          <t>Sucralose + acesulfame-K</t>
        </is>
      </c>
      <c r="V379" s="15" t="inlineStr">
        <is>
          <t>Natural caffeine from green tea + green coffee extract, 200 mg Na + 60 mg K electrolytes, vitamin C &amp; B-vitamins, camu camu, zero sugar (Dwayne Johnson brand)</t>
        </is>
      </c>
      <c r="W379" s="32" t="n"/>
      <c r="X379" s="32" t="n"/>
      <c r="Y379" s="32" t="n"/>
      <c r="Z379" s="32" t="n"/>
      <c r="AA379" s="15" t="inlineStr">
        <is>
          <t>Medium</t>
        </is>
      </c>
      <c r="AB379" s="15" t="inlineStr">
        <is>
          <t>Celebrity-founded; wellness-energy positioning</t>
        </is>
      </c>
      <c r="AC379" s="15" t="inlineStr">
        <is>
          <t>A 'healthier' energy with electrolytes and vitamins</t>
        </is>
      </c>
      <c r="AD379" s="15" t="inlineStr">
        <is>
          <t>Energy plus added electrolytes/vitamins and a celebrity halo.</t>
        </is>
      </c>
      <c r="AE379" s="32" t="n"/>
      <c r="AF379" s="34">
        <f>IF(AND(ISNUMBER($P379),ISNUMBER($AL379),$AL379&lt;&gt;0),ROUND($P379/$AL379*100,1),"")</f>
        <v/>
      </c>
      <c r="AG379" s="35">
        <f>IF(AND(ISNUMBER($S379),ISNUMBER($AL379),$AL379&lt;&gt;0),ROUND($S379/$AL379*100,2),"")</f>
        <v/>
      </c>
      <c r="AH379" s="34">
        <f>IF(AND(ISNUMBER($Q379),ISNUMBER($AL379),$AL379&lt;&gt;0),ROUND($Q379/$AL379*100,1),"")</f>
        <v/>
      </c>
      <c r="AI379" s="29">
        <f>IF(ISNUMBER($S379),IF($S379&lt;=1,"Yes","No"),"n/a")</f>
        <v/>
      </c>
      <c r="AJ379" s="29">
        <f>IF(ISNUMBER($S379),ROUND(MAX(0,MIN(100,100-$S379*2.5-IF(ISNUMBER($T379),$T379,0)*0.12+IF($S379&lt;=1,12,0))),0),"")</f>
        <v/>
      </c>
      <c r="AK379" s="29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29" t="n">
        <v>473</v>
      </c>
      <c r="AM379" s="30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ZOA</t>
        </is>
      </c>
      <c r="B380" s="15" t="inlineStr">
        <is>
          <t>ZOA Zero Sugar Energy | Tropical Punch | 8-pack 473mL</t>
        </is>
      </c>
      <c r="C380" s="15" t="inlineStr">
        <is>
          <t>4) Caffeine &amp; energy beverage</t>
        </is>
      </c>
      <c r="D380" s="15" t="inlineStr">
        <is>
          <t>473 mL can</t>
        </is>
      </c>
      <c r="E380" s="29" t="n">
        <v>8</v>
      </c>
      <c r="F380" s="30" t="n"/>
      <c r="G380" s="31">
        <f>IF(AND(ISNUMBER($F380),ISNUMBER($E380),$E380&lt;&gt;0),$F380/$E380,"")</f>
        <v/>
      </c>
      <c r="H380" s="31">
        <f>IF(AND(ISNUMBER($F380),ISNUMBER($AL380),ISNUMBER($E380),($AL380*$E380)&lt;&gt;0),$F380/($AL380*$E380)*100,"")</f>
        <v/>
      </c>
      <c r="I380" s="32" t="n"/>
      <c r="J380" s="33" t="n"/>
      <c r="K380" s="31">
        <f>IF(AND(ISNUMBER($F380),ISNUMBER($J380)),$F380*(1-$J380),"")</f>
        <v/>
      </c>
      <c r="L380" s="32" t="n"/>
      <c r="M380" s="32" t="n"/>
      <c r="N380" s="31">
        <f>IF(ISNUMBER($F380),($F380-IF(ISNUMBER($AM380),$AM380,0))*(1-IF(ISNUMBER($J380),$J380,0)),"")</f>
        <v/>
      </c>
      <c r="O380" s="15" t="inlineStr">
        <is>
          <t>Tropical Punch</t>
        </is>
      </c>
      <c r="P380" s="29" t="n">
        <v>160</v>
      </c>
      <c r="Q380" s="29" t="n">
        <v>200</v>
      </c>
      <c r="R380" s="29" t="n">
        <v>60</v>
      </c>
      <c r="S380" s="29" t="n">
        <v>0</v>
      </c>
      <c r="T380" s="29" t="n">
        <v>15</v>
      </c>
      <c r="U380" s="15" t="inlineStr">
        <is>
          <t>Sucralose + acesulfame-K</t>
        </is>
      </c>
      <c r="V380" s="15" t="inlineStr">
        <is>
          <t>Natural caffeine from green tea + green coffee extract, 200 mg Na + 60 mg K electrolytes, vitamin C &amp; B-vitamins, camu camu, zero sugar (Dwayne Johnson brand)</t>
        </is>
      </c>
      <c r="W380" s="32" t="n"/>
      <c r="X380" s="32" t="n"/>
      <c r="Y380" s="32" t="n"/>
      <c r="Z380" s="32" t="n"/>
      <c r="AA380" s="15" t="inlineStr">
        <is>
          <t>Medium</t>
        </is>
      </c>
      <c r="AB380" s="15" t="inlineStr">
        <is>
          <t>Celebrity-founded; wellness-energy positioning</t>
        </is>
      </c>
      <c r="AC380" s="15" t="inlineStr">
        <is>
          <t>A 'healthier' energy with electrolytes and vitamins</t>
        </is>
      </c>
      <c r="AD380" s="15" t="inlineStr">
        <is>
          <t>Energy plus added electrolytes/vitamins and a celebrity halo.</t>
        </is>
      </c>
      <c r="AE380" s="32" t="n"/>
      <c r="AF380" s="34">
        <f>IF(AND(ISNUMBER($P380),ISNUMBER($AL380),$AL380&lt;&gt;0),ROUND($P380/$AL380*100,1),"")</f>
        <v/>
      </c>
      <c r="AG380" s="35">
        <f>IF(AND(ISNUMBER($S380),ISNUMBER($AL380),$AL380&lt;&gt;0),ROUND($S380/$AL380*100,2),"")</f>
        <v/>
      </c>
      <c r="AH380" s="34">
        <f>IF(AND(ISNUMBER($Q380),ISNUMBER($AL380),$AL380&lt;&gt;0),ROUND($Q380/$AL380*100,1),"")</f>
        <v/>
      </c>
      <c r="AI380" s="29">
        <f>IF(ISNUMBER($S380),IF($S380&lt;=1,"Yes","No"),"n/a")</f>
        <v/>
      </c>
      <c r="AJ380" s="29">
        <f>IF(ISNUMBER($S380),ROUND(MAX(0,MIN(100,100-$S380*2.5-IF(ISNUMBER($T380),$T380,0)*0.12+IF($S380&lt;=1,12,0))),0),"")</f>
        <v/>
      </c>
      <c r="AK380" s="29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29" t="n">
        <v>473</v>
      </c>
      <c r="AM380" s="30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ZOA</t>
        </is>
      </c>
      <c r="B381" s="15" t="inlineStr">
        <is>
          <t>ZOA Zero Sugar Energy | Tropical Punch | 12-pack 473mL</t>
        </is>
      </c>
      <c r="C381" s="15" t="inlineStr">
        <is>
          <t>4) Caffeine &amp; energy beverage</t>
        </is>
      </c>
      <c r="D381" s="15" t="inlineStr">
        <is>
          <t>473 mL can</t>
        </is>
      </c>
      <c r="E381" s="29" t="n">
        <v>12</v>
      </c>
      <c r="F381" s="30" t="n"/>
      <c r="G381" s="31">
        <f>IF(AND(ISNUMBER($F381),ISNUMBER($E381),$E381&lt;&gt;0),$F381/$E381,"")</f>
        <v/>
      </c>
      <c r="H381" s="31">
        <f>IF(AND(ISNUMBER($F381),ISNUMBER($AL381),ISNUMBER($E381),($AL381*$E381)&lt;&gt;0),$F381/($AL381*$E381)*100,"")</f>
        <v/>
      </c>
      <c r="I381" s="32" t="n"/>
      <c r="J381" s="33" t="n"/>
      <c r="K381" s="31">
        <f>IF(AND(ISNUMBER($F381),ISNUMBER($J381)),$F381*(1-$J381),"")</f>
        <v/>
      </c>
      <c r="L381" s="32" t="n"/>
      <c r="M381" s="32" t="n"/>
      <c r="N381" s="31">
        <f>IF(ISNUMBER($F381),($F381-IF(ISNUMBER($AM381),$AM381,0))*(1-IF(ISNUMBER($J381),$J381,0)),"")</f>
        <v/>
      </c>
      <c r="O381" s="15" t="inlineStr">
        <is>
          <t>Tropical Punch</t>
        </is>
      </c>
      <c r="P381" s="29" t="n">
        <v>160</v>
      </c>
      <c r="Q381" s="29" t="n">
        <v>200</v>
      </c>
      <c r="R381" s="29" t="n">
        <v>60</v>
      </c>
      <c r="S381" s="29" t="n">
        <v>0</v>
      </c>
      <c r="T381" s="29" t="n">
        <v>15</v>
      </c>
      <c r="U381" s="15" t="inlineStr">
        <is>
          <t>Sucralose + acesulfame-K</t>
        </is>
      </c>
      <c r="V381" s="15" t="inlineStr">
        <is>
          <t>Natural caffeine from green tea + green coffee extract, 200 mg Na + 60 mg K electrolytes, vitamin C &amp; B-vitamins, camu camu, zero sugar (Dwayne Johnson brand)</t>
        </is>
      </c>
      <c r="W381" s="32" t="n"/>
      <c r="X381" s="32" t="n"/>
      <c r="Y381" s="32" t="n"/>
      <c r="Z381" s="32" t="n"/>
      <c r="AA381" s="15" t="inlineStr">
        <is>
          <t>Medium</t>
        </is>
      </c>
      <c r="AB381" s="15" t="inlineStr">
        <is>
          <t>Celebrity-founded; wellness-energy positioning</t>
        </is>
      </c>
      <c r="AC381" s="15" t="inlineStr">
        <is>
          <t>A 'healthier' energy with electrolytes and vitamins</t>
        </is>
      </c>
      <c r="AD381" s="15" t="inlineStr">
        <is>
          <t>Energy plus added electrolytes/vitamins and a celebrity halo.</t>
        </is>
      </c>
      <c r="AE381" s="32" t="n"/>
      <c r="AF381" s="34">
        <f>IF(AND(ISNUMBER($P381),ISNUMBER($AL381),$AL381&lt;&gt;0),ROUND($P381/$AL381*100,1),"")</f>
        <v/>
      </c>
      <c r="AG381" s="35">
        <f>IF(AND(ISNUMBER($S381),ISNUMBER($AL381),$AL381&lt;&gt;0),ROUND($S381/$AL381*100,2),"")</f>
        <v/>
      </c>
      <c r="AH381" s="34">
        <f>IF(AND(ISNUMBER($Q381),ISNUMBER($AL381),$AL381&lt;&gt;0),ROUND($Q381/$AL381*100,1),"")</f>
        <v/>
      </c>
      <c r="AI381" s="29">
        <f>IF(ISNUMBER($S381),IF($S381&lt;=1,"Yes","No"),"n/a")</f>
        <v/>
      </c>
      <c r="AJ381" s="29">
        <f>IF(ISNUMBER($S381),ROUND(MAX(0,MIN(100,100-$S381*2.5-IF(ISNUMBER($T381),$T381,0)*0.12+IF($S381&lt;=1,12,0))),0),"")</f>
        <v/>
      </c>
      <c r="AK381" s="29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29" t="n">
        <v>473</v>
      </c>
      <c r="AM381" s="30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ZOA</t>
        </is>
      </c>
      <c r="B382" s="15" t="inlineStr">
        <is>
          <t>ZOA Zero Sugar Energy | Tropical Punch | 18-pack 473mL</t>
        </is>
      </c>
      <c r="C382" s="15" t="inlineStr">
        <is>
          <t>4) Caffeine &amp; energy beverage</t>
        </is>
      </c>
      <c r="D382" s="15" t="inlineStr">
        <is>
          <t>473 mL can</t>
        </is>
      </c>
      <c r="E382" s="29" t="n">
        <v>18</v>
      </c>
      <c r="F382" s="30" t="n"/>
      <c r="G382" s="31">
        <f>IF(AND(ISNUMBER($F382),ISNUMBER($E382),$E382&lt;&gt;0),$F382/$E382,"")</f>
        <v/>
      </c>
      <c r="H382" s="31">
        <f>IF(AND(ISNUMBER($F382),ISNUMBER($AL382),ISNUMBER($E382),($AL382*$E382)&lt;&gt;0),$F382/($AL382*$E382)*100,"")</f>
        <v/>
      </c>
      <c r="I382" s="32" t="n"/>
      <c r="J382" s="33" t="n"/>
      <c r="K382" s="31">
        <f>IF(AND(ISNUMBER($F382),ISNUMBER($J382)),$F382*(1-$J382),"")</f>
        <v/>
      </c>
      <c r="L382" s="32" t="n"/>
      <c r="M382" s="32" t="n"/>
      <c r="N382" s="31">
        <f>IF(ISNUMBER($F382),($F382-IF(ISNUMBER($AM382),$AM382,0))*(1-IF(ISNUMBER($J382),$J382,0)),"")</f>
        <v/>
      </c>
      <c r="O382" s="15" t="inlineStr">
        <is>
          <t>Tropical Punch</t>
        </is>
      </c>
      <c r="P382" s="29" t="n">
        <v>160</v>
      </c>
      <c r="Q382" s="29" t="n">
        <v>200</v>
      </c>
      <c r="R382" s="29" t="n">
        <v>60</v>
      </c>
      <c r="S382" s="29" t="n">
        <v>0</v>
      </c>
      <c r="T382" s="29" t="n">
        <v>15</v>
      </c>
      <c r="U382" s="15" t="inlineStr">
        <is>
          <t>Sucralose + acesulfame-K</t>
        </is>
      </c>
      <c r="V382" s="15" t="inlineStr">
        <is>
          <t>Natural caffeine from green tea + green coffee extract, 200 mg Na + 60 mg K electrolytes, vitamin C &amp; B-vitamins, camu camu, zero sugar (Dwayne Johnson brand)</t>
        </is>
      </c>
      <c r="W382" s="32" t="n"/>
      <c r="X382" s="32" t="n"/>
      <c r="Y382" s="32" t="n"/>
      <c r="Z382" s="32" t="n"/>
      <c r="AA382" s="15" t="inlineStr">
        <is>
          <t>Medium</t>
        </is>
      </c>
      <c r="AB382" s="15" t="inlineStr">
        <is>
          <t>Celebrity-founded; wellness-energy positioning</t>
        </is>
      </c>
      <c r="AC382" s="15" t="inlineStr">
        <is>
          <t>A 'healthier' energy with electrolytes and vitamins</t>
        </is>
      </c>
      <c r="AD382" s="15" t="inlineStr">
        <is>
          <t>Energy plus added electrolytes/vitamins and a celebrity halo.</t>
        </is>
      </c>
      <c r="AE382" s="32" t="n"/>
      <c r="AF382" s="34">
        <f>IF(AND(ISNUMBER($P382),ISNUMBER($AL382),$AL382&lt;&gt;0),ROUND($P382/$AL382*100,1),"")</f>
        <v/>
      </c>
      <c r="AG382" s="35">
        <f>IF(AND(ISNUMBER($S382),ISNUMBER($AL382),$AL382&lt;&gt;0),ROUND($S382/$AL382*100,2),"")</f>
        <v/>
      </c>
      <c r="AH382" s="34">
        <f>IF(AND(ISNUMBER($Q382),ISNUMBER($AL382),$AL382&lt;&gt;0),ROUND($Q382/$AL382*100,1),"")</f>
        <v/>
      </c>
      <c r="AI382" s="29">
        <f>IF(ISNUMBER($S382),IF($S382&lt;=1,"Yes","No"),"n/a")</f>
        <v/>
      </c>
      <c r="AJ382" s="29">
        <f>IF(ISNUMBER($S382),ROUND(MAX(0,MIN(100,100-$S382*2.5-IF(ISNUMBER($T382),$T382,0)*0.12+IF($S382&lt;=1,12,0))),0),"")</f>
        <v/>
      </c>
      <c r="AK382" s="29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29" t="n">
        <v>473</v>
      </c>
      <c r="AM382" s="30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ZOA</t>
        </is>
      </c>
      <c r="B383" s="15" t="inlineStr">
        <is>
          <t>ZOA Zero Sugar Energy | Tropical Punch | 24-pack 473mL</t>
        </is>
      </c>
      <c r="C383" s="15" t="inlineStr">
        <is>
          <t>4) Caffeine &amp; energy beverage</t>
        </is>
      </c>
      <c r="D383" s="15" t="inlineStr">
        <is>
          <t>473 mL can</t>
        </is>
      </c>
      <c r="E383" s="29" t="n">
        <v>24</v>
      </c>
      <c r="F383" s="30" t="n"/>
      <c r="G383" s="31">
        <f>IF(AND(ISNUMBER($F383),ISNUMBER($E383),$E383&lt;&gt;0),$F383/$E383,"")</f>
        <v/>
      </c>
      <c r="H383" s="31">
        <f>IF(AND(ISNUMBER($F383),ISNUMBER($AL383),ISNUMBER($E383),($AL383*$E383)&lt;&gt;0),$F383/($AL383*$E383)*100,"")</f>
        <v/>
      </c>
      <c r="I383" s="32" t="n"/>
      <c r="J383" s="33" t="n"/>
      <c r="K383" s="31">
        <f>IF(AND(ISNUMBER($F383),ISNUMBER($J383)),$F383*(1-$J383),"")</f>
        <v/>
      </c>
      <c r="L383" s="32" t="n"/>
      <c r="M383" s="32" t="n"/>
      <c r="N383" s="31">
        <f>IF(ISNUMBER($F383),($F383-IF(ISNUMBER($AM383),$AM383,0))*(1-IF(ISNUMBER($J383),$J383,0)),"")</f>
        <v/>
      </c>
      <c r="O383" s="15" t="inlineStr">
        <is>
          <t>Tropical Punch</t>
        </is>
      </c>
      <c r="P383" s="29" t="n">
        <v>160</v>
      </c>
      <c r="Q383" s="29" t="n">
        <v>200</v>
      </c>
      <c r="R383" s="29" t="n">
        <v>60</v>
      </c>
      <c r="S383" s="29" t="n">
        <v>0</v>
      </c>
      <c r="T383" s="29" t="n">
        <v>15</v>
      </c>
      <c r="U383" s="15" t="inlineStr">
        <is>
          <t>Sucralose + acesulfame-K</t>
        </is>
      </c>
      <c r="V383" s="15" t="inlineStr">
        <is>
          <t>Natural caffeine from green tea + green coffee extract, 200 mg Na + 60 mg K electrolytes, vitamin C &amp; B-vitamins, camu camu, zero sugar (Dwayne Johnson brand)</t>
        </is>
      </c>
      <c r="W383" s="32" t="n"/>
      <c r="X383" s="32" t="n"/>
      <c r="Y383" s="32" t="n"/>
      <c r="Z383" s="32" t="n"/>
      <c r="AA383" s="15" t="inlineStr">
        <is>
          <t>Medium</t>
        </is>
      </c>
      <c r="AB383" s="15" t="inlineStr">
        <is>
          <t>Celebrity-founded; wellness-energy positioning</t>
        </is>
      </c>
      <c r="AC383" s="15" t="inlineStr">
        <is>
          <t>A 'healthier' energy with electrolytes and vitamins</t>
        </is>
      </c>
      <c r="AD383" s="15" t="inlineStr">
        <is>
          <t>Energy plus added electrolytes/vitamins and a celebrity halo.</t>
        </is>
      </c>
      <c r="AE383" s="32" t="n"/>
      <c r="AF383" s="34">
        <f>IF(AND(ISNUMBER($P383),ISNUMBER($AL383),$AL383&lt;&gt;0),ROUND($P383/$AL383*100,1),"")</f>
        <v/>
      </c>
      <c r="AG383" s="35">
        <f>IF(AND(ISNUMBER($S383),ISNUMBER($AL383),$AL383&lt;&gt;0),ROUND($S383/$AL383*100,2),"")</f>
        <v/>
      </c>
      <c r="AH383" s="34">
        <f>IF(AND(ISNUMBER($Q383),ISNUMBER($AL383),$AL383&lt;&gt;0),ROUND($Q383/$AL383*100,1),"")</f>
        <v/>
      </c>
      <c r="AI383" s="29">
        <f>IF(ISNUMBER($S383),IF($S383&lt;=1,"Yes","No"),"n/a")</f>
        <v/>
      </c>
      <c r="AJ383" s="29">
        <f>IF(ISNUMBER($S383),ROUND(MAX(0,MIN(100,100-$S383*2.5-IF(ISNUMBER($T383),$T383,0)*0.12+IF($S383&lt;=1,12,0))),0),"")</f>
        <v/>
      </c>
      <c r="AK383" s="29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29" t="n">
        <v>473</v>
      </c>
      <c r="AM383" s="30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ZOA</t>
        </is>
      </c>
      <c r="B384" s="15" t="inlineStr">
        <is>
          <t>ZOA Zero Sugar Energy | White Peach | single 473mL</t>
        </is>
      </c>
      <c r="C384" s="15" t="inlineStr">
        <is>
          <t>4) Caffeine &amp; energy beverage</t>
        </is>
      </c>
      <c r="D384" s="15" t="inlineStr">
        <is>
          <t>473 mL can</t>
        </is>
      </c>
      <c r="E384" s="29" t="n">
        <v>1</v>
      </c>
      <c r="F384" s="30" t="n"/>
      <c r="G384" s="31">
        <f>IF(AND(ISNUMBER($F384),ISNUMBER($E384),$E384&lt;&gt;0),$F384/$E384,"")</f>
        <v/>
      </c>
      <c r="H384" s="31">
        <f>IF(AND(ISNUMBER($F384),ISNUMBER($AL384),ISNUMBER($E384),($AL384*$E384)&lt;&gt;0),$F384/($AL384*$E384)*100,"")</f>
        <v/>
      </c>
      <c r="I384" s="32" t="n"/>
      <c r="J384" s="33" t="n"/>
      <c r="K384" s="31">
        <f>IF(AND(ISNUMBER($F384),ISNUMBER($J384)),$F384*(1-$J384),"")</f>
        <v/>
      </c>
      <c r="L384" s="32" t="n"/>
      <c r="M384" s="32" t="n"/>
      <c r="N384" s="31">
        <f>IF(ISNUMBER($F384),($F384-IF(ISNUMBER($AM384),$AM384,0))*(1-IF(ISNUMBER($J384),$J384,0)),"")</f>
        <v/>
      </c>
      <c r="O384" s="15" t="inlineStr">
        <is>
          <t>White Peach</t>
        </is>
      </c>
      <c r="P384" s="29" t="n">
        <v>160</v>
      </c>
      <c r="Q384" s="29" t="n">
        <v>200</v>
      </c>
      <c r="R384" s="29" t="n">
        <v>60</v>
      </c>
      <c r="S384" s="29" t="n">
        <v>0</v>
      </c>
      <c r="T384" s="29" t="n">
        <v>15</v>
      </c>
      <c r="U384" s="15" t="inlineStr">
        <is>
          <t>Sucralose + acesulfame-K</t>
        </is>
      </c>
      <c r="V384" s="15" t="inlineStr">
        <is>
          <t>Natural caffeine from green tea + green coffee extract, 200 mg Na + 60 mg K electrolytes, vitamin C &amp; B-vitamins, camu camu, zero sugar (Dwayne Johnson brand)</t>
        </is>
      </c>
      <c r="W384" s="32" t="n"/>
      <c r="X384" s="32" t="n"/>
      <c r="Y384" s="32" t="n"/>
      <c r="Z384" s="32" t="n"/>
      <c r="AA384" s="15" t="inlineStr">
        <is>
          <t>Medium</t>
        </is>
      </c>
      <c r="AB384" s="15" t="inlineStr">
        <is>
          <t>Celebrity-founded; wellness-energy positioning</t>
        </is>
      </c>
      <c r="AC384" s="15" t="inlineStr">
        <is>
          <t>A 'healthier' energy with electrolytes and vitamins</t>
        </is>
      </c>
      <c r="AD384" s="15" t="inlineStr">
        <is>
          <t>Energy plus added electrolytes/vitamins and a celebrity halo.</t>
        </is>
      </c>
      <c r="AE384" s="32" t="n"/>
      <c r="AF384" s="34">
        <f>IF(AND(ISNUMBER($P384),ISNUMBER($AL384),$AL384&lt;&gt;0),ROUND($P384/$AL384*100,1),"")</f>
        <v/>
      </c>
      <c r="AG384" s="35">
        <f>IF(AND(ISNUMBER($S384),ISNUMBER($AL384),$AL384&lt;&gt;0),ROUND($S384/$AL384*100,2),"")</f>
        <v/>
      </c>
      <c r="AH384" s="34">
        <f>IF(AND(ISNUMBER($Q384),ISNUMBER($AL384),$AL384&lt;&gt;0),ROUND($Q384/$AL384*100,1),"")</f>
        <v/>
      </c>
      <c r="AI384" s="29">
        <f>IF(ISNUMBER($S384),IF($S384&lt;=1,"Yes","No"),"n/a")</f>
        <v/>
      </c>
      <c r="AJ384" s="29">
        <f>IF(ISNUMBER($S384),ROUND(MAX(0,MIN(100,100-$S384*2.5-IF(ISNUMBER($T384),$T384,0)*0.12+IF($S384&lt;=1,12,0))),0),"")</f>
        <v/>
      </c>
      <c r="AK384" s="29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29" t="n">
        <v>473</v>
      </c>
      <c r="AM384" s="30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ZOA</t>
        </is>
      </c>
      <c r="B385" s="15" t="inlineStr">
        <is>
          <t>ZOA Zero Sugar Energy | White Peach | 8-pack 473mL</t>
        </is>
      </c>
      <c r="C385" s="15" t="inlineStr">
        <is>
          <t>4) Caffeine &amp; energy beverage</t>
        </is>
      </c>
      <c r="D385" s="15" t="inlineStr">
        <is>
          <t>473 mL can</t>
        </is>
      </c>
      <c r="E385" s="29" t="n">
        <v>8</v>
      </c>
      <c r="F385" s="30" t="n"/>
      <c r="G385" s="31">
        <f>IF(AND(ISNUMBER($F385),ISNUMBER($E385),$E385&lt;&gt;0),$F385/$E385,"")</f>
        <v/>
      </c>
      <c r="H385" s="31">
        <f>IF(AND(ISNUMBER($F385),ISNUMBER($AL385),ISNUMBER($E385),($AL385*$E385)&lt;&gt;0),$F385/($AL385*$E385)*100,"")</f>
        <v/>
      </c>
      <c r="I385" s="32" t="n"/>
      <c r="J385" s="33" t="n"/>
      <c r="K385" s="31">
        <f>IF(AND(ISNUMBER($F385),ISNUMBER($J385)),$F385*(1-$J385),"")</f>
        <v/>
      </c>
      <c r="L385" s="32" t="n"/>
      <c r="M385" s="32" t="n"/>
      <c r="N385" s="31">
        <f>IF(ISNUMBER($F385),($F385-IF(ISNUMBER($AM385),$AM385,0))*(1-IF(ISNUMBER($J385),$J385,0)),"")</f>
        <v/>
      </c>
      <c r="O385" s="15" t="inlineStr">
        <is>
          <t>White Peach</t>
        </is>
      </c>
      <c r="P385" s="29" t="n">
        <v>160</v>
      </c>
      <c r="Q385" s="29" t="n">
        <v>200</v>
      </c>
      <c r="R385" s="29" t="n">
        <v>60</v>
      </c>
      <c r="S385" s="29" t="n">
        <v>0</v>
      </c>
      <c r="T385" s="29" t="n">
        <v>15</v>
      </c>
      <c r="U385" s="15" t="inlineStr">
        <is>
          <t>Sucralose + acesulfame-K</t>
        </is>
      </c>
      <c r="V385" s="15" t="inlineStr">
        <is>
          <t>Natural caffeine from green tea + green coffee extract, 200 mg Na + 60 mg K electrolytes, vitamin C &amp; B-vitamins, camu camu, zero sugar (Dwayne Johnson brand)</t>
        </is>
      </c>
      <c r="W385" s="32" t="n"/>
      <c r="X385" s="32" t="n"/>
      <c r="Y385" s="32" t="n"/>
      <c r="Z385" s="32" t="n"/>
      <c r="AA385" s="15" t="inlineStr">
        <is>
          <t>Medium</t>
        </is>
      </c>
      <c r="AB385" s="15" t="inlineStr">
        <is>
          <t>Celebrity-founded; wellness-energy positioning</t>
        </is>
      </c>
      <c r="AC385" s="15" t="inlineStr">
        <is>
          <t>A 'healthier' energy with electrolytes and vitamins</t>
        </is>
      </c>
      <c r="AD385" s="15" t="inlineStr">
        <is>
          <t>Energy plus added electrolytes/vitamins and a celebrity halo.</t>
        </is>
      </c>
      <c r="AE385" s="32" t="n"/>
      <c r="AF385" s="34">
        <f>IF(AND(ISNUMBER($P385),ISNUMBER($AL385),$AL385&lt;&gt;0),ROUND($P385/$AL385*100,1),"")</f>
        <v/>
      </c>
      <c r="AG385" s="35">
        <f>IF(AND(ISNUMBER($S385),ISNUMBER($AL385),$AL385&lt;&gt;0),ROUND($S385/$AL385*100,2),"")</f>
        <v/>
      </c>
      <c r="AH385" s="34">
        <f>IF(AND(ISNUMBER($Q385),ISNUMBER($AL385),$AL385&lt;&gt;0),ROUND($Q385/$AL385*100,1),"")</f>
        <v/>
      </c>
      <c r="AI385" s="29">
        <f>IF(ISNUMBER($S385),IF($S385&lt;=1,"Yes","No"),"n/a")</f>
        <v/>
      </c>
      <c r="AJ385" s="29">
        <f>IF(ISNUMBER($S385),ROUND(MAX(0,MIN(100,100-$S385*2.5-IF(ISNUMBER($T385),$T385,0)*0.12+IF($S385&lt;=1,12,0))),0),"")</f>
        <v/>
      </c>
      <c r="AK385" s="29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29" t="n">
        <v>473</v>
      </c>
      <c r="AM385" s="30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ZOA</t>
        </is>
      </c>
      <c r="B386" s="15" t="inlineStr">
        <is>
          <t>ZOA Zero Sugar Energy | White Peach | 12-pack 473mL</t>
        </is>
      </c>
      <c r="C386" s="15" t="inlineStr">
        <is>
          <t>4) Caffeine &amp; energy beverage</t>
        </is>
      </c>
      <c r="D386" s="15" t="inlineStr">
        <is>
          <t>473 mL can</t>
        </is>
      </c>
      <c r="E386" s="29" t="n">
        <v>12</v>
      </c>
      <c r="F386" s="30" t="n"/>
      <c r="G386" s="31">
        <f>IF(AND(ISNUMBER($F386),ISNUMBER($E386),$E386&lt;&gt;0),$F386/$E386,"")</f>
        <v/>
      </c>
      <c r="H386" s="31">
        <f>IF(AND(ISNUMBER($F386),ISNUMBER($AL386),ISNUMBER($E386),($AL386*$E386)&lt;&gt;0),$F386/($AL386*$E386)*100,"")</f>
        <v/>
      </c>
      <c r="I386" s="32" t="n"/>
      <c r="J386" s="33" t="n"/>
      <c r="K386" s="31">
        <f>IF(AND(ISNUMBER($F386),ISNUMBER($J386)),$F386*(1-$J386),"")</f>
        <v/>
      </c>
      <c r="L386" s="32" t="n"/>
      <c r="M386" s="32" t="n"/>
      <c r="N386" s="31">
        <f>IF(ISNUMBER($F386),($F386-IF(ISNUMBER($AM386),$AM386,0))*(1-IF(ISNUMBER($J386),$J386,0)),"")</f>
        <v/>
      </c>
      <c r="O386" s="15" t="inlineStr">
        <is>
          <t>White Peach</t>
        </is>
      </c>
      <c r="P386" s="29" t="n">
        <v>160</v>
      </c>
      <c r="Q386" s="29" t="n">
        <v>200</v>
      </c>
      <c r="R386" s="29" t="n">
        <v>60</v>
      </c>
      <c r="S386" s="29" t="n">
        <v>0</v>
      </c>
      <c r="T386" s="29" t="n">
        <v>15</v>
      </c>
      <c r="U386" s="15" t="inlineStr">
        <is>
          <t>Sucralose + acesulfame-K</t>
        </is>
      </c>
      <c r="V386" s="15" t="inlineStr">
        <is>
          <t>Natural caffeine from green tea + green coffee extract, 200 mg Na + 60 mg K electrolytes, vitamin C &amp; B-vitamins, camu camu, zero sugar (Dwayne Johnson brand)</t>
        </is>
      </c>
      <c r="W386" s="32" t="n"/>
      <c r="X386" s="32" t="n"/>
      <c r="Y386" s="32" t="n"/>
      <c r="Z386" s="32" t="n"/>
      <c r="AA386" s="15" t="inlineStr">
        <is>
          <t>Medium</t>
        </is>
      </c>
      <c r="AB386" s="15" t="inlineStr">
        <is>
          <t>Celebrity-founded; wellness-energy positioning</t>
        </is>
      </c>
      <c r="AC386" s="15" t="inlineStr">
        <is>
          <t>A 'healthier' energy with electrolytes and vitamins</t>
        </is>
      </c>
      <c r="AD386" s="15" t="inlineStr">
        <is>
          <t>Energy plus added electrolytes/vitamins and a celebrity halo.</t>
        </is>
      </c>
      <c r="AE386" s="32" t="n"/>
      <c r="AF386" s="34">
        <f>IF(AND(ISNUMBER($P386),ISNUMBER($AL386),$AL386&lt;&gt;0),ROUND($P386/$AL386*100,1),"")</f>
        <v/>
      </c>
      <c r="AG386" s="35">
        <f>IF(AND(ISNUMBER($S386),ISNUMBER($AL386),$AL386&lt;&gt;0),ROUND($S386/$AL386*100,2),"")</f>
        <v/>
      </c>
      <c r="AH386" s="34">
        <f>IF(AND(ISNUMBER($Q386),ISNUMBER($AL386),$AL386&lt;&gt;0),ROUND($Q386/$AL386*100,1),"")</f>
        <v/>
      </c>
      <c r="AI386" s="29">
        <f>IF(ISNUMBER($S386),IF($S386&lt;=1,"Yes","No"),"n/a")</f>
        <v/>
      </c>
      <c r="AJ386" s="29">
        <f>IF(ISNUMBER($S386),ROUND(MAX(0,MIN(100,100-$S386*2.5-IF(ISNUMBER($T386),$T386,0)*0.12+IF($S386&lt;=1,12,0))),0),"")</f>
        <v/>
      </c>
      <c r="AK386" s="29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29" t="n">
        <v>473</v>
      </c>
      <c r="AM386" s="30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ZOA</t>
        </is>
      </c>
      <c r="B387" s="15" t="inlineStr">
        <is>
          <t>ZOA Zero Sugar Energy | White Peach | 18-pack 473mL</t>
        </is>
      </c>
      <c r="C387" s="15" t="inlineStr">
        <is>
          <t>4) Caffeine &amp; energy beverage</t>
        </is>
      </c>
      <c r="D387" s="15" t="inlineStr">
        <is>
          <t>473 mL can</t>
        </is>
      </c>
      <c r="E387" s="29" t="n">
        <v>18</v>
      </c>
      <c r="F387" s="30" t="n"/>
      <c r="G387" s="31">
        <f>IF(AND(ISNUMBER($F387),ISNUMBER($E387),$E387&lt;&gt;0),$F387/$E387,"")</f>
        <v/>
      </c>
      <c r="H387" s="31">
        <f>IF(AND(ISNUMBER($F387),ISNUMBER($AL387),ISNUMBER($E387),($AL387*$E387)&lt;&gt;0),$F387/($AL387*$E387)*100,"")</f>
        <v/>
      </c>
      <c r="I387" s="32" t="n"/>
      <c r="J387" s="33" t="n"/>
      <c r="K387" s="31">
        <f>IF(AND(ISNUMBER($F387),ISNUMBER($J387)),$F387*(1-$J387),"")</f>
        <v/>
      </c>
      <c r="L387" s="32" t="n"/>
      <c r="M387" s="32" t="n"/>
      <c r="N387" s="31">
        <f>IF(ISNUMBER($F387),($F387-IF(ISNUMBER($AM387),$AM387,0))*(1-IF(ISNUMBER($J387),$J387,0)),"")</f>
        <v/>
      </c>
      <c r="O387" s="15" t="inlineStr">
        <is>
          <t>White Peach</t>
        </is>
      </c>
      <c r="P387" s="29" t="n">
        <v>160</v>
      </c>
      <c r="Q387" s="29" t="n">
        <v>200</v>
      </c>
      <c r="R387" s="29" t="n">
        <v>60</v>
      </c>
      <c r="S387" s="29" t="n">
        <v>0</v>
      </c>
      <c r="T387" s="29" t="n">
        <v>15</v>
      </c>
      <c r="U387" s="15" t="inlineStr">
        <is>
          <t>Sucralose + acesulfame-K</t>
        </is>
      </c>
      <c r="V387" s="15" t="inlineStr">
        <is>
          <t>Natural caffeine from green tea + green coffee extract, 200 mg Na + 60 mg K electrolytes, vitamin C &amp; B-vitamins, camu camu, zero sugar (Dwayne Johnson brand)</t>
        </is>
      </c>
      <c r="W387" s="32" t="n"/>
      <c r="X387" s="32" t="n"/>
      <c r="Y387" s="32" t="n"/>
      <c r="Z387" s="32" t="n"/>
      <c r="AA387" s="15" t="inlineStr">
        <is>
          <t>Medium</t>
        </is>
      </c>
      <c r="AB387" s="15" t="inlineStr">
        <is>
          <t>Celebrity-founded; wellness-energy positioning</t>
        </is>
      </c>
      <c r="AC387" s="15" t="inlineStr">
        <is>
          <t>A 'healthier' energy with electrolytes and vitamins</t>
        </is>
      </c>
      <c r="AD387" s="15" t="inlineStr">
        <is>
          <t>Energy plus added electrolytes/vitamins and a celebrity halo.</t>
        </is>
      </c>
      <c r="AE387" s="32" t="n"/>
      <c r="AF387" s="34">
        <f>IF(AND(ISNUMBER($P387),ISNUMBER($AL387),$AL387&lt;&gt;0),ROUND($P387/$AL387*100,1),"")</f>
        <v/>
      </c>
      <c r="AG387" s="35">
        <f>IF(AND(ISNUMBER($S387),ISNUMBER($AL387),$AL387&lt;&gt;0),ROUND($S387/$AL387*100,2),"")</f>
        <v/>
      </c>
      <c r="AH387" s="34">
        <f>IF(AND(ISNUMBER($Q387),ISNUMBER($AL387),$AL387&lt;&gt;0),ROUND($Q387/$AL387*100,1),"")</f>
        <v/>
      </c>
      <c r="AI387" s="29">
        <f>IF(ISNUMBER($S387),IF($S387&lt;=1,"Yes","No"),"n/a")</f>
        <v/>
      </c>
      <c r="AJ387" s="29">
        <f>IF(ISNUMBER($S387),ROUND(MAX(0,MIN(100,100-$S387*2.5-IF(ISNUMBER($T387),$T387,0)*0.12+IF($S387&lt;=1,12,0))),0),"")</f>
        <v/>
      </c>
      <c r="AK387" s="29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29" t="n">
        <v>473</v>
      </c>
      <c r="AM387" s="30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ZOA</t>
        </is>
      </c>
      <c r="B388" s="15" t="inlineStr">
        <is>
          <t>ZOA Zero Sugar Energy | White Peach | 24-pack 473mL</t>
        </is>
      </c>
      <c r="C388" s="15" t="inlineStr">
        <is>
          <t>4) Caffeine &amp; energy beverage</t>
        </is>
      </c>
      <c r="D388" s="15" t="inlineStr">
        <is>
          <t>473 mL can</t>
        </is>
      </c>
      <c r="E388" s="29" t="n">
        <v>24</v>
      </c>
      <c r="F388" s="30" t="n"/>
      <c r="G388" s="31">
        <f>IF(AND(ISNUMBER($F388),ISNUMBER($E388),$E388&lt;&gt;0),$F388/$E388,"")</f>
        <v/>
      </c>
      <c r="H388" s="31">
        <f>IF(AND(ISNUMBER($F388),ISNUMBER($AL388),ISNUMBER($E388),($AL388*$E388)&lt;&gt;0),$F388/($AL388*$E388)*100,"")</f>
        <v/>
      </c>
      <c r="I388" s="32" t="n"/>
      <c r="J388" s="33" t="n"/>
      <c r="K388" s="31">
        <f>IF(AND(ISNUMBER($F388),ISNUMBER($J388)),$F388*(1-$J388),"")</f>
        <v/>
      </c>
      <c r="L388" s="32" t="n"/>
      <c r="M388" s="32" t="n"/>
      <c r="N388" s="31">
        <f>IF(ISNUMBER($F388),($F388-IF(ISNUMBER($AM388),$AM388,0))*(1-IF(ISNUMBER($J388),$J388,0)),"")</f>
        <v/>
      </c>
      <c r="O388" s="15" t="inlineStr">
        <is>
          <t>White Peach</t>
        </is>
      </c>
      <c r="P388" s="29" t="n">
        <v>160</v>
      </c>
      <c r="Q388" s="29" t="n">
        <v>200</v>
      </c>
      <c r="R388" s="29" t="n">
        <v>60</v>
      </c>
      <c r="S388" s="29" t="n">
        <v>0</v>
      </c>
      <c r="T388" s="29" t="n">
        <v>15</v>
      </c>
      <c r="U388" s="15" t="inlineStr">
        <is>
          <t>Sucralose + acesulfame-K</t>
        </is>
      </c>
      <c r="V388" s="15" t="inlineStr">
        <is>
          <t>Natural caffeine from green tea + green coffee extract, 200 mg Na + 60 mg K electrolytes, vitamin C &amp; B-vitamins, camu camu, zero sugar (Dwayne Johnson brand)</t>
        </is>
      </c>
      <c r="W388" s="32" t="n"/>
      <c r="X388" s="32" t="n"/>
      <c r="Y388" s="32" t="n"/>
      <c r="Z388" s="32" t="n"/>
      <c r="AA388" s="15" t="inlineStr">
        <is>
          <t>Medium</t>
        </is>
      </c>
      <c r="AB388" s="15" t="inlineStr">
        <is>
          <t>Celebrity-founded; wellness-energy positioning</t>
        </is>
      </c>
      <c r="AC388" s="15" t="inlineStr">
        <is>
          <t>A 'healthier' energy with electrolytes and vitamins</t>
        </is>
      </c>
      <c r="AD388" s="15" t="inlineStr">
        <is>
          <t>Energy plus added electrolytes/vitamins and a celebrity halo.</t>
        </is>
      </c>
      <c r="AE388" s="32" t="n"/>
      <c r="AF388" s="34">
        <f>IF(AND(ISNUMBER($P388),ISNUMBER($AL388),$AL388&lt;&gt;0),ROUND($P388/$AL388*100,1),"")</f>
        <v/>
      </c>
      <c r="AG388" s="35">
        <f>IF(AND(ISNUMBER($S388),ISNUMBER($AL388),$AL388&lt;&gt;0),ROUND($S388/$AL388*100,2),"")</f>
        <v/>
      </c>
      <c r="AH388" s="34">
        <f>IF(AND(ISNUMBER($Q388),ISNUMBER($AL388),$AL388&lt;&gt;0),ROUND($Q388/$AL388*100,1),"")</f>
        <v/>
      </c>
      <c r="AI388" s="29">
        <f>IF(ISNUMBER($S388),IF($S388&lt;=1,"Yes","No"),"n/a")</f>
        <v/>
      </c>
      <c r="AJ388" s="29">
        <f>IF(ISNUMBER($S388),ROUND(MAX(0,MIN(100,100-$S388*2.5-IF(ISNUMBER($T388),$T388,0)*0.12+IF($S388&lt;=1,12,0))),0),"")</f>
        <v/>
      </c>
      <c r="AK388" s="29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29" t="n">
        <v>473</v>
      </c>
      <c r="AM388" s="30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ZOA</t>
        </is>
      </c>
      <c r="B389" s="15" t="inlineStr">
        <is>
          <t>ZOA Zero Sugar Energy | Lemon Lime | single 473mL</t>
        </is>
      </c>
      <c r="C389" s="15" t="inlineStr">
        <is>
          <t>4) Caffeine &amp; energy beverage</t>
        </is>
      </c>
      <c r="D389" s="15" t="inlineStr">
        <is>
          <t>473 mL can</t>
        </is>
      </c>
      <c r="E389" s="29" t="n">
        <v>1</v>
      </c>
      <c r="F389" s="30" t="n"/>
      <c r="G389" s="31">
        <f>IF(AND(ISNUMBER($F389),ISNUMBER($E389),$E389&lt;&gt;0),$F389/$E389,"")</f>
        <v/>
      </c>
      <c r="H389" s="31">
        <f>IF(AND(ISNUMBER($F389),ISNUMBER($AL389),ISNUMBER($E389),($AL389*$E389)&lt;&gt;0),$F389/($AL389*$E389)*100,"")</f>
        <v/>
      </c>
      <c r="I389" s="32" t="n"/>
      <c r="J389" s="33" t="n"/>
      <c r="K389" s="31">
        <f>IF(AND(ISNUMBER($F389),ISNUMBER($J389)),$F389*(1-$J389),"")</f>
        <v/>
      </c>
      <c r="L389" s="32" t="n"/>
      <c r="M389" s="32" t="n"/>
      <c r="N389" s="31">
        <f>IF(ISNUMBER($F389),($F389-IF(ISNUMBER($AM389),$AM389,0))*(1-IF(ISNUMBER($J389),$J389,0)),"")</f>
        <v/>
      </c>
      <c r="O389" s="15" t="inlineStr">
        <is>
          <t>Lemon Lime</t>
        </is>
      </c>
      <c r="P389" s="29" t="n">
        <v>160</v>
      </c>
      <c r="Q389" s="29" t="n">
        <v>200</v>
      </c>
      <c r="R389" s="29" t="n">
        <v>60</v>
      </c>
      <c r="S389" s="29" t="n">
        <v>0</v>
      </c>
      <c r="T389" s="29" t="n">
        <v>15</v>
      </c>
      <c r="U389" s="15" t="inlineStr">
        <is>
          <t>Sucralose + acesulfame-K</t>
        </is>
      </c>
      <c r="V389" s="15" t="inlineStr">
        <is>
          <t>Natural caffeine from green tea + green coffee extract, 200 mg Na + 60 mg K electrolytes, vitamin C &amp; B-vitamins, camu camu, zero sugar (Dwayne Johnson brand)</t>
        </is>
      </c>
      <c r="W389" s="32" t="n"/>
      <c r="X389" s="32" t="n"/>
      <c r="Y389" s="32" t="n"/>
      <c r="Z389" s="32" t="n"/>
      <c r="AA389" s="15" t="inlineStr">
        <is>
          <t>Medium</t>
        </is>
      </c>
      <c r="AB389" s="15" t="inlineStr">
        <is>
          <t>Celebrity-founded; wellness-energy positioning</t>
        </is>
      </c>
      <c r="AC389" s="15" t="inlineStr">
        <is>
          <t>A 'healthier' energy with electrolytes and vitamins</t>
        </is>
      </c>
      <c r="AD389" s="15" t="inlineStr">
        <is>
          <t>Energy plus added electrolytes/vitamins and a celebrity halo.</t>
        </is>
      </c>
      <c r="AE389" s="32" t="n"/>
      <c r="AF389" s="34">
        <f>IF(AND(ISNUMBER($P389),ISNUMBER($AL389),$AL389&lt;&gt;0),ROUND($P389/$AL389*100,1),"")</f>
        <v/>
      </c>
      <c r="AG389" s="35">
        <f>IF(AND(ISNUMBER($S389),ISNUMBER($AL389),$AL389&lt;&gt;0),ROUND($S389/$AL389*100,2),"")</f>
        <v/>
      </c>
      <c r="AH389" s="34">
        <f>IF(AND(ISNUMBER($Q389),ISNUMBER($AL389),$AL389&lt;&gt;0),ROUND($Q389/$AL389*100,1),"")</f>
        <v/>
      </c>
      <c r="AI389" s="29">
        <f>IF(ISNUMBER($S389),IF($S389&lt;=1,"Yes","No"),"n/a")</f>
        <v/>
      </c>
      <c r="AJ389" s="29">
        <f>IF(ISNUMBER($S389),ROUND(MAX(0,MIN(100,100-$S389*2.5-IF(ISNUMBER($T389),$T389,0)*0.12+IF($S389&lt;=1,12,0))),0),"")</f>
        <v/>
      </c>
      <c r="AK389" s="29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29" t="n">
        <v>473</v>
      </c>
      <c r="AM389" s="30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ZOA</t>
        </is>
      </c>
      <c r="B390" s="15" t="inlineStr">
        <is>
          <t>ZOA Zero Sugar Energy | Lemon Lime | 8-pack 473mL</t>
        </is>
      </c>
      <c r="C390" s="15" t="inlineStr">
        <is>
          <t>4) Caffeine &amp; energy beverage</t>
        </is>
      </c>
      <c r="D390" s="15" t="inlineStr">
        <is>
          <t>473 mL can</t>
        </is>
      </c>
      <c r="E390" s="29" t="n">
        <v>8</v>
      </c>
      <c r="F390" s="30" t="n"/>
      <c r="G390" s="31">
        <f>IF(AND(ISNUMBER($F390),ISNUMBER($E390),$E390&lt;&gt;0),$F390/$E390,"")</f>
        <v/>
      </c>
      <c r="H390" s="31">
        <f>IF(AND(ISNUMBER($F390),ISNUMBER($AL390),ISNUMBER($E390),($AL390*$E390)&lt;&gt;0),$F390/($AL390*$E390)*100,"")</f>
        <v/>
      </c>
      <c r="I390" s="32" t="n"/>
      <c r="J390" s="33" t="n"/>
      <c r="K390" s="31">
        <f>IF(AND(ISNUMBER($F390),ISNUMBER($J390)),$F390*(1-$J390),"")</f>
        <v/>
      </c>
      <c r="L390" s="32" t="n"/>
      <c r="M390" s="32" t="n"/>
      <c r="N390" s="31">
        <f>IF(ISNUMBER($F390),($F390-IF(ISNUMBER($AM390),$AM390,0))*(1-IF(ISNUMBER($J390),$J390,0)),"")</f>
        <v/>
      </c>
      <c r="O390" s="15" t="inlineStr">
        <is>
          <t>Lemon Lime</t>
        </is>
      </c>
      <c r="P390" s="29" t="n">
        <v>160</v>
      </c>
      <c r="Q390" s="29" t="n">
        <v>200</v>
      </c>
      <c r="R390" s="29" t="n">
        <v>60</v>
      </c>
      <c r="S390" s="29" t="n">
        <v>0</v>
      </c>
      <c r="T390" s="29" t="n">
        <v>15</v>
      </c>
      <c r="U390" s="15" t="inlineStr">
        <is>
          <t>Sucralose + acesulfame-K</t>
        </is>
      </c>
      <c r="V390" s="15" t="inlineStr">
        <is>
          <t>Natural caffeine from green tea + green coffee extract, 200 mg Na + 60 mg K electrolytes, vitamin C &amp; B-vitamins, camu camu, zero sugar (Dwayne Johnson brand)</t>
        </is>
      </c>
      <c r="W390" s="32" t="n"/>
      <c r="X390" s="32" t="n"/>
      <c r="Y390" s="32" t="n"/>
      <c r="Z390" s="32" t="n"/>
      <c r="AA390" s="15" t="inlineStr">
        <is>
          <t>Medium</t>
        </is>
      </c>
      <c r="AB390" s="15" t="inlineStr">
        <is>
          <t>Celebrity-founded; wellness-energy positioning</t>
        </is>
      </c>
      <c r="AC390" s="15" t="inlineStr">
        <is>
          <t>A 'healthier' energy with electrolytes and vitamins</t>
        </is>
      </c>
      <c r="AD390" s="15" t="inlineStr">
        <is>
          <t>Energy plus added electrolytes/vitamins and a celebrity halo.</t>
        </is>
      </c>
      <c r="AE390" s="32" t="n"/>
      <c r="AF390" s="34">
        <f>IF(AND(ISNUMBER($P390),ISNUMBER($AL390),$AL390&lt;&gt;0),ROUND($P390/$AL390*100,1),"")</f>
        <v/>
      </c>
      <c r="AG390" s="35">
        <f>IF(AND(ISNUMBER($S390),ISNUMBER($AL390),$AL390&lt;&gt;0),ROUND($S390/$AL390*100,2),"")</f>
        <v/>
      </c>
      <c r="AH390" s="34">
        <f>IF(AND(ISNUMBER($Q390),ISNUMBER($AL390),$AL390&lt;&gt;0),ROUND($Q390/$AL390*100,1),"")</f>
        <v/>
      </c>
      <c r="AI390" s="29">
        <f>IF(ISNUMBER($S390),IF($S390&lt;=1,"Yes","No"),"n/a")</f>
        <v/>
      </c>
      <c r="AJ390" s="29">
        <f>IF(ISNUMBER($S390),ROUND(MAX(0,MIN(100,100-$S390*2.5-IF(ISNUMBER($T390),$T390,0)*0.12+IF($S390&lt;=1,12,0))),0),"")</f>
        <v/>
      </c>
      <c r="AK390" s="29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29" t="n">
        <v>473</v>
      </c>
      <c r="AM390" s="30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ZOA</t>
        </is>
      </c>
      <c r="B391" s="15" t="inlineStr">
        <is>
          <t>ZOA Zero Sugar Energy | Lemon Lime | 12-pack 473mL</t>
        </is>
      </c>
      <c r="C391" s="15" t="inlineStr">
        <is>
          <t>4) Caffeine &amp; energy beverage</t>
        </is>
      </c>
      <c r="D391" s="15" t="inlineStr">
        <is>
          <t>473 mL can</t>
        </is>
      </c>
      <c r="E391" s="29" t="n">
        <v>12</v>
      </c>
      <c r="F391" s="30" t="n"/>
      <c r="G391" s="31">
        <f>IF(AND(ISNUMBER($F391),ISNUMBER($E391),$E391&lt;&gt;0),$F391/$E391,"")</f>
        <v/>
      </c>
      <c r="H391" s="31">
        <f>IF(AND(ISNUMBER($F391),ISNUMBER($AL391),ISNUMBER($E391),($AL391*$E391)&lt;&gt;0),$F391/($AL391*$E391)*100,"")</f>
        <v/>
      </c>
      <c r="I391" s="32" t="n"/>
      <c r="J391" s="33" t="n"/>
      <c r="K391" s="31">
        <f>IF(AND(ISNUMBER($F391),ISNUMBER($J391)),$F391*(1-$J391),"")</f>
        <v/>
      </c>
      <c r="L391" s="32" t="n"/>
      <c r="M391" s="32" t="n"/>
      <c r="N391" s="31">
        <f>IF(ISNUMBER($F391),($F391-IF(ISNUMBER($AM391),$AM391,0))*(1-IF(ISNUMBER($J391),$J391,0)),"")</f>
        <v/>
      </c>
      <c r="O391" s="15" t="inlineStr">
        <is>
          <t>Lemon Lime</t>
        </is>
      </c>
      <c r="P391" s="29" t="n">
        <v>160</v>
      </c>
      <c r="Q391" s="29" t="n">
        <v>200</v>
      </c>
      <c r="R391" s="29" t="n">
        <v>60</v>
      </c>
      <c r="S391" s="29" t="n">
        <v>0</v>
      </c>
      <c r="T391" s="29" t="n">
        <v>15</v>
      </c>
      <c r="U391" s="15" t="inlineStr">
        <is>
          <t>Sucralose + acesulfame-K</t>
        </is>
      </c>
      <c r="V391" s="15" t="inlineStr">
        <is>
          <t>Natural caffeine from green tea + green coffee extract, 200 mg Na + 60 mg K electrolytes, vitamin C &amp; B-vitamins, camu camu, zero sugar (Dwayne Johnson brand)</t>
        </is>
      </c>
      <c r="W391" s="32" t="n"/>
      <c r="X391" s="32" t="n"/>
      <c r="Y391" s="32" t="n"/>
      <c r="Z391" s="32" t="n"/>
      <c r="AA391" s="15" t="inlineStr">
        <is>
          <t>Medium</t>
        </is>
      </c>
      <c r="AB391" s="15" t="inlineStr">
        <is>
          <t>Celebrity-founded; wellness-energy positioning</t>
        </is>
      </c>
      <c r="AC391" s="15" t="inlineStr">
        <is>
          <t>A 'healthier' energy with electrolytes and vitamins</t>
        </is>
      </c>
      <c r="AD391" s="15" t="inlineStr">
        <is>
          <t>Energy plus added electrolytes/vitamins and a celebrity halo.</t>
        </is>
      </c>
      <c r="AE391" s="32" t="n"/>
      <c r="AF391" s="34">
        <f>IF(AND(ISNUMBER($P391),ISNUMBER($AL391),$AL391&lt;&gt;0),ROUND($P391/$AL391*100,1),"")</f>
        <v/>
      </c>
      <c r="AG391" s="35">
        <f>IF(AND(ISNUMBER($S391),ISNUMBER($AL391),$AL391&lt;&gt;0),ROUND($S391/$AL391*100,2),"")</f>
        <v/>
      </c>
      <c r="AH391" s="34">
        <f>IF(AND(ISNUMBER($Q391),ISNUMBER($AL391),$AL391&lt;&gt;0),ROUND($Q391/$AL391*100,1),"")</f>
        <v/>
      </c>
      <c r="AI391" s="29">
        <f>IF(ISNUMBER($S391),IF($S391&lt;=1,"Yes","No"),"n/a")</f>
        <v/>
      </c>
      <c r="AJ391" s="29">
        <f>IF(ISNUMBER($S391),ROUND(MAX(0,MIN(100,100-$S391*2.5-IF(ISNUMBER($T391),$T391,0)*0.12+IF($S391&lt;=1,12,0))),0),"")</f>
        <v/>
      </c>
      <c r="AK391" s="29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29" t="n">
        <v>473</v>
      </c>
      <c r="AM391" s="30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ZOA</t>
        </is>
      </c>
      <c r="B392" s="15" t="inlineStr">
        <is>
          <t>ZOA Zero Sugar Energy | Lemon Lime | 18-pack 473mL</t>
        </is>
      </c>
      <c r="C392" s="15" t="inlineStr">
        <is>
          <t>4) Caffeine &amp; energy beverage</t>
        </is>
      </c>
      <c r="D392" s="15" t="inlineStr">
        <is>
          <t>473 mL can</t>
        </is>
      </c>
      <c r="E392" s="29" t="n">
        <v>18</v>
      </c>
      <c r="F392" s="30" t="n"/>
      <c r="G392" s="31">
        <f>IF(AND(ISNUMBER($F392),ISNUMBER($E392),$E392&lt;&gt;0),$F392/$E392,"")</f>
        <v/>
      </c>
      <c r="H392" s="31">
        <f>IF(AND(ISNUMBER($F392),ISNUMBER($AL392),ISNUMBER($E392),($AL392*$E392)&lt;&gt;0),$F392/($AL392*$E392)*100,"")</f>
        <v/>
      </c>
      <c r="I392" s="32" t="n"/>
      <c r="J392" s="33" t="n"/>
      <c r="K392" s="31">
        <f>IF(AND(ISNUMBER($F392),ISNUMBER($J392)),$F392*(1-$J392),"")</f>
        <v/>
      </c>
      <c r="L392" s="32" t="n"/>
      <c r="M392" s="32" t="n"/>
      <c r="N392" s="31">
        <f>IF(ISNUMBER($F392),($F392-IF(ISNUMBER($AM392),$AM392,0))*(1-IF(ISNUMBER($J392),$J392,0)),"")</f>
        <v/>
      </c>
      <c r="O392" s="15" t="inlineStr">
        <is>
          <t>Lemon Lime</t>
        </is>
      </c>
      <c r="P392" s="29" t="n">
        <v>160</v>
      </c>
      <c r="Q392" s="29" t="n">
        <v>200</v>
      </c>
      <c r="R392" s="29" t="n">
        <v>60</v>
      </c>
      <c r="S392" s="29" t="n">
        <v>0</v>
      </c>
      <c r="T392" s="29" t="n">
        <v>15</v>
      </c>
      <c r="U392" s="15" t="inlineStr">
        <is>
          <t>Sucralose + acesulfame-K</t>
        </is>
      </c>
      <c r="V392" s="15" t="inlineStr">
        <is>
          <t>Natural caffeine from green tea + green coffee extract, 200 mg Na + 60 mg K electrolytes, vitamin C &amp; B-vitamins, camu camu, zero sugar (Dwayne Johnson brand)</t>
        </is>
      </c>
      <c r="W392" s="32" t="n"/>
      <c r="X392" s="32" t="n"/>
      <c r="Y392" s="32" t="n"/>
      <c r="Z392" s="32" t="n"/>
      <c r="AA392" s="15" t="inlineStr">
        <is>
          <t>Medium</t>
        </is>
      </c>
      <c r="AB392" s="15" t="inlineStr">
        <is>
          <t>Celebrity-founded; wellness-energy positioning</t>
        </is>
      </c>
      <c r="AC392" s="15" t="inlineStr">
        <is>
          <t>A 'healthier' energy with electrolytes and vitamins</t>
        </is>
      </c>
      <c r="AD392" s="15" t="inlineStr">
        <is>
          <t>Energy plus added electrolytes/vitamins and a celebrity halo.</t>
        </is>
      </c>
      <c r="AE392" s="32" t="n"/>
      <c r="AF392" s="34">
        <f>IF(AND(ISNUMBER($P392),ISNUMBER($AL392),$AL392&lt;&gt;0),ROUND($P392/$AL392*100,1),"")</f>
        <v/>
      </c>
      <c r="AG392" s="35">
        <f>IF(AND(ISNUMBER($S392),ISNUMBER($AL392),$AL392&lt;&gt;0),ROUND($S392/$AL392*100,2),"")</f>
        <v/>
      </c>
      <c r="AH392" s="34">
        <f>IF(AND(ISNUMBER($Q392),ISNUMBER($AL392),$AL392&lt;&gt;0),ROUND($Q392/$AL392*100,1),"")</f>
        <v/>
      </c>
      <c r="AI392" s="29">
        <f>IF(ISNUMBER($S392),IF($S392&lt;=1,"Yes","No"),"n/a")</f>
        <v/>
      </c>
      <c r="AJ392" s="29">
        <f>IF(ISNUMBER($S392),ROUND(MAX(0,MIN(100,100-$S392*2.5-IF(ISNUMBER($T392),$T392,0)*0.12+IF($S392&lt;=1,12,0))),0),"")</f>
        <v/>
      </c>
      <c r="AK392" s="29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29" t="n">
        <v>473</v>
      </c>
      <c r="AM392" s="30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ZOA</t>
        </is>
      </c>
      <c r="B393" s="15" t="inlineStr">
        <is>
          <t>ZOA Zero Sugar Energy | Lemon Lime | 24-pack 473mL</t>
        </is>
      </c>
      <c r="C393" s="15" t="inlineStr">
        <is>
          <t>4) Caffeine &amp; energy beverage</t>
        </is>
      </c>
      <c r="D393" s="15" t="inlineStr">
        <is>
          <t>473 mL can</t>
        </is>
      </c>
      <c r="E393" s="29" t="n">
        <v>24</v>
      </c>
      <c r="F393" s="30" t="n"/>
      <c r="G393" s="31">
        <f>IF(AND(ISNUMBER($F393),ISNUMBER($E393),$E393&lt;&gt;0),$F393/$E393,"")</f>
        <v/>
      </c>
      <c r="H393" s="31">
        <f>IF(AND(ISNUMBER($F393),ISNUMBER($AL393),ISNUMBER($E393),($AL393*$E393)&lt;&gt;0),$F393/($AL393*$E393)*100,"")</f>
        <v/>
      </c>
      <c r="I393" s="32" t="n"/>
      <c r="J393" s="33" t="n"/>
      <c r="K393" s="31">
        <f>IF(AND(ISNUMBER($F393),ISNUMBER($J393)),$F393*(1-$J393),"")</f>
        <v/>
      </c>
      <c r="L393" s="32" t="n"/>
      <c r="M393" s="32" t="n"/>
      <c r="N393" s="31">
        <f>IF(ISNUMBER($F393),($F393-IF(ISNUMBER($AM393),$AM393,0))*(1-IF(ISNUMBER($J393),$J393,0)),"")</f>
        <v/>
      </c>
      <c r="O393" s="15" t="inlineStr">
        <is>
          <t>Lemon Lime</t>
        </is>
      </c>
      <c r="P393" s="29" t="n">
        <v>160</v>
      </c>
      <c r="Q393" s="29" t="n">
        <v>200</v>
      </c>
      <c r="R393" s="29" t="n">
        <v>60</v>
      </c>
      <c r="S393" s="29" t="n">
        <v>0</v>
      </c>
      <c r="T393" s="29" t="n">
        <v>15</v>
      </c>
      <c r="U393" s="15" t="inlineStr">
        <is>
          <t>Sucralose + acesulfame-K</t>
        </is>
      </c>
      <c r="V393" s="15" t="inlineStr">
        <is>
          <t>Natural caffeine from green tea + green coffee extract, 200 mg Na + 60 mg K electrolytes, vitamin C &amp; B-vitamins, camu camu, zero sugar (Dwayne Johnson brand)</t>
        </is>
      </c>
      <c r="W393" s="32" t="n"/>
      <c r="X393" s="32" t="n"/>
      <c r="Y393" s="32" t="n"/>
      <c r="Z393" s="32" t="n"/>
      <c r="AA393" s="15" t="inlineStr">
        <is>
          <t>Medium</t>
        </is>
      </c>
      <c r="AB393" s="15" t="inlineStr">
        <is>
          <t>Celebrity-founded; wellness-energy positioning</t>
        </is>
      </c>
      <c r="AC393" s="15" t="inlineStr">
        <is>
          <t>A 'healthier' energy with electrolytes and vitamins</t>
        </is>
      </c>
      <c r="AD393" s="15" t="inlineStr">
        <is>
          <t>Energy plus added electrolytes/vitamins and a celebrity halo.</t>
        </is>
      </c>
      <c r="AE393" s="32" t="n"/>
      <c r="AF393" s="34">
        <f>IF(AND(ISNUMBER($P393),ISNUMBER($AL393),$AL393&lt;&gt;0),ROUND($P393/$AL393*100,1),"")</f>
        <v/>
      </c>
      <c r="AG393" s="35">
        <f>IF(AND(ISNUMBER($S393),ISNUMBER($AL393),$AL393&lt;&gt;0),ROUND($S393/$AL393*100,2),"")</f>
        <v/>
      </c>
      <c r="AH393" s="34">
        <f>IF(AND(ISNUMBER($Q393),ISNUMBER($AL393),$AL393&lt;&gt;0),ROUND($Q393/$AL393*100,1),"")</f>
        <v/>
      </c>
      <c r="AI393" s="29">
        <f>IF(ISNUMBER($S393),IF($S393&lt;=1,"Yes","No"),"n/a")</f>
        <v/>
      </c>
      <c r="AJ393" s="29">
        <f>IF(ISNUMBER($S393),ROUND(MAX(0,MIN(100,100-$S393*2.5-IF(ISNUMBER($T393),$T393,0)*0.12+IF($S393&lt;=1,12,0))),0),"")</f>
        <v/>
      </c>
      <c r="AK393" s="29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29" t="n">
        <v>473</v>
      </c>
      <c r="AM393" s="30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Zevia</t>
        </is>
      </c>
      <c r="B394" s="15" t="inlineStr">
        <is>
          <t>Zevia Energy | Mango Ginger | single 355mL</t>
        </is>
      </c>
      <c r="C394" s="15" t="inlineStr">
        <is>
          <t>4) Caffeine &amp; energy beverage</t>
        </is>
      </c>
      <c r="D394" s="15" t="inlineStr">
        <is>
          <t>355 mL can</t>
        </is>
      </c>
      <c r="E394" s="29" t="n">
        <v>1</v>
      </c>
      <c r="F394" s="30" t="n"/>
      <c r="G394" s="31">
        <f>IF(AND(ISNUMBER($F394),ISNUMBER($E394),$E394&lt;&gt;0),$F394/$E394,"")</f>
        <v/>
      </c>
      <c r="H394" s="31">
        <f>IF(AND(ISNUMBER($F394),ISNUMBER($AL394),ISNUMBER($E394),($AL394*$E394)&lt;&gt;0),$F394/($AL394*$E394)*100,"")</f>
        <v/>
      </c>
      <c r="I394" s="32" t="n"/>
      <c r="J394" s="33" t="n"/>
      <c r="K394" s="31">
        <f>IF(AND(ISNUMBER($F394),ISNUMBER($J394)),$F394*(1-$J394),"")</f>
        <v/>
      </c>
      <c r="L394" s="32" t="n"/>
      <c r="M394" s="32" t="n"/>
      <c r="N394" s="31">
        <f>IF(ISNUMBER($F394),($F394-IF(ISNUMBER($AM394),$AM394,0))*(1-IF(ISNUMBER($J394),$J394,0)),"")</f>
        <v/>
      </c>
      <c r="O394" s="15" t="inlineStr">
        <is>
          <t>Mango Ginger</t>
        </is>
      </c>
      <c r="P394" s="29" t="n">
        <v>120</v>
      </c>
      <c r="Q394" s="29" t="n">
        <v>0</v>
      </c>
      <c r="R394" s="15" t="inlineStr">
        <is>
          <t>Not listed</t>
        </is>
      </c>
      <c r="S394" s="29" t="n">
        <v>0</v>
      </c>
      <c r="T394" s="29" t="n">
        <v>0</v>
      </c>
      <c r="U394" s="15" t="inlineStr">
        <is>
          <t>Stevia</t>
        </is>
      </c>
      <c r="V394" s="15" t="inlineStr">
        <is>
          <t>Zero sugar, zero calorie, stevia-sweetened, no artificial sweeteners</t>
        </is>
      </c>
      <c r="W394" s="32" t="n"/>
      <c r="X394" s="32" t="n"/>
      <c r="Y394" s="32" t="n"/>
      <c r="Z394" s="32" t="n"/>
      <c r="AA394" s="15" t="inlineStr">
        <is>
          <t>Low</t>
        </is>
      </c>
      <c r="AB394" s="15" t="inlineStr">
        <is>
          <t>Niche clean-label energy; stevia differentiator</t>
        </is>
      </c>
      <c r="AC394" s="15" t="inlineStr">
        <is>
          <t>Naturally-sweetened zero-calorie energy</t>
        </is>
      </c>
      <c r="AD394" s="15" t="inlineStr">
        <is>
          <t>Caffeine with stevia and no artificial sweeteners.</t>
        </is>
      </c>
      <c r="AE394" s="32" t="n"/>
      <c r="AF394" s="34">
        <f>IF(AND(ISNUMBER($P394),ISNUMBER($AL394),$AL394&lt;&gt;0),ROUND($P394/$AL394*100,1),"")</f>
        <v/>
      </c>
      <c r="AG394" s="35">
        <f>IF(AND(ISNUMBER($S394),ISNUMBER($AL394),$AL394&lt;&gt;0),ROUND($S394/$AL394*100,2),"")</f>
        <v/>
      </c>
      <c r="AH394" s="34">
        <f>IF(AND(ISNUMBER($Q394),ISNUMBER($AL394),$AL394&lt;&gt;0),ROUND($Q394/$AL394*100,1),"")</f>
        <v/>
      </c>
      <c r="AI394" s="29">
        <f>IF(ISNUMBER($S394),IF($S394&lt;=1,"Yes","No"),"n/a")</f>
        <v/>
      </c>
      <c r="AJ394" s="29">
        <f>IF(ISNUMBER($S394),ROUND(MAX(0,MIN(100,100-$S394*2.5-IF(ISNUMBER($T394),$T394,0)*0.12+IF($S394&lt;=1,12,0))),0),"")</f>
        <v/>
      </c>
      <c r="AK394" s="29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29" t="n">
        <v>355</v>
      </c>
      <c r="AM394" s="30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Zevia</t>
        </is>
      </c>
      <c r="B395" s="15" t="inlineStr">
        <is>
          <t>Zevia Energy | Mango Ginger | 8-pack 355mL</t>
        </is>
      </c>
      <c r="C395" s="15" t="inlineStr">
        <is>
          <t>4) Caffeine &amp; energy beverage</t>
        </is>
      </c>
      <c r="D395" s="15" t="inlineStr">
        <is>
          <t>355 mL can</t>
        </is>
      </c>
      <c r="E395" s="29" t="n">
        <v>8</v>
      </c>
      <c r="F395" s="30" t="n"/>
      <c r="G395" s="31">
        <f>IF(AND(ISNUMBER($F395),ISNUMBER($E395),$E395&lt;&gt;0),$F395/$E395,"")</f>
        <v/>
      </c>
      <c r="H395" s="31">
        <f>IF(AND(ISNUMBER($F395),ISNUMBER($AL395),ISNUMBER($E395),($AL395*$E395)&lt;&gt;0),$F395/($AL395*$E395)*100,"")</f>
        <v/>
      </c>
      <c r="I395" s="32" t="n"/>
      <c r="J395" s="33" t="n"/>
      <c r="K395" s="31">
        <f>IF(AND(ISNUMBER($F395),ISNUMBER($J395)),$F395*(1-$J395),"")</f>
        <v/>
      </c>
      <c r="L395" s="32" t="n"/>
      <c r="M395" s="32" t="n"/>
      <c r="N395" s="31">
        <f>IF(ISNUMBER($F395),($F395-IF(ISNUMBER($AM395),$AM395,0))*(1-IF(ISNUMBER($J395),$J395,0)),"")</f>
        <v/>
      </c>
      <c r="O395" s="15" t="inlineStr">
        <is>
          <t>Mango Ginger</t>
        </is>
      </c>
      <c r="P395" s="29" t="n">
        <v>120</v>
      </c>
      <c r="Q395" s="29" t="n">
        <v>0</v>
      </c>
      <c r="R395" s="15" t="inlineStr">
        <is>
          <t>Not listed</t>
        </is>
      </c>
      <c r="S395" s="29" t="n">
        <v>0</v>
      </c>
      <c r="T395" s="29" t="n">
        <v>0</v>
      </c>
      <c r="U395" s="15" t="inlineStr">
        <is>
          <t>Stevia</t>
        </is>
      </c>
      <c r="V395" s="15" t="inlineStr">
        <is>
          <t>Zero sugar, zero calorie, stevia-sweetened, no artificial sweeteners</t>
        </is>
      </c>
      <c r="W395" s="32" t="n"/>
      <c r="X395" s="32" t="n"/>
      <c r="Y395" s="32" t="n"/>
      <c r="Z395" s="32" t="n"/>
      <c r="AA395" s="15" t="inlineStr">
        <is>
          <t>Low</t>
        </is>
      </c>
      <c r="AB395" s="15" t="inlineStr">
        <is>
          <t>Niche clean-label energy; stevia differentiator</t>
        </is>
      </c>
      <c r="AC395" s="15" t="inlineStr">
        <is>
          <t>Naturally-sweetened zero-calorie energy</t>
        </is>
      </c>
      <c r="AD395" s="15" t="inlineStr">
        <is>
          <t>Caffeine with stevia and no artificial sweeteners.</t>
        </is>
      </c>
      <c r="AE395" s="32" t="n"/>
      <c r="AF395" s="34">
        <f>IF(AND(ISNUMBER($P395),ISNUMBER($AL395),$AL395&lt;&gt;0),ROUND($P395/$AL395*100,1),"")</f>
        <v/>
      </c>
      <c r="AG395" s="35">
        <f>IF(AND(ISNUMBER($S395),ISNUMBER($AL395),$AL395&lt;&gt;0),ROUND($S395/$AL395*100,2),"")</f>
        <v/>
      </c>
      <c r="AH395" s="34">
        <f>IF(AND(ISNUMBER($Q395),ISNUMBER($AL395),$AL395&lt;&gt;0),ROUND($Q395/$AL395*100,1),"")</f>
        <v/>
      </c>
      <c r="AI395" s="29">
        <f>IF(ISNUMBER($S395),IF($S395&lt;=1,"Yes","No"),"n/a")</f>
        <v/>
      </c>
      <c r="AJ395" s="29">
        <f>IF(ISNUMBER($S395),ROUND(MAX(0,MIN(100,100-$S395*2.5-IF(ISNUMBER($T395),$T395,0)*0.12+IF($S395&lt;=1,12,0))),0),"")</f>
        <v/>
      </c>
      <c r="AK395" s="29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29" t="n">
        <v>355</v>
      </c>
      <c r="AM395" s="30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Zevia</t>
        </is>
      </c>
      <c r="B396" s="15" t="inlineStr">
        <is>
          <t>Zevia Energy | Mango Ginger | 12-pack 355mL</t>
        </is>
      </c>
      <c r="C396" s="15" t="inlineStr">
        <is>
          <t>4) Caffeine &amp; energy beverage</t>
        </is>
      </c>
      <c r="D396" s="15" t="inlineStr">
        <is>
          <t>355 mL can</t>
        </is>
      </c>
      <c r="E396" s="29" t="n">
        <v>12</v>
      </c>
      <c r="F396" s="30" t="n"/>
      <c r="G396" s="31">
        <f>IF(AND(ISNUMBER($F396),ISNUMBER($E396),$E396&lt;&gt;0),$F396/$E396,"")</f>
        <v/>
      </c>
      <c r="H396" s="31">
        <f>IF(AND(ISNUMBER($F396),ISNUMBER($AL396),ISNUMBER($E396),($AL396*$E396)&lt;&gt;0),$F396/($AL396*$E396)*100,"")</f>
        <v/>
      </c>
      <c r="I396" s="32" t="n"/>
      <c r="J396" s="33" t="n"/>
      <c r="K396" s="31">
        <f>IF(AND(ISNUMBER($F396),ISNUMBER($J396)),$F396*(1-$J396),"")</f>
        <v/>
      </c>
      <c r="L396" s="32" t="n"/>
      <c r="M396" s="32" t="n"/>
      <c r="N396" s="31">
        <f>IF(ISNUMBER($F396),($F396-IF(ISNUMBER($AM396),$AM396,0))*(1-IF(ISNUMBER($J396),$J396,0)),"")</f>
        <v/>
      </c>
      <c r="O396" s="15" t="inlineStr">
        <is>
          <t>Mango Ginger</t>
        </is>
      </c>
      <c r="P396" s="29" t="n">
        <v>120</v>
      </c>
      <c r="Q396" s="29" t="n">
        <v>0</v>
      </c>
      <c r="R396" s="15" t="inlineStr">
        <is>
          <t>Not listed</t>
        </is>
      </c>
      <c r="S396" s="29" t="n">
        <v>0</v>
      </c>
      <c r="T396" s="29" t="n">
        <v>0</v>
      </c>
      <c r="U396" s="15" t="inlineStr">
        <is>
          <t>Stevia</t>
        </is>
      </c>
      <c r="V396" s="15" t="inlineStr">
        <is>
          <t>Zero sugar, zero calorie, stevia-sweetened, no artificial sweeteners</t>
        </is>
      </c>
      <c r="W396" s="32" t="n"/>
      <c r="X396" s="32" t="n"/>
      <c r="Y396" s="32" t="n"/>
      <c r="Z396" s="32" t="n"/>
      <c r="AA396" s="15" t="inlineStr">
        <is>
          <t>Low</t>
        </is>
      </c>
      <c r="AB396" s="15" t="inlineStr">
        <is>
          <t>Niche clean-label energy; stevia differentiator</t>
        </is>
      </c>
      <c r="AC396" s="15" t="inlineStr">
        <is>
          <t>Naturally-sweetened zero-calorie energy</t>
        </is>
      </c>
      <c r="AD396" s="15" t="inlineStr">
        <is>
          <t>Caffeine with stevia and no artificial sweeteners.</t>
        </is>
      </c>
      <c r="AE396" s="32" t="n"/>
      <c r="AF396" s="34">
        <f>IF(AND(ISNUMBER($P396),ISNUMBER($AL396),$AL396&lt;&gt;0),ROUND($P396/$AL396*100,1),"")</f>
        <v/>
      </c>
      <c r="AG396" s="35">
        <f>IF(AND(ISNUMBER($S396),ISNUMBER($AL396),$AL396&lt;&gt;0),ROUND($S396/$AL396*100,2),"")</f>
        <v/>
      </c>
      <c r="AH396" s="34">
        <f>IF(AND(ISNUMBER($Q396),ISNUMBER($AL396),$AL396&lt;&gt;0),ROUND($Q396/$AL396*100,1),"")</f>
        <v/>
      </c>
      <c r="AI396" s="29">
        <f>IF(ISNUMBER($S396),IF($S396&lt;=1,"Yes","No"),"n/a")</f>
        <v/>
      </c>
      <c r="AJ396" s="29">
        <f>IF(ISNUMBER($S396),ROUND(MAX(0,MIN(100,100-$S396*2.5-IF(ISNUMBER($T396),$T396,0)*0.12+IF($S396&lt;=1,12,0))),0),"")</f>
        <v/>
      </c>
      <c r="AK396" s="29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29" t="n">
        <v>355</v>
      </c>
      <c r="AM396" s="30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Zevia</t>
        </is>
      </c>
      <c r="B397" s="15" t="inlineStr">
        <is>
          <t>Zevia Energy | Mango Ginger | 15-pack 355mL</t>
        </is>
      </c>
      <c r="C397" s="15" t="inlineStr">
        <is>
          <t>4) Caffeine &amp; energy beverage</t>
        </is>
      </c>
      <c r="D397" s="15" t="inlineStr">
        <is>
          <t>355 mL can</t>
        </is>
      </c>
      <c r="E397" s="29" t="n">
        <v>15</v>
      </c>
      <c r="F397" s="30" t="n"/>
      <c r="G397" s="31">
        <f>IF(AND(ISNUMBER($F397),ISNUMBER($E397),$E397&lt;&gt;0),$F397/$E397,"")</f>
        <v/>
      </c>
      <c r="H397" s="31">
        <f>IF(AND(ISNUMBER($F397),ISNUMBER($AL397),ISNUMBER($E397),($AL397*$E397)&lt;&gt;0),$F397/($AL397*$E397)*100,"")</f>
        <v/>
      </c>
      <c r="I397" s="32" t="n"/>
      <c r="J397" s="33" t="n"/>
      <c r="K397" s="31">
        <f>IF(AND(ISNUMBER($F397),ISNUMBER($J397)),$F397*(1-$J397),"")</f>
        <v/>
      </c>
      <c r="L397" s="32" t="n"/>
      <c r="M397" s="32" t="n"/>
      <c r="N397" s="31">
        <f>IF(ISNUMBER($F397),($F397-IF(ISNUMBER($AM397),$AM397,0))*(1-IF(ISNUMBER($J397),$J397,0)),"")</f>
        <v/>
      </c>
      <c r="O397" s="15" t="inlineStr">
        <is>
          <t>Mango Ginger</t>
        </is>
      </c>
      <c r="P397" s="29" t="n">
        <v>120</v>
      </c>
      <c r="Q397" s="29" t="n">
        <v>0</v>
      </c>
      <c r="R397" s="15" t="inlineStr">
        <is>
          <t>Not listed</t>
        </is>
      </c>
      <c r="S397" s="29" t="n">
        <v>0</v>
      </c>
      <c r="T397" s="29" t="n">
        <v>0</v>
      </c>
      <c r="U397" s="15" t="inlineStr">
        <is>
          <t>Stevia</t>
        </is>
      </c>
      <c r="V397" s="15" t="inlineStr">
        <is>
          <t>Zero sugar, zero calorie, stevia-sweetened, no artificial sweeteners</t>
        </is>
      </c>
      <c r="W397" s="32" t="n"/>
      <c r="X397" s="32" t="n"/>
      <c r="Y397" s="32" t="n"/>
      <c r="Z397" s="32" t="n"/>
      <c r="AA397" s="15" t="inlineStr">
        <is>
          <t>Low</t>
        </is>
      </c>
      <c r="AB397" s="15" t="inlineStr">
        <is>
          <t>Niche clean-label energy; stevia differentiator</t>
        </is>
      </c>
      <c r="AC397" s="15" t="inlineStr">
        <is>
          <t>Naturally-sweetened zero-calorie energy</t>
        </is>
      </c>
      <c r="AD397" s="15" t="inlineStr">
        <is>
          <t>Caffeine with stevia and no artificial sweeteners.</t>
        </is>
      </c>
      <c r="AE397" s="32" t="n"/>
      <c r="AF397" s="34">
        <f>IF(AND(ISNUMBER($P397),ISNUMBER($AL397),$AL397&lt;&gt;0),ROUND($P397/$AL397*100,1),"")</f>
        <v/>
      </c>
      <c r="AG397" s="35">
        <f>IF(AND(ISNUMBER($S397),ISNUMBER($AL397),$AL397&lt;&gt;0),ROUND($S397/$AL397*100,2),"")</f>
        <v/>
      </c>
      <c r="AH397" s="34">
        <f>IF(AND(ISNUMBER($Q397),ISNUMBER($AL397),$AL397&lt;&gt;0),ROUND($Q397/$AL397*100,1),"")</f>
        <v/>
      </c>
      <c r="AI397" s="29">
        <f>IF(ISNUMBER($S397),IF($S397&lt;=1,"Yes","No"),"n/a")</f>
        <v/>
      </c>
      <c r="AJ397" s="29">
        <f>IF(ISNUMBER($S397),ROUND(MAX(0,MIN(100,100-$S397*2.5-IF(ISNUMBER($T397),$T397,0)*0.12+IF($S397&lt;=1,12,0))),0),"")</f>
        <v/>
      </c>
      <c r="AK397" s="29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29" t="n">
        <v>355</v>
      </c>
      <c r="AM397" s="30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Zevia</t>
        </is>
      </c>
      <c r="B398" s="15" t="inlineStr">
        <is>
          <t>Zevia Energy | Mango Ginger | 18-pack 355mL</t>
        </is>
      </c>
      <c r="C398" s="15" t="inlineStr">
        <is>
          <t>4) Caffeine &amp; energy beverage</t>
        </is>
      </c>
      <c r="D398" s="15" t="inlineStr">
        <is>
          <t>355 mL can</t>
        </is>
      </c>
      <c r="E398" s="29" t="n">
        <v>18</v>
      </c>
      <c r="F398" s="30" t="n"/>
      <c r="G398" s="31">
        <f>IF(AND(ISNUMBER($F398),ISNUMBER($E398),$E398&lt;&gt;0),$F398/$E398,"")</f>
        <v/>
      </c>
      <c r="H398" s="31">
        <f>IF(AND(ISNUMBER($F398),ISNUMBER($AL398),ISNUMBER($E398),($AL398*$E398)&lt;&gt;0),$F398/($AL398*$E398)*100,"")</f>
        <v/>
      </c>
      <c r="I398" s="32" t="n"/>
      <c r="J398" s="33" t="n"/>
      <c r="K398" s="31">
        <f>IF(AND(ISNUMBER($F398),ISNUMBER($J398)),$F398*(1-$J398),"")</f>
        <v/>
      </c>
      <c r="L398" s="32" t="n"/>
      <c r="M398" s="32" t="n"/>
      <c r="N398" s="31">
        <f>IF(ISNUMBER($F398),($F398-IF(ISNUMBER($AM398),$AM398,0))*(1-IF(ISNUMBER($J398),$J398,0)),"")</f>
        <v/>
      </c>
      <c r="O398" s="15" t="inlineStr">
        <is>
          <t>Mango Ginger</t>
        </is>
      </c>
      <c r="P398" s="29" t="n">
        <v>120</v>
      </c>
      <c r="Q398" s="29" t="n">
        <v>0</v>
      </c>
      <c r="R398" s="15" t="inlineStr">
        <is>
          <t>Not listed</t>
        </is>
      </c>
      <c r="S398" s="29" t="n">
        <v>0</v>
      </c>
      <c r="T398" s="29" t="n">
        <v>0</v>
      </c>
      <c r="U398" s="15" t="inlineStr">
        <is>
          <t>Stevia</t>
        </is>
      </c>
      <c r="V398" s="15" t="inlineStr">
        <is>
          <t>Zero sugar, zero calorie, stevia-sweetened, no artificial sweeteners</t>
        </is>
      </c>
      <c r="W398" s="32" t="n"/>
      <c r="X398" s="32" t="n"/>
      <c r="Y398" s="32" t="n"/>
      <c r="Z398" s="32" t="n"/>
      <c r="AA398" s="15" t="inlineStr">
        <is>
          <t>Low</t>
        </is>
      </c>
      <c r="AB398" s="15" t="inlineStr">
        <is>
          <t>Niche clean-label energy; stevia differentiator</t>
        </is>
      </c>
      <c r="AC398" s="15" t="inlineStr">
        <is>
          <t>Naturally-sweetened zero-calorie energy</t>
        </is>
      </c>
      <c r="AD398" s="15" t="inlineStr">
        <is>
          <t>Caffeine with stevia and no artificial sweeteners.</t>
        </is>
      </c>
      <c r="AE398" s="32" t="n"/>
      <c r="AF398" s="34">
        <f>IF(AND(ISNUMBER($P398),ISNUMBER($AL398),$AL398&lt;&gt;0),ROUND($P398/$AL398*100,1),"")</f>
        <v/>
      </c>
      <c r="AG398" s="35">
        <f>IF(AND(ISNUMBER($S398),ISNUMBER($AL398),$AL398&lt;&gt;0),ROUND($S398/$AL398*100,2),"")</f>
        <v/>
      </c>
      <c r="AH398" s="34">
        <f>IF(AND(ISNUMBER($Q398),ISNUMBER($AL398),$AL398&lt;&gt;0),ROUND($Q398/$AL398*100,1),"")</f>
        <v/>
      </c>
      <c r="AI398" s="29">
        <f>IF(ISNUMBER($S398),IF($S398&lt;=1,"Yes","No"),"n/a")</f>
        <v/>
      </c>
      <c r="AJ398" s="29">
        <f>IF(ISNUMBER($S398),ROUND(MAX(0,MIN(100,100-$S398*2.5-IF(ISNUMBER($T398),$T398,0)*0.12+IF($S398&lt;=1,12,0))),0),"")</f>
        <v/>
      </c>
      <c r="AK398" s="29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29" t="n">
        <v>355</v>
      </c>
      <c r="AM398" s="30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Zevia</t>
        </is>
      </c>
      <c r="B399" s="15" t="inlineStr">
        <is>
          <t>Zevia Energy | Mango Ginger | 24-pack 355mL</t>
        </is>
      </c>
      <c r="C399" s="15" t="inlineStr">
        <is>
          <t>4) Caffeine &amp; energy beverage</t>
        </is>
      </c>
      <c r="D399" s="15" t="inlineStr">
        <is>
          <t>355 mL can</t>
        </is>
      </c>
      <c r="E399" s="29" t="n">
        <v>24</v>
      </c>
      <c r="F399" s="30" t="n"/>
      <c r="G399" s="31">
        <f>IF(AND(ISNUMBER($F399),ISNUMBER($E399),$E399&lt;&gt;0),$F399/$E399,"")</f>
        <v/>
      </c>
      <c r="H399" s="31">
        <f>IF(AND(ISNUMBER($F399),ISNUMBER($AL399),ISNUMBER($E399),($AL399*$E399)&lt;&gt;0),$F399/($AL399*$E399)*100,"")</f>
        <v/>
      </c>
      <c r="I399" s="32" t="n"/>
      <c r="J399" s="33" t="n"/>
      <c r="K399" s="31">
        <f>IF(AND(ISNUMBER($F399),ISNUMBER($J399)),$F399*(1-$J399),"")</f>
        <v/>
      </c>
      <c r="L399" s="32" t="n"/>
      <c r="M399" s="32" t="n"/>
      <c r="N399" s="31">
        <f>IF(ISNUMBER($F399),($F399-IF(ISNUMBER($AM399),$AM399,0))*(1-IF(ISNUMBER($J399),$J399,0)),"")</f>
        <v/>
      </c>
      <c r="O399" s="15" t="inlineStr">
        <is>
          <t>Mango Ginger</t>
        </is>
      </c>
      <c r="P399" s="29" t="n">
        <v>120</v>
      </c>
      <c r="Q399" s="29" t="n">
        <v>0</v>
      </c>
      <c r="R399" s="15" t="inlineStr">
        <is>
          <t>Not listed</t>
        </is>
      </c>
      <c r="S399" s="29" t="n">
        <v>0</v>
      </c>
      <c r="T399" s="29" t="n">
        <v>0</v>
      </c>
      <c r="U399" s="15" t="inlineStr">
        <is>
          <t>Stevia</t>
        </is>
      </c>
      <c r="V399" s="15" t="inlineStr">
        <is>
          <t>Zero sugar, zero calorie, stevia-sweetened, no artificial sweeteners</t>
        </is>
      </c>
      <c r="W399" s="32" t="n"/>
      <c r="X399" s="32" t="n"/>
      <c r="Y399" s="32" t="n"/>
      <c r="Z399" s="32" t="n"/>
      <c r="AA399" s="15" t="inlineStr">
        <is>
          <t>Low</t>
        </is>
      </c>
      <c r="AB399" s="15" t="inlineStr">
        <is>
          <t>Niche clean-label energy; stevia differentiator</t>
        </is>
      </c>
      <c r="AC399" s="15" t="inlineStr">
        <is>
          <t>Naturally-sweetened zero-calorie energy</t>
        </is>
      </c>
      <c r="AD399" s="15" t="inlineStr">
        <is>
          <t>Caffeine with stevia and no artificial sweeteners.</t>
        </is>
      </c>
      <c r="AE399" s="32" t="n"/>
      <c r="AF399" s="34">
        <f>IF(AND(ISNUMBER($P399),ISNUMBER($AL399),$AL399&lt;&gt;0),ROUND($P399/$AL399*100,1),"")</f>
        <v/>
      </c>
      <c r="AG399" s="35">
        <f>IF(AND(ISNUMBER($S399),ISNUMBER($AL399),$AL399&lt;&gt;0),ROUND($S399/$AL399*100,2),"")</f>
        <v/>
      </c>
      <c r="AH399" s="34">
        <f>IF(AND(ISNUMBER($Q399),ISNUMBER($AL399),$AL399&lt;&gt;0),ROUND($Q399/$AL399*100,1),"")</f>
        <v/>
      </c>
      <c r="AI399" s="29">
        <f>IF(ISNUMBER($S399),IF($S399&lt;=1,"Yes","No"),"n/a")</f>
        <v/>
      </c>
      <c r="AJ399" s="29">
        <f>IF(ISNUMBER($S399),ROUND(MAX(0,MIN(100,100-$S399*2.5-IF(ISNUMBER($T399),$T399,0)*0.12+IF($S399&lt;=1,12,0))),0),"")</f>
        <v/>
      </c>
      <c r="AK399" s="29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29" t="n">
        <v>355</v>
      </c>
      <c r="AM399" s="30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Zevia</t>
        </is>
      </c>
      <c r="B400" s="15" t="inlineStr">
        <is>
          <t>Zevia Energy | Grapefruit | single 355mL</t>
        </is>
      </c>
      <c r="C400" s="15" t="inlineStr">
        <is>
          <t>4) Caffeine &amp; energy beverage</t>
        </is>
      </c>
      <c r="D400" s="15" t="inlineStr">
        <is>
          <t>355 mL can</t>
        </is>
      </c>
      <c r="E400" s="29" t="n">
        <v>1</v>
      </c>
      <c r="F400" s="30" t="n"/>
      <c r="G400" s="31">
        <f>IF(AND(ISNUMBER($F400),ISNUMBER($E400),$E400&lt;&gt;0),$F400/$E400,"")</f>
        <v/>
      </c>
      <c r="H400" s="31">
        <f>IF(AND(ISNUMBER($F400),ISNUMBER($AL400),ISNUMBER($E400),($AL400*$E400)&lt;&gt;0),$F400/($AL400*$E400)*100,"")</f>
        <v/>
      </c>
      <c r="I400" s="32" t="n"/>
      <c r="J400" s="33" t="n"/>
      <c r="K400" s="31">
        <f>IF(AND(ISNUMBER($F400),ISNUMBER($J400)),$F400*(1-$J400),"")</f>
        <v/>
      </c>
      <c r="L400" s="32" t="n"/>
      <c r="M400" s="32" t="n"/>
      <c r="N400" s="31">
        <f>IF(ISNUMBER($F400),($F400-IF(ISNUMBER($AM400),$AM400,0))*(1-IF(ISNUMBER($J400),$J400,0)),"")</f>
        <v/>
      </c>
      <c r="O400" s="15" t="inlineStr">
        <is>
          <t>Grapefruit</t>
        </is>
      </c>
      <c r="P400" s="29" t="n">
        <v>120</v>
      </c>
      <c r="Q400" s="29" t="n">
        <v>0</v>
      </c>
      <c r="R400" s="15" t="inlineStr">
        <is>
          <t>Not listed</t>
        </is>
      </c>
      <c r="S400" s="29" t="n">
        <v>0</v>
      </c>
      <c r="T400" s="29" t="n">
        <v>0</v>
      </c>
      <c r="U400" s="15" t="inlineStr">
        <is>
          <t>Stevia</t>
        </is>
      </c>
      <c r="V400" s="15" t="inlineStr">
        <is>
          <t>Zero sugar, zero calorie, stevia-sweetened, no artificial sweeteners</t>
        </is>
      </c>
      <c r="W400" s="32" t="n"/>
      <c r="X400" s="32" t="n"/>
      <c r="Y400" s="32" t="n"/>
      <c r="Z400" s="32" t="n"/>
      <c r="AA400" s="15" t="inlineStr">
        <is>
          <t>Low</t>
        </is>
      </c>
      <c r="AB400" s="15" t="inlineStr">
        <is>
          <t>Niche clean-label energy; stevia differentiator</t>
        </is>
      </c>
      <c r="AC400" s="15" t="inlineStr">
        <is>
          <t>Naturally-sweetened zero-calorie energy</t>
        </is>
      </c>
      <c r="AD400" s="15" t="inlineStr">
        <is>
          <t>Caffeine with stevia and no artificial sweeteners.</t>
        </is>
      </c>
      <c r="AE400" s="32" t="n"/>
      <c r="AF400" s="34">
        <f>IF(AND(ISNUMBER($P400),ISNUMBER($AL400),$AL400&lt;&gt;0),ROUND($P400/$AL400*100,1),"")</f>
        <v/>
      </c>
      <c r="AG400" s="35">
        <f>IF(AND(ISNUMBER($S400),ISNUMBER($AL400),$AL400&lt;&gt;0),ROUND($S400/$AL400*100,2),"")</f>
        <v/>
      </c>
      <c r="AH400" s="34">
        <f>IF(AND(ISNUMBER($Q400),ISNUMBER($AL400),$AL400&lt;&gt;0),ROUND($Q400/$AL400*100,1),"")</f>
        <v/>
      </c>
      <c r="AI400" s="29">
        <f>IF(ISNUMBER($S400),IF($S400&lt;=1,"Yes","No"),"n/a")</f>
        <v/>
      </c>
      <c r="AJ400" s="29">
        <f>IF(ISNUMBER($S400),ROUND(MAX(0,MIN(100,100-$S400*2.5-IF(ISNUMBER($T400),$T400,0)*0.12+IF($S400&lt;=1,12,0))),0),"")</f>
        <v/>
      </c>
      <c r="AK400" s="29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29" t="n">
        <v>355</v>
      </c>
      <c r="AM400" s="30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Zevia</t>
        </is>
      </c>
      <c r="B401" s="15" t="inlineStr">
        <is>
          <t>Zevia Energy | Grapefruit | 8-pack 355mL</t>
        </is>
      </c>
      <c r="C401" s="15" t="inlineStr">
        <is>
          <t>4) Caffeine &amp; energy beverage</t>
        </is>
      </c>
      <c r="D401" s="15" t="inlineStr">
        <is>
          <t>355 mL can</t>
        </is>
      </c>
      <c r="E401" s="29" t="n">
        <v>8</v>
      </c>
      <c r="F401" s="30" t="n"/>
      <c r="G401" s="31">
        <f>IF(AND(ISNUMBER($F401),ISNUMBER($E401),$E401&lt;&gt;0),$F401/$E401,"")</f>
        <v/>
      </c>
      <c r="H401" s="31">
        <f>IF(AND(ISNUMBER($F401),ISNUMBER($AL401),ISNUMBER($E401),($AL401*$E401)&lt;&gt;0),$F401/($AL401*$E401)*100,"")</f>
        <v/>
      </c>
      <c r="I401" s="32" t="n"/>
      <c r="J401" s="33" t="n"/>
      <c r="K401" s="31">
        <f>IF(AND(ISNUMBER($F401),ISNUMBER($J401)),$F401*(1-$J401),"")</f>
        <v/>
      </c>
      <c r="L401" s="32" t="n"/>
      <c r="M401" s="32" t="n"/>
      <c r="N401" s="31">
        <f>IF(ISNUMBER($F401),($F401-IF(ISNUMBER($AM401),$AM401,0))*(1-IF(ISNUMBER($J401),$J401,0)),"")</f>
        <v/>
      </c>
      <c r="O401" s="15" t="inlineStr">
        <is>
          <t>Grapefruit</t>
        </is>
      </c>
      <c r="P401" s="29" t="n">
        <v>120</v>
      </c>
      <c r="Q401" s="29" t="n">
        <v>0</v>
      </c>
      <c r="R401" s="15" t="inlineStr">
        <is>
          <t>Not listed</t>
        </is>
      </c>
      <c r="S401" s="29" t="n">
        <v>0</v>
      </c>
      <c r="T401" s="29" t="n">
        <v>0</v>
      </c>
      <c r="U401" s="15" t="inlineStr">
        <is>
          <t>Stevia</t>
        </is>
      </c>
      <c r="V401" s="15" t="inlineStr">
        <is>
          <t>Zero sugar, zero calorie, stevia-sweetened, no artificial sweeteners</t>
        </is>
      </c>
      <c r="W401" s="32" t="n"/>
      <c r="X401" s="32" t="n"/>
      <c r="Y401" s="32" t="n"/>
      <c r="Z401" s="32" t="n"/>
      <c r="AA401" s="15" t="inlineStr">
        <is>
          <t>Low</t>
        </is>
      </c>
      <c r="AB401" s="15" t="inlineStr">
        <is>
          <t>Niche clean-label energy; stevia differentiator</t>
        </is>
      </c>
      <c r="AC401" s="15" t="inlineStr">
        <is>
          <t>Naturally-sweetened zero-calorie energy</t>
        </is>
      </c>
      <c r="AD401" s="15" t="inlineStr">
        <is>
          <t>Caffeine with stevia and no artificial sweeteners.</t>
        </is>
      </c>
      <c r="AE401" s="32" t="n"/>
      <c r="AF401" s="34">
        <f>IF(AND(ISNUMBER($P401),ISNUMBER($AL401),$AL401&lt;&gt;0),ROUND($P401/$AL401*100,1),"")</f>
        <v/>
      </c>
      <c r="AG401" s="35">
        <f>IF(AND(ISNUMBER($S401),ISNUMBER($AL401),$AL401&lt;&gt;0),ROUND($S401/$AL401*100,2),"")</f>
        <v/>
      </c>
      <c r="AH401" s="34">
        <f>IF(AND(ISNUMBER($Q401),ISNUMBER($AL401),$AL401&lt;&gt;0),ROUND($Q401/$AL401*100,1),"")</f>
        <v/>
      </c>
      <c r="AI401" s="29">
        <f>IF(ISNUMBER($S401),IF($S401&lt;=1,"Yes","No"),"n/a")</f>
        <v/>
      </c>
      <c r="AJ401" s="29">
        <f>IF(ISNUMBER($S401),ROUND(MAX(0,MIN(100,100-$S401*2.5-IF(ISNUMBER($T401),$T401,0)*0.12+IF($S401&lt;=1,12,0))),0),"")</f>
        <v/>
      </c>
      <c r="AK401" s="29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29" t="n">
        <v>355</v>
      </c>
      <c r="AM401" s="30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Zevia</t>
        </is>
      </c>
      <c r="B402" s="15" t="inlineStr">
        <is>
          <t>Zevia Energy | Grapefruit | 12-pack 355mL</t>
        </is>
      </c>
      <c r="C402" s="15" t="inlineStr">
        <is>
          <t>4) Caffeine &amp; energy beverage</t>
        </is>
      </c>
      <c r="D402" s="15" t="inlineStr">
        <is>
          <t>355 mL can</t>
        </is>
      </c>
      <c r="E402" s="29" t="n">
        <v>12</v>
      </c>
      <c r="F402" s="30" t="n"/>
      <c r="G402" s="31">
        <f>IF(AND(ISNUMBER($F402),ISNUMBER($E402),$E402&lt;&gt;0),$F402/$E402,"")</f>
        <v/>
      </c>
      <c r="H402" s="31">
        <f>IF(AND(ISNUMBER($F402),ISNUMBER($AL402),ISNUMBER($E402),($AL402*$E402)&lt;&gt;0),$F402/($AL402*$E402)*100,"")</f>
        <v/>
      </c>
      <c r="I402" s="32" t="n"/>
      <c r="J402" s="33" t="n"/>
      <c r="K402" s="31">
        <f>IF(AND(ISNUMBER($F402),ISNUMBER($J402)),$F402*(1-$J402),"")</f>
        <v/>
      </c>
      <c r="L402" s="32" t="n"/>
      <c r="M402" s="32" t="n"/>
      <c r="N402" s="31">
        <f>IF(ISNUMBER($F402),($F402-IF(ISNUMBER($AM402),$AM402,0))*(1-IF(ISNUMBER($J402),$J402,0)),"")</f>
        <v/>
      </c>
      <c r="O402" s="15" t="inlineStr">
        <is>
          <t>Grapefruit</t>
        </is>
      </c>
      <c r="P402" s="29" t="n">
        <v>120</v>
      </c>
      <c r="Q402" s="29" t="n">
        <v>0</v>
      </c>
      <c r="R402" s="15" t="inlineStr">
        <is>
          <t>Not listed</t>
        </is>
      </c>
      <c r="S402" s="29" t="n">
        <v>0</v>
      </c>
      <c r="T402" s="29" t="n">
        <v>0</v>
      </c>
      <c r="U402" s="15" t="inlineStr">
        <is>
          <t>Stevia</t>
        </is>
      </c>
      <c r="V402" s="15" t="inlineStr">
        <is>
          <t>Zero sugar, zero calorie, stevia-sweetened, no artificial sweeteners</t>
        </is>
      </c>
      <c r="W402" s="32" t="n"/>
      <c r="X402" s="32" t="n"/>
      <c r="Y402" s="32" t="n"/>
      <c r="Z402" s="32" t="n"/>
      <c r="AA402" s="15" t="inlineStr">
        <is>
          <t>Low</t>
        </is>
      </c>
      <c r="AB402" s="15" t="inlineStr">
        <is>
          <t>Niche clean-label energy; stevia differentiator</t>
        </is>
      </c>
      <c r="AC402" s="15" t="inlineStr">
        <is>
          <t>Naturally-sweetened zero-calorie energy</t>
        </is>
      </c>
      <c r="AD402" s="15" t="inlineStr">
        <is>
          <t>Caffeine with stevia and no artificial sweeteners.</t>
        </is>
      </c>
      <c r="AE402" s="32" t="n"/>
      <c r="AF402" s="34">
        <f>IF(AND(ISNUMBER($P402),ISNUMBER($AL402),$AL402&lt;&gt;0),ROUND($P402/$AL402*100,1),"")</f>
        <v/>
      </c>
      <c r="AG402" s="35">
        <f>IF(AND(ISNUMBER($S402),ISNUMBER($AL402),$AL402&lt;&gt;0),ROUND($S402/$AL402*100,2),"")</f>
        <v/>
      </c>
      <c r="AH402" s="34">
        <f>IF(AND(ISNUMBER($Q402),ISNUMBER($AL402),$AL402&lt;&gt;0),ROUND($Q402/$AL402*100,1),"")</f>
        <v/>
      </c>
      <c r="AI402" s="29">
        <f>IF(ISNUMBER($S402),IF($S402&lt;=1,"Yes","No"),"n/a")</f>
        <v/>
      </c>
      <c r="AJ402" s="29">
        <f>IF(ISNUMBER($S402),ROUND(MAX(0,MIN(100,100-$S402*2.5-IF(ISNUMBER($T402),$T402,0)*0.12+IF($S402&lt;=1,12,0))),0),"")</f>
        <v/>
      </c>
      <c r="AK402" s="29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29" t="n">
        <v>355</v>
      </c>
      <c r="AM402" s="30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Zevia</t>
        </is>
      </c>
      <c r="B403" s="15" t="inlineStr">
        <is>
          <t>Zevia Energy | Grapefruit | 15-pack 355mL</t>
        </is>
      </c>
      <c r="C403" s="15" t="inlineStr">
        <is>
          <t>4) Caffeine &amp; energy beverage</t>
        </is>
      </c>
      <c r="D403" s="15" t="inlineStr">
        <is>
          <t>355 mL can</t>
        </is>
      </c>
      <c r="E403" s="29" t="n">
        <v>15</v>
      </c>
      <c r="F403" s="30" t="n"/>
      <c r="G403" s="31">
        <f>IF(AND(ISNUMBER($F403),ISNUMBER($E403),$E403&lt;&gt;0),$F403/$E403,"")</f>
        <v/>
      </c>
      <c r="H403" s="31">
        <f>IF(AND(ISNUMBER($F403),ISNUMBER($AL403),ISNUMBER($E403),($AL403*$E403)&lt;&gt;0),$F403/($AL403*$E403)*100,"")</f>
        <v/>
      </c>
      <c r="I403" s="32" t="n"/>
      <c r="J403" s="33" t="n"/>
      <c r="K403" s="31">
        <f>IF(AND(ISNUMBER($F403),ISNUMBER($J403)),$F403*(1-$J403),"")</f>
        <v/>
      </c>
      <c r="L403" s="32" t="n"/>
      <c r="M403" s="32" t="n"/>
      <c r="N403" s="31">
        <f>IF(ISNUMBER($F403),($F403-IF(ISNUMBER($AM403),$AM403,0))*(1-IF(ISNUMBER($J403),$J403,0)),"")</f>
        <v/>
      </c>
      <c r="O403" s="15" t="inlineStr">
        <is>
          <t>Grapefruit</t>
        </is>
      </c>
      <c r="P403" s="29" t="n">
        <v>120</v>
      </c>
      <c r="Q403" s="29" t="n">
        <v>0</v>
      </c>
      <c r="R403" s="15" t="inlineStr">
        <is>
          <t>Not listed</t>
        </is>
      </c>
      <c r="S403" s="29" t="n">
        <v>0</v>
      </c>
      <c r="T403" s="29" t="n">
        <v>0</v>
      </c>
      <c r="U403" s="15" t="inlineStr">
        <is>
          <t>Stevia</t>
        </is>
      </c>
      <c r="V403" s="15" t="inlineStr">
        <is>
          <t>Zero sugar, zero calorie, stevia-sweetened, no artificial sweeteners</t>
        </is>
      </c>
      <c r="W403" s="32" t="n"/>
      <c r="X403" s="32" t="n"/>
      <c r="Y403" s="32" t="n"/>
      <c r="Z403" s="32" t="n"/>
      <c r="AA403" s="15" t="inlineStr">
        <is>
          <t>Low</t>
        </is>
      </c>
      <c r="AB403" s="15" t="inlineStr">
        <is>
          <t>Niche clean-label energy; stevia differentiator</t>
        </is>
      </c>
      <c r="AC403" s="15" t="inlineStr">
        <is>
          <t>Naturally-sweetened zero-calorie energy</t>
        </is>
      </c>
      <c r="AD403" s="15" t="inlineStr">
        <is>
          <t>Caffeine with stevia and no artificial sweeteners.</t>
        </is>
      </c>
      <c r="AE403" s="32" t="n"/>
      <c r="AF403" s="34">
        <f>IF(AND(ISNUMBER($P403),ISNUMBER($AL403),$AL403&lt;&gt;0),ROUND($P403/$AL403*100,1),"")</f>
        <v/>
      </c>
      <c r="AG403" s="35">
        <f>IF(AND(ISNUMBER($S403),ISNUMBER($AL403),$AL403&lt;&gt;0),ROUND($S403/$AL403*100,2),"")</f>
        <v/>
      </c>
      <c r="AH403" s="34">
        <f>IF(AND(ISNUMBER($Q403),ISNUMBER($AL403),$AL403&lt;&gt;0),ROUND($Q403/$AL403*100,1),"")</f>
        <v/>
      </c>
      <c r="AI403" s="29">
        <f>IF(ISNUMBER($S403),IF($S403&lt;=1,"Yes","No"),"n/a")</f>
        <v/>
      </c>
      <c r="AJ403" s="29">
        <f>IF(ISNUMBER($S403),ROUND(MAX(0,MIN(100,100-$S403*2.5-IF(ISNUMBER($T403),$T403,0)*0.12+IF($S403&lt;=1,12,0))),0),"")</f>
        <v/>
      </c>
      <c r="AK403" s="29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29" t="n">
        <v>355</v>
      </c>
      <c r="AM403" s="30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Zevia</t>
        </is>
      </c>
      <c r="B404" s="15" t="inlineStr">
        <is>
          <t>Zevia Energy | Grapefruit | 18-pack 355mL</t>
        </is>
      </c>
      <c r="C404" s="15" t="inlineStr">
        <is>
          <t>4) Caffeine &amp; energy beverage</t>
        </is>
      </c>
      <c r="D404" s="15" t="inlineStr">
        <is>
          <t>355 mL can</t>
        </is>
      </c>
      <c r="E404" s="29" t="n">
        <v>18</v>
      </c>
      <c r="F404" s="30" t="n"/>
      <c r="G404" s="31">
        <f>IF(AND(ISNUMBER($F404),ISNUMBER($E404),$E404&lt;&gt;0),$F404/$E404,"")</f>
        <v/>
      </c>
      <c r="H404" s="31">
        <f>IF(AND(ISNUMBER($F404),ISNUMBER($AL404),ISNUMBER($E404),($AL404*$E404)&lt;&gt;0),$F404/($AL404*$E404)*100,"")</f>
        <v/>
      </c>
      <c r="I404" s="32" t="n"/>
      <c r="J404" s="33" t="n"/>
      <c r="K404" s="31">
        <f>IF(AND(ISNUMBER($F404),ISNUMBER($J404)),$F404*(1-$J404),"")</f>
        <v/>
      </c>
      <c r="L404" s="32" t="n"/>
      <c r="M404" s="32" t="n"/>
      <c r="N404" s="31">
        <f>IF(ISNUMBER($F404),($F404-IF(ISNUMBER($AM404),$AM404,0))*(1-IF(ISNUMBER($J404),$J404,0)),"")</f>
        <v/>
      </c>
      <c r="O404" s="15" t="inlineStr">
        <is>
          <t>Grapefruit</t>
        </is>
      </c>
      <c r="P404" s="29" t="n">
        <v>120</v>
      </c>
      <c r="Q404" s="29" t="n">
        <v>0</v>
      </c>
      <c r="R404" s="15" t="inlineStr">
        <is>
          <t>Not listed</t>
        </is>
      </c>
      <c r="S404" s="29" t="n">
        <v>0</v>
      </c>
      <c r="T404" s="29" t="n">
        <v>0</v>
      </c>
      <c r="U404" s="15" t="inlineStr">
        <is>
          <t>Stevia</t>
        </is>
      </c>
      <c r="V404" s="15" t="inlineStr">
        <is>
          <t>Zero sugar, zero calorie, stevia-sweetened, no artificial sweeteners</t>
        </is>
      </c>
      <c r="W404" s="32" t="n"/>
      <c r="X404" s="32" t="n"/>
      <c r="Y404" s="32" t="n"/>
      <c r="Z404" s="32" t="n"/>
      <c r="AA404" s="15" t="inlineStr">
        <is>
          <t>Low</t>
        </is>
      </c>
      <c r="AB404" s="15" t="inlineStr">
        <is>
          <t>Niche clean-label energy; stevia differentiator</t>
        </is>
      </c>
      <c r="AC404" s="15" t="inlineStr">
        <is>
          <t>Naturally-sweetened zero-calorie energy</t>
        </is>
      </c>
      <c r="AD404" s="15" t="inlineStr">
        <is>
          <t>Caffeine with stevia and no artificial sweeteners.</t>
        </is>
      </c>
      <c r="AE404" s="32" t="n"/>
      <c r="AF404" s="34">
        <f>IF(AND(ISNUMBER($P404),ISNUMBER($AL404),$AL404&lt;&gt;0),ROUND($P404/$AL404*100,1),"")</f>
        <v/>
      </c>
      <c r="AG404" s="35">
        <f>IF(AND(ISNUMBER($S404),ISNUMBER($AL404),$AL404&lt;&gt;0),ROUND($S404/$AL404*100,2),"")</f>
        <v/>
      </c>
      <c r="AH404" s="34">
        <f>IF(AND(ISNUMBER($Q404),ISNUMBER($AL404),$AL404&lt;&gt;0),ROUND($Q404/$AL404*100,1),"")</f>
        <v/>
      </c>
      <c r="AI404" s="29">
        <f>IF(ISNUMBER($S404),IF($S404&lt;=1,"Yes","No"),"n/a")</f>
        <v/>
      </c>
      <c r="AJ404" s="29">
        <f>IF(ISNUMBER($S404),ROUND(MAX(0,MIN(100,100-$S404*2.5-IF(ISNUMBER($T404),$T404,0)*0.12+IF($S404&lt;=1,12,0))),0),"")</f>
        <v/>
      </c>
      <c r="AK404" s="29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29" t="n">
        <v>355</v>
      </c>
      <c r="AM404" s="30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Zevia</t>
        </is>
      </c>
      <c r="B405" s="15" t="inlineStr">
        <is>
          <t>Zevia Energy | Grapefruit | 24-pack 355mL</t>
        </is>
      </c>
      <c r="C405" s="15" t="inlineStr">
        <is>
          <t>4) Caffeine &amp; energy beverage</t>
        </is>
      </c>
      <c r="D405" s="15" t="inlineStr">
        <is>
          <t>355 mL can</t>
        </is>
      </c>
      <c r="E405" s="29" t="n">
        <v>24</v>
      </c>
      <c r="F405" s="30" t="n"/>
      <c r="G405" s="31">
        <f>IF(AND(ISNUMBER($F405),ISNUMBER($E405),$E405&lt;&gt;0),$F405/$E405,"")</f>
        <v/>
      </c>
      <c r="H405" s="31">
        <f>IF(AND(ISNUMBER($F405),ISNUMBER($AL405),ISNUMBER($E405),($AL405*$E405)&lt;&gt;0),$F405/($AL405*$E405)*100,"")</f>
        <v/>
      </c>
      <c r="I405" s="32" t="n"/>
      <c r="J405" s="33" t="n"/>
      <c r="K405" s="31">
        <f>IF(AND(ISNUMBER($F405),ISNUMBER($J405)),$F405*(1-$J405),"")</f>
        <v/>
      </c>
      <c r="L405" s="32" t="n"/>
      <c r="M405" s="32" t="n"/>
      <c r="N405" s="31">
        <f>IF(ISNUMBER($F405),($F405-IF(ISNUMBER($AM405),$AM405,0))*(1-IF(ISNUMBER($J405),$J405,0)),"")</f>
        <v/>
      </c>
      <c r="O405" s="15" t="inlineStr">
        <is>
          <t>Grapefruit</t>
        </is>
      </c>
      <c r="P405" s="29" t="n">
        <v>120</v>
      </c>
      <c r="Q405" s="29" t="n">
        <v>0</v>
      </c>
      <c r="R405" s="15" t="inlineStr">
        <is>
          <t>Not listed</t>
        </is>
      </c>
      <c r="S405" s="29" t="n">
        <v>0</v>
      </c>
      <c r="T405" s="29" t="n">
        <v>0</v>
      </c>
      <c r="U405" s="15" t="inlineStr">
        <is>
          <t>Stevia</t>
        </is>
      </c>
      <c r="V405" s="15" t="inlineStr">
        <is>
          <t>Zero sugar, zero calorie, stevia-sweetened, no artificial sweeteners</t>
        </is>
      </c>
      <c r="W405" s="32" t="n"/>
      <c r="X405" s="32" t="n"/>
      <c r="Y405" s="32" t="n"/>
      <c r="Z405" s="32" t="n"/>
      <c r="AA405" s="15" t="inlineStr">
        <is>
          <t>Low</t>
        </is>
      </c>
      <c r="AB405" s="15" t="inlineStr">
        <is>
          <t>Niche clean-label energy; stevia differentiator</t>
        </is>
      </c>
      <c r="AC405" s="15" t="inlineStr">
        <is>
          <t>Naturally-sweetened zero-calorie energy</t>
        </is>
      </c>
      <c r="AD405" s="15" t="inlineStr">
        <is>
          <t>Caffeine with stevia and no artificial sweeteners.</t>
        </is>
      </c>
      <c r="AE405" s="32" t="n"/>
      <c r="AF405" s="34">
        <f>IF(AND(ISNUMBER($P405),ISNUMBER($AL405),$AL405&lt;&gt;0),ROUND($P405/$AL405*100,1),"")</f>
        <v/>
      </c>
      <c r="AG405" s="35">
        <f>IF(AND(ISNUMBER($S405),ISNUMBER($AL405),$AL405&lt;&gt;0),ROUND($S405/$AL405*100,2),"")</f>
        <v/>
      </c>
      <c r="AH405" s="34">
        <f>IF(AND(ISNUMBER($Q405),ISNUMBER($AL405),$AL405&lt;&gt;0),ROUND($Q405/$AL405*100,1),"")</f>
        <v/>
      </c>
      <c r="AI405" s="29">
        <f>IF(ISNUMBER($S405),IF($S405&lt;=1,"Yes","No"),"n/a")</f>
        <v/>
      </c>
      <c r="AJ405" s="29">
        <f>IF(ISNUMBER($S405),ROUND(MAX(0,MIN(100,100-$S405*2.5-IF(ISNUMBER($T405),$T405,0)*0.12+IF($S405&lt;=1,12,0))),0),"")</f>
        <v/>
      </c>
      <c r="AK405" s="29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29" t="n">
        <v>355</v>
      </c>
      <c r="AM405" s="30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Zevia</t>
        </is>
      </c>
      <c r="B406" s="15" t="inlineStr">
        <is>
          <t>Zevia Energy | Kola | single 355mL</t>
        </is>
      </c>
      <c r="C406" s="15" t="inlineStr">
        <is>
          <t>4) Caffeine &amp; energy beverage</t>
        </is>
      </c>
      <c r="D406" s="15" t="inlineStr">
        <is>
          <t>355 mL can</t>
        </is>
      </c>
      <c r="E406" s="29" t="n">
        <v>1</v>
      </c>
      <c r="F406" s="30" t="n"/>
      <c r="G406" s="31">
        <f>IF(AND(ISNUMBER($F406),ISNUMBER($E406),$E406&lt;&gt;0),$F406/$E406,"")</f>
        <v/>
      </c>
      <c r="H406" s="31">
        <f>IF(AND(ISNUMBER($F406),ISNUMBER($AL406),ISNUMBER($E406),($AL406*$E406)&lt;&gt;0),$F406/($AL406*$E406)*100,"")</f>
        <v/>
      </c>
      <c r="I406" s="32" t="n"/>
      <c r="J406" s="33" t="n"/>
      <c r="K406" s="31">
        <f>IF(AND(ISNUMBER($F406),ISNUMBER($J406)),$F406*(1-$J406),"")</f>
        <v/>
      </c>
      <c r="L406" s="32" t="n"/>
      <c r="M406" s="32" t="n"/>
      <c r="N406" s="31">
        <f>IF(ISNUMBER($F406),($F406-IF(ISNUMBER($AM406),$AM406,0))*(1-IF(ISNUMBER($J406),$J406,0)),"")</f>
        <v/>
      </c>
      <c r="O406" s="15" t="inlineStr">
        <is>
          <t>Kola</t>
        </is>
      </c>
      <c r="P406" s="29" t="n">
        <v>120</v>
      </c>
      <c r="Q406" s="29" t="n">
        <v>0</v>
      </c>
      <c r="R406" s="15" t="inlineStr">
        <is>
          <t>Not listed</t>
        </is>
      </c>
      <c r="S406" s="29" t="n">
        <v>0</v>
      </c>
      <c r="T406" s="29" t="n">
        <v>0</v>
      </c>
      <c r="U406" s="15" t="inlineStr">
        <is>
          <t>Stevia</t>
        </is>
      </c>
      <c r="V406" s="15" t="inlineStr">
        <is>
          <t>Zero sugar, zero calorie, stevia-sweetened, no artificial sweeteners</t>
        </is>
      </c>
      <c r="W406" s="32" t="n"/>
      <c r="X406" s="32" t="n"/>
      <c r="Y406" s="32" t="n"/>
      <c r="Z406" s="32" t="n"/>
      <c r="AA406" s="15" t="inlineStr">
        <is>
          <t>Low</t>
        </is>
      </c>
      <c r="AB406" s="15" t="inlineStr">
        <is>
          <t>Niche clean-label energy; stevia differentiator</t>
        </is>
      </c>
      <c r="AC406" s="15" t="inlineStr">
        <is>
          <t>Naturally-sweetened zero-calorie energy</t>
        </is>
      </c>
      <c r="AD406" s="15" t="inlineStr">
        <is>
          <t>Caffeine with stevia and no artificial sweeteners.</t>
        </is>
      </c>
      <c r="AE406" s="32" t="n"/>
      <c r="AF406" s="34">
        <f>IF(AND(ISNUMBER($P406),ISNUMBER($AL406),$AL406&lt;&gt;0),ROUND($P406/$AL406*100,1),"")</f>
        <v/>
      </c>
      <c r="AG406" s="35">
        <f>IF(AND(ISNUMBER($S406),ISNUMBER($AL406),$AL406&lt;&gt;0),ROUND($S406/$AL406*100,2),"")</f>
        <v/>
      </c>
      <c r="AH406" s="34">
        <f>IF(AND(ISNUMBER($Q406),ISNUMBER($AL406),$AL406&lt;&gt;0),ROUND($Q406/$AL406*100,1),"")</f>
        <v/>
      </c>
      <c r="AI406" s="29">
        <f>IF(ISNUMBER($S406),IF($S406&lt;=1,"Yes","No"),"n/a")</f>
        <v/>
      </c>
      <c r="AJ406" s="29">
        <f>IF(ISNUMBER($S406),ROUND(MAX(0,MIN(100,100-$S406*2.5-IF(ISNUMBER($T406),$T406,0)*0.12+IF($S406&lt;=1,12,0))),0),"")</f>
        <v/>
      </c>
      <c r="AK406" s="29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29" t="n">
        <v>355</v>
      </c>
      <c r="AM406" s="30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Zevia</t>
        </is>
      </c>
      <c r="B407" s="15" t="inlineStr">
        <is>
          <t>Zevia Energy | Kola | 8-pack 355mL</t>
        </is>
      </c>
      <c r="C407" s="15" t="inlineStr">
        <is>
          <t>4) Caffeine &amp; energy beverage</t>
        </is>
      </c>
      <c r="D407" s="15" t="inlineStr">
        <is>
          <t>355 mL can</t>
        </is>
      </c>
      <c r="E407" s="29" t="n">
        <v>8</v>
      </c>
      <c r="F407" s="30" t="n"/>
      <c r="G407" s="31">
        <f>IF(AND(ISNUMBER($F407),ISNUMBER($E407),$E407&lt;&gt;0),$F407/$E407,"")</f>
        <v/>
      </c>
      <c r="H407" s="31">
        <f>IF(AND(ISNUMBER($F407),ISNUMBER($AL407),ISNUMBER($E407),($AL407*$E407)&lt;&gt;0),$F407/($AL407*$E407)*100,"")</f>
        <v/>
      </c>
      <c r="I407" s="32" t="n"/>
      <c r="J407" s="33" t="n"/>
      <c r="K407" s="31">
        <f>IF(AND(ISNUMBER($F407),ISNUMBER($J407)),$F407*(1-$J407),"")</f>
        <v/>
      </c>
      <c r="L407" s="32" t="n"/>
      <c r="M407" s="32" t="n"/>
      <c r="N407" s="31">
        <f>IF(ISNUMBER($F407),($F407-IF(ISNUMBER($AM407),$AM407,0))*(1-IF(ISNUMBER($J407),$J407,0)),"")</f>
        <v/>
      </c>
      <c r="O407" s="15" t="inlineStr">
        <is>
          <t>Kola</t>
        </is>
      </c>
      <c r="P407" s="29" t="n">
        <v>120</v>
      </c>
      <c r="Q407" s="29" t="n">
        <v>0</v>
      </c>
      <c r="R407" s="15" t="inlineStr">
        <is>
          <t>Not listed</t>
        </is>
      </c>
      <c r="S407" s="29" t="n">
        <v>0</v>
      </c>
      <c r="T407" s="29" t="n">
        <v>0</v>
      </c>
      <c r="U407" s="15" t="inlineStr">
        <is>
          <t>Stevia</t>
        </is>
      </c>
      <c r="V407" s="15" t="inlineStr">
        <is>
          <t>Zero sugar, zero calorie, stevia-sweetened, no artificial sweeteners</t>
        </is>
      </c>
      <c r="W407" s="32" t="n"/>
      <c r="X407" s="32" t="n"/>
      <c r="Y407" s="32" t="n"/>
      <c r="Z407" s="32" t="n"/>
      <c r="AA407" s="15" t="inlineStr">
        <is>
          <t>Low</t>
        </is>
      </c>
      <c r="AB407" s="15" t="inlineStr">
        <is>
          <t>Niche clean-label energy; stevia differentiator</t>
        </is>
      </c>
      <c r="AC407" s="15" t="inlineStr">
        <is>
          <t>Naturally-sweetened zero-calorie energy</t>
        </is>
      </c>
      <c r="AD407" s="15" t="inlineStr">
        <is>
          <t>Caffeine with stevia and no artificial sweeteners.</t>
        </is>
      </c>
      <c r="AE407" s="32" t="n"/>
      <c r="AF407" s="34">
        <f>IF(AND(ISNUMBER($P407),ISNUMBER($AL407),$AL407&lt;&gt;0),ROUND($P407/$AL407*100,1),"")</f>
        <v/>
      </c>
      <c r="AG407" s="35">
        <f>IF(AND(ISNUMBER($S407),ISNUMBER($AL407),$AL407&lt;&gt;0),ROUND($S407/$AL407*100,2),"")</f>
        <v/>
      </c>
      <c r="AH407" s="34">
        <f>IF(AND(ISNUMBER($Q407),ISNUMBER($AL407),$AL407&lt;&gt;0),ROUND($Q407/$AL407*100,1),"")</f>
        <v/>
      </c>
      <c r="AI407" s="29">
        <f>IF(ISNUMBER($S407),IF($S407&lt;=1,"Yes","No"),"n/a")</f>
        <v/>
      </c>
      <c r="AJ407" s="29">
        <f>IF(ISNUMBER($S407),ROUND(MAX(0,MIN(100,100-$S407*2.5-IF(ISNUMBER($T407),$T407,0)*0.12+IF($S407&lt;=1,12,0))),0),"")</f>
        <v/>
      </c>
      <c r="AK407" s="29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29" t="n">
        <v>355</v>
      </c>
      <c r="AM407" s="30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Zevia</t>
        </is>
      </c>
      <c r="B408" s="15" t="inlineStr">
        <is>
          <t>Zevia Energy | Kola | 12-pack 355mL</t>
        </is>
      </c>
      <c r="C408" s="15" t="inlineStr">
        <is>
          <t>4) Caffeine &amp; energy beverage</t>
        </is>
      </c>
      <c r="D408" s="15" t="inlineStr">
        <is>
          <t>355 mL can</t>
        </is>
      </c>
      <c r="E408" s="29" t="n">
        <v>12</v>
      </c>
      <c r="F408" s="30" t="n"/>
      <c r="G408" s="31">
        <f>IF(AND(ISNUMBER($F408),ISNUMBER($E408),$E408&lt;&gt;0),$F408/$E408,"")</f>
        <v/>
      </c>
      <c r="H408" s="31">
        <f>IF(AND(ISNUMBER($F408),ISNUMBER($AL408),ISNUMBER($E408),($AL408*$E408)&lt;&gt;0),$F408/($AL408*$E408)*100,"")</f>
        <v/>
      </c>
      <c r="I408" s="32" t="n"/>
      <c r="J408" s="33" t="n"/>
      <c r="K408" s="31">
        <f>IF(AND(ISNUMBER($F408),ISNUMBER($J408)),$F408*(1-$J408),"")</f>
        <v/>
      </c>
      <c r="L408" s="32" t="n"/>
      <c r="M408" s="32" t="n"/>
      <c r="N408" s="31">
        <f>IF(ISNUMBER($F408),($F408-IF(ISNUMBER($AM408),$AM408,0))*(1-IF(ISNUMBER($J408),$J408,0)),"")</f>
        <v/>
      </c>
      <c r="O408" s="15" t="inlineStr">
        <is>
          <t>Kola</t>
        </is>
      </c>
      <c r="P408" s="29" t="n">
        <v>120</v>
      </c>
      <c r="Q408" s="29" t="n">
        <v>0</v>
      </c>
      <c r="R408" s="15" t="inlineStr">
        <is>
          <t>Not listed</t>
        </is>
      </c>
      <c r="S408" s="29" t="n">
        <v>0</v>
      </c>
      <c r="T408" s="29" t="n">
        <v>0</v>
      </c>
      <c r="U408" s="15" t="inlineStr">
        <is>
          <t>Stevia</t>
        </is>
      </c>
      <c r="V408" s="15" t="inlineStr">
        <is>
          <t>Zero sugar, zero calorie, stevia-sweetened, no artificial sweeteners</t>
        </is>
      </c>
      <c r="W408" s="32" t="n"/>
      <c r="X408" s="32" t="n"/>
      <c r="Y408" s="32" t="n"/>
      <c r="Z408" s="32" t="n"/>
      <c r="AA408" s="15" t="inlineStr">
        <is>
          <t>Low</t>
        </is>
      </c>
      <c r="AB408" s="15" t="inlineStr">
        <is>
          <t>Niche clean-label energy; stevia differentiator</t>
        </is>
      </c>
      <c r="AC408" s="15" t="inlineStr">
        <is>
          <t>Naturally-sweetened zero-calorie energy</t>
        </is>
      </c>
      <c r="AD408" s="15" t="inlineStr">
        <is>
          <t>Caffeine with stevia and no artificial sweeteners.</t>
        </is>
      </c>
      <c r="AE408" s="32" t="n"/>
      <c r="AF408" s="34">
        <f>IF(AND(ISNUMBER($P408),ISNUMBER($AL408),$AL408&lt;&gt;0),ROUND($P408/$AL408*100,1),"")</f>
        <v/>
      </c>
      <c r="AG408" s="35">
        <f>IF(AND(ISNUMBER($S408),ISNUMBER($AL408),$AL408&lt;&gt;0),ROUND($S408/$AL408*100,2),"")</f>
        <v/>
      </c>
      <c r="AH408" s="34">
        <f>IF(AND(ISNUMBER($Q408),ISNUMBER($AL408),$AL408&lt;&gt;0),ROUND($Q408/$AL408*100,1),"")</f>
        <v/>
      </c>
      <c r="AI408" s="29">
        <f>IF(ISNUMBER($S408),IF($S408&lt;=1,"Yes","No"),"n/a")</f>
        <v/>
      </c>
      <c r="AJ408" s="29">
        <f>IF(ISNUMBER($S408),ROUND(MAX(0,MIN(100,100-$S408*2.5-IF(ISNUMBER($T408),$T408,0)*0.12+IF($S408&lt;=1,12,0))),0),"")</f>
        <v/>
      </c>
      <c r="AK408" s="29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29" t="n">
        <v>355</v>
      </c>
      <c r="AM408" s="30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Zevia</t>
        </is>
      </c>
      <c r="B409" s="15" t="inlineStr">
        <is>
          <t>Zevia Energy | Kola | 15-pack 355mL</t>
        </is>
      </c>
      <c r="C409" s="15" t="inlineStr">
        <is>
          <t>4) Caffeine &amp; energy beverage</t>
        </is>
      </c>
      <c r="D409" s="15" t="inlineStr">
        <is>
          <t>355 mL can</t>
        </is>
      </c>
      <c r="E409" s="29" t="n">
        <v>15</v>
      </c>
      <c r="F409" s="30" t="n"/>
      <c r="G409" s="31">
        <f>IF(AND(ISNUMBER($F409),ISNUMBER($E409),$E409&lt;&gt;0),$F409/$E409,"")</f>
        <v/>
      </c>
      <c r="H409" s="31">
        <f>IF(AND(ISNUMBER($F409),ISNUMBER($AL409),ISNUMBER($E409),($AL409*$E409)&lt;&gt;0),$F409/($AL409*$E409)*100,"")</f>
        <v/>
      </c>
      <c r="I409" s="32" t="n"/>
      <c r="J409" s="33" t="n"/>
      <c r="K409" s="31">
        <f>IF(AND(ISNUMBER($F409),ISNUMBER($J409)),$F409*(1-$J409),"")</f>
        <v/>
      </c>
      <c r="L409" s="32" t="n"/>
      <c r="M409" s="32" t="n"/>
      <c r="N409" s="31">
        <f>IF(ISNUMBER($F409),($F409-IF(ISNUMBER($AM409),$AM409,0))*(1-IF(ISNUMBER($J409),$J409,0)),"")</f>
        <v/>
      </c>
      <c r="O409" s="15" t="inlineStr">
        <is>
          <t>Kola</t>
        </is>
      </c>
      <c r="P409" s="29" t="n">
        <v>120</v>
      </c>
      <c r="Q409" s="29" t="n">
        <v>0</v>
      </c>
      <c r="R409" s="15" t="inlineStr">
        <is>
          <t>Not listed</t>
        </is>
      </c>
      <c r="S409" s="29" t="n">
        <v>0</v>
      </c>
      <c r="T409" s="29" t="n">
        <v>0</v>
      </c>
      <c r="U409" s="15" t="inlineStr">
        <is>
          <t>Stevia</t>
        </is>
      </c>
      <c r="V409" s="15" t="inlineStr">
        <is>
          <t>Zero sugar, zero calorie, stevia-sweetened, no artificial sweeteners</t>
        </is>
      </c>
      <c r="W409" s="32" t="n"/>
      <c r="X409" s="32" t="n"/>
      <c r="Y409" s="32" t="n"/>
      <c r="Z409" s="32" t="n"/>
      <c r="AA409" s="15" t="inlineStr">
        <is>
          <t>Low</t>
        </is>
      </c>
      <c r="AB409" s="15" t="inlineStr">
        <is>
          <t>Niche clean-label energy; stevia differentiator</t>
        </is>
      </c>
      <c r="AC409" s="15" t="inlineStr">
        <is>
          <t>Naturally-sweetened zero-calorie energy</t>
        </is>
      </c>
      <c r="AD409" s="15" t="inlineStr">
        <is>
          <t>Caffeine with stevia and no artificial sweeteners.</t>
        </is>
      </c>
      <c r="AE409" s="32" t="n"/>
      <c r="AF409" s="34">
        <f>IF(AND(ISNUMBER($P409),ISNUMBER($AL409),$AL409&lt;&gt;0),ROUND($P409/$AL409*100,1),"")</f>
        <v/>
      </c>
      <c r="AG409" s="35">
        <f>IF(AND(ISNUMBER($S409),ISNUMBER($AL409),$AL409&lt;&gt;0),ROUND($S409/$AL409*100,2),"")</f>
        <v/>
      </c>
      <c r="AH409" s="34">
        <f>IF(AND(ISNUMBER($Q409),ISNUMBER($AL409),$AL409&lt;&gt;0),ROUND($Q409/$AL409*100,1),"")</f>
        <v/>
      </c>
      <c r="AI409" s="29">
        <f>IF(ISNUMBER($S409),IF($S409&lt;=1,"Yes","No"),"n/a")</f>
        <v/>
      </c>
      <c r="AJ409" s="29">
        <f>IF(ISNUMBER($S409),ROUND(MAX(0,MIN(100,100-$S409*2.5-IF(ISNUMBER($T409),$T409,0)*0.12+IF($S409&lt;=1,12,0))),0),"")</f>
        <v/>
      </c>
      <c r="AK409" s="29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29" t="n">
        <v>355</v>
      </c>
      <c r="AM409" s="30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Zevia</t>
        </is>
      </c>
      <c r="B410" s="15" t="inlineStr">
        <is>
          <t>Zevia Energy | Kola | 18-pack 355mL</t>
        </is>
      </c>
      <c r="C410" s="15" t="inlineStr">
        <is>
          <t>4) Caffeine &amp; energy beverage</t>
        </is>
      </c>
      <c r="D410" s="15" t="inlineStr">
        <is>
          <t>355 mL can</t>
        </is>
      </c>
      <c r="E410" s="29" t="n">
        <v>18</v>
      </c>
      <c r="F410" s="30" t="n"/>
      <c r="G410" s="31">
        <f>IF(AND(ISNUMBER($F410),ISNUMBER($E410),$E410&lt;&gt;0),$F410/$E410,"")</f>
        <v/>
      </c>
      <c r="H410" s="31">
        <f>IF(AND(ISNUMBER($F410),ISNUMBER($AL410),ISNUMBER($E410),($AL410*$E410)&lt;&gt;0),$F410/($AL410*$E410)*100,"")</f>
        <v/>
      </c>
      <c r="I410" s="32" t="n"/>
      <c r="J410" s="33" t="n"/>
      <c r="K410" s="31">
        <f>IF(AND(ISNUMBER($F410),ISNUMBER($J410)),$F410*(1-$J410),"")</f>
        <v/>
      </c>
      <c r="L410" s="32" t="n"/>
      <c r="M410" s="32" t="n"/>
      <c r="N410" s="31">
        <f>IF(ISNUMBER($F410),($F410-IF(ISNUMBER($AM410),$AM410,0))*(1-IF(ISNUMBER($J410),$J410,0)),"")</f>
        <v/>
      </c>
      <c r="O410" s="15" t="inlineStr">
        <is>
          <t>Kola</t>
        </is>
      </c>
      <c r="P410" s="29" t="n">
        <v>120</v>
      </c>
      <c r="Q410" s="29" t="n">
        <v>0</v>
      </c>
      <c r="R410" s="15" t="inlineStr">
        <is>
          <t>Not listed</t>
        </is>
      </c>
      <c r="S410" s="29" t="n">
        <v>0</v>
      </c>
      <c r="T410" s="29" t="n">
        <v>0</v>
      </c>
      <c r="U410" s="15" t="inlineStr">
        <is>
          <t>Stevia</t>
        </is>
      </c>
      <c r="V410" s="15" t="inlineStr">
        <is>
          <t>Zero sugar, zero calorie, stevia-sweetened, no artificial sweeteners</t>
        </is>
      </c>
      <c r="W410" s="32" t="n"/>
      <c r="X410" s="32" t="n"/>
      <c r="Y410" s="32" t="n"/>
      <c r="Z410" s="32" t="n"/>
      <c r="AA410" s="15" t="inlineStr">
        <is>
          <t>Low</t>
        </is>
      </c>
      <c r="AB410" s="15" t="inlineStr">
        <is>
          <t>Niche clean-label energy; stevia differentiator</t>
        </is>
      </c>
      <c r="AC410" s="15" t="inlineStr">
        <is>
          <t>Naturally-sweetened zero-calorie energy</t>
        </is>
      </c>
      <c r="AD410" s="15" t="inlineStr">
        <is>
          <t>Caffeine with stevia and no artificial sweeteners.</t>
        </is>
      </c>
      <c r="AE410" s="32" t="n"/>
      <c r="AF410" s="34">
        <f>IF(AND(ISNUMBER($P410),ISNUMBER($AL410),$AL410&lt;&gt;0),ROUND($P410/$AL410*100,1),"")</f>
        <v/>
      </c>
      <c r="AG410" s="35">
        <f>IF(AND(ISNUMBER($S410),ISNUMBER($AL410),$AL410&lt;&gt;0),ROUND($S410/$AL410*100,2),"")</f>
        <v/>
      </c>
      <c r="AH410" s="34">
        <f>IF(AND(ISNUMBER($Q410),ISNUMBER($AL410),$AL410&lt;&gt;0),ROUND($Q410/$AL410*100,1),"")</f>
        <v/>
      </c>
      <c r="AI410" s="29">
        <f>IF(ISNUMBER($S410),IF($S410&lt;=1,"Yes","No"),"n/a")</f>
        <v/>
      </c>
      <c r="AJ410" s="29">
        <f>IF(ISNUMBER($S410),ROUND(MAX(0,MIN(100,100-$S410*2.5-IF(ISNUMBER($T410),$T410,0)*0.12+IF($S410&lt;=1,12,0))),0),"")</f>
        <v/>
      </c>
      <c r="AK410" s="29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29" t="n">
        <v>355</v>
      </c>
      <c r="AM410" s="30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Zevia</t>
        </is>
      </c>
      <c r="B411" s="15" t="inlineStr">
        <is>
          <t>Zevia Energy | Kola | 24-pack 355mL</t>
        </is>
      </c>
      <c r="C411" s="15" t="inlineStr">
        <is>
          <t>4) Caffeine &amp; energy beverage</t>
        </is>
      </c>
      <c r="D411" s="15" t="inlineStr">
        <is>
          <t>355 mL can</t>
        </is>
      </c>
      <c r="E411" s="29" t="n">
        <v>24</v>
      </c>
      <c r="F411" s="30" t="n"/>
      <c r="G411" s="31">
        <f>IF(AND(ISNUMBER($F411),ISNUMBER($E411),$E411&lt;&gt;0),$F411/$E411,"")</f>
        <v/>
      </c>
      <c r="H411" s="31">
        <f>IF(AND(ISNUMBER($F411),ISNUMBER($AL411),ISNUMBER($E411),($AL411*$E411)&lt;&gt;0),$F411/($AL411*$E411)*100,"")</f>
        <v/>
      </c>
      <c r="I411" s="32" t="n"/>
      <c r="J411" s="33" t="n"/>
      <c r="K411" s="31">
        <f>IF(AND(ISNUMBER($F411),ISNUMBER($J411)),$F411*(1-$J411),"")</f>
        <v/>
      </c>
      <c r="L411" s="32" t="n"/>
      <c r="M411" s="32" t="n"/>
      <c r="N411" s="31">
        <f>IF(ISNUMBER($F411),($F411-IF(ISNUMBER($AM411),$AM411,0))*(1-IF(ISNUMBER($J411),$J411,0)),"")</f>
        <v/>
      </c>
      <c r="O411" s="15" t="inlineStr">
        <is>
          <t>Kola</t>
        </is>
      </c>
      <c r="P411" s="29" t="n">
        <v>120</v>
      </c>
      <c r="Q411" s="29" t="n">
        <v>0</v>
      </c>
      <c r="R411" s="15" t="inlineStr">
        <is>
          <t>Not listed</t>
        </is>
      </c>
      <c r="S411" s="29" t="n">
        <v>0</v>
      </c>
      <c r="T411" s="29" t="n">
        <v>0</v>
      </c>
      <c r="U411" s="15" t="inlineStr">
        <is>
          <t>Stevia</t>
        </is>
      </c>
      <c r="V411" s="15" t="inlineStr">
        <is>
          <t>Zero sugar, zero calorie, stevia-sweetened, no artificial sweeteners</t>
        </is>
      </c>
      <c r="W411" s="32" t="n"/>
      <c r="X411" s="32" t="n"/>
      <c r="Y411" s="32" t="n"/>
      <c r="Z411" s="32" t="n"/>
      <c r="AA411" s="15" t="inlineStr">
        <is>
          <t>Low</t>
        </is>
      </c>
      <c r="AB411" s="15" t="inlineStr">
        <is>
          <t>Niche clean-label energy; stevia differentiator</t>
        </is>
      </c>
      <c r="AC411" s="15" t="inlineStr">
        <is>
          <t>Naturally-sweetened zero-calorie energy</t>
        </is>
      </c>
      <c r="AD411" s="15" t="inlineStr">
        <is>
          <t>Caffeine with stevia and no artificial sweeteners.</t>
        </is>
      </c>
      <c r="AE411" s="32" t="n"/>
      <c r="AF411" s="34">
        <f>IF(AND(ISNUMBER($P411),ISNUMBER($AL411),$AL411&lt;&gt;0),ROUND($P411/$AL411*100,1),"")</f>
        <v/>
      </c>
      <c r="AG411" s="35">
        <f>IF(AND(ISNUMBER($S411),ISNUMBER($AL411),$AL411&lt;&gt;0),ROUND($S411/$AL411*100,2),"")</f>
        <v/>
      </c>
      <c r="AH411" s="34">
        <f>IF(AND(ISNUMBER($Q411),ISNUMBER($AL411),$AL411&lt;&gt;0),ROUND($Q411/$AL411*100,1),"")</f>
        <v/>
      </c>
      <c r="AI411" s="29">
        <f>IF(ISNUMBER($S411),IF($S411&lt;=1,"Yes","No"),"n/a")</f>
        <v/>
      </c>
      <c r="AJ411" s="29">
        <f>IF(ISNUMBER($S411),ROUND(MAX(0,MIN(100,100-$S411*2.5-IF(ISNUMBER($T411),$T411,0)*0.12+IF($S411&lt;=1,12,0))),0),"")</f>
        <v/>
      </c>
      <c r="AK411" s="29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29" t="n">
        <v>355</v>
      </c>
      <c r="AM411" s="30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Zevia</t>
        </is>
      </c>
      <c r="B412" s="15" t="inlineStr">
        <is>
          <t>Zevia Energy | Raspberry Lime | single 355mL</t>
        </is>
      </c>
      <c r="C412" s="15" t="inlineStr">
        <is>
          <t>4) Caffeine &amp; energy beverage</t>
        </is>
      </c>
      <c r="D412" s="15" t="inlineStr">
        <is>
          <t>355 mL can</t>
        </is>
      </c>
      <c r="E412" s="29" t="n">
        <v>1</v>
      </c>
      <c r="F412" s="30" t="n"/>
      <c r="G412" s="31">
        <f>IF(AND(ISNUMBER($F412),ISNUMBER($E412),$E412&lt;&gt;0),$F412/$E412,"")</f>
        <v/>
      </c>
      <c r="H412" s="31">
        <f>IF(AND(ISNUMBER($F412),ISNUMBER($AL412),ISNUMBER($E412),($AL412*$E412)&lt;&gt;0),$F412/($AL412*$E412)*100,"")</f>
        <v/>
      </c>
      <c r="I412" s="32" t="n"/>
      <c r="J412" s="33" t="n"/>
      <c r="K412" s="31">
        <f>IF(AND(ISNUMBER($F412),ISNUMBER($J412)),$F412*(1-$J412),"")</f>
        <v/>
      </c>
      <c r="L412" s="32" t="n"/>
      <c r="M412" s="32" t="n"/>
      <c r="N412" s="31">
        <f>IF(ISNUMBER($F412),($F412-IF(ISNUMBER($AM412),$AM412,0))*(1-IF(ISNUMBER($J412),$J412,0)),"")</f>
        <v/>
      </c>
      <c r="O412" s="15" t="inlineStr">
        <is>
          <t>Raspberry Lime</t>
        </is>
      </c>
      <c r="P412" s="29" t="n">
        <v>120</v>
      </c>
      <c r="Q412" s="29" t="n">
        <v>0</v>
      </c>
      <c r="R412" s="15" t="inlineStr">
        <is>
          <t>Not listed</t>
        </is>
      </c>
      <c r="S412" s="29" t="n">
        <v>0</v>
      </c>
      <c r="T412" s="29" t="n">
        <v>0</v>
      </c>
      <c r="U412" s="15" t="inlineStr">
        <is>
          <t>Stevia</t>
        </is>
      </c>
      <c r="V412" s="15" t="inlineStr">
        <is>
          <t>Zero sugar, zero calorie, stevia-sweetened, no artificial sweeteners</t>
        </is>
      </c>
      <c r="W412" s="32" t="n"/>
      <c r="X412" s="32" t="n"/>
      <c r="Y412" s="32" t="n"/>
      <c r="Z412" s="32" t="n"/>
      <c r="AA412" s="15" t="inlineStr">
        <is>
          <t>Low</t>
        </is>
      </c>
      <c r="AB412" s="15" t="inlineStr">
        <is>
          <t>Niche clean-label energy; stevia differentiator</t>
        </is>
      </c>
      <c r="AC412" s="15" t="inlineStr">
        <is>
          <t>Naturally-sweetened zero-calorie energy</t>
        </is>
      </c>
      <c r="AD412" s="15" t="inlineStr">
        <is>
          <t>Caffeine with stevia and no artificial sweeteners.</t>
        </is>
      </c>
      <c r="AE412" s="32" t="n"/>
      <c r="AF412" s="34">
        <f>IF(AND(ISNUMBER($P412),ISNUMBER($AL412),$AL412&lt;&gt;0),ROUND($P412/$AL412*100,1),"")</f>
        <v/>
      </c>
      <c r="AG412" s="35">
        <f>IF(AND(ISNUMBER($S412),ISNUMBER($AL412),$AL412&lt;&gt;0),ROUND($S412/$AL412*100,2),"")</f>
        <v/>
      </c>
      <c r="AH412" s="34">
        <f>IF(AND(ISNUMBER($Q412),ISNUMBER($AL412),$AL412&lt;&gt;0),ROUND($Q412/$AL412*100,1),"")</f>
        <v/>
      </c>
      <c r="AI412" s="29">
        <f>IF(ISNUMBER($S412),IF($S412&lt;=1,"Yes","No"),"n/a")</f>
        <v/>
      </c>
      <c r="AJ412" s="29">
        <f>IF(ISNUMBER($S412),ROUND(MAX(0,MIN(100,100-$S412*2.5-IF(ISNUMBER($T412),$T412,0)*0.12+IF($S412&lt;=1,12,0))),0),"")</f>
        <v/>
      </c>
      <c r="AK412" s="29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29" t="n">
        <v>355</v>
      </c>
      <c r="AM412" s="30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Zevia</t>
        </is>
      </c>
      <c r="B413" s="15" t="inlineStr">
        <is>
          <t>Zevia Energy | Raspberry Lime | 8-pack 355mL</t>
        </is>
      </c>
      <c r="C413" s="15" t="inlineStr">
        <is>
          <t>4) Caffeine &amp; energy beverage</t>
        </is>
      </c>
      <c r="D413" s="15" t="inlineStr">
        <is>
          <t>355 mL can</t>
        </is>
      </c>
      <c r="E413" s="29" t="n">
        <v>8</v>
      </c>
      <c r="F413" s="30" t="n"/>
      <c r="G413" s="31">
        <f>IF(AND(ISNUMBER($F413),ISNUMBER($E413),$E413&lt;&gt;0),$F413/$E413,"")</f>
        <v/>
      </c>
      <c r="H413" s="31">
        <f>IF(AND(ISNUMBER($F413),ISNUMBER($AL413),ISNUMBER($E413),($AL413*$E413)&lt;&gt;0),$F413/($AL413*$E413)*100,"")</f>
        <v/>
      </c>
      <c r="I413" s="32" t="n"/>
      <c r="J413" s="33" t="n"/>
      <c r="K413" s="31">
        <f>IF(AND(ISNUMBER($F413),ISNUMBER($J413)),$F413*(1-$J413),"")</f>
        <v/>
      </c>
      <c r="L413" s="32" t="n"/>
      <c r="M413" s="32" t="n"/>
      <c r="N413" s="31">
        <f>IF(ISNUMBER($F413),($F413-IF(ISNUMBER($AM413),$AM413,0))*(1-IF(ISNUMBER($J413),$J413,0)),"")</f>
        <v/>
      </c>
      <c r="O413" s="15" t="inlineStr">
        <is>
          <t>Raspberry Lime</t>
        </is>
      </c>
      <c r="P413" s="29" t="n">
        <v>120</v>
      </c>
      <c r="Q413" s="29" t="n">
        <v>0</v>
      </c>
      <c r="R413" s="15" t="inlineStr">
        <is>
          <t>Not listed</t>
        </is>
      </c>
      <c r="S413" s="29" t="n">
        <v>0</v>
      </c>
      <c r="T413" s="29" t="n">
        <v>0</v>
      </c>
      <c r="U413" s="15" t="inlineStr">
        <is>
          <t>Stevia</t>
        </is>
      </c>
      <c r="V413" s="15" t="inlineStr">
        <is>
          <t>Zero sugar, zero calorie, stevia-sweetened, no artificial sweeteners</t>
        </is>
      </c>
      <c r="W413" s="32" t="n"/>
      <c r="X413" s="32" t="n"/>
      <c r="Y413" s="32" t="n"/>
      <c r="Z413" s="32" t="n"/>
      <c r="AA413" s="15" t="inlineStr">
        <is>
          <t>Low</t>
        </is>
      </c>
      <c r="AB413" s="15" t="inlineStr">
        <is>
          <t>Niche clean-label energy; stevia differentiator</t>
        </is>
      </c>
      <c r="AC413" s="15" t="inlineStr">
        <is>
          <t>Naturally-sweetened zero-calorie energy</t>
        </is>
      </c>
      <c r="AD413" s="15" t="inlineStr">
        <is>
          <t>Caffeine with stevia and no artificial sweeteners.</t>
        </is>
      </c>
      <c r="AE413" s="32" t="n"/>
      <c r="AF413" s="34">
        <f>IF(AND(ISNUMBER($P413),ISNUMBER($AL413),$AL413&lt;&gt;0),ROUND($P413/$AL413*100,1),"")</f>
        <v/>
      </c>
      <c r="AG413" s="35">
        <f>IF(AND(ISNUMBER($S413),ISNUMBER($AL413),$AL413&lt;&gt;0),ROUND($S413/$AL413*100,2),"")</f>
        <v/>
      </c>
      <c r="AH413" s="34">
        <f>IF(AND(ISNUMBER($Q413),ISNUMBER($AL413),$AL413&lt;&gt;0),ROUND($Q413/$AL413*100,1),"")</f>
        <v/>
      </c>
      <c r="AI413" s="29">
        <f>IF(ISNUMBER($S413),IF($S413&lt;=1,"Yes","No"),"n/a")</f>
        <v/>
      </c>
      <c r="AJ413" s="29">
        <f>IF(ISNUMBER($S413),ROUND(MAX(0,MIN(100,100-$S413*2.5-IF(ISNUMBER($T413),$T413,0)*0.12+IF($S413&lt;=1,12,0))),0),"")</f>
        <v/>
      </c>
      <c r="AK413" s="29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29" t="n">
        <v>355</v>
      </c>
      <c r="AM413" s="30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Zevia</t>
        </is>
      </c>
      <c r="B414" s="15" t="inlineStr">
        <is>
          <t>Zevia Energy | Raspberry Lime | 12-pack 355mL</t>
        </is>
      </c>
      <c r="C414" s="15" t="inlineStr">
        <is>
          <t>4) Caffeine &amp; energy beverage</t>
        </is>
      </c>
      <c r="D414" s="15" t="inlineStr">
        <is>
          <t>355 mL can</t>
        </is>
      </c>
      <c r="E414" s="29" t="n">
        <v>12</v>
      </c>
      <c r="F414" s="30" t="n"/>
      <c r="G414" s="31">
        <f>IF(AND(ISNUMBER($F414),ISNUMBER($E414),$E414&lt;&gt;0),$F414/$E414,"")</f>
        <v/>
      </c>
      <c r="H414" s="31">
        <f>IF(AND(ISNUMBER($F414),ISNUMBER($AL414),ISNUMBER($E414),($AL414*$E414)&lt;&gt;0),$F414/($AL414*$E414)*100,"")</f>
        <v/>
      </c>
      <c r="I414" s="32" t="n"/>
      <c r="J414" s="33" t="n"/>
      <c r="K414" s="31">
        <f>IF(AND(ISNUMBER($F414),ISNUMBER($J414)),$F414*(1-$J414),"")</f>
        <v/>
      </c>
      <c r="L414" s="32" t="n"/>
      <c r="M414" s="32" t="n"/>
      <c r="N414" s="31">
        <f>IF(ISNUMBER($F414),($F414-IF(ISNUMBER($AM414),$AM414,0))*(1-IF(ISNUMBER($J414),$J414,0)),"")</f>
        <v/>
      </c>
      <c r="O414" s="15" t="inlineStr">
        <is>
          <t>Raspberry Lime</t>
        </is>
      </c>
      <c r="P414" s="29" t="n">
        <v>120</v>
      </c>
      <c r="Q414" s="29" t="n">
        <v>0</v>
      </c>
      <c r="R414" s="15" t="inlineStr">
        <is>
          <t>Not listed</t>
        </is>
      </c>
      <c r="S414" s="29" t="n">
        <v>0</v>
      </c>
      <c r="T414" s="29" t="n">
        <v>0</v>
      </c>
      <c r="U414" s="15" t="inlineStr">
        <is>
          <t>Stevia</t>
        </is>
      </c>
      <c r="V414" s="15" t="inlineStr">
        <is>
          <t>Zero sugar, zero calorie, stevia-sweetened, no artificial sweeteners</t>
        </is>
      </c>
      <c r="W414" s="32" t="n"/>
      <c r="X414" s="32" t="n"/>
      <c r="Y414" s="32" t="n"/>
      <c r="Z414" s="32" t="n"/>
      <c r="AA414" s="15" t="inlineStr">
        <is>
          <t>Low</t>
        </is>
      </c>
      <c r="AB414" s="15" t="inlineStr">
        <is>
          <t>Niche clean-label energy; stevia differentiator</t>
        </is>
      </c>
      <c r="AC414" s="15" t="inlineStr">
        <is>
          <t>Naturally-sweetened zero-calorie energy</t>
        </is>
      </c>
      <c r="AD414" s="15" t="inlineStr">
        <is>
          <t>Caffeine with stevia and no artificial sweeteners.</t>
        </is>
      </c>
      <c r="AE414" s="32" t="n"/>
      <c r="AF414" s="34">
        <f>IF(AND(ISNUMBER($P414),ISNUMBER($AL414),$AL414&lt;&gt;0),ROUND($P414/$AL414*100,1),"")</f>
        <v/>
      </c>
      <c r="AG414" s="35">
        <f>IF(AND(ISNUMBER($S414),ISNUMBER($AL414),$AL414&lt;&gt;0),ROUND($S414/$AL414*100,2),"")</f>
        <v/>
      </c>
      <c r="AH414" s="34">
        <f>IF(AND(ISNUMBER($Q414),ISNUMBER($AL414),$AL414&lt;&gt;0),ROUND($Q414/$AL414*100,1),"")</f>
        <v/>
      </c>
      <c r="AI414" s="29">
        <f>IF(ISNUMBER($S414),IF($S414&lt;=1,"Yes","No"),"n/a")</f>
        <v/>
      </c>
      <c r="AJ414" s="29">
        <f>IF(ISNUMBER($S414),ROUND(MAX(0,MIN(100,100-$S414*2.5-IF(ISNUMBER($T414),$T414,0)*0.12+IF($S414&lt;=1,12,0))),0),"")</f>
        <v/>
      </c>
      <c r="AK414" s="29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29" t="n">
        <v>355</v>
      </c>
      <c r="AM414" s="30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Zevia</t>
        </is>
      </c>
      <c r="B415" s="15" t="inlineStr">
        <is>
          <t>Zevia Energy | Raspberry Lime | 15-pack 355mL</t>
        </is>
      </c>
      <c r="C415" s="15" t="inlineStr">
        <is>
          <t>4) Caffeine &amp; energy beverage</t>
        </is>
      </c>
      <c r="D415" s="15" t="inlineStr">
        <is>
          <t>355 mL can</t>
        </is>
      </c>
      <c r="E415" s="29" t="n">
        <v>15</v>
      </c>
      <c r="F415" s="30" t="n"/>
      <c r="G415" s="31">
        <f>IF(AND(ISNUMBER($F415),ISNUMBER($E415),$E415&lt;&gt;0),$F415/$E415,"")</f>
        <v/>
      </c>
      <c r="H415" s="31">
        <f>IF(AND(ISNUMBER($F415),ISNUMBER($AL415),ISNUMBER($E415),($AL415*$E415)&lt;&gt;0),$F415/($AL415*$E415)*100,"")</f>
        <v/>
      </c>
      <c r="I415" s="32" t="n"/>
      <c r="J415" s="33" t="n"/>
      <c r="K415" s="31">
        <f>IF(AND(ISNUMBER($F415),ISNUMBER($J415)),$F415*(1-$J415),"")</f>
        <v/>
      </c>
      <c r="L415" s="32" t="n"/>
      <c r="M415" s="32" t="n"/>
      <c r="N415" s="31">
        <f>IF(ISNUMBER($F415),($F415-IF(ISNUMBER($AM415),$AM415,0))*(1-IF(ISNUMBER($J415),$J415,0)),"")</f>
        <v/>
      </c>
      <c r="O415" s="15" t="inlineStr">
        <is>
          <t>Raspberry Lime</t>
        </is>
      </c>
      <c r="P415" s="29" t="n">
        <v>120</v>
      </c>
      <c r="Q415" s="29" t="n">
        <v>0</v>
      </c>
      <c r="R415" s="15" t="inlineStr">
        <is>
          <t>Not listed</t>
        </is>
      </c>
      <c r="S415" s="29" t="n">
        <v>0</v>
      </c>
      <c r="T415" s="29" t="n">
        <v>0</v>
      </c>
      <c r="U415" s="15" t="inlineStr">
        <is>
          <t>Stevia</t>
        </is>
      </c>
      <c r="V415" s="15" t="inlineStr">
        <is>
          <t>Zero sugar, zero calorie, stevia-sweetened, no artificial sweeteners</t>
        </is>
      </c>
      <c r="W415" s="32" t="n"/>
      <c r="X415" s="32" t="n"/>
      <c r="Y415" s="32" t="n"/>
      <c r="Z415" s="32" t="n"/>
      <c r="AA415" s="15" t="inlineStr">
        <is>
          <t>Low</t>
        </is>
      </c>
      <c r="AB415" s="15" t="inlineStr">
        <is>
          <t>Niche clean-label energy; stevia differentiator</t>
        </is>
      </c>
      <c r="AC415" s="15" t="inlineStr">
        <is>
          <t>Naturally-sweetened zero-calorie energy</t>
        </is>
      </c>
      <c r="AD415" s="15" t="inlineStr">
        <is>
          <t>Caffeine with stevia and no artificial sweeteners.</t>
        </is>
      </c>
      <c r="AE415" s="32" t="n"/>
      <c r="AF415" s="34">
        <f>IF(AND(ISNUMBER($P415),ISNUMBER($AL415),$AL415&lt;&gt;0),ROUND($P415/$AL415*100,1),"")</f>
        <v/>
      </c>
      <c r="AG415" s="35">
        <f>IF(AND(ISNUMBER($S415),ISNUMBER($AL415),$AL415&lt;&gt;0),ROUND($S415/$AL415*100,2),"")</f>
        <v/>
      </c>
      <c r="AH415" s="34">
        <f>IF(AND(ISNUMBER($Q415),ISNUMBER($AL415),$AL415&lt;&gt;0),ROUND($Q415/$AL415*100,1),"")</f>
        <v/>
      </c>
      <c r="AI415" s="29">
        <f>IF(ISNUMBER($S415),IF($S415&lt;=1,"Yes","No"),"n/a")</f>
        <v/>
      </c>
      <c r="AJ415" s="29">
        <f>IF(ISNUMBER($S415),ROUND(MAX(0,MIN(100,100-$S415*2.5-IF(ISNUMBER($T415),$T415,0)*0.12+IF($S415&lt;=1,12,0))),0),"")</f>
        <v/>
      </c>
      <c r="AK415" s="29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29" t="n">
        <v>355</v>
      </c>
      <c r="AM415" s="30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Zevia</t>
        </is>
      </c>
      <c r="B416" s="15" t="inlineStr">
        <is>
          <t>Zevia Energy | Raspberry Lime | 18-pack 355mL</t>
        </is>
      </c>
      <c r="C416" s="15" t="inlineStr">
        <is>
          <t>4) Caffeine &amp; energy beverage</t>
        </is>
      </c>
      <c r="D416" s="15" t="inlineStr">
        <is>
          <t>355 mL can</t>
        </is>
      </c>
      <c r="E416" s="29" t="n">
        <v>18</v>
      </c>
      <c r="F416" s="30" t="n"/>
      <c r="G416" s="31">
        <f>IF(AND(ISNUMBER($F416),ISNUMBER($E416),$E416&lt;&gt;0),$F416/$E416,"")</f>
        <v/>
      </c>
      <c r="H416" s="31">
        <f>IF(AND(ISNUMBER($F416),ISNUMBER($AL416),ISNUMBER($E416),($AL416*$E416)&lt;&gt;0),$F416/($AL416*$E416)*100,"")</f>
        <v/>
      </c>
      <c r="I416" s="32" t="n"/>
      <c r="J416" s="33" t="n"/>
      <c r="K416" s="31">
        <f>IF(AND(ISNUMBER($F416),ISNUMBER($J416)),$F416*(1-$J416),"")</f>
        <v/>
      </c>
      <c r="L416" s="32" t="n"/>
      <c r="M416" s="32" t="n"/>
      <c r="N416" s="31">
        <f>IF(ISNUMBER($F416),($F416-IF(ISNUMBER($AM416),$AM416,0))*(1-IF(ISNUMBER($J416),$J416,0)),"")</f>
        <v/>
      </c>
      <c r="O416" s="15" t="inlineStr">
        <is>
          <t>Raspberry Lime</t>
        </is>
      </c>
      <c r="P416" s="29" t="n">
        <v>120</v>
      </c>
      <c r="Q416" s="29" t="n">
        <v>0</v>
      </c>
      <c r="R416" s="15" t="inlineStr">
        <is>
          <t>Not listed</t>
        </is>
      </c>
      <c r="S416" s="29" t="n">
        <v>0</v>
      </c>
      <c r="T416" s="29" t="n">
        <v>0</v>
      </c>
      <c r="U416" s="15" t="inlineStr">
        <is>
          <t>Stevia</t>
        </is>
      </c>
      <c r="V416" s="15" t="inlineStr">
        <is>
          <t>Zero sugar, zero calorie, stevia-sweetened, no artificial sweeteners</t>
        </is>
      </c>
      <c r="W416" s="32" t="n"/>
      <c r="X416" s="32" t="n"/>
      <c r="Y416" s="32" t="n"/>
      <c r="Z416" s="32" t="n"/>
      <c r="AA416" s="15" t="inlineStr">
        <is>
          <t>Low</t>
        </is>
      </c>
      <c r="AB416" s="15" t="inlineStr">
        <is>
          <t>Niche clean-label energy; stevia differentiator</t>
        </is>
      </c>
      <c r="AC416" s="15" t="inlineStr">
        <is>
          <t>Naturally-sweetened zero-calorie energy</t>
        </is>
      </c>
      <c r="AD416" s="15" t="inlineStr">
        <is>
          <t>Caffeine with stevia and no artificial sweeteners.</t>
        </is>
      </c>
      <c r="AE416" s="32" t="n"/>
      <c r="AF416" s="34">
        <f>IF(AND(ISNUMBER($P416),ISNUMBER($AL416),$AL416&lt;&gt;0),ROUND($P416/$AL416*100,1),"")</f>
        <v/>
      </c>
      <c r="AG416" s="35">
        <f>IF(AND(ISNUMBER($S416),ISNUMBER($AL416),$AL416&lt;&gt;0),ROUND($S416/$AL416*100,2),"")</f>
        <v/>
      </c>
      <c r="AH416" s="34">
        <f>IF(AND(ISNUMBER($Q416),ISNUMBER($AL416),$AL416&lt;&gt;0),ROUND($Q416/$AL416*100,1),"")</f>
        <v/>
      </c>
      <c r="AI416" s="29">
        <f>IF(ISNUMBER($S416),IF($S416&lt;=1,"Yes","No"),"n/a")</f>
        <v/>
      </c>
      <c r="AJ416" s="29">
        <f>IF(ISNUMBER($S416),ROUND(MAX(0,MIN(100,100-$S416*2.5-IF(ISNUMBER($T416),$T416,0)*0.12+IF($S416&lt;=1,12,0))),0),"")</f>
        <v/>
      </c>
      <c r="AK416" s="29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29" t="n">
        <v>355</v>
      </c>
      <c r="AM416" s="30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Zevia</t>
        </is>
      </c>
      <c r="B417" s="15" t="inlineStr">
        <is>
          <t>Zevia Energy | Raspberry Lime | 24-pack 355mL</t>
        </is>
      </c>
      <c r="C417" s="15" t="inlineStr">
        <is>
          <t>4) Caffeine &amp; energy beverage</t>
        </is>
      </c>
      <c r="D417" s="15" t="inlineStr">
        <is>
          <t>355 mL can</t>
        </is>
      </c>
      <c r="E417" s="29" t="n">
        <v>24</v>
      </c>
      <c r="F417" s="30" t="n"/>
      <c r="G417" s="31">
        <f>IF(AND(ISNUMBER($F417),ISNUMBER($E417),$E417&lt;&gt;0),$F417/$E417,"")</f>
        <v/>
      </c>
      <c r="H417" s="31">
        <f>IF(AND(ISNUMBER($F417),ISNUMBER($AL417),ISNUMBER($E417),($AL417*$E417)&lt;&gt;0),$F417/($AL417*$E417)*100,"")</f>
        <v/>
      </c>
      <c r="I417" s="32" t="n"/>
      <c r="J417" s="33" t="n"/>
      <c r="K417" s="31">
        <f>IF(AND(ISNUMBER($F417),ISNUMBER($J417)),$F417*(1-$J417),"")</f>
        <v/>
      </c>
      <c r="L417" s="32" t="n"/>
      <c r="M417" s="32" t="n"/>
      <c r="N417" s="31">
        <f>IF(ISNUMBER($F417),($F417-IF(ISNUMBER($AM417),$AM417,0))*(1-IF(ISNUMBER($J417),$J417,0)),"")</f>
        <v/>
      </c>
      <c r="O417" s="15" t="inlineStr">
        <is>
          <t>Raspberry Lime</t>
        </is>
      </c>
      <c r="P417" s="29" t="n">
        <v>120</v>
      </c>
      <c r="Q417" s="29" t="n">
        <v>0</v>
      </c>
      <c r="R417" s="15" t="inlineStr">
        <is>
          <t>Not listed</t>
        </is>
      </c>
      <c r="S417" s="29" t="n">
        <v>0</v>
      </c>
      <c r="T417" s="29" t="n">
        <v>0</v>
      </c>
      <c r="U417" s="15" t="inlineStr">
        <is>
          <t>Stevia</t>
        </is>
      </c>
      <c r="V417" s="15" t="inlineStr">
        <is>
          <t>Zero sugar, zero calorie, stevia-sweetened, no artificial sweeteners</t>
        </is>
      </c>
      <c r="W417" s="32" t="n"/>
      <c r="X417" s="32" t="n"/>
      <c r="Y417" s="32" t="n"/>
      <c r="Z417" s="32" t="n"/>
      <c r="AA417" s="15" t="inlineStr">
        <is>
          <t>Low</t>
        </is>
      </c>
      <c r="AB417" s="15" t="inlineStr">
        <is>
          <t>Niche clean-label energy; stevia differentiator</t>
        </is>
      </c>
      <c r="AC417" s="15" t="inlineStr">
        <is>
          <t>Naturally-sweetened zero-calorie energy</t>
        </is>
      </c>
      <c r="AD417" s="15" t="inlineStr">
        <is>
          <t>Caffeine with stevia and no artificial sweeteners.</t>
        </is>
      </c>
      <c r="AE417" s="32" t="n"/>
      <c r="AF417" s="34">
        <f>IF(AND(ISNUMBER($P417),ISNUMBER($AL417),$AL417&lt;&gt;0),ROUND($P417/$AL417*100,1),"")</f>
        <v/>
      </c>
      <c r="AG417" s="35">
        <f>IF(AND(ISNUMBER($S417),ISNUMBER($AL417),$AL417&lt;&gt;0),ROUND($S417/$AL417*100,2),"")</f>
        <v/>
      </c>
      <c r="AH417" s="34">
        <f>IF(AND(ISNUMBER($Q417),ISNUMBER($AL417),$AL417&lt;&gt;0),ROUND($Q417/$AL417*100,1),"")</f>
        <v/>
      </c>
      <c r="AI417" s="29">
        <f>IF(ISNUMBER($S417),IF($S417&lt;=1,"Yes","No"),"n/a")</f>
        <v/>
      </c>
      <c r="AJ417" s="29">
        <f>IF(ISNUMBER($S417),ROUND(MAX(0,MIN(100,100-$S417*2.5-IF(ISNUMBER($T417),$T417,0)*0.12+IF($S417&lt;=1,12,0))),0),"")</f>
        <v/>
      </c>
      <c r="AK417" s="29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29" t="n">
        <v>355</v>
      </c>
      <c r="AM417" s="30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Full Throttle</t>
        </is>
      </c>
      <c r="B418" s="15" t="inlineStr">
        <is>
          <t>Full Throttle Energy | Original Citrus | single 473mL</t>
        </is>
      </c>
      <c r="C418" s="15" t="inlineStr">
        <is>
          <t>4) Caffeine &amp; energy beverage</t>
        </is>
      </c>
      <c r="D418" s="15" t="inlineStr">
        <is>
          <t>473 mL can</t>
        </is>
      </c>
      <c r="E418" s="29" t="n">
        <v>1</v>
      </c>
      <c r="F418" s="30" t="n"/>
      <c r="G418" s="31">
        <f>IF(AND(ISNUMBER($F418),ISNUMBER($E418),$E418&lt;&gt;0),$F418/$E418,"")</f>
        <v/>
      </c>
      <c r="H418" s="31">
        <f>IF(AND(ISNUMBER($F418),ISNUMBER($AL418),ISNUMBER($E418),($AL418*$E418)&lt;&gt;0),$F418/($AL418*$E418)*100,"")</f>
        <v/>
      </c>
      <c r="I418" s="32" t="n"/>
      <c r="J418" s="33" t="n"/>
      <c r="K418" s="31">
        <f>IF(AND(ISNUMBER($F418),ISNUMBER($J418)),$F418*(1-$J418),"")</f>
        <v/>
      </c>
      <c r="L418" s="32" t="n"/>
      <c r="M418" s="32" t="n"/>
      <c r="N418" s="31">
        <f>IF(ISNUMBER($F418),($F418-IF(ISNUMBER($AM418),$AM418,0))*(1-IF(ISNUMBER($J418),$J418,0)),"")</f>
        <v/>
      </c>
      <c r="O418" s="15" t="inlineStr">
        <is>
          <t>Original Citrus</t>
        </is>
      </c>
      <c r="P418" s="29" t="n">
        <v>160</v>
      </c>
      <c r="Q418" s="29" t="n">
        <v>140</v>
      </c>
      <c r="R418" s="15" t="inlineStr">
        <is>
          <t>Not listed</t>
        </is>
      </c>
      <c r="S418" s="29" t="n">
        <v>58</v>
      </c>
      <c r="T418" s="29" t="n">
        <v>220</v>
      </c>
      <c r="U418" s="15" t="inlineStr">
        <is>
          <t>HFCS + sugar</t>
        </is>
      </c>
      <c r="V418" s="15" t="inlineStr">
        <is>
          <t>160 mg caffeine, D-ribose, B-vitamins (B3/B5/B6/B12); no taurine/ginseng; blue-collar positioning</t>
        </is>
      </c>
      <c r="W418" s="32" t="n"/>
      <c r="X418" s="32" t="n"/>
      <c r="Y418" s="32" t="n"/>
      <c r="Z418" s="32" t="n"/>
      <c r="AA418" s="15" t="inlineStr">
        <is>
          <t>Low</t>
        </is>
      </c>
      <c r="AB418" s="15" t="inlineStr">
        <is>
          <t>Legacy Coca-Cola energy brand</t>
        </is>
      </c>
      <c r="AC418" s="15" t="inlineStr">
        <is>
          <t>Old-school heavy energy can</t>
        </is>
      </c>
      <c r="AD418" s="15" t="inlineStr">
        <is>
          <t>Value legacy energy.</t>
        </is>
      </c>
      <c r="AE418" s="32" t="n"/>
      <c r="AF418" s="34">
        <f>IF(AND(ISNUMBER($P418),ISNUMBER($AL418),$AL418&lt;&gt;0),ROUND($P418/$AL418*100,1),"")</f>
        <v/>
      </c>
      <c r="AG418" s="35">
        <f>IF(AND(ISNUMBER($S418),ISNUMBER($AL418),$AL418&lt;&gt;0),ROUND($S418/$AL418*100,2),"")</f>
        <v/>
      </c>
      <c r="AH418" s="34">
        <f>IF(AND(ISNUMBER($Q418),ISNUMBER($AL418),$AL418&lt;&gt;0),ROUND($Q418/$AL418*100,1),"")</f>
        <v/>
      </c>
      <c r="AI418" s="29">
        <f>IF(ISNUMBER($S418),IF($S418&lt;=1,"Yes","No"),"n/a")</f>
        <v/>
      </c>
      <c r="AJ418" s="29">
        <f>IF(ISNUMBER($S418),ROUND(MAX(0,MIN(100,100-$S418*2.5-IF(ISNUMBER($T418),$T418,0)*0.12+IF($S418&lt;=1,12,0))),0),"")</f>
        <v/>
      </c>
      <c r="AK418" s="29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29" t="n">
        <v>473</v>
      </c>
      <c r="AM418" s="30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Full Throttle</t>
        </is>
      </c>
      <c r="B419" s="15" t="inlineStr">
        <is>
          <t>Full Throttle Energy | Original Citrus | 8-pack 473mL</t>
        </is>
      </c>
      <c r="C419" s="15" t="inlineStr">
        <is>
          <t>4) Caffeine &amp; energy beverage</t>
        </is>
      </c>
      <c r="D419" s="15" t="inlineStr">
        <is>
          <t>473 mL can</t>
        </is>
      </c>
      <c r="E419" s="29" t="n">
        <v>8</v>
      </c>
      <c r="F419" s="30" t="n"/>
      <c r="G419" s="31">
        <f>IF(AND(ISNUMBER($F419),ISNUMBER($E419),$E419&lt;&gt;0),$F419/$E419,"")</f>
        <v/>
      </c>
      <c r="H419" s="31">
        <f>IF(AND(ISNUMBER($F419),ISNUMBER($AL419),ISNUMBER($E419),($AL419*$E419)&lt;&gt;0),$F419/($AL419*$E419)*100,"")</f>
        <v/>
      </c>
      <c r="I419" s="32" t="n"/>
      <c r="J419" s="33" t="n"/>
      <c r="K419" s="31">
        <f>IF(AND(ISNUMBER($F419),ISNUMBER($J419)),$F419*(1-$J419),"")</f>
        <v/>
      </c>
      <c r="L419" s="32" t="n"/>
      <c r="M419" s="32" t="n"/>
      <c r="N419" s="31">
        <f>IF(ISNUMBER($F419),($F419-IF(ISNUMBER($AM419),$AM419,0))*(1-IF(ISNUMBER($J419),$J419,0)),"")</f>
        <v/>
      </c>
      <c r="O419" s="15" t="inlineStr">
        <is>
          <t>Original Citrus</t>
        </is>
      </c>
      <c r="P419" s="29" t="n">
        <v>160</v>
      </c>
      <c r="Q419" s="29" t="n">
        <v>140</v>
      </c>
      <c r="R419" s="15" t="inlineStr">
        <is>
          <t>Not listed</t>
        </is>
      </c>
      <c r="S419" s="29" t="n">
        <v>58</v>
      </c>
      <c r="T419" s="29" t="n">
        <v>220</v>
      </c>
      <c r="U419" s="15" t="inlineStr">
        <is>
          <t>HFCS + sugar</t>
        </is>
      </c>
      <c r="V419" s="15" t="inlineStr">
        <is>
          <t>160 mg caffeine, D-ribose, B-vitamins (B3/B5/B6/B12); no taurine/ginseng; blue-collar positioning</t>
        </is>
      </c>
      <c r="W419" s="32" t="n"/>
      <c r="X419" s="32" t="n"/>
      <c r="Y419" s="32" t="n"/>
      <c r="Z419" s="32" t="n"/>
      <c r="AA419" s="15" t="inlineStr">
        <is>
          <t>Low</t>
        </is>
      </c>
      <c r="AB419" s="15" t="inlineStr">
        <is>
          <t>Legacy Coca-Cola energy brand</t>
        </is>
      </c>
      <c r="AC419" s="15" t="inlineStr">
        <is>
          <t>Old-school heavy energy can</t>
        </is>
      </c>
      <c r="AD419" s="15" t="inlineStr">
        <is>
          <t>Value legacy energy.</t>
        </is>
      </c>
      <c r="AE419" s="32" t="n"/>
      <c r="AF419" s="34">
        <f>IF(AND(ISNUMBER($P419),ISNUMBER($AL419),$AL419&lt;&gt;0),ROUND($P419/$AL419*100,1),"")</f>
        <v/>
      </c>
      <c r="AG419" s="35">
        <f>IF(AND(ISNUMBER($S419),ISNUMBER($AL419),$AL419&lt;&gt;0),ROUND($S419/$AL419*100,2),"")</f>
        <v/>
      </c>
      <c r="AH419" s="34">
        <f>IF(AND(ISNUMBER($Q419),ISNUMBER($AL419),$AL419&lt;&gt;0),ROUND($Q419/$AL419*100,1),"")</f>
        <v/>
      </c>
      <c r="AI419" s="29">
        <f>IF(ISNUMBER($S419),IF($S419&lt;=1,"Yes","No"),"n/a")</f>
        <v/>
      </c>
      <c r="AJ419" s="29">
        <f>IF(ISNUMBER($S419),ROUND(MAX(0,MIN(100,100-$S419*2.5-IF(ISNUMBER($T419),$T419,0)*0.12+IF($S419&lt;=1,12,0))),0),"")</f>
        <v/>
      </c>
      <c r="AK419" s="29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29" t="n">
        <v>473</v>
      </c>
      <c r="AM419" s="30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Full Throttle</t>
        </is>
      </c>
      <c r="B420" s="15" t="inlineStr">
        <is>
          <t>Full Throttle Energy | Original Citrus | 12-pack 473mL</t>
        </is>
      </c>
      <c r="C420" s="15" t="inlineStr">
        <is>
          <t>4) Caffeine &amp; energy beverage</t>
        </is>
      </c>
      <c r="D420" s="15" t="inlineStr">
        <is>
          <t>473 mL can</t>
        </is>
      </c>
      <c r="E420" s="29" t="n">
        <v>12</v>
      </c>
      <c r="F420" s="30" t="n"/>
      <c r="G420" s="31">
        <f>IF(AND(ISNUMBER($F420),ISNUMBER($E420),$E420&lt;&gt;0),$F420/$E420,"")</f>
        <v/>
      </c>
      <c r="H420" s="31">
        <f>IF(AND(ISNUMBER($F420),ISNUMBER($AL420),ISNUMBER($E420),($AL420*$E420)&lt;&gt;0),$F420/($AL420*$E420)*100,"")</f>
        <v/>
      </c>
      <c r="I420" s="32" t="n"/>
      <c r="J420" s="33" t="n"/>
      <c r="K420" s="31">
        <f>IF(AND(ISNUMBER($F420),ISNUMBER($J420)),$F420*(1-$J420),"")</f>
        <v/>
      </c>
      <c r="L420" s="32" t="n"/>
      <c r="M420" s="32" t="n"/>
      <c r="N420" s="31">
        <f>IF(ISNUMBER($F420),($F420-IF(ISNUMBER($AM420),$AM420,0))*(1-IF(ISNUMBER($J420),$J420,0)),"")</f>
        <v/>
      </c>
      <c r="O420" s="15" t="inlineStr">
        <is>
          <t>Original Citrus</t>
        </is>
      </c>
      <c r="P420" s="29" t="n">
        <v>160</v>
      </c>
      <c r="Q420" s="29" t="n">
        <v>140</v>
      </c>
      <c r="R420" s="15" t="inlineStr">
        <is>
          <t>Not listed</t>
        </is>
      </c>
      <c r="S420" s="29" t="n">
        <v>58</v>
      </c>
      <c r="T420" s="29" t="n">
        <v>220</v>
      </c>
      <c r="U420" s="15" t="inlineStr">
        <is>
          <t>HFCS + sugar</t>
        </is>
      </c>
      <c r="V420" s="15" t="inlineStr">
        <is>
          <t>160 mg caffeine, D-ribose, B-vitamins (B3/B5/B6/B12); no taurine/ginseng; blue-collar positioning</t>
        </is>
      </c>
      <c r="W420" s="32" t="n"/>
      <c r="X420" s="32" t="n"/>
      <c r="Y420" s="32" t="n"/>
      <c r="Z420" s="32" t="n"/>
      <c r="AA420" s="15" t="inlineStr">
        <is>
          <t>Low</t>
        </is>
      </c>
      <c r="AB420" s="15" t="inlineStr">
        <is>
          <t>Legacy Coca-Cola energy brand</t>
        </is>
      </c>
      <c r="AC420" s="15" t="inlineStr">
        <is>
          <t>Old-school heavy energy can</t>
        </is>
      </c>
      <c r="AD420" s="15" t="inlineStr">
        <is>
          <t>Value legacy energy.</t>
        </is>
      </c>
      <c r="AE420" s="32" t="n"/>
      <c r="AF420" s="34">
        <f>IF(AND(ISNUMBER($P420),ISNUMBER($AL420),$AL420&lt;&gt;0),ROUND($P420/$AL420*100,1),"")</f>
        <v/>
      </c>
      <c r="AG420" s="35">
        <f>IF(AND(ISNUMBER($S420),ISNUMBER($AL420),$AL420&lt;&gt;0),ROUND($S420/$AL420*100,2),"")</f>
        <v/>
      </c>
      <c r="AH420" s="34">
        <f>IF(AND(ISNUMBER($Q420),ISNUMBER($AL420),$AL420&lt;&gt;0),ROUND($Q420/$AL420*100,1),"")</f>
        <v/>
      </c>
      <c r="AI420" s="29">
        <f>IF(ISNUMBER($S420),IF($S420&lt;=1,"Yes","No"),"n/a")</f>
        <v/>
      </c>
      <c r="AJ420" s="29">
        <f>IF(ISNUMBER($S420),ROUND(MAX(0,MIN(100,100-$S420*2.5-IF(ISNUMBER($T420),$T420,0)*0.12+IF($S420&lt;=1,12,0))),0),"")</f>
        <v/>
      </c>
      <c r="AK420" s="29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29" t="n">
        <v>473</v>
      </c>
      <c r="AM420" s="30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Full Throttle</t>
        </is>
      </c>
      <c r="B421" s="15" t="inlineStr">
        <is>
          <t>Full Throttle Energy | Original Citrus | 18-pack 473mL</t>
        </is>
      </c>
      <c r="C421" s="15" t="inlineStr">
        <is>
          <t>4) Caffeine &amp; energy beverage</t>
        </is>
      </c>
      <c r="D421" s="15" t="inlineStr">
        <is>
          <t>473 mL can</t>
        </is>
      </c>
      <c r="E421" s="29" t="n">
        <v>18</v>
      </c>
      <c r="F421" s="30" t="n"/>
      <c r="G421" s="31">
        <f>IF(AND(ISNUMBER($F421),ISNUMBER($E421),$E421&lt;&gt;0),$F421/$E421,"")</f>
        <v/>
      </c>
      <c r="H421" s="31">
        <f>IF(AND(ISNUMBER($F421),ISNUMBER($AL421),ISNUMBER($E421),($AL421*$E421)&lt;&gt;0),$F421/($AL421*$E421)*100,"")</f>
        <v/>
      </c>
      <c r="I421" s="32" t="n"/>
      <c r="J421" s="33" t="n"/>
      <c r="K421" s="31">
        <f>IF(AND(ISNUMBER($F421),ISNUMBER($J421)),$F421*(1-$J421),"")</f>
        <v/>
      </c>
      <c r="L421" s="32" t="n"/>
      <c r="M421" s="32" t="n"/>
      <c r="N421" s="31">
        <f>IF(ISNUMBER($F421),($F421-IF(ISNUMBER($AM421),$AM421,0))*(1-IF(ISNUMBER($J421),$J421,0)),"")</f>
        <v/>
      </c>
      <c r="O421" s="15" t="inlineStr">
        <is>
          <t>Original Citrus</t>
        </is>
      </c>
      <c r="P421" s="29" t="n">
        <v>160</v>
      </c>
      <c r="Q421" s="29" t="n">
        <v>140</v>
      </c>
      <c r="R421" s="15" t="inlineStr">
        <is>
          <t>Not listed</t>
        </is>
      </c>
      <c r="S421" s="29" t="n">
        <v>58</v>
      </c>
      <c r="T421" s="29" t="n">
        <v>220</v>
      </c>
      <c r="U421" s="15" t="inlineStr">
        <is>
          <t>HFCS + sugar</t>
        </is>
      </c>
      <c r="V421" s="15" t="inlineStr">
        <is>
          <t>160 mg caffeine, D-ribose, B-vitamins (B3/B5/B6/B12); no taurine/ginseng; blue-collar positioning</t>
        </is>
      </c>
      <c r="W421" s="32" t="n"/>
      <c r="X421" s="32" t="n"/>
      <c r="Y421" s="32" t="n"/>
      <c r="Z421" s="32" t="n"/>
      <c r="AA421" s="15" t="inlineStr">
        <is>
          <t>Low</t>
        </is>
      </c>
      <c r="AB421" s="15" t="inlineStr">
        <is>
          <t>Legacy Coca-Cola energy brand</t>
        </is>
      </c>
      <c r="AC421" s="15" t="inlineStr">
        <is>
          <t>Old-school heavy energy can</t>
        </is>
      </c>
      <c r="AD421" s="15" t="inlineStr">
        <is>
          <t>Value legacy energy.</t>
        </is>
      </c>
      <c r="AE421" s="32" t="n"/>
      <c r="AF421" s="34">
        <f>IF(AND(ISNUMBER($P421),ISNUMBER($AL421),$AL421&lt;&gt;0),ROUND($P421/$AL421*100,1),"")</f>
        <v/>
      </c>
      <c r="AG421" s="35">
        <f>IF(AND(ISNUMBER($S421),ISNUMBER($AL421),$AL421&lt;&gt;0),ROUND($S421/$AL421*100,2),"")</f>
        <v/>
      </c>
      <c r="AH421" s="34">
        <f>IF(AND(ISNUMBER($Q421),ISNUMBER($AL421),$AL421&lt;&gt;0),ROUND($Q421/$AL421*100,1),"")</f>
        <v/>
      </c>
      <c r="AI421" s="29">
        <f>IF(ISNUMBER($S421),IF($S421&lt;=1,"Yes","No"),"n/a")</f>
        <v/>
      </c>
      <c r="AJ421" s="29">
        <f>IF(ISNUMBER($S421),ROUND(MAX(0,MIN(100,100-$S421*2.5-IF(ISNUMBER($T421),$T421,0)*0.12+IF($S421&lt;=1,12,0))),0),"")</f>
        <v/>
      </c>
      <c r="AK421" s="29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29" t="n">
        <v>473</v>
      </c>
      <c r="AM421" s="30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Full Throttle</t>
        </is>
      </c>
      <c r="B422" s="15" t="inlineStr">
        <is>
          <t>Full Throttle Energy | Original Citrus | 24-pack 473mL</t>
        </is>
      </c>
      <c r="C422" s="15" t="inlineStr">
        <is>
          <t>4) Caffeine &amp; energy beverage</t>
        </is>
      </c>
      <c r="D422" s="15" t="inlineStr">
        <is>
          <t>473 mL can</t>
        </is>
      </c>
      <c r="E422" s="29" t="n">
        <v>24</v>
      </c>
      <c r="F422" s="30" t="n"/>
      <c r="G422" s="31">
        <f>IF(AND(ISNUMBER($F422),ISNUMBER($E422),$E422&lt;&gt;0),$F422/$E422,"")</f>
        <v/>
      </c>
      <c r="H422" s="31">
        <f>IF(AND(ISNUMBER($F422),ISNUMBER($AL422),ISNUMBER($E422),($AL422*$E422)&lt;&gt;0),$F422/($AL422*$E422)*100,"")</f>
        <v/>
      </c>
      <c r="I422" s="32" t="n"/>
      <c r="J422" s="33" t="n"/>
      <c r="K422" s="31">
        <f>IF(AND(ISNUMBER($F422),ISNUMBER($J422)),$F422*(1-$J422),"")</f>
        <v/>
      </c>
      <c r="L422" s="32" t="n"/>
      <c r="M422" s="32" t="n"/>
      <c r="N422" s="31">
        <f>IF(ISNUMBER($F422),($F422-IF(ISNUMBER($AM422),$AM422,0))*(1-IF(ISNUMBER($J422),$J422,0)),"")</f>
        <v/>
      </c>
      <c r="O422" s="15" t="inlineStr">
        <is>
          <t>Original Citrus</t>
        </is>
      </c>
      <c r="P422" s="29" t="n">
        <v>160</v>
      </c>
      <c r="Q422" s="29" t="n">
        <v>140</v>
      </c>
      <c r="R422" s="15" t="inlineStr">
        <is>
          <t>Not listed</t>
        </is>
      </c>
      <c r="S422" s="29" t="n">
        <v>58</v>
      </c>
      <c r="T422" s="29" t="n">
        <v>220</v>
      </c>
      <c r="U422" s="15" t="inlineStr">
        <is>
          <t>HFCS + sugar</t>
        </is>
      </c>
      <c r="V422" s="15" t="inlineStr">
        <is>
          <t>160 mg caffeine, D-ribose, B-vitamins (B3/B5/B6/B12); no taurine/ginseng; blue-collar positioning</t>
        </is>
      </c>
      <c r="W422" s="32" t="n"/>
      <c r="X422" s="32" t="n"/>
      <c r="Y422" s="32" t="n"/>
      <c r="Z422" s="32" t="n"/>
      <c r="AA422" s="15" t="inlineStr">
        <is>
          <t>Low</t>
        </is>
      </c>
      <c r="AB422" s="15" t="inlineStr">
        <is>
          <t>Legacy Coca-Cola energy brand</t>
        </is>
      </c>
      <c r="AC422" s="15" t="inlineStr">
        <is>
          <t>Old-school heavy energy can</t>
        </is>
      </c>
      <c r="AD422" s="15" t="inlineStr">
        <is>
          <t>Value legacy energy.</t>
        </is>
      </c>
      <c r="AE422" s="32" t="n"/>
      <c r="AF422" s="34">
        <f>IF(AND(ISNUMBER($P422),ISNUMBER($AL422),$AL422&lt;&gt;0),ROUND($P422/$AL422*100,1),"")</f>
        <v/>
      </c>
      <c r="AG422" s="35">
        <f>IF(AND(ISNUMBER($S422),ISNUMBER($AL422),$AL422&lt;&gt;0),ROUND($S422/$AL422*100,2),"")</f>
        <v/>
      </c>
      <c r="AH422" s="34">
        <f>IF(AND(ISNUMBER($Q422),ISNUMBER($AL422),$AL422&lt;&gt;0),ROUND($Q422/$AL422*100,1),"")</f>
        <v/>
      </c>
      <c r="AI422" s="29">
        <f>IF(ISNUMBER($S422),IF($S422&lt;=1,"Yes","No"),"n/a")</f>
        <v/>
      </c>
      <c r="AJ422" s="29">
        <f>IF(ISNUMBER($S422),ROUND(MAX(0,MIN(100,100-$S422*2.5-IF(ISNUMBER($T422),$T422,0)*0.12+IF($S422&lt;=1,12,0))),0),"")</f>
        <v/>
      </c>
      <c r="AK422" s="29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29" t="n">
        <v>473</v>
      </c>
      <c r="AM422" s="30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Full Throttle</t>
        </is>
      </c>
      <c r="B423" s="15" t="inlineStr">
        <is>
          <t>Full Throttle Energy | Blue Agave | single 473mL</t>
        </is>
      </c>
      <c r="C423" s="15" t="inlineStr">
        <is>
          <t>4) Caffeine &amp; energy beverage</t>
        </is>
      </c>
      <c r="D423" s="15" t="inlineStr">
        <is>
          <t>473 mL can</t>
        </is>
      </c>
      <c r="E423" s="29" t="n">
        <v>1</v>
      </c>
      <c r="F423" s="30" t="n"/>
      <c r="G423" s="31">
        <f>IF(AND(ISNUMBER($F423),ISNUMBER($E423),$E423&lt;&gt;0),$F423/$E423,"")</f>
        <v/>
      </c>
      <c r="H423" s="31">
        <f>IF(AND(ISNUMBER($F423),ISNUMBER($AL423),ISNUMBER($E423),($AL423*$E423)&lt;&gt;0),$F423/($AL423*$E423)*100,"")</f>
        <v/>
      </c>
      <c r="I423" s="32" t="n"/>
      <c r="J423" s="33" t="n"/>
      <c r="K423" s="31">
        <f>IF(AND(ISNUMBER($F423),ISNUMBER($J423)),$F423*(1-$J423),"")</f>
        <v/>
      </c>
      <c r="L423" s="32" t="n"/>
      <c r="M423" s="32" t="n"/>
      <c r="N423" s="31">
        <f>IF(ISNUMBER($F423),($F423-IF(ISNUMBER($AM423),$AM423,0))*(1-IF(ISNUMBER($J423),$J423,0)),"")</f>
        <v/>
      </c>
      <c r="O423" s="15" t="inlineStr">
        <is>
          <t>Blue Agave</t>
        </is>
      </c>
      <c r="P423" s="29" t="n">
        <v>160</v>
      </c>
      <c r="Q423" s="29" t="n">
        <v>140</v>
      </c>
      <c r="R423" s="15" t="inlineStr">
        <is>
          <t>Not listed</t>
        </is>
      </c>
      <c r="S423" s="29" t="n">
        <v>58</v>
      </c>
      <c r="T423" s="29" t="n">
        <v>220</v>
      </c>
      <c r="U423" s="15" t="inlineStr">
        <is>
          <t>HFCS + sugar</t>
        </is>
      </c>
      <c r="V423" s="15" t="inlineStr">
        <is>
          <t>160 mg caffeine, D-ribose, B-vitamins (B3/B5/B6/B12); no taurine/ginseng; blue-collar positioning</t>
        </is>
      </c>
      <c r="W423" s="32" t="n"/>
      <c r="X423" s="32" t="n"/>
      <c r="Y423" s="32" t="n"/>
      <c r="Z423" s="32" t="n"/>
      <c r="AA423" s="15" t="inlineStr">
        <is>
          <t>Low</t>
        </is>
      </c>
      <c r="AB423" s="15" t="inlineStr">
        <is>
          <t>Legacy Coca-Cola energy brand</t>
        </is>
      </c>
      <c r="AC423" s="15" t="inlineStr">
        <is>
          <t>Old-school heavy energy can</t>
        </is>
      </c>
      <c r="AD423" s="15" t="inlineStr">
        <is>
          <t>Value legacy energy.</t>
        </is>
      </c>
      <c r="AE423" s="32" t="n"/>
      <c r="AF423" s="34">
        <f>IF(AND(ISNUMBER($P423),ISNUMBER($AL423),$AL423&lt;&gt;0),ROUND($P423/$AL423*100,1),"")</f>
        <v/>
      </c>
      <c r="AG423" s="35">
        <f>IF(AND(ISNUMBER($S423),ISNUMBER($AL423),$AL423&lt;&gt;0),ROUND($S423/$AL423*100,2),"")</f>
        <v/>
      </c>
      <c r="AH423" s="34">
        <f>IF(AND(ISNUMBER($Q423),ISNUMBER($AL423),$AL423&lt;&gt;0),ROUND($Q423/$AL423*100,1),"")</f>
        <v/>
      </c>
      <c r="AI423" s="29">
        <f>IF(ISNUMBER($S423),IF($S423&lt;=1,"Yes","No"),"n/a")</f>
        <v/>
      </c>
      <c r="AJ423" s="29">
        <f>IF(ISNUMBER($S423),ROUND(MAX(0,MIN(100,100-$S423*2.5-IF(ISNUMBER($T423),$T423,0)*0.12+IF($S423&lt;=1,12,0))),0),"")</f>
        <v/>
      </c>
      <c r="AK423" s="29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29" t="n">
        <v>473</v>
      </c>
      <c r="AM423" s="30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Full Throttle</t>
        </is>
      </c>
      <c r="B424" s="15" t="inlineStr">
        <is>
          <t>Full Throttle Energy | Blue Agave | 8-pack 473mL</t>
        </is>
      </c>
      <c r="C424" s="15" t="inlineStr">
        <is>
          <t>4) Caffeine &amp; energy beverage</t>
        </is>
      </c>
      <c r="D424" s="15" t="inlineStr">
        <is>
          <t>473 mL can</t>
        </is>
      </c>
      <c r="E424" s="29" t="n">
        <v>8</v>
      </c>
      <c r="F424" s="30" t="n"/>
      <c r="G424" s="31">
        <f>IF(AND(ISNUMBER($F424),ISNUMBER($E424),$E424&lt;&gt;0),$F424/$E424,"")</f>
        <v/>
      </c>
      <c r="H424" s="31">
        <f>IF(AND(ISNUMBER($F424),ISNUMBER($AL424),ISNUMBER($E424),($AL424*$E424)&lt;&gt;0),$F424/($AL424*$E424)*100,"")</f>
        <v/>
      </c>
      <c r="I424" s="32" t="n"/>
      <c r="J424" s="33" t="n"/>
      <c r="K424" s="31">
        <f>IF(AND(ISNUMBER($F424),ISNUMBER($J424)),$F424*(1-$J424),"")</f>
        <v/>
      </c>
      <c r="L424" s="32" t="n"/>
      <c r="M424" s="32" t="n"/>
      <c r="N424" s="31">
        <f>IF(ISNUMBER($F424),($F424-IF(ISNUMBER($AM424),$AM424,0))*(1-IF(ISNUMBER($J424),$J424,0)),"")</f>
        <v/>
      </c>
      <c r="O424" s="15" t="inlineStr">
        <is>
          <t>Blue Agave</t>
        </is>
      </c>
      <c r="P424" s="29" t="n">
        <v>160</v>
      </c>
      <c r="Q424" s="29" t="n">
        <v>140</v>
      </c>
      <c r="R424" s="15" t="inlineStr">
        <is>
          <t>Not listed</t>
        </is>
      </c>
      <c r="S424" s="29" t="n">
        <v>58</v>
      </c>
      <c r="T424" s="29" t="n">
        <v>220</v>
      </c>
      <c r="U424" s="15" t="inlineStr">
        <is>
          <t>HFCS + sugar</t>
        </is>
      </c>
      <c r="V424" s="15" t="inlineStr">
        <is>
          <t>160 mg caffeine, D-ribose, B-vitamins (B3/B5/B6/B12); no taurine/ginseng; blue-collar positioning</t>
        </is>
      </c>
      <c r="W424" s="32" t="n"/>
      <c r="X424" s="32" t="n"/>
      <c r="Y424" s="32" t="n"/>
      <c r="Z424" s="32" t="n"/>
      <c r="AA424" s="15" t="inlineStr">
        <is>
          <t>Low</t>
        </is>
      </c>
      <c r="AB424" s="15" t="inlineStr">
        <is>
          <t>Legacy Coca-Cola energy brand</t>
        </is>
      </c>
      <c r="AC424" s="15" t="inlineStr">
        <is>
          <t>Old-school heavy energy can</t>
        </is>
      </c>
      <c r="AD424" s="15" t="inlineStr">
        <is>
          <t>Value legacy energy.</t>
        </is>
      </c>
      <c r="AE424" s="32" t="n"/>
      <c r="AF424" s="34">
        <f>IF(AND(ISNUMBER($P424),ISNUMBER($AL424),$AL424&lt;&gt;0),ROUND($P424/$AL424*100,1),"")</f>
        <v/>
      </c>
      <c r="AG424" s="35">
        <f>IF(AND(ISNUMBER($S424),ISNUMBER($AL424),$AL424&lt;&gt;0),ROUND($S424/$AL424*100,2),"")</f>
        <v/>
      </c>
      <c r="AH424" s="34">
        <f>IF(AND(ISNUMBER($Q424),ISNUMBER($AL424),$AL424&lt;&gt;0),ROUND($Q424/$AL424*100,1),"")</f>
        <v/>
      </c>
      <c r="AI424" s="29">
        <f>IF(ISNUMBER($S424),IF($S424&lt;=1,"Yes","No"),"n/a")</f>
        <v/>
      </c>
      <c r="AJ424" s="29">
        <f>IF(ISNUMBER($S424),ROUND(MAX(0,MIN(100,100-$S424*2.5-IF(ISNUMBER($T424),$T424,0)*0.12+IF($S424&lt;=1,12,0))),0),"")</f>
        <v/>
      </c>
      <c r="AK424" s="29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29" t="n">
        <v>473</v>
      </c>
      <c r="AM424" s="30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Full Throttle</t>
        </is>
      </c>
      <c r="B425" s="15" t="inlineStr">
        <is>
          <t>Full Throttle Energy | Blue Agave | 12-pack 473mL</t>
        </is>
      </c>
      <c r="C425" s="15" t="inlineStr">
        <is>
          <t>4) Caffeine &amp; energy beverage</t>
        </is>
      </c>
      <c r="D425" s="15" t="inlineStr">
        <is>
          <t>473 mL can</t>
        </is>
      </c>
      <c r="E425" s="29" t="n">
        <v>12</v>
      </c>
      <c r="F425" s="30" t="n"/>
      <c r="G425" s="31">
        <f>IF(AND(ISNUMBER($F425),ISNUMBER($E425),$E425&lt;&gt;0),$F425/$E425,"")</f>
        <v/>
      </c>
      <c r="H425" s="31">
        <f>IF(AND(ISNUMBER($F425),ISNUMBER($AL425),ISNUMBER($E425),($AL425*$E425)&lt;&gt;0),$F425/($AL425*$E425)*100,"")</f>
        <v/>
      </c>
      <c r="I425" s="32" t="n"/>
      <c r="J425" s="33" t="n"/>
      <c r="K425" s="31">
        <f>IF(AND(ISNUMBER($F425),ISNUMBER($J425)),$F425*(1-$J425),"")</f>
        <v/>
      </c>
      <c r="L425" s="32" t="n"/>
      <c r="M425" s="32" t="n"/>
      <c r="N425" s="31">
        <f>IF(ISNUMBER($F425),($F425-IF(ISNUMBER($AM425),$AM425,0))*(1-IF(ISNUMBER($J425),$J425,0)),"")</f>
        <v/>
      </c>
      <c r="O425" s="15" t="inlineStr">
        <is>
          <t>Blue Agave</t>
        </is>
      </c>
      <c r="P425" s="29" t="n">
        <v>160</v>
      </c>
      <c r="Q425" s="29" t="n">
        <v>140</v>
      </c>
      <c r="R425" s="15" t="inlineStr">
        <is>
          <t>Not listed</t>
        </is>
      </c>
      <c r="S425" s="29" t="n">
        <v>58</v>
      </c>
      <c r="T425" s="29" t="n">
        <v>220</v>
      </c>
      <c r="U425" s="15" t="inlineStr">
        <is>
          <t>HFCS + sugar</t>
        </is>
      </c>
      <c r="V425" s="15" t="inlineStr">
        <is>
          <t>160 mg caffeine, D-ribose, B-vitamins (B3/B5/B6/B12); no taurine/ginseng; blue-collar positioning</t>
        </is>
      </c>
      <c r="W425" s="32" t="n"/>
      <c r="X425" s="32" t="n"/>
      <c r="Y425" s="32" t="n"/>
      <c r="Z425" s="32" t="n"/>
      <c r="AA425" s="15" t="inlineStr">
        <is>
          <t>Low</t>
        </is>
      </c>
      <c r="AB425" s="15" t="inlineStr">
        <is>
          <t>Legacy Coca-Cola energy brand</t>
        </is>
      </c>
      <c r="AC425" s="15" t="inlineStr">
        <is>
          <t>Old-school heavy energy can</t>
        </is>
      </c>
      <c r="AD425" s="15" t="inlineStr">
        <is>
          <t>Value legacy energy.</t>
        </is>
      </c>
      <c r="AE425" s="32" t="n"/>
      <c r="AF425" s="34">
        <f>IF(AND(ISNUMBER($P425),ISNUMBER($AL425),$AL425&lt;&gt;0),ROUND($P425/$AL425*100,1),"")</f>
        <v/>
      </c>
      <c r="AG425" s="35">
        <f>IF(AND(ISNUMBER($S425),ISNUMBER($AL425),$AL425&lt;&gt;0),ROUND($S425/$AL425*100,2),"")</f>
        <v/>
      </c>
      <c r="AH425" s="34">
        <f>IF(AND(ISNUMBER($Q425),ISNUMBER($AL425),$AL425&lt;&gt;0),ROUND($Q425/$AL425*100,1),"")</f>
        <v/>
      </c>
      <c r="AI425" s="29">
        <f>IF(ISNUMBER($S425),IF($S425&lt;=1,"Yes","No"),"n/a")</f>
        <v/>
      </c>
      <c r="AJ425" s="29">
        <f>IF(ISNUMBER($S425),ROUND(MAX(0,MIN(100,100-$S425*2.5-IF(ISNUMBER($T425),$T425,0)*0.12+IF($S425&lt;=1,12,0))),0),"")</f>
        <v/>
      </c>
      <c r="AK425" s="29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29" t="n">
        <v>473</v>
      </c>
      <c r="AM425" s="30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Full Throttle</t>
        </is>
      </c>
      <c r="B426" s="15" t="inlineStr">
        <is>
          <t>Full Throttle Energy | Blue Agave | 18-pack 473mL</t>
        </is>
      </c>
      <c r="C426" s="15" t="inlineStr">
        <is>
          <t>4) Caffeine &amp; energy beverage</t>
        </is>
      </c>
      <c r="D426" s="15" t="inlineStr">
        <is>
          <t>473 mL can</t>
        </is>
      </c>
      <c r="E426" s="29" t="n">
        <v>18</v>
      </c>
      <c r="F426" s="30" t="n"/>
      <c r="G426" s="31">
        <f>IF(AND(ISNUMBER($F426),ISNUMBER($E426),$E426&lt;&gt;0),$F426/$E426,"")</f>
        <v/>
      </c>
      <c r="H426" s="31">
        <f>IF(AND(ISNUMBER($F426),ISNUMBER($AL426),ISNUMBER($E426),($AL426*$E426)&lt;&gt;0),$F426/($AL426*$E426)*100,"")</f>
        <v/>
      </c>
      <c r="I426" s="32" t="n"/>
      <c r="J426" s="33" t="n"/>
      <c r="K426" s="31">
        <f>IF(AND(ISNUMBER($F426),ISNUMBER($J426)),$F426*(1-$J426),"")</f>
        <v/>
      </c>
      <c r="L426" s="32" t="n"/>
      <c r="M426" s="32" t="n"/>
      <c r="N426" s="31">
        <f>IF(ISNUMBER($F426),($F426-IF(ISNUMBER($AM426),$AM426,0))*(1-IF(ISNUMBER($J426),$J426,0)),"")</f>
        <v/>
      </c>
      <c r="O426" s="15" t="inlineStr">
        <is>
          <t>Blue Agave</t>
        </is>
      </c>
      <c r="P426" s="29" t="n">
        <v>160</v>
      </c>
      <c r="Q426" s="29" t="n">
        <v>140</v>
      </c>
      <c r="R426" s="15" t="inlineStr">
        <is>
          <t>Not listed</t>
        </is>
      </c>
      <c r="S426" s="29" t="n">
        <v>58</v>
      </c>
      <c r="T426" s="29" t="n">
        <v>220</v>
      </c>
      <c r="U426" s="15" t="inlineStr">
        <is>
          <t>HFCS + sugar</t>
        </is>
      </c>
      <c r="V426" s="15" t="inlineStr">
        <is>
          <t>160 mg caffeine, D-ribose, B-vitamins (B3/B5/B6/B12); no taurine/ginseng; blue-collar positioning</t>
        </is>
      </c>
      <c r="W426" s="32" t="n"/>
      <c r="X426" s="32" t="n"/>
      <c r="Y426" s="32" t="n"/>
      <c r="Z426" s="32" t="n"/>
      <c r="AA426" s="15" t="inlineStr">
        <is>
          <t>Low</t>
        </is>
      </c>
      <c r="AB426" s="15" t="inlineStr">
        <is>
          <t>Legacy Coca-Cola energy brand</t>
        </is>
      </c>
      <c r="AC426" s="15" t="inlineStr">
        <is>
          <t>Old-school heavy energy can</t>
        </is>
      </c>
      <c r="AD426" s="15" t="inlineStr">
        <is>
          <t>Value legacy energy.</t>
        </is>
      </c>
      <c r="AE426" s="32" t="n"/>
      <c r="AF426" s="34">
        <f>IF(AND(ISNUMBER($P426),ISNUMBER($AL426),$AL426&lt;&gt;0),ROUND($P426/$AL426*100,1),"")</f>
        <v/>
      </c>
      <c r="AG426" s="35">
        <f>IF(AND(ISNUMBER($S426),ISNUMBER($AL426),$AL426&lt;&gt;0),ROUND($S426/$AL426*100,2),"")</f>
        <v/>
      </c>
      <c r="AH426" s="34">
        <f>IF(AND(ISNUMBER($Q426),ISNUMBER($AL426),$AL426&lt;&gt;0),ROUND($Q426/$AL426*100,1),"")</f>
        <v/>
      </c>
      <c r="AI426" s="29">
        <f>IF(ISNUMBER($S426),IF($S426&lt;=1,"Yes","No"),"n/a")</f>
        <v/>
      </c>
      <c r="AJ426" s="29">
        <f>IF(ISNUMBER($S426),ROUND(MAX(0,MIN(100,100-$S426*2.5-IF(ISNUMBER($T426),$T426,0)*0.12+IF($S426&lt;=1,12,0))),0),"")</f>
        <v/>
      </c>
      <c r="AK426" s="29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29" t="n">
        <v>473</v>
      </c>
      <c r="AM426" s="30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Full Throttle</t>
        </is>
      </c>
      <c r="B427" s="15" t="inlineStr">
        <is>
          <t>Full Throttle Energy | Blue Agave | 24-pack 473mL</t>
        </is>
      </c>
      <c r="C427" s="15" t="inlineStr">
        <is>
          <t>4) Caffeine &amp; energy beverage</t>
        </is>
      </c>
      <c r="D427" s="15" t="inlineStr">
        <is>
          <t>473 mL can</t>
        </is>
      </c>
      <c r="E427" s="29" t="n">
        <v>24</v>
      </c>
      <c r="F427" s="30" t="n"/>
      <c r="G427" s="31">
        <f>IF(AND(ISNUMBER($F427),ISNUMBER($E427),$E427&lt;&gt;0),$F427/$E427,"")</f>
        <v/>
      </c>
      <c r="H427" s="31">
        <f>IF(AND(ISNUMBER($F427),ISNUMBER($AL427),ISNUMBER($E427),($AL427*$E427)&lt;&gt;0),$F427/($AL427*$E427)*100,"")</f>
        <v/>
      </c>
      <c r="I427" s="32" t="n"/>
      <c r="J427" s="33" t="n"/>
      <c r="K427" s="31">
        <f>IF(AND(ISNUMBER($F427),ISNUMBER($J427)),$F427*(1-$J427),"")</f>
        <v/>
      </c>
      <c r="L427" s="32" t="n"/>
      <c r="M427" s="32" t="n"/>
      <c r="N427" s="31">
        <f>IF(ISNUMBER($F427),($F427-IF(ISNUMBER($AM427),$AM427,0))*(1-IF(ISNUMBER($J427),$J427,0)),"")</f>
        <v/>
      </c>
      <c r="O427" s="15" t="inlineStr">
        <is>
          <t>Blue Agave</t>
        </is>
      </c>
      <c r="P427" s="29" t="n">
        <v>160</v>
      </c>
      <c r="Q427" s="29" t="n">
        <v>140</v>
      </c>
      <c r="R427" s="15" t="inlineStr">
        <is>
          <t>Not listed</t>
        </is>
      </c>
      <c r="S427" s="29" t="n">
        <v>58</v>
      </c>
      <c r="T427" s="29" t="n">
        <v>220</v>
      </c>
      <c r="U427" s="15" t="inlineStr">
        <is>
          <t>HFCS + sugar</t>
        </is>
      </c>
      <c r="V427" s="15" t="inlineStr">
        <is>
          <t>160 mg caffeine, D-ribose, B-vitamins (B3/B5/B6/B12); no taurine/ginseng; blue-collar positioning</t>
        </is>
      </c>
      <c r="W427" s="32" t="n"/>
      <c r="X427" s="32" t="n"/>
      <c r="Y427" s="32" t="n"/>
      <c r="Z427" s="32" t="n"/>
      <c r="AA427" s="15" t="inlineStr">
        <is>
          <t>Low</t>
        </is>
      </c>
      <c r="AB427" s="15" t="inlineStr">
        <is>
          <t>Legacy Coca-Cola energy brand</t>
        </is>
      </c>
      <c r="AC427" s="15" t="inlineStr">
        <is>
          <t>Old-school heavy energy can</t>
        </is>
      </c>
      <c r="AD427" s="15" t="inlineStr">
        <is>
          <t>Value legacy energy.</t>
        </is>
      </c>
      <c r="AE427" s="32" t="n"/>
      <c r="AF427" s="34">
        <f>IF(AND(ISNUMBER($P427),ISNUMBER($AL427),$AL427&lt;&gt;0),ROUND($P427/$AL427*100,1),"")</f>
        <v/>
      </c>
      <c r="AG427" s="35">
        <f>IF(AND(ISNUMBER($S427),ISNUMBER($AL427),$AL427&lt;&gt;0),ROUND($S427/$AL427*100,2),"")</f>
        <v/>
      </c>
      <c r="AH427" s="34">
        <f>IF(AND(ISNUMBER($Q427),ISNUMBER($AL427),$AL427&lt;&gt;0),ROUND($Q427/$AL427*100,1),"")</f>
        <v/>
      </c>
      <c r="AI427" s="29">
        <f>IF(ISNUMBER($S427),IF($S427&lt;=1,"Yes","No"),"n/a")</f>
        <v/>
      </c>
      <c r="AJ427" s="29">
        <f>IF(ISNUMBER($S427),ROUND(MAX(0,MIN(100,100-$S427*2.5-IF(ISNUMBER($T427),$T427,0)*0.12+IF($S427&lt;=1,12,0))),0),"")</f>
        <v/>
      </c>
      <c r="AK427" s="29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29" t="n">
        <v>473</v>
      </c>
      <c r="AM427" s="30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Full Throttle</t>
        </is>
      </c>
      <c r="B428" s="15" t="inlineStr">
        <is>
          <t>Full Throttle Energy | Berry | single 473mL</t>
        </is>
      </c>
      <c r="C428" s="15" t="inlineStr">
        <is>
          <t>4) Caffeine &amp; energy beverage</t>
        </is>
      </c>
      <c r="D428" s="15" t="inlineStr">
        <is>
          <t>473 mL can</t>
        </is>
      </c>
      <c r="E428" s="29" t="n">
        <v>1</v>
      </c>
      <c r="F428" s="30" t="n"/>
      <c r="G428" s="31">
        <f>IF(AND(ISNUMBER($F428),ISNUMBER($E428),$E428&lt;&gt;0),$F428/$E428,"")</f>
        <v/>
      </c>
      <c r="H428" s="31">
        <f>IF(AND(ISNUMBER($F428),ISNUMBER($AL428),ISNUMBER($E428),($AL428*$E428)&lt;&gt;0),$F428/($AL428*$E428)*100,"")</f>
        <v/>
      </c>
      <c r="I428" s="32" t="n"/>
      <c r="J428" s="33" t="n"/>
      <c r="K428" s="31">
        <f>IF(AND(ISNUMBER($F428),ISNUMBER($J428)),$F428*(1-$J428),"")</f>
        <v/>
      </c>
      <c r="L428" s="32" t="n"/>
      <c r="M428" s="32" t="n"/>
      <c r="N428" s="31">
        <f>IF(ISNUMBER($F428),($F428-IF(ISNUMBER($AM428),$AM428,0))*(1-IF(ISNUMBER($J428),$J428,0)),"")</f>
        <v/>
      </c>
      <c r="O428" s="15" t="inlineStr">
        <is>
          <t>Berry</t>
        </is>
      </c>
      <c r="P428" s="29" t="n">
        <v>160</v>
      </c>
      <c r="Q428" s="29" t="n">
        <v>140</v>
      </c>
      <c r="R428" s="15" t="inlineStr">
        <is>
          <t>Not listed</t>
        </is>
      </c>
      <c r="S428" s="29" t="n">
        <v>58</v>
      </c>
      <c r="T428" s="29" t="n">
        <v>220</v>
      </c>
      <c r="U428" s="15" t="inlineStr">
        <is>
          <t>HFCS + sugar</t>
        </is>
      </c>
      <c r="V428" s="15" t="inlineStr">
        <is>
          <t>160 mg caffeine, D-ribose, B-vitamins (B3/B5/B6/B12); no taurine/ginseng; blue-collar positioning</t>
        </is>
      </c>
      <c r="W428" s="32" t="n"/>
      <c r="X428" s="32" t="n"/>
      <c r="Y428" s="32" t="n"/>
      <c r="Z428" s="32" t="n"/>
      <c r="AA428" s="15" t="inlineStr">
        <is>
          <t>Low</t>
        </is>
      </c>
      <c r="AB428" s="15" t="inlineStr">
        <is>
          <t>Legacy Coca-Cola energy brand</t>
        </is>
      </c>
      <c r="AC428" s="15" t="inlineStr">
        <is>
          <t>Old-school heavy energy can</t>
        </is>
      </c>
      <c r="AD428" s="15" t="inlineStr">
        <is>
          <t>Value legacy energy.</t>
        </is>
      </c>
      <c r="AE428" s="32" t="n"/>
      <c r="AF428" s="34">
        <f>IF(AND(ISNUMBER($P428),ISNUMBER($AL428),$AL428&lt;&gt;0),ROUND($P428/$AL428*100,1),"")</f>
        <v/>
      </c>
      <c r="AG428" s="35">
        <f>IF(AND(ISNUMBER($S428),ISNUMBER($AL428),$AL428&lt;&gt;0),ROUND($S428/$AL428*100,2),"")</f>
        <v/>
      </c>
      <c r="AH428" s="34">
        <f>IF(AND(ISNUMBER($Q428),ISNUMBER($AL428),$AL428&lt;&gt;0),ROUND($Q428/$AL428*100,1),"")</f>
        <v/>
      </c>
      <c r="AI428" s="29">
        <f>IF(ISNUMBER($S428),IF($S428&lt;=1,"Yes","No"),"n/a")</f>
        <v/>
      </c>
      <c r="AJ428" s="29">
        <f>IF(ISNUMBER($S428),ROUND(MAX(0,MIN(100,100-$S428*2.5-IF(ISNUMBER($T428),$T428,0)*0.12+IF($S428&lt;=1,12,0))),0),"")</f>
        <v/>
      </c>
      <c r="AK428" s="29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29" t="n">
        <v>473</v>
      </c>
      <c r="AM428" s="30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Full Throttle</t>
        </is>
      </c>
      <c r="B429" s="15" t="inlineStr">
        <is>
          <t>Full Throttle Energy | Berry | 8-pack 473mL</t>
        </is>
      </c>
      <c r="C429" s="15" t="inlineStr">
        <is>
          <t>4) Caffeine &amp; energy beverage</t>
        </is>
      </c>
      <c r="D429" s="15" t="inlineStr">
        <is>
          <t>473 mL can</t>
        </is>
      </c>
      <c r="E429" s="29" t="n">
        <v>8</v>
      </c>
      <c r="F429" s="30" t="n"/>
      <c r="G429" s="31">
        <f>IF(AND(ISNUMBER($F429),ISNUMBER($E429),$E429&lt;&gt;0),$F429/$E429,"")</f>
        <v/>
      </c>
      <c r="H429" s="31">
        <f>IF(AND(ISNUMBER($F429),ISNUMBER($AL429),ISNUMBER($E429),($AL429*$E429)&lt;&gt;0),$F429/($AL429*$E429)*100,"")</f>
        <v/>
      </c>
      <c r="I429" s="32" t="n"/>
      <c r="J429" s="33" t="n"/>
      <c r="K429" s="31">
        <f>IF(AND(ISNUMBER($F429),ISNUMBER($J429)),$F429*(1-$J429),"")</f>
        <v/>
      </c>
      <c r="L429" s="32" t="n"/>
      <c r="M429" s="32" t="n"/>
      <c r="N429" s="31">
        <f>IF(ISNUMBER($F429),($F429-IF(ISNUMBER($AM429),$AM429,0))*(1-IF(ISNUMBER($J429),$J429,0)),"")</f>
        <v/>
      </c>
      <c r="O429" s="15" t="inlineStr">
        <is>
          <t>Berry</t>
        </is>
      </c>
      <c r="P429" s="29" t="n">
        <v>160</v>
      </c>
      <c r="Q429" s="29" t="n">
        <v>140</v>
      </c>
      <c r="R429" s="15" t="inlineStr">
        <is>
          <t>Not listed</t>
        </is>
      </c>
      <c r="S429" s="29" t="n">
        <v>58</v>
      </c>
      <c r="T429" s="29" t="n">
        <v>220</v>
      </c>
      <c r="U429" s="15" t="inlineStr">
        <is>
          <t>HFCS + sugar</t>
        </is>
      </c>
      <c r="V429" s="15" t="inlineStr">
        <is>
          <t>160 mg caffeine, D-ribose, B-vitamins (B3/B5/B6/B12); no taurine/ginseng; blue-collar positioning</t>
        </is>
      </c>
      <c r="W429" s="32" t="n"/>
      <c r="X429" s="32" t="n"/>
      <c r="Y429" s="32" t="n"/>
      <c r="Z429" s="32" t="n"/>
      <c r="AA429" s="15" t="inlineStr">
        <is>
          <t>Low</t>
        </is>
      </c>
      <c r="AB429" s="15" t="inlineStr">
        <is>
          <t>Legacy Coca-Cola energy brand</t>
        </is>
      </c>
      <c r="AC429" s="15" t="inlineStr">
        <is>
          <t>Old-school heavy energy can</t>
        </is>
      </c>
      <c r="AD429" s="15" t="inlineStr">
        <is>
          <t>Value legacy energy.</t>
        </is>
      </c>
      <c r="AE429" s="32" t="n"/>
      <c r="AF429" s="34">
        <f>IF(AND(ISNUMBER($P429),ISNUMBER($AL429),$AL429&lt;&gt;0),ROUND($P429/$AL429*100,1),"")</f>
        <v/>
      </c>
      <c r="AG429" s="35">
        <f>IF(AND(ISNUMBER($S429),ISNUMBER($AL429),$AL429&lt;&gt;0),ROUND($S429/$AL429*100,2),"")</f>
        <v/>
      </c>
      <c r="AH429" s="34">
        <f>IF(AND(ISNUMBER($Q429),ISNUMBER($AL429),$AL429&lt;&gt;0),ROUND($Q429/$AL429*100,1),"")</f>
        <v/>
      </c>
      <c r="AI429" s="29">
        <f>IF(ISNUMBER($S429),IF($S429&lt;=1,"Yes","No"),"n/a")</f>
        <v/>
      </c>
      <c r="AJ429" s="29">
        <f>IF(ISNUMBER($S429),ROUND(MAX(0,MIN(100,100-$S429*2.5-IF(ISNUMBER($T429),$T429,0)*0.12+IF($S429&lt;=1,12,0))),0),"")</f>
        <v/>
      </c>
      <c r="AK429" s="29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29" t="n">
        <v>473</v>
      </c>
      <c r="AM429" s="30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Full Throttle</t>
        </is>
      </c>
      <c r="B430" s="15" t="inlineStr">
        <is>
          <t>Full Throttle Energy | Berry | 12-pack 473mL</t>
        </is>
      </c>
      <c r="C430" s="15" t="inlineStr">
        <is>
          <t>4) Caffeine &amp; energy beverage</t>
        </is>
      </c>
      <c r="D430" s="15" t="inlineStr">
        <is>
          <t>473 mL can</t>
        </is>
      </c>
      <c r="E430" s="29" t="n">
        <v>12</v>
      </c>
      <c r="F430" s="30" t="n"/>
      <c r="G430" s="31">
        <f>IF(AND(ISNUMBER($F430),ISNUMBER($E430),$E430&lt;&gt;0),$F430/$E430,"")</f>
        <v/>
      </c>
      <c r="H430" s="31">
        <f>IF(AND(ISNUMBER($F430),ISNUMBER($AL430),ISNUMBER($E430),($AL430*$E430)&lt;&gt;0),$F430/($AL430*$E430)*100,"")</f>
        <v/>
      </c>
      <c r="I430" s="32" t="n"/>
      <c r="J430" s="33" t="n"/>
      <c r="K430" s="31">
        <f>IF(AND(ISNUMBER($F430),ISNUMBER($J430)),$F430*(1-$J430),"")</f>
        <v/>
      </c>
      <c r="L430" s="32" t="n"/>
      <c r="M430" s="32" t="n"/>
      <c r="N430" s="31">
        <f>IF(ISNUMBER($F430),($F430-IF(ISNUMBER($AM430),$AM430,0))*(1-IF(ISNUMBER($J430),$J430,0)),"")</f>
        <v/>
      </c>
      <c r="O430" s="15" t="inlineStr">
        <is>
          <t>Berry</t>
        </is>
      </c>
      <c r="P430" s="29" t="n">
        <v>160</v>
      </c>
      <c r="Q430" s="29" t="n">
        <v>140</v>
      </c>
      <c r="R430" s="15" t="inlineStr">
        <is>
          <t>Not listed</t>
        </is>
      </c>
      <c r="S430" s="29" t="n">
        <v>58</v>
      </c>
      <c r="T430" s="29" t="n">
        <v>220</v>
      </c>
      <c r="U430" s="15" t="inlineStr">
        <is>
          <t>HFCS + sugar</t>
        </is>
      </c>
      <c r="V430" s="15" t="inlineStr">
        <is>
          <t>160 mg caffeine, D-ribose, B-vitamins (B3/B5/B6/B12); no taurine/ginseng; blue-collar positioning</t>
        </is>
      </c>
      <c r="W430" s="32" t="n"/>
      <c r="X430" s="32" t="n"/>
      <c r="Y430" s="32" t="n"/>
      <c r="Z430" s="32" t="n"/>
      <c r="AA430" s="15" t="inlineStr">
        <is>
          <t>Low</t>
        </is>
      </c>
      <c r="AB430" s="15" t="inlineStr">
        <is>
          <t>Legacy Coca-Cola energy brand</t>
        </is>
      </c>
      <c r="AC430" s="15" t="inlineStr">
        <is>
          <t>Old-school heavy energy can</t>
        </is>
      </c>
      <c r="AD430" s="15" t="inlineStr">
        <is>
          <t>Value legacy energy.</t>
        </is>
      </c>
      <c r="AE430" s="32" t="n"/>
      <c r="AF430" s="34">
        <f>IF(AND(ISNUMBER($P430),ISNUMBER($AL430),$AL430&lt;&gt;0),ROUND($P430/$AL430*100,1),"")</f>
        <v/>
      </c>
      <c r="AG430" s="35">
        <f>IF(AND(ISNUMBER($S430),ISNUMBER($AL430),$AL430&lt;&gt;0),ROUND($S430/$AL430*100,2),"")</f>
        <v/>
      </c>
      <c r="AH430" s="34">
        <f>IF(AND(ISNUMBER($Q430),ISNUMBER($AL430),$AL430&lt;&gt;0),ROUND($Q430/$AL430*100,1),"")</f>
        <v/>
      </c>
      <c r="AI430" s="29">
        <f>IF(ISNUMBER($S430),IF($S430&lt;=1,"Yes","No"),"n/a")</f>
        <v/>
      </c>
      <c r="AJ430" s="29">
        <f>IF(ISNUMBER($S430),ROUND(MAX(0,MIN(100,100-$S430*2.5-IF(ISNUMBER($T430),$T430,0)*0.12+IF($S430&lt;=1,12,0))),0),"")</f>
        <v/>
      </c>
      <c r="AK430" s="29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29" t="n">
        <v>473</v>
      </c>
      <c r="AM430" s="30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Full Throttle</t>
        </is>
      </c>
      <c r="B431" s="15" t="inlineStr">
        <is>
          <t>Full Throttle Energy | Berry | 18-pack 473mL</t>
        </is>
      </c>
      <c r="C431" s="15" t="inlineStr">
        <is>
          <t>4) Caffeine &amp; energy beverage</t>
        </is>
      </c>
      <c r="D431" s="15" t="inlineStr">
        <is>
          <t>473 mL can</t>
        </is>
      </c>
      <c r="E431" s="29" t="n">
        <v>18</v>
      </c>
      <c r="F431" s="30" t="n"/>
      <c r="G431" s="31">
        <f>IF(AND(ISNUMBER($F431),ISNUMBER($E431),$E431&lt;&gt;0),$F431/$E431,"")</f>
        <v/>
      </c>
      <c r="H431" s="31">
        <f>IF(AND(ISNUMBER($F431),ISNUMBER($AL431),ISNUMBER($E431),($AL431*$E431)&lt;&gt;0),$F431/($AL431*$E431)*100,"")</f>
        <v/>
      </c>
      <c r="I431" s="32" t="n"/>
      <c r="J431" s="33" t="n"/>
      <c r="K431" s="31">
        <f>IF(AND(ISNUMBER($F431),ISNUMBER($J431)),$F431*(1-$J431),"")</f>
        <v/>
      </c>
      <c r="L431" s="32" t="n"/>
      <c r="M431" s="32" t="n"/>
      <c r="N431" s="31">
        <f>IF(ISNUMBER($F431),($F431-IF(ISNUMBER($AM431),$AM431,0))*(1-IF(ISNUMBER($J431),$J431,0)),"")</f>
        <v/>
      </c>
      <c r="O431" s="15" t="inlineStr">
        <is>
          <t>Berry</t>
        </is>
      </c>
      <c r="P431" s="29" t="n">
        <v>160</v>
      </c>
      <c r="Q431" s="29" t="n">
        <v>140</v>
      </c>
      <c r="R431" s="15" t="inlineStr">
        <is>
          <t>Not listed</t>
        </is>
      </c>
      <c r="S431" s="29" t="n">
        <v>58</v>
      </c>
      <c r="T431" s="29" t="n">
        <v>220</v>
      </c>
      <c r="U431" s="15" t="inlineStr">
        <is>
          <t>HFCS + sugar</t>
        </is>
      </c>
      <c r="V431" s="15" t="inlineStr">
        <is>
          <t>160 mg caffeine, D-ribose, B-vitamins (B3/B5/B6/B12); no taurine/ginseng; blue-collar positioning</t>
        </is>
      </c>
      <c r="W431" s="32" t="n"/>
      <c r="X431" s="32" t="n"/>
      <c r="Y431" s="32" t="n"/>
      <c r="Z431" s="32" t="n"/>
      <c r="AA431" s="15" t="inlineStr">
        <is>
          <t>Low</t>
        </is>
      </c>
      <c r="AB431" s="15" t="inlineStr">
        <is>
          <t>Legacy Coca-Cola energy brand</t>
        </is>
      </c>
      <c r="AC431" s="15" t="inlineStr">
        <is>
          <t>Old-school heavy energy can</t>
        </is>
      </c>
      <c r="AD431" s="15" t="inlineStr">
        <is>
          <t>Value legacy energy.</t>
        </is>
      </c>
      <c r="AE431" s="32" t="n"/>
      <c r="AF431" s="34">
        <f>IF(AND(ISNUMBER($P431),ISNUMBER($AL431),$AL431&lt;&gt;0),ROUND($P431/$AL431*100,1),"")</f>
        <v/>
      </c>
      <c r="AG431" s="35">
        <f>IF(AND(ISNUMBER($S431),ISNUMBER($AL431),$AL431&lt;&gt;0),ROUND($S431/$AL431*100,2),"")</f>
        <v/>
      </c>
      <c r="AH431" s="34">
        <f>IF(AND(ISNUMBER($Q431),ISNUMBER($AL431),$AL431&lt;&gt;0),ROUND($Q431/$AL431*100,1),"")</f>
        <v/>
      </c>
      <c r="AI431" s="29">
        <f>IF(ISNUMBER($S431),IF($S431&lt;=1,"Yes","No"),"n/a")</f>
        <v/>
      </c>
      <c r="AJ431" s="29">
        <f>IF(ISNUMBER($S431),ROUND(MAX(0,MIN(100,100-$S431*2.5-IF(ISNUMBER($T431),$T431,0)*0.12+IF($S431&lt;=1,12,0))),0),"")</f>
        <v/>
      </c>
      <c r="AK431" s="29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29" t="n">
        <v>473</v>
      </c>
      <c r="AM431" s="30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Full Throttle</t>
        </is>
      </c>
      <c r="B432" s="15" t="inlineStr">
        <is>
          <t>Full Throttle Energy | Berry | 24-pack 473mL</t>
        </is>
      </c>
      <c r="C432" s="15" t="inlineStr">
        <is>
          <t>4) Caffeine &amp; energy beverage</t>
        </is>
      </c>
      <c r="D432" s="15" t="inlineStr">
        <is>
          <t>473 mL can</t>
        </is>
      </c>
      <c r="E432" s="29" t="n">
        <v>24</v>
      </c>
      <c r="F432" s="30" t="n"/>
      <c r="G432" s="31">
        <f>IF(AND(ISNUMBER($F432),ISNUMBER($E432),$E432&lt;&gt;0),$F432/$E432,"")</f>
        <v/>
      </c>
      <c r="H432" s="31">
        <f>IF(AND(ISNUMBER($F432),ISNUMBER($AL432),ISNUMBER($E432),($AL432*$E432)&lt;&gt;0),$F432/($AL432*$E432)*100,"")</f>
        <v/>
      </c>
      <c r="I432" s="32" t="n"/>
      <c r="J432" s="33" t="n"/>
      <c r="K432" s="31">
        <f>IF(AND(ISNUMBER($F432),ISNUMBER($J432)),$F432*(1-$J432),"")</f>
        <v/>
      </c>
      <c r="L432" s="32" t="n"/>
      <c r="M432" s="32" t="n"/>
      <c r="N432" s="31">
        <f>IF(ISNUMBER($F432),($F432-IF(ISNUMBER($AM432),$AM432,0))*(1-IF(ISNUMBER($J432),$J432,0)),"")</f>
        <v/>
      </c>
      <c r="O432" s="15" t="inlineStr">
        <is>
          <t>Berry</t>
        </is>
      </c>
      <c r="P432" s="29" t="n">
        <v>160</v>
      </c>
      <c r="Q432" s="29" t="n">
        <v>140</v>
      </c>
      <c r="R432" s="15" t="inlineStr">
        <is>
          <t>Not listed</t>
        </is>
      </c>
      <c r="S432" s="29" t="n">
        <v>58</v>
      </c>
      <c r="T432" s="29" t="n">
        <v>220</v>
      </c>
      <c r="U432" s="15" t="inlineStr">
        <is>
          <t>HFCS + sugar</t>
        </is>
      </c>
      <c r="V432" s="15" t="inlineStr">
        <is>
          <t>160 mg caffeine, D-ribose, B-vitamins (B3/B5/B6/B12); no taurine/ginseng; blue-collar positioning</t>
        </is>
      </c>
      <c r="W432" s="32" t="n"/>
      <c r="X432" s="32" t="n"/>
      <c r="Y432" s="32" t="n"/>
      <c r="Z432" s="32" t="n"/>
      <c r="AA432" s="15" t="inlineStr">
        <is>
          <t>Low</t>
        </is>
      </c>
      <c r="AB432" s="15" t="inlineStr">
        <is>
          <t>Legacy Coca-Cola energy brand</t>
        </is>
      </c>
      <c r="AC432" s="15" t="inlineStr">
        <is>
          <t>Old-school heavy energy can</t>
        </is>
      </c>
      <c r="AD432" s="15" t="inlineStr">
        <is>
          <t>Value legacy energy.</t>
        </is>
      </c>
      <c r="AE432" s="32" t="n"/>
      <c r="AF432" s="34">
        <f>IF(AND(ISNUMBER($P432),ISNUMBER($AL432),$AL432&lt;&gt;0),ROUND($P432/$AL432*100,1),"")</f>
        <v/>
      </c>
      <c r="AG432" s="35">
        <f>IF(AND(ISNUMBER($S432),ISNUMBER($AL432),$AL432&lt;&gt;0),ROUND($S432/$AL432*100,2),"")</f>
        <v/>
      </c>
      <c r="AH432" s="34">
        <f>IF(AND(ISNUMBER($Q432),ISNUMBER($AL432),$AL432&lt;&gt;0),ROUND($Q432/$AL432*100,1),"")</f>
        <v/>
      </c>
      <c r="AI432" s="29">
        <f>IF(ISNUMBER($S432),IF($S432&lt;=1,"Yes","No"),"n/a")</f>
        <v/>
      </c>
      <c r="AJ432" s="29">
        <f>IF(ISNUMBER($S432),ROUND(MAX(0,MIN(100,100-$S432*2.5-IF(ISNUMBER($T432),$T432,0)*0.12+IF($S432&lt;=1,12,0))),0),"")</f>
        <v/>
      </c>
      <c r="AK432" s="29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29" t="n">
        <v>473</v>
      </c>
      <c r="AM432" s="30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Venom</t>
        </is>
      </c>
      <c r="B433" s="15" t="inlineStr">
        <is>
          <t>Venom Energy | Black Mamba | single 473mL</t>
        </is>
      </c>
      <c r="C433" s="15" t="inlineStr">
        <is>
          <t>4) Caffeine &amp; energy beverage</t>
        </is>
      </c>
      <c r="D433" s="15" t="inlineStr">
        <is>
          <t>473 mL can</t>
        </is>
      </c>
      <c r="E433" s="29" t="n">
        <v>1</v>
      </c>
      <c r="F433" s="30" t="n"/>
      <c r="G433" s="31">
        <f>IF(AND(ISNUMBER($F433),ISNUMBER($E433),$E433&lt;&gt;0),$F433/$E433,"")</f>
        <v/>
      </c>
      <c r="H433" s="31">
        <f>IF(AND(ISNUMBER($F433),ISNUMBER($AL433),ISNUMBER($E433),($AL433*$E433)&lt;&gt;0),$F433/($AL433*$E433)*100,"")</f>
        <v/>
      </c>
      <c r="I433" s="32" t="n"/>
      <c r="J433" s="33" t="n"/>
      <c r="K433" s="31">
        <f>IF(AND(ISNUMBER($F433),ISNUMBER($J433)),$F433*(1-$J433),"")</f>
        <v/>
      </c>
      <c r="L433" s="32" t="n"/>
      <c r="M433" s="32" t="n"/>
      <c r="N433" s="31">
        <f>IF(ISNUMBER($F433),($F433-IF(ISNUMBER($AM433),$AM433,0))*(1-IF(ISNUMBER($J433),$J433,0)),"")</f>
        <v/>
      </c>
      <c r="O433" s="15" t="inlineStr">
        <is>
          <t>Black Mamba</t>
        </is>
      </c>
      <c r="P433" s="29" t="n">
        <v>160</v>
      </c>
      <c r="Q433" s="29" t="n">
        <v>310</v>
      </c>
      <c r="R433" s="15" t="inlineStr">
        <is>
          <t>Not listed</t>
        </is>
      </c>
      <c r="S433" s="29" t="n">
        <v>53</v>
      </c>
      <c r="T433" s="29" t="n">
        <v>240</v>
      </c>
      <c r="U433" s="15" t="inlineStr">
        <is>
          <t>HFCS + sucralose</t>
        </is>
      </c>
      <c r="V433" s="15" t="inlineStr">
        <is>
          <t>Energy blend (taurine, guarana, L-carnitine, ginseng, inositol), B-vitamins</t>
        </is>
      </c>
      <c r="W433" s="32" t="n"/>
      <c r="X433" s="32" t="n"/>
      <c r="Y433" s="32" t="n"/>
      <c r="Z433" s="32" t="n"/>
      <c r="AA433" s="15" t="inlineStr">
        <is>
          <t>Low</t>
        </is>
      </c>
      <c r="AB433" s="15" t="inlineStr">
        <is>
          <t>Discount-channel energy brand</t>
        </is>
      </c>
      <c r="AC433" s="15" t="inlineStr">
        <is>
          <t>Cheap high-sugar energy</t>
        </is>
      </c>
      <c r="AD433" s="15" t="inlineStr">
        <is>
          <t>Lowest-price energy option.</t>
        </is>
      </c>
      <c r="AE433" s="32" t="n"/>
      <c r="AF433" s="34">
        <f>IF(AND(ISNUMBER($P433),ISNUMBER($AL433),$AL433&lt;&gt;0),ROUND($P433/$AL433*100,1),"")</f>
        <v/>
      </c>
      <c r="AG433" s="35">
        <f>IF(AND(ISNUMBER($S433),ISNUMBER($AL433),$AL433&lt;&gt;0),ROUND($S433/$AL433*100,2),"")</f>
        <v/>
      </c>
      <c r="AH433" s="34">
        <f>IF(AND(ISNUMBER($Q433),ISNUMBER($AL433),$AL433&lt;&gt;0),ROUND($Q433/$AL433*100,1),"")</f>
        <v/>
      </c>
      <c r="AI433" s="29">
        <f>IF(ISNUMBER($S433),IF($S433&lt;=1,"Yes","No"),"n/a")</f>
        <v/>
      </c>
      <c r="AJ433" s="29">
        <f>IF(ISNUMBER($S433),ROUND(MAX(0,MIN(100,100-$S433*2.5-IF(ISNUMBER($T433),$T433,0)*0.12+IF($S433&lt;=1,12,0))),0),"")</f>
        <v/>
      </c>
      <c r="AK433" s="29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29" t="n">
        <v>473</v>
      </c>
      <c r="AM433" s="30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Venom</t>
        </is>
      </c>
      <c r="B434" s="15" t="inlineStr">
        <is>
          <t>Venom Energy | Black Mamba | 8-pack 473mL</t>
        </is>
      </c>
      <c r="C434" s="15" t="inlineStr">
        <is>
          <t>4) Caffeine &amp; energy beverage</t>
        </is>
      </c>
      <c r="D434" s="15" t="inlineStr">
        <is>
          <t>473 mL can</t>
        </is>
      </c>
      <c r="E434" s="29" t="n">
        <v>8</v>
      </c>
      <c r="F434" s="30" t="n"/>
      <c r="G434" s="31">
        <f>IF(AND(ISNUMBER($F434),ISNUMBER($E434),$E434&lt;&gt;0),$F434/$E434,"")</f>
        <v/>
      </c>
      <c r="H434" s="31">
        <f>IF(AND(ISNUMBER($F434),ISNUMBER($AL434),ISNUMBER($E434),($AL434*$E434)&lt;&gt;0),$F434/($AL434*$E434)*100,"")</f>
        <v/>
      </c>
      <c r="I434" s="32" t="n"/>
      <c r="J434" s="33" t="n"/>
      <c r="K434" s="31">
        <f>IF(AND(ISNUMBER($F434),ISNUMBER($J434)),$F434*(1-$J434),"")</f>
        <v/>
      </c>
      <c r="L434" s="32" t="n"/>
      <c r="M434" s="32" t="n"/>
      <c r="N434" s="31">
        <f>IF(ISNUMBER($F434),($F434-IF(ISNUMBER($AM434),$AM434,0))*(1-IF(ISNUMBER($J434),$J434,0)),"")</f>
        <v/>
      </c>
      <c r="O434" s="15" t="inlineStr">
        <is>
          <t>Black Mamba</t>
        </is>
      </c>
      <c r="P434" s="29" t="n">
        <v>160</v>
      </c>
      <c r="Q434" s="29" t="n">
        <v>310</v>
      </c>
      <c r="R434" s="15" t="inlineStr">
        <is>
          <t>Not listed</t>
        </is>
      </c>
      <c r="S434" s="29" t="n">
        <v>53</v>
      </c>
      <c r="T434" s="29" t="n">
        <v>240</v>
      </c>
      <c r="U434" s="15" t="inlineStr">
        <is>
          <t>HFCS + sucralose</t>
        </is>
      </c>
      <c r="V434" s="15" t="inlineStr">
        <is>
          <t>Energy blend (taurine, guarana, L-carnitine, ginseng, inositol), B-vitamins</t>
        </is>
      </c>
      <c r="W434" s="32" t="n"/>
      <c r="X434" s="32" t="n"/>
      <c r="Y434" s="32" t="n"/>
      <c r="Z434" s="32" t="n"/>
      <c r="AA434" s="15" t="inlineStr">
        <is>
          <t>Low</t>
        </is>
      </c>
      <c r="AB434" s="15" t="inlineStr">
        <is>
          <t>Discount-channel energy brand</t>
        </is>
      </c>
      <c r="AC434" s="15" t="inlineStr">
        <is>
          <t>Cheap high-sugar energy</t>
        </is>
      </c>
      <c r="AD434" s="15" t="inlineStr">
        <is>
          <t>Lowest-price energy option.</t>
        </is>
      </c>
      <c r="AE434" s="32" t="n"/>
      <c r="AF434" s="34">
        <f>IF(AND(ISNUMBER($P434),ISNUMBER($AL434),$AL434&lt;&gt;0),ROUND($P434/$AL434*100,1),"")</f>
        <v/>
      </c>
      <c r="AG434" s="35">
        <f>IF(AND(ISNUMBER($S434),ISNUMBER($AL434),$AL434&lt;&gt;0),ROUND($S434/$AL434*100,2),"")</f>
        <v/>
      </c>
      <c r="AH434" s="34">
        <f>IF(AND(ISNUMBER($Q434),ISNUMBER($AL434),$AL434&lt;&gt;0),ROUND($Q434/$AL434*100,1),"")</f>
        <v/>
      </c>
      <c r="AI434" s="29">
        <f>IF(ISNUMBER($S434),IF($S434&lt;=1,"Yes","No"),"n/a")</f>
        <v/>
      </c>
      <c r="AJ434" s="29">
        <f>IF(ISNUMBER($S434),ROUND(MAX(0,MIN(100,100-$S434*2.5-IF(ISNUMBER($T434),$T434,0)*0.12+IF($S434&lt;=1,12,0))),0),"")</f>
        <v/>
      </c>
      <c r="AK434" s="29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29" t="n">
        <v>473</v>
      </c>
      <c r="AM434" s="30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Venom</t>
        </is>
      </c>
      <c r="B435" s="15" t="inlineStr">
        <is>
          <t>Venom Energy | Black Mamba | 12-pack 473mL</t>
        </is>
      </c>
      <c r="C435" s="15" t="inlineStr">
        <is>
          <t>4) Caffeine &amp; energy beverage</t>
        </is>
      </c>
      <c r="D435" s="15" t="inlineStr">
        <is>
          <t>473 mL can</t>
        </is>
      </c>
      <c r="E435" s="29" t="n">
        <v>12</v>
      </c>
      <c r="F435" s="30" t="n"/>
      <c r="G435" s="31">
        <f>IF(AND(ISNUMBER($F435),ISNUMBER($E435),$E435&lt;&gt;0),$F435/$E435,"")</f>
        <v/>
      </c>
      <c r="H435" s="31">
        <f>IF(AND(ISNUMBER($F435),ISNUMBER($AL435),ISNUMBER($E435),($AL435*$E435)&lt;&gt;0),$F435/($AL435*$E435)*100,"")</f>
        <v/>
      </c>
      <c r="I435" s="32" t="n"/>
      <c r="J435" s="33" t="n"/>
      <c r="K435" s="31">
        <f>IF(AND(ISNUMBER($F435),ISNUMBER($J435)),$F435*(1-$J435),"")</f>
        <v/>
      </c>
      <c r="L435" s="32" t="n"/>
      <c r="M435" s="32" t="n"/>
      <c r="N435" s="31">
        <f>IF(ISNUMBER($F435),($F435-IF(ISNUMBER($AM435),$AM435,0))*(1-IF(ISNUMBER($J435),$J435,0)),"")</f>
        <v/>
      </c>
      <c r="O435" s="15" t="inlineStr">
        <is>
          <t>Black Mamba</t>
        </is>
      </c>
      <c r="P435" s="29" t="n">
        <v>160</v>
      </c>
      <c r="Q435" s="29" t="n">
        <v>310</v>
      </c>
      <c r="R435" s="15" t="inlineStr">
        <is>
          <t>Not listed</t>
        </is>
      </c>
      <c r="S435" s="29" t="n">
        <v>53</v>
      </c>
      <c r="T435" s="29" t="n">
        <v>240</v>
      </c>
      <c r="U435" s="15" t="inlineStr">
        <is>
          <t>HFCS + sucralose</t>
        </is>
      </c>
      <c r="V435" s="15" t="inlineStr">
        <is>
          <t>Energy blend (taurine, guarana, L-carnitine, ginseng, inositol), B-vitamins</t>
        </is>
      </c>
      <c r="W435" s="32" t="n"/>
      <c r="X435" s="32" t="n"/>
      <c r="Y435" s="32" t="n"/>
      <c r="Z435" s="32" t="n"/>
      <c r="AA435" s="15" t="inlineStr">
        <is>
          <t>Low</t>
        </is>
      </c>
      <c r="AB435" s="15" t="inlineStr">
        <is>
          <t>Discount-channel energy brand</t>
        </is>
      </c>
      <c r="AC435" s="15" t="inlineStr">
        <is>
          <t>Cheap high-sugar energy</t>
        </is>
      </c>
      <c r="AD435" s="15" t="inlineStr">
        <is>
          <t>Lowest-price energy option.</t>
        </is>
      </c>
      <c r="AE435" s="32" t="n"/>
      <c r="AF435" s="34">
        <f>IF(AND(ISNUMBER($P435),ISNUMBER($AL435),$AL435&lt;&gt;0),ROUND($P435/$AL435*100,1),"")</f>
        <v/>
      </c>
      <c r="AG435" s="35">
        <f>IF(AND(ISNUMBER($S435),ISNUMBER($AL435),$AL435&lt;&gt;0),ROUND($S435/$AL435*100,2),"")</f>
        <v/>
      </c>
      <c r="AH435" s="34">
        <f>IF(AND(ISNUMBER($Q435),ISNUMBER($AL435),$AL435&lt;&gt;0),ROUND($Q435/$AL435*100,1),"")</f>
        <v/>
      </c>
      <c r="AI435" s="29">
        <f>IF(ISNUMBER($S435),IF($S435&lt;=1,"Yes","No"),"n/a")</f>
        <v/>
      </c>
      <c r="AJ435" s="29">
        <f>IF(ISNUMBER($S435),ROUND(MAX(0,MIN(100,100-$S435*2.5-IF(ISNUMBER($T435),$T435,0)*0.12+IF($S435&lt;=1,12,0))),0),"")</f>
        <v/>
      </c>
      <c r="AK435" s="29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29" t="n">
        <v>473</v>
      </c>
      <c r="AM435" s="30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Venom</t>
        </is>
      </c>
      <c r="B436" s="15" t="inlineStr">
        <is>
          <t>Venom Energy | Black Mamba | 18-pack 473mL</t>
        </is>
      </c>
      <c r="C436" s="15" t="inlineStr">
        <is>
          <t>4) Caffeine &amp; energy beverage</t>
        </is>
      </c>
      <c r="D436" s="15" t="inlineStr">
        <is>
          <t>473 mL can</t>
        </is>
      </c>
      <c r="E436" s="29" t="n">
        <v>18</v>
      </c>
      <c r="F436" s="30" t="n"/>
      <c r="G436" s="31">
        <f>IF(AND(ISNUMBER($F436),ISNUMBER($E436),$E436&lt;&gt;0),$F436/$E436,"")</f>
        <v/>
      </c>
      <c r="H436" s="31">
        <f>IF(AND(ISNUMBER($F436),ISNUMBER($AL436),ISNUMBER($E436),($AL436*$E436)&lt;&gt;0),$F436/($AL436*$E436)*100,"")</f>
        <v/>
      </c>
      <c r="I436" s="32" t="n"/>
      <c r="J436" s="33" t="n"/>
      <c r="K436" s="31">
        <f>IF(AND(ISNUMBER($F436),ISNUMBER($J436)),$F436*(1-$J436),"")</f>
        <v/>
      </c>
      <c r="L436" s="32" t="n"/>
      <c r="M436" s="32" t="n"/>
      <c r="N436" s="31">
        <f>IF(ISNUMBER($F436),($F436-IF(ISNUMBER($AM436),$AM436,0))*(1-IF(ISNUMBER($J436),$J436,0)),"")</f>
        <v/>
      </c>
      <c r="O436" s="15" t="inlineStr">
        <is>
          <t>Black Mamba</t>
        </is>
      </c>
      <c r="P436" s="29" t="n">
        <v>160</v>
      </c>
      <c r="Q436" s="29" t="n">
        <v>310</v>
      </c>
      <c r="R436" s="15" t="inlineStr">
        <is>
          <t>Not listed</t>
        </is>
      </c>
      <c r="S436" s="29" t="n">
        <v>53</v>
      </c>
      <c r="T436" s="29" t="n">
        <v>240</v>
      </c>
      <c r="U436" s="15" t="inlineStr">
        <is>
          <t>HFCS + sucralose</t>
        </is>
      </c>
      <c r="V436" s="15" t="inlineStr">
        <is>
          <t>Energy blend (taurine, guarana, L-carnitine, ginseng, inositol), B-vitamins</t>
        </is>
      </c>
      <c r="W436" s="32" t="n"/>
      <c r="X436" s="32" t="n"/>
      <c r="Y436" s="32" t="n"/>
      <c r="Z436" s="32" t="n"/>
      <c r="AA436" s="15" t="inlineStr">
        <is>
          <t>Low</t>
        </is>
      </c>
      <c r="AB436" s="15" t="inlineStr">
        <is>
          <t>Discount-channel energy brand</t>
        </is>
      </c>
      <c r="AC436" s="15" t="inlineStr">
        <is>
          <t>Cheap high-sugar energy</t>
        </is>
      </c>
      <c r="AD436" s="15" t="inlineStr">
        <is>
          <t>Lowest-price energy option.</t>
        </is>
      </c>
      <c r="AE436" s="32" t="n"/>
      <c r="AF436" s="34">
        <f>IF(AND(ISNUMBER($P436),ISNUMBER($AL436),$AL436&lt;&gt;0),ROUND($P436/$AL436*100,1),"")</f>
        <v/>
      </c>
      <c r="AG436" s="35">
        <f>IF(AND(ISNUMBER($S436),ISNUMBER($AL436),$AL436&lt;&gt;0),ROUND($S436/$AL436*100,2),"")</f>
        <v/>
      </c>
      <c r="AH436" s="34">
        <f>IF(AND(ISNUMBER($Q436),ISNUMBER($AL436),$AL436&lt;&gt;0),ROUND($Q436/$AL436*100,1),"")</f>
        <v/>
      </c>
      <c r="AI436" s="29">
        <f>IF(ISNUMBER($S436),IF($S436&lt;=1,"Yes","No"),"n/a")</f>
        <v/>
      </c>
      <c r="AJ436" s="29">
        <f>IF(ISNUMBER($S436),ROUND(MAX(0,MIN(100,100-$S436*2.5-IF(ISNUMBER($T436),$T436,0)*0.12+IF($S436&lt;=1,12,0))),0),"")</f>
        <v/>
      </c>
      <c r="AK436" s="29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29" t="n">
        <v>473</v>
      </c>
      <c r="AM436" s="30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Venom</t>
        </is>
      </c>
      <c r="B437" s="15" t="inlineStr">
        <is>
          <t>Venom Energy | Black Mamba | 24-pack 473mL</t>
        </is>
      </c>
      <c r="C437" s="15" t="inlineStr">
        <is>
          <t>4) Caffeine &amp; energy beverage</t>
        </is>
      </c>
      <c r="D437" s="15" t="inlineStr">
        <is>
          <t>473 mL can</t>
        </is>
      </c>
      <c r="E437" s="29" t="n">
        <v>24</v>
      </c>
      <c r="F437" s="30" t="n"/>
      <c r="G437" s="31">
        <f>IF(AND(ISNUMBER($F437),ISNUMBER($E437),$E437&lt;&gt;0),$F437/$E437,"")</f>
        <v/>
      </c>
      <c r="H437" s="31">
        <f>IF(AND(ISNUMBER($F437),ISNUMBER($AL437),ISNUMBER($E437),($AL437*$E437)&lt;&gt;0),$F437/($AL437*$E437)*100,"")</f>
        <v/>
      </c>
      <c r="I437" s="32" t="n"/>
      <c r="J437" s="33" t="n"/>
      <c r="K437" s="31">
        <f>IF(AND(ISNUMBER($F437),ISNUMBER($J437)),$F437*(1-$J437),"")</f>
        <v/>
      </c>
      <c r="L437" s="32" t="n"/>
      <c r="M437" s="32" t="n"/>
      <c r="N437" s="31">
        <f>IF(ISNUMBER($F437),($F437-IF(ISNUMBER($AM437),$AM437,0))*(1-IF(ISNUMBER($J437),$J437,0)),"")</f>
        <v/>
      </c>
      <c r="O437" s="15" t="inlineStr">
        <is>
          <t>Black Mamba</t>
        </is>
      </c>
      <c r="P437" s="29" t="n">
        <v>160</v>
      </c>
      <c r="Q437" s="29" t="n">
        <v>310</v>
      </c>
      <c r="R437" s="15" t="inlineStr">
        <is>
          <t>Not listed</t>
        </is>
      </c>
      <c r="S437" s="29" t="n">
        <v>53</v>
      </c>
      <c r="T437" s="29" t="n">
        <v>240</v>
      </c>
      <c r="U437" s="15" t="inlineStr">
        <is>
          <t>HFCS + sucralose</t>
        </is>
      </c>
      <c r="V437" s="15" t="inlineStr">
        <is>
          <t>Energy blend (taurine, guarana, L-carnitine, ginseng, inositol), B-vitamins</t>
        </is>
      </c>
      <c r="W437" s="32" t="n"/>
      <c r="X437" s="32" t="n"/>
      <c r="Y437" s="32" t="n"/>
      <c r="Z437" s="32" t="n"/>
      <c r="AA437" s="15" t="inlineStr">
        <is>
          <t>Low</t>
        </is>
      </c>
      <c r="AB437" s="15" t="inlineStr">
        <is>
          <t>Discount-channel energy brand</t>
        </is>
      </c>
      <c r="AC437" s="15" t="inlineStr">
        <is>
          <t>Cheap high-sugar energy</t>
        </is>
      </c>
      <c r="AD437" s="15" t="inlineStr">
        <is>
          <t>Lowest-price energy option.</t>
        </is>
      </c>
      <c r="AE437" s="32" t="n"/>
      <c r="AF437" s="34">
        <f>IF(AND(ISNUMBER($P437),ISNUMBER($AL437),$AL437&lt;&gt;0),ROUND($P437/$AL437*100,1),"")</f>
        <v/>
      </c>
      <c r="AG437" s="35">
        <f>IF(AND(ISNUMBER($S437),ISNUMBER($AL437),$AL437&lt;&gt;0),ROUND($S437/$AL437*100,2),"")</f>
        <v/>
      </c>
      <c r="AH437" s="34">
        <f>IF(AND(ISNUMBER($Q437),ISNUMBER($AL437),$AL437&lt;&gt;0),ROUND($Q437/$AL437*100,1),"")</f>
        <v/>
      </c>
      <c r="AI437" s="29">
        <f>IF(ISNUMBER($S437),IF($S437&lt;=1,"Yes","No"),"n/a")</f>
        <v/>
      </c>
      <c r="AJ437" s="29">
        <f>IF(ISNUMBER($S437),ROUND(MAX(0,MIN(100,100-$S437*2.5-IF(ISNUMBER($T437),$T437,0)*0.12+IF($S437&lt;=1,12,0))),0),"")</f>
        <v/>
      </c>
      <c r="AK437" s="29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29" t="n">
        <v>473</v>
      </c>
      <c r="AM437" s="30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Venom</t>
        </is>
      </c>
      <c r="B438" s="15" t="inlineStr">
        <is>
          <t>Venom Energy | Mojave Rattler | single 473mL</t>
        </is>
      </c>
      <c r="C438" s="15" t="inlineStr">
        <is>
          <t>4) Caffeine &amp; energy beverage</t>
        </is>
      </c>
      <c r="D438" s="15" t="inlineStr">
        <is>
          <t>473 mL can</t>
        </is>
      </c>
      <c r="E438" s="29" t="n">
        <v>1</v>
      </c>
      <c r="F438" s="30" t="n"/>
      <c r="G438" s="31">
        <f>IF(AND(ISNUMBER($F438),ISNUMBER($E438),$E438&lt;&gt;0),$F438/$E438,"")</f>
        <v/>
      </c>
      <c r="H438" s="31">
        <f>IF(AND(ISNUMBER($F438),ISNUMBER($AL438),ISNUMBER($E438),($AL438*$E438)&lt;&gt;0),$F438/($AL438*$E438)*100,"")</f>
        <v/>
      </c>
      <c r="I438" s="32" t="n"/>
      <c r="J438" s="33" t="n"/>
      <c r="K438" s="31">
        <f>IF(AND(ISNUMBER($F438),ISNUMBER($J438)),$F438*(1-$J438),"")</f>
        <v/>
      </c>
      <c r="L438" s="32" t="n"/>
      <c r="M438" s="32" t="n"/>
      <c r="N438" s="31">
        <f>IF(ISNUMBER($F438),($F438-IF(ISNUMBER($AM438),$AM438,0))*(1-IF(ISNUMBER($J438),$J438,0)),"")</f>
        <v/>
      </c>
      <c r="O438" s="15" t="inlineStr">
        <is>
          <t>Mojave Rattler</t>
        </is>
      </c>
      <c r="P438" s="29" t="n">
        <v>160</v>
      </c>
      <c r="Q438" s="29" t="n">
        <v>310</v>
      </c>
      <c r="R438" s="15" t="inlineStr">
        <is>
          <t>Not listed</t>
        </is>
      </c>
      <c r="S438" s="29" t="n">
        <v>53</v>
      </c>
      <c r="T438" s="29" t="n">
        <v>240</v>
      </c>
      <c r="U438" s="15" t="inlineStr">
        <is>
          <t>HFCS + sucralose</t>
        </is>
      </c>
      <c r="V438" s="15" t="inlineStr">
        <is>
          <t>Energy blend (taurine, guarana, L-carnitine, ginseng, inositol), B-vitamins</t>
        </is>
      </c>
      <c r="W438" s="32" t="n"/>
      <c r="X438" s="32" t="n"/>
      <c r="Y438" s="32" t="n"/>
      <c r="Z438" s="32" t="n"/>
      <c r="AA438" s="15" t="inlineStr">
        <is>
          <t>Low</t>
        </is>
      </c>
      <c r="AB438" s="15" t="inlineStr">
        <is>
          <t>Discount-channel energy brand</t>
        </is>
      </c>
      <c r="AC438" s="15" t="inlineStr">
        <is>
          <t>Cheap high-sugar energy</t>
        </is>
      </c>
      <c r="AD438" s="15" t="inlineStr">
        <is>
          <t>Lowest-price energy option.</t>
        </is>
      </c>
      <c r="AE438" s="32" t="n"/>
      <c r="AF438" s="34">
        <f>IF(AND(ISNUMBER($P438),ISNUMBER($AL438),$AL438&lt;&gt;0),ROUND($P438/$AL438*100,1),"")</f>
        <v/>
      </c>
      <c r="AG438" s="35">
        <f>IF(AND(ISNUMBER($S438),ISNUMBER($AL438),$AL438&lt;&gt;0),ROUND($S438/$AL438*100,2),"")</f>
        <v/>
      </c>
      <c r="AH438" s="34">
        <f>IF(AND(ISNUMBER($Q438),ISNUMBER($AL438),$AL438&lt;&gt;0),ROUND($Q438/$AL438*100,1),"")</f>
        <v/>
      </c>
      <c r="AI438" s="29">
        <f>IF(ISNUMBER($S438),IF($S438&lt;=1,"Yes","No"),"n/a")</f>
        <v/>
      </c>
      <c r="AJ438" s="29">
        <f>IF(ISNUMBER($S438),ROUND(MAX(0,MIN(100,100-$S438*2.5-IF(ISNUMBER($T438),$T438,0)*0.12+IF($S438&lt;=1,12,0))),0),"")</f>
        <v/>
      </c>
      <c r="AK438" s="29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29" t="n">
        <v>473</v>
      </c>
      <c r="AM438" s="30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Venom</t>
        </is>
      </c>
      <c r="B439" s="15" t="inlineStr">
        <is>
          <t>Venom Energy | Mojave Rattler | 8-pack 473mL</t>
        </is>
      </c>
      <c r="C439" s="15" t="inlineStr">
        <is>
          <t>4) Caffeine &amp; energy beverage</t>
        </is>
      </c>
      <c r="D439" s="15" t="inlineStr">
        <is>
          <t>473 mL can</t>
        </is>
      </c>
      <c r="E439" s="29" t="n">
        <v>8</v>
      </c>
      <c r="F439" s="30" t="n"/>
      <c r="G439" s="31">
        <f>IF(AND(ISNUMBER($F439),ISNUMBER($E439),$E439&lt;&gt;0),$F439/$E439,"")</f>
        <v/>
      </c>
      <c r="H439" s="31">
        <f>IF(AND(ISNUMBER($F439),ISNUMBER($AL439),ISNUMBER($E439),($AL439*$E439)&lt;&gt;0),$F439/($AL439*$E439)*100,"")</f>
        <v/>
      </c>
      <c r="I439" s="32" t="n"/>
      <c r="J439" s="33" t="n"/>
      <c r="K439" s="31">
        <f>IF(AND(ISNUMBER($F439),ISNUMBER($J439)),$F439*(1-$J439),"")</f>
        <v/>
      </c>
      <c r="L439" s="32" t="n"/>
      <c r="M439" s="32" t="n"/>
      <c r="N439" s="31">
        <f>IF(ISNUMBER($F439),($F439-IF(ISNUMBER($AM439),$AM439,0))*(1-IF(ISNUMBER($J439),$J439,0)),"")</f>
        <v/>
      </c>
      <c r="O439" s="15" t="inlineStr">
        <is>
          <t>Mojave Rattler</t>
        </is>
      </c>
      <c r="P439" s="29" t="n">
        <v>160</v>
      </c>
      <c r="Q439" s="29" t="n">
        <v>310</v>
      </c>
      <c r="R439" s="15" t="inlineStr">
        <is>
          <t>Not listed</t>
        </is>
      </c>
      <c r="S439" s="29" t="n">
        <v>53</v>
      </c>
      <c r="T439" s="29" t="n">
        <v>240</v>
      </c>
      <c r="U439" s="15" t="inlineStr">
        <is>
          <t>HFCS + sucralose</t>
        </is>
      </c>
      <c r="V439" s="15" t="inlineStr">
        <is>
          <t>Energy blend (taurine, guarana, L-carnitine, ginseng, inositol), B-vitamins</t>
        </is>
      </c>
      <c r="W439" s="32" t="n"/>
      <c r="X439" s="32" t="n"/>
      <c r="Y439" s="32" t="n"/>
      <c r="Z439" s="32" t="n"/>
      <c r="AA439" s="15" t="inlineStr">
        <is>
          <t>Low</t>
        </is>
      </c>
      <c r="AB439" s="15" t="inlineStr">
        <is>
          <t>Discount-channel energy brand</t>
        </is>
      </c>
      <c r="AC439" s="15" t="inlineStr">
        <is>
          <t>Cheap high-sugar energy</t>
        </is>
      </c>
      <c r="AD439" s="15" t="inlineStr">
        <is>
          <t>Lowest-price energy option.</t>
        </is>
      </c>
      <c r="AE439" s="32" t="n"/>
      <c r="AF439" s="34">
        <f>IF(AND(ISNUMBER($P439),ISNUMBER($AL439),$AL439&lt;&gt;0),ROUND($P439/$AL439*100,1),"")</f>
        <v/>
      </c>
      <c r="AG439" s="35">
        <f>IF(AND(ISNUMBER($S439),ISNUMBER($AL439),$AL439&lt;&gt;0),ROUND($S439/$AL439*100,2),"")</f>
        <v/>
      </c>
      <c r="AH439" s="34">
        <f>IF(AND(ISNUMBER($Q439),ISNUMBER($AL439),$AL439&lt;&gt;0),ROUND($Q439/$AL439*100,1),"")</f>
        <v/>
      </c>
      <c r="AI439" s="29">
        <f>IF(ISNUMBER($S439),IF($S439&lt;=1,"Yes","No"),"n/a")</f>
        <v/>
      </c>
      <c r="AJ439" s="29">
        <f>IF(ISNUMBER($S439),ROUND(MAX(0,MIN(100,100-$S439*2.5-IF(ISNUMBER($T439),$T439,0)*0.12+IF($S439&lt;=1,12,0))),0),"")</f>
        <v/>
      </c>
      <c r="AK439" s="29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29" t="n">
        <v>473</v>
      </c>
      <c r="AM439" s="30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Venom</t>
        </is>
      </c>
      <c r="B440" s="15" t="inlineStr">
        <is>
          <t>Venom Energy | Mojave Rattler | 12-pack 473mL</t>
        </is>
      </c>
      <c r="C440" s="15" t="inlineStr">
        <is>
          <t>4) Caffeine &amp; energy beverage</t>
        </is>
      </c>
      <c r="D440" s="15" t="inlineStr">
        <is>
          <t>473 mL can</t>
        </is>
      </c>
      <c r="E440" s="29" t="n">
        <v>12</v>
      </c>
      <c r="F440" s="30" t="n"/>
      <c r="G440" s="31">
        <f>IF(AND(ISNUMBER($F440),ISNUMBER($E440),$E440&lt;&gt;0),$F440/$E440,"")</f>
        <v/>
      </c>
      <c r="H440" s="31">
        <f>IF(AND(ISNUMBER($F440),ISNUMBER($AL440),ISNUMBER($E440),($AL440*$E440)&lt;&gt;0),$F440/($AL440*$E440)*100,"")</f>
        <v/>
      </c>
      <c r="I440" s="32" t="n"/>
      <c r="J440" s="33" t="n"/>
      <c r="K440" s="31">
        <f>IF(AND(ISNUMBER($F440),ISNUMBER($J440)),$F440*(1-$J440),"")</f>
        <v/>
      </c>
      <c r="L440" s="32" t="n"/>
      <c r="M440" s="32" t="n"/>
      <c r="N440" s="31">
        <f>IF(ISNUMBER($F440),($F440-IF(ISNUMBER($AM440),$AM440,0))*(1-IF(ISNUMBER($J440),$J440,0)),"")</f>
        <v/>
      </c>
      <c r="O440" s="15" t="inlineStr">
        <is>
          <t>Mojave Rattler</t>
        </is>
      </c>
      <c r="P440" s="29" t="n">
        <v>160</v>
      </c>
      <c r="Q440" s="29" t="n">
        <v>310</v>
      </c>
      <c r="R440" s="15" t="inlineStr">
        <is>
          <t>Not listed</t>
        </is>
      </c>
      <c r="S440" s="29" t="n">
        <v>53</v>
      </c>
      <c r="T440" s="29" t="n">
        <v>240</v>
      </c>
      <c r="U440" s="15" t="inlineStr">
        <is>
          <t>HFCS + sucralose</t>
        </is>
      </c>
      <c r="V440" s="15" t="inlineStr">
        <is>
          <t>Energy blend (taurine, guarana, L-carnitine, ginseng, inositol), B-vitamins</t>
        </is>
      </c>
      <c r="W440" s="32" t="n"/>
      <c r="X440" s="32" t="n"/>
      <c r="Y440" s="32" t="n"/>
      <c r="Z440" s="32" t="n"/>
      <c r="AA440" s="15" t="inlineStr">
        <is>
          <t>Low</t>
        </is>
      </c>
      <c r="AB440" s="15" t="inlineStr">
        <is>
          <t>Discount-channel energy brand</t>
        </is>
      </c>
      <c r="AC440" s="15" t="inlineStr">
        <is>
          <t>Cheap high-sugar energy</t>
        </is>
      </c>
      <c r="AD440" s="15" t="inlineStr">
        <is>
          <t>Lowest-price energy option.</t>
        </is>
      </c>
      <c r="AE440" s="32" t="n"/>
      <c r="AF440" s="34">
        <f>IF(AND(ISNUMBER($P440),ISNUMBER($AL440),$AL440&lt;&gt;0),ROUND($P440/$AL440*100,1),"")</f>
        <v/>
      </c>
      <c r="AG440" s="35">
        <f>IF(AND(ISNUMBER($S440),ISNUMBER($AL440),$AL440&lt;&gt;0),ROUND($S440/$AL440*100,2),"")</f>
        <v/>
      </c>
      <c r="AH440" s="34">
        <f>IF(AND(ISNUMBER($Q440),ISNUMBER($AL440),$AL440&lt;&gt;0),ROUND($Q440/$AL440*100,1),"")</f>
        <v/>
      </c>
      <c r="AI440" s="29">
        <f>IF(ISNUMBER($S440),IF($S440&lt;=1,"Yes","No"),"n/a")</f>
        <v/>
      </c>
      <c r="AJ440" s="29">
        <f>IF(ISNUMBER($S440),ROUND(MAX(0,MIN(100,100-$S440*2.5-IF(ISNUMBER($T440),$T440,0)*0.12+IF($S440&lt;=1,12,0))),0),"")</f>
        <v/>
      </c>
      <c r="AK440" s="29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29" t="n">
        <v>473</v>
      </c>
      <c r="AM440" s="30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Venom</t>
        </is>
      </c>
      <c r="B441" s="15" t="inlineStr">
        <is>
          <t>Venom Energy | Mojave Rattler | 18-pack 473mL</t>
        </is>
      </c>
      <c r="C441" s="15" t="inlineStr">
        <is>
          <t>4) Caffeine &amp; energy beverage</t>
        </is>
      </c>
      <c r="D441" s="15" t="inlineStr">
        <is>
          <t>473 mL can</t>
        </is>
      </c>
      <c r="E441" s="29" t="n">
        <v>18</v>
      </c>
      <c r="F441" s="30" t="n"/>
      <c r="G441" s="31">
        <f>IF(AND(ISNUMBER($F441),ISNUMBER($E441),$E441&lt;&gt;0),$F441/$E441,"")</f>
        <v/>
      </c>
      <c r="H441" s="31">
        <f>IF(AND(ISNUMBER($F441),ISNUMBER($AL441),ISNUMBER($E441),($AL441*$E441)&lt;&gt;0),$F441/($AL441*$E441)*100,"")</f>
        <v/>
      </c>
      <c r="I441" s="32" t="n"/>
      <c r="J441" s="33" t="n"/>
      <c r="K441" s="31">
        <f>IF(AND(ISNUMBER($F441),ISNUMBER($J441)),$F441*(1-$J441),"")</f>
        <v/>
      </c>
      <c r="L441" s="32" t="n"/>
      <c r="M441" s="32" t="n"/>
      <c r="N441" s="31">
        <f>IF(ISNUMBER($F441),($F441-IF(ISNUMBER($AM441),$AM441,0))*(1-IF(ISNUMBER($J441),$J441,0)),"")</f>
        <v/>
      </c>
      <c r="O441" s="15" t="inlineStr">
        <is>
          <t>Mojave Rattler</t>
        </is>
      </c>
      <c r="P441" s="29" t="n">
        <v>160</v>
      </c>
      <c r="Q441" s="29" t="n">
        <v>310</v>
      </c>
      <c r="R441" s="15" t="inlineStr">
        <is>
          <t>Not listed</t>
        </is>
      </c>
      <c r="S441" s="29" t="n">
        <v>53</v>
      </c>
      <c r="T441" s="29" t="n">
        <v>240</v>
      </c>
      <c r="U441" s="15" t="inlineStr">
        <is>
          <t>HFCS + sucralose</t>
        </is>
      </c>
      <c r="V441" s="15" t="inlineStr">
        <is>
          <t>Energy blend (taurine, guarana, L-carnitine, ginseng, inositol), B-vitamins</t>
        </is>
      </c>
      <c r="W441" s="32" t="n"/>
      <c r="X441" s="32" t="n"/>
      <c r="Y441" s="32" t="n"/>
      <c r="Z441" s="32" t="n"/>
      <c r="AA441" s="15" t="inlineStr">
        <is>
          <t>Low</t>
        </is>
      </c>
      <c r="AB441" s="15" t="inlineStr">
        <is>
          <t>Discount-channel energy brand</t>
        </is>
      </c>
      <c r="AC441" s="15" t="inlineStr">
        <is>
          <t>Cheap high-sugar energy</t>
        </is>
      </c>
      <c r="AD441" s="15" t="inlineStr">
        <is>
          <t>Lowest-price energy option.</t>
        </is>
      </c>
      <c r="AE441" s="32" t="n"/>
      <c r="AF441" s="34">
        <f>IF(AND(ISNUMBER($P441),ISNUMBER($AL441),$AL441&lt;&gt;0),ROUND($P441/$AL441*100,1),"")</f>
        <v/>
      </c>
      <c r="AG441" s="35">
        <f>IF(AND(ISNUMBER($S441),ISNUMBER($AL441),$AL441&lt;&gt;0),ROUND($S441/$AL441*100,2),"")</f>
        <v/>
      </c>
      <c r="AH441" s="34">
        <f>IF(AND(ISNUMBER($Q441),ISNUMBER($AL441),$AL441&lt;&gt;0),ROUND($Q441/$AL441*100,1),"")</f>
        <v/>
      </c>
      <c r="AI441" s="29">
        <f>IF(ISNUMBER($S441),IF($S441&lt;=1,"Yes","No"),"n/a")</f>
        <v/>
      </c>
      <c r="AJ441" s="29">
        <f>IF(ISNUMBER($S441),ROUND(MAX(0,MIN(100,100-$S441*2.5-IF(ISNUMBER($T441),$T441,0)*0.12+IF($S441&lt;=1,12,0))),0),"")</f>
        <v/>
      </c>
      <c r="AK441" s="29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29" t="n">
        <v>473</v>
      </c>
      <c r="AM441" s="30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Venom</t>
        </is>
      </c>
      <c r="B442" s="15" t="inlineStr">
        <is>
          <t>Venom Energy | Mojave Rattler | 24-pack 473mL</t>
        </is>
      </c>
      <c r="C442" s="15" t="inlineStr">
        <is>
          <t>4) Caffeine &amp; energy beverage</t>
        </is>
      </c>
      <c r="D442" s="15" t="inlineStr">
        <is>
          <t>473 mL can</t>
        </is>
      </c>
      <c r="E442" s="29" t="n">
        <v>24</v>
      </c>
      <c r="F442" s="30" t="n"/>
      <c r="G442" s="31">
        <f>IF(AND(ISNUMBER($F442),ISNUMBER($E442),$E442&lt;&gt;0),$F442/$E442,"")</f>
        <v/>
      </c>
      <c r="H442" s="31">
        <f>IF(AND(ISNUMBER($F442),ISNUMBER($AL442),ISNUMBER($E442),($AL442*$E442)&lt;&gt;0),$F442/($AL442*$E442)*100,"")</f>
        <v/>
      </c>
      <c r="I442" s="32" t="n"/>
      <c r="J442" s="33" t="n"/>
      <c r="K442" s="31">
        <f>IF(AND(ISNUMBER($F442),ISNUMBER($J442)),$F442*(1-$J442),"")</f>
        <v/>
      </c>
      <c r="L442" s="32" t="n"/>
      <c r="M442" s="32" t="n"/>
      <c r="N442" s="31">
        <f>IF(ISNUMBER($F442),($F442-IF(ISNUMBER($AM442),$AM442,0))*(1-IF(ISNUMBER($J442),$J442,0)),"")</f>
        <v/>
      </c>
      <c r="O442" s="15" t="inlineStr">
        <is>
          <t>Mojave Rattler</t>
        </is>
      </c>
      <c r="P442" s="29" t="n">
        <v>160</v>
      </c>
      <c r="Q442" s="29" t="n">
        <v>310</v>
      </c>
      <c r="R442" s="15" t="inlineStr">
        <is>
          <t>Not listed</t>
        </is>
      </c>
      <c r="S442" s="29" t="n">
        <v>53</v>
      </c>
      <c r="T442" s="29" t="n">
        <v>240</v>
      </c>
      <c r="U442" s="15" t="inlineStr">
        <is>
          <t>HFCS + sucralose</t>
        </is>
      </c>
      <c r="V442" s="15" t="inlineStr">
        <is>
          <t>Energy blend (taurine, guarana, L-carnitine, ginseng, inositol), B-vitamins</t>
        </is>
      </c>
      <c r="W442" s="32" t="n"/>
      <c r="X442" s="32" t="n"/>
      <c r="Y442" s="32" t="n"/>
      <c r="Z442" s="32" t="n"/>
      <c r="AA442" s="15" t="inlineStr">
        <is>
          <t>Low</t>
        </is>
      </c>
      <c r="AB442" s="15" t="inlineStr">
        <is>
          <t>Discount-channel energy brand</t>
        </is>
      </c>
      <c r="AC442" s="15" t="inlineStr">
        <is>
          <t>Cheap high-sugar energy</t>
        </is>
      </c>
      <c r="AD442" s="15" t="inlineStr">
        <is>
          <t>Lowest-price energy option.</t>
        </is>
      </c>
      <c r="AE442" s="32" t="n"/>
      <c r="AF442" s="34">
        <f>IF(AND(ISNUMBER($P442),ISNUMBER($AL442),$AL442&lt;&gt;0),ROUND($P442/$AL442*100,1),"")</f>
        <v/>
      </c>
      <c r="AG442" s="35">
        <f>IF(AND(ISNUMBER($S442),ISNUMBER($AL442),$AL442&lt;&gt;0),ROUND($S442/$AL442*100,2),"")</f>
        <v/>
      </c>
      <c r="AH442" s="34">
        <f>IF(AND(ISNUMBER($Q442),ISNUMBER($AL442),$AL442&lt;&gt;0),ROUND($Q442/$AL442*100,1),"")</f>
        <v/>
      </c>
      <c r="AI442" s="29">
        <f>IF(ISNUMBER($S442),IF($S442&lt;=1,"Yes","No"),"n/a")</f>
        <v/>
      </c>
      <c r="AJ442" s="29">
        <f>IF(ISNUMBER($S442),ROUND(MAX(0,MIN(100,100-$S442*2.5-IF(ISNUMBER($T442),$T442,0)*0.12+IF($S442&lt;=1,12,0))),0),"")</f>
        <v/>
      </c>
      <c r="AK442" s="29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29" t="n">
        <v>473</v>
      </c>
      <c r="AM442" s="30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Venom</t>
        </is>
      </c>
      <c r="B443" s="15" t="inlineStr">
        <is>
          <t>Venom Energy | Death Adder | single 473mL</t>
        </is>
      </c>
      <c r="C443" s="15" t="inlineStr">
        <is>
          <t>4) Caffeine &amp; energy beverage</t>
        </is>
      </c>
      <c r="D443" s="15" t="inlineStr">
        <is>
          <t>473 mL can</t>
        </is>
      </c>
      <c r="E443" s="29" t="n">
        <v>1</v>
      </c>
      <c r="F443" s="30" t="n"/>
      <c r="G443" s="31">
        <f>IF(AND(ISNUMBER($F443),ISNUMBER($E443),$E443&lt;&gt;0),$F443/$E443,"")</f>
        <v/>
      </c>
      <c r="H443" s="31">
        <f>IF(AND(ISNUMBER($F443),ISNUMBER($AL443),ISNUMBER($E443),($AL443*$E443)&lt;&gt;0),$F443/($AL443*$E443)*100,"")</f>
        <v/>
      </c>
      <c r="I443" s="32" t="n"/>
      <c r="J443" s="33" t="n"/>
      <c r="K443" s="31">
        <f>IF(AND(ISNUMBER($F443),ISNUMBER($J443)),$F443*(1-$J443),"")</f>
        <v/>
      </c>
      <c r="L443" s="32" t="n"/>
      <c r="M443" s="32" t="n"/>
      <c r="N443" s="31">
        <f>IF(ISNUMBER($F443),($F443-IF(ISNUMBER($AM443),$AM443,0))*(1-IF(ISNUMBER($J443),$J443,0)),"")</f>
        <v/>
      </c>
      <c r="O443" s="15" t="inlineStr">
        <is>
          <t>Death Adder</t>
        </is>
      </c>
      <c r="P443" s="29" t="n">
        <v>160</v>
      </c>
      <c r="Q443" s="29" t="n">
        <v>310</v>
      </c>
      <c r="R443" s="15" t="inlineStr">
        <is>
          <t>Not listed</t>
        </is>
      </c>
      <c r="S443" s="29" t="n">
        <v>53</v>
      </c>
      <c r="T443" s="29" t="n">
        <v>240</v>
      </c>
      <c r="U443" s="15" t="inlineStr">
        <is>
          <t>HFCS + sucralose</t>
        </is>
      </c>
      <c r="V443" s="15" t="inlineStr">
        <is>
          <t>Energy blend (taurine, guarana, L-carnitine, ginseng, inositol), B-vitamins</t>
        </is>
      </c>
      <c r="W443" s="32" t="n"/>
      <c r="X443" s="32" t="n"/>
      <c r="Y443" s="32" t="n"/>
      <c r="Z443" s="32" t="n"/>
      <c r="AA443" s="15" t="inlineStr">
        <is>
          <t>Low</t>
        </is>
      </c>
      <c r="AB443" s="15" t="inlineStr">
        <is>
          <t>Discount-channel energy brand</t>
        </is>
      </c>
      <c r="AC443" s="15" t="inlineStr">
        <is>
          <t>Cheap high-sugar energy</t>
        </is>
      </c>
      <c r="AD443" s="15" t="inlineStr">
        <is>
          <t>Lowest-price energy option.</t>
        </is>
      </c>
      <c r="AE443" s="32" t="n"/>
      <c r="AF443" s="34">
        <f>IF(AND(ISNUMBER($P443),ISNUMBER($AL443),$AL443&lt;&gt;0),ROUND($P443/$AL443*100,1),"")</f>
        <v/>
      </c>
      <c r="AG443" s="35">
        <f>IF(AND(ISNUMBER($S443),ISNUMBER($AL443),$AL443&lt;&gt;0),ROUND($S443/$AL443*100,2),"")</f>
        <v/>
      </c>
      <c r="AH443" s="34">
        <f>IF(AND(ISNUMBER($Q443),ISNUMBER($AL443),$AL443&lt;&gt;0),ROUND($Q443/$AL443*100,1),"")</f>
        <v/>
      </c>
      <c r="AI443" s="29">
        <f>IF(ISNUMBER($S443),IF($S443&lt;=1,"Yes","No"),"n/a")</f>
        <v/>
      </c>
      <c r="AJ443" s="29">
        <f>IF(ISNUMBER($S443),ROUND(MAX(0,MIN(100,100-$S443*2.5-IF(ISNUMBER($T443),$T443,0)*0.12+IF($S443&lt;=1,12,0))),0),"")</f>
        <v/>
      </c>
      <c r="AK443" s="29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29" t="n">
        <v>473</v>
      </c>
      <c r="AM443" s="30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Venom</t>
        </is>
      </c>
      <c r="B444" s="15" t="inlineStr">
        <is>
          <t>Venom Energy | Death Adder | 8-pack 473mL</t>
        </is>
      </c>
      <c r="C444" s="15" t="inlineStr">
        <is>
          <t>4) Caffeine &amp; energy beverage</t>
        </is>
      </c>
      <c r="D444" s="15" t="inlineStr">
        <is>
          <t>473 mL can</t>
        </is>
      </c>
      <c r="E444" s="29" t="n">
        <v>8</v>
      </c>
      <c r="F444" s="30" t="n"/>
      <c r="G444" s="31">
        <f>IF(AND(ISNUMBER($F444),ISNUMBER($E444),$E444&lt;&gt;0),$F444/$E444,"")</f>
        <v/>
      </c>
      <c r="H444" s="31">
        <f>IF(AND(ISNUMBER($F444),ISNUMBER($AL444),ISNUMBER($E444),($AL444*$E444)&lt;&gt;0),$F444/($AL444*$E444)*100,"")</f>
        <v/>
      </c>
      <c r="I444" s="32" t="n"/>
      <c r="J444" s="33" t="n"/>
      <c r="K444" s="31">
        <f>IF(AND(ISNUMBER($F444),ISNUMBER($J444)),$F444*(1-$J444),"")</f>
        <v/>
      </c>
      <c r="L444" s="32" t="n"/>
      <c r="M444" s="32" t="n"/>
      <c r="N444" s="31">
        <f>IF(ISNUMBER($F444),($F444-IF(ISNUMBER($AM444),$AM444,0))*(1-IF(ISNUMBER($J444),$J444,0)),"")</f>
        <v/>
      </c>
      <c r="O444" s="15" t="inlineStr">
        <is>
          <t>Death Adder</t>
        </is>
      </c>
      <c r="P444" s="29" t="n">
        <v>160</v>
      </c>
      <c r="Q444" s="29" t="n">
        <v>310</v>
      </c>
      <c r="R444" s="15" t="inlineStr">
        <is>
          <t>Not listed</t>
        </is>
      </c>
      <c r="S444" s="29" t="n">
        <v>53</v>
      </c>
      <c r="T444" s="29" t="n">
        <v>240</v>
      </c>
      <c r="U444" s="15" t="inlineStr">
        <is>
          <t>HFCS + sucralose</t>
        </is>
      </c>
      <c r="V444" s="15" t="inlineStr">
        <is>
          <t>Energy blend (taurine, guarana, L-carnitine, ginseng, inositol), B-vitamins</t>
        </is>
      </c>
      <c r="W444" s="32" t="n"/>
      <c r="X444" s="32" t="n"/>
      <c r="Y444" s="32" t="n"/>
      <c r="Z444" s="32" t="n"/>
      <c r="AA444" s="15" t="inlineStr">
        <is>
          <t>Low</t>
        </is>
      </c>
      <c r="AB444" s="15" t="inlineStr">
        <is>
          <t>Discount-channel energy brand</t>
        </is>
      </c>
      <c r="AC444" s="15" t="inlineStr">
        <is>
          <t>Cheap high-sugar energy</t>
        </is>
      </c>
      <c r="AD444" s="15" t="inlineStr">
        <is>
          <t>Lowest-price energy option.</t>
        </is>
      </c>
      <c r="AE444" s="32" t="n"/>
      <c r="AF444" s="34">
        <f>IF(AND(ISNUMBER($P444),ISNUMBER($AL444),$AL444&lt;&gt;0),ROUND($P444/$AL444*100,1),"")</f>
        <v/>
      </c>
      <c r="AG444" s="35">
        <f>IF(AND(ISNUMBER($S444),ISNUMBER($AL444),$AL444&lt;&gt;0),ROUND($S444/$AL444*100,2),"")</f>
        <v/>
      </c>
      <c r="AH444" s="34">
        <f>IF(AND(ISNUMBER($Q444),ISNUMBER($AL444),$AL444&lt;&gt;0),ROUND($Q444/$AL444*100,1),"")</f>
        <v/>
      </c>
      <c r="AI444" s="29">
        <f>IF(ISNUMBER($S444),IF($S444&lt;=1,"Yes","No"),"n/a")</f>
        <v/>
      </c>
      <c r="AJ444" s="29">
        <f>IF(ISNUMBER($S444),ROUND(MAX(0,MIN(100,100-$S444*2.5-IF(ISNUMBER($T444),$T444,0)*0.12+IF($S444&lt;=1,12,0))),0),"")</f>
        <v/>
      </c>
      <c r="AK444" s="29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29" t="n">
        <v>473</v>
      </c>
      <c r="AM444" s="30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Venom</t>
        </is>
      </c>
      <c r="B445" s="15" t="inlineStr">
        <is>
          <t>Venom Energy | Death Adder | 12-pack 473mL</t>
        </is>
      </c>
      <c r="C445" s="15" t="inlineStr">
        <is>
          <t>4) Caffeine &amp; energy beverage</t>
        </is>
      </c>
      <c r="D445" s="15" t="inlineStr">
        <is>
          <t>473 mL can</t>
        </is>
      </c>
      <c r="E445" s="29" t="n">
        <v>12</v>
      </c>
      <c r="F445" s="30" t="n"/>
      <c r="G445" s="31">
        <f>IF(AND(ISNUMBER($F445),ISNUMBER($E445),$E445&lt;&gt;0),$F445/$E445,"")</f>
        <v/>
      </c>
      <c r="H445" s="31">
        <f>IF(AND(ISNUMBER($F445),ISNUMBER($AL445),ISNUMBER($E445),($AL445*$E445)&lt;&gt;0),$F445/($AL445*$E445)*100,"")</f>
        <v/>
      </c>
      <c r="I445" s="32" t="n"/>
      <c r="J445" s="33" t="n"/>
      <c r="K445" s="31">
        <f>IF(AND(ISNUMBER($F445),ISNUMBER($J445)),$F445*(1-$J445),"")</f>
        <v/>
      </c>
      <c r="L445" s="32" t="n"/>
      <c r="M445" s="32" t="n"/>
      <c r="N445" s="31">
        <f>IF(ISNUMBER($F445),($F445-IF(ISNUMBER($AM445),$AM445,0))*(1-IF(ISNUMBER($J445),$J445,0)),"")</f>
        <v/>
      </c>
      <c r="O445" s="15" t="inlineStr">
        <is>
          <t>Death Adder</t>
        </is>
      </c>
      <c r="P445" s="29" t="n">
        <v>160</v>
      </c>
      <c r="Q445" s="29" t="n">
        <v>310</v>
      </c>
      <c r="R445" s="15" t="inlineStr">
        <is>
          <t>Not listed</t>
        </is>
      </c>
      <c r="S445" s="29" t="n">
        <v>53</v>
      </c>
      <c r="T445" s="29" t="n">
        <v>240</v>
      </c>
      <c r="U445" s="15" t="inlineStr">
        <is>
          <t>HFCS + sucralose</t>
        </is>
      </c>
      <c r="V445" s="15" t="inlineStr">
        <is>
          <t>Energy blend (taurine, guarana, L-carnitine, ginseng, inositol), B-vitamins</t>
        </is>
      </c>
      <c r="W445" s="32" t="n"/>
      <c r="X445" s="32" t="n"/>
      <c r="Y445" s="32" t="n"/>
      <c r="Z445" s="32" t="n"/>
      <c r="AA445" s="15" t="inlineStr">
        <is>
          <t>Low</t>
        </is>
      </c>
      <c r="AB445" s="15" t="inlineStr">
        <is>
          <t>Discount-channel energy brand</t>
        </is>
      </c>
      <c r="AC445" s="15" t="inlineStr">
        <is>
          <t>Cheap high-sugar energy</t>
        </is>
      </c>
      <c r="AD445" s="15" t="inlineStr">
        <is>
          <t>Lowest-price energy option.</t>
        </is>
      </c>
      <c r="AE445" s="32" t="n"/>
      <c r="AF445" s="34">
        <f>IF(AND(ISNUMBER($P445),ISNUMBER($AL445),$AL445&lt;&gt;0),ROUND($P445/$AL445*100,1),"")</f>
        <v/>
      </c>
      <c r="AG445" s="35">
        <f>IF(AND(ISNUMBER($S445),ISNUMBER($AL445),$AL445&lt;&gt;0),ROUND($S445/$AL445*100,2),"")</f>
        <v/>
      </c>
      <c r="AH445" s="34">
        <f>IF(AND(ISNUMBER($Q445),ISNUMBER($AL445),$AL445&lt;&gt;0),ROUND($Q445/$AL445*100,1),"")</f>
        <v/>
      </c>
      <c r="AI445" s="29">
        <f>IF(ISNUMBER($S445),IF($S445&lt;=1,"Yes","No"),"n/a")</f>
        <v/>
      </c>
      <c r="AJ445" s="29">
        <f>IF(ISNUMBER($S445),ROUND(MAX(0,MIN(100,100-$S445*2.5-IF(ISNUMBER($T445),$T445,0)*0.12+IF($S445&lt;=1,12,0))),0),"")</f>
        <v/>
      </c>
      <c r="AK445" s="29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29" t="n">
        <v>473</v>
      </c>
      <c r="AM445" s="30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Venom</t>
        </is>
      </c>
      <c r="B446" s="15" t="inlineStr">
        <is>
          <t>Venom Energy | Death Adder | 18-pack 473mL</t>
        </is>
      </c>
      <c r="C446" s="15" t="inlineStr">
        <is>
          <t>4) Caffeine &amp; energy beverage</t>
        </is>
      </c>
      <c r="D446" s="15" t="inlineStr">
        <is>
          <t>473 mL can</t>
        </is>
      </c>
      <c r="E446" s="29" t="n">
        <v>18</v>
      </c>
      <c r="F446" s="30" t="n"/>
      <c r="G446" s="31">
        <f>IF(AND(ISNUMBER($F446),ISNUMBER($E446),$E446&lt;&gt;0),$F446/$E446,"")</f>
        <v/>
      </c>
      <c r="H446" s="31">
        <f>IF(AND(ISNUMBER($F446),ISNUMBER($AL446),ISNUMBER($E446),($AL446*$E446)&lt;&gt;0),$F446/($AL446*$E446)*100,"")</f>
        <v/>
      </c>
      <c r="I446" s="32" t="n"/>
      <c r="J446" s="33" t="n"/>
      <c r="K446" s="31">
        <f>IF(AND(ISNUMBER($F446),ISNUMBER($J446)),$F446*(1-$J446),"")</f>
        <v/>
      </c>
      <c r="L446" s="32" t="n"/>
      <c r="M446" s="32" t="n"/>
      <c r="N446" s="31">
        <f>IF(ISNUMBER($F446),($F446-IF(ISNUMBER($AM446),$AM446,0))*(1-IF(ISNUMBER($J446),$J446,0)),"")</f>
        <v/>
      </c>
      <c r="O446" s="15" t="inlineStr">
        <is>
          <t>Death Adder</t>
        </is>
      </c>
      <c r="P446" s="29" t="n">
        <v>160</v>
      </c>
      <c r="Q446" s="29" t="n">
        <v>310</v>
      </c>
      <c r="R446" s="15" t="inlineStr">
        <is>
          <t>Not listed</t>
        </is>
      </c>
      <c r="S446" s="29" t="n">
        <v>53</v>
      </c>
      <c r="T446" s="29" t="n">
        <v>240</v>
      </c>
      <c r="U446" s="15" t="inlineStr">
        <is>
          <t>HFCS + sucralose</t>
        </is>
      </c>
      <c r="V446" s="15" t="inlineStr">
        <is>
          <t>Energy blend (taurine, guarana, L-carnitine, ginseng, inositol), B-vitamins</t>
        </is>
      </c>
      <c r="W446" s="32" t="n"/>
      <c r="X446" s="32" t="n"/>
      <c r="Y446" s="32" t="n"/>
      <c r="Z446" s="32" t="n"/>
      <c r="AA446" s="15" t="inlineStr">
        <is>
          <t>Low</t>
        </is>
      </c>
      <c r="AB446" s="15" t="inlineStr">
        <is>
          <t>Discount-channel energy brand</t>
        </is>
      </c>
      <c r="AC446" s="15" t="inlineStr">
        <is>
          <t>Cheap high-sugar energy</t>
        </is>
      </c>
      <c r="AD446" s="15" t="inlineStr">
        <is>
          <t>Lowest-price energy option.</t>
        </is>
      </c>
      <c r="AE446" s="32" t="n"/>
      <c r="AF446" s="34">
        <f>IF(AND(ISNUMBER($P446),ISNUMBER($AL446),$AL446&lt;&gt;0),ROUND($P446/$AL446*100,1),"")</f>
        <v/>
      </c>
      <c r="AG446" s="35">
        <f>IF(AND(ISNUMBER($S446),ISNUMBER($AL446),$AL446&lt;&gt;0),ROUND($S446/$AL446*100,2),"")</f>
        <v/>
      </c>
      <c r="AH446" s="34">
        <f>IF(AND(ISNUMBER($Q446),ISNUMBER($AL446),$AL446&lt;&gt;0),ROUND($Q446/$AL446*100,1),"")</f>
        <v/>
      </c>
      <c r="AI446" s="29">
        <f>IF(ISNUMBER($S446),IF($S446&lt;=1,"Yes","No"),"n/a")</f>
        <v/>
      </c>
      <c r="AJ446" s="29">
        <f>IF(ISNUMBER($S446),ROUND(MAX(0,MIN(100,100-$S446*2.5-IF(ISNUMBER($T446),$T446,0)*0.12+IF($S446&lt;=1,12,0))),0),"")</f>
        <v/>
      </c>
      <c r="AK446" s="29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29" t="n">
        <v>473</v>
      </c>
      <c r="AM446" s="30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Venom</t>
        </is>
      </c>
      <c r="B447" s="15" t="inlineStr">
        <is>
          <t>Venom Energy | Death Adder | 24-pack 473mL</t>
        </is>
      </c>
      <c r="C447" s="15" t="inlineStr">
        <is>
          <t>4) Caffeine &amp; energy beverage</t>
        </is>
      </c>
      <c r="D447" s="15" t="inlineStr">
        <is>
          <t>473 mL can</t>
        </is>
      </c>
      <c r="E447" s="29" t="n">
        <v>24</v>
      </c>
      <c r="F447" s="30" t="n"/>
      <c r="G447" s="31">
        <f>IF(AND(ISNUMBER($F447),ISNUMBER($E447),$E447&lt;&gt;0),$F447/$E447,"")</f>
        <v/>
      </c>
      <c r="H447" s="31">
        <f>IF(AND(ISNUMBER($F447),ISNUMBER($AL447),ISNUMBER($E447),($AL447*$E447)&lt;&gt;0),$F447/($AL447*$E447)*100,"")</f>
        <v/>
      </c>
      <c r="I447" s="32" t="n"/>
      <c r="J447" s="33" t="n"/>
      <c r="K447" s="31">
        <f>IF(AND(ISNUMBER($F447),ISNUMBER($J447)),$F447*(1-$J447),"")</f>
        <v/>
      </c>
      <c r="L447" s="32" t="n"/>
      <c r="M447" s="32" t="n"/>
      <c r="N447" s="31">
        <f>IF(ISNUMBER($F447),($F447-IF(ISNUMBER($AM447),$AM447,0))*(1-IF(ISNUMBER($J447),$J447,0)),"")</f>
        <v/>
      </c>
      <c r="O447" s="15" t="inlineStr">
        <is>
          <t>Death Adder</t>
        </is>
      </c>
      <c r="P447" s="29" t="n">
        <v>160</v>
      </c>
      <c r="Q447" s="29" t="n">
        <v>310</v>
      </c>
      <c r="R447" s="15" t="inlineStr">
        <is>
          <t>Not listed</t>
        </is>
      </c>
      <c r="S447" s="29" t="n">
        <v>53</v>
      </c>
      <c r="T447" s="29" t="n">
        <v>240</v>
      </c>
      <c r="U447" s="15" t="inlineStr">
        <is>
          <t>HFCS + sucralose</t>
        </is>
      </c>
      <c r="V447" s="15" t="inlineStr">
        <is>
          <t>Energy blend (taurine, guarana, L-carnitine, ginseng, inositol), B-vitamins</t>
        </is>
      </c>
      <c r="W447" s="32" t="n"/>
      <c r="X447" s="32" t="n"/>
      <c r="Y447" s="32" t="n"/>
      <c r="Z447" s="32" t="n"/>
      <c r="AA447" s="15" t="inlineStr">
        <is>
          <t>Low</t>
        </is>
      </c>
      <c r="AB447" s="15" t="inlineStr">
        <is>
          <t>Discount-channel energy brand</t>
        </is>
      </c>
      <c r="AC447" s="15" t="inlineStr">
        <is>
          <t>Cheap high-sugar energy</t>
        </is>
      </c>
      <c r="AD447" s="15" t="inlineStr">
        <is>
          <t>Lowest-price energy option.</t>
        </is>
      </c>
      <c r="AE447" s="32" t="n"/>
      <c r="AF447" s="34">
        <f>IF(AND(ISNUMBER($P447),ISNUMBER($AL447),$AL447&lt;&gt;0),ROUND($P447/$AL447*100,1),"")</f>
        <v/>
      </c>
      <c r="AG447" s="35">
        <f>IF(AND(ISNUMBER($S447),ISNUMBER($AL447),$AL447&lt;&gt;0),ROUND($S447/$AL447*100,2),"")</f>
        <v/>
      </c>
      <c r="AH447" s="34">
        <f>IF(AND(ISNUMBER($Q447),ISNUMBER($AL447),$AL447&lt;&gt;0),ROUND($Q447/$AL447*100,1),"")</f>
        <v/>
      </c>
      <c r="AI447" s="29">
        <f>IF(ISNUMBER($S447),IF($S447&lt;=1,"Yes","No"),"n/a")</f>
        <v/>
      </c>
      <c r="AJ447" s="29">
        <f>IF(ISNUMBER($S447),ROUND(MAX(0,MIN(100,100-$S447*2.5-IF(ISNUMBER($T447),$T447,0)*0.12+IF($S447&lt;=1,12,0))),0),"")</f>
        <v/>
      </c>
      <c r="AK447" s="29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29" t="n">
        <v>473</v>
      </c>
      <c r="AM447" s="30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AMP</t>
        </is>
      </c>
      <c r="B448" s="15" t="inlineStr">
        <is>
          <t>AMP Energy | Original | single 473mL</t>
        </is>
      </c>
      <c r="C448" s="15" t="inlineStr">
        <is>
          <t>4) Caffeine &amp; energy beverage</t>
        </is>
      </c>
      <c r="D448" s="15" t="inlineStr">
        <is>
          <t>473 mL can</t>
        </is>
      </c>
      <c r="E448" s="29" t="n">
        <v>1</v>
      </c>
      <c r="F448" s="30" t="n"/>
      <c r="G448" s="31">
        <f>IF(AND(ISNUMBER($F448),ISNUMBER($E448),$E448&lt;&gt;0),$F448/$E448,"")</f>
        <v/>
      </c>
      <c r="H448" s="31">
        <f>IF(AND(ISNUMBER($F448),ISNUMBER($AL448),ISNUMBER($E448),($AL448*$E448)&lt;&gt;0),$F448/($AL448*$E448)*100,"")</f>
        <v/>
      </c>
      <c r="I448" s="32" t="n"/>
      <c r="J448" s="33" t="n"/>
      <c r="K448" s="31">
        <f>IF(AND(ISNUMBER($F448),ISNUMBER($J448)),$F448*(1-$J448),"")</f>
        <v/>
      </c>
      <c r="L448" s="32" t="n"/>
      <c r="M448" s="32" t="n"/>
      <c r="N448" s="31">
        <f>IF(ISNUMBER($F448),($F448-IF(ISNUMBER($AM448),$AM448,0))*(1-IF(ISNUMBER($J448),$J448,0)),"")</f>
        <v/>
      </c>
      <c r="O448" s="15" t="inlineStr">
        <is>
          <t>Original</t>
        </is>
      </c>
      <c r="P448" s="29" t="n">
        <v>142</v>
      </c>
      <c r="Q448" s="29" t="n">
        <v>140</v>
      </c>
      <c r="R448" s="29" t="n">
        <v>0</v>
      </c>
      <c r="S448" s="29" t="n">
        <v>58</v>
      </c>
      <c r="T448" s="29" t="n">
        <v>220</v>
      </c>
      <c r="U448" s="15" t="inlineStr">
        <is>
          <t>HFCS</t>
        </is>
      </c>
      <c r="V448" s="15" t="inlineStr">
        <is>
          <t>142 mg caffeine, guarana seed extract, ginseng, taurine, B-vitamins (niacinamide/B5/B6/B12), 0 mg potassium; regional availability in select US markets (discontinued Canada 2023)</t>
        </is>
      </c>
      <c r="W448" s="32" t="n"/>
      <c r="X448" s="32" t="n"/>
      <c r="Y448" s="32" t="n"/>
      <c r="Z448" s="32" t="n"/>
      <c r="AA448" s="15" t="inlineStr">
        <is>
          <t>Low</t>
        </is>
      </c>
      <c r="AB448" s="15" t="inlineStr">
        <is>
          <t>Legacy PepsiCo energy</t>
        </is>
      </c>
      <c r="AC448" s="15" t="inlineStr">
        <is>
          <t>Legacy mid-tier energy</t>
        </is>
      </c>
      <c r="AD448" s="15" t="inlineStr">
        <is>
          <t>Familiar legacy brand.</t>
        </is>
      </c>
      <c r="AE448" s="32" t="n"/>
      <c r="AF448" s="34">
        <f>IF(AND(ISNUMBER($P448),ISNUMBER($AL448),$AL448&lt;&gt;0),ROUND($P448/$AL448*100,1),"")</f>
        <v/>
      </c>
      <c r="AG448" s="35">
        <f>IF(AND(ISNUMBER($S448),ISNUMBER($AL448),$AL448&lt;&gt;0),ROUND($S448/$AL448*100,2),"")</f>
        <v/>
      </c>
      <c r="AH448" s="34">
        <f>IF(AND(ISNUMBER($Q448),ISNUMBER($AL448),$AL448&lt;&gt;0),ROUND($Q448/$AL448*100,1),"")</f>
        <v/>
      </c>
      <c r="AI448" s="29">
        <f>IF(ISNUMBER($S448),IF($S448&lt;=1,"Yes","No"),"n/a")</f>
        <v/>
      </c>
      <c r="AJ448" s="29">
        <f>IF(ISNUMBER($S448),ROUND(MAX(0,MIN(100,100-$S448*2.5-IF(ISNUMBER($T448),$T448,0)*0.12+IF($S448&lt;=1,12,0))),0),"")</f>
        <v/>
      </c>
      <c r="AK448" s="29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29" t="n">
        <v>473</v>
      </c>
      <c r="AM448" s="30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AMP</t>
        </is>
      </c>
      <c r="B449" s="15" t="inlineStr">
        <is>
          <t>AMP Energy | Original | 8-pack 473mL</t>
        </is>
      </c>
      <c r="C449" s="15" t="inlineStr">
        <is>
          <t>4) Caffeine &amp; energy beverage</t>
        </is>
      </c>
      <c r="D449" s="15" t="inlineStr">
        <is>
          <t>473 mL can</t>
        </is>
      </c>
      <c r="E449" s="29" t="n">
        <v>8</v>
      </c>
      <c r="F449" s="30" t="n"/>
      <c r="G449" s="31">
        <f>IF(AND(ISNUMBER($F449),ISNUMBER($E449),$E449&lt;&gt;0),$F449/$E449,"")</f>
        <v/>
      </c>
      <c r="H449" s="31">
        <f>IF(AND(ISNUMBER($F449),ISNUMBER($AL449),ISNUMBER($E449),($AL449*$E449)&lt;&gt;0),$F449/($AL449*$E449)*100,"")</f>
        <v/>
      </c>
      <c r="I449" s="32" t="n"/>
      <c r="J449" s="33" t="n"/>
      <c r="K449" s="31">
        <f>IF(AND(ISNUMBER($F449),ISNUMBER($J449)),$F449*(1-$J449),"")</f>
        <v/>
      </c>
      <c r="L449" s="32" t="n"/>
      <c r="M449" s="32" t="n"/>
      <c r="N449" s="31">
        <f>IF(ISNUMBER($F449),($F449-IF(ISNUMBER($AM449),$AM449,0))*(1-IF(ISNUMBER($J449),$J449,0)),"")</f>
        <v/>
      </c>
      <c r="O449" s="15" t="inlineStr">
        <is>
          <t>Original</t>
        </is>
      </c>
      <c r="P449" s="29" t="n">
        <v>142</v>
      </c>
      <c r="Q449" s="29" t="n">
        <v>140</v>
      </c>
      <c r="R449" s="29" t="n">
        <v>0</v>
      </c>
      <c r="S449" s="29" t="n">
        <v>58</v>
      </c>
      <c r="T449" s="29" t="n">
        <v>220</v>
      </c>
      <c r="U449" s="15" t="inlineStr">
        <is>
          <t>HFCS</t>
        </is>
      </c>
      <c r="V449" s="15" t="inlineStr">
        <is>
          <t>142 mg caffeine, guarana seed extract, ginseng, taurine, B-vitamins (niacinamide/B5/B6/B12), 0 mg potassium; regional availability in select US markets (discontinued Canada 2023)</t>
        </is>
      </c>
      <c r="W449" s="32" t="n"/>
      <c r="X449" s="32" t="n"/>
      <c r="Y449" s="32" t="n"/>
      <c r="Z449" s="32" t="n"/>
      <c r="AA449" s="15" t="inlineStr">
        <is>
          <t>Low</t>
        </is>
      </c>
      <c r="AB449" s="15" t="inlineStr">
        <is>
          <t>Legacy PepsiCo energy</t>
        </is>
      </c>
      <c r="AC449" s="15" t="inlineStr">
        <is>
          <t>Legacy mid-tier energy</t>
        </is>
      </c>
      <c r="AD449" s="15" t="inlineStr">
        <is>
          <t>Familiar legacy brand.</t>
        </is>
      </c>
      <c r="AE449" s="32" t="n"/>
      <c r="AF449" s="34">
        <f>IF(AND(ISNUMBER($P449),ISNUMBER($AL449),$AL449&lt;&gt;0),ROUND($P449/$AL449*100,1),"")</f>
        <v/>
      </c>
      <c r="AG449" s="35">
        <f>IF(AND(ISNUMBER($S449),ISNUMBER($AL449),$AL449&lt;&gt;0),ROUND($S449/$AL449*100,2),"")</f>
        <v/>
      </c>
      <c r="AH449" s="34">
        <f>IF(AND(ISNUMBER($Q449),ISNUMBER($AL449),$AL449&lt;&gt;0),ROUND($Q449/$AL449*100,1),"")</f>
        <v/>
      </c>
      <c r="AI449" s="29">
        <f>IF(ISNUMBER($S449),IF($S449&lt;=1,"Yes","No"),"n/a")</f>
        <v/>
      </c>
      <c r="AJ449" s="29">
        <f>IF(ISNUMBER($S449),ROUND(MAX(0,MIN(100,100-$S449*2.5-IF(ISNUMBER($T449),$T449,0)*0.12+IF($S449&lt;=1,12,0))),0),"")</f>
        <v/>
      </c>
      <c r="AK449" s="29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29" t="n">
        <v>473</v>
      </c>
      <c r="AM449" s="30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AMP</t>
        </is>
      </c>
      <c r="B450" s="15" t="inlineStr">
        <is>
          <t>AMP Energy | Original | 12-pack 473mL</t>
        </is>
      </c>
      <c r="C450" s="15" t="inlineStr">
        <is>
          <t>4) Caffeine &amp; energy beverage</t>
        </is>
      </c>
      <c r="D450" s="15" t="inlineStr">
        <is>
          <t>473 mL can</t>
        </is>
      </c>
      <c r="E450" s="29" t="n">
        <v>12</v>
      </c>
      <c r="F450" s="30" t="n"/>
      <c r="G450" s="31">
        <f>IF(AND(ISNUMBER($F450),ISNUMBER($E450),$E450&lt;&gt;0),$F450/$E450,"")</f>
        <v/>
      </c>
      <c r="H450" s="31">
        <f>IF(AND(ISNUMBER($F450),ISNUMBER($AL450),ISNUMBER($E450),($AL450*$E450)&lt;&gt;0),$F450/($AL450*$E450)*100,"")</f>
        <v/>
      </c>
      <c r="I450" s="32" t="n"/>
      <c r="J450" s="33" t="n"/>
      <c r="K450" s="31">
        <f>IF(AND(ISNUMBER($F450),ISNUMBER($J450)),$F450*(1-$J450),"")</f>
        <v/>
      </c>
      <c r="L450" s="32" t="n"/>
      <c r="M450" s="32" t="n"/>
      <c r="N450" s="31">
        <f>IF(ISNUMBER($F450),($F450-IF(ISNUMBER($AM450),$AM450,0))*(1-IF(ISNUMBER($J450),$J450,0)),"")</f>
        <v/>
      </c>
      <c r="O450" s="15" t="inlineStr">
        <is>
          <t>Original</t>
        </is>
      </c>
      <c r="P450" s="29" t="n">
        <v>142</v>
      </c>
      <c r="Q450" s="29" t="n">
        <v>140</v>
      </c>
      <c r="R450" s="29" t="n">
        <v>0</v>
      </c>
      <c r="S450" s="29" t="n">
        <v>58</v>
      </c>
      <c r="T450" s="29" t="n">
        <v>220</v>
      </c>
      <c r="U450" s="15" t="inlineStr">
        <is>
          <t>HFCS</t>
        </is>
      </c>
      <c r="V450" s="15" t="inlineStr">
        <is>
          <t>142 mg caffeine, guarana seed extract, ginseng, taurine, B-vitamins (niacinamide/B5/B6/B12), 0 mg potassium; regional availability in select US markets (discontinued Canada 2023)</t>
        </is>
      </c>
      <c r="W450" s="32" t="n"/>
      <c r="X450" s="32" t="n"/>
      <c r="Y450" s="32" t="n"/>
      <c r="Z450" s="32" t="n"/>
      <c r="AA450" s="15" t="inlineStr">
        <is>
          <t>Low</t>
        </is>
      </c>
      <c r="AB450" s="15" t="inlineStr">
        <is>
          <t>Legacy PepsiCo energy</t>
        </is>
      </c>
      <c r="AC450" s="15" t="inlineStr">
        <is>
          <t>Legacy mid-tier energy</t>
        </is>
      </c>
      <c r="AD450" s="15" t="inlineStr">
        <is>
          <t>Familiar legacy brand.</t>
        </is>
      </c>
      <c r="AE450" s="32" t="n"/>
      <c r="AF450" s="34">
        <f>IF(AND(ISNUMBER($P450),ISNUMBER($AL450),$AL450&lt;&gt;0),ROUND($P450/$AL450*100,1),"")</f>
        <v/>
      </c>
      <c r="AG450" s="35">
        <f>IF(AND(ISNUMBER($S450),ISNUMBER($AL450),$AL450&lt;&gt;0),ROUND($S450/$AL450*100,2),"")</f>
        <v/>
      </c>
      <c r="AH450" s="34">
        <f>IF(AND(ISNUMBER($Q450),ISNUMBER($AL450),$AL450&lt;&gt;0),ROUND($Q450/$AL450*100,1),"")</f>
        <v/>
      </c>
      <c r="AI450" s="29">
        <f>IF(ISNUMBER($S450),IF($S450&lt;=1,"Yes","No"),"n/a")</f>
        <v/>
      </c>
      <c r="AJ450" s="29">
        <f>IF(ISNUMBER($S450),ROUND(MAX(0,MIN(100,100-$S450*2.5-IF(ISNUMBER($T450),$T450,0)*0.12+IF($S450&lt;=1,12,0))),0),"")</f>
        <v/>
      </c>
      <c r="AK450" s="29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29" t="n">
        <v>473</v>
      </c>
      <c r="AM450" s="30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AMP</t>
        </is>
      </c>
      <c r="B451" s="15" t="inlineStr">
        <is>
          <t>AMP Energy | Original | 18-pack 473mL</t>
        </is>
      </c>
      <c r="C451" s="15" t="inlineStr">
        <is>
          <t>4) Caffeine &amp; energy beverage</t>
        </is>
      </c>
      <c r="D451" s="15" t="inlineStr">
        <is>
          <t>473 mL can</t>
        </is>
      </c>
      <c r="E451" s="29" t="n">
        <v>18</v>
      </c>
      <c r="F451" s="30" t="n"/>
      <c r="G451" s="31">
        <f>IF(AND(ISNUMBER($F451),ISNUMBER($E451),$E451&lt;&gt;0),$F451/$E451,"")</f>
        <v/>
      </c>
      <c r="H451" s="31">
        <f>IF(AND(ISNUMBER($F451),ISNUMBER($AL451),ISNUMBER($E451),($AL451*$E451)&lt;&gt;0),$F451/($AL451*$E451)*100,"")</f>
        <v/>
      </c>
      <c r="I451" s="32" t="n"/>
      <c r="J451" s="33" t="n"/>
      <c r="K451" s="31">
        <f>IF(AND(ISNUMBER($F451),ISNUMBER($J451)),$F451*(1-$J451),"")</f>
        <v/>
      </c>
      <c r="L451" s="32" t="n"/>
      <c r="M451" s="32" t="n"/>
      <c r="N451" s="31">
        <f>IF(ISNUMBER($F451),($F451-IF(ISNUMBER($AM451),$AM451,0))*(1-IF(ISNUMBER($J451),$J451,0)),"")</f>
        <v/>
      </c>
      <c r="O451" s="15" t="inlineStr">
        <is>
          <t>Original</t>
        </is>
      </c>
      <c r="P451" s="29" t="n">
        <v>142</v>
      </c>
      <c r="Q451" s="29" t="n">
        <v>140</v>
      </c>
      <c r="R451" s="29" t="n">
        <v>0</v>
      </c>
      <c r="S451" s="29" t="n">
        <v>58</v>
      </c>
      <c r="T451" s="29" t="n">
        <v>220</v>
      </c>
      <c r="U451" s="15" t="inlineStr">
        <is>
          <t>HFCS</t>
        </is>
      </c>
      <c r="V451" s="15" t="inlineStr">
        <is>
          <t>142 mg caffeine, guarana seed extract, ginseng, taurine, B-vitamins (niacinamide/B5/B6/B12), 0 mg potassium; regional availability in select US markets (discontinued Canada 2023)</t>
        </is>
      </c>
      <c r="W451" s="32" t="n"/>
      <c r="X451" s="32" t="n"/>
      <c r="Y451" s="32" t="n"/>
      <c r="Z451" s="32" t="n"/>
      <c r="AA451" s="15" t="inlineStr">
        <is>
          <t>Low</t>
        </is>
      </c>
      <c r="AB451" s="15" t="inlineStr">
        <is>
          <t>Legacy PepsiCo energy</t>
        </is>
      </c>
      <c r="AC451" s="15" t="inlineStr">
        <is>
          <t>Legacy mid-tier energy</t>
        </is>
      </c>
      <c r="AD451" s="15" t="inlineStr">
        <is>
          <t>Familiar legacy brand.</t>
        </is>
      </c>
      <c r="AE451" s="32" t="n"/>
      <c r="AF451" s="34">
        <f>IF(AND(ISNUMBER($P451),ISNUMBER($AL451),$AL451&lt;&gt;0),ROUND($P451/$AL451*100,1),"")</f>
        <v/>
      </c>
      <c r="AG451" s="35">
        <f>IF(AND(ISNUMBER($S451),ISNUMBER($AL451),$AL451&lt;&gt;0),ROUND($S451/$AL451*100,2),"")</f>
        <v/>
      </c>
      <c r="AH451" s="34">
        <f>IF(AND(ISNUMBER($Q451),ISNUMBER($AL451),$AL451&lt;&gt;0),ROUND($Q451/$AL451*100,1),"")</f>
        <v/>
      </c>
      <c r="AI451" s="29">
        <f>IF(ISNUMBER($S451),IF($S451&lt;=1,"Yes","No"),"n/a")</f>
        <v/>
      </c>
      <c r="AJ451" s="29">
        <f>IF(ISNUMBER($S451),ROUND(MAX(0,MIN(100,100-$S451*2.5-IF(ISNUMBER($T451),$T451,0)*0.12+IF($S451&lt;=1,12,0))),0),"")</f>
        <v/>
      </c>
      <c r="AK451" s="29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29" t="n">
        <v>473</v>
      </c>
      <c r="AM451" s="30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AMP</t>
        </is>
      </c>
      <c r="B452" s="15" t="inlineStr">
        <is>
          <t>AMP Energy | Original | 24-pack 473mL</t>
        </is>
      </c>
      <c r="C452" s="15" t="inlineStr">
        <is>
          <t>4) Caffeine &amp; energy beverage</t>
        </is>
      </c>
      <c r="D452" s="15" t="inlineStr">
        <is>
          <t>473 mL can</t>
        </is>
      </c>
      <c r="E452" s="29" t="n">
        <v>24</v>
      </c>
      <c r="F452" s="30" t="n"/>
      <c r="G452" s="31">
        <f>IF(AND(ISNUMBER($F452),ISNUMBER($E452),$E452&lt;&gt;0),$F452/$E452,"")</f>
        <v/>
      </c>
      <c r="H452" s="31">
        <f>IF(AND(ISNUMBER($F452),ISNUMBER($AL452),ISNUMBER($E452),($AL452*$E452)&lt;&gt;0),$F452/($AL452*$E452)*100,"")</f>
        <v/>
      </c>
      <c r="I452" s="32" t="n"/>
      <c r="J452" s="33" t="n"/>
      <c r="K452" s="31">
        <f>IF(AND(ISNUMBER($F452),ISNUMBER($J452)),$F452*(1-$J452),"")</f>
        <v/>
      </c>
      <c r="L452" s="32" t="n"/>
      <c r="M452" s="32" t="n"/>
      <c r="N452" s="31">
        <f>IF(ISNUMBER($F452),($F452-IF(ISNUMBER($AM452),$AM452,0))*(1-IF(ISNUMBER($J452),$J452,0)),"")</f>
        <v/>
      </c>
      <c r="O452" s="15" t="inlineStr">
        <is>
          <t>Original</t>
        </is>
      </c>
      <c r="P452" s="29" t="n">
        <v>142</v>
      </c>
      <c r="Q452" s="29" t="n">
        <v>140</v>
      </c>
      <c r="R452" s="29" t="n">
        <v>0</v>
      </c>
      <c r="S452" s="29" t="n">
        <v>58</v>
      </c>
      <c r="T452" s="29" t="n">
        <v>220</v>
      </c>
      <c r="U452" s="15" t="inlineStr">
        <is>
          <t>HFCS</t>
        </is>
      </c>
      <c r="V452" s="15" t="inlineStr">
        <is>
          <t>142 mg caffeine, guarana seed extract, ginseng, taurine, B-vitamins (niacinamide/B5/B6/B12), 0 mg potassium; regional availability in select US markets (discontinued Canada 2023)</t>
        </is>
      </c>
      <c r="W452" s="32" t="n"/>
      <c r="X452" s="32" t="n"/>
      <c r="Y452" s="32" t="n"/>
      <c r="Z452" s="32" t="n"/>
      <c r="AA452" s="15" t="inlineStr">
        <is>
          <t>Low</t>
        </is>
      </c>
      <c r="AB452" s="15" t="inlineStr">
        <is>
          <t>Legacy PepsiCo energy</t>
        </is>
      </c>
      <c r="AC452" s="15" t="inlineStr">
        <is>
          <t>Legacy mid-tier energy</t>
        </is>
      </c>
      <c r="AD452" s="15" t="inlineStr">
        <is>
          <t>Familiar legacy brand.</t>
        </is>
      </c>
      <c r="AE452" s="32" t="n"/>
      <c r="AF452" s="34">
        <f>IF(AND(ISNUMBER($P452),ISNUMBER($AL452),$AL452&lt;&gt;0),ROUND($P452/$AL452*100,1),"")</f>
        <v/>
      </c>
      <c r="AG452" s="35">
        <f>IF(AND(ISNUMBER($S452),ISNUMBER($AL452),$AL452&lt;&gt;0),ROUND($S452/$AL452*100,2),"")</f>
        <v/>
      </c>
      <c r="AH452" s="34">
        <f>IF(AND(ISNUMBER($Q452),ISNUMBER($AL452),$AL452&lt;&gt;0),ROUND($Q452/$AL452*100,1),"")</f>
        <v/>
      </c>
      <c r="AI452" s="29">
        <f>IF(ISNUMBER($S452),IF($S452&lt;=1,"Yes","No"),"n/a")</f>
        <v/>
      </c>
      <c r="AJ452" s="29">
        <f>IF(ISNUMBER($S452),ROUND(MAX(0,MIN(100,100-$S452*2.5-IF(ISNUMBER($T452),$T452,0)*0.12+IF($S452&lt;=1,12,0))),0),"")</f>
        <v/>
      </c>
      <c r="AK452" s="29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29" t="n">
        <v>473</v>
      </c>
      <c r="AM452" s="30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AMP</t>
        </is>
      </c>
      <c r="B453" s="15" t="inlineStr">
        <is>
          <t>AMP Energy | Cherry Blast | single 473mL</t>
        </is>
      </c>
      <c r="C453" s="15" t="inlineStr">
        <is>
          <t>4) Caffeine &amp; energy beverage</t>
        </is>
      </c>
      <c r="D453" s="15" t="inlineStr">
        <is>
          <t>473 mL can</t>
        </is>
      </c>
      <c r="E453" s="29" t="n">
        <v>1</v>
      </c>
      <c r="F453" s="30" t="n"/>
      <c r="G453" s="31">
        <f>IF(AND(ISNUMBER($F453),ISNUMBER($E453),$E453&lt;&gt;0),$F453/$E453,"")</f>
        <v/>
      </c>
      <c r="H453" s="31">
        <f>IF(AND(ISNUMBER($F453),ISNUMBER($AL453),ISNUMBER($E453),($AL453*$E453)&lt;&gt;0),$F453/($AL453*$E453)*100,"")</f>
        <v/>
      </c>
      <c r="I453" s="32" t="n"/>
      <c r="J453" s="33" t="n"/>
      <c r="K453" s="31">
        <f>IF(AND(ISNUMBER($F453),ISNUMBER($J453)),$F453*(1-$J453),"")</f>
        <v/>
      </c>
      <c r="L453" s="32" t="n"/>
      <c r="M453" s="32" t="n"/>
      <c r="N453" s="31">
        <f>IF(ISNUMBER($F453),($F453-IF(ISNUMBER($AM453),$AM453,0))*(1-IF(ISNUMBER($J453),$J453,0)),"")</f>
        <v/>
      </c>
      <c r="O453" s="15" t="inlineStr">
        <is>
          <t>Cherry Blast</t>
        </is>
      </c>
      <c r="P453" s="29" t="n">
        <v>142</v>
      </c>
      <c r="Q453" s="29" t="n">
        <v>140</v>
      </c>
      <c r="R453" s="29" t="n">
        <v>0</v>
      </c>
      <c r="S453" s="29" t="n">
        <v>58</v>
      </c>
      <c r="T453" s="29" t="n">
        <v>220</v>
      </c>
      <c r="U453" s="15" t="inlineStr">
        <is>
          <t>HFCS</t>
        </is>
      </c>
      <c r="V453" s="15" t="inlineStr">
        <is>
          <t>142 mg caffeine, guarana seed extract, ginseng, taurine, B-vitamins (niacinamide/B5/B6/B12), 0 mg potassium; regional availability in select US markets (discontinued Canada 2023)</t>
        </is>
      </c>
      <c r="W453" s="32" t="n"/>
      <c r="X453" s="32" t="n"/>
      <c r="Y453" s="32" t="n"/>
      <c r="Z453" s="32" t="n"/>
      <c r="AA453" s="15" t="inlineStr">
        <is>
          <t>Low</t>
        </is>
      </c>
      <c r="AB453" s="15" t="inlineStr">
        <is>
          <t>Legacy PepsiCo energy</t>
        </is>
      </c>
      <c r="AC453" s="15" t="inlineStr">
        <is>
          <t>Legacy mid-tier energy</t>
        </is>
      </c>
      <c r="AD453" s="15" t="inlineStr">
        <is>
          <t>Familiar legacy brand.</t>
        </is>
      </c>
      <c r="AE453" s="32" t="n"/>
      <c r="AF453" s="34">
        <f>IF(AND(ISNUMBER($P453),ISNUMBER($AL453),$AL453&lt;&gt;0),ROUND($P453/$AL453*100,1),"")</f>
        <v/>
      </c>
      <c r="AG453" s="35">
        <f>IF(AND(ISNUMBER($S453),ISNUMBER($AL453),$AL453&lt;&gt;0),ROUND($S453/$AL453*100,2),"")</f>
        <v/>
      </c>
      <c r="AH453" s="34">
        <f>IF(AND(ISNUMBER($Q453),ISNUMBER($AL453),$AL453&lt;&gt;0),ROUND($Q453/$AL453*100,1),"")</f>
        <v/>
      </c>
      <c r="AI453" s="29">
        <f>IF(ISNUMBER($S453),IF($S453&lt;=1,"Yes","No"),"n/a")</f>
        <v/>
      </c>
      <c r="AJ453" s="29">
        <f>IF(ISNUMBER($S453),ROUND(MAX(0,MIN(100,100-$S453*2.5-IF(ISNUMBER($T453),$T453,0)*0.12+IF($S453&lt;=1,12,0))),0),"")</f>
        <v/>
      </c>
      <c r="AK453" s="29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29" t="n">
        <v>473</v>
      </c>
      <c r="AM453" s="30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AMP</t>
        </is>
      </c>
      <c r="B454" s="15" t="inlineStr">
        <is>
          <t>AMP Energy | Cherry Blast | 8-pack 473mL</t>
        </is>
      </c>
      <c r="C454" s="15" t="inlineStr">
        <is>
          <t>4) Caffeine &amp; energy beverage</t>
        </is>
      </c>
      <c r="D454" s="15" t="inlineStr">
        <is>
          <t>473 mL can</t>
        </is>
      </c>
      <c r="E454" s="29" t="n">
        <v>8</v>
      </c>
      <c r="F454" s="30" t="n"/>
      <c r="G454" s="31">
        <f>IF(AND(ISNUMBER($F454),ISNUMBER($E454),$E454&lt;&gt;0),$F454/$E454,"")</f>
        <v/>
      </c>
      <c r="H454" s="31">
        <f>IF(AND(ISNUMBER($F454),ISNUMBER($AL454),ISNUMBER($E454),($AL454*$E454)&lt;&gt;0),$F454/($AL454*$E454)*100,"")</f>
        <v/>
      </c>
      <c r="I454" s="32" t="n"/>
      <c r="J454" s="33" t="n"/>
      <c r="K454" s="31">
        <f>IF(AND(ISNUMBER($F454),ISNUMBER($J454)),$F454*(1-$J454),"")</f>
        <v/>
      </c>
      <c r="L454" s="32" t="n"/>
      <c r="M454" s="32" t="n"/>
      <c r="N454" s="31">
        <f>IF(ISNUMBER($F454),($F454-IF(ISNUMBER($AM454),$AM454,0))*(1-IF(ISNUMBER($J454),$J454,0)),"")</f>
        <v/>
      </c>
      <c r="O454" s="15" t="inlineStr">
        <is>
          <t>Cherry Blast</t>
        </is>
      </c>
      <c r="P454" s="29" t="n">
        <v>142</v>
      </c>
      <c r="Q454" s="29" t="n">
        <v>140</v>
      </c>
      <c r="R454" s="29" t="n">
        <v>0</v>
      </c>
      <c r="S454" s="29" t="n">
        <v>58</v>
      </c>
      <c r="T454" s="29" t="n">
        <v>220</v>
      </c>
      <c r="U454" s="15" t="inlineStr">
        <is>
          <t>HFCS</t>
        </is>
      </c>
      <c r="V454" s="15" t="inlineStr">
        <is>
          <t>142 mg caffeine, guarana seed extract, ginseng, taurine, B-vitamins (niacinamide/B5/B6/B12), 0 mg potassium; regional availability in select US markets (discontinued Canada 2023)</t>
        </is>
      </c>
      <c r="W454" s="32" t="n"/>
      <c r="X454" s="32" t="n"/>
      <c r="Y454" s="32" t="n"/>
      <c r="Z454" s="32" t="n"/>
      <c r="AA454" s="15" t="inlineStr">
        <is>
          <t>Low</t>
        </is>
      </c>
      <c r="AB454" s="15" t="inlineStr">
        <is>
          <t>Legacy PepsiCo energy</t>
        </is>
      </c>
      <c r="AC454" s="15" t="inlineStr">
        <is>
          <t>Legacy mid-tier energy</t>
        </is>
      </c>
      <c r="AD454" s="15" t="inlineStr">
        <is>
          <t>Familiar legacy brand.</t>
        </is>
      </c>
      <c r="AE454" s="32" t="n"/>
      <c r="AF454" s="34">
        <f>IF(AND(ISNUMBER($P454),ISNUMBER($AL454),$AL454&lt;&gt;0),ROUND($P454/$AL454*100,1),"")</f>
        <v/>
      </c>
      <c r="AG454" s="35">
        <f>IF(AND(ISNUMBER($S454),ISNUMBER($AL454),$AL454&lt;&gt;0),ROUND($S454/$AL454*100,2),"")</f>
        <v/>
      </c>
      <c r="AH454" s="34">
        <f>IF(AND(ISNUMBER($Q454),ISNUMBER($AL454),$AL454&lt;&gt;0),ROUND($Q454/$AL454*100,1),"")</f>
        <v/>
      </c>
      <c r="AI454" s="29">
        <f>IF(ISNUMBER($S454),IF($S454&lt;=1,"Yes","No"),"n/a")</f>
        <v/>
      </c>
      <c r="AJ454" s="29">
        <f>IF(ISNUMBER($S454),ROUND(MAX(0,MIN(100,100-$S454*2.5-IF(ISNUMBER($T454),$T454,0)*0.12+IF($S454&lt;=1,12,0))),0),"")</f>
        <v/>
      </c>
      <c r="AK454" s="29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29" t="n">
        <v>473</v>
      </c>
      <c r="AM454" s="30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AMP</t>
        </is>
      </c>
      <c r="B455" s="15" t="inlineStr">
        <is>
          <t>AMP Energy | Cherry Blast | 12-pack 473mL</t>
        </is>
      </c>
      <c r="C455" s="15" t="inlineStr">
        <is>
          <t>4) Caffeine &amp; energy beverage</t>
        </is>
      </c>
      <c r="D455" s="15" t="inlineStr">
        <is>
          <t>473 mL can</t>
        </is>
      </c>
      <c r="E455" s="29" t="n">
        <v>12</v>
      </c>
      <c r="F455" s="30" t="n"/>
      <c r="G455" s="31">
        <f>IF(AND(ISNUMBER($F455),ISNUMBER($E455),$E455&lt;&gt;0),$F455/$E455,"")</f>
        <v/>
      </c>
      <c r="H455" s="31">
        <f>IF(AND(ISNUMBER($F455),ISNUMBER($AL455),ISNUMBER($E455),($AL455*$E455)&lt;&gt;0),$F455/($AL455*$E455)*100,"")</f>
        <v/>
      </c>
      <c r="I455" s="32" t="n"/>
      <c r="J455" s="33" t="n"/>
      <c r="K455" s="31">
        <f>IF(AND(ISNUMBER($F455),ISNUMBER($J455)),$F455*(1-$J455),"")</f>
        <v/>
      </c>
      <c r="L455" s="32" t="n"/>
      <c r="M455" s="32" t="n"/>
      <c r="N455" s="31">
        <f>IF(ISNUMBER($F455),($F455-IF(ISNUMBER($AM455),$AM455,0))*(1-IF(ISNUMBER($J455),$J455,0)),"")</f>
        <v/>
      </c>
      <c r="O455" s="15" t="inlineStr">
        <is>
          <t>Cherry Blast</t>
        </is>
      </c>
      <c r="P455" s="29" t="n">
        <v>142</v>
      </c>
      <c r="Q455" s="29" t="n">
        <v>140</v>
      </c>
      <c r="R455" s="29" t="n">
        <v>0</v>
      </c>
      <c r="S455" s="29" t="n">
        <v>58</v>
      </c>
      <c r="T455" s="29" t="n">
        <v>220</v>
      </c>
      <c r="U455" s="15" t="inlineStr">
        <is>
          <t>HFCS</t>
        </is>
      </c>
      <c r="V455" s="15" t="inlineStr">
        <is>
          <t>142 mg caffeine, guarana seed extract, ginseng, taurine, B-vitamins (niacinamide/B5/B6/B12), 0 mg potassium; regional availability in select US markets (discontinued Canada 2023)</t>
        </is>
      </c>
      <c r="W455" s="32" t="n"/>
      <c r="X455" s="32" t="n"/>
      <c r="Y455" s="32" t="n"/>
      <c r="Z455" s="32" t="n"/>
      <c r="AA455" s="15" t="inlineStr">
        <is>
          <t>Low</t>
        </is>
      </c>
      <c r="AB455" s="15" t="inlineStr">
        <is>
          <t>Legacy PepsiCo energy</t>
        </is>
      </c>
      <c r="AC455" s="15" t="inlineStr">
        <is>
          <t>Legacy mid-tier energy</t>
        </is>
      </c>
      <c r="AD455" s="15" t="inlineStr">
        <is>
          <t>Familiar legacy brand.</t>
        </is>
      </c>
      <c r="AE455" s="32" t="n"/>
      <c r="AF455" s="34">
        <f>IF(AND(ISNUMBER($P455),ISNUMBER($AL455),$AL455&lt;&gt;0),ROUND($P455/$AL455*100,1),"")</f>
        <v/>
      </c>
      <c r="AG455" s="35">
        <f>IF(AND(ISNUMBER($S455),ISNUMBER($AL455),$AL455&lt;&gt;0),ROUND($S455/$AL455*100,2),"")</f>
        <v/>
      </c>
      <c r="AH455" s="34">
        <f>IF(AND(ISNUMBER($Q455),ISNUMBER($AL455),$AL455&lt;&gt;0),ROUND($Q455/$AL455*100,1),"")</f>
        <v/>
      </c>
      <c r="AI455" s="29">
        <f>IF(ISNUMBER($S455),IF($S455&lt;=1,"Yes","No"),"n/a")</f>
        <v/>
      </c>
      <c r="AJ455" s="29">
        <f>IF(ISNUMBER($S455),ROUND(MAX(0,MIN(100,100-$S455*2.5-IF(ISNUMBER($T455),$T455,0)*0.12+IF($S455&lt;=1,12,0))),0),"")</f>
        <v/>
      </c>
      <c r="AK455" s="29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29" t="n">
        <v>473</v>
      </c>
      <c r="AM455" s="30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AMP</t>
        </is>
      </c>
      <c r="B456" s="15" t="inlineStr">
        <is>
          <t>AMP Energy | Cherry Blast | 18-pack 473mL</t>
        </is>
      </c>
      <c r="C456" s="15" t="inlineStr">
        <is>
          <t>4) Caffeine &amp; energy beverage</t>
        </is>
      </c>
      <c r="D456" s="15" t="inlineStr">
        <is>
          <t>473 mL can</t>
        </is>
      </c>
      <c r="E456" s="29" t="n">
        <v>18</v>
      </c>
      <c r="F456" s="30" t="n"/>
      <c r="G456" s="31">
        <f>IF(AND(ISNUMBER($F456),ISNUMBER($E456),$E456&lt;&gt;0),$F456/$E456,"")</f>
        <v/>
      </c>
      <c r="H456" s="31">
        <f>IF(AND(ISNUMBER($F456),ISNUMBER($AL456),ISNUMBER($E456),($AL456*$E456)&lt;&gt;0),$F456/($AL456*$E456)*100,"")</f>
        <v/>
      </c>
      <c r="I456" s="32" t="n"/>
      <c r="J456" s="33" t="n"/>
      <c r="K456" s="31">
        <f>IF(AND(ISNUMBER($F456),ISNUMBER($J456)),$F456*(1-$J456),"")</f>
        <v/>
      </c>
      <c r="L456" s="32" t="n"/>
      <c r="M456" s="32" t="n"/>
      <c r="N456" s="31">
        <f>IF(ISNUMBER($F456),($F456-IF(ISNUMBER($AM456),$AM456,0))*(1-IF(ISNUMBER($J456),$J456,0)),"")</f>
        <v/>
      </c>
      <c r="O456" s="15" t="inlineStr">
        <is>
          <t>Cherry Blast</t>
        </is>
      </c>
      <c r="P456" s="29" t="n">
        <v>142</v>
      </c>
      <c r="Q456" s="29" t="n">
        <v>140</v>
      </c>
      <c r="R456" s="29" t="n">
        <v>0</v>
      </c>
      <c r="S456" s="29" t="n">
        <v>58</v>
      </c>
      <c r="T456" s="29" t="n">
        <v>220</v>
      </c>
      <c r="U456" s="15" t="inlineStr">
        <is>
          <t>HFCS</t>
        </is>
      </c>
      <c r="V456" s="15" t="inlineStr">
        <is>
          <t>142 mg caffeine, guarana seed extract, ginseng, taurine, B-vitamins (niacinamide/B5/B6/B12), 0 mg potassium; regional availability in select US markets (discontinued Canada 2023)</t>
        </is>
      </c>
      <c r="W456" s="32" t="n"/>
      <c r="X456" s="32" t="n"/>
      <c r="Y456" s="32" t="n"/>
      <c r="Z456" s="32" t="n"/>
      <c r="AA456" s="15" t="inlineStr">
        <is>
          <t>Low</t>
        </is>
      </c>
      <c r="AB456" s="15" t="inlineStr">
        <is>
          <t>Legacy PepsiCo energy</t>
        </is>
      </c>
      <c r="AC456" s="15" t="inlineStr">
        <is>
          <t>Legacy mid-tier energy</t>
        </is>
      </c>
      <c r="AD456" s="15" t="inlineStr">
        <is>
          <t>Familiar legacy brand.</t>
        </is>
      </c>
      <c r="AE456" s="32" t="n"/>
      <c r="AF456" s="34">
        <f>IF(AND(ISNUMBER($P456),ISNUMBER($AL456),$AL456&lt;&gt;0),ROUND($P456/$AL456*100,1),"")</f>
        <v/>
      </c>
      <c r="AG456" s="35">
        <f>IF(AND(ISNUMBER($S456),ISNUMBER($AL456),$AL456&lt;&gt;0),ROUND($S456/$AL456*100,2),"")</f>
        <v/>
      </c>
      <c r="AH456" s="34">
        <f>IF(AND(ISNUMBER($Q456),ISNUMBER($AL456),$AL456&lt;&gt;0),ROUND($Q456/$AL456*100,1),"")</f>
        <v/>
      </c>
      <c r="AI456" s="29">
        <f>IF(ISNUMBER($S456),IF($S456&lt;=1,"Yes","No"),"n/a")</f>
        <v/>
      </c>
      <c r="AJ456" s="29">
        <f>IF(ISNUMBER($S456),ROUND(MAX(0,MIN(100,100-$S456*2.5-IF(ISNUMBER($T456),$T456,0)*0.12+IF($S456&lt;=1,12,0))),0),"")</f>
        <v/>
      </c>
      <c r="AK456" s="29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29" t="n">
        <v>473</v>
      </c>
      <c r="AM456" s="30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AMP</t>
        </is>
      </c>
      <c r="B457" s="15" t="inlineStr">
        <is>
          <t>AMP Energy | Cherry Blast | 24-pack 473mL</t>
        </is>
      </c>
      <c r="C457" s="15" t="inlineStr">
        <is>
          <t>4) Caffeine &amp; energy beverage</t>
        </is>
      </c>
      <c r="D457" s="15" t="inlineStr">
        <is>
          <t>473 mL can</t>
        </is>
      </c>
      <c r="E457" s="29" t="n">
        <v>24</v>
      </c>
      <c r="F457" s="30" t="n"/>
      <c r="G457" s="31">
        <f>IF(AND(ISNUMBER($F457),ISNUMBER($E457),$E457&lt;&gt;0),$F457/$E457,"")</f>
        <v/>
      </c>
      <c r="H457" s="31">
        <f>IF(AND(ISNUMBER($F457),ISNUMBER($AL457),ISNUMBER($E457),($AL457*$E457)&lt;&gt;0),$F457/($AL457*$E457)*100,"")</f>
        <v/>
      </c>
      <c r="I457" s="32" t="n"/>
      <c r="J457" s="33" t="n"/>
      <c r="K457" s="31">
        <f>IF(AND(ISNUMBER($F457),ISNUMBER($J457)),$F457*(1-$J457),"")</f>
        <v/>
      </c>
      <c r="L457" s="32" t="n"/>
      <c r="M457" s="32" t="n"/>
      <c r="N457" s="31">
        <f>IF(ISNUMBER($F457),($F457-IF(ISNUMBER($AM457),$AM457,0))*(1-IF(ISNUMBER($J457),$J457,0)),"")</f>
        <v/>
      </c>
      <c r="O457" s="15" t="inlineStr">
        <is>
          <t>Cherry Blast</t>
        </is>
      </c>
      <c r="P457" s="29" t="n">
        <v>142</v>
      </c>
      <c r="Q457" s="29" t="n">
        <v>140</v>
      </c>
      <c r="R457" s="29" t="n">
        <v>0</v>
      </c>
      <c r="S457" s="29" t="n">
        <v>58</v>
      </c>
      <c r="T457" s="29" t="n">
        <v>220</v>
      </c>
      <c r="U457" s="15" t="inlineStr">
        <is>
          <t>HFCS</t>
        </is>
      </c>
      <c r="V457" s="15" t="inlineStr">
        <is>
          <t>142 mg caffeine, guarana seed extract, ginseng, taurine, B-vitamins (niacinamide/B5/B6/B12), 0 mg potassium; regional availability in select US markets (discontinued Canada 2023)</t>
        </is>
      </c>
      <c r="W457" s="32" t="n"/>
      <c r="X457" s="32" t="n"/>
      <c r="Y457" s="32" t="n"/>
      <c r="Z457" s="32" t="n"/>
      <c r="AA457" s="15" t="inlineStr">
        <is>
          <t>Low</t>
        </is>
      </c>
      <c r="AB457" s="15" t="inlineStr">
        <is>
          <t>Legacy PepsiCo energy</t>
        </is>
      </c>
      <c r="AC457" s="15" t="inlineStr">
        <is>
          <t>Legacy mid-tier energy</t>
        </is>
      </c>
      <c r="AD457" s="15" t="inlineStr">
        <is>
          <t>Familiar legacy brand.</t>
        </is>
      </c>
      <c r="AE457" s="32" t="n"/>
      <c r="AF457" s="34">
        <f>IF(AND(ISNUMBER($P457),ISNUMBER($AL457),$AL457&lt;&gt;0),ROUND($P457/$AL457*100,1),"")</f>
        <v/>
      </c>
      <c r="AG457" s="35">
        <f>IF(AND(ISNUMBER($S457),ISNUMBER($AL457),$AL457&lt;&gt;0),ROUND($S457/$AL457*100,2),"")</f>
        <v/>
      </c>
      <c r="AH457" s="34">
        <f>IF(AND(ISNUMBER($Q457),ISNUMBER($AL457),$AL457&lt;&gt;0),ROUND($Q457/$AL457*100,1),"")</f>
        <v/>
      </c>
      <c r="AI457" s="29">
        <f>IF(ISNUMBER($S457),IF($S457&lt;=1,"Yes","No"),"n/a")</f>
        <v/>
      </c>
      <c r="AJ457" s="29">
        <f>IF(ISNUMBER($S457),ROUND(MAX(0,MIN(100,100-$S457*2.5-IF(ISNUMBER($T457),$T457,0)*0.12+IF($S457&lt;=1,12,0))),0),"")</f>
        <v/>
      </c>
      <c r="AK457" s="29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29" t="n">
        <v>473</v>
      </c>
      <c r="AM457" s="30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5-hour Energy</t>
        </is>
      </c>
      <c r="B458" s="15" t="inlineStr">
        <is>
          <t>5-hour Energy Shot | Berry | 6-pack 57mL</t>
        </is>
      </c>
      <c r="C458" s="15" t="inlineStr">
        <is>
          <t>4) Caffeine &amp; energy beverage</t>
        </is>
      </c>
      <c r="D458" s="15" t="inlineStr">
        <is>
          <t>57 mL shot</t>
        </is>
      </c>
      <c r="E458" s="29" t="n">
        <v>6</v>
      </c>
      <c r="F458" s="30" t="n"/>
      <c r="G458" s="31">
        <f>IF(AND(ISNUMBER($F458),ISNUMBER($E458),$E458&lt;&gt;0),$F458/$E458,"")</f>
        <v/>
      </c>
      <c r="H458" s="31">
        <f>IF(AND(ISNUMBER($F458),ISNUMBER($AL458),ISNUMBER($E458),($AL458*$E458)&lt;&gt;0),$F458/($AL458*$E458)*100,"")</f>
        <v/>
      </c>
      <c r="I458" s="32" t="n"/>
      <c r="J458" s="33" t="n"/>
      <c r="K458" s="31">
        <f>IF(AND(ISNUMBER($F458),ISNUMBER($J458)),$F458*(1-$J458),"")</f>
        <v/>
      </c>
      <c r="L458" s="32" t="n"/>
      <c r="M458" s="32" t="n"/>
      <c r="N458" s="31">
        <f>IF(ISNUMBER($F458),($F458-IF(ISNUMBER($AM458),$AM458,0))*(1-IF(ISNUMBER($J458),$J458,0)),"")</f>
        <v/>
      </c>
      <c r="O458" s="15" t="inlineStr">
        <is>
          <t>Berry</t>
        </is>
      </c>
      <c r="P458" s="29" t="n">
        <v>200</v>
      </c>
      <c r="Q458" s="29" t="n">
        <v>18</v>
      </c>
      <c r="R458" s="15" t="inlineStr">
        <is>
          <t>Not listed</t>
        </is>
      </c>
      <c r="S458" s="29" t="n">
        <v>0</v>
      </c>
      <c r="T458" s="29" t="n">
        <v>4</v>
      </c>
      <c r="U458" s="15" t="inlineStr">
        <is>
          <t>Sucralose</t>
        </is>
      </c>
      <c r="V458" s="15" t="inlineStr">
        <is>
          <t>Zero sugar energy shot, B-vitamins, amino acids, no crash</t>
        </is>
      </c>
      <c r="W458" s="32" t="n"/>
      <c r="X458" s="32" t="n"/>
      <c r="Y458" s="32" t="n"/>
      <c r="Z458" s="32" t="n"/>
      <c r="AA458" s="15" t="inlineStr">
        <is>
          <t>High</t>
        </is>
      </c>
      <c r="AB458" s="15" t="inlineStr">
        <is>
          <t>Dominant energy-shot brand; impulse repeat</t>
        </is>
      </c>
      <c r="AC458" s="15" t="inlineStr">
        <is>
          <t>A tiny no-sugar shot for instant energy</t>
        </is>
      </c>
      <c r="AD458" s="15" t="inlineStr">
        <is>
          <t>Fast caffeine with no sugar and no big can.</t>
        </is>
      </c>
      <c r="AE458" s="32" t="n"/>
      <c r="AF458" s="34">
        <f>IF(AND(ISNUMBER($P458),ISNUMBER($AL458),$AL458&lt;&gt;0),ROUND($P458/$AL458*100,1),"")</f>
        <v/>
      </c>
      <c r="AG458" s="35">
        <f>IF(AND(ISNUMBER($S458),ISNUMBER($AL458),$AL458&lt;&gt;0),ROUND($S458/$AL458*100,2),"")</f>
        <v/>
      </c>
      <c r="AH458" s="34">
        <f>IF(AND(ISNUMBER($Q458),ISNUMBER($AL458),$AL458&lt;&gt;0),ROUND($Q458/$AL458*100,1),"")</f>
        <v/>
      </c>
      <c r="AI458" s="29">
        <f>IF(ISNUMBER($S458),IF($S458&lt;=1,"Yes","No"),"n/a")</f>
        <v/>
      </c>
      <c r="AJ458" s="29">
        <f>IF(ISNUMBER($S458),ROUND(MAX(0,MIN(100,100-$S458*2.5-IF(ISNUMBER($T458),$T458,0)*0.12+IF($S458&lt;=1,12,0))),0),"")</f>
        <v/>
      </c>
      <c r="AK458" s="29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29" t="n">
        <v>57</v>
      </c>
      <c r="AM458" s="30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5-hour Energy</t>
        </is>
      </c>
      <c r="B459" s="15" t="inlineStr">
        <is>
          <t>5-hour Energy Shot | Berry | 12-pack 57mL</t>
        </is>
      </c>
      <c r="C459" s="15" t="inlineStr">
        <is>
          <t>4) Caffeine &amp; energy beverage</t>
        </is>
      </c>
      <c r="D459" s="15" t="inlineStr">
        <is>
          <t>57 mL shot</t>
        </is>
      </c>
      <c r="E459" s="29" t="n">
        <v>12</v>
      </c>
      <c r="F459" s="30" t="n"/>
      <c r="G459" s="31">
        <f>IF(AND(ISNUMBER($F459),ISNUMBER($E459),$E459&lt;&gt;0),$F459/$E459,"")</f>
        <v/>
      </c>
      <c r="H459" s="31">
        <f>IF(AND(ISNUMBER($F459),ISNUMBER($AL459),ISNUMBER($E459),($AL459*$E459)&lt;&gt;0),$F459/($AL459*$E459)*100,"")</f>
        <v/>
      </c>
      <c r="I459" s="32" t="n"/>
      <c r="J459" s="33" t="n"/>
      <c r="K459" s="31">
        <f>IF(AND(ISNUMBER($F459),ISNUMBER($J459)),$F459*(1-$J459),"")</f>
        <v/>
      </c>
      <c r="L459" s="32" t="n"/>
      <c r="M459" s="32" t="n"/>
      <c r="N459" s="31">
        <f>IF(ISNUMBER($F459),($F459-IF(ISNUMBER($AM459),$AM459,0))*(1-IF(ISNUMBER($J459),$J459,0)),"")</f>
        <v/>
      </c>
      <c r="O459" s="15" t="inlineStr">
        <is>
          <t>Berry</t>
        </is>
      </c>
      <c r="P459" s="29" t="n">
        <v>200</v>
      </c>
      <c r="Q459" s="29" t="n">
        <v>18</v>
      </c>
      <c r="R459" s="15" t="inlineStr">
        <is>
          <t>Not listed</t>
        </is>
      </c>
      <c r="S459" s="29" t="n">
        <v>0</v>
      </c>
      <c r="T459" s="29" t="n">
        <v>4</v>
      </c>
      <c r="U459" s="15" t="inlineStr">
        <is>
          <t>Sucralose</t>
        </is>
      </c>
      <c r="V459" s="15" t="inlineStr">
        <is>
          <t>Zero sugar energy shot, B-vitamins, amino acids, no crash</t>
        </is>
      </c>
      <c r="W459" s="32" t="n"/>
      <c r="X459" s="32" t="n"/>
      <c r="Y459" s="32" t="n"/>
      <c r="Z459" s="32" t="n"/>
      <c r="AA459" s="15" t="inlineStr">
        <is>
          <t>High</t>
        </is>
      </c>
      <c r="AB459" s="15" t="inlineStr">
        <is>
          <t>Dominant energy-shot brand; impulse repeat</t>
        </is>
      </c>
      <c r="AC459" s="15" t="inlineStr">
        <is>
          <t>A tiny no-sugar shot for instant energy</t>
        </is>
      </c>
      <c r="AD459" s="15" t="inlineStr">
        <is>
          <t>Fast caffeine with no sugar and no big can.</t>
        </is>
      </c>
      <c r="AE459" s="32" t="n"/>
      <c r="AF459" s="34">
        <f>IF(AND(ISNUMBER($P459),ISNUMBER($AL459),$AL459&lt;&gt;0),ROUND($P459/$AL459*100,1),"")</f>
        <v/>
      </c>
      <c r="AG459" s="35">
        <f>IF(AND(ISNUMBER($S459),ISNUMBER($AL459),$AL459&lt;&gt;0),ROUND($S459/$AL459*100,2),"")</f>
        <v/>
      </c>
      <c r="AH459" s="34">
        <f>IF(AND(ISNUMBER($Q459),ISNUMBER($AL459),$AL459&lt;&gt;0),ROUND($Q459/$AL459*100,1),"")</f>
        <v/>
      </c>
      <c r="AI459" s="29">
        <f>IF(ISNUMBER($S459),IF($S459&lt;=1,"Yes","No"),"n/a")</f>
        <v/>
      </c>
      <c r="AJ459" s="29">
        <f>IF(ISNUMBER($S459),ROUND(MAX(0,MIN(100,100-$S459*2.5-IF(ISNUMBER($T459),$T459,0)*0.12+IF($S459&lt;=1,12,0))),0),"")</f>
        <v/>
      </c>
      <c r="AK459" s="29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29" t="n">
        <v>57</v>
      </c>
      <c r="AM459" s="30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5-hour Energy</t>
        </is>
      </c>
      <c r="B460" s="15" t="inlineStr">
        <is>
          <t>5-hour Energy Shot | Berry | 18-pack 57mL</t>
        </is>
      </c>
      <c r="C460" s="15" t="inlineStr">
        <is>
          <t>4) Caffeine &amp; energy beverage</t>
        </is>
      </c>
      <c r="D460" s="15" t="inlineStr">
        <is>
          <t>57 mL shot</t>
        </is>
      </c>
      <c r="E460" s="29" t="n">
        <v>18</v>
      </c>
      <c r="F460" s="30" t="n"/>
      <c r="G460" s="31">
        <f>IF(AND(ISNUMBER($F460),ISNUMBER($E460),$E460&lt;&gt;0),$F460/$E460,"")</f>
        <v/>
      </c>
      <c r="H460" s="31">
        <f>IF(AND(ISNUMBER($F460),ISNUMBER($AL460),ISNUMBER($E460),($AL460*$E460)&lt;&gt;0),$F460/($AL460*$E460)*100,"")</f>
        <v/>
      </c>
      <c r="I460" s="32" t="n"/>
      <c r="J460" s="33" t="n"/>
      <c r="K460" s="31">
        <f>IF(AND(ISNUMBER($F460),ISNUMBER($J460)),$F460*(1-$J460),"")</f>
        <v/>
      </c>
      <c r="L460" s="32" t="n"/>
      <c r="M460" s="32" t="n"/>
      <c r="N460" s="31">
        <f>IF(ISNUMBER($F460),($F460-IF(ISNUMBER($AM460),$AM460,0))*(1-IF(ISNUMBER($J460),$J460,0)),"")</f>
        <v/>
      </c>
      <c r="O460" s="15" t="inlineStr">
        <is>
          <t>Berry</t>
        </is>
      </c>
      <c r="P460" s="29" t="n">
        <v>200</v>
      </c>
      <c r="Q460" s="29" t="n">
        <v>18</v>
      </c>
      <c r="R460" s="15" t="inlineStr">
        <is>
          <t>Not listed</t>
        </is>
      </c>
      <c r="S460" s="29" t="n">
        <v>0</v>
      </c>
      <c r="T460" s="29" t="n">
        <v>4</v>
      </c>
      <c r="U460" s="15" t="inlineStr">
        <is>
          <t>Sucralose</t>
        </is>
      </c>
      <c r="V460" s="15" t="inlineStr">
        <is>
          <t>Zero sugar energy shot, B-vitamins, amino acids, no crash</t>
        </is>
      </c>
      <c r="W460" s="32" t="n"/>
      <c r="X460" s="32" t="n"/>
      <c r="Y460" s="32" t="n"/>
      <c r="Z460" s="32" t="n"/>
      <c r="AA460" s="15" t="inlineStr">
        <is>
          <t>High</t>
        </is>
      </c>
      <c r="AB460" s="15" t="inlineStr">
        <is>
          <t>Dominant energy-shot brand; impulse repeat</t>
        </is>
      </c>
      <c r="AC460" s="15" t="inlineStr">
        <is>
          <t>A tiny no-sugar shot for instant energy</t>
        </is>
      </c>
      <c r="AD460" s="15" t="inlineStr">
        <is>
          <t>Fast caffeine with no sugar and no big can.</t>
        </is>
      </c>
      <c r="AE460" s="32" t="n"/>
      <c r="AF460" s="34">
        <f>IF(AND(ISNUMBER($P460),ISNUMBER($AL460),$AL460&lt;&gt;0),ROUND($P460/$AL460*100,1),"")</f>
        <v/>
      </c>
      <c r="AG460" s="35">
        <f>IF(AND(ISNUMBER($S460),ISNUMBER($AL460),$AL460&lt;&gt;0),ROUND($S460/$AL460*100,2),"")</f>
        <v/>
      </c>
      <c r="AH460" s="34">
        <f>IF(AND(ISNUMBER($Q460),ISNUMBER($AL460),$AL460&lt;&gt;0),ROUND($Q460/$AL460*100,1),"")</f>
        <v/>
      </c>
      <c r="AI460" s="29">
        <f>IF(ISNUMBER($S460),IF($S460&lt;=1,"Yes","No"),"n/a")</f>
        <v/>
      </c>
      <c r="AJ460" s="29">
        <f>IF(ISNUMBER($S460),ROUND(MAX(0,MIN(100,100-$S460*2.5-IF(ISNUMBER($T460),$T460,0)*0.12+IF($S460&lt;=1,12,0))),0),"")</f>
        <v/>
      </c>
      <c r="AK460" s="29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29" t="n">
        <v>57</v>
      </c>
      <c r="AM460" s="30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5-hour Energy</t>
        </is>
      </c>
      <c r="B461" s="15" t="inlineStr">
        <is>
          <t>5-hour Energy Shot | Berry | 24-pack 57mL</t>
        </is>
      </c>
      <c r="C461" s="15" t="inlineStr">
        <is>
          <t>4) Caffeine &amp; energy beverage</t>
        </is>
      </c>
      <c r="D461" s="15" t="inlineStr">
        <is>
          <t>57 mL shot</t>
        </is>
      </c>
      <c r="E461" s="29" t="n">
        <v>24</v>
      </c>
      <c r="F461" s="30" t="n"/>
      <c r="G461" s="31">
        <f>IF(AND(ISNUMBER($F461),ISNUMBER($E461),$E461&lt;&gt;0),$F461/$E461,"")</f>
        <v/>
      </c>
      <c r="H461" s="31">
        <f>IF(AND(ISNUMBER($F461),ISNUMBER($AL461),ISNUMBER($E461),($AL461*$E461)&lt;&gt;0),$F461/($AL461*$E461)*100,"")</f>
        <v/>
      </c>
      <c r="I461" s="32" t="n"/>
      <c r="J461" s="33" t="n"/>
      <c r="K461" s="31">
        <f>IF(AND(ISNUMBER($F461),ISNUMBER($J461)),$F461*(1-$J461),"")</f>
        <v/>
      </c>
      <c r="L461" s="32" t="n"/>
      <c r="M461" s="32" t="n"/>
      <c r="N461" s="31">
        <f>IF(ISNUMBER($F461),($F461-IF(ISNUMBER($AM461),$AM461,0))*(1-IF(ISNUMBER($J461),$J461,0)),"")</f>
        <v/>
      </c>
      <c r="O461" s="15" t="inlineStr">
        <is>
          <t>Berry</t>
        </is>
      </c>
      <c r="P461" s="29" t="n">
        <v>200</v>
      </c>
      <c r="Q461" s="29" t="n">
        <v>18</v>
      </c>
      <c r="R461" s="15" t="inlineStr">
        <is>
          <t>Not listed</t>
        </is>
      </c>
      <c r="S461" s="29" t="n">
        <v>0</v>
      </c>
      <c r="T461" s="29" t="n">
        <v>4</v>
      </c>
      <c r="U461" s="15" t="inlineStr">
        <is>
          <t>Sucralose</t>
        </is>
      </c>
      <c r="V461" s="15" t="inlineStr">
        <is>
          <t>Zero sugar energy shot, B-vitamins, amino acids, no crash</t>
        </is>
      </c>
      <c r="W461" s="32" t="n"/>
      <c r="X461" s="32" t="n"/>
      <c r="Y461" s="32" t="n"/>
      <c r="Z461" s="32" t="n"/>
      <c r="AA461" s="15" t="inlineStr">
        <is>
          <t>High</t>
        </is>
      </c>
      <c r="AB461" s="15" t="inlineStr">
        <is>
          <t>Dominant energy-shot brand; impulse repeat</t>
        </is>
      </c>
      <c r="AC461" s="15" t="inlineStr">
        <is>
          <t>A tiny no-sugar shot for instant energy</t>
        </is>
      </c>
      <c r="AD461" s="15" t="inlineStr">
        <is>
          <t>Fast caffeine with no sugar and no big can.</t>
        </is>
      </c>
      <c r="AE461" s="32" t="n"/>
      <c r="AF461" s="34">
        <f>IF(AND(ISNUMBER($P461),ISNUMBER($AL461),$AL461&lt;&gt;0),ROUND($P461/$AL461*100,1),"")</f>
        <v/>
      </c>
      <c r="AG461" s="35">
        <f>IF(AND(ISNUMBER($S461),ISNUMBER($AL461),$AL461&lt;&gt;0),ROUND($S461/$AL461*100,2),"")</f>
        <v/>
      </c>
      <c r="AH461" s="34">
        <f>IF(AND(ISNUMBER($Q461),ISNUMBER($AL461),$AL461&lt;&gt;0),ROUND($Q461/$AL461*100,1),"")</f>
        <v/>
      </c>
      <c r="AI461" s="29">
        <f>IF(ISNUMBER($S461),IF($S461&lt;=1,"Yes","No"),"n/a")</f>
        <v/>
      </c>
      <c r="AJ461" s="29">
        <f>IF(ISNUMBER($S461),ROUND(MAX(0,MIN(100,100-$S461*2.5-IF(ISNUMBER($T461),$T461,0)*0.12+IF($S461&lt;=1,12,0))),0),"")</f>
        <v/>
      </c>
      <c r="AK461" s="29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29" t="n">
        <v>57</v>
      </c>
      <c r="AM461" s="30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5-hour Energy</t>
        </is>
      </c>
      <c r="B462" s="15" t="inlineStr">
        <is>
          <t>5-hour Energy Shot | Grape | 6-pack 57mL</t>
        </is>
      </c>
      <c r="C462" s="15" t="inlineStr">
        <is>
          <t>4) Caffeine &amp; energy beverage</t>
        </is>
      </c>
      <c r="D462" s="15" t="inlineStr">
        <is>
          <t>57 mL shot</t>
        </is>
      </c>
      <c r="E462" s="29" t="n">
        <v>6</v>
      </c>
      <c r="F462" s="30" t="n"/>
      <c r="G462" s="31">
        <f>IF(AND(ISNUMBER($F462),ISNUMBER($E462),$E462&lt;&gt;0),$F462/$E462,"")</f>
        <v/>
      </c>
      <c r="H462" s="31">
        <f>IF(AND(ISNUMBER($F462),ISNUMBER($AL462),ISNUMBER($E462),($AL462*$E462)&lt;&gt;0),$F462/($AL462*$E462)*100,"")</f>
        <v/>
      </c>
      <c r="I462" s="32" t="n"/>
      <c r="J462" s="33" t="n"/>
      <c r="K462" s="31">
        <f>IF(AND(ISNUMBER($F462),ISNUMBER($J462)),$F462*(1-$J462),"")</f>
        <v/>
      </c>
      <c r="L462" s="32" t="n"/>
      <c r="M462" s="32" t="n"/>
      <c r="N462" s="31">
        <f>IF(ISNUMBER($F462),($F462-IF(ISNUMBER($AM462),$AM462,0))*(1-IF(ISNUMBER($J462),$J462,0)),"")</f>
        <v/>
      </c>
      <c r="O462" s="15" t="inlineStr">
        <is>
          <t>Grape</t>
        </is>
      </c>
      <c r="P462" s="29" t="n">
        <v>200</v>
      </c>
      <c r="Q462" s="29" t="n">
        <v>18</v>
      </c>
      <c r="R462" s="15" t="inlineStr">
        <is>
          <t>Not listed</t>
        </is>
      </c>
      <c r="S462" s="29" t="n">
        <v>0</v>
      </c>
      <c r="T462" s="29" t="n">
        <v>4</v>
      </c>
      <c r="U462" s="15" t="inlineStr">
        <is>
          <t>Sucralose</t>
        </is>
      </c>
      <c r="V462" s="15" t="inlineStr">
        <is>
          <t>Zero sugar energy shot, B-vitamins, amino acids, no crash</t>
        </is>
      </c>
      <c r="W462" s="32" t="n"/>
      <c r="X462" s="32" t="n"/>
      <c r="Y462" s="32" t="n"/>
      <c r="Z462" s="32" t="n"/>
      <c r="AA462" s="15" t="inlineStr">
        <is>
          <t>High</t>
        </is>
      </c>
      <c r="AB462" s="15" t="inlineStr">
        <is>
          <t>Dominant energy-shot brand; impulse repeat</t>
        </is>
      </c>
      <c r="AC462" s="15" t="inlineStr">
        <is>
          <t>A tiny no-sugar shot for instant energy</t>
        </is>
      </c>
      <c r="AD462" s="15" t="inlineStr">
        <is>
          <t>Fast caffeine with no sugar and no big can.</t>
        </is>
      </c>
      <c r="AE462" s="32" t="n"/>
      <c r="AF462" s="34">
        <f>IF(AND(ISNUMBER($P462),ISNUMBER($AL462),$AL462&lt;&gt;0),ROUND($P462/$AL462*100,1),"")</f>
        <v/>
      </c>
      <c r="AG462" s="35">
        <f>IF(AND(ISNUMBER($S462),ISNUMBER($AL462),$AL462&lt;&gt;0),ROUND($S462/$AL462*100,2),"")</f>
        <v/>
      </c>
      <c r="AH462" s="34">
        <f>IF(AND(ISNUMBER($Q462),ISNUMBER($AL462),$AL462&lt;&gt;0),ROUND($Q462/$AL462*100,1),"")</f>
        <v/>
      </c>
      <c r="AI462" s="29">
        <f>IF(ISNUMBER($S462),IF($S462&lt;=1,"Yes","No"),"n/a")</f>
        <v/>
      </c>
      <c r="AJ462" s="29">
        <f>IF(ISNUMBER($S462),ROUND(MAX(0,MIN(100,100-$S462*2.5-IF(ISNUMBER($T462),$T462,0)*0.12+IF($S462&lt;=1,12,0))),0),"")</f>
        <v/>
      </c>
      <c r="AK462" s="29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29" t="n">
        <v>57</v>
      </c>
      <c r="AM462" s="30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5-hour Energy</t>
        </is>
      </c>
      <c r="B463" s="15" t="inlineStr">
        <is>
          <t>5-hour Energy Shot | Grape | 12-pack 57mL</t>
        </is>
      </c>
      <c r="C463" s="15" t="inlineStr">
        <is>
          <t>4) Caffeine &amp; energy beverage</t>
        </is>
      </c>
      <c r="D463" s="15" t="inlineStr">
        <is>
          <t>57 mL shot</t>
        </is>
      </c>
      <c r="E463" s="29" t="n">
        <v>12</v>
      </c>
      <c r="F463" s="30" t="n"/>
      <c r="G463" s="31">
        <f>IF(AND(ISNUMBER($F463),ISNUMBER($E463),$E463&lt;&gt;0),$F463/$E463,"")</f>
        <v/>
      </c>
      <c r="H463" s="31">
        <f>IF(AND(ISNUMBER($F463),ISNUMBER($AL463),ISNUMBER($E463),($AL463*$E463)&lt;&gt;0),$F463/($AL463*$E463)*100,"")</f>
        <v/>
      </c>
      <c r="I463" s="32" t="n"/>
      <c r="J463" s="33" t="n"/>
      <c r="K463" s="31">
        <f>IF(AND(ISNUMBER($F463),ISNUMBER($J463)),$F463*(1-$J463),"")</f>
        <v/>
      </c>
      <c r="L463" s="32" t="n"/>
      <c r="M463" s="32" t="n"/>
      <c r="N463" s="31">
        <f>IF(ISNUMBER($F463),($F463-IF(ISNUMBER($AM463),$AM463,0))*(1-IF(ISNUMBER($J463),$J463,0)),"")</f>
        <v/>
      </c>
      <c r="O463" s="15" t="inlineStr">
        <is>
          <t>Grape</t>
        </is>
      </c>
      <c r="P463" s="29" t="n">
        <v>200</v>
      </c>
      <c r="Q463" s="29" t="n">
        <v>18</v>
      </c>
      <c r="R463" s="15" t="inlineStr">
        <is>
          <t>Not listed</t>
        </is>
      </c>
      <c r="S463" s="29" t="n">
        <v>0</v>
      </c>
      <c r="T463" s="29" t="n">
        <v>4</v>
      </c>
      <c r="U463" s="15" t="inlineStr">
        <is>
          <t>Sucralose</t>
        </is>
      </c>
      <c r="V463" s="15" t="inlineStr">
        <is>
          <t>Zero sugar energy shot, B-vitamins, amino acids, no crash</t>
        </is>
      </c>
      <c r="W463" s="32" t="n"/>
      <c r="X463" s="32" t="n"/>
      <c r="Y463" s="32" t="n"/>
      <c r="Z463" s="32" t="n"/>
      <c r="AA463" s="15" t="inlineStr">
        <is>
          <t>High</t>
        </is>
      </c>
      <c r="AB463" s="15" t="inlineStr">
        <is>
          <t>Dominant energy-shot brand; impulse repeat</t>
        </is>
      </c>
      <c r="AC463" s="15" t="inlineStr">
        <is>
          <t>A tiny no-sugar shot for instant energy</t>
        </is>
      </c>
      <c r="AD463" s="15" t="inlineStr">
        <is>
          <t>Fast caffeine with no sugar and no big can.</t>
        </is>
      </c>
      <c r="AE463" s="32" t="n"/>
      <c r="AF463" s="34">
        <f>IF(AND(ISNUMBER($P463),ISNUMBER($AL463),$AL463&lt;&gt;0),ROUND($P463/$AL463*100,1),"")</f>
        <v/>
      </c>
      <c r="AG463" s="35">
        <f>IF(AND(ISNUMBER($S463),ISNUMBER($AL463),$AL463&lt;&gt;0),ROUND($S463/$AL463*100,2),"")</f>
        <v/>
      </c>
      <c r="AH463" s="34">
        <f>IF(AND(ISNUMBER($Q463),ISNUMBER($AL463),$AL463&lt;&gt;0),ROUND($Q463/$AL463*100,1),"")</f>
        <v/>
      </c>
      <c r="AI463" s="29">
        <f>IF(ISNUMBER($S463),IF($S463&lt;=1,"Yes","No"),"n/a")</f>
        <v/>
      </c>
      <c r="AJ463" s="29">
        <f>IF(ISNUMBER($S463),ROUND(MAX(0,MIN(100,100-$S463*2.5-IF(ISNUMBER($T463),$T463,0)*0.12+IF($S463&lt;=1,12,0))),0),"")</f>
        <v/>
      </c>
      <c r="AK463" s="29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29" t="n">
        <v>57</v>
      </c>
      <c r="AM463" s="30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5-hour Energy</t>
        </is>
      </c>
      <c r="B464" s="15" t="inlineStr">
        <is>
          <t>5-hour Energy Shot | Grape | 18-pack 57mL</t>
        </is>
      </c>
      <c r="C464" s="15" t="inlineStr">
        <is>
          <t>4) Caffeine &amp; energy beverage</t>
        </is>
      </c>
      <c r="D464" s="15" t="inlineStr">
        <is>
          <t>57 mL shot</t>
        </is>
      </c>
      <c r="E464" s="29" t="n">
        <v>18</v>
      </c>
      <c r="F464" s="30" t="n"/>
      <c r="G464" s="31">
        <f>IF(AND(ISNUMBER($F464),ISNUMBER($E464),$E464&lt;&gt;0),$F464/$E464,"")</f>
        <v/>
      </c>
      <c r="H464" s="31">
        <f>IF(AND(ISNUMBER($F464),ISNUMBER($AL464),ISNUMBER($E464),($AL464*$E464)&lt;&gt;0),$F464/($AL464*$E464)*100,"")</f>
        <v/>
      </c>
      <c r="I464" s="32" t="n"/>
      <c r="J464" s="33" t="n"/>
      <c r="K464" s="31">
        <f>IF(AND(ISNUMBER($F464),ISNUMBER($J464)),$F464*(1-$J464),"")</f>
        <v/>
      </c>
      <c r="L464" s="32" t="n"/>
      <c r="M464" s="32" t="n"/>
      <c r="N464" s="31">
        <f>IF(ISNUMBER($F464),($F464-IF(ISNUMBER($AM464),$AM464,0))*(1-IF(ISNUMBER($J464),$J464,0)),"")</f>
        <v/>
      </c>
      <c r="O464" s="15" t="inlineStr">
        <is>
          <t>Grape</t>
        </is>
      </c>
      <c r="P464" s="29" t="n">
        <v>200</v>
      </c>
      <c r="Q464" s="29" t="n">
        <v>18</v>
      </c>
      <c r="R464" s="15" t="inlineStr">
        <is>
          <t>Not listed</t>
        </is>
      </c>
      <c r="S464" s="29" t="n">
        <v>0</v>
      </c>
      <c r="T464" s="29" t="n">
        <v>4</v>
      </c>
      <c r="U464" s="15" t="inlineStr">
        <is>
          <t>Sucralose</t>
        </is>
      </c>
      <c r="V464" s="15" t="inlineStr">
        <is>
          <t>Zero sugar energy shot, B-vitamins, amino acids, no crash</t>
        </is>
      </c>
      <c r="W464" s="32" t="n"/>
      <c r="X464" s="32" t="n"/>
      <c r="Y464" s="32" t="n"/>
      <c r="Z464" s="32" t="n"/>
      <c r="AA464" s="15" t="inlineStr">
        <is>
          <t>High</t>
        </is>
      </c>
      <c r="AB464" s="15" t="inlineStr">
        <is>
          <t>Dominant energy-shot brand; impulse repeat</t>
        </is>
      </c>
      <c r="AC464" s="15" t="inlineStr">
        <is>
          <t>A tiny no-sugar shot for instant energy</t>
        </is>
      </c>
      <c r="AD464" s="15" t="inlineStr">
        <is>
          <t>Fast caffeine with no sugar and no big can.</t>
        </is>
      </c>
      <c r="AE464" s="32" t="n"/>
      <c r="AF464" s="34">
        <f>IF(AND(ISNUMBER($P464),ISNUMBER($AL464),$AL464&lt;&gt;0),ROUND($P464/$AL464*100,1),"")</f>
        <v/>
      </c>
      <c r="AG464" s="35">
        <f>IF(AND(ISNUMBER($S464),ISNUMBER($AL464),$AL464&lt;&gt;0),ROUND($S464/$AL464*100,2),"")</f>
        <v/>
      </c>
      <c r="AH464" s="34">
        <f>IF(AND(ISNUMBER($Q464),ISNUMBER($AL464),$AL464&lt;&gt;0),ROUND($Q464/$AL464*100,1),"")</f>
        <v/>
      </c>
      <c r="AI464" s="29">
        <f>IF(ISNUMBER($S464),IF($S464&lt;=1,"Yes","No"),"n/a")</f>
        <v/>
      </c>
      <c r="AJ464" s="29">
        <f>IF(ISNUMBER($S464),ROUND(MAX(0,MIN(100,100-$S464*2.5-IF(ISNUMBER($T464),$T464,0)*0.12+IF($S464&lt;=1,12,0))),0),"")</f>
        <v/>
      </c>
      <c r="AK464" s="29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29" t="n">
        <v>57</v>
      </c>
      <c r="AM464" s="30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5-hour Energy</t>
        </is>
      </c>
      <c r="B465" s="15" t="inlineStr">
        <is>
          <t>5-hour Energy Shot | Grape | 24-pack 57mL</t>
        </is>
      </c>
      <c r="C465" s="15" t="inlineStr">
        <is>
          <t>4) Caffeine &amp; energy beverage</t>
        </is>
      </c>
      <c r="D465" s="15" t="inlineStr">
        <is>
          <t>57 mL shot</t>
        </is>
      </c>
      <c r="E465" s="29" t="n">
        <v>24</v>
      </c>
      <c r="F465" s="30" t="n"/>
      <c r="G465" s="31">
        <f>IF(AND(ISNUMBER($F465),ISNUMBER($E465),$E465&lt;&gt;0),$F465/$E465,"")</f>
        <v/>
      </c>
      <c r="H465" s="31">
        <f>IF(AND(ISNUMBER($F465),ISNUMBER($AL465),ISNUMBER($E465),($AL465*$E465)&lt;&gt;0),$F465/($AL465*$E465)*100,"")</f>
        <v/>
      </c>
      <c r="I465" s="32" t="n"/>
      <c r="J465" s="33" t="n"/>
      <c r="K465" s="31">
        <f>IF(AND(ISNUMBER($F465),ISNUMBER($J465)),$F465*(1-$J465),"")</f>
        <v/>
      </c>
      <c r="L465" s="32" t="n"/>
      <c r="M465" s="32" t="n"/>
      <c r="N465" s="31">
        <f>IF(ISNUMBER($F465),($F465-IF(ISNUMBER($AM465),$AM465,0))*(1-IF(ISNUMBER($J465),$J465,0)),"")</f>
        <v/>
      </c>
      <c r="O465" s="15" t="inlineStr">
        <is>
          <t>Grape</t>
        </is>
      </c>
      <c r="P465" s="29" t="n">
        <v>200</v>
      </c>
      <c r="Q465" s="29" t="n">
        <v>18</v>
      </c>
      <c r="R465" s="15" t="inlineStr">
        <is>
          <t>Not listed</t>
        </is>
      </c>
      <c r="S465" s="29" t="n">
        <v>0</v>
      </c>
      <c r="T465" s="29" t="n">
        <v>4</v>
      </c>
      <c r="U465" s="15" t="inlineStr">
        <is>
          <t>Sucralose</t>
        </is>
      </c>
      <c r="V465" s="15" t="inlineStr">
        <is>
          <t>Zero sugar energy shot, B-vitamins, amino acids, no crash</t>
        </is>
      </c>
      <c r="W465" s="32" t="n"/>
      <c r="X465" s="32" t="n"/>
      <c r="Y465" s="32" t="n"/>
      <c r="Z465" s="32" t="n"/>
      <c r="AA465" s="15" t="inlineStr">
        <is>
          <t>High</t>
        </is>
      </c>
      <c r="AB465" s="15" t="inlineStr">
        <is>
          <t>Dominant energy-shot brand; impulse repeat</t>
        </is>
      </c>
      <c r="AC465" s="15" t="inlineStr">
        <is>
          <t>A tiny no-sugar shot for instant energy</t>
        </is>
      </c>
      <c r="AD465" s="15" t="inlineStr">
        <is>
          <t>Fast caffeine with no sugar and no big can.</t>
        </is>
      </c>
      <c r="AE465" s="32" t="n"/>
      <c r="AF465" s="34">
        <f>IF(AND(ISNUMBER($P465),ISNUMBER($AL465),$AL465&lt;&gt;0),ROUND($P465/$AL465*100,1),"")</f>
        <v/>
      </c>
      <c r="AG465" s="35">
        <f>IF(AND(ISNUMBER($S465),ISNUMBER($AL465),$AL465&lt;&gt;0),ROUND($S465/$AL465*100,2),"")</f>
        <v/>
      </c>
      <c r="AH465" s="34">
        <f>IF(AND(ISNUMBER($Q465),ISNUMBER($AL465),$AL465&lt;&gt;0),ROUND($Q465/$AL465*100,1),"")</f>
        <v/>
      </c>
      <c r="AI465" s="29">
        <f>IF(ISNUMBER($S465),IF($S465&lt;=1,"Yes","No"),"n/a")</f>
        <v/>
      </c>
      <c r="AJ465" s="29">
        <f>IF(ISNUMBER($S465),ROUND(MAX(0,MIN(100,100-$S465*2.5-IF(ISNUMBER($T465),$T465,0)*0.12+IF($S465&lt;=1,12,0))),0),"")</f>
        <v/>
      </c>
      <c r="AK465" s="29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29" t="n">
        <v>57</v>
      </c>
      <c r="AM465" s="30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5-hour Energy</t>
        </is>
      </c>
      <c r="B466" s="15" t="inlineStr">
        <is>
          <t>5-hour Energy Shot | Orange | 6-pack 57mL</t>
        </is>
      </c>
      <c r="C466" s="15" t="inlineStr">
        <is>
          <t>4) Caffeine &amp; energy beverage</t>
        </is>
      </c>
      <c r="D466" s="15" t="inlineStr">
        <is>
          <t>57 mL shot</t>
        </is>
      </c>
      <c r="E466" s="29" t="n">
        <v>6</v>
      </c>
      <c r="F466" s="30" t="n"/>
      <c r="G466" s="31">
        <f>IF(AND(ISNUMBER($F466),ISNUMBER($E466),$E466&lt;&gt;0),$F466/$E466,"")</f>
        <v/>
      </c>
      <c r="H466" s="31">
        <f>IF(AND(ISNUMBER($F466),ISNUMBER($AL466),ISNUMBER($E466),($AL466*$E466)&lt;&gt;0),$F466/($AL466*$E466)*100,"")</f>
        <v/>
      </c>
      <c r="I466" s="32" t="n"/>
      <c r="J466" s="33" t="n"/>
      <c r="K466" s="31">
        <f>IF(AND(ISNUMBER($F466),ISNUMBER($J466)),$F466*(1-$J466),"")</f>
        <v/>
      </c>
      <c r="L466" s="32" t="n"/>
      <c r="M466" s="32" t="n"/>
      <c r="N466" s="31">
        <f>IF(ISNUMBER($F466),($F466-IF(ISNUMBER($AM466),$AM466,0))*(1-IF(ISNUMBER($J466),$J466,0)),"")</f>
        <v/>
      </c>
      <c r="O466" s="15" t="inlineStr">
        <is>
          <t>Orange</t>
        </is>
      </c>
      <c r="P466" s="29" t="n">
        <v>200</v>
      </c>
      <c r="Q466" s="29" t="n">
        <v>18</v>
      </c>
      <c r="R466" s="15" t="inlineStr">
        <is>
          <t>Not listed</t>
        </is>
      </c>
      <c r="S466" s="29" t="n">
        <v>0</v>
      </c>
      <c r="T466" s="29" t="n">
        <v>4</v>
      </c>
      <c r="U466" s="15" t="inlineStr">
        <is>
          <t>Sucralose</t>
        </is>
      </c>
      <c r="V466" s="15" t="inlineStr">
        <is>
          <t>Zero sugar energy shot, B-vitamins, amino acids, no crash</t>
        </is>
      </c>
      <c r="W466" s="32" t="n"/>
      <c r="X466" s="32" t="n"/>
      <c r="Y466" s="32" t="n"/>
      <c r="Z466" s="32" t="n"/>
      <c r="AA466" s="15" t="inlineStr">
        <is>
          <t>High</t>
        </is>
      </c>
      <c r="AB466" s="15" t="inlineStr">
        <is>
          <t>Dominant energy-shot brand; impulse repeat</t>
        </is>
      </c>
      <c r="AC466" s="15" t="inlineStr">
        <is>
          <t>A tiny no-sugar shot for instant energy</t>
        </is>
      </c>
      <c r="AD466" s="15" t="inlineStr">
        <is>
          <t>Fast caffeine with no sugar and no big can.</t>
        </is>
      </c>
      <c r="AE466" s="32" t="n"/>
      <c r="AF466" s="34">
        <f>IF(AND(ISNUMBER($P466),ISNUMBER($AL466),$AL466&lt;&gt;0),ROUND($P466/$AL466*100,1),"")</f>
        <v/>
      </c>
      <c r="AG466" s="35">
        <f>IF(AND(ISNUMBER($S466),ISNUMBER($AL466),$AL466&lt;&gt;0),ROUND($S466/$AL466*100,2),"")</f>
        <v/>
      </c>
      <c r="AH466" s="34">
        <f>IF(AND(ISNUMBER($Q466),ISNUMBER($AL466),$AL466&lt;&gt;0),ROUND($Q466/$AL466*100,1),"")</f>
        <v/>
      </c>
      <c r="AI466" s="29">
        <f>IF(ISNUMBER($S466),IF($S466&lt;=1,"Yes","No"),"n/a")</f>
        <v/>
      </c>
      <c r="AJ466" s="29">
        <f>IF(ISNUMBER($S466),ROUND(MAX(0,MIN(100,100-$S466*2.5-IF(ISNUMBER($T466),$T466,0)*0.12+IF($S466&lt;=1,12,0))),0),"")</f>
        <v/>
      </c>
      <c r="AK466" s="29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29" t="n">
        <v>57</v>
      </c>
      <c r="AM466" s="30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5-hour Energy</t>
        </is>
      </c>
      <c r="B467" s="15" t="inlineStr">
        <is>
          <t>5-hour Energy Shot | Orange | 12-pack 57mL</t>
        </is>
      </c>
      <c r="C467" s="15" t="inlineStr">
        <is>
          <t>4) Caffeine &amp; energy beverage</t>
        </is>
      </c>
      <c r="D467" s="15" t="inlineStr">
        <is>
          <t>57 mL shot</t>
        </is>
      </c>
      <c r="E467" s="29" t="n">
        <v>12</v>
      </c>
      <c r="F467" s="30" t="n"/>
      <c r="G467" s="31">
        <f>IF(AND(ISNUMBER($F467),ISNUMBER($E467),$E467&lt;&gt;0),$F467/$E467,"")</f>
        <v/>
      </c>
      <c r="H467" s="31">
        <f>IF(AND(ISNUMBER($F467),ISNUMBER($AL467),ISNUMBER($E467),($AL467*$E467)&lt;&gt;0),$F467/($AL467*$E467)*100,"")</f>
        <v/>
      </c>
      <c r="I467" s="32" t="n"/>
      <c r="J467" s="33" t="n"/>
      <c r="K467" s="31">
        <f>IF(AND(ISNUMBER($F467),ISNUMBER($J467)),$F467*(1-$J467),"")</f>
        <v/>
      </c>
      <c r="L467" s="32" t="n"/>
      <c r="M467" s="32" t="n"/>
      <c r="N467" s="31">
        <f>IF(ISNUMBER($F467),($F467-IF(ISNUMBER($AM467),$AM467,0))*(1-IF(ISNUMBER($J467),$J467,0)),"")</f>
        <v/>
      </c>
      <c r="O467" s="15" t="inlineStr">
        <is>
          <t>Orange</t>
        </is>
      </c>
      <c r="P467" s="29" t="n">
        <v>200</v>
      </c>
      <c r="Q467" s="29" t="n">
        <v>18</v>
      </c>
      <c r="R467" s="15" t="inlineStr">
        <is>
          <t>Not listed</t>
        </is>
      </c>
      <c r="S467" s="29" t="n">
        <v>0</v>
      </c>
      <c r="T467" s="29" t="n">
        <v>4</v>
      </c>
      <c r="U467" s="15" t="inlineStr">
        <is>
          <t>Sucralose</t>
        </is>
      </c>
      <c r="V467" s="15" t="inlineStr">
        <is>
          <t>Zero sugar energy shot, B-vitamins, amino acids, no crash</t>
        </is>
      </c>
      <c r="W467" s="32" t="n"/>
      <c r="X467" s="32" t="n"/>
      <c r="Y467" s="32" t="n"/>
      <c r="Z467" s="32" t="n"/>
      <c r="AA467" s="15" t="inlineStr">
        <is>
          <t>High</t>
        </is>
      </c>
      <c r="AB467" s="15" t="inlineStr">
        <is>
          <t>Dominant energy-shot brand; impulse repeat</t>
        </is>
      </c>
      <c r="AC467" s="15" t="inlineStr">
        <is>
          <t>A tiny no-sugar shot for instant energy</t>
        </is>
      </c>
      <c r="AD467" s="15" t="inlineStr">
        <is>
          <t>Fast caffeine with no sugar and no big can.</t>
        </is>
      </c>
      <c r="AE467" s="32" t="n"/>
      <c r="AF467" s="34">
        <f>IF(AND(ISNUMBER($P467),ISNUMBER($AL467),$AL467&lt;&gt;0),ROUND($P467/$AL467*100,1),"")</f>
        <v/>
      </c>
      <c r="AG467" s="35">
        <f>IF(AND(ISNUMBER($S467),ISNUMBER($AL467),$AL467&lt;&gt;0),ROUND($S467/$AL467*100,2),"")</f>
        <v/>
      </c>
      <c r="AH467" s="34">
        <f>IF(AND(ISNUMBER($Q467),ISNUMBER($AL467),$AL467&lt;&gt;0),ROUND($Q467/$AL467*100,1),"")</f>
        <v/>
      </c>
      <c r="AI467" s="29">
        <f>IF(ISNUMBER($S467),IF($S467&lt;=1,"Yes","No"),"n/a")</f>
        <v/>
      </c>
      <c r="AJ467" s="29">
        <f>IF(ISNUMBER($S467),ROUND(MAX(0,MIN(100,100-$S467*2.5-IF(ISNUMBER($T467),$T467,0)*0.12+IF($S467&lt;=1,12,0))),0),"")</f>
        <v/>
      </c>
      <c r="AK467" s="29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29" t="n">
        <v>57</v>
      </c>
      <c r="AM467" s="30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5-hour Energy</t>
        </is>
      </c>
      <c r="B468" s="15" t="inlineStr">
        <is>
          <t>5-hour Energy Shot | Orange | 18-pack 57mL</t>
        </is>
      </c>
      <c r="C468" s="15" t="inlineStr">
        <is>
          <t>4) Caffeine &amp; energy beverage</t>
        </is>
      </c>
      <c r="D468" s="15" t="inlineStr">
        <is>
          <t>57 mL shot</t>
        </is>
      </c>
      <c r="E468" s="29" t="n">
        <v>18</v>
      </c>
      <c r="F468" s="30" t="n"/>
      <c r="G468" s="31">
        <f>IF(AND(ISNUMBER($F468),ISNUMBER($E468),$E468&lt;&gt;0),$F468/$E468,"")</f>
        <v/>
      </c>
      <c r="H468" s="31">
        <f>IF(AND(ISNUMBER($F468),ISNUMBER($AL468),ISNUMBER($E468),($AL468*$E468)&lt;&gt;0),$F468/($AL468*$E468)*100,"")</f>
        <v/>
      </c>
      <c r="I468" s="32" t="n"/>
      <c r="J468" s="33" t="n"/>
      <c r="K468" s="31">
        <f>IF(AND(ISNUMBER($F468),ISNUMBER($J468)),$F468*(1-$J468),"")</f>
        <v/>
      </c>
      <c r="L468" s="32" t="n"/>
      <c r="M468" s="32" t="n"/>
      <c r="N468" s="31">
        <f>IF(ISNUMBER($F468),($F468-IF(ISNUMBER($AM468),$AM468,0))*(1-IF(ISNUMBER($J468),$J468,0)),"")</f>
        <v/>
      </c>
      <c r="O468" s="15" t="inlineStr">
        <is>
          <t>Orange</t>
        </is>
      </c>
      <c r="P468" s="29" t="n">
        <v>200</v>
      </c>
      <c r="Q468" s="29" t="n">
        <v>18</v>
      </c>
      <c r="R468" s="15" t="inlineStr">
        <is>
          <t>Not listed</t>
        </is>
      </c>
      <c r="S468" s="29" t="n">
        <v>0</v>
      </c>
      <c r="T468" s="29" t="n">
        <v>4</v>
      </c>
      <c r="U468" s="15" t="inlineStr">
        <is>
          <t>Sucralose</t>
        </is>
      </c>
      <c r="V468" s="15" t="inlineStr">
        <is>
          <t>Zero sugar energy shot, B-vitamins, amino acids, no crash</t>
        </is>
      </c>
      <c r="W468" s="32" t="n"/>
      <c r="X468" s="32" t="n"/>
      <c r="Y468" s="32" t="n"/>
      <c r="Z468" s="32" t="n"/>
      <c r="AA468" s="15" t="inlineStr">
        <is>
          <t>High</t>
        </is>
      </c>
      <c r="AB468" s="15" t="inlineStr">
        <is>
          <t>Dominant energy-shot brand; impulse repeat</t>
        </is>
      </c>
      <c r="AC468" s="15" t="inlineStr">
        <is>
          <t>A tiny no-sugar shot for instant energy</t>
        </is>
      </c>
      <c r="AD468" s="15" t="inlineStr">
        <is>
          <t>Fast caffeine with no sugar and no big can.</t>
        </is>
      </c>
      <c r="AE468" s="32" t="n"/>
      <c r="AF468" s="34">
        <f>IF(AND(ISNUMBER($P468),ISNUMBER($AL468),$AL468&lt;&gt;0),ROUND($P468/$AL468*100,1),"")</f>
        <v/>
      </c>
      <c r="AG468" s="35">
        <f>IF(AND(ISNUMBER($S468),ISNUMBER($AL468),$AL468&lt;&gt;0),ROUND($S468/$AL468*100,2),"")</f>
        <v/>
      </c>
      <c r="AH468" s="34">
        <f>IF(AND(ISNUMBER($Q468),ISNUMBER($AL468),$AL468&lt;&gt;0),ROUND($Q468/$AL468*100,1),"")</f>
        <v/>
      </c>
      <c r="AI468" s="29">
        <f>IF(ISNUMBER($S468),IF($S468&lt;=1,"Yes","No"),"n/a")</f>
        <v/>
      </c>
      <c r="AJ468" s="29">
        <f>IF(ISNUMBER($S468),ROUND(MAX(0,MIN(100,100-$S468*2.5-IF(ISNUMBER($T468),$T468,0)*0.12+IF($S468&lt;=1,12,0))),0),"")</f>
        <v/>
      </c>
      <c r="AK468" s="29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29" t="n">
        <v>57</v>
      </c>
      <c r="AM468" s="30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5-hour Energy</t>
        </is>
      </c>
      <c r="B469" s="15" t="inlineStr">
        <is>
          <t>5-hour Energy Shot | Orange | 24-pack 57mL</t>
        </is>
      </c>
      <c r="C469" s="15" t="inlineStr">
        <is>
          <t>4) Caffeine &amp; energy beverage</t>
        </is>
      </c>
      <c r="D469" s="15" t="inlineStr">
        <is>
          <t>57 mL shot</t>
        </is>
      </c>
      <c r="E469" s="29" t="n">
        <v>24</v>
      </c>
      <c r="F469" s="30" t="n"/>
      <c r="G469" s="31">
        <f>IF(AND(ISNUMBER($F469),ISNUMBER($E469),$E469&lt;&gt;0),$F469/$E469,"")</f>
        <v/>
      </c>
      <c r="H469" s="31">
        <f>IF(AND(ISNUMBER($F469),ISNUMBER($AL469),ISNUMBER($E469),($AL469*$E469)&lt;&gt;0),$F469/($AL469*$E469)*100,"")</f>
        <v/>
      </c>
      <c r="I469" s="32" t="n"/>
      <c r="J469" s="33" t="n"/>
      <c r="K469" s="31">
        <f>IF(AND(ISNUMBER($F469),ISNUMBER($J469)),$F469*(1-$J469),"")</f>
        <v/>
      </c>
      <c r="L469" s="32" t="n"/>
      <c r="M469" s="32" t="n"/>
      <c r="N469" s="31">
        <f>IF(ISNUMBER($F469),($F469-IF(ISNUMBER($AM469),$AM469,0))*(1-IF(ISNUMBER($J469),$J469,0)),"")</f>
        <v/>
      </c>
      <c r="O469" s="15" t="inlineStr">
        <is>
          <t>Orange</t>
        </is>
      </c>
      <c r="P469" s="29" t="n">
        <v>200</v>
      </c>
      <c r="Q469" s="29" t="n">
        <v>18</v>
      </c>
      <c r="R469" s="15" t="inlineStr">
        <is>
          <t>Not listed</t>
        </is>
      </c>
      <c r="S469" s="29" t="n">
        <v>0</v>
      </c>
      <c r="T469" s="29" t="n">
        <v>4</v>
      </c>
      <c r="U469" s="15" t="inlineStr">
        <is>
          <t>Sucralose</t>
        </is>
      </c>
      <c r="V469" s="15" t="inlineStr">
        <is>
          <t>Zero sugar energy shot, B-vitamins, amino acids, no crash</t>
        </is>
      </c>
      <c r="W469" s="32" t="n"/>
      <c r="X469" s="32" t="n"/>
      <c r="Y469" s="32" t="n"/>
      <c r="Z469" s="32" t="n"/>
      <c r="AA469" s="15" t="inlineStr">
        <is>
          <t>High</t>
        </is>
      </c>
      <c r="AB469" s="15" t="inlineStr">
        <is>
          <t>Dominant energy-shot brand; impulse repeat</t>
        </is>
      </c>
      <c r="AC469" s="15" t="inlineStr">
        <is>
          <t>A tiny no-sugar shot for instant energy</t>
        </is>
      </c>
      <c r="AD469" s="15" t="inlineStr">
        <is>
          <t>Fast caffeine with no sugar and no big can.</t>
        </is>
      </c>
      <c r="AE469" s="32" t="n"/>
      <c r="AF469" s="34">
        <f>IF(AND(ISNUMBER($P469),ISNUMBER($AL469),$AL469&lt;&gt;0),ROUND($P469/$AL469*100,1),"")</f>
        <v/>
      </c>
      <c r="AG469" s="35">
        <f>IF(AND(ISNUMBER($S469),ISNUMBER($AL469),$AL469&lt;&gt;0),ROUND($S469/$AL469*100,2),"")</f>
        <v/>
      </c>
      <c r="AH469" s="34">
        <f>IF(AND(ISNUMBER($Q469),ISNUMBER($AL469),$AL469&lt;&gt;0),ROUND($Q469/$AL469*100,1),"")</f>
        <v/>
      </c>
      <c r="AI469" s="29">
        <f>IF(ISNUMBER($S469),IF($S469&lt;=1,"Yes","No"),"n/a")</f>
        <v/>
      </c>
      <c r="AJ469" s="29">
        <f>IF(ISNUMBER($S469),ROUND(MAX(0,MIN(100,100-$S469*2.5-IF(ISNUMBER($T469),$T469,0)*0.12+IF($S469&lt;=1,12,0))),0),"")</f>
        <v/>
      </c>
      <c r="AK469" s="29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29" t="n">
        <v>57</v>
      </c>
      <c r="AM469" s="30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5-hour Energy</t>
        </is>
      </c>
      <c r="B470" s="15" t="inlineStr">
        <is>
          <t>5-hour Energy Shot | Pomegranate | 6-pack 57mL</t>
        </is>
      </c>
      <c r="C470" s="15" t="inlineStr">
        <is>
          <t>4) Caffeine &amp; energy beverage</t>
        </is>
      </c>
      <c r="D470" s="15" t="inlineStr">
        <is>
          <t>57 mL shot</t>
        </is>
      </c>
      <c r="E470" s="29" t="n">
        <v>6</v>
      </c>
      <c r="F470" s="30" t="n"/>
      <c r="G470" s="31">
        <f>IF(AND(ISNUMBER($F470),ISNUMBER($E470),$E470&lt;&gt;0),$F470/$E470,"")</f>
        <v/>
      </c>
      <c r="H470" s="31">
        <f>IF(AND(ISNUMBER($F470),ISNUMBER($AL470),ISNUMBER($E470),($AL470*$E470)&lt;&gt;0),$F470/($AL470*$E470)*100,"")</f>
        <v/>
      </c>
      <c r="I470" s="32" t="n"/>
      <c r="J470" s="33" t="n"/>
      <c r="K470" s="31">
        <f>IF(AND(ISNUMBER($F470),ISNUMBER($J470)),$F470*(1-$J470),"")</f>
        <v/>
      </c>
      <c r="L470" s="32" t="n"/>
      <c r="M470" s="32" t="n"/>
      <c r="N470" s="31">
        <f>IF(ISNUMBER($F470),($F470-IF(ISNUMBER($AM470),$AM470,0))*(1-IF(ISNUMBER($J470),$J470,0)),"")</f>
        <v/>
      </c>
      <c r="O470" s="15" t="inlineStr">
        <is>
          <t>Pomegranate</t>
        </is>
      </c>
      <c r="P470" s="29" t="n">
        <v>200</v>
      </c>
      <c r="Q470" s="29" t="n">
        <v>18</v>
      </c>
      <c r="R470" s="15" t="inlineStr">
        <is>
          <t>Not listed</t>
        </is>
      </c>
      <c r="S470" s="29" t="n">
        <v>0</v>
      </c>
      <c r="T470" s="29" t="n">
        <v>4</v>
      </c>
      <c r="U470" s="15" t="inlineStr">
        <is>
          <t>Sucralose</t>
        </is>
      </c>
      <c r="V470" s="15" t="inlineStr">
        <is>
          <t>Zero sugar energy shot, B-vitamins, amino acids, no crash</t>
        </is>
      </c>
      <c r="W470" s="32" t="n"/>
      <c r="X470" s="32" t="n"/>
      <c r="Y470" s="32" t="n"/>
      <c r="Z470" s="32" t="n"/>
      <c r="AA470" s="15" t="inlineStr">
        <is>
          <t>High</t>
        </is>
      </c>
      <c r="AB470" s="15" t="inlineStr">
        <is>
          <t>Dominant energy-shot brand; impulse repeat</t>
        </is>
      </c>
      <c r="AC470" s="15" t="inlineStr">
        <is>
          <t>A tiny no-sugar shot for instant energy</t>
        </is>
      </c>
      <c r="AD470" s="15" t="inlineStr">
        <is>
          <t>Fast caffeine with no sugar and no big can.</t>
        </is>
      </c>
      <c r="AE470" s="32" t="n"/>
      <c r="AF470" s="34">
        <f>IF(AND(ISNUMBER($P470),ISNUMBER($AL470),$AL470&lt;&gt;0),ROUND($P470/$AL470*100,1),"")</f>
        <v/>
      </c>
      <c r="AG470" s="35">
        <f>IF(AND(ISNUMBER($S470),ISNUMBER($AL470),$AL470&lt;&gt;0),ROUND($S470/$AL470*100,2),"")</f>
        <v/>
      </c>
      <c r="AH470" s="34">
        <f>IF(AND(ISNUMBER($Q470),ISNUMBER($AL470),$AL470&lt;&gt;0),ROUND($Q470/$AL470*100,1),"")</f>
        <v/>
      </c>
      <c r="AI470" s="29">
        <f>IF(ISNUMBER($S470),IF($S470&lt;=1,"Yes","No"),"n/a")</f>
        <v/>
      </c>
      <c r="AJ470" s="29">
        <f>IF(ISNUMBER($S470),ROUND(MAX(0,MIN(100,100-$S470*2.5-IF(ISNUMBER($T470),$T470,0)*0.12+IF($S470&lt;=1,12,0))),0),"")</f>
        <v/>
      </c>
      <c r="AK470" s="29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29" t="n">
        <v>57</v>
      </c>
      <c r="AM470" s="30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5-hour Energy</t>
        </is>
      </c>
      <c r="B471" s="15" t="inlineStr">
        <is>
          <t>5-hour Energy Shot | Pomegranate | 12-pack 57mL</t>
        </is>
      </c>
      <c r="C471" s="15" t="inlineStr">
        <is>
          <t>4) Caffeine &amp; energy beverage</t>
        </is>
      </c>
      <c r="D471" s="15" t="inlineStr">
        <is>
          <t>57 mL shot</t>
        </is>
      </c>
      <c r="E471" s="29" t="n">
        <v>12</v>
      </c>
      <c r="F471" s="30" t="n"/>
      <c r="G471" s="31">
        <f>IF(AND(ISNUMBER($F471),ISNUMBER($E471),$E471&lt;&gt;0),$F471/$E471,"")</f>
        <v/>
      </c>
      <c r="H471" s="31">
        <f>IF(AND(ISNUMBER($F471),ISNUMBER($AL471),ISNUMBER($E471),($AL471*$E471)&lt;&gt;0),$F471/($AL471*$E471)*100,"")</f>
        <v/>
      </c>
      <c r="I471" s="32" t="n"/>
      <c r="J471" s="33" t="n"/>
      <c r="K471" s="31">
        <f>IF(AND(ISNUMBER($F471),ISNUMBER($J471)),$F471*(1-$J471),"")</f>
        <v/>
      </c>
      <c r="L471" s="32" t="n"/>
      <c r="M471" s="32" t="n"/>
      <c r="N471" s="31">
        <f>IF(ISNUMBER($F471),($F471-IF(ISNUMBER($AM471),$AM471,0))*(1-IF(ISNUMBER($J471),$J471,0)),"")</f>
        <v/>
      </c>
      <c r="O471" s="15" t="inlineStr">
        <is>
          <t>Pomegranate</t>
        </is>
      </c>
      <c r="P471" s="29" t="n">
        <v>200</v>
      </c>
      <c r="Q471" s="29" t="n">
        <v>18</v>
      </c>
      <c r="R471" s="15" t="inlineStr">
        <is>
          <t>Not listed</t>
        </is>
      </c>
      <c r="S471" s="29" t="n">
        <v>0</v>
      </c>
      <c r="T471" s="29" t="n">
        <v>4</v>
      </c>
      <c r="U471" s="15" t="inlineStr">
        <is>
          <t>Sucralose</t>
        </is>
      </c>
      <c r="V471" s="15" t="inlineStr">
        <is>
          <t>Zero sugar energy shot, B-vitamins, amino acids, no crash</t>
        </is>
      </c>
      <c r="W471" s="32" t="n"/>
      <c r="X471" s="32" t="n"/>
      <c r="Y471" s="32" t="n"/>
      <c r="Z471" s="32" t="n"/>
      <c r="AA471" s="15" t="inlineStr">
        <is>
          <t>High</t>
        </is>
      </c>
      <c r="AB471" s="15" t="inlineStr">
        <is>
          <t>Dominant energy-shot brand; impulse repeat</t>
        </is>
      </c>
      <c r="AC471" s="15" t="inlineStr">
        <is>
          <t>A tiny no-sugar shot for instant energy</t>
        </is>
      </c>
      <c r="AD471" s="15" t="inlineStr">
        <is>
          <t>Fast caffeine with no sugar and no big can.</t>
        </is>
      </c>
      <c r="AE471" s="32" t="n"/>
      <c r="AF471" s="34">
        <f>IF(AND(ISNUMBER($P471),ISNUMBER($AL471),$AL471&lt;&gt;0),ROUND($P471/$AL471*100,1),"")</f>
        <v/>
      </c>
      <c r="AG471" s="35">
        <f>IF(AND(ISNUMBER($S471),ISNUMBER($AL471),$AL471&lt;&gt;0),ROUND($S471/$AL471*100,2),"")</f>
        <v/>
      </c>
      <c r="AH471" s="34">
        <f>IF(AND(ISNUMBER($Q471),ISNUMBER($AL471),$AL471&lt;&gt;0),ROUND($Q471/$AL471*100,1),"")</f>
        <v/>
      </c>
      <c r="AI471" s="29">
        <f>IF(ISNUMBER($S471),IF($S471&lt;=1,"Yes","No"),"n/a")</f>
        <v/>
      </c>
      <c r="AJ471" s="29">
        <f>IF(ISNUMBER($S471),ROUND(MAX(0,MIN(100,100-$S471*2.5-IF(ISNUMBER($T471),$T471,0)*0.12+IF($S471&lt;=1,12,0))),0),"")</f>
        <v/>
      </c>
      <c r="AK471" s="29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29" t="n">
        <v>57</v>
      </c>
      <c r="AM471" s="30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5-hour Energy</t>
        </is>
      </c>
      <c r="B472" s="15" t="inlineStr">
        <is>
          <t>5-hour Energy Shot | Pomegranate | 18-pack 57mL</t>
        </is>
      </c>
      <c r="C472" s="15" t="inlineStr">
        <is>
          <t>4) Caffeine &amp; energy beverage</t>
        </is>
      </c>
      <c r="D472" s="15" t="inlineStr">
        <is>
          <t>57 mL shot</t>
        </is>
      </c>
      <c r="E472" s="29" t="n">
        <v>18</v>
      </c>
      <c r="F472" s="30" t="n"/>
      <c r="G472" s="31">
        <f>IF(AND(ISNUMBER($F472),ISNUMBER($E472),$E472&lt;&gt;0),$F472/$E472,"")</f>
        <v/>
      </c>
      <c r="H472" s="31">
        <f>IF(AND(ISNUMBER($F472),ISNUMBER($AL472),ISNUMBER($E472),($AL472*$E472)&lt;&gt;0),$F472/($AL472*$E472)*100,"")</f>
        <v/>
      </c>
      <c r="I472" s="32" t="n"/>
      <c r="J472" s="33" t="n"/>
      <c r="K472" s="31">
        <f>IF(AND(ISNUMBER($F472),ISNUMBER($J472)),$F472*(1-$J472),"")</f>
        <v/>
      </c>
      <c r="L472" s="32" t="n"/>
      <c r="M472" s="32" t="n"/>
      <c r="N472" s="31">
        <f>IF(ISNUMBER($F472),($F472-IF(ISNUMBER($AM472),$AM472,0))*(1-IF(ISNUMBER($J472),$J472,0)),"")</f>
        <v/>
      </c>
      <c r="O472" s="15" t="inlineStr">
        <is>
          <t>Pomegranate</t>
        </is>
      </c>
      <c r="P472" s="29" t="n">
        <v>200</v>
      </c>
      <c r="Q472" s="29" t="n">
        <v>18</v>
      </c>
      <c r="R472" s="15" t="inlineStr">
        <is>
          <t>Not listed</t>
        </is>
      </c>
      <c r="S472" s="29" t="n">
        <v>0</v>
      </c>
      <c r="T472" s="29" t="n">
        <v>4</v>
      </c>
      <c r="U472" s="15" t="inlineStr">
        <is>
          <t>Sucralose</t>
        </is>
      </c>
      <c r="V472" s="15" t="inlineStr">
        <is>
          <t>Zero sugar energy shot, B-vitamins, amino acids, no crash</t>
        </is>
      </c>
      <c r="W472" s="32" t="n"/>
      <c r="X472" s="32" t="n"/>
      <c r="Y472" s="32" t="n"/>
      <c r="Z472" s="32" t="n"/>
      <c r="AA472" s="15" t="inlineStr">
        <is>
          <t>High</t>
        </is>
      </c>
      <c r="AB472" s="15" t="inlineStr">
        <is>
          <t>Dominant energy-shot brand; impulse repeat</t>
        </is>
      </c>
      <c r="AC472" s="15" t="inlineStr">
        <is>
          <t>A tiny no-sugar shot for instant energy</t>
        </is>
      </c>
      <c r="AD472" s="15" t="inlineStr">
        <is>
          <t>Fast caffeine with no sugar and no big can.</t>
        </is>
      </c>
      <c r="AE472" s="32" t="n"/>
      <c r="AF472" s="34">
        <f>IF(AND(ISNUMBER($P472),ISNUMBER($AL472),$AL472&lt;&gt;0),ROUND($P472/$AL472*100,1),"")</f>
        <v/>
      </c>
      <c r="AG472" s="35">
        <f>IF(AND(ISNUMBER($S472),ISNUMBER($AL472),$AL472&lt;&gt;0),ROUND($S472/$AL472*100,2),"")</f>
        <v/>
      </c>
      <c r="AH472" s="34">
        <f>IF(AND(ISNUMBER($Q472),ISNUMBER($AL472),$AL472&lt;&gt;0),ROUND($Q472/$AL472*100,1),"")</f>
        <v/>
      </c>
      <c r="AI472" s="29">
        <f>IF(ISNUMBER($S472),IF($S472&lt;=1,"Yes","No"),"n/a")</f>
        <v/>
      </c>
      <c r="AJ472" s="29">
        <f>IF(ISNUMBER($S472),ROUND(MAX(0,MIN(100,100-$S472*2.5-IF(ISNUMBER($T472),$T472,0)*0.12+IF($S472&lt;=1,12,0))),0),"")</f>
        <v/>
      </c>
      <c r="AK472" s="29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29" t="n">
        <v>57</v>
      </c>
      <c r="AM472" s="30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5-hour Energy</t>
        </is>
      </c>
      <c r="B473" s="15" t="inlineStr">
        <is>
          <t>5-hour Energy Shot | Pomegranate | 24-pack 57mL</t>
        </is>
      </c>
      <c r="C473" s="15" t="inlineStr">
        <is>
          <t>4) Caffeine &amp; energy beverage</t>
        </is>
      </c>
      <c r="D473" s="15" t="inlineStr">
        <is>
          <t>57 mL shot</t>
        </is>
      </c>
      <c r="E473" s="29" t="n">
        <v>24</v>
      </c>
      <c r="F473" s="30" t="n"/>
      <c r="G473" s="31">
        <f>IF(AND(ISNUMBER($F473),ISNUMBER($E473),$E473&lt;&gt;0),$F473/$E473,"")</f>
        <v/>
      </c>
      <c r="H473" s="31">
        <f>IF(AND(ISNUMBER($F473),ISNUMBER($AL473),ISNUMBER($E473),($AL473*$E473)&lt;&gt;0),$F473/($AL473*$E473)*100,"")</f>
        <v/>
      </c>
      <c r="I473" s="32" t="n"/>
      <c r="J473" s="33" t="n"/>
      <c r="K473" s="31">
        <f>IF(AND(ISNUMBER($F473),ISNUMBER($J473)),$F473*(1-$J473),"")</f>
        <v/>
      </c>
      <c r="L473" s="32" t="n"/>
      <c r="M473" s="32" t="n"/>
      <c r="N473" s="31">
        <f>IF(ISNUMBER($F473),($F473-IF(ISNUMBER($AM473),$AM473,0))*(1-IF(ISNUMBER($J473),$J473,0)),"")</f>
        <v/>
      </c>
      <c r="O473" s="15" t="inlineStr">
        <is>
          <t>Pomegranate</t>
        </is>
      </c>
      <c r="P473" s="29" t="n">
        <v>200</v>
      </c>
      <c r="Q473" s="29" t="n">
        <v>18</v>
      </c>
      <c r="R473" s="15" t="inlineStr">
        <is>
          <t>Not listed</t>
        </is>
      </c>
      <c r="S473" s="29" t="n">
        <v>0</v>
      </c>
      <c r="T473" s="29" t="n">
        <v>4</v>
      </c>
      <c r="U473" s="15" t="inlineStr">
        <is>
          <t>Sucralose</t>
        </is>
      </c>
      <c r="V473" s="15" t="inlineStr">
        <is>
          <t>Zero sugar energy shot, B-vitamins, amino acids, no crash</t>
        </is>
      </c>
      <c r="W473" s="32" t="n"/>
      <c r="X473" s="32" t="n"/>
      <c r="Y473" s="32" t="n"/>
      <c r="Z473" s="32" t="n"/>
      <c r="AA473" s="15" t="inlineStr">
        <is>
          <t>High</t>
        </is>
      </c>
      <c r="AB473" s="15" t="inlineStr">
        <is>
          <t>Dominant energy-shot brand; impulse repeat</t>
        </is>
      </c>
      <c r="AC473" s="15" t="inlineStr">
        <is>
          <t>A tiny no-sugar shot for instant energy</t>
        </is>
      </c>
      <c r="AD473" s="15" t="inlineStr">
        <is>
          <t>Fast caffeine with no sugar and no big can.</t>
        </is>
      </c>
      <c r="AE473" s="32" t="n"/>
      <c r="AF473" s="34">
        <f>IF(AND(ISNUMBER($P473),ISNUMBER($AL473),$AL473&lt;&gt;0),ROUND($P473/$AL473*100,1),"")</f>
        <v/>
      </c>
      <c r="AG473" s="35">
        <f>IF(AND(ISNUMBER($S473),ISNUMBER($AL473),$AL473&lt;&gt;0),ROUND($S473/$AL473*100,2),"")</f>
        <v/>
      </c>
      <c r="AH473" s="34">
        <f>IF(AND(ISNUMBER($Q473),ISNUMBER($AL473),$AL473&lt;&gt;0),ROUND($Q473/$AL473*100,1),"")</f>
        <v/>
      </c>
      <c r="AI473" s="29">
        <f>IF(ISNUMBER($S473),IF($S473&lt;=1,"Yes","No"),"n/a")</f>
        <v/>
      </c>
      <c r="AJ473" s="29">
        <f>IF(ISNUMBER($S473),ROUND(MAX(0,MIN(100,100-$S473*2.5-IF(ISNUMBER($T473),$T473,0)*0.12+IF($S473&lt;=1,12,0))),0),"")</f>
        <v/>
      </c>
      <c r="AK473" s="29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29" t="n">
        <v>57</v>
      </c>
      <c r="AM473" s="30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5-hour Energy</t>
        </is>
      </c>
      <c r="B474" s="15" t="inlineStr">
        <is>
          <t>5-hour Energy Shot | Peach Mango | 6-pack 57mL</t>
        </is>
      </c>
      <c r="C474" s="15" t="inlineStr">
        <is>
          <t>4) Caffeine &amp; energy beverage</t>
        </is>
      </c>
      <c r="D474" s="15" t="inlineStr">
        <is>
          <t>57 mL shot</t>
        </is>
      </c>
      <c r="E474" s="29" t="n">
        <v>6</v>
      </c>
      <c r="F474" s="30" t="n"/>
      <c r="G474" s="31">
        <f>IF(AND(ISNUMBER($F474),ISNUMBER($E474),$E474&lt;&gt;0),$F474/$E474,"")</f>
        <v/>
      </c>
      <c r="H474" s="31">
        <f>IF(AND(ISNUMBER($F474),ISNUMBER($AL474),ISNUMBER($E474),($AL474*$E474)&lt;&gt;0),$F474/($AL474*$E474)*100,"")</f>
        <v/>
      </c>
      <c r="I474" s="32" t="n"/>
      <c r="J474" s="33" t="n"/>
      <c r="K474" s="31">
        <f>IF(AND(ISNUMBER($F474),ISNUMBER($J474)),$F474*(1-$J474),"")</f>
        <v/>
      </c>
      <c r="L474" s="32" t="n"/>
      <c r="M474" s="32" t="n"/>
      <c r="N474" s="31">
        <f>IF(ISNUMBER($F474),($F474-IF(ISNUMBER($AM474),$AM474,0))*(1-IF(ISNUMBER($J474),$J474,0)),"")</f>
        <v/>
      </c>
      <c r="O474" s="15" t="inlineStr">
        <is>
          <t>Peach Mango</t>
        </is>
      </c>
      <c r="P474" s="29" t="n">
        <v>200</v>
      </c>
      <c r="Q474" s="29" t="n">
        <v>18</v>
      </c>
      <c r="R474" s="15" t="inlineStr">
        <is>
          <t>Not listed</t>
        </is>
      </c>
      <c r="S474" s="29" t="n">
        <v>0</v>
      </c>
      <c r="T474" s="29" t="n">
        <v>4</v>
      </c>
      <c r="U474" s="15" t="inlineStr">
        <is>
          <t>Sucralose</t>
        </is>
      </c>
      <c r="V474" s="15" t="inlineStr">
        <is>
          <t>Zero sugar energy shot, B-vitamins, amino acids, no crash</t>
        </is>
      </c>
      <c r="W474" s="32" t="n"/>
      <c r="X474" s="32" t="n"/>
      <c r="Y474" s="32" t="n"/>
      <c r="Z474" s="32" t="n"/>
      <c r="AA474" s="15" t="inlineStr">
        <is>
          <t>High</t>
        </is>
      </c>
      <c r="AB474" s="15" t="inlineStr">
        <is>
          <t>Dominant energy-shot brand; impulse repeat</t>
        </is>
      </c>
      <c r="AC474" s="15" t="inlineStr">
        <is>
          <t>A tiny no-sugar shot for instant energy</t>
        </is>
      </c>
      <c r="AD474" s="15" t="inlineStr">
        <is>
          <t>Fast caffeine with no sugar and no big can.</t>
        </is>
      </c>
      <c r="AE474" s="32" t="n"/>
      <c r="AF474" s="34">
        <f>IF(AND(ISNUMBER($P474),ISNUMBER($AL474),$AL474&lt;&gt;0),ROUND($P474/$AL474*100,1),"")</f>
        <v/>
      </c>
      <c r="AG474" s="35">
        <f>IF(AND(ISNUMBER($S474),ISNUMBER($AL474),$AL474&lt;&gt;0),ROUND($S474/$AL474*100,2),"")</f>
        <v/>
      </c>
      <c r="AH474" s="34">
        <f>IF(AND(ISNUMBER($Q474),ISNUMBER($AL474),$AL474&lt;&gt;0),ROUND($Q474/$AL474*100,1),"")</f>
        <v/>
      </c>
      <c r="AI474" s="29">
        <f>IF(ISNUMBER($S474),IF($S474&lt;=1,"Yes","No"),"n/a")</f>
        <v/>
      </c>
      <c r="AJ474" s="29">
        <f>IF(ISNUMBER($S474),ROUND(MAX(0,MIN(100,100-$S474*2.5-IF(ISNUMBER($T474),$T474,0)*0.12+IF($S474&lt;=1,12,0))),0),"")</f>
        <v/>
      </c>
      <c r="AK474" s="29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29" t="n">
        <v>57</v>
      </c>
      <c r="AM474" s="30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5-hour Energy</t>
        </is>
      </c>
      <c r="B475" s="15" t="inlineStr">
        <is>
          <t>5-hour Energy Shot | Peach Mango | 12-pack 57mL</t>
        </is>
      </c>
      <c r="C475" s="15" t="inlineStr">
        <is>
          <t>4) Caffeine &amp; energy beverage</t>
        </is>
      </c>
      <c r="D475" s="15" t="inlineStr">
        <is>
          <t>57 mL shot</t>
        </is>
      </c>
      <c r="E475" s="29" t="n">
        <v>12</v>
      </c>
      <c r="F475" s="30" t="n"/>
      <c r="G475" s="31">
        <f>IF(AND(ISNUMBER($F475),ISNUMBER($E475),$E475&lt;&gt;0),$F475/$E475,"")</f>
        <v/>
      </c>
      <c r="H475" s="31">
        <f>IF(AND(ISNUMBER($F475),ISNUMBER($AL475),ISNUMBER($E475),($AL475*$E475)&lt;&gt;0),$F475/($AL475*$E475)*100,"")</f>
        <v/>
      </c>
      <c r="I475" s="32" t="n"/>
      <c r="J475" s="33" t="n"/>
      <c r="K475" s="31">
        <f>IF(AND(ISNUMBER($F475),ISNUMBER($J475)),$F475*(1-$J475),"")</f>
        <v/>
      </c>
      <c r="L475" s="32" t="n"/>
      <c r="M475" s="32" t="n"/>
      <c r="N475" s="31">
        <f>IF(ISNUMBER($F475),($F475-IF(ISNUMBER($AM475),$AM475,0))*(1-IF(ISNUMBER($J475),$J475,0)),"")</f>
        <v/>
      </c>
      <c r="O475" s="15" t="inlineStr">
        <is>
          <t>Peach Mango</t>
        </is>
      </c>
      <c r="P475" s="29" t="n">
        <v>200</v>
      </c>
      <c r="Q475" s="29" t="n">
        <v>18</v>
      </c>
      <c r="R475" s="15" t="inlineStr">
        <is>
          <t>Not listed</t>
        </is>
      </c>
      <c r="S475" s="29" t="n">
        <v>0</v>
      </c>
      <c r="T475" s="29" t="n">
        <v>4</v>
      </c>
      <c r="U475" s="15" t="inlineStr">
        <is>
          <t>Sucralose</t>
        </is>
      </c>
      <c r="V475" s="15" t="inlineStr">
        <is>
          <t>Zero sugar energy shot, B-vitamins, amino acids, no crash</t>
        </is>
      </c>
      <c r="W475" s="32" t="n"/>
      <c r="X475" s="32" t="n"/>
      <c r="Y475" s="32" t="n"/>
      <c r="Z475" s="32" t="n"/>
      <c r="AA475" s="15" t="inlineStr">
        <is>
          <t>High</t>
        </is>
      </c>
      <c r="AB475" s="15" t="inlineStr">
        <is>
          <t>Dominant energy-shot brand; impulse repeat</t>
        </is>
      </c>
      <c r="AC475" s="15" t="inlineStr">
        <is>
          <t>A tiny no-sugar shot for instant energy</t>
        </is>
      </c>
      <c r="AD475" s="15" t="inlineStr">
        <is>
          <t>Fast caffeine with no sugar and no big can.</t>
        </is>
      </c>
      <c r="AE475" s="32" t="n"/>
      <c r="AF475" s="34">
        <f>IF(AND(ISNUMBER($P475),ISNUMBER($AL475),$AL475&lt;&gt;0),ROUND($P475/$AL475*100,1),"")</f>
        <v/>
      </c>
      <c r="AG475" s="35">
        <f>IF(AND(ISNUMBER($S475),ISNUMBER($AL475),$AL475&lt;&gt;0),ROUND($S475/$AL475*100,2),"")</f>
        <v/>
      </c>
      <c r="AH475" s="34">
        <f>IF(AND(ISNUMBER($Q475),ISNUMBER($AL475),$AL475&lt;&gt;0),ROUND($Q475/$AL475*100,1),"")</f>
        <v/>
      </c>
      <c r="AI475" s="29">
        <f>IF(ISNUMBER($S475),IF($S475&lt;=1,"Yes","No"),"n/a")</f>
        <v/>
      </c>
      <c r="AJ475" s="29">
        <f>IF(ISNUMBER($S475),ROUND(MAX(0,MIN(100,100-$S475*2.5-IF(ISNUMBER($T475),$T475,0)*0.12+IF($S475&lt;=1,12,0))),0),"")</f>
        <v/>
      </c>
      <c r="AK475" s="29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29" t="n">
        <v>57</v>
      </c>
      <c r="AM475" s="30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5-hour Energy</t>
        </is>
      </c>
      <c r="B476" s="15" t="inlineStr">
        <is>
          <t>5-hour Energy Shot | Peach Mango | 18-pack 57mL</t>
        </is>
      </c>
      <c r="C476" s="15" t="inlineStr">
        <is>
          <t>4) Caffeine &amp; energy beverage</t>
        </is>
      </c>
      <c r="D476" s="15" t="inlineStr">
        <is>
          <t>57 mL shot</t>
        </is>
      </c>
      <c r="E476" s="29" t="n">
        <v>18</v>
      </c>
      <c r="F476" s="30" t="n"/>
      <c r="G476" s="31">
        <f>IF(AND(ISNUMBER($F476),ISNUMBER($E476),$E476&lt;&gt;0),$F476/$E476,"")</f>
        <v/>
      </c>
      <c r="H476" s="31">
        <f>IF(AND(ISNUMBER($F476),ISNUMBER($AL476),ISNUMBER($E476),($AL476*$E476)&lt;&gt;0),$F476/($AL476*$E476)*100,"")</f>
        <v/>
      </c>
      <c r="I476" s="32" t="n"/>
      <c r="J476" s="33" t="n"/>
      <c r="K476" s="31">
        <f>IF(AND(ISNUMBER($F476),ISNUMBER($J476)),$F476*(1-$J476),"")</f>
        <v/>
      </c>
      <c r="L476" s="32" t="n"/>
      <c r="M476" s="32" t="n"/>
      <c r="N476" s="31">
        <f>IF(ISNUMBER($F476),($F476-IF(ISNUMBER($AM476),$AM476,0))*(1-IF(ISNUMBER($J476),$J476,0)),"")</f>
        <v/>
      </c>
      <c r="O476" s="15" t="inlineStr">
        <is>
          <t>Peach Mango</t>
        </is>
      </c>
      <c r="P476" s="29" t="n">
        <v>200</v>
      </c>
      <c r="Q476" s="29" t="n">
        <v>18</v>
      </c>
      <c r="R476" s="15" t="inlineStr">
        <is>
          <t>Not listed</t>
        </is>
      </c>
      <c r="S476" s="29" t="n">
        <v>0</v>
      </c>
      <c r="T476" s="29" t="n">
        <v>4</v>
      </c>
      <c r="U476" s="15" t="inlineStr">
        <is>
          <t>Sucralose</t>
        </is>
      </c>
      <c r="V476" s="15" t="inlineStr">
        <is>
          <t>Zero sugar energy shot, B-vitamins, amino acids, no crash</t>
        </is>
      </c>
      <c r="W476" s="32" t="n"/>
      <c r="X476" s="32" t="n"/>
      <c r="Y476" s="32" t="n"/>
      <c r="Z476" s="32" t="n"/>
      <c r="AA476" s="15" t="inlineStr">
        <is>
          <t>High</t>
        </is>
      </c>
      <c r="AB476" s="15" t="inlineStr">
        <is>
          <t>Dominant energy-shot brand; impulse repeat</t>
        </is>
      </c>
      <c r="AC476" s="15" t="inlineStr">
        <is>
          <t>A tiny no-sugar shot for instant energy</t>
        </is>
      </c>
      <c r="AD476" s="15" t="inlineStr">
        <is>
          <t>Fast caffeine with no sugar and no big can.</t>
        </is>
      </c>
      <c r="AE476" s="32" t="n"/>
      <c r="AF476" s="34">
        <f>IF(AND(ISNUMBER($P476),ISNUMBER($AL476),$AL476&lt;&gt;0),ROUND($P476/$AL476*100,1),"")</f>
        <v/>
      </c>
      <c r="AG476" s="35">
        <f>IF(AND(ISNUMBER($S476),ISNUMBER($AL476),$AL476&lt;&gt;0),ROUND($S476/$AL476*100,2),"")</f>
        <v/>
      </c>
      <c r="AH476" s="34">
        <f>IF(AND(ISNUMBER($Q476),ISNUMBER($AL476),$AL476&lt;&gt;0),ROUND($Q476/$AL476*100,1),"")</f>
        <v/>
      </c>
      <c r="AI476" s="29">
        <f>IF(ISNUMBER($S476),IF($S476&lt;=1,"Yes","No"),"n/a")</f>
        <v/>
      </c>
      <c r="AJ476" s="29">
        <f>IF(ISNUMBER($S476),ROUND(MAX(0,MIN(100,100-$S476*2.5-IF(ISNUMBER($T476),$T476,0)*0.12+IF($S476&lt;=1,12,0))),0),"")</f>
        <v/>
      </c>
      <c r="AK476" s="29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29" t="n">
        <v>57</v>
      </c>
      <c r="AM476" s="30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5-hour Energy</t>
        </is>
      </c>
      <c r="B477" s="15" t="inlineStr">
        <is>
          <t>5-hour Energy Shot | Peach Mango | 24-pack 57mL</t>
        </is>
      </c>
      <c r="C477" s="15" t="inlineStr">
        <is>
          <t>4) Caffeine &amp; energy beverage</t>
        </is>
      </c>
      <c r="D477" s="15" t="inlineStr">
        <is>
          <t>57 mL shot</t>
        </is>
      </c>
      <c r="E477" s="29" t="n">
        <v>24</v>
      </c>
      <c r="F477" s="30" t="n"/>
      <c r="G477" s="31">
        <f>IF(AND(ISNUMBER($F477),ISNUMBER($E477),$E477&lt;&gt;0),$F477/$E477,"")</f>
        <v/>
      </c>
      <c r="H477" s="31">
        <f>IF(AND(ISNUMBER($F477),ISNUMBER($AL477),ISNUMBER($E477),($AL477*$E477)&lt;&gt;0),$F477/($AL477*$E477)*100,"")</f>
        <v/>
      </c>
      <c r="I477" s="32" t="n"/>
      <c r="J477" s="33" t="n"/>
      <c r="K477" s="31">
        <f>IF(AND(ISNUMBER($F477),ISNUMBER($J477)),$F477*(1-$J477),"")</f>
        <v/>
      </c>
      <c r="L477" s="32" t="n"/>
      <c r="M477" s="32" t="n"/>
      <c r="N477" s="31">
        <f>IF(ISNUMBER($F477),($F477-IF(ISNUMBER($AM477),$AM477,0))*(1-IF(ISNUMBER($J477),$J477,0)),"")</f>
        <v/>
      </c>
      <c r="O477" s="15" t="inlineStr">
        <is>
          <t>Peach Mango</t>
        </is>
      </c>
      <c r="P477" s="29" t="n">
        <v>200</v>
      </c>
      <c r="Q477" s="29" t="n">
        <v>18</v>
      </c>
      <c r="R477" s="15" t="inlineStr">
        <is>
          <t>Not listed</t>
        </is>
      </c>
      <c r="S477" s="29" t="n">
        <v>0</v>
      </c>
      <c r="T477" s="29" t="n">
        <v>4</v>
      </c>
      <c r="U477" s="15" t="inlineStr">
        <is>
          <t>Sucralose</t>
        </is>
      </c>
      <c r="V477" s="15" t="inlineStr">
        <is>
          <t>Zero sugar energy shot, B-vitamins, amino acids, no crash</t>
        </is>
      </c>
      <c r="W477" s="32" t="n"/>
      <c r="X477" s="32" t="n"/>
      <c r="Y477" s="32" t="n"/>
      <c r="Z477" s="32" t="n"/>
      <c r="AA477" s="15" t="inlineStr">
        <is>
          <t>High</t>
        </is>
      </c>
      <c r="AB477" s="15" t="inlineStr">
        <is>
          <t>Dominant energy-shot brand; impulse repeat</t>
        </is>
      </c>
      <c r="AC477" s="15" t="inlineStr">
        <is>
          <t>A tiny no-sugar shot for instant energy</t>
        </is>
      </c>
      <c r="AD477" s="15" t="inlineStr">
        <is>
          <t>Fast caffeine with no sugar and no big can.</t>
        </is>
      </c>
      <c r="AE477" s="32" t="n"/>
      <c r="AF477" s="34">
        <f>IF(AND(ISNUMBER($P477),ISNUMBER($AL477),$AL477&lt;&gt;0),ROUND($P477/$AL477*100,1),"")</f>
        <v/>
      </c>
      <c r="AG477" s="35">
        <f>IF(AND(ISNUMBER($S477),ISNUMBER($AL477),$AL477&lt;&gt;0),ROUND($S477/$AL477*100,2),"")</f>
        <v/>
      </c>
      <c r="AH477" s="34">
        <f>IF(AND(ISNUMBER($Q477),ISNUMBER($AL477),$AL477&lt;&gt;0),ROUND($Q477/$AL477*100,1),"")</f>
        <v/>
      </c>
      <c r="AI477" s="29">
        <f>IF(ISNUMBER($S477),IF($S477&lt;=1,"Yes","No"),"n/a")</f>
        <v/>
      </c>
      <c r="AJ477" s="29">
        <f>IF(ISNUMBER($S477),ROUND(MAX(0,MIN(100,100-$S477*2.5-IF(ISNUMBER($T477),$T477,0)*0.12+IF($S477&lt;=1,12,0))),0),"")</f>
        <v/>
      </c>
      <c r="AK477" s="29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29" t="n">
        <v>57</v>
      </c>
      <c r="AM477" s="30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5-hour Energy</t>
        </is>
      </c>
      <c r="B478" s="15" t="inlineStr">
        <is>
          <t>5-hour Energy Shot | Extra Strength Berry | 6-pack 57mL</t>
        </is>
      </c>
      <c r="C478" s="15" t="inlineStr">
        <is>
          <t>4) Caffeine &amp; energy beverage</t>
        </is>
      </c>
      <c r="D478" s="15" t="inlineStr">
        <is>
          <t>57 mL shot</t>
        </is>
      </c>
      <c r="E478" s="29" t="n">
        <v>6</v>
      </c>
      <c r="F478" s="30" t="n"/>
      <c r="G478" s="31">
        <f>IF(AND(ISNUMBER($F478),ISNUMBER($E478),$E478&lt;&gt;0),$F478/$E478,"")</f>
        <v/>
      </c>
      <c r="H478" s="31">
        <f>IF(AND(ISNUMBER($F478),ISNUMBER($AL478),ISNUMBER($E478),($AL478*$E478)&lt;&gt;0),$F478/($AL478*$E478)*100,"")</f>
        <v/>
      </c>
      <c r="I478" s="32" t="n"/>
      <c r="J478" s="33" t="n"/>
      <c r="K478" s="31">
        <f>IF(AND(ISNUMBER($F478),ISNUMBER($J478)),$F478*(1-$J478),"")</f>
        <v/>
      </c>
      <c r="L478" s="32" t="n"/>
      <c r="M478" s="32" t="n"/>
      <c r="N478" s="31">
        <f>IF(ISNUMBER($F478),($F478-IF(ISNUMBER($AM478),$AM478,0))*(1-IF(ISNUMBER($J478),$J478,0)),"")</f>
        <v/>
      </c>
      <c r="O478" s="15" t="inlineStr">
        <is>
          <t>Extra Strength Berry</t>
        </is>
      </c>
      <c r="P478" s="29" t="n">
        <v>200</v>
      </c>
      <c r="Q478" s="29" t="n">
        <v>18</v>
      </c>
      <c r="R478" s="15" t="inlineStr">
        <is>
          <t>Not listed</t>
        </is>
      </c>
      <c r="S478" s="29" t="n">
        <v>0</v>
      </c>
      <c r="T478" s="29" t="n">
        <v>4</v>
      </c>
      <c r="U478" s="15" t="inlineStr">
        <is>
          <t>Sucralose</t>
        </is>
      </c>
      <c r="V478" s="15" t="inlineStr">
        <is>
          <t>Zero sugar energy shot, B-vitamins, amino acids, no crash</t>
        </is>
      </c>
      <c r="W478" s="32" t="n"/>
      <c r="X478" s="32" t="n"/>
      <c r="Y478" s="32" t="n"/>
      <c r="Z478" s="32" t="n"/>
      <c r="AA478" s="15" t="inlineStr">
        <is>
          <t>High</t>
        </is>
      </c>
      <c r="AB478" s="15" t="inlineStr">
        <is>
          <t>Dominant energy-shot brand; impulse repeat</t>
        </is>
      </c>
      <c r="AC478" s="15" t="inlineStr">
        <is>
          <t>A tiny no-sugar shot for instant energy</t>
        </is>
      </c>
      <c r="AD478" s="15" t="inlineStr">
        <is>
          <t>Fast caffeine with no sugar and no big can.</t>
        </is>
      </c>
      <c r="AE478" s="32" t="n"/>
      <c r="AF478" s="34">
        <f>IF(AND(ISNUMBER($P478),ISNUMBER($AL478),$AL478&lt;&gt;0),ROUND($P478/$AL478*100,1),"")</f>
        <v/>
      </c>
      <c r="AG478" s="35">
        <f>IF(AND(ISNUMBER($S478),ISNUMBER($AL478),$AL478&lt;&gt;0),ROUND($S478/$AL478*100,2),"")</f>
        <v/>
      </c>
      <c r="AH478" s="34">
        <f>IF(AND(ISNUMBER($Q478),ISNUMBER($AL478),$AL478&lt;&gt;0),ROUND($Q478/$AL478*100,1),"")</f>
        <v/>
      </c>
      <c r="AI478" s="29">
        <f>IF(ISNUMBER($S478),IF($S478&lt;=1,"Yes","No"),"n/a")</f>
        <v/>
      </c>
      <c r="AJ478" s="29">
        <f>IF(ISNUMBER($S478),ROUND(MAX(0,MIN(100,100-$S478*2.5-IF(ISNUMBER($T478),$T478,0)*0.12+IF($S478&lt;=1,12,0))),0),"")</f>
        <v/>
      </c>
      <c r="AK478" s="29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29" t="n">
        <v>57</v>
      </c>
      <c r="AM478" s="30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5-hour Energy</t>
        </is>
      </c>
      <c r="B479" s="15" t="inlineStr">
        <is>
          <t>5-hour Energy Shot | Extra Strength Berry | 12-pack 57mL</t>
        </is>
      </c>
      <c r="C479" s="15" t="inlineStr">
        <is>
          <t>4) Caffeine &amp; energy beverage</t>
        </is>
      </c>
      <c r="D479" s="15" t="inlineStr">
        <is>
          <t>57 mL shot</t>
        </is>
      </c>
      <c r="E479" s="29" t="n">
        <v>12</v>
      </c>
      <c r="F479" s="30" t="n"/>
      <c r="G479" s="31">
        <f>IF(AND(ISNUMBER($F479),ISNUMBER($E479),$E479&lt;&gt;0),$F479/$E479,"")</f>
        <v/>
      </c>
      <c r="H479" s="31">
        <f>IF(AND(ISNUMBER($F479),ISNUMBER($AL479),ISNUMBER($E479),($AL479*$E479)&lt;&gt;0),$F479/($AL479*$E479)*100,"")</f>
        <v/>
      </c>
      <c r="I479" s="32" t="n"/>
      <c r="J479" s="33" t="n"/>
      <c r="K479" s="31">
        <f>IF(AND(ISNUMBER($F479),ISNUMBER($J479)),$F479*(1-$J479),"")</f>
        <v/>
      </c>
      <c r="L479" s="32" t="n"/>
      <c r="M479" s="32" t="n"/>
      <c r="N479" s="31">
        <f>IF(ISNUMBER($F479),($F479-IF(ISNUMBER($AM479),$AM479,0))*(1-IF(ISNUMBER($J479),$J479,0)),"")</f>
        <v/>
      </c>
      <c r="O479" s="15" t="inlineStr">
        <is>
          <t>Extra Strength Berry</t>
        </is>
      </c>
      <c r="P479" s="29" t="n">
        <v>200</v>
      </c>
      <c r="Q479" s="29" t="n">
        <v>18</v>
      </c>
      <c r="R479" s="15" t="inlineStr">
        <is>
          <t>Not listed</t>
        </is>
      </c>
      <c r="S479" s="29" t="n">
        <v>0</v>
      </c>
      <c r="T479" s="29" t="n">
        <v>4</v>
      </c>
      <c r="U479" s="15" t="inlineStr">
        <is>
          <t>Sucralose</t>
        </is>
      </c>
      <c r="V479" s="15" t="inlineStr">
        <is>
          <t>Zero sugar energy shot, B-vitamins, amino acids, no crash</t>
        </is>
      </c>
      <c r="W479" s="32" t="n"/>
      <c r="X479" s="32" t="n"/>
      <c r="Y479" s="32" t="n"/>
      <c r="Z479" s="32" t="n"/>
      <c r="AA479" s="15" t="inlineStr">
        <is>
          <t>High</t>
        </is>
      </c>
      <c r="AB479" s="15" t="inlineStr">
        <is>
          <t>Dominant energy-shot brand; impulse repeat</t>
        </is>
      </c>
      <c r="AC479" s="15" t="inlineStr">
        <is>
          <t>A tiny no-sugar shot for instant energy</t>
        </is>
      </c>
      <c r="AD479" s="15" t="inlineStr">
        <is>
          <t>Fast caffeine with no sugar and no big can.</t>
        </is>
      </c>
      <c r="AE479" s="32" t="n"/>
      <c r="AF479" s="34">
        <f>IF(AND(ISNUMBER($P479),ISNUMBER($AL479),$AL479&lt;&gt;0),ROUND($P479/$AL479*100,1),"")</f>
        <v/>
      </c>
      <c r="AG479" s="35">
        <f>IF(AND(ISNUMBER($S479),ISNUMBER($AL479),$AL479&lt;&gt;0),ROUND($S479/$AL479*100,2),"")</f>
        <v/>
      </c>
      <c r="AH479" s="34">
        <f>IF(AND(ISNUMBER($Q479),ISNUMBER($AL479),$AL479&lt;&gt;0),ROUND($Q479/$AL479*100,1),"")</f>
        <v/>
      </c>
      <c r="AI479" s="29">
        <f>IF(ISNUMBER($S479),IF($S479&lt;=1,"Yes","No"),"n/a")</f>
        <v/>
      </c>
      <c r="AJ479" s="29">
        <f>IF(ISNUMBER($S479),ROUND(MAX(0,MIN(100,100-$S479*2.5-IF(ISNUMBER($T479),$T479,0)*0.12+IF($S479&lt;=1,12,0))),0),"")</f>
        <v/>
      </c>
      <c r="AK479" s="29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29" t="n">
        <v>57</v>
      </c>
      <c r="AM479" s="30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5-hour Energy</t>
        </is>
      </c>
      <c r="B480" s="15" t="inlineStr">
        <is>
          <t>5-hour Energy Shot | Extra Strength Berry | 18-pack 57mL</t>
        </is>
      </c>
      <c r="C480" s="15" t="inlineStr">
        <is>
          <t>4) Caffeine &amp; energy beverage</t>
        </is>
      </c>
      <c r="D480" s="15" t="inlineStr">
        <is>
          <t>57 mL shot</t>
        </is>
      </c>
      <c r="E480" s="29" t="n">
        <v>18</v>
      </c>
      <c r="F480" s="30" t="n"/>
      <c r="G480" s="31">
        <f>IF(AND(ISNUMBER($F480),ISNUMBER($E480),$E480&lt;&gt;0),$F480/$E480,"")</f>
        <v/>
      </c>
      <c r="H480" s="31">
        <f>IF(AND(ISNUMBER($F480),ISNUMBER($AL480),ISNUMBER($E480),($AL480*$E480)&lt;&gt;0),$F480/($AL480*$E480)*100,"")</f>
        <v/>
      </c>
      <c r="I480" s="32" t="n"/>
      <c r="J480" s="33" t="n"/>
      <c r="K480" s="31">
        <f>IF(AND(ISNUMBER($F480),ISNUMBER($J480)),$F480*(1-$J480),"")</f>
        <v/>
      </c>
      <c r="L480" s="32" t="n"/>
      <c r="M480" s="32" t="n"/>
      <c r="N480" s="31">
        <f>IF(ISNUMBER($F480),($F480-IF(ISNUMBER($AM480),$AM480,0))*(1-IF(ISNUMBER($J480),$J480,0)),"")</f>
        <v/>
      </c>
      <c r="O480" s="15" t="inlineStr">
        <is>
          <t>Extra Strength Berry</t>
        </is>
      </c>
      <c r="P480" s="29" t="n">
        <v>200</v>
      </c>
      <c r="Q480" s="29" t="n">
        <v>18</v>
      </c>
      <c r="R480" s="15" t="inlineStr">
        <is>
          <t>Not listed</t>
        </is>
      </c>
      <c r="S480" s="29" t="n">
        <v>0</v>
      </c>
      <c r="T480" s="29" t="n">
        <v>4</v>
      </c>
      <c r="U480" s="15" t="inlineStr">
        <is>
          <t>Sucralose</t>
        </is>
      </c>
      <c r="V480" s="15" t="inlineStr">
        <is>
          <t>Zero sugar energy shot, B-vitamins, amino acids, no crash</t>
        </is>
      </c>
      <c r="W480" s="32" t="n"/>
      <c r="X480" s="32" t="n"/>
      <c r="Y480" s="32" t="n"/>
      <c r="Z480" s="32" t="n"/>
      <c r="AA480" s="15" t="inlineStr">
        <is>
          <t>High</t>
        </is>
      </c>
      <c r="AB480" s="15" t="inlineStr">
        <is>
          <t>Dominant energy-shot brand; impulse repeat</t>
        </is>
      </c>
      <c r="AC480" s="15" t="inlineStr">
        <is>
          <t>A tiny no-sugar shot for instant energy</t>
        </is>
      </c>
      <c r="AD480" s="15" t="inlineStr">
        <is>
          <t>Fast caffeine with no sugar and no big can.</t>
        </is>
      </c>
      <c r="AE480" s="32" t="n"/>
      <c r="AF480" s="34">
        <f>IF(AND(ISNUMBER($P480),ISNUMBER($AL480),$AL480&lt;&gt;0),ROUND($P480/$AL480*100,1),"")</f>
        <v/>
      </c>
      <c r="AG480" s="35">
        <f>IF(AND(ISNUMBER($S480),ISNUMBER($AL480),$AL480&lt;&gt;0),ROUND($S480/$AL480*100,2),"")</f>
        <v/>
      </c>
      <c r="AH480" s="34">
        <f>IF(AND(ISNUMBER($Q480),ISNUMBER($AL480),$AL480&lt;&gt;0),ROUND($Q480/$AL480*100,1),"")</f>
        <v/>
      </c>
      <c r="AI480" s="29">
        <f>IF(ISNUMBER($S480),IF($S480&lt;=1,"Yes","No"),"n/a")</f>
        <v/>
      </c>
      <c r="AJ480" s="29">
        <f>IF(ISNUMBER($S480),ROUND(MAX(0,MIN(100,100-$S480*2.5-IF(ISNUMBER($T480),$T480,0)*0.12+IF($S480&lt;=1,12,0))),0),"")</f>
        <v/>
      </c>
      <c r="AK480" s="29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29" t="n">
        <v>57</v>
      </c>
      <c r="AM480" s="30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5-hour Energy</t>
        </is>
      </c>
      <c r="B481" s="15" t="inlineStr">
        <is>
          <t>5-hour Energy Shot | Extra Strength Berry | 24-pack 57mL</t>
        </is>
      </c>
      <c r="C481" s="15" t="inlineStr">
        <is>
          <t>4) Caffeine &amp; energy beverage</t>
        </is>
      </c>
      <c r="D481" s="15" t="inlineStr">
        <is>
          <t>57 mL shot</t>
        </is>
      </c>
      <c r="E481" s="29" t="n">
        <v>24</v>
      </c>
      <c r="F481" s="30" t="n"/>
      <c r="G481" s="31">
        <f>IF(AND(ISNUMBER($F481),ISNUMBER($E481),$E481&lt;&gt;0),$F481/$E481,"")</f>
        <v/>
      </c>
      <c r="H481" s="31">
        <f>IF(AND(ISNUMBER($F481),ISNUMBER($AL481),ISNUMBER($E481),($AL481*$E481)&lt;&gt;0),$F481/($AL481*$E481)*100,"")</f>
        <v/>
      </c>
      <c r="I481" s="32" t="n"/>
      <c r="J481" s="33" t="n"/>
      <c r="K481" s="31">
        <f>IF(AND(ISNUMBER($F481),ISNUMBER($J481)),$F481*(1-$J481),"")</f>
        <v/>
      </c>
      <c r="L481" s="32" t="n"/>
      <c r="M481" s="32" t="n"/>
      <c r="N481" s="31">
        <f>IF(ISNUMBER($F481),($F481-IF(ISNUMBER($AM481),$AM481,0))*(1-IF(ISNUMBER($J481),$J481,0)),"")</f>
        <v/>
      </c>
      <c r="O481" s="15" t="inlineStr">
        <is>
          <t>Extra Strength Berry</t>
        </is>
      </c>
      <c r="P481" s="29" t="n">
        <v>200</v>
      </c>
      <c r="Q481" s="29" t="n">
        <v>18</v>
      </c>
      <c r="R481" s="15" t="inlineStr">
        <is>
          <t>Not listed</t>
        </is>
      </c>
      <c r="S481" s="29" t="n">
        <v>0</v>
      </c>
      <c r="T481" s="29" t="n">
        <v>4</v>
      </c>
      <c r="U481" s="15" t="inlineStr">
        <is>
          <t>Sucralose</t>
        </is>
      </c>
      <c r="V481" s="15" t="inlineStr">
        <is>
          <t>Zero sugar energy shot, B-vitamins, amino acids, no crash</t>
        </is>
      </c>
      <c r="W481" s="32" t="n"/>
      <c r="X481" s="32" t="n"/>
      <c r="Y481" s="32" t="n"/>
      <c r="Z481" s="32" t="n"/>
      <c r="AA481" s="15" t="inlineStr">
        <is>
          <t>High</t>
        </is>
      </c>
      <c r="AB481" s="15" t="inlineStr">
        <is>
          <t>Dominant energy-shot brand; impulse repeat</t>
        </is>
      </c>
      <c r="AC481" s="15" t="inlineStr">
        <is>
          <t>A tiny no-sugar shot for instant energy</t>
        </is>
      </c>
      <c r="AD481" s="15" t="inlineStr">
        <is>
          <t>Fast caffeine with no sugar and no big can.</t>
        </is>
      </c>
      <c r="AE481" s="32" t="n"/>
      <c r="AF481" s="34">
        <f>IF(AND(ISNUMBER($P481),ISNUMBER($AL481),$AL481&lt;&gt;0),ROUND($P481/$AL481*100,1),"")</f>
        <v/>
      </c>
      <c r="AG481" s="35">
        <f>IF(AND(ISNUMBER($S481),ISNUMBER($AL481),$AL481&lt;&gt;0),ROUND($S481/$AL481*100,2),"")</f>
        <v/>
      </c>
      <c r="AH481" s="34">
        <f>IF(AND(ISNUMBER($Q481),ISNUMBER($AL481),$AL481&lt;&gt;0),ROUND($Q481/$AL481*100,1),"")</f>
        <v/>
      </c>
      <c r="AI481" s="29">
        <f>IF(ISNUMBER($S481),IF($S481&lt;=1,"Yes","No"),"n/a")</f>
        <v/>
      </c>
      <c r="AJ481" s="29">
        <f>IF(ISNUMBER($S481),ROUND(MAX(0,MIN(100,100-$S481*2.5-IF(ISNUMBER($T481),$T481,0)*0.12+IF($S481&lt;=1,12,0))),0),"")</f>
        <v/>
      </c>
      <c r="AK481" s="29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29" t="n">
        <v>57</v>
      </c>
      <c r="AM481" s="30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Monster</t>
        </is>
      </c>
      <c r="B482" s="15" t="inlineStr">
        <is>
          <t>Monster Java | Mean Bean | single 444mL</t>
        </is>
      </c>
      <c r="C482" s="15" t="inlineStr">
        <is>
          <t>4) Caffeine &amp; energy beverage</t>
        </is>
      </c>
      <c r="D482" s="15" t="inlineStr">
        <is>
          <t>444 mL can</t>
        </is>
      </c>
      <c r="E482" s="29" t="n">
        <v>1</v>
      </c>
      <c r="F482" s="30" t="n"/>
      <c r="G482" s="31">
        <f>IF(AND(ISNUMBER($F482),ISNUMBER($E482),$E482&lt;&gt;0),$F482/$E482,"")</f>
        <v/>
      </c>
      <c r="H482" s="31">
        <f>IF(AND(ISNUMBER($F482),ISNUMBER($AL482),ISNUMBER($E482),($AL482*$E482)&lt;&gt;0),$F482/($AL482*$E482)*100,"")</f>
        <v/>
      </c>
      <c r="I482" s="32" t="n"/>
      <c r="J482" s="33" t="n"/>
      <c r="K482" s="31">
        <f>IF(AND(ISNUMBER($F482),ISNUMBER($J482)),$F482*(1-$J482),"")</f>
        <v/>
      </c>
      <c r="L482" s="32" t="n"/>
      <c r="M482" s="32" t="n"/>
      <c r="N482" s="31">
        <f>IF(ISNUMBER($F482),($F482-IF(ISNUMBER($AM482),$AM482,0))*(1-IF(ISNUMBER($J482),$J482,0)),"")</f>
        <v/>
      </c>
      <c r="O482" s="15" t="inlineStr">
        <is>
          <t>Mean Bean</t>
        </is>
      </c>
      <c r="P482" s="29" t="n">
        <v>200</v>
      </c>
      <c r="Q482" s="29" t="n">
        <v>460</v>
      </c>
      <c r="R482" s="29" t="n">
        <v>460</v>
      </c>
      <c r="S482" s="29" t="n">
        <v>35</v>
      </c>
      <c r="T482" s="29" t="n">
        <v>220</v>
      </c>
      <c r="U482" s="15" t="inlineStr">
        <is>
          <t>Sugar + glucose + sucralose</t>
        </is>
      </c>
      <c r="V482" s="15" t="inlineStr">
        <is>
          <t>200 mg caffeine (coffee + added), brewed coffee + skim milk + cream, 8 g protein, 340 mg calcium, taurine + B-vitamins; contains dairy</t>
        </is>
      </c>
      <c r="W482" s="32" t="n"/>
      <c r="X482" s="32" t="n"/>
      <c r="Y482" s="32" t="n"/>
      <c r="Z482" s="32" t="n"/>
      <c r="AA482" s="15" t="inlineStr">
        <is>
          <t>Medium</t>
        </is>
      </c>
      <c r="AB482" s="15" t="inlineStr">
        <is>
          <t>Coffee-energy crossover</t>
        </is>
      </c>
      <c r="AC482" s="15" t="inlineStr">
        <is>
          <t>Coffee-flavoured energy in a big can</t>
        </is>
      </c>
      <c r="AD482" s="15" t="inlineStr">
        <is>
          <t>Coffee taste plus energy dose.</t>
        </is>
      </c>
      <c r="AE482" s="32" t="n"/>
      <c r="AF482" s="34">
        <f>IF(AND(ISNUMBER($P482),ISNUMBER($AL482),$AL482&lt;&gt;0),ROUND($P482/$AL482*100,1),"")</f>
        <v/>
      </c>
      <c r="AG482" s="35">
        <f>IF(AND(ISNUMBER($S482),ISNUMBER($AL482),$AL482&lt;&gt;0),ROUND($S482/$AL482*100,2),"")</f>
        <v/>
      </c>
      <c r="AH482" s="34">
        <f>IF(AND(ISNUMBER($Q482),ISNUMBER($AL482),$AL482&lt;&gt;0),ROUND($Q482/$AL482*100,1),"")</f>
        <v/>
      </c>
      <c r="AI482" s="29">
        <f>IF(ISNUMBER($S482),IF($S482&lt;=1,"Yes","No"),"n/a")</f>
        <v/>
      </c>
      <c r="AJ482" s="29">
        <f>IF(ISNUMBER($S482),ROUND(MAX(0,MIN(100,100-$S482*2.5-IF(ISNUMBER($T482),$T482,0)*0.12+IF($S482&lt;=1,12,0))),0),"")</f>
        <v/>
      </c>
      <c r="AK482" s="29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29" t="n">
        <v>444</v>
      </c>
      <c r="AM482" s="30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Monster</t>
        </is>
      </c>
      <c r="B483" s="15" t="inlineStr">
        <is>
          <t>Monster Java | Mean Bean | 8-pack 444mL</t>
        </is>
      </c>
      <c r="C483" s="15" t="inlineStr">
        <is>
          <t>4) Caffeine &amp; energy beverage</t>
        </is>
      </c>
      <c r="D483" s="15" t="inlineStr">
        <is>
          <t>444 mL can</t>
        </is>
      </c>
      <c r="E483" s="29" t="n">
        <v>8</v>
      </c>
      <c r="F483" s="30" t="n"/>
      <c r="G483" s="31">
        <f>IF(AND(ISNUMBER($F483),ISNUMBER($E483),$E483&lt;&gt;0),$F483/$E483,"")</f>
        <v/>
      </c>
      <c r="H483" s="31">
        <f>IF(AND(ISNUMBER($F483),ISNUMBER($AL483),ISNUMBER($E483),($AL483*$E483)&lt;&gt;0),$F483/($AL483*$E483)*100,"")</f>
        <v/>
      </c>
      <c r="I483" s="32" t="n"/>
      <c r="J483" s="33" t="n"/>
      <c r="K483" s="31">
        <f>IF(AND(ISNUMBER($F483),ISNUMBER($J483)),$F483*(1-$J483),"")</f>
        <v/>
      </c>
      <c r="L483" s="32" t="n"/>
      <c r="M483" s="32" t="n"/>
      <c r="N483" s="31">
        <f>IF(ISNUMBER($F483),($F483-IF(ISNUMBER($AM483),$AM483,0))*(1-IF(ISNUMBER($J483),$J483,0)),"")</f>
        <v/>
      </c>
      <c r="O483" s="15" t="inlineStr">
        <is>
          <t>Mean Bean</t>
        </is>
      </c>
      <c r="P483" s="29" t="n">
        <v>200</v>
      </c>
      <c r="Q483" s="29" t="n">
        <v>460</v>
      </c>
      <c r="R483" s="29" t="n">
        <v>460</v>
      </c>
      <c r="S483" s="29" t="n">
        <v>35</v>
      </c>
      <c r="T483" s="29" t="n">
        <v>220</v>
      </c>
      <c r="U483" s="15" t="inlineStr">
        <is>
          <t>Sugar + glucose + sucralose</t>
        </is>
      </c>
      <c r="V483" s="15" t="inlineStr">
        <is>
          <t>200 mg caffeine (coffee + added), brewed coffee + skim milk + cream, 8 g protein, 340 mg calcium, taurine + B-vitamins; contains dairy</t>
        </is>
      </c>
      <c r="W483" s="32" t="n"/>
      <c r="X483" s="32" t="n"/>
      <c r="Y483" s="32" t="n"/>
      <c r="Z483" s="32" t="n"/>
      <c r="AA483" s="15" t="inlineStr">
        <is>
          <t>Medium</t>
        </is>
      </c>
      <c r="AB483" s="15" t="inlineStr">
        <is>
          <t>Coffee-energy crossover</t>
        </is>
      </c>
      <c r="AC483" s="15" t="inlineStr">
        <is>
          <t>Coffee-flavoured energy in a big can</t>
        </is>
      </c>
      <c r="AD483" s="15" t="inlineStr">
        <is>
          <t>Coffee taste plus energy dose.</t>
        </is>
      </c>
      <c r="AE483" s="32" t="n"/>
      <c r="AF483" s="34">
        <f>IF(AND(ISNUMBER($P483),ISNUMBER($AL483),$AL483&lt;&gt;0),ROUND($P483/$AL483*100,1),"")</f>
        <v/>
      </c>
      <c r="AG483" s="35">
        <f>IF(AND(ISNUMBER($S483),ISNUMBER($AL483),$AL483&lt;&gt;0),ROUND($S483/$AL483*100,2),"")</f>
        <v/>
      </c>
      <c r="AH483" s="34">
        <f>IF(AND(ISNUMBER($Q483),ISNUMBER($AL483),$AL483&lt;&gt;0),ROUND($Q483/$AL483*100,1),"")</f>
        <v/>
      </c>
      <c r="AI483" s="29">
        <f>IF(ISNUMBER($S483),IF($S483&lt;=1,"Yes","No"),"n/a")</f>
        <v/>
      </c>
      <c r="AJ483" s="29">
        <f>IF(ISNUMBER($S483),ROUND(MAX(0,MIN(100,100-$S483*2.5-IF(ISNUMBER($T483),$T483,0)*0.12+IF($S483&lt;=1,12,0))),0),"")</f>
        <v/>
      </c>
      <c r="AK483" s="29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29" t="n">
        <v>444</v>
      </c>
      <c r="AM483" s="30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Monster</t>
        </is>
      </c>
      <c r="B484" s="15" t="inlineStr">
        <is>
          <t>Monster Java | Mean Bean | 12-pack 444mL</t>
        </is>
      </c>
      <c r="C484" s="15" t="inlineStr">
        <is>
          <t>4) Caffeine &amp; energy beverage</t>
        </is>
      </c>
      <c r="D484" s="15" t="inlineStr">
        <is>
          <t>444 mL can</t>
        </is>
      </c>
      <c r="E484" s="29" t="n">
        <v>12</v>
      </c>
      <c r="F484" s="30" t="n"/>
      <c r="G484" s="31">
        <f>IF(AND(ISNUMBER($F484),ISNUMBER($E484),$E484&lt;&gt;0),$F484/$E484,"")</f>
        <v/>
      </c>
      <c r="H484" s="31">
        <f>IF(AND(ISNUMBER($F484),ISNUMBER($AL484),ISNUMBER($E484),($AL484*$E484)&lt;&gt;0),$F484/($AL484*$E484)*100,"")</f>
        <v/>
      </c>
      <c r="I484" s="32" t="n"/>
      <c r="J484" s="33" t="n"/>
      <c r="K484" s="31">
        <f>IF(AND(ISNUMBER($F484),ISNUMBER($J484)),$F484*(1-$J484),"")</f>
        <v/>
      </c>
      <c r="L484" s="32" t="n"/>
      <c r="M484" s="32" t="n"/>
      <c r="N484" s="31">
        <f>IF(ISNUMBER($F484),($F484-IF(ISNUMBER($AM484),$AM484,0))*(1-IF(ISNUMBER($J484),$J484,0)),"")</f>
        <v/>
      </c>
      <c r="O484" s="15" t="inlineStr">
        <is>
          <t>Mean Bean</t>
        </is>
      </c>
      <c r="P484" s="29" t="n">
        <v>200</v>
      </c>
      <c r="Q484" s="29" t="n">
        <v>460</v>
      </c>
      <c r="R484" s="29" t="n">
        <v>460</v>
      </c>
      <c r="S484" s="29" t="n">
        <v>35</v>
      </c>
      <c r="T484" s="29" t="n">
        <v>220</v>
      </c>
      <c r="U484" s="15" t="inlineStr">
        <is>
          <t>Sugar + glucose + sucralose</t>
        </is>
      </c>
      <c r="V484" s="15" t="inlineStr">
        <is>
          <t>200 mg caffeine (coffee + added), brewed coffee + skim milk + cream, 8 g protein, 340 mg calcium, taurine + B-vitamins; contains dairy</t>
        </is>
      </c>
      <c r="W484" s="32" t="n"/>
      <c r="X484" s="32" t="n"/>
      <c r="Y484" s="32" t="n"/>
      <c r="Z484" s="32" t="n"/>
      <c r="AA484" s="15" t="inlineStr">
        <is>
          <t>Medium</t>
        </is>
      </c>
      <c r="AB484" s="15" t="inlineStr">
        <is>
          <t>Coffee-energy crossover</t>
        </is>
      </c>
      <c r="AC484" s="15" t="inlineStr">
        <is>
          <t>Coffee-flavoured energy in a big can</t>
        </is>
      </c>
      <c r="AD484" s="15" t="inlineStr">
        <is>
          <t>Coffee taste plus energy dose.</t>
        </is>
      </c>
      <c r="AE484" s="32" t="n"/>
      <c r="AF484" s="34">
        <f>IF(AND(ISNUMBER($P484),ISNUMBER($AL484),$AL484&lt;&gt;0),ROUND($P484/$AL484*100,1),"")</f>
        <v/>
      </c>
      <c r="AG484" s="35">
        <f>IF(AND(ISNUMBER($S484),ISNUMBER($AL484),$AL484&lt;&gt;0),ROUND($S484/$AL484*100,2),"")</f>
        <v/>
      </c>
      <c r="AH484" s="34">
        <f>IF(AND(ISNUMBER($Q484),ISNUMBER($AL484),$AL484&lt;&gt;0),ROUND($Q484/$AL484*100,1),"")</f>
        <v/>
      </c>
      <c r="AI484" s="29">
        <f>IF(ISNUMBER($S484),IF($S484&lt;=1,"Yes","No"),"n/a")</f>
        <v/>
      </c>
      <c r="AJ484" s="29">
        <f>IF(ISNUMBER($S484),ROUND(MAX(0,MIN(100,100-$S484*2.5-IF(ISNUMBER($T484),$T484,0)*0.12+IF($S484&lt;=1,12,0))),0),"")</f>
        <v/>
      </c>
      <c r="AK484" s="29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29" t="n">
        <v>444</v>
      </c>
      <c r="AM484" s="30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Monster</t>
        </is>
      </c>
      <c r="B485" s="15" t="inlineStr">
        <is>
          <t>Monster Java | Mean Bean | 18-pack 444mL</t>
        </is>
      </c>
      <c r="C485" s="15" t="inlineStr">
        <is>
          <t>4) Caffeine &amp; energy beverage</t>
        </is>
      </c>
      <c r="D485" s="15" t="inlineStr">
        <is>
          <t>444 mL can</t>
        </is>
      </c>
      <c r="E485" s="29" t="n">
        <v>18</v>
      </c>
      <c r="F485" s="30" t="n"/>
      <c r="G485" s="31">
        <f>IF(AND(ISNUMBER($F485),ISNUMBER($E485),$E485&lt;&gt;0),$F485/$E485,"")</f>
        <v/>
      </c>
      <c r="H485" s="31">
        <f>IF(AND(ISNUMBER($F485),ISNUMBER($AL485),ISNUMBER($E485),($AL485*$E485)&lt;&gt;0),$F485/($AL485*$E485)*100,"")</f>
        <v/>
      </c>
      <c r="I485" s="32" t="n"/>
      <c r="J485" s="33" t="n"/>
      <c r="K485" s="31">
        <f>IF(AND(ISNUMBER($F485),ISNUMBER($J485)),$F485*(1-$J485),"")</f>
        <v/>
      </c>
      <c r="L485" s="32" t="n"/>
      <c r="M485" s="32" t="n"/>
      <c r="N485" s="31">
        <f>IF(ISNUMBER($F485),($F485-IF(ISNUMBER($AM485),$AM485,0))*(1-IF(ISNUMBER($J485),$J485,0)),"")</f>
        <v/>
      </c>
      <c r="O485" s="15" t="inlineStr">
        <is>
          <t>Mean Bean</t>
        </is>
      </c>
      <c r="P485" s="29" t="n">
        <v>200</v>
      </c>
      <c r="Q485" s="29" t="n">
        <v>460</v>
      </c>
      <c r="R485" s="29" t="n">
        <v>460</v>
      </c>
      <c r="S485" s="29" t="n">
        <v>35</v>
      </c>
      <c r="T485" s="29" t="n">
        <v>220</v>
      </c>
      <c r="U485" s="15" t="inlineStr">
        <is>
          <t>Sugar + glucose + sucralose</t>
        </is>
      </c>
      <c r="V485" s="15" t="inlineStr">
        <is>
          <t>200 mg caffeine (coffee + added), brewed coffee + skim milk + cream, 8 g protein, 340 mg calcium, taurine + B-vitamins; contains dairy</t>
        </is>
      </c>
      <c r="W485" s="32" t="n"/>
      <c r="X485" s="32" t="n"/>
      <c r="Y485" s="32" t="n"/>
      <c r="Z485" s="32" t="n"/>
      <c r="AA485" s="15" t="inlineStr">
        <is>
          <t>Medium</t>
        </is>
      </c>
      <c r="AB485" s="15" t="inlineStr">
        <is>
          <t>Coffee-energy crossover</t>
        </is>
      </c>
      <c r="AC485" s="15" t="inlineStr">
        <is>
          <t>Coffee-flavoured energy in a big can</t>
        </is>
      </c>
      <c r="AD485" s="15" t="inlineStr">
        <is>
          <t>Coffee taste plus energy dose.</t>
        </is>
      </c>
      <c r="AE485" s="32" t="n"/>
      <c r="AF485" s="34">
        <f>IF(AND(ISNUMBER($P485),ISNUMBER($AL485),$AL485&lt;&gt;0),ROUND($P485/$AL485*100,1),"")</f>
        <v/>
      </c>
      <c r="AG485" s="35">
        <f>IF(AND(ISNUMBER($S485),ISNUMBER($AL485),$AL485&lt;&gt;0),ROUND($S485/$AL485*100,2),"")</f>
        <v/>
      </c>
      <c r="AH485" s="34">
        <f>IF(AND(ISNUMBER($Q485),ISNUMBER($AL485),$AL485&lt;&gt;0),ROUND($Q485/$AL485*100,1),"")</f>
        <v/>
      </c>
      <c r="AI485" s="29">
        <f>IF(ISNUMBER($S485),IF($S485&lt;=1,"Yes","No"),"n/a")</f>
        <v/>
      </c>
      <c r="AJ485" s="29">
        <f>IF(ISNUMBER($S485),ROUND(MAX(0,MIN(100,100-$S485*2.5-IF(ISNUMBER($T485),$T485,0)*0.12+IF($S485&lt;=1,12,0))),0),"")</f>
        <v/>
      </c>
      <c r="AK485" s="29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29" t="n">
        <v>444</v>
      </c>
      <c r="AM485" s="30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Monster</t>
        </is>
      </c>
      <c r="B486" s="15" t="inlineStr">
        <is>
          <t>Monster Java | Mean Bean | 24-pack 444mL</t>
        </is>
      </c>
      <c r="C486" s="15" t="inlineStr">
        <is>
          <t>4) Caffeine &amp; energy beverage</t>
        </is>
      </c>
      <c r="D486" s="15" t="inlineStr">
        <is>
          <t>444 mL can</t>
        </is>
      </c>
      <c r="E486" s="29" t="n">
        <v>24</v>
      </c>
      <c r="F486" s="30" t="n"/>
      <c r="G486" s="31">
        <f>IF(AND(ISNUMBER($F486),ISNUMBER($E486),$E486&lt;&gt;0),$F486/$E486,"")</f>
        <v/>
      </c>
      <c r="H486" s="31">
        <f>IF(AND(ISNUMBER($F486),ISNUMBER($AL486),ISNUMBER($E486),($AL486*$E486)&lt;&gt;0),$F486/($AL486*$E486)*100,"")</f>
        <v/>
      </c>
      <c r="I486" s="32" t="n"/>
      <c r="J486" s="33" t="n"/>
      <c r="K486" s="31">
        <f>IF(AND(ISNUMBER($F486),ISNUMBER($J486)),$F486*(1-$J486),"")</f>
        <v/>
      </c>
      <c r="L486" s="32" t="n"/>
      <c r="M486" s="32" t="n"/>
      <c r="N486" s="31">
        <f>IF(ISNUMBER($F486),($F486-IF(ISNUMBER($AM486),$AM486,0))*(1-IF(ISNUMBER($J486),$J486,0)),"")</f>
        <v/>
      </c>
      <c r="O486" s="15" t="inlineStr">
        <is>
          <t>Mean Bean</t>
        </is>
      </c>
      <c r="P486" s="29" t="n">
        <v>200</v>
      </c>
      <c r="Q486" s="29" t="n">
        <v>460</v>
      </c>
      <c r="R486" s="29" t="n">
        <v>460</v>
      </c>
      <c r="S486" s="29" t="n">
        <v>35</v>
      </c>
      <c r="T486" s="29" t="n">
        <v>220</v>
      </c>
      <c r="U486" s="15" t="inlineStr">
        <is>
          <t>Sugar + glucose + sucralose</t>
        </is>
      </c>
      <c r="V486" s="15" t="inlineStr">
        <is>
          <t>200 mg caffeine (coffee + added), brewed coffee + skim milk + cream, 8 g protein, 340 mg calcium, taurine + B-vitamins; contains dairy</t>
        </is>
      </c>
      <c r="W486" s="32" t="n"/>
      <c r="X486" s="32" t="n"/>
      <c r="Y486" s="32" t="n"/>
      <c r="Z486" s="32" t="n"/>
      <c r="AA486" s="15" t="inlineStr">
        <is>
          <t>Medium</t>
        </is>
      </c>
      <c r="AB486" s="15" t="inlineStr">
        <is>
          <t>Coffee-energy crossover</t>
        </is>
      </c>
      <c r="AC486" s="15" t="inlineStr">
        <is>
          <t>Coffee-flavoured energy in a big can</t>
        </is>
      </c>
      <c r="AD486" s="15" t="inlineStr">
        <is>
          <t>Coffee taste plus energy dose.</t>
        </is>
      </c>
      <c r="AE486" s="32" t="n"/>
      <c r="AF486" s="34">
        <f>IF(AND(ISNUMBER($P486),ISNUMBER($AL486),$AL486&lt;&gt;0),ROUND($P486/$AL486*100,1),"")</f>
        <v/>
      </c>
      <c r="AG486" s="35">
        <f>IF(AND(ISNUMBER($S486),ISNUMBER($AL486),$AL486&lt;&gt;0),ROUND($S486/$AL486*100,2),"")</f>
        <v/>
      </c>
      <c r="AH486" s="34">
        <f>IF(AND(ISNUMBER($Q486),ISNUMBER($AL486),$AL486&lt;&gt;0),ROUND($Q486/$AL486*100,1),"")</f>
        <v/>
      </c>
      <c r="AI486" s="29">
        <f>IF(ISNUMBER($S486),IF($S486&lt;=1,"Yes","No"),"n/a")</f>
        <v/>
      </c>
      <c r="AJ486" s="29">
        <f>IF(ISNUMBER($S486),ROUND(MAX(0,MIN(100,100-$S486*2.5-IF(ISNUMBER($T486),$T486,0)*0.12+IF($S486&lt;=1,12,0))),0),"")</f>
        <v/>
      </c>
      <c r="AK486" s="29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29" t="n">
        <v>444</v>
      </c>
      <c r="AM486" s="30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Monster</t>
        </is>
      </c>
      <c r="B487" s="15" t="inlineStr">
        <is>
          <t>Monster Java | Loca Moca | single 444mL</t>
        </is>
      </c>
      <c r="C487" s="15" t="inlineStr">
        <is>
          <t>4) Caffeine &amp; energy beverage</t>
        </is>
      </c>
      <c r="D487" s="15" t="inlineStr">
        <is>
          <t>444 mL can</t>
        </is>
      </c>
      <c r="E487" s="29" t="n">
        <v>1</v>
      </c>
      <c r="F487" s="30" t="n"/>
      <c r="G487" s="31">
        <f>IF(AND(ISNUMBER($F487),ISNUMBER($E487),$E487&lt;&gt;0),$F487/$E487,"")</f>
        <v/>
      </c>
      <c r="H487" s="31">
        <f>IF(AND(ISNUMBER($F487),ISNUMBER($AL487),ISNUMBER($E487),($AL487*$E487)&lt;&gt;0),$F487/($AL487*$E487)*100,"")</f>
        <v/>
      </c>
      <c r="I487" s="32" t="n"/>
      <c r="J487" s="33" t="n"/>
      <c r="K487" s="31">
        <f>IF(AND(ISNUMBER($F487),ISNUMBER($J487)),$F487*(1-$J487),"")</f>
        <v/>
      </c>
      <c r="L487" s="32" t="n"/>
      <c r="M487" s="32" t="n"/>
      <c r="N487" s="31">
        <f>IF(ISNUMBER($F487),($F487-IF(ISNUMBER($AM487),$AM487,0))*(1-IF(ISNUMBER($J487),$J487,0)),"")</f>
        <v/>
      </c>
      <c r="O487" s="15" t="inlineStr">
        <is>
          <t>Loca Moca</t>
        </is>
      </c>
      <c r="P487" s="29" t="n">
        <v>200</v>
      </c>
      <c r="Q487" s="29" t="n">
        <v>460</v>
      </c>
      <c r="R487" s="29" t="n">
        <v>460</v>
      </c>
      <c r="S487" s="29" t="n">
        <v>35</v>
      </c>
      <c r="T487" s="29" t="n">
        <v>220</v>
      </c>
      <c r="U487" s="15" t="inlineStr">
        <is>
          <t>Sugar + glucose + sucralose</t>
        </is>
      </c>
      <c r="V487" s="15" t="inlineStr">
        <is>
          <t>200 mg caffeine (coffee + added), brewed coffee + skim milk + cream, 8 g protein, 340 mg calcium, taurine + B-vitamins; contains dairy</t>
        </is>
      </c>
      <c r="W487" s="32" t="n"/>
      <c r="X487" s="32" t="n"/>
      <c r="Y487" s="32" t="n"/>
      <c r="Z487" s="32" t="n"/>
      <c r="AA487" s="15" t="inlineStr">
        <is>
          <t>Medium</t>
        </is>
      </c>
      <c r="AB487" s="15" t="inlineStr">
        <is>
          <t>Coffee-energy crossover</t>
        </is>
      </c>
      <c r="AC487" s="15" t="inlineStr">
        <is>
          <t>Coffee-flavoured energy in a big can</t>
        </is>
      </c>
      <c r="AD487" s="15" t="inlineStr">
        <is>
          <t>Coffee taste plus energy dose.</t>
        </is>
      </c>
      <c r="AE487" s="32" t="n"/>
      <c r="AF487" s="34">
        <f>IF(AND(ISNUMBER($P487),ISNUMBER($AL487),$AL487&lt;&gt;0),ROUND($P487/$AL487*100,1),"")</f>
        <v/>
      </c>
      <c r="AG487" s="35">
        <f>IF(AND(ISNUMBER($S487),ISNUMBER($AL487),$AL487&lt;&gt;0),ROUND($S487/$AL487*100,2),"")</f>
        <v/>
      </c>
      <c r="AH487" s="34">
        <f>IF(AND(ISNUMBER($Q487),ISNUMBER($AL487),$AL487&lt;&gt;0),ROUND($Q487/$AL487*100,1),"")</f>
        <v/>
      </c>
      <c r="AI487" s="29">
        <f>IF(ISNUMBER($S487),IF($S487&lt;=1,"Yes","No"),"n/a")</f>
        <v/>
      </c>
      <c r="AJ487" s="29">
        <f>IF(ISNUMBER($S487),ROUND(MAX(0,MIN(100,100-$S487*2.5-IF(ISNUMBER($T487),$T487,0)*0.12+IF($S487&lt;=1,12,0))),0),"")</f>
        <v/>
      </c>
      <c r="AK487" s="29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29" t="n">
        <v>444</v>
      </c>
      <c r="AM487" s="30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Monster</t>
        </is>
      </c>
      <c r="B488" s="15" t="inlineStr">
        <is>
          <t>Monster Java | Loca Moca | 8-pack 444mL</t>
        </is>
      </c>
      <c r="C488" s="15" t="inlineStr">
        <is>
          <t>4) Caffeine &amp; energy beverage</t>
        </is>
      </c>
      <c r="D488" s="15" t="inlineStr">
        <is>
          <t>444 mL can</t>
        </is>
      </c>
      <c r="E488" s="29" t="n">
        <v>8</v>
      </c>
      <c r="F488" s="30" t="n"/>
      <c r="G488" s="31">
        <f>IF(AND(ISNUMBER($F488),ISNUMBER($E488),$E488&lt;&gt;0),$F488/$E488,"")</f>
        <v/>
      </c>
      <c r="H488" s="31">
        <f>IF(AND(ISNUMBER($F488),ISNUMBER($AL488),ISNUMBER($E488),($AL488*$E488)&lt;&gt;0),$F488/($AL488*$E488)*100,"")</f>
        <v/>
      </c>
      <c r="I488" s="32" t="n"/>
      <c r="J488" s="33" t="n"/>
      <c r="K488" s="31">
        <f>IF(AND(ISNUMBER($F488),ISNUMBER($J488)),$F488*(1-$J488),"")</f>
        <v/>
      </c>
      <c r="L488" s="32" t="n"/>
      <c r="M488" s="32" t="n"/>
      <c r="N488" s="31">
        <f>IF(ISNUMBER($F488),($F488-IF(ISNUMBER($AM488),$AM488,0))*(1-IF(ISNUMBER($J488),$J488,0)),"")</f>
        <v/>
      </c>
      <c r="O488" s="15" t="inlineStr">
        <is>
          <t>Loca Moca</t>
        </is>
      </c>
      <c r="P488" s="29" t="n">
        <v>200</v>
      </c>
      <c r="Q488" s="29" t="n">
        <v>460</v>
      </c>
      <c r="R488" s="29" t="n">
        <v>460</v>
      </c>
      <c r="S488" s="29" t="n">
        <v>35</v>
      </c>
      <c r="T488" s="29" t="n">
        <v>220</v>
      </c>
      <c r="U488" s="15" t="inlineStr">
        <is>
          <t>Sugar + glucose + sucralose</t>
        </is>
      </c>
      <c r="V488" s="15" t="inlineStr">
        <is>
          <t>200 mg caffeine (coffee + added), brewed coffee + skim milk + cream, 8 g protein, 340 mg calcium, taurine + B-vitamins; contains dairy</t>
        </is>
      </c>
      <c r="W488" s="32" t="n"/>
      <c r="X488" s="32" t="n"/>
      <c r="Y488" s="32" t="n"/>
      <c r="Z488" s="32" t="n"/>
      <c r="AA488" s="15" t="inlineStr">
        <is>
          <t>Medium</t>
        </is>
      </c>
      <c r="AB488" s="15" t="inlineStr">
        <is>
          <t>Coffee-energy crossover</t>
        </is>
      </c>
      <c r="AC488" s="15" t="inlineStr">
        <is>
          <t>Coffee-flavoured energy in a big can</t>
        </is>
      </c>
      <c r="AD488" s="15" t="inlineStr">
        <is>
          <t>Coffee taste plus energy dose.</t>
        </is>
      </c>
      <c r="AE488" s="32" t="n"/>
      <c r="AF488" s="34">
        <f>IF(AND(ISNUMBER($P488),ISNUMBER($AL488),$AL488&lt;&gt;0),ROUND($P488/$AL488*100,1),"")</f>
        <v/>
      </c>
      <c r="AG488" s="35">
        <f>IF(AND(ISNUMBER($S488),ISNUMBER($AL488),$AL488&lt;&gt;0),ROUND($S488/$AL488*100,2),"")</f>
        <v/>
      </c>
      <c r="AH488" s="34">
        <f>IF(AND(ISNUMBER($Q488),ISNUMBER($AL488),$AL488&lt;&gt;0),ROUND($Q488/$AL488*100,1),"")</f>
        <v/>
      </c>
      <c r="AI488" s="29">
        <f>IF(ISNUMBER($S488),IF($S488&lt;=1,"Yes","No"),"n/a")</f>
        <v/>
      </c>
      <c r="AJ488" s="29">
        <f>IF(ISNUMBER($S488),ROUND(MAX(0,MIN(100,100-$S488*2.5-IF(ISNUMBER($T488),$T488,0)*0.12+IF($S488&lt;=1,12,0))),0),"")</f>
        <v/>
      </c>
      <c r="AK488" s="29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29" t="n">
        <v>444</v>
      </c>
      <c r="AM488" s="30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Monster</t>
        </is>
      </c>
      <c r="B489" s="15" t="inlineStr">
        <is>
          <t>Monster Java | Loca Moca | 12-pack 444mL</t>
        </is>
      </c>
      <c r="C489" s="15" t="inlineStr">
        <is>
          <t>4) Caffeine &amp; energy beverage</t>
        </is>
      </c>
      <c r="D489" s="15" t="inlineStr">
        <is>
          <t>444 mL can</t>
        </is>
      </c>
      <c r="E489" s="29" t="n">
        <v>12</v>
      </c>
      <c r="F489" s="30" t="n"/>
      <c r="G489" s="31">
        <f>IF(AND(ISNUMBER($F489),ISNUMBER($E489),$E489&lt;&gt;0),$F489/$E489,"")</f>
        <v/>
      </c>
      <c r="H489" s="31">
        <f>IF(AND(ISNUMBER($F489),ISNUMBER($AL489),ISNUMBER($E489),($AL489*$E489)&lt;&gt;0),$F489/($AL489*$E489)*100,"")</f>
        <v/>
      </c>
      <c r="I489" s="32" t="n"/>
      <c r="J489" s="33" t="n"/>
      <c r="K489" s="31">
        <f>IF(AND(ISNUMBER($F489),ISNUMBER($J489)),$F489*(1-$J489),"")</f>
        <v/>
      </c>
      <c r="L489" s="32" t="n"/>
      <c r="M489" s="32" t="n"/>
      <c r="N489" s="31">
        <f>IF(ISNUMBER($F489),($F489-IF(ISNUMBER($AM489),$AM489,0))*(1-IF(ISNUMBER($J489),$J489,0)),"")</f>
        <v/>
      </c>
      <c r="O489" s="15" t="inlineStr">
        <is>
          <t>Loca Moca</t>
        </is>
      </c>
      <c r="P489" s="29" t="n">
        <v>200</v>
      </c>
      <c r="Q489" s="29" t="n">
        <v>460</v>
      </c>
      <c r="R489" s="29" t="n">
        <v>460</v>
      </c>
      <c r="S489" s="29" t="n">
        <v>35</v>
      </c>
      <c r="T489" s="29" t="n">
        <v>220</v>
      </c>
      <c r="U489" s="15" t="inlineStr">
        <is>
          <t>Sugar + glucose + sucralose</t>
        </is>
      </c>
      <c r="V489" s="15" t="inlineStr">
        <is>
          <t>200 mg caffeine (coffee + added), brewed coffee + skim milk + cream, 8 g protein, 340 mg calcium, taurine + B-vitamins; contains dairy</t>
        </is>
      </c>
      <c r="W489" s="32" t="n"/>
      <c r="X489" s="32" t="n"/>
      <c r="Y489" s="32" t="n"/>
      <c r="Z489" s="32" t="n"/>
      <c r="AA489" s="15" t="inlineStr">
        <is>
          <t>Medium</t>
        </is>
      </c>
      <c r="AB489" s="15" t="inlineStr">
        <is>
          <t>Coffee-energy crossover</t>
        </is>
      </c>
      <c r="AC489" s="15" t="inlineStr">
        <is>
          <t>Coffee-flavoured energy in a big can</t>
        </is>
      </c>
      <c r="AD489" s="15" t="inlineStr">
        <is>
          <t>Coffee taste plus energy dose.</t>
        </is>
      </c>
      <c r="AE489" s="32" t="n"/>
      <c r="AF489" s="34">
        <f>IF(AND(ISNUMBER($P489),ISNUMBER($AL489),$AL489&lt;&gt;0),ROUND($P489/$AL489*100,1),"")</f>
        <v/>
      </c>
      <c r="AG489" s="35">
        <f>IF(AND(ISNUMBER($S489),ISNUMBER($AL489),$AL489&lt;&gt;0),ROUND($S489/$AL489*100,2),"")</f>
        <v/>
      </c>
      <c r="AH489" s="34">
        <f>IF(AND(ISNUMBER($Q489),ISNUMBER($AL489),$AL489&lt;&gt;0),ROUND($Q489/$AL489*100,1),"")</f>
        <v/>
      </c>
      <c r="AI489" s="29">
        <f>IF(ISNUMBER($S489),IF($S489&lt;=1,"Yes","No"),"n/a")</f>
        <v/>
      </c>
      <c r="AJ489" s="29">
        <f>IF(ISNUMBER($S489),ROUND(MAX(0,MIN(100,100-$S489*2.5-IF(ISNUMBER($T489),$T489,0)*0.12+IF($S489&lt;=1,12,0))),0),"")</f>
        <v/>
      </c>
      <c r="AK489" s="29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29" t="n">
        <v>444</v>
      </c>
      <c r="AM489" s="30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Monster</t>
        </is>
      </c>
      <c r="B490" s="15" t="inlineStr">
        <is>
          <t>Monster Java | Loca Moca | 18-pack 444mL</t>
        </is>
      </c>
      <c r="C490" s="15" t="inlineStr">
        <is>
          <t>4) Caffeine &amp; energy beverage</t>
        </is>
      </c>
      <c r="D490" s="15" t="inlineStr">
        <is>
          <t>444 mL can</t>
        </is>
      </c>
      <c r="E490" s="29" t="n">
        <v>18</v>
      </c>
      <c r="F490" s="30" t="n"/>
      <c r="G490" s="31">
        <f>IF(AND(ISNUMBER($F490),ISNUMBER($E490),$E490&lt;&gt;0),$F490/$E490,"")</f>
        <v/>
      </c>
      <c r="H490" s="31">
        <f>IF(AND(ISNUMBER($F490),ISNUMBER($AL490),ISNUMBER($E490),($AL490*$E490)&lt;&gt;0),$F490/($AL490*$E490)*100,"")</f>
        <v/>
      </c>
      <c r="I490" s="32" t="n"/>
      <c r="J490" s="33" t="n"/>
      <c r="K490" s="31">
        <f>IF(AND(ISNUMBER($F490),ISNUMBER($J490)),$F490*(1-$J490),"")</f>
        <v/>
      </c>
      <c r="L490" s="32" t="n"/>
      <c r="M490" s="32" t="n"/>
      <c r="N490" s="31">
        <f>IF(ISNUMBER($F490),($F490-IF(ISNUMBER($AM490),$AM490,0))*(1-IF(ISNUMBER($J490),$J490,0)),"")</f>
        <v/>
      </c>
      <c r="O490" s="15" t="inlineStr">
        <is>
          <t>Loca Moca</t>
        </is>
      </c>
      <c r="P490" s="29" t="n">
        <v>200</v>
      </c>
      <c r="Q490" s="29" t="n">
        <v>460</v>
      </c>
      <c r="R490" s="29" t="n">
        <v>460</v>
      </c>
      <c r="S490" s="29" t="n">
        <v>35</v>
      </c>
      <c r="T490" s="29" t="n">
        <v>220</v>
      </c>
      <c r="U490" s="15" t="inlineStr">
        <is>
          <t>Sugar + glucose + sucralose</t>
        </is>
      </c>
      <c r="V490" s="15" t="inlineStr">
        <is>
          <t>200 mg caffeine (coffee + added), brewed coffee + skim milk + cream, 8 g protein, 340 mg calcium, taurine + B-vitamins; contains dairy</t>
        </is>
      </c>
      <c r="W490" s="32" t="n"/>
      <c r="X490" s="32" t="n"/>
      <c r="Y490" s="32" t="n"/>
      <c r="Z490" s="32" t="n"/>
      <c r="AA490" s="15" t="inlineStr">
        <is>
          <t>Medium</t>
        </is>
      </c>
      <c r="AB490" s="15" t="inlineStr">
        <is>
          <t>Coffee-energy crossover</t>
        </is>
      </c>
      <c r="AC490" s="15" t="inlineStr">
        <is>
          <t>Coffee-flavoured energy in a big can</t>
        </is>
      </c>
      <c r="AD490" s="15" t="inlineStr">
        <is>
          <t>Coffee taste plus energy dose.</t>
        </is>
      </c>
      <c r="AE490" s="32" t="n"/>
      <c r="AF490" s="34">
        <f>IF(AND(ISNUMBER($P490),ISNUMBER($AL490),$AL490&lt;&gt;0),ROUND($P490/$AL490*100,1),"")</f>
        <v/>
      </c>
      <c r="AG490" s="35">
        <f>IF(AND(ISNUMBER($S490),ISNUMBER($AL490),$AL490&lt;&gt;0),ROUND($S490/$AL490*100,2),"")</f>
        <v/>
      </c>
      <c r="AH490" s="34">
        <f>IF(AND(ISNUMBER($Q490),ISNUMBER($AL490),$AL490&lt;&gt;0),ROUND($Q490/$AL490*100,1),"")</f>
        <v/>
      </c>
      <c r="AI490" s="29">
        <f>IF(ISNUMBER($S490),IF($S490&lt;=1,"Yes","No"),"n/a")</f>
        <v/>
      </c>
      <c r="AJ490" s="29">
        <f>IF(ISNUMBER($S490),ROUND(MAX(0,MIN(100,100-$S490*2.5-IF(ISNUMBER($T490),$T490,0)*0.12+IF($S490&lt;=1,12,0))),0),"")</f>
        <v/>
      </c>
      <c r="AK490" s="29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29" t="n">
        <v>444</v>
      </c>
      <c r="AM490" s="30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Monster</t>
        </is>
      </c>
      <c r="B491" s="15" t="inlineStr">
        <is>
          <t>Monster Java | Loca Moca | 24-pack 444mL</t>
        </is>
      </c>
      <c r="C491" s="15" t="inlineStr">
        <is>
          <t>4) Caffeine &amp; energy beverage</t>
        </is>
      </c>
      <c r="D491" s="15" t="inlineStr">
        <is>
          <t>444 mL can</t>
        </is>
      </c>
      <c r="E491" s="29" t="n">
        <v>24</v>
      </c>
      <c r="F491" s="30" t="n"/>
      <c r="G491" s="31">
        <f>IF(AND(ISNUMBER($F491),ISNUMBER($E491),$E491&lt;&gt;0),$F491/$E491,"")</f>
        <v/>
      </c>
      <c r="H491" s="31">
        <f>IF(AND(ISNUMBER($F491),ISNUMBER($AL491),ISNUMBER($E491),($AL491*$E491)&lt;&gt;0),$F491/($AL491*$E491)*100,"")</f>
        <v/>
      </c>
      <c r="I491" s="32" t="n"/>
      <c r="J491" s="33" t="n"/>
      <c r="K491" s="31">
        <f>IF(AND(ISNUMBER($F491),ISNUMBER($J491)),$F491*(1-$J491),"")</f>
        <v/>
      </c>
      <c r="L491" s="32" t="n"/>
      <c r="M491" s="32" t="n"/>
      <c r="N491" s="31">
        <f>IF(ISNUMBER($F491),($F491-IF(ISNUMBER($AM491),$AM491,0))*(1-IF(ISNUMBER($J491),$J491,0)),"")</f>
        <v/>
      </c>
      <c r="O491" s="15" t="inlineStr">
        <is>
          <t>Loca Moca</t>
        </is>
      </c>
      <c r="P491" s="29" t="n">
        <v>200</v>
      </c>
      <c r="Q491" s="29" t="n">
        <v>460</v>
      </c>
      <c r="R491" s="29" t="n">
        <v>460</v>
      </c>
      <c r="S491" s="29" t="n">
        <v>35</v>
      </c>
      <c r="T491" s="29" t="n">
        <v>220</v>
      </c>
      <c r="U491" s="15" t="inlineStr">
        <is>
          <t>Sugar + glucose + sucralose</t>
        </is>
      </c>
      <c r="V491" s="15" t="inlineStr">
        <is>
          <t>200 mg caffeine (coffee + added), brewed coffee + skim milk + cream, 8 g protein, 340 mg calcium, taurine + B-vitamins; contains dairy</t>
        </is>
      </c>
      <c r="W491" s="32" t="n"/>
      <c r="X491" s="32" t="n"/>
      <c r="Y491" s="32" t="n"/>
      <c r="Z491" s="32" t="n"/>
      <c r="AA491" s="15" t="inlineStr">
        <is>
          <t>Medium</t>
        </is>
      </c>
      <c r="AB491" s="15" t="inlineStr">
        <is>
          <t>Coffee-energy crossover</t>
        </is>
      </c>
      <c r="AC491" s="15" t="inlineStr">
        <is>
          <t>Coffee-flavoured energy in a big can</t>
        </is>
      </c>
      <c r="AD491" s="15" t="inlineStr">
        <is>
          <t>Coffee taste plus energy dose.</t>
        </is>
      </c>
      <c r="AE491" s="32" t="n"/>
      <c r="AF491" s="34">
        <f>IF(AND(ISNUMBER($P491),ISNUMBER($AL491),$AL491&lt;&gt;0),ROUND($P491/$AL491*100,1),"")</f>
        <v/>
      </c>
      <c r="AG491" s="35">
        <f>IF(AND(ISNUMBER($S491),ISNUMBER($AL491),$AL491&lt;&gt;0),ROUND($S491/$AL491*100,2),"")</f>
        <v/>
      </c>
      <c r="AH491" s="34">
        <f>IF(AND(ISNUMBER($Q491),ISNUMBER($AL491),$AL491&lt;&gt;0),ROUND($Q491/$AL491*100,1),"")</f>
        <v/>
      </c>
      <c r="AI491" s="29">
        <f>IF(ISNUMBER($S491),IF($S491&lt;=1,"Yes","No"),"n/a")</f>
        <v/>
      </c>
      <c r="AJ491" s="29">
        <f>IF(ISNUMBER($S491),ROUND(MAX(0,MIN(100,100-$S491*2.5-IF(ISNUMBER($T491),$T491,0)*0.12+IF($S491&lt;=1,12,0))),0),"")</f>
        <v/>
      </c>
      <c r="AK491" s="29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29" t="n">
        <v>444</v>
      </c>
      <c r="AM491" s="30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Monster</t>
        </is>
      </c>
      <c r="B492" s="15" t="inlineStr">
        <is>
          <t>Monster Java | Salted Caramel | single 444mL</t>
        </is>
      </c>
      <c r="C492" s="15" t="inlineStr">
        <is>
          <t>4) Caffeine &amp; energy beverage</t>
        </is>
      </c>
      <c r="D492" s="15" t="inlineStr">
        <is>
          <t>444 mL can</t>
        </is>
      </c>
      <c r="E492" s="29" t="n">
        <v>1</v>
      </c>
      <c r="F492" s="30" t="n"/>
      <c r="G492" s="31">
        <f>IF(AND(ISNUMBER($F492),ISNUMBER($E492),$E492&lt;&gt;0),$F492/$E492,"")</f>
        <v/>
      </c>
      <c r="H492" s="31">
        <f>IF(AND(ISNUMBER($F492),ISNUMBER($AL492),ISNUMBER($E492),($AL492*$E492)&lt;&gt;0),$F492/($AL492*$E492)*100,"")</f>
        <v/>
      </c>
      <c r="I492" s="32" t="n"/>
      <c r="J492" s="33" t="n"/>
      <c r="K492" s="31">
        <f>IF(AND(ISNUMBER($F492),ISNUMBER($J492)),$F492*(1-$J492),"")</f>
        <v/>
      </c>
      <c r="L492" s="32" t="n"/>
      <c r="M492" s="32" t="n"/>
      <c r="N492" s="31">
        <f>IF(ISNUMBER($F492),($F492-IF(ISNUMBER($AM492),$AM492,0))*(1-IF(ISNUMBER($J492),$J492,0)),"")</f>
        <v/>
      </c>
      <c r="O492" s="15" t="inlineStr">
        <is>
          <t>Salted Caramel</t>
        </is>
      </c>
      <c r="P492" s="29" t="n">
        <v>200</v>
      </c>
      <c r="Q492" s="29" t="n">
        <v>460</v>
      </c>
      <c r="R492" s="29" t="n">
        <v>460</v>
      </c>
      <c r="S492" s="29" t="n">
        <v>35</v>
      </c>
      <c r="T492" s="29" t="n">
        <v>220</v>
      </c>
      <c r="U492" s="15" t="inlineStr">
        <is>
          <t>Sugar + glucose + sucralose</t>
        </is>
      </c>
      <c r="V492" s="15" t="inlineStr">
        <is>
          <t>200 mg caffeine (coffee + added), brewed coffee + skim milk + cream, 8 g protein, 340 mg calcium, taurine + B-vitamins; contains dairy</t>
        </is>
      </c>
      <c r="W492" s="32" t="n"/>
      <c r="X492" s="32" t="n"/>
      <c r="Y492" s="32" t="n"/>
      <c r="Z492" s="32" t="n"/>
      <c r="AA492" s="15" t="inlineStr">
        <is>
          <t>Medium</t>
        </is>
      </c>
      <c r="AB492" s="15" t="inlineStr">
        <is>
          <t>Coffee-energy crossover</t>
        </is>
      </c>
      <c r="AC492" s="15" t="inlineStr">
        <is>
          <t>Coffee-flavoured energy in a big can</t>
        </is>
      </c>
      <c r="AD492" s="15" t="inlineStr">
        <is>
          <t>Coffee taste plus energy dose.</t>
        </is>
      </c>
      <c r="AE492" s="32" t="n"/>
      <c r="AF492" s="34">
        <f>IF(AND(ISNUMBER($P492),ISNUMBER($AL492),$AL492&lt;&gt;0),ROUND($P492/$AL492*100,1),"")</f>
        <v/>
      </c>
      <c r="AG492" s="35">
        <f>IF(AND(ISNUMBER($S492),ISNUMBER($AL492),$AL492&lt;&gt;0),ROUND($S492/$AL492*100,2),"")</f>
        <v/>
      </c>
      <c r="AH492" s="34">
        <f>IF(AND(ISNUMBER($Q492),ISNUMBER($AL492),$AL492&lt;&gt;0),ROUND($Q492/$AL492*100,1),"")</f>
        <v/>
      </c>
      <c r="AI492" s="29">
        <f>IF(ISNUMBER($S492),IF($S492&lt;=1,"Yes","No"),"n/a")</f>
        <v/>
      </c>
      <c r="AJ492" s="29">
        <f>IF(ISNUMBER($S492),ROUND(MAX(0,MIN(100,100-$S492*2.5-IF(ISNUMBER($T492),$T492,0)*0.12+IF($S492&lt;=1,12,0))),0),"")</f>
        <v/>
      </c>
      <c r="AK492" s="29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29" t="n">
        <v>444</v>
      </c>
      <c r="AM492" s="30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Monster</t>
        </is>
      </c>
      <c r="B493" s="15" t="inlineStr">
        <is>
          <t>Monster Java | Salted Caramel | 8-pack 444mL</t>
        </is>
      </c>
      <c r="C493" s="15" t="inlineStr">
        <is>
          <t>4) Caffeine &amp; energy beverage</t>
        </is>
      </c>
      <c r="D493" s="15" t="inlineStr">
        <is>
          <t>444 mL can</t>
        </is>
      </c>
      <c r="E493" s="29" t="n">
        <v>8</v>
      </c>
      <c r="F493" s="30" t="n"/>
      <c r="G493" s="31">
        <f>IF(AND(ISNUMBER($F493),ISNUMBER($E493),$E493&lt;&gt;0),$F493/$E493,"")</f>
        <v/>
      </c>
      <c r="H493" s="31">
        <f>IF(AND(ISNUMBER($F493),ISNUMBER($AL493),ISNUMBER($E493),($AL493*$E493)&lt;&gt;0),$F493/($AL493*$E493)*100,"")</f>
        <v/>
      </c>
      <c r="I493" s="32" t="n"/>
      <c r="J493" s="33" t="n"/>
      <c r="K493" s="31">
        <f>IF(AND(ISNUMBER($F493),ISNUMBER($J493)),$F493*(1-$J493),"")</f>
        <v/>
      </c>
      <c r="L493" s="32" t="n"/>
      <c r="M493" s="32" t="n"/>
      <c r="N493" s="31">
        <f>IF(ISNUMBER($F493),($F493-IF(ISNUMBER($AM493),$AM493,0))*(1-IF(ISNUMBER($J493),$J493,0)),"")</f>
        <v/>
      </c>
      <c r="O493" s="15" t="inlineStr">
        <is>
          <t>Salted Caramel</t>
        </is>
      </c>
      <c r="P493" s="29" t="n">
        <v>200</v>
      </c>
      <c r="Q493" s="29" t="n">
        <v>460</v>
      </c>
      <c r="R493" s="29" t="n">
        <v>460</v>
      </c>
      <c r="S493" s="29" t="n">
        <v>35</v>
      </c>
      <c r="T493" s="29" t="n">
        <v>220</v>
      </c>
      <c r="U493" s="15" t="inlineStr">
        <is>
          <t>Sugar + glucose + sucralose</t>
        </is>
      </c>
      <c r="V493" s="15" t="inlineStr">
        <is>
          <t>200 mg caffeine (coffee + added), brewed coffee + skim milk + cream, 8 g protein, 340 mg calcium, taurine + B-vitamins; contains dairy</t>
        </is>
      </c>
      <c r="W493" s="32" t="n"/>
      <c r="X493" s="32" t="n"/>
      <c r="Y493" s="32" t="n"/>
      <c r="Z493" s="32" t="n"/>
      <c r="AA493" s="15" t="inlineStr">
        <is>
          <t>Medium</t>
        </is>
      </c>
      <c r="AB493" s="15" t="inlineStr">
        <is>
          <t>Coffee-energy crossover</t>
        </is>
      </c>
      <c r="AC493" s="15" t="inlineStr">
        <is>
          <t>Coffee-flavoured energy in a big can</t>
        </is>
      </c>
      <c r="AD493" s="15" t="inlineStr">
        <is>
          <t>Coffee taste plus energy dose.</t>
        </is>
      </c>
      <c r="AE493" s="32" t="n"/>
      <c r="AF493" s="34">
        <f>IF(AND(ISNUMBER($P493),ISNUMBER($AL493),$AL493&lt;&gt;0),ROUND($P493/$AL493*100,1),"")</f>
        <v/>
      </c>
      <c r="AG493" s="35">
        <f>IF(AND(ISNUMBER($S493),ISNUMBER($AL493),$AL493&lt;&gt;0),ROUND($S493/$AL493*100,2),"")</f>
        <v/>
      </c>
      <c r="AH493" s="34">
        <f>IF(AND(ISNUMBER($Q493),ISNUMBER($AL493),$AL493&lt;&gt;0),ROUND($Q493/$AL493*100,1),"")</f>
        <v/>
      </c>
      <c r="AI493" s="29">
        <f>IF(ISNUMBER($S493),IF($S493&lt;=1,"Yes","No"),"n/a")</f>
        <v/>
      </c>
      <c r="AJ493" s="29">
        <f>IF(ISNUMBER($S493),ROUND(MAX(0,MIN(100,100-$S493*2.5-IF(ISNUMBER($T493),$T493,0)*0.12+IF($S493&lt;=1,12,0))),0),"")</f>
        <v/>
      </c>
      <c r="AK493" s="29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29" t="n">
        <v>444</v>
      </c>
      <c r="AM493" s="30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Monster</t>
        </is>
      </c>
      <c r="B494" s="15" t="inlineStr">
        <is>
          <t>Monster Java | Salted Caramel | 12-pack 444mL</t>
        </is>
      </c>
      <c r="C494" s="15" t="inlineStr">
        <is>
          <t>4) Caffeine &amp; energy beverage</t>
        </is>
      </c>
      <c r="D494" s="15" t="inlineStr">
        <is>
          <t>444 mL can</t>
        </is>
      </c>
      <c r="E494" s="29" t="n">
        <v>12</v>
      </c>
      <c r="F494" s="30" t="n"/>
      <c r="G494" s="31">
        <f>IF(AND(ISNUMBER($F494),ISNUMBER($E494),$E494&lt;&gt;0),$F494/$E494,"")</f>
        <v/>
      </c>
      <c r="H494" s="31">
        <f>IF(AND(ISNUMBER($F494),ISNUMBER($AL494),ISNUMBER($E494),($AL494*$E494)&lt;&gt;0),$F494/($AL494*$E494)*100,"")</f>
        <v/>
      </c>
      <c r="I494" s="32" t="n"/>
      <c r="J494" s="33" t="n"/>
      <c r="K494" s="31">
        <f>IF(AND(ISNUMBER($F494),ISNUMBER($J494)),$F494*(1-$J494),"")</f>
        <v/>
      </c>
      <c r="L494" s="32" t="n"/>
      <c r="M494" s="32" t="n"/>
      <c r="N494" s="31">
        <f>IF(ISNUMBER($F494),($F494-IF(ISNUMBER($AM494),$AM494,0))*(1-IF(ISNUMBER($J494),$J494,0)),"")</f>
        <v/>
      </c>
      <c r="O494" s="15" t="inlineStr">
        <is>
          <t>Salted Caramel</t>
        </is>
      </c>
      <c r="P494" s="29" t="n">
        <v>200</v>
      </c>
      <c r="Q494" s="29" t="n">
        <v>460</v>
      </c>
      <c r="R494" s="29" t="n">
        <v>460</v>
      </c>
      <c r="S494" s="29" t="n">
        <v>35</v>
      </c>
      <c r="T494" s="29" t="n">
        <v>220</v>
      </c>
      <c r="U494" s="15" t="inlineStr">
        <is>
          <t>Sugar + glucose + sucralose</t>
        </is>
      </c>
      <c r="V494" s="15" t="inlineStr">
        <is>
          <t>200 mg caffeine (coffee + added), brewed coffee + skim milk + cream, 8 g protein, 340 mg calcium, taurine + B-vitamins; contains dairy</t>
        </is>
      </c>
      <c r="W494" s="32" t="n"/>
      <c r="X494" s="32" t="n"/>
      <c r="Y494" s="32" t="n"/>
      <c r="Z494" s="32" t="n"/>
      <c r="AA494" s="15" t="inlineStr">
        <is>
          <t>Medium</t>
        </is>
      </c>
      <c r="AB494" s="15" t="inlineStr">
        <is>
          <t>Coffee-energy crossover</t>
        </is>
      </c>
      <c r="AC494" s="15" t="inlineStr">
        <is>
          <t>Coffee-flavoured energy in a big can</t>
        </is>
      </c>
      <c r="AD494" s="15" t="inlineStr">
        <is>
          <t>Coffee taste plus energy dose.</t>
        </is>
      </c>
      <c r="AE494" s="32" t="n"/>
      <c r="AF494" s="34">
        <f>IF(AND(ISNUMBER($P494),ISNUMBER($AL494),$AL494&lt;&gt;0),ROUND($P494/$AL494*100,1),"")</f>
        <v/>
      </c>
      <c r="AG494" s="35">
        <f>IF(AND(ISNUMBER($S494),ISNUMBER($AL494),$AL494&lt;&gt;0),ROUND($S494/$AL494*100,2),"")</f>
        <v/>
      </c>
      <c r="AH494" s="34">
        <f>IF(AND(ISNUMBER($Q494),ISNUMBER($AL494),$AL494&lt;&gt;0),ROUND($Q494/$AL494*100,1),"")</f>
        <v/>
      </c>
      <c r="AI494" s="29">
        <f>IF(ISNUMBER($S494),IF($S494&lt;=1,"Yes","No"),"n/a")</f>
        <v/>
      </c>
      <c r="AJ494" s="29">
        <f>IF(ISNUMBER($S494),ROUND(MAX(0,MIN(100,100-$S494*2.5-IF(ISNUMBER($T494),$T494,0)*0.12+IF($S494&lt;=1,12,0))),0),"")</f>
        <v/>
      </c>
      <c r="AK494" s="29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29" t="n">
        <v>444</v>
      </c>
      <c r="AM494" s="30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Monster</t>
        </is>
      </c>
      <c r="B495" s="15" t="inlineStr">
        <is>
          <t>Monster Java | Salted Caramel | 18-pack 444mL</t>
        </is>
      </c>
      <c r="C495" s="15" t="inlineStr">
        <is>
          <t>4) Caffeine &amp; energy beverage</t>
        </is>
      </c>
      <c r="D495" s="15" t="inlineStr">
        <is>
          <t>444 mL can</t>
        </is>
      </c>
      <c r="E495" s="29" t="n">
        <v>18</v>
      </c>
      <c r="F495" s="30" t="n"/>
      <c r="G495" s="31">
        <f>IF(AND(ISNUMBER($F495),ISNUMBER($E495),$E495&lt;&gt;0),$F495/$E495,"")</f>
        <v/>
      </c>
      <c r="H495" s="31">
        <f>IF(AND(ISNUMBER($F495),ISNUMBER($AL495),ISNUMBER($E495),($AL495*$E495)&lt;&gt;0),$F495/($AL495*$E495)*100,"")</f>
        <v/>
      </c>
      <c r="I495" s="32" t="n"/>
      <c r="J495" s="33" t="n"/>
      <c r="K495" s="31">
        <f>IF(AND(ISNUMBER($F495),ISNUMBER($J495)),$F495*(1-$J495),"")</f>
        <v/>
      </c>
      <c r="L495" s="32" t="n"/>
      <c r="M495" s="32" t="n"/>
      <c r="N495" s="31">
        <f>IF(ISNUMBER($F495),($F495-IF(ISNUMBER($AM495),$AM495,0))*(1-IF(ISNUMBER($J495),$J495,0)),"")</f>
        <v/>
      </c>
      <c r="O495" s="15" t="inlineStr">
        <is>
          <t>Salted Caramel</t>
        </is>
      </c>
      <c r="P495" s="29" t="n">
        <v>200</v>
      </c>
      <c r="Q495" s="29" t="n">
        <v>460</v>
      </c>
      <c r="R495" s="29" t="n">
        <v>460</v>
      </c>
      <c r="S495" s="29" t="n">
        <v>35</v>
      </c>
      <c r="T495" s="29" t="n">
        <v>220</v>
      </c>
      <c r="U495" s="15" t="inlineStr">
        <is>
          <t>Sugar + glucose + sucralose</t>
        </is>
      </c>
      <c r="V495" s="15" t="inlineStr">
        <is>
          <t>200 mg caffeine (coffee + added), brewed coffee + skim milk + cream, 8 g protein, 340 mg calcium, taurine + B-vitamins; contains dairy</t>
        </is>
      </c>
      <c r="W495" s="32" t="n"/>
      <c r="X495" s="32" t="n"/>
      <c r="Y495" s="32" t="n"/>
      <c r="Z495" s="32" t="n"/>
      <c r="AA495" s="15" t="inlineStr">
        <is>
          <t>Medium</t>
        </is>
      </c>
      <c r="AB495" s="15" t="inlineStr">
        <is>
          <t>Coffee-energy crossover</t>
        </is>
      </c>
      <c r="AC495" s="15" t="inlineStr">
        <is>
          <t>Coffee-flavoured energy in a big can</t>
        </is>
      </c>
      <c r="AD495" s="15" t="inlineStr">
        <is>
          <t>Coffee taste plus energy dose.</t>
        </is>
      </c>
      <c r="AE495" s="32" t="n"/>
      <c r="AF495" s="34">
        <f>IF(AND(ISNUMBER($P495),ISNUMBER($AL495),$AL495&lt;&gt;0),ROUND($P495/$AL495*100,1),"")</f>
        <v/>
      </c>
      <c r="AG495" s="35">
        <f>IF(AND(ISNUMBER($S495),ISNUMBER($AL495),$AL495&lt;&gt;0),ROUND($S495/$AL495*100,2),"")</f>
        <v/>
      </c>
      <c r="AH495" s="34">
        <f>IF(AND(ISNUMBER($Q495),ISNUMBER($AL495),$AL495&lt;&gt;0),ROUND($Q495/$AL495*100,1),"")</f>
        <v/>
      </c>
      <c r="AI495" s="29">
        <f>IF(ISNUMBER($S495),IF($S495&lt;=1,"Yes","No"),"n/a")</f>
        <v/>
      </c>
      <c r="AJ495" s="29">
        <f>IF(ISNUMBER($S495),ROUND(MAX(0,MIN(100,100-$S495*2.5-IF(ISNUMBER($T495),$T495,0)*0.12+IF($S495&lt;=1,12,0))),0),"")</f>
        <v/>
      </c>
      <c r="AK495" s="29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29" t="n">
        <v>444</v>
      </c>
      <c r="AM495" s="30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Monster</t>
        </is>
      </c>
      <c r="B496" s="15" t="inlineStr">
        <is>
          <t>Monster Java | Salted Caramel | 24-pack 444mL</t>
        </is>
      </c>
      <c r="C496" s="15" t="inlineStr">
        <is>
          <t>4) Caffeine &amp; energy beverage</t>
        </is>
      </c>
      <c r="D496" s="15" t="inlineStr">
        <is>
          <t>444 mL can</t>
        </is>
      </c>
      <c r="E496" s="29" t="n">
        <v>24</v>
      </c>
      <c r="F496" s="30" t="n"/>
      <c r="G496" s="31">
        <f>IF(AND(ISNUMBER($F496),ISNUMBER($E496),$E496&lt;&gt;0),$F496/$E496,"")</f>
        <v/>
      </c>
      <c r="H496" s="31">
        <f>IF(AND(ISNUMBER($F496),ISNUMBER($AL496),ISNUMBER($E496),($AL496*$E496)&lt;&gt;0),$F496/($AL496*$E496)*100,"")</f>
        <v/>
      </c>
      <c r="I496" s="32" t="n"/>
      <c r="J496" s="33" t="n"/>
      <c r="K496" s="31">
        <f>IF(AND(ISNUMBER($F496),ISNUMBER($J496)),$F496*(1-$J496),"")</f>
        <v/>
      </c>
      <c r="L496" s="32" t="n"/>
      <c r="M496" s="32" t="n"/>
      <c r="N496" s="31">
        <f>IF(ISNUMBER($F496),($F496-IF(ISNUMBER($AM496),$AM496,0))*(1-IF(ISNUMBER($J496),$J496,0)),"")</f>
        <v/>
      </c>
      <c r="O496" s="15" t="inlineStr">
        <is>
          <t>Salted Caramel</t>
        </is>
      </c>
      <c r="P496" s="29" t="n">
        <v>200</v>
      </c>
      <c r="Q496" s="29" t="n">
        <v>460</v>
      </c>
      <c r="R496" s="29" t="n">
        <v>460</v>
      </c>
      <c r="S496" s="29" t="n">
        <v>35</v>
      </c>
      <c r="T496" s="29" t="n">
        <v>220</v>
      </c>
      <c r="U496" s="15" t="inlineStr">
        <is>
          <t>Sugar + glucose + sucralose</t>
        </is>
      </c>
      <c r="V496" s="15" t="inlineStr">
        <is>
          <t>200 mg caffeine (coffee + added), brewed coffee + skim milk + cream, 8 g protein, 340 mg calcium, taurine + B-vitamins; contains dairy</t>
        </is>
      </c>
      <c r="W496" s="32" t="n"/>
      <c r="X496" s="32" t="n"/>
      <c r="Y496" s="32" t="n"/>
      <c r="Z496" s="32" t="n"/>
      <c r="AA496" s="15" t="inlineStr">
        <is>
          <t>Medium</t>
        </is>
      </c>
      <c r="AB496" s="15" t="inlineStr">
        <is>
          <t>Coffee-energy crossover</t>
        </is>
      </c>
      <c r="AC496" s="15" t="inlineStr">
        <is>
          <t>Coffee-flavoured energy in a big can</t>
        </is>
      </c>
      <c r="AD496" s="15" t="inlineStr">
        <is>
          <t>Coffee taste plus energy dose.</t>
        </is>
      </c>
      <c r="AE496" s="32" t="n"/>
      <c r="AF496" s="34">
        <f>IF(AND(ISNUMBER($P496),ISNUMBER($AL496),$AL496&lt;&gt;0),ROUND($P496/$AL496*100,1),"")</f>
        <v/>
      </c>
      <c r="AG496" s="35">
        <f>IF(AND(ISNUMBER($S496),ISNUMBER($AL496),$AL496&lt;&gt;0),ROUND($S496/$AL496*100,2),"")</f>
        <v/>
      </c>
      <c r="AH496" s="34">
        <f>IF(AND(ISNUMBER($Q496),ISNUMBER($AL496),$AL496&lt;&gt;0),ROUND($Q496/$AL496*100,1),"")</f>
        <v/>
      </c>
      <c r="AI496" s="29">
        <f>IF(ISNUMBER($S496),IF($S496&lt;=1,"Yes","No"),"n/a")</f>
        <v/>
      </c>
      <c r="AJ496" s="29">
        <f>IF(ISNUMBER($S496),ROUND(MAX(0,MIN(100,100-$S496*2.5-IF(ISNUMBER($T496),$T496,0)*0.12+IF($S496&lt;=1,12,0))),0),"")</f>
        <v/>
      </c>
      <c r="AK496" s="29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29" t="n">
        <v>444</v>
      </c>
      <c r="AM496" s="30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Monster</t>
        </is>
      </c>
      <c r="B497" s="15" t="inlineStr">
        <is>
          <t>Monster Java | Vanilla | single 444mL</t>
        </is>
      </c>
      <c r="C497" s="15" t="inlineStr">
        <is>
          <t>4) Caffeine &amp; energy beverage</t>
        </is>
      </c>
      <c r="D497" s="15" t="inlineStr">
        <is>
          <t>444 mL can</t>
        </is>
      </c>
      <c r="E497" s="29" t="n">
        <v>1</v>
      </c>
      <c r="F497" s="30" t="n"/>
      <c r="G497" s="31">
        <f>IF(AND(ISNUMBER($F497),ISNUMBER($E497),$E497&lt;&gt;0),$F497/$E497,"")</f>
        <v/>
      </c>
      <c r="H497" s="31">
        <f>IF(AND(ISNUMBER($F497),ISNUMBER($AL497),ISNUMBER($E497),($AL497*$E497)&lt;&gt;0),$F497/($AL497*$E497)*100,"")</f>
        <v/>
      </c>
      <c r="I497" s="32" t="n"/>
      <c r="J497" s="33" t="n"/>
      <c r="K497" s="31">
        <f>IF(AND(ISNUMBER($F497),ISNUMBER($J497)),$F497*(1-$J497),"")</f>
        <v/>
      </c>
      <c r="L497" s="32" t="n"/>
      <c r="M497" s="32" t="n"/>
      <c r="N497" s="31">
        <f>IF(ISNUMBER($F497),($F497-IF(ISNUMBER($AM497),$AM497,0))*(1-IF(ISNUMBER($J497),$J497,0)),"")</f>
        <v/>
      </c>
      <c r="O497" s="15" t="inlineStr">
        <is>
          <t>Vanilla</t>
        </is>
      </c>
      <c r="P497" s="29" t="n">
        <v>200</v>
      </c>
      <c r="Q497" s="29" t="n">
        <v>460</v>
      </c>
      <c r="R497" s="29" t="n">
        <v>460</v>
      </c>
      <c r="S497" s="29" t="n">
        <v>35</v>
      </c>
      <c r="T497" s="29" t="n">
        <v>220</v>
      </c>
      <c r="U497" s="15" t="inlineStr">
        <is>
          <t>Sugar + glucose + sucralose</t>
        </is>
      </c>
      <c r="V497" s="15" t="inlineStr">
        <is>
          <t>200 mg caffeine (coffee + added), brewed coffee + skim milk + cream, 8 g protein, 340 mg calcium, taurine + B-vitamins; contains dairy</t>
        </is>
      </c>
      <c r="W497" s="32" t="n"/>
      <c r="X497" s="32" t="n"/>
      <c r="Y497" s="32" t="n"/>
      <c r="Z497" s="32" t="n"/>
      <c r="AA497" s="15" t="inlineStr">
        <is>
          <t>Medium</t>
        </is>
      </c>
      <c r="AB497" s="15" t="inlineStr">
        <is>
          <t>Coffee-energy crossover</t>
        </is>
      </c>
      <c r="AC497" s="15" t="inlineStr">
        <is>
          <t>Coffee-flavoured energy in a big can</t>
        </is>
      </c>
      <c r="AD497" s="15" t="inlineStr">
        <is>
          <t>Coffee taste plus energy dose.</t>
        </is>
      </c>
      <c r="AE497" s="32" t="n"/>
      <c r="AF497" s="34">
        <f>IF(AND(ISNUMBER($P497),ISNUMBER($AL497),$AL497&lt;&gt;0),ROUND($P497/$AL497*100,1),"")</f>
        <v/>
      </c>
      <c r="AG497" s="35">
        <f>IF(AND(ISNUMBER($S497),ISNUMBER($AL497),$AL497&lt;&gt;0),ROUND($S497/$AL497*100,2),"")</f>
        <v/>
      </c>
      <c r="AH497" s="34">
        <f>IF(AND(ISNUMBER($Q497),ISNUMBER($AL497),$AL497&lt;&gt;0),ROUND($Q497/$AL497*100,1),"")</f>
        <v/>
      </c>
      <c r="AI497" s="29">
        <f>IF(ISNUMBER($S497),IF($S497&lt;=1,"Yes","No"),"n/a")</f>
        <v/>
      </c>
      <c r="AJ497" s="29">
        <f>IF(ISNUMBER($S497),ROUND(MAX(0,MIN(100,100-$S497*2.5-IF(ISNUMBER($T497),$T497,0)*0.12+IF($S497&lt;=1,12,0))),0),"")</f>
        <v/>
      </c>
      <c r="AK497" s="29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29" t="n">
        <v>444</v>
      </c>
      <c r="AM497" s="30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Monster</t>
        </is>
      </c>
      <c r="B498" s="15" t="inlineStr">
        <is>
          <t>Monster Java | Vanilla | 8-pack 444mL</t>
        </is>
      </c>
      <c r="C498" s="15" t="inlineStr">
        <is>
          <t>4) Caffeine &amp; energy beverage</t>
        </is>
      </c>
      <c r="D498" s="15" t="inlineStr">
        <is>
          <t>444 mL can</t>
        </is>
      </c>
      <c r="E498" s="29" t="n">
        <v>8</v>
      </c>
      <c r="F498" s="30" t="n"/>
      <c r="G498" s="31">
        <f>IF(AND(ISNUMBER($F498),ISNUMBER($E498),$E498&lt;&gt;0),$F498/$E498,"")</f>
        <v/>
      </c>
      <c r="H498" s="31">
        <f>IF(AND(ISNUMBER($F498),ISNUMBER($AL498),ISNUMBER($E498),($AL498*$E498)&lt;&gt;0),$F498/($AL498*$E498)*100,"")</f>
        <v/>
      </c>
      <c r="I498" s="32" t="n"/>
      <c r="J498" s="33" t="n"/>
      <c r="K498" s="31">
        <f>IF(AND(ISNUMBER($F498),ISNUMBER($J498)),$F498*(1-$J498),"")</f>
        <v/>
      </c>
      <c r="L498" s="32" t="n"/>
      <c r="M498" s="32" t="n"/>
      <c r="N498" s="31">
        <f>IF(ISNUMBER($F498),($F498-IF(ISNUMBER($AM498),$AM498,0))*(1-IF(ISNUMBER($J498),$J498,0)),"")</f>
        <v/>
      </c>
      <c r="O498" s="15" t="inlineStr">
        <is>
          <t>Vanilla</t>
        </is>
      </c>
      <c r="P498" s="29" t="n">
        <v>200</v>
      </c>
      <c r="Q498" s="29" t="n">
        <v>460</v>
      </c>
      <c r="R498" s="29" t="n">
        <v>460</v>
      </c>
      <c r="S498" s="29" t="n">
        <v>35</v>
      </c>
      <c r="T498" s="29" t="n">
        <v>220</v>
      </c>
      <c r="U498" s="15" t="inlineStr">
        <is>
          <t>Sugar + glucose + sucralose</t>
        </is>
      </c>
      <c r="V498" s="15" t="inlineStr">
        <is>
          <t>200 mg caffeine (coffee + added), brewed coffee + skim milk + cream, 8 g protein, 340 mg calcium, taurine + B-vitamins; contains dairy</t>
        </is>
      </c>
      <c r="W498" s="32" t="n"/>
      <c r="X498" s="32" t="n"/>
      <c r="Y498" s="32" t="n"/>
      <c r="Z498" s="32" t="n"/>
      <c r="AA498" s="15" t="inlineStr">
        <is>
          <t>Medium</t>
        </is>
      </c>
      <c r="AB498" s="15" t="inlineStr">
        <is>
          <t>Coffee-energy crossover</t>
        </is>
      </c>
      <c r="AC498" s="15" t="inlineStr">
        <is>
          <t>Coffee-flavoured energy in a big can</t>
        </is>
      </c>
      <c r="AD498" s="15" t="inlineStr">
        <is>
          <t>Coffee taste plus energy dose.</t>
        </is>
      </c>
      <c r="AE498" s="32" t="n"/>
      <c r="AF498" s="34">
        <f>IF(AND(ISNUMBER($P498),ISNUMBER($AL498),$AL498&lt;&gt;0),ROUND($P498/$AL498*100,1),"")</f>
        <v/>
      </c>
      <c r="AG498" s="35">
        <f>IF(AND(ISNUMBER($S498),ISNUMBER($AL498),$AL498&lt;&gt;0),ROUND($S498/$AL498*100,2),"")</f>
        <v/>
      </c>
      <c r="AH498" s="34">
        <f>IF(AND(ISNUMBER($Q498),ISNUMBER($AL498),$AL498&lt;&gt;0),ROUND($Q498/$AL498*100,1),"")</f>
        <v/>
      </c>
      <c r="AI498" s="29">
        <f>IF(ISNUMBER($S498),IF($S498&lt;=1,"Yes","No"),"n/a")</f>
        <v/>
      </c>
      <c r="AJ498" s="29">
        <f>IF(ISNUMBER($S498),ROUND(MAX(0,MIN(100,100-$S498*2.5-IF(ISNUMBER($T498),$T498,0)*0.12+IF($S498&lt;=1,12,0))),0),"")</f>
        <v/>
      </c>
      <c r="AK498" s="29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29" t="n">
        <v>444</v>
      </c>
      <c r="AM498" s="30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Monster</t>
        </is>
      </c>
      <c r="B499" s="15" t="inlineStr">
        <is>
          <t>Monster Java | Vanilla | 12-pack 444mL</t>
        </is>
      </c>
      <c r="C499" s="15" t="inlineStr">
        <is>
          <t>4) Caffeine &amp; energy beverage</t>
        </is>
      </c>
      <c r="D499" s="15" t="inlineStr">
        <is>
          <t>444 mL can</t>
        </is>
      </c>
      <c r="E499" s="29" t="n">
        <v>12</v>
      </c>
      <c r="F499" s="30" t="n"/>
      <c r="G499" s="31">
        <f>IF(AND(ISNUMBER($F499),ISNUMBER($E499),$E499&lt;&gt;0),$F499/$E499,"")</f>
        <v/>
      </c>
      <c r="H499" s="31">
        <f>IF(AND(ISNUMBER($F499),ISNUMBER($AL499),ISNUMBER($E499),($AL499*$E499)&lt;&gt;0),$F499/($AL499*$E499)*100,"")</f>
        <v/>
      </c>
      <c r="I499" s="32" t="n"/>
      <c r="J499" s="33" t="n"/>
      <c r="K499" s="31">
        <f>IF(AND(ISNUMBER($F499),ISNUMBER($J499)),$F499*(1-$J499),"")</f>
        <v/>
      </c>
      <c r="L499" s="32" t="n"/>
      <c r="M499" s="32" t="n"/>
      <c r="N499" s="31">
        <f>IF(ISNUMBER($F499),($F499-IF(ISNUMBER($AM499),$AM499,0))*(1-IF(ISNUMBER($J499),$J499,0)),"")</f>
        <v/>
      </c>
      <c r="O499" s="15" t="inlineStr">
        <is>
          <t>Vanilla</t>
        </is>
      </c>
      <c r="P499" s="29" t="n">
        <v>200</v>
      </c>
      <c r="Q499" s="29" t="n">
        <v>460</v>
      </c>
      <c r="R499" s="29" t="n">
        <v>460</v>
      </c>
      <c r="S499" s="29" t="n">
        <v>35</v>
      </c>
      <c r="T499" s="29" t="n">
        <v>220</v>
      </c>
      <c r="U499" s="15" t="inlineStr">
        <is>
          <t>Sugar + glucose + sucralose</t>
        </is>
      </c>
      <c r="V499" s="15" t="inlineStr">
        <is>
          <t>200 mg caffeine (coffee + added), brewed coffee + skim milk + cream, 8 g protein, 340 mg calcium, taurine + B-vitamins; contains dairy</t>
        </is>
      </c>
      <c r="W499" s="32" t="n"/>
      <c r="X499" s="32" t="n"/>
      <c r="Y499" s="32" t="n"/>
      <c r="Z499" s="32" t="n"/>
      <c r="AA499" s="15" t="inlineStr">
        <is>
          <t>Medium</t>
        </is>
      </c>
      <c r="AB499" s="15" t="inlineStr">
        <is>
          <t>Coffee-energy crossover</t>
        </is>
      </c>
      <c r="AC499" s="15" t="inlineStr">
        <is>
          <t>Coffee-flavoured energy in a big can</t>
        </is>
      </c>
      <c r="AD499" s="15" t="inlineStr">
        <is>
          <t>Coffee taste plus energy dose.</t>
        </is>
      </c>
      <c r="AE499" s="32" t="n"/>
      <c r="AF499" s="34">
        <f>IF(AND(ISNUMBER($P499),ISNUMBER($AL499),$AL499&lt;&gt;0),ROUND($P499/$AL499*100,1),"")</f>
        <v/>
      </c>
      <c r="AG499" s="35">
        <f>IF(AND(ISNUMBER($S499),ISNUMBER($AL499),$AL499&lt;&gt;0),ROUND($S499/$AL499*100,2),"")</f>
        <v/>
      </c>
      <c r="AH499" s="34">
        <f>IF(AND(ISNUMBER($Q499),ISNUMBER($AL499),$AL499&lt;&gt;0),ROUND($Q499/$AL499*100,1),"")</f>
        <v/>
      </c>
      <c r="AI499" s="29">
        <f>IF(ISNUMBER($S499),IF($S499&lt;=1,"Yes","No"),"n/a")</f>
        <v/>
      </c>
      <c r="AJ499" s="29">
        <f>IF(ISNUMBER($S499),ROUND(MAX(0,MIN(100,100-$S499*2.5-IF(ISNUMBER($T499),$T499,0)*0.12+IF($S499&lt;=1,12,0))),0),"")</f>
        <v/>
      </c>
      <c r="AK499" s="29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29" t="n">
        <v>444</v>
      </c>
      <c r="AM499" s="30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Monster</t>
        </is>
      </c>
      <c r="B500" s="15" t="inlineStr">
        <is>
          <t>Monster Java | Vanilla | 18-pack 444mL</t>
        </is>
      </c>
      <c r="C500" s="15" t="inlineStr">
        <is>
          <t>4) Caffeine &amp; energy beverage</t>
        </is>
      </c>
      <c r="D500" s="15" t="inlineStr">
        <is>
          <t>444 mL can</t>
        </is>
      </c>
      <c r="E500" s="29" t="n">
        <v>18</v>
      </c>
      <c r="F500" s="30" t="n"/>
      <c r="G500" s="31">
        <f>IF(AND(ISNUMBER($F500),ISNUMBER($E500),$E500&lt;&gt;0),$F500/$E500,"")</f>
        <v/>
      </c>
      <c r="H500" s="31">
        <f>IF(AND(ISNUMBER($F500),ISNUMBER($AL500),ISNUMBER($E500),($AL500*$E500)&lt;&gt;0),$F500/($AL500*$E500)*100,"")</f>
        <v/>
      </c>
      <c r="I500" s="32" t="n"/>
      <c r="J500" s="33" t="n"/>
      <c r="K500" s="31">
        <f>IF(AND(ISNUMBER($F500),ISNUMBER($J500)),$F500*(1-$J500),"")</f>
        <v/>
      </c>
      <c r="L500" s="32" t="n"/>
      <c r="M500" s="32" t="n"/>
      <c r="N500" s="31">
        <f>IF(ISNUMBER($F500),($F500-IF(ISNUMBER($AM500),$AM500,0))*(1-IF(ISNUMBER($J500),$J500,0)),"")</f>
        <v/>
      </c>
      <c r="O500" s="15" t="inlineStr">
        <is>
          <t>Vanilla</t>
        </is>
      </c>
      <c r="P500" s="29" t="n">
        <v>200</v>
      </c>
      <c r="Q500" s="29" t="n">
        <v>460</v>
      </c>
      <c r="R500" s="29" t="n">
        <v>460</v>
      </c>
      <c r="S500" s="29" t="n">
        <v>35</v>
      </c>
      <c r="T500" s="29" t="n">
        <v>220</v>
      </c>
      <c r="U500" s="15" t="inlineStr">
        <is>
          <t>Sugar + glucose + sucralose</t>
        </is>
      </c>
      <c r="V500" s="15" t="inlineStr">
        <is>
          <t>200 mg caffeine (coffee + added), brewed coffee + skim milk + cream, 8 g protein, 340 mg calcium, taurine + B-vitamins; contains dairy</t>
        </is>
      </c>
      <c r="W500" s="32" t="n"/>
      <c r="X500" s="32" t="n"/>
      <c r="Y500" s="32" t="n"/>
      <c r="Z500" s="32" t="n"/>
      <c r="AA500" s="15" t="inlineStr">
        <is>
          <t>Medium</t>
        </is>
      </c>
      <c r="AB500" s="15" t="inlineStr">
        <is>
          <t>Coffee-energy crossover</t>
        </is>
      </c>
      <c r="AC500" s="15" t="inlineStr">
        <is>
          <t>Coffee-flavoured energy in a big can</t>
        </is>
      </c>
      <c r="AD500" s="15" t="inlineStr">
        <is>
          <t>Coffee taste plus energy dose.</t>
        </is>
      </c>
      <c r="AE500" s="32" t="n"/>
      <c r="AF500" s="34">
        <f>IF(AND(ISNUMBER($P500),ISNUMBER($AL500),$AL500&lt;&gt;0),ROUND($P500/$AL500*100,1),"")</f>
        <v/>
      </c>
      <c r="AG500" s="35">
        <f>IF(AND(ISNUMBER($S500),ISNUMBER($AL500),$AL500&lt;&gt;0),ROUND($S500/$AL500*100,2),"")</f>
        <v/>
      </c>
      <c r="AH500" s="34">
        <f>IF(AND(ISNUMBER($Q500),ISNUMBER($AL500),$AL500&lt;&gt;0),ROUND($Q500/$AL500*100,1),"")</f>
        <v/>
      </c>
      <c r="AI500" s="29">
        <f>IF(ISNUMBER($S500),IF($S500&lt;=1,"Yes","No"),"n/a")</f>
        <v/>
      </c>
      <c r="AJ500" s="29">
        <f>IF(ISNUMBER($S500),ROUND(MAX(0,MIN(100,100-$S500*2.5-IF(ISNUMBER($T500),$T500,0)*0.12+IF($S500&lt;=1,12,0))),0),"")</f>
        <v/>
      </c>
      <c r="AK500" s="29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29" t="n">
        <v>444</v>
      </c>
      <c r="AM500" s="30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Monster</t>
        </is>
      </c>
      <c r="B501" s="15" t="inlineStr">
        <is>
          <t>Monster Java | Vanilla | 24-pack 444mL</t>
        </is>
      </c>
      <c r="C501" s="15" t="inlineStr">
        <is>
          <t>4) Caffeine &amp; energy beverage</t>
        </is>
      </c>
      <c r="D501" s="15" t="inlineStr">
        <is>
          <t>444 mL can</t>
        </is>
      </c>
      <c r="E501" s="29" t="n">
        <v>24</v>
      </c>
      <c r="F501" s="30" t="n"/>
      <c r="G501" s="31">
        <f>IF(AND(ISNUMBER($F501),ISNUMBER($E501),$E501&lt;&gt;0),$F501/$E501,"")</f>
        <v/>
      </c>
      <c r="H501" s="31">
        <f>IF(AND(ISNUMBER($F501),ISNUMBER($AL501),ISNUMBER($E501),($AL501*$E501)&lt;&gt;0),$F501/($AL501*$E501)*100,"")</f>
        <v/>
      </c>
      <c r="I501" s="32" t="n"/>
      <c r="J501" s="33" t="n"/>
      <c r="K501" s="31">
        <f>IF(AND(ISNUMBER($F501),ISNUMBER($J501)),$F501*(1-$J501),"")</f>
        <v/>
      </c>
      <c r="L501" s="32" t="n"/>
      <c r="M501" s="32" t="n"/>
      <c r="N501" s="31">
        <f>IF(ISNUMBER($F501),($F501-IF(ISNUMBER($AM501),$AM501,0))*(1-IF(ISNUMBER($J501),$J501,0)),"")</f>
        <v/>
      </c>
      <c r="O501" s="15" t="inlineStr">
        <is>
          <t>Vanilla</t>
        </is>
      </c>
      <c r="P501" s="29" t="n">
        <v>200</v>
      </c>
      <c r="Q501" s="29" t="n">
        <v>460</v>
      </c>
      <c r="R501" s="29" t="n">
        <v>460</v>
      </c>
      <c r="S501" s="29" t="n">
        <v>35</v>
      </c>
      <c r="T501" s="29" t="n">
        <v>220</v>
      </c>
      <c r="U501" s="15" t="inlineStr">
        <is>
          <t>Sugar + glucose + sucralose</t>
        </is>
      </c>
      <c r="V501" s="15" t="inlineStr">
        <is>
          <t>200 mg caffeine (coffee + added), brewed coffee + skim milk + cream, 8 g protein, 340 mg calcium, taurine + B-vitamins; contains dairy</t>
        </is>
      </c>
      <c r="W501" s="32" t="n"/>
      <c r="X501" s="32" t="n"/>
      <c r="Y501" s="32" t="n"/>
      <c r="Z501" s="32" t="n"/>
      <c r="AA501" s="15" t="inlineStr">
        <is>
          <t>Medium</t>
        </is>
      </c>
      <c r="AB501" s="15" t="inlineStr">
        <is>
          <t>Coffee-energy crossover</t>
        </is>
      </c>
      <c r="AC501" s="15" t="inlineStr">
        <is>
          <t>Coffee-flavoured energy in a big can</t>
        </is>
      </c>
      <c r="AD501" s="15" t="inlineStr">
        <is>
          <t>Coffee taste plus energy dose.</t>
        </is>
      </c>
      <c r="AE501" s="32" t="n"/>
      <c r="AF501" s="34">
        <f>IF(AND(ISNUMBER($P501),ISNUMBER($AL501),$AL501&lt;&gt;0),ROUND($P501/$AL501*100,1),"")</f>
        <v/>
      </c>
      <c r="AG501" s="35">
        <f>IF(AND(ISNUMBER($S501),ISNUMBER($AL501),$AL501&lt;&gt;0),ROUND($S501/$AL501*100,2),"")</f>
        <v/>
      </c>
      <c r="AH501" s="34">
        <f>IF(AND(ISNUMBER($Q501),ISNUMBER($AL501),$AL501&lt;&gt;0),ROUND($Q501/$AL501*100,1),"")</f>
        <v/>
      </c>
      <c r="AI501" s="29">
        <f>IF(ISNUMBER($S501),IF($S501&lt;=1,"Yes","No"),"n/a")</f>
        <v/>
      </c>
      <c r="AJ501" s="29">
        <f>IF(ISNUMBER($S501),ROUND(MAX(0,MIN(100,100-$S501*2.5-IF(ISNUMBER($T501),$T501,0)*0.12+IF($S501&lt;=1,12,0))),0),"")</f>
        <v/>
      </c>
      <c r="AK501" s="29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29" t="n">
        <v>444</v>
      </c>
      <c r="AM501" s="30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Red Bull</t>
        </is>
      </c>
      <c r="B502" s="15" t="inlineStr">
        <is>
          <t>Red Bull Editions | Red (Watermelon) | 4-pack 250mL</t>
        </is>
      </c>
      <c r="C502" s="15" t="inlineStr">
        <is>
          <t>4) Caffeine &amp; energy beverage</t>
        </is>
      </c>
      <c r="D502" s="15" t="inlineStr">
        <is>
          <t>250 mL can</t>
        </is>
      </c>
      <c r="E502" s="29" t="n">
        <v>4</v>
      </c>
      <c r="F502" s="30" t="n"/>
      <c r="G502" s="31">
        <f>IF(AND(ISNUMBER($F502),ISNUMBER($E502),$E502&lt;&gt;0),$F502/$E502,"")</f>
        <v/>
      </c>
      <c r="H502" s="31">
        <f>IF(AND(ISNUMBER($F502),ISNUMBER($AL502),ISNUMBER($E502),($AL502*$E502)&lt;&gt;0),$F502/($AL502*$E502)*100,"")</f>
        <v/>
      </c>
      <c r="I502" s="32" t="n"/>
      <c r="J502" s="33" t="n"/>
      <c r="K502" s="31">
        <f>IF(AND(ISNUMBER($F502),ISNUMBER($J502)),$F502*(1-$J502),"")</f>
        <v/>
      </c>
      <c r="L502" s="32" t="n"/>
      <c r="M502" s="32" t="n"/>
      <c r="N502" s="31">
        <f>IF(ISNUMBER($F502),($F502-IF(ISNUMBER($AM502),$AM502,0))*(1-IF(ISNUMBER($J502),$J502,0)),"")</f>
        <v/>
      </c>
      <c r="O502" s="15" t="inlineStr">
        <is>
          <t>Red (Watermelon)</t>
        </is>
      </c>
      <c r="P502" s="29" t="n">
        <v>80</v>
      </c>
      <c r="Q502" s="29" t="n">
        <v>105</v>
      </c>
      <c r="R502" s="15" t="inlineStr">
        <is>
          <t>Not listed</t>
        </is>
      </c>
      <c r="S502" s="29" t="n">
        <v>27</v>
      </c>
      <c r="T502" s="29" t="n">
        <v>110</v>
      </c>
      <c r="U502" s="15" t="inlineStr">
        <is>
          <t>Sucrose + glucose-fructose</t>
        </is>
      </c>
      <c r="V502" s="15" t="inlineStr">
        <is>
          <t>Flavoured Red Bull energy, taurine + B-vitamins</t>
        </is>
      </c>
      <c r="W502" s="32" t="n"/>
      <c r="X502" s="32" t="n"/>
      <c r="Y502" s="32" t="n"/>
      <c r="Z502" s="32" t="n"/>
      <c r="AA502" s="15" t="inlineStr">
        <is>
          <t>High</t>
        </is>
      </c>
      <c r="AB502" s="15" t="inlineStr">
        <is>
          <t>Flavour line extensions of #1 brand</t>
        </is>
      </c>
      <c r="AC502" s="15" t="inlineStr">
        <is>
          <t>Fruit-flavoured Red Bull energy</t>
        </is>
      </c>
      <c r="AD502" s="15" t="inlineStr">
        <is>
          <t>Red Bull energy with flavour variety.</t>
        </is>
      </c>
      <c r="AE502" s="32" t="n"/>
      <c r="AF502" s="34">
        <f>IF(AND(ISNUMBER($P502),ISNUMBER($AL502),$AL502&lt;&gt;0),ROUND($P502/$AL502*100,1),"")</f>
        <v/>
      </c>
      <c r="AG502" s="35">
        <f>IF(AND(ISNUMBER($S502),ISNUMBER($AL502),$AL502&lt;&gt;0),ROUND($S502/$AL502*100,2),"")</f>
        <v/>
      </c>
      <c r="AH502" s="34">
        <f>IF(AND(ISNUMBER($Q502),ISNUMBER($AL502),$AL502&lt;&gt;0),ROUND($Q502/$AL502*100,1),"")</f>
        <v/>
      </c>
      <c r="AI502" s="29">
        <f>IF(ISNUMBER($S502),IF($S502&lt;=1,"Yes","No"),"n/a")</f>
        <v/>
      </c>
      <c r="AJ502" s="29">
        <f>IF(ISNUMBER($S502),ROUND(MAX(0,MIN(100,100-$S502*2.5-IF(ISNUMBER($T502),$T502,0)*0.12+IF($S502&lt;=1,12,0))),0),"")</f>
        <v/>
      </c>
      <c r="AK502" s="29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29" t="n">
        <v>250</v>
      </c>
      <c r="AM502" s="30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Red Bull</t>
        </is>
      </c>
      <c r="B503" s="15" t="inlineStr">
        <is>
          <t>Red Bull Editions | Red (Watermelon) | 8-pack 250mL</t>
        </is>
      </c>
      <c r="C503" s="15" t="inlineStr">
        <is>
          <t>4) Caffeine &amp; energy beverage</t>
        </is>
      </c>
      <c r="D503" s="15" t="inlineStr">
        <is>
          <t>250 mL can</t>
        </is>
      </c>
      <c r="E503" s="29" t="n">
        <v>8</v>
      </c>
      <c r="F503" s="30" t="n"/>
      <c r="G503" s="31">
        <f>IF(AND(ISNUMBER($F503),ISNUMBER($E503),$E503&lt;&gt;0),$F503/$E503,"")</f>
        <v/>
      </c>
      <c r="H503" s="31">
        <f>IF(AND(ISNUMBER($F503),ISNUMBER($AL503),ISNUMBER($E503),($AL503*$E503)&lt;&gt;0),$F503/($AL503*$E503)*100,"")</f>
        <v/>
      </c>
      <c r="I503" s="32" t="n"/>
      <c r="J503" s="33" t="n"/>
      <c r="K503" s="31">
        <f>IF(AND(ISNUMBER($F503),ISNUMBER($J503)),$F503*(1-$J503),"")</f>
        <v/>
      </c>
      <c r="L503" s="32" t="n"/>
      <c r="M503" s="32" t="n"/>
      <c r="N503" s="31">
        <f>IF(ISNUMBER($F503),($F503-IF(ISNUMBER($AM503),$AM503,0))*(1-IF(ISNUMBER($J503),$J503,0)),"")</f>
        <v/>
      </c>
      <c r="O503" s="15" t="inlineStr">
        <is>
          <t>Red (Watermelon)</t>
        </is>
      </c>
      <c r="P503" s="29" t="n">
        <v>80</v>
      </c>
      <c r="Q503" s="29" t="n">
        <v>105</v>
      </c>
      <c r="R503" s="15" t="inlineStr">
        <is>
          <t>Not listed</t>
        </is>
      </c>
      <c r="S503" s="29" t="n">
        <v>27</v>
      </c>
      <c r="T503" s="29" t="n">
        <v>110</v>
      </c>
      <c r="U503" s="15" t="inlineStr">
        <is>
          <t>Sucrose + glucose-fructose</t>
        </is>
      </c>
      <c r="V503" s="15" t="inlineStr">
        <is>
          <t>Flavoured Red Bull energy, taurine + B-vitamins</t>
        </is>
      </c>
      <c r="W503" s="32" t="n"/>
      <c r="X503" s="32" t="n"/>
      <c r="Y503" s="32" t="n"/>
      <c r="Z503" s="32" t="n"/>
      <c r="AA503" s="15" t="inlineStr">
        <is>
          <t>High</t>
        </is>
      </c>
      <c r="AB503" s="15" t="inlineStr">
        <is>
          <t>Flavour line extensions of #1 brand</t>
        </is>
      </c>
      <c r="AC503" s="15" t="inlineStr">
        <is>
          <t>Fruit-flavoured Red Bull energy</t>
        </is>
      </c>
      <c r="AD503" s="15" t="inlineStr">
        <is>
          <t>Red Bull energy with flavour variety.</t>
        </is>
      </c>
      <c r="AE503" s="32" t="n"/>
      <c r="AF503" s="34">
        <f>IF(AND(ISNUMBER($P503),ISNUMBER($AL503),$AL503&lt;&gt;0),ROUND($P503/$AL503*100,1),"")</f>
        <v/>
      </c>
      <c r="AG503" s="35">
        <f>IF(AND(ISNUMBER($S503),ISNUMBER($AL503),$AL503&lt;&gt;0),ROUND($S503/$AL503*100,2),"")</f>
        <v/>
      </c>
      <c r="AH503" s="34">
        <f>IF(AND(ISNUMBER($Q503),ISNUMBER($AL503),$AL503&lt;&gt;0),ROUND($Q503/$AL503*100,1),"")</f>
        <v/>
      </c>
      <c r="AI503" s="29">
        <f>IF(ISNUMBER($S503),IF($S503&lt;=1,"Yes","No"),"n/a")</f>
        <v/>
      </c>
      <c r="AJ503" s="29">
        <f>IF(ISNUMBER($S503),ROUND(MAX(0,MIN(100,100-$S503*2.5-IF(ISNUMBER($T503),$T503,0)*0.12+IF($S503&lt;=1,12,0))),0),"")</f>
        <v/>
      </c>
      <c r="AK503" s="29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29" t="n">
        <v>250</v>
      </c>
      <c r="AM503" s="30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Red Bull</t>
        </is>
      </c>
      <c r="B504" s="15" t="inlineStr">
        <is>
          <t>Red Bull Editions | Red (Watermelon) | 12-pack 250mL</t>
        </is>
      </c>
      <c r="C504" s="15" t="inlineStr">
        <is>
          <t>4) Caffeine &amp; energy beverage</t>
        </is>
      </c>
      <c r="D504" s="15" t="inlineStr">
        <is>
          <t>250 mL can</t>
        </is>
      </c>
      <c r="E504" s="29" t="n">
        <v>12</v>
      </c>
      <c r="F504" s="30" t="n"/>
      <c r="G504" s="31">
        <f>IF(AND(ISNUMBER($F504),ISNUMBER($E504),$E504&lt;&gt;0),$F504/$E504,"")</f>
        <v/>
      </c>
      <c r="H504" s="31">
        <f>IF(AND(ISNUMBER($F504),ISNUMBER($AL504),ISNUMBER($E504),($AL504*$E504)&lt;&gt;0),$F504/($AL504*$E504)*100,"")</f>
        <v/>
      </c>
      <c r="I504" s="32" t="n"/>
      <c r="J504" s="33" t="n"/>
      <c r="K504" s="31">
        <f>IF(AND(ISNUMBER($F504),ISNUMBER($J504)),$F504*(1-$J504),"")</f>
        <v/>
      </c>
      <c r="L504" s="32" t="n"/>
      <c r="M504" s="32" t="n"/>
      <c r="N504" s="31">
        <f>IF(ISNUMBER($F504),($F504-IF(ISNUMBER($AM504),$AM504,0))*(1-IF(ISNUMBER($J504),$J504,0)),"")</f>
        <v/>
      </c>
      <c r="O504" s="15" t="inlineStr">
        <is>
          <t>Red (Watermelon)</t>
        </is>
      </c>
      <c r="P504" s="29" t="n">
        <v>80</v>
      </c>
      <c r="Q504" s="29" t="n">
        <v>105</v>
      </c>
      <c r="R504" s="15" t="inlineStr">
        <is>
          <t>Not listed</t>
        </is>
      </c>
      <c r="S504" s="29" t="n">
        <v>27</v>
      </c>
      <c r="T504" s="29" t="n">
        <v>110</v>
      </c>
      <c r="U504" s="15" t="inlineStr">
        <is>
          <t>Sucrose + glucose-fructose</t>
        </is>
      </c>
      <c r="V504" s="15" t="inlineStr">
        <is>
          <t>Flavoured Red Bull energy, taurine + B-vitamins</t>
        </is>
      </c>
      <c r="W504" s="32" t="n"/>
      <c r="X504" s="32" t="n"/>
      <c r="Y504" s="32" t="n"/>
      <c r="Z504" s="32" t="n"/>
      <c r="AA504" s="15" t="inlineStr">
        <is>
          <t>High</t>
        </is>
      </c>
      <c r="AB504" s="15" t="inlineStr">
        <is>
          <t>Flavour line extensions of #1 brand</t>
        </is>
      </c>
      <c r="AC504" s="15" t="inlineStr">
        <is>
          <t>Fruit-flavoured Red Bull energy</t>
        </is>
      </c>
      <c r="AD504" s="15" t="inlineStr">
        <is>
          <t>Red Bull energy with flavour variety.</t>
        </is>
      </c>
      <c r="AE504" s="32" t="n"/>
      <c r="AF504" s="34">
        <f>IF(AND(ISNUMBER($P504),ISNUMBER($AL504),$AL504&lt;&gt;0),ROUND($P504/$AL504*100,1),"")</f>
        <v/>
      </c>
      <c r="AG504" s="35">
        <f>IF(AND(ISNUMBER($S504),ISNUMBER($AL504),$AL504&lt;&gt;0),ROUND($S504/$AL504*100,2),"")</f>
        <v/>
      </c>
      <c r="AH504" s="34">
        <f>IF(AND(ISNUMBER($Q504),ISNUMBER($AL504),$AL504&lt;&gt;0),ROUND($Q504/$AL504*100,1),"")</f>
        <v/>
      </c>
      <c r="AI504" s="29">
        <f>IF(ISNUMBER($S504),IF($S504&lt;=1,"Yes","No"),"n/a")</f>
        <v/>
      </c>
      <c r="AJ504" s="29">
        <f>IF(ISNUMBER($S504),ROUND(MAX(0,MIN(100,100-$S504*2.5-IF(ISNUMBER($T504),$T504,0)*0.12+IF($S504&lt;=1,12,0))),0),"")</f>
        <v/>
      </c>
      <c r="AK504" s="29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29" t="n">
        <v>250</v>
      </c>
      <c r="AM504" s="30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Red Bull</t>
        </is>
      </c>
      <c r="B505" s="15" t="inlineStr">
        <is>
          <t>Red Bull Editions | Red (Watermelon) | 18-pack 250mL</t>
        </is>
      </c>
      <c r="C505" s="15" t="inlineStr">
        <is>
          <t>4) Caffeine &amp; energy beverage</t>
        </is>
      </c>
      <c r="D505" s="15" t="inlineStr">
        <is>
          <t>250 mL can</t>
        </is>
      </c>
      <c r="E505" s="29" t="n">
        <v>18</v>
      </c>
      <c r="F505" s="30" t="n"/>
      <c r="G505" s="31">
        <f>IF(AND(ISNUMBER($F505),ISNUMBER($E505),$E505&lt;&gt;0),$F505/$E505,"")</f>
        <v/>
      </c>
      <c r="H505" s="31">
        <f>IF(AND(ISNUMBER($F505),ISNUMBER($AL505),ISNUMBER($E505),($AL505*$E505)&lt;&gt;0),$F505/($AL505*$E505)*100,"")</f>
        <v/>
      </c>
      <c r="I505" s="32" t="n"/>
      <c r="J505" s="33" t="n"/>
      <c r="K505" s="31">
        <f>IF(AND(ISNUMBER($F505),ISNUMBER($J505)),$F505*(1-$J505),"")</f>
        <v/>
      </c>
      <c r="L505" s="32" t="n"/>
      <c r="M505" s="32" t="n"/>
      <c r="N505" s="31">
        <f>IF(ISNUMBER($F505),($F505-IF(ISNUMBER($AM505),$AM505,0))*(1-IF(ISNUMBER($J505),$J505,0)),"")</f>
        <v/>
      </c>
      <c r="O505" s="15" t="inlineStr">
        <is>
          <t>Red (Watermelon)</t>
        </is>
      </c>
      <c r="P505" s="29" t="n">
        <v>80</v>
      </c>
      <c r="Q505" s="29" t="n">
        <v>105</v>
      </c>
      <c r="R505" s="15" t="inlineStr">
        <is>
          <t>Not listed</t>
        </is>
      </c>
      <c r="S505" s="29" t="n">
        <v>27</v>
      </c>
      <c r="T505" s="29" t="n">
        <v>110</v>
      </c>
      <c r="U505" s="15" t="inlineStr">
        <is>
          <t>Sucrose + glucose-fructose</t>
        </is>
      </c>
      <c r="V505" s="15" t="inlineStr">
        <is>
          <t>Flavoured Red Bull energy, taurine + B-vitamins</t>
        </is>
      </c>
      <c r="W505" s="32" t="n"/>
      <c r="X505" s="32" t="n"/>
      <c r="Y505" s="32" t="n"/>
      <c r="Z505" s="32" t="n"/>
      <c r="AA505" s="15" t="inlineStr">
        <is>
          <t>High</t>
        </is>
      </c>
      <c r="AB505" s="15" t="inlineStr">
        <is>
          <t>Flavour line extensions of #1 brand</t>
        </is>
      </c>
      <c r="AC505" s="15" t="inlineStr">
        <is>
          <t>Fruit-flavoured Red Bull energy</t>
        </is>
      </c>
      <c r="AD505" s="15" t="inlineStr">
        <is>
          <t>Red Bull energy with flavour variety.</t>
        </is>
      </c>
      <c r="AE505" s="32" t="n"/>
      <c r="AF505" s="34">
        <f>IF(AND(ISNUMBER($P505),ISNUMBER($AL505),$AL505&lt;&gt;0),ROUND($P505/$AL505*100,1),"")</f>
        <v/>
      </c>
      <c r="AG505" s="35">
        <f>IF(AND(ISNUMBER($S505),ISNUMBER($AL505),$AL505&lt;&gt;0),ROUND($S505/$AL505*100,2),"")</f>
        <v/>
      </c>
      <c r="AH505" s="34">
        <f>IF(AND(ISNUMBER($Q505),ISNUMBER($AL505),$AL505&lt;&gt;0),ROUND($Q505/$AL505*100,1),"")</f>
        <v/>
      </c>
      <c r="AI505" s="29">
        <f>IF(ISNUMBER($S505),IF($S505&lt;=1,"Yes","No"),"n/a")</f>
        <v/>
      </c>
      <c r="AJ505" s="29">
        <f>IF(ISNUMBER($S505),ROUND(MAX(0,MIN(100,100-$S505*2.5-IF(ISNUMBER($T505),$T505,0)*0.12+IF($S505&lt;=1,12,0))),0),"")</f>
        <v/>
      </c>
      <c r="AK505" s="29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29" t="n">
        <v>250</v>
      </c>
      <c r="AM505" s="30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Red Bull</t>
        </is>
      </c>
      <c r="B506" s="15" t="inlineStr">
        <is>
          <t>Red Bull Editions | Red (Watermelon) | 24-pack 250mL</t>
        </is>
      </c>
      <c r="C506" s="15" t="inlineStr">
        <is>
          <t>4) Caffeine &amp; energy beverage</t>
        </is>
      </c>
      <c r="D506" s="15" t="inlineStr">
        <is>
          <t>250 mL can</t>
        </is>
      </c>
      <c r="E506" s="29" t="n">
        <v>24</v>
      </c>
      <c r="F506" s="30" t="n"/>
      <c r="G506" s="31">
        <f>IF(AND(ISNUMBER($F506),ISNUMBER($E506),$E506&lt;&gt;0),$F506/$E506,"")</f>
        <v/>
      </c>
      <c r="H506" s="31">
        <f>IF(AND(ISNUMBER($F506),ISNUMBER($AL506),ISNUMBER($E506),($AL506*$E506)&lt;&gt;0),$F506/($AL506*$E506)*100,"")</f>
        <v/>
      </c>
      <c r="I506" s="32" t="n"/>
      <c r="J506" s="33" t="n"/>
      <c r="K506" s="31">
        <f>IF(AND(ISNUMBER($F506),ISNUMBER($J506)),$F506*(1-$J506),"")</f>
        <v/>
      </c>
      <c r="L506" s="32" t="n"/>
      <c r="M506" s="32" t="n"/>
      <c r="N506" s="31">
        <f>IF(ISNUMBER($F506),($F506-IF(ISNUMBER($AM506),$AM506,0))*(1-IF(ISNUMBER($J506),$J506,0)),"")</f>
        <v/>
      </c>
      <c r="O506" s="15" t="inlineStr">
        <is>
          <t>Red (Watermelon)</t>
        </is>
      </c>
      <c r="P506" s="29" t="n">
        <v>80</v>
      </c>
      <c r="Q506" s="29" t="n">
        <v>105</v>
      </c>
      <c r="R506" s="15" t="inlineStr">
        <is>
          <t>Not listed</t>
        </is>
      </c>
      <c r="S506" s="29" t="n">
        <v>27</v>
      </c>
      <c r="T506" s="29" t="n">
        <v>110</v>
      </c>
      <c r="U506" s="15" t="inlineStr">
        <is>
          <t>Sucrose + glucose-fructose</t>
        </is>
      </c>
      <c r="V506" s="15" t="inlineStr">
        <is>
          <t>Flavoured Red Bull energy, taurine + B-vitamins</t>
        </is>
      </c>
      <c r="W506" s="32" t="n"/>
      <c r="X506" s="32" t="n"/>
      <c r="Y506" s="32" t="n"/>
      <c r="Z506" s="32" t="n"/>
      <c r="AA506" s="15" t="inlineStr">
        <is>
          <t>High</t>
        </is>
      </c>
      <c r="AB506" s="15" t="inlineStr">
        <is>
          <t>Flavour line extensions of #1 brand</t>
        </is>
      </c>
      <c r="AC506" s="15" t="inlineStr">
        <is>
          <t>Fruit-flavoured Red Bull energy</t>
        </is>
      </c>
      <c r="AD506" s="15" t="inlineStr">
        <is>
          <t>Red Bull energy with flavour variety.</t>
        </is>
      </c>
      <c r="AE506" s="32" t="n"/>
      <c r="AF506" s="34">
        <f>IF(AND(ISNUMBER($P506),ISNUMBER($AL506),$AL506&lt;&gt;0),ROUND($P506/$AL506*100,1),"")</f>
        <v/>
      </c>
      <c r="AG506" s="35">
        <f>IF(AND(ISNUMBER($S506),ISNUMBER($AL506),$AL506&lt;&gt;0),ROUND($S506/$AL506*100,2),"")</f>
        <v/>
      </c>
      <c r="AH506" s="34">
        <f>IF(AND(ISNUMBER($Q506),ISNUMBER($AL506),$AL506&lt;&gt;0),ROUND($Q506/$AL506*100,1),"")</f>
        <v/>
      </c>
      <c r="AI506" s="29">
        <f>IF(ISNUMBER($S506),IF($S506&lt;=1,"Yes","No"),"n/a")</f>
        <v/>
      </c>
      <c r="AJ506" s="29">
        <f>IF(ISNUMBER($S506),ROUND(MAX(0,MIN(100,100-$S506*2.5-IF(ISNUMBER($T506),$T506,0)*0.12+IF($S506&lt;=1,12,0))),0),"")</f>
        <v/>
      </c>
      <c r="AK506" s="29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29" t="n">
        <v>250</v>
      </c>
      <c r="AM506" s="30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Red Bull</t>
        </is>
      </c>
      <c r="B507" s="15" t="inlineStr">
        <is>
          <t>Red Bull Editions | Blue (Blueberry) | 4-pack 250mL</t>
        </is>
      </c>
      <c r="C507" s="15" t="inlineStr">
        <is>
          <t>4) Caffeine &amp; energy beverage</t>
        </is>
      </c>
      <c r="D507" s="15" t="inlineStr">
        <is>
          <t>250 mL can</t>
        </is>
      </c>
      <c r="E507" s="29" t="n">
        <v>4</v>
      </c>
      <c r="F507" s="30" t="n"/>
      <c r="G507" s="31">
        <f>IF(AND(ISNUMBER($F507),ISNUMBER($E507),$E507&lt;&gt;0),$F507/$E507,"")</f>
        <v/>
      </c>
      <c r="H507" s="31">
        <f>IF(AND(ISNUMBER($F507),ISNUMBER($AL507),ISNUMBER($E507),($AL507*$E507)&lt;&gt;0),$F507/($AL507*$E507)*100,"")</f>
        <v/>
      </c>
      <c r="I507" s="32" t="n"/>
      <c r="J507" s="33" t="n"/>
      <c r="K507" s="31">
        <f>IF(AND(ISNUMBER($F507),ISNUMBER($J507)),$F507*(1-$J507),"")</f>
        <v/>
      </c>
      <c r="L507" s="32" t="n"/>
      <c r="M507" s="32" t="n"/>
      <c r="N507" s="31">
        <f>IF(ISNUMBER($F507),($F507-IF(ISNUMBER($AM507),$AM507,0))*(1-IF(ISNUMBER($J507),$J507,0)),"")</f>
        <v/>
      </c>
      <c r="O507" s="15" t="inlineStr">
        <is>
          <t>Blue (Blueberry)</t>
        </is>
      </c>
      <c r="P507" s="29" t="n">
        <v>80</v>
      </c>
      <c r="Q507" s="29" t="n">
        <v>105</v>
      </c>
      <c r="R507" s="15" t="inlineStr">
        <is>
          <t>Not listed</t>
        </is>
      </c>
      <c r="S507" s="29" t="n">
        <v>27</v>
      </c>
      <c r="T507" s="29" t="n">
        <v>110</v>
      </c>
      <c r="U507" s="15" t="inlineStr">
        <is>
          <t>Sucrose + glucose-fructose</t>
        </is>
      </c>
      <c r="V507" s="15" t="inlineStr">
        <is>
          <t>Flavoured Red Bull energy, taurine + B-vitamins</t>
        </is>
      </c>
      <c r="W507" s="32" t="n"/>
      <c r="X507" s="32" t="n"/>
      <c r="Y507" s="32" t="n"/>
      <c r="Z507" s="32" t="n"/>
      <c r="AA507" s="15" t="inlineStr">
        <is>
          <t>High</t>
        </is>
      </c>
      <c r="AB507" s="15" t="inlineStr">
        <is>
          <t>Flavour line extensions of #1 brand</t>
        </is>
      </c>
      <c r="AC507" s="15" t="inlineStr">
        <is>
          <t>Fruit-flavoured Red Bull energy</t>
        </is>
      </c>
      <c r="AD507" s="15" t="inlineStr">
        <is>
          <t>Red Bull energy with flavour variety.</t>
        </is>
      </c>
      <c r="AE507" s="32" t="n"/>
      <c r="AF507" s="34">
        <f>IF(AND(ISNUMBER($P507),ISNUMBER($AL507),$AL507&lt;&gt;0),ROUND($P507/$AL507*100,1),"")</f>
        <v/>
      </c>
      <c r="AG507" s="35">
        <f>IF(AND(ISNUMBER($S507),ISNUMBER($AL507),$AL507&lt;&gt;0),ROUND($S507/$AL507*100,2),"")</f>
        <v/>
      </c>
      <c r="AH507" s="34">
        <f>IF(AND(ISNUMBER($Q507),ISNUMBER($AL507),$AL507&lt;&gt;0),ROUND($Q507/$AL507*100,1),"")</f>
        <v/>
      </c>
      <c r="AI507" s="29">
        <f>IF(ISNUMBER($S507),IF($S507&lt;=1,"Yes","No"),"n/a")</f>
        <v/>
      </c>
      <c r="AJ507" s="29">
        <f>IF(ISNUMBER($S507),ROUND(MAX(0,MIN(100,100-$S507*2.5-IF(ISNUMBER($T507),$T507,0)*0.12+IF($S507&lt;=1,12,0))),0),"")</f>
        <v/>
      </c>
      <c r="AK507" s="29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29" t="n">
        <v>250</v>
      </c>
      <c r="AM507" s="30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Red Bull</t>
        </is>
      </c>
      <c r="B508" s="15" t="inlineStr">
        <is>
          <t>Red Bull Editions | Blue (Blueberry) | 8-pack 250mL</t>
        </is>
      </c>
      <c r="C508" s="15" t="inlineStr">
        <is>
          <t>4) Caffeine &amp; energy beverage</t>
        </is>
      </c>
      <c r="D508" s="15" t="inlineStr">
        <is>
          <t>250 mL can</t>
        </is>
      </c>
      <c r="E508" s="29" t="n">
        <v>8</v>
      </c>
      <c r="F508" s="30" t="n"/>
      <c r="G508" s="31">
        <f>IF(AND(ISNUMBER($F508),ISNUMBER($E508),$E508&lt;&gt;0),$F508/$E508,"")</f>
        <v/>
      </c>
      <c r="H508" s="31">
        <f>IF(AND(ISNUMBER($F508),ISNUMBER($AL508),ISNUMBER($E508),($AL508*$E508)&lt;&gt;0),$F508/($AL508*$E508)*100,"")</f>
        <v/>
      </c>
      <c r="I508" s="32" t="n"/>
      <c r="J508" s="33" t="n"/>
      <c r="K508" s="31">
        <f>IF(AND(ISNUMBER($F508),ISNUMBER($J508)),$F508*(1-$J508),"")</f>
        <v/>
      </c>
      <c r="L508" s="32" t="n"/>
      <c r="M508" s="32" t="n"/>
      <c r="N508" s="31">
        <f>IF(ISNUMBER($F508),($F508-IF(ISNUMBER($AM508),$AM508,0))*(1-IF(ISNUMBER($J508),$J508,0)),"")</f>
        <v/>
      </c>
      <c r="O508" s="15" t="inlineStr">
        <is>
          <t>Blue (Blueberry)</t>
        </is>
      </c>
      <c r="P508" s="29" t="n">
        <v>80</v>
      </c>
      <c r="Q508" s="29" t="n">
        <v>105</v>
      </c>
      <c r="R508" s="15" t="inlineStr">
        <is>
          <t>Not listed</t>
        </is>
      </c>
      <c r="S508" s="29" t="n">
        <v>27</v>
      </c>
      <c r="T508" s="29" t="n">
        <v>110</v>
      </c>
      <c r="U508" s="15" t="inlineStr">
        <is>
          <t>Sucrose + glucose-fructose</t>
        </is>
      </c>
      <c r="V508" s="15" t="inlineStr">
        <is>
          <t>Flavoured Red Bull energy, taurine + B-vitamins</t>
        </is>
      </c>
      <c r="W508" s="32" t="n"/>
      <c r="X508" s="32" t="n"/>
      <c r="Y508" s="32" t="n"/>
      <c r="Z508" s="32" t="n"/>
      <c r="AA508" s="15" t="inlineStr">
        <is>
          <t>High</t>
        </is>
      </c>
      <c r="AB508" s="15" t="inlineStr">
        <is>
          <t>Flavour line extensions of #1 brand</t>
        </is>
      </c>
      <c r="AC508" s="15" t="inlineStr">
        <is>
          <t>Fruit-flavoured Red Bull energy</t>
        </is>
      </c>
      <c r="AD508" s="15" t="inlineStr">
        <is>
          <t>Red Bull energy with flavour variety.</t>
        </is>
      </c>
      <c r="AE508" s="32" t="n"/>
      <c r="AF508" s="34">
        <f>IF(AND(ISNUMBER($P508),ISNUMBER($AL508),$AL508&lt;&gt;0),ROUND($P508/$AL508*100,1),"")</f>
        <v/>
      </c>
      <c r="AG508" s="35">
        <f>IF(AND(ISNUMBER($S508),ISNUMBER($AL508),$AL508&lt;&gt;0),ROUND($S508/$AL508*100,2),"")</f>
        <v/>
      </c>
      <c r="AH508" s="34">
        <f>IF(AND(ISNUMBER($Q508),ISNUMBER($AL508),$AL508&lt;&gt;0),ROUND($Q508/$AL508*100,1),"")</f>
        <v/>
      </c>
      <c r="AI508" s="29">
        <f>IF(ISNUMBER($S508),IF($S508&lt;=1,"Yes","No"),"n/a")</f>
        <v/>
      </c>
      <c r="AJ508" s="29">
        <f>IF(ISNUMBER($S508),ROUND(MAX(0,MIN(100,100-$S508*2.5-IF(ISNUMBER($T508),$T508,0)*0.12+IF($S508&lt;=1,12,0))),0),"")</f>
        <v/>
      </c>
      <c r="AK508" s="29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29" t="n">
        <v>250</v>
      </c>
      <c r="AM508" s="30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Red Bull</t>
        </is>
      </c>
      <c r="B509" s="15" t="inlineStr">
        <is>
          <t>Red Bull Editions | Blue (Blueberry) | 12-pack 250mL</t>
        </is>
      </c>
      <c r="C509" s="15" t="inlineStr">
        <is>
          <t>4) Caffeine &amp; energy beverage</t>
        </is>
      </c>
      <c r="D509" s="15" t="inlineStr">
        <is>
          <t>250 mL can</t>
        </is>
      </c>
      <c r="E509" s="29" t="n">
        <v>12</v>
      </c>
      <c r="F509" s="30" t="n"/>
      <c r="G509" s="31">
        <f>IF(AND(ISNUMBER($F509),ISNUMBER($E509),$E509&lt;&gt;0),$F509/$E509,"")</f>
        <v/>
      </c>
      <c r="H509" s="31">
        <f>IF(AND(ISNUMBER($F509),ISNUMBER($AL509),ISNUMBER($E509),($AL509*$E509)&lt;&gt;0),$F509/($AL509*$E509)*100,"")</f>
        <v/>
      </c>
      <c r="I509" s="32" t="n"/>
      <c r="J509" s="33" t="n"/>
      <c r="K509" s="31">
        <f>IF(AND(ISNUMBER($F509),ISNUMBER($J509)),$F509*(1-$J509),"")</f>
        <v/>
      </c>
      <c r="L509" s="32" t="n"/>
      <c r="M509" s="32" t="n"/>
      <c r="N509" s="31">
        <f>IF(ISNUMBER($F509),($F509-IF(ISNUMBER($AM509),$AM509,0))*(1-IF(ISNUMBER($J509),$J509,0)),"")</f>
        <v/>
      </c>
      <c r="O509" s="15" t="inlineStr">
        <is>
          <t>Blue (Blueberry)</t>
        </is>
      </c>
      <c r="P509" s="29" t="n">
        <v>80</v>
      </c>
      <c r="Q509" s="29" t="n">
        <v>105</v>
      </c>
      <c r="R509" s="15" t="inlineStr">
        <is>
          <t>Not listed</t>
        </is>
      </c>
      <c r="S509" s="29" t="n">
        <v>27</v>
      </c>
      <c r="T509" s="29" t="n">
        <v>110</v>
      </c>
      <c r="U509" s="15" t="inlineStr">
        <is>
          <t>Sucrose + glucose-fructose</t>
        </is>
      </c>
      <c r="V509" s="15" t="inlineStr">
        <is>
          <t>Flavoured Red Bull energy, taurine + B-vitamins</t>
        </is>
      </c>
      <c r="W509" s="32" t="n"/>
      <c r="X509" s="32" t="n"/>
      <c r="Y509" s="32" t="n"/>
      <c r="Z509" s="32" t="n"/>
      <c r="AA509" s="15" t="inlineStr">
        <is>
          <t>High</t>
        </is>
      </c>
      <c r="AB509" s="15" t="inlineStr">
        <is>
          <t>Flavour line extensions of #1 brand</t>
        </is>
      </c>
      <c r="AC509" s="15" t="inlineStr">
        <is>
          <t>Fruit-flavoured Red Bull energy</t>
        </is>
      </c>
      <c r="AD509" s="15" t="inlineStr">
        <is>
          <t>Red Bull energy with flavour variety.</t>
        </is>
      </c>
      <c r="AE509" s="32" t="n"/>
      <c r="AF509" s="34">
        <f>IF(AND(ISNUMBER($P509),ISNUMBER($AL509),$AL509&lt;&gt;0),ROUND($P509/$AL509*100,1),"")</f>
        <v/>
      </c>
      <c r="AG509" s="35">
        <f>IF(AND(ISNUMBER($S509),ISNUMBER($AL509),$AL509&lt;&gt;0),ROUND($S509/$AL509*100,2),"")</f>
        <v/>
      </c>
      <c r="AH509" s="34">
        <f>IF(AND(ISNUMBER($Q509),ISNUMBER($AL509),$AL509&lt;&gt;0),ROUND($Q509/$AL509*100,1),"")</f>
        <v/>
      </c>
      <c r="AI509" s="29">
        <f>IF(ISNUMBER($S509),IF($S509&lt;=1,"Yes","No"),"n/a")</f>
        <v/>
      </c>
      <c r="AJ509" s="29">
        <f>IF(ISNUMBER($S509),ROUND(MAX(0,MIN(100,100-$S509*2.5-IF(ISNUMBER($T509),$T509,0)*0.12+IF($S509&lt;=1,12,0))),0),"")</f>
        <v/>
      </c>
      <c r="AK509" s="29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29" t="n">
        <v>250</v>
      </c>
      <c r="AM509" s="30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Red Bull</t>
        </is>
      </c>
      <c r="B510" s="15" t="inlineStr">
        <is>
          <t>Red Bull Editions | Blue (Blueberry) | 18-pack 250mL</t>
        </is>
      </c>
      <c r="C510" s="15" t="inlineStr">
        <is>
          <t>4) Caffeine &amp; energy beverage</t>
        </is>
      </c>
      <c r="D510" s="15" t="inlineStr">
        <is>
          <t>250 mL can</t>
        </is>
      </c>
      <c r="E510" s="29" t="n">
        <v>18</v>
      </c>
      <c r="F510" s="30" t="n"/>
      <c r="G510" s="31">
        <f>IF(AND(ISNUMBER($F510),ISNUMBER($E510),$E510&lt;&gt;0),$F510/$E510,"")</f>
        <v/>
      </c>
      <c r="H510" s="31">
        <f>IF(AND(ISNUMBER($F510),ISNUMBER($AL510),ISNUMBER($E510),($AL510*$E510)&lt;&gt;0),$F510/($AL510*$E510)*100,"")</f>
        <v/>
      </c>
      <c r="I510" s="32" t="n"/>
      <c r="J510" s="33" t="n"/>
      <c r="K510" s="31">
        <f>IF(AND(ISNUMBER($F510),ISNUMBER($J510)),$F510*(1-$J510),"")</f>
        <v/>
      </c>
      <c r="L510" s="32" t="n"/>
      <c r="M510" s="32" t="n"/>
      <c r="N510" s="31">
        <f>IF(ISNUMBER($F510),($F510-IF(ISNUMBER($AM510),$AM510,0))*(1-IF(ISNUMBER($J510),$J510,0)),"")</f>
        <v/>
      </c>
      <c r="O510" s="15" t="inlineStr">
        <is>
          <t>Blue (Blueberry)</t>
        </is>
      </c>
      <c r="P510" s="29" t="n">
        <v>80</v>
      </c>
      <c r="Q510" s="29" t="n">
        <v>105</v>
      </c>
      <c r="R510" s="15" t="inlineStr">
        <is>
          <t>Not listed</t>
        </is>
      </c>
      <c r="S510" s="29" t="n">
        <v>27</v>
      </c>
      <c r="T510" s="29" t="n">
        <v>110</v>
      </c>
      <c r="U510" s="15" t="inlineStr">
        <is>
          <t>Sucrose + glucose-fructose</t>
        </is>
      </c>
      <c r="V510" s="15" t="inlineStr">
        <is>
          <t>Flavoured Red Bull energy, taurine + B-vitamins</t>
        </is>
      </c>
      <c r="W510" s="32" t="n"/>
      <c r="X510" s="32" t="n"/>
      <c r="Y510" s="32" t="n"/>
      <c r="Z510" s="32" t="n"/>
      <c r="AA510" s="15" t="inlineStr">
        <is>
          <t>High</t>
        </is>
      </c>
      <c r="AB510" s="15" t="inlineStr">
        <is>
          <t>Flavour line extensions of #1 brand</t>
        </is>
      </c>
      <c r="AC510" s="15" t="inlineStr">
        <is>
          <t>Fruit-flavoured Red Bull energy</t>
        </is>
      </c>
      <c r="AD510" s="15" t="inlineStr">
        <is>
          <t>Red Bull energy with flavour variety.</t>
        </is>
      </c>
      <c r="AE510" s="32" t="n"/>
      <c r="AF510" s="34">
        <f>IF(AND(ISNUMBER($P510),ISNUMBER($AL510),$AL510&lt;&gt;0),ROUND($P510/$AL510*100,1),"")</f>
        <v/>
      </c>
      <c r="AG510" s="35">
        <f>IF(AND(ISNUMBER($S510),ISNUMBER($AL510),$AL510&lt;&gt;0),ROUND($S510/$AL510*100,2),"")</f>
        <v/>
      </c>
      <c r="AH510" s="34">
        <f>IF(AND(ISNUMBER($Q510),ISNUMBER($AL510),$AL510&lt;&gt;0),ROUND($Q510/$AL510*100,1),"")</f>
        <v/>
      </c>
      <c r="AI510" s="29">
        <f>IF(ISNUMBER($S510),IF($S510&lt;=1,"Yes","No"),"n/a")</f>
        <v/>
      </c>
      <c r="AJ510" s="29">
        <f>IF(ISNUMBER($S510),ROUND(MAX(0,MIN(100,100-$S510*2.5-IF(ISNUMBER($T510),$T510,0)*0.12+IF($S510&lt;=1,12,0))),0),"")</f>
        <v/>
      </c>
      <c r="AK510" s="29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29" t="n">
        <v>250</v>
      </c>
      <c r="AM510" s="30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Red Bull</t>
        </is>
      </c>
      <c r="B511" s="15" t="inlineStr">
        <is>
          <t>Red Bull Editions | Blue (Blueberry) | 24-pack 250mL</t>
        </is>
      </c>
      <c r="C511" s="15" t="inlineStr">
        <is>
          <t>4) Caffeine &amp; energy beverage</t>
        </is>
      </c>
      <c r="D511" s="15" t="inlineStr">
        <is>
          <t>250 mL can</t>
        </is>
      </c>
      <c r="E511" s="29" t="n">
        <v>24</v>
      </c>
      <c r="F511" s="30" t="n"/>
      <c r="G511" s="31">
        <f>IF(AND(ISNUMBER($F511),ISNUMBER($E511),$E511&lt;&gt;0),$F511/$E511,"")</f>
        <v/>
      </c>
      <c r="H511" s="31">
        <f>IF(AND(ISNUMBER($F511),ISNUMBER($AL511),ISNUMBER($E511),($AL511*$E511)&lt;&gt;0),$F511/($AL511*$E511)*100,"")</f>
        <v/>
      </c>
      <c r="I511" s="32" t="n"/>
      <c r="J511" s="33" t="n"/>
      <c r="K511" s="31">
        <f>IF(AND(ISNUMBER($F511),ISNUMBER($J511)),$F511*(1-$J511),"")</f>
        <v/>
      </c>
      <c r="L511" s="32" t="n"/>
      <c r="M511" s="32" t="n"/>
      <c r="N511" s="31">
        <f>IF(ISNUMBER($F511),($F511-IF(ISNUMBER($AM511),$AM511,0))*(1-IF(ISNUMBER($J511),$J511,0)),"")</f>
        <v/>
      </c>
      <c r="O511" s="15" t="inlineStr">
        <is>
          <t>Blue (Blueberry)</t>
        </is>
      </c>
      <c r="P511" s="29" t="n">
        <v>80</v>
      </c>
      <c r="Q511" s="29" t="n">
        <v>105</v>
      </c>
      <c r="R511" s="15" t="inlineStr">
        <is>
          <t>Not listed</t>
        </is>
      </c>
      <c r="S511" s="29" t="n">
        <v>27</v>
      </c>
      <c r="T511" s="29" t="n">
        <v>110</v>
      </c>
      <c r="U511" s="15" t="inlineStr">
        <is>
          <t>Sucrose + glucose-fructose</t>
        </is>
      </c>
      <c r="V511" s="15" t="inlineStr">
        <is>
          <t>Flavoured Red Bull energy, taurine + B-vitamins</t>
        </is>
      </c>
      <c r="W511" s="32" t="n"/>
      <c r="X511" s="32" t="n"/>
      <c r="Y511" s="32" t="n"/>
      <c r="Z511" s="32" t="n"/>
      <c r="AA511" s="15" t="inlineStr">
        <is>
          <t>High</t>
        </is>
      </c>
      <c r="AB511" s="15" t="inlineStr">
        <is>
          <t>Flavour line extensions of #1 brand</t>
        </is>
      </c>
      <c r="AC511" s="15" t="inlineStr">
        <is>
          <t>Fruit-flavoured Red Bull energy</t>
        </is>
      </c>
      <c r="AD511" s="15" t="inlineStr">
        <is>
          <t>Red Bull energy with flavour variety.</t>
        </is>
      </c>
      <c r="AE511" s="32" t="n"/>
      <c r="AF511" s="34">
        <f>IF(AND(ISNUMBER($P511),ISNUMBER($AL511),$AL511&lt;&gt;0),ROUND($P511/$AL511*100,1),"")</f>
        <v/>
      </c>
      <c r="AG511" s="35">
        <f>IF(AND(ISNUMBER($S511),ISNUMBER($AL511),$AL511&lt;&gt;0),ROUND($S511/$AL511*100,2),"")</f>
        <v/>
      </c>
      <c r="AH511" s="34">
        <f>IF(AND(ISNUMBER($Q511),ISNUMBER($AL511),$AL511&lt;&gt;0),ROUND($Q511/$AL511*100,1),"")</f>
        <v/>
      </c>
      <c r="AI511" s="29">
        <f>IF(ISNUMBER($S511),IF($S511&lt;=1,"Yes","No"),"n/a")</f>
        <v/>
      </c>
      <c r="AJ511" s="29">
        <f>IF(ISNUMBER($S511),ROUND(MAX(0,MIN(100,100-$S511*2.5-IF(ISNUMBER($T511),$T511,0)*0.12+IF($S511&lt;=1,12,0))),0),"")</f>
        <v/>
      </c>
      <c r="AK511" s="29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29" t="n">
        <v>250</v>
      </c>
      <c r="AM511" s="30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Red Bull</t>
        </is>
      </c>
      <c r="B512" s="15" t="inlineStr">
        <is>
          <t>Red Bull Editions | Yellow (Tropical) | 4-pack 250mL</t>
        </is>
      </c>
      <c r="C512" s="15" t="inlineStr">
        <is>
          <t>4) Caffeine &amp; energy beverage</t>
        </is>
      </c>
      <c r="D512" s="15" t="inlineStr">
        <is>
          <t>250 mL can</t>
        </is>
      </c>
      <c r="E512" s="29" t="n">
        <v>4</v>
      </c>
      <c r="F512" s="30" t="n"/>
      <c r="G512" s="31">
        <f>IF(AND(ISNUMBER($F512),ISNUMBER($E512),$E512&lt;&gt;0),$F512/$E512,"")</f>
        <v/>
      </c>
      <c r="H512" s="31">
        <f>IF(AND(ISNUMBER($F512),ISNUMBER($AL512),ISNUMBER($E512),($AL512*$E512)&lt;&gt;0),$F512/($AL512*$E512)*100,"")</f>
        <v/>
      </c>
      <c r="I512" s="32" t="n"/>
      <c r="J512" s="33" t="n"/>
      <c r="K512" s="31">
        <f>IF(AND(ISNUMBER($F512),ISNUMBER($J512)),$F512*(1-$J512),"")</f>
        <v/>
      </c>
      <c r="L512" s="32" t="n"/>
      <c r="M512" s="32" t="n"/>
      <c r="N512" s="31">
        <f>IF(ISNUMBER($F512),($F512-IF(ISNUMBER($AM512),$AM512,0))*(1-IF(ISNUMBER($J512),$J512,0)),"")</f>
        <v/>
      </c>
      <c r="O512" s="15" t="inlineStr">
        <is>
          <t>Yellow (Tropical)</t>
        </is>
      </c>
      <c r="P512" s="29" t="n">
        <v>80</v>
      </c>
      <c r="Q512" s="29" t="n">
        <v>105</v>
      </c>
      <c r="R512" s="15" t="inlineStr">
        <is>
          <t>Not listed</t>
        </is>
      </c>
      <c r="S512" s="29" t="n">
        <v>27</v>
      </c>
      <c r="T512" s="29" t="n">
        <v>110</v>
      </c>
      <c r="U512" s="15" t="inlineStr">
        <is>
          <t>Sucrose + glucose-fructose</t>
        </is>
      </c>
      <c r="V512" s="15" t="inlineStr">
        <is>
          <t>Flavoured Red Bull energy, taurine + B-vitamins</t>
        </is>
      </c>
      <c r="W512" s="32" t="n"/>
      <c r="X512" s="32" t="n"/>
      <c r="Y512" s="32" t="n"/>
      <c r="Z512" s="32" t="n"/>
      <c r="AA512" s="15" t="inlineStr">
        <is>
          <t>High</t>
        </is>
      </c>
      <c r="AB512" s="15" t="inlineStr">
        <is>
          <t>Flavour line extensions of #1 brand</t>
        </is>
      </c>
      <c r="AC512" s="15" t="inlineStr">
        <is>
          <t>Fruit-flavoured Red Bull energy</t>
        </is>
      </c>
      <c r="AD512" s="15" t="inlineStr">
        <is>
          <t>Red Bull energy with flavour variety.</t>
        </is>
      </c>
      <c r="AE512" s="32" t="n"/>
      <c r="AF512" s="34">
        <f>IF(AND(ISNUMBER($P512),ISNUMBER($AL512),$AL512&lt;&gt;0),ROUND($P512/$AL512*100,1),"")</f>
        <v/>
      </c>
      <c r="AG512" s="35">
        <f>IF(AND(ISNUMBER($S512),ISNUMBER($AL512),$AL512&lt;&gt;0),ROUND($S512/$AL512*100,2),"")</f>
        <v/>
      </c>
      <c r="AH512" s="34">
        <f>IF(AND(ISNUMBER($Q512),ISNUMBER($AL512),$AL512&lt;&gt;0),ROUND($Q512/$AL512*100,1),"")</f>
        <v/>
      </c>
      <c r="AI512" s="29">
        <f>IF(ISNUMBER($S512),IF($S512&lt;=1,"Yes","No"),"n/a")</f>
        <v/>
      </c>
      <c r="AJ512" s="29">
        <f>IF(ISNUMBER($S512),ROUND(MAX(0,MIN(100,100-$S512*2.5-IF(ISNUMBER($T512),$T512,0)*0.12+IF($S512&lt;=1,12,0))),0),"")</f>
        <v/>
      </c>
      <c r="AK512" s="29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29" t="n">
        <v>250</v>
      </c>
      <c r="AM512" s="30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Red Bull</t>
        </is>
      </c>
      <c r="B513" s="15" t="inlineStr">
        <is>
          <t>Red Bull Editions | Yellow (Tropical) | 8-pack 250mL</t>
        </is>
      </c>
      <c r="C513" s="15" t="inlineStr">
        <is>
          <t>4) Caffeine &amp; energy beverage</t>
        </is>
      </c>
      <c r="D513" s="15" t="inlineStr">
        <is>
          <t>250 mL can</t>
        </is>
      </c>
      <c r="E513" s="29" t="n">
        <v>8</v>
      </c>
      <c r="F513" s="30" t="n"/>
      <c r="G513" s="31">
        <f>IF(AND(ISNUMBER($F513),ISNUMBER($E513),$E513&lt;&gt;0),$F513/$E513,"")</f>
        <v/>
      </c>
      <c r="H513" s="31">
        <f>IF(AND(ISNUMBER($F513),ISNUMBER($AL513),ISNUMBER($E513),($AL513*$E513)&lt;&gt;0),$F513/($AL513*$E513)*100,"")</f>
        <v/>
      </c>
      <c r="I513" s="32" t="n"/>
      <c r="J513" s="33" t="n"/>
      <c r="K513" s="31">
        <f>IF(AND(ISNUMBER($F513),ISNUMBER($J513)),$F513*(1-$J513),"")</f>
        <v/>
      </c>
      <c r="L513" s="32" t="n"/>
      <c r="M513" s="32" t="n"/>
      <c r="N513" s="31">
        <f>IF(ISNUMBER($F513),($F513-IF(ISNUMBER($AM513),$AM513,0))*(1-IF(ISNUMBER($J513),$J513,0)),"")</f>
        <v/>
      </c>
      <c r="O513" s="15" t="inlineStr">
        <is>
          <t>Yellow (Tropical)</t>
        </is>
      </c>
      <c r="P513" s="29" t="n">
        <v>80</v>
      </c>
      <c r="Q513" s="29" t="n">
        <v>105</v>
      </c>
      <c r="R513" s="15" t="inlineStr">
        <is>
          <t>Not listed</t>
        </is>
      </c>
      <c r="S513" s="29" t="n">
        <v>27</v>
      </c>
      <c r="T513" s="29" t="n">
        <v>110</v>
      </c>
      <c r="U513" s="15" t="inlineStr">
        <is>
          <t>Sucrose + glucose-fructose</t>
        </is>
      </c>
      <c r="V513" s="15" t="inlineStr">
        <is>
          <t>Flavoured Red Bull energy, taurine + B-vitamins</t>
        </is>
      </c>
      <c r="W513" s="32" t="n"/>
      <c r="X513" s="32" t="n"/>
      <c r="Y513" s="32" t="n"/>
      <c r="Z513" s="32" t="n"/>
      <c r="AA513" s="15" t="inlineStr">
        <is>
          <t>High</t>
        </is>
      </c>
      <c r="AB513" s="15" t="inlineStr">
        <is>
          <t>Flavour line extensions of #1 brand</t>
        </is>
      </c>
      <c r="AC513" s="15" t="inlineStr">
        <is>
          <t>Fruit-flavoured Red Bull energy</t>
        </is>
      </c>
      <c r="AD513" s="15" t="inlineStr">
        <is>
          <t>Red Bull energy with flavour variety.</t>
        </is>
      </c>
      <c r="AE513" s="32" t="n"/>
      <c r="AF513" s="34">
        <f>IF(AND(ISNUMBER($P513),ISNUMBER($AL513),$AL513&lt;&gt;0),ROUND($P513/$AL513*100,1),"")</f>
        <v/>
      </c>
      <c r="AG513" s="35">
        <f>IF(AND(ISNUMBER($S513),ISNUMBER($AL513),$AL513&lt;&gt;0),ROUND($S513/$AL513*100,2),"")</f>
        <v/>
      </c>
      <c r="AH513" s="34">
        <f>IF(AND(ISNUMBER($Q513),ISNUMBER($AL513),$AL513&lt;&gt;0),ROUND($Q513/$AL513*100,1),"")</f>
        <v/>
      </c>
      <c r="AI513" s="29">
        <f>IF(ISNUMBER($S513),IF($S513&lt;=1,"Yes","No"),"n/a")</f>
        <v/>
      </c>
      <c r="AJ513" s="29">
        <f>IF(ISNUMBER($S513),ROUND(MAX(0,MIN(100,100-$S513*2.5-IF(ISNUMBER($T513),$T513,0)*0.12+IF($S513&lt;=1,12,0))),0),"")</f>
        <v/>
      </c>
      <c r="AK513" s="29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29" t="n">
        <v>250</v>
      </c>
      <c r="AM513" s="30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Red Bull</t>
        </is>
      </c>
      <c r="B514" s="15" t="inlineStr">
        <is>
          <t>Red Bull Editions | Yellow (Tropical) | 12-pack 250mL</t>
        </is>
      </c>
      <c r="C514" s="15" t="inlineStr">
        <is>
          <t>4) Caffeine &amp; energy beverage</t>
        </is>
      </c>
      <c r="D514" s="15" t="inlineStr">
        <is>
          <t>250 mL can</t>
        </is>
      </c>
      <c r="E514" s="29" t="n">
        <v>12</v>
      </c>
      <c r="F514" s="30" t="n"/>
      <c r="G514" s="31">
        <f>IF(AND(ISNUMBER($F514),ISNUMBER($E514),$E514&lt;&gt;0),$F514/$E514,"")</f>
        <v/>
      </c>
      <c r="H514" s="31">
        <f>IF(AND(ISNUMBER($F514),ISNUMBER($AL514),ISNUMBER($E514),($AL514*$E514)&lt;&gt;0),$F514/($AL514*$E514)*100,"")</f>
        <v/>
      </c>
      <c r="I514" s="32" t="n"/>
      <c r="J514" s="33" t="n"/>
      <c r="K514" s="31">
        <f>IF(AND(ISNUMBER($F514),ISNUMBER($J514)),$F514*(1-$J514),"")</f>
        <v/>
      </c>
      <c r="L514" s="32" t="n"/>
      <c r="M514" s="32" t="n"/>
      <c r="N514" s="31">
        <f>IF(ISNUMBER($F514),($F514-IF(ISNUMBER($AM514),$AM514,0))*(1-IF(ISNUMBER($J514),$J514,0)),"")</f>
        <v/>
      </c>
      <c r="O514" s="15" t="inlineStr">
        <is>
          <t>Yellow (Tropical)</t>
        </is>
      </c>
      <c r="P514" s="29" t="n">
        <v>80</v>
      </c>
      <c r="Q514" s="29" t="n">
        <v>105</v>
      </c>
      <c r="R514" s="15" t="inlineStr">
        <is>
          <t>Not listed</t>
        </is>
      </c>
      <c r="S514" s="29" t="n">
        <v>27</v>
      </c>
      <c r="T514" s="29" t="n">
        <v>110</v>
      </c>
      <c r="U514" s="15" t="inlineStr">
        <is>
          <t>Sucrose + glucose-fructose</t>
        </is>
      </c>
      <c r="V514" s="15" t="inlineStr">
        <is>
          <t>Flavoured Red Bull energy, taurine + B-vitamins</t>
        </is>
      </c>
      <c r="W514" s="32" t="n"/>
      <c r="X514" s="32" t="n"/>
      <c r="Y514" s="32" t="n"/>
      <c r="Z514" s="32" t="n"/>
      <c r="AA514" s="15" t="inlineStr">
        <is>
          <t>High</t>
        </is>
      </c>
      <c r="AB514" s="15" t="inlineStr">
        <is>
          <t>Flavour line extensions of #1 brand</t>
        </is>
      </c>
      <c r="AC514" s="15" t="inlineStr">
        <is>
          <t>Fruit-flavoured Red Bull energy</t>
        </is>
      </c>
      <c r="AD514" s="15" t="inlineStr">
        <is>
          <t>Red Bull energy with flavour variety.</t>
        </is>
      </c>
      <c r="AE514" s="32" t="n"/>
      <c r="AF514" s="34">
        <f>IF(AND(ISNUMBER($P514),ISNUMBER($AL514),$AL514&lt;&gt;0),ROUND($P514/$AL514*100,1),"")</f>
        <v/>
      </c>
      <c r="AG514" s="35">
        <f>IF(AND(ISNUMBER($S514),ISNUMBER($AL514),$AL514&lt;&gt;0),ROUND($S514/$AL514*100,2),"")</f>
        <v/>
      </c>
      <c r="AH514" s="34">
        <f>IF(AND(ISNUMBER($Q514),ISNUMBER($AL514),$AL514&lt;&gt;0),ROUND($Q514/$AL514*100,1),"")</f>
        <v/>
      </c>
      <c r="AI514" s="29">
        <f>IF(ISNUMBER($S514),IF($S514&lt;=1,"Yes","No"),"n/a")</f>
        <v/>
      </c>
      <c r="AJ514" s="29">
        <f>IF(ISNUMBER($S514),ROUND(MAX(0,MIN(100,100-$S514*2.5-IF(ISNUMBER($T514),$T514,0)*0.12+IF($S514&lt;=1,12,0))),0),"")</f>
        <v/>
      </c>
      <c r="AK514" s="29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29" t="n">
        <v>250</v>
      </c>
      <c r="AM514" s="30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Red Bull</t>
        </is>
      </c>
      <c r="B515" s="15" t="inlineStr">
        <is>
          <t>Red Bull Editions | Yellow (Tropical) | 18-pack 250mL</t>
        </is>
      </c>
      <c r="C515" s="15" t="inlineStr">
        <is>
          <t>4) Caffeine &amp; energy beverage</t>
        </is>
      </c>
      <c r="D515" s="15" t="inlineStr">
        <is>
          <t>250 mL can</t>
        </is>
      </c>
      <c r="E515" s="29" t="n">
        <v>18</v>
      </c>
      <c r="F515" s="30" t="n"/>
      <c r="G515" s="31">
        <f>IF(AND(ISNUMBER($F515),ISNUMBER($E515),$E515&lt;&gt;0),$F515/$E515,"")</f>
        <v/>
      </c>
      <c r="H515" s="31">
        <f>IF(AND(ISNUMBER($F515),ISNUMBER($AL515),ISNUMBER($E515),($AL515*$E515)&lt;&gt;0),$F515/($AL515*$E515)*100,"")</f>
        <v/>
      </c>
      <c r="I515" s="32" t="n"/>
      <c r="J515" s="33" t="n"/>
      <c r="K515" s="31">
        <f>IF(AND(ISNUMBER($F515),ISNUMBER($J515)),$F515*(1-$J515),"")</f>
        <v/>
      </c>
      <c r="L515" s="32" t="n"/>
      <c r="M515" s="32" t="n"/>
      <c r="N515" s="31">
        <f>IF(ISNUMBER($F515),($F515-IF(ISNUMBER($AM515),$AM515,0))*(1-IF(ISNUMBER($J515),$J515,0)),"")</f>
        <v/>
      </c>
      <c r="O515" s="15" t="inlineStr">
        <is>
          <t>Yellow (Tropical)</t>
        </is>
      </c>
      <c r="P515" s="29" t="n">
        <v>80</v>
      </c>
      <c r="Q515" s="29" t="n">
        <v>105</v>
      </c>
      <c r="R515" s="15" t="inlineStr">
        <is>
          <t>Not listed</t>
        </is>
      </c>
      <c r="S515" s="29" t="n">
        <v>27</v>
      </c>
      <c r="T515" s="29" t="n">
        <v>110</v>
      </c>
      <c r="U515" s="15" t="inlineStr">
        <is>
          <t>Sucrose + glucose-fructose</t>
        </is>
      </c>
      <c r="V515" s="15" t="inlineStr">
        <is>
          <t>Flavoured Red Bull energy, taurine + B-vitamins</t>
        </is>
      </c>
      <c r="W515" s="32" t="n"/>
      <c r="X515" s="32" t="n"/>
      <c r="Y515" s="32" t="n"/>
      <c r="Z515" s="32" t="n"/>
      <c r="AA515" s="15" t="inlineStr">
        <is>
          <t>High</t>
        </is>
      </c>
      <c r="AB515" s="15" t="inlineStr">
        <is>
          <t>Flavour line extensions of #1 brand</t>
        </is>
      </c>
      <c r="AC515" s="15" t="inlineStr">
        <is>
          <t>Fruit-flavoured Red Bull energy</t>
        </is>
      </c>
      <c r="AD515" s="15" t="inlineStr">
        <is>
          <t>Red Bull energy with flavour variety.</t>
        </is>
      </c>
      <c r="AE515" s="32" t="n"/>
      <c r="AF515" s="34">
        <f>IF(AND(ISNUMBER($P515),ISNUMBER($AL515),$AL515&lt;&gt;0),ROUND($P515/$AL515*100,1),"")</f>
        <v/>
      </c>
      <c r="AG515" s="35">
        <f>IF(AND(ISNUMBER($S515),ISNUMBER($AL515),$AL515&lt;&gt;0),ROUND($S515/$AL515*100,2),"")</f>
        <v/>
      </c>
      <c r="AH515" s="34">
        <f>IF(AND(ISNUMBER($Q515),ISNUMBER($AL515),$AL515&lt;&gt;0),ROUND($Q515/$AL515*100,1),"")</f>
        <v/>
      </c>
      <c r="AI515" s="29">
        <f>IF(ISNUMBER($S515),IF($S515&lt;=1,"Yes","No"),"n/a")</f>
        <v/>
      </c>
      <c r="AJ515" s="29">
        <f>IF(ISNUMBER($S515),ROUND(MAX(0,MIN(100,100-$S515*2.5-IF(ISNUMBER($T515),$T515,0)*0.12+IF($S515&lt;=1,12,0))),0),"")</f>
        <v/>
      </c>
      <c r="AK515" s="29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29" t="n">
        <v>250</v>
      </c>
      <c r="AM515" s="30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Red Bull</t>
        </is>
      </c>
      <c r="B516" s="15" t="inlineStr">
        <is>
          <t>Red Bull Editions | Yellow (Tropical) | 24-pack 250mL</t>
        </is>
      </c>
      <c r="C516" s="15" t="inlineStr">
        <is>
          <t>4) Caffeine &amp; energy beverage</t>
        </is>
      </c>
      <c r="D516" s="15" t="inlineStr">
        <is>
          <t>250 mL can</t>
        </is>
      </c>
      <c r="E516" s="29" t="n">
        <v>24</v>
      </c>
      <c r="F516" s="30" t="n"/>
      <c r="G516" s="31">
        <f>IF(AND(ISNUMBER($F516),ISNUMBER($E516),$E516&lt;&gt;0),$F516/$E516,"")</f>
        <v/>
      </c>
      <c r="H516" s="31">
        <f>IF(AND(ISNUMBER($F516),ISNUMBER($AL516),ISNUMBER($E516),($AL516*$E516)&lt;&gt;0),$F516/($AL516*$E516)*100,"")</f>
        <v/>
      </c>
      <c r="I516" s="32" t="n"/>
      <c r="J516" s="33" t="n"/>
      <c r="K516" s="31">
        <f>IF(AND(ISNUMBER($F516),ISNUMBER($J516)),$F516*(1-$J516),"")</f>
        <v/>
      </c>
      <c r="L516" s="32" t="n"/>
      <c r="M516" s="32" t="n"/>
      <c r="N516" s="31">
        <f>IF(ISNUMBER($F516),($F516-IF(ISNUMBER($AM516),$AM516,0))*(1-IF(ISNUMBER($J516),$J516,0)),"")</f>
        <v/>
      </c>
      <c r="O516" s="15" t="inlineStr">
        <is>
          <t>Yellow (Tropical)</t>
        </is>
      </c>
      <c r="P516" s="29" t="n">
        <v>80</v>
      </c>
      <c r="Q516" s="29" t="n">
        <v>105</v>
      </c>
      <c r="R516" s="15" t="inlineStr">
        <is>
          <t>Not listed</t>
        </is>
      </c>
      <c r="S516" s="29" t="n">
        <v>27</v>
      </c>
      <c r="T516" s="29" t="n">
        <v>110</v>
      </c>
      <c r="U516" s="15" t="inlineStr">
        <is>
          <t>Sucrose + glucose-fructose</t>
        </is>
      </c>
      <c r="V516" s="15" t="inlineStr">
        <is>
          <t>Flavoured Red Bull energy, taurine + B-vitamins</t>
        </is>
      </c>
      <c r="W516" s="32" t="n"/>
      <c r="X516" s="32" t="n"/>
      <c r="Y516" s="32" t="n"/>
      <c r="Z516" s="32" t="n"/>
      <c r="AA516" s="15" t="inlineStr">
        <is>
          <t>High</t>
        </is>
      </c>
      <c r="AB516" s="15" t="inlineStr">
        <is>
          <t>Flavour line extensions of #1 brand</t>
        </is>
      </c>
      <c r="AC516" s="15" t="inlineStr">
        <is>
          <t>Fruit-flavoured Red Bull energy</t>
        </is>
      </c>
      <c r="AD516" s="15" t="inlineStr">
        <is>
          <t>Red Bull energy with flavour variety.</t>
        </is>
      </c>
      <c r="AE516" s="32" t="n"/>
      <c r="AF516" s="34">
        <f>IF(AND(ISNUMBER($P516),ISNUMBER($AL516),$AL516&lt;&gt;0),ROUND($P516/$AL516*100,1),"")</f>
        <v/>
      </c>
      <c r="AG516" s="35">
        <f>IF(AND(ISNUMBER($S516),ISNUMBER($AL516),$AL516&lt;&gt;0),ROUND($S516/$AL516*100,2),"")</f>
        <v/>
      </c>
      <c r="AH516" s="34">
        <f>IF(AND(ISNUMBER($Q516),ISNUMBER($AL516),$AL516&lt;&gt;0),ROUND($Q516/$AL516*100,1),"")</f>
        <v/>
      </c>
      <c r="AI516" s="29">
        <f>IF(ISNUMBER($S516),IF($S516&lt;=1,"Yes","No"),"n/a")</f>
        <v/>
      </c>
      <c r="AJ516" s="29">
        <f>IF(ISNUMBER($S516),ROUND(MAX(0,MIN(100,100-$S516*2.5-IF(ISNUMBER($T516),$T516,0)*0.12+IF($S516&lt;=1,12,0))),0),"")</f>
        <v/>
      </c>
      <c r="AK516" s="29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29" t="n">
        <v>250</v>
      </c>
      <c r="AM516" s="30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Red Bull</t>
        </is>
      </c>
      <c r="B517" s="15" t="inlineStr">
        <is>
          <t>Red Bull Editions | Green (Dragon Fruit) | 4-pack 250mL</t>
        </is>
      </c>
      <c r="C517" s="15" t="inlineStr">
        <is>
          <t>4) Caffeine &amp; energy beverage</t>
        </is>
      </c>
      <c r="D517" s="15" t="inlineStr">
        <is>
          <t>250 mL can</t>
        </is>
      </c>
      <c r="E517" s="29" t="n">
        <v>4</v>
      </c>
      <c r="F517" s="30" t="n"/>
      <c r="G517" s="31">
        <f>IF(AND(ISNUMBER($F517),ISNUMBER($E517),$E517&lt;&gt;0),$F517/$E517,"")</f>
        <v/>
      </c>
      <c r="H517" s="31">
        <f>IF(AND(ISNUMBER($F517),ISNUMBER($AL517),ISNUMBER($E517),($AL517*$E517)&lt;&gt;0),$F517/($AL517*$E517)*100,"")</f>
        <v/>
      </c>
      <c r="I517" s="32" t="n"/>
      <c r="J517" s="33" t="n"/>
      <c r="K517" s="31">
        <f>IF(AND(ISNUMBER($F517),ISNUMBER($J517)),$F517*(1-$J517),"")</f>
        <v/>
      </c>
      <c r="L517" s="32" t="n"/>
      <c r="M517" s="32" t="n"/>
      <c r="N517" s="31">
        <f>IF(ISNUMBER($F517),($F517-IF(ISNUMBER($AM517),$AM517,0))*(1-IF(ISNUMBER($J517),$J517,0)),"")</f>
        <v/>
      </c>
      <c r="O517" s="15" t="inlineStr">
        <is>
          <t>Green (Dragon Fruit)</t>
        </is>
      </c>
      <c r="P517" s="29" t="n">
        <v>80</v>
      </c>
      <c r="Q517" s="29" t="n">
        <v>105</v>
      </c>
      <c r="R517" s="15" t="inlineStr">
        <is>
          <t>Not listed</t>
        </is>
      </c>
      <c r="S517" s="29" t="n">
        <v>27</v>
      </c>
      <c r="T517" s="29" t="n">
        <v>110</v>
      </c>
      <c r="U517" s="15" t="inlineStr">
        <is>
          <t>Sucrose + glucose-fructose</t>
        </is>
      </c>
      <c r="V517" s="15" t="inlineStr">
        <is>
          <t>Flavoured Red Bull energy, taurine + B-vitamins</t>
        </is>
      </c>
      <c r="W517" s="32" t="n"/>
      <c r="X517" s="32" t="n"/>
      <c r="Y517" s="32" t="n"/>
      <c r="Z517" s="32" t="n"/>
      <c r="AA517" s="15" t="inlineStr">
        <is>
          <t>High</t>
        </is>
      </c>
      <c r="AB517" s="15" t="inlineStr">
        <is>
          <t>Flavour line extensions of #1 brand</t>
        </is>
      </c>
      <c r="AC517" s="15" t="inlineStr">
        <is>
          <t>Fruit-flavoured Red Bull energy</t>
        </is>
      </c>
      <c r="AD517" s="15" t="inlineStr">
        <is>
          <t>Red Bull energy with flavour variety.</t>
        </is>
      </c>
      <c r="AE517" s="32" t="n"/>
      <c r="AF517" s="34">
        <f>IF(AND(ISNUMBER($P517),ISNUMBER($AL517),$AL517&lt;&gt;0),ROUND($P517/$AL517*100,1),"")</f>
        <v/>
      </c>
      <c r="AG517" s="35">
        <f>IF(AND(ISNUMBER($S517),ISNUMBER($AL517),$AL517&lt;&gt;0),ROUND($S517/$AL517*100,2),"")</f>
        <v/>
      </c>
      <c r="AH517" s="34">
        <f>IF(AND(ISNUMBER($Q517),ISNUMBER($AL517),$AL517&lt;&gt;0),ROUND($Q517/$AL517*100,1),"")</f>
        <v/>
      </c>
      <c r="AI517" s="29">
        <f>IF(ISNUMBER($S517),IF($S517&lt;=1,"Yes","No"),"n/a")</f>
        <v/>
      </c>
      <c r="AJ517" s="29">
        <f>IF(ISNUMBER($S517),ROUND(MAX(0,MIN(100,100-$S517*2.5-IF(ISNUMBER($T517),$T517,0)*0.12+IF($S517&lt;=1,12,0))),0),"")</f>
        <v/>
      </c>
      <c r="AK517" s="29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29" t="n">
        <v>250</v>
      </c>
      <c r="AM517" s="30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Red Bull</t>
        </is>
      </c>
      <c r="B518" s="15" t="inlineStr">
        <is>
          <t>Red Bull Editions | Green (Dragon Fruit) | 8-pack 250mL</t>
        </is>
      </c>
      <c r="C518" s="15" t="inlineStr">
        <is>
          <t>4) Caffeine &amp; energy beverage</t>
        </is>
      </c>
      <c r="D518" s="15" t="inlineStr">
        <is>
          <t>250 mL can</t>
        </is>
      </c>
      <c r="E518" s="29" t="n">
        <v>8</v>
      </c>
      <c r="F518" s="30" t="n"/>
      <c r="G518" s="31">
        <f>IF(AND(ISNUMBER($F518),ISNUMBER($E518),$E518&lt;&gt;0),$F518/$E518,"")</f>
        <v/>
      </c>
      <c r="H518" s="31">
        <f>IF(AND(ISNUMBER($F518),ISNUMBER($AL518),ISNUMBER($E518),($AL518*$E518)&lt;&gt;0),$F518/($AL518*$E518)*100,"")</f>
        <v/>
      </c>
      <c r="I518" s="32" t="n"/>
      <c r="J518" s="33" t="n"/>
      <c r="K518" s="31">
        <f>IF(AND(ISNUMBER($F518),ISNUMBER($J518)),$F518*(1-$J518),"")</f>
        <v/>
      </c>
      <c r="L518" s="32" t="n"/>
      <c r="M518" s="32" t="n"/>
      <c r="N518" s="31">
        <f>IF(ISNUMBER($F518),($F518-IF(ISNUMBER($AM518),$AM518,0))*(1-IF(ISNUMBER($J518),$J518,0)),"")</f>
        <v/>
      </c>
      <c r="O518" s="15" t="inlineStr">
        <is>
          <t>Green (Dragon Fruit)</t>
        </is>
      </c>
      <c r="P518" s="29" t="n">
        <v>80</v>
      </c>
      <c r="Q518" s="29" t="n">
        <v>105</v>
      </c>
      <c r="R518" s="15" t="inlineStr">
        <is>
          <t>Not listed</t>
        </is>
      </c>
      <c r="S518" s="29" t="n">
        <v>27</v>
      </c>
      <c r="T518" s="29" t="n">
        <v>110</v>
      </c>
      <c r="U518" s="15" t="inlineStr">
        <is>
          <t>Sucrose + glucose-fructose</t>
        </is>
      </c>
      <c r="V518" s="15" t="inlineStr">
        <is>
          <t>Flavoured Red Bull energy, taurine + B-vitamins</t>
        </is>
      </c>
      <c r="W518" s="32" t="n"/>
      <c r="X518" s="32" t="n"/>
      <c r="Y518" s="32" t="n"/>
      <c r="Z518" s="32" t="n"/>
      <c r="AA518" s="15" t="inlineStr">
        <is>
          <t>High</t>
        </is>
      </c>
      <c r="AB518" s="15" t="inlineStr">
        <is>
          <t>Flavour line extensions of #1 brand</t>
        </is>
      </c>
      <c r="AC518" s="15" t="inlineStr">
        <is>
          <t>Fruit-flavoured Red Bull energy</t>
        </is>
      </c>
      <c r="AD518" s="15" t="inlineStr">
        <is>
          <t>Red Bull energy with flavour variety.</t>
        </is>
      </c>
      <c r="AE518" s="32" t="n"/>
      <c r="AF518" s="34">
        <f>IF(AND(ISNUMBER($P518),ISNUMBER($AL518),$AL518&lt;&gt;0),ROUND($P518/$AL518*100,1),"")</f>
        <v/>
      </c>
      <c r="AG518" s="35">
        <f>IF(AND(ISNUMBER($S518),ISNUMBER($AL518),$AL518&lt;&gt;0),ROUND($S518/$AL518*100,2),"")</f>
        <v/>
      </c>
      <c r="AH518" s="34">
        <f>IF(AND(ISNUMBER($Q518),ISNUMBER($AL518),$AL518&lt;&gt;0),ROUND($Q518/$AL518*100,1),"")</f>
        <v/>
      </c>
      <c r="AI518" s="29">
        <f>IF(ISNUMBER($S518),IF($S518&lt;=1,"Yes","No"),"n/a")</f>
        <v/>
      </c>
      <c r="AJ518" s="29">
        <f>IF(ISNUMBER($S518),ROUND(MAX(0,MIN(100,100-$S518*2.5-IF(ISNUMBER($T518),$T518,0)*0.12+IF($S518&lt;=1,12,0))),0),"")</f>
        <v/>
      </c>
      <c r="AK518" s="29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29" t="n">
        <v>250</v>
      </c>
      <c r="AM518" s="30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Red Bull</t>
        </is>
      </c>
      <c r="B519" s="15" t="inlineStr">
        <is>
          <t>Red Bull Editions | Green (Dragon Fruit) | 12-pack 250mL</t>
        </is>
      </c>
      <c r="C519" s="15" t="inlineStr">
        <is>
          <t>4) Caffeine &amp; energy beverage</t>
        </is>
      </c>
      <c r="D519" s="15" t="inlineStr">
        <is>
          <t>250 mL can</t>
        </is>
      </c>
      <c r="E519" s="29" t="n">
        <v>12</v>
      </c>
      <c r="F519" s="30" t="n"/>
      <c r="G519" s="31">
        <f>IF(AND(ISNUMBER($F519),ISNUMBER($E519),$E519&lt;&gt;0),$F519/$E519,"")</f>
        <v/>
      </c>
      <c r="H519" s="31">
        <f>IF(AND(ISNUMBER($F519),ISNUMBER($AL519),ISNUMBER($E519),($AL519*$E519)&lt;&gt;0),$F519/($AL519*$E519)*100,"")</f>
        <v/>
      </c>
      <c r="I519" s="32" t="n"/>
      <c r="J519" s="33" t="n"/>
      <c r="K519" s="31">
        <f>IF(AND(ISNUMBER($F519),ISNUMBER($J519)),$F519*(1-$J519),"")</f>
        <v/>
      </c>
      <c r="L519" s="32" t="n"/>
      <c r="M519" s="32" t="n"/>
      <c r="N519" s="31">
        <f>IF(ISNUMBER($F519),($F519-IF(ISNUMBER($AM519),$AM519,0))*(1-IF(ISNUMBER($J519),$J519,0)),"")</f>
        <v/>
      </c>
      <c r="O519" s="15" t="inlineStr">
        <is>
          <t>Green (Dragon Fruit)</t>
        </is>
      </c>
      <c r="P519" s="29" t="n">
        <v>80</v>
      </c>
      <c r="Q519" s="29" t="n">
        <v>105</v>
      </c>
      <c r="R519" s="15" t="inlineStr">
        <is>
          <t>Not listed</t>
        </is>
      </c>
      <c r="S519" s="29" t="n">
        <v>27</v>
      </c>
      <c r="T519" s="29" t="n">
        <v>110</v>
      </c>
      <c r="U519" s="15" t="inlineStr">
        <is>
          <t>Sucrose + glucose-fructose</t>
        </is>
      </c>
      <c r="V519" s="15" t="inlineStr">
        <is>
          <t>Flavoured Red Bull energy, taurine + B-vitamins</t>
        </is>
      </c>
      <c r="W519" s="32" t="n"/>
      <c r="X519" s="32" t="n"/>
      <c r="Y519" s="32" t="n"/>
      <c r="Z519" s="32" t="n"/>
      <c r="AA519" s="15" t="inlineStr">
        <is>
          <t>High</t>
        </is>
      </c>
      <c r="AB519" s="15" t="inlineStr">
        <is>
          <t>Flavour line extensions of #1 brand</t>
        </is>
      </c>
      <c r="AC519" s="15" t="inlineStr">
        <is>
          <t>Fruit-flavoured Red Bull energy</t>
        </is>
      </c>
      <c r="AD519" s="15" t="inlineStr">
        <is>
          <t>Red Bull energy with flavour variety.</t>
        </is>
      </c>
      <c r="AE519" s="32" t="n"/>
      <c r="AF519" s="34">
        <f>IF(AND(ISNUMBER($P519),ISNUMBER($AL519),$AL519&lt;&gt;0),ROUND($P519/$AL519*100,1),"")</f>
        <v/>
      </c>
      <c r="AG519" s="35">
        <f>IF(AND(ISNUMBER($S519),ISNUMBER($AL519),$AL519&lt;&gt;0),ROUND($S519/$AL519*100,2),"")</f>
        <v/>
      </c>
      <c r="AH519" s="34">
        <f>IF(AND(ISNUMBER($Q519),ISNUMBER($AL519),$AL519&lt;&gt;0),ROUND($Q519/$AL519*100,1),"")</f>
        <v/>
      </c>
      <c r="AI519" s="29">
        <f>IF(ISNUMBER($S519),IF($S519&lt;=1,"Yes","No"),"n/a")</f>
        <v/>
      </c>
      <c r="AJ519" s="29">
        <f>IF(ISNUMBER($S519),ROUND(MAX(0,MIN(100,100-$S519*2.5-IF(ISNUMBER($T519),$T519,0)*0.12+IF($S519&lt;=1,12,0))),0),"")</f>
        <v/>
      </c>
      <c r="AK519" s="29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29" t="n">
        <v>250</v>
      </c>
      <c r="AM519" s="30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Red Bull</t>
        </is>
      </c>
      <c r="B520" s="15" t="inlineStr">
        <is>
          <t>Red Bull Editions | Green (Dragon Fruit) | 18-pack 250mL</t>
        </is>
      </c>
      <c r="C520" s="15" t="inlineStr">
        <is>
          <t>4) Caffeine &amp; energy beverage</t>
        </is>
      </c>
      <c r="D520" s="15" t="inlineStr">
        <is>
          <t>250 mL can</t>
        </is>
      </c>
      <c r="E520" s="29" t="n">
        <v>18</v>
      </c>
      <c r="F520" s="30" t="n"/>
      <c r="G520" s="31">
        <f>IF(AND(ISNUMBER($F520),ISNUMBER($E520),$E520&lt;&gt;0),$F520/$E520,"")</f>
        <v/>
      </c>
      <c r="H520" s="31">
        <f>IF(AND(ISNUMBER($F520),ISNUMBER($AL520),ISNUMBER($E520),($AL520*$E520)&lt;&gt;0),$F520/($AL520*$E520)*100,"")</f>
        <v/>
      </c>
      <c r="I520" s="32" t="n"/>
      <c r="J520" s="33" t="n"/>
      <c r="K520" s="31">
        <f>IF(AND(ISNUMBER($F520),ISNUMBER($J520)),$F520*(1-$J520),"")</f>
        <v/>
      </c>
      <c r="L520" s="32" t="n"/>
      <c r="M520" s="32" t="n"/>
      <c r="N520" s="31">
        <f>IF(ISNUMBER($F520),($F520-IF(ISNUMBER($AM520),$AM520,0))*(1-IF(ISNUMBER($J520),$J520,0)),"")</f>
        <v/>
      </c>
      <c r="O520" s="15" t="inlineStr">
        <is>
          <t>Green (Dragon Fruit)</t>
        </is>
      </c>
      <c r="P520" s="29" t="n">
        <v>80</v>
      </c>
      <c r="Q520" s="29" t="n">
        <v>105</v>
      </c>
      <c r="R520" s="15" t="inlineStr">
        <is>
          <t>Not listed</t>
        </is>
      </c>
      <c r="S520" s="29" t="n">
        <v>27</v>
      </c>
      <c r="T520" s="29" t="n">
        <v>110</v>
      </c>
      <c r="U520" s="15" t="inlineStr">
        <is>
          <t>Sucrose + glucose-fructose</t>
        </is>
      </c>
      <c r="V520" s="15" t="inlineStr">
        <is>
          <t>Flavoured Red Bull energy, taurine + B-vitamins</t>
        </is>
      </c>
      <c r="W520" s="32" t="n"/>
      <c r="X520" s="32" t="n"/>
      <c r="Y520" s="32" t="n"/>
      <c r="Z520" s="32" t="n"/>
      <c r="AA520" s="15" t="inlineStr">
        <is>
          <t>High</t>
        </is>
      </c>
      <c r="AB520" s="15" t="inlineStr">
        <is>
          <t>Flavour line extensions of #1 brand</t>
        </is>
      </c>
      <c r="AC520" s="15" t="inlineStr">
        <is>
          <t>Fruit-flavoured Red Bull energy</t>
        </is>
      </c>
      <c r="AD520" s="15" t="inlineStr">
        <is>
          <t>Red Bull energy with flavour variety.</t>
        </is>
      </c>
      <c r="AE520" s="32" t="n"/>
      <c r="AF520" s="34">
        <f>IF(AND(ISNUMBER($P520),ISNUMBER($AL520),$AL520&lt;&gt;0),ROUND($P520/$AL520*100,1),"")</f>
        <v/>
      </c>
      <c r="AG520" s="35">
        <f>IF(AND(ISNUMBER($S520),ISNUMBER($AL520),$AL520&lt;&gt;0),ROUND($S520/$AL520*100,2),"")</f>
        <v/>
      </c>
      <c r="AH520" s="34">
        <f>IF(AND(ISNUMBER($Q520),ISNUMBER($AL520),$AL520&lt;&gt;0),ROUND($Q520/$AL520*100,1),"")</f>
        <v/>
      </c>
      <c r="AI520" s="29">
        <f>IF(ISNUMBER($S520),IF($S520&lt;=1,"Yes","No"),"n/a")</f>
        <v/>
      </c>
      <c r="AJ520" s="29">
        <f>IF(ISNUMBER($S520),ROUND(MAX(0,MIN(100,100-$S520*2.5-IF(ISNUMBER($T520),$T520,0)*0.12+IF($S520&lt;=1,12,0))),0),"")</f>
        <v/>
      </c>
      <c r="AK520" s="29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29" t="n">
        <v>250</v>
      </c>
      <c r="AM520" s="30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Red Bull</t>
        </is>
      </c>
      <c r="B521" s="15" t="inlineStr">
        <is>
          <t>Red Bull Editions | Green (Dragon Fruit) | 24-pack 250mL</t>
        </is>
      </c>
      <c r="C521" s="15" t="inlineStr">
        <is>
          <t>4) Caffeine &amp; energy beverage</t>
        </is>
      </c>
      <c r="D521" s="15" t="inlineStr">
        <is>
          <t>250 mL can</t>
        </is>
      </c>
      <c r="E521" s="29" t="n">
        <v>24</v>
      </c>
      <c r="F521" s="30" t="n"/>
      <c r="G521" s="31">
        <f>IF(AND(ISNUMBER($F521),ISNUMBER($E521),$E521&lt;&gt;0),$F521/$E521,"")</f>
        <v/>
      </c>
      <c r="H521" s="31">
        <f>IF(AND(ISNUMBER($F521),ISNUMBER($AL521),ISNUMBER($E521),($AL521*$E521)&lt;&gt;0),$F521/($AL521*$E521)*100,"")</f>
        <v/>
      </c>
      <c r="I521" s="32" t="n"/>
      <c r="J521" s="33" t="n"/>
      <c r="K521" s="31">
        <f>IF(AND(ISNUMBER($F521),ISNUMBER($J521)),$F521*(1-$J521),"")</f>
        <v/>
      </c>
      <c r="L521" s="32" t="n"/>
      <c r="M521" s="32" t="n"/>
      <c r="N521" s="31">
        <f>IF(ISNUMBER($F521),($F521-IF(ISNUMBER($AM521),$AM521,0))*(1-IF(ISNUMBER($J521),$J521,0)),"")</f>
        <v/>
      </c>
      <c r="O521" s="15" t="inlineStr">
        <is>
          <t>Green (Dragon Fruit)</t>
        </is>
      </c>
      <c r="P521" s="29" t="n">
        <v>80</v>
      </c>
      <c r="Q521" s="29" t="n">
        <v>105</v>
      </c>
      <c r="R521" s="15" t="inlineStr">
        <is>
          <t>Not listed</t>
        </is>
      </c>
      <c r="S521" s="29" t="n">
        <v>27</v>
      </c>
      <c r="T521" s="29" t="n">
        <v>110</v>
      </c>
      <c r="U521" s="15" t="inlineStr">
        <is>
          <t>Sucrose + glucose-fructose</t>
        </is>
      </c>
      <c r="V521" s="15" t="inlineStr">
        <is>
          <t>Flavoured Red Bull energy, taurine + B-vitamins</t>
        </is>
      </c>
      <c r="W521" s="32" t="n"/>
      <c r="X521" s="32" t="n"/>
      <c r="Y521" s="32" t="n"/>
      <c r="Z521" s="32" t="n"/>
      <c r="AA521" s="15" t="inlineStr">
        <is>
          <t>High</t>
        </is>
      </c>
      <c r="AB521" s="15" t="inlineStr">
        <is>
          <t>Flavour line extensions of #1 brand</t>
        </is>
      </c>
      <c r="AC521" s="15" t="inlineStr">
        <is>
          <t>Fruit-flavoured Red Bull energy</t>
        </is>
      </c>
      <c r="AD521" s="15" t="inlineStr">
        <is>
          <t>Red Bull energy with flavour variety.</t>
        </is>
      </c>
      <c r="AE521" s="32" t="n"/>
      <c r="AF521" s="34">
        <f>IF(AND(ISNUMBER($P521),ISNUMBER($AL521),$AL521&lt;&gt;0),ROUND($P521/$AL521*100,1),"")</f>
        <v/>
      </c>
      <c r="AG521" s="35">
        <f>IF(AND(ISNUMBER($S521),ISNUMBER($AL521),$AL521&lt;&gt;0),ROUND($S521/$AL521*100,2),"")</f>
        <v/>
      </c>
      <c r="AH521" s="34">
        <f>IF(AND(ISNUMBER($Q521),ISNUMBER($AL521),$AL521&lt;&gt;0),ROUND($Q521/$AL521*100,1),"")</f>
        <v/>
      </c>
      <c r="AI521" s="29">
        <f>IF(ISNUMBER($S521),IF($S521&lt;=1,"Yes","No"),"n/a")</f>
        <v/>
      </c>
      <c r="AJ521" s="29">
        <f>IF(ISNUMBER($S521),ROUND(MAX(0,MIN(100,100-$S521*2.5-IF(ISNUMBER($T521),$T521,0)*0.12+IF($S521&lt;=1,12,0))),0),"")</f>
        <v/>
      </c>
      <c r="AK521" s="29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29" t="n">
        <v>250</v>
      </c>
      <c r="AM521" s="30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Red Bull</t>
        </is>
      </c>
      <c r="B522" s="15" t="inlineStr">
        <is>
          <t>Red Bull Editions | Peach (Nectarine) | 4-pack 250mL</t>
        </is>
      </c>
      <c r="C522" s="15" t="inlineStr">
        <is>
          <t>4) Caffeine &amp; energy beverage</t>
        </is>
      </c>
      <c r="D522" s="15" t="inlineStr">
        <is>
          <t>250 mL can</t>
        </is>
      </c>
      <c r="E522" s="29" t="n">
        <v>4</v>
      </c>
      <c r="F522" s="30" t="n"/>
      <c r="G522" s="31">
        <f>IF(AND(ISNUMBER($F522),ISNUMBER($E522),$E522&lt;&gt;0),$F522/$E522,"")</f>
        <v/>
      </c>
      <c r="H522" s="31">
        <f>IF(AND(ISNUMBER($F522),ISNUMBER($AL522),ISNUMBER($E522),($AL522*$E522)&lt;&gt;0),$F522/($AL522*$E522)*100,"")</f>
        <v/>
      </c>
      <c r="I522" s="32" t="n"/>
      <c r="J522" s="33" t="n"/>
      <c r="K522" s="31">
        <f>IF(AND(ISNUMBER($F522),ISNUMBER($J522)),$F522*(1-$J522),"")</f>
        <v/>
      </c>
      <c r="L522" s="32" t="n"/>
      <c r="M522" s="32" t="n"/>
      <c r="N522" s="31">
        <f>IF(ISNUMBER($F522),($F522-IF(ISNUMBER($AM522),$AM522,0))*(1-IF(ISNUMBER($J522),$J522,0)),"")</f>
        <v/>
      </c>
      <c r="O522" s="15" t="inlineStr">
        <is>
          <t>Peach (Nectarine)</t>
        </is>
      </c>
      <c r="P522" s="29" t="n">
        <v>80</v>
      </c>
      <c r="Q522" s="29" t="n">
        <v>105</v>
      </c>
      <c r="R522" s="15" t="inlineStr">
        <is>
          <t>Not listed</t>
        </is>
      </c>
      <c r="S522" s="29" t="n">
        <v>27</v>
      </c>
      <c r="T522" s="29" t="n">
        <v>110</v>
      </c>
      <c r="U522" s="15" t="inlineStr">
        <is>
          <t>Sucrose + glucose-fructose</t>
        </is>
      </c>
      <c r="V522" s="15" t="inlineStr">
        <is>
          <t>Flavoured Red Bull energy, taurine + B-vitamins</t>
        </is>
      </c>
      <c r="W522" s="32" t="n"/>
      <c r="X522" s="32" t="n"/>
      <c r="Y522" s="32" t="n"/>
      <c r="Z522" s="32" t="n"/>
      <c r="AA522" s="15" t="inlineStr">
        <is>
          <t>High</t>
        </is>
      </c>
      <c r="AB522" s="15" t="inlineStr">
        <is>
          <t>Flavour line extensions of #1 brand</t>
        </is>
      </c>
      <c r="AC522" s="15" t="inlineStr">
        <is>
          <t>Fruit-flavoured Red Bull energy</t>
        </is>
      </c>
      <c r="AD522" s="15" t="inlineStr">
        <is>
          <t>Red Bull energy with flavour variety.</t>
        </is>
      </c>
      <c r="AE522" s="32" t="n"/>
      <c r="AF522" s="34">
        <f>IF(AND(ISNUMBER($P522),ISNUMBER($AL522),$AL522&lt;&gt;0),ROUND($P522/$AL522*100,1),"")</f>
        <v/>
      </c>
      <c r="AG522" s="35">
        <f>IF(AND(ISNUMBER($S522),ISNUMBER($AL522),$AL522&lt;&gt;0),ROUND($S522/$AL522*100,2),"")</f>
        <v/>
      </c>
      <c r="AH522" s="34">
        <f>IF(AND(ISNUMBER($Q522),ISNUMBER($AL522),$AL522&lt;&gt;0),ROUND($Q522/$AL522*100,1),"")</f>
        <v/>
      </c>
      <c r="AI522" s="29">
        <f>IF(ISNUMBER($S522),IF($S522&lt;=1,"Yes","No"),"n/a")</f>
        <v/>
      </c>
      <c r="AJ522" s="29">
        <f>IF(ISNUMBER($S522),ROUND(MAX(0,MIN(100,100-$S522*2.5-IF(ISNUMBER($T522),$T522,0)*0.12+IF($S522&lt;=1,12,0))),0),"")</f>
        <v/>
      </c>
      <c r="AK522" s="29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29" t="n">
        <v>250</v>
      </c>
      <c r="AM522" s="30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Red Bull</t>
        </is>
      </c>
      <c r="B523" s="15" t="inlineStr">
        <is>
          <t>Red Bull Editions | Peach (Nectarine) | 8-pack 250mL</t>
        </is>
      </c>
      <c r="C523" s="15" t="inlineStr">
        <is>
          <t>4) Caffeine &amp; energy beverage</t>
        </is>
      </c>
      <c r="D523" s="15" t="inlineStr">
        <is>
          <t>250 mL can</t>
        </is>
      </c>
      <c r="E523" s="29" t="n">
        <v>8</v>
      </c>
      <c r="F523" s="30" t="n"/>
      <c r="G523" s="31">
        <f>IF(AND(ISNUMBER($F523),ISNUMBER($E523),$E523&lt;&gt;0),$F523/$E523,"")</f>
        <v/>
      </c>
      <c r="H523" s="31">
        <f>IF(AND(ISNUMBER($F523),ISNUMBER($AL523),ISNUMBER($E523),($AL523*$E523)&lt;&gt;0),$F523/($AL523*$E523)*100,"")</f>
        <v/>
      </c>
      <c r="I523" s="32" t="n"/>
      <c r="J523" s="33" t="n"/>
      <c r="K523" s="31">
        <f>IF(AND(ISNUMBER($F523),ISNUMBER($J523)),$F523*(1-$J523),"")</f>
        <v/>
      </c>
      <c r="L523" s="32" t="n"/>
      <c r="M523" s="32" t="n"/>
      <c r="N523" s="31">
        <f>IF(ISNUMBER($F523),($F523-IF(ISNUMBER($AM523),$AM523,0))*(1-IF(ISNUMBER($J523),$J523,0)),"")</f>
        <v/>
      </c>
      <c r="O523" s="15" t="inlineStr">
        <is>
          <t>Peach (Nectarine)</t>
        </is>
      </c>
      <c r="P523" s="29" t="n">
        <v>80</v>
      </c>
      <c r="Q523" s="29" t="n">
        <v>105</v>
      </c>
      <c r="R523" s="15" t="inlineStr">
        <is>
          <t>Not listed</t>
        </is>
      </c>
      <c r="S523" s="29" t="n">
        <v>27</v>
      </c>
      <c r="T523" s="29" t="n">
        <v>110</v>
      </c>
      <c r="U523" s="15" t="inlineStr">
        <is>
          <t>Sucrose + glucose-fructose</t>
        </is>
      </c>
      <c r="V523" s="15" t="inlineStr">
        <is>
          <t>Flavoured Red Bull energy, taurine + B-vitamins</t>
        </is>
      </c>
      <c r="W523" s="32" t="n"/>
      <c r="X523" s="32" t="n"/>
      <c r="Y523" s="32" t="n"/>
      <c r="Z523" s="32" t="n"/>
      <c r="AA523" s="15" t="inlineStr">
        <is>
          <t>High</t>
        </is>
      </c>
      <c r="AB523" s="15" t="inlineStr">
        <is>
          <t>Flavour line extensions of #1 brand</t>
        </is>
      </c>
      <c r="AC523" s="15" t="inlineStr">
        <is>
          <t>Fruit-flavoured Red Bull energy</t>
        </is>
      </c>
      <c r="AD523" s="15" t="inlineStr">
        <is>
          <t>Red Bull energy with flavour variety.</t>
        </is>
      </c>
      <c r="AE523" s="32" t="n"/>
      <c r="AF523" s="34">
        <f>IF(AND(ISNUMBER($P523),ISNUMBER($AL523),$AL523&lt;&gt;0),ROUND($P523/$AL523*100,1),"")</f>
        <v/>
      </c>
      <c r="AG523" s="35">
        <f>IF(AND(ISNUMBER($S523),ISNUMBER($AL523),$AL523&lt;&gt;0),ROUND($S523/$AL523*100,2),"")</f>
        <v/>
      </c>
      <c r="AH523" s="34">
        <f>IF(AND(ISNUMBER($Q523),ISNUMBER($AL523),$AL523&lt;&gt;0),ROUND($Q523/$AL523*100,1),"")</f>
        <v/>
      </c>
      <c r="AI523" s="29">
        <f>IF(ISNUMBER($S523),IF($S523&lt;=1,"Yes","No"),"n/a")</f>
        <v/>
      </c>
      <c r="AJ523" s="29">
        <f>IF(ISNUMBER($S523),ROUND(MAX(0,MIN(100,100-$S523*2.5-IF(ISNUMBER($T523),$T523,0)*0.12+IF($S523&lt;=1,12,0))),0),"")</f>
        <v/>
      </c>
      <c r="AK523" s="29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29" t="n">
        <v>250</v>
      </c>
      <c r="AM523" s="30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Red Bull</t>
        </is>
      </c>
      <c r="B524" s="15" t="inlineStr">
        <is>
          <t>Red Bull Editions | Peach (Nectarine) | 12-pack 250mL</t>
        </is>
      </c>
      <c r="C524" s="15" t="inlineStr">
        <is>
          <t>4) Caffeine &amp; energy beverage</t>
        </is>
      </c>
      <c r="D524" s="15" t="inlineStr">
        <is>
          <t>250 mL can</t>
        </is>
      </c>
      <c r="E524" s="29" t="n">
        <v>12</v>
      </c>
      <c r="F524" s="30" t="n"/>
      <c r="G524" s="31">
        <f>IF(AND(ISNUMBER($F524),ISNUMBER($E524),$E524&lt;&gt;0),$F524/$E524,"")</f>
        <v/>
      </c>
      <c r="H524" s="31">
        <f>IF(AND(ISNUMBER($F524),ISNUMBER($AL524),ISNUMBER($E524),($AL524*$E524)&lt;&gt;0),$F524/($AL524*$E524)*100,"")</f>
        <v/>
      </c>
      <c r="I524" s="32" t="n"/>
      <c r="J524" s="33" t="n"/>
      <c r="K524" s="31">
        <f>IF(AND(ISNUMBER($F524),ISNUMBER($J524)),$F524*(1-$J524),"")</f>
        <v/>
      </c>
      <c r="L524" s="32" t="n"/>
      <c r="M524" s="32" t="n"/>
      <c r="N524" s="31">
        <f>IF(ISNUMBER($F524),($F524-IF(ISNUMBER($AM524),$AM524,0))*(1-IF(ISNUMBER($J524),$J524,0)),"")</f>
        <v/>
      </c>
      <c r="O524" s="15" t="inlineStr">
        <is>
          <t>Peach (Nectarine)</t>
        </is>
      </c>
      <c r="P524" s="29" t="n">
        <v>80</v>
      </c>
      <c r="Q524" s="29" t="n">
        <v>105</v>
      </c>
      <c r="R524" s="15" t="inlineStr">
        <is>
          <t>Not listed</t>
        </is>
      </c>
      <c r="S524" s="29" t="n">
        <v>27</v>
      </c>
      <c r="T524" s="29" t="n">
        <v>110</v>
      </c>
      <c r="U524" s="15" t="inlineStr">
        <is>
          <t>Sucrose + glucose-fructose</t>
        </is>
      </c>
      <c r="V524" s="15" t="inlineStr">
        <is>
          <t>Flavoured Red Bull energy, taurine + B-vitamins</t>
        </is>
      </c>
      <c r="W524" s="32" t="n"/>
      <c r="X524" s="32" t="n"/>
      <c r="Y524" s="32" t="n"/>
      <c r="Z524" s="32" t="n"/>
      <c r="AA524" s="15" t="inlineStr">
        <is>
          <t>High</t>
        </is>
      </c>
      <c r="AB524" s="15" t="inlineStr">
        <is>
          <t>Flavour line extensions of #1 brand</t>
        </is>
      </c>
      <c r="AC524" s="15" t="inlineStr">
        <is>
          <t>Fruit-flavoured Red Bull energy</t>
        </is>
      </c>
      <c r="AD524" s="15" t="inlineStr">
        <is>
          <t>Red Bull energy with flavour variety.</t>
        </is>
      </c>
      <c r="AE524" s="32" t="n"/>
      <c r="AF524" s="34">
        <f>IF(AND(ISNUMBER($P524),ISNUMBER($AL524),$AL524&lt;&gt;0),ROUND($P524/$AL524*100,1),"")</f>
        <v/>
      </c>
      <c r="AG524" s="35">
        <f>IF(AND(ISNUMBER($S524),ISNUMBER($AL524),$AL524&lt;&gt;0),ROUND($S524/$AL524*100,2),"")</f>
        <v/>
      </c>
      <c r="AH524" s="34">
        <f>IF(AND(ISNUMBER($Q524),ISNUMBER($AL524),$AL524&lt;&gt;0),ROUND($Q524/$AL524*100,1),"")</f>
        <v/>
      </c>
      <c r="AI524" s="29">
        <f>IF(ISNUMBER($S524),IF($S524&lt;=1,"Yes","No"),"n/a")</f>
        <v/>
      </c>
      <c r="AJ524" s="29">
        <f>IF(ISNUMBER($S524),ROUND(MAX(0,MIN(100,100-$S524*2.5-IF(ISNUMBER($T524),$T524,0)*0.12+IF($S524&lt;=1,12,0))),0),"")</f>
        <v/>
      </c>
      <c r="AK524" s="29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29" t="n">
        <v>250</v>
      </c>
      <c r="AM524" s="30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Red Bull</t>
        </is>
      </c>
      <c r="B525" s="15" t="inlineStr">
        <is>
          <t>Red Bull Editions | Peach (Nectarine) | 18-pack 250mL</t>
        </is>
      </c>
      <c r="C525" s="15" t="inlineStr">
        <is>
          <t>4) Caffeine &amp; energy beverage</t>
        </is>
      </c>
      <c r="D525" s="15" t="inlineStr">
        <is>
          <t>250 mL can</t>
        </is>
      </c>
      <c r="E525" s="29" t="n">
        <v>18</v>
      </c>
      <c r="F525" s="30" t="n"/>
      <c r="G525" s="31">
        <f>IF(AND(ISNUMBER($F525),ISNUMBER($E525),$E525&lt;&gt;0),$F525/$E525,"")</f>
        <v/>
      </c>
      <c r="H525" s="31">
        <f>IF(AND(ISNUMBER($F525),ISNUMBER($AL525),ISNUMBER($E525),($AL525*$E525)&lt;&gt;0),$F525/($AL525*$E525)*100,"")</f>
        <v/>
      </c>
      <c r="I525" s="32" t="n"/>
      <c r="J525" s="33" t="n"/>
      <c r="K525" s="31">
        <f>IF(AND(ISNUMBER($F525),ISNUMBER($J525)),$F525*(1-$J525),"")</f>
        <v/>
      </c>
      <c r="L525" s="32" t="n"/>
      <c r="M525" s="32" t="n"/>
      <c r="N525" s="31">
        <f>IF(ISNUMBER($F525),($F525-IF(ISNUMBER($AM525),$AM525,0))*(1-IF(ISNUMBER($J525),$J525,0)),"")</f>
        <v/>
      </c>
      <c r="O525" s="15" t="inlineStr">
        <is>
          <t>Peach (Nectarine)</t>
        </is>
      </c>
      <c r="P525" s="29" t="n">
        <v>80</v>
      </c>
      <c r="Q525" s="29" t="n">
        <v>105</v>
      </c>
      <c r="R525" s="15" t="inlineStr">
        <is>
          <t>Not listed</t>
        </is>
      </c>
      <c r="S525" s="29" t="n">
        <v>27</v>
      </c>
      <c r="T525" s="29" t="n">
        <v>110</v>
      </c>
      <c r="U525" s="15" t="inlineStr">
        <is>
          <t>Sucrose + glucose-fructose</t>
        </is>
      </c>
      <c r="V525" s="15" t="inlineStr">
        <is>
          <t>Flavoured Red Bull energy, taurine + B-vitamins</t>
        </is>
      </c>
      <c r="W525" s="32" t="n"/>
      <c r="X525" s="32" t="n"/>
      <c r="Y525" s="32" t="n"/>
      <c r="Z525" s="32" t="n"/>
      <c r="AA525" s="15" t="inlineStr">
        <is>
          <t>High</t>
        </is>
      </c>
      <c r="AB525" s="15" t="inlineStr">
        <is>
          <t>Flavour line extensions of #1 brand</t>
        </is>
      </c>
      <c r="AC525" s="15" t="inlineStr">
        <is>
          <t>Fruit-flavoured Red Bull energy</t>
        </is>
      </c>
      <c r="AD525" s="15" t="inlineStr">
        <is>
          <t>Red Bull energy with flavour variety.</t>
        </is>
      </c>
      <c r="AE525" s="32" t="n"/>
      <c r="AF525" s="34">
        <f>IF(AND(ISNUMBER($P525),ISNUMBER($AL525),$AL525&lt;&gt;0),ROUND($P525/$AL525*100,1),"")</f>
        <v/>
      </c>
      <c r="AG525" s="35">
        <f>IF(AND(ISNUMBER($S525),ISNUMBER($AL525),$AL525&lt;&gt;0),ROUND($S525/$AL525*100,2),"")</f>
        <v/>
      </c>
      <c r="AH525" s="34">
        <f>IF(AND(ISNUMBER($Q525),ISNUMBER($AL525),$AL525&lt;&gt;0),ROUND($Q525/$AL525*100,1),"")</f>
        <v/>
      </c>
      <c r="AI525" s="29">
        <f>IF(ISNUMBER($S525),IF($S525&lt;=1,"Yes","No"),"n/a")</f>
        <v/>
      </c>
      <c r="AJ525" s="29">
        <f>IF(ISNUMBER($S525),ROUND(MAX(0,MIN(100,100-$S525*2.5-IF(ISNUMBER($T525),$T525,0)*0.12+IF($S525&lt;=1,12,0))),0),"")</f>
        <v/>
      </c>
      <c r="AK525" s="29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29" t="n">
        <v>250</v>
      </c>
      <c r="AM525" s="30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Red Bull</t>
        </is>
      </c>
      <c r="B526" s="15" t="inlineStr">
        <is>
          <t>Red Bull Editions | Peach (Nectarine) | 24-pack 250mL</t>
        </is>
      </c>
      <c r="C526" s="15" t="inlineStr">
        <is>
          <t>4) Caffeine &amp; energy beverage</t>
        </is>
      </c>
      <c r="D526" s="15" t="inlineStr">
        <is>
          <t>250 mL can</t>
        </is>
      </c>
      <c r="E526" s="29" t="n">
        <v>24</v>
      </c>
      <c r="F526" s="30" t="n"/>
      <c r="G526" s="31">
        <f>IF(AND(ISNUMBER($F526),ISNUMBER($E526),$E526&lt;&gt;0),$F526/$E526,"")</f>
        <v/>
      </c>
      <c r="H526" s="31">
        <f>IF(AND(ISNUMBER($F526),ISNUMBER($AL526),ISNUMBER($E526),($AL526*$E526)&lt;&gt;0),$F526/($AL526*$E526)*100,"")</f>
        <v/>
      </c>
      <c r="I526" s="32" t="n"/>
      <c r="J526" s="33" t="n"/>
      <c r="K526" s="31">
        <f>IF(AND(ISNUMBER($F526),ISNUMBER($J526)),$F526*(1-$J526),"")</f>
        <v/>
      </c>
      <c r="L526" s="32" t="n"/>
      <c r="M526" s="32" t="n"/>
      <c r="N526" s="31">
        <f>IF(ISNUMBER($F526),($F526-IF(ISNUMBER($AM526),$AM526,0))*(1-IF(ISNUMBER($J526),$J526,0)),"")</f>
        <v/>
      </c>
      <c r="O526" s="15" t="inlineStr">
        <is>
          <t>Peach (Nectarine)</t>
        </is>
      </c>
      <c r="P526" s="29" t="n">
        <v>80</v>
      </c>
      <c r="Q526" s="29" t="n">
        <v>105</v>
      </c>
      <c r="R526" s="15" t="inlineStr">
        <is>
          <t>Not listed</t>
        </is>
      </c>
      <c r="S526" s="29" t="n">
        <v>27</v>
      </c>
      <c r="T526" s="29" t="n">
        <v>110</v>
      </c>
      <c r="U526" s="15" t="inlineStr">
        <is>
          <t>Sucrose + glucose-fructose</t>
        </is>
      </c>
      <c r="V526" s="15" t="inlineStr">
        <is>
          <t>Flavoured Red Bull energy, taurine + B-vitamins</t>
        </is>
      </c>
      <c r="W526" s="32" t="n"/>
      <c r="X526" s="32" t="n"/>
      <c r="Y526" s="32" t="n"/>
      <c r="Z526" s="32" t="n"/>
      <c r="AA526" s="15" t="inlineStr">
        <is>
          <t>High</t>
        </is>
      </c>
      <c r="AB526" s="15" t="inlineStr">
        <is>
          <t>Flavour line extensions of #1 brand</t>
        </is>
      </c>
      <c r="AC526" s="15" t="inlineStr">
        <is>
          <t>Fruit-flavoured Red Bull energy</t>
        </is>
      </c>
      <c r="AD526" s="15" t="inlineStr">
        <is>
          <t>Red Bull energy with flavour variety.</t>
        </is>
      </c>
      <c r="AE526" s="32" t="n"/>
      <c r="AF526" s="34">
        <f>IF(AND(ISNUMBER($P526),ISNUMBER($AL526),$AL526&lt;&gt;0),ROUND($P526/$AL526*100,1),"")</f>
        <v/>
      </c>
      <c r="AG526" s="35">
        <f>IF(AND(ISNUMBER($S526),ISNUMBER($AL526),$AL526&lt;&gt;0),ROUND($S526/$AL526*100,2),"")</f>
        <v/>
      </c>
      <c r="AH526" s="34">
        <f>IF(AND(ISNUMBER($Q526),ISNUMBER($AL526),$AL526&lt;&gt;0),ROUND($Q526/$AL526*100,1),"")</f>
        <v/>
      </c>
      <c r="AI526" s="29">
        <f>IF(ISNUMBER($S526),IF($S526&lt;=1,"Yes","No"),"n/a")</f>
        <v/>
      </c>
      <c r="AJ526" s="29">
        <f>IF(ISNUMBER($S526),ROUND(MAX(0,MIN(100,100-$S526*2.5-IF(ISNUMBER($T526),$T526,0)*0.12+IF($S526&lt;=1,12,0))),0),"")</f>
        <v/>
      </c>
      <c r="AK526" s="29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29" t="n">
        <v>250</v>
      </c>
      <c r="AM526" s="30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Red Bull</t>
        </is>
      </c>
      <c r="B527" s="15" t="inlineStr">
        <is>
          <t>Red Bull Editions | Summer | 4-pack 250mL</t>
        </is>
      </c>
      <c r="C527" s="15" t="inlineStr">
        <is>
          <t>4) Caffeine &amp; energy beverage</t>
        </is>
      </c>
      <c r="D527" s="15" t="inlineStr">
        <is>
          <t>250 mL can</t>
        </is>
      </c>
      <c r="E527" s="29" t="n">
        <v>4</v>
      </c>
      <c r="F527" s="30" t="n"/>
      <c r="G527" s="31">
        <f>IF(AND(ISNUMBER($F527),ISNUMBER($E527),$E527&lt;&gt;0),$F527/$E527,"")</f>
        <v/>
      </c>
      <c r="H527" s="31">
        <f>IF(AND(ISNUMBER($F527),ISNUMBER($AL527),ISNUMBER($E527),($AL527*$E527)&lt;&gt;0),$F527/($AL527*$E527)*100,"")</f>
        <v/>
      </c>
      <c r="I527" s="32" t="n"/>
      <c r="J527" s="33" t="n"/>
      <c r="K527" s="31">
        <f>IF(AND(ISNUMBER($F527),ISNUMBER($J527)),$F527*(1-$J527),"")</f>
        <v/>
      </c>
      <c r="L527" s="32" t="n"/>
      <c r="M527" s="32" t="n"/>
      <c r="N527" s="31">
        <f>IF(ISNUMBER($F527),($F527-IF(ISNUMBER($AM527),$AM527,0))*(1-IF(ISNUMBER($J527),$J527,0)),"")</f>
        <v/>
      </c>
      <c r="O527" s="15" t="inlineStr">
        <is>
          <t>Summer</t>
        </is>
      </c>
      <c r="P527" s="29" t="n">
        <v>80</v>
      </c>
      <c r="Q527" s="29" t="n">
        <v>105</v>
      </c>
      <c r="R527" s="15" t="inlineStr">
        <is>
          <t>Not listed</t>
        </is>
      </c>
      <c r="S527" s="29" t="n">
        <v>27</v>
      </c>
      <c r="T527" s="29" t="n">
        <v>110</v>
      </c>
      <c r="U527" s="15" t="inlineStr">
        <is>
          <t>Sucrose + glucose-fructose</t>
        </is>
      </c>
      <c r="V527" s="15" t="inlineStr">
        <is>
          <t>Flavoured Red Bull energy, taurine + B-vitamins</t>
        </is>
      </c>
      <c r="W527" s="32" t="n"/>
      <c r="X527" s="32" t="n"/>
      <c r="Y527" s="32" t="n"/>
      <c r="Z527" s="32" t="n"/>
      <c r="AA527" s="15" t="inlineStr">
        <is>
          <t>High</t>
        </is>
      </c>
      <c r="AB527" s="15" t="inlineStr">
        <is>
          <t>Flavour line extensions of #1 brand</t>
        </is>
      </c>
      <c r="AC527" s="15" t="inlineStr">
        <is>
          <t>Fruit-flavoured Red Bull energy</t>
        </is>
      </c>
      <c r="AD527" s="15" t="inlineStr">
        <is>
          <t>Red Bull energy with flavour variety.</t>
        </is>
      </c>
      <c r="AE527" s="32" t="n"/>
      <c r="AF527" s="34">
        <f>IF(AND(ISNUMBER($P527),ISNUMBER($AL527),$AL527&lt;&gt;0),ROUND($P527/$AL527*100,1),"")</f>
        <v/>
      </c>
      <c r="AG527" s="35">
        <f>IF(AND(ISNUMBER($S527),ISNUMBER($AL527),$AL527&lt;&gt;0),ROUND($S527/$AL527*100,2),"")</f>
        <v/>
      </c>
      <c r="AH527" s="34">
        <f>IF(AND(ISNUMBER($Q527),ISNUMBER($AL527),$AL527&lt;&gt;0),ROUND($Q527/$AL527*100,1),"")</f>
        <v/>
      </c>
      <c r="AI527" s="29">
        <f>IF(ISNUMBER($S527),IF($S527&lt;=1,"Yes","No"),"n/a")</f>
        <v/>
      </c>
      <c r="AJ527" s="29">
        <f>IF(ISNUMBER($S527),ROUND(MAX(0,MIN(100,100-$S527*2.5-IF(ISNUMBER($T527),$T527,0)*0.12+IF($S527&lt;=1,12,0))),0),"")</f>
        <v/>
      </c>
      <c r="AK527" s="29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29" t="n">
        <v>250</v>
      </c>
      <c r="AM527" s="30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Red Bull</t>
        </is>
      </c>
      <c r="B528" s="15" t="inlineStr">
        <is>
          <t>Red Bull Editions | Summer | 8-pack 250mL</t>
        </is>
      </c>
      <c r="C528" s="15" t="inlineStr">
        <is>
          <t>4) Caffeine &amp; energy beverage</t>
        </is>
      </c>
      <c r="D528" s="15" t="inlineStr">
        <is>
          <t>250 mL can</t>
        </is>
      </c>
      <c r="E528" s="29" t="n">
        <v>8</v>
      </c>
      <c r="F528" s="30" t="n"/>
      <c r="G528" s="31">
        <f>IF(AND(ISNUMBER($F528),ISNUMBER($E528),$E528&lt;&gt;0),$F528/$E528,"")</f>
        <v/>
      </c>
      <c r="H528" s="31">
        <f>IF(AND(ISNUMBER($F528),ISNUMBER($AL528),ISNUMBER($E528),($AL528*$E528)&lt;&gt;0),$F528/($AL528*$E528)*100,"")</f>
        <v/>
      </c>
      <c r="I528" s="32" t="n"/>
      <c r="J528" s="33" t="n"/>
      <c r="K528" s="31">
        <f>IF(AND(ISNUMBER($F528),ISNUMBER($J528)),$F528*(1-$J528),"")</f>
        <v/>
      </c>
      <c r="L528" s="32" t="n"/>
      <c r="M528" s="32" t="n"/>
      <c r="N528" s="31">
        <f>IF(ISNUMBER($F528),($F528-IF(ISNUMBER($AM528),$AM528,0))*(1-IF(ISNUMBER($J528),$J528,0)),"")</f>
        <v/>
      </c>
      <c r="O528" s="15" t="inlineStr">
        <is>
          <t>Summer</t>
        </is>
      </c>
      <c r="P528" s="29" t="n">
        <v>80</v>
      </c>
      <c r="Q528" s="29" t="n">
        <v>105</v>
      </c>
      <c r="R528" s="15" t="inlineStr">
        <is>
          <t>Not listed</t>
        </is>
      </c>
      <c r="S528" s="29" t="n">
        <v>27</v>
      </c>
      <c r="T528" s="29" t="n">
        <v>110</v>
      </c>
      <c r="U528" s="15" t="inlineStr">
        <is>
          <t>Sucrose + glucose-fructose</t>
        </is>
      </c>
      <c r="V528" s="15" t="inlineStr">
        <is>
          <t>Flavoured Red Bull energy, taurine + B-vitamins</t>
        </is>
      </c>
      <c r="W528" s="32" t="n"/>
      <c r="X528" s="32" t="n"/>
      <c r="Y528" s="32" t="n"/>
      <c r="Z528" s="32" t="n"/>
      <c r="AA528" s="15" t="inlineStr">
        <is>
          <t>High</t>
        </is>
      </c>
      <c r="AB528" s="15" t="inlineStr">
        <is>
          <t>Flavour line extensions of #1 brand</t>
        </is>
      </c>
      <c r="AC528" s="15" t="inlineStr">
        <is>
          <t>Fruit-flavoured Red Bull energy</t>
        </is>
      </c>
      <c r="AD528" s="15" t="inlineStr">
        <is>
          <t>Red Bull energy with flavour variety.</t>
        </is>
      </c>
      <c r="AE528" s="32" t="n"/>
      <c r="AF528" s="34">
        <f>IF(AND(ISNUMBER($P528),ISNUMBER($AL528),$AL528&lt;&gt;0),ROUND($P528/$AL528*100,1),"")</f>
        <v/>
      </c>
      <c r="AG528" s="35">
        <f>IF(AND(ISNUMBER($S528),ISNUMBER($AL528),$AL528&lt;&gt;0),ROUND($S528/$AL528*100,2),"")</f>
        <v/>
      </c>
      <c r="AH528" s="34">
        <f>IF(AND(ISNUMBER($Q528),ISNUMBER($AL528),$AL528&lt;&gt;0),ROUND($Q528/$AL528*100,1),"")</f>
        <v/>
      </c>
      <c r="AI528" s="29">
        <f>IF(ISNUMBER($S528),IF($S528&lt;=1,"Yes","No"),"n/a")</f>
        <v/>
      </c>
      <c r="AJ528" s="29">
        <f>IF(ISNUMBER($S528),ROUND(MAX(0,MIN(100,100-$S528*2.5-IF(ISNUMBER($T528),$T528,0)*0.12+IF($S528&lt;=1,12,0))),0),"")</f>
        <v/>
      </c>
      <c r="AK528" s="29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29" t="n">
        <v>250</v>
      </c>
      <c r="AM528" s="30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Red Bull</t>
        </is>
      </c>
      <c r="B529" s="15" t="inlineStr">
        <is>
          <t>Red Bull Editions | Summer | 12-pack 250mL</t>
        </is>
      </c>
      <c r="C529" s="15" t="inlineStr">
        <is>
          <t>4) Caffeine &amp; energy beverage</t>
        </is>
      </c>
      <c r="D529" s="15" t="inlineStr">
        <is>
          <t>250 mL can</t>
        </is>
      </c>
      <c r="E529" s="29" t="n">
        <v>12</v>
      </c>
      <c r="F529" s="30" t="n"/>
      <c r="G529" s="31">
        <f>IF(AND(ISNUMBER($F529),ISNUMBER($E529),$E529&lt;&gt;0),$F529/$E529,"")</f>
        <v/>
      </c>
      <c r="H529" s="31">
        <f>IF(AND(ISNUMBER($F529),ISNUMBER($AL529),ISNUMBER($E529),($AL529*$E529)&lt;&gt;0),$F529/($AL529*$E529)*100,"")</f>
        <v/>
      </c>
      <c r="I529" s="32" t="n"/>
      <c r="J529" s="33" t="n"/>
      <c r="K529" s="31">
        <f>IF(AND(ISNUMBER($F529),ISNUMBER($J529)),$F529*(1-$J529),"")</f>
        <v/>
      </c>
      <c r="L529" s="32" t="n"/>
      <c r="M529" s="32" t="n"/>
      <c r="N529" s="31">
        <f>IF(ISNUMBER($F529),($F529-IF(ISNUMBER($AM529),$AM529,0))*(1-IF(ISNUMBER($J529),$J529,0)),"")</f>
        <v/>
      </c>
      <c r="O529" s="15" t="inlineStr">
        <is>
          <t>Summer</t>
        </is>
      </c>
      <c r="P529" s="29" t="n">
        <v>80</v>
      </c>
      <c r="Q529" s="29" t="n">
        <v>105</v>
      </c>
      <c r="R529" s="15" t="inlineStr">
        <is>
          <t>Not listed</t>
        </is>
      </c>
      <c r="S529" s="29" t="n">
        <v>27</v>
      </c>
      <c r="T529" s="29" t="n">
        <v>110</v>
      </c>
      <c r="U529" s="15" t="inlineStr">
        <is>
          <t>Sucrose + glucose-fructose</t>
        </is>
      </c>
      <c r="V529" s="15" t="inlineStr">
        <is>
          <t>Flavoured Red Bull energy, taurine + B-vitamins</t>
        </is>
      </c>
      <c r="W529" s="32" t="n"/>
      <c r="X529" s="32" t="n"/>
      <c r="Y529" s="32" t="n"/>
      <c r="Z529" s="32" t="n"/>
      <c r="AA529" s="15" t="inlineStr">
        <is>
          <t>High</t>
        </is>
      </c>
      <c r="AB529" s="15" t="inlineStr">
        <is>
          <t>Flavour line extensions of #1 brand</t>
        </is>
      </c>
      <c r="AC529" s="15" t="inlineStr">
        <is>
          <t>Fruit-flavoured Red Bull energy</t>
        </is>
      </c>
      <c r="AD529" s="15" t="inlineStr">
        <is>
          <t>Red Bull energy with flavour variety.</t>
        </is>
      </c>
      <c r="AE529" s="32" t="n"/>
      <c r="AF529" s="34">
        <f>IF(AND(ISNUMBER($P529),ISNUMBER($AL529),$AL529&lt;&gt;0),ROUND($P529/$AL529*100,1),"")</f>
        <v/>
      </c>
      <c r="AG529" s="35">
        <f>IF(AND(ISNUMBER($S529),ISNUMBER($AL529),$AL529&lt;&gt;0),ROUND($S529/$AL529*100,2),"")</f>
        <v/>
      </c>
      <c r="AH529" s="34">
        <f>IF(AND(ISNUMBER($Q529),ISNUMBER($AL529),$AL529&lt;&gt;0),ROUND($Q529/$AL529*100,1),"")</f>
        <v/>
      </c>
      <c r="AI529" s="29">
        <f>IF(ISNUMBER($S529),IF($S529&lt;=1,"Yes","No"),"n/a")</f>
        <v/>
      </c>
      <c r="AJ529" s="29">
        <f>IF(ISNUMBER($S529),ROUND(MAX(0,MIN(100,100-$S529*2.5-IF(ISNUMBER($T529),$T529,0)*0.12+IF($S529&lt;=1,12,0))),0),"")</f>
        <v/>
      </c>
      <c r="AK529" s="29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29" t="n">
        <v>250</v>
      </c>
      <c r="AM529" s="30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Red Bull</t>
        </is>
      </c>
      <c r="B530" s="15" t="inlineStr">
        <is>
          <t>Red Bull Editions | Summer | 18-pack 250mL</t>
        </is>
      </c>
      <c r="C530" s="15" t="inlineStr">
        <is>
          <t>4) Caffeine &amp; energy beverage</t>
        </is>
      </c>
      <c r="D530" s="15" t="inlineStr">
        <is>
          <t>250 mL can</t>
        </is>
      </c>
      <c r="E530" s="29" t="n">
        <v>18</v>
      </c>
      <c r="F530" s="30" t="n"/>
      <c r="G530" s="31">
        <f>IF(AND(ISNUMBER($F530),ISNUMBER($E530),$E530&lt;&gt;0),$F530/$E530,"")</f>
        <v/>
      </c>
      <c r="H530" s="31">
        <f>IF(AND(ISNUMBER($F530),ISNUMBER($AL530),ISNUMBER($E530),($AL530*$E530)&lt;&gt;0),$F530/($AL530*$E530)*100,"")</f>
        <v/>
      </c>
      <c r="I530" s="32" t="n"/>
      <c r="J530" s="33" t="n"/>
      <c r="K530" s="31">
        <f>IF(AND(ISNUMBER($F530),ISNUMBER($J530)),$F530*(1-$J530),"")</f>
        <v/>
      </c>
      <c r="L530" s="32" t="n"/>
      <c r="M530" s="32" t="n"/>
      <c r="N530" s="31">
        <f>IF(ISNUMBER($F530),($F530-IF(ISNUMBER($AM530),$AM530,0))*(1-IF(ISNUMBER($J530),$J530,0)),"")</f>
        <v/>
      </c>
      <c r="O530" s="15" t="inlineStr">
        <is>
          <t>Summer</t>
        </is>
      </c>
      <c r="P530" s="29" t="n">
        <v>80</v>
      </c>
      <c r="Q530" s="29" t="n">
        <v>105</v>
      </c>
      <c r="R530" s="15" t="inlineStr">
        <is>
          <t>Not listed</t>
        </is>
      </c>
      <c r="S530" s="29" t="n">
        <v>27</v>
      </c>
      <c r="T530" s="29" t="n">
        <v>110</v>
      </c>
      <c r="U530" s="15" t="inlineStr">
        <is>
          <t>Sucrose + glucose-fructose</t>
        </is>
      </c>
      <c r="V530" s="15" t="inlineStr">
        <is>
          <t>Flavoured Red Bull energy, taurine + B-vitamins</t>
        </is>
      </c>
      <c r="W530" s="32" t="n"/>
      <c r="X530" s="32" t="n"/>
      <c r="Y530" s="32" t="n"/>
      <c r="Z530" s="32" t="n"/>
      <c r="AA530" s="15" t="inlineStr">
        <is>
          <t>High</t>
        </is>
      </c>
      <c r="AB530" s="15" t="inlineStr">
        <is>
          <t>Flavour line extensions of #1 brand</t>
        </is>
      </c>
      <c r="AC530" s="15" t="inlineStr">
        <is>
          <t>Fruit-flavoured Red Bull energy</t>
        </is>
      </c>
      <c r="AD530" s="15" t="inlineStr">
        <is>
          <t>Red Bull energy with flavour variety.</t>
        </is>
      </c>
      <c r="AE530" s="32" t="n"/>
      <c r="AF530" s="34">
        <f>IF(AND(ISNUMBER($P530),ISNUMBER($AL530),$AL530&lt;&gt;0),ROUND($P530/$AL530*100,1),"")</f>
        <v/>
      </c>
      <c r="AG530" s="35">
        <f>IF(AND(ISNUMBER($S530),ISNUMBER($AL530),$AL530&lt;&gt;0),ROUND($S530/$AL530*100,2),"")</f>
        <v/>
      </c>
      <c r="AH530" s="34">
        <f>IF(AND(ISNUMBER($Q530),ISNUMBER($AL530),$AL530&lt;&gt;0),ROUND($Q530/$AL530*100,1),"")</f>
        <v/>
      </c>
      <c r="AI530" s="29">
        <f>IF(ISNUMBER($S530),IF($S530&lt;=1,"Yes","No"),"n/a")</f>
        <v/>
      </c>
      <c r="AJ530" s="29">
        <f>IF(ISNUMBER($S530),ROUND(MAX(0,MIN(100,100-$S530*2.5-IF(ISNUMBER($T530),$T530,0)*0.12+IF($S530&lt;=1,12,0))),0),"")</f>
        <v/>
      </c>
      <c r="AK530" s="29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29" t="n">
        <v>250</v>
      </c>
      <c r="AM530" s="30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Red Bull</t>
        </is>
      </c>
      <c r="B531" s="15" t="inlineStr">
        <is>
          <t>Red Bull Editions | Summer | 24-pack 250mL</t>
        </is>
      </c>
      <c r="C531" s="15" t="inlineStr">
        <is>
          <t>4) Caffeine &amp; energy beverage</t>
        </is>
      </c>
      <c r="D531" s="15" t="inlineStr">
        <is>
          <t>250 mL can</t>
        </is>
      </c>
      <c r="E531" s="29" t="n">
        <v>24</v>
      </c>
      <c r="F531" s="30" t="n"/>
      <c r="G531" s="31">
        <f>IF(AND(ISNUMBER($F531),ISNUMBER($E531),$E531&lt;&gt;0),$F531/$E531,"")</f>
        <v/>
      </c>
      <c r="H531" s="31">
        <f>IF(AND(ISNUMBER($F531),ISNUMBER($AL531),ISNUMBER($E531),($AL531*$E531)&lt;&gt;0),$F531/($AL531*$E531)*100,"")</f>
        <v/>
      </c>
      <c r="I531" s="32" t="n"/>
      <c r="J531" s="33" t="n"/>
      <c r="K531" s="31">
        <f>IF(AND(ISNUMBER($F531),ISNUMBER($J531)),$F531*(1-$J531),"")</f>
        <v/>
      </c>
      <c r="L531" s="32" t="n"/>
      <c r="M531" s="32" t="n"/>
      <c r="N531" s="31">
        <f>IF(ISNUMBER($F531),($F531-IF(ISNUMBER($AM531),$AM531,0))*(1-IF(ISNUMBER($J531),$J531,0)),"")</f>
        <v/>
      </c>
      <c r="O531" s="15" t="inlineStr">
        <is>
          <t>Summer</t>
        </is>
      </c>
      <c r="P531" s="29" t="n">
        <v>80</v>
      </c>
      <c r="Q531" s="29" t="n">
        <v>105</v>
      </c>
      <c r="R531" s="15" t="inlineStr">
        <is>
          <t>Not listed</t>
        </is>
      </c>
      <c r="S531" s="29" t="n">
        <v>27</v>
      </c>
      <c r="T531" s="29" t="n">
        <v>110</v>
      </c>
      <c r="U531" s="15" t="inlineStr">
        <is>
          <t>Sucrose + glucose-fructose</t>
        </is>
      </c>
      <c r="V531" s="15" t="inlineStr">
        <is>
          <t>Flavoured Red Bull energy, taurine + B-vitamins</t>
        </is>
      </c>
      <c r="W531" s="32" t="n"/>
      <c r="X531" s="32" t="n"/>
      <c r="Y531" s="32" t="n"/>
      <c r="Z531" s="32" t="n"/>
      <c r="AA531" s="15" t="inlineStr">
        <is>
          <t>High</t>
        </is>
      </c>
      <c r="AB531" s="15" t="inlineStr">
        <is>
          <t>Flavour line extensions of #1 brand</t>
        </is>
      </c>
      <c r="AC531" s="15" t="inlineStr">
        <is>
          <t>Fruit-flavoured Red Bull energy</t>
        </is>
      </c>
      <c r="AD531" s="15" t="inlineStr">
        <is>
          <t>Red Bull energy with flavour variety.</t>
        </is>
      </c>
      <c r="AE531" s="32" t="n"/>
      <c r="AF531" s="34">
        <f>IF(AND(ISNUMBER($P531),ISNUMBER($AL531),$AL531&lt;&gt;0),ROUND($P531/$AL531*100,1),"")</f>
        <v/>
      </c>
      <c r="AG531" s="35">
        <f>IF(AND(ISNUMBER($S531),ISNUMBER($AL531),$AL531&lt;&gt;0),ROUND($S531/$AL531*100,2),"")</f>
        <v/>
      </c>
      <c r="AH531" s="34">
        <f>IF(AND(ISNUMBER($Q531),ISNUMBER($AL531),$AL531&lt;&gt;0),ROUND($Q531/$AL531*100,1),"")</f>
        <v/>
      </c>
      <c r="AI531" s="29">
        <f>IF(ISNUMBER($S531),IF($S531&lt;=1,"Yes","No"),"n/a")</f>
        <v/>
      </c>
      <c r="AJ531" s="29">
        <f>IF(ISNUMBER($S531),ROUND(MAX(0,MIN(100,100-$S531*2.5-IF(ISNUMBER($T531),$T531,0)*0.12+IF($S531&lt;=1,12,0))),0),"")</f>
        <v/>
      </c>
      <c r="AK531" s="29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29" t="n">
        <v>250</v>
      </c>
      <c r="AM531" s="30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G FUEL</t>
        </is>
      </c>
      <c r="B532" s="15" t="inlineStr">
        <is>
          <t>G FUEL Energy Cans | Sour Cherry | single 473mL</t>
        </is>
      </c>
      <c r="C532" s="15" t="inlineStr">
        <is>
          <t>4) Caffeine &amp; energy beverage</t>
        </is>
      </c>
      <c r="D532" s="15" t="inlineStr">
        <is>
          <t>473 mL can</t>
        </is>
      </c>
      <c r="E532" s="29" t="n">
        <v>1</v>
      </c>
      <c r="F532" s="30" t="n"/>
      <c r="G532" s="31">
        <f>IF(AND(ISNUMBER($F532),ISNUMBER($E532),$E532&lt;&gt;0),$F532/$E532,"")</f>
        <v/>
      </c>
      <c r="H532" s="31">
        <f>IF(AND(ISNUMBER($F532),ISNUMBER($AL532),ISNUMBER($E532),($AL532*$E532)&lt;&gt;0),$F532/($AL532*$E532)*100,"")</f>
        <v/>
      </c>
      <c r="I532" s="32" t="n"/>
      <c r="J532" s="33" t="n"/>
      <c r="K532" s="31">
        <f>IF(AND(ISNUMBER($F532),ISNUMBER($J532)),$F532*(1-$J532),"")</f>
        <v/>
      </c>
      <c r="L532" s="32" t="n"/>
      <c r="M532" s="32" t="n"/>
      <c r="N532" s="31">
        <f>IF(ISNUMBER($F532),($F532-IF(ISNUMBER($AM532),$AM532,0))*(1-IF(ISNUMBER($J532),$J532,0)),"")</f>
        <v/>
      </c>
      <c r="O532" s="15" t="inlineStr">
        <is>
          <t>Sour Cherry</t>
        </is>
      </c>
      <c r="P532" s="29" t="n">
        <v>300</v>
      </c>
      <c r="Q532" s="29" t="n">
        <v>10</v>
      </c>
      <c r="R532" s="15" t="inlineStr">
        <is>
          <t>Not listed</t>
        </is>
      </c>
      <c r="S532" s="29" t="n">
        <v>0</v>
      </c>
      <c r="T532" s="29" t="n">
        <v>10</v>
      </c>
      <c r="U532" s="15" t="inlineStr">
        <is>
          <t>Sucralose + acesulfame-K</t>
        </is>
      </c>
      <c r="V532" s="15" t="inlineStr">
        <is>
          <t>300 mg caffeine, zero sugar, gamer focus blend</t>
        </is>
      </c>
      <c r="W532" s="32" t="n"/>
      <c r="X532" s="32" t="n"/>
      <c r="Y532" s="32" t="n"/>
      <c r="Z532" s="32" t="n"/>
      <c r="AA532" s="15" t="inlineStr">
        <is>
          <t>Medium</t>
        </is>
      </c>
      <c r="AB532" s="15" t="inlineStr">
        <is>
          <t>Gaming-community brand; strong online pull</t>
        </is>
      </c>
      <c r="AC532" s="15" t="inlineStr">
        <is>
          <t>High-caffeine zero-sugar gamer energy</t>
        </is>
      </c>
      <c r="AD532" s="15" t="inlineStr">
        <is>
          <t>Gamer-brand identity plus max caffeine.</t>
        </is>
      </c>
      <c r="AE532" s="32" t="n"/>
      <c r="AF532" s="34">
        <f>IF(AND(ISNUMBER($P532),ISNUMBER($AL532),$AL532&lt;&gt;0),ROUND($P532/$AL532*100,1),"")</f>
        <v/>
      </c>
      <c r="AG532" s="35">
        <f>IF(AND(ISNUMBER($S532),ISNUMBER($AL532),$AL532&lt;&gt;0),ROUND($S532/$AL532*100,2),"")</f>
        <v/>
      </c>
      <c r="AH532" s="34">
        <f>IF(AND(ISNUMBER($Q532),ISNUMBER($AL532),$AL532&lt;&gt;0),ROUND($Q532/$AL532*100,1),"")</f>
        <v/>
      </c>
      <c r="AI532" s="29">
        <f>IF(ISNUMBER($S532),IF($S532&lt;=1,"Yes","No"),"n/a")</f>
        <v/>
      </c>
      <c r="AJ532" s="29">
        <f>IF(ISNUMBER($S532),ROUND(MAX(0,MIN(100,100-$S532*2.5-IF(ISNUMBER($T532),$T532,0)*0.12+IF($S532&lt;=1,12,0))),0),"")</f>
        <v/>
      </c>
      <c r="AK532" s="29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29" t="n">
        <v>473</v>
      </c>
      <c r="AM532" s="30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G FUEL</t>
        </is>
      </c>
      <c r="B533" s="15" t="inlineStr">
        <is>
          <t>G FUEL Energy Cans | Sour Cherry | 8-pack 473mL</t>
        </is>
      </c>
      <c r="C533" s="15" t="inlineStr">
        <is>
          <t>4) Caffeine &amp; energy beverage</t>
        </is>
      </c>
      <c r="D533" s="15" t="inlineStr">
        <is>
          <t>473 mL can</t>
        </is>
      </c>
      <c r="E533" s="29" t="n">
        <v>8</v>
      </c>
      <c r="F533" s="30" t="n"/>
      <c r="G533" s="31">
        <f>IF(AND(ISNUMBER($F533),ISNUMBER($E533),$E533&lt;&gt;0),$F533/$E533,"")</f>
        <v/>
      </c>
      <c r="H533" s="31">
        <f>IF(AND(ISNUMBER($F533),ISNUMBER($AL533),ISNUMBER($E533),($AL533*$E533)&lt;&gt;0),$F533/($AL533*$E533)*100,"")</f>
        <v/>
      </c>
      <c r="I533" s="32" t="n"/>
      <c r="J533" s="33" t="n"/>
      <c r="K533" s="31">
        <f>IF(AND(ISNUMBER($F533),ISNUMBER($J533)),$F533*(1-$J533),"")</f>
        <v/>
      </c>
      <c r="L533" s="32" t="n"/>
      <c r="M533" s="32" t="n"/>
      <c r="N533" s="31">
        <f>IF(ISNUMBER($F533),($F533-IF(ISNUMBER($AM533),$AM533,0))*(1-IF(ISNUMBER($J533),$J533,0)),"")</f>
        <v/>
      </c>
      <c r="O533" s="15" t="inlineStr">
        <is>
          <t>Sour Cherry</t>
        </is>
      </c>
      <c r="P533" s="29" t="n">
        <v>300</v>
      </c>
      <c r="Q533" s="29" t="n">
        <v>10</v>
      </c>
      <c r="R533" s="15" t="inlineStr">
        <is>
          <t>Not listed</t>
        </is>
      </c>
      <c r="S533" s="29" t="n">
        <v>0</v>
      </c>
      <c r="T533" s="29" t="n">
        <v>10</v>
      </c>
      <c r="U533" s="15" t="inlineStr">
        <is>
          <t>Sucralose + acesulfame-K</t>
        </is>
      </c>
      <c r="V533" s="15" t="inlineStr">
        <is>
          <t>300 mg caffeine, zero sugar, gamer focus blend</t>
        </is>
      </c>
      <c r="W533" s="32" t="n"/>
      <c r="X533" s="32" t="n"/>
      <c r="Y533" s="32" t="n"/>
      <c r="Z533" s="32" t="n"/>
      <c r="AA533" s="15" t="inlineStr">
        <is>
          <t>Medium</t>
        </is>
      </c>
      <c r="AB533" s="15" t="inlineStr">
        <is>
          <t>Gaming-community brand; strong online pull</t>
        </is>
      </c>
      <c r="AC533" s="15" t="inlineStr">
        <is>
          <t>High-caffeine zero-sugar gamer energy</t>
        </is>
      </c>
      <c r="AD533" s="15" t="inlineStr">
        <is>
          <t>Gamer-brand identity plus max caffeine.</t>
        </is>
      </c>
      <c r="AE533" s="32" t="n"/>
      <c r="AF533" s="34">
        <f>IF(AND(ISNUMBER($P533),ISNUMBER($AL533),$AL533&lt;&gt;0),ROUND($P533/$AL533*100,1),"")</f>
        <v/>
      </c>
      <c r="AG533" s="35">
        <f>IF(AND(ISNUMBER($S533),ISNUMBER($AL533),$AL533&lt;&gt;0),ROUND($S533/$AL533*100,2),"")</f>
        <v/>
      </c>
      <c r="AH533" s="34">
        <f>IF(AND(ISNUMBER($Q533),ISNUMBER($AL533),$AL533&lt;&gt;0),ROUND($Q533/$AL533*100,1),"")</f>
        <v/>
      </c>
      <c r="AI533" s="29">
        <f>IF(ISNUMBER($S533),IF($S533&lt;=1,"Yes","No"),"n/a")</f>
        <v/>
      </c>
      <c r="AJ533" s="29">
        <f>IF(ISNUMBER($S533),ROUND(MAX(0,MIN(100,100-$S533*2.5-IF(ISNUMBER($T533),$T533,0)*0.12+IF($S533&lt;=1,12,0))),0),"")</f>
        <v/>
      </c>
      <c r="AK533" s="29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29" t="n">
        <v>473</v>
      </c>
      <c r="AM533" s="30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G FUEL</t>
        </is>
      </c>
      <c r="B534" s="15" t="inlineStr">
        <is>
          <t>G FUEL Energy Cans | Sour Cherry | 12-pack 473mL</t>
        </is>
      </c>
      <c r="C534" s="15" t="inlineStr">
        <is>
          <t>4) Caffeine &amp; energy beverage</t>
        </is>
      </c>
      <c r="D534" s="15" t="inlineStr">
        <is>
          <t>473 mL can</t>
        </is>
      </c>
      <c r="E534" s="29" t="n">
        <v>12</v>
      </c>
      <c r="F534" s="30" t="n"/>
      <c r="G534" s="31">
        <f>IF(AND(ISNUMBER($F534),ISNUMBER($E534),$E534&lt;&gt;0),$F534/$E534,"")</f>
        <v/>
      </c>
      <c r="H534" s="31">
        <f>IF(AND(ISNUMBER($F534),ISNUMBER($AL534),ISNUMBER($E534),($AL534*$E534)&lt;&gt;0),$F534/($AL534*$E534)*100,"")</f>
        <v/>
      </c>
      <c r="I534" s="32" t="n"/>
      <c r="J534" s="33" t="n"/>
      <c r="K534" s="31">
        <f>IF(AND(ISNUMBER($F534),ISNUMBER($J534)),$F534*(1-$J534),"")</f>
        <v/>
      </c>
      <c r="L534" s="32" t="n"/>
      <c r="M534" s="32" t="n"/>
      <c r="N534" s="31">
        <f>IF(ISNUMBER($F534),($F534-IF(ISNUMBER($AM534),$AM534,0))*(1-IF(ISNUMBER($J534),$J534,0)),"")</f>
        <v/>
      </c>
      <c r="O534" s="15" t="inlineStr">
        <is>
          <t>Sour Cherry</t>
        </is>
      </c>
      <c r="P534" s="29" t="n">
        <v>300</v>
      </c>
      <c r="Q534" s="29" t="n">
        <v>10</v>
      </c>
      <c r="R534" s="15" t="inlineStr">
        <is>
          <t>Not listed</t>
        </is>
      </c>
      <c r="S534" s="29" t="n">
        <v>0</v>
      </c>
      <c r="T534" s="29" t="n">
        <v>10</v>
      </c>
      <c r="U534" s="15" t="inlineStr">
        <is>
          <t>Sucralose + acesulfame-K</t>
        </is>
      </c>
      <c r="V534" s="15" t="inlineStr">
        <is>
          <t>300 mg caffeine, zero sugar, gamer focus blend</t>
        </is>
      </c>
      <c r="W534" s="32" t="n"/>
      <c r="X534" s="32" t="n"/>
      <c r="Y534" s="32" t="n"/>
      <c r="Z534" s="32" t="n"/>
      <c r="AA534" s="15" t="inlineStr">
        <is>
          <t>Medium</t>
        </is>
      </c>
      <c r="AB534" s="15" t="inlineStr">
        <is>
          <t>Gaming-community brand; strong online pull</t>
        </is>
      </c>
      <c r="AC534" s="15" t="inlineStr">
        <is>
          <t>High-caffeine zero-sugar gamer energy</t>
        </is>
      </c>
      <c r="AD534" s="15" t="inlineStr">
        <is>
          <t>Gamer-brand identity plus max caffeine.</t>
        </is>
      </c>
      <c r="AE534" s="32" t="n"/>
      <c r="AF534" s="34">
        <f>IF(AND(ISNUMBER($P534),ISNUMBER($AL534),$AL534&lt;&gt;0),ROUND($P534/$AL534*100,1),"")</f>
        <v/>
      </c>
      <c r="AG534" s="35">
        <f>IF(AND(ISNUMBER($S534),ISNUMBER($AL534),$AL534&lt;&gt;0),ROUND($S534/$AL534*100,2),"")</f>
        <v/>
      </c>
      <c r="AH534" s="34">
        <f>IF(AND(ISNUMBER($Q534),ISNUMBER($AL534),$AL534&lt;&gt;0),ROUND($Q534/$AL534*100,1),"")</f>
        <v/>
      </c>
      <c r="AI534" s="29">
        <f>IF(ISNUMBER($S534),IF($S534&lt;=1,"Yes","No"),"n/a")</f>
        <v/>
      </c>
      <c r="AJ534" s="29">
        <f>IF(ISNUMBER($S534),ROUND(MAX(0,MIN(100,100-$S534*2.5-IF(ISNUMBER($T534),$T534,0)*0.12+IF($S534&lt;=1,12,0))),0),"")</f>
        <v/>
      </c>
      <c r="AK534" s="29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29" t="n">
        <v>473</v>
      </c>
      <c r="AM534" s="30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G FUEL</t>
        </is>
      </c>
      <c r="B535" s="15" t="inlineStr">
        <is>
          <t>G FUEL Energy Cans | Sour Cherry | 18-pack 473mL</t>
        </is>
      </c>
      <c r="C535" s="15" t="inlineStr">
        <is>
          <t>4) Caffeine &amp; energy beverage</t>
        </is>
      </c>
      <c r="D535" s="15" t="inlineStr">
        <is>
          <t>473 mL can</t>
        </is>
      </c>
      <c r="E535" s="29" t="n">
        <v>18</v>
      </c>
      <c r="F535" s="30" t="n"/>
      <c r="G535" s="31">
        <f>IF(AND(ISNUMBER($F535),ISNUMBER($E535),$E535&lt;&gt;0),$F535/$E535,"")</f>
        <v/>
      </c>
      <c r="H535" s="31">
        <f>IF(AND(ISNUMBER($F535),ISNUMBER($AL535),ISNUMBER($E535),($AL535*$E535)&lt;&gt;0),$F535/($AL535*$E535)*100,"")</f>
        <v/>
      </c>
      <c r="I535" s="32" t="n"/>
      <c r="J535" s="33" t="n"/>
      <c r="K535" s="31">
        <f>IF(AND(ISNUMBER($F535),ISNUMBER($J535)),$F535*(1-$J535),"")</f>
        <v/>
      </c>
      <c r="L535" s="32" t="n"/>
      <c r="M535" s="32" t="n"/>
      <c r="N535" s="31">
        <f>IF(ISNUMBER($F535),($F535-IF(ISNUMBER($AM535),$AM535,0))*(1-IF(ISNUMBER($J535),$J535,0)),"")</f>
        <v/>
      </c>
      <c r="O535" s="15" t="inlineStr">
        <is>
          <t>Sour Cherry</t>
        </is>
      </c>
      <c r="P535" s="29" t="n">
        <v>300</v>
      </c>
      <c r="Q535" s="29" t="n">
        <v>10</v>
      </c>
      <c r="R535" s="15" t="inlineStr">
        <is>
          <t>Not listed</t>
        </is>
      </c>
      <c r="S535" s="29" t="n">
        <v>0</v>
      </c>
      <c r="T535" s="29" t="n">
        <v>10</v>
      </c>
      <c r="U535" s="15" t="inlineStr">
        <is>
          <t>Sucralose + acesulfame-K</t>
        </is>
      </c>
      <c r="V535" s="15" t="inlineStr">
        <is>
          <t>300 mg caffeine, zero sugar, gamer focus blend</t>
        </is>
      </c>
      <c r="W535" s="32" t="n"/>
      <c r="X535" s="32" t="n"/>
      <c r="Y535" s="32" t="n"/>
      <c r="Z535" s="32" t="n"/>
      <c r="AA535" s="15" t="inlineStr">
        <is>
          <t>Medium</t>
        </is>
      </c>
      <c r="AB535" s="15" t="inlineStr">
        <is>
          <t>Gaming-community brand; strong online pull</t>
        </is>
      </c>
      <c r="AC535" s="15" t="inlineStr">
        <is>
          <t>High-caffeine zero-sugar gamer energy</t>
        </is>
      </c>
      <c r="AD535" s="15" t="inlineStr">
        <is>
          <t>Gamer-brand identity plus max caffeine.</t>
        </is>
      </c>
      <c r="AE535" s="32" t="n"/>
      <c r="AF535" s="34">
        <f>IF(AND(ISNUMBER($P535),ISNUMBER($AL535),$AL535&lt;&gt;0),ROUND($P535/$AL535*100,1),"")</f>
        <v/>
      </c>
      <c r="AG535" s="35">
        <f>IF(AND(ISNUMBER($S535),ISNUMBER($AL535),$AL535&lt;&gt;0),ROUND($S535/$AL535*100,2),"")</f>
        <v/>
      </c>
      <c r="AH535" s="34">
        <f>IF(AND(ISNUMBER($Q535),ISNUMBER($AL535),$AL535&lt;&gt;0),ROUND($Q535/$AL535*100,1),"")</f>
        <v/>
      </c>
      <c r="AI535" s="29">
        <f>IF(ISNUMBER($S535),IF($S535&lt;=1,"Yes","No"),"n/a")</f>
        <v/>
      </c>
      <c r="AJ535" s="29">
        <f>IF(ISNUMBER($S535),ROUND(MAX(0,MIN(100,100-$S535*2.5-IF(ISNUMBER($T535),$T535,0)*0.12+IF($S535&lt;=1,12,0))),0),"")</f>
        <v/>
      </c>
      <c r="AK535" s="29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29" t="n">
        <v>473</v>
      </c>
      <c r="AM535" s="30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G FUEL</t>
        </is>
      </c>
      <c r="B536" s="15" t="inlineStr">
        <is>
          <t>G FUEL Energy Cans | Sour Cherry | 24-pack 473mL</t>
        </is>
      </c>
      <c r="C536" s="15" t="inlineStr">
        <is>
          <t>4) Caffeine &amp; energy beverage</t>
        </is>
      </c>
      <c r="D536" s="15" t="inlineStr">
        <is>
          <t>473 mL can</t>
        </is>
      </c>
      <c r="E536" s="29" t="n">
        <v>24</v>
      </c>
      <c r="F536" s="30" t="n"/>
      <c r="G536" s="31">
        <f>IF(AND(ISNUMBER($F536),ISNUMBER($E536),$E536&lt;&gt;0),$F536/$E536,"")</f>
        <v/>
      </c>
      <c r="H536" s="31">
        <f>IF(AND(ISNUMBER($F536),ISNUMBER($AL536),ISNUMBER($E536),($AL536*$E536)&lt;&gt;0),$F536/($AL536*$E536)*100,"")</f>
        <v/>
      </c>
      <c r="I536" s="32" t="n"/>
      <c r="J536" s="33" t="n"/>
      <c r="K536" s="31">
        <f>IF(AND(ISNUMBER($F536),ISNUMBER($J536)),$F536*(1-$J536),"")</f>
        <v/>
      </c>
      <c r="L536" s="32" t="n"/>
      <c r="M536" s="32" t="n"/>
      <c r="N536" s="31">
        <f>IF(ISNUMBER($F536),($F536-IF(ISNUMBER($AM536),$AM536,0))*(1-IF(ISNUMBER($J536),$J536,0)),"")</f>
        <v/>
      </c>
      <c r="O536" s="15" t="inlineStr">
        <is>
          <t>Sour Cherry</t>
        </is>
      </c>
      <c r="P536" s="29" t="n">
        <v>300</v>
      </c>
      <c r="Q536" s="29" t="n">
        <v>10</v>
      </c>
      <c r="R536" s="15" t="inlineStr">
        <is>
          <t>Not listed</t>
        </is>
      </c>
      <c r="S536" s="29" t="n">
        <v>0</v>
      </c>
      <c r="T536" s="29" t="n">
        <v>10</v>
      </c>
      <c r="U536" s="15" t="inlineStr">
        <is>
          <t>Sucralose + acesulfame-K</t>
        </is>
      </c>
      <c r="V536" s="15" t="inlineStr">
        <is>
          <t>300 mg caffeine, zero sugar, gamer focus blend</t>
        </is>
      </c>
      <c r="W536" s="32" t="n"/>
      <c r="X536" s="32" t="n"/>
      <c r="Y536" s="32" t="n"/>
      <c r="Z536" s="32" t="n"/>
      <c r="AA536" s="15" t="inlineStr">
        <is>
          <t>Medium</t>
        </is>
      </c>
      <c r="AB536" s="15" t="inlineStr">
        <is>
          <t>Gaming-community brand; strong online pull</t>
        </is>
      </c>
      <c r="AC536" s="15" t="inlineStr">
        <is>
          <t>High-caffeine zero-sugar gamer energy</t>
        </is>
      </c>
      <c r="AD536" s="15" t="inlineStr">
        <is>
          <t>Gamer-brand identity plus max caffeine.</t>
        </is>
      </c>
      <c r="AE536" s="32" t="n"/>
      <c r="AF536" s="34">
        <f>IF(AND(ISNUMBER($P536),ISNUMBER($AL536),$AL536&lt;&gt;0),ROUND($P536/$AL536*100,1),"")</f>
        <v/>
      </c>
      <c r="AG536" s="35">
        <f>IF(AND(ISNUMBER($S536),ISNUMBER($AL536),$AL536&lt;&gt;0),ROUND($S536/$AL536*100,2),"")</f>
        <v/>
      </c>
      <c r="AH536" s="34">
        <f>IF(AND(ISNUMBER($Q536),ISNUMBER($AL536),$AL536&lt;&gt;0),ROUND($Q536/$AL536*100,1),"")</f>
        <v/>
      </c>
      <c r="AI536" s="29">
        <f>IF(ISNUMBER($S536),IF($S536&lt;=1,"Yes","No"),"n/a")</f>
        <v/>
      </c>
      <c r="AJ536" s="29">
        <f>IF(ISNUMBER($S536),ROUND(MAX(0,MIN(100,100-$S536*2.5-IF(ISNUMBER($T536),$T536,0)*0.12+IF($S536&lt;=1,12,0))),0),"")</f>
        <v/>
      </c>
      <c r="AK536" s="29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29" t="n">
        <v>473</v>
      </c>
      <c r="AM536" s="30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G FUEL</t>
        </is>
      </c>
      <c r="B537" s="15" t="inlineStr">
        <is>
          <t>G FUEL Energy Cans | Blue Ice | single 473mL</t>
        </is>
      </c>
      <c r="C537" s="15" t="inlineStr">
        <is>
          <t>4) Caffeine &amp; energy beverage</t>
        </is>
      </c>
      <c r="D537" s="15" t="inlineStr">
        <is>
          <t>473 mL can</t>
        </is>
      </c>
      <c r="E537" s="29" t="n">
        <v>1</v>
      </c>
      <c r="F537" s="30" t="n"/>
      <c r="G537" s="31">
        <f>IF(AND(ISNUMBER($F537),ISNUMBER($E537),$E537&lt;&gt;0),$F537/$E537,"")</f>
        <v/>
      </c>
      <c r="H537" s="31">
        <f>IF(AND(ISNUMBER($F537),ISNUMBER($AL537),ISNUMBER($E537),($AL537*$E537)&lt;&gt;0),$F537/($AL537*$E537)*100,"")</f>
        <v/>
      </c>
      <c r="I537" s="32" t="n"/>
      <c r="J537" s="33" t="n"/>
      <c r="K537" s="31">
        <f>IF(AND(ISNUMBER($F537),ISNUMBER($J537)),$F537*(1-$J537),"")</f>
        <v/>
      </c>
      <c r="L537" s="32" t="n"/>
      <c r="M537" s="32" t="n"/>
      <c r="N537" s="31">
        <f>IF(ISNUMBER($F537),($F537-IF(ISNUMBER($AM537),$AM537,0))*(1-IF(ISNUMBER($J537),$J537,0)),"")</f>
        <v/>
      </c>
      <c r="O537" s="15" t="inlineStr">
        <is>
          <t>Blue Ice</t>
        </is>
      </c>
      <c r="P537" s="29" t="n">
        <v>300</v>
      </c>
      <c r="Q537" s="29" t="n">
        <v>10</v>
      </c>
      <c r="R537" s="15" t="inlineStr">
        <is>
          <t>Not listed</t>
        </is>
      </c>
      <c r="S537" s="29" t="n">
        <v>0</v>
      </c>
      <c r="T537" s="29" t="n">
        <v>10</v>
      </c>
      <c r="U537" s="15" t="inlineStr">
        <is>
          <t>Sucralose + acesulfame-K</t>
        </is>
      </c>
      <c r="V537" s="15" t="inlineStr">
        <is>
          <t>300 mg caffeine, zero sugar, gamer focus blend</t>
        </is>
      </c>
      <c r="W537" s="32" t="n"/>
      <c r="X537" s="32" t="n"/>
      <c r="Y537" s="32" t="n"/>
      <c r="Z537" s="32" t="n"/>
      <c r="AA537" s="15" t="inlineStr">
        <is>
          <t>Medium</t>
        </is>
      </c>
      <c r="AB537" s="15" t="inlineStr">
        <is>
          <t>Gaming-community brand; strong online pull</t>
        </is>
      </c>
      <c r="AC537" s="15" t="inlineStr">
        <is>
          <t>High-caffeine zero-sugar gamer energy</t>
        </is>
      </c>
      <c r="AD537" s="15" t="inlineStr">
        <is>
          <t>Gamer-brand identity plus max caffeine.</t>
        </is>
      </c>
      <c r="AE537" s="32" t="n"/>
      <c r="AF537" s="34">
        <f>IF(AND(ISNUMBER($P537),ISNUMBER($AL537),$AL537&lt;&gt;0),ROUND($P537/$AL537*100,1),"")</f>
        <v/>
      </c>
      <c r="AG537" s="35">
        <f>IF(AND(ISNUMBER($S537),ISNUMBER($AL537),$AL537&lt;&gt;0),ROUND($S537/$AL537*100,2),"")</f>
        <v/>
      </c>
      <c r="AH537" s="34">
        <f>IF(AND(ISNUMBER($Q537),ISNUMBER($AL537),$AL537&lt;&gt;0),ROUND($Q537/$AL537*100,1),"")</f>
        <v/>
      </c>
      <c r="AI537" s="29">
        <f>IF(ISNUMBER($S537),IF($S537&lt;=1,"Yes","No"),"n/a")</f>
        <v/>
      </c>
      <c r="AJ537" s="29">
        <f>IF(ISNUMBER($S537),ROUND(MAX(0,MIN(100,100-$S537*2.5-IF(ISNUMBER($T537),$T537,0)*0.12+IF($S537&lt;=1,12,0))),0),"")</f>
        <v/>
      </c>
      <c r="AK537" s="29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29" t="n">
        <v>473</v>
      </c>
      <c r="AM537" s="30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G FUEL</t>
        </is>
      </c>
      <c r="B538" s="15" t="inlineStr">
        <is>
          <t>G FUEL Energy Cans | Blue Ice | 8-pack 473mL</t>
        </is>
      </c>
      <c r="C538" s="15" t="inlineStr">
        <is>
          <t>4) Caffeine &amp; energy beverage</t>
        </is>
      </c>
      <c r="D538" s="15" t="inlineStr">
        <is>
          <t>473 mL can</t>
        </is>
      </c>
      <c r="E538" s="29" t="n">
        <v>8</v>
      </c>
      <c r="F538" s="30" t="n"/>
      <c r="G538" s="31">
        <f>IF(AND(ISNUMBER($F538),ISNUMBER($E538),$E538&lt;&gt;0),$F538/$E538,"")</f>
        <v/>
      </c>
      <c r="H538" s="31">
        <f>IF(AND(ISNUMBER($F538),ISNUMBER($AL538),ISNUMBER($E538),($AL538*$E538)&lt;&gt;0),$F538/($AL538*$E538)*100,"")</f>
        <v/>
      </c>
      <c r="I538" s="32" t="n"/>
      <c r="J538" s="33" t="n"/>
      <c r="K538" s="31">
        <f>IF(AND(ISNUMBER($F538),ISNUMBER($J538)),$F538*(1-$J538),"")</f>
        <v/>
      </c>
      <c r="L538" s="32" t="n"/>
      <c r="M538" s="32" t="n"/>
      <c r="N538" s="31">
        <f>IF(ISNUMBER($F538),($F538-IF(ISNUMBER($AM538),$AM538,0))*(1-IF(ISNUMBER($J538),$J538,0)),"")</f>
        <v/>
      </c>
      <c r="O538" s="15" t="inlineStr">
        <is>
          <t>Blue Ice</t>
        </is>
      </c>
      <c r="P538" s="29" t="n">
        <v>300</v>
      </c>
      <c r="Q538" s="29" t="n">
        <v>10</v>
      </c>
      <c r="R538" s="15" t="inlineStr">
        <is>
          <t>Not listed</t>
        </is>
      </c>
      <c r="S538" s="29" t="n">
        <v>0</v>
      </c>
      <c r="T538" s="29" t="n">
        <v>10</v>
      </c>
      <c r="U538" s="15" t="inlineStr">
        <is>
          <t>Sucralose + acesulfame-K</t>
        </is>
      </c>
      <c r="V538" s="15" t="inlineStr">
        <is>
          <t>300 mg caffeine, zero sugar, gamer focus blend</t>
        </is>
      </c>
      <c r="W538" s="32" t="n"/>
      <c r="X538" s="32" t="n"/>
      <c r="Y538" s="32" t="n"/>
      <c r="Z538" s="32" t="n"/>
      <c r="AA538" s="15" t="inlineStr">
        <is>
          <t>Medium</t>
        </is>
      </c>
      <c r="AB538" s="15" t="inlineStr">
        <is>
          <t>Gaming-community brand; strong online pull</t>
        </is>
      </c>
      <c r="AC538" s="15" t="inlineStr">
        <is>
          <t>High-caffeine zero-sugar gamer energy</t>
        </is>
      </c>
      <c r="AD538" s="15" t="inlineStr">
        <is>
          <t>Gamer-brand identity plus max caffeine.</t>
        </is>
      </c>
      <c r="AE538" s="32" t="n"/>
      <c r="AF538" s="34">
        <f>IF(AND(ISNUMBER($P538),ISNUMBER($AL538),$AL538&lt;&gt;0),ROUND($P538/$AL538*100,1),"")</f>
        <v/>
      </c>
      <c r="AG538" s="35">
        <f>IF(AND(ISNUMBER($S538),ISNUMBER($AL538),$AL538&lt;&gt;0),ROUND($S538/$AL538*100,2),"")</f>
        <v/>
      </c>
      <c r="AH538" s="34">
        <f>IF(AND(ISNUMBER($Q538),ISNUMBER($AL538),$AL538&lt;&gt;0),ROUND($Q538/$AL538*100,1),"")</f>
        <v/>
      </c>
      <c r="AI538" s="29">
        <f>IF(ISNUMBER($S538),IF($S538&lt;=1,"Yes","No"),"n/a")</f>
        <v/>
      </c>
      <c r="AJ538" s="29">
        <f>IF(ISNUMBER($S538),ROUND(MAX(0,MIN(100,100-$S538*2.5-IF(ISNUMBER($T538),$T538,0)*0.12+IF($S538&lt;=1,12,0))),0),"")</f>
        <v/>
      </c>
      <c r="AK538" s="29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29" t="n">
        <v>473</v>
      </c>
      <c r="AM538" s="30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G FUEL</t>
        </is>
      </c>
      <c r="B539" s="15" t="inlineStr">
        <is>
          <t>G FUEL Energy Cans | Blue Ice | 12-pack 473mL</t>
        </is>
      </c>
      <c r="C539" s="15" t="inlineStr">
        <is>
          <t>4) Caffeine &amp; energy beverage</t>
        </is>
      </c>
      <c r="D539" s="15" t="inlineStr">
        <is>
          <t>473 mL can</t>
        </is>
      </c>
      <c r="E539" s="29" t="n">
        <v>12</v>
      </c>
      <c r="F539" s="30" t="n"/>
      <c r="G539" s="31">
        <f>IF(AND(ISNUMBER($F539),ISNUMBER($E539),$E539&lt;&gt;0),$F539/$E539,"")</f>
        <v/>
      </c>
      <c r="H539" s="31">
        <f>IF(AND(ISNUMBER($F539),ISNUMBER($AL539),ISNUMBER($E539),($AL539*$E539)&lt;&gt;0),$F539/($AL539*$E539)*100,"")</f>
        <v/>
      </c>
      <c r="I539" s="32" t="n"/>
      <c r="J539" s="33" t="n"/>
      <c r="K539" s="31">
        <f>IF(AND(ISNUMBER($F539),ISNUMBER($J539)),$F539*(1-$J539),"")</f>
        <v/>
      </c>
      <c r="L539" s="32" t="n"/>
      <c r="M539" s="32" t="n"/>
      <c r="N539" s="31">
        <f>IF(ISNUMBER($F539),($F539-IF(ISNUMBER($AM539),$AM539,0))*(1-IF(ISNUMBER($J539),$J539,0)),"")</f>
        <v/>
      </c>
      <c r="O539" s="15" t="inlineStr">
        <is>
          <t>Blue Ice</t>
        </is>
      </c>
      <c r="P539" s="29" t="n">
        <v>300</v>
      </c>
      <c r="Q539" s="29" t="n">
        <v>10</v>
      </c>
      <c r="R539" s="15" t="inlineStr">
        <is>
          <t>Not listed</t>
        </is>
      </c>
      <c r="S539" s="29" t="n">
        <v>0</v>
      </c>
      <c r="T539" s="29" t="n">
        <v>10</v>
      </c>
      <c r="U539" s="15" t="inlineStr">
        <is>
          <t>Sucralose + acesulfame-K</t>
        </is>
      </c>
      <c r="V539" s="15" t="inlineStr">
        <is>
          <t>300 mg caffeine, zero sugar, gamer focus blend</t>
        </is>
      </c>
      <c r="W539" s="32" t="n"/>
      <c r="X539" s="32" t="n"/>
      <c r="Y539" s="32" t="n"/>
      <c r="Z539" s="32" t="n"/>
      <c r="AA539" s="15" t="inlineStr">
        <is>
          <t>Medium</t>
        </is>
      </c>
      <c r="AB539" s="15" t="inlineStr">
        <is>
          <t>Gaming-community brand; strong online pull</t>
        </is>
      </c>
      <c r="AC539" s="15" t="inlineStr">
        <is>
          <t>High-caffeine zero-sugar gamer energy</t>
        </is>
      </c>
      <c r="AD539" s="15" t="inlineStr">
        <is>
          <t>Gamer-brand identity plus max caffeine.</t>
        </is>
      </c>
      <c r="AE539" s="32" t="n"/>
      <c r="AF539" s="34">
        <f>IF(AND(ISNUMBER($P539),ISNUMBER($AL539),$AL539&lt;&gt;0),ROUND($P539/$AL539*100,1),"")</f>
        <v/>
      </c>
      <c r="AG539" s="35">
        <f>IF(AND(ISNUMBER($S539),ISNUMBER($AL539),$AL539&lt;&gt;0),ROUND($S539/$AL539*100,2),"")</f>
        <v/>
      </c>
      <c r="AH539" s="34">
        <f>IF(AND(ISNUMBER($Q539),ISNUMBER($AL539),$AL539&lt;&gt;0),ROUND($Q539/$AL539*100,1),"")</f>
        <v/>
      </c>
      <c r="AI539" s="29">
        <f>IF(ISNUMBER($S539),IF($S539&lt;=1,"Yes","No"),"n/a")</f>
        <v/>
      </c>
      <c r="AJ539" s="29">
        <f>IF(ISNUMBER($S539),ROUND(MAX(0,MIN(100,100-$S539*2.5-IF(ISNUMBER($T539),$T539,0)*0.12+IF($S539&lt;=1,12,0))),0),"")</f>
        <v/>
      </c>
      <c r="AK539" s="29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29" t="n">
        <v>473</v>
      </c>
      <c r="AM539" s="30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G FUEL</t>
        </is>
      </c>
      <c r="B540" s="15" t="inlineStr">
        <is>
          <t>G FUEL Energy Cans | Blue Ice | 18-pack 473mL</t>
        </is>
      </c>
      <c r="C540" s="15" t="inlineStr">
        <is>
          <t>4) Caffeine &amp; energy beverage</t>
        </is>
      </c>
      <c r="D540" s="15" t="inlineStr">
        <is>
          <t>473 mL can</t>
        </is>
      </c>
      <c r="E540" s="29" t="n">
        <v>18</v>
      </c>
      <c r="F540" s="30" t="n"/>
      <c r="G540" s="31">
        <f>IF(AND(ISNUMBER($F540),ISNUMBER($E540),$E540&lt;&gt;0),$F540/$E540,"")</f>
        <v/>
      </c>
      <c r="H540" s="31">
        <f>IF(AND(ISNUMBER($F540),ISNUMBER($AL540),ISNUMBER($E540),($AL540*$E540)&lt;&gt;0),$F540/($AL540*$E540)*100,"")</f>
        <v/>
      </c>
      <c r="I540" s="32" t="n"/>
      <c r="J540" s="33" t="n"/>
      <c r="K540" s="31">
        <f>IF(AND(ISNUMBER($F540),ISNUMBER($J540)),$F540*(1-$J540),"")</f>
        <v/>
      </c>
      <c r="L540" s="32" t="n"/>
      <c r="M540" s="32" t="n"/>
      <c r="N540" s="31">
        <f>IF(ISNUMBER($F540),($F540-IF(ISNUMBER($AM540),$AM540,0))*(1-IF(ISNUMBER($J540),$J540,0)),"")</f>
        <v/>
      </c>
      <c r="O540" s="15" t="inlineStr">
        <is>
          <t>Blue Ice</t>
        </is>
      </c>
      <c r="P540" s="29" t="n">
        <v>300</v>
      </c>
      <c r="Q540" s="29" t="n">
        <v>10</v>
      </c>
      <c r="R540" s="15" t="inlineStr">
        <is>
          <t>Not listed</t>
        </is>
      </c>
      <c r="S540" s="29" t="n">
        <v>0</v>
      </c>
      <c r="T540" s="29" t="n">
        <v>10</v>
      </c>
      <c r="U540" s="15" t="inlineStr">
        <is>
          <t>Sucralose + acesulfame-K</t>
        </is>
      </c>
      <c r="V540" s="15" t="inlineStr">
        <is>
          <t>300 mg caffeine, zero sugar, gamer focus blend</t>
        </is>
      </c>
      <c r="W540" s="32" t="n"/>
      <c r="X540" s="32" t="n"/>
      <c r="Y540" s="32" t="n"/>
      <c r="Z540" s="32" t="n"/>
      <c r="AA540" s="15" t="inlineStr">
        <is>
          <t>Medium</t>
        </is>
      </c>
      <c r="AB540" s="15" t="inlineStr">
        <is>
          <t>Gaming-community brand; strong online pull</t>
        </is>
      </c>
      <c r="AC540" s="15" t="inlineStr">
        <is>
          <t>High-caffeine zero-sugar gamer energy</t>
        </is>
      </c>
      <c r="AD540" s="15" t="inlineStr">
        <is>
          <t>Gamer-brand identity plus max caffeine.</t>
        </is>
      </c>
      <c r="AE540" s="32" t="n"/>
      <c r="AF540" s="34">
        <f>IF(AND(ISNUMBER($P540),ISNUMBER($AL540),$AL540&lt;&gt;0),ROUND($P540/$AL540*100,1),"")</f>
        <v/>
      </c>
      <c r="AG540" s="35">
        <f>IF(AND(ISNUMBER($S540),ISNUMBER($AL540),$AL540&lt;&gt;0),ROUND($S540/$AL540*100,2),"")</f>
        <v/>
      </c>
      <c r="AH540" s="34">
        <f>IF(AND(ISNUMBER($Q540),ISNUMBER($AL540),$AL540&lt;&gt;0),ROUND($Q540/$AL540*100,1),"")</f>
        <v/>
      </c>
      <c r="AI540" s="29">
        <f>IF(ISNUMBER($S540),IF($S540&lt;=1,"Yes","No"),"n/a")</f>
        <v/>
      </c>
      <c r="AJ540" s="29">
        <f>IF(ISNUMBER($S540),ROUND(MAX(0,MIN(100,100-$S540*2.5-IF(ISNUMBER($T540),$T540,0)*0.12+IF($S540&lt;=1,12,0))),0),"")</f>
        <v/>
      </c>
      <c r="AK540" s="29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29" t="n">
        <v>473</v>
      </c>
      <c r="AM540" s="30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G FUEL</t>
        </is>
      </c>
      <c r="B541" s="15" t="inlineStr">
        <is>
          <t>G FUEL Energy Cans | Blue Ice | 24-pack 473mL</t>
        </is>
      </c>
      <c r="C541" s="15" t="inlineStr">
        <is>
          <t>4) Caffeine &amp; energy beverage</t>
        </is>
      </c>
      <c r="D541" s="15" t="inlineStr">
        <is>
          <t>473 mL can</t>
        </is>
      </c>
      <c r="E541" s="29" t="n">
        <v>24</v>
      </c>
      <c r="F541" s="30" t="n"/>
      <c r="G541" s="31">
        <f>IF(AND(ISNUMBER($F541),ISNUMBER($E541),$E541&lt;&gt;0),$F541/$E541,"")</f>
        <v/>
      </c>
      <c r="H541" s="31">
        <f>IF(AND(ISNUMBER($F541),ISNUMBER($AL541),ISNUMBER($E541),($AL541*$E541)&lt;&gt;0),$F541/($AL541*$E541)*100,"")</f>
        <v/>
      </c>
      <c r="I541" s="32" t="n"/>
      <c r="J541" s="33" t="n"/>
      <c r="K541" s="31">
        <f>IF(AND(ISNUMBER($F541),ISNUMBER($J541)),$F541*(1-$J541),"")</f>
        <v/>
      </c>
      <c r="L541" s="32" t="n"/>
      <c r="M541" s="32" t="n"/>
      <c r="N541" s="31">
        <f>IF(ISNUMBER($F541),($F541-IF(ISNUMBER($AM541),$AM541,0))*(1-IF(ISNUMBER($J541),$J541,0)),"")</f>
        <v/>
      </c>
      <c r="O541" s="15" t="inlineStr">
        <is>
          <t>Blue Ice</t>
        </is>
      </c>
      <c r="P541" s="29" t="n">
        <v>300</v>
      </c>
      <c r="Q541" s="29" t="n">
        <v>10</v>
      </c>
      <c r="R541" s="15" t="inlineStr">
        <is>
          <t>Not listed</t>
        </is>
      </c>
      <c r="S541" s="29" t="n">
        <v>0</v>
      </c>
      <c r="T541" s="29" t="n">
        <v>10</v>
      </c>
      <c r="U541" s="15" t="inlineStr">
        <is>
          <t>Sucralose + acesulfame-K</t>
        </is>
      </c>
      <c r="V541" s="15" t="inlineStr">
        <is>
          <t>300 mg caffeine, zero sugar, gamer focus blend</t>
        </is>
      </c>
      <c r="W541" s="32" t="n"/>
      <c r="X541" s="32" t="n"/>
      <c r="Y541" s="32" t="n"/>
      <c r="Z541" s="32" t="n"/>
      <c r="AA541" s="15" t="inlineStr">
        <is>
          <t>Medium</t>
        </is>
      </c>
      <c r="AB541" s="15" t="inlineStr">
        <is>
          <t>Gaming-community brand; strong online pull</t>
        </is>
      </c>
      <c r="AC541" s="15" t="inlineStr">
        <is>
          <t>High-caffeine zero-sugar gamer energy</t>
        </is>
      </c>
      <c r="AD541" s="15" t="inlineStr">
        <is>
          <t>Gamer-brand identity plus max caffeine.</t>
        </is>
      </c>
      <c r="AE541" s="32" t="n"/>
      <c r="AF541" s="34">
        <f>IF(AND(ISNUMBER($P541),ISNUMBER($AL541),$AL541&lt;&gt;0),ROUND($P541/$AL541*100,1),"")</f>
        <v/>
      </c>
      <c r="AG541" s="35">
        <f>IF(AND(ISNUMBER($S541),ISNUMBER($AL541),$AL541&lt;&gt;0),ROUND($S541/$AL541*100,2),"")</f>
        <v/>
      </c>
      <c r="AH541" s="34">
        <f>IF(AND(ISNUMBER($Q541),ISNUMBER($AL541),$AL541&lt;&gt;0),ROUND($Q541/$AL541*100,1),"")</f>
        <v/>
      </c>
      <c r="AI541" s="29">
        <f>IF(ISNUMBER($S541),IF($S541&lt;=1,"Yes","No"),"n/a")</f>
        <v/>
      </c>
      <c r="AJ541" s="29">
        <f>IF(ISNUMBER($S541),ROUND(MAX(0,MIN(100,100-$S541*2.5-IF(ISNUMBER($T541),$T541,0)*0.12+IF($S541&lt;=1,12,0))),0),"")</f>
        <v/>
      </c>
      <c r="AK541" s="29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29" t="n">
        <v>473</v>
      </c>
      <c r="AM541" s="30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G FUEL</t>
        </is>
      </c>
      <c r="B542" s="15" t="inlineStr">
        <is>
          <t>G FUEL Energy Cans | Tropical Rain | single 473mL</t>
        </is>
      </c>
      <c r="C542" s="15" t="inlineStr">
        <is>
          <t>4) Caffeine &amp; energy beverage</t>
        </is>
      </c>
      <c r="D542" s="15" t="inlineStr">
        <is>
          <t>473 mL can</t>
        </is>
      </c>
      <c r="E542" s="29" t="n">
        <v>1</v>
      </c>
      <c r="F542" s="30" t="n"/>
      <c r="G542" s="31">
        <f>IF(AND(ISNUMBER($F542),ISNUMBER($E542),$E542&lt;&gt;0),$F542/$E542,"")</f>
        <v/>
      </c>
      <c r="H542" s="31">
        <f>IF(AND(ISNUMBER($F542),ISNUMBER($AL542),ISNUMBER($E542),($AL542*$E542)&lt;&gt;0),$F542/($AL542*$E542)*100,"")</f>
        <v/>
      </c>
      <c r="I542" s="32" t="n"/>
      <c r="J542" s="33" t="n"/>
      <c r="K542" s="31">
        <f>IF(AND(ISNUMBER($F542),ISNUMBER($J542)),$F542*(1-$J542),"")</f>
        <v/>
      </c>
      <c r="L542" s="32" t="n"/>
      <c r="M542" s="32" t="n"/>
      <c r="N542" s="31">
        <f>IF(ISNUMBER($F542),($F542-IF(ISNUMBER($AM542),$AM542,0))*(1-IF(ISNUMBER($J542),$J542,0)),"")</f>
        <v/>
      </c>
      <c r="O542" s="15" t="inlineStr">
        <is>
          <t>Tropical Rain</t>
        </is>
      </c>
      <c r="P542" s="29" t="n">
        <v>300</v>
      </c>
      <c r="Q542" s="29" t="n">
        <v>10</v>
      </c>
      <c r="R542" s="15" t="inlineStr">
        <is>
          <t>Not listed</t>
        </is>
      </c>
      <c r="S542" s="29" t="n">
        <v>0</v>
      </c>
      <c r="T542" s="29" t="n">
        <v>10</v>
      </c>
      <c r="U542" s="15" t="inlineStr">
        <is>
          <t>Sucralose + acesulfame-K</t>
        </is>
      </c>
      <c r="V542" s="15" t="inlineStr">
        <is>
          <t>300 mg caffeine, zero sugar, gamer focus blend</t>
        </is>
      </c>
      <c r="W542" s="32" t="n"/>
      <c r="X542" s="32" t="n"/>
      <c r="Y542" s="32" t="n"/>
      <c r="Z542" s="32" t="n"/>
      <c r="AA542" s="15" t="inlineStr">
        <is>
          <t>Medium</t>
        </is>
      </c>
      <c r="AB542" s="15" t="inlineStr">
        <is>
          <t>Gaming-community brand; strong online pull</t>
        </is>
      </c>
      <c r="AC542" s="15" t="inlineStr">
        <is>
          <t>High-caffeine zero-sugar gamer energy</t>
        </is>
      </c>
      <c r="AD542" s="15" t="inlineStr">
        <is>
          <t>Gamer-brand identity plus max caffeine.</t>
        </is>
      </c>
      <c r="AE542" s="32" t="n"/>
      <c r="AF542" s="34">
        <f>IF(AND(ISNUMBER($P542),ISNUMBER($AL542),$AL542&lt;&gt;0),ROUND($P542/$AL542*100,1),"")</f>
        <v/>
      </c>
      <c r="AG542" s="35">
        <f>IF(AND(ISNUMBER($S542),ISNUMBER($AL542),$AL542&lt;&gt;0),ROUND($S542/$AL542*100,2),"")</f>
        <v/>
      </c>
      <c r="AH542" s="34">
        <f>IF(AND(ISNUMBER($Q542),ISNUMBER($AL542),$AL542&lt;&gt;0),ROUND($Q542/$AL542*100,1),"")</f>
        <v/>
      </c>
      <c r="AI542" s="29">
        <f>IF(ISNUMBER($S542),IF($S542&lt;=1,"Yes","No"),"n/a")</f>
        <v/>
      </c>
      <c r="AJ542" s="29">
        <f>IF(ISNUMBER($S542),ROUND(MAX(0,MIN(100,100-$S542*2.5-IF(ISNUMBER($T542),$T542,0)*0.12+IF($S542&lt;=1,12,0))),0),"")</f>
        <v/>
      </c>
      <c r="AK542" s="29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29" t="n">
        <v>473</v>
      </c>
      <c r="AM542" s="30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G FUEL</t>
        </is>
      </c>
      <c r="B543" s="15" t="inlineStr">
        <is>
          <t>G FUEL Energy Cans | Tropical Rain | 8-pack 473mL</t>
        </is>
      </c>
      <c r="C543" s="15" t="inlineStr">
        <is>
          <t>4) Caffeine &amp; energy beverage</t>
        </is>
      </c>
      <c r="D543" s="15" t="inlineStr">
        <is>
          <t>473 mL can</t>
        </is>
      </c>
      <c r="E543" s="29" t="n">
        <v>8</v>
      </c>
      <c r="F543" s="30" t="n"/>
      <c r="G543" s="31">
        <f>IF(AND(ISNUMBER($F543),ISNUMBER($E543),$E543&lt;&gt;0),$F543/$E543,"")</f>
        <v/>
      </c>
      <c r="H543" s="31">
        <f>IF(AND(ISNUMBER($F543),ISNUMBER($AL543),ISNUMBER($E543),($AL543*$E543)&lt;&gt;0),$F543/($AL543*$E543)*100,"")</f>
        <v/>
      </c>
      <c r="I543" s="32" t="n"/>
      <c r="J543" s="33" t="n"/>
      <c r="K543" s="31">
        <f>IF(AND(ISNUMBER($F543),ISNUMBER($J543)),$F543*(1-$J543),"")</f>
        <v/>
      </c>
      <c r="L543" s="32" t="n"/>
      <c r="M543" s="32" t="n"/>
      <c r="N543" s="31">
        <f>IF(ISNUMBER($F543),($F543-IF(ISNUMBER($AM543),$AM543,0))*(1-IF(ISNUMBER($J543),$J543,0)),"")</f>
        <v/>
      </c>
      <c r="O543" s="15" t="inlineStr">
        <is>
          <t>Tropical Rain</t>
        </is>
      </c>
      <c r="P543" s="29" t="n">
        <v>300</v>
      </c>
      <c r="Q543" s="29" t="n">
        <v>10</v>
      </c>
      <c r="R543" s="15" t="inlineStr">
        <is>
          <t>Not listed</t>
        </is>
      </c>
      <c r="S543" s="29" t="n">
        <v>0</v>
      </c>
      <c r="T543" s="29" t="n">
        <v>10</v>
      </c>
      <c r="U543" s="15" t="inlineStr">
        <is>
          <t>Sucralose + acesulfame-K</t>
        </is>
      </c>
      <c r="V543" s="15" t="inlineStr">
        <is>
          <t>300 mg caffeine, zero sugar, gamer focus blend</t>
        </is>
      </c>
      <c r="W543" s="32" t="n"/>
      <c r="X543" s="32" t="n"/>
      <c r="Y543" s="32" t="n"/>
      <c r="Z543" s="32" t="n"/>
      <c r="AA543" s="15" t="inlineStr">
        <is>
          <t>Medium</t>
        </is>
      </c>
      <c r="AB543" s="15" t="inlineStr">
        <is>
          <t>Gaming-community brand; strong online pull</t>
        </is>
      </c>
      <c r="AC543" s="15" t="inlineStr">
        <is>
          <t>High-caffeine zero-sugar gamer energy</t>
        </is>
      </c>
      <c r="AD543" s="15" t="inlineStr">
        <is>
          <t>Gamer-brand identity plus max caffeine.</t>
        </is>
      </c>
      <c r="AE543" s="32" t="n"/>
      <c r="AF543" s="34">
        <f>IF(AND(ISNUMBER($P543),ISNUMBER($AL543),$AL543&lt;&gt;0),ROUND($P543/$AL543*100,1),"")</f>
        <v/>
      </c>
      <c r="AG543" s="35">
        <f>IF(AND(ISNUMBER($S543),ISNUMBER($AL543),$AL543&lt;&gt;0),ROUND($S543/$AL543*100,2),"")</f>
        <v/>
      </c>
      <c r="AH543" s="34">
        <f>IF(AND(ISNUMBER($Q543),ISNUMBER($AL543),$AL543&lt;&gt;0),ROUND($Q543/$AL543*100,1),"")</f>
        <v/>
      </c>
      <c r="AI543" s="29">
        <f>IF(ISNUMBER($S543),IF($S543&lt;=1,"Yes","No"),"n/a")</f>
        <v/>
      </c>
      <c r="AJ543" s="29">
        <f>IF(ISNUMBER($S543),ROUND(MAX(0,MIN(100,100-$S543*2.5-IF(ISNUMBER($T543),$T543,0)*0.12+IF($S543&lt;=1,12,0))),0),"")</f>
        <v/>
      </c>
      <c r="AK543" s="29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29" t="n">
        <v>473</v>
      </c>
      <c r="AM543" s="30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G FUEL</t>
        </is>
      </c>
      <c r="B544" s="15" t="inlineStr">
        <is>
          <t>G FUEL Energy Cans | Tropical Rain | 12-pack 473mL</t>
        </is>
      </c>
      <c r="C544" s="15" t="inlineStr">
        <is>
          <t>4) Caffeine &amp; energy beverage</t>
        </is>
      </c>
      <c r="D544" s="15" t="inlineStr">
        <is>
          <t>473 mL can</t>
        </is>
      </c>
      <c r="E544" s="29" t="n">
        <v>12</v>
      </c>
      <c r="F544" s="30" t="n"/>
      <c r="G544" s="31">
        <f>IF(AND(ISNUMBER($F544),ISNUMBER($E544),$E544&lt;&gt;0),$F544/$E544,"")</f>
        <v/>
      </c>
      <c r="H544" s="31">
        <f>IF(AND(ISNUMBER($F544),ISNUMBER($AL544),ISNUMBER($E544),($AL544*$E544)&lt;&gt;0),$F544/($AL544*$E544)*100,"")</f>
        <v/>
      </c>
      <c r="I544" s="32" t="n"/>
      <c r="J544" s="33" t="n"/>
      <c r="K544" s="31">
        <f>IF(AND(ISNUMBER($F544),ISNUMBER($J544)),$F544*(1-$J544),"")</f>
        <v/>
      </c>
      <c r="L544" s="32" t="n"/>
      <c r="M544" s="32" t="n"/>
      <c r="N544" s="31">
        <f>IF(ISNUMBER($F544),($F544-IF(ISNUMBER($AM544),$AM544,0))*(1-IF(ISNUMBER($J544),$J544,0)),"")</f>
        <v/>
      </c>
      <c r="O544" s="15" t="inlineStr">
        <is>
          <t>Tropical Rain</t>
        </is>
      </c>
      <c r="P544" s="29" t="n">
        <v>300</v>
      </c>
      <c r="Q544" s="29" t="n">
        <v>10</v>
      </c>
      <c r="R544" s="15" t="inlineStr">
        <is>
          <t>Not listed</t>
        </is>
      </c>
      <c r="S544" s="29" t="n">
        <v>0</v>
      </c>
      <c r="T544" s="29" t="n">
        <v>10</v>
      </c>
      <c r="U544" s="15" t="inlineStr">
        <is>
          <t>Sucralose + acesulfame-K</t>
        </is>
      </c>
      <c r="V544" s="15" t="inlineStr">
        <is>
          <t>300 mg caffeine, zero sugar, gamer focus blend</t>
        </is>
      </c>
      <c r="W544" s="32" t="n"/>
      <c r="X544" s="32" t="n"/>
      <c r="Y544" s="32" t="n"/>
      <c r="Z544" s="32" t="n"/>
      <c r="AA544" s="15" t="inlineStr">
        <is>
          <t>Medium</t>
        </is>
      </c>
      <c r="AB544" s="15" t="inlineStr">
        <is>
          <t>Gaming-community brand; strong online pull</t>
        </is>
      </c>
      <c r="AC544" s="15" t="inlineStr">
        <is>
          <t>High-caffeine zero-sugar gamer energy</t>
        </is>
      </c>
      <c r="AD544" s="15" t="inlineStr">
        <is>
          <t>Gamer-brand identity plus max caffeine.</t>
        </is>
      </c>
      <c r="AE544" s="32" t="n"/>
      <c r="AF544" s="34">
        <f>IF(AND(ISNUMBER($P544),ISNUMBER($AL544),$AL544&lt;&gt;0),ROUND($P544/$AL544*100,1),"")</f>
        <v/>
      </c>
      <c r="AG544" s="35">
        <f>IF(AND(ISNUMBER($S544),ISNUMBER($AL544),$AL544&lt;&gt;0),ROUND($S544/$AL544*100,2),"")</f>
        <v/>
      </c>
      <c r="AH544" s="34">
        <f>IF(AND(ISNUMBER($Q544),ISNUMBER($AL544),$AL544&lt;&gt;0),ROUND($Q544/$AL544*100,1),"")</f>
        <v/>
      </c>
      <c r="AI544" s="29">
        <f>IF(ISNUMBER($S544),IF($S544&lt;=1,"Yes","No"),"n/a")</f>
        <v/>
      </c>
      <c r="AJ544" s="29">
        <f>IF(ISNUMBER($S544),ROUND(MAX(0,MIN(100,100-$S544*2.5-IF(ISNUMBER($T544),$T544,0)*0.12+IF($S544&lt;=1,12,0))),0),"")</f>
        <v/>
      </c>
      <c r="AK544" s="29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29" t="n">
        <v>473</v>
      </c>
      <c r="AM544" s="30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G FUEL</t>
        </is>
      </c>
      <c r="B545" s="15" t="inlineStr">
        <is>
          <t>G FUEL Energy Cans | Tropical Rain | 18-pack 473mL</t>
        </is>
      </c>
      <c r="C545" s="15" t="inlineStr">
        <is>
          <t>4) Caffeine &amp; energy beverage</t>
        </is>
      </c>
      <c r="D545" s="15" t="inlineStr">
        <is>
          <t>473 mL can</t>
        </is>
      </c>
      <c r="E545" s="29" t="n">
        <v>18</v>
      </c>
      <c r="F545" s="30" t="n"/>
      <c r="G545" s="31">
        <f>IF(AND(ISNUMBER($F545),ISNUMBER($E545),$E545&lt;&gt;0),$F545/$E545,"")</f>
        <v/>
      </c>
      <c r="H545" s="31">
        <f>IF(AND(ISNUMBER($F545),ISNUMBER($AL545),ISNUMBER($E545),($AL545*$E545)&lt;&gt;0),$F545/($AL545*$E545)*100,"")</f>
        <v/>
      </c>
      <c r="I545" s="32" t="n"/>
      <c r="J545" s="33" t="n"/>
      <c r="K545" s="31">
        <f>IF(AND(ISNUMBER($F545),ISNUMBER($J545)),$F545*(1-$J545),"")</f>
        <v/>
      </c>
      <c r="L545" s="32" t="n"/>
      <c r="M545" s="32" t="n"/>
      <c r="N545" s="31">
        <f>IF(ISNUMBER($F545),($F545-IF(ISNUMBER($AM545),$AM545,0))*(1-IF(ISNUMBER($J545),$J545,0)),"")</f>
        <v/>
      </c>
      <c r="O545" s="15" t="inlineStr">
        <is>
          <t>Tropical Rain</t>
        </is>
      </c>
      <c r="P545" s="29" t="n">
        <v>300</v>
      </c>
      <c r="Q545" s="29" t="n">
        <v>10</v>
      </c>
      <c r="R545" s="15" t="inlineStr">
        <is>
          <t>Not listed</t>
        </is>
      </c>
      <c r="S545" s="29" t="n">
        <v>0</v>
      </c>
      <c r="T545" s="29" t="n">
        <v>10</v>
      </c>
      <c r="U545" s="15" t="inlineStr">
        <is>
          <t>Sucralose + acesulfame-K</t>
        </is>
      </c>
      <c r="V545" s="15" t="inlineStr">
        <is>
          <t>300 mg caffeine, zero sugar, gamer focus blend</t>
        </is>
      </c>
      <c r="W545" s="32" t="n"/>
      <c r="X545" s="32" t="n"/>
      <c r="Y545" s="32" t="n"/>
      <c r="Z545" s="32" t="n"/>
      <c r="AA545" s="15" t="inlineStr">
        <is>
          <t>Medium</t>
        </is>
      </c>
      <c r="AB545" s="15" t="inlineStr">
        <is>
          <t>Gaming-community brand; strong online pull</t>
        </is>
      </c>
      <c r="AC545" s="15" t="inlineStr">
        <is>
          <t>High-caffeine zero-sugar gamer energy</t>
        </is>
      </c>
      <c r="AD545" s="15" t="inlineStr">
        <is>
          <t>Gamer-brand identity plus max caffeine.</t>
        </is>
      </c>
      <c r="AE545" s="32" t="n"/>
      <c r="AF545" s="34">
        <f>IF(AND(ISNUMBER($P545),ISNUMBER($AL545),$AL545&lt;&gt;0),ROUND($P545/$AL545*100,1),"")</f>
        <v/>
      </c>
      <c r="AG545" s="35">
        <f>IF(AND(ISNUMBER($S545),ISNUMBER($AL545),$AL545&lt;&gt;0),ROUND($S545/$AL545*100,2),"")</f>
        <v/>
      </c>
      <c r="AH545" s="34">
        <f>IF(AND(ISNUMBER($Q545),ISNUMBER($AL545),$AL545&lt;&gt;0),ROUND($Q545/$AL545*100,1),"")</f>
        <v/>
      </c>
      <c r="AI545" s="29">
        <f>IF(ISNUMBER($S545),IF($S545&lt;=1,"Yes","No"),"n/a")</f>
        <v/>
      </c>
      <c r="AJ545" s="29">
        <f>IF(ISNUMBER($S545),ROUND(MAX(0,MIN(100,100-$S545*2.5-IF(ISNUMBER($T545),$T545,0)*0.12+IF($S545&lt;=1,12,0))),0),"")</f>
        <v/>
      </c>
      <c r="AK545" s="29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29" t="n">
        <v>473</v>
      </c>
      <c r="AM545" s="30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G FUEL</t>
        </is>
      </c>
      <c r="B546" s="15" t="inlineStr">
        <is>
          <t>G FUEL Energy Cans | Tropical Rain | 24-pack 473mL</t>
        </is>
      </c>
      <c r="C546" s="15" t="inlineStr">
        <is>
          <t>4) Caffeine &amp; energy beverage</t>
        </is>
      </c>
      <c r="D546" s="15" t="inlineStr">
        <is>
          <t>473 mL can</t>
        </is>
      </c>
      <c r="E546" s="29" t="n">
        <v>24</v>
      </c>
      <c r="F546" s="30" t="n"/>
      <c r="G546" s="31">
        <f>IF(AND(ISNUMBER($F546),ISNUMBER($E546),$E546&lt;&gt;0),$F546/$E546,"")</f>
        <v/>
      </c>
      <c r="H546" s="31">
        <f>IF(AND(ISNUMBER($F546),ISNUMBER($AL546),ISNUMBER($E546),($AL546*$E546)&lt;&gt;0),$F546/($AL546*$E546)*100,"")</f>
        <v/>
      </c>
      <c r="I546" s="32" t="n"/>
      <c r="J546" s="33" t="n"/>
      <c r="K546" s="31">
        <f>IF(AND(ISNUMBER($F546),ISNUMBER($J546)),$F546*(1-$J546),"")</f>
        <v/>
      </c>
      <c r="L546" s="32" t="n"/>
      <c r="M546" s="32" t="n"/>
      <c r="N546" s="31">
        <f>IF(ISNUMBER($F546),($F546-IF(ISNUMBER($AM546),$AM546,0))*(1-IF(ISNUMBER($J546),$J546,0)),"")</f>
        <v/>
      </c>
      <c r="O546" s="15" t="inlineStr">
        <is>
          <t>Tropical Rain</t>
        </is>
      </c>
      <c r="P546" s="29" t="n">
        <v>300</v>
      </c>
      <c r="Q546" s="29" t="n">
        <v>10</v>
      </c>
      <c r="R546" s="15" t="inlineStr">
        <is>
          <t>Not listed</t>
        </is>
      </c>
      <c r="S546" s="29" t="n">
        <v>0</v>
      </c>
      <c r="T546" s="29" t="n">
        <v>10</v>
      </c>
      <c r="U546" s="15" t="inlineStr">
        <is>
          <t>Sucralose + acesulfame-K</t>
        </is>
      </c>
      <c r="V546" s="15" t="inlineStr">
        <is>
          <t>300 mg caffeine, zero sugar, gamer focus blend</t>
        </is>
      </c>
      <c r="W546" s="32" t="n"/>
      <c r="X546" s="32" t="n"/>
      <c r="Y546" s="32" t="n"/>
      <c r="Z546" s="32" t="n"/>
      <c r="AA546" s="15" t="inlineStr">
        <is>
          <t>Medium</t>
        </is>
      </c>
      <c r="AB546" s="15" t="inlineStr">
        <is>
          <t>Gaming-community brand; strong online pull</t>
        </is>
      </c>
      <c r="AC546" s="15" t="inlineStr">
        <is>
          <t>High-caffeine zero-sugar gamer energy</t>
        </is>
      </c>
      <c r="AD546" s="15" t="inlineStr">
        <is>
          <t>Gamer-brand identity plus max caffeine.</t>
        </is>
      </c>
      <c r="AE546" s="32" t="n"/>
      <c r="AF546" s="34">
        <f>IF(AND(ISNUMBER($P546),ISNUMBER($AL546),$AL546&lt;&gt;0),ROUND($P546/$AL546*100,1),"")</f>
        <v/>
      </c>
      <c r="AG546" s="35">
        <f>IF(AND(ISNUMBER($S546),ISNUMBER($AL546),$AL546&lt;&gt;0),ROUND($S546/$AL546*100,2),"")</f>
        <v/>
      </c>
      <c r="AH546" s="34">
        <f>IF(AND(ISNUMBER($Q546),ISNUMBER($AL546),$AL546&lt;&gt;0),ROUND($Q546/$AL546*100,1),"")</f>
        <v/>
      </c>
      <c r="AI546" s="29">
        <f>IF(ISNUMBER($S546),IF($S546&lt;=1,"Yes","No"),"n/a")</f>
        <v/>
      </c>
      <c r="AJ546" s="29">
        <f>IF(ISNUMBER($S546),ROUND(MAX(0,MIN(100,100-$S546*2.5-IF(ISNUMBER($T546),$T546,0)*0.12+IF($S546&lt;=1,12,0))),0),"")</f>
        <v/>
      </c>
      <c r="AK546" s="29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29" t="n">
        <v>473</v>
      </c>
      <c r="AM546" s="30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G FUEL</t>
        </is>
      </c>
      <c r="B547" s="15" t="inlineStr">
        <is>
          <t>G FUEL Energy Cans | Fazeberry | single 473mL</t>
        </is>
      </c>
      <c r="C547" s="15" t="inlineStr">
        <is>
          <t>4) Caffeine &amp; energy beverage</t>
        </is>
      </c>
      <c r="D547" s="15" t="inlineStr">
        <is>
          <t>473 mL can</t>
        </is>
      </c>
      <c r="E547" s="29" t="n">
        <v>1</v>
      </c>
      <c r="F547" s="30" t="n"/>
      <c r="G547" s="31">
        <f>IF(AND(ISNUMBER($F547),ISNUMBER($E547),$E547&lt;&gt;0),$F547/$E547,"")</f>
        <v/>
      </c>
      <c r="H547" s="31">
        <f>IF(AND(ISNUMBER($F547),ISNUMBER($AL547),ISNUMBER($E547),($AL547*$E547)&lt;&gt;0),$F547/($AL547*$E547)*100,"")</f>
        <v/>
      </c>
      <c r="I547" s="32" t="n"/>
      <c r="J547" s="33" t="n"/>
      <c r="K547" s="31">
        <f>IF(AND(ISNUMBER($F547),ISNUMBER($J547)),$F547*(1-$J547),"")</f>
        <v/>
      </c>
      <c r="L547" s="32" t="n"/>
      <c r="M547" s="32" t="n"/>
      <c r="N547" s="31">
        <f>IF(ISNUMBER($F547),($F547-IF(ISNUMBER($AM547),$AM547,0))*(1-IF(ISNUMBER($J547),$J547,0)),"")</f>
        <v/>
      </c>
      <c r="O547" s="15" t="inlineStr">
        <is>
          <t>Fazeberry</t>
        </is>
      </c>
      <c r="P547" s="29" t="n">
        <v>300</v>
      </c>
      <c r="Q547" s="29" t="n">
        <v>10</v>
      </c>
      <c r="R547" s="15" t="inlineStr">
        <is>
          <t>Not listed</t>
        </is>
      </c>
      <c r="S547" s="29" t="n">
        <v>0</v>
      </c>
      <c r="T547" s="29" t="n">
        <v>10</v>
      </c>
      <c r="U547" s="15" t="inlineStr">
        <is>
          <t>Sucralose + acesulfame-K</t>
        </is>
      </c>
      <c r="V547" s="15" t="inlineStr">
        <is>
          <t>300 mg caffeine, zero sugar, gamer focus blend</t>
        </is>
      </c>
      <c r="W547" s="32" t="n"/>
      <c r="X547" s="32" t="n"/>
      <c r="Y547" s="32" t="n"/>
      <c r="Z547" s="32" t="n"/>
      <c r="AA547" s="15" t="inlineStr">
        <is>
          <t>Medium</t>
        </is>
      </c>
      <c r="AB547" s="15" t="inlineStr">
        <is>
          <t>Gaming-community brand; strong online pull</t>
        </is>
      </c>
      <c r="AC547" s="15" t="inlineStr">
        <is>
          <t>High-caffeine zero-sugar gamer energy</t>
        </is>
      </c>
      <c r="AD547" s="15" t="inlineStr">
        <is>
          <t>Gamer-brand identity plus max caffeine.</t>
        </is>
      </c>
      <c r="AE547" s="32" t="n"/>
      <c r="AF547" s="34">
        <f>IF(AND(ISNUMBER($P547),ISNUMBER($AL547),$AL547&lt;&gt;0),ROUND($P547/$AL547*100,1),"")</f>
        <v/>
      </c>
      <c r="AG547" s="35">
        <f>IF(AND(ISNUMBER($S547),ISNUMBER($AL547),$AL547&lt;&gt;0),ROUND($S547/$AL547*100,2),"")</f>
        <v/>
      </c>
      <c r="AH547" s="34">
        <f>IF(AND(ISNUMBER($Q547),ISNUMBER($AL547),$AL547&lt;&gt;0),ROUND($Q547/$AL547*100,1),"")</f>
        <v/>
      </c>
      <c r="AI547" s="29">
        <f>IF(ISNUMBER($S547),IF($S547&lt;=1,"Yes","No"),"n/a")</f>
        <v/>
      </c>
      <c r="AJ547" s="29">
        <f>IF(ISNUMBER($S547),ROUND(MAX(0,MIN(100,100-$S547*2.5-IF(ISNUMBER($T547),$T547,0)*0.12+IF($S547&lt;=1,12,0))),0),"")</f>
        <v/>
      </c>
      <c r="AK547" s="29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29" t="n">
        <v>473</v>
      </c>
      <c r="AM547" s="30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G FUEL</t>
        </is>
      </c>
      <c r="B548" s="15" t="inlineStr">
        <is>
          <t>G FUEL Energy Cans | Fazeberry | 8-pack 473mL</t>
        </is>
      </c>
      <c r="C548" s="15" t="inlineStr">
        <is>
          <t>4) Caffeine &amp; energy beverage</t>
        </is>
      </c>
      <c r="D548" s="15" t="inlineStr">
        <is>
          <t>473 mL can</t>
        </is>
      </c>
      <c r="E548" s="29" t="n">
        <v>8</v>
      </c>
      <c r="F548" s="30" t="n"/>
      <c r="G548" s="31">
        <f>IF(AND(ISNUMBER($F548),ISNUMBER($E548),$E548&lt;&gt;0),$F548/$E548,"")</f>
        <v/>
      </c>
      <c r="H548" s="31">
        <f>IF(AND(ISNUMBER($F548),ISNUMBER($AL548),ISNUMBER($E548),($AL548*$E548)&lt;&gt;0),$F548/($AL548*$E548)*100,"")</f>
        <v/>
      </c>
      <c r="I548" s="32" t="n"/>
      <c r="J548" s="33" t="n"/>
      <c r="K548" s="31">
        <f>IF(AND(ISNUMBER($F548),ISNUMBER($J548)),$F548*(1-$J548),"")</f>
        <v/>
      </c>
      <c r="L548" s="32" t="n"/>
      <c r="M548" s="32" t="n"/>
      <c r="N548" s="31">
        <f>IF(ISNUMBER($F548),($F548-IF(ISNUMBER($AM548),$AM548,0))*(1-IF(ISNUMBER($J548),$J548,0)),"")</f>
        <v/>
      </c>
      <c r="O548" s="15" t="inlineStr">
        <is>
          <t>Fazeberry</t>
        </is>
      </c>
      <c r="P548" s="29" t="n">
        <v>300</v>
      </c>
      <c r="Q548" s="29" t="n">
        <v>10</v>
      </c>
      <c r="R548" s="15" t="inlineStr">
        <is>
          <t>Not listed</t>
        </is>
      </c>
      <c r="S548" s="29" t="n">
        <v>0</v>
      </c>
      <c r="T548" s="29" t="n">
        <v>10</v>
      </c>
      <c r="U548" s="15" t="inlineStr">
        <is>
          <t>Sucralose + acesulfame-K</t>
        </is>
      </c>
      <c r="V548" s="15" t="inlineStr">
        <is>
          <t>300 mg caffeine, zero sugar, gamer focus blend</t>
        </is>
      </c>
      <c r="W548" s="32" t="n"/>
      <c r="X548" s="32" t="n"/>
      <c r="Y548" s="32" t="n"/>
      <c r="Z548" s="32" t="n"/>
      <c r="AA548" s="15" t="inlineStr">
        <is>
          <t>Medium</t>
        </is>
      </c>
      <c r="AB548" s="15" t="inlineStr">
        <is>
          <t>Gaming-community brand; strong online pull</t>
        </is>
      </c>
      <c r="AC548" s="15" t="inlineStr">
        <is>
          <t>High-caffeine zero-sugar gamer energy</t>
        </is>
      </c>
      <c r="AD548" s="15" t="inlineStr">
        <is>
          <t>Gamer-brand identity plus max caffeine.</t>
        </is>
      </c>
      <c r="AE548" s="32" t="n"/>
      <c r="AF548" s="34">
        <f>IF(AND(ISNUMBER($P548),ISNUMBER($AL548),$AL548&lt;&gt;0),ROUND($P548/$AL548*100,1),"")</f>
        <v/>
      </c>
      <c r="AG548" s="35">
        <f>IF(AND(ISNUMBER($S548),ISNUMBER($AL548),$AL548&lt;&gt;0),ROUND($S548/$AL548*100,2),"")</f>
        <v/>
      </c>
      <c r="AH548" s="34">
        <f>IF(AND(ISNUMBER($Q548),ISNUMBER($AL548),$AL548&lt;&gt;0),ROUND($Q548/$AL548*100,1),"")</f>
        <v/>
      </c>
      <c r="AI548" s="29">
        <f>IF(ISNUMBER($S548),IF($S548&lt;=1,"Yes","No"),"n/a")</f>
        <v/>
      </c>
      <c r="AJ548" s="29">
        <f>IF(ISNUMBER($S548),ROUND(MAX(0,MIN(100,100-$S548*2.5-IF(ISNUMBER($T548),$T548,0)*0.12+IF($S548&lt;=1,12,0))),0),"")</f>
        <v/>
      </c>
      <c r="AK548" s="29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29" t="n">
        <v>473</v>
      </c>
      <c r="AM548" s="30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G FUEL</t>
        </is>
      </c>
      <c r="B549" s="15" t="inlineStr">
        <is>
          <t>G FUEL Energy Cans | Fazeberry | 12-pack 473mL</t>
        </is>
      </c>
      <c r="C549" s="15" t="inlineStr">
        <is>
          <t>4) Caffeine &amp; energy beverage</t>
        </is>
      </c>
      <c r="D549" s="15" t="inlineStr">
        <is>
          <t>473 mL can</t>
        </is>
      </c>
      <c r="E549" s="29" t="n">
        <v>12</v>
      </c>
      <c r="F549" s="30" t="n"/>
      <c r="G549" s="31">
        <f>IF(AND(ISNUMBER($F549),ISNUMBER($E549),$E549&lt;&gt;0),$F549/$E549,"")</f>
        <v/>
      </c>
      <c r="H549" s="31">
        <f>IF(AND(ISNUMBER($F549),ISNUMBER($AL549),ISNUMBER($E549),($AL549*$E549)&lt;&gt;0),$F549/($AL549*$E549)*100,"")</f>
        <v/>
      </c>
      <c r="I549" s="32" t="n"/>
      <c r="J549" s="33" t="n"/>
      <c r="K549" s="31">
        <f>IF(AND(ISNUMBER($F549),ISNUMBER($J549)),$F549*(1-$J549),"")</f>
        <v/>
      </c>
      <c r="L549" s="32" t="n"/>
      <c r="M549" s="32" t="n"/>
      <c r="N549" s="31">
        <f>IF(ISNUMBER($F549),($F549-IF(ISNUMBER($AM549),$AM549,0))*(1-IF(ISNUMBER($J549),$J549,0)),"")</f>
        <v/>
      </c>
      <c r="O549" s="15" t="inlineStr">
        <is>
          <t>Fazeberry</t>
        </is>
      </c>
      <c r="P549" s="29" t="n">
        <v>300</v>
      </c>
      <c r="Q549" s="29" t="n">
        <v>10</v>
      </c>
      <c r="R549" s="15" t="inlineStr">
        <is>
          <t>Not listed</t>
        </is>
      </c>
      <c r="S549" s="29" t="n">
        <v>0</v>
      </c>
      <c r="T549" s="29" t="n">
        <v>10</v>
      </c>
      <c r="U549" s="15" t="inlineStr">
        <is>
          <t>Sucralose + acesulfame-K</t>
        </is>
      </c>
      <c r="V549" s="15" t="inlineStr">
        <is>
          <t>300 mg caffeine, zero sugar, gamer focus blend</t>
        </is>
      </c>
      <c r="W549" s="32" t="n"/>
      <c r="X549" s="32" t="n"/>
      <c r="Y549" s="32" t="n"/>
      <c r="Z549" s="32" t="n"/>
      <c r="AA549" s="15" t="inlineStr">
        <is>
          <t>Medium</t>
        </is>
      </c>
      <c r="AB549" s="15" t="inlineStr">
        <is>
          <t>Gaming-community brand; strong online pull</t>
        </is>
      </c>
      <c r="AC549" s="15" t="inlineStr">
        <is>
          <t>High-caffeine zero-sugar gamer energy</t>
        </is>
      </c>
      <c r="AD549" s="15" t="inlineStr">
        <is>
          <t>Gamer-brand identity plus max caffeine.</t>
        </is>
      </c>
      <c r="AE549" s="32" t="n"/>
      <c r="AF549" s="34">
        <f>IF(AND(ISNUMBER($P549),ISNUMBER($AL549),$AL549&lt;&gt;0),ROUND($P549/$AL549*100,1),"")</f>
        <v/>
      </c>
      <c r="AG549" s="35">
        <f>IF(AND(ISNUMBER($S549),ISNUMBER($AL549),$AL549&lt;&gt;0),ROUND($S549/$AL549*100,2),"")</f>
        <v/>
      </c>
      <c r="AH549" s="34">
        <f>IF(AND(ISNUMBER($Q549),ISNUMBER($AL549),$AL549&lt;&gt;0),ROUND($Q549/$AL549*100,1),"")</f>
        <v/>
      </c>
      <c r="AI549" s="29">
        <f>IF(ISNUMBER($S549),IF($S549&lt;=1,"Yes","No"),"n/a")</f>
        <v/>
      </c>
      <c r="AJ549" s="29">
        <f>IF(ISNUMBER($S549),ROUND(MAX(0,MIN(100,100-$S549*2.5-IF(ISNUMBER($T549),$T549,0)*0.12+IF($S549&lt;=1,12,0))),0),"")</f>
        <v/>
      </c>
      <c r="AK549" s="29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29" t="n">
        <v>473</v>
      </c>
      <c r="AM549" s="30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G FUEL</t>
        </is>
      </c>
      <c r="B550" s="15" t="inlineStr">
        <is>
          <t>G FUEL Energy Cans | Fazeberry | 18-pack 473mL</t>
        </is>
      </c>
      <c r="C550" s="15" t="inlineStr">
        <is>
          <t>4) Caffeine &amp; energy beverage</t>
        </is>
      </c>
      <c r="D550" s="15" t="inlineStr">
        <is>
          <t>473 mL can</t>
        </is>
      </c>
      <c r="E550" s="29" t="n">
        <v>18</v>
      </c>
      <c r="F550" s="30" t="n"/>
      <c r="G550" s="31">
        <f>IF(AND(ISNUMBER($F550),ISNUMBER($E550),$E550&lt;&gt;0),$F550/$E550,"")</f>
        <v/>
      </c>
      <c r="H550" s="31">
        <f>IF(AND(ISNUMBER($F550),ISNUMBER($AL550),ISNUMBER($E550),($AL550*$E550)&lt;&gt;0),$F550/($AL550*$E550)*100,"")</f>
        <v/>
      </c>
      <c r="I550" s="32" t="n"/>
      <c r="J550" s="33" t="n"/>
      <c r="K550" s="31">
        <f>IF(AND(ISNUMBER($F550),ISNUMBER($J550)),$F550*(1-$J550),"")</f>
        <v/>
      </c>
      <c r="L550" s="32" t="n"/>
      <c r="M550" s="32" t="n"/>
      <c r="N550" s="31">
        <f>IF(ISNUMBER($F550),($F550-IF(ISNUMBER($AM550),$AM550,0))*(1-IF(ISNUMBER($J550),$J550,0)),"")</f>
        <v/>
      </c>
      <c r="O550" s="15" t="inlineStr">
        <is>
          <t>Fazeberry</t>
        </is>
      </c>
      <c r="P550" s="29" t="n">
        <v>300</v>
      </c>
      <c r="Q550" s="29" t="n">
        <v>10</v>
      </c>
      <c r="R550" s="15" t="inlineStr">
        <is>
          <t>Not listed</t>
        </is>
      </c>
      <c r="S550" s="29" t="n">
        <v>0</v>
      </c>
      <c r="T550" s="29" t="n">
        <v>10</v>
      </c>
      <c r="U550" s="15" t="inlineStr">
        <is>
          <t>Sucralose + acesulfame-K</t>
        </is>
      </c>
      <c r="V550" s="15" t="inlineStr">
        <is>
          <t>300 mg caffeine, zero sugar, gamer focus blend</t>
        </is>
      </c>
      <c r="W550" s="32" t="n"/>
      <c r="X550" s="32" t="n"/>
      <c r="Y550" s="32" t="n"/>
      <c r="Z550" s="32" t="n"/>
      <c r="AA550" s="15" t="inlineStr">
        <is>
          <t>Medium</t>
        </is>
      </c>
      <c r="AB550" s="15" t="inlineStr">
        <is>
          <t>Gaming-community brand; strong online pull</t>
        </is>
      </c>
      <c r="AC550" s="15" t="inlineStr">
        <is>
          <t>High-caffeine zero-sugar gamer energy</t>
        </is>
      </c>
      <c r="AD550" s="15" t="inlineStr">
        <is>
          <t>Gamer-brand identity plus max caffeine.</t>
        </is>
      </c>
      <c r="AE550" s="32" t="n"/>
      <c r="AF550" s="34">
        <f>IF(AND(ISNUMBER($P550),ISNUMBER($AL550),$AL550&lt;&gt;0),ROUND($P550/$AL550*100,1),"")</f>
        <v/>
      </c>
      <c r="AG550" s="35">
        <f>IF(AND(ISNUMBER($S550),ISNUMBER($AL550),$AL550&lt;&gt;0),ROUND($S550/$AL550*100,2),"")</f>
        <v/>
      </c>
      <c r="AH550" s="34">
        <f>IF(AND(ISNUMBER($Q550),ISNUMBER($AL550),$AL550&lt;&gt;0),ROUND($Q550/$AL550*100,1),"")</f>
        <v/>
      </c>
      <c r="AI550" s="29">
        <f>IF(ISNUMBER($S550),IF($S550&lt;=1,"Yes","No"),"n/a")</f>
        <v/>
      </c>
      <c r="AJ550" s="29">
        <f>IF(ISNUMBER($S550),ROUND(MAX(0,MIN(100,100-$S550*2.5-IF(ISNUMBER($T550),$T550,0)*0.12+IF($S550&lt;=1,12,0))),0),"")</f>
        <v/>
      </c>
      <c r="AK550" s="29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29" t="n">
        <v>473</v>
      </c>
      <c r="AM550" s="30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G FUEL</t>
        </is>
      </c>
      <c r="B551" s="15" t="inlineStr">
        <is>
          <t>G FUEL Energy Cans | Fazeberry | 24-pack 473mL</t>
        </is>
      </c>
      <c r="C551" s="15" t="inlineStr">
        <is>
          <t>4) Caffeine &amp; energy beverage</t>
        </is>
      </c>
      <c r="D551" s="15" t="inlineStr">
        <is>
          <t>473 mL can</t>
        </is>
      </c>
      <c r="E551" s="29" t="n">
        <v>24</v>
      </c>
      <c r="F551" s="30" t="n"/>
      <c r="G551" s="31">
        <f>IF(AND(ISNUMBER($F551),ISNUMBER($E551),$E551&lt;&gt;0),$F551/$E551,"")</f>
        <v/>
      </c>
      <c r="H551" s="31">
        <f>IF(AND(ISNUMBER($F551),ISNUMBER($AL551),ISNUMBER($E551),($AL551*$E551)&lt;&gt;0),$F551/($AL551*$E551)*100,"")</f>
        <v/>
      </c>
      <c r="I551" s="32" t="n"/>
      <c r="J551" s="33" t="n"/>
      <c r="K551" s="31">
        <f>IF(AND(ISNUMBER($F551),ISNUMBER($J551)),$F551*(1-$J551),"")</f>
        <v/>
      </c>
      <c r="L551" s="32" t="n"/>
      <c r="M551" s="32" t="n"/>
      <c r="N551" s="31">
        <f>IF(ISNUMBER($F551),($F551-IF(ISNUMBER($AM551),$AM551,0))*(1-IF(ISNUMBER($J551),$J551,0)),"")</f>
        <v/>
      </c>
      <c r="O551" s="15" t="inlineStr">
        <is>
          <t>Fazeberry</t>
        </is>
      </c>
      <c r="P551" s="29" t="n">
        <v>300</v>
      </c>
      <c r="Q551" s="29" t="n">
        <v>10</v>
      </c>
      <c r="R551" s="15" t="inlineStr">
        <is>
          <t>Not listed</t>
        </is>
      </c>
      <c r="S551" s="29" t="n">
        <v>0</v>
      </c>
      <c r="T551" s="29" t="n">
        <v>10</v>
      </c>
      <c r="U551" s="15" t="inlineStr">
        <is>
          <t>Sucralose + acesulfame-K</t>
        </is>
      </c>
      <c r="V551" s="15" t="inlineStr">
        <is>
          <t>300 mg caffeine, zero sugar, gamer focus blend</t>
        </is>
      </c>
      <c r="W551" s="32" t="n"/>
      <c r="X551" s="32" t="n"/>
      <c r="Y551" s="32" t="n"/>
      <c r="Z551" s="32" t="n"/>
      <c r="AA551" s="15" t="inlineStr">
        <is>
          <t>Medium</t>
        </is>
      </c>
      <c r="AB551" s="15" t="inlineStr">
        <is>
          <t>Gaming-community brand; strong online pull</t>
        </is>
      </c>
      <c r="AC551" s="15" t="inlineStr">
        <is>
          <t>High-caffeine zero-sugar gamer energy</t>
        </is>
      </c>
      <c r="AD551" s="15" t="inlineStr">
        <is>
          <t>Gamer-brand identity plus max caffeine.</t>
        </is>
      </c>
      <c r="AE551" s="32" t="n"/>
      <c r="AF551" s="34">
        <f>IF(AND(ISNUMBER($P551),ISNUMBER($AL551),$AL551&lt;&gt;0),ROUND($P551/$AL551*100,1),"")</f>
        <v/>
      </c>
      <c r="AG551" s="35">
        <f>IF(AND(ISNUMBER($S551),ISNUMBER($AL551),$AL551&lt;&gt;0),ROUND($S551/$AL551*100,2),"")</f>
        <v/>
      </c>
      <c r="AH551" s="34">
        <f>IF(AND(ISNUMBER($Q551),ISNUMBER($AL551),$AL551&lt;&gt;0),ROUND($Q551/$AL551*100,1),"")</f>
        <v/>
      </c>
      <c r="AI551" s="29">
        <f>IF(ISNUMBER($S551),IF($S551&lt;=1,"Yes","No"),"n/a")</f>
        <v/>
      </c>
      <c r="AJ551" s="29">
        <f>IF(ISNUMBER($S551),ROUND(MAX(0,MIN(100,100-$S551*2.5-IF(ISNUMBER($T551),$T551,0)*0.12+IF($S551&lt;=1,12,0))),0),"")</f>
        <v/>
      </c>
      <c r="AK551" s="29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29" t="n">
        <v>473</v>
      </c>
      <c r="AM551" s="30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G FUEL</t>
        </is>
      </c>
      <c r="B552" s="15" t="inlineStr">
        <is>
          <t>G FUEL Energy Cans | Rainbow Sherbet | single 473mL</t>
        </is>
      </c>
      <c r="C552" s="15" t="inlineStr">
        <is>
          <t>4) Caffeine &amp; energy beverage</t>
        </is>
      </c>
      <c r="D552" s="15" t="inlineStr">
        <is>
          <t>473 mL can</t>
        </is>
      </c>
      <c r="E552" s="29" t="n">
        <v>1</v>
      </c>
      <c r="F552" s="30" t="n"/>
      <c r="G552" s="31">
        <f>IF(AND(ISNUMBER($F552),ISNUMBER($E552),$E552&lt;&gt;0),$F552/$E552,"")</f>
        <v/>
      </c>
      <c r="H552" s="31">
        <f>IF(AND(ISNUMBER($F552),ISNUMBER($AL552),ISNUMBER($E552),($AL552*$E552)&lt;&gt;0),$F552/($AL552*$E552)*100,"")</f>
        <v/>
      </c>
      <c r="I552" s="32" t="n"/>
      <c r="J552" s="33" t="n"/>
      <c r="K552" s="31">
        <f>IF(AND(ISNUMBER($F552),ISNUMBER($J552)),$F552*(1-$J552),"")</f>
        <v/>
      </c>
      <c r="L552" s="32" t="n"/>
      <c r="M552" s="32" t="n"/>
      <c r="N552" s="31">
        <f>IF(ISNUMBER($F552),($F552-IF(ISNUMBER($AM552),$AM552,0))*(1-IF(ISNUMBER($J552),$J552,0)),"")</f>
        <v/>
      </c>
      <c r="O552" s="15" t="inlineStr">
        <is>
          <t>Rainbow Sherbet</t>
        </is>
      </c>
      <c r="P552" s="29" t="n">
        <v>300</v>
      </c>
      <c r="Q552" s="29" t="n">
        <v>10</v>
      </c>
      <c r="R552" s="15" t="inlineStr">
        <is>
          <t>Not listed</t>
        </is>
      </c>
      <c r="S552" s="29" t="n">
        <v>0</v>
      </c>
      <c r="T552" s="29" t="n">
        <v>10</v>
      </c>
      <c r="U552" s="15" t="inlineStr">
        <is>
          <t>Sucralose + acesulfame-K</t>
        </is>
      </c>
      <c r="V552" s="15" t="inlineStr">
        <is>
          <t>300 mg caffeine, zero sugar, gamer focus blend</t>
        </is>
      </c>
      <c r="W552" s="32" t="n"/>
      <c r="X552" s="32" t="n"/>
      <c r="Y552" s="32" t="n"/>
      <c r="Z552" s="32" t="n"/>
      <c r="AA552" s="15" t="inlineStr">
        <is>
          <t>Medium</t>
        </is>
      </c>
      <c r="AB552" s="15" t="inlineStr">
        <is>
          <t>Gaming-community brand; strong online pull</t>
        </is>
      </c>
      <c r="AC552" s="15" t="inlineStr">
        <is>
          <t>High-caffeine zero-sugar gamer energy</t>
        </is>
      </c>
      <c r="AD552" s="15" t="inlineStr">
        <is>
          <t>Gamer-brand identity plus max caffeine.</t>
        </is>
      </c>
      <c r="AE552" s="32" t="n"/>
      <c r="AF552" s="34">
        <f>IF(AND(ISNUMBER($P552),ISNUMBER($AL552),$AL552&lt;&gt;0),ROUND($P552/$AL552*100,1),"")</f>
        <v/>
      </c>
      <c r="AG552" s="35">
        <f>IF(AND(ISNUMBER($S552),ISNUMBER($AL552),$AL552&lt;&gt;0),ROUND($S552/$AL552*100,2),"")</f>
        <v/>
      </c>
      <c r="AH552" s="34">
        <f>IF(AND(ISNUMBER($Q552),ISNUMBER($AL552),$AL552&lt;&gt;0),ROUND($Q552/$AL552*100,1),"")</f>
        <v/>
      </c>
      <c r="AI552" s="29">
        <f>IF(ISNUMBER($S552),IF($S552&lt;=1,"Yes","No"),"n/a")</f>
        <v/>
      </c>
      <c r="AJ552" s="29">
        <f>IF(ISNUMBER($S552),ROUND(MAX(0,MIN(100,100-$S552*2.5-IF(ISNUMBER($T552),$T552,0)*0.12+IF($S552&lt;=1,12,0))),0),"")</f>
        <v/>
      </c>
      <c r="AK552" s="29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29" t="n">
        <v>473</v>
      </c>
      <c r="AM552" s="30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G FUEL</t>
        </is>
      </c>
      <c r="B553" s="15" t="inlineStr">
        <is>
          <t>G FUEL Energy Cans | Rainbow Sherbet | 8-pack 473mL</t>
        </is>
      </c>
      <c r="C553" s="15" t="inlineStr">
        <is>
          <t>4) Caffeine &amp; energy beverage</t>
        </is>
      </c>
      <c r="D553" s="15" t="inlineStr">
        <is>
          <t>473 mL can</t>
        </is>
      </c>
      <c r="E553" s="29" t="n">
        <v>8</v>
      </c>
      <c r="F553" s="30" t="n"/>
      <c r="G553" s="31">
        <f>IF(AND(ISNUMBER($F553),ISNUMBER($E553),$E553&lt;&gt;0),$F553/$E553,"")</f>
        <v/>
      </c>
      <c r="H553" s="31">
        <f>IF(AND(ISNUMBER($F553),ISNUMBER($AL553),ISNUMBER($E553),($AL553*$E553)&lt;&gt;0),$F553/($AL553*$E553)*100,"")</f>
        <v/>
      </c>
      <c r="I553" s="32" t="n"/>
      <c r="J553" s="33" t="n"/>
      <c r="K553" s="31">
        <f>IF(AND(ISNUMBER($F553),ISNUMBER($J553)),$F553*(1-$J553),"")</f>
        <v/>
      </c>
      <c r="L553" s="32" t="n"/>
      <c r="M553" s="32" t="n"/>
      <c r="N553" s="31">
        <f>IF(ISNUMBER($F553),($F553-IF(ISNUMBER($AM553),$AM553,0))*(1-IF(ISNUMBER($J553),$J553,0)),"")</f>
        <v/>
      </c>
      <c r="O553" s="15" t="inlineStr">
        <is>
          <t>Rainbow Sherbet</t>
        </is>
      </c>
      <c r="P553" s="29" t="n">
        <v>300</v>
      </c>
      <c r="Q553" s="29" t="n">
        <v>10</v>
      </c>
      <c r="R553" s="15" t="inlineStr">
        <is>
          <t>Not listed</t>
        </is>
      </c>
      <c r="S553" s="29" t="n">
        <v>0</v>
      </c>
      <c r="T553" s="29" t="n">
        <v>10</v>
      </c>
      <c r="U553" s="15" t="inlineStr">
        <is>
          <t>Sucralose + acesulfame-K</t>
        </is>
      </c>
      <c r="V553" s="15" t="inlineStr">
        <is>
          <t>300 mg caffeine, zero sugar, gamer focus blend</t>
        </is>
      </c>
      <c r="W553" s="32" t="n"/>
      <c r="X553" s="32" t="n"/>
      <c r="Y553" s="32" t="n"/>
      <c r="Z553" s="32" t="n"/>
      <c r="AA553" s="15" t="inlineStr">
        <is>
          <t>Medium</t>
        </is>
      </c>
      <c r="AB553" s="15" t="inlineStr">
        <is>
          <t>Gaming-community brand; strong online pull</t>
        </is>
      </c>
      <c r="AC553" s="15" t="inlineStr">
        <is>
          <t>High-caffeine zero-sugar gamer energy</t>
        </is>
      </c>
      <c r="AD553" s="15" t="inlineStr">
        <is>
          <t>Gamer-brand identity plus max caffeine.</t>
        </is>
      </c>
      <c r="AE553" s="32" t="n"/>
      <c r="AF553" s="34">
        <f>IF(AND(ISNUMBER($P553),ISNUMBER($AL553),$AL553&lt;&gt;0),ROUND($P553/$AL553*100,1),"")</f>
        <v/>
      </c>
      <c r="AG553" s="35">
        <f>IF(AND(ISNUMBER($S553),ISNUMBER($AL553),$AL553&lt;&gt;0),ROUND($S553/$AL553*100,2),"")</f>
        <v/>
      </c>
      <c r="AH553" s="34">
        <f>IF(AND(ISNUMBER($Q553),ISNUMBER($AL553),$AL553&lt;&gt;0),ROUND($Q553/$AL553*100,1),"")</f>
        <v/>
      </c>
      <c r="AI553" s="29">
        <f>IF(ISNUMBER($S553),IF($S553&lt;=1,"Yes","No"),"n/a")</f>
        <v/>
      </c>
      <c r="AJ553" s="29">
        <f>IF(ISNUMBER($S553),ROUND(MAX(0,MIN(100,100-$S553*2.5-IF(ISNUMBER($T553),$T553,0)*0.12+IF($S553&lt;=1,12,0))),0),"")</f>
        <v/>
      </c>
      <c r="AK553" s="29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29" t="n">
        <v>473</v>
      </c>
      <c r="AM553" s="30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G FUEL</t>
        </is>
      </c>
      <c r="B554" s="15" t="inlineStr">
        <is>
          <t>G FUEL Energy Cans | Rainbow Sherbet | 12-pack 473mL</t>
        </is>
      </c>
      <c r="C554" s="15" t="inlineStr">
        <is>
          <t>4) Caffeine &amp; energy beverage</t>
        </is>
      </c>
      <c r="D554" s="15" t="inlineStr">
        <is>
          <t>473 mL can</t>
        </is>
      </c>
      <c r="E554" s="29" t="n">
        <v>12</v>
      </c>
      <c r="F554" s="30" t="n"/>
      <c r="G554" s="31">
        <f>IF(AND(ISNUMBER($F554),ISNUMBER($E554),$E554&lt;&gt;0),$F554/$E554,"")</f>
        <v/>
      </c>
      <c r="H554" s="31">
        <f>IF(AND(ISNUMBER($F554),ISNUMBER($AL554),ISNUMBER($E554),($AL554*$E554)&lt;&gt;0),$F554/($AL554*$E554)*100,"")</f>
        <v/>
      </c>
      <c r="I554" s="32" t="n"/>
      <c r="J554" s="33" t="n"/>
      <c r="K554" s="31">
        <f>IF(AND(ISNUMBER($F554),ISNUMBER($J554)),$F554*(1-$J554),"")</f>
        <v/>
      </c>
      <c r="L554" s="32" t="n"/>
      <c r="M554" s="32" t="n"/>
      <c r="N554" s="31">
        <f>IF(ISNUMBER($F554),($F554-IF(ISNUMBER($AM554),$AM554,0))*(1-IF(ISNUMBER($J554),$J554,0)),"")</f>
        <v/>
      </c>
      <c r="O554" s="15" t="inlineStr">
        <is>
          <t>Rainbow Sherbet</t>
        </is>
      </c>
      <c r="P554" s="29" t="n">
        <v>300</v>
      </c>
      <c r="Q554" s="29" t="n">
        <v>10</v>
      </c>
      <c r="R554" s="15" t="inlineStr">
        <is>
          <t>Not listed</t>
        </is>
      </c>
      <c r="S554" s="29" t="n">
        <v>0</v>
      </c>
      <c r="T554" s="29" t="n">
        <v>10</v>
      </c>
      <c r="U554" s="15" t="inlineStr">
        <is>
          <t>Sucralose + acesulfame-K</t>
        </is>
      </c>
      <c r="V554" s="15" t="inlineStr">
        <is>
          <t>300 mg caffeine, zero sugar, gamer focus blend</t>
        </is>
      </c>
      <c r="W554" s="32" t="n"/>
      <c r="X554" s="32" t="n"/>
      <c r="Y554" s="32" t="n"/>
      <c r="Z554" s="32" t="n"/>
      <c r="AA554" s="15" t="inlineStr">
        <is>
          <t>Medium</t>
        </is>
      </c>
      <c r="AB554" s="15" t="inlineStr">
        <is>
          <t>Gaming-community brand; strong online pull</t>
        </is>
      </c>
      <c r="AC554" s="15" t="inlineStr">
        <is>
          <t>High-caffeine zero-sugar gamer energy</t>
        </is>
      </c>
      <c r="AD554" s="15" t="inlineStr">
        <is>
          <t>Gamer-brand identity plus max caffeine.</t>
        </is>
      </c>
      <c r="AE554" s="32" t="n"/>
      <c r="AF554" s="34">
        <f>IF(AND(ISNUMBER($P554),ISNUMBER($AL554),$AL554&lt;&gt;0),ROUND($P554/$AL554*100,1),"")</f>
        <v/>
      </c>
      <c r="AG554" s="35">
        <f>IF(AND(ISNUMBER($S554),ISNUMBER($AL554),$AL554&lt;&gt;0),ROUND($S554/$AL554*100,2),"")</f>
        <v/>
      </c>
      <c r="AH554" s="34">
        <f>IF(AND(ISNUMBER($Q554),ISNUMBER($AL554),$AL554&lt;&gt;0),ROUND($Q554/$AL554*100,1),"")</f>
        <v/>
      </c>
      <c r="AI554" s="29">
        <f>IF(ISNUMBER($S554),IF($S554&lt;=1,"Yes","No"),"n/a")</f>
        <v/>
      </c>
      <c r="AJ554" s="29">
        <f>IF(ISNUMBER($S554),ROUND(MAX(0,MIN(100,100-$S554*2.5-IF(ISNUMBER($T554),$T554,0)*0.12+IF($S554&lt;=1,12,0))),0),"")</f>
        <v/>
      </c>
      <c r="AK554" s="29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29" t="n">
        <v>473</v>
      </c>
      <c r="AM554" s="30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G FUEL</t>
        </is>
      </c>
      <c r="B555" s="15" t="inlineStr">
        <is>
          <t>G FUEL Energy Cans | Rainbow Sherbet | 18-pack 473mL</t>
        </is>
      </c>
      <c r="C555" s="15" t="inlineStr">
        <is>
          <t>4) Caffeine &amp; energy beverage</t>
        </is>
      </c>
      <c r="D555" s="15" t="inlineStr">
        <is>
          <t>473 mL can</t>
        </is>
      </c>
      <c r="E555" s="29" t="n">
        <v>18</v>
      </c>
      <c r="F555" s="30" t="n"/>
      <c r="G555" s="31">
        <f>IF(AND(ISNUMBER($F555),ISNUMBER($E555),$E555&lt;&gt;0),$F555/$E555,"")</f>
        <v/>
      </c>
      <c r="H555" s="31">
        <f>IF(AND(ISNUMBER($F555),ISNUMBER($AL555),ISNUMBER($E555),($AL555*$E555)&lt;&gt;0),$F555/($AL555*$E555)*100,"")</f>
        <v/>
      </c>
      <c r="I555" s="32" t="n"/>
      <c r="J555" s="33" t="n"/>
      <c r="K555" s="31">
        <f>IF(AND(ISNUMBER($F555),ISNUMBER($J555)),$F555*(1-$J555),"")</f>
        <v/>
      </c>
      <c r="L555" s="32" t="n"/>
      <c r="M555" s="32" t="n"/>
      <c r="N555" s="31">
        <f>IF(ISNUMBER($F555),($F555-IF(ISNUMBER($AM555),$AM555,0))*(1-IF(ISNUMBER($J555),$J555,0)),"")</f>
        <v/>
      </c>
      <c r="O555" s="15" t="inlineStr">
        <is>
          <t>Rainbow Sherbet</t>
        </is>
      </c>
      <c r="P555" s="29" t="n">
        <v>300</v>
      </c>
      <c r="Q555" s="29" t="n">
        <v>10</v>
      </c>
      <c r="R555" s="15" t="inlineStr">
        <is>
          <t>Not listed</t>
        </is>
      </c>
      <c r="S555" s="29" t="n">
        <v>0</v>
      </c>
      <c r="T555" s="29" t="n">
        <v>10</v>
      </c>
      <c r="U555" s="15" t="inlineStr">
        <is>
          <t>Sucralose + acesulfame-K</t>
        </is>
      </c>
      <c r="V555" s="15" t="inlineStr">
        <is>
          <t>300 mg caffeine, zero sugar, gamer focus blend</t>
        </is>
      </c>
      <c r="W555" s="32" t="n"/>
      <c r="X555" s="32" t="n"/>
      <c r="Y555" s="32" t="n"/>
      <c r="Z555" s="32" t="n"/>
      <c r="AA555" s="15" t="inlineStr">
        <is>
          <t>Medium</t>
        </is>
      </c>
      <c r="AB555" s="15" t="inlineStr">
        <is>
          <t>Gaming-community brand; strong online pull</t>
        </is>
      </c>
      <c r="AC555" s="15" t="inlineStr">
        <is>
          <t>High-caffeine zero-sugar gamer energy</t>
        </is>
      </c>
      <c r="AD555" s="15" t="inlineStr">
        <is>
          <t>Gamer-brand identity plus max caffeine.</t>
        </is>
      </c>
      <c r="AE555" s="32" t="n"/>
      <c r="AF555" s="34">
        <f>IF(AND(ISNUMBER($P555),ISNUMBER($AL555),$AL555&lt;&gt;0),ROUND($P555/$AL555*100,1),"")</f>
        <v/>
      </c>
      <c r="AG555" s="35">
        <f>IF(AND(ISNUMBER($S555),ISNUMBER($AL555),$AL555&lt;&gt;0),ROUND($S555/$AL555*100,2),"")</f>
        <v/>
      </c>
      <c r="AH555" s="34">
        <f>IF(AND(ISNUMBER($Q555),ISNUMBER($AL555),$AL555&lt;&gt;0),ROUND($Q555/$AL555*100,1),"")</f>
        <v/>
      </c>
      <c r="AI555" s="29">
        <f>IF(ISNUMBER($S555),IF($S555&lt;=1,"Yes","No"),"n/a")</f>
        <v/>
      </c>
      <c r="AJ555" s="29">
        <f>IF(ISNUMBER($S555),ROUND(MAX(0,MIN(100,100-$S555*2.5-IF(ISNUMBER($T555),$T555,0)*0.12+IF($S555&lt;=1,12,0))),0),"")</f>
        <v/>
      </c>
      <c r="AK555" s="29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29" t="n">
        <v>473</v>
      </c>
      <c r="AM555" s="30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G FUEL</t>
        </is>
      </c>
      <c r="B556" s="15" t="inlineStr">
        <is>
          <t>G FUEL Energy Cans | Rainbow Sherbet | 24-pack 473mL</t>
        </is>
      </c>
      <c r="C556" s="15" t="inlineStr">
        <is>
          <t>4) Caffeine &amp; energy beverage</t>
        </is>
      </c>
      <c r="D556" s="15" t="inlineStr">
        <is>
          <t>473 mL can</t>
        </is>
      </c>
      <c r="E556" s="29" t="n">
        <v>24</v>
      </c>
      <c r="F556" s="30" t="n"/>
      <c r="G556" s="31">
        <f>IF(AND(ISNUMBER($F556),ISNUMBER($E556),$E556&lt;&gt;0),$F556/$E556,"")</f>
        <v/>
      </c>
      <c r="H556" s="31">
        <f>IF(AND(ISNUMBER($F556),ISNUMBER($AL556),ISNUMBER($E556),($AL556*$E556)&lt;&gt;0),$F556/($AL556*$E556)*100,"")</f>
        <v/>
      </c>
      <c r="I556" s="32" t="n"/>
      <c r="J556" s="33" t="n"/>
      <c r="K556" s="31">
        <f>IF(AND(ISNUMBER($F556),ISNUMBER($J556)),$F556*(1-$J556),"")</f>
        <v/>
      </c>
      <c r="L556" s="32" t="n"/>
      <c r="M556" s="32" t="n"/>
      <c r="N556" s="31">
        <f>IF(ISNUMBER($F556),($F556-IF(ISNUMBER($AM556),$AM556,0))*(1-IF(ISNUMBER($J556),$J556,0)),"")</f>
        <v/>
      </c>
      <c r="O556" s="15" t="inlineStr">
        <is>
          <t>Rainbow Sherbet</t>
        </is>
      </c>
      <c r="P556" s="29" t="n">
        <v>300</v>
      </c>
      <c r="Q556" s="29" t="n">
        <v>10</v>
      </c>
      <c r="R556" s="15" t="inlineStr">
        <is>
          <t>Not listed</t>
        </is>
      </c>
      <c r="S556" s="29" t="n">
        <v>0</v>
      </c>
      <c r="T556" s="29" t="n">
        <v>10</v>
      </c>
      <c r="U556" s="15" t="inlineStr">
        <is>
          <t>Sucralose + acesulfame-K</t>
        </is>
      </c>
      <c r="V556" s="15" t="inlineStr">
        <is>
          <t>300 mg caffeine, zero sugar, gamer focus blend</t>
        </is>
      </c>
      <c r="W556" s="32" t="n"/>
      <c r="X556" s="32" t="n"/>
      <c r="Y556" s="32" t="n"/>
      <c r="Z556" s="32" t="n"/>
      <c r="AA556" s="15" t="inlineStr">
        <is>
          <t>Medium</t>
        </is>
      </c>
      <c r="AB556" s="15" t="inlineStr">
        <is>
          <t>Gaming-community brand; strong online pull</t>
        </is>
      </c>
      <c r="AC556" s="15" t="inlineStr">
        <is>
          <t>High-caffeine zero-sugar gamer energy</t>
        </is>
      </c>
      <c r="AD556" s="15" t="inlineStr">
        <is>
          <t>Gamer-brand identity plus max caffeine.</t>
        </is>
      </c>
      <c r="AE556" s="32" t="n"/>
      <c r="AF556" s="34">
        <f>IF(AND(ISNUMBER($P556),ISNUMBER($AL556),$AL556&lt;&gt;0),ROUND($P556/$AL556*100,1),"")</f>
        <v/>
      </c>
      <c r="AG556" s="35">
        <f>IF(AND(ISNUMBER($S556),ISNUMBER($AL556),$AL556&lt;&gt;0),ROUND($S556/$AL556*100,2),"")</f>
        <v/>
      </c>
      <c r="AH556" s="34">
        <f>IF(AND(ISNUMBER($Q556),ISNUMBER($AL556),$AL556&lt;&gt;0),ROUND($Q556/$AL556*100,1),"")</f>
        <v/>
      </c>
      <c r="AI556" s="29">
        <f>IF(ISNUMBER($S556),IF($S556&lt;=1,"Yes","No"),"n/a")</f>
        <v/>
      </c>
      <c r="AJ556" s="29">
        <f>IF(ISNUMBER($S556),ROUND(MAX(0,MIN(100,100-$S556*2.5-IF(ISNUMBER($T556),$T556,0)*0.12+IF($S556&lt;=1,12,0))),0),"")</f>
        <v/>
      </c>
      <c r="AK556" s="29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29" t="n">
        <v>473</v>
      </c>
      <c r="AM556" s="30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  <row r="557" ht="28" customHeight="1">
      <c r="A557" s="15" t="inlineStr">
        <is>
          <t>Mtn Dew</t>
        </is>
      </c>
      <c r="B557" s="15" t="inlineStr">
        <is>
          <t>Mtn Dew Rise Energy | Orange Breeze | single 473mL</t>
        </is>
      </c>
      <c r="C557" s="15" t="inlineStr">
        <is>
          <t>4) Caffeine &amp; energy beverage</t>
        </is>
      </c>
      <c r="D557" s="15" t="inlineStr">
        <is>
          <t>473 mL can</t>
        </is>
      </c>
      <c r="E557" s="29" t="n">
        <v>1</v>
      </c>
      <c r="F557" s="30" t="n"/>
      <c r="G557" s="31">
        <f>IF(AND(ISNUMBER($F557),ISNUMBER($E557),$E557&lt;&gt;0),$F557/$E557,"")</f>
        <v/>
      </c>
      <c r="H557" s="31">
        <f>IF(AND(ISNUMBER($F557),ISNUMBER($AL557),ISNUMBER($E557),($AL557*$E557)&lt;&gt;0),$F557/($AL557*$E557)*100,"")</f>
        <v/>
      </c>
      <c r="I557" s="32" t="n"/>
      <c r="J557" s="33" t="n"/>
      <c r="K557" s="31">
        <f>IF(AND(ISNUMBER($F557),ISNUMBER($J557)),$F557*(1-$J557),"")</f>
        <v/>
      </c>
      <c r="L557" s="32" t="n"/>
      <c r="M557" s="32" t="n"/>
      <c r="N557" s="31">
        <f>IF(ISNUMBER($F557),($F557-IF(ISNUMBER($AM557),$AM557,0))*(1-IF(ISNUMBER($J557),$J557,0)),"")</f>
        <v/>
      </c>
      <c r="O557" s="15" t="inlineStr">
        <is>
          <t>Orange Breeze</t>
        </is>
      </c>
      <c r="P557" s="29" t="n">
        <v>180</v>
      </c>
      <c r="Q557" s="29" t="n">
        <v>80</v>
      </c>
      <c r="R557" s="15" t="inlineStr">
        <is>
          <t>Not listed</t>
        </is>
      </c>
      <c r="S557" s="29" t="n">
        <v>0</v>
      </c>
      <c r="T557" s="29" t="n">
        <v>15</v>
      </c>
      <c r="U557" s="15" t="inlineStr">
        <is>
          <t>Sucralose + acesulfame-K</t>
        </is>
      </c>
      <c r="V557" s="15" t="inlineStr">
        <is>
          <t>180 mg caffeine, zero sugar, vitamins, antioxidants</t>
        </is>
      </c>
      <c r="W557" s="32" t="n"/>
      <c r="X557" s="32" t="n"/>
      <c r="Y557" s="32" t="n"/>
      <c r="Z557" s="32" t="n"/>
      <c r="AA557" s="15" t="inlineStr">
        <is>
          <t>Medium</t>
        </is>
      </c>
      <c r="AB557" s="15" t="inlineStr">
        <is>
          <t>PepsiCo morning-energy play</t>
        </is>
      </c>
      <c r="AC557" s="15" t="inlineStr">
        <is>
          <t>Morning energy with zero sugar</t>
        </is>
      </c>
      <c r="AD557" s="15" t="inlineStr">
        <is>
          <t>Daytime energy with vitamins, no sugar.</t>
        </is>
      </c>
      <c r="AE557" s="32" t="n"/>
      <c r="AF557" s="34">
        <f>IF(AND(ISNUMBER($P557),ISNUMBER($AL557),$AL557&lt;&gt;0),ROUND($P557/$AL557*100,1),"")</f>
        <v/>
      </c>
      <c r="AG557" s="35">
        <f>IF(AND(ISNUMBER($S557),ISNUMBER($AL557),$AL557&lt;&gt;0),ROUND($S557/$AL557*100,2),"")</f>
        <v/>
      </c>
      <c r="AH557" s="34">
        <f>IF(AND(ISNUMBER($Q557),ISNUMBER($AL557),$AL557&lt;&gt;0),ROUND($Q557/$AL557*100,1),"")</f>
        <v/>
      </c>
      <c r="AI557" s="29">
        <f>IF(ISNUMBER($S557),IF($S557&lt;=1,"Yes","No"),"n/a")</f>
        <v/>
      </c>
      <c r="AJ557" s="29">
        <f>IF(ISNUMBER($S557),ROUND(MAX(0,MIN(100,100-$S557*2.5-IF(ISNUMBER($T557),$T557,0)*0.12+IF($S557&lt;=1,12,0))),0),"")</f>
        <v/>
      </c>
      <c r="AK557" s="29">
        <f>IF(ISNUMBER($Q557),IF($Q557&gt;=100,20,IF($Q557&gt;=30,10,0)),0)+IF(ISNUMBER($R557),IF($R557&gt;=100,20,0),0)+IF(ISNUMBER($P557),IF($P557&gt;=150,20,IF($P557&gt;=50,12,5)),0)+IF(ISNUMBER($S557),IF($S557&lt;=1,15,0),0)</f>
        <v/>
      </c>
      <c r="AL557" s="29" t="n">
        <v>473</v>
      </c>
      <c r="AM557" s="30" t="n"/>
      <c r="AN557" s="15" t="inlineStr">
        <is>
          <t>Secondary/approx; NOT verified on Amazon.ca</t>
        </is>
      </c>
      <c r="AO557" s="15" t="inlineStr">
        <is>
          <t>BLANK -&gt; requires live Amazon.ca capture</t>
        </is>
      </c>
      <c r="AP557" s="15" t="inlineStr">
        <is>
          <t>Unverified commercial data</t>
        </is>
      </c>
    </row>
    <row r="558" ht="28" customHeight="1">
      <c r="A558" s="15" t="inlineStr">
        <is>
          <t>Mtn Dew</t>
        </is>
      </c>
      <c r="B558" s="15" t="inlineStr">
        <is>
          <t>Mtn Dew Rise Energy | Orange Breeze | 8-pack 473mL</t>
        </is>
      </c>
      <c r="C558" s="15" t="inlineStr">
        <is>
          <t>4) Caffeine &amp; energy beverage</t>
        </is>
      </c>
      <c r="D558" s="15" t="inlineStr">
        <is>
          <t>473 mL can</t>
        </is>
      </c>
      <c r="E558" s="29" t="n">
        <v>8</v>
      </c>
      <c r="F558" s="30" t="n"/>
      <c r="G558" s="31">
        <f>IF(AND(ISNUMBER($F558),ISNUMBER($E558),$E558&lt;&gt;0),$F558/$E558,"")</f>
        <v/>
      </c>
      <c r="H558" s="31">
        <f>IF(AND(ISNUMBER($F558),ISNUMBER($AL558),ISNUMBER($E558),($AL558*$E558)&lt;&gt;0),$F558/($AL558*$E558)*100,"")</f>
        <v/>
      </c>
      <c r="I558" s="32" t="n"/>
      <c r="J558" s="33" t="n"/>
      <c r="K558" s="31">
        <f>IF(AND(ISNUMBER($F558),ISNUMBER($J558)),$F558*(1-$J558),"")</f>
        <v/>
      </c>
      <c r="L558" s="32" t="n"/>
      <c r="M558" s="32" t="n"/>
      <c r="N558" s="31">
        <f>IF(ISNUMBER($F558),($F558-IF(ISNUMBER($AM558),$AM558,0))*(1-IF(ISNUMBER($J558),$J558,0)),"")</f>
        <v/>
      </c>
      <c r="O558" s="15" t="inlineStr">
        <is>
          <t>Orange Breeze</t>
        </is>
      </c>
      <c r="P558" s="29" t="n">
        <v>180</v>
      </c>
      <c r="Q558" s="29" t="n">
        <v>80</v>
      </c>
      <c r="R558" s="15" t="inlineStr">
        <is>
          <t>Not listed</t>
        </is>
      </c>
      <c r="S558" s="29" t="n">
        <v>0</v>
      </c>
      <c r="T558" s="29" t="n">
        <v>15</v>
      </c>
      <c r="U558" s="15" t="inlineStr">
        <is>
          <t>Sucralose + acesulfame-K</t>
        </is>
      </c>
      <c r="V558" s="15" t="inlineStr">
        <is>
          <t>180 mg caffeine, zero sugar, vitamins, antioxidants</t>
        </is>
      </c>
      <c r="W558" s="32" t="n"/>
      <c r="X558" s="32" t="n"/>
      <c r="Y558" s="32" t="n"/>
      <c r="Z558" s="32" t="n"/>
      <c r="AA558" s="15" t="inlineStr">
        <is>
          <t>Medium</t>
        </is>
      </c>
      <c r="AB558" s="15" t="inlineStr">
        <is>
          <t>PepsiCo morning-energy play</t>
        </is>
      </c>
      <c r="AC558" s="15" t="inlineStr">
        <is>
          <t>Morning energy with zero sugar</t>
        </is>
      </c>
      <c r="AD558" s="15" t="inlineStr">
        <is>
          <t>Daytime energy with vitamins, no sugar.</t>
        </is>
      </c>
      <c r="AE558" s="32" t="n"/>
      <c r="AF558" s="34">
        <f>IF(AND(ISNUMBER($P558),ISNUMBER($AL558),$AL558&lt;&gt;0),ROUND($P558/$AL558*100,1),"")</f>
        <v/>
      </c>
      <c r="AG558" s="35">
        <f>IF(AND(ISNUMBER($S558),ISNUMBER($AL558),$AL558&lt;&gt;0),ROUND($S558/$AL558*100,2),"")</f>
        <v/>
      </c>
      <c r="AH558" s="34">
        <f>IF(AND(ISNUMBER($Q558),ISNUMBER($AL558),$AL558&lt;&gt;0),ROUND($Q558/$AL558*100,1),"")</f>
        <v/>
      </c>
      <c r="AI558" s="29">
        <f>IF(ISNUMBER($S558),IF($S558&lt;=1,"Yes","No"),"n/a")</f>
        <v/>
      </c>
      <c r="AJ558" s="29">
        <f>IF(ISNUMBER($S558),ROUND(MAX(0,MIN(100,100-$S558*2.5-IF(ISNUMBER($T558),$T558,0)*0.12+IF($S558&lt;=1,12,0))),0),"")</f>
        <v/>
      </c>
      <c r="AK558" s="29">
        <f>IF(ISNUMBER($Q558),IF($Q558&gt;=100,20,IF($Q558&gt;=30,10,0)),0)+IF(ISNUMBER($R558),IF($R558&gt;=100,20,0),0)+IF(ISNUMBER($P558),IF($P558&gt;=150,20,IF($P558&gt;=50,12,5)),0)+IF(ISNUMBER($S558),IF($S558&lt;=1,15,0),0)</f>
        <v/>
      </c>
      <c r="AL558" s="29" t="n">
        <v>473</v>
      </c>
      <c r="AM558" s="30" t="n"/>
      <c r="AN558" s="15" t="inlineStr">
        <is>
          <t>Secondary/approx; NOT verified on Amazon.ca</t>
        </is>
      </c>
      <c r="AO558" s="15" t="inlineStr">
        <is>
          <t>BLANK -&gt; requires live Amazon.ca capture</t>
        </is>
      </c>
      <c r="AP558" s="15" t="inlineStr">
        <is>
          <t>Unverified commercial data</t>
        </is>
      </c>
    </row>
    <row r="559" ht="28" customHeight="1">
      <c r="A559" s="15" t="inlineStr">
        <is>
          <t>Mtn Dew</t>
        </is>
      </c>
      <c r="B559" s="15" t="inlineStr">
        <is>
          <t>Mtn Dew Rise Energy | Orange Breeze | 12-pack 473mL</t>
        </is>
      </c>
      <c r="C559" s="15" t="inlineStr">
        <is>
          <t>4) Caffeine &amp; energy beverage</t>
        </is>
      </c>
      <c r="D559" s="15" t="inlineStr">
        <is>
          <t>473 mL can</t>
        </is>
      </c>
      <c r="E559" s="29" t="n">
        <v>12</v>
      </c>
      <c r="F559" s="30" t="n"/>
      <c r="G559" s="31">
        <f>IF(AND(ISNUMBER($F559),ISNUMBER($E559),$E559&lt;&gt;0),$F559/$E559,"")</f>
        <v/>
      </c>
      <c r="H559" s="31">
        <f>IF(AND(ISNUMBER($F559),ISNUMBER($AL559),ISNUMBER($E559),($AL559*$E559)&lt;&gt;0),$F559/($AL559*$E559)*100,"")</f>
        <v/>
      </c>
      <c r="I559" s="32" t="n"/>
      <c r="J559" s="33" t="n"/>
      <c r="K559" s="31">
        <f>IF(AND(ISNUMBER($F559),ISNUMBER($J559)),$F559*(1-$J559),"")</f>
        <v/>
      </c>
      <c r="L559" s="32" t="n"/>
      <c r="M559" s="32" t="n"/>
      <c r="N559" s="31">
        <f>IF(ISNUMBER($F559),($F559-IF(ISNUMBER($AM559),$AM559,0))*(1-IF(ISNUMBER($J559),$J559,0)),"")</f>
        <v/>
      </c>
      <c r="O559" s="15" t="inlineStr">
        <is>
          <t>Orange Breeze</t>
        </is>
      </c>
      <c r="P559" s="29" t="n">
        <v>180</v>
      </c>
      <c r="Q559" s="29" t="n">
        <v>80</v>
      </c>
      <c r="R559" s="15" t="inlineStr">
        <is>
          <t>Not listed</t>
        </is>
      </c>
      <c r="S559" s="29" t="n">
        <v>0</v>
      </c>
      <c r="T559" s="29" t="n">
        <v>15</v>
      </c>
      <c r="U559" s="15" t="inlineStr">
        <is>
          <t>Sucralose + acesulfame-K</t>
        </is>
      </c>
      <c r="V559" s="15" t="inlineStr">
        <is>
          <t>180 mg caffeine, zero sugar, vitamins, antioxidants</t>
        </is>
      </c>
      <c r="W559" s="32" t="n"/>
      <c r="X559" s="32" t="n"/>
      <c r="Y559" s="32" t="n"/>
      <c r="Z559" s="32" t="n"/>
      <c r="AA559" s="15" t="inlineStr">
        <is>
          <t>Medium</t>
        </is>
      </c>
      <c r="AB559" s="15" t="inlineStr">
        <is>
          <t>PepsiCo morning-energy play</t>
        </is>
      </c>
      <c r="AC559" s="15" t="inlineStr">
        <is>
          <t>Morning energy with zero sugar</t>
        </is>
      </c>
      <c r="AD559" s="15" t="inlineStr">
        <is>
          <t>Daytime energy with vitamins, no sugar.</t>
        </is>
      </c>
      <c r="AE559" s="32" t="n"/>
      <c r="AF559" s="34">
        <f>IF(AND(ISNUMBER($P559),ISNUMBER($AL559),$AL559&lt;&gt;0),ROUND($P559/$AL559*100,1),"")</f>
        <v/>
      </c>
      <c r="AG559" s="35">
        <f>IF(AND(ISNUMBER($S559),ISNUMBER($AL559),$AL559&lt;&gt;0),ROUND($S559/$AL559*100,2),"")</f>
        <v/>
      </c>
      <c r="AH559" s="34">
        <f>IF(AND(ISNUMBER($Q559),ISNUMBER($AL559),$AL559&lt;&gt;0),ROUND($Q559/$AL559*100,1),"")</f>
        <v/>
      </c>
      <c r="AI559" s="29">
        <f>IF(ISNUMBER($S559),IF($S559&lt;=1,"Yes","No"),"n/a")</f>
        <v/>
      </c>
      <c r="AJ559" s="29">
        <f>IF(ISNUMBER($S559),ROUND(MAX(0,MIN(100,100-$S559*2.5-IF(ISNUMBER($T559),$T559,0)*0.12+IF($S559&lt;=1,12,0))),0),"")</f>
        <v/>
      </c>
      <c r="AK559" s="29">
        <f>IF(ISNUMBER($Q559),IF($Q559&gt;=100,20,IF($Q559&gt;=30,10,0)),0)+IF(ISNUMBER($R559),IF($R559&gt;=100,20,0),0)+IF(ISNUMBER($P559),IF($P559&gt;=150,20,IF($P559&gt;=50,12,5)),0)+IF(ISNUMBER($S559),IF($S559&lt;=1,15,0),0)</f>
        <v/>
      </c>
      <c r="AL559" s="29" t="n">
        <v>473</v>
      </c>
      <c r="AM559" s="30" t="n"/>
      <c r="AN559" s="15" t="inlineStr">
        <is>
          <t>Secondary/approx; NOT verified on Amazon.ca</t>
        </is>
      </c>
      <c r="AO559" s="15" t="inlineStr">
        <is>
          <t>BLANK -&gt; requires live Amazon.ca capture</t>
        </is>
      </c>
      <c r="AP559" s="15" t="inlineStr">
        <is>
          <t>Unverified commercial data</t>
        </is>
      </c>
    </row>
    <row r="560" ht="28" customHeight="1">
      <c r="A560" s="15" t="inlineStr">
        <is>
          <t>Mtn Dew</t>
        </is>
      </c>
      <c r="B560" s="15" t="inlineStr">
        <is>
          <t>Mtn Dew Rise Energy | Orange Breeze | 18-pack 473mL</t>
        </is>
      </c>
      <c r="C560" s="15" t="inlineStr">
        <is>
          <t>4) Caffeine &amp; energy beverage</t>
        </is>
      </c>
      <c r="D560" s="15" t="inlineStr">
        <is>
          <t>473 mL can</t>
        </is>
      </c>
      <c r="E560" s="29" t="n">
        <v>18</v>
      </c>
      <c r="F560" s="30" t="n"/>
      <c r="G560" s="31">
        <f>IF(AND(ISNUMBER($F560),ISNUMBER($E560),$E560&lt;&gt;0),$F560/$E560,"")</f>
        <v/>
      </c>
      <c r="H560" s="31">
        <f>IF(AND(ISNUMBER($F560),ISNUMBER($AL560),ISNUMBER($E560),($AL560*$E560)&lt;&gt;0),$F560/($AL560*$E560)*100,"")</f>
        <v/>
      </c>
      <c r="I560" s="32" t="n"/>
      <c r="J560" s="33" t="n"/>
      <c r="K560" s="31">
        <f>IF(AND(ISNUMBER($F560),ISNUMBER($J560)),$F560*(1-$J560),"")</f>
        <v/>
      </c>
      <c r="L560" s="32" t="n"/>
      <c r="M560" s="32" t="n"/>
      <c r="N560" s="31">
        <f>IF(ISNUMBER($F560),($F560-IF(ISNUMBER($AM560),$AM560,0))*(1-IF(ISNUMBER($J560),$J560,0)),"")</f>
        <v/>
      </c>
      <c r="O560" s="15" t="inlineStr">
        <is>
          <t>Orange Breeze</t>
        </is>
      </c>
      <c r="P560" s="29" t="n">
        <v>180</v>
      </c>
      <c r="Q560" s="29" t="n">
        <v>80</v>
      </c>
      <c r="R560" s="15" t="inlineStr">
        <is>
          <t>Not listed</t>
        </is>
      </c>
      <c r="S560" s="29" t="n">
        <v>0</v>
      </c>
      <c r="T560" s="29" t="n">
        <v>15</v>
      </c>
      <c r="U560" s="15" t="inlineStr">
        <is>
          <t>Sucralose + acesulfame-K</t>
        </is>
      </c>
      <c r="V560" s="15" t="inlineStr">
        <is>
          <t>180 mg caffeine, zero sugar, vitamins, antioxidants</t>
        </is>
      </c>
      <c r="W560" s="32" t="n"/>
      <c r="X560" s="32" t="n"/>
      <c r="Y560" s="32" t="n"/>
      <c r="Z560" s="32" t="n"/>
      <c r="AA560" s="15" t="inlineStr">
        <is>
          <t>Medium</t>
        </is>
      </c>
      <c r="AB560" s="15" t="inlineStr">
        <is>
          <t>PepsiCo morning-energy play</t>
        </is>
      </c>
      <c r="AC560" s="15" t="inlineStr">
        <is>
          <t>Morning energy with zero sugar</t>
        </is>
      </c>
      <c r="AD560" s="15" t="inlineStr">
        <is>
          <t>Daytime energy with vitamins, no sugar.</t>
        </is>
      </c>
      <c r="AE560" s="32" t="n"/>
      <c r="AF560" s="34">
        <f>IF(AND(ISNUMBER($P560),ISNUMBER($AL560),$AL560&lt;&gt;0),ROUND($P560/$AL560*100,1),"")</f>
        <v/>
      </c>
      <c r="AG560" s="35">
        <f>IF(AND(ISNUMBER($S560),ISNUMBER($AL560),$AL560&lt;&gt;0),ROUND($S560/$AL560*100,2),"")</f>
        <v/>
      </c>
      <c r="AH560" s="34">
        <f>IF(AND(ISNUMBER($Q560),ISNUMBER($AL560),$AL560&lt;&gt;0),ROUND($Q560/$AL560*100,1),"")</f>
        <v/>
      </c>
      <c r="AI560" s="29">
        <f>IF(ISNUMBER($S560),IF($S560&lt;=1,"Yes","No"),"n/a")</f>
        <v/>
      </c>
      <c r="AJ560" s="29">
        <f>IF(ISNUMBER($S560),ROUND(MAX(0,MIN(100,100-$S560*2.5-IF(ISNUMBER($T560),$T560,0)*0.12+IF($S560&lt;=1,12,0))),0),"")</f>
        <v/>
      </c>
      <c r="AK560" s="29">
        <f>IF(ISNUMBER($Q560),IF($Q560&gt;=100,20,IF($Q560&gt;=30,10,0)),0)+IF(ISNUMBER($R560),IF($R560&gt;=100,20,0),0)+IF(ISNUMBER($P560),IF($P560&gt;=150,20,IF($P560&gt;=50,12,5)),0)+IF(ISNUMBER($S560),IF($S560&lt;=1,15,0),0)</f>
        <v/>
      </c>
      <c r="AL560" s="29" t="n">
        <v>473</v>
      </c>
      <c r="AM560" s="30" t="n"/>
      <c r="AN560" s="15" t="inlineStr">
        <is>
          <t>Secondary/approx; NOT verified on Amazon.ca</t>
        </is>
      </c>
      <c r="AO560" s="15" t="inlineStr">
        <is>
          <t>BLANK -&gt; requires live Amazon.ca capture</t>
        </is>
      </c>
      <c r="AP560" s="15" t="inlineStr">
        <is>
          <t>Unverified commercial data</t>
        </is>
      </c>
    </row>
    <row r="561" ht="28" customHeight="1">
      <c r="A561" s="15" t="inlineStr">
        <is>
          <t>Mtn Dew</t>
        </is>
      </c>
      <c r="B561" s="15" t="inlineStr">
        <is>
          <t>Mtn Dew Rise Energy | Orange Breeze | 24-pack 473mL</t>
        </is>
      </c>
      <c r="C561" s="15" t="inlineStr">
        <is>
          <t>4) Caffeine &amp; energy beverage</t>
        </is>
      </c>
      <c r="D561" s="15" t="inlineStr">
        <is>
          <t>473 mL can</t>
        </is>
      </c>
      <c r="E561" s="29" t="n">
        <v>24</v>
      </c>
      <c r="F561" s="30" t="n"/>
      <c r="G561" s="31">
        <f>IF(AND(ISNUMBER($F561),ISNUMBER($E561),$E561&lt;&gt;0),$F561/$E561,"")</f>
        <v/>
      </c>
      <c r="H561" s="31">
        <f>IF(AND(ISNUMBER($F561),ISNUMBER($AL561),ISNUMBER($E561),($AL561*$E561)&lt;&gt;0),$F561/($AL561*$E561)*100,"")</f>
        <v/>
      </c>
      <c r="I561" s="32" t="n"/>
      <c r="J561" s="33" t="n"/>
      <c r="K561" s="31">
        <f>IF(AND(ISNUMBER($F561),ISNUMBER($J561)),$F561*(1-$J561),"")</f>
        <v/>
      </c>
      <c r="L561" s="32" t="n"/>
      <c r="M561" s="32" t="n"/>
      <c r="N561" s="31">
        <f>IF(ISNUMBER($F561),($F561-IF(ISNUMBER($AM561),$AM561,0))*(1-IF(ISNUMBER($J561),$J561,0)),"")</f>
        <v/>
      </c>
      <c r="O561" s="15" t="inlineStr">
        <is>
          <t>Orange Breeze</t>
        </is>
      </c>
      <c r="P561" s="29" t="n">
        <v>180</v>
      </c>
      <c r="Q561" s="29" t="n">
        <v>80</v>
      </c>
      <c r="R561" s="15" t="inlineStr">
        <is>
          <t>Not listed</t>
        </is>
      </c>
      <c r="S561" s="29" t="n">
        <v>0</v>
      </c>
      <c r="T561" s="29" t="n">
        <v>15</v>
      </c>
      <c r="U561" s="15" t="inlineStr">
        <is>
          <t>Sucralose + acesulfame-K</t>
        </is>
      </c>
      <c r="V561" s="15" t="inlineStr">
        <is>
          <t>180 mg caffeine, zero sugar, vitamins, antioxidants</t>
        </is>
      </c>
      <c r="W561" s="32" t="n"/>
      <c r="X561" s="32" t="n"/>
      <c r="Y561" s="32" t="n"/>
      <c r="Z561" s="32" t="n"/>
      <c r="AA561" s="15" t="inlineStr">
        <is>
          <t>Medium</t>
        </is>
      </c>
      <c r="AB561" s="15" t="inlineStr">
        <is>
          <t>PepsiCo morning-energy play</t>
        </is>
      </c>
      <c r="AC561" s="15" t="inlineStr">
        <is>
          <t>Morning energy with zero sugar</t>
        </is>
      </c>
      <c r="AD561" s="15" t="inlineStr">
        <is>
          <t>Daytime energy with vitamins, no sugar.</t>
        </is>
      </c>
      <c r="AE561" s="32" t="n"/>
      <c r="AF561" s="34">
        <f>IF(AND(ISNUMBER($P561),ISNUMBER($AL561),$AL561&lt;&gt;0),ROUND($P561/$AL561*100,1),"")</f>
        <v/>
      </c>
      <c r="AG561" s="35">
        <f>IF(AND(ISNUMBER($S561),ISNUMBER($AL561),$AL561&lt;&gt;0),ROUND($S561/$AL561*100,2),"")</f>
        <v/>
      </c>
      <c r="AH561" s="34">
        <f>IF(AND(ISNUMBER($Q561),ISNUMBER($AL561),$AL561&lt;&gt;0),ROUND($Q561/$AL561*100,1),"")</f>
        <v/>
      </c>
      <c r="AI561" s="29">
        <f>IF(ISNUMBER($S561),IF($S561&lt;=1,"Yes","No"),"n/a")</f>
        <v/>
      </c>
      <c r="AJ561" s="29">
        <f>IF(ISNUMBER($S561),ROUND(MAX(0,MIN(100,100-$S561*2.5-IF(ISNUMBER($T561),$T561,0)*0.12+IF($S561&lt;=1,12,0))),0),"")</f>
        <v/>
      </c>
      <c r="AK561" s="29">
        <f>IF(ISNUMBER($Q561),IF($Q561&gt;=100,20,IF($Q561&gt;=30,10,0)),0)+IF(ISNUMBER($R561),IF($R561&gt;=100,20,0),0)+IF(ISNUMBER($P561),IF($P561&gt;=150,20,IF($P561&gt;=50,12,5)),0)+IF(ISNUMBER($S561),IF($S561&lt;=1,15,0),0)</f>
        <v/>
      </c>
      <c r="AL561" s="29" t="n">
        <v>473</v>
      </c>
      <c r="AM561" s="30" t="n"/>
      <c r="AN561" s="15" t="inlineStr">
        <is>
          <t>Secondary/approx; NOT verified on Amazon.ca</t>
        </is>
      </c>
      <c r="AO561" s="15" t="inlineStr">
        <is>
          <t>BLANK -&gt; requires live Amazon.ca capture</t>
        </is>
      </c>
      <c r="AP561" s="15" t="inlineStr">
        <is>
          <t>Unverified commercial data</t>
        </is>
      </c>
    </row>
    <row r="562" ht="28" customHeight="1">
      <c r="A562" s="15" t="inlineStr">
        <is>
          <t>Mtn Dew</t>
        </is>
      </c>
      <c r="B562" s="15" t="inlineStr">
        <is>
          <t>Mtn Dew Rise Energy | Berry Blast | single 473mL</t>
        </is>
      </c>
      <c r="C562" s="15" t="inlineStr">
        <is>
          <t>4) Caffeine &amp; energy beverage</t>
        </is>
      </c>
      <c r="D562" s="15" t="inlineStr">
        <is>
          <t>473 mL can</t>
        </is>
      </c>
      <c r="E562" s="29" t="n">
        <v>1</v>
      </c>
      <c r="F562" s="30" t="n"/>
      <c r="G562" s="31">
        <f>IF(AND(ISNUMBER($F562),ISNUMBER($E562),$E562&lt;&gt;0),$F562/$E562,"")</f>
        <v/>
      </c>
      <c r="H562" s="31">
        <f>IF(AND(ISNUMBER($F562),ISNUMBER($AL562),ISNUMBER($E562),($AL562*$E562)&lt;&gt;0),$F562/($AL562*$E562)*100,"")</f>
        <v/>
      </c>
      <c r="I562" s="32" t="n"/>
      <c r="J562" s="33" t="n"/>
      <c r="K562" s="31">
        <f>IF(AND(ISNUMBER($F562),ISNUMBER($J562)),$F562*(1-$J562),"")</f>
        <v/>
      </c>
      <c r="L562" s="32" t="n"/>
      <c r="M562" s="32" t="n"/>
      <c r="N562" s="31">
        <f>IF(ISNUMBER($F562),($F562-IF(ISNUMBER($AM562),$AM562,0))*(1-IF(ISNUMBER($J562),$J562,0)),"")</f>
        <v/>
      </c>
      <c r="O562" s="15" t="inlineStr">
        <is>
          <t>Berry Blast</t>
        </is>
      </c>
      <c r="P562" s="29" t="n">
        <v>180</v>
      </c>
      <c r="Q562" s="29" t="n">
        <v>80</v>
      </c>
      <c r="R562" s="15" t="inlineStr">
        <is>
          <t>Not listed</t>
        </is>
      </c>
      <c r="S562" s="29" t="n">
        <v>0</v>
      </c>
      <c r="T562" s="29" t="n">
        <v>15</v>
      </c>
      <c r="U562" s="15" t="inlineStr">
        <is>
          <t>Sucralose + acesulfame-K</t>
        </is>
      </c>
      <c r="V562" s="15" t="inlineStr">
        <is>
          <t>180 mg caffeine, zero sugar, vitamins, antioxidants</t>
        </is>
      </c>
      <c r="W562" s="32" t="n"/>
      <c r="X562" s="32" t="n"/>
      <c r="Y562" s="32" t="n"/>
      <c r="Z562" s="32" t="n"/>
      <c r="AA562" s="15" t="inlineStr">
        <is>
          <t>Medium</t>
        </is>
      </c>
      <c r="AB562" s="15" t="inlineStr">
        <is>
          <t>PepsiCo morning-energy play</t>
        </is>
      </c>
      <c r="AC562" s="15" t="inlineStr">
        <is>
          <t>Morning energy with zero sugar</t>
        </is>
      </c>
      <c r="AD562" s="15" t="inlineStr">
        <is>
          <t>Daytime energy with vitamins, no sugar.</t>
        </is>
      </c>
      <c r="AE562" s="32" t="n"/>
      <c r="AF562" s="34">
        <f>IF(AND(ISNUMBER($P562),ISNUMBER($AL562),$AL562&lt;&gt;0),ROUND($P562/$AL562*100,1),"")</f>
        <v/>
      </c>
      <c r="AG562" s="35">
        <f>IF(AND(ISNUMBER($S562),ISNUMBER($AL562),$AL562&lt;&gt;0),ROUND($S562/$AL562*100,2),"")</f>
        <v/>
      </c>
      <c r="AH562" s="34">
        <f>IF(AND(ISNUMBER($Q562),ISNUMBER($AL562),$AL562&lt;&gt;0),ROUND($Q562/$AL562*100,1),"")</f>
        <v/>
      </c>
      <c r="AI562" s="29">
        <f>IF(ISNUMBER($S562),IF($S562&lt;=1,"Yes","No"),"n/a")</f>
        <v/>
      </c>
      <c r="AJ562" s="29">
        <f>IF(ISNUMBER($S562),ROUND(MAX(0,MIN(100,100-$S562*2.5-IF(ISNUMBER($T562),$T562,0)*0.12+IF($S562&lt;=1,12,0))),0),"")</f>
        <v/>
      </c>
      <c r="AK562" s="29">
        <f>IF(ISNUMBER($Q562),IF($Q562&gt;=100,20,IF($Q562&gt;=30,10,0)),0)+IF(ISNUMBER($R562),IF($R562&gt;=100,20,0),0)+IF(ISNUMBER($P562),IF($P562&gt;=150,20,IF($P562&gt;=50,12,5)),0)+IF(ISNUMBER($S562),IF($S562&lt;=1,15,0),0)</f>
        <v/>
      </c>
      <c r="AL562" s="29" t="n">
        <v>473</v>
      </c>
      <c r="AM562" s="30" t="n"/>
      <c r="AN562" s="15" t="inlineStr">
        <is>
          <t>Secondary/approx; NOT verified on Amazon.ca</t>
        </is>
      </c>
      <c r="AO562" s="15" t="inlineStr">
        <is>
          <t>BLANK -&gt; requires live Amazon.ca capture</t>
        </is>
      </c>
      <c r="AP562" s="15" t="inlineStr">
        <is>
          <t>Unverified commercial data</t>
        </is>
      </c>
    </row>
    <row r="563" ht="28" customHeight="1">
      <c r="A563" s="15" t="inlineStr">
        <is>
          <t>Mtn Dew</t>
        </is>
      </c>
      <c r="B563" s="15" t="inlineStr">
        <is>
          <t>Mtn Dew Rise Energy | Berry Blast | 8-pack 473mL</t>
        </is>
      </c>
      <c r="C563" s="15" t="inlineStr">
        <is>
          <t>4) Caffeine &amp; energy beverage</t>
        </is>
      </c>
      <c r="D563" s="15" t="inlineStr">
        <is>
          <t>473 mL can</t>
        </is>
      </c>
      <c r="E563" s="29" t="n">
        <v>8</v>
      </c>
      <c r="F563" s="30" t="n"/>
      <c r="G563" s="31">
        <f>IF(AND(ISNUMBER($F563),ISNUMBER($E563),$E563&lt;&gt;0),$F563/$E563,"")</f>
        <v/>
      </c>
      <c r="H563" s="31">
        <f>IF(AND(ISNUMBER($F563),ISNUMBER($AL563),ISNUMBER($E563),($AL563*$E563)&lt;&gt;0),$F563/($AL563*$E563)*100,"")</f>
        <v/>
      </c>
      <c r="I563" s="32" t="n"/>
      <c r="J563" s="33" t="n"/>
      <c r="K563" s="31">
        <f>IF(AND(ISNUMBER($F563),ISNUMBER($J563)),$F563*(1-$J563),"")</f>
        <v/>
      </c>
      <c r="L563" s="32" t="n"/>
      <c r="M563" s="32" t="n"/>
      <c r="N563" s="31">
        <f>IF(ISNUMBER($F563),($F563-IF(ISNUMBER($AM563),$AM563,0))*(1-IF(ISNUMBER($J563),$J563,0)),"")</f>
        <v/>
      </c>
      <c r="O563" s="15" t="inlineStr">
        <is>
          <t>Berry Blast</t>
        </is>
      </c>
      <c r="P563" s="29" t="n">
        <v>180</v>
      </c>
      <c r="Q563" s="29" t="n">
        <v>80</v>
      </c>
      <c r="R563" s="15" t="inlineStr">
        <is>
          <t>Not listed</t>
        </is>
      </c>
      <c r="S563" s="29" t="n">
        <v>0</v>
      </c>
      <c r="T563" s="29" t="n">
        <v>15</v>
      </c>
      <c r="U563" s="15" t="inlineStr">
        <is>
          <t>Sucralose + acesulfame-K</t>
        </is>
      </c>
      <c r="V563" s="15" t="inlineStr">
        <is>
          <t>180 mg caffeine, zero sugar, vitamins, antioxidants</t>
        </is>
      </c>
      <c r="W563" s="32" t="n"/>
      <c r="X563" s="32" t="n"/>
      <c r="Y563" s="32" t="n"/>
      <c r="Z563" s="32" t="n"/>
      <c r="AA563" s="15" t="inlineStr">
        <is>
          <t>Medium</t>
        </is>
      </c>
      <c r="AB563" s="15" t="inlineStr">
        <is>
          <t>PepsiCo morning-energy play</t>
        </is>
      </c>
      <c r="AC563" s="15" t="inlineStr">
        <is>
          <t>Morning energy with zero sugar</t>
        </is>
      </c>
      <c r="AD563" s="15" t="inlineStr">
        <is>
          <t>Daytime energy with vitamins, no sugar.</t>
        </is>
      </c>
      <c r="AE563" s="32" t="n"/>
      <c r="AF563" s="34">
        <f>IF(AND(ISNUMBER($P563),ISNUMBER($AL563),$AL563&lt;&gt;0),ROUND($P563/$AL563*100,1),"")</f>
        <v/>
      </c>
      <c r="AG563" s="35">
        <f>IF(AND(ISNUMBER($S563),ISNUMBER($AL563),$AL563&lt;&gt;0),ROUND($S563/$AL563*100,2),"")</f>
        <v/>
      </c>
      <c r="AH563" s="34">
        <f>IF(AND(ISNUMBER($Q563),ISNUMBER($AL563),$AL563&lt;&gt;0),ROUND($Q563/$AL563*100,1),"")</f>
        <v/>
      </c>
      <c r="AI563" s="29">
        <f>IF(ISNUMBER($S563),IF($S563&lt;=1,"Yes","No"),"n/a")</f>
        <v/>
      </c>
      <c r="AJ563" s="29">
        <f>IF(ISNUMBER($S563),ROUND(MAX(0,MIN(100,100-$S563*2.5-IF(ISNUMBER($T563),$T563,0)*0.12+IF($S563&lt;=1,12,0))),0),"")</f>
        <v/>
      </c>
      <c r="AK563" s="29">
        <f>IF(ISNUMBER($Q563),IF($Q563&gt;=100,20,IF($Q563&gt;=30,10,0)),0)+IF(ISNUMBER($R563),IF($R563&gt;=100,20,0),0)+IF(ISNUMBER($P563),IF($P563&gt;=150,20,IF($P563&gt;=50,12,5)),0)+IF(ISNUMBER($S563),IF($S563&lt;=1,15,0),0)</f>
        <v/>
      </c>
      <c r="AL563" s="29" t="n">
        <v>473</v>
      </c>
      <c r="AM563" s="30" t="n"/>
      <c r="AN563" s="15" t="inlineStr">
        <is>
          <t>Secondary/approx; NOT verified on Amazon.ca</t>
        </is>
      </c>
      <c r="AO563" s="15" t="inlineStr">
        <is>
          <t>BLANK -&gt; requires live Amazon.ca capture</t>
        </is>
      </c>
      <c r="AP563" s="15" t="inlineStr">
        <is>
          <t>Unverified commercial data</t>
        </is>
      </c>
    </row>
    <row r="564" ht="28" customHeight="1">
      <c r="A564" s="15" t="inlineStr">
        <is>
          <t>Mtn Dew</t>
        </is>
      </c>
      <c r="B564" s="15" t="inlineStr">
        <is>
          <t>Mtn Dew Rise Energy | Berry Blast | 12-pack 473mL</t>
        </is>
      </c>
      <c r="C564" s="15" t="inlineStr">
        <is>
          <t>4) Caffeine &amp; energy beverage</t>
        </is>
      </c>
      <c r="D564" s="15" t="inlineStr">
        <is>
          <t>473 mL can</t>
        </is>
      </c>
      <c r="E564" s="29" t="n">
        <v>12</v>
      </c>
      <c r="F564" s="30" t="n"/>
      <c r="G564" s="31">
        <f>IF(AND(ISNUMBER($F564),ISNUMBER($E564),$E564&lt;&gt;0),$F564/$E564,"")</f>
        <v/>
      </c>
      <c r="H564" s="31">
        <f>IF(AND(ISNUMBER($F564),ISNUMBER($AL564),ISNUMBER($E564),($AL564*$E564)&lt;&gt;0),$F564/($AL564*$E564)*100,"")</f>
        <v/>
      </c>
      <c r="I564" s="32" t="n"/>
      <c r="J564" s="33" t="n"/>
      <c r="K564" s="31">
        <f>IF(AND(ISNUMBER($F564),ISNUMBER($J564)),$F564*(1-$J564),"")</f>
        <v/>
      </c>
      <c r="L564" s="32" t="n"/>
      <c r="M564" s="32" t="n"/>
      <c r="N564" s="31">
        <f>IF(ISNUMBER($F564),($F564-IF(ISNUMBER($AM564),$AM564,0))*(1-IF(ISNUMBER($J564),$J564,0)),"")</f>
        <v/>
      </c>
      <c r="O564" s="15" t="inlineStr">
        <is>
          <t>Berry Blast</t>
        </is>
      </c>
      <c r="P564" s="29" t="n">
        <v>180</v>
      </c>
      <c r="Q564" s="29" t="n">
        <v>80</v>
      </c>
      <c r="R564" s="15" t="inlineStr">
        <is>
          <t>Not listed</t>
        </is>
      </c>
      <c r="S564" s="29" t="n">
        <v>0</v>
      </c>
      <c r="T564" s="29" t="n">
        <v>15</v>
      </c>
      <c r="U564" s="15" t="inlineStr">
        <is>
          <t>Sucralose + acesulfame-K</t>
        </is>
      </c>
      <c r="V564" s="15" t="inlineStr">
        <is>
          <t>180 mg caffeine, zero sugar, vitamins, antioxidants</t>
        </is>
      </c>
      <c r="W564" s="32" t="n"/>
      <c r="X564" s="32" t="n"/>
      <c r="Y564" s="32" t="n"/>
      <c r="Z564" s="32" t="n"/>
      <c r="AA564" s="15" t="inlineStr">
        <is>
          <t>Medium</t>
        </is>
      </c>
      <c r="AB564" s="15" t="inlineStr">
        <is>
          <t>PepsiCo morning-energy play</t>
        </is>
      </c>
      <c r="AC564" s="15" t="inlineStr">
        <is>
          <t>Morning energy with zero sugar</t>
        </is>
      </c>
      <c r="AD564" s="15" t="inlineStr">
        <is>
          <t>Daytime energy with vitamins, no sugar.</t>
        </is>
      </c>
      <c r="AE564" s="32" t="n"/>
      <c r="AF564" s="34">
        <f>IF(AND(ISNUMBER($P564),ISNUMBER($AL564),$AL564&lt;&gt;0),ROUND($P564/$AL564*100,1),"")</f>
        <v/>
      </c>
      <c r="AG564" s="35">
        <f>IF(AND(ISNUMBER($S564),ISNUMBER($AL564),$AL564&lt;&gt;0),ROUND($S564/$AL564*100,2),"")</f>
        <v/>
      </c>
      <c r="AH564" s="34">
        <f>IF(AND(ISNUMBER($Q564),ISNUMBER($AL564),$AL564&lt;&gt;0),ROUND($Q564/$AL564*100,1),"")</f>
        <v/>
      </c>
      <c r="AI564" s="29">
        <f>IF(ISNUMBER($S564),IF($S564&lt;=1,"Yes","No"),"n/a")</f>
        <v/>
      </c>
      <c r="AJ564" s="29">
        <f>IF(ISNUMBER($S564),ROUND(MAX(0,MIN(100,100-$S564*2.5-IF(ISNUMBER($T564),$T564,0)*0.12+IF($S564&lt;=1,12,0))),0),"")</f>
        <v/>
      </c>
      <c r="AK564" s="29">
        <f>IF(ISNUMBER($Q564),IF($Q564&gt;=100,20,IF($Q564&gt;=30,10,0)),0)+IF(ISNUMBER($R564),IF($R564&gt;=100,20,0),0)+IF(ISNUMBER($P564),IF($P564&gt;=150,20,IF($P564&gt;=50,12,5)),0)+IF(ISNUMBER($S564),IF($S564&lt;=1,15,0),0)</f>
        <v/>
      </c>
      <c r="AL564" s="29" t="n">
        <v>473</v>
      </c>
      <c r="AM564" s="30" t="n"/>
      <c r="AN564" s="15" t="inlineStr">
        <is>
          <t>Secondary/approx; NOT verified on Amazon.ca</t>
        </is>
      </c>
      <c r="AO564" s="15" t="inlineStr">
        <is>
          <t>BLANK -&gt; requires live Amazon.ca capture</t>
        </is>
      </c>
      <c r="AP564" s="15" t="inlineStr">
        <is>
          <t>Unverified commercial data</t>
        </is>
      </c>
    </row>
    <row r="565" ht="28" customHeight="1">
      <c r="A565" s="15" t="inlineStr">
        <is>
          <t>Mtn Dew</t>
        </is>
      </c>
      <c r="B565" s="15" t="inlineStr">
        <is>
          <t>Mtn Dew Rise Energy | Berry Blast | 18-pack 473mL</t>
        </is>
      </c>
      <c r="C565" s="15" t="inlineStr">
        <is>
          <t>4) Caffeine &amp; energy beverage</t>
        </is>
      </c>
      <c r="D565" s="15" t="inlineStr">
        <is>
          <t>473 mL can</t>
        </is>
      </c>
      <c r="E565" s="29" t="n">
        <v>18</v>
      </c>
      <c r="F565" s="30" t="n"/>
      <c r="G565" s="31">
        <f>IF(AND(ISNUMBER($F565),ISNUMBER($E565),$E565&lt;&gt;0),$F565/$E565,"")</f>
        <v/>
      </c>
      <c r="H565" s="31">
        <f>IF(AND(ISNUMBER($F565),ISNUMBER($AL565),ISNUMBER($E565),($AL565*$E565)&lt;&gt;0),$F565/($AL565*$E565)*100,"")</f>
        <v/>
      </c>
      <c r="I565" s="32" t="n"/>
      <c r="J565" s="33" t="n"/>
      <c r="K565" s="31">
        <f>IF(AND(ISNUMBER($F565),ISNUMBER($J565)),$F565*(1-$J565),"")</f>
        <v/>
      </c>
      <c r="L565" s="32" t="n"/>
      <c r="M565" s="32" t="n"/>
      <c r="N565" s="31">
        <f>IF(ISNUMBER($F565),($F565-IF(ISNUMBER($AM565),$AM565,0))*(1-IF(ISNUMBER($J565),$J565,0)),"")</f>
        <v/>
      </c>
      <c r="O565" s="15" t="inlineStr">
        <is>
          <t>Berry Blast</t>
        </is>
      </c>
      <c r="P565" s="29" t="n">
        <v>180</v>
      </c>
      <c r="Q565" s="29" t="n">
        <v>80</v>
      </c>
      <c r="R565" s="15" t="inlineStr">
        <is>
          <t>Not listed</t>
        </is>
      </c>
      <c r="S565" s="29" t="n">
        <v>0</v>
      </c>
      <c r="T565" s="29" t="n">
        <v>15</v>
      </c>
      <c r="U565" s="15" t="inlineStr">
        <is>
          <t>Sucralose + acesulfame-K</t>
        </is>
      </c>
      <c r="V565" s="15" t="inlineStr">
        <is>
          <t>180 mg caffeine, zero sugar, vitamins, antioxidants</t>
        </is>
      </c>
      <c r="W565" s="32" t="n"/>
      <c r="X565" s="32" t="n"/>
      <c r="Y565" s="32" t="n"/>
      <c r="Z565" s="32" t="n"/>
      <c r="AA565" s="15" t="inlineStr">
        <is>
          <t>Medium</t>
        </is>
      </c>
      <c r="AB565" s="15" t="inlineStr">
        <is>
          <t>PepsiCo morning-energy play</t>
        </is>
      </c>
      <c r="AC565" s="15" t="inlineStr">
        <is>
          <t>Morning energy with zero sugar</t>
        </is>
      </c>
      <c r="AD565" s="15" t="inlineStr">
        <is>
          <t>Daytime energy with vitamins, no sugar.</t>
        </is>
      </c>
      <c r="AE565" s="32" t="n"/>
      <c r="AF565" s="34">
        <f>IF(AND(ISNUMBER($P565),ISNUMBER($AL565),$AL565&lt;&gt;0),ROUND($P565/$AL565*100,1),"")</f>
        <v/>
      </c>
      <c r="AG565" s="35">
        <f>IF(AND(ISNUMBER($S565),ISNUMBER($AL565),$AL565&lt;&gt;0),ROUND($S565/$AL565*100,2),"")</f>
        <v/>
      </c>
      <c r="AH565" s="34">
        <f>IF(AND(ISNUMBER($Q565),ISNUMBER($AL565),$AL565&lt;&gt;0),ROUND($Q565/$AL565*100,1),"")</f>
        <v/>
      </c>
      <c r="AI565" s="29">
        <f>IF(ISNUMBER($S565),IF($S565&lt;=1,"Yes","No"),"n/a")</f>
        <v/>
      </c>
      <c r="AJ565" s="29">
        <f>IF(ISNUMBER($S565),ROUND(MAX(0,MIN(100,100-$S565*2.5-IF(ISNUMBER($T565),$T565,0)*0.12+IF($S565&lt;=1,12,0))),0),"")</f>
        <v/>
      </c>
      <c r="AK565" s="29">
        <f>IF(ISNUMBER($Q565),IF($Q565&gt;=100,20,IF($Q565&gt;=30,10,0)),0)+IF(ISNUMBER($R565),IF($R565&gt;=100,20,0),0)+IF(ISNUMBER($P565),IF($P565&gt;=150,20,IF($P565&gt;=50,12,5)),0)+IF(ISNUMBER($S565),IF($S565&lt;=1,15,0),0)</f>
        <v/>
      </c>
      <c r="AL565" s="29" t="n">
        <v>473</v>
      </c>
      <c r="AM565" s="30" t="n"/>
      <c r="AN565" s="15" t="inlineStr">
        <is>
          <t>Secondary/approx; NOT verified on Amazon.ca</t>
        </is>
      </c>
      <c r="AO565" s="15" t="inlineStr">
        <is>
          <t>BLANK -&gt; requires live Amazon.ca capture</t>
        </is>
      </c>
      <c r="AP565" s="15" t="inlineStr">
        <is>
          <t>Unverified commercial data</t>
        </is>
      </c>
    </row>
    <row r="566" ht="28" customHeight="1">
      <c r="A566" s="15" t="inlineStr">
        <is>
          <t>Mtn Dew</t>
        </is>
      </c>
      <c r="B566" s="15" t="inlineStr">
        <is>
          <t>Mtn Dew Rise Energy | Berry Blast | 24-pack 473mL</t>
        </is>
      </c>
      <c r="C566" s="15" t="inlineStr">
        <is>
          <t>4) Caffeine &amp; energy beverage</t>
        </is>
      </c>
      <c r="D566" s="15" t="inlineStr">
        <is>
          <t>473 mL can</t>
        </is>
      </c>
      <c r="E566" s="29" t="n">
        <v>24</v>
      </c>
      <c r="F566" s="30" t="n"/>
      <c r="G566" s="31">
        <f>IF(AND(ISNUMBER($F566),ISNUMBER($E566),$E566&lt;&gt;0),$F566/$E566,"")</f>
        <v/>
      </c>
      <c r="H566" s="31">
        <f>IF(AND(ISNUMBER($F566),ISNUMBER($AL566),ISNUMBER($E566),($AL566*$E566)&lt;&gt;0),$F566/($AL566*$E566)*100,"")</f>
        <v/>
      </c>
      <c r="I566" s="32" t="n"/>
      <c r="J566" s="33" t="n"/>
      <c r="K566" s="31">
        <f>IF(AND(ISNUMBER($F566),ISNUMBER($J566)),$F566*(1-$J566),"")</f>
        <v/>
      </c>
      <c r="L566" s="32" t="n"/>
      <c r="M566" s="32" t="n"/>
      <c r="N566" s="31">
        <f>IF(ISNUMBER($F566),($F566-IF(ISNUMBER($AM566),$AM566,0))*(1-IF(ISNUMBER($J566),$J566,0)),"")</f>
        <v/>
      </c>
      <c r="O566" s="15" t="inlineStr">
        <is>
          <t>Berry Blast</t>
        </is>
      </c>
      <c r="P566" s="29" t="n">
        <v>180</v>
      </c>
      <c r="Q566" s="29" t="n">
        <v>80</v>
      </c>
      <c r="R566" s="15" t="inlineStr">
        <is>
          <t>Not listed</t>
        </is>
      </c>
      <c r="S566" s="29" t="n">
        <v>0</v>
      </c>
      <c r="T566" s="29" t="n">
        <v>15</v>
      </c>
      <c r="U566" s="15" t="inlineStr">
        <is>
          <t>Sucralose + acesulfame-K</t>
        </is>
      </c>
      <c r="V566" s="15" t="inlineStr">
        <is>
          <t>180 mg caffeine, zero sugar, vitamins, antioxidants</t>
        </is>
      </c>
      <c r="W566" s="32" t="n"/>
      <c r="X566" s="32" t="n"/>
      <c r="Y566" s="32" t="n"/>
      <c r="Z566" s="32" t="n"/>
      <c r="AA566" s="15" t="inlineStr">
        <is>
          <t>Medium</t>
        </is>
      </c>
      <c r="AB566" s="15" t="inlineStr">
        <is>
          <t>PepsiCo morning-energy play</t>
        </is>
      </c>
      <c r="AC566" s="15" t="inlineStr">
        <is>
          <t>Morning energy with zero sugar</t>
        </is>
      </c>
      <c r="AD566" s="15" t="inlineStr">
        <is>
          <t>Daytime energy with vitamins, no sugar.</t>
        </is>
      </c>
      <c r="AE566" s="32" t="n"/>
      <c r="AF566" s="34">
        <f>IF(AND(ISNUMBER($P566),ISNUMBER($AL566),$AL566&lt;&gt;0),ROUND($P566/$AL566*100,1),"")</f>
        <v/>
      </c>
      <c r="AG566" s="35">
        <f>IF(AND(ISNUMBER($S566),ISNUMBER($AL566),$AL566&lt;&gt;0),ROUND($S566/$AL566*100,2),"")</f>
        <v/>
      </c>
      <c r="AH566" s="34">
        <f>IF(AND(ISNUMBER($Q566),ISNUMBER($AL566),$AL566&lt;&gt;0),ROUND($Q566/$AL566*100,1),"")</f>
        <v/>
      </c>
      <c r="AI566" s="29">
        <f>IF(ISNUMBER($S566),IF($S566&lt;=1,"Yes","No"),"n/a")</f>
        <v/>
      </c>
      <c r="AJ566" s="29">
        <f>IF(ISNUMBER($S566),ROUND(MAX(0,MIN(100,100-$S566*2.5-IF(ISNUMBER($T566),$T566,0)*0.12+IF($S566&lt;=1,12,0))),0),"")</f>
        <v/>
      </c>
      <c r="AK566" s="29">
        <f>IF(ISNUMBER($Q566),IF($Q566&gt;=100,20,IF($Q566&gt;=30,10,0)),0)+IF(ISNUMBER($R566),IF($R566&gt;=100,20,0),0)+IF(ISNUMBER($P566),IF($P566&gt;=150,20,IF($P566&gt;=50,12,5)),0)+IF(ISNUMBER($S566),IF($S566&lt;=1,15,0),0)</f>
        <v/>
      </c>
      <c r="AL566" s="29" t="n">
        <v>473</v>
      </c>
      <c r="AM566" s="30" t="n"/>
      <c r="AN566" s="15" t="inlineStr">
        <is>
          <t>Secondary/approx; NOT verified on Amazon.ca</t>
        </is>
      </c>
      <c r="AO566" s="15" t="inlineStr">
        <is>
          <t>BLANK -&gt; requires live Amazon.ca capture</t>
        </is>
      </c>
      <c r="AP566" s="15" t="inlineStr">
        <is>
          <t>Unverified commercial data</t>
        </is>
      </c>
    </row>
    <row r="567" ht="28" customHeight="1">
      <c r="A567" s="15" t="inlineStr">
        <is>
          <t>Mtn Dew</t>
        </is>
      </c>
      <c r="B567" s="15" t="inlineStr">
        <is>
          <t>Mtn Dew Rise Energy | Pomegranate Blue Burst | single 473mL</t>
        </is>
      </c>
      <c r="C567" s="15" t="inlineStr">
        <is>
          <t>4) Caffeine &amp; energy beverage</t>
        </is>
      </c>
      <c r="D567" s="15" t="inlineStr">
        <is>
          <t>473 mL can</t>
        </is>
      </c>
      <c r="E567" s="29" t="n">
        <v>1</v>
      </c>
      <c r="F567" s="30" t="n"/>
      <c r="G567" s="31">
        <f>IF(AND(ISNUMBER($F567),ISNUMBER($E567),$E567&lt;&gt;0),$F567/$E567,"")</f>
        <v/>
      </c>
      <c r="H567" s="31">
        <f>IF(AND(ISNUMBER($F567),ISNUMBER($AL567),ISNUMBER($E567),($AL567*$E567)&lt;&gt;0),$F567/($AL567*$E567)*100,"")</f>
        <v/>
      </c>
      <c r="I567" s="32" t="n"/>
      <c r="J567" s="33" t="n"/>
      <c r="K567" s="31">
        <f>IF(AND(ISNUMBER($F567),ISNUMBER($J567)),$F567*(1-$J567),"")</f>
        <v/>
      </c>
      <c r="L567" s="32" t="n"/>
      <c r="M567" s="32" t="n"/>
      <c r="N567" s="31">
        <f>IF(ISNUMBER($F567),($F567-IF(ISNUMBER($AM567),$AM567,0))*(1-IF(ISNUMBER($J567),$J567,0)),"")</f>
        <v/>
      </c>
      <c r="O567" s="15" t="inlineStr">
        <is>
          <t>Pomegranate Blue Burst</t>
        </is>
      </c>
      <c r="P567" s="29" t="n">
        <v>180</v>
      </c>
      <c r="Q567" s="29" t="n">
        <v>80</v>
      </c>
      <c r="R567" s="15" t="inlineStr">
        <is>
          <t>Not listed</t>
        </is>
      </c>
      <c r="S567" s="29" t="n">
        <v>0</v>
      </c>
      <c r="T567" s="29" t="n">
        <v>15</v>
      </c>
      <c r="U567" s="15" t="inlineStr">
        <is>
          <t>Sucralose + acesulfame-K</t>
        </is>
      </c>
      <c r="V567" s="15" t="inlineStr">
        <is>
          <t>180 mg caffeine, zero sugar, vitamins, antioxidants</t>
        </is>
      </c>
      <c r="W567" s="32" t="n"/>
      <c r="X567" s="32" t="n"/>
      <c r="Y567" s="32" t="n"/>
      <c r="Z567" s="32" t="n"/>
      <c r="AA567" s="15" t="inlineStr">
        <is>
          <t>Medium</t>
        </is>
      </c>
      <c r="AB567" s="15" t="inlineStr">
        <is>
          <t>PepsiCo morning-energy play</t>
        </is>
      </c>
      <c r="AC567" s="15" t="inlineStr">
        <is>
          <t>Morning energy with zero sugar</t>
        </is>
      </c>
      <c r="AD567" s="15" t="inlineStr">
        <is>
          <t>Daytime energy with vitamins, no sugar.</t>
        </is>
      </c>
      <c r="AE567" s="32" t="n"/>
      <c r="AF567" s="34">
        <f>IF(AND(ISNUMBER($P567),ISNUMBER($AL567),$AL567&lt;&gt;0),ROUND($P567/$AL567*100,1),"")</f>
        <v/>
      </c>
      <c r="AG567" s="35">
        <f>IF(AND(ISNUMBER($S567),ISNUMBER($AL567),$AL567&lt;&gt;0),ROUND($S567/$AL567*100,2),"")</f>
        <v/>
      </c>
      <c r="AH567" s="34">
        <f>IF(AND(ISNUMBER($Q567),ISNUMBER($AL567),$AL567&lt;&gt;0),ROUND($Q567/$AL567*100,1),"")</f>
        <v/>
      </c>
      <c r="AI567" s="29">
        <f>IF(ISNUMBER($S567),IF($S567&lt;=1,"Yes","No"),"n/a")</f>
        <v/>
      </c>
      <c r="AJ567" s="29">
        <f>IF(ISNUMBER($S567),ROUND(MAX(0,MIN(100,100-$S567*2.5-IF(ISNUMBER($T567),$T567,0)*0.12+IF($S567&lt;=1,12,0))),0),"")</f>
        <v/>
      </c>
      <c r="AK567" s="29">
        <f>IF(ISNUMBER($Q567),IF($Q567&gt;=100,20,IF($Q567&gt;=30,10,0)),0)+IF(ISNUMBER($R567),IF($R567&gt;=100,20,0),0)+IF(ISNUMBER($P567),IF($P567&gt;=150,20,IF($P567&gt;=50,12,5)),0)+IF(ISNUMBER($S567),IF($S567&lt;=1,15,0),0)</f>
        <v/>
      </c>
      <c r="AL567" s="29" t="n">
        <v>473</v>
      </c>
      <c r="AM567" s="30" t="n"/>
      <c r="AN567" s="15" t="inlineStr">
        <is>
          <t>Secondary/approx; NOT verified on Amazon.ca</t>
        </is>
      </c>
      <c r="AO567" s="15" t="inlineStr">
        <is>
          <t>BLANK -&gt; requires live Amazon.ca capture</t>
        </is>
      </c>
      <c r="AP567" s="15" t="inlineStr">
        <is>
          <t>Unverified commercial data</t>
        </is>
      </c>
    </row>
    <row r="568" ht="28" customHeight="1">
      <c r="A568" s="15" t="inlineStr">
        <is>
          <t>Mtn Dew</t>
        </is>
      </c>
      <c r="B568" s="15" t="inlineStr">
        <is>
          <t>Mtn Dew Rise Energy | Pomegranate Blue Burst | 8-pack 473mL</t>
        </is>
      </c>
      <c r="C568" s="15" t="inlineStr">
        <is>
          <t>4) Caffeine &amp; energy beverage</t>
        </is>
      </c>
      <c r="D568" s="15" t="inlineStr">
        <is>
          <t>473 mL can</t>
        </is>
      </c>
      <c r="E568" s="29" t="n">
        <v>8</v>
      </c>
      <c r="F568" s="30" t="n"/>
      <c r="G568" s="31">
        <f>IF(AND(ISNUMBER($F568),ISNUMBER($E568),$E568&lt;&gt;0),$F568/$E568,"")</f>
        <v/>
      </c>
      <c r="H568" s="31">
        <f>IF(AND(ISNUMBER($F568),ISNUMBER($AL568),ISNUMBER($E568),($AL568*$E568)&lt;&gt;0),$F568/($AL568*$E568)*100,"")</f>
        <v/>
      </c>
      <c r="I568" s="32" t="n"/>
      <c r="J568" s="33" t="n"/>
      <c r="K568" s="31">
        <f>IF(AND(ISNUMBER($F568),ISNUMBER($J568)),$F568*(1-$J568),"")</f>
        <v/>
      </c>
      <c r="L568" s="32" t="n"/>
      <c r="M568" s="32" t="n"/>
      <c r="N568" s="31">
        <f>IF(ISNUMBER($F568),($F568-IF(ISNUMBER($AM568),$AM568,0))*(1-IF(ISNUMBER($J568),$J568,0)),"")</f>
        <v/>
      </c>
      <c r="O568" s="15" t="inlineStr">
        <is>
          <t>Pomegranate Blue Burst</t>
        </is>
      </c>
      <c r="P568" s="29" t="n">
        <v>180</v>
      </c>
      <c r="Q568" s="29" t="n">
        <v>80</v>
      </c>
      <c r="R568" s="15" t="inlineStr">
        <is>
          <t>Not listed</t>
        </is>
      </c>
      <c r="S568" s="29" t="n">
        <v>0</v>
      </c>
      <c r="T568" s="29" t="n">
        <v>15</v>
      </c>
      <c r="U568" s="15" t="inlineStr">
        <is>
          <t>Sucralose + acesulfame-K</t>
        </is>
      </c>
      <c r="V568" s="15" t="inlineStr">
        <is>
          <t>180 mg caffeine, zero sugar, vitamins, antioxidants</t>
        </is>
      </c>
      <c r="W568" s="32" t="n"/>
      <c r="X568" s="32" t="n"/>
      <c r="Y568" s="32" t="n"/>
      <c r="Z568" s="32" t="n"/>
      <c r="AA568" s="15" t="inlineStr">
        <is>
          <t>Medium</t>
        </is>
      </c>
      <c r="AB568" s="15" t="inlineStr">
        <is>
          <t>PepsiCo morning-energy play</t>
        </is>
      </c>
      <c r="AC568" s="15" t="inlineStr">
        <is>
          <t>Morning energy with zero sugar</t>
        </is>
      </c>
      <c r="AD568" s="15" t="inlineStr">
        <is>
          <t>Daytime energy with vitamins, no sugar.</t>
        </is>
      </c>
      <c r="AE568" s="32" t="n"/>
      <c r="AF568" s="34">
        <f>IF(AND(ISNUMBER($P568),ISNUMBER($AL568),$AL568&lt;&gt;0),ROUND($P568/$AL568*100,1),"")</f>
        <v/>
      </c>
      <c r="AG568" s="35">
        <f>IF(AND(ISNUMBER($S568),ISNUMBER($AL568),$AL568&lt;&gt;0),ROUND($S568/$AL568*100,2),"")</f>
        <v/>
      </c>
      <c r="AH568" s="34">
        <f>IF(AND(ISNUMBER($Q568),ISNUMBER($AL568),$AL568&lt;&gt;0),ROUND($Q568/$AL568*100,1),"")</f>
        <v/>
      </c>
      <c r="AI568" s="29">
        <f>IF(ISNUMBER($S568),IF($S568&lt;=1,"Yes","No"),"n/a")</f>
        <v/>
      </c>
      <c r="AJ568" s="29">
        <f>IF(ISNUMBER($S568),ROUND(MAX(0,MIN(100,100-$S568*2.5-IF(ISNUMBER($T568),$T568,0)*0.12+IF($S568&lt;=1,12,0))),0),"")</f>
        <v/>
      </c>
      <c r="AK568" s="29">
        <f>IF(ISNUMBER($Q568),IF($Q568&gt;=100,20,IF($Q568&gt;=30,10,0)),0)+IF(ISNUMBER($R568),IF($R568&gt;=100,20,0),0)+IF(ISNUMBER($P568),IF($P568&gt;=150,20,IF($P568&gt;=50,12,5)),0)+IF(ISNUMBER($S568),IF($S568&lt;=1,15,0),0)</f>
        <v/>
      </c>
      <c r="AL568" s="29" t="n">
        <v>473</v>
      </c>
      <c r="AM568" s="30" t="n"/>
      <c r="AN568" s="15" t="inlineStr">
        <is>
          <t>Secondary/approx; NOT verified on Amazon.ca</t>
        </is>
      </c>
      <c r="AO568" s="15" t="inlineStr">
        <is>
          <t>BLANK -&gt; requires live Amazon.ca capture</t>
        </is>
      </c>
      <c r="AP568" s="15" t="inlineStr">
        <is>
          <t>Unverified commercial data</t>
        </is>
      </c>
    </row>
    <row r="569" ht="28" customHeight="1">
      <c r="A569" s="15" t="inlineStr">
        <is>
          <t>Mtn Dew</t>
        </is>
      </c>
      <c r="B569" s="15" t="inlineStr">
        <is>
          <t>Mtn Dew Rise Energy | Pomegranate Blue Burst | 12-pack 473mL</t>
        </is>
      </c>
      <c r="C569" s="15" t="inlineStr">
        <is>
          <t>4) Caffeine &amp; energy beverage</t>
        </is>
      </c>
      <c r="D569" s="15" t="inlineStr">
        <is>
          <t>473 mL can</t>
        </is>
      </c>
      <c r="E569" s="29" t="n">
        <v>12</v>
      </c>
      <c r="F569" s="30" t="n"/>
      <c r="G569" s="31">
        <f>IF(AND(ISNUMBER($F569),ISNUMBER($E569),$E569&lt;&gt;0),$F569/$E569,"")</f>
        <v/>
      </c>
      <c r="H569" s="31">
        <f>IF(AND(ISNUMBER($F569),ISNUMBER($AL569),ISNUMBER($E569),($AL569*$E569)&lt;&gt;0),$F569/($AL569*$E569)*100,"")</f>
        <v/>
      </c>
      <c r="I569" s="32" t="n"/>
      <c r="J569" s="33" t="n"/>
      <c r="K569" s="31">
        <f>IF(AND(ISNUMBER($F569),ISNUMBER($J569)),$F569*(1-$J569),"")</f>
        <v/>
      </c>
      <c r="L569" s="32" t="n"/>
      <c r="M569" s="32" t="n"/>
      <c r="N569" s="31">
        <f>IF(ISNUMBER($F569),($F569-IF(ISNUMBER($AM569),$AM569,0))*(1-IF(ISNUMBER($J569),$J569,0)),"")</f>
        <v/>
      </c>
      <c r="O569" s="15" t="inlineStr">
        <is>
          <t>Pomegranate Blue Burst</t>
        </is>
      </c>
      <c r="P569" s="29" t="n">
        <v>180</v>
      </c>
      <c r="Q569" s="29" t="n">
        <v>80</v>
      </c>
      <c r="R569" s="15" t="inlineStr">
        <is>
          <t>Not listed</t>
        </is>
      </c>
      <c r="S569" s="29" t="n">
        <v>0</v>
      </c>
      <c r="T569" s="29" t="n">
        <v>15</v>
      </c>
      <c r="U569" s="15" t="inlineStr">
        <is>
          <t>Sucralose + acesulfame-K</t>
        </is>
      </c>
      <c r="V569" s="15" t="inlineStr">
        <is>
          <t>180 mg caffeine, zero sugar, vitamins, antioxidants</t>
        </is>
      </c>
      <c r="W569" s="32" t="n"/>
      <c r="X569" s="32" t="n"/>
      <c r="Y569" s="32" t="n"/>
      <c r="Z569" s="32" t="n"/>
      <c r="AA569" s="15" t="inlineStr">
        <is>
          <t>Medium</t>
        </is>
      </c>
      <c r="AB569" s="15" t="inlineStr">
        <is>
          <t>PepsiCo morning-energy play</t>
        </is>
      </c>
      <c r="AC569" s="15" t="inlineStr">
        <is>
          <t>Morning energy with zero sugar</t>
        </is>
      </c>
      <c r="AD569" s="15" t="inlineStr">
        <is>
          <t>Daytime energy with vitamins, no sugar.</t>
        </is>
      </c>
      <c r="AE569" s="32" t="n"/>
      <c r="AF569" s="34">
        <f>IF(AND(ISNUMBER($P569),ISNUMBER($AL569),$AL569&lt;&gt;0),ROUND($P569/$AL569*100,1),"")</f>
        <v/>
      </c>
      <c r="AG569" s="35">
        <f>IF(AND(ISNUMBER($S569),ISNUMBER($AL569),$AL569&lt;&gt;0),ROUND($S569/$AL569*100,2),"")</f>
        <v/>
      </c>
      <c r="AH569" s="34">
        <f>IF(AND(ISNUMBER($Q569),ISNUMBER($AL569),$AL569&lt;&gt;0),ROUND($Q569/$AL569*100,1),"")</f>
        <v/>
      </c>
      <c r="AI569" s="29">
        <f>IF(ISNUMBER($S569),IF($S569&lt;=1,"Yes","No"),"n/a")</f>
        <v/>
      </c>
      <c r="AJ569" s="29">
        <f>IF(ISNUMBER($S569),ROUND(MAX(0,MIN(100,100-$S569*2.5-IF(ISNUMBER($T569),$T569,0)*0.12+IF($S569&lt;=1,12,0))),0),"")</f>
        <v/>
      </c>
      <c r="AK569" s="29">
        <f>IF(ISNUMBER($Q569),IF($Q569&gt;=100,20,IF($Q569&gt;=30,10,0)),0)+IF(ISNUMBER($R569),IF($R569&gt;=100,20,0),0)+IF(ISNUMBER($P569),IF($P569&gt;=150,20,IF($P569&gt;=50,12,5)),0)+IF(ISNUMBER($S569),IF($S569&lt;=1,15,0),0)</f>
        <v/>
      </c>
      <c r="AL569" s="29" t="n">
        <v>473</v>
      </c>
      <c r="AM569" s="30" t="n"/>
      <c r="AN569" s="15" t="inlineStr">
        <is>
          <t>Secondary/approx; NOT verified on Amazon.ca</t>
        </is>
      </c>
      <c r="AO569" s="15" t="inlineStr">
        <is>
          <t>BLANK -&gt; requires live Amazon.ca capture</t>
        </is>
      </c>
      <c r="AP569" s="15" t="inlineStr">
        <is>
          <t>Unverified commercial data</t>
        </is>
      </c>
    </row>
    <row r="570" ht="28" customHeight="1">
      <c r="A570" s="15" t="inlineStr">
        <is>
          <t>Mtn Dew</t>
        </is>
      </c>
      <c r="B570" s="15" t="inlineStr">
        <is>
          <t>Mtn Dew Rise Energy | Pomegranate Blue Burst | 18-pack 473mL</t>
        </is>
      </c>
      <c r="C570" s="15" t="inlineStr">
        <is>
          <t>4) Caffeine &amp; energy beverage</t>
        </is>
      </c>
      <c r="D570" s="15" t="inlineStr">
        <is>
          <t>473 mL can</t>
        </is>
      </c>
      <c r="E570" s="29" t="n">
        <v>18</v>
      </c>
      <c r="F570" s="30" t="n"/>
      <c r="G570" s="31">
        <f>IF(AND(ISNUMBER($F570),ISNUMBER($E570),$E570&lt;&gt;0),$F570/$E570,"")</f>
        <v/>
      </c>
      <c r="H570" s="31">
        <f>IF(AND(ISNUMBER($F570),ISNUMBER($AL570),ISNUMBER($E570),($AL570*$E570)&lt;&gt;0),$F570/($AL570*$E570)*100,"")</f>
        <v/>
      </c>
      <c r="I570" s="32" t="n"/>
      <c r="J570" s="33" t="n"/>
      <c r="K570" s="31">
        <f>IF(AND(ISNUMBER($F570),ISNUMBER($J570)),$F570*(1-$J570),"")</f>
        <v/>
      </c>
      <c r="L570" s="32" t="n"/>
      <c r="M570" s="32" t="n"/>
      <c r="N570" s="31">
        <f>IF(ISNUMBER($F570),($F570-IF(ISNUMBER($AM570),$AM570,0))*(1-IF(ISNUMBER($J570),$J570,0)),"")</f>
        <v/>
      </c>
      <c r="O570" s="15" t="inlineStr">
        <is>
          <t>Pomegranate Blue Burst</t>
        </is>
      </c>
      <c r="P570" s="29" t="n">
        <v>180</v>
      </c>
      <c r="Q570" s="29" t="n">
        <v>80</v>
      </c>
      <c r="R570" s="15" t="inlineStr">
        <is>
          <t>Not listed</t>
        </is>
      </c>
      <c r="S570" s="29" t="n">
        <v>0</v>
      </c>
      <c r="T570" s="29" t="n">
        <v>15</v>
      </c>
      <c r="U570" s="15" t="inlineStr">
        <is>
          <t>Sucralose + acesulfame-K</t>
        </is>
      </c>
      <c r="V570" s="15" t="inlineStr">
        <is>
          <t>180 mg caffeine, zero sugar, vitamins, antioxidants</t>
        </is>
      </c>
      <c r="W570" s="32" t="n"/>
      <c r="X570" s="32" t="n"/>
      <c r="Y570" s="32" t="n"/>
      <c r="Z570" s="32" t="n"/>
      <c r="AA570" s="15" t="inlineStr">
        <is>
          <t>Medium</t>
        </is>
      </c>
      <c r="AB570" s="15" t="inlineStr">
        <is>
          <t>PepsiCo morning-energy play</t>
        </is>
      </c>
      <c r="AC570" s="15" t="inlineStr">
        <is>
          <t>Morning energy with zero sugar</t>
        </is>
      </c>
      <c r="AD570" s="15" t="inlineStr">
        <is>
          <t>Daytime energy with vitamins, no sugar.</t>
        </is>
      </c>
      <c r="AE570" s="32" t="n"/>
      <c r="AF570" s="34">
        <f>IF(AND(ISNUMBER($P570),ISNUMBER($AL570),$AL570&lt;&gt;0),ROUND($P570/$AL570*100,1),"")</f>
        <v/>
      </c>
      <c r="AG570" s="35">
        <f>IF(AND(ISNUMBER($S570),ISNUMBER($AL570),$AL570&lt;&gt;0),ROUND($S570/$AL570*100,2),"")</f>
        <v/>
      </c>
      <c r="AH570" s="34">
        <f>IF(AND(ISNUMBER($Q570),ISNUMBER($AL570),$AL570&lt;&gt;0),ROUND($Q570/$AL570*100,1),"")</f>
        <v/>
      </c>
      <c r="AI570" s="29">
        <f>IF(ISNUMBER($S570),IF($S570&lt;=1,"Yes","No"),"n/a")</f>
        <v/>
      </c>
      <c r="AJ570" s="29">
        <f>IF(ISNUMBER($S570),ROUND(MAX(0,MIN(100,100-$S570*2.5-IF(ISNUMBER($T570),$T570,0)*0.12+IF($S570&lt;=1,12,0))),0),"")</f>
        <v/>
      </c>
      <c r="AK570" s="29">
        <f>IF(ISNUMBER($Q570),IF($Q570&gt;=100,20,IF($Q570&gt;=30,10,0)),0)+IF(ISNUMBER($R570),IF($R570&gt;=100,20,0),0)+IF(ISNUMBER($P570),IF($P570&gt;=150,20,IF($P570&gt;=50,12,5)),0)+IF(ISNUMBER($S570),IF($S570&lt;=1,15,0),0)</f>
        <v/>
      </c>
      <c r="AL570" s="29" t="n">
        <v>473</v>
      </c>
      <c r="AM570" s="30" t="n"/>
      <c r="AN570" s="15" t="inlineStr">
        <is>
          <t>Secondary/approx; NOT verified on Amazon.ca</t>
        </is>
      </c>
      <c r="AO570" s="15" t="inlineStr">
        <is>
          <t>BLANK -&gt; requires live Amazon.ca capture</t>
        </is>
      </c>
      <c r="AP570" s="15" t="inlineStr">
        <is>
          <t>Unverified commercial data</t>
        </is>
      </c>
    </row>
    <row r="571" ht="28" customHeight="1">
      <c r="A571" s="15" t="inlineStr">
        <is>
          <t>Mtn Dew</t>
        </is>
      </c>
      <c r="B571" s="15" t="inlineStr">
        <is>
          <t>Mtn Dew Rise Energy | Pomegranate Blue Burst | 24-pack 473mL</t>
        </is>
      </c>
      <c r="C571" s="15" t="inlineStr">
        <is>
          <t>4) Caffeine &amp; energy beverage</t>
        </is>
      </c>
      <c r="D571" s="15" t="inlineStr">
        <is>
          <t>473 mL can</t>
        </is>
      </c>
      <c r="E571" s="29" t="n">
        <v>24</v>
      </c>
      <c r="F571" s="30" t="n"/>
      <c r="G571" s="31">
        <f>IF(AND(ISNUMBER($F571),ISNUMBER($E571),$E571&lt;&gt;0),$F571/$E571,"")</f>
        <v/>
      </c>
      <c r="H571" s="31">
        <f>IF(AND(ISNUMBER($F571),ISNUMBER($AL571),ISNUMBER($E571),($AL571*$E571)&lt;&gt;0),$F571/($AL571*$E571)*100,"")</f>
        <v/>
      </c>
      <c r="I571" s="32" t="n"/>
      <c r="J571" s="33" t="n"/>
      <c r="K571" s="31">
        <f>IF(AND(ISNUMBER($F571),ISNUMBER($J571)),$F571*(1-$J571),"")</f>
        <v/>
      </c>
      <c r="L571" s="32" t="n"/>
      <c r="M571" s="32" t="n"/>
      <c r="N571" s="31">
        <f>IF(ISNUMBER($F571),($F571-IF(ISNUMBER($AM571),$AM571,0))*(1-IF(ISNUMBER($J571),$J571,0)),"")</f>
        <v/>
      </c>
      <c r="O571" s="15" t="inlineStr">
        <is>
          <t>Pomegranate Blue Burst</t>
        </is>
      </c>
      <c r="P571" s="29" t="n">
        <v>180</v>
      </c>
      <c r="Q571" s="29" t="n">
        <v>80</v>
      </c>
      <c r="R571" s="15" t="inlineStr">
        <is>
          <t>Not listed</t>
        </is>
      </c>
      <c r="S571" s="29" t="n">
        <v>0</v>
      </c>
      <c r="T571" s="29" t="n">
        <v>15</v>
      </c>
      <c r="U571" s="15" t="inlineStr">
        <is>
          <t>Sucralose + acesulfame-K</t>
        </is>
      </c>
      <c r="V571" s="15" t="inlineStr">
        <is>
          <t>180 mg caffeine, zero sugar, vitamins, antioxidants</t>
        </is>
      </c>
      <c r="W571" s="32" t="n"/>
      <c r="X571" s="32" t="n"/>
      <c r="Y571" s="32" t="n"/>
      <c r="Z571" s="32" t="n"/>
      <c r="AA571" s="15" t="inlineStr">
        <is>
          <t>Medium</t>
        </is>
      </c>
      <c r="AB571" s="15" t="inlineStr">
        <is>
          <t>PepsiCo morning-energy play</t>
        </is>
      </c>
      <c r="AC571" s="15" t="inlineStr">
        <is>
          <t>Morning energy with zero sugar</t>
        </is>
      </c>
      <c r="AD571" s="15" t="inlineStr">
        <is>
          <t>Daytime energy with vitamins, no sugar.</t>
        </is>
      </c>
      <c r="AE571" s="32" t="n"/>
      <c r="AF571" s="34">
        <f>IF(AND(ISNUMBER($P571),ISNUMBER($AL571),$AL571&lt;&gt;0),ROUND($P571/$AL571*100,1),"")</f>
        <v/>
      </c>
      <c r="AG571" s="35">
        <f>IF(AND(ISNUMBER($S571),ISNUMBER($AL571),$AL571&lt;&gt;0),ROUND($S571/$AL571*100,2),"")</f>
        <v/>
      </c>
      <c r="AH571" s="34">
        <f>IF(AND(ISNUMBER($Q571),ISNUMBER($AL571),$AL571&lt;&gt;0),ROUND($Q571/$AL571*100,1),"")</f>
        <v/>
      </c>
      <c r="AI571" s="29">
        <f>IF(ISNUMBER($S571),IF($S571&lt;=1,"Yes","No"),"n/a")</f>
        <v/>
      </c>
      <c r="AJ571" s="29">
        <f>IF(ISNUMBER($S571),ROUND(MAX(0,MIN(100,100-$S571*2.5-IF(ISNUMBER($T571),$T571,0)*0.12+IF($S571&lt;=1,12,0))),0),"")</f>
        <v/>
      </c>
      <c r="AK571" s="29">
        <f>IF(ISNUMBER($Q571),IF($Q571&gt;=100,20,IF($Q571&gt;=30,10,0)),0)+IF(ISNUMBER($R571),IF($R571&gt;=100,20,0),0)+IF(ISNUMBER($P571),IF($P571&gt;=150,20,IF($P571&gt;=50,12,5)),0)+IF(ISNUMBER($S571),IF($S571&lt;=1,15,0),0)</f>
        <v/>
      </c>
      <c r="AL571" s="29" t="n">
        <v>473</v>
      </c>
      <c r="AM571" s="30" t="n"/>
      <c r="AN571" s="15" t="inlineStr">
        <is>
          <t>Secondary/approx; NOT verified on Amazon.ca</t>
        </is>
      </c>
      <c r="AO571" s="15" t="inlineStr">
        <is>
          <t>BLANK -&gt; requires live Amazon.ca capture</t>
        </is>
      </c>
      <c r="AP571" s="15" t="inlineStr">
        <is>
          <t>Unverified commercial data</t>
        </is>
      </c>
    </row>
    <row r="572" ht="28" customHeight="1">
      <c r="A572" s="15" t="inlineStr">
        <is>
          <t>Mtn Dew</t>
        </is>
      </c>
      <c r="B572" s="15" t="inlineStr">
        <is>
          <t>Mtn Dew Rise Energy | Tropical Sunrise | single 473mL</t>
        </is>
      </c>
      <c r="C572" s="15" t="inlineStr">
        <is>
          <t>4) Caffeine &amp; energy beverage</t>
        </is>
      </c>
      <c r="D572" s="15" t="inlineStr">
        <is>
          <t>473 mL can</t>
        </is>
      </c>
      <c r="E572" s="29" t="n">
        <v>1</v>
      </c>
      <c r="F572" s="30" t="n"/>
      <c r="G572" s="31">
        <f>IF(AND(ISNUMBER($F572),ISNUMBER($E572),$E572&lt;&gt;0),$F572/$E572,"")</f>
        <v/>
      </c>
      <c r="H572" s="31">
        <f>IF(AND(ISNUMBER($F572),ISNUMBER($AL572),ISNUMBER($E572),($AL572*$E572)&lt;&gt;0),$F572/($AL572*$E572)*100,"")</f>
        <v/>
      </c>
      <c r="I572" s="32" t="n"/>
      <c r="J572" s="33" t="n"/>
      <c r="K572" s="31">
        <f>IF(AND(ISNUMBER($F572),ISNUMBER($J572)),$F572*(1-$J572),"")</f>
        <v/>
      </c>
      <c r="L572" s="32" t="n"/>
      <c r="M572" s="32" t="n"/>
      <c r="N572" s="31">
        <f>IF(ISNUMBER($F572),($F572-IF(ISNUMBER($AM572),$AM572,0))*(1-IF(ISNUMBER($J572),$J572,0)),"")</f>
        <v/>
      </c>
      <c r="O572" s="15" t="inlineStr">
        <is>
          <t>Tropical Sunrise</t>
        </is>
      </c>
      <c r="P572" s="29" t="n">
        <v>180</v>
      </c>
      <c r="Q572" s="29" t="n">
        <v>80</v>
      </c>
      <c r="R572" s="15" t="inlineStr">
        <is>
          <t>Not listed</t>
        </is>
      </c>
      <c r="S572" s="29" t="n">
        <v>0</v>
      </c>
      <c r="T572" s="29" t="n">
        <v>15</v>
      </c>
      <c r="U572" s="15" t="inlineStr">
        <is>
          <t>Sucralose + acesulfame-K</t>
        </is>
      </c>
      <c r="V572" s="15" t="inlineStr">
        <is>
          <t>180 mg caffeine, zero sugar, vitamins, antioxidants</t>
        </is>
      </c>
      <c r="W572" s="32" t="n"/>
      <c r="X572" s="32" t="n"/>
      <c r="Y572" s="32" t="n"/>
      <c r="Z572" s="32" t="n"/>
      <c r="AA572" s="15" t="inlineStr">
        <is>
          <t>Medium</t>
        </is>
      </c>
      <c r="AB572" s="15" t="inlineStr">
        <is>
          <t>PepsiCo morning-energy play</t>
        </is>
      </c>
      <c r="AC572" s="15" t="inlineStr">
        <is>
          <t>Morning energy with zero sugar</t>
        </is>
      </c>
      <c r="AD572" s="15" t="inlineStr">
        <is>
          <t>Daytime energy with vitamins, no sugar.</t>
        </is>
      </c>
      <c r="AE572" s="32" t="n"/>
      <c r="AF572" s="34">
        <f>IF(AND(ISNUMBER($P572),ISNUMBER($AL572),$AL572&lt;&gt;0),ROUND($P572/$AL572*100,1),"")</f>
        <v/>
      </c>
      <c r="AG572" s="35">
        <f>IF(AND(ISNUMBER($S572),ISNUMBER($AL572),$AL572&lt;&gt;0),ROUND($S572/$AL572*100,2),"")</f>
        <v/>
      </c>
      <c r="AH572" s="34">
        <f>IF(AND(ISNUMBER($Q572),ISNUMBER($AL572),$AL572&lt;&gt;0),ROUND($Q572/$AL572*100,1),"")</f>
        <v/>
      </c>
      <c r="AI572" s="29">
        <f>IF(ISNUMBER($S572),IF($S572&lt;=1,"Yes","No"),"n/a")</f>
        <v/>
      </c>
      <c r="AJ572" s="29">
        <f>IF(ISNUMBER($S572),ROUND(MAX(0,MIN(100,100-$S572*2.5-IF(ISNUMBER($T572),$T572,0)*0.12+IF($S572&lt;=1,12,0))),0),"")</f>
        <v/>
      </c>
      <c r="AK572" s="29">
        <f>IF(ISNUMBER($Q572),IF($Q572&gt;=100,20,IF($Q572&gt;=30,10,0)),0)+IF(ISNUMBER($R572),IF($R572&gt;=100,20,0),0)+IF(ISNUMBER($P572),IF($P572&gt;=150,20,IF($P572&gt;=50,12,5)),0)+IF(ISNUMBER($S572),IF($S572&lt;=1,15,0),0)</f>
        <v/>
      </c>
      <c r="AL572" s="29" t="n">
        <v>473</v>
      </c>
      <c r="AM572" s="30" t="n"/>
      <c r="AN572" s="15" t="inlineStr">
        <is>
          <t>Secondary/approx; NOT verified on Amazon.ca</t>
        </is>
      </c>
      <c r="AO572" s="15" t="inlineStr">
        <is>
          <t>BLANK -&gt; requires live Amazon.ca capture</t>
        </is>
      </c>
      <c r="AP572" s="15" t="inlineStr">
        <is>
          <t>Unverified commercial data</t>
        </is>
      </c>
    </row>
    <row r="573" ht="28" customHeight="1">
      <c r="A573" s="15" t="inlineStr">
        <is>
          <t>Mtn Dew</t>
        </is>
      </c>
      <c r="B573" s="15" t="inlineStr">
        <is>
          <t>Mtn Dew Rise Energy | Tropical Sunrise | 8-pack 473mL</t>
        </is>
      </c>
      <c r="C573" s="15" t="inlineStr">
        <is>
          <t>4) Caffeine &amp; energy beverage</t>
        </is>
      </c>
      <c r="D573" s="15" t="inlineStr">
        <is>
          <t>473 mL can</t>
        </is>
      </c>
      <c r="E573" s="29" t="n">
        <v>8</v>
      </c>
      <c r="F573" s="30" t="n"/>
      <c r="G573" s="31">
        <f>IF(AND(ISNUMBER($F573),ISNUMBER($E573),$E573&lt;&gt;0),$F573/$E573,"")</f>
        <v/>
      </c>
      <c r="H573" s="31">
        <f>IF(AND(ISNUMBER($F573),ISNUMBER($AL573),ISNUMBER($E573),($AL573*$E573)&lt;&gt;0),$F573/($AL573*$E573)*100,"")</f>
        <v/>
      </c>
      <c r="I573" s="32" t="n"/>
      <c r="J573" s="33" t="n"/>
      <c r="K573" s="31">
        <f>IF(AND(ISNUMBER($F573),ISNUMBER($J573)),$F573*(1-$J573),"")</f>
        <v/>
      </c>
      <c r="L573" s="32" t="n"/>
      <c r="M573" s="32" t="n"/>
      <c r="N573" s="31">
        <f>IF(ISNUMBER($F573),($F573-IF(ISNUMBER($AM573),$AM573,0))*(1-IF(ISNUMBER($J573),$J573,0)),"")</f>
        <v/>
      </c>
      <c r="O573" s="15" t="inlineStr">
        <is>
          <t>Tropical Sunrise</t>
        </is>
      </c>
      <c r="P573" s="29" t="n">
        <v>180</v>
      </c>
      <c r="Q573" s="29" t="n">
        <v>80</v>
      </c>
      <c r="R573" s="15" t="inlineStr">
        <is>
          <t>Not listed</t>
        </is>
      </c>
      <c r="S573" s="29" t="n">
        <v>0</v>
      </c>
      <c r="T573" s="29" t="n">
        <v>15</v>
      </c>
      <c r="U573" s="15" t="inlineStr">
        <is>
          <t>Sucralose + acesulfame-K</t>
        </is>
      </c>
      <c r="V573" s="15" t="inlineStr">
        <is>
          <t>180 mg caffeine, zero sugar, vitamins, antioxidants</t>
        </is>
      </c>
      <c r="W573" s="32" t="n"/>
      <c r="X573" s="32" t="n"/>
      <c r="Y573" s="32" t="n"/>
      <c r="Z573" s="32" t="n"/>
      <c r="AA573" s="15" t="inlineStr">
        <is>
          <t>Medium</t>
        </is>
      </c>
      <c r="AB573" s="15" t="inlineStr">
        <is>
          <t>PepsiCo morning-energy play</t>
        </is>
      </c>
      <c r="AC573" s="15" t="inlineStr">
        <is>
          <t>Morning energy with zero sugar</t>
        </is>
      </c>
      <c r="AD573" s="15" t="inlineStr">
        <is>
          <t>Daytime energy with vitamins, no sugar.</t>
        </is>
      </c>
      <c r="AE573" s="32" t="n"/>
      <c r="AF573" s="34">
        <f>IF(AND(ISNUMBER($P573),ISNUMBER($AL573),$AL573&lt;&gt;0),ROUND($P573/$AL573*100,1),"")</f>
        <v/>
      </c>
      <c r="AG573" s="35">
        <f>IF(AND(ISNUMBER($S573),ISNUMBER($AL573),$AL573&lt;&gt;0),ROUND($S573/$AL573*100,2),"")</f>
        <v/>
      </c>
      <c r="AH573" s="34">
        <f>IF(AND(ISNUMBER($Q573),ISNUMBER($AL573),$AL573&lt;&gt;0),ROUND($Q573/$AL573*100,1),"")</f>
        <v/>
      </c>
      <c r="AI573" s="29">
        <f>IF(ISNUMBER($S573),IF($S573&lt;=1,"Yes","No"),"n/a")</f>
        <v/>
      </c>
      <c r="AJ573" s="29">
        <f>IF(ISNUMBER($S573),ROUND(MAX(0,MIN(100,100-$S573*2.5-IF(ISNUMBER($T573),$T573,0)*0.12+IF($S573&lt;=1,12,0))),0),"")</f>
        <v/>
      </c>
      <c r="AK573" s="29">
        <f>IF(ISNUMBER($Q573),IF($Q573&gt;=100,20,IF($Q573&gt;=30,10,0)),0)+IF(ISNUMBER($R573),IF($R573&gt;=100,20,0),0)+IF(ISNUMBER($P573),IF($P573&gt;=150,20,IF($P573&gt;=50,12,5)),0)+IF(ISNUMBER($S573),IF($S573&lt;=1,15,0),0)</f>
        <v/>
      </c>
      <c r="AL573" s="29" t="n">
        <v>473</v>
      </c>
      <c r="AM573" s="30" t="n"/>
      <c r="AN573" s="15" t="inlineStr">
        <is>
          <t>Secondary/approx; NOT verified on Amazon.ca</t>
        </is>
      </c>
      <c r="AO573" s="15" t="inlineStr">
        <is>
          <t>BLANK -&gt; requires live Amazon.ca capture</t>
        </is>
      </c>
      <c r="AP573" s="15" t="inlineStr">
        <is>
          <t>Unverified commercial data</t>
        </is>
      </c>
    </row>
    <row r="574" ht="28" customHeight="1">
      <c r="A574" s="15" t="inlineStr">
        <is>
          <t>Mtn Dew</t>
        </is>
      </c>
      <c r="B574" s="15" t="inlineStr">
        <is>
          <t>Mtn Dew Rise Energy | Tropical Sunrise | 12-pack 473mL</t>
        </is>
      </c>
      <c r="C574" s="15" t="inlineStr">
        <is>
          <t>4) Caffeine &amp; energy beverage</t>
        </is>
      </c>
      <c r="D574" s="15" t="inlineStr">
        <is>
          <t>473 mL can</t>
        </is>
      </c>
      <c r="E574" s="29" t="n">
        <v>12</v>
      </c>
      <c r="F574" s="30" t="n"/>
      <c r="G574" s="31">
        <f>IF(AND(ISNUMBER($F574),ISNUMBER($E574),$E574&lt;&gt;0),$F574/$E574,"")</f>
        <v/>
      </c>
      <c r="H574" s="31">
        <f>IF(AND(ISNUMBER($F574),ISNUMBER($AL574),ISNUMBER($E574),($AL574*$E574)&lt;&gt;0),$F574/($AL574*$E574)*100,"")</f>
        <v/>
      </c>
      <c r="I574" s="32" t="n"/>
      <c r="J574" s="33" t="n"/>
      <c r="K574" s="31">
        <f>IF(AND(ISNUMBER($F574),ISNUMBER($J574)),$F574*(1-$J574),"")</f>
        <v/>
      </c>
      <c r="L574" s="32" t="n"/>
      <c r="M574" s="32" t="n"/>
      <c r="N574" s="31">
        <f>IF(ISNUMBER($F574),($F574-IF(ISNUMBER($AM574),$AM574,0))*(1-IF(ISNUMBER($J574),$J574,0)),"")</f>
        <v/>
      </c>
      <c r="O574" s="15" t="inlineStr">
        <is>
          <t>Tropical Sunrise</t>
        </is>
      </c>
      <c r="P574" s="29" t="n">
        <v>180</v>
      </c>
      <c r="Q574" s="29" t="n">
        <v>80</v>
      </c>
      <c r="R574" s="15" t="inlineStr">
        <is>
          <t>Not listed</t>
        </is>
      </c>
      <c r="S574" s="29" t="n">
        <v>0</v>
      </c>
      <c r="T574" s="29" t="n">
        <v>15</v>
      </c>
      <c r="U574" s="15" t="inlineStr">
        <is>
          <t>Sucralose + acesulfame-K</t>
        </is>
      </c>
      <c r="V574" s="15" t="inlineStr">
        <is>
          <t>180 mg caffeine, zero sugar, vitamins, antioxidants</t>
        </is>
      </c>
      <c r="W574" s="32" t="n"/>
      <c r="X574" s="32" t="n"/>
      <c r="Y574" s="32" t="n"/>
      <c r="Z574" s="32" t="n"/>
      <c r="AA574" s="15" t="inlineStr">
        <is>
          <t>Medium</t>
        </is>
      </c>
      <c r="AB574" s="15" t="inlineStr">
        <is>
          <t>PepsiCo morning-energy play</t>
        </is>
      </c>
      <c r="AC574" s="15" t="inlineStr">
        <is>
          <t>Morning energy with zero sugar</t>
        </is>
      </c>
      <c r="AD574" s="15" t="inlineStr">
        <is>
          <t>Daytime energy with vitamins, no sugar.</t>
        </is>
      </c>
      <c r="AE574" s="32" t="n"/>
      <c r="AF574" s="34">
        <f>IF(AND(ISNUMBER($P574),ISNUMBER($AL574),$AL574&lt;&gt;0),ROUND($P574/$AL574*100,1),"")</f>
        <v/>
      </c>
      <c r="AG574" s="35">
        <f>IF(AND(ISNUMBER($S574),ISNUMBER($AL574),$AL574&lt;&gt;0),ROUND($S574/$AL574*100,2),"")</f>
        <v/>
      </c>
      <c r="AH574" s="34">
        <f>IF(AND(ISNUMBER($Q574),ISNUMBER($AL574),$AL574&lt;&gt;0),ROUND($Q574/$AL574*100,1),"")</f>
        <v/>
      </c>
      <c r="AI574" s="29">
        <f>IF(ISNUMBER($S574),IF($S574&lt;=1,"Yes","No"),"n/a")</f>
        <v/>
      </c>
      <c r="AJ574" s="29">
        <f>IF(ISNUMBER($S574),ROUND(MAX(0,MIN(100,100-$S574*2.5-IF(ISNUMBER($T574),$T574,0)*0.12+IF($S574&lt;=1,12,0))),0),"")</f>
        <v/>
      </c>
      <c r="AK574" s="29">
        <f>IF(ISNUMBER($Q574),IF($Q574&gt;=100,20,IF($Q574&gt;=30,10,0)),0)+IF(ISNUMBER($R574),IF($R574&gt;=100,20,0),0)+IF(ISNUMBER($P574),IF($P574&gt;=150,20,IF($P574&gt;=50,12,5)),0)+IF(ISNUMBER($S574),IF($S574&lt;=1,15,0),0)</f>
        <v/>
      </c>
      <c r="AL574" s="29" t="n">
        <v>473</v>
      </c>
      <c r="AM574" s="30" t="n"/>
      <c r="AN574" s="15" t="inlineStr">
        <is>
          <t>Secondary/approx; NOT verified on Amazon.ca</t>
        </is>
      </c>
      <c r="AO574" s="15" t="inlineStr">
        <is>
          <t>BLANK -&gt; requires live Amazon.ca capture</t>
        </is>
      </c>
      <c r="AP574" s="15" t="inlineStr">
        <is>
          <t>Unverified commercial data</t>
        </is>
      </c>
    </row>
    <row r="575" ht="28" customHeight="1">
      <c r="A575" s="15" t="inlineStr">
        <is>
          <t>Mtn Dew</t>
        </is>
      </c>
      <c r="B575" s="15" t="inlineStr">
        <is>
          <t>Mtn Dew Rise Energy | Tropical Sunrise | 18-pack 473mL</t>
        </is>
      </c>
      <c r="C575" s="15" t="inlineStr">
        <is>
          <t>4) Caffeine &amp; energy beverage</t>
        </is>
      </c>
      <c r="D575" s="15" t="inlineStr">
        <is>
          <t>473 mL can</t>
        </is>
      </c>
      <c r="E575" s="29" t="n">
        <v>18</v>
      </c>
      <c r="F575" s="30" t="n"/>
      <c r="G575" s="31">
        <f>IF(AND(ISNUMBER($F575),ISNUMBER($E575),$E575&lt;&gt;0),$F575/$E575,"")</f>
        <v/>
      </c>
      <c r="H575" s="31">
        <f>IF(AND(ISNUMBER($F575),ISNUMBER($AL575),ISNUMBER($E575),($AL575*$E575)&lt;&gt;0),$F575/($AL575*$E575)*100,"")</f>
        <v/>
      </c>
      <c r="I575" s="32" t="n"/>
      <c r="J575" s="33" t="n"/>
      <c r="K575" s="31">
        <f>IF(AND(ISNUMBER($F575),ISNUMBER($J575)),$F575*(1-$J575),"")</f>
        <v/>
      </c>
      <c r="L575" s="32" t="n"/>
      <c r="M575" s="32" t="n"/>
      <c r="N575" s="31">
        <f>IF(ISNUMBER($F575),($F575-IF(ISNUMBER($AM575),$AM575,0))*(1-IF(ISNUMBER($J575),$J575,0)),"")</f>
        <v/>
      </c>
      <c r="O575" s="15" t="inlineStr">
        <is>
          <t>Tropical Sunrise</t>
        </is>
      </c>
      <c r="P575" s="29" t="n">
        <v>180</v>
      </c>
      <c r="Q575" s="29" t="n">
        <v>80</v>
      </c>
      <c r="R575" s="15" t="inlineStr">
        <is>
          <t>Not listed</t>
        </is>
      </c>
      <c r="S575" s="29" t="n">
        <v>0</v>
      </c>
      <c r="T575" s="29" t="n">
        <v>15</v>
      </c>
      <c r="U575" s="15" t="inlineStr">
        <is>
          <t>Sucralose + acesulfame-K</t>
        </is>
      </c>
      <c r="V575" s="15" t="inlineStr">
        <is>
          <t>180 mg caffeine, zero sugar, vitamins, antioxidants</t>
        </is>
      </c>
      <c r="W575" s="32" t="n"/>
      <c r="X575" s="32" t="n"/>
      <c r="Y575" s="32" t="n"/>
      <c r="Z575" s="32" t="n"/>
      <c r="AA575" s="15" t="inlineStr">
        <is>
          <t>Medium</t>
        </is>
      </c>
      <c r="AB575" s="15" t="inlineStr">
        <is>
          <t>PepsiCo morning-energy play</t>
        </is>
      </c>
      <c r="AC575" s="15" t="inlineStr">
        <is>
          <t>Morning energy with zero sugar</t>
        </is>
      </c>
      <c r="AD575" s="15" t="inlineStr">
        <is>
          <t>Daytime energy with vitamins, no sugar.</t>
        </is>
      </c>
      <c r="AE575" s="32" t="n"/>
      <c r="AF575" s="34">
        <f>IF(AND(ISNUMBER($P575),ISNUMBER($AL575),$AL575&lt;&gt;0),ROUND($P575/$AL575*100,1),"")</f>
        <v/>
      </c>
      <c r="AG575" s="35">
        <f>IF(AND(ISNUMBER($S575),ISNUMBER($AL575),$AL575&lt;&gt;0),ROUND($S575/$AL575*100,2),"")</f>
        <v/>
      </c>
      <c r="AH575" s="34">
        <f>IF(AND(ISNUMBER($Q575),ISNUMBER($AL575),$AL575&lt;&gt;0),ROUND($Q575/$AL575*100,1),"")</f>
        <v/>
      </c>
      <c r="AI575" s="29">
        <f>IF(ISNUMBER($S575),IF($S575&lt;=1,"Yes","No"),"n/a")</f>
        <v/>
      </c>
      <c r="AJ575" s="29">
        <f>IF(ISNUMBER($S575),ROUND(MAX(0,MIN(100,100-$S575*2.5-IF(ISNUMBER($T575),$T575,0)*0.12+IF($S575&lt;=1,12,0))),0),"")</f>
        <v/>
      </c>
      <c r="AK575" s="29">
        <f>IF(ISNUMBER($Q575),IF($Q575&gt;=100,20,IF($Q575&gt;=30,10,0)),0)+IF(ISNUMBER($R575),IF($R575&gt;=100,20,0),0)+IF(ISNUMBER($P575),IF($P575&gt;=150,20,IF($P575&gt;=50,12,5)),0)+IF(ISNUMBER($S575),IF($S575&lt;=1,15,0),0)</f>
        <v/>
      </c>
      <c r="AL575" s="29" t="n">
        <v>473</v>
      </c>
      <c r="AM575" s="30" t="n"/>
      <c r="AN575" s="15" t="inlineStr">
        <is>
          <t>Secondary/approx; NOT verified on Amazon.ca</t>
        </is>
      </c>
      <c r="AO575" s="15" t="inlineStr">
        <is>
          <t>BLANK -&gt; requires live Amazon.ca capture</t>
        </is>
      </c>
      <c r="AP575" s="15" t="inlineStr">
        <is>
          <t>Unverified commercial data</t>
        </is>
      </c>
    </row>
    <row r="576" ht="28" customHeight="1">
      <c r="A576" s="15" t="inlineStr">
        <is>
          <t>Mtn Dew</t>
        </is>
      </c>
      <c r="B576" s="15" t="inlineStr">
        <is>
          <t>Mtn Dew Rise Energy | Tropical Sunrise | 24-pack 473mL</t>
        </is>
      </c>
      <c r="C576" s="15" t="inlineStr">
        <is>
          <t>4) Caffeine &amp; energy beverage</t>
        </is>
      </c>
      <c r="D576" s="15" t="inlineStr">
        <is>
          <t>473 mL can</t>
        </is>
      </c>
      <c r="E576" s="29" t="n">
        <v>24</v>
      </c>
      <c r="F576" s="30" t="n"/>
      <c r="G576" s="31">
        <f>IF(AND(ISNUMBER($F576),ISNUMBER($E576),$E576&lt;&gt;0),$F576/$E576,"")</f>
        <v/>
      </c>
      <c r="H576" s="31">
        <f>IF(AND(ISNUMBER($F576),ISNUMBER($AL576),ISNUMBER($E576),($AL576*$E576)&lt;&gt;0),$F576/($AL576*$E576)*100,"")</f>
        <v/>
      </c>
      <c r="I576" s="32" t="n"/>
      <c r="J576" s="33" t="n"/>
      <c r="K576" s="31">
        <f>IF(AND(ISNUMBER($F576),ISNUMBER($J576)),$F576*(1-$J576),"")</f>
        <v/>
      </c>
      <c r="L576" s="32" t="n"/>
      <c r="M576" s="32" t="n"/>
      <c r="N576" s="31">
        <f>IF(ISNUMBER($F576),($F576-IF(ISNUMBER($AM576),$AM576,0))*(1-IF(ISNUMBER($J576),$J576,0)),"")</f>
        <v/>
      </c>
      <c r="O576" s="15" t="inlineStr">
        <is>
          <t>Tropical Sunrise</t>
        </is>
      </c>
      <c r="P576" s="29" t="n">
        <v>180</v>
      </c>
      <c r="Q576" s="29" t="n">
        <v>80</v>
      </c>
      <c r="R576" s="15" t="inlineStr">
        <is>
          <t>Not listed</t>
        </is>
      </c>
      <c r="S576" s="29" t="n">
        <v>0</v>
      </c>
      <c r="T576" s="29" t="n">
        <v>15</v>
      </c>
      <c r="U576" s="15" t="inlineStr">
        <is>
          <t>Sucralose + acesulfame-K</t>
        </is>
      </c>
      <c r="V576" s="15" t="inlineStr">
        <is>
          <t>180 mg caffeine, zero sugar, vitamins, antioxidants</t>
        </is>
      </c>
      <c r="W576" s="32" t="n"/>
      <c r="X576" s="32" t="n"/>
      <c r="Y576" s="32" t="n"/>
      <c r="Z576" s="32" t="n"/>
      <c r="AA576" s="15" t="inlineStr">
        <is>
          <t>Medium</t>
        </is>
      </c>
      <c r="AB576" s="15" t="inlineStr">
        <is>
          <t>PepsiCo morning-energy play</t>
        </is>
      </c>
      <c r="AC576" s="15" t="inlineStr">
        <is>
          <t>Morning energy with zero sugar</t>
        </is>
      </c>
      <c r="AD576" s="15" t="inlineStr">
        <is>
          <t>Daytime energy with vitamins, no sugar.</t>
        </is>
      </c>
      <c r="AE576" s="32" t="n"/>
      <c r="AF576" s="34">
        <f>IF(AND(ISNUMBER($P576),ISNUMBER($AL576),$AL576&lt;&gt;0),ROUND($P576/$AL576*100,1),"")</f>
        <v/>
      </c>
      <c r="AG576" s="35">
        <f>IF(AND(ISNUMBER($S576),ISNUMBER($AL576),$AL576&lt;&gt;0),ROUND($S576/$AL576*100,2),"")</f>
        <v/>
      </c>
      <c r="AH576" s="34">
        <f>IF(AND(ISNUMBER($Q576),ISNUMBER($AL576),$AL576&lt;&gt;0),ROUND($Q576/$AL576*100,1),"")</f>
        <v/>
      </c>
      <c r="AI576" s="29">
        <f>IF(ISNUMBER($S576),IF($S576&lt;=1,"Yes","No"),"n/a")</f>
        <v/>
      </c>
      <c r="AJ576" s="29">
        <f>IF(ISNUMBER($S576),ROUND(MAX(0,MIN(100,100-$S576*2.5-IF(ISNUMBER($T576),$T576,0)*0.12+IF($S576&lt;=1,12,0))),0),"")</f>
        <v/>
      </c>
      <c r="AK576" s="29">
        <f>IF(ISNUMBER($Q576),IF($Q576&gt;=100,20,IF($Q576&gt;=30,10,0)),0)+IF(ISNUMBER($R576),IF($R576&gt;=100,20,0),0)+IF(ISNUMBER($P576),IF($P576&gt;=150,20,IF($P576&gt;=50,12,5)),0)+IF(ISNUMBER($S576),IF($S576&lt;=1,15,0),0)</f>
        <v/>
      </c>
      <c r="AL576" s="29" t="n">
        <v>473</v>
      </c>
      <c r="AM576" s="30" t="n"/>
      <c r="AN576" s="15" t="inlineStr">
        <is>
          <t>Secondary/approx; NOT verified on Amazon.ca</t>
        </is>
      </c>
      <c r="AO576" s="15" t="inlineStr">
        <is>
          <t>BLANK -&gt; requires live Amazon.ca capture</t>
        </is>
      </c>
      <c r="AP576" s="15" t="inlineStr">
        <is>
          <t>Unverified commercial data</t>
        </is>
      </c>
    </row>
    <row r="577" ht="28" customHeight="1">
      <c r="A577" s="15" t="inlineStr">
        <is>
          <t>Adrenaline Shoc</t>
        </is>
      </c>
      <c r="B577" s="15" t="inlineStr">
        <is>
          <t>Adrenaline Shoc Smart Energy | Acai Berry | single 473mL</t>
        </is>
      </c>
      <c r="C577" s="15" t="inlineStr">
        <is>
          <t>4) Caffeine &amp; energy beverage</t>
        </is>
      </c>
      <c r="D577" s="15" t="inlineStr">
        <is>
          <t>473 mL can</t>
        </is>
      </c>
      <c r="E577" s="29" t="n">
        <v>1</v>
      </c>
      <c r="F577" s="30" t="n"/>
      <c r="G577" s="31">
        <f>IF(AND(ISNUMBER($F577),ISNUMBER($E577),$E577&lt;&gt;0),$F577/$E577,"")</f>
        <v/>
      </c>
      <c r="H577" s="31">
        <f>IF(AND(ISNUMBER($F577),ISNUMBER($AL577),ISNUMBER($E577),($AL577*$E577)&lt;&gt;0),$F577/($AL577*$E577)*100,"")</f>
        <v/>
      </c>
      <c r="I577" s="32" t="n"/>
      <c r="J577" s="33" t="n"/>
      <c r="K577" s="31">
        <f>IF(AND(ISNUMBER($F577),ISNUMBER($J577)),$F577*(1-$J577),"")</f>
        <v/>
      </c>
      <c r="L577" s="32" t="n"/>
      <c r="M577" s="32" t="n"/>
      <c r="N577" s="31">
        <f>IF(ISNUMBER($F577),($F577-IF(ISNUMBER($AM577),$AM577,0))*(1-IF(ISNUMBER($J577),$J577,0)),"")</f>
        <v/>
      </c>
      <c r="O577" s="15" t="inlineStr">
        <is>
          <t>Acai Berry</t>
        </is>
      </c>
      <c r="P577" s="29" t="n">
        <v>300</v>
      </c>
      <c r="Q577" s="29" t="n">
        <v>10</v>
      </c>
      <c r="R577" s="15" t="inlineStr">
        <is>
          <t>Not listed</t>
        </is>
      </c>
      <c r="S577" s="29" t="n">
        <v>0</v>
      </c>
      <c r="T577" s="29" t="n">
        <v>15</v>
      </c>
      <c r="U577" s="15" t="inlineStr">
        <is>
          <t>Sucralose</t>
        </is>
      </c>
      <c r="V577" s="15" t="inlineStr">
        <is>
          <t>300 mg natural caffeine, nootropics, BCAAs, zero sugar</t>
        </is>
      </c>
      <c r="W577" s="32" t="n"/>
      <c r="X577" s="32" t="n"/>
      <c r="Y577" s="32" t="n"/>
      <c r="Z577" s="32" t="n"/>
      <c r="AA577" s="15" t="inlineStr">
        <is>
          <t>Low</t>
        </is>
      </c>
      <c r="AB577" s="15" t="inlineStr">
        <is>
          <t>Performance-energy challenger</t>
        </is>
      </c>
      <c r="AC577" s="15" t="inlineStr">
        <is>
          <t>Nootropic high-caffeine energy</t>
        </is>
      </c>
      <c r="AD577" s="15" t="inlineStr">
        <is>
          <t>Max caffeine plus nootropics.</t>
        </is>
      </c>
      <c r="AE577" s="32" t="n"/>
      <c r="AF577" s="34">
        <f>IF(AND(ISNUMBER($P577),ISNUMBER($AL577),$AL577&lt;&gt;0),ROUND($P577/$AL577*100,1),"")</f>
        <v/>
      </c>
      <c r="AG577" s="35">
        <f>IF(AND(ISNUMBER($S577),ISNUMBER($AL577),$AL577&lt;&gt;0),ROUND($S577/$AL577*100,2),"")</f>
        <v/>
      </c>
      <c r="AH577" s="34">
        <f>IF(AND(ISNUMBER($Q577),ISNUMBER($AL577),$AL577&lt;&gt;0),ROUND($Q577/$AL577*100,1),"")</f>
        <v/>
      </c>
      <c r="AI577" s="29">
        <f>IF(ISNUMBER($S577),IF($S577&lt;=1,"Yes","No"),"n/a")</f>
        <v/>
      </c>
      <c r="AJ577" s="29">
        <f>IF(ISNUMBER($S577),ROUND(MAX(0,MIN(100,100-$S577*2.5-IF(ISNUMBER($T577),$T577,0)*0.12+IF($S577&lt;=1,12,0))),0),"")</f>
        <v/>
      </c>
      <c r="AK577" s="29">
        <f>IF(ISNUMBER($Q577),IF($Q577&gt;=100,20,IF($Q577&gt;=30,10,0)),0)+IF(ISNUMBER($R577),IF($R577&gt;=100,20,0),0)+IF(ISNUMBER($P577),IF($P577&gt;=150,20,IF($P577&gt;=50,12,5)),0)+IF(ISNUMBER($S577),IF($S577&lt;=1,15,0),0)</f>
        <v/>
      </c>
      <c r="AL577" s="29" t="n">
        <v>473</v>
      </c>
      <c r="AM577" s="30" t="n"/>
      <c r="AN577" s="15" t="inlineStr">
        <is>
          <t>Secondary/approx; NOT verified on Amazon.ca</t>
        </is>
      </c>
      <c r="AO577" s="15" t="inlineStr">
        <is>
          <t>BLANK -&gt; requires live Amazon.ca capture</t>
        </is>
      </c>
      <c r="AP577" s="15" t="inlineStr">
        <is>
          <t>Unverified commercial data</t>
        </is>
      </c>
    </row>
    <row r="578" ht="28" customHeight="1">
      <c r="A578" s="15" t="inlineStr">
        <is>
          <t>Adrenaline Shoc</t>
        </is>
      </c>
      <c r="B578" s="15" t="inlineStr">
        <is>
          <t>Adrenaline Shoc Smart Energy | Acai Berry | 8-pack 473mL</t>
        </is>
      </c>
      <c r="C578" s="15" t="inlineStr">
        <is>
          <t>4) Caffeine &amp; energy beverage</t>
        </is>
      </c>
      <c r="D578" s="15" t="inlineStr">
        <is>
          <t>473 mL can</t>
        </is>
      </c>
      <c r="E578" s="29" t="n">
        <v>8</v>
      </c>
      <c r="F578" s="30" t="n"/>
      <c r="G578" s="31">
        <f>IF(AND(ISNUMBER($F578),ISNUMBER($E578),$E578&lt;&gt;0),$F578/$E578,"")</f>
        <v/>
      </c>
      <c r="H578" s="31">
        <f>IF(AND(ISNUMBER($F578),ISNUMBER($AL578),ISNUMBER($E578),($AL578*$E578)&lt;&gt;0),$F578/($AL578*$E578)*100,"")</f>
        <v/>
      </c>
      <c r="I578" s="32" t="n"/>
      <c r="J578" s="33" t="n"/>
      <c r="K578" s="31">
        <f>IF(AND(ISNUMBER($F578),ISNUMBER($J578)),$F578*(1-$J578),"")</f>
        <v/>
      </c>
      <c r="L578" s="32" t="n"/>
      <c r="M578" s="32" t="n"/>
      <c r="N578" s="31">
        <f>IF(ISNUMBER($F578),($F578-IF(ISNUMBER($AM578),$AM578,0))*(1-IF(ISNUMBER($J578),$J578,0)),"")</f>
        <v/>
      </c>
      <c r="O578" s="15" t="inlineStr">
        <is>
          <t>Acai Berry</t>
        </is>
      </c>
      <c r="P578" s="29" t="n">
        <v>300</v>
      </c>
      <c r="Q578" s="29" t="n">
        <v>10</v>
      </c>
      <c r="R578" s="15" t="inlineStr">
        <is>
          <t>Not listed</t>
        </is>
      </c>
      <c r="S578" s="29" t="n">
        <v>0</v>
      </c>
      <c r="T578" s="29" t="n">
        <v>15</v>
      </c>
      <c r="U578" s="15" t="inlineStr">
        <is>
          <t>Sucralose</t>
        </is>
      </c>
      <c r="V578" s="15" t="inlineStr">
        <is>
          <t>300 mg natural caffeine, nootropics, BCAAs, zero sugar</t>
        </is>
      </c>
      <c r="W578" s="32" t="n"/>
      <c r="X578" s="32" t="n"/>
      <c r="Y578" s="32" t="n"/>
      <c r="Z578" s="32" t="n"/>
      <c r="AA578" s="15" t="inlineStr">
        <is>
          <t>Low</t>
        </is>
      </c>
      <c r="AB578" s="15" t="inlineStr">
        <is>
          <t>Performance-energy challenger</t>
        </is>
      </c>
      <c r="AC578" s="15" t="inlineStr">
        <is>
          <t>Nootropic high-caffeine energy</t>
        </is>
      </c>
      <c r="AD578" s="15" t="inlineStr">
        <is>
          <t>Max caffeine plus nootropics.</t>
        </is>
      </c>
      <c r="AE578" s="32" t="n"/>
      <c r="AF578" s="34">
        <f>IF(AND(ISNUMBER($P578),ISNUMBER($AL578),$AL578&lt;&gt;0),ROUND($P578/$AL578*100,1),"")</f>
        <v/>
      </c>
      <c r="AG578" s="35">
        <f>IF(AND(ISNUMBER($S578),ISNUMBER($AL578),$AL578&lt;&gt;0),ROUND($S578/$AL578*100,2),"")</f>
        <v/>
      </c>
      <c r="AH578" s="34">
        <f>IF(AND(ISNUMBER($Q578),ISNUMBER($AL578),$AL578&lt;&gt;0),ROUND($Q578/$AL578*100,1),"")</f>
        <v/>
      </c>
      <c r="AI578" s="29">
        <f>IF(ISNUMBER($S578),IF($S578&lt;=1,"Yes","No"),"n/a")</f>
        <v/>
      </c>
      <c r="AJ578" s="29">
        <f>IF(ISNUMBER($S578),ROUND(MAX(0,MIN(100,100-$S578*2.5-IF(ISNUMBER($T578),$T578,0)*0.12+IF($S578&lt;=1,12,0))),0),"")</f>
        <v/>
      </c>
      <c r="AK578" s="29">
        <f>IF(ISNUMBER($Q578),IF($Q578&gt;=100,20,IF($Q578&gt;=30,10,0)),0)+IF(ISNUMBER($R578),IF($R578&gt;=100,20,0),0)+IF(ISNUMBER($P578),IF($P578&gt;=150,20,IF($P578&gt;=50,12,5)),0)+IF(ISNUMBER($S578),IF($S578&lt;=1,15,0),0)</f>
        <v/>
      </c>
      <c r="AL578" s="29" t="n">
        <v>473</v>
      </c>
      <c r="AM578" s="30" t="n"/>
      <c r="AN578" s="15" t="inlineStr">
        <is>
          <t>Secondary/approx; NOT verified on Amazon.ca</t>
        </is>
      </c>
      <c r="AO578" s="15" t="inlineStr">
        <is>
          <t>BLANK -&gt; requires live Amazon.ca capture</t>
        </is>
      </c>
      <c r="AP578" s="15" t="inlineStr">
        <is>
          <t>Unverified commercial data</t>
        </is>
      </c>
    </row>
    <row r="579" ht="28" customHeight="1">
      <c r="A579" s="15" t="inlineStr">
        <is>
          <t>Adrenaline Shoc</t>
        </is>
      </c>
      <c r="B579" s="15" t="inlineStr">
        <is>
          <t>Adrenaline Shoc Smart Energy | Acai Berry | 12-pack 473mL</t>
        </is>
      </c>
      <c r="C579" s="15" t="inlineStr">
        <is>
          <t>4) Caffeine &amp; energy beverage</t>
        </is>
      </c>
      <c r="D579" s="15" t="inlineStr">
        <is>
          <t>473 mL can</t>
        </is>
      </c>
      <c r="E579" s="29" t="n">
        <v>12</v>
      </c>
      <c r="F579" s="30" t="n"/>
      <c r="G579" s="31">
        <f>IF(AND(ISNUMBER($F579),ISNUMBER($E579),$E579&lt;&gt;0),$F579/$E579,"")</f>
        <v/>
      </c>
      <c r="H579" s="31">
        <f>IF(AND(ISNUMBER($F579),ISNUMBER($AL579),ISNUMBER($E579),($AL579*$E579)&lt;&gt;0),$F579/($AL579*$E579)*100,"")</f>
        <v/>
      </c>
      <c r="I579" s="32" t="n"/>
      <c r="J579" s="33" t="n"/>
      <c r="K579" s="31">
        <f>IF(AND(ISNUMBER($F579),ISNUMBER($J579)),$F579*(1-$J579),"")</f>
        <v/>
      </c>
      <c r="L579" s="32" t="n"/>
      <c r="M579" s="32" t="n"/>
      <c r="N579" s="31">
        <f>IF(ISNUMBER($F579),($F579-IF(ISNUMBER($AM579),$AM579,0))*(1-IF(ISNUMBER($J579),$J579,0)),"")</f>
        <v/>
      </c>
      <c r="O579" s="15" t="inlineStr">
        <is>
          <t>Acai Berry</t>
        </is>
      </c>
      <c r="P579" s="29" t="n">
        <v>300</v>
      </c>
      <c r="Q579" s="29" t="n">
        <v>10</v>
      </c>
      <c r="R579" s="15" t="inlineStr">
        <is>
          <t>Not listed</t>
        </is>
      </c>
      <c r="S579" s="29" t="n">
        <v>0</v>
      </c>
      <c r="T579" s="29" t="n">
        <v>15</v>
      </c>
      <c r="U579" s="15" t="inlineStr">
        <is>
          <t>Sucralose</t>
        </is>
      </c>
      <c r="V579" s="15" t="inlineStr">
        <is>
          <t>300 mg natural caffeine, nootropics, BCAAs, zero sugar</t>
        </is>
      </c>
      <c r="W579" s="32" t="n"/>
      <c r="X579" s="32" t="n"/>
      <c r="Y579" s="32" t="n"/>
      <c r="Z579" s="32" t="n"/>
      <c r="AA579" s="15" t="inlineStr">
        <is>
          <t>Low</t>
        </is>
      </c>
      <c r="AB579" s="15" t="inlineStr">
        <is>
          <t>Performance-energy challenger</t>
        </is>
      </c>
      <c r="AC579" s="15" t="inlineStr">
        <is>
          <t>Nootropic high-caffeine energy</t>
        </is>
      </c>
      <c r="AD579" s="15" t="inlineStr">
        <is>
          <t>Max caffeine plus nootropics.</t>
        </is>
      </c>
      <c r="AE579" s="32" t="n"/>
      <c r="AF579" s="34">
        <f>IF(AND(ISNUMBER($P579),ISNUMBER($AL579),$AL579&lt;&gt;0),ROUND($P579/$AL579*100,1),"")</f>
        <v/>
      </c>
      <c r="AG579" s="35">
        <f>IF(AND(ISNUMBER($S579),ISNUMBER($AL579),$AL579&lt;&gt;0),ROUND($S579/$AL579*100,2),"")</f>
        <v/>
      </c>
      <c r="AH579" s="34">
        <f>IF(AND(ISNUMBER($Q579),ISNUMBER($AL579),$AL579&lt;&gt;0),ROUND($Q579/$AL579*100,1),"")</f>
        <v/>
      </c>
      <c r="AI579" s="29">
        <f>IF(ISNUMBER($S579),IF($S579&lt;=1,"Yes","No"),"n/a")</f>
        <v/>
      </c>
      <c r="AJ579" s="29">
        <f>IF(ISNUMBER($S579),ROUND(MAX(0,MIN(100,100-$S579*2.5-IF(ISNUMBER($T579),$T579,0)*0.12+IF($S579&lt;=1,12,0))),0),"")</f>
        <v/>
      </c>
      <c r="AK579" s="29">
        <f>IF(ISNUMBER($Q579),IF($Q579&gt;=100,20,IF($Q579&gt;=30,10,0)),0)+IF(ISNUMBER($R579),IF($R579&gt;=100,20,0),0)+IF(ISNUMBER($P579),IF($P579&gt;=150,20,IF($P579&gt;=50,12,5)),0)+IF(ISNUMBER($S579),IF($S579&lt;=1,15,0),0)</f>
        <v/>
      </c>
      <c r="AL579" s="29" t="n">
        <v>473</v>
      </c>
      <c r="AM579" s="30" t="n"/>
      <c r="AN579" s="15" t="inlineStr">
        <is>
          <t>Secondary/approx; NOT verified on Amazon.ca</t>
        </is>
      </c>
      <c r="AO579" s="15" t="inlineStr">
        <is>
          <t>BLANK -&gt; requires live Amazon.ca capture</t>
        </is>
      </c>
      <c r="AP579" s="15" t="inlineStr">
        <is>
          <t>Unverified commercial data</t>
        </is>
      </c>
    </row>
    <row r="580" ht="28" customHeight="1">
      <c r="A580" s="15" t="inlineStr">
        <is>
          <t>Adrenaline Shoc</t>
        </is>
      </c>
      <c r="B580" s="15" t="inlineStr">
        <is>
          <t>Adrenaline Shoc Smart Energy | Acai Berry | 18-pack 473mL</t>
        </is>
      </c>
      <c r="C580" s="15" t="inlineStr">
        <is>
          <t>4) Caffeine &amp; energy beverage</t>
        </is>
      </c>
      <c r="D580" s="15" t="inlineStr">
        <is>
          <t>473 mL can</t>
        </is>
      </c>
      <c r="E580" s="29" t="n">
        <v>18</v>
      </c>
      <c r="F580" s="30" t="n"/>
      <c r="G580" s="31">
        <f>IF(AND(ISNUMBER($F580),ISNUMBER($E580),$E580&lt;&gt;0),$F580/$E580,"")</f>
        <v/>
      </c>
      <c r="H580" s="31">
        <f>IF(AND(ISNUMBER($F580),ISNUMBER($AL580),ISNUMBER($E580),($AL580*$E580)&lt;&gt;0),$F580/($AL580*$E580)*100,"")</f>
        <v/>
      </c>
      <c r="I580" s="32" t="n"/>
      <c r="J580" s="33" t="n"/>
      <c r="K580" s="31">
        <f>IF(AND(ISNUMBER($F580),ISNUMBER($J580)),$F580*(1-$J580),"")</f>
        <v/>
      </c>
      <c r="L580" s="32" t="n"/>
      <c r="M580" s="32" t="n"/>
      <c r="N580" s="31">
        <f>IF(ISNUMBER($F580),($F580-IF(ISNUMBER($AM580),$AM580,0))*(1-IF(ISNUMBER($J580),$J580,0)),"")</f>
        <v/>
      </c>
      <c r="O580" s="15" t="inlineStr">
        <is>
          <t>Acai Berry</t>
        </is>
      </c>
      <c r="P580" s="29" t="n">
        <v>300</v>
      </c>
      <c r="Q580" s="29" t="n">
        <v>10</v>
      </c>
      <c r="R580" s="15" t="inlineStr">
        <is>
          <t>Not listed</t>
        </is>
      </c>
      <c r="S580" s="29" t="n">
        <v>0</v>
      </c>
      <c r="T580" s="29" t="n">
        <v>15</v>
      </c>
      <c r="U580" s="15" t="inlineStr">
        <is>
          <t>Sucralose</t>
        </is>
      </c>
      <c r="V580" s="15" t="inlineStr">
        <is>
          <t>300 mg natural caffeine, nootropics, BCAAs, zero sugar</t>
        </is>
      </c>
      <c r="W580" s="32" t="n"/>
      <c r="X580" s="32" t="n"/>
      <c r="Y580" s="32" t="n"/>
      <c r="Z580" s="32" t="n"/>
      <c r="AA580" s="15" t="inlineStr">
        <is>
          <t>Low</t>
        </is>
      </c>
      <c r="AB580" s="15" t="inlineStr">
        <is>
          <t>Performance-energy challenger</t>
        </is>
      </c>
      <c r="AC580" s="15" t="inlineStr">
        <is>
          <t>Nootropic high-caffeine energy</t>
        </is>
      </c>
      <c r="AD580" s="15" t="inlineStr">
        <is>
          <t>Max caffeine plus nootropics.</t>
        </is>
      </c>
      <c r="AE580" s="32" t="n"/>
      <c r="AF580" s="34">
        <f>IF(AND(ISNUMBER($P580),ISNUMBER($AL580),$AL580&lt;&gt;0),ROUND($P580/$AL580*100,1),"")</f>
        <v/>
      </c>
      <c r="AG580" s="35">
        <f>IF(AND(ISNUMBER($S580),ISNUMBER($AL580),$AL580&lt;&gt;0),ROUND($S580/$AL580*100,2),"")</f>
        <v/>
      </c>
      <c r="AH580" s="34">
        <f>IF(AND(ISNUMBER($Q580),ISNUMBER($AL580),$AL580&lt;&gt;0),ROUND($Q580/$AL580*100,1),"")</f>
        <v/>
      </c>
      <c r="AI580" s="29">
        <f>IF(ISNUMBER($S580),IF($S580&lt;=1,"Yes","No"),"n/a")</f>
        <v/>
      </c>
      <c r="AJ580" s="29">
        <f>IF(ISNUMBER($S580),ROUND(MAX(0,MIN(100,100-$S580*2.5-IF(ISNUMBER($T580),$T580,0)*0.12+IF($S580&lt;=1,12,0))),0),"")</f>
        <v/>
      </c>
      <c r="AK580" s="29">
        <f>IF(ISNUMBER($Q580),IF($Q580&gt;=100,20,IF($Q580&gt;=30,10,0)),0)+IF(ISNUMBER($R580),IF($R580&gt;=100,20,0),0)+IF(ISNUMBER($P580),IF($P580&gt;=150,20,IF($P580&gt;=50,12,5)),0)+IF(ISNUMBER($S580),IF($S580&lt;=1,15,0),0)</f>
        <v/>
      </c>
      <c r="AL580" s="29" t="n">
        <v>473</v>
      </c>
      <c r="AM580" s="30" t="n"/>
      <c r="AN580" s="15" t="inlineStr">
        <is>
          <t>Secondary/approx; NOT verified on Amazon.ca</t>
        </is>
      </c>
      <c r="AO580" s="15" t="inlineStr">
        <is>
          <t>BLANK -&gt; requires live Amazon.ca capture</t>
        </is>
      </c>
      <c r="AP580" s="15" t="inlineStr">
        <is>
          <t>Unverified commercial data</t>
        </is>
      </c>
    </row>
    <row r="581" ht="28" customHeight="1">
      <c r="A581" s="15" t="inlineStr">
        <is>
          <t>Adrenaline Shoc</t>
        </is>
      </c>
      <c r="B581" s="15" t="inlineStr">
        <is>
          <t>Adrenaline Shoc Smart Energy | Acai Berry | 24-pack 473mL</t>
        </is>
      </c>
      <c r="C581" s="15" t="inlineStr">
        <is>
          <t>4) Caffeine &amp; energy beverage</t>
        </is>
      </c>
      <c r="D581" s="15" t="inlineStr">
        <is>
          <t>473 mL can</t>
        </is>
      </c>
      <c r="E581" s="29" t="n">
        <v>24</v>
      </c>
      <c r="F581" s="30" t="n"/>
      <c r="G581" s="31">
        <f>IF(AND(ISNUMBER($F581),ISNUMBER($E581),$E581&lt;&gt;0),$F581/$E581,"")</f>
        <v/>
      </c>
      <c r="H581" s="31">
        <f>IF(AND(ISNUMBER($F581),ISNUMBER($AL581),ISNUMBER($E581),($AL581*$E581)&lt;&gt;0),$F581/($AL581*$E581)*100,"")</f>
        <v/>
      </c>
      <c r="I581" s="32" t="n"/>
      <c r="J581" s="33" t="n"/>
      <c r="K581" s="31">
        <f>IF(AND(ISNUMBER($F581),ISNUMBER($J581)),$F581*(1-$J581),"")</f>
        <v/>
      </c>
      <c r="L581" s="32" t="n"/>
      <c r="M581" s="32" t="n"/>
      <c r="N581" s="31">
        <f>IF(ISNUMBER($F581),($F581-IF(ISNUMBER($AM581),$AM581,0))*(1-IF(ISNUMBER($J581),$J581,0)),"")</f>
        <v/>
      </c>
      <c r="O581" s="15" t="inlineStr">
        <is>
          <t>Acai Berry</t>
        </is>
      </c>
      <c r="P581" s="29" t="n">
        <v>300</v>
      </c>
      <c r="Q581" s="29" t="n">
        <v>10</v>
      </c>
      <c r="R581" s="15" t="inlineStr">
        <is>
          <t>Not listed</t>
        </is>
      </c>
      <c r="S581" s="29" t="n">
        <v>0</v>
      </c>
      <c r="T581" s="29" t="n">
        <v>15</v>
      </c>
      <c r="U581" s="15" t="inlineStr">
        <is>
          <t>Sucralose</t>
        </is>
      </c>
      <c r="V581" s="15" t="inlineStr">
        <is>
          <t>300 mg natural caffeine, nootropics, BCAAs, zero sugar</t>
        </is>
      </c>
      <c r="W581" s="32" t="n"/>
      <c r="X581" s="32" t="n"/>
      <c r="Y581" s="32" t="n"/>
      <c r="Z581" s="32" t="n"/>
      <c r="AA581" s="15" t="inlineStr">
        <is>
          <t>Low</t>
        </is>
      </c>
      <c r="AB581" s="15" t="inlineStr">
        <is>
          <t>Performance-energy challenger</t>
        </is>
      </c>
      <c r="AC581" s="15" t="inlineStr">
        <is>
          <t>Nootropic high-caffeine energy</t>
        </is>
      </c>
      <c r="AD581" s="15" t="inlineStr">
        <is>
          <t>Max caffeine plus nootropics.</t>
        </is>
      </c>
      <c r="AE581" s="32" t="n"/>
      <c r="AF581" s="34">
        <f>IF(AND(ISNUMBER($P581),ISNUMBER($AL581),$AL581&lt;&gt;0),ROUND($P581/$AL581*100,1),"")</f>
        <v/>
      </c>
      <c r="AG581" s="35">
        <f>IF(AND(ISNUMBER($S581),ISNUMBER($AL581),$AL581&lt;&gt;0),ROUND($S581/$AL581*100,2),"")</f>
        <v/>
      </c>
      <c r="AH581" s="34">
        <f>IF(AND(ISNUMBER($Q581),ISNUMBER($AL581),$AL581&lt;&gt;0),ROUND($Q581/$AL581*100,1),"")</f>
        <v/>
      </c>
      <c r="AI581" s="29">
        <f>IF(ISNUMBER($S581),IF($S581&lt;=1,"Yes","No"),"n/a")</f>
        <v/>
      </c>
      <c r="AJ581" s="29">
        <f>IF(ISNUMBER($S581),ROUND(MAX(0,MIN(100,100-$S581*2.5-IF(ISNUMBER($T581),$T581,0)*0.12+IF($S581&lt;=1,12,0))),0),"")</f>
        <v/>
      </c>
      <c r="AK581" s="29">
        <f>IF(ISNUMBER($Q581),IF($Q581&gt;=100,20,IF($Q581&gt;=30,10,0)),0)+IF(ISNUMBER($R581),IF($R581&gt;=100,20,0),0)+IF(ISNUMBER($P581),IF($P581&gt;=150,20,IF($P581&gt;=50,12,5)),0)+IF(ISNUMBER($S581),IF($S581&lt;=1,15,0),0)</f>
        <v/>
      </c>
      <c r="AL581" s="29" t="n">
        <v>473</v>
      </c>
      <c r="AM581" s="30" t="n"/>
      <c r="AN581" s="15" t="inlineStr">
        <is>
          <t>Secondary/approx; NOT verified on Amazon.ca</t>
        </is>
      </c>
      <c r="AO581" s="15" t="inlineStr">
        <is>
          <t>BLANK -&gt; requires live Amazon.ca capture</t>
        </is>
      </c>
      <c r="AP581" s="15" t="inlineStr">
        <is>
          <t>Unverified commercial data</t>
        </is>
      </c>
    </row>
    <row r="582" ht="28" customHeight="1">
      <c r="A582" s="15" t="inlineStr">
        <is>
          <t>Adrenaline Shoc</t>
        </is>
      </c>
      <c r="B582" s="15" t="inlineStr">
        <is>
          <t>Adrenaline Shoc Smart Energy | Sour Slurp | single 473mL</t>
        </is>
      </c>
      <c r="C582" s="15" t="inlineStr">
        <is>
          <t>4) Caffeine &amp; energy beverage</t>
        </is>
      </c>
      <c r="D582" s="15" t="inlineStr">
        <is>
          <t>473 mL can</t>
        </is>
      </c>
      <c r="E582" s="29" t="n">
        <v>1</v>
      </c>
      <c r="F582" s="30" t="n"/>
      <c r="G582" s="31">
        <f>IF(AND(ISNUMBER($F582),ISNUMBER($E582),$E582&lt;&gt;0),$F582/$E582,"")</f>
        <v/>
      </c>
      <c r="H582" s="31">
        <f>IF(AND(ISNUMBER($F582),ISNUMBER($AL582),ISNUMBER($E582),($AL582*$E582)&lt;&gt;0),$F582/($AL582*$E582)*100,"")</f>
        <v/>
      </c>
      <c r="I582" s="32" t="n"/>
      <c r="J582" s="33" t="n"/>
      <c r="K582" s="31">
        <f>IF(AND(ISNUMBER($F582),ISNUMBER($J582)),$F582*(1-$J582),"")</f>
        <v/>
      </c>
      <c r="L582" s="32" t="n"/>
      <c r="M582" s="32" t="n"/>
      <c r="N582" s="31">
        <f>IF(ISNUMBER($F582),($F582-IF(ISNUMBER($AM582),$AM582,0))*(1-IF(ISNUMBER($J582),$J582,0)),"")</f>
        <v/>
      </c>
      <c r="O582" s="15" t="inlineStr">
        <is>
          <t>Sour Slurp</t>
        </is>
      </c>
      <c r="P582" s="29" t="n">
        <v>300</v>
      </c>
      <c r="Q582" s="29" t="n">
        <v>10</v>
      </c>
      <c r="R582" s="15" t="inlineStr">
        <is>
          <t>Not listed</t>
        </is>
      </c>
      <c r="S582" s="29" t="n">
        <v>0</v>
      </c>
      <c r="T582" s="29" t="n">
        <v>15</v>
      </c>
      <c r="U582" s="15" t="inlineStr">
        <is>
          <t>Sucralose</t>
        </is>
      </c>
      <c r="V582" s="15" t="inlineStr">
        <is>
          <t>300 mg natural caffeine, nootropics, BCAAs, zero sugar</t>
        </is>
      </c>
      <c r="W582" s="32" t="n"/>
      <c r="X582" s="32" t="n"/>
      <c r="Y582" s="32" t="n"/>
      <c r="Z582" s="32" t="n"/>
      <c r="AA582" s="15" t="inlineStr">
        <is>
          <t>Low</t>
        </is>
      </c>
      <c r="AB582" s="15" t="inlineStr">
        <is>
          <t>Performance-energy challenger</t>
        </is>
      </c>
      <c r="AC582" s="15" t="inlineStr">
        <is>
          <t>Nootropic high-caffeine energy</t>
        </is>
      </c>
      <c r="AD582" s="15" t="inlineStr">
        <is>
          <t>Max caffeine plus nootropics.</t>
        </is>
      </c>
      <c r="AE582" s="32" t="n"/>
      <c r="AF582" s="34">
        <f>IF(AND(ISNUMBER($P582),ISNUMBER($AL582),$AL582&lt;&gt;0),ROUND($P582/$AL582*100,1),"")</f>
        <v/>
      </c>
      <c r="AG582" s="35">
        <f>IF(AND(ISNUMBER($S582),ISNUMBER($AL582),$AL582&lt;&gt;0),ROUND($S582/$AL582*100,2),"")</f>
        <v/>
      </c>
      <c r="AH582" s="34">
        <f>IF(AND(ISNUMBER($Q582),ISNUMBER($AL582),$AL582&lt;&gt;0),ROUND($Q582/$AL582*100,1),"")</f>
        <v/>
      </c>
      <c r="AI582" s="29">
        <f>IF(ISNUMBER($S582),IF($S582&lt;=1,"Yes","No"),"n/a")</f>
        <v/>
      </c>
      <c r="AJ582" s="29">
        <f>IF(ISNUMBER($S582),ROUND(MAX(0,MIN(100,100-$S582*2.5-IF(ISNUMBER($T582),$T582,0)*0.12+IF($S582&lt;=1,12,0))),0),"")</f>
        <v/>
      </c>
      <c r="AK582" s="29">
        <f>IF(ISNUMBER($Q582),IF($Q582&gt;=100,20,IF($Q582&gt;=30,10,0)),0)+IF(ISNUMBER($R582),IF($R582&gt;=100,20,0),0)+IF(ISNUMBER($P582),IF($P582&gt;=150,20,IF($P582&gt;=50,12,5)),0)+IF(ISNUMBER($S582),IF($S582&lt;=1,15,0),0)</f>
        <v/>
      </c>
      <c r="AL582" s="29" t="n">
        <v>473</v>
      </c>
      <c r="AM582" s="30" t="n"/>
      <c r="AN582" s="15" t="inlineStr">
        <is>
          <t>Secondary/approx; NOT verified on Amazon.ca</t>
        </is>
      </c>
      <c r="AO582" s="15" t="inlineStr">
        <is>
          <t>BLANK -&gt; requires live Amazon.ca capture</t>
        </is>
      </c>
      <c r="AP582" s="15" t="inlineStr">
        <is>
          <t>Unverified commercial data</t>
        </is>
      </c>
    </row>
    <row r="583" ht="28" customHeight="1">
      <c r="A583" s="15" t="inlineStr">
        <is>
          <t>Adrenaline Shoc</t>
        </is>
      </c>
      <c r="B583" s="15" t="inlineStr">
        <is>
          <t>Adrenaline Shoc Smart Energy | Sour Slurp | 8-pack 473mL</t>
        </is>
      </c>
      <c r="C583" s="15" t="inlineStr">
        <is>
          <t>4) Caffeine &amp; energy beverage</t>
        </is>
      </c>
      <c r="D583" s="15" t="inlineStr">
        <is>
          <t>473 mL can</t>
        </is>
      </c>
      <c r="E583" s="29" t="n">
        <v>8</v>
      </c>
      <c r="F583" s="30" t="n"/>
      <c r="G583" s="31">
        <f>IF(AND(ISNUMBER($F583),ISNUMBER($E583),$E583&lt;&gt;0),$F583/$E583,"")</f>
        <v/>
      </c>
      <c r="H583" s="31">
        <f>IF(AND(ISNUMBER($F583),ISNUMBER($AL583),ISNUMBER($E583),($AL583*$E583)&lt;&gt;0),$F583/($AL583*$E583)*100,"")</f>
        <v/>
      </c>
      <c r="I583" s="32" t="n"/>
      <c r="J583" s="33" t="n"/>
      <c r="K583" s="31">
        <f>IF(AND(ISNUMBER($F583),ISNUMBER($J583)),$F583*(1-$J583),"")</f>
        <v/>
      </c>
      <c r="L583" s="32" t="n"/>
      <c r="M583" s="32" t="n"/>
      <c r="N583" s="31">
        <f>IF(ISNUMBER($F583),($F583-IF(ISNUMBER($AM583),$AM583,0))*(1-IF(ISNUMBER($J583),$J583,0)),"")</f>
        <v/>
      </c>
      <c r="O583" s="15" t="inlineStr">
        <is>
          <t>Sour Slurp</t>
        </is>
      </c>
      <c r="P583" s="29" t="n">
        <v>300</v>
      </c>
      <c r="Q583" s="29" t="n">
        <v>10</v>
      </c>
      <c r="R583" s="15" t="inlineStr">
        <is>
          <t>Not listed</t>
        </is>
      </c>
      <c r="S583" s="29" t="n">
        <v>0</v>
      </c>
      <c r="T583" s="29" t="n">
        <v>15</v>
      </c>
      <c r="U583" s="15" t="inlineStr">
        <is>
          <t>Sucralose</t>
        </is>
      </c>
      <c r="V583" s="15" t="inlineStr">
        <is>
          <t>300 mg natural caffeine, nootropics, BCAAs, zero sugar</t>
        </is>
      </c>
      <c r="W583" s="32" t="n"/>
      <c r="X583" s="32" t="n"/>
      <c r="Y583" s="32" t="n"/>
      <c r="Z583" s="32" t="n"/>
      <c r="AA583" s="15" t="inlineStr">
        <is>
          <t>Low</t>
        </is>
      </c>
      <c r="AB583" s="15" t="inlineStr">
        <is>
          <t>Performance-energy challenger</t>
        </is>
      </c>
      <c r="AC583" s="15" t="inlineStr">
        <is>
          <t>Nootropic high-caffeine energy</t>
        </is>
      </c>
      <c r="AD583" s="15" t="inlineStr">
        <is>
          <t>Max caffeine plus nootropics.</t>
        </is>
      </c>
      <c r="AE583" s="32" t="n"/>
      <c r="AF583" s="34">
        <f>IF(AND(ISNUMBER($P583),ISNUMBER($AL583),$AL583&lt;&gt;0),ROUND($P583/$AL583*100,1),"")</f>
        <v/>
      </c>
      <c r="AG583" s="35">
        <f>IF(AND(ISNUMBER($S583),ISNUMBER($AL583),$AL583&lt;&gt;0),ROUND($S583/$AL583*100,2),"")</f>
        <v/>
      </c>
      <c r="AH583" s="34">
        <f>IF(AND(ISNUMBER($Q583),ISNUMBER($AL583),$AL583&lt;&gt;0),ROUND($Q583/$AL583*100,1),"")</f>
        <v/>
      </c>
      <c r="AI583" s="29">
        <f>IF(ISNUMBER($S583),IF($S583&lt;=1,"Yes","No"),"n/a")</f>
        <v/>
      </c>
      <c r="AJ583" s="29">
        <f>IF(ISNUMBER($S583),ROUND(MAX(0,MIN(100,100-$S583*2.5-IF(ISNUMBER($T583),$T583,0)*0.12+IF($S583&lt;=1,12,0))),0),"")</f>
        <v/>
      </c>
      <c r="AK583" s="29">
        <f>IF(ISNUMBER($Q583),IF($Q583&gt;=100,20,IF($Q583&gt;=30,10,0)),0)+IF(ISNUMBER($R583),IF($R583&gt;=100,20,0),0)+IF(ISNUMBER($P583),IF($P583&gt;=150,20,IF($P583&gt;=50,12,5)),0)+IF(ISNUMBER($S583),IF($S583&lt;=1,15,0),0)</f>
        <v/>
      </c>
      <c r="AL583" s="29" t="n">
        <v>473</v>
      </c>
      <c r="AM583" s="30" t="n"/>
      <c r="AN583" s="15" t="inlineStr">
        <is>
          <t>Secondary/approx; NOT verified on Amazon.ca</t>
        </is>
      </c>
      <c r="AO583" s="15" t="inlineStr">
        <is>
          <t>BLANK -&gt; requires live Amazon.ca capture</t>
        </is>
      </c>
      <c r="AP583" s="15" t="inlineStr">
        <is>
          <t>Unverified commercial data</t>
        </is>
      </c>
    </row>
    <row r="584" ht="28" customHeight="1">
      <c r="A584" s="15" t="inlineStr">
        <is>
          <t>Adrenaline Shoc</t>
        </is>
      </c>
      <c r="B584" s="15" t="inlineStr">
        <is>
          <t>Adrenaline Shoc Smart Energy | Sour Slurp | 12-pack 473mL</t>
        </is>
      </c>
      <c r="C584" s="15" t="inlineStr">
        <is>
          <t>4) Caffeine &amp; energy beverage</t>
        </is>
      </c>
      <c r="D584" s="15" t="inlineStr">
        <is>
          <t>473 mL can</t>
        </is>
      </c>
      <c r="E584" s="29" t="n">
        <v>12</v>
      </c>
      <c r="F584" s="30" t="n"/>
      <c r="G584" s="31">
        <f>IF(AND(ISNUMBER($F584),ISNUMBER($E584),$E584&lt;&gt;0),$F584/$E584,"")</f>
        <v/>
      </c>
      <c r="H584" s="31">
        <f>IF(AND(ISNUMBER($F584),ISNUMBER($AL584),ISNUMBER($E584),($AL584*$E584)&lt;&gt;0),$F584/($AL584*$E584)*100,"")</f>
        <v/>
      </c>
      <c r="I584" s="32" t="n"/>
      <c r="J584" s="33" t="n"/>
      <c r="K584" s="31">
        <f>IF(AND(ISNUMBER($F584),ISNUMBER($J584)),$F584*(1-$J584),"")</f>
        <v/>
      </c>
      <c r="L584" s="32" t="n"/>
      <c r="M584" s="32" t="n"/>
      <c r="N584" s="31">
        <f>IF(ISNUMBER($F584),($F584-IF(ISNUMBER($AM584),$AM584,0))*(1-IF(ISNUMBER($J584),$J584,0)),"")</f>
        <v/>
      </c>
      <c r="O584" s="15" t="inlineStr">
        <is>
          <t>Sour Slurp</t>
        </is>
      </c>
      <c r="P584" s="29" t="n">
        <v>300</v>
      </c>
      <c r="Q584" s="29" t="n">
        <v>10</v>
      </c>
      <c r="R584" s="15" t="inlineStr">
        <is>
          <t>Not listed</t>
        </is>
      </c>
      <c r="S584" s="29" t="n">
        <v>0</v>
      </c>
      <c r="T584" s="29" t="n">
        <v>15</v>
      </c>
      <c r="U584" s="15" t="inlineStr">
        <is>
          <t>Sucralose</t>
        </is>
      </c>
      <c r="V584" s="15" t="inlineStr">
        <is>
          <t>300 mg natural caffeine, nootropics, BCAAs, zero sugar</t>
        </is>
      </c>
      <c r="W584" s="32" t="n"/>
      <c r="X584" s="32" t="n"/>
      <c r="Y584" s="32" t="n"/>
      <c r="Z584" s="32" t="n"/>
      <c r="AA584" s="15" t="inlineStr">
        <is>
          <t>Low</t>
        </is>
      </c>
      <c r="AB584" s="15" t="inlineStr">
        <is>
          <t>Performance-energy challenger</t>
        </is>
      </c>
      <c r="AC584" s="15" t="inlineStr">
        <is>
          <t>Nootropic high-caffeine energy</t>
        </is>
      </c>
      <c r="AD584" s="15" t="inlineStr">
        <is>
          <t>Max caffeine plus nootropics.</t>
        </is>
      </c>
      <c r="AE584" s="32" t="n"/>
      <c r="AF584" s="34">
        <f>IF(AND(ISNUMBER($P584),ISNUMBER($AL584),$AL584&lt;&gt;0),ROUND($P584/$AL584*100,1),"")</f>
        <v/>
      </c>
      <c r="AG584" s="35">
        <f>IF(AND(ISNUMBER($S584),ISNUMBER($AL584),$AL584&lt;&gt;0),ROUND($S584/$AL584*100,2),"")</f>
        <v/>
      </c>
      <c r="AH584" s="34">
        <f>IF(AND(ISNUMBER($Q584),ISNUMBER($AL584),$AL584&lt;&gt;0),ROUND($Q584/$AL584*100,1),"")</f>
        <v/>
      </c>
      <c r="AI584" s="29">
        <f>IF(ISNUMBER($S584),IF($S584&lt;=1,"Yes","No"),"n/a")</f>
        <v/>
      </c>
      <c r="AJ584" s="29">
        <f>IF(ISNUMBER($S584),ROUND(MAX(0,MIN(100,100-$S584*2.5-IF(ISNUMBER($T584),$T584,0)*0.12+IF($S584&lt;=1,12,0))),0),"")</f>
        <v/>
      </c>
      <c r="AK584" s="29">
        <f>IF(ISNUMBER($Q584),IF($Q584&gt;=100,20,IF($Q584&gt;=30,10,0)),0)+IF(ISNUMBER($R584),IF($R584&gt;=100,20,0),0)+IF(ISNUMBER($P584),IF($P584&gt;=150,20,IF($P584&gt;=50,12,5)),0)+IF(ISNUMBER($S584),IF($S584&lt;=1,15,0),0)</f>
        <v/>
      </c>
      <c r="AL584" s="29" t="n">
        <v>473</v>
      </c>
      <c r="AM584" s="30" t="n"/>
      <c r="AN584" s="15" t="inlineStr">
        <is>
          <t>Secondary/approx; NOT verified on Amazon.ca</t>
        </is>
      </c>
      <c r="AO584" s="15" t="inlineStr">
        <is>
          <t>BLANK -&gt; requires live Amazon.ca capture</t>
        </is>
      </c>
      <c r="AP584" s="15" t="inlineStr">
        <is>
          <t>Unverified commercial data</t>
        </is>
      </c>
    </row>
    <row r="585" ht="28" customHeight="1">
      <c r="A585" s="15" t="inlineStr">
        <is>
          <t>Adrenaline Shoc</t>
        </is>
      </c>
      <c r="B585" s="15" t="inlineStr">
        <is>
          <t>Adrenaline Shoc Smart Energy | Sour Slurp | 18-pack 473mL</t>
        </is>
      </c>
      <c r="C585" s="15" t="inlineStr">
        <is>
          <t>4) Caffeine &amp; energy beverage</t>
        </is>
      </c>
      <c r="D585" s="15" t="inlineStr">
        <is>
          <t>473 mL can</t>
        </is>
      </c>
      <c r="E585" s="29" t="n">
        <v>18</v>
      </c>
      <c r="F585" s="30" t="n"/>
      <c r="G585" s="31">
        <f>IF(AND(ISNUMBER($F585),ISNUMBER($E585),$E585&lt;&gt;0),$F585/$E585,"")</f>
        <v/>
      </c>
      <c r="H585" s="31">
        <f>IF(AND(ISNUMBER($F585),ISNUMBER($AL585),ISNUMBER($E585),($AL585*$E585)&lt;&gt;0),$F585/($AL585*$E585)*100,"")</f>
        <v/>
      </c>
      <c r="I585" s="32" t="n"/>
      <c r="J585" s="33" t="n"/>
      <c r="K585" s="31">
        <f>IF(AND(ISNUMBER($F585),ISNUMBER($J585)),$F585*(1-$J585),"")</f>
        <v/>
      </c>
      <c r="L585" s="32" t="n"/>
      <c r="M585" s="32" t="n"/>
      <c r="N585" s="31">
        <f>IF(ISNUMBER($F585),($F585-IF(ISNUMBER($AM585),$AM585,0))*(1-IF(ISNUMBER($J585),$J585,0)),"")</f>
        <v/>
      </c>
      <c r="O585" s="15" t="inlineStr">
        <is>
          <t>Sour Slurp</t>
        </is>
      </c>
      <c r="P585" s="29" t="n">
        <v>300</v>
      </c>
      <c r="Q585" s="29" t="n">
        <v>10</v>
      </c>
      <c r="R585" s="15" t="inlineStr">
        <is>
          <t>Not listed</t>
        </is>
      </c>
      <c r="S585" s="29" t="n">
        <v>0</v>
      </c>
      <c r="T585" s="29" t="n">
        <v>15</v>
      </c>
      <c r="U585" s="15" t="inlineStr">
        <is>
          <t>Sucralose</t>
        </is>
      </c>
      <c r="V585" s="15" t="inlineStr">
        <is>
          <t>300 mg natural caffeine, nootropics, BCAAs, zero sugar</t>
        </is>
      </c>
      <c r="W585" s="32" t="n"/>
      <c r="X585" s="32" t="n"/>
      <c r="Y585" s="32" t="n"/>
      <c r="Z585" s="32" t="n"/>
      <c r="AA585" s="15" t="inlineStr">
        <is>
          <t>Low</t>
        </is>
      </c>
      <c r="AB585" s="15" t="inlineStr">
        <is>
          <t>Performance-energy challenger</t>
        </is>
      </c>
      <c r="AC585" s="15" t="inlineStr">
        <is>
          <t>Nootropic high-caffeine energy</t>
        </is>
      </c>
      <c r="AD585" s="15" t="inlineStr">
        <is>
          <t>Max caffeine plus nootropics.</t>
        </is>
      </c>
      <c r="AE585" s="32" t="n"/>
      <c r="AF585" s="34">
        <f>IF(AND(ISNUMBER($P585),ISNUMBER($AL585),$AL585&lt;&gt;0),ROUND($P585/$AL585*100,1),"")</f>
        <v/>
      </c>
      <c r="AG585" s="35">
        <f>IF(AND(ISNUMBER($S585),ISNUMBER($AL585),$AL585&lt;&gt;0),ROUND($S585/$AL585*100,2),"")</f>
        <v/>
      </c>
      <c r="AH585" s="34">
        <f>IF(AND(ISNUMBER($Q585),ISNUMBER($AL585),$AL585&lt;&gt;0),ROUND($Q585/$AL585*100,1),"")</f>
        <v/>
      </c>
      <c r="AI585" s="29">
        <f>IF(ISNUMBER($S585),IF($S585&lt;=1,"Yes","No"),"n/a")</f>
        <v/>
      </c>
      <c r="AJ585" s="29">
        <f>IF(ISNUMBER($S585),ROUND(MAX(0,MIN(100,100-$S585*2.5-IF(ISNUMBER($T585),$T585,0)*0.12+IF($S585&lt;=1,12,0))),0),"")</f>
        <v/>
      </c>
      <c r="AK585" s="29">
        <f>IF(ISNUMBER($Q585),IF($Q585&gt;=100,20,IF($Q585&gt;=30,10,0)),0)+IF(ISNUMBER($R585),IF($R585&gt;=100,20,0),0)+IF(ISNUMBER($P585),IF($P585&gt;=150,20,IF($P585&gt;=50,12,5)),0)+IF(ISNUMBER($S585),IF($S585&lt;=1,15,0),0)</f>
        <v/>
      </c>
      <c r="AL585" s="29" t="n">
        <v>473</v>
      </c>
      <c r="AM585" s="30" t="n"/>
      <c r="AN585" s="15" t="inlineStr">
        <is>
          <t>Secondary/approx; NOT verified on Amazon.ca</t>
        </is>
      </c>
      <c r="AO585" s="15" t="inlineStr">
        <is>
          <t>BLANK -&gt; requires live Amazon.ca capture</t>
        </is>
      </c>
      <c r="AP585" s="15" t="inlineStr">
        <is>
          <t>Unverified commercial data</t>
        </is>
      </c>
    </row>
    <row r="586" ht="28" customHeight="1">
      <c r="A586" s="15" t="inlineStr">
        <is>
          <t>Adrenaline Shoc</t>
        </is>
      </c>
      <c r="B586" s="15" t="inlineStr">
        <is>
          <t>Adrenaline Shoc Smart Energy | Sour Slurp | 24-pack 473mL</t>
        </is>
      </c>
      <c r="C586" s="15" t="inlineStr">
        <is>
          <t>4) Caffeine &amp; energy beverage</t>
        </is>
      </c>
      <c r="D586" s="15" t="inlineStr">
        <is>
          <t>473 mL can</t>
        </is>
      </c>
      <c r="E586" s="29" t="n">
        <v>24</v>
      </c>
      <c r="F586" s="30" t="n"/>
      <c r="G586" s="31">
        <f>IF(AND(ISNUMBER($F586),ISNUMBER($E586),$E586&lt;&gt;0),$F586/$E586,"")</f>
        <v/>
      </c>
      <c r="H586" s="31">
        <f>IF(AND(ISNUMBER($F586),ISNUMBER($AL586),ISNUMBER($E586),($AL586*$E586)&lt;&gt;0),$F586/($AL586*$E586)*100,"")</f>
        <v/>
      </c>
      <c r="I586" s="32" t="n"/>
      <c r="J586" s="33" t="n"/>
      <c r="K586" s="31">
        <f>IF(AND(ISNUMBER($F586),ISNUMBER($J586)),$F586*(1-$J586),"")</f>
        <v/>
      </c>
      <c r="L586" s="32" t="n"/>
      <c r="M586" s="32" t="n"/>
      <c r="N586" s="31">
        <f>IF(ISNUMBER($F586),($F586-IF(ISNUMBER($AM586),$AM586,0))*(1-IF(ISNUMBER($J586),$J586,0)),"")</f>
        <v/>
      </c>
      <c r="O586" s="15" t="inlineStr">
        <is>
          <t>Sour Slurp</t>
        </is>
      </c>
      <c r="P586" s="29" t="n">
        <v>300</v>
      </c>
      <c r="Q586" s="29" t="n">
        <v>10</v>
      </c>
      <c r="R586" s="15" t="inlineStr">
        <is>
          <t>Not listed</t>
        </is>
      </c>
      <c r="S586" s="29" t="n">
        <v>0</v>
      </c>
      <c r="T586" s="29" t="n">
        <v>15</v>
      </c>
      <c r="U586" s="15" t="inlineStr">
        <is>
          <t>Sucralose</t>
        </is>
      </c>
      <c r="V586" s="15" t="inlineStr">
        <is>
          <t>300 mg natural caffeine, nootropics, BCAAs, zero sugar</t>
        </is>
      </c>
      <c r="W586" s="32" t="n"/>
      <c r="X586" s="32" t="n"/>
      <c r="Y586" s="32" t="n"/>
      <c r="Z586" s="32" t="n"/>
      <c r="AA586" s="15" t="inlineStr">
        <is>
          <t>Low</t>
        </is>
      </c>
      <c r="AB586" s="15" t="inlineStr">
        <is>
          <t>Performance-energy challenger</t>
        </is>
      </c>
      <c r="AC586" s="15" t="inlineStr">
        <is>
          <t>Nootropic high-caffeine energy</t>
        </is>
      </c>
      <c r="AD586" s="15" t="inlineStr">
        <is>
          <t>Max caffeine plus nootropics.</t>
        </is>
      </c>
      <c r="AE586" s="32" t="n"/>
      <c r="AF586" s="34">
        <f>IF(AND(ISNUMBER($P586),ISNUMBER($AL586),$AL586&lt;&gt;0),ROUND($P586/$AL586*100,1),"")</f>
        <v/>
      </c>
      <c r="AG586" s="35">
        <f>IF(AND(ISNUMBER($S586),ISNUMBER($AL586),$AL586&lt;&gt;0),ROUND($S586/$AL586*100,2),"")</f>
        <v/>
      </c>
      <c r="AH586" s="34">
        <f>IF(AND(ISNUMBER($Q586),ISNUMBER($AL586),$AL586&lt;&gt;0),ROUND($Q586/$AL586*100,1),"")</f>
        <v/>
      </c>
      <c r="AI586" s="29">
        <f>IF(ISNUMBER($S586),IF($S586&lt;=1,"Yes","No"),"n/a")</f>
        <v/>
      </c>
      <c r="AJ586" s="29">
        <f>IF(ISNUMBER($S586),ROUND(MAX(0,MIN(100,100-$S586*2.5-IF(ISNUMBER($T586),$T586,0)*0.12+IF($S586&lt;=1,12,0))),0),"")</f>
        <v/>
      </c>
      <c r="AK586" s="29">
        <f>IF(ISNUMBER($Q586),IF($Q586&gt;=100,20,IF($Q586&gt;=30,10,0)),0)+IF(ISNUMBER($R586),IF($R586&gt;=100,20,0),0)+IF(ISNUMBER($P586),IF($P586&gt;=150,20,IF($P586&gt;=50,12,5)),0)+IF(ISNUMBER($S586),IF($S586&lt;=1,15,0),0)</f>
        <v/>
      </c>
      <c r="AL586" s="29" t="n">
        <v>473</v>
      </c>
      <c r="AM586" s="30" t="n"/>
      <c r="AN586" s="15" t="inlineStr">
        <is>
          <t>Secondary/approx; NOT verified on Amazon.ca</t>
        </is>
      </c>
      <c r="AO586" s="15" t="inlineStr">
        <is>
          <t>BLANK -&gt; requires live Amazon.ca capture</t>
        </is>
      </c>
      <c r="AP586" s="15" t="inlineStr">
        <is>
          <t>Unverified commercial data</t>
        </is>
      </c>
    </row>
    <row r="587" ht="28" customHeight="1">
      <c r="A587" s="15" t="inlineStr">
        <is>
          <t>Adrenaline Shoc</t>
        </is>
      </c>
      <c r="B587" s="15" t="inlineStr">
        <is>
          <t>Adrenaline Shoc Smart Energy | Frozen Fusion | single 473mL</t>
        </is>
      </c>
      <c r="C587" s="15" t="inlineStr">
        <is>
          <t>4) Caffeine &amp; energy beverage</t>
        </is>
      </c>
      <c r="D587" s="15" t="inlineStr">
        <is>
          <t>473 mL can</t>
        </is>
      </c>
      <c r="E587" s="29" t="n">
        <v>1</v>
      </c>
      <c r="F587" s="30" t="n"/>
      <c r="G587" s="31">
        <f>IF(AND(ISNUMBER($F587),ISNUMBER($E587),$E587&lt;&gt;0),$F587/$E587,"")</f>
        <v/>
      </c>
      <c r="H587" s="31">
        <f>IF(AND(ISNUMBER($F587),ISNUMBER($AL587),ISNUMBER($E587),($AL587*$E587)&lt;&gt;0),$F587/($AL587*$E587)*100,"")</f>
        <v/>
      </c>
      <c r="I587" s="32" t="n"/>
      <c r="J587" s="33" t="n"/>
      <c r="K587" s="31">
        <f>IF(AND(ISNUMBER($F587),ISNUMBER($J587)),$F587*(1-$J587),"")</f>
        <v/>
      </c>
      <c r="L587" s="32" t="n"/>
      <c r="M587" s="32" t="n"/>
      <c r="N587" s="31">
        <f>IF(ISNUMBER($F587),($F587-IF(ISNUMBER($AM587),$AM587,0))*(1-IF(ISNUMBER($J587),$J587,0)),"")</f>
        <v/>
      </c>
      <c r="O587" s="15" t="inlineStr">
        <is>
          <t>Frozen Fusion</t>
        </is>
      </c>
      <c r="P587" s="29" t="n">
        <v>300</v>
      </c>
      <c r="Q587" s="29" t="n">
        <v>10</v>
      </c>
      <c r="R587" s="15" t="inlineStr">
        <is>
          <t>Not listed</t>
        </is>
      </c>
      <c r="S587" s="29" t="n">
        <v>0</v>
      </c>
      <c r="T587" s="29" t="n">
        <v>15</v>
      </c>
      <c r="U587" s="15" t="inlineStr">
        <is>
          <t>Sucralose</t>
        </is>
      </c>
      <c r="V587" s="15" t="inlineStr">
        <is>
          <t>300 mg natural caffeine, nootropics, BCAAs, zero sugar</t>
        </is>
      </c>
      <c r="W587" s="32" t="n"/>
      <c r="X587" s="32" t="n"/>
      <c r="Y587" s="32" t="n"/>
      <c r="Z587" s="32" t="n"/>
      <c r="AA587" s="15" t="inlineStr">
        <is>
          <t>Low</t>
        </is>
      </c>
      <c r="AB587" s="15" t="inlineStr">
        <is>
          <t>Performance-energy challenger</t>
        </is>
      </c>
      <c r="AC587" s="15" t="inlineStr">
        <is>
          <t>Nootropic high-caffeine energy</t>
        </is>
      </c>
      <c r="AD587" s="15" t="inlineStr">
        <is>
          <t>Max caffeine plus nootropics.</t>
        </is>
      </c>
      <c r="AE587" s="32" t="n"/>
      <c r="AF587" s="34">
        <f>IF(AND(ISNUMBER($P587),ISNUMBER($AL587),$AL587&lt;&gt;0),ROUND($P587/$AL587*100,1),"")</f>
        <v/>
      </c>
      <c r="AG587" s="35">
        <f>IF(AND(ISNUMBER($S587),ISNUMBER($AL587),$AL587&lt;&gt;0),ROUND($S587/$AL587*100,2),"")</f>
        <v/>
      </c>
      <c r="AH587" s="34">
        <f>IF(AND(ISNUMBER($Q587),ISNUMBER($AL587),$AL587&lt;&gt;0),ROUND($Q587/$AL587*100,1),"")</f>
        <v/>
      </c>
      <c r="AI587" s="29">
        <f>IF(ISNUMBER($S587),IF($S587&lt;=1,"Yes","No"),"n/a")</f>
        <v/>
      </c>
      <c r="AJ587" s="29">
        <f>IF(ISNUMBER($S587),ROUND(MAX(0,MIN(100,100-$S587*2.5-IF(ISNUMBER($T587),$T587,0)*0.12+IF($S587&lt;=1,12,0))),0),"")</f>
        <v/>
      </c>
      <c r="AK587" s="29">
        <f>IF(ISNUMBER($Q587),IF($Q587&gt;=100,20,IF($Q587&gt;=30,10,0)),0)+IF(ISNUMBER($R587),IF($R587&gt;=100,20,0),0)+IF(ISNUMBER($P587),IF($P587&gt;=150,20,IF($P587&gt;=50,12,5)),0)+IF(ISNUMBER($S587),IF($S587&lt;=1,15,0),0)</f>
        <v/>
      </c>
      <c r="AL587" s="29" t="n">
        <v>473</v>
      </c>
      <c r="AM587" s="30" t="n"/>
      <c r="AN587" s="15" t="inlineStr">
        <is>
          <t>Secondary/approx; NOT verified on Amazon.ca</t>
        </is>
      </c>
      <c r="AO587" s="15" t="inlineStr">
        <is>
          <t>BLANK -&gt; requires live Amazon.ca capture</t>
        </is>
      </c>
      <c r="AP587" s="15" t="inlineStr">
        <is>
          <t>Unverified commercial data</t>
        </is>
      </c>
    </row>
    <row r="588" ht="28" customHeight="1">
      <c r="A588" s="15" t="inlineStr">
        <is>
          <t>Adrenaline Shoc</t>
        </is>
      </c>
      <c r="B588" s="15" t="inlineStr">
        <is>
          <t>Adrenaline Shoc Smart Energy | Frozen Fusion | 8-pack 473mL</t>
        </is>
      </c>
      <c r="C588" s="15" t="inlineStr">
        <is>
          <t>4) Caffeine &amp; energy beverage</t>
        </is>
      </c>
      <c r="D588" s="15" t="inlineStr">
        <is>
          <t>473 mL can</t>
        </is>
      </c>
      <c r="E588" s="29" t="n">
        <v>8</v>
      </c>
      <c r="F588" s="30" t="n"/>
      <c r="G588" s="31">
        <f>IF(AND(ISNUMBER($F588),ISNUMBER($E588),$E588&lt;&gt;0),$F588/$E588,"")</f>
        <v/>
      </c>
      <c r="H588" s="31">
        <f>IF(AND(ISNUMBER($F588),ISNUMBER($AL588),ISNUMBER($E588),($AL588*$E588)&lt;&gt;0),$F588/($AL588*$E588)*100,"")</f>
        <v/>
      </c>
      <c r="I588" s="32" t="n"/>
      <c r="J588" s="33" t="n"/>
      <c r="K588" s="31">
        <f>IF(AND(ISNUMBER($F588),ISNUMBER($J588)),$F588*(1-$J588),"")</f>
        <v/>
      </c>
      <c r="L588" s="32" t="n"/>
      <c r="M588" s="32" t="n"/>
      <c r="N588" s="31">
        <f>IF(ISNUMBER($F588),($F588-IF(ISNUMBER($AM588),$AM588,0))*(1-IF(ISNUMBER($J588),$J588,0)),"")</f>
        <v/>
      </c>
      <c r="O588" s="15" t="inlineStr">
        <is>
          <t>Frozen Fusion</t>
        </is>
      </c>
      <c r="P588" s="29" t="n">
        <v>300</v>
      </c>
      <c r="Q588" s="29" t="n">
        <v>10</v>
      </c>
      <c r="R588" s="15" t="inlineStr">
        <is>
          <t>Not listed</t>
        </is>
      </c>
      <c r="S588" s="29" t="n">
        <v>0</v>
      </c>
      <c r="T588" s="29" t="n">
        <v>15</v>
      </c>
      <c r="U588" s="15" t="inlineStr">
        <is>
          <t>Sucralose</t>
        </is>
      </c>
      <c r="V588" s="15" t="inlineStr">
        <is>
          <t>300 mg natural caffeine, nootropics, BCAAs, zero sugar</t>
        </is>
      </c>
      <c r="W588" s="32" t="n"/>
      <c r="X588" s="32" t="n"/>
      <c r="Y588" s="32" t="n"/>
      <c r="Z588" s="32" t="n"/>
      <c r="AA588" s="15" t="inlineStr">
        <is>
          <t>Low</t>
        </is>
      </c>
      <c r="AB588" s="15" t="inlineStr">
        <is>
          <t>Performance-energy challenger</t>
        </is>
      </c>
      <c r="AC588" s="15" t="inlineStr">
        <is>
          <t>Nootropic high-caffeine energy</t>
        </is>
      </c>
      <c r="AD588" s="15" t="inlineStr">
        <is>
          <t>Max caffeine plus nootropics.</t>
        </is>
      </c>
      <c r="AE588" s="32" t="n"/>
      <c r="AF588" s="34">
        <f>IF(AND(ISNUMBER($P588),ISNUMBER($AL588),$AL588&lt;&gt;0),ROUND($P588/$AL588*100,1),"")</f>
        <v/>
      </c>
      <c r="AG588" s="35">
        <f>IF(AND(ISNUMBER($S588),ISNUMBER($AL588),$AL588&lt;&gt;0),ROUND($S588/$AL588*100,2),"")</f>
        <v/>
      </c>
      <c r="AH588" s="34">
        <f>IF(AND(ISNUMBER($Q588),ISNUMBER($AL588),$AL588&lt;&gt;0),ROUND($Q588/$AL588*100,1),"")</f>
        <v/>
      </c>
      <c r="AI588" s="29">
        <f>IF(ISNUMBER($S588),IF($S588&lt;=1,"Yes","No"),"n/a")</f>
        <v/>
      </c>
      <c r="AJ588" s="29">
        <f>IF(ISNUMBER($S588),ROUND(MAX(0,MIN(100,100-$S588*2.5-IF(ISNUMBER($T588),$T588,0)*0.12+IF($S588&lt;=1,12,0))),0),"")</f>
        <v/>
      </c>
      <c r="AK588" s="29">
        <f>IF(ISNUMBER($Q588),IF($Q588&gt;=100,20,IF($Q588&gt;=30,10,0)),0)+IF(ISNUMBER($R588),IF($R588&gt;=100,20,0),0)+IF(ISNUMBER($P588),IF($P588&gt;=150,20,IF($P588&gt;=50,12,5)),0)+IF(ISNUMBER($S588),IF($S588&lt;=1,15,0),0)</f>
        <v/>
      </c>
      <c r="AL588" s="29" t="n">
        <v>473</v>
      </c>
      <c r="AM588" s="30" t="n"/>
      <c r="AN588" s="15" t="inlineStr">
        <is>
          <t>Secondary/approx; NOT verified on Amazon.ca</t>
        </is>
      </c>
      <c r="AO588" s="15" t="inlineStr">
        <is>
          <t>BLANK -&gt; requires live Amazon.ca capture</t>
        </is>
      </c>
      <c r="AP588" s="15" t="inlineStr">
        <is>
          <t>Unverified commercial data</t>
        </is>
      </c>
    </row>
    <row r="589" ht="28" customHeight="1">
      <c r="A589" s="15" t="inlineStr">
        <is>
          <t>Adrenaline Shoc</t>
        </is>
      </c>
      <c r="B589" s="15" t="inlineStr">
        <is>
          <t>Adrenaline Shoc Smart Energy | Frozen Fusion | 12-pack 473mL</t>
        </is>
      </c>
      <c r="C589" s="15" t="inlineStr">
        <is>
          <t>4) Caffeine &amp; energy beverage</t>
        </is>
      </c>
      <c r="D589" s="15" t="inlineStr">
        <is>
          <t>473 mL can</t>
        </is>
      </c>
      <c r="E589" s="29" t="n">
        <v>12</v>
      </c>
      <c r="F589" s="30" t="n"/>
      <c r="G589" s="31">
        <f>IF(AND(ISNUMBER($F589),ISNUMBER($E589),$E589&lt;&gt;0),$F589/$E589,"")</f>
        <v/>
      </c>
      <c r="H589" s="31">
        <f>IF(AND(ISNUMBER($F589),ISNUMBER($AL589),ISNUMBER($E589),($AL589*$E589)&lt;&gt;0),$F589/($AL589*$E589)*100,"")</f>
        <v/>
      </c>
      <c r="I589" s="32" t="n"/>
      <c r="J589" s="33" t="n"/>
      <c r="K589" s="31">
        <f>IF(AND(ISNUMBER($F589),ISNUMBER($J589)),$F589*(1-$J589),"")</f>
        <v/>
      </c>
      <c r="L589" s="32" t="n"/>
      <c r="M589" s="32" t="n"/>
      <c r="N589" s="31">
        <f>IF(ISNUMBER($F589),($F589-IF(ISNUMBER($AM589),$AM589,0))*(1-IF(ISNUMBER($J589),$J589,0)),"")</f>
        <v/>
      </c>
      <c r="O589" s="15" t="inlineStr">
        <is>
          <t>Frozen Fusion</t>
        </is>
      </c>
      <c r="P589" s="29" t="n">
        <v>300</v>
      </c>
      <c r="Q589" s="29" t="n">
        <v>10</v>
      </c>
      <c r="R589" s="15" t="inlineStr">
        <is>
          <t>Not listed</t>
        </is>
      </c>
      <c r="S589" s="29" t="n">
        <v>0</v>
      </c>
      <c r="T589" s="29" t="n">
        <v>15</v>
      </c>
      <c r="U589" s="15" t="inlineStr">
        <is>
          <t>Sucralose</t>
        </is>
      </c>
      <c r="V589" s="15" t="inlineStr">
        <is>
          <t>300 mg natural caffeine, nootropics, BCAAs, zero sugar</t>
        </is>
      </c>
      <c r="W589" s="32" t="n"/>
      <c r="X589" s="32" t="n"/>
      <c r="Y589" s="32" t="n"/>
      <c r="Z589" s="32" t="n"/>
      <c r="AA589" s="15" t="inlineStr">
        <is>
          <t>Low</t>
        </is>
      </c>
      <c r="AB589" s="15" t="inlineStr">
        <is>
          <t>Performance-energy challenger</t>
        </is>
      </c>
      <c r="AC589" s="15" t="inlineStr">
        <is>
          <t>Nootropic high-caffeine energy</t>
        </is>
      </c>
      <c r="AD589" s="15" t="inlineStr">
        <is>
          <t>Max caffeine plus nootropics.</t>
        </is>
      </c>
      <c r="AE589" s="32" t="n"/>
      <c r="AF589" s="34">
        <f>IF(AND(ISNUMBER($P589),ISNUMBER($AL589),$AL589&lt;&gt;0),ROUND($P589/$AL589*100,1),"")</f>
        <v/>
      </c>
      <c r="AG589" s="35">
        <f>IF(AND(ISNUMBER($S589),ISNUMBER($AL589),$AL589&lt;&gt;0),ROUND($S589/$AL589*100,2),"")</f>
        <v/>
      </c>
      <c r="AH589" s="34">
        <f>IF(AND(ISNUMBER($Q589),ISNUMBER($AL589),$AL589&lt;&gt;0),ROUND($Q589/$AL589*100,1),"")</f>
        <v/>
      </c>
      <c r="AI589" s="29">
        <f>IF(ISNUMBER($S589),IF($S589&lt;=1,"Yes","No"),"n/a")</f>
        <v/>
      </c>
      <c r="AJ589" s="29">
        <f>IF(ISNUMBER($S589),ROUND(MAX(0,MIN(100,100-$S589*2.5-IF(ISNUMBER($T589),$T589,0)*0.12+IF($S589&lt;=1,12,0))),0),"")</f>
        <v/>
      </c>
      <c r="AK589" s="29">
        <f>IF(ISNUMBER($Q589),IF($Q589&gt;=100,20,IF($Q589&gt;=30,10,0)),0)+IF(ISNUMBER($R589),IF($R589&gt;=100,20,0),0)+IF(ISNUMBER($P589),IF($P589&gt;=150,20,IF($P589&gt;=50,12,5)),0)+IF(ISNUMBER($S589),IF($S589&lt;=1,15,0),0)</f>
        <v/>
      </c>
      <c r="AL589" s="29" t="n">
        <v>473</v>
      </c>
      <c r="AM589" s="30" t="n"/>
      <c r="AN589" s="15" t="inlineStr">
        <is>
          <t>Secondary/approx; NOT verified on Amazon.ca</t>
        </is>
      </c>
      <c r="AO589" s="15" t="inlineStr">
        <is>
          <t>BLANK -&gt; requires live Amazon.ca capture</t>
        </is>
      </c>
      <c r="AP589" s="15" t="inlineStr">
        <is>
          <t>Unverified commercial data</t>
        </is>
      </c>
    </row>
    <row r="590" ht="28" customHeight="1">
      <c r="A590" s="15" t="inlineStr">
        <is>
          <t>Adrenaline Shoc</t>
        </is>
      </c>
      <c r="B590" s="15" t="inlineStr">
        <is>
          <t>Adrenaline Shoc Smart Energy | Frozen Fusion | 18-pack 473mL</t>
        </is>
      </c>
      <c r="C590" s="15" t="inlineStr">
        <is>
          <t>4) Caffeine &amp; energy beverage</t>
        </is>
      </c>
      <c r="D590" s="15" t="inlineStr">
        <is>
          <t>473 mL can</t>
        </is>
      </c>
      <c r="E590" s="29" t="n">
        <v>18</v>
      </c>
      <c r="F590" s="30" t="n"/>
      <c r="G590" s="31">
        <f>IF(AND(ISNUMBER($F590),ISNUMBER($E590),$E590&lt;&gt;0),$F590/$E590,"")</f>
        <v/>
      </c>
      <c r="H590" s="31">
        <f>IF(AND(ISNUMBER($F590),ISNUMBER($AL590),ISNUMBER($E590),($AL590*$E590)&lt;&gt;0),$F590/($AL590*$E590)*100,"")</f>
        <v/>
      </c>
      <c r="I590" s="32" t="n"/>
      <c r="J590" s="33" t="n"/>
      <c r="K590" s="31">
        <f>IF(AND(ISNUMBER($F590),ISNUMBER($J590)),$F590*(1-$J590),"")</f>
        <v/>
      </c>
      <c r="L590" s="32" t="n"/>
      <c r="M590" s="32" t="n"/>
      <c r="N590" s="31">
        <f>IF(ISNUMBER($F590),($F590-IF(ISNUMBER($AM590),$AM590,0))*(1-IF(ISNUMBER($J590),$J590,0)),"")</f>
        <v/>
      </c>
      <c r="O590" s="15" t="inlineStr">
        <is>
          <t>Frozen Fusion</t>
        </is>
      </c>
      <c r="P590" s="29" t="n">
        <v>300</v>
      </c>
      <c r="Q590" s="29" t="n">
        <v>10</v>
      </c>
      <c r="R590" s="15" t="inlineStr">
        <is>
          <t>Not listed</t>
        </is>
      </c>
      <c r="S590" s="29" t="n">
        <v>0</v>
      </c>
      <c r="T590" s="29" t="n">
        <v>15</v>
      </c>
      <c r="U590" s="15" t="inlineStr">
        <is>
          <t>Sucralose</t>
        </is>
      </c>
      <c r="V590" s="15" t="inlineStr">
        <is>
          <t>300 mg natural caffeine, nootropics, BCAAs, zero sugar</t>
        </is>
      </c>
      <c r="W590" s="32" t="n"/>
      <c r="X590" s="32" t="n"/>
      <c r="Y590" s="32" t="n"/>
      <c r="Z590" s="32" t="n"/>
      <c r="AA590" s="15" t="inlineStr">
        <is>
          <t>Low</t>
        </is>
      </c>
      <c r="AB590" s="15" t="inlineStr">
        <is>
          <t>Performance-energy challenger</t>
        </is>
      </c>
      <c r="AC590" s="15" t="inlineStr">
        <is>
          <t>Nootropic high-caffeine energy</t>
        </is>
      </c>
      <c r="AD590" s="15" t="inlineStr">
        <is>
          <t>Max caffeine plus nootropics.</t>
        </is>
      </c>
      <c r="AE590" s="32" t="n"/>
      <c r="AF590" s="34">
        <f>IF(AND(ISNUMBER($P590),ISNUMBER($AL590),$AL590&lt;&gt;0),ROUND($P590/$AL590*100,1),"")</f>
        <v/>
      </c>
      <c r="AG590" s="35">
        <f>IF(AND(ISNUMBER($S590),ISNUMBER($AL590),$AL590&lt;&gt;0),ROUND($S590/$AL590*100,2),"")</f>
        <v/>
      </c>
      <c r="AH590" s="34">
        <f>IF(AND(ISNUMBER($Q590),ISNUMBER($AL590),$AL590&lt;&gt;0),ROUND($Q590/$AL590*100,1),"")</f>
        <v/>
      </c>
      <c r="AI590" s="29">
        <f>IF(ISNUMBER($S590),IF($S590&lt;=1,"Yes","No"),"n/a")</f>
        <v/>
      </c>
      <c r="AJ590" s="29">
        <f>IF(ISNUMBER($S590),ROUND(MAX(0,MIN(100,100-$S590*2.5-IF(ISNUMBER($T590),$T590,0)*0.12+IF($S590&lt;=1,12,0))),0),"")</f>
        <v/>
      </c>
      <c r="AK590" s="29">
        <f>IF(ISNUMBER($Q590),IF($Q590&gt;=100,20,IF($Q590&gt;=30,10,0)),0)+IF(ISNUMBER($R590),IF($R590&gt;=100,20,0),0)+IF(ISNUMBER($P590),IF($P590&gt;=150,20,IF($P590&gt;=50,12,5)),0)+IF(ISNUMBER($S590),IF($S590&lt;=1,15,0),0)</f>
        <v/>
      </c>
      <c r="AL590" s="29" t="n">
        <v>473</v>
      </c>
      <c r="AM590" s="30" t="n"/>
      <c r="AN590" s="15" t="inlineStr">
        <is>
          <t>Secondary/approx; NOT verified on Amazon.ca</t>
        </is>
      </c>
      <c r="AO590" s="15" t="inlineStr">
        <is>
          <t>BLANK -&gt; requires live Amazon.ca capture</t>
        </is>
      </c>
      <c r="AP590" s="15" t="inlineStr">
        <is>
          <t>Unverified commercial data</t>
        </is>
      </c>
    </row>
    <row r="591" ht="28" customHeight="1">
      <c r="A591" s="15" t="inlineStr">
        <is>
          <t>Adrenaline Shoc</t>
        </is>
      </c>
      <c r="B591" s="15" t="inlineStr">
        <is>
          <t>Adrenaline Shoc Smart Energy | Frozen Fusion | 24-pack 473mL</t>
        </is>
      </c>
      <c r="C591" s="15" t="inlineStr">
        <is>
          <t>4) Caffeine &amp; energy beverage</t>
        </is>
      </c>
      <c r="D591" s="15" t="inlineStr">
        <is>
          <t>473 mL can</t>
        </is>
      </c>
      <c r="E591" s="29" t="n">
        <v>24</v>
      </c>
      <c r="F591" s="30" t="n"/>
      <c r="G591" s="31">
        <f>IF(AND(ISNUMBER($F591),ISNUMBER($E591),$E591&lt;&gt;0),$F591/$E591,"")</f>
        <v/>
      </c>
      <c r="H591" s="31">
        <f>IF(AND(ISNUMBER($F591),ISNUMBER($AL591),ISNUMBER($E591),($AL591*$E591)&lt;&gt;0),$F591/($AL591*$E591)*100,"")</f>
        <v/>
      </c>
      <c r="I591" s="32" t="n"/>
      <c r="J591" s="33" t="n"/>
      <c r="K591" s="31">
        <f>IF(AND(ISNUMBER($F591),ISNUMBER($J591)),$F591*(1-$J591),"")</f>
        <v/>
      </c>
      <c r="L591" s="32" t="n"/>
      <c r="M591" s="32" t="n"/>
      <c r="N591" s="31">
        <f>IF(ISNUMBER($F591),($F591-IF(ISNUMBER($AM591),$AM591,0))*(1-IF(ISNUMBER($J591),$J591,0)),"")</f>
        <v/>
      </c>
      <c r="O591" s="15" t="inlineStr">
        <is>
          <t>Frozen Fusion</t>
        </is>
      </c>
      <c r="P591" s="29" t="n">
        <v>300</v>
      </c>
      <c r="Q591" s="29" t="n">
        <v>10</v>
      </c>
      <c r="R591" s="15" t="inlineStr">
        <is>
          <t>Not listed</t>
        </is>
      </c>
      <c r="S591" s="29" t="n">
        <v>0</v>
      </c>
      <c r="T591" s="29" t="n">
        <v>15</v>
      </c>
      <c r="U591" s="15" t="inlineStr">
        <is>
          <t>Sucralose</t>
        </is>
      </c>
      <c r="V591" s="15" t="inlineStr">
        <is>
          <t>300 mg natural caffeine, nootropics, BCAAs, zero sugar</t>
        </is>
      </c>
      <c r="W591" s="32" t="n"/>
      <c r="X591" s="32" t="n"/>
      <c r="Y591" s="32" t="n"/>
      <c r="Z591" s="32" t="n"/>
      <c r="AA591" s="15" t="inlineStr">
        <is>
          <t>Low</t>
        </is>
      </c>
      <c r="AB591" s="15" t="inlineStr">
        <is>
          <t>Performance-energy challenger</t>
        </is>
      </c>
      <c r="AC591" s="15" t="inlineStr">
        <is>
          <t>Nootropic high-caffeine energy</t>
        </is>
      </c>
      <c r="AD591" s="15" t="inlineStr">
        <is>
          <t>Max caffeine plus nootropics.</t>
        </is>
      </c>
      <c r="AE591" s="32" t="n"/>
      <c r="AF591" s="34">
        <f>IF(AND(ISNUMBER($P591),ISNUMBER($AL591),$AL591&lt;&gt;0),ROUND($P591/$AL591*100,1),"")</f>
        <v/>
      </c>
      <c r="AG591" s="35">
        <f>IF(AND(ISNUMBER($S591),ISNUMBER($AL591),$AL591&lt;&gt;0),ROUND($S591/$AL591*100,2),"")</f>
        <v/>
      </c>
      <c r="AH591" s="34">
        <f>IF(AND(ISNUMBER($Q591),ISNUMBER($AL591),$AL591&lt;&gt;0),ROUND($Q591/$AL591*100,1),"")</f>
        <v/>
      </c>
      <c r="AI591" s="29">
        <f>IF(ISNUMBER($S591),IF($S591&lt;=1,"Yes","No"),"n/a")</f>
        <v/>
      </c>
      <c r="AJ591" s="29">
        <f>IF(ISNUMBER($S591),ROUND(MAX(0,MIN(100,100-$S591*2.5-IF(ISNUMBER($T591),$T591,0)*0.12+IF($S591&lt;=1,12,0))),0),"")</f>
        <v/>
      </c>
      <c r="AK591" s="29">
        <f>IF(ISNUMBER($Q591),IF($Q591&gt;=100,20,IF($Q591&gt;=30,10,0)),0)+IF(ISNUMBER($R591),IF($R591&gt;=100,20,0),0)+IF(ISNUMBER($P591),IF($P591&gt;=150,20,IF($P591&gt;=50,12,5)),0)+IF(ISNUMBER($S591),IF($S591&lt;=1,15,0),0)</f>
        <v/>
      </c>
      <c r="AL591" s="29" t="n">
        <v>473</v>
      </c>
      <c r="AM591" s="30" t="n"/>
      <c r="AN591" s="15" t="inlineStr">
        <is>
          <t>Secondary/approx; NOT verified on Amazon.ca</t>
        </is>
      </c>
      <c r="AO591" s="15" t="inlineStr">
        <is>
          <t>BLANK -&gt; requires live Amazon.ca capture</t>
        </is>
      </c>
      <c r="AP591" s="15" t="inlineStr">
        <is>
          <t>Unverified commercial data</t>
        </is>
      </c>
    </row>
    <row r="592" ht="28" customHeight="1">
      <c r="A592" s="15" t="inlineStr">
        <is>
          <t>Adrenaline Shoc</t>
        </is>
      </c>
      <c r="B592" s="15" t="inlineStr">
        <is>
          <t>Adrenaline Shoc Smart Energy | Peach Mango | single 473mL</t>
        </is>
      </c>
      <c r="C592" s="15" t="inlineStr">
        <is>
          <t>4) Caffeine &amp; energy beverage</t>
        </is>
      </c>
      <c r="D592" s="15" t="inlineStr">
        <is>
          <t>473 mL can</t>
        </is>
      </c>
      <c r="E592" s="29" t="n">
        <v>1</v>
      </c>
      <c r="F592" s="30" t="n"/>
      <c r="G592" s="31">
        <f>IF(AND(ISNUMBER($F592),ISNUMBER($E592),$E592&lt;&gt;0),$F592/$E592,"")</f>
        <v/>
      </c>
      <c r="H592" s="31">
        <f>IF(AND(ISNUMBER($F592),ISNUMBER($AL592),ISNUMBER($E592),($AL592*$E592)&lt;&gt;0),$F592/($AL592*$E592)*100,"")</f>
        <v/>
      </c>
      <c r="I592" s="32" t="n"/>
      <c r="J592" s="33" t="n"/>
      <c r="K592" s="31">
        <f>IF(AND(ISNUMBER($F592),ISNUMBER($J592)),$F592*(1-$J592),"")</f>
        <v/>
      </c>
      <c r="L592" s="32" t="n"/>
      <c r="M592" s="32" t="n"/>
      <c r="N592" s="31">
        <f>IF(ISNUMBER($F592),($F592-IF(ISNUMBER($AM592),$AM592,0))*(1-IF(ISNUMBER($J592),$J592,0)),"")</f>
        <v/>
      </c>
      <c r="O592" s="15" t="inlineStr">
        <is>
          <t>Peach Mango</t>
        </is>
      </c>
      <c r="P592" s="29" t="n">
        <v>300</v>
      </c>
      <c r="Q592" s="29" t="n">
        <v>10</v>
      </c>
      <c r="R592" s="15" t="inlineStr">
        <is>
          <t>Not listed</t>
        </is>
      </c>
      <c r="S592" s="29" t="n">
        <v>0</v>
      </c>
      <c r="T592" s="29" t="n">
        <v>15</v>
      </c>
      <c r="U592" s="15" t="inlineStr">
        <is>
          <t>Sucralose</t>
        </is>
      </c>
      <c r="V592" s="15" t="inlineStr">
        <is>
          <t>300 mg natural caffeine, nootropics, BCAAs, zero sugar</t>
        </is>
      </c>
      <c r="W592" s="32" t="n"/>
      <c r="X592" s="32" t="n"/>
      <c r="Y592" s="32" t="n"/>
      <c r="Z592" s="32" t="n"/>
      <c r="AA592" s="15" t="inlineStr">
        <is>
          <t>Low</t>
        </is>
      </c>
      <c r="AB592" s="15" t="inlineStr">
        <is>
          <t>Performance-energy challenger</t>
        </is>
      </c>
      <c r="AC592" s="15" t="inlineStr">
        <is>
          <t>Nootropic high-caffeine energy</t>
        </is>
      </c>
      <c r="AD592" s="15" t="inlineStr">
        <is>
          <t>Max caffeine plus nootropics.</t>
        </is>
      </c>
      <c r="AE592" s="32" t="n"/>
      <c r="AF592" s="34">
        <f>IF(AND(ISNUMBER($P592),ISNUMBER($AL592),$AL592&lt;&gt;0),ROUND($P592/$AL592*100,1),"")</f>
        <v/>
      </c>
      <c r="AG592" s="35">
        <f>IF(AND(ISNUMBER($S592),ISNUMBER($AL592),$AL592&lt;&gt;0),ROUND($S592/$AL592*100,2),"")</f>
        <v/>
      </c>
      <c r="AH592" s="34">
        <f>IF(AND(ISNUMBER($Q592),ISNUMBER($AL592),$AL592&lt;&gt;0),ROUND($Q592/$AL592*100,1),"")</f>
        <v/>
      </c>
      <c r="AI592" s="29">
        <f>IF(ISNUMBER($S592),IF($S592&lt;=1,"Yes","No"),"n/a")</f>
        <v/>
      </c>
      <c r="AJ592" s="29">
        <f>IF(ISNUMBER($S592),ROUND(MAX(0,MIN(100,100-$S592*2.5-IF(ISNUMBER($T592),$T592,0)*0.12+IF($S592&lt;=1,12,0))),0),"")</f>
        <v/>
      </c>
      <c r="AK592" s="29">
        <f>IF(ISNUMBER($Q592),IF($Q592&gt;=100,20,IF($Q592&gt;=30,10,0)),0)+IF(ISNUMBER($R592),IF($R592&gt;=100,20,0),0)+IF(ISNUMBER($P592),IF($P592&gt;=150,20,IF($P592&gt;=50,12,5)),0)+IF(ISNUMBER($S592),IF($S592&lt;=1,15,0),0)</f>
        <v/>
      </c>
      <c r="AL592" s="29" t="n">
        <v>473</v>
      </c>
      <c r="AM592" s="30" t="n"/>
      <c r="AN592" s="15" t="inlineStr">
        <is>
          <t>Secondary/approx; NOT verified on Amazon.ca</t>
        </is>
      </c>
      <c r="AO592" s="15" t="inlineStr">
        <is>
          <t>BLANK -&gt; requires live Amazon.ca capture</t>
        </is>
      </c>
      <c r="AP592" s="15" t="inlineStr">
        <is>
          <t>Unverified commercial data</t>
        </is>
      </c>
    </row>
    <row r="593" ht="28" customHeight="1">
      <c r="A593" s="15" t="inlineStr">
        <is>
          <t>Adrenaline Shoc</t>
        </is>
      </c>
      <c r="B593" s="15" t="inlineStr">
        <is>
          <t>Adrenaline Shoc Smart Energy | Peach Mango | 8-pack 473mL</t>
        </is>
      </c>
      <c r="C593" s="15" t="inlineStr">
        <is>
          <t>4) Caffeine &amp; energy beverage</t>
        </is>
      </c>
      <c r="D593" s="15" t="inlineStr">
        <is>
          <t>473 mL can</t>
        </is>
      </c>
      <c r="E593" s="29" t="n">
        <v>8</v>
      </c>
      <c r="F593" s="30" t="n"/>
      <c r="G593" s="31">
        <f>IF(AND(ISNUMBER($F593),ISNUMBER($E593),$E593&lt;&gt;0),$F593/$E593,"")</f>
        <v/>
      </c>
      <c r="H593" s="31">
        <f>IF(AND(ISNUMBER($F593),ISNUMBER($AL593),ISNUMBER($E593),($AL593*$E593)&lt;&gt;0),$F593/($AL593*$E593)*100,"")</f>
        <v/>
      </c>
      <c r="I593" s="32" t="n"/>
      <c r="J593" s="33" t="n"/>
      <c r="K593" s="31">
        <f>IF(AND(ISNUMBER($F593),ISNUMBER($J593)),$F593*(1-$J593),"")</f>
        <v/>
      </c>
      <c r="L593" s="32" t="n"/>
      <c r="M593" s="32" t="n"/>
      <c r="N593" s="31">
        <f>IF(ISNUMBER($F593),($F593-IF(ISNUMBER($AM593),$AM593,0))*(1-IF(ISNUMBER($J593),$J593,0)),"")</f>
        <v/>
      </c>
      <c r="O593" s="15" t="inlineStr">
        <is>
          <t>Peach Mango</t>
        </is>
      </c>
      <c r="P593" s="29" t="n">
        <v>300</v>
      </c>
      <c r="Q593" s="29" t="n">
        <v>10</v>
      </c>
      <c r="R593" s="15" t="inlineStr">
        <is>
          <t>Not listed</t>
        </is>
      </c>
      <c r="S593" s="29" t="n">
        <v>0</v>
      </c>
      <c r="T593" s="29" t="n">
        <v>15</v>
      </c>
      <c r="U593" s="15" t="inlineStr">
        <is>
          <t>Sucralose</t>
        </is>
      </c>
      <c r="V593" s="15" t="inlineStr">
        <is>
          <t>300 mg natural caffeine, nootropics, BCAAs, zero sugar</t>
        </is>
      </c>
      <c r="W593" s="32" t="n"/>
      <c r="X593" s="32" t="n"/>
      <c r="Y593" s="32" t="n"/>
      <c r="Z593" s="32" t="n"/>
      <c r="AA593" s="15" t="inlineStr">
        <is>
          <t>Low</t>
        </is>
      </c>
      <c r="AB593" s="15" t="inlineStr">
        <is>
          <t>Performance-energy challenger</t>
        </is>
      </c>
      <c r="AC593" s="15" t="inlineStr">
        <is>
          <t>Nootropic high-caffeine energy</t>
        </is>
      </c>
      <c r="AD593" s="15" t="inlineStr">
        <is>
          <t>Max caffeine plus nootropics.</t>
        </is>
      </c>
      <c r="AE593" s="32" t="n"/>
      <c r="AF593" s="34">
        <f>IF(AND(ISNUMBER($P593),ISNUMBER($AL593),$AL593&lt;&gt;0),ROUND($P593/$AL593*100,1),"")</f>
        <v/>
      </c>
      <c r="AG593" s="35">
        <f>IF(AND(ISNUMBER($S593),ISNUMBER($AL593),$AL593&lt;&gt;0),ROUND($S593/$AL593*100,2),"")</f>
        <v/>
      </c>
      <c r="AH593" s="34">
        <f>IF(AND(ISNUMBER($Q593),ISNUMBER($AL593),$AL593&lt;&gt;0),ROUND($Q593/$AL593*100,1),"")</f>
        <v/>
      </c>
      <c r="AI593" s="29">
        <f>IF(ISNUMBER($S593),IF($S593&lt;=1,"Yes","No"),"n/a")</f>
        <v/>
      </c>
      <c r="AJ593" s="29">
        <f>IF(ISNUMBER($S593),ROUND(MAX(0,MIN(100,100-$S593*2.5-IF(ISNUMBER($T593),$T593,0)*0.12+IF($S593&lt;=1,12,0))),0),"")</f>
        <v/>
      </c>
      <c r="AK593" s="29">
        <f>IF(ISNUMBER($Q593),IF($Q593&gt;=100,20,IF($Q593&gt;=30,10,0)),0)+IF(ISNUMBER($R593),IF($R593&gt;=100,20,0),0)+IF(ISNUMBER($P593),IF($P593&gt;=150,20,IF($P593&gt;=50,12,5)),0)+IF(ISNUMBER($S593),IF($S593&lt;=1,15,0),0)</f>
        <v/>
      </c>
      <c r="AL593" s="29" t="n">
        <v>473</v>
      </c>
      <c r="AM593" s="30" t="n"/>
      <c r="AN593" s="15" t="inlineStr">
        <is>
          <t>Secondary/approx; NOT verified on Amazon.ca</t>
        </is>
      </c>
      <c r="AO593" s="15" t="inlineStr">
        <is>
          <t>BLANK -&gt; requires live Amazon.ca capture</t>
        </is>
      </c>
      <c r="AP593" s="15" t="inlineStr">
        <is>
          <t>Unverified commercial data</t>
        </is>
      </c>
    </row>
    <row r="594" ht="28" customHeight="1">
      <c r="A594" s="15" t="inlineStr">
        <is>
          <t>Adrenaline Shoc</t>
        </is>
      </c>
      <c r="B594" s="15" t="inlineStr">
        <is>
          <t>Adrenaline Shoc Smart Energy | Peach Mango | 12-pack 473mL</t>
        </is>
      </c>
      <c r="C594" s="15" t="inlineStr">
        <is>
          <t>4) Caffeine &amp; energy beverage</t>
        </is>
      </c>
      <c r="D594" s="15" t="inlineStr">
        <is>
          <t>473 mL can</t>
        </is>
      </c>
      <c r="E594" s="29" t="n">
        <v>12</v>
      </c>
      <c r="F594" s="30" t="n"/>
      <c r="G594" s="31">
        <f>IF(AND(ISNUMBER($F594),ISNUMBER($E594),$E594&lt;&gt;0),$F594/$E594,"")</f>
        <v/>
      </c>
      <c r="H594" s="31">
        <f>IF(AND(ISNUMBER($F594),ISNUMBER($AL594),ISNUMBER($E594),($AL594*$E594)&lt;&gt;0),$F594/($AL594*$E594)*100,"")</f>
        <v/>
      </c>
      <c r="I594" s="32" t="n"/>
      <c r="J594" s="33" t="n"/>
      <c r="K594" s="31">
        <f>IF(AND(ISNUMBER($F594),ISNUMBER($J594)),$F594*(1-$J594),"")</f>
        <v/>
      </c>
      <c r="L594" s="32" t="n"/>
      <c r="M594" s="32" t="n"/>
      <c r="N594" s="31">
        <f>IF(ISNUMBER($F594),($F594-IF(ISNUMBER($AM594),$AM594,0))*(1-IF(ISNUMBER($J594),$J594,0)),"")</f>
        <v/>
      </c>
      <c r="O594" s="15" t="inlineStr">
        <is>
          <t>Peach Mango</t>
        </is>
      </c>
      <c r="P594" s="29" t="n">
        <v>300</v>
      </c>
      <c r="Q594" s="29" t="n">
        <v>10</v>
      </c>
      <c r="R594" s="15" t="inlineStr">
        <is>
          <t>Not listed</t>
        </is>
      </c>
      <c r="S594" s="29" t="n">
        <v>0</v>
      </c>
      <c r="T594" s="29" t="n">
        <v>15</v>
      </c>
      <c r="U594" s="15" t="inlineStr">
        <is>
          <t>Sucralose</t>
        </is>
      </c>
      <c r="V594" s="15" t="inlineStr">
        <is>
          <t>300 mg natural caffeine, nootropics, BCAAs, zero sugar</t>
        </is>
      </c>
      <c r="W594" s="32" t="n"/>
      <c r="X594" s="32" t="n"/>
      <c r="Y594" s="32" t="n"/>
      <c r="Z594" s="32" t="n"/>
      <c r="AA594" s="15" t="inlineStr">
        <is>
          <t>Low</t>
        </is>
      </c>
      <c r="AB594" s="15" t="inlineStr">
        <is>
          <t>Performance-energy challenger</t>
        </is>
      </c>
      <c r="AC594" s="15" t="inlineStr">
        <is>
          <t>Nootropic high-caffeine energy</t>
        </is>
      </c>
      <c r="AD594" s="15" t="inlineStr">
        <is>
          <t>Max caffeine plus nootropics.</t>
        </is>
      </c>
      <c r="AE594" s="32" t="n"/>
      <c r="AF594" s="34">
        <f>IF(AND(ISNUMBER($P594),ISNUMBER($AL594),$AL594&lt;&gt;0),ROUND($P594/$AL594*100,1),"")</f>
        <v/>
      </c>
      <c r="AG594" s="35">
        <f>IF(AND(ISNUMBER($S594),ISNUMBER($AL594),$AL594&lt;&gt;0),ROUND($S594/$AL594*100,2),"")</f>
        <v/>
      </c>
      <c r="AH594" s="34">
        <f>IF(AND(ISNUMBER($Q594),ISNUMBER($AL594),$AL594&lt;&gt;0),ROUND($Q594/$AL594*100,1),"")</f>
        <v/>
      </c>
      <c r="AI594" s="29">
        <f>IF(ISNUMBER($S594),IF($S594&lt;=1,"Yes","No"),"n/a")</f>
        <v/>
      </c>
      <c r="AJ594" s="29">
        <f>IF(ISNUMBER($S594),ROUND(MAX(0,MIN(100,100-$S594*2.5-IF(ISNUMBER($T594),$T594,0)*0.12+IF($S594&lt;=1,12,0))),0),"")</f>
        <v/>
      </c>
      <c r="AK594" s="29">
        <f>IF(ISNUMBER($Q594),IF($Q594&gt;=100,20,IF($Q594&gt;=30,10,0)),0)+IF(ISNUMBER($R594),IF($R594&gt;=100,20,0),0)+IF(ISNUMBER($P594),IF($P594&gt;=150,20,IF($P594&gt;=50,12,5)),0)+IF(ISNUMBER($S594),IF($S594&lt;=1,15,0),0)</f>
        <v/>
      </c>
      <c r="AL594" s="29" t="n">
        <v>473</v>
      </c>
      <c r="AM594" s="30" t="n"/>
      <c r="AN594" s="15" t="inlineStr">
        <is>
          <t>Secondary/approx; NOT verified on Amazon.ca</t>
        </is>
      </c>
      <c r="AO594" s="15" t="inlineStr">
        <is>
          <t>BLANK -&gt; requires live Amazon.ca capture</t>
        </is>
      </c>
      <c r="AP594" s="15" t="inlineStr">
        <is>
          <t>Unverified commercial data</t>
        </is>
      </c>
    </row>
    <row r="595" ht="28" customHeight="1">
      <c r="A595" s="15" t="inlineStr">
        <is>
          <t>Adrenaline Shoc</t>
        </is>
      </c>
      <c r="B595" s="15" t="inlineStr">
        <is>
          <t>Adrenaline Shoc Smart Energy | Peach Mango | 18-pack 473mL</t>
        </is>
      </c>
      <c r="C595" s="15" t="inlineStr">
        <is>
          <t>4) Caffeine &amp; energy beverage</t>
        </is>
      </c>
      <c r="D595" s="15" t="inlineStr">
        <is>
          <t>473 mL can</t>
        </is>
      </c>
      <c r="E595" s="29" t="n">
        <v>18</v>
      </c>
      <c r="F595" s="30" t="n"/>
      <c r="G595" s="31">
        <f>IF(AND(ISNUMBER($F595),ISNUMBER($E595),$E595&lt;&gt;0),$F595/$E595,"")</f>
        <v/>
      </c>
      <c r="H595" s="31">
        <f>IF(AND(ISNUMBER($F595),ISNUMBER($AL595),ISNUMBER($E595),($AL595*$E595)&lt;&gt;0),$F595/($AL595*$E595)*100,"")</f>
        <v/>
      </c>
      <c r="I595" s="32" t="n"/>
      <c r="J595" s="33" t="n"/>
      <c r="K595" s="31">
        <f>IF(AND(ISNUMBER($F595),ISNUMBER($J595)),$F595*(1-$J595),"")</f>
        <v/>
      </c>
      <c r="L595" s="32" t="n"/>
      <c r="M595" s="32" t="n"/>
      <c r="N595" s="31">
        <f>IF(ISNUMBER($F595),($F595-IF(ISNUMBER($AM595),$AM595,0))*(1-IF(ISNUMBER($J595),$J595,0)),"")</f>
        <v/>
      </c>
      <c r="O595" s="15" t="inlineStr">
        <is>
          <t>Peach Mango</t>
        </is>
      </c>
      <c r="P595" s="29" t="n">
        <v>300</v>
      </c>
      <c r="Q595" s="29" t="n">
        <v>10</v>
      </c>
      <c r="R595" s="15" t="inlineStr">
        <is>
          <t>Not listed</t>
        </is>
      </c>
      <c r="S595" s="29" t="n">
        <v>0</v>
      </c>
      <c r="T595" s="29" t="n">
        <v>15</v>
      </c>
      <c r="U595" s="15" t="inlineStr">
        <is>
          <t>Sucralose</t>
        </is>
      </c>
      <c r="V595" s="15" t="inlineStr">
        <is>
          <t>300 mg natural caffeine, nootropics, BCAAs, zero sugar</t>
        </is>
      </c>
      <c r="W595" s="32" t="n"/>
      <c r="X595" s="32" t="n"/>
      <c r="Y595" s="32" t="n"/>
      <c r="Z595" s="32" t="n"/>
      <c r="AA595" s="15" t="inlineStr">
        <is>
          <t>Low</t>
        </is>
      </c>
      <c r="AB595" s="15" t="inlineStr">
        <is>
          <t>Performance-energy challenger</t>
        </is>
      </c>
      <c r="AC595" s="15" t="inlineStr">
        <is>
          <t>Nootropic high-caffeine energy</t>
        </is>
      </c>
      <c r="AD595" s="15" t="inlineStr">
        <is>
          <t>Max caffeine plus nootropics.</t>
        </is>
      </c>
      <c r="AE595" s="32" t="n"/>
      <c r="AF595" s="34">
        <f>IF(AND(ISNUMBER($P595),ISNUMBER($AL595),$AL595&lt;&gt;0),ROUND($P595/$AL595*100,1),"")</f>
        <v/>
      </c>
      <c r="AG595" s="35">
        <f>IF(AND(ISNUMBER($S595),ISNUMBER($AL595),$AL595&lt;&gt;0),ROUND($S595/$AL595*100,2),"")</f>
        <v/>
      </c>
      <c r="AH595" s="34">
        <f>IF(AND(ISNUMBER($Q595),ISNUMBER($AL595),$AL595&lt;&gt;0),ROUND($Q595/$AL595*100,1),"")</f>
        <v/>
      </c>
      <c r="AI595" s="29">
        <f>IF(ISNUMBER($S595),IF($S595&lt;=1,"Yes","No"),"n/a")</f>
        <v/>
      </c>
      <c r="AJ595" s="29">
        <f>IF(ISNUMBER($S595),ROUND(MAX(0,MIN(100,100-$S595*2.5-IF(ISNUMBER($T595),$T595,0)*0.12+IF($S595&lt;=1,12,0))),0),"")</f>
        <v/>
      </c>
      <c r="AK595" s="29">
        <f>IF(ISNUMBER($Q595),IF($Q595&gt;=100,20,IF($Q595&gt;=30,10,0)),0)+IF(ISNUMBER($R595),IF($R595&gt;=100,20,0),0)+IF(ISNUMBER($P595),IF($P595&gt;=150,20,IF($P595&gt;=50,12,5)),0)+IF(ISNUMBER($S595),IF($S595&lt;=1,15,0),0)</f>
        <v/>
      </c>
      <c r="AL595" s="29" t="n">
        <v>473</v>
      </c>
      <c r="AM595" s="30" t="n"/>
      <c r="AN595" s="15" t="inlineStr">
        <is>
          <t>Secondary/approx; NOT verified on Amazon.ca</t>
        </is>
      </c>
      <c r="AO595" s="15" t="inlineStr">
        <is>
          <t>BLANK -&gt; requires live Amazon.ca capture</t>
        </is>
      </c>
      <c r="AP595" s="15" t="inlineStr">
        <is>
          <t>Unverified commercial data</t>
        </is>
      </c>
    </row>
    <row r="596" ht="28" customHeight="1">
      <c r="A596" s="15" t="inlineStr">
        <is>
          <t>Adrenaline Shoc</t>
        </is>
      </c>
      <c r="B596" s="15" t="inlineStr">
        <is>
          <t>Adrenaline Shoc Smart Energy | Peach Mango | 24-pack 473mL</t>
        </is>
      </c>
      <c r="C596" s="15" t="inlineStr">
        <is>
          <t>4) Caffeine &amp; energy beverage</t>
        </is>
      </c>
      <c r="D596" s="15" t="inlineStr">
        <is>
          <t>473 mL can</t>
        </is>
      </c>
      <c r="E596" s="29" t="n">
        <v>24</v>
      </c>
      <c r="F596" s="30" t="n"/>
      <c r="G596" s="31">
        <f>IF(AND(ISNUMBER($F596),ISNUMBER($E596),$E596&lt;&gt;0),$F596/$E596,"")</f>
        <v/>
      </c>
      <c r="H596" s="31">
        <f>IF(AND(ISNUMBER($F596),ISNUMBER($AL596),ISNUMBER($E596),($AL596*$E596)&lt;&gt;0),$F596/($AL596*$E596)*100,"")</f>
        <v/>
      </c>
      <c r="I596" s="32" t="n"/>
      <c r="J596" s="33" t="n"/>
      <c r="K596" s="31">
        <f>IF(AND(ISNUMBER($F596),ISNUMBER($J596)),$F596*(1-$J596),"")</f>
        <v/>
      </c>
      <c r="L596" s="32" t="n"/>
      <c r="M596" s="32" t="n"/>
      <c r="N596" s="31">
        <f>IF(ISNUMBER($F596),($F596-IF(ISNUMBER($AM596),$AM596,0))*(1-IF(ISNUMBER($J596),$J596,0)),"")</f>
        <v/>
      </c>
      <c r="O596" s="15" t="inlineStr">
        <is>
          <t>Peach Mango</t>
        </is>
      </c>
      <c r="P596" s="29" t="n">
        <v>300</v>
      </c>
      <c r="Q596" s="29" t="n">
        <v>10</v>
      </c>
      <c r="R596" s="15" t="inlineStr">
        <is>
          <t>Not listed</t>
        </is>
      </c>
      <c r="S596" s="29" t="n">
        <v>0</v>
      </c>
      <c r="T596" s="29" t="n">
        <v>15</v>
      </c>
      <c r="U596" s="15" t="inlineStr">
        <is>
          <t>Sucralose</t>
        </is>
      </c>
      <c r="V596" s="15" t="inlineStr">
        <is>
          <t>300 mg natural caffeine, nootropics, BCAAs, zero sugar</t>
        </is>
      </c>
      <c r="W596" s="32" t="n"/>
      <c r="X596" s="32" t="n"/>
      <c r="Y596" s="32" t="n"/>
      <c r="Z596" s="32" t="n"/>
      <c r="AA596" s="15" t="inlineStr">
        <is>
          <t>Low</t>
        </is>
      </c>
      <c r="AB596" s="15" t="inlineStr">
        <is>
          <t>Performance-energy challenger</t>
        </is>
      </c>
      <c r="AC596" s="15" t="inlineStr">
        <is>
          <t>Nootropic high-caffeine energy</t>
        </is>
      </c>
      <c r="AD596" s="15" t="inlineStr">
        <is>
          <t>Max caffeine plus nootropics.</t>
        </is>
      </c>
      <c r="AE596" s="32" t="n"/>
      <c r="AF596" s="34">
        <f>IF(AND(ISNUMBER($P596),ISNUMBER($AL596),$AL596&lt;&gt;0),ROUND($P596/$AL596*100,1),"")</f>
        <v/>
      </c>
      <c r="AG596" s="35">
        <f>IF(AND(ISNUMBER($S596),ISNUMBER($AL596),$AL596&lt;&gt;0),ROUND($S596/$AL596*100,2),"")</f>
        <v/>
      </c>
      <c r="AH596" s="34">
        <f>IF(AND(ISNUMBER($Q596),ISNUMBER($AL596),$AL596&lt;&gt;0),ROUND($Q596/$AL596*100,1),"")</f>
        <v/>
      </c>
      <c r="AI596" s="29">
        <f>IF(ISNUMBER($S596),IF($S596&lt;=1,"Yes","No"),"n/a")</f>
        <v/>
      </c>
      <c r="AJ596" s="29">
        <f>IF(ISNUMBER($S596),ROUND(MAX(0,MIN(100,100-$S596*2.5-IF(ISNUMBER($T596),$T596,0)*0.12+IF($S596&lt;=1,12,0))),0),"")</f>
        <v/>
      </c>
      <c r="AK596" s="29">
        <f>IF(ISNUMBER($Q596),IF($Q596&gt;=100,20,IF($Q596&gt;=30,10,0)),0)+IF(ISNUMBER($R596),IF($R596&gt;=100,20,0),0)+IF(ISNUMBER($P596),IF($P596&gt;=150,20,IF($P596&gt;=50,12,5)),0)+IF(ISNUMBER($S596),IF($S596&lt;=1,15,0),0)</f>
        <v/>
      </c>
      <c r="AL596" s="29" t="n">
        <v>473</v>
      </c>
      <c r="AM596" s="30" t="n"/>
      <c r="AN596" s="15" t="inlineStr">
        <is>
          <t>Secondary/approx; NOT verified on Amazon.ca</t>
        </is>
      </c>
      <c r="AO596" s="15" t="inlineStr">
        <is>
          <t>BLANK -&gt; requires live Amazon.ca capture</t>
        </is>
      </c>
      <c r="AP596" s="15" t="inlineStr">
        <is>
          <t>Unverified commercial data</t>
        </is>
      </c>
    </row>
    <row r="597" ht="28" customHeight="1">
      <c r="A597" s="15" t="inlineStr">
        <is>
          <t>Arizona</t>
        </is>
      </c>
      <c r="B597" s="15" t="inlineStr">
        <is>
          <t>Arizona Green Tea | Green Tea w/ Honey | single 680mL</t>
        </is>
      </c>
      <c r="C597" s="15" t="inlineStr">
        <is>
          <t>4) Caffeine &amp; energy beverage</t>
        </is>
      </c>
      <c r="D597" s="15" t="inlineStr">
        <is>
          <t>680 mL can</t>
        </is>
      </c>
      <c r="E597" s="29" t="n">
        <v>1</v>
      </c>
      <c r="F597" s="30" t="n"/>
      <c r="G597" s="31">
        <f>IF(AND(ISNUMBER($F597),ISNUMBER($E597),$E597&lt;&gt;0),$F597/$E597,"")</f>
        <v/>
      </c>
      <c r="H597" s="31">
        <f>IF(AND(ISNUMBER($F597),ISNUMBER($AL597),ISNUMBER($E597),($AL597*$E597)&lt;&gt;0),$F597/($AL597*$E597)*100,"")</f>
        <v/>
      </c>
      <c r="I597" s="32" t="n"/>
      <c r="J597" s="33" t="n"/>
      <c r="K597" s="31">
        <f>IF(AND(ISNUMBER($F597),ISNUMBER($J597)),$F597*(1-$J597),"")</f>
        <v/>
      </c>
      <c r="L597" s="32" t="n"/>
      <c r="M597" s="32" t="n"/>
      <c r="N597" s="31">
        <f>IF(ISNUMBER($F597),($F597-IF(ISNUMBER($AM597),$AM597,0))*(1-IF(ISNUMBER($J597),$J597,0)),"")</f>
        <v/>
      </c>
      <c r="O597" s="15" t="inlineStr">
        <is>
          <t>Green Tea w/ Honey</t>
        </is>
      </c>
      <c r="P597" s="29" t="n">
        <v>22</v>
      </c>
      <c r="Q597" s="29" t="n">
        <v>0</v>
      </c>
      <c r="R597" s="15" t="inlineStr">
        <is>
          <t>Not listed</t>
        </is>
      </c>
      <c r="S597" s="29" t="n">
        <v>49</v>
      </c>
      <c r="T597" s="29" t="n">
        <v>200</v>
      </c>
      <c r="U597" s="15" t="inlineStr">
        <is>
          <t>HFCS + honey</t>
        </is>
      </c>
      <c r="V597" s="15" t="inlineStr">
        <is>
          <t>Big-can iced tea, value 99c brand; 7.5 mg caffeine per 8 oz from green tea, ginseng root extract; 23oz can uses HFCS (Real Sugar version is 16oz glass bottle)</t>
        </is>
      </c>
      <c r="W597" s="32" t="n"/>
      <c r="X597" s="32" t="n"/>
      <c r="Y597" s="32" t="n"/>
      <c r="Z597" s="32" t="n"/>
      <c r="AA597" s="15" t="inlineStr">
        <is>
          <t>High</t>
        </is>
      </c>
      <c r="AB597" s="15" t="inlineStr">
        <is>
          <t>Iconic value big-can tea</t>
        </is>
      </c>
      <c r="AC597" s="15" t="inlineStr">
        <is>
          <t>Huge can of sweet tea for almost nothing</t>
        </is>
      </c>
      <c r="AD597" s="15" t="inlineStr">
        <is>
          <t>Unbeatable size-for-price value.</t>
        </is>
      </c>
      <c r="AE597" s="32" t="n"/>
      <c r="AF597" s="34">
        <f>IF(AND(ISNUMBER($P597),ISNUMBER($AL597),$AL597&lt;&gt;0),ROUND($P597/$AL597*100,1),"")</f>
        <v/>
      </c>
      <c r="AG597" s="35">
        <f>IF(AND(ISNUMBER($S597),ISNUMBER($AL597),$AL597&lt;&gt;0),ROUND($S597/$AL597*100,2),"")</f>
        <v/>
      </c>
      <c r="AH597" s="34">
        <f>IF(AND(ISNUMBER($Q597),ISNUMBER($AL597),$AL597&lt;&gt;0),ROUND($Q597/$AL597*100,1),"")</f>
        <v/>
      </c>
      <c r="AI597" s="29">
        <f>IF(ISNUMBER($S597),IF($S597&lt;=1,"Yes","No"),"n/a")</f>
        <v/>
      </c>
      <c r="AJ597" s="29">
        <f>IF(ISNUMBER($S597),ROUND(MAX(0,MIN(100,100-$S597*2.5-IF(ISNUMBER($T597),$T597,0)*0.12+IF($S597&lt;=1,12,0))),0),"")</f>
        <v/>
      </c>
      <c r="AK597" s="29">
        <f>IF(ISNUMBER($Q597),IF($Q597&gt;=100,20,IF($Q597&gt;=30,10,0)),0)+IF(ISNUMBER($R597),IF($R597&gt;=100,20,0),0)+IF(ISNUMBER($P597),IF($P597&gt;=150,20,IF($P597&gt;=50,12,5)),0)+IF(ISNUMBER($S597),IF($S597&lt;=1,15,0),0)</f>
        <v/>
      </c>
      <c r="AL597" s="29" t="n">
        <v>680</v>
      </c>
      <c r="AM597" s="30" t="n"/>
      <c r="AN597" s="15" t="inlineStr">
        <is>
          <t>Secondary/approx; NOT verified on Amazon.ca</t>
        </is>
      </c>
      <c r="AO597" s="15" t="inlineStr">
        <is>
          <t>BLANK -&gt; requires live Amazon.ca capture</t>
        </is>
      </c>
      <c r="AP597" s="15" t="inlineStr">
        <is>
          <t>Unverified commercial data</t>
        </is>
      </c>
    </row>
    <row r="598" ht="28" customHeight="1">
      <c r="A598" s="15" t="inlineStr">
        <is>
          <t>Arizona</t>
        </is>
      </c>
      <c r="B598" s="15" t="inlineStr">
        <is>
          <t>Arizona Green Tea | Green Tea w/ Honey | 6-pack 680mL</t>
        </is>
      </c>
      <c r="C598" s="15" t="inlineStr">
        <is>
          <t>4) Caffeine &amp; energy beverage</t>
        </is>
      </c>
      <c r="D598" s="15" t="inlineStr">
        <is>
          <t>680 mL can</t>
        </is>
      </c>
      <c r="E598" s="29" t="n">
        <v>6</v>
      </c>
      <c r="F598" s="30" t="n"/>
      <c r="G598" s="31">
        <f>IF(AND(ISNUMBER($F598),ISNUMBER($E598),$E598&lt;&gt;0),$F598/$E598,"")</f>
        <v/>
      </c>
      <c r="H598" s="31">
        <f>IF(AND(ISNUMBER($F598),ISNUMBER($AL598),ISNUMBER($E598),($AL598*$E598)&lt;&gt;0),$F598/($AL598*$E598)*100,"")</f>
        <v/>
      </c>
      <c r="I598" s="32" t="n"/>
      <c r="J598" s="33" t="n"/>
      <c r="K598" s="31">
        <f>IF(AND(ISNUMBER($F598),ISNUMBER($J598)),$F598*(1-$J598),"")</f>
        <v/>
      </c>
      <c r="L598" s="32" t="n"/>
      <c r="M598" s="32" t="n"/>
      <c r="N598" s="31">
        <f>IF(ISNUMBER($F598),($F598-IF(ISNUMBER($AM598),$AM598,0))*(1-IF(ISNUMBER($J598),$J598,0)),"")</f>
        <v/>
      </c>
      <c r="O598" s="15" t="inlineStr">
        <is>
          <t>Green Tea w/ Honey</t>
        </is>
      </c>
      <c r="P598" s="29" t="n">
        <v>22</v>
      </c>
      <c r="Q598" s="29" t="n">
        <v>0</v>
      </c>
      <c r="R598" s="15" t="inlineStr">
        <is>
          <t>Not listed</t>
        </is>
      </c>
      <c r="S598" s="29" t="n">
        <v>49</v>
      </c>
      <c r="T598" s="29" t="n">
        <v>200</v>
      </c>
      <c r="U598" s="15" t="inlineStr">
        <is>
          <t>HFCS + honey</t>
        </is>
      </c>
      <c r="V598" s="15" t="inlineStr">
        <is>
          <t>Big-can iced tea, value 99c brand; 7.5 mg caffeine per 8 oz from green tea, ginseng root extract; 23oz can uses HFCS (Real Sugar version is 16oz glass bottle)</t>
        </is>
      </c>
      <c r="W598" s="32" t="n"/>
      <c r="X598" s="32" t="n"/>
      <c r="Y598" s="32" t="n"/>
      <c r="Z598" s="32" t="n"/>
      <c r="AA598" s="15" t="inlineStr">
        <is>
          <t>High</t>
        </is>
      </c>
      <c r="AB598" s="15" t="inlineStr">
        <is>
          <t>Iconic value big-can tea</t>
        </is>
      </c>
      <c r="AC598" s="15" t="inlineStr">
        <is>
          <t>Huge can of sweet tea for almost nothing</t>
        </is>
      </c>
      <c r="AD598" s="15" t="inlineStr">
        <is>
          <t>Unbeatable size-for-price value.</t>
        </is>
      </c>
      <c r="AE598" s="32" t="n"/>
      <c r="AF598" s="34">
        <f>IF(AND(ISNUMBER($P598),ISNUMBER($AL598),$AL598&lt;&gt;0),ROUND($P598/$AL598*100,1),"")</f>
        <v/>
      </c>
      <c r="AG598" s="35">
        <f>IF(AND(ISNUMBER($S598),ISNUMBER($AL598),$AL598&lt;&gt;0),ROUND($S598/$AL598*100,2),"")</f>
        <v/>
      </c>
      <c r="AH598" s="34">
        <f>IF(AND(ISNUMBER($Q598),ISNUMBER($AL598),$AL598&lt;&gt;0),ROUND($Q598/$AL598*100,1),"")</f>
        <v/>
      </c>
      <c r="AI598" s="29">
        <f>IF(ISNUMBER($S598),IF($S598&lt;=1,"Yes","No"),"n/a")</f>
        <v/>
      </c>
      <c r="AJ598" s="29">
        <f>IF(ISNUMBER($S598),ROUND(MAX(0,MIN(100,100-$S598*2.5-IF(ISNUMBER($T598),$T598,0)*0.12+IF($S598&lt;=1,12,0))),0),"")</f>
        <v/>
      </c>
      <c r="AK598" s="29">
        <f>IF(ISNUMBER($Q598),IF($Q598&gt;=100,20,IF($Q598&gt;=30,10,0)),0)+IF(ISNUMBER($R598),IF($R598&gt;=100,20,0),0)+IF(ISNUMBER($P598),IF($P598&gt;=150,20,IF($P598&gt;=50,12,5)),0)+IF(ISNUMBER($S598),IF($S598&lt;=1,15,0),0)</f>
        <v/>
      </c>
      <c r="AL598" s="29" t="n">
        <v>680</v>
      </c>
      <c r="AM598" s="30" t="n"/>
      <c r="AN598" s="15" t="inlineStr">
        <is>
          <t>Secondary/approx; NOT verified on Amazon.ca</t>
        </is>
      </c>
      <c r="AO598" s="15" t="inlineStr">
        <is>
          <t>BLANK -&gt; requires live Amazon.ca capture</t>
        </is>
      </c>
      <c r="AP598" s="15" t="inlineStr">
        <is>
          <t>Unverified commercial data</t>
        </is>
      </c>
    </row>
    <row r="599" ht="28" customHeight="1">
      <c r="A599" s="15" t="inlineStr">
        <is>
          <t>Arizona</t>
        </is>
      </c>
      <c r="B599" s="15" t="inlineStr">
        <is>
          <t>Arizona Green Tea | Green Tea w/ Honey | 12-pack 680mL</t>
        </is>
      </c>
      <c r="C599" s="15" t="inlineStr">
        <is>
          <t>4) Caffeine &amp; energy beverage</t>
        </is>
      </c>
      <c r="D599" s="15" t="inlineStr">
        <is>
          <t>680 mL can</t>
        </is>
      </c>
      <c r="E599" s="29" t="n">
        <v>12</v>
      </c>
      <c r="F599" s="30" t="n"/>
      <c r="G599" s="31">
        <f>IF(AND(ISNUMBER($F599),ISNUMBER($E599),$E599&lt;&gt;0),$F599/$E599,"")</f>
        <v/>
      </c>
      <c r="H599" s="31">
        <f>IF(AND(ISNUMBER($F599),ISNUMBER($AL599),ISNUMBER($E599),($AL599*$E599)&lt;&gt;0),$F599/($AL599*$E599)*100,"")</f>
        <v/>
      </c>
      <c r="I599" s="32" t="n"/>
      <c r="J599" s="33" t="n"/>
      <c r="K599" s="31">
        <f>IF(AND(ISNUMBER($F599),ISNUMBER($J599)),$F599*(1-$J599),"")</f>
        <v/>
      </c>
      <c r="L599" s="32" t="n"/>
      <c r="M599" s="32" t="n"/>
      <c r="N599" s="31">
        <f>IF(ISNUMBER($F599),($F599-IF(ISNUMBER($AM599),$AM599,0))*(1-IF(ISNUMBER($J599),$J599,0)),"")</f>
        <v/>
      </c>
      <c r="O599" s="15" t="inlineStr">
        <is>
          <t>Green Tea w/ Honey</t>
        </is>
      </c>
      <c r="P599" s="29" t="n">
        <v>22</v>
      </c>
      <c r="Q599" s="29" t="n">
        <v>0</v>
      </c>
      <c r="R599" s="15" t="inlineStr">
        <is>
          <t>Not listed</t>
        </is>
      </c>
      <c r="S599" s="29" t="n">
        <v>49</v>
      </c>
      <c r="T599" s="29" t="n">
        <v>200</v>
      </c>
      <c r="U599" s="15" t="inlineStr">
        <is>
          <t>HFCS + honey</t>
        </is>
      </c>
      <c r="V599" s="15" t="inlineStr">
        <is>
          <t>Big-can iced tea, value 99c brand; 7.5 mg caffeine per 8 oz from green tea, ginseng root extract; 23oz can uses HFCS (Real Sugar version is 16oz glass bottle)</t>
        </is>
      </c>
      <c r="W599" s="32" t="n"/>
      <c r="X599" s="32" t="n"/>
      <c r="Y599" s="32" t="n"/>
      <c r="Z599" s="32" t="n"/>
      <c r="AA599" s="15" t="inlineStr">
        <is>
          <t>High</t>
        </is>
      </c>
      <c r="AB599" s="15" t="inlineStr">
        <is>
          <t>Iconic value big-can tea</t>
        </is>
      </c>
      <c r="AC599" s="15" t="inlineStr">
        <is>
          <t>Huge can of sweet tea for almost nothing</t>
        </is>
      </c>
      <c r="AD599" s="15" t="inlineStr">
        <is>
          <t>Unbeatable size-for-price value.</t>
        </is>
      </c>
      <c r="AE599" s="32" t="n"/>
      <c r="AF599" s="34">
        <f>IF(AND(ISNUMBER($P599),ISNUMBER($AL599),$AL599&lt;&gt;0),ROUND($P599/$AL599*100,1),"")</f>
        <v/>
      </c>
      <c r="AG599" s="35">
        <f>IF(AND(ISNUMBER($S599),ISNUMBER($AL599),$AL599&lt;&gt;0),ROUND($S599/$AL599*100,2),"")</f>
        <v/>
      </c>
      <c r="AH599" s="34">
        <f>IF(AND(ISNUMBER($Q599),ISNUMBER($AL599),$AL599&lt;&gt;0),ROUND($Q599/$AL599*100,1),"")</f>
        <v/>
      </c>
      <c r="AI599" s="29">
        <f>IF(ISNUMBER($S599),IF($S599&lt;=1,"Yes","No"),"n/a")</f>
        <v/>
      </c>
      <c r="AJ599" s="29">
        <f>IF(ISNUMBER($S599),ROUND(MAX(0,MIN(100,100-$S599*2.5-IF(ISNUMBER($T599),$T599,0)*0.12+IF($S599&lt;=1,12,0))),0),"")</f>
        <v/>
      </c>
      <c r="AK599" s="29">
        <f>IF(ISNUMBER($Q599),IF($Q599&gt;=100,20,IF($Q599&gt;=30,10,0)),0)+IF(ISNUMBER($R599),IF($R599&gt;=100,20,0),0)+IF(ISNUMBER($P599),IF($P599&gt;=150,20,IF($P599&gt;=50,12,5)),0)+IF(ISNUMBER($S599),IF($S599&lt;=1,15,0),0)</f>
        <v/>
      </c>
      <c r="AL599" s="29" t="n">
        <v>680</v>
      </c>
      <c r="AM599" s="30" t="n"/>
      <c r="AN599" s="15" t="inlineStr">
        <is>
          <t>Secondary/approx; NOT verified on Amazon.ca</t>
        </is>
      </c>
      <c r="AO599" s="15" t="inlineStr">
        <is>
          <t>BLANK -&gt; requires live Amazon.ca capture</t>
        </is>
      </c>
      <c r="AP599" s="15" t="inlineStr">
        <is>
          <t>Unverified commercial data</t>
        </is>
      </c>
    </row>
    <row r="600" ht="28" customHeight="1">
      <c r="A600" s="15" t="inlineStr">
        <is>
          <t>Arizona</t>
        </is>
      </c>
      <c r="B600" s="15" t="inlineStr">
        <is>
          <t>Arizona Green Tea | Green Tea w/ Honey | 24-pack 680mL</t>
        </is>
      </c>
      <c r="C600" s="15" t="inlineStr">
        <is>
          <t>4) Caffeine &amp; energy beverage</t>
        </is>
      </c>
      <c r="D600" s="15" t="inlineStr">
        <is>
          <t>680 mL can</t>
        </is>
      </c>
      <c r="E600" s="29" t="n">
        <v>24</v>
      </c>
      <c r="F600" s="30" t="n"/>
      <c r="G600" s="31">
        <f>IF(AND(ISNUMBER($F600),ISNUMBER($E600),$E600&lt;&gt;0),$F600/$E600,"")</f>
        <v/>
      </c>
      <c r="H600" s="31">
        <f>IF(AND(ISNUMBER($F600),ISNUMBER($AL600),ISNUMBER($E600),($AL600*$E600)&lt;&gt;0),$F600/($AL600*$E600)*100,"")</f>
        <v/>
      </c>
      <c r="I600" s="32" t="n"/>
      <c r="J600" s="33" t="n"/>
      <c r="K600" s="31">
        <f>IF(AND(ISNUMBER($F600),ISNUMBER($J600)),$F600*(1-$J600),"")</f>
        <v/>
      </c>
      <c r="L600" s="32" t="n"/>
      <c r="M600" s="32" t="n"/>
      <c r="N600" s="31">
        <f>IF(ISNUMBER($F600),($F600-IF(ISNUMBER($AM600),$AM600,0))*(1-IF(ISNUMBER($J600),$J600,0)),"")</f>
        <v/>
      </c>
      <c r="O600" s="15" t="inlineStr">
        <is>
          <t>Green Tea w/ Honey</t>
        </is>
      </c>
      <c r="P600" s="29" t="n">
        <v>22</v>
      </c>
      <c r="Q600" s="29" t="n">
        <v>0</v>
      </c>
      <c r="R600" s="15" t="inlineStr">
        <is>
          <t>Not listed</t>
        </is>
      </c>
      <c r="S600" s="29" t="n">
        <v>49</v>
      </c>
      <c r="T600" s="29" t="n">
        <v>200</v>
      </c>
      <c r="U600" s="15" t="inlineStr">
        <is>
          <t>HFCS + honey</t>
        </is>
      </c>
      <c r="V600" s="15" t="inlineStr">
        <is>
          <t>Big-can iced tea, value 99c brand; 7.5 mg caffeine per 8 oz from green tea, ginseng root extract; 23oz can uses HFCS (Real Sugar version is 16oz glass bottle)</t>
        </is>
      </c>
      <c r="W600" s="32" t="n"/>
      <c r="X600" s="32" t="n"/>
      <c r="Y600" s="32" t="n"/>
      <c r="Z600" s="32" t="n"/>
      <c r="AA600" s="15" t="inlineStr">
        <is>
          <t>High</t>
        </is>
      </c>
      <c r="AB600" s="15" t="inlineStr">
        <is>
          <t>Iconic value big-can tea</t>
        </is>
      </c>
      <c r="AC600" s="15" t="inlineStr">
        <is>
          <t>Huge can of sweet tea for almost nothing</t>
        </is>
      </c>
      <c r="AD600" s="15" t="inlineStr">
        <is>
          <t>Unbeatable size-for-price value.</t>
        </is>
      </c>
      <c r="AE600" s="32" t="n"/>
      <c r="AF600" s="34">
        <f>IF(AND(ISNUMBER($P600),ISNUMBER($AL600),$AL600&lt;&gt;0),ROUND($P600/$AL600*100,1),"")</f>
        <v/>
      </c>
      <c r="AG600" s="35">
        <f>IF(AND(ISNUMBER($S600),ISNUMBER($AL600),$AL600&lt;&gt;0),ROUND($S600/$AL600*100,2),"")</f>
        <v/>
      </c>
      <c r="AH600" s="34">
        <f>IF(AND(ISNUMBER($Q600),ISNUMBER($AL600),$AL600&lt;&gt;0),ROUND($Q600/$AL600*100,1),"")</f>
        <v/>
      </c>
      <c r="AI600" s="29">
        <f>IF(ISNUMBER($S600),IF($S600&lt;=1,"Yes","No"),"n/a")</f>
        <v/>
      </c>
      <c r="AJ600" s="29">
        <f>IF(ISNUMBER($S600),ROUND(MAX(0,MIN(100,100-$S600*2.5-IF(ISNUMBER($T600),$T600,0)*0.12+IF($S600&lt;=1,12,0))),0),"")</f>
        <v/>
      </c>
      <c r="AK600" s="29">
        <f>IF(ISNUMBER($Q600),IF($Q600&gt;=100,20,IF($Q600&gt;=30,10,0)),0)+IF(ISNUMBER($R600),IF($R600&gt;=100,20,0),0)+IF(ISNUMBER($P600),IF($P600&gt;=150,20,IF($P600&gt;=50,12,5)),0)+IF(ISNUMBER($S600),IF($S600&lt;=1,15,0),0)</f>
        <v/>
      </c>
      <c r="AL600" s="29" t="n">
        <v>680</v>
      </c>
      <c r="AM600" s="30" t="n"/>
      <c r="AN600" s="15" t="inlineStr">
        <is>
          <t>Secondary/approx; NOT verified on Amazon.ca</t>
        </is>
      </c>
      <c r="AO600" s="15" t="inlineStr">
        <is>
          <t>BLANK -&gt; requires live Amazon.ca capture</t>
        </is>
      </c>
      <c r="AP600" s="15" t="inlineStr">
        <is>
          <t>Unverified commercial data</t>
        </is>
      </c>
    </row>
    <row r="601" ht="28" customHeight="1">
      <c r="A601" s="15" t="inlineStr">
        <is>
          <t>Arizona</t>
        </is>
      </c>
      <c r="B601" s="15" t="inlineStr">
        <is>
          <t>Arizona Green Tea | Arnold Palmer | single 680mL</t>
        </is>
      </c>
      <c r="C601" s="15" t="inlineStr">
        <is>
          <t>4) Caffeine &amp; energy beverage</t>
        </is>
      </c>
      <c r="D601" s="15" t="inlineStr">
        <is>
          <t>680 mL can</t>
        </is>
      </c>
      <c r="E601" s="29" t="n">
        <v>1</v>
      </c>
      <c r="F601" s="30" t="n"/>
      <c r="G601" s="31">
        <f>IF(AND(ISNUMBER($F601),ISNUMBER($E601),$E601&lt;&gt;0),$F601/$E601,"")</f>
        <v/>
      </c>
      <c r="H601" s="31">
        <f>IF(AND(ISNUMBER($F601),ISNUMBER($AL601),ISNUMBER($E601),($AL601*$E601)&lt;&gt;0),$F601/($AL601*$E601)*100,"")</f>
        <v/>
      </c>
      <c r="I601" s="32" t="n"/>
      <c r="J601" s="33" t="n"/>
      <c r="K601" s="31">
        <f>IF(AND(ISNUMBER($F601),ISNUMBER($J601)),$F601*(1-$J601),"")</f>
        <v/>
      </c>
      <c r="L601" s="32" t="n"/>
      <c r="M601" s="32" t="n"/>
      <c r="N601" s="31">
        <f>IF(ISNUMBER($F601),($F601-IF(ISNUMBER($AM601),$AM601,0))*(1-IF(ISNUMBER($J601),$J601,0)),"")</f>
        <v/>
      </c>
      <c r="O601" s="15" t="inlineStr">
        <is>
          <t>Arnold Palmer</t>
        </is>
      </c>
      <c r="P601" s="29" t="n">
        <v>22</v>
      </c>
      <c r="Q601" s="29" t="n">
        <v>0</v>
      </c>
      <c r="R601" s="15" t="inlineStr">
        <is>
          <t>Not listed</t>
        </is>
      </c>
      <c r="S601" s="29" t="n">
        <v>49</v>
      </c>
      <c r="T601" s="29" t="n">
        <v>200</v>
      </c>
      <c r="U601" s="15" t="inlineStr">
        <is>
          <t>HFCS + honey</t>
        </is>
      </c>
      <c r="V601" s="15" t="inlineStr">
        <is>
          <t>Big-can iced tea, value 99c brand; 7.5 mg caffeine per 8 oz from green tea, ginseng root extract; 23oz can uses HFCS (Real Sugar version is 16oz glass bottle)</t>
        </is>
      </c>
      <c r="W601" s="32" t="n"/>
      <c r="X601" s="32" t="n"/>
      <c r="Y601" s="32" t="n"/>
      <c r="Z601" s="32" t="n"/>
      <c r="AA601" s="15" t="inlineStr">
        <is>
          <t>High</t>
        </is>
      </c>
      <c r="AB601" s="15" t="inlineStr">
        <is>
          <t>Iconic value big-can tea</t>
        </is>
      </c>
      <c r="AC601" s="15" t="inlineStr">
        <is>
          <t>Huge can of sweet tea for almost nothing</t>
        </is>
      </c>
      <c r="AD601" s="15" t="inlineStr">
        <is>
          <t>Unbeatable size-for-price value.</t>
        </is>
      </c>
      <c r="AE601" s="32" t="n"/>
      <c r="AF601" s="34">
        <f>IF(AND(ISNUMBER($P601),ISNUMBER($AL601),$AL601&lt;&gt;0),ROUND($P601/$AL601*100,1),"")</f>
        <v/>
      </c>
      <c r="AG601" s="35">
        <f>IF(AND(ISNUMBER($S601),ISNUMBER($AL601),$AL601&lt;&gt;0),ROUND($S601/$AL601*100,2),"")</f>
        <v/>
      </c>
      <c r="AH601" s="34">
        <f>IF(AND(ISNUMBER($Q601),ISNUMBER($AL601),$AL601&lt;&gt;0),ROUND($Q601/$AL601*100,1),"")</f>
        <v/>
      </c>
      <c r="AI601" s="29">
        <f>IF(ISNUMBER($S601),IF($S601&lt;=1,"Yes","No"),"n/a")</f>
        <v/>
      </c>
      <c r="AJ601" s="29">
        <f>IF(ISNUMBER($S601),ROUND(MAX(0,MIN(100,100-$S601*2.5-IF(ISNUMBER($T601),$T601,0)*0.12+IF($S601&lt;=1,12,0))),0),"")</f>
        <v/>
      </c>
      <c r="AK601" s="29">
        <f>IF(ISNUMBER($Q601),IF($Q601&gt;=100,20,IF($Q601&gt;=30,10,0)),0)+IF(ISNUMBER($R601),IF($R601&gt;=100,20,0),0)+IF(ISNUMBER($P601),IF($P601&gt;=150,20,IF($P601&gt;=50,12,5)),0)+IF(ISNUMBER($S601),IF($S601&lt;=1,15,0),0)</f>
        <v/>
      </c>
      <c r="AL601" s="29" t="n">
        <v>680</v>
      </c>
      <c r="AM601" s="30" t="n"/>
      <c r="AN601" s="15" t="inlineStr">
        <is>
          <t>Secondary/approx; NOT verified on Amazon.ca</t>
        </is>
      </c>
      <c r="AO601" s="15" t="inlineStr">
        <is>
          <t>BLANK -&gt; requires live Amazon.ca capture</t>
        </is>
      </c>
      <c r="AP601" s="15" t="inlineStr">
        <is>
          <t>Unverified commercial data</t>
        </is>
      </c>
    </row>
    <row r="602" ht="28" customHeight="1">
      <c r="A602" s="15" t="inlineStr">
        <is>
          <t>Arizona</t>
        </is>
      </c>
      <c r="B602" s="15" t="inlineStr">
        <is>
          <t>Arizona Green Tea | Arnold Palmer | 6-pack 680mL</t>
        </is>
      </c>
      <c r="C602" s="15" t="inlineStr">
        <is>
          <t>4) Caffeine &amp; energy beverage</t>
        </is>
      </c>
      <c r="D602" s="15" t="inlineStr">
        <is>
          <t>680 mL can</t>
        </is>
      </c>
      <c r="E602" s="29" t="n">
        <v>6</v>
      </c>
      <c r="F602" s="30" t="n"/>
      <c r="G602" s="31">
        <f>IF(AND(ISNUMBER($F602),ISNUMBER($E602),$E602&lt;&gt;0),$F602/$E602,"")</f>
        <v/>
      </c>
      <c r="H602" s="31">
        <f>IF(AND(ISNUMBER($F602),ISNUMBER($AL602),ISNUMBER($E602),($AL602*$E602)&lt;&gt;0),$F602/($AL602*$E602)*100,"")</f>
        <v/>
      </c>
      <c r="I602" s="32" t="n"/>
      <c r="J602" s="33" t="n"/>
      <c r="K602" s="31">
        <f>IF(AND(ISNUMBER($F602),ISNUMBER($J602)),$F602*(1-$J602),"")</f>
        <v/>
      </c>
      <c r="L602" s="32" t="n"/>
      <c r="M602" s="32" t="n"/>
      <c r="N602" s="31">
        <f>IF(ISNUMBER($F602),($F602-IF(ISNUMBER($AM602),$AM602,0))*(1-IF(ISNUMBER($J602),$J602,0)),"")</f>
        <v/>
      </c>
      <c r="O602" s="15" t="inlineStr">
        <is>
          <t>Arnold Palmer</t>
        </is>
      </c>
      <c r="P602" s="29" t="n">
        <v>22</v>
      </c>
      <c r="Q602" s="29" t="n">
        <v>0</v>
      </c>
      <c r="R602" s="15" t="inlineStr">
        <is>
          <t>Not listed</t>
        </is>
      </c>
      <c r="S602" s="29" t="n">
        <v>49</v>
      </c>
      <c r="T602" s="29" t="n">
        <v>200</v>
      </c>
      <c r="U602" s="15" t="inlineStr">
        <is>
          <t>HFCS + honey</t>
        </is>
      </c>
      <c r="V602" s="15" t="inlineStr">
        <is>
          <t>Big-can iced tea, value 99c brand; 7.5 mg caffeine per 8 oz from green tea, ginseng root extract; 23oz can uses HFCS (Real Sugar version is 16oz glass bottle)</t>
        </is>
      </c>
      <c r="W602" s="32" t="n"/>
      <c r="X602" s="32" t="n"/>
      <c r="Y602" s="32" t="n"/>
      <c r="Z602" s="32" t="n"/>
      <c r="AA602" s="15" t="inlineStr">
        <is>
          <t>High</t>
        </is>
      </c>
      <c r="AB602" s="15" t="inlineStr">
        <is>
          <t>Iconic value big-can tea</t>
        </is>
      </c>
      <c r="AC602" s="15" t="inlineStr">
        <is>
          <t>Huge can of sweet tea for almost nothing</t>
        </is>
      </c>
      <c r="AD602" s="15" t="inlineStr">
        <is>
          <t>Unbeatable size-for-price value.</t>
        </is>
      </c>
      <c r="AE602" s="32" t="n"/>
      <c r="AF602" s="34">
        <f>IF(AND(ISNUMBER($P602),ISNUMBER($AL602),$AL602&lt;&gt;0),ROUND($P602/$AL602*100,1),"")</f>
        <v/>
      </c>
      <c r="AG602" s="35">
        <f>IF(AND(ISNUMBER($S602),ISNUMBER($AL602),$AL602&lt;&gt;0),ROUND($S602/$AL602*100,2),"")</f>
        <v/>
      </c>
      <c r="AH602" s="34">
        <f>IF(AND(ISNUMBER($Q602),ISNUMBER($AL602),$AL602&lt;&gt;0),ROUND($Q602/$AL602*100,1),"")</f>
        <v/>
      </c>
      <c r="AI602" s="29">
        <f>IF(ISNUMBER($S602),IF($S602&lt;=1,"Yes","No"),"n/a")</f>
        <v/>
      </c>
      <c r="AJ602" s="29">
        <f>IF(ISNUMBER($S602),ROUND(MAX(0,MIN(100,100-$S602*2.5-IF(ISNUMBER($T602),$T602,0)*0.12+IF($S602&lt;=1,12,0))),0),"")</f>
        <v/>
      </c>
      <c r="AK602" s="29">
        <f>IF(ISNUMBER($Q602),IF($Q602&gt;=100,20,IF($Q602&gt;=30,10,0)),0)+IF(ISNUMBER($R602),IF($R602&gt;=100,20,0),0)+IF(ISNUMBER($P602),IF($P602&gt;=150,20,IF($P602&gt;=50,12,5)),0)+IF(ISNUMBER($S602),IF($S602&lt;=1,15,0),0)</f>
        <v/>
      </c>
      <c r="AL602" s="29" t="n">
        <v>680</v>
      </c>
      <c r="AM602" s="30" t="n"/>
      <c r="AN602" s="15" t="inlineStr">
        <is>
          <t>Secondary/approx; NOT verified on Amazon.ca</t>
        </is>
      </c>
      <c r="AO602" s="15" t="inlineStr">
        <is>
          <t>BLANK -&gt; requires live Amazon.ca capture</t>
        </is>
      </c>
      <c r="AP602" s="15" t="inlineStr">
        <is>
          <t>Unverified commercial data</t>
        </is>
      </c>
    </row>
    <row r="603" ht="28" customHeight="1">
      <c r="A603" s="15" t="inlineStr">
        <is>
          <t>Arizona</t>
        </is>
      </c>
      <c r="B603" s="15" t="inlineStr">
        <is>
          <t>Arizona Green Tea | Arnold Palmer | 12-pack 680mL</t>
        </is>
      </c>
      <c r="C603" s="15" t="inlineStr">
        <is>
          <t>4) Caffeine &amp; energy beverage</t>
        </is>
      </c>
      <c r="D603" s="15" t="inlineStr">
        <is>
          <t>680 mL can</t>
        </is>
      </c>
      <c r="E603" s="29" t="n">
        <v>12</v>
      </c>
      <c r="F603" s="30" t="n"/>
      <c r="G603" s="31">
        <f>IF(AND(ISNUMBER($F603),ISNUMBER($E603),$E603&lt;&gt;0),$F603/$E603,"")</f>
        <v/>
      </c>
      <c r="H603" s="31">
        <f>IF(AND(ISNUMBER($F603),ISNUMBER($AL603),ISNUMBER($E603),($AL603*$E603)&lt;&gt;0),$F603/($AL603*$E603)*100,"")</f>
        <v/>
      </c>
      <c r="I603" s="32" t="n"/>
      <c r="J603" s="33" t="n"/>
      <c r="K603" s="31">
        <f>IF(AND(ISNUMBER($F603),ISNUMBER($J603)),$F603*(1-$J603),"")</f>
        <v/>
      </c>
      <c r="L603" s="32" t="n"/>
      <c r="M603" s="32" t="n"/>
      <c r="N603" s="31">
        <f>IF(ISNUMBER($F603),($F603-IF(ISNUMBER($AM603),$AM603,0))*(1-IF(ISNUMBER($J603),$J603,0)),"")</f>
        <v/>
      </c>
      <c r="O603" s="15" t="inlineStr">
        <is>
          <t>Arnold Palmer</t>
        </is>
      </c>
      <c r="P603" s="29" t="n">
        <v>22</v>
      </c>
      <c r="Q603" s="29" t="n">
        <v>0</v>
      </c>
      <c r="R603" s="15" t="inlineStr">
        <is>
          <t>Not listed</t>
        </is>
      </c>
      <c r="S603" s="29" t="n">
        <v>49</v>
      </c>
      <c r="T603" s="29" t="n">
        <v>200</v>
      </c>
      <c r="U603" s="15" t="inlineStr">
        <is>
          <t>HFCS + honey</t>
        </is>
      </c>
      <c r="V603" s="15" t="inlineStr">
        <is>
          <t>Big-can iced tea, value 99c brand; 7.5 mg caffeine per 8 oz from green tea, ginseng root extract; 23oz can uses HFCS (Real Sugar version is 16oz glass bottle)</t>
        </is>
      </c>
      <c r="W603" s="32" t="n"/>
      <c r="X603" s="32" t="n"/>
      <c r="Y603" s="32" t="n"/>
      <c r="Z603" s="32" t="n"/>
      <c r="AA603" s="15" t="inlineStr">
        <is>
          <t>High</t>
        </is>
      </c>
      <c r="AB603" s="15" t="inlineStr">
        <is>
          <t>Iconic value big-can tea</t>
        </is>
      </c>
      <c r="AC603" s="15" t="inlineStr">
        <is>
          <t>Huge can of sweet tea for almost nothing</t>
        </is>
      </c>
      <c r="AD603" s="15" t="inlineStr">
        <is>
          <t>Unbeatable size-for-price value.</t>
        </is>
      </c>
      <c r="AE603" s="32" t="n"/>
      <c r="AF603" s="34">
        <f>IF(AND(ISNUMBER($P603),ISNUMBER($AL603),$AL603&lt;&gt;0),ROUND($P603/$AL603*100,1),"")</f>
        <v/>
      </c>
      <c r="AG603" s="35">
        <f>IF(AND(ISNUMBER($S603),ISNUMBER($AL603),$AL603&lt;&gt;0),ROUND($S603/$AL603*100,2),"")</f>
        <v/>
      </c>
      <c r="AH603" s="34">
        <f>IF(AND(ISNUMBER($Q603),ISNUMBER($AL603),$AL603&lt;&gt;0),ROUND($Q603/$AL603*100,1),"")</f>
        <v/>
      </c>
      <c r="AI603" s="29">
        <f>IF(ISNUMBER($S603),IF($S603&lt;=1,"Yes","No"),"n/a")</f>
        <v/>
      </c>
      <c r="AJ603" s="29">
        <f>IF(ISNUMBER($S603),ROUND(MAX(0,MIN(100,100-$S603*2.5-IF(ISNUMBER($T603),$T603,0)*0.12+IF($S603&lt;=1,12,0))),0),"")</f>
        <v/>
      </c>
      <c r="AK603" s="29">
        <f>IF(ISNUMBER($Q603),IF($Q603&gt;=100,20,IF($Q603&gt;=30,10,0)),0)+IF(ISNUMBER($R603),IF($R603&gt;=100,20,0),0)+IF(ISNUMBER($P603),IF($P603&gt;=150,20,IF($P603&gt;=50,12,5)),0)+IF(ISNUMBER($S603),IF($S603&lt;=1,15,0),0)</f>
        <v/>
      </c>
      <c r="AL603" s="29" t="n">
        <v>680</v>
      </c>
      <c r="AM603" s="30" t="n"/>
      <c r="AN603" s="15" t="inlineStr">
        <is>
          <t>Secondary/approx; NOT verified on Amazon.ca</t>
        </is>
      </c>
      <c r="AO603" s="15" t="inlineStr">
        <is>
          <t>BLANK -&gt; requires live Amazon.ca capture</t>
        </is>
      </c>
      <c r="AP603" s="15" t="inlineStr">
        <is>
          <t>Unverified commercial data</t>
        </is>
      </c>
    </row>
    <row r="604" ht="28" customHeight="1">
      <c r="A604" s="15" t="inlineStr">
        <is>
          <t>Arizona</t>
        </is>
      </c>
      <c r="B604" s="15" t="inlineStr">
        <is>
          <t>Arizona Green Tea | Arnold Palmer | 24-pack 680mL</t>
        </is>
      </c>
      <c r="C604" s="15" t="inlineStr">
        <is>
          <t>4) Caffeine &amp; energy beverage</t>
        </is>
      </c>
      <c r="D604" s="15" t="inlineStr">
        <is>
          <t>680 mL can</t>
        </is>
      </c>
      <c r="E604" s="29" t="n">
        <v>24</v>
      </c>
      <c r="F604" s="30" t="n"/>
      <c r="G604" s="31">
        <f>IF(AND(ISNUMBER($F604),ISNUMBER($E604),$E604&lt;&gt;0),$F604/$E604,"")</f>
        <v/>
      </c>
      <c r="H604" s="31">
        <f>IF(AND(ISNUMBER($F604),ISNUMBER($AL604),ISNUMBER($E604),($AL604*$E604)&lt;&gt;0),$F604/($AL604*$E604)*100,"")</f>
        <v/>
      </c>
      <c r="I604" s="32" t="n"/>
      <c r="J604" s="33" t="n"/>
      <c r="K604" s="31">
        <f>IF(AND(ISNUMBER($F604),ISNUMBER($J604)),$F604*(1-$J604),"")</f>
        <v/>
      </c>
      <c r="L604" s="32" t="n"/>
      <c r="M604" s="32" t="n"/>
      <c r="N604" s="31">
        <f>IF(ISNUMBER($F604),($F604-IF(ISNUMBER($AM604),$AM604,0))*(1-IF(ISNUMBER($J604),$J604,0)),"")</f>
        <v/>
      </c>
      <c r="O604" s="15" t="inlineStr">
        <is>
          <t>Arnold Palmer</t>
        </is>
      </c>
      <c r="P604" s="29" t="n">
        <v>22</v>
      </c>
      <c r="Q604" s="29" t="n">
        <v>0</v>
      </c>
      <c r="R604" s="15" t="inlineStr">
        <is>
          <t>Not listed</t>
        </is>
      </c>
      <c r="S604" s="29" t="n">
        <v>49</v>
      </c>
      <c r="T604" s="29" t="n">
        <v>200</v>
      </c>
      <c r="U604" s="15" t="inlineStr">
        <is>
          <t>HFCS + honey</t>
        </is>
      </c>
      <c r="V604" s="15" t="inlineStr">
        <is>
          <t>Big-can iced tea, value 99c brand; 7.5 mg caffeine per 8 oz from green tea, ginseng root extract; 23oz can uses HFCS (Real Sugar version is 16oz glass bottle)</t>
        </is>
      </c>
      <c r="W604" s="32" t="n"/>
      <c r="X604" s="32" t="n"/>
      <c r="Y604" s="32" t="n"/>
      <c r="Z604" s="32" t="n"/>
      <c r="AA604" s="15" t="inlineStr">
        <is>
          <t>High</t>
        </is>
      </c>
      <c r="AB604" s="15" t="inlineStr">
        <is>
          <t>Iconic value big-can tea</t>
        </is>
      </c>
      <c r="AC604" s="15" t="inlineStr">
        <is>
          <t>Huge can of sweet tea for almost nothing</t>
        </is>
      </c>
      <c r="AD604" s="15" t="inlineStr">
        <is>
          <t>Unbeatable size-for-price value.</t>
        </is>
      </c>
      <c r="AE604" s="32" t="n"/>
      <c r="AF604" s="34">
        <f>IF(AND(ISNUMBER($P604),ISNUMBER($AL604),$AL604&lt;&gt;0),ROUND($P604/$AL604*100,1),"")</f>
        <v/>
      </c>
      <c r="AG604" s="35">
        <f>IF(AND(ISNUMBER($S604),ISNUMBER($AL604),$AL604&lt;&gt;0),ROUND($S604/$AL604*100,2),"")</f>
        <v/>
      </c>
      <c r="AH604" s="34">
        <f>IF(AND(ISNUMBER($Q604),ISNUMBER($AL604),$AL604&lt;&gt;0),ROUND($Q604/$AL604*100,1),"")</f>
        <v/>
      </c>
      <c r="AI604" s="29">
        <f>IF(ISNUMBER($S604),IF($S604&lt;=1,"Yes","No"),"n/a")</f>
        <v/>
      </c>
      <c r="AJ604" s="29">
        <f>IF(ISNUMBER($S604),ROUND(MAX(0,MIN(100,100-$S604*2.5-IF(ISNUMBER($T604),$T604,0)*0.12+IF($S604&lt;=1,12,0))),0),"")</f>
        <v/>
      </c>
      <c r="AK604" s="29">
        <f>IF(ISNUMBER($Q604),IF($Q604&gt;=100,20,IF($Q604&gt;=30,10,0)),0)+IF(ISNUMBER($R604),IF($R604&gt;=100,20,0),0)+IF(ISNUMBER($P604),IF($P604&gt;=150,20,IF($P604&gt;=50,12,5)),0)+IF(ISNUMBER($S604),IF($S604&lt;=1,15,0),0)</f>
        <v/>
      </c>
      <c r="AL604" s="29" t="n">
        <v>680</v>
      </c>
      <c r="AM604" s="30" t="n"/>
      <c r="AN604" s="15" t="inlineStr">
        <is>
          <t>Secondary/approx; NOT verified on Amazon.ca</t>
        </is>
      </c>
      <c r="AO604" s="15" t="inlineStr">
        <is>
          <t>BLANK -&gt; requires live Amazon.ca capture</t>
        </is>
      </c>
      <c r="AP604" s="15" t="inlineStr">
        <is>
          <t>Unverified commercial data</t>
        </is>
      </c>
    </row>
    <row r="605" ht="28" customHeight="1">
      <c r="A605" s="15" t="inlineStr">
        <is>
          <t>Arizona</t>
        </is>
      </c>
      <c r="B605" s="15" t="inlineStr">
        <is>
          <t>Arizona Green Tea | Mucho Mango | single 680mL</t>
        </is>
      </c>
      <c r="C605" s="15" t="inlineStr">
        <is>
          <t>4) Caffeine &amp; energy beverage</t>
        </is>
      </c>
      <c r="D605" s="15" t="inlineStr">
        <is>
          <t>680 mL can</t>
        </is>
      </c>
      <c r="E605" s="29" t="n">
        <v>1</v>
      </c>
      <c r="F605" s="30" t="n"/>
      <c r="G605" s="31">
        <f>IF(AND(ISNUMBER($F605),ISNUMBER($E605),$E605&lt;&gt;0),$F605/$E605,"")</f>
        <v/>
      </c>
      <c r="H605" s="31">
        <f>IF(AND(ISNUMBER($F605),ISNUMBER($AL605),ISNUMBER($E605),($AL605*$E605)&lt;&gt;0),$F605/($AL605*$E605)*100,"")</f>
        <v/>
      </c>
      <c r="I605" s="32" t="n"/>
      <c r="J605" s="33" t="n"/>
      <c r="K605" s="31">
        <f>IF(AND(ISNUMBER($F605),ISNUMBER($J605)),$F605*(1-$J605),"")</f>
        <v/>
      </c>
      <c r="L605" s="32" t="n"/>
      <c r="M605" s="32" t="n"/>
      <c r="N605" s="31">
        <f>IF(ISNUMBER($F605),($F605-IF(ISNUMBER($AM605),$AM605,0))*(1-IF(ISNUMBER($J605),$J605,0)),"")</f>
        <v/>
      </c>
      <c r="O605" s="15" t="inlineStr">
        <is>
          <t>Mucho Mango</t>
        </is>
      </c>
      <c r="P605" s="29" t="n">
        <v>22</v>
      </c>
      <c r="Q605" s="29" t="n">
        <v>0</v>
      </c>
      <c r="R605" s="15" t="inlineStr">
        <is>
          <t>Not listed</t>
        </is>
      </c>
      <c r="S605" s="29" t="n">
        <v>49</v>
      </c>
      <c r="T605" s="29" t="n">
        <v>200</v>
      </c>
      <c r="U605" s="15" t="inlineStr">
        <is>
          <t>HFCS + honey</t>
        </is>
      </c>
      <c r="V605" s="15" t="inlineStr">
        <is>
          <t>Big-can iced tea, value 99c brand; 7.5 mg caffeine per 8 oz from green tea, ginseng root extract; 23oz can uses HFCS (Real Sugar version is 16oz glass bottle)</t>
        </is>
      </c>
      <c r="W605" s="32" t="n"/>
      <c r="X605" s="32" t="n"/>
      <c r="Y605" s="32" t="n"/>
      <c r="Z605" s="32" t="n"/>
      <c r="AA605" s="15" t="inlineStr">
        <is>
          <t>High</t>
        </is>
      </c>
      <c r="AB605" s="15" t="inlineStr">
        <is>
          <t>Iconic value big-can tea</t>
        </is>
      </c>
      <c r="AC605" s="15" t="inlineStr">
        <is>
          <t>Huge can of sweet tea for almost nothing</t>
        </is>
      </c>
      <c r="AD605" s="15" t="inlineStr">
        <is>
          <t>Unbeatable size-for-price value.</t>
        </is>
      </c>
      <c r="AE605" s="32" t="n"/>
      <c r="AF605" s="34">
        <f>IF(AND(ISNUMBER($P605),ISNUMBER($AL605),$AL605&lt;&gt;0),ROUND($P605/$AL605*100,1),"")</f>
        <v/>
      </c>
      <c r="AG605" s="35">
        <f>IF(AND(ISNUMBER($S605),ISNUMBER($AL605),$AL605&lt;&gt;0),ROUND($S605/$AL605*100,2),"")</f>
        <v/>
      </c>
      <c r="AH605" s="34">
        <f>IF(AND(ISNUMBER($Q605),ISNUMBER($AL605),$AL605&lt;&gt;0),ROUND($Q605/$AL605*100,1),"")</f>
        <v/>
      </c>
      <c r="AI605" s="29">
        <f>IF(ISNUMBER($S605),IF($S605&lt;=1,"Yes","No"),"n/a")</f>
        <v/>
      </c>
      <c r="AJ605" s="29">
        <f>IF(ISNUMBER($S605),ROUND(MAX(0,MIN(100,100-$S605*2.5-IF(ISNUMBER($T605),$T605,0)*0.12+IF($S605&lt;=1,12,0))),0),"")</f>
        <v/>
      </c>
      <c r="AK605" s="29">
        <f>IF(ISNUMBER($Q605),IF($Q605&gt;=100,20,IF($Q605&gt;=30,10,0)),0)+IF(ISNUMBER($R605),IF($R605&gt;=100,20,0),0)+IF(ISNUMBER($P605),IF($P605&gt;=150,20,IF($P605&gt;=50,12,5)),0)+IF(ISNUMBER($S605),IF($S605&lt;=1,15,0),0)</f>
        <v/>
      </c>
      <c r="AL605" s="29" t="n">
        <v>680</v>
      </c>
      <c r="AM605" s="30" t="n"/>
      <c r="AN605" s="15" t="inlineStr">
        <is>
          <t>Secondary/approx; NOT verified on Amazon.ca</t>
        </is>
      </c>
      <c r="AO605" s="15" t="inlineStr">
        <is>
          <t>BLANK -&gt; requires live Amazon.ca capture</t>
        </is>
      </c>
      <c r="AP605" s="15" t="inlineStr">
        <is>
          <t>Unverified commercial data</t>
        </is>
      </c>
    </row>
    <row r="606" ht="28" customHeight="1">
      <c r="A606" s="15" t="inlineStr">
        <is>
          <t>Arizona</t>
        </is>
      </c>
      <c r="B606" s="15" t="inlineStr">
        <is>
          <t>Arizona Green Tea | Mucho Mango | 6-pack 680mL</t>
        </is>
      </c>
      <c r="C606" s="15" t="inlineStr">
        <is>
          <t>4) Caffeine &amp; energy beverage</t>
        </is>
      </c>
      <c r="D606" s="15" t="inlineStr">
        <is>
          <t>680 mL can</t>
        </is>
      </c>
      <c r="E606" s="29" t="n">
        <v>6</v>
      </c>
      <c r="F606" s="30" t="n"/>
      <c r="G606" s="31">
        <f>IF(AND(ISNUMBER($F606),ISNUMBER($E606),$E606&lt;&gt;0),$F606/$E606,"")</f>
        <v/>
      </c>
      <c r="H606" s="31">
        <f>IF(AND(ISNUMBER($F606),ISNUMBER($AL606),ISNUMBER($E606),($AL606*$E606)&lt;&gt;0),$F606/($AL606*$E606)*100,"")</f>
        <v/>
      </c>
      <c r="I606" s="32" t="n"/>
      <c r="J606" s="33" t="n"/>
      <c r="K606" s="31">
        <f>IF(AND(ISNUMBER($F606),ISNUMBER($J606)),$F606*(1-$J606),"")</f>
        <v/>
      </c>
      <c r="L606" s="32" t="n"/>
      <c r="M606" s="32" t="n"/>
      <c r="N606" s="31">
        <f>IF(ISNUMBER($F606),($F606-IF(ISNUMBER($AM606),$AM606,0))*(1-IF(ISNUMBER($J606),$J606,0)),"")</f>
        <v/>
      </c>
      <c r="O606" s="15" t="inlineStr">
        <is>
          <t>Mucho Mango</t>
        </is>
      </c>
      <c r="P606" s="29" t="n">
        <v>22</v>
      </c>
      <c r="Q606" s="29" t="n">
        <v>0</v>
      </c>
      <c r="R606" s="15" t="inlineStr">
        <is>
          <t>Not listed</t>
        </is>
      </c>
      <c r="S606" s="29" t="n">
        <v>49</v>
      </c>
      <c r="T606" s="29" t="n">
        <v>200</v>
      </c>
      <c r="U606" s="15" t="inlineStr">
        <is>
          <t>HFCS + honey</t>
        </is>
      </c>
      <c r="V606" s="15" t="inlineStr">
        <is>
          <t>Big-can iced tea, value 99c brand; 7.5 mg caffeine per 8 oz from green tea, ginseng root extract; 23oz can uses HFCS (Real Sugar version is 16oz glass bottle)</t>
        </is>
      </c>
      <c r="W606" s="32" t="n"/>
      <c r="X606" s="32" t="n"/>
      <c r="Y606" s="32" t="n"/>
      <c r="Z606" s="32" t="n"/>
      <c r="AA606" s="15" t="inlineStr">
        <is>
          <t>High</t>
        </is>
      </c>
      <c r="AB606" s="15" t="inlineStr">
        <is>
          <t>Iconic value big-can tea</t>
        </is>
      </c>
      <c r="AC606" s="15" t="inlineStr">
        <is>
          <t>Huge can of sweet tea for almost nothing</t>
        </is>
      </c>
      <c r="AD606" s="15" t="inlineStr">
        <is>
          <t>Unbeatable size-for-price value.</t>
        </is>
      </c>
      <c r="AE606" s="32" t="n"/>
      <c r="AF606" s="34">
        <f>IF(AND(ISNUMBER($P606),ISNUMBER($AL606),$AL606&lt;&gt;0),ROUND($P606/$AL606*100,1),"")</f>
        <v/>
      </c>
      <c r="AG606" s="35">
        <f>IF(AND(ISNUMBER($S606),ISNUMBER($AL606),$AL606&lt;&gt;0),ROUND($S606/$AL606*100,2),"")</f>
        <v/>
      </c>
      <c r="AH606" s="34">
        <f>IF(AND(ISNUMBER($Q606),ISNUMBER($AL606),$AL606&lt;&gt;0),ROUND($Q606/$AL606*100,1),"")</f>
        <v/>
      </c>
      <c r="AI606" s="29">
        <f>IF(ISNUMBER($S606),IF($S606&lt;=1,"Yes","No"),"n/a")</f>
        <v/>
      </c>
      <c r="AJ606" s="29">
        <f>IF(ISNUMBER($S606),ROUND(MAX(0,MIN(100,100-$S606*2.5-IF(ISNUMBER($T606),$T606,0)*0.12+IF($S606&lt;=1,12,0))),0),"")</f>
        <v/>
      </c>
      <c r="AK606" s="29">
        <f>IF(ISNUMBER($Q606),IF($Q606&gt;=100,20,IF($Q606&gt;=30,10,0)),0)+IF(ISNUMBER($R606),IF($R606&gt;=100,20,0),0)+IF(ISNUMBER($P606),IF($P606&gt;=150,20,IF($P606&gt;=50,12,5)),0)+IF(ISNUMBER($S606),IF($S606&lt;=1,15,0),0)</f>
        <v/>
      </c>
      <c r="AL606" s="29" t="n">
        <v>680</v>
      </c>
      <c r="AM606" s="30" t="n"/>
      <c r="AN606" s="15" t="inlineStr">
        <is>
          <t>Secondary/approx; NOT verified on Amazon.ca</t>
        </is>
      </c>
      <c r="AO606" s="15" t="inlineStr">
        <is>
          <t>BLANK -&gt; requires live Amazon.ca capture</t>
        </is>
      </c>
      <c r="AP606" s="15" t="inlineStr">
        <is>
          <t>Unverified commercial data</t>
        </is>
      </c>
    </row>
    <row r="607" ht="28" customHeight="1">
      <c r="A607" s="15" t="inlineStr">
        <is>
          <t>Arizona</t>
        </is>
      </c>
      <c r="B607" s="15" t="inlineStr">
        <is>
          <t>Arizona Green Tea | Mucho Mango | 12-pack 680mL</t>
        </is>
      </c>
      <c r="C607" s="15" t="inlineStr">
        <is>
          <t>4) Caffeine &amp; energy beverage</t>
        </is>
      </c>
      <c r="D607" s="15" t="inlineStr">
        <is>
          <t>680 mL can</t>
        </is>
      </c>
      <c r="E607" s="29" t="n">
        <v>12</v>
      </c>
      <c r="F607" s="30" t="n"/>
      <c r="G607" s="31">
        <f>IF(AND(ISNUMBER($F607),ISNUMBER($E607),$E607&lt;&gt;0),$F607/$E607,"")</f>
        <v/>
      </c>
      <c r="H607" s="31">
        <f>IF(AND(ISNUMBER($F607),ISNUMBER($AL607),ISNUMBER($E607),($AL607*$E607)&lt;&gt;0),$F607/($AL607*$E607)*100,"")</f>
        <v/>
      </c>
      <c r="I607" s="32" t="n"/>
      <c r="J607" s="33" t="n"/>
      <c r="K607" s="31">
        <f>IF(AND(ISNUMBER($F607),ISNUMBER($J607)),$F607*(1-$J607),"")</f>
        <v/>
      </c>
      <c r="L607" s="32" t="n"/>
      <c r="M607" s="32" t="n"/>
      <c r="N607" s="31">
        <f>IF(ISNUMBER($F607),($F607-IF(ISNUMBER($AM607),$AM607,0))*(1-IF(ISNUMBER($J607),$J607,0)),"")</f>
        <v/>
      </c>
      <c r="O607" s="15" t="inlineStr">
        <is>
          <t>Mucho Mango</t>
        </is>
      </c>
      <c r="P607" s="29" t="n">
        <v>22</v>
      </c>
      <c r="Q607" s="29" t="n">
        <v>0</v>
      </c>
      <c r="R607" s="15" t="inlineStr">
        <is>
          <t>Not listed</t>
        </is>
      </c>
      <c r="S607" s="29" t="n">
        <v>49</v>
      </c>
      <c r="T607" s="29" t="n">
        <v>200</v>
      </c>
      <c r="U607" s="15" t="inlineStr">
        <is>
          <t>HFCS + honey</t>
        </is>
      </c>
      <c r="V607" s="15" t="inlineStr">
        <is>
          <t>Big-can iced tea, value 99c brand; 7.5 mg caffeine per 8 oz from green tea, ginseng root extract; 23oz can uses HFCS (Real Sugar version is 16oz glass bottle)</t>
        </is>
      </c>
      <c r="W607" s="32" t="n"/>
      <c r="X607" s="32" t="n"/>
      <c r="Y607" s="32" t="n"/>
      <c r="Z607" s="32" t="n"/>
      <c r="AA607" s="15" t="inlineStr">
        <is>
          <t>High</t>
        </is>
      </c>
      <c r="AB607" s="15" t="inlineStr">
        <is>
          <t>Iconic value big-can tea</t>
        </is>
      </c>
      <c r="AC607" s="15" t="inlineStr">
        <is>
          <t>Huge can of sweet tea for almost nothing</t>
        </is>
      </c>
      <c r="AD607" s="15" t="inlineStr">
        <is>
          <t>Unbeatable size-for-price value.</t>
        </is>
      </c>
      <c r="AE607" s="32" t="n"/>
      <c r="AF607" s="34">
        <f>IF(AND(ISNUMBER($P607),ISNUMBER($AL607),$AL607&lt;&gt;0),ROUND($P607/$AL607*100,1),"")</f>
        <v/>
      </c>
      <c r="AG607" s="35">
        <f>IF(AND(ISNUMBER($S607),ISNUMBER($AL607),$AL607&lt;&gt;0),ROUND($S607/$AL607*100,2),"")</f>
        <v/>
      </c>
      <c r="AH607" s="34">
        <f>IF(AND(ISNUMBER($Q607),ISNUMBER($AL607),$AL607&lt;&gt;0),ROUND($Q607/$AL607*100,1),"")</f>
        <v/>
      </c>
      <c r="AI607" s="29">
        <f>IF(ISNUMBER($S607),IF($S607&lt;=1,"Yes","No"),"n/a")</f>
        <v/>
      </c>
      <c r="AJ607" s="29">
        <f>IF(ISNUMBER($S607),ROUND(MAX(0,MIN(100,100-$S607*2.5-IF(ISNUMBER($T607),$T607,0)*0.12+IF($S607&lt;=1,12,0))),0),"")</f>
        <v/>
      </c>
      <c r="AK607" s="29">
        <f>IF(ISNUMBER($Q607),IF($Q607&gt;=100,20,IF($Q607&gt;=30,10,0)),0)+IF(ISNUMBER($R607),IF($R607&gt;=100,20,0),0)+IF(ISNUMBER($P607),IF($P607&gt;=150,20,IF($P607&gt;=50,12,5)),0)+IF(ISNUMBER($S607),IF($S607&lt;=1,15,0),0)</f>
        <v/>
      </c>
      <c r="AL607" s="29" t="n">
        <v>680</v>
      </c>
      <c r="AM607" s="30" t="n"/>
      <c r="AN607" s="15" t="inlineStr">
        <is>
          <t>Secondary/approx; NOT verified on Amazon.ca</t>
        </is>
      </c>
      <c r="AO607" s="15" t="inlineStr">
        <is>
          <t>BLANK -&gt; requires live Amazon.ca capture</t>
        </is>
      </c>
      <c r="AP607" s="15" t="inlineStr">
        <is>
          <t>Unverified commercial data</t>
        </is>
      </c>
    </row>
    <row r="608" ht="28" customHeight="1">
      <c r="A608" s="15" t="inlineStr">
        <is>
          <t>Arizona</t>
        </is>
      </c>
      <c r="B608" s="15" t="inlineStr">
        <is>
          <t>Arizona Green Tea | Mucho Mango | 24-pack 680mL</t>
        </is>
      </c>
      <c r="C608" s="15" t="inlineStr">
        <is>
          <t>4) Caffeine &amp; energy beverage</t>
        </is>
      </c>
      <c r="D608" s="15" t="inlineStr">
        <is>
          <t>680 mL can</t>
        </is>
      </c>
      <c r="E608" s="29" t="n">
        <v>24</v>
      </c>
      <c r="F608" s="30" t="n"/>
      <c r="G608" s="31">
        <f>IF(AND(ISNUMBER($F608),ISNUMBER($E608),$E608&lt;&gt;0),$F608/$E608,"")</f>
        <v/>
      </c>
      <c r="H608" s="31">
        <f>IF(AND(ISNUMBER($F608),ISNUMBER($AL608),ISNUMBER($E608),($AL608*$E608)&lt;&gt;0),$F608/($AL608*$E608)*100,"")</f>
        <v/>
      </c>
      <c r="I608" s="32" t="n"/>
      <c r="J608" s="33" t="n"/>
      <c r="K608" s="31">
        <f>IF(AND(ISNUMBER($F608),ISNUMBER($J608)),$F608*(1-$J608),"")</f>
        <v/>
      </c>
      <c r="L608" s="32" t="n"/>
      <c r="M608" s="32" t="n"/>
      <c r="N608" s="31">
        <f>IF(ISNUMBER($F608),($F608-IF(ISNUMBER($AM608),$AM608,0))*(1-IF(ISNUMBER($J608),$J608,0)),"")</f>
        <v/>
      </c>
      <c r="O608" s="15" t="inlineStr">
        <is>
          <t>Mucho Mango</t>
        </is>
      </c>
      <c r="P608" s="29" t="n">
        <v>22</v>
      </c>
      <c r="Q608" s="29" t="n">
        <v>0</v>
      </c>
      <c r="R608" s="15" t="inlineStr">
        <is>
          <t>Not listed</t>
        </is>
      </c>
      <c r="S608" s="29" t="n">
        <v>49</v>
      </c>
      <c r="T608" s="29" t="n">
        <v>200</v>
      </c>
      <c r="U608" s="15" t="inlineStr">
        <is>
          <t>HFCS + honey</t>
        </is>
      </c>
      <c r="V608" s="15" t="inlineStr">
        <is>
          <t>Big-can iced tea, value 99c brand; 7.5 mg caffeine per 8 oz from green tea, ginseng root extract; 23oz can uses HFCS (Real Sugar version is 16oz glass bottle)</t>
        </is>
      </c>
      <c r="W608" s="32" t="n"/>
      <c r="X608" s="32" t="n"/>
      <c r="Y608" s="32" t="n"/>
      <c r="Z608" s="32" t="n"/>
      <c r="AA608" s="15" t="inlineStr">
        <is>
          <t>High</t>
        </is>
      </c>
      <c r="AB608" s="15" t="inlineStr">
        <is>
          <t>Iconic value big-can tea</t>
        </is>
      </c>
      <c r="AC608" s="15" t="inlineStr">
        <is>
          <t>Huge can of sweet tea for almost nothing</t>
        </is>
      </c>
      <c r="AD608" s="15" t="inlineStr">
        <is>
          <t>Unbeatable size-for-price value.</t>
        </is>
      </c>
      <c r="AE608" s="32" t="n"/>
      <c r="AF608" s="34">
        <f>IF(AND(ISNUMBER($P608),ISNUMBER($AL608),$AL608&lt;&gt;0),ROUND($P608/$AL608*100,1),"")</f>
        <v/>
      </c>
      <c r="AG608" s="35">
        <f>IF(AND(ISNUMBER($S608),ISNUMBER($AL608),$AL608&lt;&gt;0),ROUND($S608/$AL608*100,2),"")</f>
        <v/>
      </c>
      <c r="AH608" s="34">
        <f>IF(AND(ISNUMBER($Q608),ISNUMBER($AL608),$AL608&lt;&gt;0),ROUND($Q608/$AL608*100,1),"")</f>
        <v/>
      </c>
      <c r="AI608" s="29">
        <f>IF(ISNUMBER($S608),IF($S608&lt;=1,"Yes","No"),"n/a")</f>
        <v/>
      </c>
      <c r="AJ608" s="29">
        <f>IF(ISNUMBER($S608),ROUND(MAX(0,MIN(100,100-$S608*2.5-IF(ISNUMBER($T608),$T608,0)*0.12+IF($S608&lt;=1,12,0))),0),"")</f>
        <v/>
      </c>
      <c r="AK608" s="29">
        <f>IF(ISNUMBER($Q608),IF($Q608&gt;=100,20,IF($Q608&gt;=30,10,0)),0)+IF(ISNUMBER($R608),IF($R608&gt;=100,20,0),0)+IF(ISNUMBER($P608),IF($P608&gt;=150,20,IF($P608&gt;=50,12,5)),0)+IF(ISNUMBER($S608),IF($S608&lt;=1,15,0),0)</f>
        <v/>
      </c>
      <c r="AL608" s="29" t="n">
        <v>680</v>
      </c>
      <c r="AM608" s="30" t="n"/>
      <c r="AN608" s="15" t="inlineStr">
        <is>
          <t>Secondary/approx; NOT verified on Amazon.ca</t>
        </is>
      </c>
      <c r="AO608" s="15" t="inlineStr">
        <is>
          <t>BLANK -&gt; requires live Amazon.ca capture</t>
        </is>
      </c>
      <c r="AP608" s="15" t="inlineStr">
        <is>
          <t>Unverified commercial data</t>
        </is>
      </c>
    </row>
    <row r="609" ht="28" customHeight="1">
      <c r="A609" s="15" t="inlineStr">
        <is>
          <t>Arizona</t>
        </is>
      </c>
      <c r="B609" s="15" t="inlineStr">
        <is>
          <t>Arizona Green Tea | Watermelon | single 680mL</t>
        </is>
      </c>
      <c r="C609" s="15" t="inlineStr">
        <is>
          <t>4) Caffeine &amp; energy beverage</t>
        </is>
      </c>
      <c r="D609" s="15" t="inlineStr">
        <is>
          <t>680 mL can</t>
        </is>
      </c>
      <c r="E609" s="29" t="n">
        <v>1</v>
      </c>
      <c r="F609" s="30" t="n"/>
      <c r="G609" s="31">
        <f>IF(AND(ISNUMBER($F609),ISNUMBER($E609),$E609&lt;&gt;0),$F609/$E609,"")</f>
        <v/>
      </c>
      <c r="H609" s="31">
        <f>IF(AND(ISNUMBER($F609),ISNUMBER($AL609),ISNUMBER($E609),($AL609*$E609)&lt;&gt;0),$F609/($AL609*$E609)*100,"")</f>
        <v/>
      </c>
      <c r="I609" s="32" t="n"/>
      <c r="J609" s="33" t="n"/>
      <c r="K609" s="31">
        <f>IF(AND(ISNUMBER($F609),ISNUMBER($J609)),$F609*(1-$J609),"")</f>
        <v/>
      </c>
      <c r="L609" s="32" t="n"/>
      <c r="M609" s="32" t="n"/>
      <c r="N609" s="31">
        <f>IF(ISNUMBER($F609),($F609-IF(ISNUMBER($AM609),$AM609,0))*(1-IF(ISNUMBER($J609),$J609,0)),"")</f>
        <v/>
      </c>
      <c r="O609" s="15" t="inlineStr">
        <is>
          <t>Watermelon</t>
        </is>
      </c>
      <c r="P609" s="29" t="n">
        <v>22</v>
      </c>
      <c r="Q609" s="29" t="n">
        <v>0</v>
      </c>
      <c r="R609" s="15" t="inlineStr">
        <is>
          <t>Not listed</t>
        </is>
      </c>
      <c r="S609" s="29" t="n">
        <v>49</v>
      </c>
      <c r="T609" s="29" t="n">
        <v>200</v>
      </c>
      <c r="U609" s="15" t="inlineStr">
        <is>
          <t>HFCS + honey</t>
        </is>
      </c>
      <c r="V609" s="15" t="inlineStr">
        <is>
          <t>Big-can iced tea, value 99c brand; 7.5 mg caffeine per 8 oz from green tea, ginseng root extract; 23oz can uses HFCS (Real Sugar version is 16oz glass bottle)</t>
        </is>
      </c>
      <c r="W609" s="32" t="n"/>
      <c r="X609" s="32" t="n"/>
      <c r="Y609" s="32" t="n"/>
      <c r="Z609" s="32" t="n"/>
      <c r="AA609" s="15" t="inlineStr">
        <is>
          <t>High</t>
        </is>
      </c>
      <c r="AB609" s="15" t="inlineStr">
        <is>
          <t>Iconic value big-can tea</t>
        </is>
      </c>
      <c r="AC609" s="15" t="inlineStr">
        <is>
          <t>Huge can of sweet tea for almost nothing</t>
        </is>
      </c>
      <c r="AD609" s="15" t="inlineStr">
        <is>
          <t>Unbeatable size-for-price value.</t>
        </is>
      </c>
      <c r="AE609" s="32" t="n"/>
      <c r="AF609" s="34">
        <f>IF(AND(ISNUMBER($P609),ISNUMBER($AL609),$AL609&lt;&gt;0),ROUND($P609/$AL609*100,1),"")</f>
        <v/>
      </c>
      <c r="AG609" s="35">
        <f>IF(AND(ISNUMBER($S609),ISNUMBER($AL609),$AL609&lt;&gt;0),ROUND($S609/$AL609*100,2),"")</f>
        <v/>
      </c>
      <c r="AH609" s="34">
        <f>IF(AND(ISNUMBER($Q609),ISNUMBER($AL609),$AL609&lt;&gt;0),ROUND($Q609/$AL609*100,1),"")</f>
        <v/>
      </c>
      <c r="AI609" s="29">
        <f>IF(ISNUMBER($S609),IF($S609&lt;=1,"Yes","No"),"n/a")</f>
        <v/>
      </c>
      <c r="AJ609" s="29">
        <f>IF(ISNUMBER($S609),ROUND(MAX(0,MIN(100,100-$S609*2.5-IF(ISNUMBER($T609),$T609,0)*0.12+IF($S609&lt;=1,12,0))),0),"")</f>
        <v/>
      </c>
      <c r="AK609" s="29">
        <f>IF(ISNUMBER($Q609),IF($Q609&gt;=100,20,IF($Q609&gt;=30,10,0)),0)+IF(ISNUMBER($R609),IF($R609&gt;=100,20,0),0)+IF(ISNUMBER($P609),IF($P609&gt;=150,20,IF($P609&gt;=50,12,5)),0)+IF(ISNUMBER($S609),IF($S609&lt;=1,15,0),0)</f>
        <v/>
      </c>
      <c r="AL609" s="29" t="n">
        <v>680</v>
      </c>
      <c r="AM609" s="30" t="n"/>
      <c r="AN609" s="15" t="inlineStr">
        <is>
          <t>Secondary/approx; NOT verified on Amazon.ca</t>
        </is>
      </c>
      <c r="AO609" s="15" t="inlineStr">
        <is>
          <t>BLANK -&gt; requires live Amazon.ca capture</t>
        </is>
      </c>
      <c r="AP609" s="15" t="inlineStr">
        <is>
          <t>Unverified commercial data</t>
        </is>
      </c>
    </row>
    <row r="610" ht="28" customHeight="1">
      <c r="A610" s="15" t="inlineStr">
        <is>
          <t>Arizona</t>
        </is>
      </c>
      <c r="B610" s="15" t="inlineStr">
        <is>
          <t>Arizona Green Tea | Watermelon | 6-pack 680mL</t>
        </is>
      </c>
      <c r="C610" s="15" t="inlineStr">
        <is>
          <t>4) Caffeine &amp; energy beverage</t>
        </is>
      </c>
      <c r="D610" s="15" t="inlineStr">
        <is>
          <t>680 mL can</t>
        </is>
      </c>
      <c r="E610" s="29" t="n">
        <v>6</v>
      </c>
      <c r="F610" s="30" t="n"/>
      <c r="G610" s="31">
        <f>IF(AND(ISNUMBER($F610),ISNUMBER($E610),$E610&lt;&gt;0),$F610/$E610,"")</f>
        <v/>
      </c>
      <c r="H610" s="31">
        <f>IF(AND(ISNUMBER($F610),ISNUMBER($AL610),ISNUMBER($E610),($AL610*$E610)&lt;&gt;0),$F610/($AL610*$E610)*100,"")</f>
        <v/>
      </c>
      <c r="I610" s="32" t="n"/>
      <c r="J610" s="33" t="n"/>
      <c r="K610" s="31">
        <f>IF(AND(ISNUMBER($F610),ISNUMBER($J610)),$F610*(1-$J610),"")</f>
        <v/>
      </c>
      <c r="L610" s="32" t="n"/>
      <c r="M610" s="32" t="n"/>
      <c r="N610" s="31">
        <f>IF(ISNUMBER($F610),($F610-IF(ISNUMBER($AM610),$AM610,0))*(1-IF(ISNUMBER($J610),$J610,0)),"")</f>
        <v/>
      </c>
      <c r="O610" s="15" t="inlineStr">
        <is>
          <t>Watermelon</t>
        </is>
      </c>
      <c r="P610" s="29" t="n">
        <v>22</v>
      </c>
      <c r="Q610" s="29" t="n">
        <v>0</v>
      </c>
      <c r="R610" s="15" t="inlineStr">
        <is>
          <t>Not listed</t>
        </is>
      </c>
      <c r="S610" s="29" t="n">
        <v>49</v>
      </c>
      <c r="T610" s="29" t="n">
        <v>200</v>
      </c>
      <c r="U610" s="15" t="inlineStr">
        <is>
          <t>HFCS + honey</t>
        </is>
      </c>
      <c r="V610" s="15" t="inlineStr">
        <is>
          <t>Big-can iced tea, value 99c brand; 7.5 mg caffeine per 8 oz from green tea, ginseng root extract; 23oz can uses HFCS (Real Sugar version is 16oz glass bottle)</t>
        </is>
      </c>
      <c r="W610" s="32" t="n"/>
      <c r="X610" s="32" t="n"/>
      <c r="Y610" s="32" t="n"/>
      <c r="Z610" s="32" t="n"/>
      <c r="AA610" s="15" t="inlineStr">
        <is>
          <t>High</t>
        </is>
      </c>
      <c r="AB610" s="15" t="inlineStr">
        <is>
          <t>Iconic value big-can tea</t>
        </is>
      </c>
      <c r="AC610" s="15" t="inlineStr">
        <is>
          <t>Huge can of sweet tea for almost nothing</t>
        </is>
      </c>
      <c r="AD610" s="15" t="inlineStr">
        <is>
          <t>Unbeatable size-for-price value.</t>
        </is>
      </c>
      <c r="AE610" s="32" t="n"/>
      <c r="AF610" s="34">
        <f>IF(AND(ISNUMBER($P610),ISNUMBER($AL610),$AL610&lt;&gt;0),ROUND($P610/$AL610*100,1),"")</f>
        <v/>
      </c>
      <c r="AG610" s="35">
        <f>IF(AND(ISNUMBER($S610),ISNUMBER($AL610),$AL610&lt;&gt;0),ROUND($S610/$AL610*100,2),"")</f>
        <v/>
      </c>
      <c r="AH610" s="34">
        <f>IF(AND(ISNUMBER($Q610),ISNUMBER($AL610),$AL610&lt;&gt;0),ROUND($Q610/$AL610*100,1),"")</f>
        <v/>
      </c>
      <c r="AI610" s="29">
        <f>IF(ISNUMBER($S610),IF($S610&lt;=1,"Yes","No"),"n/a")</f>
        <v/>
      </c>
      <c r="AJ610" s="29">
        <f>IF(ISNUMBER($S610),ROUND(MAX(0,MIN(100,100-$S610*2.5-IF(ISNUMBER($T610),$T610,0)*0.12+IF($S610&lt;=1,12,0))),0),"")</f>
        <v/>
      </c>
      <c r="AK610" s="29">
        <f>IF(ISNUMBER($Q610),IF($Q610&gt;=100,20,IF($Q610&gt;=30,10,0)),0)+IF(ISNUMBER($R610),IF($R610&gt;=100,20,0),0)+IF(ISNUMBER($P610),IF($P610&gt;=150,20,IF($P610&gt;=50,12,5)),0)+IF(ISNUMBER($S610),IF($S610&lt;=1,15,0),0)</f>
        <v/>
      </c>
      <c r="AL610" s="29" t="n">
        <v>680</v>
      </c>
      <c r="AM610" s="30" t="n"/>
      <c r="AN610" s="15" t="inlineStr">
        <is>
          <t>Secondary/approx; NOT verified on Amazon.ca</t>
        </is>
      </c>
      <c r="AO610" s="15" t="inlineStr">
        <is>
          <t>BLANK -&gt; requires live Amazon.ca capture</t>
        </is>
      </c>
      <c r="AP610" s="15" t="inlineStr">
        <is>
          <t>Unverified commercial data</t>
        </is>
      </c>
    </row>
    <row r="611" ht="28" customHeight="1">
      <c r="A611" s="15" t="inlineStr">
        <is>
          <t>Arizona</t>
        </is>
      </c>
      <c r="B611" s="15" t="inlineStr">
        <is>
          <t>Arizona Green Tea | Watermelon | 12-pack 680mL</t>
        </is>
      </c>
      <c r="C611" s="15" t="inlineStr">
        <is>
          <t>4) Caffeine &amp; energy beverage</t>
        </is>
      </c>
      <c r="D611" s="15" t="inlineStr">
        <is>
          <t>680 mL can</t>
        </is>
      </c>
      <c r="E611" s="29" t="n">
        <v>12</v>
      </c>
      <c r="F611" s="30" t="n"/>
      <c r="G611" s="31">
        <f>IF(AND(ISNUMBER($F611),ISNUMBER($E611),$E611&lt;&gt;0),$F611/$E611,"")</f>
        <v/>
      </c>
      <c r="H611" s="31">
        <f>IF(AND(ISNUMBER($F611),ISNUMBER($AL611),ISNUMBER($E611),($AL611*$E611)&lt;&gt;0),$F611/($AL611*$E611)*100,"")</f>
        <v/>
      </c>
      <c r="I611" s="32" t="n"/>
      <c r="J611" s="33" t="n"/>
      <c r="K611" s="31">
        <f>IF(AND(ISNUMBER($F611),ISNUMBER($J611)),$F611*(1-$J611),"")</f>
        <v/>
      </c>
      <c r="L611" s="32" t="n"/>
      <c r="M611" s="32" t="n"/>
      <c r="N611" s="31">
        <f>IF(ISNUMBER($F611),($F611-IF(ISNUMBER($AM611),$AM611,0))*(1-IF(ISNUMBER($J611),$J611,0)),"")</f>
        <v/>
      </c>
      <c r="O611" s="15" t="inlineStr">
        <is>
          <t>Watermelon</t>
        </is>
      </c>
      <c r="P611" s="29" t="n">
        <v>22</v>
      </c>
      <c r="Q611" s="29" t="n">
        <v>0</v>
      </c>
      <c r="R611" s="15" t="inlineStr">
        <is>
          <t>Not listed</t>
        </is>
      </c>
      <c r="S611" s="29" t="n">
        <v>49</v>
      </c>
      <c r="T611" s="29" t="n">
        <v>200</v>
      </c>
      <c r="U611" s="15" t="inlineStr">
        <is>
          <t>HFCS + honey</t>
        </is>
      </c>
      <c r="V611" s="15" t="inlineStr">
        <is>
          <t>Big-can iced tea, value 99c brand; 7.5 mg caffeine per 8 oz from green tea, ginseng root extract; 23oz can uses HFCS (Real Sugar version is 16oz glass bottle)</t>
        </is>
      </c>
      <c r="W611" s="32" t="n"/>
      <c r="X611" s="32" t="n"/>
      <c r="Y611" s="32" t="n"/>
      <c r="Z611" s="32" t="n"/>
      <c r="AA611" s="15" t="inlineStr">
        <is>
          <t>High</t>
        </is>
      </c>
      <c r="AB611" s="15" t="inlineStr">
        <is>
          <t>Iconic value big-can tea</t>
        </is>
      </c>
      <c r="AC611" s="15" t="inlineStr">
        <is>
          <t>Huge can of sweet tea for almost nothing</t>
        </is>
      </c>
      <c r="AD611" s="15" t="inlineStr">
        <is>
          <t>Unbeatable size-for-price value.</t>
        </is>
      </c>
      <c r="AE611" s="32" t="n"/>
      <c r="AF611" s="34">
        <f>IF(AND(ISNUMBER($P611),ISNUMBER($AL611),$AL611&lt;&gt;0),ROUND($P611/$AL611*100,1),"")</f>
        <v/>
      </c>
      <c r="AG611" s="35">
        <f>IF(AND(ISNUMBER($S611),ISNUMBER($AL611),$AL611&lt;&gt;0),ROUND($S611/$AL611*100,2),"")</f>
        <v/>
      </c>
      <c r="AH611" s="34">
        <f>IF(AND(ISNUMBER($Q611),ISNUMBER($AL611),$AL611&lt;&gt;0),ROUND($Q611/$AL611*100,1),"")</f>
        <v/>
      </c>
      <c r="AI611" s="29">
        <f>IF(ISNUMBER($S611),IF($S611&lt;=1,"Yes","No"),"n/a")</f>
        <v/>
      </c>
      <c r="AJ611" s="29">
        <f>IF(ISNUMBER($S611),ROUND(MAX(0,MIN(100,100-$S611*2.5-IF(ISNUMBER($T611),$T611,0)*0.12+IF($S611&lt;=1,12,0))),0),"")</f>
        <v/>
      </c>
      <c r="AK611" s="29">
        <f>IF(ISNUMBER($Q611),IF($Q611&gt;=100,20,IF($Q611&gt;=30,10,0)),0)+IF(ISNUMBER($R611),IF($R611&gt;=100,20,0),0)+IF(ISNUMBER($P611),IF($P611&gt;=150,20,IF($P611&gt;=50,12,5)),0)+IF(ISNUMBER($S611),IF($S611&lt;=1,15,0),0)</f>
        <v/>
      </c>
      <c r="AL611" s="29" t="n">
        <v>680</v>
      </c>
      <c r="AM611" s="30" t="n"/>
      <c r="AN611" s="15" t="inlineStr">
        <is>
          <t>Secondary/approx; NOT verified on Amazon.ca</t>
        </is>
      </c>
      <c r="AO611" s="15" t="inlineStr">
        <is>
          <t>BLANK -&gt; requires live Amazon.ca capture</t>
        </is>
      </c>
      <c r="AP611" s="15" t="inlineStr">
        <is>
          <t>Unverified commercial data</t>
        </is>
      </c>
    </row>
    <row r="612" ht="28" customHeight="1">
      <c r="A612" s="15" t="inlineStr">
        <is>
          <t>Arizona</t>
        </is>
      </c>
      <c r="B612" s="15" t="inlineStr">
        <is>
          <t>Arizona Green Tea | Watermelon | 24-pack 680mL</t>
        </is>
      </c>
      <c r="C612" s="15" t="inlineStr">
        <is>
          <t>4) Caffeine &amp; energy beverage</t>
        </is>
      </c>
      <c r="D612" s="15" t="inlineStr">
        <is>
          <t>680 mL can</t>
        </is>
      </c>
      <c r="E612" s="29" t="n">
        <v>24</v>
      </c>
      <c r="F612" s="30" t="n"/>
      <c r="G612" s="31">
        <f>IF(AND(ISNUMBER($F612),ISNUMBER($E612),$E612&lt;&gt;0),$F612/$E612,"")</f>
        <v/>
      </c>
      <c r="H612" s="31">
        <f>IF(AND(ISNUMBER($F612),ISNUMBER($AL612),ISNUMBER($E612),($AL612*$E612)&lt;&gt;0),$F612/($AL612*$E612)*100,"")</f>
        <v/>
      </c>
      <c r="I612" s="32" t="n"/>
      <c r="J612" s="33" t="n"/>
      <c r="K612" s="31">
        <f>IF(AND(ISNUMBER($F612),ISNUMBER($J612)),$F612*(1-$J612),"")</f>
        <v/>
      </c>
      <c r="L612" s="32" t="n"/>
      <c r="M612" s="32" t="n"/>
      <c r="N612" s="31">
        <f>IF(ISNUMBER($F612),($F612-IF(ISNUMBER($AM612),$AM612,0))*(1-IF(ISNUMBER($J612),$J612,0)),"")</f>
        <v/>
      </c>
      <c r="O612" s="15" t="inlineStr">
        <is>
          <t>Watermelon</t>
        </is>
      </c>
      <c r="P612" s="29" t="n">
        <v>22</v>
      </c>
      <c r="Q612" s="29" t="n">
        <v>0</v>
      </c>
      <c r="R612" s="15" t="inlineStr">
        <is>
          <t>Not listed</t>
        </is>
      </c>
      <c r="S612" s="29" t="n">
        <v>49</v>
      </c>
      <c r="T612" s="29" t="n">
        <v>200</v>
      </c>
      <c r="U612" s="15" t="inlineStr">
        <is>
          <t>HFCS + honey</t>
        </is>
      </c>
      <c r="V612" s="15" t="inlineStr">
        <is>
          <t>Big-can iced tea, value 99c brand; 7.5 mg caffeine per 8 oz from green tea, ginseng root extract; 23oz can uses HFCS (Real Sugar version is 16oz glass bottle)</t>
        </is>
      </c>
      <c r="W612" s="32" t="n"/>
      <c r="X612" s="32" t="n"/>
      <c r="Y612" s="32" t="n"/>
      <c r="Z612" s="32" t="n"/>
      <c r="AA612" s="15" t="inlineStr">
        <is>
          <t>High</t>
        </is>
      </c>
      <c r="AB612" s="15" t="inlineStr">
        <is>
          <t>Iconic value big-can tea</t>
        </is>
      </c>
      <c r="AC612" s="15" t="inlineStr">
        <is>
          <t>Huge can of sweet tea for almost nothing</t>
        </is>
      </c>
      <c r="AD612" s="15" t="inlineStr">
        <is>
          <t>Unbeatable size-for-price value.</t>
        </is>
      </c>
      <c r="AE612" s="32" t="n"/>
      <c r="AF612" s="34">
        <f>IF(AND(ISNUMBER($P612),ISNUMBER($AL612),$AL612&lt;&gt;0),ROUND($P612/$AL612*100,1),"")</f>
        <v/>
      </c>
      <c r="AG612" s="35">
        <f>IF(AND(ISNUMBER($S612),ISNUMBER($AL612),$AL612&lt;&gt;0),ROUND($S612/$AL612*100,2),"")</f>
        <v/>
      </c>
      <c r="AH612" s="34">
        <f>IF(AND(ISNUMBER($Q612),ISNUMBER($AL612),$AL612&lt;&gt;0),ROUND($Q612/$AL612*100,1),"")</f>
        <v/>
      </c>
      <c r="AI612" s="29">
        <f>IF(ISNUMBER($S612),IF($S612&lt;=1,"Yes","No"),"n/a")</f>
        <v/>
      </c>
      <c r="AJ612" s="29">
        <f>IF(ISNUMBER($S612),ROUND(MAX(0,MIN(100,100-$S612*2.5-IF(ISNUMBER($T612),$T612,0)*0.12+IF($S612&lt;=1,12,0))),0),"")</f>
        <v/>
      </c>
      <c r="AK612" s="29">
        <f>IF(ISNUMBER($Q612),IF($Q612&gt;=100,20,IF($Q612&gt;=30,10,0)),0)+IF(ISNUMBER($R612),IF($R612&gt;=100,20,0),0)+IF(ISNUMBER($P612),IF($P612&gt;=150,20,IF($P612&gt;=50,12,5)),0)+IF(ISNUMBER($S612),IF($S612&lt;=1,15,0),0)</f>
        <v/>
      </c>
      <c r="AL612" s="29" t="n">
        <v>680</v>
      </c>
      <c r="AM612" s="30" t="n"/>
      <c r="AN612" s="15" t="inlineStr">
        <is>
          <t>Secondary/approx; NOT verified on Amazon.ca</t>
        </is>
      </c>
      <c r="AO612" s="15" t="inlineStr">
        <is>
          <t>BLANK -&gt; requires live Amazon.ca capture</t>
        </is>
      </c>
      <c r="AP612" s="15" t="inlineStr">
        <is>
          <t>Unverified commercial data</t>
        </is>
      </c>
    </row>
    <row r="613" ht="28" customHeight="1">
      <c r="A613" s="15" t="inlineStr">
        <is>
          <t>Arizona</t>
        </is>
      </c>
      <c r="B613" s="15" t="inlineStr">
        <is>
          <t>Arizona Green Tea | Lemon Tea | single 680mL</t>
        </is>
      </c>
      <c r="C613" s="15" t="inlineStr">
        <is>
          <t>4) Caffeine &amp; energy beverage</t>
        </is>
      </c>
      <c r="D613" s="15" t="inlineStr">
        <is>
          <t>680 mL can</t>
        </is>
      </c>
      <c r="E613" s="29" t="n">
        <v>1</v>
      </c>
      <c r="F613" s="30" t="n"/>
      <c r="G613" s="31">
        <f>IF(AND(ISNUMBER($F613),ISNUMBER($E613),$E613&lt;&gt;0),$F613/$E613,"")</f>
        <v/>
      </c>
      <c r="H613" s="31">
        <f>IF(AND(ISNUMBER($F613),ISNUMBER($AL613),ISNUMBER($E613),($AL613*$E613)&lt;&gt;0),$F613/($AL613*$E613)*100,"")</f>
        <v/>
      </c>
      <c r="I613" s="32" t="n"/>
      <c r="J613" s="33" t="n"/>
      <c r="K613" s="31">
        <f>IF(AND(ISNUMBER($F613),ISNUMBER($J613)),$F613*(1-$J613),"")</f>
        <v/>
      </c>
      <c r="L613" s="32" t="n"/>
      <c r="M613" s="32" t="n"/>
      <c r="N613" s="31">
        <f>IF(ISNUMBER($F613),($F613-IF(ISNUMBER($AM613),$AM613,0))*(1-IF(ISNUMBER($J613),$J613,0)),"")</f>
        <v/>
      </c>
      <c r="O613" s="15" t="inlineStr">
        <is>
          <t>Lemon Tea</t>
        </is>
      </c>
      <c r="P613" s="29" t="n">
        <v>22</v>
      </c>
      <c r="Q613" s="29" t="n">
        <v>0</v>
      </c>
      <c r="R613" s="15" t="inlineStr">
        <is>
          <t>Not listed</t>
        </is>
      </c>
      <c r="S613" s="29" t="n">
        <v>49</v>
      </c>
      <c r="T613" s="29" t="n">
        <v>200</v>
      </c>
      <c r="U613" s="15" t="inlineStr">
        <is>
          <t>HFCS + honey</t>
        </is>
      </c>
      <c r="V613" s="15" t="inlineStr">
        <is>
          <t>Big-can iced tea, value 99c brand; 7.5 mg caffeine per 8 oz from green tea, ginseng root extract; 23oz can uses HFCS (Real Sugar version is 16oz glass bottle)</t>
        </is>
      </c>
      <c r="W613" s="32" t="n"/>
      <c r="X613" s="32" t="n"/>
      <c r="Y613" s="32" t="n"/>
      <c r="Z613" s="32" t="n"/>
      <c r="AA613" s="15" t="inlineStr">
        <is>
          <t>High</t>
        </is>
      </c>
      <c r="AB613" s="15" t="inlineStr">
        <is>
          <t>Iconic value big-can tea</t>
        </is>
      </c>
      <c r="AC613" s="15" t="inlineStr">
        <is>
          <t>Huge can of sweet tea for almost nothing</t>
        </is>
      </c>
      <c r="AD613" s="15" t="inlineStr">
        <is>
          <t>Unbeatable size-for-price value.</t>
        </is>
      </c>
      <c r="AE613" s="32" t="n"/>
      <c r="AF613" s="34">
        <f>IF(AND(ISNUMBER($P613),ISNUMBER($AL613),$AL613&lt;&gt;0),ROUND($P613/$AL613*100,1),"")</f>
        <v/>
      </c>
      <c r="AG613" s="35">
        <f>IF(AND(ISNUMBER($S613),ISNUMBER($AL613),$AL613&lt;&gt;0),ROUND($S613/$AL613*100,2),"")</f>
        <v/>
      </c>
      <c r="AH613" s="34">
        <f>IF(AND(ISNUMBER($Q613),ISNUMBER($AL613),$AL613&lt;&gt;0),ROUND($Q613/$AL613*100,1),"")</f>
        <v/>
      </c>
      <c r="AI613" s="29">
        <f>IF(ISNUMBER($S613),IF($S613&lt;=1,"Yes","No"),"n/a")</f>
        <v/>
      </c>
      <c r="AJ613" s="29">
        <f>IF(ISNUMBER($S613),ROUND(MAX(0,MIN(100,100-$S613*2.5-IF(ISNUMBER($T613),$T613,0)*0.12+IF($S613&lt;=1,12,0))),0),"")</f>
        <v/>
      </c>
      <c r="AK613" s="29">
        <f>IF(ISNUMBER($Q613),IF($Q613&gt;=100,20,IF($Q613&gt;=30,10,0)),0)+IF(ISNUMBER($R613),IF($R613&gt;=100,20,0),0)+IF(ISNUMBER($P613),IF($P613&gt;=150,20,IF($P613&gt;=50,12,5)),0)+IF(ISNUMBER($S613),IF($S613&lt;=1,15,0),0)</f>
        <v/>
      </c>
      <c r="AL613" s="29" t="n">
        <v>680</v>
      </c>
      <c r="AM613" s="30" t="n"/>
      <c r="AN613" s="15" t="inlineStr">
        <is>
          <t>Secondary/approx; NOT verified on Amazon.ca</t>
        </is>
      </c>
      <c r="AO613" s="15" t="inlineStr">
        <is>
          <t>BLANK -&gt; requires live Amazon.ca capture</t>
        </is>
      </c>
      <c r="AP613" s="15" t="inlineStr">
        <is>
          <t>Unverified commercial data</t>
        </is>
      </c>
    </row>
    <row r="614" ht="28" customHeight="1">
      <c r="A614" s="15" t="inlineStr">
        <is>
          <t>Arizona</t>
        </is>
      </c>
      <c r="B614" s="15" t="inlineStr">
        <is>
          <t>Arizona Green Tea | Lemon Tea | 6-pack 680mL</t>
        </is>
      </c>
      <c r="C614" s="15" t="inlineStr">
        <is>
          <t>4) Caffeine &amp; energy beverage</t>
        </is>
      </c>
      <c r="D614" s="15" t="inlineStr">
        <is>
          <t>680 mL can</t>
        </is>
      </c>
      <c r="E614" s="29" t="n">
        <v>6</v>
      </c>
      <c r="F614" s="30" t="n"/>
      <c r="G614" s="31">
        <f>IF(AND(ISNUMBER($F614),ISNUMBER($E614),$E614&lt;&gt;0),$F614/$E614,"")</f>
        <v/>
      </c>
      <c r="H614" s="31">
        <f>IF(AND(ISNUMBER($F614),ISNUMBER($AL614),ISNUMBER($E614),($AL614*$E614)&lt;&gt;0),$F614/($AL614*$E614)*100,"")</f>
        <v/>
      </c>
      <c r="I614" s="32" t="n"/>
      <c r="J614" s="33" t="n"/>
      <c r="K614" s="31">
        <f>IF(AND(ISNUMBER($F614),ISNUMBER($J614)),$F614*(1-$J614),"")</f>
        <v/>
      </c>
      <c r="L614" s="32" t="n"/>
      <c r="M614" s="32" t="n"/>
      <c r="N614" s="31">
        <f>IF(ISNUMBER($F614),($F614-IF(ISNUMBER($AM614),$AM614,0))*(1-IF(ISNUMBER($J614),$J614,0)),"")</f>
        <v/>
      </c>
      <c r="O614" s="15" t="inlineStr">
        <is>
          <t>Lemon Tea</t>
        </is>
      </c>
      <c r="P614" s="29" t="n">
        <v>22</v>
      </c>
      <c r="Q614" s="29" t="n">
        <v>0</v>
      </c>
      <c r="R614" s="15" t="inlineStr">
        <is>
          <t>Not listed</t>
        </is>
      </c>
      <c r="S614" s="29" t="n">
        <v>49</v>
      </c>
      <c r="T614" s="29" t="n">
        <v>200</v>
      </c>
      <c r="U614" s="15" t="inlineStr">
        <is>
          <t>HFCS + honey</t>
        </is>
      </c>
      <c r="V614" s="15" t="inlineStr">
        <is>
          <t>Big-can iced tea, value 99c brand; 7.5 mg caffeine per 8 oz from green tea, ginseng root extract; 23oz can uses HFCS (Real Sugar version is 16oz glass bottle)</t>
        </is>
      </c>
      <c r="W614" s="32" t="n"/>
      <c r="X614" s="32" t="n"/>
      <c r="Y614" s="32" t="n"/>
      <c r="Z614" s="32" t="n"/>
      <c r="AA614" s="15" t="inlineStr">
        <is>
          <t>High</t>
        </is>
      </c>
      <c r="AB614" s="15" t="inlineStr">
        <is>
          <t>Iconic value big-can tea</t>
        </is>
      </c>
      <c r="AC614" s="15" t="inlineStr">
        <is>
          <t>Huge can of sweet tea for almost nothing</t>
        </is>
      </c>
      <c r="AD614" s="15" t="inlineStr">
        <is>
          <t>Unbeatable size-for-price value.</t>
        </is>
      </c>
      <c r="AE614" s="32" t="n"/>
      <c r="AF614" s="34">
        <f>IF(AND(ISNUMBER($P614),ISNUMBER($AL614),$AL614&lt;&gt;0),ROUND($P614/$AL614*100,1),"")</f>
        <v/>
      </c>
      <c r="AG614" s="35">
        <f>IF(AND(ISNUMBER($S614),ISNUMBER($AL614),$AL614&lt;&gt;0),ROUND($S614/$AL614*100,2),"")</f>
        <v/>
      </c>
      <c r="AH614" s="34">
        <f>IF(AND(ISNUMBER($Q614),ISNUMBER($AL614),$AL614&lt;&gt;0),ROUND($Q614/$AL614*100,1),"")</f>
        <v/>
      </c>
      <c r="AI614" s="29">
        <f>IF(ISNUMBER($S614),IF($S614&lt;=1,"Yes","No"),"n/a")</f>
        <v/>
      </c>
      <c r="AJ614" s="29">
        <f>IF(ISNUMBER($S614),ROUND(MAX(0,MIN(100,100-$S614*2.5-IF(ISNUMBER($T614),$T614,0)*0.12+IF($S614&lt;=1,12,0))),0),"")</f>
        <v/>
      </c>
      <c r="AK614" s="29">
        <f>IF(ISNUMBER($Q614),IF($Q614&gt;=100,20,IF($Q614&gt;=30,10,0)),0)+IF(ISNUMBER($R614),IF($R614&gt;=100,20,0),0)+IF(ISNUMBER($P614),IF($P614&gt;=150,20,IF($P614&gt;=50,12,5)),0)+IF(ISNUMBER($S614),IF($S614&lt;=1,15,0),0)</f>
        <v/>
      </c>
      <c r="AL614" s="29" t="n">
        <v>680</v>
      </c>
      <c r="AM614" s="30" t="n"/>
      <c r="AN614" s="15" t="inlineStr">
        <is>
          <t>Secondary/approx; NOT verified on Amazon.ca</t>
        </is>
      </c>
      <c r="AO614" s="15" t="inlineStr">
        <is>
          <t>BLANK -&gt; requires live Amazon.ca capture</t>
        </is>
      </c>
      <c r="AP614" s="15" t="inlineStr">
        <is>
          <t>Unverified commercial data</t>
        </is>
      </c>
    </row>
    <row r="615" ht="28" customHeight="1">
      <c r="A615" s="15" t="inlineStr">
        <is>
          <t>Arizona</t>
        </is>
      </c>
      <c r="B615" s="15" t="inlineStr">
        <is>
          <t>Arizona Green Tea | Lemon Tea | 12-pack 680mL</t>
        </is>
      </c>
      <c r="C615" s="15" t="inlineStr">
        <is>
          <t>4) Caffeine &amp; energy beverage</t>
        </is>
      </c>
      <c r="D615" s="15" t="inlineStr">
        <is>
          <t>680 mL can</t>
        </is>
      </c>
      <c r="E615" s="29" t="n">
        <v>12</v>
      </c>
      <c r="F615" s="30" t="n"/>
      <c r="G615" s="31">
        <f>IF(AND(ISNUMBER($F615),ISNUMBER($E615),$E615&lt;&gt;0),$F615/$E615,"")</f>
        <v/>
      </c>
      <c r="H615" s="31">
        <f>IF(AND(ISNUMBER($F615),ISNUMBER($AL615),ISNUMBER($E615),($AL615*$E615)&lt;&gt;0),$F615/($AL615*$E615)*100,"")</f>
        <v/>
      </c>
      <c r="I615" s="32" t="n"/>
      <c r="J615" s="33" t="n"/>
      <c r="K615" s="31">
        <f>IF(AND(ISNUMBER($F615),ISNUMBER($J615)),$F615*(1-$J615),"")</f>
        <v/>
      </c>
      <c r="L615" s="32" t="n"/>
      <c r="M615" s="32" t="n"/>
      <c r="N615" s="31">
        <f>IF(ISNUMBER($F615),($F615-IF(ISNUMBER($AM615),$AM615,0))*(1-IF(ISNUMBER($J615),$J615,0)),"")</f>
        <v/>
      </c>
      <c r="O615" s="15" t="inlineStr">
        <is>
          <t>Lemon Tea</t>
        </is>
      </c>
      <c r="P615" s="29" t="n">
        <v>22</v>
      </c>
      <c r="Q615" s="29" t="n">
        <v>0</v>
      </c>
      <c r="R615" s="15" t="inlineStr">
        <is>
          <t>Not listed</t>
        </is>
      </c>
      <c r="S615" s="29" t="n">
        <v>49</v>
      </c>
      <c r="T615" s="29" t="n">
        <v>200</v>
      </c>
      <c r="U615" s="15" t="inlineStr">
        <is>
          <t>HFCS + honey</t>
        </is>
      </c>
      <c r="V615" s="15" t="inlineStr">
        <is>
          <t>Big-can iced tea, value 99c brand; 7.5 mg caffeine per 8 oz from green tea, ginseng root extract; 23oz can uses HFCS (Real Sugar version is 16oz glass bottle)</t>
        </is>
      </c>
      <c r="W615" s="32" t="n"/>
      <c r="X615" s="32" t="n"/>
      <c r="Y615" s="32" t="n"/>
      <c r="Z615" s="32" t="n"/>
      <c r="AA615" s="15" t="inlineStr">
        <is>
          <t>High</t>
        </is>
      </c>
      <c r="AB615" s="15" t="inlineStr">
        <is>
          <t>Iconic value big-can tea</t>
        </is>
      </c>
      <c r="AC615" s="15" t="inlineStr">
        <is>
          <t>Huge can of sweet tea for almost nothing</t>
        </is>
      </c>
      <c r="AD615" s="15" t="inlineStr">
        <is>
          <t>Unbeatable size-for-price value.</t>
        </is>
      </c>
      <c r="AE615" s="32" t="n"/>
      <c r="AF615" s="34">
        <f>IF(AND(ISNUMBER($P615),ISNUMBER($AL615),$AL615&lt;&gt;0),ROUND($P615/$AL615*100,1),"")</f>
        <v/>
      </c>
      <c r="AG615" s="35">
        <f>IF(AND(ISNUMBER($S615),ISNUMBER($AL615),$AL615&lt;&gt;0),ROUND($S615/$AL615*100,2),"")</f>
        <v/>
      </c>
      <c r="AH615" s="34">
        <f>IF(AND(ISNUMBER($Q615),ISNUMBER($AL615),$AL615&lt;&gt;0),ROUND($Q615/$AL615*100,1),"")</f>
        <v/>
      </c>
      <c r="AI615" s="29">
        <f>IF(ISNUMBER($S615),IF($S615&lt;=1,"Yes","No"),"n/a")</f>
        <v/>
      </c>
      <c r="AJ615" s="29">
        <f>IF(ISNUMBER($S615),ROUND(MAX(0,MIN(100,100-$S615*2.5-IF(ISNUMBER($T615),$T615,0)*0.12+IF($S615&lt;=1,12,0))),0),"")</f>
        <v/>
      </c>
      <c r="AK615" s="29">
        <f>IF(ISNUMBER($Q615),IF($Q615&gt;=100,20,IF($Q615&gt;=30,10,0)),0)+IF(ISNUMBER($R615),IF($R615&gt;=100,20,0),0)+IF(ISNUMBER($P615),IF($P615&gt;=150,20,IF($P615&gt;=50,12,5)),0)+IF(ISNUMBER($S615),IF($S615&lt;=1,15,0),0)</f>
        <v/>
      </c>
      <c r="AL615" s="29" t="n">
        <v>680</v>
      </c>
      <c r="AM615" s="30" t="n"/>
      <c r="AN615" s="15" t="inlineStr">
        <is>
          <t>Secondary/approx; NOT verified on Amazon.ca</t>
        </is>
      </c>
      <c r="AO615" s="15" t="inlineStr">
        <is>
          <t>BLANK -&gt; requires live Amazon.ca capture</t>
        </is>
      </c>
      <c r="AP615" s="15" t="inlineStr">
        <is>
          <t>Unverified commercial data</t>
        </is>
      </c>
    </row>
    <row r="616" ht="28" customHeight="1">
      <c r="A616" s="15" t="inlineStr">
        <is>
          <t>Arizona</t>
        </is>
      </c>
      <c r="B616" s="15" t="inlineStr">
        <is>
          <t>Arizona Green Tea | Lemon Tea | 24-pack 680mL</t>
        </is>
      </c>
      <c r="C616" s="15" t="inlineStr">
        <is>
          <t>4) Caffeine &amp; energy beverage</t>
        </is>
      </c>
      <c r="D616" s="15" t="inlineStr">
        <is>
          <t>680 mL can</t>
        </is>
      </c>
      <c r="E616" s="29" t="n">
        <v>24</v>
      </c>
      <c r="F616" s="30" t="n"/>
      <c r="G616" s="31">
        <f>IF(AND(ISNUMBER($F616),ISNUMBER($E616),$E616&lt;&gt;0),$F616/$E616,"")</f>
        <v/>
      </c>
      <c r="H616" s="31">
        <f>IF(AND(ISNUMBER($F616),ISNUMBER($AL616),ISNUMBER($E616),($AL616*$E616)&lt;&gt;0),$F616/($AL616*$E616)*100,"")</f>
        <v/>
      </c>
      <c r="I616" s="32" t="n"/>
      <c r="J616" s="33" t="n"/>
      <c r="K616" s="31">
        <f>IF(AND(ISNUMBER($F616),ISNUMBER($J616)),$F616*(1-$J616),"")</f>
        <v/>
      </c>
      <c r="L616" s="32" t="n"/>
      <c r="M616" s="32" t="n"/>
      <c r="N616" s="31">
        <f>IF(ISNUMBER($F616),($F616-IF(ISNUMBER($AM616),$AM616,0))*(1-IF(ISNUMBER($J616),$J616,0)),"")</f>
        <v/>
      </c>
      <c r="O616" s="15" t="inlineStr">
        <is>
          <t>Lemon Tea</t>
        </is>
      </c>
      <c r="P616" s="29" t="n">
        <v>22</v>
      </c>
      <c r="Q616" s="29" t="n">
        <v>0</v>
      </c>
      <c r="R616" s="15" t="inlineStr">
        <is>
          <t>Not listed</t>
        </is>
      </c>
      <c r="S616" s="29" t="n">
        <v>49</v>
      </c>
      <c r="T616" s="29" t="n">
        <v>200</v>
      </c>
      <c r="U616" s="15" t="inlineStr">
        <is>
          <t>HFCS + honey</t>
        </is>
      </c>
      <c r="V616" s="15" t="inlineStr">
        <is>
          <t>Big-can iced tea, value 99c brand; 7.5 mg caffeine per 8 oz from green tea, ginseng root extract; 23oz can uses HFCS (Real Sugar version is 16oz glass bottle)</t>
        </is>
      </c>
      <c r="W616" s="32" t="n"/>
      <c r="X616" s="32" t="n"/>
      <c r="Y616" s="32" t="n"/>
      <c r="Z616" s="32" t="n"/>
      <c r="AA616" s="15" t="inlineStr">
        <is>
          <t>High</t>
        </is>
      </c>
      <c r="AB616" s="15" t="inlineStr">
        <is>
          <t>Iconic value big-can tea</t>
        </is>
      </c>
      <c r="AC616" s="15" t="inlineStr">
        <is>
          <t>Huge can of sweet tea for almost nothing</t>
        </is>
      </c>
      <c r="AD616" s="15" t="inlineStr">
        <is>
          <t>Unbeatable size-for-price value.</t>
        </is>
      </c>
      <c r="AE616" s="32" t="n"/>
      <c r="AF616" s="34">
        <f>IF(AND(ISNUMBER($P616),ISNUMBER($AL616),$AL616&lt;&gt;0),ROUND($P616/$AL616*100,1),"")</f>
        <v/>
      </c>
      <c r="AG616" s="35">
        <f>IF(AND(ISNUMBER($S616),ISNUMBER($AL616),$AL616&lt;&gt;0),ROUND($S616/$AL616*100,2),"")</f>
        <v/>
      </c>
      <c r="AH616" s="34">
        <f>IF(AND(ISNUMBER($Q616),ISNUMBER($AL616),$AL616&lt;&gt;0),ROUND($Q616/$AL616*100,1),"")</f>
        <v/>
      </c>
      <c r="AI616" s="29">
        <f>IF(ISNUMBER($S616),IF($S616&lt;=1,"Yes","No"),"n/a")</f>
        <v/>
      </c>
      <c r="AJ616" s="29">
        <f>IF(ISNUMBER($S616),ROUND(MAX(0,MIN(100,100-$S616*2.5-IF(ISNUMBER($T616),$T616,0)*0.12+IF($S616&lt;=1,12,0))),0),"")</f>
        <v/>
      </c>
      <c r="AK616" s="29">
        <f>IF(ISNUMBER($Q616),IF($Q616&gt;=100,20,IF($Q616&gt;=30,10,0)),0)+IF(ISNUMBER($R616),IF($R616&gt;=100,20,0),0)+IF(ISNUMBER($P616),IF($P616&gt;=150,20,IF($P616&gt;=50,12,5)),0)+IF(ISNUMBER($S616),IF($S616&lt;=1,15,0),0)</f>
        <v/>
      </c>
      <c r="AL616" s="29" t="n">
        <v>680</v>
      </c>
      <c r="AM616" s="30" t="n"/>
      <c r="AN616" s="15" t="inlineStr">
        <is>
          <t>Secondary/approx; NOT verified on Amazon.ca</t>
        </is>
      </c>
      <c r="AO616" s="15" t="inlineStr">
        <is>
          <t>BLANK -&gt; requires live Amazon.ca capture</t>
        </is>
      </c>
      <c r="AP616" s="15" t="inlineStr">
        <is>
          <t>Unverified commercial data</t>
        </is>
      </c>
    </row>
    <row r="617" ht="28" customHeight="1">
      <c r="A617" s="15" t="inlineStr">
        <is>
          <t>Pure Leaf</t>
        </is>
      </c>
      <c r="B617" s="15" t="inlineStr">
        <is>
          <t>Pure Leaf Iced Tea | Sweet Tea | single 547mL</t>
        </is>
      </c>
      <c r="C617" s="15" t="inlineStr">
        <is>
          <t>4) Caffeine &amp; energy beverage</t>
        </is>
      </c>
      <c r="D617" s="15" t="inlineStr">
        <is>
          <t>547 mL bottle</t>
        </is>
      </c>
      <c r="E617" s="29" t="n">
        <v>1</v>
      </c>
      <c r="F617" s="30" t="n"/>
      <c r="G617" s="31">
        <f>IF(AND(ISNUMBER($F617),ISNUMBER($E617),$E617&lt;&gt;0),$F617/$E617,"")</f>
        <v/>
      </c>
      <c r="H617" s="31">
        <f>IF(AND(ISNUMBER($F617),ISNUMBER($AL617),ISNUMBER($E617),($AL617*$E617)&lt;&gt;0),$F617/($AL617*$E617)*100,"")</f>
        <v/>
      </c>
      <c r="I617" s="32" t="n"/>
      <c r="J617" s="33" t="n"/>
      <c r="K617" s="31">
        <f>IF(AND(ISNUMBER($F617),ISNUMBER($J617)),$F617*(1-$J617),"")</f>
        <v/>
      </c>
      <c r="L617" s="32" t="n"/>
      <c r="M617" s="32" t="n"/>
      <c r="N617" s="31">
        <f>IF(ISNUMBER($F617),($F617-IF(ISNUMBER($AM617),$AM617,0))*(1-IF(ISNUMBER($J617),$J617,0)),"")</f>
        <v/>
      </c>
      <c r="O617" s="15" t="inlineStr">
        <is>
          <t>Sweet Tea</t>
        </is>
      </c>
      <c r="P617" s="29" t="n">
        <v>70</v>
      </c>
      <c r="Q617" s="29" t="n">
        <v>10</v>
      </c>
      <c r="R617" s="15" t="inlineStr">
        <is>
          <t>Not listed</t>
        </is>
      </c>
      <c r="S617" s="29" t="n">
        <v>32</v>
      </c>
      <c r="T617" s="29" t="n">
        <v>130</v>
      </c>
      <c r="U617" s="15" t="inlineStr">
        <is>
          <t>Sugar</t>
        </is>
      </c>
      <c r="V617" s="15" t="inlineStr">
        <is>
          <t>Real brewed tea, no powders</t>
        </is>
      </c>
      <c r="W617" s="32" t="n"/>
      <c r="X617" s="32" t="n"/>
      <c r="Y617" s="32" t="n"/>
      <c r="Z617" s="32" t="n"/>
      <c r="AA617" s="15" t="inlineStr">
        <is>
          <t>High</t>
        </is>
      </c>
      <c r="AB617" s="15" t="inlineStr">
        <is>
          <t>Leading premium RTD tea</t>
        </is>
      </c>
      <c r="AC617" s="15" t="inlineStr">
        <is>
          <t>Real-brewed bottled iced tea</t>
        </is>
      </c>
      <c r="AD617" s="15" t="inlineStr">
        <is>
          <t>Brewed-tea taste, not from powder.</t>
        </is>
      </c>
      <c r="AE617" s="32" t="n"/>
      <c r="AF617" s="34">
        <f>IF(AND(ISNUMBER($P617),ISNUMBER($AL617),$AL617&lt;&gt;0),ROUND($P617/$AL617*100,1),"")</f>
        <v/>
      </c>
      <c r="AG617" s="35">
        <f>IF(AND(ISNUMBER($S617),ISNUMBER($AL617),$AL617&lt;&gt;0),ROUND($S617/$AL617*100,2),"")</f>
        <v/>
      </c>
      <c r="AH617" s="34">
        <f>IF(AND(ISNUMBER($Q617),ISNUMBER($AL617),$AL617&lt;&gt;0),ROUND($Q617/$AL617*100,1),"")</f>
        <v/>
      </c>
      <c r="AI617" s="29">
        <f>IF(ISNUMBER($S617),IF($S617&lt;=1,"Yes","No"),"n/a")</f>
        <v/>
      </c>
      <c r="AJ617" s="29">
        <f>IF(ISNUMBER($S617),ROUND(MAX(0,MIN(100,100-$S617*2.5-IF(ISNUMBER($T617),$T617,0)*0.12+IF($S617&lt;=1,12,0))),0),"")</f>
        <v/>
      </c>
      <c r="AK617" s="29">
        <f>IF(ISNUMBER($Q617),IF($Q617&gt;=100,20,IF($Q617&gt;=30,10,0)),0)+IF(ISNUMBER($R617),IF($R617&gt;=100,20,0),0)+IF(ISNUMBER($P617),IF($P617&gt;=150,20,IF($P617&gt;=50,12,5)),0)+IF(ISNUMBER($S617),IF($S617&lt;=1,15,0),0)</f>
        <v/>
      </c>
      <c r="AL617" s="29" t="n">
        <v>547</v>
      </c>
      <c r="AM617" s="30" t="n"/>
      <c r="AN617" s="15" t="inlineStr">
        <is>
          <t>Secondary/approx; NOT verified on Amazon.ca</t>
        </is>
      </c>
      <c r="AO617" s="15" t="inlineStr">
        <is>
          <t>BLANK -&gt; requires live Amazon.ca capture</t>
        </is>
      </c>
      <c r="AP617" s="15" t="inlineStr">
        <is>
          <t>Unverified commercial data</t>
        </is>
      </c>
    </row>
    <row r="618" ht="28" customHeight="1">
      <c r="A618" s="15" t="inlineStr">
        <is>
          <t>Pure Leaf</t>
        </is>
      </c>
      <c r="B618" s="15" t="inlineStr">
        <is>
          <t>Pure Leaf Iced Tea | Sweet Tea | 8-pack 547mL</t>
        </is>
      </c>
      <c r="C618" s="15" t="inlineStr">
        <is>
          <t>4) Caffeine &amp; energy beverage</t>
        </is>
      </c>
      <c r="D618" s="15" t="inlineStr">
        <is>
          <t>547 mL bottle</t>
        </is>
      </c>
      <c r="E618" s="29" t="n">
        <v>8</v>
      </c>
      <c r="F618" s="30" t="n"/>
      <c r="G618" s="31">
        <f>IF(AND(ISNUMBER($F618),ISNUMBER($E618),$E618&lt;&gt;0),$F618/$E618,"")</f>
        <v/>
      </c>
      <c r="H618" s="31">
        <f>IF(AND(ISNUMBER($F618),ISNUMBER($AL618),ISNUMBER($E618),($AL618*$E618)&lt;&gt;0),$F618/($AL618*$E618)*100,"")</f>
        <v/>
      </c>
      <c r="I618" s="32" t="n"/>
      <c r="J618" s="33" t="n"/>
      <c r="K618" s="31">
        <f>IF(AND(ISNUMBER($F618),ISNUMBER($J618)),$F618*(1-$J618),"")</f>
        <v/>
      </c>
      <c r="L618" s="32" t="n"/>
      <c r="M618" s="32" t="n"/>
      <c r="N618" s="31">
        <f>IF(ISNUMBER($F618),($F618-IF(ISNUMBER($AM618),$AM618,0))*(1-IF(ISNUMBER($J618),$J618,0)),"")</f>
        <v/>
      </c>
      <c r="O618" s="15" t="inlineStr">
        <is>
          <t>Sweet Tea</t>
        </is>
      </c>
      <c r="P618" s="29" t="n">
        <v>70</v>
      </c>
      <c r="Q618" s="29" t="n">
        <v>10</v>
      </c>
      <c r="R618" s="15" t="inlineStr">
        <is>
          <t>Not listed</t>
        </is>
      </c>
      <c r="S618" s="29" t="n">
        <v>32</v>
      </c>
      <c r="T618" s="29" t="n">
        <v>130</v>
      </c>
      <c r="U618" s="15" t="inlineStr">
        <is>
          <t>Sugar</t>
        </is>
      </c>
      <c r="V618" s="15" t="inlineStr">
        <is>
          <t>Real brewed tea, no powders</t>
        </is>
      </c>
      <c r="W618" s="32" t="n"/>
      <c r="X618" s="32" t="n"/>
      <c r="Y618" s="32" t="n"/>
      <c r="Z618" s="32" t="n"/>
      <c r="AA618" s="15" t="inlineStr">
        <is>
          <t>High</t>
        </is>
      </c>
      <c r="AB618" s="15" t="inlineStr">
        <is>
          <t>Leading premium RTD tea</t>
        </is>
      </c>
      <c r="AC618" s="15" t="inlineStr">
        <is>
          <t>Real-brewed bottled iced tea</t>
        </is>
      </c>
      <c r="AD618" s="15" t="inlineStr">
        <is>
          <t>Brewed-tea taste, not from powder.</t>
        </is>
      </c>
      <c r="AE618" s="32" t="n"/>
      <c r="AF618" s="34">
        <f>IF(AND(ISNUMBER($P618),ISNUMBER($AL618),$AL618&lt;&gt;0),ROUND($P618/$AL618*100,1),"")</f>
        <v/>
      </c>
      <c r="AG618" s="35">
        <f>IF(AND(ISNUMBER($S618),ISNUMBER($AL618),$AL618&lt;&gt;0),ROUND($S618/$AL618*100,2),"")</f>
        <v/>
      </c>
      <c r="AH618" s="34">
        <f>IF(AND(ISNUMBER($Q618),ISNUMBER($AL618),$AL618&lt;&gt;0),ROUND($Q618/$AL618*100,1),"")</f>
        <v/>
      </c>
      <c r="AI618" s="29">
        <f>IF(ISNUMBER($S618),IF($S618&lt;=1,"Yes","No"),"n/a")</f>
        <v/>
      </c>
      <c r="AJ618" s="29">
        <f>IF(ISNUMBER($S618),ROUND(MAX(0,MIN(100,100-$S618*2.5-IF(ISNUMBER($T618),$T618,0)*0.12+IF($S618&lt;=1,12,0))),0),"")</f>
        <v/>
      </c>
      <c r="AK618" s="29">
        <f>IF(ISNUMBER($Q618),IF($Q618&gt;=100,20,IF($Q618&gt;=30,10,0)),0)+IF(ISNUMBER($R618),IF($R618&gt;=100,20,0),0)+IF(ISNUMBER($P618),IF($P618&gt;=150,20,IF($P618&gt;=50,12,5)),0)+IF(ISNUMBER($S618),IF($S618&lt;=1,15,0),0)</f>
        <v/>
      </c>
      <c r="AL618" s="29" t="n">
        <v>547</v>
      </c>
      <c r="AM618" s="30" t="n"/>
      <c r="AN618" s="15" t="inlineStr">
        <is>
          <t>Secondary/approx; NOT verified on Amazon.ca</t>
        </is>
      </c>
      <c r="AO618" s="15" t="inlineStr">
        <is>
          <t>BLANK -&gt; requires live Amazon.ca capture</t>
        </is>
      </c>
      <c r="AP618" s="15" t="inlineStr">
        <is>
          <t>Unverified commercial data</t>
        </is>
      </c>
    </row>
    <row r="619" ht="28" customHeight="1">
      <c r="A619" s="15" t="inlineStr">
        <is>
          <t>Pure Leaf</t>
        </is>
      </c>
      <c r="B619" s="15" t="inlineStr">
        <is>
          <t>Pure Leaf Iced Tea | Sweet Tea | 12-pack 547mL</t>
        </is>
      </c>
      <c r="C619" s="15" t="inlineStr">
        <is>
          <t>4) Caffeine &amp; energy beverage</t>
        </is>
      </c>
      <c r="D619" s="15" t="inlineStr">
        <is>
          <t>547 mL bottle</t>
        </is>
      </c>
      <c r="E619" s="29" t="n">
        <v>12</v>
      </c>
      <c r="F619" s="30" t="n"/>
      <c r="G619" s="31">
        <f>IF(AND(ISNUMBER($F619),ISNUMBER($E619),$E619&lt;&gt;0),$F619/$E619,"")</f>
        <v/>
      </c>
      <c r="H619" s="31">
        <f>IF(AND(ISNUMBER($F619),ISNUMBER($AL619),ISNUMBER($E619),($AL619*$E619)&lt;&gt;0),$F619/($AL619*$E619)*100,"")</f>
        <v/>
      </c>
      <c r="I619" s="32" t="n"/>
      <c r="J619" s="33" t="n"/>
      <c r="K619" s="31">
        <f>IF(AND(ISNUMBER($F619),ISNUMBER($J619)),$F619*(1-$J619),"")</f>
        <v/>
      </c>
      <c r="L619" s="32" t="n"/>
      <c r="M619" s="32" t="n"/>
      <c r="N619" s="31">
        <f>IF(ISNUMBER($F619),($F619-IF(ISNUMBER($AM619),$AM619,0))*(1-IF(ISNUMBER($J619),$J619,0)),"")</f>
        <v/>
      </c>
      <c r="O619" s="15" t="inlineStr">
        <is>
          <t>Sweet Tea</t>
        </is>
      </c>
      <c r="P619" s="29" t="n">
        <v>70</v>
      </c>
      <c r="Q619" s="29" t="n">
        <v>10</v>
      </c>
      <c r="R619" s="15" t="inlineStr">
        <is>
          <t>Not listed</t>
        </is>
      </c>
      <c r="S619" s="29" t="n">
        <v>32</v>
      </c>
      <c r="T619" s="29" t="n">
        <v>130</v>
      </c>
      <c r="U619" s="15" t="inlineStr">
        <is>
          <t>Sugar</t>
        </is>
      </c>
      <c r="V619" s="15" t="inlineStr">
        <is>
          <t>Real brewed tea, no powders</t>
        </is>
      </c>
      <c r="W619" s="32" t="n"/>
      <c r="X619" s="32" t="n"/>
      <c r="Y619" s="32" t="n"/>
      <c r="Z619" s="32" t="n"/>
      <c r="AA619" s="15" t="inlineStr">
        <is>
          <t>High</t>
        </is>
      </c>
      <c r="AB619" s="15" t="inlineStr">
        <is>
          <t>Leading premium RTD tea</t>
        </is>
      </c>
      <c r="AC619" s="15" t="inlineStr">
        <is>
          <t>Real-brewed bottled iced tea</t>
        </is>
      </c>
      <c r="AD619" s="15" t="inlineStr">
        <is>
          <t>Brewed-tea taste, not from powder.</t>
        </is>
      </c>
      <c r="AE619" s="32" t="n"/>
      <c r="AF619" s="34">
        <f>IF(AND(ISNUMBER($P619),ISNUMBER($AL619),$AL619&lt;&gt;0),ROUND($P619/$AL619*100,1),"")</f>
        <v/>
      </c>
      <c r="AG619" s="35">
        <f>IF(AND(ISNUMBER($S619),ISNUMBER($AL619),$AL619&lt;&gt;0),ROUND($S619/$AL619*100,2),"")</f>
        <v/>
      </c>
      <c r="AH619" s="34">
        <f>IF(AND(ISNUMBER($Q619),ISNUMBER($AL619),$AL619&lt;&gt;0),ROUND($Q619/$AL619*100,1),"")</f>
        <v/>
      </c>
      <c r="AI619" s="29">
        <f>IF(ISNUMBER($S619),IF($S619&lt;=1,"Yes","No"),"n/a")</f>
        <v/>
      </c>
      <c r="AJ619" s="29">
        <f>IF(ISNUMBER($S619),ROUND(MAX(0,MIN(100,100-$S619*2.5-IF(ISNUMBER($T619),$T619,0)*0.12+IF($S619&lt;=1,12,0))),0),"")</f>
        <v/>
      </c>
      <c r="AK619" s="29">
        <f>IF(ISNUMBER($Q619),IF($Q619&gt;=100,20,IF($Q619&gt;=30,10,0)),0)+IF(ISNUMBER($R619),IF($R619&gt;=100,20,0),0)+IF(ISNUMBER($P619),IF($P619&gt;=150,20,IF($P619&gt;=50,12,5)),0)+IF(ISNUMBER($S619),IF($S619&lt;=1,15,0),0)</f>
        <v/>
      </c>
      <c r="AL619" s="29" t="n">
        <v>547</v>
      </c>
      <c r="AM619" s="30" t="n"/>
      <c r="AN619" s="15" t="inlineStr">
        <is>
          <t>Secondary/approx; NOT verified on Amazon.ca</t>
        </is>
      </c>
      <c r="AO619" s="15" t="inlineStr">
        <is>
          <t>BLANK -&gt; requires live Amazon.ca capture</t>
        </is>
      </c>
      <c r="AP619" s="15" t="inlineStr">
        <is>
          <t>Unverified commercial data</t>
        </is>
      </c>
    </row>
    <row r="620" ht="28" customHeight="1">
      <c r="A620" s="15" t="inlineStr">
        <is>
          <t>Pure Leaf</t>
        </is>
      </c>
      <c r="B620" s="15" t="inlineStr">
        <is>
          <t>Pure Leaf Iced Tea | Sweet Tea | 18-pack 547mL</t>
        </is>
      </c>
      <c r="C620" s="15" t="inlineStr">
        <is>
          <t>4) Caffeine &amp; energy beverage</t>
        </is>
      </c>
      <c r="D620" s="15" t="inlineStr">
        <is>
          <t>547 mL bottle</t>
        </is>
      </c>
      <c r="E620" s="29" t="n">
        <v>18</v>
      </c>
      <c r="F620" s="30" t="n"/>
      <c r="G620" s="31">
        <f>IF(AND(ISNUMBER($F620),ISNUMBER($E620),$E620&lt;&gt;0),$F620/$E620,"")</f>
        <v/>
      </c>
      <c r="H620" s="31">
        <f>IF(AND(ISNUMBER($F620),ISNUMBER($AL620),ISNUMBER($E620),($AL620*$E620)&lt;&gt;0),$F620/($AL620*$E620)*100,"")</f>
        <v/>
      </c>
      <c r="I620" s="32" t="n"/>
      <c r="J620" s="33" t="n"/>
      <c r="K620" s="31">
        <f>IF(AND(ISNUMBER($F620),ISNUMBER($J620)),$F620*(1-$J620),"")</f>
        <v/>
      </c>
      <c r="L620" s="32" t="n"/>
      <c r="M620" s="32" t="n"/>
      <c r="N620" s="31">
        <f>IF(ISNUMBER($F620),($F620-IF(ISNUMBER($AM620),$AM620,0))*(1-IF(ISNUMBER($J620),$J620,0)),"")</f>
        <v/>
      </c>
      <c r="O620" s="15" t="inlineStr">
        <is>
          <t>Sweet Tea</t>
        </is>
      </c>
      <c r="P620" s="29" t="n">
        <v>70</v>
      </c>
      <c r="Q620" s="29" t="n">
        <v>10</v>
      </c>
      <c r="R620" s="15" t="inlineStr">
        <is>
          <t>Not listed</t>
        </is>
      </c>
      <c r="S620" s="29" t="n">
        <v>32</v>
      </c>
      <c r="T620" s="29" t="n">
        <v>130</v>
      </c>
      <c r="U620" s="15" t="inlineStr">
        <is>
          <t>Sugar</t>
        </is>
      </c>
      <c r="V620" s="15" t="inlineStr">
        <is>
          <t>Real brewed tea, no powders</t>
        </is>
      </c>
      <c r="W620" s="32" t="n"/>
      <c r="X620" s="32" t="n"/>
      <c r="Y620" s="32" t="n"/>
      <c r="Z620" s="32" t="n"/>
      <c r="AA620" s="15" t="inlineStr">
        <is>
          <t>High</t>
        </is>
      </c>
      <c r="AB620" s="15" t="inlineStr">
        <is>
          <t>Leading premium RTD tea</t>
        </is>
      </c>
      <c r="AC620" s="15" t="inlineStr">
        <is>
          <t>Real-brewed bottled iced tea</t>
        </is>
      </c>
      <c r="AD620" s="15" t="inlineStr">
        <is>
          <t>Brewed-tea taste, not from powder.</t>
        </is>
      </c>
      <c r="AE620" s="32" t="n"/>
      <c r="AF620" s="34">
        <f>IF(AND(ISNUMBER($P620),ISNUMBER($AL620),$AL620&lt;&gt;0),ROUND($P620/$AL620*100,1),"")</f>
        <v/>
      </c>
      <c r="AG620" s="35">
        <f>IF(AND(ISNUMBER($S620),ISNUMBER($AL620),$AL620&lt;&gt;0),ROUND($S620/$AL620*100,2),"")</f>
        <v/>
      </c>
      <c r="AH620" s="34">
        <f>IF(AND(ISNUMBER($Q620),ISNUMBER($AL620),$AL620&lt;&gt;0),ROUND($Q620/$AL620*100,1),"")</f>
        <v/>
      </c>
      <c r="AI620" s="29">
        <f>IF(ISNUMBER($S620),IF($S620&lt;=1,"Yes","No"),"n/a")</f>
        <v/>
      </c>
      <c r="AJ620" s="29">
        <f>IF(ISNUMBER($S620),ROUND(MAX(0,MIN(100,100-$S620*2.5-IF(ISNUMBER($T620),$T620,0)*0.12+IF($S620&lt;=1,12,0))),0),"")</f>
        <v/>
      </c>
      <c r="AK620" s="29">
        <f>IF(ISNUMBER($Q620),IF($Q620&gt;=100,20,IF($Q620&gt;=30,10,0)),0)+IF(ISNUMBER($R620),IF($R620&gt;=100,20,0),0)+IF(ISNUMBER($P620),IF($P620&gt;=150,20,IF($P620&gt;=50,12,5)),0)+IF(ISNUMBER($S620),IF($S620&lt;=1,15,0),0)</f>
        <v/>
      </c>
      <c r="AL620" s="29" t="n">
        <v>547</v>
      </c>
      <c r="AM620" s="30" t="n"/>
      <c r="AN620" s="15" t="inlineStr">
        <is>
          <t>Secondary/approx; NOT verified on Amazon.ca</t>
        </is>
      </c>
      <c r="AO620" s="15" t="inlineStr">
        <is>
          <t>BLANK -&gt; requires live Amazon.ca capture</t>
        </is>
      </c>
      <c r="AP620" s="15" t="inlineStr">
        <is>
          <t>Unverified commercial data</t>
        </is>
      </c>
    </row>
    <row r="621" ht="28" customHeight="1">
      <c r="A621" s="15" t="inlineStr">
        <is>
          <t>Pure Leaf</t>
        </is>
      </c>
      <c r="B621" s="15" t="inlineStr">
        <is>
          <t>Pure Leaf Iced Tea | Sweet Tea | 24-pack 547mL</t>
        </is>
      </c>
      <c r="C621" s="15" t="inlineStr">
        <is>
          <t>4) Caffeine &amp; energy beverage</t>
        </is>
      </c>
      <c r="D621" s="15" t="inlineStr">
        <is>
          <t>547 mL bottle</t>
        </is>
      </c>
      <c r="E621" s="29" t="n">
        <v>24</v>
      </c>
      <c r="F621" s="30" t="n"/>
      <c r="G621" s="31">
        <f>IF(AND(ISNUMBER($F621),ISNUMBER($E621),$E621&lt;&gt;0),$F621/$E621,"")</f>
        <v/>
      </c>
      <c r="H621" s="31">
        <f>IF(AND(ISNUMBER($F621),ISNUMBER($AL621),ISNUMBER($E621),($AL621*$E621)&lt;&gt;0),$F621/($AL621*$E621)*100,"")</f>
        <v/>
      </c>
      <c r="I621" s="32" t="n"/>
      <c r="J621" s="33" t="n"/>
      <c r="K621" s="31">
        <f>IF(AND(ISNUMBER($F621),ISNUMBER($J621)),$F621*(1-$J621),"")</f>
        <v/>
      </c>
      <c r="L621" s="32" t="n"/>
      <c r="M621" s="32" t="n"/>
      <c r="N621" s="31">
        <f>IF(ISNUMBER($F621),($F621-IF(ISNUMBER($AM621),$AM621,0))*(1-IF(ISNUMBER($J621),$J621,0)),"")</f>
        <v/>
      </c>
      <c r="O621" s="15" t="inlineStr">
        <is>
          <t>Sweet Tea</t>
        </is>
      </c>
      <c r="P621" s="29" t="n">
        <v>70</v>
      </c>
      <c r="Q621" s="29" t="n">
        <v>10</v>
      </c>
      <c r="R621" s="15" t="inlineStr">
        <is>
          <t>Not listed</t>
        </is>
      </c>
      <c r="S621" s="29" t="n">
        <v>32</v>
      </c>
      <c r="T621" s="29" t="n">
        <v>130</v>
      </c>
      <c r="U621" s="15" t="inlineStr">
        <is>
          <t>Sugar</t>
        </is>
      </c>
      <c r="V621" s="15" t="inlineStr">
        <is>
          <t>Real brewed tea, no powders</t>
        </is>
      </c>
      <c r="W621" s="32" t="n"/>
      <c r="X621" s="32" t="n"/>
      <c r="Y621" s="32" t="n"/>
      <c r="Z621" s="32" t="n"/>
      <c r="AA621" s="15" t="inlineStr">
        <is>
          <t>High</t>
        </is>
      </c>
      <c r="AB621" s="15" t="inlineStr">
        <is>
          <t>Leading premium RTD tea</t>
        </is>
      </c>
      <c r="AC621" s="15" t="inlineStr">
        <is>
          <t>Real-brewed bottled iced tea</t>
        </is>
      </c>
      <c r="AD621" s="15" t="inlineStr">
        <is>
          <t>Brewed-tea taste, not from powder.</t>
        </is>
      </c>
      <c r="AE621" s="32" t="n"/>
      <c r="AF621" s="34">
        <f>IF(AND(ISNUMBER($P621),ISNUMBER($AL621),$AL621&lt;&gt;0),ROUND($P621/$AL621*100,1),"")</f>
        <v/>
      </c>
      <c r="AG621" s="35">
        <f>IF(AND(ISNUMBER($S621),ISNUMBER($AL621),$AL621&lt;&gt;0),ROUND($S621/$AL621*100,2),"")</f>
        <v/>
      </c>
      <c r="AH621" s="34">
        <f>IF(AND(ISNUMBER($Q621),ISNUMBER($AL621),$AL621&lt;&gt;0),ROUND($Q621/$AL621*100,1),"")</f>
        <v/>
      </c>
      <c r="AI621" s="29">
        <f>IF(ISNUMBER($S621),IF($S621&lt;=1,"Yes","No"),"n/a")</f>
        <v/>
      </c>
      <c r="AJ621" s="29">
        <f>IF(ISNUMBER($S621),ROUND(MAX(0,MIN(100,100-$S621*2.5-IF(ISNUMBER($T621),$T621,0)*0.12+IF($S621&lt;=1,12,0))),0),"")</f>
        <v/>
      </c>
      <c r="AK621" s="29">
        <f>IF(ISNUMBER($Q621),IF($Q621&gt;=100,20,IF($Q621&gt;=30,10,0)),0)+IF(ISNUMBER($R621),IF($R621&gt;=100,20,0),0)+IF(ISNUMBER($P621),IF($P621&gt;=150,20,IF($P621&gt;=50,12,5)),0)+IF(ISNUMBER($S621),IF($S621&lt;=1,15,0),0)</f>
        <v/>
      </c>
      <c r="AL621" s="29" t="n">
        <v>547</v>
      </c>
      <c r="AM621" s="30" t="n"/>
      <c r="AN621" s="15" t="inlineStr">
        <is>
          <t>Secondary/approx; NOT verified on Amazon.ca</t>
        </is>
      </c>
      <c r="AO621" s="15" t="inlineStr">
        <is>
          <t>BLANK -&gt; requires live Amazon.ca capture</t>
        </is>
      </c>
      <c r="AP621" s="15" t="inlineStr">
        <is>
          <t>Unverified commercial data</t>
        </is>
      </c>
    </row>
    <row r="622" ht="28" customHeight="1">
      <c r="A622" s="15" t="inlineStr">
        <is>
          <t>Pure Leaf</t>
        </is>
      </c>
      <c r="B622" s="15" t="inlineStr">
        <is>
          <t>Pure Leaf Iced Tea | Lemon | single 547mL</t>
        </is>
      </c>
      <c r="C622" s="15" t="inlineStr">
        <is>
          <t>4) Caffeine &amp; energy beverage</t>
        </is>
      </c>
      <c r="D622" s="15" t="inlineStr">
        <is>
          <t>547 mL bottle</t>
        </is>
      </c>
      <c r="E622" s="29" t="n">
        <v>1</v>
      </c>
      <c r="F622" s="30" t="n"/>
      <c r="G622" s="31">
        <f>IF(AND(ISNUMBER($F622),ISNUMBER($E622),$E622&lt;&gt;0),$F622/$E622,"")</f>
        <v/>
      </c>
      <c r="H622" s="31">
        <f>IF(AND(ISNUMBER($F622),ISNUMBER($AL622),ISNUMBER($E622),($AL622*$E622)&lt;&gt;0),$F622/($AL622*$E622)*100,"")</f>
        <v/>
      </c>
      <c r="I622" s="32" t="n"/>
      <c r="J622" s="33" t="n"/>
      <c r="K622" s="31">
        <f>IF(AND(ISNUMBER($F622),ISNUMBER($J622)),$F622*(1-$J622),"")</f>
        <v/>
      </c>
      <c r="L622" s="32" t="n"/>
      <c r="M622" s="32" t="n"/>
      <c r="N622" s="31">
        <f>IF(ISNUMBER($F622),($F622-IF(ISNUMBER($AM622),$AM622,0))*(1-IF(ISNUMBER($J622),$J622,0)),"")</f>
        <v/>
      </c>
      <c r="O622" s="15" t="inlineStr">
        <is>
          <t>Lemon</t>
        </is>
      </c>
      <c r="P622" s="29" t="n">
        <v>70</v>
      </c>
      <c r="Q622" s="29" t="n">
        <v>10</v>
      </c>
      <c r="R622" s="15" t="inlineStr">
        <is>
          <t>Not listed</t>
        </is>
      </c>
      <c r="S622" s="29" t="n">
        <v>32</v>
      </c>
      <c r="T622" s="29" t="n">
        <v>130</v>
      </c>
      <c r="U622" s="15" t="inlineStr">
        <is>
          <t>Sugar</t>
        </is>
      </c>
      <c r="V622" s="15" t="inlineStr">
        <is>
          <t>Real brewed tea, no powders</t>
        </is>
      </c>
      <c r="W622" s="32" t="n"/>
      <c r="X622" s="32" t="n"/>
      <c r="Y622" s="32" t="n"/>
      <c r="Z622" s="32" t="n"/>
      <c r="AA622" s="15" t="inlineStr">
        <is>
          <t>High</t>
        </is>
      </c>
      <c r="AB622" s="15" t="inlineStr">
        <is>
          <t>Leading premium RTD tea</t>
        </is>
      </c>
      <c r="AC622" s="15" t="inlineStr">
        <is>
          <t>Real-brewed bottled iced tea</t>
        </is>
      </c>
      <c r="AD622" s="15" t="inlineStr">
        <is>
          <t>Brewed-tea taste, not from powder.</t>
        </is>
      </c>
      <c r="AE622" s="32" t="n"/>
      <c r="AF622" s="34">
        <f>IF(AND(ISNUMBER($P622),ISNUMBER($AL622),$AL622&lt;&gt;0),ROUND($P622/$AL622*100,1),"")</f>
        <v/>
      </c>
      <c r="AG622" s="35">
        <f>IF(AND(ISNUMBER($S622),ISNUMBER($AL622),$AL622&lt;&gt;0),ROUND($S622/$AL622*100,2),"")</f>
        <v/>
      </c>
      <c r="AH622" s="34">
        <f>IF(AND(ISNUMBER($Q622),ISNUMBER($AL622),$AL622&lt;&gt;0),ROUND($Q622/$AL622*100,1),"")</f>
        <v/>
      </c>
      <c r="AI622" s="29">
        <f>IF(ISNUMBER($S622),IF($S622&lt;=1,"Yes","No"),"n/a")</f>
        <v/>
      </c>
      <c r="AJ622" s="29">
        <f>IF(ISNUMBER($S622),ROUND(MAX(0,MIN(100,100-$S622*2.5-IF(ISNUMBER($T622),$T622,0)*0.12+IF($S622&lt;=1,12,0))),0),"")</f>
        <v/>
      </c>
      <c r="AK622" s="29">
        <f>IF(ISNUMBER($Q622),IF($Q622&gt;=100,20,IF($Q622&gt;=30,10,0)),0)+IF(ISNUMBER($R622),IF($R622&gt;=100,20,0),0)+IF(ISNUMBER($P622),IF($P622&gt;=150,20,IF($P622&gt;=50,12,5)),0)+IF(ISNUMBER($S622),IF($S622&lt;=1,15,0),0)</f>
        <v/>
      </c>
      <c r="AL622" s="29" t="n">
        <v>547</v>
      </c>
      <c r="AM622" s="30" t="n"/>
      <c r="AN622" s="15" t="inlineStr">
        <is>
          <t>Secondary/approx; NOT verified on Amazon.ca</t>
        </is>
      </c>
      <c r="AO622" s="15" t="inlineStr">
        <is>
          <t>BLANK -&gt; requires live Amazon.ca capture</t>
        </is>
      </c>
      <c r="AP622" s="15" t="inlineStr">
        <is>
          <t>Unverified commercial data</t>
        </is>
      </c>
    </row>
    <row r="623" ht="28" customHeight="1">
      <c r="A623" s="15" t="inlineStr">
        <is>
          <t>Pure Leaf</t>
        </is>
      </c>
      <c r="B623" s="15" t="inlineStr">
        <is>
          <t>Pure Leaf Iced Tea | Lemon | 8-pack 547mL</t>
        </is>
      </c>
      <c r="C623" s="15" t="inlineStr">
        <is>
          <t>4) Caffeine &amp; energy beverage</t>
        </is>
      </c>
      <c r="D623" s="15" t="inlineStr">
        <is>
          <t>547 mL bottle</t>
        </is>
      </c>
      <c r="E623" s="29" t="n">
        <v>8</v>
      </c>
      <c r="F623" s="30" t="n"/>
      <c r="G623" s="31">
        <f>IF(AND(ISNUMBER($F623),ISNUMBER($E623),$E623&lt;&gt;0),$F623/$E623,"")</f>
        <v/>
      </c>
      <c r="H623" s="31">
        <f>IF(AND(ISNUMBER($F623),ISNUMBER($AL623),ISNUMBER($E623),($AL623*$E623)&lt;&gt;0),$F623/($AL623*$E623)*100,"")</f>
        <v/>
      </c>
      <c r="I623" s="32" t="n"/>
      <c r="J623" s="33" t="n"/>
      <c r="K623" s="31">
        <f>IF(AND(ISNUMBER($F623),ISNUMBER($J623)),$F623*(1-$J623),"")</f>
        <v/>
      </c>
      <c r="L623" s="32" t="n"/>
      <c r="M623" s="32" t="n"/>
      <c r="N623" s="31">
        <f>IF(ISNUMBER($F623),($F623-IF(ISNUMBER($AM623),$AM623,0))*(1-IF(ISNUMBER($J623),$J623,0)),"")</f>
        <v/>
      </c>
      <c r="O623" s="15" t="inlineStr">
        <is>
          <t>Lemon</t>
        </is>
      </c>
      <c r="P623" s="29" t="n">
        <v>70</v>
      </c>
      <c r="Q623" s="29" t="n">
        <v>10</v>
      </c>
      <c r="R623" s="15" t="inlineStr">
        <is>
          <t>Not listed</t>
        </is>
      </c>
      <c r="S623" s="29" t="n">
        <v>32</v>
      </c>
      <c r="T623" s="29" t="n">
        <v>130</v>
      </c>
      <c r="U623" s="15" t="inlineStr">
        <is>
          <t>Sugar</t>
        </is>
      </c>
      <c r="V623" s="15" t="inlineStr">
        <is>
          <t>Real brewed tea, no powders</t>
        </is>
      </c>
      <c r="W623" s="32" t="n"/>
      <c r="X623" s="32" t="n"/>
      <c r="Y623" s="32" t="n"/>
      <c r="Z623" s="32" t="n"/>
      <c r="AA623" s="15" t="inlineStr">
        <is>
          <t>High</t>
        </is>
      </c>
      <c r="AB623" s="15" t="inlineStr">
        <is>
          <t>Leading premium RTD tea</t>
        </is>
      </c>
      <c r="AC623" s="15" t="inlineStr">
        <is>
          <t>Real-brewed bottled iced tea</t>
        </is>
      </c>
      <c r="AD623" s="15" t="inlineStr">
        <is>
          <t>Brewed-tea taste, not from powder.</t>
        </is>
      </c>
      <c r="AE623" s="32" t="n"/>
      <c r="AF623" s="34">
        <f>IF(AND(ISNUMBER($P623),ISNUMBER($AL623),$AL623&lt;&gt;0),ROUND($P623/$AL623*100,1),"")</f>
        <v/>
      </c>
      <c r="AG623" s="35">
        <f>IF(AND(ISNUMBER($S623),ISNUMBER($AL623),$AL623&lt;&gt;0),ROUND($S623/$AL623*100,2),"")</f>
        <v/>
      </c>
      <c r="AH623" s="34">
        <f>IF(AND(ISNUMBER($Q623),ISNUMBER($AL623),$AL623&lt;&gt;0),ROUND($Q623/$AL623*100,1),"")</f>
        <v/>
      </c>
      <c r="AI623" s="29">
        <f>IF(ISNUMBER($S623),IF($S623&lt;=1,"Yes","No"),"n/a")</f>
        <v/>
      </c>
      <c r="AJ623" s="29">
        <f>IF(ISNUMBER($S623),ROUND(MAX(0,MIN(100,100-$S623*2.5-IF(ISNUMBER($T623),$T623,0)*0.12+IF($S623&lt;=1,12,0))),0),"")</f>
        <v/>
      </c>
      <c r="AK623" s="29">
        <f>IF(ISNUMBER($Q623),IF($Q623&gt;=100,20,IF($Q623&gt;=30,10,0)),0)+IF(ISNUMBER($R623),IF($R623&gt;=100,20,0),0)+IF(ISNUMBER($P623),IF($P623&gt;=150,20,IF($P623&gt;=50,12,5)),0)+IF(ISNUMBER($S623),IF($S623&lt;=1,15,0),0)</f>
        <v/>
      </c>
      <c r="AL623" s="29" t="n">
        <v>547</v>
      </c>
      <c r="AM623" s="30" t="n"/>
      <c r="AN623" s="15" t="inlineStr">
        <is>
          <t>Secondary/approx; NOT verified on Amazon.ca</t>
        </is>
      </c>
      <c r="AO623" s="15" t="inlineStr">
        <is>
          <t>BLANK -&gt; requires live Amazon.ca capture</t>
        </is>
      </c>
      <c r="AP623" s="15" t="inlineStr">
        <is>
          <t>Unverified commercial data</t>
        </is>
      </c>
    </row>
    <row r="624" ht="28" customHeight="1">
      <c r="A624" s="15" t="inlineStr">
        <is>
          <t>Pure Leaf</t>
        </is>
      </c>
      <c r="B624" s="15" t="inlineStr">
        <is>
          <t>Pure Leaf Iced Tea | Lemon | 12-pack 547mL</t>
        </is>
      </c>
      <c r="C624" s="15" t="inlineStr">
        <is>
          <t>4) Caffeine &amp; energy beverage</t>
        </is>
      </c>
      <c r="D624" s="15" t="inlineStr">
        <is>
          <t>547 mL bottle</t>
        </is>
      </c>
      <c r="E624" s="29" t="n">
        <v>12</v>
      </c>
      <c r="F624" s="30" t="n"/>
      <c r="G624" s="31">
        <f>IF(AND(ISNUMBER($F624),ISNUMBER($E624),$E624&lt;&gt;0),$F624/$E624,"")</f>
        <v/>
      </c>
      <c r="H624" s="31">
        <f>IF(AND(ISNUMBER($F624),ISNUMBER($AL624),ISNUMBER($E624),($AL624*$E624)&lt;&gt;0),$F624/($AL624*$E624)*100,"")</f>
        <v/>
      </c>
      <c r="I624" s="32" t="n"/>
      <c r="J624" s="33" t="n"/>
      <c r="K624" s="31">
        <f>IF(AND(ISNUMBER($F624),ISNUMBER($J624)),$F624*(1-$J624),"")</f>
        <v/>
      </c>
      <c r="L624" s="32" t="n"/>
      <c r="M624" s="32" t="n"/>
      <c r="N624" s="31">
        <f>IF(ISNUMBER($F624),($F624-IF(ISNUMBER($AM624),$AM624,0))*(1-IF(ISNUMBER($J624),$J624,0)),"")</f>
        <v/>
      </c>
      <c r="O624" s="15" t="inlineStr">
        <is>
          <t>Lemon</t>
        </is>
      </c>
      <c r="P624" s="29" t="n">
        <v>70</v>
      </c>
      <c r="Q624" s="29" t="n">
        <v>10</v>
      </c>
      <c r="R624" s="15" t="inlineStr">
        <is>
          <t>Not listed</t>
        </is>
      </c>
      <c r="S624" s="29" t="n">
        <v>32</v>
      </c>
      <c r="T624" s="29" t="n">
        <v>130</v>
      </c>
      <c r="U624" s="15" t="inlineStr">
        <is>
          <t>Sugar</t>
        </is>
      </c>
      <c r="V624" s="15" t="inlineStr">
        <is>
          <t>Real brewed tea, no powders</t>
        </is>
      </c>
      <c r="W624" s="32" t="n"/>
      <c r="X624" s="32" t="n"/>
      <c r="Y624" s="32" t="n"/>
      <c r="Z624" s="32" t="n"/>
      <c r="AA624" s="15" t="inlineStr">
        <is>
          <t>High</t>
        </is>
      </c>
      <c r="AB624" s="15" t="inlineStr">
        <is>
          <t>Leading premium RTD tea</t>
        </is>
      </c>
      <c r="AC624" s="15" t="inlineStr">
        <is>
          <t>Real-brewed bottled iced tea</t>
        </is>
      </c>
      <c r="AD624" s="15" t="inlineStr">
        <is>
          <t>Brewed-tea taste, not from powder.</t>
        </is>
      </c>
      <c r="AE624" s="32" t="n"/>
      <c r="AF624" s="34">
        <f>IF(AND(ISNUMBER($P624),ISNUMBER($AL624),$AL624&lt;&gt;0),ROUND($P624/$AL624*100,1),"")</f>
        <v/>
      </c>
      <c r="AG624" s="35">
        <f>IF(AND(ISNUMBER($S624),ISNUMBER($AL624),$AL624&lt;&gt;0),ROUND($S624/$AL624*100,2),"")</f>
        <v/>
      </c>
      <c r="AH624" s="34">
        <f>IF(AND(ISNUMBER($Q624),ISNUMBER($AL624),$AL624&lt;&gt;0),ROUND($Q624/$AL624*100,1),"")</f>
        <v/>
      </c>
      <c r="AI624" s="29">
        <f>IF(ISNUMBER($S624),IF($S624&lt;=1,"Yes","No"),"n/a")</f>
        <v/>
      </c>
      <c r="AJ624" s="29">
        <f>IF(ISNUMBER($S624),ROUND(MAX(0,MIN(100,100-$S624*2.5-IF(ISNUMBER($T624),$T624,0)*0.12+IF($S624&lt;=1,12,0))),0),"")</f>
        <v/>
      </c>
      <c r="AK624" s="29">
        <f>IF(ISNUMBER($Q624),IF($Q624&gt;=100,20,IF($Q624&gt;=30,10,0)),0)+IF(ISNUMBER($R624),IF($R624&gt;=100,20,0),0)+IF(ISNUMBER($P624),IF($P624&gt;=150,20,IF($P624&gt;=50,12,5)),0)+IF(ISNUMBER($S624),IF($S624&lt;=1,15,0),0)</f>
        <v/>
      </c>
      <c r="AL624" s="29" t="n">
        <v>547</v>
      </c>
      <c r="AM624" s="30" t="n"/>
      <c r="AN624" s="15" t="inlineStr">
        <is>
          <t>Secondary/approx; NOT verified on Amazon.ca</t>
        </is>
      </c>
      <c r="AO624" s="15" t="inlineStr">
        <is>
          <t>BLANK -&gt; requires live Amazon.ca capture</t>
        </is>
      </c>
      <c r="AP624" s="15" t="inlineStr">
        <is>
          <t>Unverified commercial data</t>
        </is>
      </c>
    </row>
    <row r="625" ht="28" customHeight="1">
      <c r="A625" s="15" t="inlineStr">
        <is>
          <t>Pure Leaf</t>
        </is>
      </c>
      <c r="B625" s="15" t="inlineStr">
        <is>
          <t>Pure Leaf Iced Tea | Lemon | 18-pack 547mL</t>
        </is>
      </c>
      <c r="C625" s="15" t="inlineStr">
        <is>
          <t>4) Caffeine &amp; energy beverage</t>
        </is>
      </c>
      <c r="D625" s="15" t="inlineStr">
        <is>
          <t>547 mL bottle</t>
        </is>
      </c>
      <c r="E625" s="29" t="n">
        <v>18</v>
      </c>
      <c r="F625" s="30" t="n"/>
      <c r="G625" s="31">
        <f>IF(AND(ISNUMBER($F625),ISNUMBER($E625),$E625&lt;&gt;0),$F625/$E625,"")</f>
        <v/>
      </c>
      <c r="H625" s="31">
        <f>IF(AND(ISNUMBER($F625),ISNUMBER($AL625),ISNUMBER($E625),($AL625*$E625)&lt;&gt;0),$F625/($AL625*$E625)*100,"")</f>
        <v/>
      </c>
      <c r="I625" s="32" t="n"/>
      <c r="J625" s="33" t="n"/>
      <c r="K625" s="31">
        <f>IF(AND(ISNUMBER($F625),ISNUMBER($J625)),$F625*(1-$J625),"")</f>
        <v/>
      </c>
      <c r="L625" s="32" t="n"/>
      <c r="M625" s="32" t="n"/>
      <c r="N625" s="31">
        <f>IF(ISNUMBER($F625),($F625-IF(ISNUMBER($AM625),$AM625,0))*(1-IF(ISNUMBER($J625),$J625,0)),"")</f>
        <v/>
      </c>
      <c r="O625" s="15" t="inlineStr">
        <is>
          <t>Lemon</t>
        </is>
      </c>
      <c r="P625" s="29" t="n">
        <v>70</v>
      </c>
      <c r="Q625" s="29" t="n">
        <v>10</v>
      </c>
      <c r="R625" s="15" t="inlineStr">
        <is>
          <t>Not listed</t>
        </is>
      </c>
      <c r="S625" s="29" t="n">
        <v>32</v>
      </c>
      <c r="T625" s="29" t="n">
        <v>130</v>
      </c>
      <c r="U625" s="15" t="inlineStr">
        <is>
          <t>Sugar</t>
        </is>
      </c>
      <c r="V625" s="15" t="inlineStr">
        <is>
          <t>Real brewed tea, no powders</t>
        </is>
      </c>
      <c r="W625" s="32" t="n"/>
      <c r="X625" s="32" t="n"/>
      <c r="Y625" s="32" t="n"/>
      <c r="Z625" s="32" t="n"/>
      <c r="AA625" s="15" t="inlineStr">
        <is>
          <t>High</t>
        </is>
      </c>
      <c r="AB625" s="15" t="inlineStr">
        <is>
          <t>Leading premium RTD tea</t>
        </is>
      </c>
      <c r="AC625" s="15" t="inlineStr">
        <is>
          <t>Real-brewed bottled iced tea</t>
        </is>
      </c>
      <c r="AD625" s="15" t="inlineStr">
        <is>
          <t>Brewed-tea taste, not from powder.</t>
        </is>
      </c>
      <c r="AE625" s="32" t="n"/>
      <c r="AF625" s="34">
        <f>IF(AND(ISNUMBER($P625),ISNUMBER($AL625),$AL625&lt;&gt;0),ROUND($P625/$AL625*100,1),"")</f>
        <v/>
      </c>
      <c r="AG625" s="35">
        <f>IF(AND(ISNUMBER($S625),ISNUMBER($AL625),$AL625&lt;&gt;0),ROUND($S625/$AL625*100,2),"")</f>
        <v/>
      </c>
      <c r="AH625" s="34">
        <f>IF(AND(ISNUMBER($Q625),ISNUMBER($AL625),$AL625&lt;&gt;0),ROUND($Q625/$AL625*100,1),"")</f>
        <v/>
      </c>
      <c r="AI625" s="29">
        <f>IF(ISNUMBER($S625),IF($S625&lt;=1,"Yes","No"),"n/a")</f>
        <v/>
      </c>
      <c r="AJ625" s="29">
        <f>IF(ISNUMBER($S625),ROUND(MAX(0,MIN(100,100-$S625*2.5-IF(ISNUMBER($T625),$T625,0)*0.12+IF($S625&lt;=1,12,0))),0),"")</f>
        <v/>
      </c>
      <c r="AK625" s="29">
        <f>IF(ISNUMBER($Q625),IF($Q625&gt;=100,20,IF($Q625&gt;=30,10,0)),0)+IF(ISNUMBER($R625),IF($R625&gt;=100,20,0),0)+IF(ISNUMBER($P625),IF($P625&gt;=150,20,IF($P625&gt;=50,12,5)),0)+IF(ISNUMBER($S625),IF($S625&lt;=1,15,0),0)</f>
        <v/>
      </c>
      <c r="AL625" s="29" t="n">
        <v>547</v>
      </c>
      <c r="AM625" s="30" t="n"/>
      <c r="AN625" s="15" t="inlineStr">
        <is>
          <t>Secondary/approx; NOT verified on Amazon.ca</t>
        </is>
      </c>
      <c r="AO625" s="15" t="inlineStr">
        <is>
          <t>BLANK -&gt; requires live Amazon.ca capture</t>
        </is>
      </c>
      <c r="AP625" s="15" t="inlineStr">
        <is>
          <t>Unverified commercial data</t>
        </is>
      </c>
    </row>
    <row r="626" ht="28" customHeight="1">
      <c r="A626" s="15" t="inlineStr">
        <is>
          <t>Pure Leaf</t>
        </is>
      </c>
      <c r="B626" s="15" t="inlineStr">
        <is>
          <t>Pure Leaf Iced Tea | Lemon | 24-pack 547mL</t>
        </is>
      </c>
      <c r="C626" s="15" t="inlineStr">
        <is>
          <t>4) Caffeine &amp; energy beverage</t>
        </is>
      </c>
      <c r="D626" s="15" t="inlineStr">
        <is>
          <t>547 mL bottle</t>
        </is>
      </c>
      <c r="E626" s="29" t="n">
        <v>24</v>
      </c>
      <c r="F626" s="30" t="n"/>
      <c r="G626" s="31">
        <f>IF(AND(ISNUMBER($F626),ISNUMBER($E626),$E626&lt;&gt;0),$F626/$E626,"")</f>
        <v/>
      </c>
      <c r="H626" s="31">
        <f>IF(AND(ISNUMBER($F626),ISNUMBER($AL626),ISNUMBER($E626),($AL626*$E626)&lt;&gt;0),$F626/($AL626*$E626)*100,"")</f>
        <v/>
      </c>
      <c r="I626" s="32" t="n"/>
      <c r="J626" s="33" t="n"/>
      <c r="K626" s="31">
        <f>IF(AND(ISNUMBER($F626),ISNUMBER($J626)),$F626*(1-$J626),"")</f>
        <v/>
      </c>
      <c r="L626" s="32" t="n"/>
      <c r="M626" s="32" t="n"/>
      <c r="N626" s="31">
        <f>IF(ISNUMBER($F626),($F626-IF(ISNUMBER($AM626),$AM626,0))*(1-IF(ISNUMBER($J626),$J626,0)),"")</f>
        <v/>
      </c>
      <c r="O626" s="15" t="inlineStr">
        <is>
          <t>Lemon</t>
        </is>
      </c>
      <c r="P626" s="29" t="n">
        <v>70</v>
      </c>
      <c r="Q626" s="29" t="n">
        <v>10</v>
      </c>
      <c r="R626" s="15" t="inlineStr">
        <is>
          <t>Not listed</t>
        </is>
      </c>
      <c r="S626" s="29" t="n">
        <v>32</v>
      </c>
      <c r="T626" s="29" t="n">
        <v>130</v>
      </c>
      <c r="U626" s="15" t="inlineStr">
        <is>
          <t>Sugar</t>
        </is>
      </c>
      <c r="V626" s="15" t="inlineStr">
        <is>
          <t>Real brewed tea, no powders</t>
        </is>
      </c>
      <c r="W626" s="32" t="n"/>
      <c r="X626" s="32" t="n"/>
      <c r="Y626" s="32" t="n"/>
      <c r="Z626" s="32" t="n"/>
      <c r="AA626" s="15" t="inlineStr">
        <is>
          <t>High</t>
        </is>
      </c>
      <c r="AB626" s="15" t="inlineStr">
        <is>
          <t>Leading premium RTD tea</t>
        </is>
      </c>
      <c r="AC626" s="15" t="inlineStr">
        <is>
          <t>Real-brewed bottled iced tea</t>
        </is>
      </c>
      <c r="AD626" s="15" t="inlineStr">
        <is>
          <t>Brewed-tea taste, not from powder.</t>
        </is>
      </c>
      <c r="AE626" s="32" t="n"/>
      <c r="AF626" s="34">
        <f>IF(AND(ISNUMBER($P626),ISNUMBER($AL626),$AL626&lt;&gt;0),ROUND($P626/$AL626*100,1),"")</f>
        <v/>
      </c>
      <c r="AG626" s="35">
        <f>IF(AND(ISNUMBER($S626),ISNUMBER($AL626),$AL626&lt;&gt;0),ROUND($S626/$AL626*100,2),"")</f>
        <v/>
      </c>
      <c r="AH626" s="34">
        <f>IF(AND(ISNUMBER($Q626),ISNUMBER($AL626),$AL626&lt;&gt;0),ROUND($Q626/$AL626*100,1),"")</f>
        <v/>
      </c>
      <c r="AI626" s="29">
        <f>IF(ISNUMBER($S626),IF($S626&lt;=1,"Yes","No"),"n/a")</f>
        <v/>
      </c>
      <c r="AJ626" s="29">
        <f>IF(ISNUMBER($S626),ROUND(MAX(0,MIN(100,100-$S626*2.5-IF(ISNUMBER($T626),$T626,0)*0.12+IF($S626&lt;=1,12,0))),0),"")</f>
        <v/>
      </c>
      <c r="AK626" s="29">
        <f>IF(ISNUMBER($Q626),IF($Q626&gt;=100,20,IF($Q626&gt;=30,10,0)),0)+IF(ISNUMBER($R626),IF($R626&gt;=100,20,0),0)+IF(ISNUMBER($P626),IF($P626&gt;=150,20,IF($P626&gt;=50,12,5)),0)+IF(ISNUMBER($S626),IF($S626&lt;=1,15,0),0)</f>
        <v/>
      </c>
      <c r="AL626" s="29" t="n">
        <v>547</v>
      </c>
      <c r="AM626" s="30" t="n"/>
      <c r="AN626" s="15" t="inlineStr">
        <is>
          <t>Secondary/approx; NOT verified on Amazon.ca</t>
        </is>
      </c>
      <c r="AO626" s="15" t="inlineStr">
        <is>
          <t>BLANK -&gt; requires live Amazon.ca capture</t>
        </is>
      </c>
      <c r="AP626" s="15" t="inlineStr">
        <is>
          <t>Unverified commercial data</t>
        </is>
      </c>
    </row>
    <row r="627" ht="28" customHeight="1">
      <c r="A627" s="15" t="inlineStr">
        <is>
          <t>Pure Leaf</t>
        </is>
      </c>
      <c r="B627" s="15" t="inlineStr">
        <is>
          <t>Pure Leaf Iced Tea | Unsweetened | single 547mL</t>
        </is>
      </c>
      <c r="C627" s="15" t="inlineStr">
        <is>
          <t>4) Caffeine &amp; energy beverage</t>
        </is>
      </c>
      <c r="D627" s="15" t="inlineStr">
        <is>
          <t>547 mL bottle</t>
        </is>
      </c>
      <c r="E627" s="29" t="n">
        <v>1</v>
      </c>
      <c r="F627" s="30" t="n"/>
      <c r="G627" s="31">
        <f>IF(AND(ISNUMBER($F627),ISNUMBER($E627),$E627&lt;&gt;0),$F627/$E627,"")</f>
        <v/>
      </c>
      <c r="H627" s="31">
        <f>IF(AND(ISNUMBER($F627),ISNUMBER($AL627),ISNUMBER($E627),($AL627*$E627)&lt;&gt;0),$F627/($AL627*$E627)*100,"")</f>
        <v/>
      </c>
      <c r="I627" s="32" t="n"/>
      <c r="J627" s="33" t="n"/>
      <c r="K627" s="31">
        <f>IF(AND(ISNUMBER($F627),ISNUMBER($J627)),$F627*(1-$J627),"")</f>
        <v/>
      </c>
      <c r="L627" s="32" t="n"/>
      <c r="M627" s="32" t="n"/>
      <c r="N627" s="31">
        <f>IF(ISNUMBER($F627),($F627-IF(ISNUMBER($AM627),$AM627,0))*(1-IF(ISNUMBER($J627),$J627,0)),"")</f>
        <v/>
      </c>
      <c r="O627" s="15" t="inlineStr">
        <is>
          <t>Unsweetened</t>
        </is>
      </c>
      <c r="P627" s="29" t="n">
        <v>70</v>
      </c>
      <c r="Q627" s="29" t="n">
        <v>10</v>
      </c>
      <c r="R627" s="15" t="inlineStr">
        <is>
          <t>Not listed</t>
        </is>
      </c>
      <c r="S627" s="29" t="n">
        <v>32</v>
      </c>
      <c r="T627" s="29" t="n">
        <v>130</v>
      </c>
      <c r="U627" s="15" t="inlineStr">
        <is>
          <t>Sugar</t>
        </is>
      </c>
      <c r="V627" s="15" t="inlineStr">
        <is>
          <t>Real brewed tea, no powders</t>
        </is>
      </c>
      <c r="W627" s="32" t="n"/>
      <c r="X627" s="32" t="n"/>
      <c r="Y627" s="32" t="n"/>
      <c r="Z627" s="32" t="n"/>
      <c r="AA627" s="15" t="inlineStr">
        <is>
          <t>High</t>
        </is>
      </c>
      <c r="AB627" s="15" t="inlineStr">
        <is>
          <t>Leading premium RTD tea</t>
        </is>
      </c>
      <c r="AC627" s="15" t="inlineStr">
        <is>
          <t>Real-brewed bottled iced tea</t>
        </is>
      </c>
      <c r="AD627" s="15" t="inlineStr">
        <is>
          <t>Brewed-tea taste, not from powder.</t>
        </is>
      </c>
      <c r="AE627" s="32" t="n"/>
      <c r="AF627" s="34">
        <f>IF(AND(ISNUMBER($P627),ISNUMBER($AL627),$AL627&lt;&gt;0),ROUND($P627/$AL627*100,1),"")</f>
        <v/>
      </c>
      <c r="AG627" s="35">
        <f>IF(AND(ISNUMBER($S627),ISNUMBER($AL627),$AL627&lt;&gt;0),ROUND($S627/$AL627*100,2),"")</f>
        <v/>
      </c>
      <c r="AH627" s="34">
        <f>IF(AND(ISNUMBER($Q627),ISNUMBER($AL627),$AL627&lt;&gt;0),ROUND($Q627/$AL627*100,1),"")</f>
        <v/>
      </c>
      <c r="AI627" s="29">
        <f>IF(ISNUMBER($S627),IF($S627&lt;=1,"Yes","No"),"n/a")</f>
        <v/>
      </c>
      <c r="AJ627" s="29">
        <f>IF(ISNUMBER($S627),ROUND(MAX(0,MIN(100,100-$S627*2.5-IF(ISNUMBER($T627),$T627,0)*0.12+IF($S627&lt;=1,12,0))),0),"")</f>
        <v/>
      </c>
      <c r="AK627" s="29">
        <f>IF(ISNUMBER($Q627),IF($Q627&gt;=100,20,IF($Q627&gt;=30,10,0)),0)+IF(ISNUMBER($R627),IF($R627&gt;=100,20,0),0)+IF(ISNUMBER($P627),IF($P627&gt;=150,20,IF($P627&gt;=50,12,5)),0)+IF(ISNUMBER($S627),IF($S627&lt;=1,15,0),0)</f>
        <v/>
      </c>
      <c r="AL627" s="29" t="n">
        <v>547</v>
      </c>
      <c r="AM627" s="30" t="n"/>
      <c r="AN627" s="15" t="inlineStr">
        <is>
          <t>Secondary/approx; NOT verified on Amazon.ca</t>
        </is>
      </c>
      <c r="AO627" s="15" t="inlineStr">
        <is>
          <t>BLANK -&gt; requires live Amazon.ca capture</t>
        </is>
      </c>
      <c r="AP627" s="15" t="inlineStr">
        <is>
          <t>Unverified commercial data</t>
        </is>
      </c>
    </row>
    <row r="628" ht="28" customHeight="1">
      <c r="A628" s="15" t="inlineStr">
        <is>
          <t>Pure Leaf</t>
        </is>
      </c>
      <c r="B628" s="15" t="inlineStr">
        <is>
          <t>Pure Leaf Iced Tea | Unsweetened | 8-pack 547mL</t>
        </is>
      </c>
      <c r="C628" s="15" t="inlineStr">
        <is>
          <t>4) Caffeine &amp; energy beverage</t>
        </is>
      </c>
      <c r="D628" s="15" t="inlineStr">
        <is>
          <t>547 mL bottle</t>
        </is>
      </c>
      <c r="E628" s="29" t="n">
        <v>8</v>
      </c>
      <c r="F628" s="30" t="n"/>
      <c r="G628" s="31">
        <f>IF(AND(ISNUMBER($F628),ISNUMBER($E628),$E628&lt;&gt;0),$F628/$E628,"")</f>
        <v/>
      </c>
      <c r="H628" s="31">
        <f>IF(AND(ISNUMBER($F628),ISNUMBER($AL628),ISNUMBER($E628),($AL628*$E628)&lt;&gt;0),$F628/($AL628*$E628)*100,"")</f>
        <v/>
      </c>
      <c r="I628" s="32" t="n"/>
      <c r="J628" s="33" t="n"/>
      <c r="K628" s="31">
        <f>IF(AND(ISNUMBER($F628),ISNUMBER($J628)),$F628*(1-$J628),"")</f>
        <v/>
      </c>
      <c r="L628" s="32" t="n"/>
      <c r="M628" s="32" t="n"/>
      <c r="N628" s="31">
        <f>IF(ISNUMBER($F628),($F628-IF(ISNUMBER($AM628),$AM628,0))*(1-IF(ISNUMBER($J628),$J628,0)),"")</f>
        <v/>
      </c>
      <c r="O628" s="15" t="inlineStr">
        <is>
          <t>Unsweetened</t>
        </is>
      </c>
      <c r="P628" s="29" t="n">
        <v>70</v>
      </c>
      <c r="Q628" s="29" t="n">
        <v>10</v>
      </c>
      <c r="R628" s="15" t="inlineStr">
        <is>
          <t>Not listed</t>
        </is>
      </c>
      <c r="S628" s="29" t="n">
        <v>32</v>
      </c>
      <c r="T628" s="29" t="n">
        <v>130</v>
      </c>
      <c r="U628" s="15" t="inlineStr">
        <is>
          <t>Sugar</t>
        </is>
      </c>
      <c r="V628" s="15" t="inlineStr">
        <is>
          <t>Real brewed tea, no powders</t>
        </is>
      </c>
      <c r="W628" s="32" t="n"/>
      <c r="X628" s="32" t="n"/>
      <c r="Y628" s="32" t="n"/>
      <c r="Z628" s="32" t="n"/>
      <c r="AA628" s="15" t="inlineStr">
        <is>
          <t>High</t>
        </is>
      </c>
      <c r="AB628" s="15" t="inlineStr">
        <is>
          <t>Leading premium RTD tea</t>
        </is>
      </c>
      <c r="AC628" s="15" t="inlineStr">
        <is>
          <t>Real-brewed bottled iced tea</t>
        </is>
      </c>
      <c r="AD628" s="15" t="inlineStr">
        <is>
          <t>Brewed-tea taste, not from powder.</t>
        </is>
      </c>
      <c r="AE628" s="32" t="n"/>
      <c r="AF628" s="34">
        <f>IF(AND(ISNUMBER($P628),ISNUMBER($AL628),$AL628&lt;&gt;0),ROUND($P628/$AL628*100,1),"")</f>
        <v/>
      </c>
      <c r="AG628" s="35">
        <f>IF(AND(ISNUMBER($S628),ISNUMBER($AL628),$AL628&lt;&gt;0),ROUND($S628/$AL628*100,2),"")</f>
        <v/>
      </c>
      <c r="AH628" s="34">
        <f>IF(AND(ISNUMBER($Q628),ISNUMBER($AL628),$AL628&lt;&gt;0),ROUND($Q628/$AL628*100,1),"")</f>
        <v/>
      </c>
      <c r="AI628" s="29">
        <f>IF(ISNUMBER($S628),IF($S628&lt;=1,"Yes","No"),"n/a")</f>
        <v/>
      </c>
      <c r="AJ628" s="29">
        <f>IF(ISNUMBER($S628),ROUND(MAX(0,MIN(100,100-$S628*2.5-IF(ISNUMBER($T628),$T628,0)*0.12+IF($S628&lt;=1,12,0))),0),"")</f>
        <v/>
      </c>
      <c r="AK628" s="29">
        <f>IF(ISNUMBER($Q628),IF($Q628&gt;=100,20,IF($Q628&gt;=30,10,0)),0)+IF(ISNUMBER($R628),IF($R628&gt;=100,20,0),0)+IF(ISNUMBER($P628),IF($P628&gt;=150,20,IF($P628&gt;=50,12,5)),0)+IF(ISNUMBER($S628),IF($S628&lt;=1,15,0),0)</f>
        <v/>
      </c>
      <c r="AL628" s="29" t="n">
        <v>547</v>
      </c>
      <c r="AM628" s="30" t="n"/>
      <c r="AN628" s="15" t="inlineStr">
        <is>
          <t>Secondary/approx; NOT verified on Amazon.ca</t>
        </is>
      </c>
      <c r="AO628" s="15" t="inlineStr">
        <is>
          <t>BLANK -&gt; requires live Amazon.ca capture</t>
        </is>
      </c>
      <c r="AP628" s="15" t="inlineStr">
        <is>
          <t>Unverified commercial data</t>
        </is>
      </c>
    </row>
    <row r="629" ht="28" customHeight="1">
      <c r="A629" s="15" t="inlineStr">
        <is>
          <t>Pure Leaf</t>
        </is>
      </c>
      <c r="B629" s="15" t="inlineStr">
        <is>
          <t>Pure Leaf Iced Tea | Unsweetened | 12-pack 547mL</t>
        </is>
      </c>
      <c r="C629" s="15" t="inlineStr">
        <is>
          <t>4) Caffeine &amp; energy beverage</t>
        </is>
      </c>
      <c r="D629" s="15" t="inlineStr">
        <is>
          <t>547 mL bottle</t>
        </is>
      </c>
      <c r="E629" s="29" t="n">
        <v>12</v>
      </c>
      <c r="F629" s="30" t="n"/>
      <c r="G629" s="31">
        <f>IF(AND(ISNUMBER($F629),ISNUMBER($E629),$E629&lt;&gt;0),$F629/$E629,"")</f>
        <v/>
      </c>
      <c r="H629" s="31">
        <f>IF(AND(ISNUMBER($F629),ISNUMBER($AL629),ISNUMBER($E629),($AL629*$E629)&lt;&gt;0),$F629/($AL629*$E629)*100,"")</f>
        <v/>
      </c>
      <c r="I629" s="32" t="n"/>
      <c r="J629" s="33" t="n"/>
      <c r="K629" s="31">
        <f>IF(AND(ISNUMBER($F629),ISNUMBER($J629)),$F629*(1-$J629),"")</f>
        <v/>
      </c>
      <c r="L629" s="32" t="n"/>
      <c r="M629" s="32" t="n"/>
      <c r="N629" s="31">
        <f>IF(ISNUMBER($F629),($F629-IF(ISNUMBER($AM629),$AM629,0))*(1-IF(ISNUMBER($J629),$J629,0)),"")</f>
        <v/>
      </c>
      <c r="O629" s="15" t="inlineStr">
        <is>
          <t>Unsweetened</t>
        </is>
      </c>
      <c r="P629" s="29" t="n">
        <v>70</v>
      </c>
      <c r="Q629" s="29" t="n">
        <v>10</v>
      </c>
      <c r="R629" s="15" t="inlineStr">
        <is>
          <t>Not listed</t>
        </is>
      </c>
      <c r="S629" s="29" t="n">
        <v>32</v>
      </c>
      <c r="T629" s="29" t="n">
        <v>130</v>
      </c>
      <c r="U629" s="15" t="inlineStr">
        <is>
          <t>Sugar</t>
        </is>
      </c>
      <c r="V629" s="15" t="inlineStr">
        <is>
          <t>Real brewed tea, no powders</t>
        </is>
      </c>
      <c r="W629" s="32" t="n"/>
      <c r="X629" s="32" t="n"/>
      <c r="Y629" s="32" t="n"/>
      <c r="Z629" s="32" t="n"/>
      <c r="AA629" s="15" t="inlineStr">
        <is>
          <t>High</t>
        </is>
      </c>
      <c r="AB629" s="15" t="inlineStr">
        <is>
          <t>Leading premium RTD tea</t>
        </is>
      </c>
      <c r="AC629" s="15" t="inlineStr">
        <is>
          <t>Real-brewed bottled iced tea</t>
        </is>
      </c>
      <c r="AD629" s="15" t="inlineStr">
        <is>
          <t>Brewed-tea taste, not from powder.</t>
        </is>
      </c>
      <c r="AE629" s="32" t="n"/>
      <c r="AF629" s="34">
        <f>IF(AND(ISNUMBER($P629),ISNUMBER($AL629),$AL629&lt;&gt;0),ROUND($P629/$AL629*100,1),"")</f>
        <v/>
      </c>
      <c r="AG629" s="35">
        <f>IF(AND(ISNUMBER($S629),ISNUMBER($AL629),$AL629&lt;&gt;0),ROUND($S629/$AL629*100,2),"")</f>
        <v/>
      </c>
      <c r="AH629" s="34">
        <f>IF(AND(ISNUMBER($Q629),ISNUMBER($AL629),$AL629&lt;&gt;0),ROUND($Q629/$AL629*100,1),"")</f>
        <v/>
      </c>
      <c r="AI629" s="29">
        <f>IF(ISNUMBER($S629),IF($S629&lt;=1,"Yes","No"),"n/a")</f>
        <v/>
      </c>
      <c r="AJ629" s="29">
        <f>IF(ISNUMBER($S629),ROUND(MAX(0,MIN(100,100-$S629*2.5-IF(ISNUMBER($T629),$T629,0)*0.12+IF($S629&lt;=1,12,0))),0),"")</f>
        <v/>
      </c>
      <c r="AK629" s="29">
        <f>IF(ISNUMBER($Q629),IF($Q629&gt;=100,20,IF($Q629&gt;=30,10,0)),0)+IF(ISNUMBER($R629),IF($R629&gt;=100,20,0),0)+IF(ISNUMBER($P629),IF($P629&gt;=150,20,IF($P629&gt;=50,12,5)),0)+IF(ISNUMBER($S629),IF($S629&lt;=1,15,0),0)</f>
        <v/>
      </c>
      <c r="AL629" s="29" t="n">
        <v>547</v>
      </c>
      <c r="AM629" s="30" t="n"/>
      <c r="AN629" s="15" t="inlineStr">
        <is>
          <t>Secondary/approx; NOT verified on Amazon.ca</t>
        </is>
      </c>
      <c r="AO629" s="15" t="inlineStr">
        <is>
          <t>BLANK -&gt; requires live Amazon.ca capture</t>
        </is>
      </c>
      <c r="AP629" s="15" t="inlineStr">
        <is>
          <t>Unverified commercial data</t>
        </is>
      </c>
    </row>
    <row r="630" ht="28" customHeight="1">
      <c r="A630" s="15" t="inlineStr">
        <is>
          <t>Pure Leaf</t>
        </is>
      </c>
      <c r="B630" s="15" t="inlineStr">
        <is>
          <t>Pure Leaf Iced Tea | Unsweetened | 18-pack 547mL</t>
        </is>
      </c>
      <c r="C630" s="15" t="inlineStr">
        <is>
          <t>4) Caffeine &amp; energy beverage</t>
        </is>
      </c>
      <c r="D630" s="15" t="inlineStr">
        <is>
          <t>547 mL bottle</t>
        </is>
      </c>
      <c r="E630" s="29" t="n">
        <v>18</v>
      </c>
      <c r="F630" s="30" t="n"/>
      <c r="G630" s="31">
        <f>IF(AND(ISNUMBER($F630),ISNUMBER($E630),$E630&lt;&gt;0),$F630/$E630,"")</f>
        <v/>
      </c>
      <c r="H630" s="31">
        <f>IF(AND(ISNUMBER($F630),ISNUMBER($AL630),ISNUMBER($E630),($AL630*$E630)&lt;&gt;0),$F630/($AL630*$E630)*100,"")</f>
        <v/>
      </c>
      <c r="I630" s="32" t="n"/>
      <c r="J630" s="33" t="n"/>
      <c r="K630" s="31">
        <f>IF(AND(ISNUMBER($F630),ISNUMBER($J630)),$F630*(1-$J630),"")</f>
        <v/>
      </c>
      <c r="L630" s="32" t="n"/>
      <c r="M630" s="32" t="n"/>
      <c r="N630" s="31">
        <f>IF(ISNUMBER($F630),($F630-IF(ISNUMBER($AM630),$AM630,0))*(1-IF(ISNUMBER($J630),$J630,0)),"")</f>
        <v/>
      </c>
      <c r="O630" s="15" t="inlineStr">
        <is>
          <t>Unsweetened</t>
        </is>
      </c>
      <c r="P630" s="29" t="n">
        <v>70</v>
      </c>
      <c r="Q630" s="29" t="n">
        <v>10</v>
      </c>
      <c r="R630" s="15" t="inlineStr">
        <is>
          <t>Not listed</t>
        </is>
      </c>
      <c r="S630" s="29" t="n">
        <v>32</v>
      </c>
      <c r="T630" s="29" t="n">
        <v>130</v>
      </c>
      <c r="U630" s="15" t="inlineStr">
        <is>
          <t>Sugar</t>
        </is>
      </c>
      <c r="V630" s="15" t="inlineStr">
        <is>
          <t>Real brewed tea, no powders</t>
        </is>
      </c>
      <c r="W630" s="32" t="n"/>
      <c r="X630" s="32" t="n"/>
      <c r="Y630" s="32" t="n"/>
      <c r="Z630" s="32" t="n"/>
      <c r="AA630" s="15" t="inlineStr">
        <is>
          <t>High</t>
        </is>
      </c>
      <c r="AB630" s="15" t="inlineStr">
        <is>
          <t>Leading premium RTD tea</t>
        </is>
      </c>
      <c r="AC630" s="15" t="inlineStr">
        <is>
          <t>Real-brewed bottled iced tea</t>
        </is>
      </c>
      <c r="AD630" s="15" t="inlineStr">
        <is>
          <t>Brewed-tea taste, not from powder.</t>
        </is>
      </c>
      <c r="AE630" s="32" t="n"/>
      <c r="AF630" s="34">
        <f>IF(AND(ISNUMBER($P630),ISNUMBER($AL630),$AL630&lt;&gt;0),ROUND($P630/$AL630*100,1),"")</f>
        <v/>
      </c>
      <c r="AG630" s="35">
        <f>IF(AND(ISNUMBER($S630),ISNUMBER($AL630),$AL630&lt;&gt;0),ROUND($S630/$AL630*100,2),"")</f>
        <v/>
      </c>
      <c r="AH630" s="34">
        <f>IF(AND(ISNUMBER($Q630),ISNUMBER($AL630),$AL630&lt;&gt;0),ROUND($Q630/$AL630*100,1),"")</f>
        <v/>
      </c>
      <c r="AI630" s="29">
        <f>IF(ISNUMBER($S630),IF($S630&lt;=1,"Yes","No"),"n/a")</f>
        <v/>
      </c>
      <c r="AJ630" s="29">
        <f>IF(ISNUMBER($S630),ROUND(MAX(0,MIN(100,100-$S630*2.5-IF(ISNUMBER($T630),$T630,0)*0.12+IF($S630&lt;=1,12,0))),0),"")</f>
        <v/>
      </c>
      <c r="AK630" s="29">
        <f>IF(ISNUMBER($Q630),IF($Q630&gt;=100,20,IF($Q630&gt;=30,10,0)),0)+IF(ISNUMBER($R630),IF($R630&gt;=100,20,0),0)+IF(ISNUMBER($P630),IF($P630&gt;=150,20,IF($P630&gt;=50,12,5)),0)+IF(ISNUMBER($S630),IF($S630&lt;=1,15,0),0)</f>
        <v/>
      </c>
      <c r="AL630" s="29" t="n">
        <v>547</v>
      </c>
      <c r="AM630" s="30" t="n"/>
      <c r="AN630" s="15" t="inlineStr">
        <is>
          <t>Secondary/approx; NOT verified on Amazon.ca</t>
        </is>
      </c>
      <c r="AO630" s="15" t="inlineStr">
        <is>
          <t>BLANK -&gt; requires live Amazon.ca capture</t>
        </is>
      </c>
      <c r="AP630" s="15" t="inlineStr">
        <is>
          <t>Unverified commercial data</t>
        </is>
      </c>
    </row>
    <row r="631" ht="28" customHeight="1">
      <c r="A631" s="15" t="inlineStr">
        <is>
          <t>Pure Leaf</t>
        </is>
      </c>
      <c r="B631" s="15" t="inlineStr">
        <is>
          <t>Pure Leaf Iced Tea | Unsweetened | 24-pack 547mL</t>
        </is>
      </c>
      <c r="C631" s="15" t="inlineStr">
        <is>
          <t>4) Caffeine &amp; energy beverage</t>
        </is>
      </c>
      <c r="D631" s="15" t="inlineStr">
        <is>
          <t>547 mL bottle</t>
        </is>
      </c>
      <c r="E631" s="29" t="n">
        <v>24</v>
      </c>
      <c r="F631" s="30" t="n"/>
      <c r="G631" s="31">
        <f>IF(AND(ISNUMBER($F631),ISNUMBER($E631),$E631&lt;&gt;0),$F631/$E631,"")</f>
        <v/>
      </c>
      <c r="H631" s="31">
        <f>IF(AND(ISNUMBER($F631),ISNUMBER($AL631),ISNUMBER($E631),($AL631*$E631)&lt;&gt;0),$F631/($AL631*$E631)*100,"")</f>
        <v/>
      </c>
      <c r="I631" s="32" t="n"/>
      <c r="J631" s="33" t="n"/>
      <c r="K631" s="31">
        <f>IF(AND(ISNUMBER($F631),ISNUMBER($J631)),$F631*(1-$J631),"")</f>
        <v/>
      </c>
      <c r="L631" s="32" t="n"/>
      <c r="M631" s="32" t="n"/>
      <c r="N631" s="31">
        <f>IF(ISNUMBER($F631),($F631-IF(ISNUMBER($AM631),$AM631,0))*(1-IF(ISNUMBER($J631),$J631,0)),"")</f>
        <v/>
      </c>
      <c r="O631" s="15" t="inlineStr">
        <is>
          <t>Unsweetened</t>
        </is>
      </c>
      <c r="P631" s="29" t="n">
        <v>70</v>
      </c>
      <c r="Q631" s="29" t="n">
        <v>10</v>
      </c>
      <c r="R631" s="15" t="inlineStr">
        <is>
          <t>Not listed</t>
        </is>
      </c>
      <c r="S631" s="29" t="n">
        <v>32</v>
      </c>
      <c r="T631" s="29" t="n">
        <v>130</v>
      </c>
      <c r="U631" s="15" t="inlineStr">
        <is>
          <t>Sugar</t>
        </is>
      </c>
      <c r="V631" s="15" t="inlineStr">
        <is>
          <t>Real brewed tea, no powders</t>
        </is>
      </c>
      <c r="W631" s="32" t="n"/>
      <c r="X631" s="32" t="n"/>
      <c r="Y631" s="32" t="n"/>
      <c r="Z631" s="32" t="n"/>
      <c r="AA631" s="15" t="inlineStr">
        <is>
          <t>High</t>
        </is>
      </c>
      <c r="AB631" s="15" t="inlineStr">
        <is>
          <t>Leading premium RTD tea</t>
        </is>
      </c>
      <c r="AC631" s="15" t="inlineStr">
        <is>
          <t>Real-brewed bottled iced tea</t>
        </is>
      </c>
      <c r="AD631" s="15" t="inlineStr">
        <is>
          <t>Brewed-tea taste, not from powder.</t>
        </is>
      </c>
      <c r="AE631" s="32" t="n"/>
      <c r="AF631" s="34">
        <f>IF(AND(ISNUMBER($P631),ISNUMBER($AL631),$AL631&lt;&gt;0),ROUND($P631/$AL631*100,1),"")</f>
        <v/>
      </c>
      <c r="AG631" s="35">
        <f>IF(AND(ISNUMBER($S631),ISNUMBER($AL631),$AL631&lt;&gt;0),ROUND($S631/$AL631*100,2),"")</f>
        <v/>
      </c>
      <c r="AH631" s="34">
        <f>IF(AND(ISNUMBER($Q631),ISNUMBER($AL631),$AL631&lt;&gt;0),ROUND($Q631/$AL631*100,1),"")</f>
        <v/>
      </c>
      <c r="AI631" s="29">
        <f>IF(ISNUMBER($S631),IF($S631&lt;=1,"Yes","No"),"n/a")</f>
        <v/>
      </c>
      <c r="AJ631" s="29">
        <f>IF(ISNUMBER($S631),ROUND(MAX(0,MIN(100,100-$S631*2.5-IF(ISNUMBER($T631),$T631,0)*0.12+IF($S631&lt;=1,12,0))),0),"")</f>
        <v/>
      </c>
      <c r="AK631" s="29">
        <f>IF(ISNUMBER($Q631),IF($Q631&gt;=100,20,IF($Q631&gt;=30,10,0)),0)+IF(ISNUMBER($R631),IF($R631&gt;=100,20,0),0)+IF(ISNUMBER($P631),IF($P631&gt;=150,20,IF($P631&gt;=50,12,5)),0)+IF(ISNUMBER($S631),IF($S631&lt;=1,15,0),0)</f>
        <v/>
      </c>
      <c r="AL631" s="29" t="n">
        <v>547</v>
      </c>
      <c r="AM631" s="30" t="n"/>
      <c r="AN631" s="15" t="inlineStr">
        <is>
          <t>Secondary/approx; NOT verified on Amazon.ca</t>
        </is>
      </c>
      <c r="AO631" s="15" t="inlineStr">
        <is>
          <t>BLANK -&gt; requires live Amazon.ca capture</t>
        </is>
      </c>
      <c r="AP631" s="15" t="inlineStr">
        <is>
          <t>Unverified commercial data</t>
        </is>
      </c>
    </row>
    <row r="632" ht="28" customHeight="1">
      <c r="A632" s="15" t="inlineStr">
        <is>
          <t>Pure Leaf</t>
        </is>
      </c>
      <c r="B632" s="15" t="inlineStr">
        <is>
          <t>Pure Leaf Iced Tea | Peach | single 547mL</t>
        </is>
      </c>
      <c r="C632" s="15" t="inlineStr">
        <is>
          <t>4) Caffeine &amp; energy beverage</t>
        </is>
      </c>
      <c r="D632" s="15" t="inlineStr">
        <is>
          <t>547 mL bottle</t>
        </is>
      </c>
      <c r="E632" s="29" t="n">
        <v>1</v>
      </c>
      <c r="F632" s="30" t="n"/>
      <c r="G632" s="31">
        <f>IF(AND(ISNUMBER($F632),ISNUMBER($E632),$E632&lt;&gt;0),$F632/$E632,"")</f>
        <v/>
      </c>
      <c r="H632" s="31">
        <f>IF(AND(ISNUMBER($F632),ISNUMBER($AL632),ISNUMBER($E632),($AL632*$E632)&lt;&gt;0),$F632/($AL632*$E632)*100,"")</f>
        <v/>
      </c>
      <c r="I632" s="32" t="n"/>
      <c r="J632" s="33" t="n"/>
      <c r="K632" s="31">
        <f>IF(AND(ISNUMBER($F632),ISNUMBER($J632)),$F632*(1-$J632),"")</f>
        <v/>
      </c>
      <c r="L632" s="32" t="n"/>
      <c r="M632" s="32" t="n"/>
      <c r="N632" s="31">
        <f>IF(ISNUMBER($F632),($F632-IF(ISNUMBER($AM632),$AM632,0))*(1-IF(ISNUMBER($J632),$J632,0)),"")</f>
        <v/>
      </c>
      <c r="O632" s="15" t="inlineStr">
        <is>
          <t>Peach</t>
        </is>
      </c>
      <c r="P632" s="29" t="n">
        <v>70</v>
      </c>
      <c r="Q632" s="29" t="n">
        <v>10</v>
      </c>
      <c r="R632" s="15" t="inlineStr">
        <is>
          <t>Not listed</t>
        </is>
      </c>
      <c r="S632" s="29" t="n">
        <v>32</v>
      </c>
      <c r="T632" s="29" t="n">
        <v>130</v>
      </c>
      <c r="U632" s="15" t="inlineStr">
        <is>
          <t>Sugar</t>
        </is>
      </c>
      <c r="V632" s="15" t="inlineStr">
        <is>
          <t>Real brewed tea, no powders</t>
        </is>
      </c>
      <c r="W632" s="32" t="n"/>
      <c r="X632" s="32" t="n"/>
      <c r="Y632" s="32" t="n"/>
      <c r="Z632" s="32" t="n"/>
      <c r="AA632" s="15" t="inlineStr">
        <is>
          <t>High</t>
        </is>
      </c>
      <c r="AB632" s="15" t="inlineStr">
        <is>
          <t>Leading premium RTD tea</t>
        </is>
      </c>
      <c r="AC632" s="15" t="inlineStr">
        <is>
          <t>Real-brewed bottled iced tea</t>
        </is>
      </c>
      <c r="AD632" s="15" t="inlineStr">
        <is>
          <t>Brewed-tea taste, not from powder.</t>
        </is>
      </c>
      <c r="AE632" s="32" t="n"/>
      <c r="AF632" s="34">
        <f>IF(AND(ISNUMBER($P632),ISNUMBER($AL632),$AL632&lt;&gt;0),ROUND($P632/$AL632*100,1),"")</f>
        <v/>
      </c>
      <c r="AG632" s="35">
        <f>IF(AND(ISNUMBER($S632),ISNUMBER($AL632),$AL632&lt;&gt;0),ROUND($S632/$AL632*100,2),"")</f>
        <v/>
      </c>
      <c r="AH632" s="34">
        <f>IF(AND(ISNUMBER($Q632),ISNUMBER($AL632),$AL632&lt;&gt;0),ROUND($Q632/$AL632*100,1),"")</f>
        <v/>
      </c>
      <c r="AI632" s="29">
        <f>IF(ISNUMBER($S632),IF($S632&lt;=1,"Yes","No"),"n/a")</f>
        <v/>
      </c>
      <c r="AJ632" s="29">
        <f>IF(ISNUMBER($S632),ROUND(MAX(0,MIN(100,100-$S632*2.5-IF(ISNUMBER($T632),$T632,0)*0.12+IF($S632&lt;=1,12,0))),0),"")</f>
        <v/>
      </c>
      <c r="AK632" s="29">
        <f>IF(ISNUMBER($Q632),IF($Q632&gt;=100,20,IF($Q632&gt;=30,10,0)),0)+IF(ISNUMBER($R632),IF($R632&gt;=100,20,0),0)+IF(ISNUMBER($P632),IF($P632&gt;=150,20,IF($P632&gt;=50,12,5)),0)+IF(ISNUMBER($S632),IF($S632&lt;=1,15,0),0)</f>
        <v/>
      </c>
      <c r="AL632" s="29" t="n">
        <v>547</v>
      </c>
      <c r="AM632" s="30" t="n"/>
      <c r="AN632" s="15" t="inlineStr">
        <is>
          <t>Secondary/approx; NOT verified on Amazon.ca</t>
        </is>
      </c>
      <c r="AO632" s="15" t="inlineStr">
        <is>
          <t>BLANK -&gt; requires live Amazon.ca capture</t>
        </is>
      </c>
      <c r="AP632" s="15" t="inlineStr">
        <is>
          <t>Unverified commercial data</t>
        </is>
      </c>
    </row>
    <row r="633" ht="28" customHeight="1">
      <c r="A633" s="15" t="inlineStr">
        <is>
          <t>Pure Leaf</t>
        </is>
      </c>
      <c r="B633" s="15" t="inlineStr">
        <is>
          <t>Pure Leaf Iced Tea | Peach | 8-pack 547mL</t>
        </is>
      </c>
      <c r="C633" s="15" t="inlineStr">
        <is>
          <t>4) Caffeine &amp; energy beverage</t>
        </is>
      </c>
      <c r="D633" s="15" t="inlineStr">
        <is>
          <t>547 mL bottle</t>
        </is>
      </c>
      <c r="E633" s="29" t="n">
        <v>8</v>
      </c>
      <c r="F633" s="30" t="n"/>
      <c r="G633" s="31">
        <f>IF(AND(ISNUMBER($F633),ISNUMBER($E633),$E633&lt;&gt;0),$F633/$E633,"")</f>
        <v/>
      </c>
      <c r="H633" s="31">
        <f>IF(AND(ISNUMBER($F633),ISNUMBER($AL633),ISNUMBER($E633),($AL633*$E633)&lt;&gt;0),$F633/($AL633*$E633)*100,"")</f>
        <v/>
      </c>
      <c r="I633" s="32" t="n"/>
      <c r="J633" s="33" t="n"/>
      <c r="K633" s="31">
        <f>IF(AND(ISNUMBER($F633),ISNUMBER($J633)),$F633*(1-$J633),"")</f>
        <v/>
      </c>
      <c r="L633" s="32" t="n"/>
      <c r="M633" s="32" t="n"/>
      <c r="N633" s="31">
        <f>IF(ISNUMBER($F633),($F633-IF(ISNUMBER($AM633),$AM633,0))*(1-IF(ISNUMBER($J633),$J633,0)),"")</f>
        <v/>
      </c>
      <c r="O633" s="15" t="inlineStr">
        <is>
          <t>Peach</t>
        </is>
      </c>
      <c r="P633" s="29" t="n">
        <v>70</v>
      </c>
      <c r="Q633" s="29" t="n">
        <v>10</v>
      </c>
      <c r="R633" s="15" t="inlineStr">
        <is>
          <t>Not listed</t>
        </is>
      </c>
      <c r="S633" s="29" t="n">
        <v>32</v>
      </c>
      <c r="T633" s="29" t="n">
        <v>130</v>
      </c>
      <c r="U633" s="15" t="inlineStr">
        <is>
          <t>Sugar</t>
        </is>
      </c>
      <c r="V633" s="15" t="inlineStr">
        <is>
          <t>Real brewed tea, no powders</t>
        </is>
      </c>
      <c r="W633" s="32" t="n"/>
      <c r="X633" s="32" t="n"/>
      <c r="Y633" s="32" t="n"/>
      <c r="Z633" s="32" t="n"/>
      <c r="AA633" s="15" t="inlineStr">
        <is>
          <t>High</t>
        </is>
      </c>
      <c r="AB633" s="15" t="inlineStr">
        <is>
          <t>Leading premium RTD tea</t>
        </is>
      </c>
      <c r="AC633" s="15" t="inlineStr">
        <is>
          <t>Real-brewed bottled iced tea</t>
        </is>
      </c>
      <c r="AD633" s="15" t="inlineStr">
        <is>
          <t>Brewed-tea taste, not from powder.</t>
        </is>
      </c>
      <c r="AE633" s="32" t="n"/>
      <c r="AF633" s="34">
        <f>IF(AND(ISNUMBER($P633),ISNUMBER($AL633),$AL633&lt;&gt;0),ROUND($P633/$AL633*100,1),"")</f>
        <v/>
      </c>
      <c r="AG633" s="35">
        <f>IF(AND(ISNUMBER($S633),ISNUMBER($AL633),$AL633&lt;&gt;0),ROUND($S633/$AL633*100,2),"")</f>
        <v/>
      </c>
      <c r="AH633" s="34">
        <f>IF(AND(ISNUMBER($Q633),ISNUMBER($AL633),$AL633&lt;&gt;0),ROUND($Q633/$AL633*100,1),"")</f>
        <v/>
      </c>
      <c r="AI633" s="29">
        <f>IF(ISNUMBER($S633),IF($S633&lt;=1,"Yes","No"),"n/a")</f>
        <v/>
      </c>
      <c r="AJ633" s="29">
        <f>IF(ISNUMBER($S633),ROUND(MAX(0,MIN(100,100-$S633*2.5-IF(ISNUMBER($T633),$T633,0)*0.12+IF($S633&lt;=1,12,0))),0),"")</f>
        <v/>
      </c>
      <c r="AK633" s="29">
        <f>IF(ISNUMBER($Q633),IF($Q633&gt;=100,20,IF($Q633&gt;=30,10,0)),0)+IF(ISNUMBER($R633),IF($R633&gt;=100,20,0),0)+IF(ISNUMBER($P633),IF($P633&gt;=150,20,IF($P633&gt;=50,12,5)),0)+IF(ISNUMBER($S633),IF($S633&lt;=1,15,0),0)</f>
        <v/>
      </c>
      <c r="AL633" s="29" t="n">
        <v>547</v>
      </c>
      <c r="AM633" s="30" t="n"/>
      <c r="AN633" s="15" t="inlineStr">
        <is>
          <t>Secondary/approx; NOT verified on Amazon.ca</t>
        </is>
      </c>
      <c r="AO633" s="15" t="inlineStr">
        <is>
          <t>BLANK -&gt; requires live Amazon.ca capture</t>
        </is>
      </c>
      <c r="AP633" s="15" t="inlineStr">
        <is>
          <t>Unverified commercial data</t>
        </is>
      </c>
    </row>
    <row r="634" ht="28" customHeight="1">
      <c r="A634" s="15" t="inlineStr">
        <is>
          <t>Pure Leaf</t>
        </is>
      </c>
      <c r="B634" s="15" t="inlineStr">
        <is>
          <t>Pure Leaf Iced Tea | Peach | 12-pack 547mL</t>
        </is>
      </c>
      <c r="C634" s="15" t="inlineStr">
        <is>
          <t>4) Caffeine &amp; energy beverage</t>
        </is>
      </c>
      <c r="D634" s="15" t="inlineStr">
        <is>
          <t>547 mL bottle</t>
        </is>
      </c>
      <c r="E634" s="29" t="n">
        <v>12</v>
      </c>
      <c r="F634" s="30" t="n"/>
      <c r="G634" s="31">
        <f>IF(AND(ISNUMBER($F634),ISNUMBER($E634),$E634&lt;&gt;0),$F634/$E634,"")</f>
        <v/>
      </c>
      <c r="H634" s="31">
        <f>IF(AND(ISNUMBER($F634),ISNUMBER($AL634),ISNUMBER($E634),($AL634*$E634)&lt;&gt;0),$F634/($AL634*$E634)*100,"")</f>
        <v/>
      </c>
      <c r="I634" s="32" t="n"/>
      <c r="J634" s="33" t="n"/>
      <c r="K634" s="31">
        <f>IF(AND(ISNUMBER($F634),ISNUMBER($J634)),$F634*(1-$J634),"")</f>
        <v/>
      </c>
      <c r="L634" s="32" t="n"/>
      <c r="M634" s="32" t="n"/>
      <c r="N634" s="31">
        <f>IF(ISNUMBER($F634),($F634-IF(ISNUMBER($AM634),$AM634,0))*(1-IF(ISNUMBER($J634),$J634,0)),"")</f>
        <v/>
      </c>
      <c r="O634" s="15" t="inlineStr">
        <is>
          <t>Peach</t>
        </is>
      </c>
      <c r="P634" s="29" t="n">
        <v>70</v>
      </c>
      <c r="Q634" s="29" t="n">
        <v>10</v>
      </c>
      <c r="R634" s="15" t="inlineStr">
        <is>
          <t>Not listed</t>
        </is>
      </c>
      <c r="S634" s="29" t="n">
        <v>32</v>
      </c>
      <c r="T634" s="29" t="n">
        <v>130</v>
      </c>
      <c r="U634" s="15" t="inlineStr">
        <is>
          <t>Sugar</t>
        </is>
      </c>
      <c r="V634" s="15" t="inlineStr">
        <is>
          <t>Real brewed tea, no powders</t>
        </is>
      </c>
      <c r="W634" s="32" t="n"/>
      <c r="X634" s="32" t="n"/>
      <c r="Y634" s="32" t="n"/>
      <c r="Z634" s="32" t="n"/>
      <c r="AA634" s="15" t="inlineStr">
        <is>
          <t>High</t>
        </is>
      </c>
      <c r="AB634" s="15" t="inlineStr">
        <is>
          <t>Leading premium RTD tea</t>
        </is>
      </c>
      <c r="AC634" s="15" t="inlineStr">
        <is>
          <t>Real-brewed bottled iced tea</t>
        </is>
      </c>
      <c r="AD634" s="15" t="inlineStr">
        <is>
          <t>Brewed-tea taste, not from powder.</t>
        </is>
      </c>
      <c r="AE634" s="32" t="n"/>
      <c r="AF634" s="34">
        <f>IF(AND(ISNUMBER($P634),ISNUMBER($AL634),$AL634&lt;&gt;0),ROUND($P634/$AL634*100,1),"")</f>
        <v/>
      </c>
      <c r="AG634" s="35">
        <f>IF(AND(ISNUMBER($S634),ISNUMBER($AL634),$AL634&lt;&gt;0),ROUND($S634/$AL634*100,2),"")</f>
        <v/>
      </c>
      <c r="AH634" s="34">
        <f>IF(AND(ISNUMBER($Q634),ISNUMBER($AL634),$AL634&lt;&gt;0),ROUND($Q634/$AL634*100,1),"")</f>
        <v/>
      </c>
      <c r="AI634" s="29">
        <f>IF(ISNUMBER($S634),IF($S634&lt;=1,"Yes","No"),"n/a")</f>
        <v/>
      </c>
      <c r="AJ634" s="29">
        <f>IF(ISNUMBER($S634),ROUND(MAX(0,MIN(100,100-$S634*2.5-IF(ISNUMBER($T634),$T634,0)*0.12+IF($S634&lt;=1,12,0))),0),"")</f>
        <v/>
      </c>
      <c r="AK634" s="29">
        <f>IF(ISNUMBER($Q634),IF($Q634&gt;=100,20,IF($Q634&gt;=30,10,0)),0)+IF(ISNUMBER($R634),IF($R634&gt;=100,20,0),0)+IF(ISNUMBER($P634),IF($P634&gt;=150,20,IF($P634&gt;=50,12,5)),0)+IF(ISNUMBER($S634),IF($S634&lt;=1,15,0),0)</f>
        <v/>
      </c>
      <c r="AL634" s="29" t="n">
        <v>547</v>
      </c>
      <c r="AM634" s="30" t="n"/>
      <c r="AN634" s="15" t="inlineStr">
        <is>
          <t>Secondary/approx; NOT verified on Amazon.ca</t>
        </is>
      </c>
      <c r="AO634" s="15" t="inlineStr">
        <is>
          <t>BLANK -&gt; requires live Amazon.ca capture</t>
        </is>
      </c>
      <c r="AP634" s="15" t="inlineStr">
        <is>
          <t>Unverified commercial data</t>
        </is>
      </c>
    </row>
    <row r="635" ht="28" customHeight="1">
      <c r="A635" s="15" t="inlineStr">
        <is>
          <t>Pure Leaf</t>
        </is>
      </c>
      <c r="B635" s="15" t="inlineStr">
        <is>
          <t>Pure Leaf Iced Tea | Peach | 18-pack 547mL</t>
        </is>
      </c>
      <c r="C635" s="15" t="inlineStr">
        <is>
          <t>4) Caffeine &amp; energy beverage</t>
        </is>
      </c>
      <c r="D635" s="15" t="inlineStr">
        <is>
          <t>547 mL bottle</t>
        </is>
      </c>
      <c r="E635" s="29" t="n">
        <v>18</v>
      </c>
      <c r="F635" s="30" t="n"/>
      <c r="G635" s="31">
        <f>IF(AND(ISNUMBER($F635),ISNUMBER($E635),$E635&lt;&gt;0),$F635/$E635,"")</f>
        <v/>
      </c>
      <c r="H635" s="31">
        <f>IF(AND(ISNUMBER($F635),ISNUMBER($AL635),ISNUMBER($E635),($AL635*$E635)&lt;&gt;0),$F635/($AL635*$E635)*100,"")</f>
        <v/>
      </c>
      <c r="I635" s="32" t="n"/>
      <c r="J635" s="33" t="n"/>
      <c r="K635" s="31">
        <f>IF(AND(ISNUMBER($F635),ISNUMBER($J635)),$F635*(1-$J635),"")</f>
        <v/>
      </c>
      <c r="L635" s="32" t="n"/>
      <c r="M635" s="32" t="n"/>
      <c r="N635" s="31">
        <f>IF(ISNUMBER($F635),($F635-IF(ISNUMBER($AM635),$AM635,0))*(1-IF(ISNUMBER($J635),$J635,0)),"")</f>
        <v/>
      </c>
      <c r="O635" s="15" t="inlineStr">
        <is>
          <t>Peach</t>
        </is>
      </c>
      <c r="P635" s="29" t="n">
        <v>70</v>
      </c>
      <c r="Q635" s="29" t="n">
        <v>10</v>
      </c>
      <c r="R635" s="15" t="inlineStr">
        <is>
          <t>Not listed</t>
        </is>
      </c>
      <c r="S635" s="29" t="n">
        <v>32</v>
      </c>
      <c r="T635" s="29" t="n">
        <v>130</v>
      </c>
      <c r="U635" s="15" t="inlineStr">
        <is>
          <t>Sugar</t>
        </is>
      </c>
      <c r="V635" s="15" t="inlineStr">
        <is>
          <t>Real brewed tea, no powders</t>
        </is>
      </c>
      <c r="W635" s="32" t="n"/>
      <c r="X635" s="32" t="n"/>
      <c r="Y635" s="32" t="n"/>
      <c r="Z635" s="32" t="n"/>
      <c r="AA635" s="15" t="inlineStr">
        <is>
          <t>High</t>
        </is>
      </c>
      <c r="AB635" s="15" t="inlineStr">
        <is>
          <t>Leading premium RTD tea</t>
        </is>
      </c>
      <c r="AC635" s="15" t="inlineStr">
        <is>
          <t>Real-brewed bottled iced tea</t>
        </is>
      </c>
      <c r="AD635" s="15" t="inlineStr">
        <is>
          <t>Brewed-tea taste, not from powder.</t>
        </is>
      </c>
      <c r="AE635" s="32" t="n"/>
      <c r="AF635" s="34">
        <f>IF(AND(ISNUMBER($P635),ISNUMBER($AL635),$AL635&lt;&gt;0),ROUND($P635/$AL635*100,1),"")</f>
        <v/>
      </c>
      <c r="AG635" s="35">
        <f>IF(AND(ISNUMBER($S635),ISNUMBER($AL635),$AL635&lt;&gt;0),ROUND($S635/$AL635*100,2),"")</f>
        <v/>
      </c>
      <c r="AH635" s="34">
        <f>IF(AND(ISNUMBER($Q635),ISNUMBER($AL635),$AL635&lt;&gt;0),ROUND($Q635/$AL635*100,1),"")</f>
        <v/>
      </c>
      <c r="AI635" s="29">
        <f>IF(ISNUMBER($S635),IF($S635&lt;=1,"Yes","No"),"n/a")</f>
        <v/>
      </c>
      <c r="AJ635" s="29">
        <f>IF(ISNUMBER($S635),ROUND(MAX(0,MIN(100,100-$S635*2.5-IF(ISNUMBER($T635),$T635,0)*0.12+IF($S635&lt;=1,12,0))),0),"")</f>
        <v/>
      </c>
      <c r="AK635" s="29">
        <f>IF(ISNUMBER($Q635),IF($Q635&gt;=100,20,IF($Q635&gt;=30,10,0)),0)+IF(ISNUMBER($R635),IF($R635&gt;=100,20,0),0)+IF(ISNUMBER($P635),IF($P635&gt;=150,20,IF($P635&gt;=50,12,5)),0)+IF(ISNUMBER($S635),IF($S635&lt;=1,15,0),0)</f>
        <v/>
      </c>
      <c r="AL635" s="29" t="n">
        <v>547</v>
      </c>
      <c r="AM635" s="30" t="n"/>
      <c r="AN635" s="15" t="inlineStr">
        <is>
          <t>Secondary/approx; NOT verified on Amazon.ca</t>
        </is>
      </c>
      <c r="AO635" s="15" t="inlineStr">
        <is>
          <t>BLANK -&gt; requires live Amazon.ca capture</t>
        </is>
      </c>
      <c r="AP635" s="15" t="inlineStr">
        <is>
          <t>Unverified commercial data</t>
        </is>
      </c>
    </row>
    <row r="636" ht="28" customHeight="1">
      <c r="A636" s="15" t="inlineStr">
        <is>
          <t>Pure Leaf</t>
        </is>
      </c>
      <c r="B636" s="15" t="inlineStr">
        <is>
          <t>Pure Leaf Iced Tea | Peach | 24-pack 547mL</t>
        </is>
      </c>
      <c r="C636" s="15" t="inlineStr">
        <is>
          <t>4) Caffeine &amp; energy beverage</t>
        </is>
      </c>
      <c r="D636" s="15" t="inlineStr">
        <is>
          <t>547 mL bottle</t>
        </is>
      </c>
      <c r="E636" s="29" t="n">
        <v>24</v>
      </c>
      <c r="F636" s="30" t="n"/>
      <c r="G636" s="31">
        <f>IF(AND(ISNUMBER($F636),ISNUMBER($E636),$E636&lt;&gt;0),$F636/$E636,"")</f>
        <v/>
      </c>
      <c r="H636" s="31">
        <f>IF(AND(ISNUMBER($F636),ISNUMBER($AL636),ISNUMBER($E636),($AL636*$E636)&lt;&gt;0),$F636/($AL636*$E636)*100,"")</f>
        <v/>
      </c>
      <c r="I636" s="32" t="n"/>
      <c r="J636" s="33" t="n"/>
      <c r="K636" s="31">
        <f>IF(AND(ISNUMBER($F636),ISNUMBER($J636)),$F636*(1-$J636),"")</f>
        <v/>
      </c>
      <c r="L636" s="32" t="n"/>
      <c r="M636" s="32" t="n"/>
      <c r="N636" s="31">
        <f>IF(ISNUMBER($F636),($F636-IF(ISNUMBER($AM636),$AM636,0))*(1-IF(ISNUMBER($J636),$J636,0)),"")</f>
        <v/>
      </c>
      <c r="O636" s="15" t="inlineStr">
        <is>
          <t>Peach</t>
        </is>
      </c>
      <c r="P636" s="29" t="n">
        <v>70</v>
      </c>
      <c r="Q636" s="29" t="n">
        <v>10</v>
      </c>
      <c r="R636" s="15" t="inlineStr">
        <is>
          <t>Not listed</t>
        </is>
      </c>
      <c r="S636" s="29" t="n">
        <v>32</v>
      </c>
      <c r="T636" s="29" t="n">
        <v>130</v>
      </c>
      <c r="U636" s="15" t="inlineStr">
        <is>
          <t>Sugar</t>
        </is>
      </c>
      <c r="V636" s="15" t="inlineStr">
        <is>
          <t>Real brewed tea, no powders</t>
        </is>
      </c>
      <c r="W636" s="32" t="n"/>
      <c r="X636" s="32" t="n"/>
      <c r="Y636" s="32" t="n"/>
      <c r="Z636" s="32" t="n"/>
      <c r="AA636" s="15" t="inlineStr">
        <is>
          <t>High</t>
        </is>
      </c>
      <c r="AB636" s="15" t="inlineStr">
        <is>
          <t>Leading premium RTD tea</t>
        </is>
      </c>
      <c r="AC636" s="15" t="inlineStr">
        <is>
          <t>Real-brewed bottled iced tea</t>
        </is>
      </c>
      <c r="AD636" s="15" t="inlineStr">
        <is>
          <t>Brewed-tea taste, not from powder.</t>
        </is>
      </c>
      <c r="AE636" s="32" t="n"/>
      <c r="AF636" s="34">
        <f>IF(AND(ISNUMBER($P636),ISNUMBER($AL636),$AL636&lt;&gt;0),ROUND($P636/$AL636*100,1),"")</f>
        <v/>
      </c>
      <c r="AG636" s="35">
        <f>IF(AND(ISNUMBER($S636),ISNUMBER($AL636),$AL636&lt;&gt;0),ROUND($S636/$AL636*100,2),"")</f>
        <v/>
      </c>
      <c r="AH636" s="34">
        <f>IF(AND(ISNUMBER($Q636),ISNUMBER($AL636),$AL636&lt;&gt;0),ROUND($Q636/$AL636*100,1),"")</f>
        <v/>
      </c>
      <c r="AI636" s="29">
        <f>IF(ISNUMBER($S636),IF($S636&lt;=1,"Yes","No"),"n/a")</f>
        <v/>
      </c>
      <c r="AJ636" s="29">
        <f>IF(ISNUMBER($S636),ROUND(MAX(0,MIN(100,100-$S636*2.5-IF(ISNUMBER($T636),$T636,0)*0.12+IF($S636&lt;=1,12,0))),0),"")</f>
        <v/>
      </c>
      <c r="AK636" s="29">
        <f>IF(ISNUMBER($Q636),IF($Q636&gt;=100,20,IF($Q636&gt;=30,10,0)),0)+IF(ISNUMBER($R636),IF($R636&gt;=100,20,0),0)+IF(ISNUMBER($P636),IF($P636&gt;=150,20,IF($P636&gt;=50,12,5)),0)+IF(ISNUMBER($S636),IF($S636&lt;=1,15,0),0)</f>
        <v/>
      </c>
      <c r="AL636" s="29" t="n">
        <v>547</v>
      </c>
      <c r="AM636" s="30" t="n"/>
      <c r="AN636" s="15" t="inlineStr">
        <is>
          <t>Secondary/approx; NOT verified on Amazon.ca</t>
        </is>
      </c>
      <c r="AO636" s="15" t="inlineStr">
        <is>
          <t>BLANK -&gt; requires live Amazon.ca capture</t>
        </is>
      </c>
      <c r="AP636" s="15" t="inlineStr">
        <is>
          <t>Unverified commercial data</t>
        </is>
      </c>
    </row>
    <row r="637" ht="28" customHeight="1">
      <c r="A637" s="15" t="inlineStr">
        <is>
          <t>Pure Leaf</t>
        </is>
      </c>
      <c r="B637" s="15" t="inlineStr">
        <is>
          <t>Pure Leaf Iced Tea | Raspberry | single 547mL</t>
        </is>
      </c>
      <c r="C637" s="15" t="inlineStr">
        <is>
          <t>4) Caffeine &amp; energy beverage</t>
        </is>
      </c>
      <c r="D637" s="15" t="inlineStr">
        <is>
          <t>547 mL bottle</t>
        </is>
      </c>
      <c r="E637" s="29" t="n">
        <v>1</v>
      </c>
      <c r="F637" s="30" t="n"/>
      <c r="G637" s="31">
        <f>IF(AND(ISNUMBER($F637),ISNUMBER($E637),$E637&lt;&gt;0),$F637/$E637,"")</f>
        <v/>
      </c>
      <c r="H637" s="31">
        <f>IF(AND(ISNUMBER($F637),ISNUMBER($AL637),ISNUMBER($E637),($AL637*$E637)&lt;&gt;0),$F637/($AL637*$E637)*100,"")</f>
        <v/>
      </c>
      <c r="I637" s="32" t="n"/>
      <c r="J637" s="33" t="n"/>
      <c r="K637" s="31">
        <f>IF(AND(ISNUMBER($F637),ISNUMBER($J637)),$F637*(1-$J637),"")</f>
        <v/>
      </c>
      <c r="L637" s="32" t="n"/>
      <c r="M637" s="32" t="n"/>
      <c r="N637" s="31">
        <f>IF(ISNUMBER($F637),($F637-IF(ISNUMBER($AM637),$AM637,0))*(1-IF(ISNUMBER($J637),$J637,0)),"")</f>
        <v/>
      </c>
      <c r="O637" s="15" t="inlineStr">
        <is>
          <t>Raspberry</t>
        </is>
      </c>
      <c r="P637" s="29" t="n">
        <v>70</v>
      </c>
      <c r="Q637" s="29" t="n">
        <v>10</v>
      </c>
      <c r="R637" s="15" t="inlineStr">
        <is>
          <t>Not listed</t>
        </is>
      </c>
      <c r="S637" s="29" t="n">
        <v>32</v>
      </c>
      <c r="T637" s="29" t="n">
        <v>130</v>
      </c>
      <c r="U637" s="15" t="inlineStr">
        <is>
          <t>Sugar</t>
        </is>
      </c>
      <c r="V637" s="15" t="inlineStr">
        <is>
          <t>Real brewed tea, no powders</t>
        </is>
      </c>
      <c r="W637" s="32" t="n"/>
      <c r="X637" s="32" t="n"/>
      <c r="Y637" s="32" t="n"/>
      <c r="Z637" s="32" t="n"/>
      <c r="AA637" s="15" t="inlineStr">
        <is>
          <t>High</t>
        </is>
      </c>
      <c r="AB637" s="15" t="inlineStr">
        <is>
          <t>Leading premium RTD tea</t>
        </is>
      </c>
      <c r="AC637" s="15" t="inlineStr">
        <is>
          <t>Real-brewed bottled iced tea</t>
        </is>
      </c>
      <c r="AD637" s="15" t="inlineStr">
        <is>
          <t>Brewed-tea taste, not from powder.</t>
        </is>
      </c>
      <c r="AE637" s="32" t="n"/>
      <c r="AF637" s="34">
        <f>IF(AND(ISNUMBER($P637),ISNUMBER($AL637),$AL637&lt;&gt;0),ROUND($P637/$AL637*100,1),"")</f>
        <v/>
      </c>
      <c r="AG637" s="35">
        <f>IF(AND(ISNUMBER($S637),ISNUMBER($AL637),$AL637&lt;&gt;0),ROUND($S637/$AL637*100,2),"")</f>
        <v/>
      </c>
      <c r="AH637" s="34">
        <f>IF(AND(ISNUMBER($Q637),ISNUMBER($AL637),$AL637&lt;&gt;0),ROUND($Q637/$AL637*100,1),"")</f>
        <v/>
      </c>
      <c r="AI637" s="29">
        <f>IF(ISNUMBER($S637),IF($S637&lt;=1,"Yes","No"),"n/a")</f>
        <v/>
      </c>
      <c r="AJ637" s="29">
        <f>IF(ISNUMBER($S637),ROUND(MAX(0,MIN(100,100-$S637*2.5-IF(ISNUMBER($T637),$T637,0)*0.12+IF($S637&lt;=1,12,0))),0),"")</f>
        <v/>
      </c>
      <c r="AK637" s="29">
        <f>IF(ISNUMBER($Q637),IF($Q637&gt;=100,20,IF($Q637&gt;=30,10,0)),0)+IF(ISNUMBER($R637),IF($R637&gt;=100,20,0),0)+IF(ISNUMBER($P637),IF($P637&gt;=150,20,IF($P637&gt;=50,12,5)),0)+IF(ISNUMBER($S637),IF($S637&lt;=1,15,0),0)</f>
        <v/>
      </c>
      <c r="AL637" s="29" t="n">
        <v>547</v>
      </c>
      <c r="AM637" s="30" t="n"/>
      <c r="AN637" s="15" t="inlineStr">
        <is>
          <t>Secondary/approx; NOT verified on Amazon.ca</t>
        </is>
      </c>
      <c r="AO637" s="15" t="inlineStr">
        <is>
          <t>BLANK -&gt; requires live Amazon.ca capture</t>
        </is>
      </c>
      <c r="AP637" s="15" t="inlineStr">
        <is>
          <t>Unverified commercial data</t>
        </is>
      </c>
    </row>
    <row r="638" ht="28" customHeight="1">
      <c r="A638" s="15" t="inlineStr">
        <is>
          <t>Pure Leaf</t>
        </is>
      </c>
      <c r="B638" s="15" t="inlineStr">
        <is>
          <t>Pure Leaf Iced Tea | Raspberry | 8-pack 547mL</t>
        </is>
      </c>
      <c r="C638" s="15" t="inlineStr">
        <is>
          <t>4) Caffeine &amp; energy beverage</t>
        </is>
      </c>
      <c r="D638" s="15" t="inlineStr">
        <is>
          <t>547 mL bottle</t>
        </is>
      </c>
      <c r="E638" s="29" t="n">
        <v>8</v>
      </c>
      <c r="F638" s="30" t="n"/>
      <c r="G638" s="31">
        <f>IF(AND(ISNUMBER($F638),ISNUMBER($E638),$E638&lt;&gt;0),$F638/$E638,"")</f>
        <v/>
      </c>
      <c r="H638" s="31">
        <f>IF(AND(ISNUMBER($F638),ISNUMBER($AL638),ISNUMBER($E638),($AL638*$E638)&lt;&gt;0),$F638/($AL638*$E638)*100,"")</f>
        <v/>
      </c>
      <c r="I638" s="32" t="n"/>
      <c r="J638" s="33" t="n"/>
      <c r="K638" s="31">
        <f>IF(AND(ISNUMBER($F638),ISNUMBER($J638)),$F638*(1-$J638),"")</f>
        <v/>
      </c>
      <c r="L638" s="32" t="n"/>
      <c r="M638" s="32" t="n"/>
      <c r="N638" s="31">
        <f>IF(ISNUMBER($F638),($F638-IF(ISNUMBER($AM638),$AM638,0))*(1-IF(ISNUMBER($J638),$J638,0)),"")</f>
        <v/>
      </c>
      <c r="O638" s="15" t="inlineStr">
        <is>
          <t>Raspberry</t>
        </is>
      </c>
      <c r="P638" s="29" t="n">
        <v>70</v>
      </c>
      <c r="Q638" s="29" t="n">
        <v>10</v>
      </c>
      <c r="R638" s="15" t="inlineStr">
        <is>
          <t>Not listed</t>
        </is>
      </c>
      <c r="S638" s="29" t="n">
        <v>32</v>
      </c>
      <c r="T638" s="29" t="n">
        <v>130</v>
      </c>
      <c r="U638" s="15" t="inlineStr">
        <is>
          <t>Sugar</t>
        </is>
      </c>
      <c r="V638" s="15" t="inlineStr">
        <is>
          <t>Real brewed tea, no powders</t>
        </is>
      </c>
      <c r="W638" s="32" t="n"/>
      <c r="X638" s="32" t="n"/>
      <c r="Y638" s="32" t="n"/>
      <c r="Z638" s="32" t="n"/>
      <c r="AA638" s="15" t="inlineStr">
        <is>
          <t>High</t>
        </is>
      </c>
      <c r="AB638" s="15" t="inlineStr">
        <is>
          <t>Leading premium RTD tea</t>
        </is>
      </c>
      <c r="AC638" s="15" t="inlineStr">
        <is>
          <t>Real-brewed bottled iced tea</t>
        </is>
      </c>
      <c r="AD638" s="15" t="inlineStr">
        <is>
          <t>Brewed-tea taste, not from powder.</t>
        </is>
      </c>
      <c r="AE638" s="32" t="n"/>
      <c r="AF638" s="34">
        <f>IF(AND(ISNUMBER($P638),ISNUMBER($AL638),$AL638&lt;&gt;0),ROUND($P638/$AL638*100,1),"")</f>
        <v/>
      </c>
      <c r="AG638" s="35">
        <f>IF(AND(ISNUMBER($S638),ISNUMBER($AL638),$AL638&lt;&gt;0),ROUND($S638/$AL638*100,2),"")</f>
        <v/>
      </c>
      <c r="AH638" s="34">
        <f>IF(AND(ISNUMBER($Q638),ISNUMBER($AL638),$AL638&lt;&gt;0),ROUND($Q638/$AL638*100,1),"")</f>
        <v/>
      </c>
      <c r="AI638" s="29">
        <f>IF(ISNUMBER($S638),IF($S638&lt;=1,"Yes","No"),"n/a")</f>
        <v/>
      </c>
      <c r="AJ638" s="29">
        <f>IF(ISNUMBER($S638),ROUND(MAX(0,MIN(100,100-$S638*2.5-IF(ISNUMBER($T638),$T638,0)*0.12+IF($S638&lt;=1,12,0))),0),"")</f>
        <v/>
      </c>
      <c r="AK638" s="29">
        <f>IF(ISNUMBER($Q638),IF($Q638&gt;=100,20,IF($Q638&gt;=30,10,0)),0)+IF(ISNUMBER($R638),IF($R638&gt;=100,20,0),0)+IF(ISNUMBER($P638),IF($P638&gt;=150,20,IF($P638&gt;=50,12,5)),0)+IF(ISNUMBER($S638),IF($S638&lt;=1,15,0),0)</f>
        <v/>
      </c>
      <c r="AL638" s="29" t="n">
        <v>547</v>
      </c>
      <c r="AM638" s="30" t="n"/>
      <c r="AN638" s="15" t="inlineStr">
        <is>
          <t>Secondary/approx; NOT verified on Amazon.ca</t>
        </is>
      </c>
      <c r="AO638" s="15" t="inlineStr">
        <is>
          <t>BLANK -&gt; requires live Amazon.ca capture</t>
        </is>
      </c>
      <c r="AP638" s="15" t="inlineStr">
        <is>
          <t>Unverified commercial data</t>
        </is>
      </c>
    </row>
    <row r="639" ht="28" customHeight="1">
      <c r="A639" s="15" t="inlineStr">
        <is>
          <t>Pure Leaf</t>
        </is>
      </c>
      <c r="B639" s="15" t="inlineStr">
        <is>
          <t>Pure Leaf Iced Tea | Raspberry | 12-pack 547mL</t>
        </is>
      </c>
      <c r="C639" s="15" t="inlineStr">
        <is>
          <t>4) Caffeine &amp; energy beverage</t>
        </is>
      </c>
      <c r="D639" s="15" t="inlineStr">
        <is>
          <t>547 mL bottle</t>
        </is>
      </c>
      <c r="E639" s="29" t="n">
        <v>12</v>
      </c>
      <c r="F639" s="30" t="n"/>
      <c r="G639" s="31">
        <f>IF(AND(ISNUMBER($F639),ISNUMBER($E639),$E639&lt;&gt;0),$F639/$E639,"")</f>
        <v/>
      </c>
      <c r="H639" s="31">
        <f>IF(AND(ISNUMBER($F639),ISNUMBER($AL639),ISNUMBER($E639),($AL639*$E639)&lt;&gt;0),$F639/($AL639*$E639)*100,"")</f>
        <v/>
      </c>
      <c r="I639" s="32" t="n"/>
      <c r="J639" s="33" t="n"/>
      <c r="K639" s="31">
        <f>IF(AND(ISNUMBER($F639),ISNUMBER($J639)),$F639*(1-$J639),"")</f>
        <v/>
      </c>
      <c r="L639" s="32" t="n"/>
      <c r="M639" s="32" t="n"/>
      <c r="N639" s="31">
        <f>IF(ISNUMBER($F639),($F639-IF(ISNUMBER($AM639),$AM639,0))*(1-IF(ISNUMBER($J639),$J639,0)),"")</f>
        <v/>
      </c>
      <c r="O639" s="15" t="inlineStr">
        <is>
          <t>Raspberry</t>
        </is>
      </c>
      <c r="P639" s="29" t="n">
        <v>70</v>
      </c>
      <c r="Q639" s="29" t="n">
        <v>10</v>
      </c>
      <c r="R639" s="15" t="inlineStr">
        <is>
          <t>Not listed</t>
        </is>
      </c>
      <c r="S639" s="29" t="n">
        <v>32</v>
      </c>
      <c r="T639" s="29" t="n">
        <v>130</v>
      </c>
      <c r="U639" s="15" t="inlineStr">
        <is>
          <t>Sugar</t>
        </is>
      </c>
      <c r="V639" s="15" t="inlineStr">
        <is>
          <t>Real brewed tea, no powders</t>
        </is>
      </c>
      <c r="W639" s="32" t="n"/>
      <c r="X639" s="32" t="n"/>
      <c r="Y639" s="32" t="n"/>
      <c r="Z639" s="32" t="n"/>
      <c r="AA639" s="15" t="inlineStr">
        <is>
          <t>High</t>
        </is>
      </c>
      <c r="AB639" s="15" t="inlineStr">
        <is>
          <t>Leading premium RTD tea</t>
        </is>
      </c>
      <c r="AC639" s="15" t="inlineStr">
        <is>
          <t>Real-brewed bottled iced tea</t>
        </is>
      </c>
      <c r="AD639" s="15" t="inlineStr">
        <is>
          <t>Brewed-tea taste, not from powder.</t>
        </is>
      </c>
      <c r="AE639" s="32" t="n"/>
      <c r="AF639" s="34">
        <f>IF(AND(ISNUMBER($P639),ISNUMBER($AL639),$AL639&lt;&gt;0),ROUND($P639/$AL639*100,1),"")</f>
        <v/>
      </c>
      <c r="AG639" s="35">
        <f>IF(AND(ISNUMBER($S639),ISNUMBER($AL639),$AL639&lt;&gt;0),ROUND($S639/$AL639*100,2),"")</f>
        <v/>
      </c>
      <c r="AH639" s="34">
        <f>IF(AND(ISNUMBER($Q639),ISNUMBER($AL639),$AL639&lt;&gt;0),ROUND($Q639/$AL639*100,1),"")</f>
        <v/>
      </c>
      <c r="AI639" s="29">
        <f>IF(ISNUMBER($S639),IF($S639&lt;=1,"Yes","No"),"n/a")</f>
        <v/>
      </c>
      <c r="AJ639" s="29">
        <f>IF(ISNUMBER($S639),ROUND(MAX(0,MIN(100,100-$S639*2.5-IF(ISNUMBER($T639),$T639,0)*0.12+IF($S639&lt;=1,12,0))),0),"")</f>
        <v/>
      </c>
      <c r="AK639" s="29">
        <f>IF(ISNUMBER($Q639),IF($Q639&gt;=100,20,IF($Q639&gt;=30,10,0)),0)+IF(ISNUMBER($R639),IF($R639&gt;=100,20,0),0)+IF(ISNUMBER($P639),IF($P639&gt;=150,20,IF($P639&gt;=50,12,5)),0)+IF(ISNUMBER($S639),IF($S639&lt;=1,15,0),0)</f>
        <v/>
      </c>
      <c r="AL639" s="29" t="n">
        <v>547</v>
      </c>
      <c r="AM639" s="30" t="n"/>
      <c r="AN639" s="15" t="inlineStr">
        <is>
          <t>Secondary/approx; NOT verified on Amazon.ca</t>
        </is>
      </c>
      <c r="AO639" s="15" t="inlineStr">
        <is>
          <t>BLANK -&gt; requires live Amazon.ca capture</t>
        </is>
      </c>
      <c r="AP639" s="15" t="inlineStr">
        <is>
          <t>Unverified commercial data</t>
        </is>
      </c>
    </row>
    <row r="640" ht="28" customHeight="1">
      <c r="A640" s="15" t="inlineStr">
        <is>
          <t>Pure Leaf</t>
        </is>
      </c>
      <c r="B640" s="15" t="inlineStr">
        <is>
          <t>Pure Leaf Iced Tea | Raspberry | 18-pack 547mL</t>
        </is>
      </c>
      <c r="C640" s="15" t="inlineStr">
        <is>
          <t>4) Caffeine &amp; energy beverage</t>
        </is>
      </c>
      <c r="D640" s="15" t="inlineStr">
        <is>
          <t>547 mL bottle</t>
        </is>
      </c>
      <c r="E640" s="29" t="n">
        <v>18</v>
      </c>
      <c r="F640" s="30" t="n"/>
      <c r="G640" s="31">
        <f>IF(AND(ISNUMBER($F640),ISNUMBER($E640),$E640&lt;&gt;0),$F640/$E640,"")</f>
        <v/>
      </c>
      <c r="H640" s="31">
        <f>IF(AND(ISNUMBER($F640),ISNUMBER($AL640),ISNUMBER($E640),($AL640*$E640)&lt;&gt;0),$F640/($AL640*$E640)*100,"")</f>
        <v/>
      </c>
      <c r="I640" s="32" t="n"/>
      <c r="J640" s="33" t="n"/>
      <c r="K640" s="31">
        <f>IF(AND(ISNUMBER($F640),ISNUMBER($J640)),$F640*(1-$J640),"")</f>
        <v/>
      </c>
      <c r="L640" s="32" t="n"/>
      <c r="M640" s="32" t="n"/>
      <c r="N640" s="31">
        <f>IF(ISNUMBER($F640),($F640-IF(ISNUMBER($AM640),$AM640,0))*(1-IF(ISNUMBER($J640),$J640,0)),"")</f>
        <v/>
      </c>
      <c r="O640" s="15" t="inlineStr">
        <is>
          <t>Raspberry</t>
        </is>
      </c>
      <c r="P640" s="29" t="n">
        <v>70</v>
      </c>
      <c r="Q640" s="29" t="n">
        <v>10</v>
      </c>
      <c r="R640" s="15" t="inlineStr">
        <is>
          <t>Not listed</t>
        </is>
      </c>
      <c r="S640" s="29" t="n">
        <v>32</v>
      </c>
      <c r="T640" s="29" t="n">
        <v>130</v>
      </c>
      <c r="U640" s="15" t="inlineStr">
        <is>
          <t>Sugar</t>
        </is>
      </c>
      <c r="V640" s="15" t="inlineStr">
        <is>
          <t>Real brewed tea, no powders</t>
        </is>
      </c>
      <c r="W640" s="32" t="n"/>
      <c r="X640" s="32" t="n"/>
      <c r="Y640" s="32" t="n"/>
      <c r="Z640" s="32" t="n"/>
      <c r="AA640" s="15" t="inlineStr">
        <is>
          <t>High</t>
        </is>
      </c>
      <c r="AB640" s="15" t="inlineStr">
        <is>
          <t>Leading premium RTD tea</t>
        </is>
      </c>
      <c r="AC640" s="15" t="inlineStr">
        <is>
          <t>Real-brewed bottled iced tea</t>
        </is>
      </c>
      <c r="AD640" s="15" t="inlineStr">
        <is>
          <t>Brewed-tea taste, not from powder.</t>
        </is>
      </c>
      <c r="AE640" s="32" t="n"/>
      <c r="AF640" s="34">
        <f>IF(AND(ISNUMBER($P640),ISNUMBER($AL640),$AL640&lt;&gt;0),ROUND($P640/$AL640*100,1),"")</f>
        <v/>
      </c>
      <c r="AG640" s="35">
        <f>IF(AND(ISNUMBER($S640),ISNUMBER($AL640),$AL640&lt;&gt;0),ROUND($S640/$AL640*100,2),"")</f>
        <v/>
      </c>
      <c r="AH640" s="34">
        <f>IF(AND(ISNUMBER($Q640),ISNUMBER($AL640),$AL640&lt;&gt;0),ROUND($Q640/$AL640*100,1),"")</f>
        <v/>
      </c>
      <c r="AI640" s="29">
        <f>IF(ISNUMBER($S640),IF($S640&lt;=1,"Yes","No"),"n/a")</f>
        <v/>
      </c>
      <c r="AJ640" s="29">
        <f>IF(ISNUMBER($S640),ROUND(MAX(0,MIN(100,100-$S640*2.5-IF(ISNUMBER($T640),$T640,0)*0.12+IF($S640&lt;=1,12,0))),0),"")</f>
        <v/>
      </c>
      <c r="AK640" s="29">
        <f>IF(ISNUMBER($Q640),IF($Q640&gt;=100,20,IF($Q640&gt;=30,10,0)),0)+IF(ISNUMBER($R640),IF($R640&gt;=100,20,0),0)+IF(ISNUMBER($P640),IF($P640&gt;=150,20,IF($P640&gt;=50,12,5)),0)+IF(ISNUMBER($S640),IF($S640&lt;=1,15,0),0)</f>
        <v/>
      </c>
      <c r="AL640" s="29" t="n">
        <v>547</v>
      </c>
      <c r="AM640" s="30" t="n"/>
      <c r="AN640" s="15" t="inlineStr">
        <is>
          <t>Secondary/approx; NOT verified on Amazon.ca</t>
        </is>
      </c>
      <c r="AO640" s="15" t="inlineStr">
        <is>
          <t>BLANK -&gt; requires live Amazon.ca capture</t>
        </is>
      </c>
      <c r="AP640" s="15" t="inlineStr">
        <is>
          <t>Unverified commercial data</t>
        </is>
      </c>
    </row>
    <row r="641" ht="28" customHeight="1">
      <c r="A641" s="15" t="inlineStr">
        <is>
          <t>Pure Leaf</t>
        </is>
      </c>
      <c r="B641" s="15" t="inlineStr">
        <is>
          <t>Pure Leaf Iced Tea | Raspberry | 24-pack 547mL</t>
        </is>
      </c>
      <c r="C641" s="15" t="inlineStr">
        <is>
          <t>4) Caffeine &amp; energy beverage</t>
        </is>
      </c>
      <c r="D641" s="15" t="inlineStr">
        <is>
          <t>547 mL bottle</t>
        </is>
      </c>
      <c r="E641" s="29" t="n">
        <v>24</v>
      </c>
      <c r="F641" s="30" t="n"/>
      <c r="G641" s="31">
        <f>IF(AND(ISNUMBER($F641),ISNUMBER($E641),$E641&lt;&gt;0),$F641/$E641,"")</f>
        <v/>
      </c>
      <c r="H641" s="31">
        <f>IF(AND(ISNUMBER($F641),ISNUMBER($AL641),ISNUMBER($E641),($AL641*$E641)&lt;&gt;0),$F641/($AL641*$E641)*100,"")</f>
        <v/>
      </c>
      <c r="I641" s="32" t="n"/>
      <c r="J641" s="33" t="n"/>
      <c r="K641" s="31">
        <f>IF(AND(ISNUMBER($F641),ISNUMBER($J641)),$F641*(1-$J641),"")</f>
        <v/>
      </c>
      <c r="L641" s="32" t="n"/>
      <c r="M641" s="32" t="n"/>
      <c r="N641" s="31">
        <f>IF(ISNUMBER($F641),($F641-IF(ISNUMBER($AM641),$AM641,0))*(1-IF(ISNUMBER($J641),$J641,0)),"")</f>
        <v/>
      </c>
      <c r="O641" s="15" t="inlineStr">
        <is>
          <t>Raspberry</t>
        </is>
      </c>
      <c r="P641" s="29" t="n">
        <v>70</v>
      </c>
      <c r="Q641" s="29" t="n">
        <v>10</v>
      </c>
      <c r="R641" s="15" t="inlineStr">
        <is>
          <t>Not listed</t>
        </is>
      </c>
      <c r="S641" s="29" t="n">
        <v>32</v>
      </c>
      <c r="T641" s="29" t="n">
        <v>130</v>
      </c>
      <c r="U641" s="15" t="inlineStr">
        <is>
          <t>Sugar</t>
        </is>
      </c>
      <c r="V641" s="15" t="inlineStr">
        <is>
          <t>Real brewed tea, no powders</t>
        </is>
      </c>
      <c r="W641" s="32" t="n"/>
      <c r="X641" s="32" t="n"/>
      <c r="Y641" s="32" t="n"/>
      <c r="Z641" s="32" t="n"/>
      <c r="AA641" s="15" t="inlineStr">
        <is>
          <t>High</t>
        </is>
      </c>
      <c r="AB641" s="15" t="inlineStr">
        <is>
          <t>Leading premium RTD tea</t>
        </is>
      </c>
      <c r="AC641" s="15" t="inlineStr">
        <is>
          <t>Real-brewed bottled iced tea</t>
        </is>
      </c>
      <c r="AD641" s="15" t="inlineStr">
        <is>
          <t>Brewed-tea taste, not from powder.</t>
        </is>
      </c>
      <c r="AE641" s="32" t="n"/>
      <c r="AF641" s="34">
        <f>IF(AND(ISNUMBER($P641),ISNUMBER($AL641),$AL641&lt;&gt;0),ROUND($P641/$AL641*100,1),"")</f>
        <v/>
      </c>
      <c r="AG641" s="35">
        <f>IF(AND(ISNUMBER($S641),ISNUMBER($AL641),$AL641&lt;&gt;0),ROUND($S641/$AL641*100,2),"")</f>
        <v/>
      </c>
      <c r="AH641" s="34">
        <f>IF(AND(ISNUMBER($Q641),ISNUMBER($AL641),$AL641&lt;&gt;0),ROUND($Q641/$AL641*100,1),"")</f>
        <v/>
      </c>
      <c r="AI641" s="29">
        <f>IF(ISNUMBER($S641),IF($S641&lt;=1,"Yes","No"),"n/a")</f>
        <v/>
      </c>
      <c r="AJ641" s="29">
        <f>IF(ISNUMBER($S641),ROUND(MAX(0,MIN(100,100-$S641*2.5-IF(ISNUMBER($T641),$T641,0)*0.12+IF($S641&lt;=1,12,0))),0),"")</f>
        <v/>
      </c>
      <c r="AK641" s="29">
        <f>IF(ISNUMBER($Q641),IF($Q641&gt;=100,20,IF($Q641&gt;=30,10,0)),0)+IF(ISNUMBER($R641),IF($R641&gt;=100,20,0),0)+IF(ISNUMBER($P641),IF($P641&gt;=150,20,IF($P641&gt;=50,12,5)),0)+IF(ISNUMBER($S641),IF($S641&lt;=1,15,0),0)</f>
        <v/>
      </c>
      <c r="AL641" s="29" t="n">
        <v>547</v>
      </c>
      <c r="AM641" s="30" t="n"/>
      <c r="AN641" s="15" t="inlineStr">
        <is>
          <t>Secondary/approx; NOT verified on Amazon.ca</t>
        </is>
      </c>
      <c r="AO641" s="15" t="inlineStr">
        <is>
          <t>BLANK -&gt; requires live Amazon.ca capture</t>
        </is>
      </c>
      <c r="AP641" s="15" t="inlineStr">
        <is>
          <t>Unverified commercial data</t>
        </is>
      </c>
    </row>
    <row r="642" ht="28" customHeight="1">
      <c r="A642" s="15" t="inlineStr">
        <is>
          <t>Pure Leaf</t>
        </is>
      </c>
      <c r="B642" s="15" t="inlineStr">
        <is>
          <t>Pure Leaf Iced Tea | Extra Sweet | single 547mL</t>
        </is>
      </c>
      <c r="C642" s="15" t="inlineStr">
        <is>
          <t>4) Caffeine &amp; energy beverage</t>
        </is>
      </c>
      <c r="D642" s="15" t="inlineStr">
        <is>
          <t>547 mL bottle</t>
        </is>
      </c>
      <c r="E642" s="29" t="n">
        <v>1</v>
      </c>
      <c r="F642" s="30" t="n"/>
      <c r="G642" s="31">
        <f>IF(AND(ISNUMBER($F642),ISNUMBER($E642),$E642&lt;&gt;0),$F642/$E642,"")</f>
        <v/>
      </c>
      <c r="H642" s="31">
        <f>IF(AND(ISNUMBER($F642),ISNUMBER($AL642),ISNUMBER($E642),($AL642*$E642)&lt;&gt;0),$F642/($AL642*$E642)*100,"")</f>
        <v/>
      </c>
      <c r="I642" s="32" t="n"/>
      <c r="J642" s="33" t="n"/>
      <c r="K642" s="31">
        <f>IF(AND(ISNUMBER($F642),ISNUMBER($J642)),$F642*(1-$J642),"")</f>
        <v/>
      </c>
      <c r="L642" s="32" t="n"/>
      <c r="M642" s="32" t="n"/>
      <c r="N642" s="31">
        <f>IF(ISNUMBER($F642),($F642-IF(ISNUMBER($AM642),$AM642,0))*(1-IF(ISNUMBER($J642),$J642,0)),"")</f>
        <v/>
      </c>
      <c r="O642" s="15" t="inlineStr">
        <is>
          <t>Extra Sweet</t>
        </is>
      </c>
      <c r="P642" s="29" t="n">
        <v>70</v>
      </c>
      <c r="Q642" s="29" t="n">
        <v>10</v>
      </c>
      <c r="R642" s="15" t="inlineStr">
        <is>
          <t>Not listed</t>
        </is>
      </c>
      <c r="S642" s="29" t="n">
        <v>32</v>
      </c>
      <c r="T642" s="29" t="n">
        <v>130</v>
      </c>
      <c r="U642" s="15" t="inlineStr">
        <is>
          <t>Sugar</t>
        </is>
      </c>
      <c r="V642" s="15" t="inlineStr">
        <is>
          <t>Real brewed tea, no powders</t>
        </is>
      </c>
      <c r="W642" s="32" t="n"/>
      <c r="X642" s="32" t="n"/>
      <c r="Y642" s="32" t="n"/>
      <c r="Z642" s="32" t="n"/>
      <c r="AA642" s="15" t="inlineStr">
        <is>
          <t>High</t>
        </is>
      </c>
      <c r="AB642" s="15" t="inlineStr">
        <is>
          <t>Leading premium RTD tea</t>
        </is>
      </c>
      <c r="AC642" s="15" t="inlineStr">
        <is>
          <t>Real-brewed bottled iced tea</t>
        </is>
      </c>
      <c r="AD642" s="15" t="inlineStr">
        <is>
          <t>Brewed-tea taste, not from powder.</t>
        </is>
      </c>
      <c r="AE642" s="32" t="n"/>
      <c r="AF642" s="34">
        <f>IF(AND(ISNUMBER($P642),ISNUMBER($AL642),$AL642&lt;&gt;0),ROUND($P642/$AL642*100,1),"")</f>
        <v/>
      </c>
      <c r="AG642" s="35">
        <f>IF(AND(ISNUMBER($S642),ISNUMBER($AL642),$AL642&lt;&gt;0),ROUND($S642/$AL642*100,2),"")</f>
        <v/>
      </c>
      <c r="AH642" s="34">
        <f>IF(AND(ISNUMBER($Q642),ISNUMBER($AL642),$AL642&lt;&gt;0),ROUND($Q642/$AL642*100,1),"")</f>
        <v/>
      </c>
      <c r="AI642" s="29">
        <f>IF(ISNUMBER($S642),IF($S642&lt;=1,"Yes","No"),"n/a")</f>
        <v/>
      </c>
      <c r="AJ642" s="29">
        <f>IF(ISNUMBER($S642),ROUND(MAX(0,MIN(100,100-$S642*2.5-IF(ISNUMBER($T642),$T642,0)*0.12+IF($S642&lt;=1,12,0))),0),"")</f>
        <v/>
      </c>
      <c r="AK642" s="29">
        <f>IF(ISNUMBER($Q642),IF($Q642&gt;=100,20,IF($Q642&gt;=30,10,0)),0)+IF(ISNUMBER($R642),IF($R642&gt;=100,20,0),0)+IF(ISNUMBER($P642),IF($P642&gt;=150,20,IF($P642&gt;=50,12,5)),0)+IF(ISNUMBER($S642),IF($S642&lt;=1,15,0),0)</f>
        <v/>
      </c>
      <c r="AL642" s="29" t="n">
        <v>547</v>
      </c>
      <c r="AM642" s="30" t="n"/>
      <c r="AN642" s="15" t="inlineStr">
        <is>
          <t>Secondary/approx; NOT verified on Amazon.ca</t>
        </is>
      </c>
      <c r="AO642" s="15" t="inlineStr">
        <is>
          <t>BLANK -&gt; requires live Amazon.ca capture</t>
        </is>
      </c>
      <c r="AP642" s="15" t="inlineStr">
        <is>
          <t>Unverified commercial data</t>
        </is>
      </c>
    </row>
    <row r="643" ht="28" customHeight="1">
      <c r="A643" s="15" t="inlineStr">
        <is>
          <t>Pure Leaf</t>
        </is>
      </c>
      <c r="B643" s="15" t="inlineStr">
        <is>
          <t>Pure Leaf Iced Tea | Extra Sweet | 8-pack 547mL</t>
        </is>
      </c>
      <c r="C643" s="15" t="inlineStr">
        <is>
          <t>4) Caffeine &amp; energy beverage</t>
        </is>
      </c>
      <c r="D643" s="15" t="inlineStr">
        <is>
          <t>547 mL bottle</t>
        </is>
      </c>
      <c r="E643" s="29" t="n">
        <v>8</v>
      </c>
      <c r="F643" s="30" t="n"/>
      <c r="G643" s="31">
        <f>IF(AND(ISNUMBER($F643),ISNUMBER($E643),$E643&lt;&gt;0),$F643/$E643,"")</f>
        <v/>
      </c>
      <c r="H643" s="31">
        <f>IF(AND(ISNUMBER($F643),ISNUMBER($AL643),ISNUMBER($E643),($AL643*$E643)&lt;&gt;0),$F643/($AL643*$E643)*100,"")</f>
        <v/>
      </c>
      <c r="I643" s="32" t="n"/>
      <c r="J643" s="33" t="n"/>
      <c r="K643" s="31">
        <f>IF(AND(ISNUMBER($F643),ISNUMBER($J643)),$F643*(1-$J643),"")</f>
        <v/>
      </c>
      <c r="L643" s="32" t="n"/>
      <c r="M643" s="32" t="n"/>
      <c r="N643" s="31">
        <f>IF(ISNUMBER($F643),($F643-IF(ISNUMBER($AM643),$AM643,0))*(1-IF(ISNUMBER($J643),$J643,0)),"")</f>
        <v/>
      </c>
      <c r="O643" s="15" t="inlineStr">
        <is>
          <t>Extra Sweet</t>
        </is>
      </c>
      <c r="P643" s="29" t="n">
        <v>70</v>
      </c>
      <c r="Q643" s="29" t="n">
        <v>10</v>
      </c>
      <c r="R643" s="15" t="inlineStr">
        <is>
          <t>Not listed</t>
        </is>
      </c>
      <c r="S643" s="29" t="n">
        <v>32</v>
      </c>
      <c r="T643" s="29" t="n">
        <v>130</v>
      </c>
      <c r="U643" s="15" t="inlineStr">
        <is>
          <t>Sugar</t>
        </is>
      </c>
      <c r="V643" s="15" t="inlineStr">
        <is>
          <t>Real brewed tea, no powders</t>
        </is>
      </c>
      <c r="W643" s="32" t="n"/>
      <c r="X643" s="32" t="n"/>
      <c r="Y643" s="32" t="n"/>
      <c r="Z643" s="32" t="n"/>
      <c r="AA643" s="15" t="inlineStr">
        <is>
          <t>High</t>
        </is>
      </c>
      <c r="AB643" s="15" t="inlineStr">
        <is>
          <t>Leading premium RTD tea</t>
        </is>
      </c>
      <c r="AC643" s="15" t="inlineStr">
        <is>
          <t>Real-brewed bottled iced tea</t>
        </is>
      </c>
      <c r="AD643" s="15" t="inlineStr">
        <is>
          <t>Brewed-tea taste, not from powder.</t>
        </is>
      </c>
      <c r="AE643" s="32" t="n"/>
      <c r="AF643" s="34">
        <f>IF(AND(ISNUMBER($P643),ISNUMBER($AL643),$AL643&lt;&gt;0),ROUND($P643/$AL643*100,1),"")</f>
        <v/>
      </c>
      <c r="AG643" s="35">
        <f>IF(AND(ISNUMBER($S643),ISNUMBER($AL643),$AL643&lt;&gt;0),ROUND($S643/$AL643*100,2),"")</f>
        <v/>
      </c>
      <c r="AH643" s="34">
        <f>IF(AND(ISNUMBER($Q643),ISNUMBER($AL643),$AL643&lt;&gt;0),ROUND($Q643/$AL643*100,1),"")</f>
        <v/>
      </c>
      <c r="AI643" s="29">
        <f>IF(ISNUMBER($S643),IF($S643&lt;=1,"Yes","No"),"n/a")</f>
        <v/>
      </c>
      <c r="AJ643" s="29">
        <f>IF(ISNUMBER($S643),ROUND(MAX(0,MIN(100,100-$S643*2.5-IF(ISNUMBER($T643),$T643,0)*0.12+IF($S643&lt;=1,12,0))),0),"")</f>
        <v/>
      </c>
      <c r="AK643" s="29">
        <f>IF(ISNUMBER($Q643),IF($Q643&gt;=100,20,IF($Q643&gt;=30,10,0)),0)+IF(ISNUMBER($R643),IF($R643&gt;=100,20,0),0)+IF(ISNUMBER($P643),IF($P643&gt;=150,20,IF($P643&gt;=50,12,5)),0)+IF(ISNUMBER($S643),IF($S643&lt;=1,15,0),0)</f>
        <v/>
      </c>
      <c r="AL643" s="29" t="n">
        <v>547</v>
      </c>
      <c r="AM643" s="30" t="n"/>
      <c r="AN643" s="15" t="inlineStr">
        <is>
          <t>Secondary/approx; NOT verified on Amazon.ca</t>
        </is>
      </c>
      <c r="AO643" s="15" t="inlineStr">
        <is>
          <t>BLANK -&gt; requires live Amazon.ca capture</t>
        </is>
      </c>
      <c r="AP643" s="15" t="inlineStr">
        <is>
          <t>Unverified commercial data</t>
        </is>
      </c>
    </row>
    <row r="644" ht="28" customHeight="1">
      <c r="A644" s="15" t="inlineStr">
        <is>
          <t>Pure Leaf</t>
        </is>
      </c>
      <c r="B644" s="15" t="inlineStr">
        <is>
          <t>Pure Leaf Iced Tea | Extra Sweet | 12-pack 547mL</t>
        </is>
      </c>
      <c r="C644" s="15" t="inlineStr">
        <is>
          <t>4) Caffeine &amp; energy beverage</t>
        </is>
      </c>
      <c r="D644" s="15" t="inlineStr">
        <is>
          <t>547 mL bottle</t>
        </is>
      </c>
      <c r="E644" s="29" t="n">
        <v>12</v>
      </c>
      <c r="F644" s="30" t="n"/>
      <c r="G644" s="31">
        <f>IF(AND(ISNUMBER($F644),ISNUMBER($E644),$E644&lt;&gt;0),$F644/$E644,"")</f>
        <v/>
      </c>
      <c r="H644" s="31">
        <f>IF(AND(ISNUMBER($F644),ISNUMBER($AL644),ISNUMBER($E644),($AL644*$E644)&lt;&gt;0),$F644/($AL644*$E644)*100,"")</f>
        <v/>
      </c>
      <c r="I644" s="32" t="n"/>
      <c r="J644" s="33" t="n"/>
      <c r="K644" s="31">
        <f>IF(AND(ISNUMBER($F644),ISNUMBER($J644)),$F644*(1-$J644),"")</f>
        <v/>
      </c>
      <c r="L644" s="32" t="n"/>
      <c r="M644" s="32" t="n"/>
      <c r="N644" s="31">
        <f>IF(ISNUMBER($F644),($F644-IF(ISNUMBER($AM644),$AM644,0))*(1-IF(ISNUMBER($J644),$J644,0)),"")</f>
        <v/>
      </c>
      <c r="O644" s="15" t="inlineStr">
        <is>
          <t>Extra Sweet</t>
        </is>
      </c>
      <c r="P644" s="29" t="n">
        <v>70</v>
      </c>
      <c r="Q644" s="29" t="n">
        <v>10</v>
      </c>
      <c r="R644" s="15" t="inlineStr">
        <is>
          <t>Not listed</t>
        </is>
      </c>
      <c r="S644" s="29" t="n">
        <v>32</v>
      </c>
      <c r="T644" s="29" t="n">
        <v>130</v>
      </c>
      <c r="U644" s="15" t="inlineStr">
        <is>
          <t>Sugar</t>
        </is>
      </c>
      <c r="V644" s="15" t="inlineStr">
        <is>
          <t>Real brewed tea, no powders</t>
        </is>
      </c>
      <c r="W644" s="32" t="n"/>
      <c r="X644" s="32" t="n"/>
      <c r="Y644" s="32" t="n"/>
      <c r="Z644" s="32" t="n"/>
      <c r="AA644" s="15" t="inlineStr">
        <is>
          <t>High</t>
        </is>
      </c>
      <c r="AB644" s="15" t="inlineStr">
        <is>
          <t>Leading premium RTD tea</t>
        </is>
      </c>
      <c r="AC644" s="15" t="inlineStr">
        <is>
          <t>Real-brewed bottled iced tea</t>
        </is>
      </c>
      <c r="AD644" s="15" t="inlineStr">
        <is>
          <t>Brewed-tea taste, not from powder.</t>
        </is>
      </c>
      <c r="AE644" s="32" t="n"/>
      <c r="AF644" s="34">
        <f>IF(AND(ISNUMBER($P644),ISNUMBER($AL644),$AL644&lt;&gt;0),ROUND($P644/$AL644*100,1),"")</f>
        <v/>
      </c>
      <c r="AG644" s="35">
        <f>IF(AND(ISNUMBER($S644),ISNUMBER($AL644),$AL644&lt;&gt;0),ROUND($S644/$AL644*100,2),"")</f>
        <v/>
      </c>
      <c r="AH644" s="34">
        <f>IF(AND(ISNUMBER($Q644),ISNUMBER($AL644),$AL644&lt;&gt;0),ROUND($Q644/$AL644*100,1),"")</f>
        <v/>
      </c>
      <c r="AI644" s="29">
        <f>IF(ISNUMBER($S644),IF($S644&lt;=1,"Yes","No"),"n/a")</f>
        <v/>
      </c>
      <c r="AJ644" s="29">
        <f>IF(ISNUMBER($S644),ROUND(MAX(0,MIN(100,100-$S644*2.5-IF(ISNUMBER($T644),$T644,0)*0.12+IF($S644&lt;=1,12,0))),0),"")</f>
        <v/>
      </c>
      <c r="AK644" s="29">
        <f>IF(ISNUMBER($Q644),IF($Q644&gt;=100,20,IF($Q644&gt;=30,10,0)),0)+IF(ISNUMBER($R644),IF($R644&gt;=100,20,0),0)+IF(ISNUMBER($P644),IF($P644&gt;=150,20,IF($P644&gt;=50,12,5)),0)+IF(ISNUMBER($S644),IF($S644&lt;=1,15,0),0)</f>
        <v/>
      </c>
      <c r="AL644" s="29" t="n">
        <v>547</v>
      </c>
      <c r="AM644" s="30" t="n"/>
      <c r="AN644" s="15" t="inlineStr">
        <is>
          <t>Secondary/approx; NOT verified on Amazon.ca</t>
        </is>
      </c>
      <c r="AO644" s="15" t="inlineStr">
        <is>
          <t>BLANK -&gt; requires live Amazon.ca capture</t>
        </is>
      </c>
      <c r="AP644" s="15" t="inlineStr">
        <is>
          <t>Unverified commercial data</t>
        </is>
      </c>
    </row>
    <row r="645" ht="28" customHeight="1">
      <c r="A645" s="15" t="inlineStr">
        <is>
          <t>Pure Leaf</t>
        </is>
      </c>
      <c r="B645" s="15" t="inlineStr">
        <is>
          <t>Pure Leaf Iced Tea | Extra Sweet | 18-pack 547mL</t>
        </is>
      </c>
      <c r="C645" s="15" t="inlineStr">
        <is>
          <t>4) Caffeine &amp; energy beverage</t>
        </is>
      </c>
      <c r="D645" s="15" t="inlineStr">
        <is>
          <t>547 mL bottle</t>
        </is>
      </c>
      <c r="E645" s="29" t="n">
        <v>18</v>
      </c>
      <c r="F645" s="30" t="n"/>
      <c r="G645" s="31">
        <f>IF(AND(ISNUMBER($F645),ISNUMBER($E645),$E645&lt;&gt;0),$F645/$E645,"")</f>
        <v/>
      </c>
      <c r="H645" s="31">
        <f>IF(AND(ISNUMBER($F645),ISNUMBER($AL645),ISNUMBER($E645),($AL645*$E645)&lt;&gt;0),$F645/($AL645*$E645)*100,"")</f>
        <v/>
      </c>
      <c r="I645" s="32" t="n"/>
      <c r="J645" s="33" t="n"/>
      <c r="K645" s="31">
        <f>IF(AND(ISNUMBER($F645),ISNUMBER($J645)),$F645*(1-$J645),"")</f>
        <v/>
      </c>
      <c r="L645" s="32" t="n"/>
      <c r="M645" s="32" t="n"/>
      <c r="N645" s="31">
        <f>IF(ISNUMBER($F645),($F645-IF(ISNUMBER($AM645),$AM645,0))*(1-IF(ISNUMBER($J645),$J645,0)),"")</f>
        <v/>
      </c>
      <c r="O645" s="15" t="inlineStr">
        <is>
          <t>Extra Sweet</t>
        </is>
      </c>
      <c r="P645" s="29" t="n">
        <v>70</v>
      </c>
      <c r="Q645" s="29" t="n">
        <v>10</v>
      </c>
      <c r="R645" s="15" t="inlineStr">
        <is>
          <t>Not listed</t>
        </is>
      </c>
      <c r="S645" s="29" t="n">
        <v>32</v>
      </c>
      <c r="T645" s="29" t="n">
        <v>130</v>
      </c>
      <c r="U645" s="15" t="inlineStr">
        <is>
          <t>Sugar</t>
        </is>
      </c>
      <c r="V645" s="15" t="inlineStr">
        <is>
          <t>Real brewed tea, no powders</t>
        </is>
      </c>
      <c r="W645" s="32" t="n"/>
      <c r="X645" s="32" t="n"/>
      <c r="Y645" s="32" t="n"/>
      <c r="Z645" s="32" t="n"/>
      <c r="AA645" s="15" t="inlineStr">
        <is>
          <t>High</t>
        </is>
      </c>
      <c r="AB645" s="15" t="inlineStr">
        <is>
          <t>Leading premium RTD tea</t>
        </is>
      </c>
      <c r="AC645" s="15" t="inlineStr">
        <is>
          <t>Real-brewed bottled iced tea</t>
        </is>
      </c>
      <c r="AD645" s="15" t="inlineStr">
        <is>
          <t>Brewed-tea taste, not from powder.</t>
        </is>
      </c>
      <c r="AE645" s="32" t="n"/>
      <c r="AF645" s="34">
        <f>IF(AND(ISNUMBER($P645),ISNUMBER($AL645),$AL645&lt;&gt;0),ROUND($P645/$AL645*100,1),"")</f>
        <v/>
      </c>
      <c r="AG645" s="35">
        <f>IF(AND(ISNUMBER($S645),ISNUMBER($AL645),$AL645&lt;&gt;0),ROUND($S645/$AL645*100,2),"")</f>
        <v/>
      </c>
      <c r="AH645" s="34">
        <f>IF(AND(ISNUMBER($Q645),ISNUMBER($AL645),$AL645&lt;&gt;0),ROUND($Q645/$AL645*100,1),"")</f>
        <v/>
      </c>
      <c r="AI645" s="29">
        <f>IF(ISNUMBER($S645),IF($S645&lt;=1,"Yes","No"),"n/a")</f>
        <v/>
      </c>
      <c r="AJ645" s="29">
        <f>IF(ISNUMBER($S645),ROUND(MAX(0,MIN(100,100-$S645*2.5-IF(ISNUMBER($T645),$T645,0)*0.12+IF($S645&lt;=1,12,0))),0),"")</f>
        <v/>
      </c>
      <c r="AK645" s="29">
        <f>IF(ISNUMBER($Q645),IF($Q645&gt;=100,20,IF($Q645&gt;=30,10,0)),0)+IF(ISNUMBER($R645),IF($R645&gt;=100,20,0),0)+IF(ISNUMBER($P645),IF($P645&gt;=150,20,IF($P645&gt;=50,12,5)),0)+IF(ISNUMBER($S645),IF($S645&lt;=1,15,0),0)</f>
        <v/>
      </c>
      <c r="AL645" s="29" t="n">
        <v>547</v>
      </c>
      <c r="AM645" s="30" t="n"/>
      <c r="AN645" s="15" t="inlineStr">
        <is>
          <t>Secondary/approx; NOT verified on Amazon.ca</t>
        </is>
      </c>
      <c r="AO645" s="15" t="inlineStr">
        <is>
          <t>BLANK -&gt; requires live Amazon.ca capture</t>
        </is>
      </c>
      <c r="AP645" s="15" t="inlineStr">
        <is>
          <t>Unverified commercial data</t>
        </is>
      </c>
    </row>
    <row r="646" ht="28" customHeight="1">
      <c r="A646" s="15" t="inlineStr">
        <is>
          <t>Pure Leaf</t>
        </is>
      </c>
      <c r="B646" s="15" t="inlineStr">
        <is>
          <t>Pure Leaf Iced Tea | Extra Sweet | 24-pack 547mL</t>
        </is>
      </c>
      <c r="C646" s="15" t="inlineStr">
        <is>
          <t>4) Caffeine &amp; energy beverage</t>
        </is>
      </c>
      <c r="D646" s="15" t="inlineStr">
        <is>
          <t>547 mL bottle</t>
        </is>
      </c>
      <c r="E646" s="29" t="n">
        <v>24</v>
      </c>
      <c r="F646" s="30" t="n"/>
      <c r="G646" s="31">
        <f>IF(AND(ISNUMBER($F646),ISNUMBER($E646),$E646&lt;&gt;0),$F646/$E646,"")</f>
        <v/>
      </c>
      <c r="H646" s="31">
        <f>IF(AND(ISNUMBER($F646),ISNUMBER($AL646),ISNUMBER($E646),($AL646*$E646)&lt;&gt;0),$F646/($AL646*$E646)*100,"")</f>
        <v/>
      </c>
      <c r="I646" s="32" t="n"/>
      <c r="J646" s="33" t="n"/>
      <c r="K646" s="31">
        <f>IF(AND(ISNUMBER($F646),ISNUMBER($J646)),$F646*(1-$J646),"")</f>
        <v/>
      </c>
      <c r="L646" s="32" t="n"/>
      <c r="M646" s="32" t="n"/>
      <c r="N646" s="31">
        <f>IF(ISNUMBER($F646),($F646-IF(ISNUMBER($AM646),$AM646,0))*(1-IF(ISNUMBER($J646),$J646,0)),"")</f>
        <v/>
      </c>
      <c r="O646" s="15" t="inlineStr">
        <is>
          <t>Extra Sweet</t>
        </is>
      </c>
      <c r="P646" s="29" t="n">
        <v>70</v>
      </c>
      <c r="Q646" s="29" t="n">
        <v>10</v>
      </c>
      <c r="R646" s="15" t="inlineStr">
        <is>
          <t>Not listed</t>
        </is>
      </c>
      <c r="S646" s="29" t="n">
        <v>32</v>
      </c>
      <c r="T646" s="29" t="n">
        <v>130</v>
      </c>
      <c r="U646" s="15" t="inlineStr">
        <is>
          <t>Sugar</t>
        </is>
      </c>
      <c r="V646" s="15" t="inlineStr">
        <is>
          <t>Real brewed tea, no powders</t>
        </is>
      </c>
      <c r="W646" s="32" t="n"/>
      <c r="X646" s="32" t="n"/>
      <c r="Y646" s="32" t="n"/>
      <c r="Z646" s="32" t="n"/>
      <c r="AA646" s="15" t="inlineStr">
        <is>
          <t>High</t>
        </is>
      </c>
      <c r="AB646" s="15" t="inlineStr">
        <is>
          <t>Leading premium RTD tea</t>
        </is>
      </c>
      <c r="AC646" s="15" t="inlineStr">
        <is>
          <t>Real-brewed bottled iced tea</t>
        </is>
      </c>
      <c r="AD646" s="15" t="inlineStr">
        <is>
          <t>Brewed-tea taste, not from powder.</t>
        </is>
      </c>
      <c r="AE646" s="32" t="n"/>
      <c r="AF646" s="34">
        <f>IF(AND(ISNUMBER($P646),ISNUMBER($AL646),$AL646&lt;&gt;0),ROUND($P646/$AL646*100,1),"")</f>
        <v/>
      </c>
      <c r="AG646" s="35">
        <f>IF(AND(ISNUMBER($S646),ISNUMBER($AL646),$AL646&lt;&gt;0),ROUND($S646/$AL646*100,2),"")</f>
        <v/>
      </c>
      <c r="AH646" s="34">
        <f>IF(AND(ISNUMBER($Q646),ISNUMBER($AL646),$AL646&lt;&gt;0),ROUND($Q646/$AL646*100,1),"")</f>
        <v/>
      </c>
      <c r="AI646" s="29">
        <f>IF(ISNUMBER($S646),IF($S646&lt;=1,"Yes","No"),"n/a")</f>
        <v/>
      </c>
      <c r="AJ646" s="29">
        <f>IF(ISNUMBER($S646),ROUND(MAX(0,MIN(100,100-$S646*2.5-IF(ISNUMBER($T646),$T646,0)*0.12+IF($S646&lt;=1,12,0))),0),"")</f>
        <v/>
      </c>
      <c r="AK646" s="29">
        <f>IF(ISNUMBER($Q646),IF($Q646&gt;=100,20,IF($Q646&gt;=30,10,0)),0)+IF(ISNUMBER($R646),IF($R646&gt;=100,20,0),0)+IF(ISNUMBER($P646),IF($P646&gt;=150,20,IF($P646&gt;=50,12,5)),0)+IF(ISNUMBER($S646),IF($S646&lt;=1,15,0),0)</f>
        <v/>
      </c>
      <c r="AL646" s="29" t="n">
        <v>547</v>
      </c>
      <c r="AM646" s="30" t="n"/>
      <c r="AN646" s="15" t="inlineStr">
        <is>
          <t>Secondary/approx; NOT verified on Amazon.ca</t>
        </is>
      </c>
      <c r="AO646" s="15" t="inlineStr">
        <is>
          <t>BLANK -&gt; requires live Amazon.ca capture</t>
        </is>
      </c>
      <c r="AP646" s="15" t="inlineStr">
        <is>
          <t>Unverified commercial data</t>
        </is>
      </c>
    </row>
    <row r="647" ht="28" customHeight="1">
      <c r="A647" s="15" t="inlineStr">
        <is>
          <t>Gold Peak</t>
        </is>
      </c>
      <c r="B647" s="15" t="inlineStr">
        <is>
          <t>Gold Peak Tea | Sweet Tea | single 547mL</t>
        </is>
      </c>
      <c r="C647" s="15" t="inlineStr">
        <is>
          <t>4) Caffeine &amp; energy beverage</t>
        </is>
      </c>
      <c r="D647" s="15" t="inlineStr">
        <is>
          <t>547 mL bottle</t>
        </is>
      </c>
      <c r="E647" s="29" t="n">
        <v>1</v>
      </c>
      <c r="F647" s="30" t="n"/>
      <c r="G647" s="31">
        <f>IF(AND(ISNUMBER($F647),ISNUMBER($E647),$E647&lt;&gt;0),$F647/$E647,"")</f>
        <v/>
      </c>
      <c r="H647" s="31">
        <f>IF(AND(ISNUMBER($F647),ISNUMBER($AL647),ISNUMBER($E647),($AL647*$E647)&lt;&gt;0),$F647/($AL647*$E647)*100,"")</f>
        <v/>
      </c>
      <c r="I647" s="32" t="n"/>
      <c r="J647" s="33" t="n"/>
      <c r="K647" s="31">
        <f>IF(AND(ISNUMBER($F647),ISNUMBER($J647)),$F647*(1-$J647),"")</f>
        <v/>
      </c>
      <c r="L647" s="32" t="n"/>
      <c r="M647" s="32" t="n"/>
      <c r="N647" s="31">
        <f>IF(ISNUMBER($F647),($F647-IF(ISNUMBER($AM647),$AM647,0))*(1-IF(ISNUMBER($J647),$J647,0)),"")</f>
        <v/>
      </c>
      <c r="O647" s="15" t="inlineStr">
        <is>
          <t>Sweet Tea</t>
        </is>
      </c>
      <c r="P647" s="29" t="n">
        <v>45</v>
      </c>
      <c r="Q647" s="29" t="n">
        <v>15</v>
      </c>
      <c r="R647" s="15" t="inlineStr">
        <is>
          <t>Not listed</t>
        </is>
      </c>
      <c r="S647" s="29" t="n">
        <v>35</v>
      </c>
      <c r="T647" s="29" t="n">
        <v>140</v>
      </c>
      <c r="U647" s="15" t="inlineStr">
        <is>
          <t>Sugar</t>
        </is>
      </c>
      <c r="V647" s="15" t="inlineStr">
        <is>
          <t>Home-brewed taste iced tea</t>
        </is>
      </c>
      <c r="W647" s="32" t="n"/>
      <c r="X647" s="32" t="n"/>
      <c r="Y647" s="32" t="n"/>
      <c r="Z647" s="32" t="n"/>
      <c r="AA647" s="15" t="inlineStr">
        <is>
          <t>Medium</t>
        </is>
      </c>
      <c r="AB647" s="15" t="inlineStr">
        <is>
          <t>Coca-Cola RTD tea</t>
        </is>
      </c>
      <c r="AC647" s="15" t="inlineStr">
        <is>
          <t>Diner-style sweet tea</t>
        </is>
      </c>
      <c r="AD647" s="15" t="inlineStr">
        <is>
          <t>Familiar home-brewed-style taste.</t>
        </is>
      </c>
      <c r="AE647" s="32" t="n"/>
      <c r="AF647" s="34">
        <f>IF(AND(ISNUMBER($P647),ISNUMBER($AL647),$AL647&lt;&gt;0),ROUND($P647/$AL647*100,1),"")</f>
        <v/>
      </c>
      <c r="AG647" s="35">
        <f>IF(AND(ISNUMBER($S647),ISNUMBER($AL647),$AL647&lt;&gt;0),ROUND($S647/$AL647*100,2),"")</f>
        <v/>
      </c>
      <c r="AH647" s="34">
        <f>IF(AND(ISNUMBER($Q647),ISNUMBER($AL647),$AL647&lt;&gt;0),ROUND($Q647/$AL647*100,1),"")</f>
        <v/>
      </c>
      <c r="AI647" s="29">
        <f>IF(ISNUMBER($S647),IF($S647&lt;=1,"Yes","No"),"n/a")</f>
        <v/>
      </c>
      <c r="AJ647" s="29">
        <f>IF(ISNUMBER($S647),ROUND(MAX(0,MIN(100,100-$S647*2.5-IF(ISNUMBER($T647),$T647,0)*0.12+IF($S647&lt;=1,12,0))),0),"")</f>
        <v/>
      </c>
      <c r="AK647" s="29">
        <f>IF(ISNUMBER($Q647),IF($Q647&gt;=100,20,IF($Q647&gt;=30,10,0)),0)+IF(ISNUMBER($R647),IF($R647&gt;=100,20,0),0)+IF(ISNUMBER($P647),IF($P647&gt;=150,20,IF($P647&gt;=50,12,5)),0)+IF(ISNUMBER($S647),IF($S647&lt;=1,15,0),0)</f>
        <v/>
      </c>
      <c r="AL647" s="29" t="n">
        <v>547</v>
      </c>
      <c r="AM647" s="30" t="n"/>
      <c r="AN647" s="15" t="inlineStr">
        <is>
          <t>Secondary/approx; NOT verified on Amazon.ca</t>
        </is>
      </c>
      <c r="AO647" s="15" t="inlineStr">
        <is>
          <t>BLANK -&gt; requires live Amazon.ca capture</t>
        </is>
      </c>
      <c r="AP647" s="15" t="inlineStr">
        <is>
          <t>Unverified commercial data</t>
        </is>
      </c>
    </row>
    <row r="648" ht="28" customHeight="1">
      <c r="A648" s="15" t="inlineStr">
        <is>
          <t>Gold Peak</t>
        </is>
      </c>
      <c r="B648" s="15" t="inlineStr">
        <is>
          <t>Gold Peak Tea | Sweet Tea | 8-pack 547mL</t>
        </is>
      </c>
      <c r="C648" s="15" t="inlineStr">
        <is>
          <t>4) Caffeine &amp; energy beverage</t>
        </is>
      </c>
      <c r="D648" s="15" t="inlineStr">
        <is>
          <t>547 mL bottle</t>
        </is>
      </c>
      <c r="E648" s="29" t="n">
        <v>8</v>
      </c>
      <c r="F648" s="30" t="n"/>
      <c r="G648" s="31">
        <f>IF(AND(ISNUMBER($F648),ISNUMBER($E648),$E648&lt;&gt;0),$F648/$E648,"")</f>
        <v/>
      </c>
      <c r="H648" s="31">
        <f>IF(AND(ISNUMBER($F648),ISNUMBER($AL648),ISNUMBER($E648),($AL648*$E648)&lt;&gt;0),$F648/($AL648*$E648)*100,"")</f>
        <v/>
      </c>
      <c r="I648" s="32" t="n"/>
      <c r="J648" s="33" t="n"/>
      <c r="K648" s="31">
        <f>IF(AND(ISNUMBER($F648),ISNUMBER($J648)),$F648*(1-$J648),"")</f>
        <v/>
      </c>
      <c r="L648" s="32" t="n"/>
      <c r="M648" s="32" t="n"/>
      <c r="N648" s="31">
        <f>IF(ISNUMBER($F648),($F648-IF(ISNUMBER($AM648),$AM648,0))*(1-IF(ISNUMBER($J648),$J648,0)),"")</f>
        <v/>
      </c>
      <c r="O648" s="15" t="inlineStr">
        <is>
          <t>Sweet Tea</t>
        </is>
      </c>
      <c r="P648" s="29" t="n">
        <v>45</v>
      </c>
      <c r="Q648" s="29" t="n">
        <v>15</v>
      </c>
      <c r="R648" s="15" t="inlineStr">
        <is>
          <t>Not listed</t>
        </is>
      </c>
      <c r="S648" s="29" t="n">
        <v>35</v>
      </c>
      <c r="T648" s="29" t="n">
        <v>140</v>
      </c>
      <c r="U648" s="15" t="inlineStr">
        <is>
          <t>Sugar</t>
        </is>
      </c>
      <c r="V648" s="15" t="inlineStr">
        <is>
          <t>Home-brewed taste iced tea</t>
        </is>
      </c>
      <c r="W648" s="32" t="n"/>
      <c r="X648" s="32" t="n"/>
      <c r="Y648" s="32" t="n"/>
      <c r="Z648" s="32" t="n"/>
      <c r="AA648" s="15" t="inlineStr">
        <is>
          <t>Medium</t>
        </is>
      </c>
      <c r="AB648" s="15" t="inlineStr">
        <is>
          <t>Coca-Cola RTD tea</t>
        </is>
      </c>
      <c r="AC648" s="15" t="inlineStr">
        <is>
          <t>Diner-style sweet tea</t>
        </is>
      </c>
      <c r="AD648" s="15" t="inlineStr">
        <is>
          <t>Familiar home-brewed-style taste.</t>
        </is>
      </c>
      <c r="AE648" s="32" t="n"/>
      <c r="AF648" s="34">
        <f>IF(AND(ISNUMBER($P648),ISNUMBER($AL648),$AL648&lt;&gt;0),ROUND($P648/$AL648*100,1),"")</f>
        <v/>
      </c>
      <c r="AG648" s="35">
        <f>IF(AND(ISNUMBER($S648),ISNUMBER($AL648),$AL648&lt;&gt;0),ROUND($S648/$AL648*100,2),"")</f>
        <v/>
      </c>
      <c r="AH648" s="34">
        <f>IF(AND(ISNUMBER($Q648),ISNUMBER($AL648),$AL648&lt;&gt;0),ROUND($Q648/$AL648*100,1),"")</f>
        <v/>
      </c>
      <c r="AI648" s="29">
        <f>IF(ISNUMBER($S648),IF($S648&lt;=1,"Yes","No"),"n/a")</f>
        <v/>
      </c>
      <c r="AJ648" s="29">
        <f>IF(ISNUMBER($S648),ROUND(MAX(0,MIN(100,100-$S648*2.5-IF(ISNUMBER($T648),$T648,0)*0.12+IF($S648&lt;=1,12,0))),0),"")</f>
        <v/>
      </c>
      <c r="AK648" s="29">
        <f>IF(ISNUMBER($Q648),IF($Q648&gt;=100,20,IF($Q648&gt;=30,10,0)),0)+IF(ISNUMBER($R648),IF($R648&gt;=100,20,0),0)+IF(ISNUMBER($P648),IF($P648&gt;=150,20,IF($P648&gt;=50,12,5)),0)+IF(ISNUMBER($S648),IF($S648&lt;=1,15,0),0)</f>
        <v/>
      </c>
      <c r="AL648" s="29" t="n">
        <v>547</v>
      </c>
      <c r="AM648" s="30" t="n"/>
      <c r="AN648" s="15" t="inlineStr">
        <is>
          <t>Secondary/approx; NOT verified on Amazon.ca</t>
        </is>
      </c>
      <c r="AO648" s="15" t="inlineStr">
        <is>
          <t>BLANK -&gt; requires live Amazon.ca capture</t>
        </is>
      </c>
      <c r="AP648" s="15" t="inlineStr">
        <is>
          <t>Unverified commercial data</t>
        </is>
      </c>
    </row>
    <row r="649" ht="28" customHeight="1">
      <c r="A649" s="15" t="inlineStr">
        <is>
          <t>Gold Peak</t>
        </is>
      </c>
      <c r="B649" s="15" t="inlineStr">
        <is>
          <t>Gold Peak Tea | Sweet Tea | 12-pack 547mL</t>
        </is>
      </c>
      <c r="C649" s="15" t="inlineStr">
        <is>
          <t>4) Caffeine &amp; energy beverage</t>
        </is>
      </c>
      <c r="D649" s="15" t="inlineStr">
        <is>
          <t>547 mL bottle</t>
        </is>
      </c>
      <c r="E649" s="29" t="n">
        <v>12</v>
      </c>
      <c r="F649" s="30" t="n"/>
      <c r="G649" s="31">
        <f>IF(AND(ISNUMBER($F649),ISNUMBER($E649),$E649&lt;&gt;0),$F649/$E649,"")</f>
        <v/>
      </c>
      <c r="H649" s="31">
        <f>IF(AND(ISNUMBER($F649),ISNUMBER($AL649),ISNUMBER($E649),($AL649*$E649)&lt;&gt;0),$F649/($AL649*$E649)*100,"")</f>
        <v/>
      </c>
      <c r="I649" s="32" t="n"/>
      <c r="J649" s="33" t="n"/>
      <c r="K649" s="31">
        <f>IF(AND(ISNUMBER($F649),ISNUMBER($J649)),$F649*(1-$J649),"")</f>
        <v/>
      </c>
      <c r="L649" s="32" t="n"/>
      <c r="M649" s="32" t="n"/>
      <c r="N649" s="31">
        <f>IF(ISNUMBER($F649),($F649-IF(ISNUMBER($AM649),$AM649,0))*(1-IF(ISNUMBER($J649),$J649,0)),"")</f>
        <v/>
      </c>
      <c r="O649" s="15" t="inlineStr">
        <is>
          <t>Sweet Tea</t>
        </is>
      </c>
      <c r="P649" s="29" t="n">
        <v>45</v>
      </c>
      <c r="Q649" s="29" t="n">
        <v>15</v>
      </c>
      <c r="R649" s="15" t="inlineStr">
        <is>
          <t>Not listed</t>
        </is>
      </c>
      <c r="S649" s="29" t="n">
        <v>35</v>
      </c>
      <c r="T649" s="29" t="n">
        <v>140</v>
      </c>
      <c r="U649" s="15" t="inlineStr">
        <is>
          <t>Sugar</t>
        </is>
      </c>
      <c r="V649" s="15" t="inlineStr">
        <is>
          <t>Home-brewed taste iced tea</t>
        </is>
      </c>
      <c r="W649" s="32" t="n"/>
      <c r="X649" s="32" t="n"/>
      <c r="Y649" s="32" t="n"/>
      <c r="Z649" s="32" t="n"/>
      <c r="AA649" s="15" t="inlineStr">
        <is>
          <t>Medium</t>
        </is>
      </c>
      <c r="AB649" s="15" t="inlineStr">
        <is>
          <t>Coca-Cola RTD tea</t>
        </is>
      </c>
      <c r="AC649" s="15" t="inlineStr">
        <is>
          <t>Diner-style sweet tea</t>
        </is>
      </c>
      <c r="AD649" s="15" t="inlineStr">
        <is>
          <t>Familiar home-brewed-style taste.</t>
        </is>
      </c>
      <c r="AE649" s="32" t="n"/>
      <c r="AF649" s="34">
        <f>IF(AND(ISNUMBER($P649),ISNUMBER($AL649),$AL649&lt;&gt;0),ROUND($P649/$AL649*100,1),"")</f>
        <v/>
      </c>
      <c r="AG649" s="35">
        <f>IF(AND(ISNUMBER($S649),ISNUMBER($AL649),$AL649&lt;&gt;0),ROUND($S649/$AL649*100,2),"")</f>
        <v/>
      </c>
      <c r="AH649" s="34">
        <f>IF(AND(ISNUMBER($Q649),ISNUMBER($AL649),$AL649&lt;&gt;0),ROUND($Q649/$AL649*100,1),"")</f>
        <v/>
      </c>
      <c r="AI649" s="29">
        <f>IF(ISNUMBER($S649),IF($S649&lt;=1,"Yes","No"),"n/a")</f>
        <v/>
      </c>
      <c r="AJ649" s="29">
        <f>IF(ISNUMBER($S649),ROUND(MAX(0,MIN(100,100-$S649*2.5-IF(ISNUMBER($T649),$T649,0)*0.12+IF($S649&lt;=1,12,0))),0),"")</f>
        <v/>
      </c>
      <c r="AK649" s="29">
        <f>IF(ISNUMBER($Q649),IF($Q649&gt;=100,20,IF($Q649&gt;=30,10,0)),0)+IF(ISNUMBER($R649),IF($R649&gt;=100,20,0),0)+IF(ISNUMBER($P649),IF($P649&gt;=150,20,IF($P649&gt;=50,12,5)),0)+IF(ISNUMBER($S649),IF($S649&lt;=1,15,0),0)</f>
        <v/>
      </c>
      <c r="AL649" s="29" t="n">
        <v>547</v>
      </c>
      <c r="AM649" s="30" t="n"/>
      <c r="AN649" s="15" t="inlineStr">
        <is>
          <t>Secondary/approx; NOT verified on Amazon.ca</t>
        </is>
      </c>
      <c r="AO649" s="15" t="inlineStr">
        <is>
          <t>BLANK -&gt; requires live Amazon.ca capture</t>
        </is>
      </c>
      <c r="AP649" s="15" t="inlineStr">
        <is>
          <t>Unverified commercial data</t>
        </is>
      </c>
    </row>
    <row r="650" ht="28" customHeight="1">
      <c r="A650" s="15" t="inlineStr">
        <is>
          <t>Gold Peak</t>
        </is>
      </c>
      <c r="B650" s="15" t="inlineStr">
        <is>
          <t>Gold Peak Tea | Sweet Tea | 18-pack 547mL</t>
        </is>
      </c>
      <c r="C650" s="15" t="inlineStr">
        <is>
          <t>4) Caffeine &amp; energy beverage</t>
        </is>
      </c>
      <c r="D650" s="15" t="inlineStr">
        <is>
          <t>547 mL bottle</t>
        </is>
      </c>
      <c r="E650" s="29" t="n">
        <v>18</v>
      </c>
      <c r="F650" s="30" t="n"/>
      <c r="G650" s="31">
        <f>IF(AND(ISNUMBER($F650),ISNUMBER($E650),$E650&lt;&gt;0),$F650/$E650,"")</f>
        <v/>
      </c>
      <c r="H650" s="31">
        <f>IF(AND(ISNUMBER($F650),ISNUMBER($AL650),ISNUMBER($E650),($AL650*$E650)&lt;&gt;0),$F650/($AL650*$E650)*100,"")</f>
        <v/>
      </c>
      <c r="I650" s="32" t="n"/>
      <c r="J650" s="33" t="n"/>
      <c r="K650" s="31">
        <f>IF(AND(ISNUMBER($F650),ISNUMBER($J650)),$F650*(1-$J650),"")</f>
        <v/>
      </c>
      <c r="L650" s="32" t="n"/>
      <c r="M650" s="32" t="n"/>
      <c r="N650" s="31">
        <f>IF(ISNUMBER($F650),($F650-IF(ISNUMBER($AM650),$AM650,0))*(1-IF(ISNUMBER($J650),$J650,0)),"")</f>
        <v/>
      </c>
      <c r="O650" s="15" t="inlineStr">
        <is>
          <t>Sweet Tea</t>
        </is>
      </c>
      <c r="P650" s="29" t="n">
        <v>45</v>
      </c>
      <c r="Q650" s="29" t="n">
        <v>15</v>
      </c>
      <c r="R650" s="15" t="inlineStr">
        <is>
          <t>Not listed</t>
        </is>
      </c>
      <c r="S650" s="29" t="n">
        <v>35</v>
      </c>
      <c r="T650" s="29" t="n">
        <v>140</v>
      </c>
      <c r="U650" s="15" t="inlineStr">
        <is>
          <t>Sugar</t>
        </is>
      </c>
      <c r="V650" s="15" t="inlineStr">
        <is>
          <t>Home-brewed taste iced tea</t>
        </is>
      </c>
      <c r="W650" s="32" t="n"/>
      <c r="X650" s="32" t="n"/>
      <c r="Y650" s="32" t="n"/>
      <c r="Z650" s="32" t="n"/>
      <c r="AA650" s="15" t="inlineStr">
        <is>
          <t>Medium</t>
        </is>
      </c>
      <c r="AB650" s="15" t="inlineStr">
        <is>
          <t>Coca-Cola RTD tea</t>
        </is>
      </c>
      <c r="AC650" s="15" t="inlineStr">
        <is>
          <t>Diner-style sweet tea</t>
        </is>
      </c>
      <c r="AD650" s="15" t="inlineStr">
        <is>
          <t>Familiar home-brewed-style taste.</t>
        </is>
      </c>
      <c r="AE650" s="32" t="n"/>
      <c r="AF650" s="34">
        <f>IF(AND(ISNUMBER($P650),ISNUMBER($AL650),$AL650&lt;&gt;0),ROUND($P650/$AL650*100,1),"")</f>
        <v/>
      </c>
      <c r="AG650" s="35">
        <f>IF(AND(ISNUMBER($S650),ISNUMBER($AL650),$AL650&lt;&gt;0),ROUND($S650/$AL650*100,2),"")</f>
        <v/>
      </c>
      <c r="AH650" s="34">
        <f>IF(AND(ISNUMBER($Q650),ISNUMBER($AL650),$AL650&lt;&gt;0),ROUND($Q650/$AL650*100,1),"")</f>
        <v/>
      </c>
      <c r="AI650" s="29">
        <f>IF(ISNUMBER($S650),IF($S650&lt;=1,"Yes","No"),"n/a")</f>
        <v/>
      </c>
      <c r="AJ650" s="29">
        <f>IF(ISNUMBER($S650),ROUND(MAX(0,MIN(100,100-$S650*2.5-IF(ISNUMBER($T650),$T650,0)*0.12+IF($S650&lt;=1,12,0))),0),"")</f>
        <v/>
      </c>
      <c r="AK650" s="29">
        <f>IF(ISNUMBER($Q650),IF($Q650&gt;=100,20,IF($Q650&gt;=30,10,0)),0)+IF(ISNUMBER($R650),IF($R650&gt;=100,20,0),0)+IF(ISNUMBER($P650),IF($P650&gt;=150,20,IF($P650&gt;=50,12,5)),0)+IF(ISNUMBER($S650),IF($S650&lt;=1,15,0),0)</f>
        <v/>
      </c>
      <c r="AL650" s="29" t="n">
        <v>547</v>
      </c>
      <c r="AM650" s="30" t="n"/>
      <c r="AN650" s="15" t="inlineStr">
        <is>
          <t>Secondary/approx; NOT verified on Amazon.ca</t>
        </is>
      </c>
      <c r="AO650" s="15" t="inlineStr">
        <is>
          <t>BLANK -&gt; requires live Amazon.ca capture</t>
        </is>
      </c>
      <c r="AP650" s="15" t="inlineStr">
        <is>
          <t>Unverified commercial data</t>
        </is>
      </c>
    </row>
    <row r="651" ht="28" customHeight="1">
      <c r="A651" s="15" t="inlineStr">
        <is>
          <t>Gold Peak</t>
        </is>
      </c>
      <c r="B651" s="15" t="inlineStr">
        <is>
          <t>Gold Peak Tea | Sweet Tea | 24-pack 547mL</t>
        </is>
      </c>
      <c r="C651" s="15" t="inlineStr">
        <is>
          <t>4) Caffeine &amp; energy beverage</t>
        </is>
      </c>
      <c r="D651" s="15" t="inlineStr">
        <is>
          <t>547 mL bottle</t>
        </is>
      </c>
      <c r="E651" s="29" t="n">
        <v>24</v>
      </c>
      <c r="F651" s="30" t="n"/>
      <c r="G651" s="31">
        <f>IF(AND(ISNUMBER($F651),ISNUMBER($E651),$E651&lt;&gt;0),$F651/$E651,"")</f>
        <v/>
      </c>
      <c r="H651" s="31">
        <f>IF(AND(ISNUMBER($F651),ISNUMBER($AL651),ISNUMBER($E651),($AL651*$E651)&lt;&gt;0),$F651/($AL651*$E651)*100,"")</f>
        <v/>
      </c>
      <c r="I651" s="32" t="n"/>
      <c r="J651" s="33" t="n"/>
      <c r="K651" s="31">
        <f>IF(AND(ISNUMBER($F651),ISNUMBER($J651)),$F651*(1-$J651),"")</f>
        <v/>
      </c>
      <c r="L651" s="32" t="n"/>
      <c r="M651" s="32" t="n"/>
      <c r="N651" s="31">
        <f>IF(ISNUMBER($F651),($F651-IF(ISNUMBER($AM651),$AM651,0))*(1-IF(ISNUMBER($J651),$J651,0)),"")</f>
        <v/>
      </c>
      <c r="O651" s="15" t="inlineStr">
        <is>
          <t>Sweet Tea</t>
        </is>
      </c>
      <c r="P651" s="29" t="n">
        <v>45</v>
      </c>
      <c r="Q651" s="29" t="n">
        <v>15</v>
      </c>
      <c r="R651" s="15" t="inlineStr">
        <is>
          <t>Not listed</t>
        </is>
      </c>
      <c r="S651" s="29" t="n">
        <v>35</v>
      </c>
      <c r="T651" s="29" t="n">
        <v>140</v>
      </c>
      <c r="U651" s="15" t="inlineStr">
        <is>
          <t>Sugar</t>
        </is>
      </c>
      <c r="V651" s="15" t="inlineStr">
        <is>
          <t>Home-brewed taste iced tea</t>
        </is>
      </c>
      <c r="W651" s="32" t="n"/>
      <c r="X651" s="32" t="n"/>
      <c r="Y651" s="32" t="n"/>
      <c r="Z651" s="32" t="n"/>
      <c r="AA651" s="15" t="inlineStr">
        <is>
          <t>Medium</t>
        </is>
      </c>
      <c r="AB651" s="15" t="inlineStr">
        <is>
          <t>Coca-Cola RTD tea</t>
        </is>
      </c>
      <c r="AC651" s="15" t="inlineStr">
        <is>
          <t>Diner-style sweet tea</t>
        </is>
      </c>
      <c r="AD651" s="15" t="inlineStr">
        <is>
          <t>Familiar home-brewed-style taste.</t>
        </is>
      </c>
      <c r="AE651" s="32" t="n"/>
      <c r="AF651" s="34">
        <f>IF(AND(ISNUMBER($P651),ISNUMBER($AL651),$AL651&lt;&gt;0),ROUND($P651/$AL651*100,1),"")</f>
        <v/>
      </c>
      <c r="AG651" s="35">
        <f>IF(AND(ISNUMBER($S651),ISNUMBER($AL651),$AL651&lt;&gt;0),ROUND($S651/$AL651*100,2),"")</f>
        <v/>
      </c>
      <c r="AH651" s="34">
        <f>IF(AND(ISNUMBER($Q651),ISNUMBER($AL651),$AL651&lt;&gt;0),ROUND($Q651/$AL651*100,1),"")</f>
        <v/>
      </c>
      <c r="AI651" s="29">
        <f>IF(ISNUMBER($S651),IF($S651&lt;=1,"Yes","No"),"n/a")</f>
        <v/>
      </c>
      <c r="AJ651" s="29">
        <f>IF(ISNUMBER($S651),ROUND(MAX(0,MIN(100,100-$S651*2.5-IF(ISNUMBER($T651),$T651,0)*0.12+IF($S651&lt;=1,12,0))),0),"")</f>
        <v/>
      </c>
      <c r="AK651" s="29">
        <f>IF(ISNUMBER($Q651),IF($Q651&gt;=100,20,IF($Q651&gt;=30,10,0)),0)+IF(ISNUMBER($R651),IF($R651&gt;=100,20,0),0)+IF(ISNUMBER($P651),IF($P651&gt;=150,20,IF($P651&gt;=50,12,5)),0)+IF(ISNUMBER($S651),IF($S651&lt;=1,15,0),0)</f>
        <v/>
      </c>
      <c r="AL651" s="29" t="n">
        <v>547</v>
      </c>
      <c r="AM651" s="30" t="n"/>
      <c r="AN651" s="15" t="inlineStr">
        <is>
          <t>Secondary/approx; NOT verified on Amazon.ca</t>
        </is>
      </c>
      <c r="AO651" s="15" t="inlineStr">
        <is>
          <t>BLANK -&gt; requires live Amazon.ca capture</t>
        </is>
      </c>
      <c r="AP651" s="15" t="inlineStr">
        <is>
          <t>Unverified commercial data</t>
        </is>
      </c>
    </row>
    <row r="652" ht="28" customHeight="1">
      <c r="A652" s="15" t="inlineStr">
        <is>
          <t>Gold Peak</t>
        </is>
      </c>
      <c r="B652" s="15" t="inlineStr">
        <is>
          <t>Gold Peak Tea | Unsweetened | single 547mL</t>
        </is>
      </c>
      <c r="C652" s="15" t="inlineStr">
        <is>
          <t>4) Caffeine &amp; energy beverage</t>
        </is>
      </c>
      <c r="D652" s="15" t="inlineStr">
        <is>
          <t>547 mL bottle</t>
        </is>
      </c>
      <c r="E652" s="29" t="n">
        <v>1</v>
      </c>
      <c r="F652" s="30" t="n"/>
      <c r="G652" s="31">
        <f>IF(AND(ISNUMBER($F652),ISNUMBER($E652),$E652&lt;&gt;0),$F652/$E652,"")</f>
        <v/>
      </c>
      <c r="H652" s="31">
        <f>IF(AND(ISNUMBER($F652),ISNUMBER($AL652),ISNUMBER($E652),($AL652*$E652)&lt;&gt;0),$F652/($AL652*$E652)*100,"")</f>
        <v/>
      </c>
      <c r="I652" s="32" t="n"/>
      <c r="J652" s="33" t="n"/>
      <c r="K652" s="31">
        <f>IF(AND(ISNUMBER($F652),ISNUMBER($J652)),$F652*(1-$J652),"")</f>
        <v/>
      </c>
      <c r="L652" s="32" t="n"/>
      <c r="M652" s="32" t="n"/>
      <c r="N652" s="31">
        <f>IF(ISNUMBER($F652),($F652-IF(ISNUMBER($AM652),$AM652,0))*(1-IF(ISNUMBER($J652),$J652,0)),"")</f>
        <v/>
      </c>
      <c r="O652" s="15" t="inlineStr">
        <is>
          <t>Unsweetened</t>
        </is>
      </c>
      <c r="P652" s="29" t="n">
        <v>45</v>
      </c>
      <c r="Q652" s="29" t="n">
        <v>15</v>
      </c>
      <c r="R652" s="15" t="inlineStr">
        <is>
          <t>Not listed</t>
        </is>
      </c>
      <c r="S652" s="29" t="n">
        <v>35</v>
      </c>
      <c r="T652" s="29" t="n">
        <v>140</v>
      </c>
      <c r="U652" s="15" t="inlineStr">
        <is>
          <t>Sugar</t>
        </is>
      </c>
      <c r="V652" s="15" t="inlineStr">
        <is>
          <t>Home-brewed taste iced tea</t>
        </is>
      </c>
      <c r="W652" s="32" t="n"/>
      <c r="X652" s="32" t="n"/>
      <c r="Y652" s="32" t="n"/>
      <c r="Z652" s="32" t="n"/>
      <c r="AA652" s="15" t="inlineStr">
        <is>
          <t>Medium</t>
        </is>
      </c>
      <c r="AB652" s="15" t="inlineStr">
        <is>
          <t>Coca-Cola RTD tea</t>
        </is>
      </c>
      <c r="AC652" s="15" t="inlineStr">
        <is>
          <t>Diner-style sweet tea</t>
        </is>
      </c>
      <c r="AD652" s="15" t="inlineStr">
        <is>
          <t>Familiar home-brewed-style taste.</t>
        </is>
      </c>
      <c r="AE652" s="32" t="n"/>
      <c r="AF652" s="34">
        <f>IF(AND(ISNUMBER($P652),ISNUMBER($AL652),$AL652&lt;&gt;0),ROUND($P652/$AL652*100,1),"")</f>
        <v/>
      </c>
      <c r="AG652" s="35">
        <f>IF(AND(ISNUMBER($S652),ISNUMBER($AL652),$AL652&lt;&gt;0),ROUND($S652/$AL652*100,2),"")</f>
        <v/>
      </c>
      <c r="AH652" s="34">
        <f>IF(AND(ISNUMBER($Q652),ISNUMBER($AL652),$AL652&lt;&gt;0),ROUND($Q652/$AL652*100,1),"")</f>
        <v/>
      </c>
      <c r="AI652" s="29">
        <f>IF(ISNUMBER($S652),IF($S652&lt;=1,"Yes","No"),"n/a")</f>
        <v/>
      </c>
      <c r="AJ652" s="29">
        <f>IF(ISNUMBER($S652),ROUND(MAX(0,MIN(100,100-$S652*2.5-IF(ISNUMBER($T652),$T652,0)*0.12+IF($S652&lt;=1,12,0))),0),"")</f>
        <v/>
      </c>
      <c r="AK652" s="29">
        <f>IF(ISNUMBER($Q652),IF($Q652&gt;=100,20,IF($Q652&gt;=30,10,0)),0)+IF(ISNUMBER($R652),IF($R652&gt;=100,20,0),0)+IF(ISNUMBER($P652),IF($P652&gt;=150,20,IF($P652&gt;=50,12,5)),0)+IF(ISNUMBER($S652),IF($S652&lt;=1,15,0),0)</f>
        <v/>
      </c>
      <c r="AL652" s="29" t="n">
        <v>547</v>
      </c>
      <c r="AM652" s="30" t="n"/>
      <c r="AN652" s="15" t="inlineStr">
        <is>
          <t>Secondary/approx; NOT verified on Amazon.ca</t>
        </is>
      </c>
      <c r="AO652" s="15" t="inlineStr">
        <is>
          <t>BLANK -&gt; requires live Amazon.ca capture</t>
        </is>
      </c>
      <c r="AP652" s="15" t="inlineStr">
        <is>
          <t>Unverified commercial data</t>
        </is>
      </c>
    </row>
    <row r="653" ht="28" customHeight="1">
      <c r="A653" s="15" t="inlineStr">
        <is>
          <t>Gold Peak</t>
        </is>
      </c>
      <c r="B653" s="15" t="inlineStr">
        <is>
          <t>Gold Peak Tea | Unsweetened | 8-pack 547mL</t>
        </is>
      </c>
      <c r="C653" s="15" t="inlineStr">
        <is>
          <t>4) Caffeine &amp; energy beverage</t>
        </is>
      </c>
      <c r="D653" s="15" t="inlineStr">
        <is>
          <t>547 mL bottle</t>
        </is>
      </c>
      <c r="E653" s="29" t="n">
        <v>8</v>
      </c>
      <c r="F653" s="30" t="n"/>
      <c r="G653" s="31">
        <f>IF(AND(ISNUMBER($F653),ISNUMBER($E653),$E653&lt;&gt;0),$F653/$E653,"")</f>
        <v/>
      </c>
      <c r="H653" s="31">
        <f>IF(AND(ISNUMBER($F653),ISNUMBER($AL653),ISNUMBER($E653),($AL653*$E653)&lt;&gt;0),$F653/($AL653*$E653)*100,"")</f>
        <v/>
      </c>
      <c r="I653" s="32" t="n"/>
      <c r="J653" s="33" t="n"/>
      <c r="K653" s="31">
        <f>IF(AND(ISNUMBER($F653),ISNUMBER($J653)),$F653*(1-$J653),"")</f>
        <v/>
      </c>
      <c r="L653" s="32" t="n"/>
      <c r="M653" s="32" t="n"/>
      <c r="N653" s="31">
        <f>IF(ISNUMBER($F653),($F653-IF(ISNUMBER($AM653),$AM653,0))*(1-IF(ISNUMBER($J653),$J653,0)),"")</f>
        <v/>
      </c>
      <c r="O653" s="15" t="inlineStr">
        <is>
          <t>Unsweetened</t>
        </is>
      </c>
      <c r="P653" s="29" t="n">
        <v>45</v>
      </c>
      <c r="Q653" s="29" t="n">
        <v>15</v>
      </c>
      <c r="R653" s="15" t="inlineStr">
        <is>
          <t>Not listed</t>
        </is>
      </c>
      <c r="S653" s="29" t="n">
        <v>35</v>
      </c>
      <c r="T653" s="29" t="n">
        <v>140</v>
      </c>
      <c r="U653" s="15" t="inlineStr">
        <is>
          <t>Sugar</t>
        </is>
      </c>
      <c r="V653" s="15" t="inlineStr">
        <is>
          <t>Home-brewed taste iced tea</t>
        </is>
      </c>
      <c r="W653" s="32" t="n"/>
      <c r="X653" s="32" t="n"/>
      <c r="Y653" s="32" t="n"/>
      <c r="Z653" s="32" t="n"/>
      <c r="AA653" s="15" t="inlineStr">
        <is>
          <t>Medium</t>
        </is>
      </c>
      <c r="AB653" s="15" t="inlineStr">
        <is>
          <t>Coca-Cola RTD tea</t>
        </is>
      </c>
      <c r="AC653" s="15" t="inlineStr">
        <is>
          <t>Diner-style sweet tea</t>
        </is>
      </c>
      <c r="AD653" s="15" t="inlineStr">
        <is>
          <t>Familiar home-brewed-style taste.</t>
        </is>
      </c>
      <c r="AE653" s="32" t="n"/>
      <c r="AF653" s="34">
        <f>IF(AND(ISNUMBER($P653),ISNUMBER($AL653),$AL653&lt;&gt;0),ROUND($P653/$AL653*100,1),"")</f>
        <v/>
      </c>
      <c r="AG653" s="35">
        <f>IF(AND(ISNUMBER($S653),ISNUMBER($AL653),$AL653&lt;&gt;0),ROUND($S653/$AL653*100,2),"")</f>
        <v/>
      </c>
      <c r="AH653" s="34">
        <f>IF(AND(ISNUMBER($Q653),ISNUMBER($AL653),$AL653&lt;&gt;0),ROUND($Q653/$AL653*100,1),"")</f>
        <v/>
      </c>
      <c r="AI653" s="29">
        <f>IF(ISNUMBER($S653),IF($S653&lt;=1,"Yes","No"),"n/a")</f>
        <v/>
      </c>
      <c r="AJ653" s="29">
        <f>IF(ISNUMBER($S653),ROUND(MAX(0,MIN(100,100-$S653*2.5-IF(ISNUMBER($T653),$T653,0)*0.12+IF($S653&lt;=1,12,0))),0),"")</f>
        <v/>
      </c>
      <c r="AK653" s="29">
        <f>IF(ISNUMBER($Q653),IF($Q653&gt;=100,20,IF($Q653&gt;=30,10,0)),0)+IF(ISNUMBER($R653),IF($R653&gt;=100,20,0),0)+IF(ISNUMBER($P653),IF($P653&gt;=150,20,IF($P653&gt;=50,12,5)),0)+IF(ISNUMBER($S653),IF($S653&lt;=1,15,0),0)</f>
        <v/>
      </c>
      <c r="AL653" s="29" t="n">
        <v>547</v>
      </c>
      <c r="AM653" s="30" t="n"/>
      <c r="AN653" s="15" t="inlineStr">
        <is>
          <t>Secondary/approx; NOT verified on Amazon.ca</t>
        </is>
      </c>
      <c r="AO653" s="15" t="inlineStr">
        <is>
          <t>BLANK -&gt; requires live Amazon.ca capture</t>
        </is>
      </c>
      <c r="AP653" s="15" t="inlineStr">
        <is>
          <t>Unverified commercial data</t>
        </is>
      </c>
    </row>
    <row r="654" ht="28" customHeight="1">
      <c r="A654" s="15" t="inlineStr">
        <is>
          <t>Gold Peak</t>
        </is>
      </c>
      <c r="B654" s="15" t="inlineStr">
        <is>
          <t>Gold Peak Tea | Unsweetened | 12-pack 547mL</t>
        </is>
      </c>
      <c r="C654" s="15" t="inlineStr">
        <is>
          <t>4) Caffeine &amp; energy beverage</t>
        </is>
      </c>
      <c r="D654" s="15" t="inlineStr">
        <is>
          <t>547 mL bottle</t>
        </is>
      </c>
      <c r="E654" s="29" t="n">
        <v>12</v>
      </c>
      <c r="F654" s="30" t="n"/>
      <c r="G654" s="31">
        <f>IF(AND(ISNUMBER($F654),ISNUMBER($E654),$E654&lt;&gt;0),$F654/$E654,"")</f>
        <v/>
      </c>
      <c r="H654" s="31">
        <f>IF(AND(ISNUMBER($F654),ISNUMBER($AL654),ISNUMBER($E654),($AL654*$E654)&lt;&gt;0),$F654/($AL654*$E654)*100,"")</f>
        <v/>
      </c>
      <c r="I654" s="32" t="n"/>
      <c r="J654" s="33" t="n"/>
      <c r="K654" s="31">
        <f>IF(AND(ISNUMBER($F654),ISNUMBER($J654)),$F654*(1-$J654),"")</f>
        <v/>
      </c>
      <c r="L654" s="32" t="n"/>
      <c r="M654" s="32" t="n"/>
      <c r="N654" s="31">
        <f>IF(ISNUMBER($F654),($F654-IF(ISNUMBER($AM654),$AM654,0))*(1-IF(ISNUMBER($J654),$J654,0)),"")</f>
        <v/>
      </c>
      <c r="O654" s="15" t="inlineStr">
        <is>
          <t>Unsweetened</t>
        </is>
      </c>
      <c r="P654" s="29" t="n">
        <v>45</v>
      </c>
      <c r="Q654" s="29" t="n">
        <v>15</v>
      </c>
      <c r="R654" s="15" t="inlineStr">
        <is>
          <t>Not listed</t>
        </is>
      </c>
      <c r="S654" s="29" t="n">
        <v>35</v>
      </c>
      <c r="T654" s="29" t="n">
        <v>140</v>
      </c>
      <c r="U654" s="15" t="inlineStr">
        <is>
          <t>Sugar</t>
        </is>
      </c>
      <c r="V654" s="15" t="inlineStr">
        <is>
          <t>Home-brewed taste iced tea</t>
        </is>
      </c>
      <c r="W654" s="32" t="n"/>
      <c r="X654" s="32" t="n"/>
      <c r="Y654" s="32" t="n"/>
      <c r="Z654" s="32" t="n"/>
      <c r="AA654" s="15" t="inlineStr">
        <is>
          <t>Medium</t>
        </is>
      </c>
      <c r="AB654" s="15" t="inlineStr">
        <is>
          <t>Coca-Cola RTD tea</t>
        </is>
      </c>
      <c r="AC654" s="15" t="inlineStr">
        <is>
          <t>Diner-style sweet tea</t>
        </is>
      </c>
      <c r="AD654" s="15" t="inlineStr">
        <is>
          <t>Familiar home-brewed-style taste.</t>
        </is>
      </c>
      <c r="AE654" s="32" t="n"/>
      <c r="AF654" s="34">
        <f>IF(AND(ISNUMBER($P654),ISNUMBER($AL654),$AL654&lt;&gt;0),ROUND($P654/$AL654*100,1),"")</f>
        <v/>
      </c>
      <c r="AG654" s="35">
        <f>IF(AND(ISNUMBER($S654),ISNUMBER($AL654),$AL654&lt;&gt;0),ROUND($S654/$AL654*100,2),"")</f>
        <v/>
      </c>
      <c r="AH654" s="34">
        <f>IF(AND(ISNUMBER($Q654),ISNUMBER($AL654),$AL654&lt;&gt;0),ROUND($Q654/$AL654*100,1),"")</f>
        <v/>
      </c>
      <c r="AI654" s="29">
        <f>IF(ISNUMBER($S654),IF($S654&lt;=1,"Yes","No"),"n/a")</f>
        <v/>
      </c>
      <c r="AJ654" s="29">
        <f>IF(ISNUMBER($S654),ROUND(MAX(0,MIN(100,100-$S654*2.5-IF(ISNUMBER($T654),$T654,0)*0.12+IF($S654&lt;=1,12,0))),0),"")</f>
        <v/>
      </c>
      <c r="AK654" s="29">
        <f>IF(ISNUMBER($Q654),IF($Q654&gt;=100,20,IF($Q654&gt;=30,10,0)),0)+IF(ISNUMBER($R654),IF($R654&gt;=100,20,0),0)+IF(ISNUMBER($P654),IF($P654&gt;=150,20,IF($P654&gt;=50,12,5)),0)+IF(ISNUMBER($S654),IF($S654&lt;=1,15,0),0)</f>
        <v/>
      </c>
      <c r="AL654" s="29" t="n">
        <v>547</v>
      </c>
      <c r="AM654" s="30" t="n"/>
      <c r="AN654" s="15" t="inlineStr">
        <is>
          <t>Secondary/approx; NOT verified on Amazon.ca</t>
        </is>
      </c>
      <c r="AO654" s="15" t="inlineStr">
        <is>
          <t>BLANK -&gt; requires live Amazon.ca capture</t>
        </is>
      </c>
      <c r="AP654" s="15" t="inlineStr">
        <is>
          <t>Unverified commercial data</t>
        </is>
      </c>
    </row>
    <row r="655" ht="28" customHeight="1">
      <c r="A655" s="15" t="inlineStr">
        <is>
          <t>Gold Peak</t>
        </is>
      </c>
      <c r="B655" s="15" t="inlineStr">
        <is>
          <t>Gold Peak Tea | Unsweetened | 18-pack 547mL</t>
        </is>
      </c>
      <c r="C655" s="15" t="inlineStr">
        <is>
          <t>4) Caffeine &amp; energy beverage</t>
        </is>
      </c>
      <c r="D655" s="15" t="inlineStr">
        <is>
          <t>547 mL bottle</t>
        </is>
      </c>
      <c r="E655" s="29" t="n">
        <v>18</v>
      </c>
      <c r="F655" s="30" t="n"/>
      <c r="G655" s="31">
        <f>IF(AND(ISNUMBER($F655),ISNUMBER($E655),$E655&lt;&gt;0),$F655/$E655,"")</f>
        <v/>
      </c>
      <c r="H655" s="31">
        <f>IF(AND(ISNUMBER($F655),ISNUMBER($AL655),ISNUMBER($E655),($AL655*$E655)&lt;&gt;0),$F655/($AL655*$E655)*100,"")</f>
        <v/>
      </c>
      <c r="I655" s="32" t="n"/>
      <c r="J655" s="33" t="n"/>
      <c r="K655" s="31">
        <f>IF(AND(ISNUMBER($F655),ISNUMBER($J655)),$F655*(1-$J655),"")</f>
        <v/>
      </c>
      <c r="L655" s="32" t="n"/>
      <c r="M655" s="32" t="n"/>
      <c r="N655" s="31">
        <f>IF(ISNUMBER($F655),($F655-IF(ISNUMBER($AM655),$AM655,0))*(1-IF(ISNUMBER($J655),$J655,0)),"")</f>
        <v/>
      </c>
      <c r="O655" s="15" t="inlineStr">
        <is>
          <t>Unsweetened</t>
        </is>
      </c>
      <c r="P655" s="29" t="n">
        <v>45</v>
      </c>
      <c r="Q655" s="29" t="n">
        <v>15</v>
      </c>
      <c r="R655" s="15" t="inlineStr">
        <is>
          <t>Not listed</t>
        </is>
      </c>
      <c r="S655" s="29" t="n">
        <v>35</v>
      </c>
      <c r="T655" s="29" t="n">
        <v>140</v>
      </c>
      <c r="U655" s="15" t="inlineStr">
        <is>
          <t>Sugar</t>
        </is>
      </c>
      <c r="V655" s="15" t="inlineStr">
        <is>
          <t>Home-brewed taste iced tea</t>
        </is>
      </c>
      <c r="W655" s="32" t="n"/>
      <c r="X655" s="32" t="n"/>
      <c r="Y655" s="32" t="n"/>
      <c r="Z655" s="32" t="n"/>
      <c r="AA655" s="15" t="inlineStr">
        <is>
          <t>Medium</t>
        </is>
      </c>
      <c r="AB655" s="15" t="inlineStr">
        <is>
          <t>Coca-Cola RTD tea</t>
        </is>
      </c>
      <c r="AC655" s="15" t="inlineStr">
        <is>
          <t>Diner-style sweet tea</t>
        </is>
      </c>
      <c r="AD655" s="15" t="inlineStr">
        <is>
          <t>Familiar home-brewed-style taste.</t>
        </is>
      </c>
      <c r="AE655" s="32" t="n"/>
      <c r="AF655" s="34">
        <f>IF(AND(ISNUMBER($P655),ISNUMBER($AL655),$AL655&lt;&gt;0),ROUND($P655/$AL655*100,1),"")</f>
        <v/>
      </c>
      <c r="AG655" s="35">
        <f>IF(AND(ISNUMBER($S655),ISNUMBER($AL655),$AL655&lt;&gt;0),ROUND($S655/$AL655*100,2),"")</f>
        <v/>
      </c>
      <c r="AH655" s="34">
        <f>IF(AND(ISNUMBER($Q655),ISNUMBER($AL655),$AL655&lt;&gt;0),ROUND($Q655/$AL655*100,1),"")</f>
        <v/>
      </c>
      <c r="AI655" s="29">
        <f>IF(ISNUMBER($S655),IF($S655&lt;=1,"Yes","No"),"n/a")</f>
        <v/>
      </c>
      <c r="AJ655" s="29">
        <f>IF(ISNUMBER($S655),ROUND(MAX(0,MIN(100,100-$S655*2.5-IF(ISNUMBER($T655),$T655,0)*0.12+IF($S655&lt;=1,12,0))),0),"")</f>
        <v/>
      </c>
      <c r="AK655" s="29">
        <f>IF(ISNUMBER($Q655),IF($Q655&gt;=100,20,IF($Q655&gt;=30,10,0)),0)+IF(ISNUMBER($R655),IF($R655&gt;=100,20,0),0)+IF(ISNUMBER($P655),IF($P655&gt;=150,20,IF($P655&gt;=50,12,5)),0)+IF(ISNUMBER($S655),IF($S655&lt;=1,15,0),0)</f>
        <v/>
      </c>
      <c r="AL655" s="29" t="n">
        <v>547</v>
      </c>
      <c r="AM655" s="30" t="n"/>
      <c r="AN655" s="15" t="inlineStr">
        <is>
          <t>Secondary/approx; NOT verified on Amazon.ca</t>
        </is>
      </c>
      <c r="AO655" s="15" t="inlineStr">
        <is>
          <t>BLANK -&gt; requires live Amazon.ca capture</t>
        </is>
      </c>
      <c r="AP655" s="15" t="inlineStr">
        <is>
          <t>Unverified commercial data</t>
        </is>
      </c>
    </row>
    <row r="656" ht="28" customHeight="1">
      <c r="A656" s="15" t="inlineStr">
        <is>
          <t>Gold Peak</t>
        </is>
      </c>
      <c r="B656" s="15" t="inlineStr">
        <is>
          <t>Gold Peak Tea | Unsweetened | 24-pack 547mL</t>
        </is>
      </c>
      <c r="C656" s="15" t="inlineStr">
        <is>
          <t>4) Caffeine &amp; energy beverage</t>
        </is>
      </c>
      <c r="D656" s="15" t="inlineStr">
        <is>
          <t>547 mL bottle</t>
        </is>
      </c>
      <c r="E656" s="29" t="n">
        <v>24</v>
      </c>
      <c r="F656" s="30" t="n"/>
      <c r="G656" s="31">
        <f>IF(AND(ISNUMBER($F656),ISNUMBER($E656),$E656&lt;&gt;0),$F656/$E656,"")</f>
        <v/>
      </c>
      <c r="H656" s="31">
        <f>IF(AND(ISNUMBER($F656),ISNUMBER($AL656),ISNUMBER($E656),($AL656*$E656)&lt;&gt;0),$F656/($AL656*$E656)*100,"")</f>
        <v/>
      </c>
      <c r="I656" s="32" t="n"/>
      <c r="J656" s="33" t="n"/>
      <c r="K656" s="31">
        <f>IF(AND(ISNUMBER($F656),ISNUMBER($J656)),$F656*(1-$J656),"")</f>
        <v/>
      </c>
      <c r="L656" s="32" t="n"/>
      <c r="M656" s="32" t="n"/>
      <c r="N656" s="31">
        <f>IF(ISNUMBER($F656),($F656-IF(ISNUMBER($AM656),$AM656,0))*(1-IF(ISNUMBER($J656),$J656,0)),"")</f>
        <v/>
      </c>
      <c r="O656" s="15" t="inlineStr">
        <is>
          <t>Unsweetened</t>
        </is>
      </c>
      <c r="P656" s="29" t="n">
        <v>45</v>
      </c>
      <c r="Q656" s="29" t="n">
        <v>15</v>
      </c>
      <c r="R656" s="15" t="inlineStr">
        <is>
          <t>Not listed</t>
        </is>
      </c>
      <c r="S656" s="29" t="n">
        <v>35</v>
      </c>
      <c r="T656" s="29" t="n">
        <v>140</v>
      </c>
      <c r="U656" s="15" t="inlineStr">
        <is>
          <t>Sugar</t>
        </is>
      </c>
      <c r="V656" s="15" t="inlineStr">
        <is>
          <t>Home-brewed taste iced tea</t>
        </is>
      </c>
      <c r="W656" s="32" t="n"/>
      <c r="X656" s="32" t="n"/>
      <c r="Y656" s="32" t="n"/>
      <c r="Z656" s="32" t="n"/>
      <c r="AA656" s="15" t="inlineStr">
        <is>
          <t>Medium</t>
        </is>
      </c>
      <c r="AB656" s="15" t="inlineStr">
        <is>
          <t>Coca-Cola RTD tea</t>
        </is>
      </c>
      <c r="AC656" s="15" t="inlineStr">
        <is>
          <t>Diner-style sweet tea</t>
        </is>
      </c>
      <c r="AD656" s="15" t="inlineStr">
        <is>
          <t>Familiar home-brewed-style taste.</t>
        </is>
      </c>
      <c r="AE656" s="32" t="n"/>
      <c r="AF656" s="34">
        <f>IF(AND(ISNUMBER($P656),ISNUMBER($AL656),$AL656&lt;&gt;0),ROUND($P656/$AL656*100,1),"")</f>
        <v/>
      </c>
      <c r="AG656" s="35">
        <f>IF(AND(ISNUMBER($S656),ISNUMBER($AL656),$AL656&lt;&gt;0),ROUND($S656/$AL656*100,2),"")</f>
        <v/>
      </c>
      <c r="AH656" s="34">
        <f>IF(AND(ISNUMBER($Q656),ISNUMBER($AL656),$AL656&lt;&gt;0),ROUND($Q656/$AL656*100,1),"")</f>
        <v/>
      </c>
      <c r="AI656" s="29">
        <f>IF(ISNUMBER($S656),IF($S656&lt;=1,"Yes","No"),"n/a")</f>
        <v/>
      </c>
      <c r="AJ656" s="29">
        <f>IF(ISNUMBER($S656),ROUND(MAX(0,MIN(100,100-$S656*2.5-IF(ISNUMBER($T656),$T656,0)*0.12+IF($S656&lt;=1,12,0))),0),"")</f>
        <v/>
      </c>
      <c r="AK656" s="29">
        <f>IF(ISNUMBER($Q656),IF($Q656&gt;=100,20,IF($Q656&gt;=30,10,0)),0)+IF(ISNUMBER($R656),IF($R656&gt;=100,20,0),0)+IF(ISNUMBER($P656),IF($P656&gt;=150,20,IF($P656&gt;=50,12,5)),0)+IF(ISNUMBER($S656),IF($S656&lt;=1,15,0),0)</f>
        <v/>
      </c>
      <c r="AL656" s="29" t="n">
        <v>547</v>
      </c>
      <c r="AM656" s="30" t="n"/>
      <c r="AN656" s="15" t="inlineStr">
        <is>
          <t>Secondary/approx; NOT verified on Amazon.ca</t>
        </is>
      </c>
      <c r="AO656" s="15" t="inlineStr">
        <is>
          <t>BLANK -&gt; requires live Amazon.ca capture</t>
        </is>
      </c>
      <c r="AP656" s="15" t="inlineStr">
        <is>
          <t>Unverified commercial data</t>
        </is>
      </c>
    </row>
    <row r="657" ht="28" customHeight="1">
      <c r="A657" s="15" t="inlineStr">
        <is>
          <t>Gold Peak</t>
        </is>
      </c>
      <c r="B657" s="15" t="inlineStr">
        <is>
          <t>Gold Peak Tea | Green Tea | single 547mL</t>
        </is>
      </c>
      <c r="C657" s="15" t="inlineStr">
        <is>
          <t>4) Caffeine &amp; energy beverage</t>
        </is>
      </c>
      <c r="D657" s="15" t="inlineStr">
        <is>
          <t>547 mL bottle</t>
        </is>
      </c>
      <c r="E657" s="29" t="n">
        <v>1</v>
      </c>
      <c r="F657" s="30" t="n"/>
      <c r="G657" s="31">
        <f>IF(AND(ISNUMBER($F657),ISNUMBER($E657),$E657&lt;&gt;0),$F657/$E657,"")</f>
        <v/>
      </c>
      <c r="H657" s="31">
        <f>IF(AND(ISNUMBER($F657),ISNUMBER($AL657),ISNUMBER($E657),($AL657*$E657)&lt;&gt;0),$F657/($AL657*$E657)*100,"")</f>
        <v/>
      </c>
      <c r="I657" s="32" t="n"/>
      <c r="J657" s="33" t="n"/>
      <c r="K657" s="31">
        <f>IF(AND(ISNUMBER($F657),ISNUMBER($J657)),$F657*(1-$J657),"")</f>
        <v/>
      </c>
      <c r="L657" s="32" t="n"/>
      <c r="M657" s="32" t="n"/>
      <c r="N657" s="31">
        <f>IF(ISNUMBER($F657),($F657-IF(ISNUMBER($AM657),$AM657,0))*(1-IF(ISNUMBER($J657),$J657,0)),"")</f>
        <v/>
      </c>
      <c r="O657" s="15" t="inlineStr">
        <is>
          <t>Green Tea</t>
        </is>
      </c>
      <c r="P657" s="29" t="n">
        <v>45</v>
      </c>
      <c r="Q657" s="29" t="n">
        <v>15</v>
      </c>
      <c r="R657" s="15" t="inlineStr">
        <is>
          <t>Not listed</t>
        </is>
      </c>
      <c r="S657" s="29" t="n">
        <v>35</v>
      </c>
      <c r="T657" s="29" t="n">
        <v>140</v>
      </c>
      <c r="U657" s="15" t="inlineStr">
        <is>
          <t>Sugar</t>
        </is>
      </c>
      <c r="V657" s="15" t="inlineStr">
        <is>
          <t>Home-brewed taste iced tea</t>
        </is>
      </c>
      <c r="W657" s="32" t="n"/>
      <c r="X657" s="32" t="n"/>
      <c r="Y657" s="32" t="n"/>
      <c r="Z657" s="32" t="n"/>
      <c r="AA657" s="15" t="inlineStr">
        <is>
          <t>Medium</t>
        </is>
      </c>
      <c r="AB657" s="15" t="inlineStr">
        <is>
          <t>Coca-Cola RTD tea</t>
        </is>
      </c>
      <c r="AC657" s="15" t="inlineStr">
        <is>
          <t>Diner-style sweet tea</t>
        </is>
      </c>
      <c r="AD657" s="15" t="inlineStr">
        <is>
          <t>Familiar home-brewed-style taste.</t>
        </is>
      </c>
      <c r="AE657" s="32" t="n"/>
      <c r="AF657" s="34">
        <f>IF(AND(ISNUMBER($P657),ISNUMBER($AL657),$AL657&lt;&gt;0),ROUND($P657/$AL657*100,1),"")</f>
        <v/>
      </c>
      <c r="AG657" s="35">
        <f>IF(AND(ISNUMBER($S657),ISNUMBER($AL657),$AL657&lt;&gt;0),ROUND($S657/$AL657*100,2),"")</f>
        <v/>
      </c>
      <c r="AH657" s="34">
        <f>IF(AND(ISNUMBER($Q657),ISNUMBER($AL657),$AL657&lt;&gt;0),ROUND($Q657/$AL657*100,1),"")</f>
        <v/>
      </c>
      <c r="AI657" s="29">
        <f>IF(ISNUMBER($S657),IF($S657&lt;=1,"Yes","No"),"n/a")</f>
        <v/>
      </c>
      <c r="AJ657" s="29">
        <f>IF(ISNUMBER($S657),ROUND(MAX(0,MIN(100,100-$S657*2.5-IF(ISNUMBER($T657),$T657,0)*0.12+IF($S657&lt;=1,12,0))),0),"")</f>
        <v/>
      </c>
      <c r="AK657" s="29">
        <f>IF(ISNUMBER($Q657),IF($Q657&gt;=100,20,IF($Q657&gt;=30,10,0)),0)+IF(ISNUMBER($R657),IF($R657&gt;=100,20,0),0)+IF(ISNUMBER($P657),IF($P657&gt;=150,20,IF($P657&gt;=50,12,5)),0)+IF(ISNUMBER($S657),IF($S657&lt;=1,15,0),0)</f>
        <v/>
      </c>
      <c r="AL657" s="29" t="n">
        <v>547</v>
      </c>
      <c r="AM657" s="30" t="n"/>
      <c r="AN657" s="15" t="inlineStr">
        <is>
          <t>Secondary/approx; NOT verified on Amazon.ca</t>
        </is>
      </c>
      <c r="AO657" s="15" t="inlineStr">
        <is>
          <t>BLANK -&gt; requires live Amazon.ca capture</t>
        </is>
      </c>
      <c r="AP657" s="15" t="inlineStr">
        <is>
          <t>Unverified commercial data</t>
        </is>
      </c>
    </row>
    <row r="658" ht="28" customHeight="1">
      <c r="A658" s="15" t="inlineStr">
        <is>
          <t>Gold Peak</t>
        </is>
      </c>
      <c r="B658" s="15" t="inlineStr">
        <is>
          <t>Gold Peak Tea | Green Tea | 8-pack 547mL</t>
        </is>
      </c>
      <c r="C658" s="15" t="inlineStr">
        <is>
          <t>4) Caffeine &amp; energy beverage</t>
        </is>
      </c>
      <c r="D658" s="15" t="inlineStr">
        <is>
          <t>547 mL bottle</t>
        </is>
      </c>
      <c r="E658" s="29" t="n">
        <v>8</v>
      </c>
      <c r="F658" s="30" t="n"/>
      <c r="G658" s="31">
        <f>IF(AND(ISNUMBER($F658),ISNUMBER($E658),$E658&lt;&gt;0),$F658/$E658,"")</f>
        <v/>
      </c>
      <c r="H658" s="31">
        <f>IF(AND(ISNUMBER($F658),ISNUMBER($AL658),ISNUMBER($E658),($AL658*$E658)&lt;&gt;0),$F658/($AL658*$E658)*100,"")</f>
        <v/>
      </c>
      <c r="I658" s="32" t="n"/>
      <c r="J658" s="33" t="n"/>
      <c r="K658" s="31">
        <f>IF(AND(ISNUMBER($F658),ISNUMBER($J658)),$F658*(1-$J658),"")</f>
        <v/>
      </c>
      <c r="L658" s="32" t="n"/>
      <c r="M658" s="32" t="n"/>
      <c r="N658" s="31">
        <f>IF(ISNUMBER($F658),($F658-IF(ISNUMBER($AM658),$AM658,0))*(1-IF(ISNUMBER($J658),$J658,0)),"")</f>
        <v/>
      </c>
      <c r="O658" s="15" t="inlineStr">
        <is>
          <t>Green Tea</t>
        </is>
      </c>
      <c r="P658" s="29" t="n">
        <v>45</v>
      </c>
      <c r="Q658" s="29" t="n">
        <v>15</v>
      </c>
      <c r="R658" s="15" t="inlineStr">
        <is>
          <t>Not listed</t>
        </is>
      </c>
      <c r="S658" s="29" t="n">
        <v>35</v>
      </c>
      <c r="T658" s="29" t="n">
        <v>140</v>
      </c>
      <c r="U658" s="15" t="inlineStr">
        <is>
          <t>Sugar</t>
        </is>
      </c>
      <c r="V658" s="15" t="inlineStr">
        <is>
          <t>Home-brewed taste iced tea</t>
        </is>
      </c>
      <c r="W658" s="32" t="n"/>
      <c r="X658" s="32" t="n"/>
      <c r="Y658" s="32" t="n"/>
      <c r="Z658" s="32" t="n"/>
      <c r="AA658" s="15" t="inlineStr">
        <is>
          <t>Medium</t>
        </is>
      </c>
      <c r="AB658" s="15" t="inlineStr">
        <is>
          <t>Coca-Cola RTD tea</t>
        </is>
      </c>
      <c r="AC658" s="15" t="inlineStr">
        <is>
          <t>Diner-style sweet tea</t>
        </is>
      </c>
      <c r="AD658" s="15" t="inlineStr">
        <is>
          <t>Familiar home-brewed-style taste.</t>
        </is>
      </c>
      <c r="AE658" s="32" t="n"/>
      <c r="AF658" s="34">
        <f>IF(AND(ISNUMBER($P658),ISNUMBER($AL658),$AL658&lt;&gt;0),ROUND($P658/$AL658*100,1),"")</f>
        <v/>
      </c>
      <c r="AG658" s="35">
        <f>IF(AND(ISNUMBER($S658),ISNUMBER($AL658),$AL658&lt;&gt;0),ROUND($S658/$AL658*100,2),"")</f>
        <v/>
      </c>
      <c r="AH658" s="34">
        <f>IF(AND(ISNUMBER($Q658),ISNUMBER($AL658),$AL658&lt;&gt;0),ROUND($Q658/$AL658*100,1),"")</f>
        <v/>
      </c>
      <c r="AI658" s="29">
        <f>IF(ISNUMBER($S658),IF($S658&lt;=1,"Yes","No"),"n/a")</f>
        <v/>
      </c>
      <c r="AJ658" s="29">
        <f>IF(ISNUMBER($S658),ROUND(MAX(0,MIN(100,100-$S658*2.5-IF(ISNUMBER($T658),$T658,0)*0.12+IF($S658&lt;=1,12,0))),0),"")</f>
        <v/>
      </c>
      <c r="AK658" s="29">
        <f>IF(ISNUMBER($Q658),IF($Q658&gt;=100,20,IF($Q658&gt;=30,10,0)),0)+IF(ISNUMBER($R658),IF($R658&gt;=100,20,0),0)+IF(ISNUMBER($P658),IF($P658&gt;=150,20,IF($P658&gt;=50,12,5)),0)+IF(ISNUMBER($S658),IF($S658&lt;=1,15,0),0)</f>
        <v/>
      </c>
      <c r="AL658" s="29" t="n">
        <v>547</v>
      </c>
      <c r="AM658" s="30" t="n"/>
      <c r="AN658" s="15" t="inlineStr">
        <is>
          <t>Secondary/approx; NOT verified on Amazon.ca</t>
        </is>
      </c>
      <c r="AO658" s="15" t="inlineStr">
        <is>
          <t>BLANK -&gt; requires live Amazon.ca capture</t>
        </is>
      </c>
      <c r="AP658" s="15" t="inlineStr">
        <is>
          <t>Unverified commercial data</t>
        </is>
      </c>
    </row>
    <row r="659" ht="28" customHeight="1">
      <c r="A659" s="15" t="inlineStr">
        <is>
          <t>Gold Peak</t>
        </is>
      </c>
      <c r="B659" s="15" t="inlineStr">
        <is>
          <t>Gold Peak Tea | Green Tea | 12-pack 547mL</t>
        </is>
      </c>
      <c r="C659" s="15" t="inlineStr">
        <is>
          <t>4) Caffeine &amp; energy beverage</t>
        </is>
      </c>
      <c r="D659" s="15" t="inlineStr">
        <is>
          <t>547 mL bottle</t>
        </is>
      </c>
      <c r="E659" s="29" t="n">
        <v>12</v>
      </c>
      <c r="F659" s="30" t="n"/>
      <c r="G659" s="31">
        <f>IF(AND(ISNUMBER($F659),ISNUMBER($E659),$E659&lt;&gt;0),$F659/$E659,"")</f>
        <v/>
      </c>
      <c r="H659" s="31">
        <f>IF(AND(ISNUMBER($F659),ISNUMBER($AL659),ISNUMBER($E659),($AL659*$E659)&lt;&gt;0),$F659/($AL659*$E659)*100,"")</f>
        <v/>
      </c>
      <c r="I659" s="32" t="n"/>
      <c r="J659" s="33" t="n"/>
      <c r="K659" s="31">
        <f>IF(AND(ISNUMBER($F659),ISNUMBER($J659)),$F659*(1-$J659),"")</f>
        <v/>
      </c>
      <c r="L659" s="32" t="n"/>
      <c r="M659" s="32" t="n"/>
      <c r="N659" s="31">
        <f>IF(ISNUMBER($F659),($F659-IF(ISNUMBER($AM659),$AM659,0))*(1-IF(ISNUMBER($J659),$J659,0)),"")</f>
        <v/>
      </c>
      <c r="O659" s="15" t="inlineStr">
        <is>
          <t>Green Tea</t>
        </is>
      </c>
      <c r="P659" s="29" t="n">
        <v>45</v>
      </c>
      <c r="Q659" s="29" t="n">
        <v>15</v>
      </c>
      <c r="R659" s="15" t="inlineStr">
        <is>
          <t>Not listed</t>
        </is>
      </c>
      <c r="S659" s="29" t="n">
        <v>35</v>
      </c>
      <c r="T659" s="29" t="n">
        <v>140</v>
      </c>
      <c r="U659" s="15" t="inlineStr">
        <is>
          <t>Sugar</t>
        </is>
      </c>
      <c r="V659" s="15" t="inlineStr">
        <is>
          <t>Home-brewed taste iced tea</t>
        </is>
      </c>
      <c r="W659" s="32" t="n"/>
      <c r="X659" s="32" t="n"/>
      <c r="Y659" s="32" t="n"/>
      <c r="Z659" s="32" t="n"/>
      <c r="AA659" s="15" t="inlineStr">
        <is>
          <t>Medium</t>
        </is>
      </c>
      <c r="AB659" s="15" t="inlineStr">
        <is>
          <t>Coca-Cola RTD tea</t>
        </is>
      </c>
      <c r="AC659" s="15" t="inlineStr">
        <is>
          <t>Diner-style sweet tea</t>
        </is>
      </c>
      <c r="AD659" s="15" t="inlineStr">
        <is>
          <t>Familiar home-brewed-style taste.</t>
        </is>
      </c>
      <c r="AE659" s="32" t="n"/>
      <c r="AF659" s="34">
        <f>IF(AND(ISNUMBER($P659),ISNUMBER($AL659),$AL659&lt;&gt;0),ROUND($P659/$AL659*100,1),"")</f>
        <v/>
      </c>
      <c r="AG659" s="35">
        <f>IF(AND(ISNUMBER($S659),ISNUMBER($AL659),$AL659&lt;&gt;0),ROUND($S659/$AL659*100,2),"")</f>
        <v/>
      </c>
      <c r="AH659" s="34">
        <f>IF(AND(ISNUMBER($Q659),ISNUMBER($AL659),$AL659&lt;&gt;0),ROUND($Q659/$AL659*100,1),"")</f>
        <v/>
      </c>
      <c r="AI659" s="29">
        <f>IF(ISNUMBER($S659),IF($S659&lt;=1,"Yes","No"),"n/a")</f>
        <v/>
      </c>
      <c r="AJ659" s="29">
        <f>IF(ISNUMBER($S659),ROUND(MAX(0,MIN(100,100-$S659*2.5-IF(ISNUMBER($T659),$T659,0)*0.12+IF($S659&lt;=1,12,0))),0),"")</f>
        <v/>
      </c>
      <c r="AK659" s="29">
        <f>IF(ISNUMBER($Q659),IF($Q659&gt;=100,20,IF($Q659&gt;=30,10,0)),0)+IF(ISNUMBER($R659),IF($R659&gt;=100,20,0),0)+IF(ISNUMBER($P659),IF($P659&gt;=150,20,IF($P659&gt;=50,12,5)),0)+IF(ISNUMBER($S659),IF($S659&lt;=1,15,0),0)</f>
        <v/>
      </c>
      <c r="AL659" s="29" t="n">
        <v>547</v>
      </c>
      <c r="AM659" s="30" t="n"/>
      <c r="AN659" s="15" t="inlineStr">
        <is>
          <t>Secondary/approx; NOT verified on Amazon.ca</t>
        </is>
      </c>
      <c r="AO659" s="15" t="inlineStr">
        <is>
          <t>BLANK -&gt; requires live Amazon.ca capture</t>
        </is>
      </c>
      <c r="AP659" s="15" t="inlineStr">
        <is>
          <t>Unverified commercial data</t>
        </is>
      </c>
    </row>
    <row r="660" ht="28" customHeight="1">
      <c r="A660" s="15" t="inlineStr">
        <is>
          <t>Gold Peak</t>
        </is>
      </c>
      <c r="B660" s="15" t="inlineStr">
        <is>
          <t>Gold Peak Tea | Green Tea | 18-pack 547mL</t>
        </is>
      </c>
      <c r="C660" s="15" t="inlineStr">
        <is>
          <t>4) Caffeine &amp; energy beverage</t>
        </is>
      </c>
      <c r="D660" s="15" t="inlineStr">
        <is>
          <t>547 mL bottle</t>
        </is>
      </c>
      <c r="E660" s="29" t="n">
        <v>18</v>
      </c>
      <c r="F660" s="30" t="n"/>
      <c r="G660" s="31">
        <f>IF(AND(ISNUMBER($F660),ISNUMBER($E660),$E660&lt;&gt;0),$F660/$E660,"")</f>
        <v/>
      </c>
      <c r="H660" s="31">
        <f>IF(AND(ISNUMBER($F660),ISNUMBER($AL660),ISNUMBER($E660),($AL660*$E660)&lt;&gt;0),$F660/($AL660*$E660)*100,"")</f>
        <v/>
      </c>
      <c r="I660" s="32" t="n"/>
      <c r="J660" s="33" t="n"/>
      <c r="K660" s="31">
        <f>IF(AND(ISNUMBER($F660),ISNUMBER($J660)),$F660*(1-$J660),"")</f>
        <v/>
      </c>
      <c r="L660" s="32" t="n"/>
      <c r="M660" s="32" t="n"/>
      <c r="N660" s="31">
        <f>IF(ISNUMBER($F660),($F660-IF(ISNUMBER($AM660),$AM660,0))*(1-IF(ISNUMBER($J660),$J660,0)),"")</f>
        <v/>
      </c>
      <c r="O660" s="15" t="inlineStr">
        <is>
          <t>Green Tea</t>
        </is>
      </c>
      <c r="P660" s="29" t="n">
        <v>45</v>
      </c>
      <c r="Q660" s="29" t="n">
        <v>15</v>
      </c>
      <c r="R660" s="15" t="inlineStr">
        <is>
          <t>Not listed</t>
        </is>
      </c>
      <c r="S660" s="29" t="n">
        <v>35</v>
      </c>
      <c r="T660" s="29" t="n">
        <v>140</v>
      </c>
      <c r="U660" s="15" t="inlineStr">
        <is>
          <t>Sugar</t>
        </is>
      </c>
      <c r="V660" s="15" t="inlineStr">
        <is>
          <t>Home-brewed taste iced tea</t>
        </is>
      </c>
      <c r="W660" s="32" t="n"/>
      <c r="X660" s="32" t="n"/>
      <c r="Y660" s="32" t="n"/>
      <c r="Z660" s="32" t="n"/>
      <c r="AA660" s="15" t="inlineStr">
        <is>
          <t>Medium</t>
        </is>
      </c>
      <c r="AB660" s="15" t="inlineStr">
        <is>
          <t>Coca-Cola RTD tea</t>
        </is>
      </c>
      <c r="AC660" s="15" t="inlineStr">
        <is>
          <t>Diner-style sweet tea</t>
        </is>
      </c>
      <c r="AD660" s="15" t="inlineStr">
        <is>
          <t>Familiar home-brewed-style taste.</t>
        </is>
      </c>
      <c r="AE660" s="32" t="n"/>
      <c r="AF660" s="34">
        <f>IF(AND(ISNUMBER($P660),ISNUMBER($AL660),$AL660&lt;&gt;0),ROUND($P660/$AL660*100,1),"")</f>
        <v/>
      </c>
      <c r="AG660" s="35">
        <f>IF(AND(ISNUMBER($S660),ISNUMBER($AL660),$AL660&lt;&gt;0),ROUND($S660/$AL660*100,2),"")</f>
        <v/>
      </c>
      <c r="AH660" s="34">
        <f>IF(AND(ISNUMBER($Q660),ISNUMBER($AL660),$AL660&lt;&gt;0),ROUND($Q660/$AL660*100,1),"")</f>
        <v/>
      </c>
      <c r="AI660" s="29">
        <f>IF(ISNUMBER($S660),IF($S660&lt;=1,"Yes","No"),"n/a")</f>
        <v/>
      </c>
      <c r="AJ660" s="29">
        <f>IF(ISNUMBER($S660),ROUND(MAX(0,MIN(100,100-$S660*2.5-IF(ISNUMBER($T660),$T660,0)*0.12+IF($S660&lt;=1,12,0))),0),"")</f>
        <v/>
      </c>
      <c r="AK660" s="29">
        <f>IF(ISNUMBER($Q660),IF($Q660&gt;=100,20,IF($Q660&gt;=30,10,0)),0)+IF(ISNUMBER($R660),IF($R660&gt;=100,20,0),0)+IF(ISNUMBER($P660),IF($P660&gt;=150,20,IF($P660&gt;=50,12,5)),0)+IF(ISNUMBER($S660),IF($S660&lt;=1,15,0),0)</f>
        <v/>
      </c>
      <c r="AL660" s="29" t="n">
        <v>547</v>
      </c>
      <c r="AM660" s="30" t="n"/>
      <c r="AN660" s="15" t="inlineStr">
        <is>
          <t>Secondary/approx; NOT verified on Amazon.ca</t>
        </is>
      </c>
      <c r="AO660" s="15" t="inlineStr">
        <is>
          <t>BLANK -&gt; requires live Amazon.ca capture</t>
        </is>
      </c>
      <c r="AP660" s="15" t="inlineStr">
        <is>
          <t>Unverified commercial data</t>
        </is>
      </c>
    </row>
    <row r="661" ht="28" customHeight="1">
      <c r="A661" s="15" t="inlineStr">
        <is>
          <t>Gold Peak</t>
        </is>
      </c>
      <c r="B661" s="15" t="inlineStr">
        <is>
          <t>Gold Peak Tea | Green Tea | 24-pack 547mL</t>
        </is>
      </c>
      <c r="C661" s="15" t="inlineStr">
        <is>
          <t>4) Caffeine &amp; energy beverage</t>
        </is>
      </c>
      <c r="D661" s="15" t="inlineStr">
        <is>
          <t>547 mL bottle</t>
        </is>
      </c>
      <c r="E661" s="29" t="n">
        <v>24</v>
      </c>
      <c r="F661" s="30" t="n"/>
      <c r="G661" s="31">
        <f>IF(AND(ISNUMBER($F661),ISNUMBER($E661),$E661&lt;&gt;0),$F661/$E661,"")</f>
        <v/>
      </c>
      <c r="H661" s="31">
        <f>IF(AND(ISNUMBER($F661),ISNUMBER($AL661),ISNUMBER($E661),($AL661*$E661)&lt;&gt;0),$F661/($AL661*$E661)*100,"")</f>
        <v/>
      </c>
      <c r="I661" s="32" t="n"/>
      <c r="J661" s="33" t="n"/>
      <c r="K661" s="31">
        <f>IF(AND(ISNUMBER($F661),ISNUMBER($J661)),$F661*(1-$J661),"")</f>
        <v/>
      </c>
      <c r="L661" s="32" t="n"/>
      <c r="M661" s="32" t="n"/>
      <c r="N661" s="31">
        <f>IF(ISNUMBER($F661),($F661-IF(ISNUMBER($AM661),$AM661,0))*(1-IF(ISNUMBER($J661),$J661,0)),"")</f>
        <v/>
      </c>
      <c r="O661" s="15" t="inlineStr">
        <is>
          <t>Green Tea</t>
        </is>
      </c>
      <c r="P661" s="29" t="n">
        <v>45</v>
      </c>
      <c r="Q661" s="29" t="n">
        <v>15</v>
      </c>
      <c r="R661" s="15" t="inlineStr">
        <is>
          <t>Not listed</t>
        </is>
      </c>
      <c r="S661" s="29" t="n">
        <v>35</v>
      </c>
      <c r="T661" s="29" t="n">
        <v>140</v>
      </c>
      <c r="U661" s="15" t="inlineStr">
        <is>
          <t>Sugar</t>
        </is>
      </c>
      <c r="V661" s="15" t="inlineStr">
        <is>
          <t>Home-brewed taste iced tea</t>
        </is>
      </c>
      <c r="W661" s="32" t="n"/>
      <c r="X661" s="32" t="n"/>
      <c r="Y661" s="32" t="n"/>
      <c r="Z661" s="32" t="n"/>
      <c r="AA661" s="15" t="inlineStr">
        <is>
          <t>Medium</t>
        </is>
      </c>
      <c r="AB661" s="15" t="inlineStr">
        <is>
          <t>Coca-Cola RTD tea</t>
        </is>
      </c>
      <c r="AC661" s="15" t="inlineStr">
        <is>
          <t>Diner-style sweet tea</t>
        </is>
      </c>
      <c r="AD661" s="15" t="inlineStr">
        <is>
          <t>Familiar home-brewed-style taste.</t>
        </is>
      </c>
      <c r="AE661" s="32" t="n"/>
      <c r="AF661" s="34">
        <f>IF(AND(ISNUMBER($P661),ISNUMBER($AL661),$AL661&lt;&gt;0),ROUND($P661/$AL661*100,1),"")</f>
        <v/>
      </c>
      <c r="AG661" s="35">
        <f>IF(AND(ISNUMBER($S661),ISNUMBER($AL661),$AL661&lt;&gt;0),ROUND($S661/$AL661*100,2),"")</f>
        <v/>
      </c>
      <c r="AH661" s="34">
        <f>IF(AND(ISNUMBER($Q661),ISNUMBER($AL661),$AL661&lt;&gt;0),ROUND($Q661/$AL661*100,1),"")</f>
        <v/>
      </c>
      <c r="AI661" s="29">
        <f>IF(ISNUMBER($S661),IF($S661&lt;=1,"Yes","No"),"n/a")</f>
        <v/>
      </c>
      <c r="AJ661" s="29">
        <f>IF(ISNUMBER($S661),ROUND(MAX(0,MIN(100,100-$S661*2.5-IF(ISNUMBER($T661),$T661,0)*0.12+IF($S661&lt;=1,12,0))),0),"")</f>
        <v/>
      </c>
      <c r="AK661" s="29">
        <f>IF(ISNUMBER($Q661),IF($Q661&gt;=100,20,IF($Q661&gt;=30,10,0)),0)+IF(ISNUMBER($R661),IF($R661&gt;=100,20,0),0)+IF(ISNUMBER($P661),IF($P661&gt;=150,20,IF($P661&gt;=50,12,5)),0)+IF(ISNUMBER($S661),IF($S661&lt;=1,15,0),0)</f>
        <v/>
      </c>
      <c r="AL661" s="29" t="n">
        <v>547</v>
      </c>
      <c r="AM661" s="30" t="n"/>
      <c r="AN661" s="15" t="inlineStr">
        <is>
          <t>Secondary/approx; NOT verified on Amazon.ca</t>
        </is>
      </c>
      <c r="AO661" s="15" t="inlineStr">
        <is>
          <t>BLANK -&gt; requires live Amazon.ca capture</t>
        </is>
      </c>
      <c r="AP661" s="15" t="inlineStr">
        <is>
          <t>Unverified commercial data</t>
        </is>
      </c>
    </row>
    <row r="662" ht="28" customHeight="1">
      <c r="A662" s="15" t="inlineStr">
        <is>
          <t>Gold Peak</t>
        </is>
      </c>
      <c r="B662" s="15" t="inlineStr">
        <is>
          <t>Gold Peak Tea | Lemon | single 547mL</t>
        </is>
      </c>
      <c r="C662" s="15" t="inlineStr">
        <is>
          <t>4) Caffeine &amp; energy beverage</t>
        </is>
      </c>
      <c r="D662" s="15" t="inlineStr">
        <is>
          <t>547 mL bottle</t>
        </is>
      </c>
      <c r="E662" s="29" t="n">
        <v>1</v>
      </c>
      <c r="F662" s="30" t="n"/>
      <c r="G662" s="31">
        <f>IF(AND(ISNUMBER($F662),ISNUMBER($E662),$E662&lt;&gt;0),$F662/$E662,"")</f>
        <v/>
      </c>
      <c r="H662" s="31">
        <f>IF(AND(ISNUMBER($F662),ISNUMBER($AL662),ISNUMBER($E662),($AL662*$E662)&lt;&gt;0),$F662/($AL662*$E662)*100,"")</f>
        <v/>
      </c>
      <c r="I662" s="32" t="n"/>
      <c r="J662" s="33" t="n"/>
      <c r="K662" s="31">
        <f>IF(AND(ISNUMBER($F662),ISNUMBER($J662)),$F662*(1-$J662),"")</f>
        <v/>
      </c>
      <c r="L662" s="32" t="n"/>
      <c r="M662" s="32" t="n"/>
      <c r="N662" s="31">
        <f>IF(ISNUMBER($F662),($F662-IF(ISNUMBER($AM662),$AM662,0))*(1-IF(ISNUMBER($J662),$J662,0)),"")</f>
        <v/>
      </c>
      <c r="O662" s="15" t="inlineStr">
        <is>
          <t>Lemon</t>
        </is>
      </c>
      <c r="P662" s="29" t="n">
        <v>45</v>
      </c>
      <c r="Q662" s="29" t="n">
        <v>15</v>
      </c>
      <c r="R662" s="15" t="inlineStr">
        <is>
          <t>Not listed</t>
        </is>
      </c>
      <c r="S662" s="29" t="n">
        <v>35</v>
      </c>
      <c r="T662" s="29" t="n">
        <v>140</v>
      </c>
      <c r="U662" s="15" t="inlineStr">
        <is>
          <t>Sugar</t>
        </is>
      </c>
      <c r="V662" s="15" t="inlineStr">
        <is>
          <t>Home-brewed taste iced tea</t>
        </is>
      </c>
      <c r="W662" s="32" t="n"/>
      <c r="X662" s="32" t="n"/>
      <c r="Y662" s="32" t="n"/>
      <c r="Z662" s="32" t="n"/>
      <c r="AA662" s="15" t="inlineStr">
        <is>
          <t>Medium</t>
        </is>
      </c>
      <c r="AB662" s="15" t="inlineStr">
        <is>
          <t>Coca-Cola RTD tea</t>
        </is>
      </c>
      <c r="AC662" s="15" t="inlineStr">
        <is>
          <t>Diner-style sweet tea</t>
        </is>
      </c>
      <c r="AD662" s="15" t="inlineStr">
        <is>
          <t>Familiar home-brewed-style taste.</t>
        </is>
      </c>
      <c r="AE662" s="32" t="n"/>
      <c r="AF662" s="34">
        <f>IF(AND(ISNUMBER($P662),ISNUMBER($AL662),$AL662&lt;&gt;0),ROUND($P662/$AL662*100,1),"")</f>
        <v/>
      </c>
      <c r="AG662" s="35">
        <f>IF(AND(ISNUMBER($S662),ISNUMBER($AL662),$AL662&lt;&gt;0),ROUND($S662/$AL662*100,2),"")</f>
        <v/>
      </c>
      <c r="AH662" s="34">
        <f>IF(AND(ISNUMBER($Q662),ISNUMBER($AL662),$AL662&lt;&gt;0),ROUND($Q662/$AL662*100,1),"")</f>
        <v/>
      </c>
      <c r="AI662" s="29">
        <f>IF(ISNUMBER($S662),IF($S662&lt;=1,"Yes","No"),"n/a")</f>
        <v/>
      </c>
      <c r="AJ662" s="29">
        <f>IF(ISNUMBER($S662),ROUND(MAX(0,MIN(100,100-$S662*2.5-IF(ISNUMBER($T662),$T662,0)*0.12+IF($S662&lt;=1,12,0))),0),"")</f>
        <v/>
      </c>
      <c r="AK662" s="29">
        <f>IF(ISNUMBER($Q662),IF($Q662&gt;=100,20,IF($Q662&gt;=30,10,0)),0)+IF(ISNUMBER($R662),IF($R662&gt;=100,20,0),0)+IF(ISNUMBER($P662),IF($P662&gt;=150,20,IF($P662&gt;=50,12,5)),0)+IF(ISNUMBER($S662),IF($S662&lt;=1,15,0),0)</f>
        <v/>
      </c>
      <c r="AL662" s="29" t="n">
        <v>547</v>
      </c>
      <c r="AM662" s="30" t="n"/>
      <c r="AN662" s="15" t="inlineStr">
        <is>
          <t>Secondary/approx; NOT verified on Amazon.ca</t>
        </is>
      </c>
      <c r="AO662" s="15" t="inlineStr">
        <is>
          <t>BLANK -&gt; requires live Amazon.ca capture</t>
        </is>
      </c>
      <c r="AP662" s="15" t="inlineStr">
        <is>
          <t>Unverified commercial data</t>
        </is>
      </c>
    </row>
    <row r="663" ht="28" customHeight="1">
      <c r="A663" s="15" t="inlineStr">
        <is>
          <t>Gold Peak</t>
        </is>
      </c>
      <c r="B663" s="15" t="inlineStr">
        <is>
          <t>Gold Peak Tea | Lemon | 8-pack 547mL</t>
        </is>
      </c>
      <c r="C663" s="15" t="inlineStr">
        <is>
          <t>4) Caffeine &amp; energy beverage</t>
        </is>
      </c>
      <c r="D663" s="15" t="inlineStr">
        <is>
          <t>547 mL bottle</t>
        </is>
      </c>
      <c r="E663" s="29" t="n">
        <v>8</v>
      </c>
      <c r="F663" s="30" t="n"/>
      <c r="G663" s="31">
        <f>IF(AND(ISNUMBER($F663),ISNUMBER($E663),$E663&lt;&gt;0),$F663/$E663,"")</f>
        <v/>
      </c>
      <c r="H663" s="31">
        <f>IF(AND(ISNUMBER($F663),ISNUMBER($AL663),ISNUMBER($E663),($AL663*$E663)&lt;&gt;0),$F663/($AL663*$E663)*100,"")</f>
        <v/>
      </c>
      <c r="I663" s="32" t="n"/>
      <c r="J663" s="33" t="n"/>
      <c r="K663" s="31">
        <f>IF(AND(ISNUMBER($F663),ISNUMBER($J663)),$F663*(1-$J663),"")</f>
        <v/>
      </c>
      <c r="L663" s="32" t="n"/>
      <c r="M663" s="32" t="n"/>
      <c r="N663" s="31">
        <f>IF(ISNUMBER($F663),($F663-IF(ISNUMBER($AM663),$AM663,0))*(1-IF(ISNUMBER($J663),$J663,0)),"")</f>
        <v/>
      </c>
      <c r="O663" s="15" t="inlineStr">
        <is>
          <t>Lemon</t>
        </is>
      </c>
      <c r="P663" s="29" t="n">
        <v>45</v>
      </c>
      <c r="Q663" s="29" t="n">
        <v>15</v>
      </c>
      <c r="R663" s="15" t="inlineStr">
        <is>
          <t>Not listed</t>
        </is>
      </c>
      <c r="S663" s="29" t="n">
        <v>35</v>
      </c>
      <c r="T663" s="29" t="n">
        <v>140</v>
      </c>
      <c r="U663" s="15" t="inlineStr">
        <is>
          <t>Sugar</t>
        </is>
      </c>
      <c r="V663" s="15" t="inlineStr">
        <is>
          <t>Home-brewed taste iced tea</t>
        </is>
      </c>
      <c r="W663" s="32" t="n"/>
      <c r="X663" s="32" t="n"/>
      <c r="Y663" s="32" t="n"/>
      <c r="Z663" s="32" t="n"/>
      <c r="AA663" s="15" t="inlineStr">
        <is>
          <t>Medium</t>
        </is>
      </c>
      <c r="AB663" s="15" t="inlineStr">
        <is>
          <t>Coca-Cola RTD tea</t>
        </is>
      </c>
      <c r="AC663" s="15" t="inlineStr">
        <is>
          <t>Diner-style sweet tea</t>
        </is>
      </c>
      <c r="AD663" s="15" t="inlineStr">
        <is>
          <t>Familiar home-brewed-style taste.</t>
        </is>
      </c>
      <c r="AE663" s="32" t="n"/>
      <c r="AF663" s="34">
        <f>IF(AND(ISNUMBER($P663),ISNUMBER($AL663),$AL663&lt;&gt;0),ROUND($P663/$AL663*100,1),"")</f>
        <v/>
      </c>
      <c r="AG663" s="35">
        <f>IF(AND(ISNUMBER($S663),ISNUMBER($AL663),$AL663&lt;&gt;0),ROUND($S663/$AL663*100,2),"")</f>
        <v/>
      </c>
      <c r="AH663" s="34">
        <f>IF(AND(ISNUMBER($Q663),ISNUMBER($AL663),$AL663&lt;&gt;0),ROUND($Q663/$AL663*100,1),"")</f>
        <v/>
      </c>
      <c r="AI663" s="29">
        <f>IF(ISNUMBER($S663),IF($S663&lt;=1,"Yes","No"),"n/a")</f>
        <v/>
      </c>
      <c r="AJ663" s="29">
        <f>IF(ISNUMBER($S663),ROUND(MAX(0,MIN(100,100-$S663*2.5-IF(ISNUMBER($T663),$T663,0)*0.12+IF($S663&lt;=1,12,0))),0),"")</f>
        <v/>
      </c>
      <c r="AK663" s="29">
        <f>IF(ISNUMBER($Q663),IF($Q663&gt;=100,20,IF($Q663&gt;=30,10,0)),0)+IF(ISNUMBER($R663),IF($R663&gt;=100,20,0),0)+IF(ISNUMBER($P663),IF($P663&gt;=150,20,IF($P663&gt;=50,12,5)),0)+IF(ISNUMBER($S663),IF($S663&lt;=1,15,0),0)</f>
        <v/>
      </c>
      <c r="AL663" s="29" t="n">
        <v>547</v>
      </c>
      <c r="AM663" s="30" t="n"/>
      <c r="AN663" s="15" t="inlineStr">
        <is>
          <t>Secondary/approx; NOT verified on Amazon.ca</t>
        </is>
      </c>
      <c r="AO663" s="15" t="inlineStr">
        <is>
          <t>BLANK -&gt; requires live Amazon.ca capture</t>
        </is>
      </c>
      <c r="AP663" s="15" t="inlineStr">
        <is>
          <t>Unverified commercial data</t>
        </is>
      </c>
    </row>
    <row r="664" ht="28" customHeight="1">
      <c r="A664" s="15" t="inlineStr">
        <is>
          <t>Gold Peak</t>
        </is>
      </c>
      <c r="B664" s="15" t="inlineStr">
        <is>
          <t>Gold Peak Tea | Lemon | 12-pack 547mL</t>
        </is>
      </c>
      <c r="C664" s="15" t="inlineStr">
        <is>
          <t>4) Caffeine &amp; energy beverage</t>
        </is>
      </c>
      <c r="D664" s="15" t="inlineStr">
        <is>
          <t>547 mL bottle</t>
        </is>
      </c>
      <c r="E664" s="29" t="n">
        <v>12</v>
      </c>
      <c r="F664" s="30" t="n"/>
      <c r="G664" s="31">
        <f>IF(AND(ISNUMBER($F664),ISNUMBER($E664),$E664&lt;&gt;0),$F664/$E664,"")</f>
        <v/>
      </c>
      <c r="H664" s="31">
        <f>IF(AND(ISNUMBER($F664),ISNUMBER($AL664),ISNUMBER($E664),($AL664*$E664)&lt;&gt;0),$F664/($AL664*$E664)*100,"")</f>
        <v/>
      </c>
      <c r="I664" s="32" t="n"/>
      <c r="J664" s="33" t="n"/>
      <c r="K664" s="31">
        <f>IF(AND(ISNUMBER($F664),ISNUMBER($J664)),$F664*(1-$J664),"")</f>
        <v/>
      </c>
      <c r="L664" s="32" t="n"/>
      <c r="M664" s="32" t="n"/>
      <c r="N664" s="31">
        <f>IF(ISNUMBER($F664),($F664-IF(ISNUMBER($AM664),$AM664,0))*(1-IF(ISNUMBER($J664),$J664,0)),"")</f>
        <v/>
      </c>
      <c r="O664" s="15" t="inlineStr">
        <is>
          <t>Lemon</t>
        </is>
      </c>
      <c r="P664" s="29" t="n">
        <v>45</v>
      </c>
      <c r="Q664" s="29" t="n">
        <v>15</v>
      </c>
      <c r="R664" s="15" t="inlineStr">
        <is>
          <t>Not listed</t>
        </is>
      </c>
      <c r="S664" s="29" t="n">
        <v>35</v>
      </c>
      <c r="T664" s="29" t="n">
        <v>140</v>
      </c>
      <c r="U664" s="15" t="inlineStr">
        <is>
          <t>Sugar</t>
        </is>
      </c>
      <c r="V664" s="15" t="inlineStr">
        <is>
          <t>Home-brewed taste iced tea</t>
        </is>
      </c>
      <c r="W664" s="32" t="n"/>
      <c r="X664" s="32" t="n"/>
      <c r="Y664" s="32" t="n"/>
      <c r="Z664" s="32" t="n"/>
      <c r="AA664" s="15" t="inlineStr">
        <is>
          <t>Medium</t>
        </is>
      </c>
      <c r="AB664" s="15" t="inlineStr">
        <is>
          <t>Coca-Cola RTD tea</t>
        </is>
      </c>
      <c r="AC664" s="15" t="inlineStr">
        <is>
          <t>Diner-style sweet tea</t>
        </is>
      </c>
      <c r="AD664" s="15" t="inlineStr">
        <is>
          <t>Familiar home-brewed-style taste.</t>
        </is>
      </c>
      <c r="AE664" s="32" t="n"/>
      <c r="AF664" s="34">
        <f>IF(AND(ISNUMBER($P664),ISNUMBER($AL664),$AL664&lt;&gt;0),ROUND($P664/$AL664*100,1),"")</f>
        <v/>
      </c>
      <c r="AG664" s="35">
        <f>IF(AND(ISNUMBER($S664),ISNUMBER($AL664),$AL664&lt;&gt;0),ROUND($S664/$AL664*100,2),"")</f>
        <v/>
      </c>
      <c r="AH664" s="34">
        <f>IF(AND(ISNUMBER($Q664),ISNUMBER($AL664),$AL664&lt;&gt;0),ROUND($Q664/$AL664*100,1),"")</f>
        <v/>
      </c>
      <c r="AI664" s="29">
        <f>IF(ISNUMBER($S664),IF($S664&lt;=1,"Yes","No"),"n/a")</f>
        <v/>
      </c>
      <c r="AJ664" s="29">
        <f>IF(ISNUMBER($S664),ROUND(MAX(0,MIN(100,100-$S664*2.5-IF(ISNUMBER($T664),$T664,0)*0.12+IF($S664&lt;=1,12,0))),0),"")</f>
        <v/>
      </c>
      <c r="AK664" s="29">
        <f>IF(ISNUMBER($Q664),IF($Q664&gt;=100,20,IF($Q664&gt;=30,10,0)),0)+IF(ISNUMBER($R664),IF($R664&gt;=100,20,0),0)+IF(ISNUMBER($P664),IF($P664&gt;=150,20,IF($P664&gt;=50,12,5)),0)+IF(ISNUMBER($S664),IF($S664&lt;=1,15,0),0)</f>
        <v/>
      </c>
      <c r="AL664" s="29" t="n">
        <v>547</v>
      </c>
      <c r="AM664" s="30" t="n"/>
      <c r="AN664" s="15" t="inlineStr">
        <is>
          <t>Secondary/approx; NOT verified on Amazon.ca</t>
        </is>
      </c>
      <c r="AO664" s="15" t="inlineStr">
        <is>
          <t>BLANK -&gt; requires live Amazon.ca capture</t>
        </is>
      </c>
      <c r="AP664" s="15" t="inlineStr">
        <is>
          <t>Unverified commercial data</t>
        </is>
      </c>
    </row>
    <row r="665" ht="28" customHeight="1">
      <c r="A665" s="15" t="inlineStr">
        <is>
          <t>Gold Peak</t>
        </is>
      </c>
      <c r="B665" s="15" t="inlineStr">
        <is>
          <t>Gold Peak Tea | Lemon | 18-pack 547mL</t>
        </is>
      </c>
      <c r="C665" s="15" t="inlineStr">
        <is>
          <t>4) Caffeine &amp; energy beverage</t>
        </is>
      </c>
      <c r="D665" s="15" t="inlineStr">
        <is>
          <t>547 mL bottle</t>
        </is>
      </c>
      <c r="E665" s="29" t="n">
        <v>18</v>
      </c>
      <c r="F665" s="30" t="n"/>
      <c r="G665" s="31">
        <f>IF(AND(ISNUMBER($F665),ISNUMBER($E665),$E665&lt;&gt;0),$F665/$E665,"")</f>
        <v/>
      </c>
      <c r="H665" s="31">
        <f>IF(AND(ISNUMBER($F665),ISNUMBER($AL665),ISNUMBER($E665),($AL665*$E665)&lt;&gt;0),$F665/($AL665*$E665)*100,"")</f>
        <v/>
      </c>
      <c r="I665" s="32" t="n"/>
      <c r="J665" s="33" t="n"/>
      <c r="K665" s="31">
        <f>IF(AND(ISNUMBER($F665),ISNUMBER($J665)),$F665*(1-$J665),"")</f>
        <v/>
      </c>
      <c r="L665" s="32" t="n"/>
      <c r="M665" s="32" t="n"/>
      <c r="N665" s="31">
        <f>IF(ISNUMBER($F665),($F665-IF(ISNUMBER($AM665),$AM665,0))*(1-IF(ISNUMBER($J665),$J665,0)),"")</f>
        <v/>
      </c>
      <c r="O665" s="15" t="inlineStr">
        <is>
          <t>Lemon</t>
        </is>
      </c>
      <c r="P665" s="29" t="n">
        <v>45</v>
      </c>
      <c r="Q665" s="29" t="n">
        <v>15</v>
      </c>
      <c r="R665" s="15" t="inlineStr">
        <is>
          <t>Not listed</t>
        </is>
      </c>
      <c r="S665" s="29" t="n">
        <v>35</v>
      </c>
      <c r="T665" s="29" t="n">
        <v>140</v>
      </c>
      <c r="U665" s="15" t="inlineStr">
        <is>
          <t>Sugar</t>
        </is>
      </c>
      <c r="V665" s="15" t="inlineStr">
        <is>
          <t>Home-brewed taste iced tea</t>
        </is>
      </c>
      <c r="W665" s="32" t="n"/>
      <c r="X665" s="32" t="n"/>
      <c r="Y665" s="32" t="n"/>
      <c r="Z665" s="32" t="n"/>
      <c r="AA665" s="15" t="inlineStr">
        <is>
          <t>Medium</t>
        </is>
      </c>
      <c r="AB665" s="15" t="inlineStr">
        <is>
          <t>Coca-Cola RTD tea</t>
        </is>
      </c>
      <c r="AC665" s="15" t="inlineStr">
        <is>
          <t>Diner-style sweet tea</t>
        </is>
      </c>
      <c r="AD665" s="15" t="inlineStr">
        <is>
          <t>Familiar home-brewed-style taste.</t>
        </is>
      </c>
      <c r="AE665" s="32" t="n"/>
      <c r="AF665" s="34">
        <f>IF(AND(ISNUMBER($P665),ISNUMBER($AL665),$AL665&lt;&gt;0),ROUND($P665/$AL665*100,1),"")</f>
        <v/>
      </c>
      <c r="AG665" s="35">
        <f>IF(AND(ISNUMBER($S665),ISNUMBER($AL665),$AL665&lt;&gt;0),ROUND($S665/$AL665*100,2),"")</f>
        <v/>
      </c>
      <c r="AH665" s="34">
        <f>IF(AND(ISNUMBER($Q665),ISNUMBER($AL665),$AL665&lt;&gt;0),ROUND($Q665/$AL665*100,1),"")</f>
        <v/>
      </c>
      <c r="AI665" s="29">
        <f>IF(ISNUMBER($S665),IF($S665&lt;=1,"Yes","No"),"n/a")</f>
        <v/>
      </c>
      <c r="AJ665" s="29">
        <f>IF(ISNUMBER($S665),ROUND(MAX(0,MIN(100,100-$S665*2.5-IF(ISNUMBER($T665),$T665,0)*0.12+IF($S665&lt;=1,12,0))),0),"")</f>
        <v/>
      </c>
      <c r="AK665" s="29">
        <f>IF(ISNUMBER($Q665),IF($Q665&gt;=100,20,IF($Q665&gt;=30,10,0)),0)+IF(ISNUMBER($R665),IF($R665&gt;=100,20,0),0)+IF(ISNUMBER($P665),IF($P665&gt;=150,20,IF($P665&gt;=50,12,5)),0)+IF(ISNUMBER($S665),IF($S665&lt;=1,15,0),0)</f>
        <v/>
      </c>
      <c r="AL665" s="29" t="n">
        <v>547</v>
      </c>
      <c r="AM665" s="30" t="n"/>
      <c r="AN665" s="15" t="inlineStr">
        <is>
          <t>Secondary/approx; NOT verified on Amazon.ca</t>
        </is>
      </c>
      <c r="AO665" s="15" t="inlineStr">
        <is>
          <t>BLANK -&gt; requires live Amazon.ca capture</t>
        </is>
      </c>
      <c r="AP665" s="15" t="inlineStr">
        <is>
          <t>Unverified commercial data</t>
        </is>
      </c>
    </row>
    <row r="666" ht="28" customHeight="1">
      <c r="A666" s="15" t="inlineStr">
        <is>
          <t>Gold Peak</t>
        </is>
      </c>
      <c r="B666" s="15" t="inlineStr">
        <is>
          <t>Gold Peak Tea | Lemon | 24-pack 547mL</t>
        </is>
      </c>
      <c r="C666" s="15" t="inlineStr">
        <is>
          <t>4) Caffeine &amp; energy beverage</t>
        </is>
      </c>
      <c r="D666" s="15" t="inlineStr">
        <is>
          <t>547 mL bottle</t>
        </is>
      </c>
      <c r="E666" s="29" t="n">
        <v>24</v>
      </c>
      <c r="F666" s="30" t="n"/>
      <c r="G666" s="31">
        <f>IF(AND(ISNUMBER($F666),ISNUMBER($E666),$E666&lt;&gt;0),$F666/$E666,"")</f>
        <v/>
      </c>
      <c r="H666" s="31">
        <f>IF(AND(ISNUMBER($F666),ISNUMBER($AL666),ISNUMBER($E666),($AL666*$E666)&lt;&gt;0),$F666/($AL666*$E666)*100,"")</f>
        <v/>
      </c>
      <c r="I666" s="32" t="n"/>
      <c r="J666" s="33" t="n"/>
      <c r="K666" s="31">
        <f>IF(AND(ISNUMBER($F666),ISNUMBER($J666)),$F666*(1-$J666),"")</f>
        <v/>
      </c>
      <c r="L666" s="32" t="n"/>
      <c r="M666" s="32" t="n"/>
      <c r="N666" s="31">
        <f>IF(ISNUMBER($F666),($F666-IF(ISNUMBER($AM666),$AM666,0))*(1-IF(ISNUMBER($J666),$J666,0)),"")</f>
        <v/>
      </c>
      <c r="O666" s="15" t="inlineStr">
        <is>
          <t>Lemon</t>
        </is>
      </c>
      <c r="P666" s="29" t="n">
        <v>45</v>
      </c>
      <c r="Q666" s="29" t="n">
        <v>15</v>
      </c>
      <c r="R666" s="15" t="inlineStr">
        <is>
          <t>Not listed</t>
        </is>
      </c>
      <c r="S666" s="29" t="n">
        <v>35</v>
      </c>
      <c r="T666" s="29" t="n">
        <v>140</v>
      </c>
      <c r="U666" s="15" t="inlineStr">
        <is>
          <t>Sugar</t>
        </is>
      </c>
      <c r="V666" s="15" t="inlineStr">
        <is>
          <t>Home-brewed taste iced tea</t>
        </is>
      </c>
      <c r="W666" s="32" t="n"/>
      <c r="X666" s="32" t="n"/>
      <c r="Y666" s="32" t="n"/>
      <c r="Z666" s="32" t="n"/>
      <c r="AA666" s="15" t="inlineStr">
        <is>
          <t>Medium</t>
        </is>
      </c>
      <c r="AB666" s="15" t="inlineStr">
        <is>
          <t>Coca-Cola RTD tea</t>
        </is>
      </c>
      <c r="AC666" s="15" t="inlineStr">
        <is>
          <t>Diner-style sweet tea</t>
        </is>
      </c>
      <c r="AD666" s="15" t="inlineStr">
        <is>
          <t>Familiar home-brewed-style taste.</t>
        </is>
      </c>
      <c r="AE666" s="32" t="n"/>
      <c r="AF666" s="34">
        <f>IF(AND(ISNUMBER($P666),ISNUMBER($AL666),$AL666&lt;&gt;0),ROUND($P666/$AL666*100,1),"")</f>
        <v/>
      </c>
      <c r="AG666" s="35">
        <f>IF(AND(ISNUMBER($S666),ISNUMBER($AL666),$AL666&lt;&gt;0),ROUND($S666/$AL666*100,2),"")</f>
        <v/>
      </c>
      <c r="AH666" s="34">
        <f>IF(AND(ISNUMBER($Q666),ISNUMBER($AL666),$AL666&lt;&gt;0),ROUND($Q666/$AL666*100,1),"")</f>
        <v/>
      </c>
      <c r="AI666" s="29">
        <f>IF(ISNUMBER($S666),IF($S666&lt;=1,"Yes","No"),"n/a")</f>
        <v/>
      </c>
      <c r="AJ666" s="29">
        <f>IF(ISNUMBER($S666),ROUND(MAX(0,MIN(100,100-$S666*2.5-IF(ISNUMBER($T666),$T666,0)*0.12+IF($S666&lt;=1,12,0))),0),"")</f>
        <v/>
      </c>
      <c r="AK666" s="29">
        <f>IF(ISNUMBER($Q666),IF($Q666&gt;=100,20,IF($Q666&gt;=30,10,0)),0)+IF(ISNUMBER($R666),IF($R666&gt;=100,20,0),0)+IF(ISNUMBER($P666),IF($P666&gt;=150,20,IF($P666&gt;=50,12,5)),0)+IF(ISNUMBER($S666),IF($S666&lt;=1,15,0),0)</f>
        <v/>
      </c>
      <c r="AL666" s="29" t="n">
        <v>547</v>
      </c>
      <c r="AM666" s="30" t="n"/>
      <c r="AN666" s="15" t="inlineStr">
        <is>
          <t>Secondary/approx; NOT verified on Amazon.ca</t>
        </is>
      </c>
      <c r="AO666" s="15" t="inlineStr">
        <is>
          <t>BLANK -&gt; requires live Amazon.ca capture</t>
        </is>
      </c>
      <c r="AP666" s="15" t="inlineStr">
        <is>
          <t>Unverified commercial data</t>
        </is>
      </c>
    </row>
    <row r="667" ht="28" customHeight="1">
      <c r="A667" s="15" t="inlineStr">
        <is>
          <t>Gold Peak</t>
        </is>
      </c>
      <c r="B667" s="15" t="inlineStr">
        <is>
          <t>Gold Peak Tea | Peach | single 547mL</t>
        </is>
      </c>
      <c r="C667" s="15" t="inlineStr">
        <is>
          <t>4) Caffeine &amp; energy beverage</t>
        </is>
      </c>
      <c r="D667" s="15" t="inlineStr">
        <is>
          <t>547 mL bottle</t>
        </is>
      </c>
      <c r="E667" s="29" t="n">
        <v>1</v>
      </c>
      <c r="F667" s="30" t="n"/>
      <c r="G667" s="31">
        <f>IF(AND(ISNUMBER($F667),ISNUMBER($E667),$E667&lt;&gt;0),$F667/$E667,"")</f>
        <v/>
      </c>
      <c r="H667" s="31">
        <f>IF(AND(ISNUMBER($F667),ISNUMBER($AL667),ISNUMBER($E667),($AL667*$E667)&lt;&gt;0),$F667/($AL667*$E667)*100,"")</f>
        <v/>
      </c>
      <c r="I667" s="32" t="n"/>
      <c r="J667" s="33" t="n"/>
      <c r="K667" s="31">
        <f>IF(AND(ISNUMBER($F667),ISNUMBER($J667)),$F667*(1-$J667),"")</f>
        <v/>
      </c>
      <c r="L667" s="32" t="n"/>
      <c r="M667" s="32" t="n"/>
      <c r="N667" s="31">
        <f>IF(ISNUMBER($F667),($F667-IF(ISNUMBER($AM667),$AM667,0))*(1-IF(ISNUMBER($J667),$J667,0)),"")</f>
        <v/>
      </c>
      <c r="O667" s="15" t="inlineStr">
        <is>
          <t>Peach</t>
        </is>
      </c>
      <c r="P667" s="29" t="n">
        <v>45</v>
      </c>
      <c r="Q667" s="29" t="n">
        <v>15</v>
      </c>
      <c r="R667" s="15" t="inlineStr">
        <is>
          <t>Not listed</t>
        </is>
      </c>
      <c r="S667" s="29" t="n">
        <v>35</v>
      </c>
      <c r="T667" s="29" t="n">
        <v>140</v>
      </c>
      <c r="U667" s="15" t="inlineStr">
        <is>
          <t>Sugar</t>
        </is>
      </c>
      <c r="V667" s="15" t="inlineStr">
        <is>
          <t>Home-brewed taste iced tea</t>
        </is>
      </c>
      <c r="W667" s="32" t="n"/>
      <c r="X667" s="32" t="n"/>
      <c r="Y667" s="32" t="n"/>
      <c r="Z667" s="32" t="n"/>
      <c r="AA667" s="15" t="inlineStr">
        <is>
          <t>Medium</t>
        </is>
      </c>
      <c r="AB667" s="15" t="inlineStr">
        <is>
          <t>Coca-Cola RTD tea</t>
        </is>
      </c>
      <c r="AC667" s="15" t="inlineStr">
        <is>
          <t>Diner-style sweet tea</t>
        </is>
      </c>
      <c r="AD667" s="15" t="inlineStr">
        <is>
          <t>Familiar home-brewed-style taste.</t>
        </is>
      </c>
      <c r="AE667" s="32" t="n"/>
      <c r="AF667" s="34">
        <f>IF(AND(ISNUMBER($P667),ISNUMBER($AL667),$AL667&lt;&gt;0),ROUND($P667/$AL667*100,1),"")</f>
        <v/>
      </c>
      <c r="AG667" s="35">
        <f>IF(AND(ISNUMBER($S667),ISNUMBER($AL667),$AL667&lt;&gt;0),ROUND($S667/$AL667*100,2),"")</f>
        <v/>
      </c>
      <c r="AH667" s="34">
        <f>IF(AND(ISNUMBER($Q667),ISNUMBER($AL667),$AL667&lt;&gt;0),ROUND($Q667/$AL667*100,1),"")</f>
        <v/>
      </c>
      <c r="AI667" s="29">
        <f>IF(ISNUMBER($S667),IF($S667&lt;=1,"Yes","No"),"n/a")</f>
        <v/>
      </c>
      <c r="AJ667" s="29">
        <f>IF(ISNUMBER($S667),ROUND(MAX(0,MIN(100,100-$S667*2.5-IF(ISNUMBER($T667),$T667,0)*0.12+IF($S667&lt;=1,12,0))),0),"")</f>
        <v/>
      </c>
      <c r="AK667" s="29">
        <f>IF(ISNUMBER($Q667),IF($Q667&gt;=100,20,IF($Q667&gt;=30,10,0)),0)+IF(ISNUMBER($R667),IF($R667&gt;=100,20,0),0)+IF(ISNUMBER($P667),IF($P667&gt;=150,20,IF($P667&gt;=50,12,5)),0)+IF(ISNUMBER($S667),IF($S667&lt;=1,15,0),0)</f>
        <v/>
      </c>
      <c r="AL667" s="29" t="n">
        <v>547</v>
      </c>
      <c r="AM667" s="30" t="n"/>
      <c r="AN667" s="15" t="inlineStr">
        <is>
          <t>Secondary/approx; NOT verified on Amazon.ca</t>
        </is>
      </c>
      <c r="AO667" s="15" t="inlineStr">
        <is>
          <t>BLANK -&gt; requires live Amazon.ca capture</t>
        </is>
      </c>
      <c r="AP667" s="15" t="inlineStr">
        <is>
          <t>Unverified commercial data</t>
        </is>
      </c>
    </row>
    <row r="668" ht="28" customHeight="1">
      <c r="A668" s="15" t="inlineStr">
        <is>
          <t>Gold Peak</t>
        </is>
      </c>
      <c r="B668" s="15" t="inlineStr">
        <is>
          <t>Gold Peak Tea | Peach | 8-pack 547mL</t>
        </is>
      </c>
      <c r="C668" s="15" t="inlineStr">
        <is>
          <t>4) Caffeine &amp; energy beverage</t>
        </is>
      </c>
      <c r="D668" s="15" t="inlineStr">
        <is>
          <t>547 mL bottle</t>
        </is>
      </c>
      <c r="E668" s="29" t="n">
        <v>8</v>
      </c>
      <c r="F668" s="30" t="n"/>
      <c r="G668" s="31">
        <f>IF(AND(ISNUMBER($F668),ISNUMBER($E668),$E668&lt;&gt;0),$F668/$E668,"")</f>
        <v/>
      </c>
      <c r="H668" s="31">
        <f>IF(AND(ISNUMBER($F668),ISNUMBER($AL668),ISNUMBER($E668),($AL668*$E668)&lt;&gt;0),$F668/($AL668*$E668)*100,"")</f>
        <v/>
      </c>
      <c r="I668" s="32" t="n"/>
      <c r="J668" s="33" t="n"/>
      <c r="K668" s="31">
        <f>IF(AND(ISNUMBER($F668),ISNUMBER($J668)),$F668*(1-$J668),"")</f>
        <v/>
      </c>
      <c r="L668" s="32" t="n"/>
      <c r="M668" s="32" t="n"/>
      <c r="N668" s="31">
        <f>IF(ISNUMBER($F668),($F668-IF(ISNUMBER($AM668),$AM668,0))*(1-IF(ISNUMBER($J668),$J668,0)),"")</f>
        <v/>
      </c>
      <c r="O668" s="15" t="inlineStr">
        <is>
          <t>Peach</t>
        </is>
      </c>
      <c r="P668" s="29" t="n">
        <v>45</v>
      </c>
      <c r="Q668" s="29" t="n">
        <v>15</v>
      </c>
      <c r="R668" s="15" t="inlineStr">
        <is>
          <t>Not listed</t>
        </is>
      </c>
      <c r="S668" s="29" t="n">
        <v>35</v>
      </c>
      <c r="T668" s="29" t="n">
        <v>140</v>
      </c>
      <c r="U668" s="15" t="inlineStr">
        <is>
          <t>Sugar</t>
        </is>
      </c>
      <c r="V668" s="15" t="inlineStr">
        <is>
          <t>Home-brewed taste iced tea</t>
        </is>
      </c>
      <c r="W668" s="32" t="n"/>
      <c r="X668" s="32" t="n"/>
      <c r="Y668" s="32" t="n"/>
      <c r="Z668" s="32" t="n"/>
      <c r="AA668" s="15" t="inlineStr">
        <is>
          <t>Medium</t>
        </is>
      </c>
      <c r="AB668" s="15" t="inlineStr">
        <is>
          <t>Coca-Cola RTD tea</t>
        </is>
      </c>
      <c r="AC668" s="15" t="inlineStr">
        <is>
          <t>Diner-style sweet tea</t>
        </is>
      </c>
      <c r="AD668" s="15" t="inlineStr">
        <is>
          <t>Familiar home-brewed-style taste.</t>
        </is>
      </c>
      <c r="AE668" s="32" t="n"/>
      <c r="AF668" s="34">
        <f>IF(AND(ISNUMBER($P668),ISNUMBER($AL668),$AL668&lt;&gt;0),ROUND($P668/$AL668*100,1),"")</f>
        <v/>
      </c>
      <c r="AG668" s="35">
        <f>IF(AND(ISNUMBER($S668),ISNUMBER($AL668),$AL668&lt;&gt;0),ROUND($S668/$AL668*100,2),"")</f>
        <v/>
      </c>
      <c r="AH668" s="34">
        <f>IF(AND(ISNUMBER($Q668),ISNUMBER($AL668),$AL668&lt;&gt;0),ROUND($Q668/$AL668*100,1),"")</f>
        <v/>
      </c>
      <c r="AI668" s="29">
        <f>IF(ISNUMBER($S668),IF($S668&lt;=1,"Yes","No"),"n/a")</f>
        <v/>
      </c>
      <c r="AJ668" s="29">
        <f>IF(ISNUMBER($S668),ROUND(MAX(0,MIN(100,100-$S668*2.5-IF(ISNUMBER($T668),$T668,0)*0.12+IF($S668&lt;=1,12,0))),0),"")</f>
        <v/>
      </c>
      <c r="AK668" s="29">
        <f>IF(ISNUMBER($Q668),IF($Q668&gt;=100,20,IF($Q668&gt;=30,10,0)),0)+IF(ISNUMBER($R668),IF($R668&gt;=100,20,0),0)+IF(ISNUMBER($P668),IF($P668&gt;=150,20,IF($P668&gt;=50,12,5)),0)+IF(ISNUMBER($S668),IF($S668&lt;=1,15,0),0)</f>
        <v/>
      </c>
      <c r="AL668" s="29" t="n">
        <v>547</v>
      </c>
      <c r="AM668" s="30" t="n"/>
      <c r="AN668" s="15" t="inlineStr">
        <is>
          <t>Secondary/approx; NOT verified on Amazon.ca</t>
        </is>
      </c>
      <c r="AO668" s="15" t="inlineStr">
        <is>
          <t>BLANK -&gt; requires live Amazon.ca capture</t>
        </is>
      </c>
      <c r="AP668" s="15" t="inlineStr">
        <is>
          <t>Unverified commercial data</t>
        </is>
      </c>
    </row>
    <row r="669" ht="28" customHeight="1">
      <c r="A669" s="15" t="inlineStr">
        <is>
          <t>Gold Peak</t>
        </is>
      </c>
      <c r="B669" s="15" t="inlineStr">
        <is>
          <t>Gold Peak Tea | Peach | 12-pack 547mL</t>
        </is>
      </c>
      <c r="C669" s="15" t="inlineStr">
        <is>
          <t>4) Caffeine &amp; energy beverage</t>
        </is>
      </c>
      <c r="D669" s="15" t="inlineStr">
        <is>
          <t>547 mL bottle</t>
        </is>
      </c>
      <c r="E669" s="29" t="n">
        <v>12</v>
      </c>
      <c r="F669" s="30" t="n"/>
      <c r="G669" s="31">
        <f>IF(AND(ISNUMBER($F669),ISNUMBER($E669),$E669&lt;&gt;0),$F669/$E669,"")</f>
        <v/>
      </c>
      <c r="H669" s="31">
        <f>IF(AND(ISNUMBER($F669),ISNUMBER($AL669),ISNUMBER($E669),($AL669*$E669)&lt;&gt;0),$F669/($AL669*$E669)*100,"")</f>
        <v/>
      </c>
      <c r="I669" s="32" t="n"/>
      <c r="J669" s="33" t="n"/>
      <c r="K669" s="31">
        <f>IF(AND(ISNUMBER($F669),ISNUMBER($J669)),$F669*(1-$J669),"")</f>
        <v/>
      </c>
      <c r="L669" s="32" t="n"/>
      <c r="M669" s="32" t="n"/>
      <c r="N669" s="31">
        <f>IF(ISNUMBER($F669),($F669-IF(ISNUMBER($AM669),$AM669,0))*(1-IF(ISNUMBER($J669),$J669,0)),"")</f>
        <v/>
      </c>
      <c r="O669" s="15" t="inlineStr">
        <is>
          <t>Peach</t>
        </is>
      </c>
      <c r="P669" s="29" t="n">
        <v>45</v>
      </c>
      <c r="Q669" s="29" t="n">
        <v>15</v>
      </c>
      <c r="R669" s="15" t="inlineStr">
        <is>
          <t>Not listed</t>
        </is>
      </c>
      <c r="S669" s="29" t="n">
        <v>35</v>
      </c>
      <c r="T669" s="29" t="n">
        <v>140</v>
      </c>
      <c r="U669" s="15" t="inlineStr">
        <is>
          <t>Sugar</t>
        </is>
      </c>
      <c r="V669" s="15" t="inlineStr">
        <is>
          <t>Home-brewed taste iced tea</t>
        </is>
      </c>
      <c r="W669" s="32" t="n"/>
      <c r="X669" s="32" t="n"/>
      <c r="Y669" s="32" t="n"/>
      <c r="Z669" s="32" t="n"/>
      <c r="AA669" s="15" t="inlineStr">
        <is>
          <t>Medium</t>
        </is>
      </c>
      <c r="AB669" s="15" t="inlineStr">
        <is>
          <t>Coca-Cola RTD tea</t>
        </is>
      </c>
      <c r="AC669" s="15" t="inlineStr">
        <is>
          <t>Diner-style sweet tea</t>
        </is>
      </c>
      <c r="AD669" s="15" t="inlineStr">
        <is>
          <t>Familiar home-brewed-style taste.</t>
        </is>
      </c>
      <c r="AE669" s="32" t="n"/>
      <c r="AF669" s="34">
        <f>IF(AND(ISNUMBER($P669),ISNUMBER($AL669),$AL669&lt;&gt;0),ROUND($P669/$AL669*100,1),"")</f>
        <v/>
      </c>
      <c r="AG669" s="35">
        <f>IF(AND(ISNUMBER($S669),ISNUMBER($AL669),$AL669&lt;&gt;0),ROUND($S669/$AL669*100,2),"")</f>
        <v/>
      </c>
      <c r="AH669" s="34">
        <f>IF(AND(ISNUMBER($Q669),ISNUMBER($AL669),$AL669&lt;&gt;0),ROUND($Q669/$AL669*100,1),"")</f>
        <v/>
      </c>
      <c r="AI669" s="29">
        <f>IF(ISNUMBER($S669),IF($S669&lt;=1,"Yes","No"),"n/a")</f>
        <v/>
      </c>
      <c r="AJ669" s="29">
        <f>IF(ISNUMBER($S669),ROUND(MAX(0,MIN(100,100-$S669*2.5-IF(ISNUMBER($T669),$T669,0)*0.12+IF($S669&lt;=1,12,0))),0),"")</f>
        <v/>
      </c>
      <c r="AK669" s="29">
        <f>IF(ISNUMBER($Q669),IF($Q669&gt;=100,20,IF($Q669&gt;=30,10,0)),0)+IF(ISNUMBER($R669),IF($R669&gt;=100,20,0),0)+IF(ISNUMBER($P669),IF($P669&gt;=150,20,IF($P669&gt;=50,12,5)),0)+IF(ISNUMBER($S669),IF($S669&lt;=1,15,0),0)</f>
        <v/>
      </c>
      <c r="AL669" s="29" t="n">
        <v>547</v>
      </c>
      <c r="AM669" s="30" t="n"/>
      <c r="AN669" s="15" t="inlineStr">
        <is>
          <t>Secondary/approx; NOT verified on Amazon.ca</t>
        </is>
      </c>
      <c r="AO669" s="15" t="inlineStr">
        <is>
          <t>BLANK -&gt; requires live Amazon.ca capture</t>
        </is>
      </c>
      <c r="AP669" s="15" t="inlineStr">
        <is>
          <t>Unverified commercial data</t>
        </is>
      </c>
    </row>
    <row r="670" ht="28" customHeight="1">
      <c r="A670" s="15" t="inlineStr">
        <is>
          <t>Gold Peak</t>
        </is>
      </c>
      <c r="B670" s="15" t="inlineStr">
        <is>
          <t>Gold Peak Tea | Peach | 18-pack 547mL</t>
        </is>
      </c>
      <c r="C670" s="15" t="inlineStr">
        <is>
          <t>4) Caffeine &amp; energy beverage</t>
        </is>
      </c>
      <c r="D670" s="15" t="inlineStr">
        <is>
          <t>547 mL bottle</t>
        </is>
      </c>
      <c r="E670" s="29" t="n">
        <v>18</v>
      </c>
      <c r="F670" s="30" t="n"/>
      <c r="G670" s="31">
        <f>IF(AND(ISNUMBER($F670),ISNUMBER($E670),$E670&lt;&gt;0),$F670/$E670,"")</f>
        <v/>
      </c>
      <c r="H670" s="31">
        <f>IF(AND(ISNUMBER($F670),ISNUMBER($AL670),ISNUMBER($E670),($AL670*$E670)&lt;&gt;0),$F670/($AL670*$E670)*100,"")</f>
        <v/>
      </c>
      <c r="I670" s="32" t="n"/>
      <c r="J670" s="33" t="n"/>
      <c r="K670" s="31">
        <f>IF(AND(ISNUMBER($F670),ISNUMBER($J670)),$F670*(1-$J670),"")</f>
        <v/>
      </c>
      <c r="L670" s="32" t="n"/>
      <c r="M670" s="32" t="n"/>
      <c r="N670" s="31">
        <f>IF(ISNUMBER($F670),($F670-IF(ISNUMBER($AM670),$AM670,0))*(1-IF(ISNUMBER($J670),$J670,0)),"")</f>
        <v/>
      </c>
      <c r="O670" s="15" t="inlineStr">
        <is>
          <t>Peach</t>
        </is>
      </c>
      <c r="P670" s="29" t="n">
        <v>45</v>
      </c>
      <c r="Q670" s="29" t="n">
        <v>15</v>
      </c>
      <c r="R670" s="15" t="inlineStr">
        <is>
          <t>Not listed</t>
        </is>
      </c>
      <c r="S670" s="29" t="n">
        <v>35</v>
      </c>
      <c r="T670" s="29" t="n">
        <v>140</v>
      </c>
      <c r="U670" s="15" t="inlineStr">
        <is>
          <t>Sugar</t>
        </is>
      </c>
      <c r="V670" s="15" t="inlineStr">
        <is>
          <t>Home-brewed taste iced tea</t>
        </is>
      </c>
      <c r="W670" s="32" t="n"/>
      <c r="X670" s="32" t="n"/>
      <c r="Y670" s="32" t="n"/>
      <c r="Z670" s="32" t="n"/>
      <c r="AA670" s="15" t="inlineStr">
        <is>
          <t>Medium</t>
        </is>
      </c>
      <c r="AB670" s="15" t="inlineStr">
        <is>
          <t>Coca-Cola RTD tea</t>
        </is>
      </c>
      <c r="AC670" s="15" t="inlineStr">
        <is>
          <t>Diner-style sweet tea</t>
        </is>
      </c>
      <c r="AD670" s="15" t="inlineStr">
        <is>
          <t>Familiar home-brewed-style taste.</t>
        </is>
      </c>
      <c r="AE670" s="32" t="n"/>
      <c r="AF670" s="34">
        <f>IF(AND(ISNUMBER($P670),ISNUMBER($AL670),$AL670&lt;&gt;0),ROUND($P670/$AL670*100,1),"")</f>
        <v/>
      </c>
      <c r="AG670" s="35">
        <f>IF(AND(ISNUMBER($S670),ISNUMBER($AL670),$AL670&lt;&gt;0),ROUND($S670/$AL670*100,2),"")</f>
        <v/>
      </c>
      <c r="AH670" s="34">
        <f>IF(AND(ISNUMBER($Q670),ISNUMBER($AL670),$AL670&lt;&gt;0),ROUND($Q670/$AL670*100,1),"")</f>
        <v/>
      </c>
      <c r="AI670" s="29">
        <f>IF(ISNUMBER($S670),IF($S670&lt;=1,"Yes","No"),"n/a")</f>
        <v/>
      </c>
      <c r="AJ670" s="29">
        <f>IF(ISNUMBER($S670),ROUND(MAX(0,MIN(100,100-$S670*2.5-IF(ISNUMBER($T670),$T670,0)*0.12+IF($S670&lt;=1,12,0))),0),"")</f>
        <v/>
      </c>
      <c r="AK670" s="29">
        <f>IF(ISNUMBER($Q670),IF($Q670&gt;=100,20,IF($Q670&gt;=30,10,0)),0)+IF(ISNUMBER($R670),IF($R670&gt;=100,20,0),0)+IF(ISNUMBER($P670),IF($P670&gt;=150,20,IF($P670&gt;=50,12,5)),0)+IF(ISNUMBER($S670),IF($S670&lt;=1,15,0),0)</f>
        <v/>
      </c>
      <c r="AL670" s="29" t="n">
        <v>547</v>
      </c>
      <c r="AM670" s="30" t="n"/>
      <c r="AN670" s="15" t="inlineStr">
        <is>
          <t>Secondary/approx; NOT verified on Amazon.ca</t>
        </is>
      </c>
      <c r="AO670" s="15" t="inlineStr">
        <is>
          <t>BLANK -&gt; requires live Amazon.ca capture</t>
        </is>
      </c>
      <c r="AP670" s="15" t="inlineStr">
        <is>
          <t>Unverified commercial data</t>
        </is>
      </c>
    </row>
    <row r="671" ht="28" customHeight="1">
      <c r="A671" s="15" t="inlineStr">
        <is>
          <t>Gold Peak</t>
        </is>
      </c>
      <c r="B671" s="15" t="inlineStr">
        <is>
          <t>Gold Peak Tea | Peach | 24-pack 547mL</t>
        </is>
      </c>
      <c r="C671" s="15" t="inlineStr">
        <is>
          <t>4) Caffeine &amp; energy beverage</t>
        </is>
      </c>
      <c r="D671" s="15" t="inlineStr">
        <is>
          <t>547 mL bottle</t>
        </is>
      </c>
      <c r="E671" s="29" t="n">
        <v>24</v>
      </c>
      <c r="F671" s="30" t="n"/>
      <c r="G671" s="31">
        <f>IF(AND(ISNUMBER($F671),ISNUMBER($E671),$E671&lt;&gt;0),$F671/$E671,"")</f>
        <v/>
      </c>
      <c r="H671" s="31">
        <f>IF(AND(ISNUMBER($F671),ISNUMBER($AL671),ISNUMBER($E671),($AL671*$E671)&lt;&gt;0),$F671/($AL671*$E671)*100,"")</f>
        <v/>
      </c>
      <c r="I671" s="32" t="n"/>
      <c r="J671" s="33" t="n"/>
      <c r="K671" s="31">
        <f>IF(AND(ISNUMBER($F671),ISNUMBER($J671)),$F671*(1-$J671),"")</f>
        <v/>
      </c>
      <c r="L671" s="32" t="n"/>
      <c r="M671" s="32" t="n"/>
      <c r="N671" s="31">
        <f>IF(ISNUMBER($F671),($F671-IF(ISNUMBER($AM671),$AM671,0))*(1-IF(ISNUMBER($J671),$J671,0)),"")</f>
        <v/>
      </c>
      <c r="O671" s="15" t="inlineStr">
        <is>
          <t>Peach</t>
        </is>
      </c>
      <c r="P671" s="29" t="n">
        <v>45</v>
      </c>
      <c r="Q671" s="29" t="n">
        <v>15</v>
      </c>
      <c r="R671" s="15" t="inlineStr">
        <is>
          <t>Not listed</t>
        </is>
      </c>
      <c r="S671" s="29" t="n">
        <v>35</v>
      </c>
      <c r="T671" s="29" t="n">
        <v>140</v>
      </c>
      <c r="U671" s="15" t="inlineStr">
        <is>
          <t>Sugar</t>
        </is>
      </c>
      <c r="V671" s="15" t="inlineStr">
        <is>
          <t>Home-brewed taste iced tea</t>
        </is>
      </c>
      <c r="W671" s="32" t="n"/>
      <c r="X671" s="32" t="n"/>
      <c r="Y671" s="32" t="n"/>
      <c r="Z671" s="32" t="n"/>
      <c r="AA671" s="15" t="inlineStr">
        <is>
          <t>Medium</t>
        </is>
      </c>
      <c r="AB671" s="15" t="inlineStr">
        <is>
          <t>Coca-Cola RTD tea</t>
        </is>
      </c>
      <c r="AC671" s="15" t="inlineStr">
        <is>
          <t>Diner-style sweet tea</t>
        </is>
      </c>
      <c r="AD671" s="15" t="inlineStr">
        <is>
          <t>Familiar home-brewed-style taste.</t>
        </is>
      </c>
      <c r="AE671" s="32" t="n"/>
      <c r="AF671" s="34">
        <f>IF(AND(ISNUMBER($P671),ISNUMBER($AL671),$AL671&lt;&gt;0),ROUND($P671/$AL671*100,1),"")</f>
        <v/>
      </c>
      <c r="AG671" s="35">
        <f>IF(AND(ISNUMBER($S671),ISNUMBER($AL671),$AL671&lt;&gt;0),ROUND($S671/$AL671*100,2),"")</f>
        <v/>
      </c>
      <c r="AH671" s="34">
        <f>IF(AND(ISNUMBER($Q671),ISNUMBER($AL671),$AL671&lt;&gt;0),ROUND($Q671/$AL671*100,1),"")</f>
        <v/>
      </c>
      <c r="AI671" s="29">
        <f>IF(ISNUMBER($S671),IF($S671&lt;=1,"Yes","No"),"n/a")</f>
        <v/>
      </c>
      <c r="AJ671" s="29">
        <f>IF(ISNUMBER($S671),ROUND(MAX(0,MIN(100,100-$S671*2.5-IF(ISNUMBER($T671),$T671,0)*0.12+IF($S671&lt;=1,12,0))),0),"")</f>
        <v/>
      </c>
      <c r="AK671" s="29">
        <f>IF(ISNUMBER($Q671),IF($Q671&gt;=100,20,IF($Q671&gt;=30,10,0)),0)+IF(ISNUMBER($R671),IF($R671&gt;=100,20,0),0)+IF(ISNUMBER($P671),IF($P671&gt;=150,20,IF($P671&gt;=50,12,5)),0)+IF(ISNUMBER($S671),IF($S671&lt;=1,15,0),0)</f>
        <v/>
      </c>
      <c r="AL671" s="29" t="n">
        <v>547</v>
      </c>
      <c r="AM671" s="30" t="n"/>
      <c r="AN671" s="15" t="inlineStr">
        <is>
          <t>Secondary/approx; NOT verified on Amazon.ca</t>
        </is>
      </c>
      <c r="AO671" s="15" t="inlineStr">
        <is>
          <t>BLANK -&gt; requires live Amazon.ca capture</t>
        </is>
      </c>
      <c r="AP671" s="15" t="inlineStr">
        <is>
          <t>Unverified commercial data</t>
        </is>
      </c>
    </row>
    <row r="672" ht="28" customHeight="1">
      <c r="A672" s="15" t="inlineStr">
        <is>
          <t>Brisk</t>
        </is>
      </c>
      <c r="B672" s="15" t="inlineStr">
        <is>
          <t>Brisk Iced Tea | Lemon | single 591mL</t>
        </is>
      </c>
      <c r="C672" s="15" t="inlineStr">
        <is>
          <t>4) Caffeine &amp; energy beverage</t>
        </is>
      </c>
      <c r="D672" s="15" t="inlineStr">
        <is>
          <t>591 mL bottle</t>
        </is>
      </c>
      <c r="E672" s="29" t="n">
        <v>1</v>
      </c>
      <c r="F672" s="30" t="n"/>
      <c r="G672" s="31">
        <f>IF(AND(ISNUMBER($F672),ISNUMBER($E672),$E672&lt;&gt;0),$F672/$E672,"")</f>
        <v/>
      </c>
      <c r="H672" s="31">
        <f>IF(AND(ISNUMBER($F672),ISNUMBER($AL672),ISNUMBER($E672),($AL672*$E672)&lt;&gt;0),$F672/($AL672*$E672)*100,"")</f>
        <v/>
      </c>
      <c r="I672" s="32" t="n"/>
      <c r="J672" s="33" t="n"/>
      <c r="K672" s="31">
        <f>IF(AND(ISNUMBER($F672),ISNUMBER($J672)),$F672*(1-$J672),"")</f>
        <v/>
      </c>
      <c r="L672" s="32" t="n"/>
      <c r="M672" s="32" t="n"/>
      <c r="N672" s="31">
        <f>IF(ISNUMBER($F672),($F672-IF(ISNUMBER($AM672),$AM672,0))*(1-IF(ISNUMBER($J672),$J672,0)),"")</f>
        <v/>
      </c>
      <c r="O672" s="15" t="inlineStr">
        <is>
          <t>Lemon</t>
        </is>
      </c>
      <c r="P672" s="29" t="n">
        <v>18</v>
      </c>
      <c r="Q672" s="29" t="n">
        <v>170</v>
      </c>
      <c r="R672" s="15" t="inlineStr">
        <is>
          <t>Not listed</t>
        </is>
      </c>
      <c r="S672" s="29" t="n">
        <v>29</v>
      </c>
      <c r="T672" s="29" t="n">
        <v>110</v>
      </c>
      <c r="U672" s="15" t="inlineStr">
        <is>
          <t>HFCS</t>
        </is>
      </c>
      <c r="V672" s="15" t="inlineStr">
        <is>
          <t>Bold value iced tea; 20 oz bottle = 1 serving per container (whole-bottle figures); HFCS-sweetened</t>
        </is>
      </c>
      <c r="W672" s="32" t="n"/>
      <c r="X672" s="32" t="n"/>
      <c r="Y672" s="32" t="n"/>
      <c r="Z672" s="32" t="n"/>
      <c r="AA672" s="15" t="inlineStr">
        <is>
          <t>Medium</t>
        </is>
      </c>
      <c r="AB672" s="15" t="inlineStr">
        <is>
          <t>Value RTD tea brand</t>
        </is>
      </c>
      <c r="AC672" s="15" t="inlineStr">
        <is>
          <t>Bold cheap iced tea</t>
        </is>
      </c>
      <c r="AD672" s="15" t="inlineStr">
        <is>
          <t>Punchy flavour at a low price.</t>
        </is>
      </c>
      <c r="AE672" s="32" t="n"/>
      <c r="AF672" s="34">
        <f>IF(AND(ISNUMBER($P672),ISNUMBER($AL672),$AL672&lt;&gt;0),ROUND($P672/$AL672*100,1),"")</f>
        <v/>
      </c>
      <c r="AG672" s="35">
        <f>IF(AND(ISNUMBER($S672),ISNUMBER($AL672),$AL672&lt;&gt;0),ROUND($S672/$AL672*100,2),"")</f>
        <v/>
      </c>
      <c r="AH672" s="34">
        <f>IF(AND(ISNUMBER($Q672),ISNUMBER($AL672),$AL672&lt;&gt;0),ROUND($Q672/$AL672*100,1),"")</f>
        <v/>
      </c>
      <c r="AI672" s="29">
        <f>IF(ISNUMBER($S672),IF($S672&lt;=1,"Yes","No"),"n/a")</f>
        <v/>
      </c>
      <c r="AJ672" s="29">
        <f>IF(ISNUMBER($S672),ROUND(MAX(0,MIN(100,100-$S672*2.5-IF(ISNUMBER($T672),$T672,0)*0.12+IF($S672&lt;=1,12,0))),0),"")</f>
        <v/>
      </c>
      <c r="AK672" s="29">
        <f>IF(ISNUMBER($Q672),IF($Q672&gt;=100,20,IF($Q672&gt;=30,10,0)),0)+IF(ISNUMBER($R672),IF($R672&gt;=100,20,0),0)+IF(ISNUMBER($P672),IF($P672&gt;=150,20,IF($P672&gt;=50,12,5)),0)+IF(ISNUMBER($S672),IF($S672&lt;=1,15,0),0)</f>
        <v/>
      </c>
      <c r="AL672" s="29" t="n">
        <v>591</v>
      </c>
      <c r="AM672" s="30" t="n"/>
      <c r="AN672" s="15" t="inlineStr">
        <is>
          <t>Secondary/approx; NOT verified on Amazon.ca</t>
        </is>
      </c>
      <c r="AO672" s="15" t="inlineStr">
        <is>
          <t>BLANK -&gt; requires live Amazon.ca capture</t>
        </is>
      </c>
      <c r="AP672" s="15" t="inlineStr">
        <is>
          <t>Unverified commercial data</t>
        </is>
      </c>
    </row>
    <row r="673" ht="28" customHeight="1">
      <c r="A673" s="15" t="inlineStr">
        <is>
          <t>Brisk</t>
        </is>
      </c>
      <c r="B673" s="15" t="inlineStr">
        <is>
          <t>Brisk Iced Tea | Lemon | 6-pack 591mL</t>
        </is>
      </c>
      <c r="C673" s="15" t="inlineStr">
        <is>
          <t>4) Caffeine &amp; energy beverage</t>
        </is>
      </c>
      <c r="D673" s="15" t="inlineStr">
        <is>
          <t>591 mL bottle</t>
        </is>
      </c>
      <c r="E673" s="29" t="n">
        <v>6</v>
      </c>
      <c r="F673" s="30" t="n"/>
      <c r="G673" s="31">
        <f>IF(AND(ISNUMBER($F673),ISNUMBER($E673),$E673&lt;&gt;0),$F673/$E673,"")</f>
        <v/>
      </c>
      <c r="H673" s="31">
        <f>IF(AND(ISNUMBER($F673),ISNUMBER($AL673),ISNUMBER($E673),($AL673*$E673)&lt;&gt;0),$F673/($AL673*$E673)*100,"")</f>
        <v/>
      </c>
      <c r="I673" s="32" t="n"/>
      <c r="J673" s="33" t="n"/>
      <c r="K673" s="31">
        <f>IF(AND(ISNUMBER($F673),ISNUMBER($J673)),$F673*(1-$J673),"")</f>
        <v/>
      </c>
      <c r="L673" s="32" t="n"/>
      <c r="M673" s="32" t="n"/>
      <c r="N673" s="31">
        <f>IF(ISNUMBER($F673),($F673-IF(ISNUMBER($AM673),$AM673,0))*(1-IF(ISNUMBER($J673),$J673,0)),"")</f>
        <v/>
      </c>
      <c r="O673" s="15" t="inlineStr">
        <is>
          <t>Lemon</t>
        </is>
      </c>
      <c r="P673" s="29" t="n">
        <v>18</v>
      </c>
      <c r="Q673" s="29" t="n">
        <v>170</v>
      </c>
      <c r="R673" s="15" t="inlineStr">
        <is>
          <t>Not listed</t>
        </is>
      </c>
      <c r="S673" s="29" t="n">
        <v>29</v>
      </c>
      <c r="T673" s="29" t="n">
        <v>110</v>
      </c>
      <c r="U673" s="15" t="inlineStr">
        <is>
          <t>HFCS</t>
        </is>
      </c>
      <c r="V673" s="15" t="inlineStr">
        <is>
          <t>Bold value iced tea; 20 oz bottle = 1 serving per container (whole-bottle figures); HFCS-sweetened</t>
        </is>
      </c>
      <c r="W673" s="32" t="n"/>
      <c r="X673" s="32" t="n"/>
      <c r="Y673" s="32" t="n"/>
      <c r="Z673" s="32" t="n"/>
      <c r="AA673" s="15" t="inlineStr">
        <is>
          <t>Medium</t>
        </is>
      </c>
      <c r="AB673" s="15" t="inlineStr">
        <is>
          <t>Value RTD tea brand</t>
        </is>
      </c>
      <c r="AC673" s="15" t="inlineStr">
        <is>
          <t>Bold cheap iced tea</t>
        </is>
      </c>
      <c r="AD673" s="15" t="inlineStr">
        <is>
          <t>Punchy flavour at a low price.</t>
        </is>
      </c>
      <c r="AE673" s="32" t="n"/>
      <c r="AF673" s="34">
        <f>IF(AND(ISNUMBER($P673),ISNUMBER($AL673),$AL673&lt;&gt;0),ROUND($P673/$AL673*100,1),"")</f>
        <v/>
      </c>
      <c r="AG673" s="35">
        <f>IF(AND(ISNUMBER($S673),ISNUMBER($AL673),$AL673&lt;&gt;0),ROUND($S673/$AL673*100,2),"")</f>
        <v/>
      </c>
      <c r="AH673" s="34">
        <f>IF(AND(ISNUMBER($Q673),ISNUMBER($AL673),$AL673&lt;&gt;0),ROUND($Q673/$AL673*100,1),"")</f>
        <v/>
      </c>
      <c r="AI673" s="29">
        <f>IF(ISNUMBER($S673),IF($S673&lt;=1,"Yes","No"),"n/a")</f>
        <v/>
      </c>
      <c r="AJ673" s="29">
        <f>IF(ISNUMBER($S673),ROUND(MAX(0,MIN(100,100-$S673*2.5-IF(ISNUMBER($T673),$T673,0)*0.12+IF($S673&lt;=1,12,0))),0),"")</f>
        <v/>
      </c>
      <c r="AK673" s="29">
        <f>IF(ISNUMBER($Q673),IF($Q673&gt;=100,20,IF($Q673&gt;=30,10,0)),0)+IF(ISNUMBER($R673),IF($R673&gt;=100,20,0),0)+IF(ISNUMBER($P673),IF($P673&gt;=150,20,IF($P673&gt;=50,12,5)),0)+IF(ISNUMBER($S673),IF($S673&lt;=1,15,0),0)</f>
        <v/>
      </c>
      <c r="AL673" s="29" t="n">
        <v>591</v>
      </c>
      <c r="AM673" s="30" t="n"/>
      <c r="AN673" s="15" t="inlineStr">
        <is>
          <t>Secondary/approx; NOT verified on Amazon.ca</t>
        </is>
      </c>
      <c r="AO673" s="15" t="inlineStr">
        <is>
          <t>BLANK -&gt; requires live Amazon.ca capture</t>
        </is>
      </c>
      <c r="AP673" s="15" t="inlineStr">
        <is>
          <t>Unverified commercial data</t>
        </is>
      </c>
    </row>
    <row r="674" ht="28" customHeight="1">
      <c r="A674" s="15" t="inlineStr">
        <is>
          <t>Brisk</t>
        </is>
      </c>
      <c r="B674" s="15" t="inlineStr">
        <is>
          <t>Brisk Iced Tea | Lemon | 12-pack 591mL</t>
        </is>
      </c>
      <c r="C674" s="15" t="inlineStr">
        <is>
          <t>4) Caffeine &amp; energy beverage</t>
        </is>
      </c>
      <c r="D674" s="15" t="inlineStr">
        <is>
          <t>591 mL bottle</t>
        </is>
      </c>
      <c r="E674" s="29" t="n">
        <v>12</v>
      </c>
      <c r="F674" s="30" t="n"/>
      <c r="G674" s="31">
        <f>IF(AND(ISNUMBER($F674),ISNUMBER($E674),$E674&lt;&gt;0),$F674/$E674,"")</f>
        <v/>
      </c>
      <c r="H674" s="31">
        <f>IF(AND(ISNUMBER($F674),ISNUMBER($AL674),ISNUMBER($E674),($AL674*$E674)&lt;&gt;0),$F674/($AL674*$E674)*100,"")</f>
        <v/>
      </c>
      <c r="I674" s="32" t="n"/>
      <c r="J674" s="33" t="n"/>
      <c r="K674" s="31">
        <f>IF(AND(ISNUMBER($F674),ISNUMBER($J674)),$F674*(1-$J674),"")</f>
        <v/>
      </c>
      <c r="L674" s="32" t="n"/>
      <c r="M674" s="32" t="n"/>
      <c r="N674" s="31">
        <f>IF(ISNUMBER($F674),($F674-IF(ISNUMBER($AM674),$AM674,0))*(1-IF(ISNUMBER($J674),$J674,0)),"")</f>
        <v/>
      </c>
      <c r="O674" s="15" t="inlineStr">
        <is>
          <t>Lemon</t>
        </is>
      </c>
      <c r="P674" s="29" t="n">
        <v>18</v>
      </c>
      <c r="Q674" s="29" t="n">
        <v>170</v>
      </c>
      <c r="R674" s="15" t="inlineStr">
        <is>
          <t>Not listed</t>
        </is>
      </c>
      <c r="S674" s="29" t="n">
        <v>29</v>
      </c>
      <c r="T674" s="29" t="n">
        <v>110</v>
      </c>
      <c r="U674" s="15" t="inlineStr">
        <is>
          <t>HFCS</t>
        </is>
      </c>
      <c r="V674" s="15" t="inlineStr">
        <is>
          <t>Bold value iced tea; 20 oz bottle = 1 serving per container (whole-bottle figures); HFCS-sweetened</t>
        </is>
      </c>
      <c r="W674" s="32" t="n"/>
      <c r="X674" s="32" t="n"/>
      <c r="Y674" s="32" t="n"/>
      <c r="Z674" s="32" t="n"/>
      <c r="AA674" s="15" t="inlineStr">
        <is>
          <t>Medium</t>
        </is>
      </c>
      <c r="AB674" s="15" t="inlineStr">
        <is>
          <t>Value RTD tea brand</t>
        </is>
      </c>
      <c r="AC674" s="15" t="inlineStr">
        <is>
          <t>Bold cheap iced tea</t>
        </is>
      </c>
      <c r="AD674" s="15" t="inlineStr">
        <is>
          <t>Punchy flavour at a low price.</t>
        </is>
      </c>
      <c r="AE674" s="32" t="n"/>
      <c r="AF674" s="34">
        <f>IF(AND(ISNUMBER($P674),ISNUMBER($AL674),$AL674&lt;&gt;0),ROUND($P674/$AL674*100,1),"")</f>
        <v/>
      </c>
      <c r="AG674" s="35">
        <f>IF(AND(ISNUMBER($S674),ISNUMBER($AL674),$AL674&lt;&gt;0),ROUND($S674/$AL674*100,2),"")</f>
        <v/>
      </c>
      <c r="AH674" s="34">
        <f>IF(AND(ISNUMBER($Q674),ISNUMBER($AL674),$AL674&lt;&gt;0),ROUND($Q674/$AL674*100,1),"")</f>
        <v/>
      </c>
      <c r="AI674" s="29">
        <f>IF(ISNUMBER($S674),IF($S674&lt;=1,"Yes","No"),"n/a")</f>
        <v/>
      </c>
      <c r="AJ674" s="29">
        <f>IF(ISNUMBER($S674),ROUND(MAX(0,MIN(100,100-$S674*2.5-IF(ISNUMBER($T674),$T674,0)*0.12+IF($S674&lt;=1,12,0))),0),"")</f>
        <v/>
      </c>
      <c r="AK674" s="29">
        <f>IF(ISNUMBER($Q674),IF($Q674&gt;=100,20,IF($Q674&gt;=30,10,0)),0)+IF(ISNUMBER($R674),IF($R674&gt;=100,20,0),0)+IF(ISNUMBER($P674),IF($P674&gt;=150,20,IF($P674&gt;=50,12,5)),0)+IF(ISNUMBER($S674),IF($S674&lt;=1,15,0),0)</f>
        <v/>
      </c>
      <c r="AL674" s="29" t="n">
        <v>591</v>
      </c>
      <c r="AM674" s="30" t="n"/>
      <c r="AN674" s="15" t="inlineStr">
        <is>
          <t>Secondary/approx; NOT verified on Amazon.ca</t>
        </is>
      </c>
      <c r="AO674" s="15" t="inlineStr">
        <is>
          <t>BLANK -&gt; requires live Amazon.ca capture</t>
        </is>
      </c>
      <c r="AP674" s="15" t="inlineStr">
        <is>
          <t>Unverified commercial data</t>
        </is>
      </c>
    </row>
    <row r="675" ht="28" customHeight="1">
      <c r="A675" s="15" t="inlineStr">
        <is>
          <t>Brisk</t>
        </is>
      </c>
      <c r="B675" s="15" t="inlineStr">
        <is>
          <t>Brisk Iced Tea | Lemon | 24-pack 591mL</t>
        </is>
      </c>
      <c r="C675" s="15" t="inlineStr">
        <is>
          <t>4) Caffeine &amp; energy beverage</t>
        </is>
      </c>
      <c r="D675" s="15" t="inlineStr">
        <is>
          <t>591 mL bottle</t>
        </is>
      </c>
      <c r="E675" s="29" t="n">
        <v>24</v>
      </c>
      <c r="F675" s="30" t="n"/>
      <c r="G675" s="31">
        <f>IF(AND(ISNUMBER($F675),ISNUMBER($E675),$E675&lt;&gt;0),$F675/$E675,"")</f>
        <v/>
      </c>
      <c r="H675" s="31">
        <f>IF(AND(ISNUMBER($F675),ISNUMBER($AL675),ISNUMBER($E675),($AL675*$E675)&lt;&gt;0),$F675/($AL675*$E675)*100,"")</f>
        <v/>
      </c>
      <c r="I675" s="32" t="n"/>
      <c r="J675" s="33" t="n"/>
      <c r="K675" s="31">
        <f>IF(AND(ISNUMBER($F675),ISNUMBER($J675)),$F675*(1-$J675),"")</f>
        <v/>
      </c>
      <c r="L675" s="32" t="n"/>
      <c r="M675" s="32" t="n"/>
      <c r="N675" s="31">
        <f>IF(ISNUMBER($F675),($F675-IF(ISNUMBER($AM675),$AM675,0))*(1-IF(ISNUMBER($J675),$J675,0)),"")</f>
        <v/>
      </c>
      <c r="O675" s="15" t="inlineStr">
        <is>
          <t>Lemon</t>
        </is>
      </c>
      <c r="P675" s="29" t="n">
        <v>18</v>
      </c>
      <c r="Q675" s="29" t="n">
        <v>170</v>
      </c>
      <c r="R675" s="15" t="inlineStr">
        <is>
          <t>Not listed</t>
        </is>
      </c>
      <c r="S675" s="29" t="n">
        <v>29</v>
      </c>
      <c r="T675" s="29" t="n">
        <v>110</v>
      </c>
      <c r="U675" s="15" t="inlineStr">
        <is>
          <t>HFCS</t>
        </is>
      </c>
      <c r="V675" s="15" t="inlineStr">
        <is>
          <t>Bold value iced tea; 20 oz bottle = 1 serving per container (whole-bottle figures); HFCS-sweetened</t>
        </is>
      </c>
      <c r="W675" s="32" t="n"/>
      <c r="X675" s="32" t="n"/>
      <c r="Y675" s="32" t="n"/>
      <c r="Z675" s="32" t="n"/>
      <c r="AA675" s="15" t="inlineStr">
        <is>
          <t>Medium</t>
        </is>
      </c>
      <c r="AB675" s="15" t="inlineStr">
        <is>
          <t>Value RTD tea brand</t>
        </is>
      </c>
      <c r="AC675" s="15" t="inlineStr">
        <is>
          <t>Bold cheap iced tea</t>
        </is>
      </c>
      <c r="AD675" s="15" t="inlineStr">
        <is>
          <t>Punchy flavour at a low price.</t>
        </is>
      </c>
      <c r="AE675" s="32" t="n"/>
      <c r="AF675" s="34">
        <f>IF(AND(ISNUMBER($P675),ISNUMBER($AL675),$AL675&lt;&gt;0),ROUND($P675/$AL675*100,1),"")</f>
        <v/>
      </c>
      <c r="AG675" s="35">
        <f>IF(AND(ISNUMBER($S675),ISNUMBER($AL675),$AL675&lt;&gt;0),ROUND($S675/$AL675*100,2),"")</f>
        <v/>
      </c>
      <c r="AH675" s="34">
        <f>IF(AND(ISNUMBER($Q675),ISNUMBER($AL675),$AL675&lt;&gt;0),ROUND($Q675/$AL675*100,1),"")</f>
        <v/>
      </c>
      <c r="AI675" s="29">
        <f>IF(ISNUMBER($S675),IF($S675&lt;=1,"Yes","No"),"n/a")</f>
        <v/>
      </c>
      <c r="AJ675" s="29">
        <f>IF(ISNUMBER($S675),ROUND(MAX(0,MIN(100,100-$S675*2.5-IF(ISNUMBER($T675),$T675,0)*0.12+IF($S675&lt;=1,12,0))),0),"")</f>
        <v/>
      </c>
      <c r="AK675" s="29">
        <f>IF(ISNUMBER($Q675),IF($Q675&gt;=100,20,IF($Q675&gt;=30,10,0)),0)+IF(ISNUMBER($R675),IF($R675&gt;=100,20,0),0)+IF(ISNUMBER($P675),IF($P675&gt;=150,20,IF($P675&gt;=50,12,5)),0)+IF(ISNUMBER($S675),IF($S675&lt;=1,15,0),0)</f>
        <v/>
      </c>
      <c r="AL675" s="29" t="n">
        <v>591</v>
      </c>
      <c r="AM675" s="30" t="n"/>
      <c r="AN675" s="15" t="inlineStr">
        <is>
          <t>Secondary/approx; NOT verified on Amazon.ca</t>
        </is>
      </c>
      <c r="AO675" s="15" t="inlineStr">
        <is>
          <t>BLANK -&gt; requires live Amazon.ca capture</t>
        </is>
      </c>
      <c r="AP675" s="15" t="inlineStr">
        <is>
          <t>Unverified commercial data</t>
        </is>
      </c>
    </row>
    <row r="676" ht="28" customHeight="1">
      <c r="A676" s="15" t="inlineStr">
        <is>
          <t>Brisk</t>
        </is>
      </c>
      <c r="B676" s="15" t="inlineStr">
        <is>
          <t>Brisk Iced Tea | Sweet Tea | single 591mL</t>
        </is>
      </c>
      <c r="C676" s="15" t="inlineStr">
        <is>
          <t>4) Caffeine &amp; energy beverage</t>
        </is>
      </c>
      <c r="D676" s="15" t="inlineStr">
        <is>
          <t>591 mL bottle</t>
        </is>
      </c>
      <c r="E676" s="29" t="n">
        <v>1</v>
      </c>
      <c r="F676" s="30" t="n"/>
      <c r="G676" s="31">
        <f>IF(AND(ISNUMBER($F676),ISNUMBER($E676),$E676&lt;&gt;0),$F676/$E676,"")</f>
        <v/>
      </c>
      <c r="H676" s="31">
        <f>IF(AND(ISNUMBER($F676),ISNUMBER($AL676),ISNUMBER($E676),($AL676*$E676)&lt;&gt;0),$F676/($AL676*$E676)*100,"")</f>
        <v/>
      </c>
      <c r="I676" s="32" t="n"/>
      <c r="J676" s="33" t="n"/>
      <c r="K676" s="31">
        <f>IF(AND(ISNUMBER($F676),ISNUMBER($J676)),$F676*(1-$J676),"")</f>
        <v/>
      </c>
      <c r="L676" s="32" t="n"/>
      <c r="M676" s="32" t="n"/>
      <c r="N676" s="31">
        <f>IF(ISNUMBER($F676),($F676-IF(ISNUMBER($AM676),$AM676,0))*(1-IF(ISNUMBER($J676),$J676,0)),"")</f>
        <v/>
      </c>
      <c r="O676" s="15" t="inlineStr">
        <is>
          <t>Sweet Tea</t>
        </is>
      </c>
      <c r="P676" s="29" t="n">
        <v>18</v>
      </c>
      <c r="Q676" s="29" t="n">
        <v>170</v>
      </c>
      <c r="R676" s="15" t="inlineStr">
        <is>
          <t>Not listed</t>
        </is>
      </c>
      <c r="S676" s="29" t="n">
        <v>29</v>
      </c>
      <c r="T676" s="29" t="n">
        <v>110</v>
      </c>
      <c r="U676" s="15" t="inlineStr">
        <is>
          <t>HFCS</t>
        </is>
      </c>
      <c r="V676" s="15" t="inlineStr">
        <is>
          <t>Bold value iced tea; 20 oz bottle = 1 serving per container (whole-bottle figures); HFCS-sweetened</t>
        </is>
      </c>
      <c r="W676" s="32" t="n"/>
      <c r="X676" s="32" t="n"/>
      <c r="Y676" s="32" t="n"/>
      <c r="Z676" s="32" t="n"/>
      <c r="AA676" s="15" t="inlineStr">
        <is>
          <t>Medium</t>
        </is>
      </c>
      <c r="AB676" s="15" t="inlineStr">
        <is>
          <t>Value RTD tea brand</t>
        </is>
      </c>
      <c r="AC676" s="15" t="inlineStr">
        <is>
          <t>Bold cheap iced tea</t>
        </is>
      </c>
      <c r="AD676" s="15" t="inlineStr">
        <is>
          <t>Punchy flavour at a low price.</t>
        </is>
      </c>
      <c r="AE676" s="32" t="n"/>
      <c r="AF676" s="34">
        <f>IF(AND(ISNUMBER($P676),ISNUMBER($AL676),$AL676&lt;&gt;0),ROUND($P676/$AL676*100,1),"")</f>
        <v/>
      </c>
      <c r="AG676" s="35">
        <f>IF(AND(ISNUMBER($S676),ISNUMBER($AL676),$AL676&lt;&gt;0),ROUND($S676/$AL676*100,2),"")</f>
        <v/>
      </c>
      <c r="AH676" s="34">
        <f>IF(AND(ISNUMBER($Q676),ISNUMBER($AL676),$AL676&lt;&gt;0),ROUND($Q676/$AL676*100,1),"")</f>
        <v/>
      </c>
      <c r="AI676" s="29">
        <f>IF(ISNUMBER($S676),IF($S676&lt;=1,"Yes","No"),"n/a")</f>
        <v/>
      </c>
      <c r="AJ676" s="29">
        <f>IF(ISNUMBER($S676),ROUND(MAX(0,MIN(100,100-$S676*2.5-IF(ISNUMBER($T676),$T676,0)*0.12+IF($S676&lt;=1,12,0))),0),"")</f>
        <v/>
      </c>
      <c r="AK676" s="29">
        <f>IF(ISNUMBER($Q676),IF($Q676&gt;=100,20,IF($Q676&gt;=30,10,0)),0)+IF(ISNUMBER($R676),IF($R676&gt;=100,20,0),0)+IF(ISNUMBER($P676),IF($P676&gt;=150,20,IF($P676&gt;=50,12,5)),0)+IF(ISNUMBER($S676),IF($S676&lt;=1,15,0),0)</f>
        <v/>
      </c>
      <c r="AL676" s="29" t="n">
        <v>591</v>
      </c>
      <c r="AM676" s="30" t="n"/>
      <c r="AN676" s="15" t="inlineStr">
        <is>
          <t>Secondary/approx; NOT verified on Amazon.ca</t>
        </is>
      </c>
      <c r="AO676" s="15" t="inlineStr">
        <is>
          <t>BLANK -&gt; requires live Amazon.ca capture</t>
        </is>
      </c>
      <c r="AP676" s="15" t="inlineStr">
        <is>
          <t>Unverified commercial data</t>
        </is>
      </c>
    </row>
    <row r="677" ht="28" customHeight="1">
      <c r="A677" s="15" t="inlineStr">
        <is>
          <t>Brisk</t>
        </is>
      </c>
      <c r="B677" s="15" t="inlineStr">
        <is>
          <t>Brisk Iced Tea | Sweet Tea | 6-pack 591mL</t>
        </is>
      </c>
      <c r="C677" s="15" t="inlineStr">
        <is>
          <t>4) Caffeine &amp; energy beverage</t>
        </is>
      </c>
      <c r="D677" s="15" t="inlineStr">
        <is>
          <t>591 mL bottle</t>
        </is>
      </c>
      <c r="E677" s="29" t="n">
        <v>6</v>
      </c>
      <c r="F677" s="30" t="n"/>
      <c r="G677" s="31">
        <f>IF(AND(ISNUMBER($F677),ISNUMBER($E677),$E677&lt;&gt;0),$F677/$E677,"")</f>
        <v/>
      </c>
      <c r="H677" s="31">
        <f>IF(AND(ISNUMBER($F677),ISNUMBER($AL677),ISNUMBER($E677),($AL677*$E677)&lt;&gt;0),$F677/($AL677*$E677)*100,"")</f>
        <v/>
      </c>
      <c r="I677" s="32" t="n"/>
      <c r="J677" s="33" t="n"/>
      <c r="K677" s="31">
        <f>IF(AND(ISNUMBER($F677),ISNUMBER($J677)),$F677*(1-$J677),"")</f>
        <v/>
      </c>
      <c r="L677" s="32" t="n"/>
      <c r="M677" s="32" t="n"/>
      <c r="N677" s="31">
        <f>IF(ISNUMBER($F677),($F677-IF(ISNUMBER($AM677),$AM677,0))*(1-IF(ISNUMBER($J677),$J677,0)),"")</f>
        <v/>
      </c>
      <c r="O677" s="15" t="inlineStr">
        <is>
          <t>Sweet Tea</t>
        </is>
      </c>
      <c r="P677" s="29" t="n">
        <v>18</v>
      </c>
      <c r="Q677" s="29" t="n">
        <v>170</v>
      </c>
      <c r="R677" s="15" t="inlineStr">
        <is>
          <t>Not listed</t>
        </is>
      </c>
      <c r="S677" s="29" t="n">
        <v>29</v>
      </c>
      <c r="T677" s="29" t="n">
        <v>110</v>
      </c>
      <c r="U677" s="15" t="inlineStr">
        <is>
          <t>HFCS</t>
        </is>
      </c>
      <c r="V677" s="15" t="inlineStr">
        <is>
          <t>Bold value iced tea; 20 oz bottle = 1 serving per container (whole-bottle figures); HFCS-sweetened</t>
        </is>
      </c>
      <c r="W677" s="32" t="n"/>
      <c r="X677" s="32" t="n"/>
      <c r="Y677" s="32" t="n"/>
      <c r="Z677" s="32" t="n"/>
      <c r="AA677" s="15" t="inlineStr">
        <is>
          <t>Medium</t>
        </is>
      </c>
      <c r="AB677" s="15" t="inlineStr">
        <is>
          <t>Value RTD tea brand</t>
        </is>
      </c>
      <c r="AC677" s="15" t="inlineStr">
        <is>
          <t>Bold cheap iced tea</t>
        </is>
      </c>
      <c r="AD677" s="15" t="inlineStr">
        <is>
          <t>Punchy flavour at a low price.</t>
        </is>
      </c>
      <c r="AE677" s="32" t="n"/>
      <c r="AF677" s="34">
        <f>IF(AND(ISNUMBER($P677),ISNUMBER($AL677),$AL677&lt;&gt;0),ROUND($P677/$AL677*100,1),"")</f>
        <v/>
      </c>
      <c r="AG677" s="35">
        <f>IF(AND(ISNUMBER($S677),ISNUMBER($AL677),$AL677&lt;&gt;0),ROUND($S677/$AL677*100,2),"")</f>
        <v/>
      </c>
      <c r="AH677" s="34">
        <f>IF(AND(ISNUMBER($Q677),ISNUMBER($AL677),$AL677&lt;&gt;0),ROUND($Q677/$AL677*100,1),"")</f>
        <v/>
      </c>
      <c r="AI677" s="29">
        <f>IF(ISNUMBER($S677),IF($S677&lt;=1,"Yes","No"),"n/a")</f>
        <v/>
      </c>
      <c r="AJ677" s="29">
        <f>IF(ISNUMBER($S677),ROUND(MAX(0,MIN(100,100-$S677*2.5-IF(ISNUMBER($T677),$T677,0)*0.12+IF($S677&lt;=1,12,0))),0),"")</f>
        <v/>
      </c>
      <c r="AK677" s="29">
        <f>IF(ISNUMBER($Q677),IF($Q677&gt;=100,20,IF($Q677&gt;=30,10,0)),0)+IF(ISNUMBER($R677),IF($R677&gt;=100,20,0),0)+IF(ISNUMBER($P677),IF($P677&gt;=150,20,IF($P677&gt;=50,12,5)),0)+IF(ISNUMBER($S677),IF($S677&lt;=1,15,0),0)</f>
        <v/>
      </c>
      <c r="AL677" s="29" t="n">
        <v>591</v>
      </c>
      <c r="AM677" s="30" t="n"/>
      <c r="AN677" s="15" t="inlineStr">
        <is>
          <t>Secondary/approx; NOT verified on Amazon.ca</t>
        </is>
      </c>
      <c r="AO677" s="15" t="inlineStr">
        <is>
          <t>BLANK -&gt; requires live Amazon.ca capture</t>
        </is>
      </c>
      <c r="AP677" s="15" t="inlineStr">
        <is>
          <t>Unverified commercial data</t>
        </is>
      </c>
    </row>
    <row r="678" ht="28" customHeight="1">
      <c r="A678" s="15" t="inlineStr">
        <is>
          <t>Brisk</t>
        </is>
      </c>
      <c r="B678" s="15" t="inlineStr">
        <is>
          <t>Brisk Iced Tea | Sweet Tea | 12-pack 591mL</t>
        </is>
      </c>
      <c r="C678" s="15" t="inlineStr">
        <is>
          <t>4) Caffeine &amp; energy beverage</t>
        </is>
      </c>
      <c r="D678" s="15" t="inlineStr">
        <is>
          <t>591 mL bottle</t>
        </is>
      </c>
      <c r="E678" s="29" t="n">
        <v>12</v>
      </c>
      <c r="F678" s="30" t="n"/>
      <c r="G678" s="31">
        <f>IF(AND(ISNUMBER($F678),ISNUMBER($E678),$E678&lt;&gt;0),$F678/$E678,"")</f>
        <v/>
      </c>
      <c r="H678" s="31">
        <f>IF(AND(ISNUMBER($F678),ISNUMBER($AL678),ISNUMBER($E678),($AL678*$E678)&lt;&gt;0),$F678/($AL678*$E678)*100,"")</f>
        <v/>
      </c>
      <c r="I678" s="32" t="n"/>
      <c r="J678" s="33" t="n"/>
      <c r="K678" s="31">
        <f>IF(AND(ISNUMBER($F678),ISNUMBER($J678)),$F678*(1-$J678),"")</f>
        <v/>
      </c>
      <c r="L678" s="32" t="n"/>
      <c r="M678" s="32" t="n"/>
      <c r="N678" s="31">
        <f>IF(ISNUMBER($F678),($F678-IF(ISNUMBER($AM678),$AM678,0))*(1-IF(ISNUMBER($J678),$J678,0)),"")</f>
        <v/>
      </c>
      <c r="O678" s="15" t="inlineStr">
        <is>
          <t>Sweet Tea</t>
        </is>
      </c>
      <c r="P678" s="29" t="n">
        <v>18</v>
      </c>
      <c r="Q678" s="29" t="n">
        <v>170</v>
      </c>
      <c r="R678" s="15" t="inlineStr">
        <is>
          <t>Not listed</t>
        </is>
      </c>
      <c r="S678" s="29" t="n">
        <v>29</v>
      </c>
      <c r="T678" s="29" t="n">
        <v>110</v>
      </c>
      <c r="U678" s="15" t="inlineStr">
        <is>
          <t>HFCS</t>
        </is>
      </c>
      <c r="V678" s="15" t="inlineStr">
        <is>
          <t>Bold value iced tea; 20 oz bottle = 1 serving per container (whole-bottle figures); HFCS-sweetened</t>
        </is>
      </c>
      <c r="W678" s="32" t="n"/>
      <c r="X678" s="32" t="n"/>
      <c r="Y678" s="32" t="n"/>
      <c r="Z678" s="32" t="n"/>
      <c r="AA678" s="15" t="inlineStr">
        <is>
          <t>Medium</t>
        </is>
      </c>
      <c r="AB678" s="15" t="inlineStr">
        <is>
          <t>Value RTD tea brand</t>
        </is>
      </c>
      <c r="AC678" s="15" t="inlineStr">
        <is>
          <t>Bold cheap iced tea</t>
        </is>
      </c>
      <c r="AD678" s="15" t="inlineStr">
        <is>
          <t>Punchy flavour at a low price.</t>
        </is>
      </c>
      <c r="AE678" s="32" t="n"/>
      <c r="AF678" s="34">
        <f>IF(AND(ISNUMBER($P678),ISNUMBER($AL678),$AL678&lt;&gt;0),ROUND($P678/$AL678*100,1),"")</f>
        <v/>
      </c>
      <c r="AG678" s="35">
        <f>IF(AND(ISNUMBER($S678),ISNUMBER($AL678),$AL678&lt;&gt;0),ROUND($S678/$AL678*100,2),"")</f>
        <v/>
      </c>
      <c r="AH678" s="34">
        <f>IF(AND(ISNUMBER($Q678),ISNUMBER($AL678),$AL678&lt;&gt;0),ROUND($Q678/$AL678*100,1),"")</f>
        <v/>
      </c>
      <c r="AI678" s="29">
        <f>IF(ISNUMBER($S678),IF($S678&lt;=1,"Yes","No"),"n/a")</f>
        <v/>
      </c>
      <c r="AJ678" s="29">
        <f>IF(ISNUMBER($S678),ROUND(MAX(0,MIN(100,100-$S678*2.5-IF(ISNUMBER($T678),$T678,0)*0.12+IF($S678&lt;=1,12,0))),0),"")</f>
        <v/>
      </c>
      <c r="AK678" s="29">
        <f>IF(ISNUMBER($Q678),IF($Q678&gt;=100,20,IF($Q678&gt;=30,10,0)),0)+IF(ISNUMBER($R678),IF($R678&gt;=100,20,0),0)+IF(ISNUMBER($P678),IF($P678&gt;=150,20,IF($P678&gt;=50,12,5)),0)+IF(ISNUMBER($S678),IF($S678&lt;=1,15,0),0)</f>
        <v/>
      </c>
      <c r="AL678" s="29" t="n">
        <v>591</v>
      </c>
      <c r="AM678" s="30" t="n"/>
      <c r="AN678" s="15" t="inlineStr">
        <is>
          <t>Secondary/approx; NOT verified on Amazon.ca</t>
        </is>
      </c>
      <c r="AO678" s="15" t="inlineStr">
        <is>
          <t>BLANK -&gt; requires live Amazon.ca capture</t>
        </is>
      </c>
      <c r="AP678" s="15" t="inlineStr">
        <is>
          <t>Unverified commercial data</t>
        </is>
      </c>
    </row>
    <row r="679" ht="28" customHeight="1">
      <c r="A679" s="15" t="inlineStr">
        <is>
          <t>Brisk</t>
        </is>
      </c>
      <c r="B679" s="15" t="inlineStr">
        <is>
          <t>Brisk Iced Tea | Sweet Tea | 24-pack 591mL</t>
        </is>
      </c>
      <c r="C679" s="15" t="inlineStr">
        <is>
          <t>4) Caffeine &amp; energy beverage</t>
        </is>
      </c>
      <c r="D679" s="15" t="inlineStr">
        <is>
          <t>591 mL bottle</t>
        </is>
      </c>
      <c r="E679" s="29" t="n">
        <v>24</v>
      </c>
      <c r="F679" s="30" t="n"/>
      <c r="G679" s="31">
        <f>IF(AND(ISNUMBER($F679),ISNUMBER($E679),$E679&lt;&gt;0),$F679/$E679,"")</f>
        <v/>
      </c>
      <c r="H679" s="31">
        <f>IF(AND(ISNUMBER($F679),ISNUMBER($AL679),ISNUMBER($E679),($AL679*$E679)&lt;&gt;0),$F679/($AL679*$E679)*100,"")</f>
        <v/>
      </c>
      <c r="I679" s="32" t="n"/>
      <c r="J679" s="33" t="n"/>
      <c r="K679" s="31">
        <f>IF(AND(ISNUMBER($F679),ISNUMBER($J679)),$F679*(1-$J679),"")</f>
        <v/>
      </c>
      <c r="L679" s="32" t="n"/>
      <c r="M679" s="32" t="n"/>
      <c r="N679" s="31">
        <f>IF(ISNUMBER($F679),($F679-IF(ISNUMBER($AM679),$AM679,0))*(1-IF(ISNUMBER($J679),$J679,0)),"")</f>
        <v/>
      </c>
      <c r="O679" s="15" t="inlineStr">
        <is>
          <t>Sweet Tea</t>
        </is>
      </c>
      <c r="P679" s="29" t="n">
        <v>18</v>
      </c>
      <c r="Q679" s="29" t="n">
        <v>170</v>
      </c>
      <c r="R679" s="15" t="inlineStr">
        <is>
          <t>Not listed</t>
        </is>
      </c>
      <c r="S679" s="29" t="n">
        <v>29</v>
      </c>
      <c r="T679" s="29" t="n">
        <v>110</v>
      </c>
      <c r="U679" s="15" t="inlineStr">
        <is>
          <t>HFCS</t>
        </is>
      </c>
      <c r="V679" s="15" t="inlineStr">
        <is>
          <t>Bold value iced tea; 20 oz bottle = 1 serving per container (whole-bottle figures); HFCS-sweetened</t>
        </is>
      </c>
      <c r="W679" s="32" t="n"/>
      <c r="X679" s="32" t="n"/>
      <c r="Y679" s="32" t="n"/>
      <c r="Z679" s="32" t="n"/>
      <c r="AA679" s="15" t="inlineStr">
        <is>
          <t>Medium</t>
        </is>
      </c>
      <c r="AB679" s="15" t="inlineStr">
        <is>
          <t>Value RTD tea brand</t>
        </is>
      </c>
      <c r="AC679" s="15" t="inlineStr">
        <is>
          <t>Bold cheap iced tea</t>
        </is>
      </c>
      <c r="AD679" s="15" t="inlineStr">
        <is>
          <t>Punchy flavour at a low price.</t>
        </is>
      </c>
      <c r="AE679" s="32" t="n"/>
      <c r="AF679" s="34">
        <f>IF(AND(ISNUMBER($P679),ISNUMBER($AL679),$AL679&lt;&gt;0),ROUND($P679/$AL679*100,1),"")</f>
        <v/>
      </c>
      <c r="AG679" s="35">
        <f>IF(AND(ISNUMBER($S679),ISNUMBER($AL679),$AL679&lt;&gt;0),ROUND($S679/$AL679*100,2),"")</f>
        <v/>
      </c>
      <c r="AH679" s="34">
        <f>IF(AND(ISNUMBER($Q679),ISNUMBER($AL679),$AL679&lt;&gt;0),ROUND($Q679/$AL679*100,1),"")</f>
        <v/>
      </c>
      <c r="AI679" s="29">
        <f>IF(ISNUMBER($S679),IF($S679&lt;=1,"Yes","No"),"n/a")</f>
        <v/>
      </c>
      <c r="AJ679" s="29">
        <f>IF(ISNUMBER($S679),ROUND(MAX(0,MIN(100,100-$S679*2.5-IF(ISNUMBER($T679),$T679,0)*0.12+IF($S679&lt;=1,12,0))),0),"")</f>
        <v/>
      </c>
      <c r="AK679" s="29">
        <f>IF(ISNUMBER($Q679),IF($Q679&gt;=100,20,IF($Q679&gt;=30,10,0)),0)+IF(ISNUMBER($R679),IF($R679&gt;=100,20,0),0)+IF(ISNUMBER($P679),IF($P679&gt;=150,20,IF($P679&gt;=50,12,5)),0)+IF(ISNUMBER($S679),IF($S679&lt;=1,15,0),0)</f>
        <v/>
      </c>
      <c r="AL679" s="29" t="n">
        <v>591</v>
      </c>
      <c r="AM679" s="30" t="n"/>
      <c r="AN679" s="15" t="inlineStr">
        <is>
          <t>Secondary/approx; NOT verified on Amazon.ca</t>
        </is>
      </c>
      <c r="AO679" s="15" t="inlineStr">
        <is>
          <t>BLANK -&gt; requires live Amazon.ca capture</t>
        </is>
      </c>
      <c r="AP679" s="15" t="inlineStr">
        <is>
          <t>Unverified commercial data</t>
        </is>
      </c>
    </row>
    <row r="680" ht="28" customHeight="1">
      <c r="A680" s="15" t="inlineStr">
        <is>
          <t>Brisk</t>
        </is>
      </c>
      <c r="B680" s="15" t="inlineStr">
        <is>
          <t>Brisk Iced Tea | Half &amp; Half | single 591mL</t>
        </is>
      </c>
      <c r="C680" s="15" t="inlineStr">
        <is>
          <t>4) Caffeine &amp; energy beverage</t>
        </is>
      </c>
      <c r="D680" s="15" t="inlineStr">
        <is>
          <t>591 mL bottle</t>
        </is>
      </c>
      <c r="E680" s="29" t="n">
        <v>1</v>
      </c>
      <c r="F680" s="30" t="n"/>
      <c r="G680" s="31">
        <f>IF(AND(ISNUMBER($F680),ISNUMBER($E680),$E680&lt;&gt;0),$F680/$E680,"")</f>
        <v/>
      </c>
      <c r="H680" s="31">
        <f>IF(AND(ISNUMBER($F680),ISNUMBER($AL680),ISNUMBER($E680),($AL680*$E680)&lt;&gt;0),$F680/($AL680*$E680)*100,"")</f>
        <v/>
      </c>
      <c r="I680" s="32" t="n"/>
      <c r="J680" s="33" t="n"/>
      <c r="K680" s="31">
        <f>IF(AND(ISNUMBER($F680),ISNUMBER($J680)),$F680*(1-$J680),"")</f>
        <v/>
      </c>
      <c r="L680" s="32" t="n"/>
      <c r="M680" s="32" t="n"/>
      <c r="N680" s="31">
        <f>IF(ISNUMBER($F680),($F680-IF(ISNUMBER($AM680),$AM680,0))*(1-IF(ISNUMBER($J680),$J680,0)),"")</f>
        <v/>
      </c>
      <c r="O680" s="15" t="inlineStr">
        <is>
          <t>Half &amp; Half</t>
        </is>
      </c>
      <c r="P680" s="29" t="n">
        <v>18</v>
      </c>
      <c r="Q680" s="29" t="n">
        <v>170</v>
      </c>
      <c r="R680" s="15" t="inlineStr">
        <is>
          <t>Not listed</t>
        </is>
      </c>
      <c r="S680" s="29" t="n">
        <v>29</v>
      </c>
      <c r="T680" s="29" t="n">
        <v>110</v>
      </c>
      <c r="U680" s="15" t="inlineStr">
        <is>
          <t>HFCS</t>
        </is>
      </c>
      <c r="V680" s="15" t="inlineStr">
        <is>
          <t>Bold value iced tea; 20 oz bottle = 1 serving per container (whole-bottle figures); HFCS-sweetened</t>
        </is>
      </c>
      <c r="W680" s="32" t="n"/>
      <c r="X680" s="32" t="n"/>
      <c r="Y680" s="32" t="n"/>
      <c r="Z680" s="32" t="n"/>
      <c r="AA680" s="15" t="inlineStr">
        <is>
          <t>Medium</t>
        </is>
      </c>
      <c r="AB680" s="15" t="inlineStr">
        <is>
          <t>Value RTD tea brand</t>
        </is>
      </c>
      <c r="AC680" s="15" t="inlineStr">
        <is>
          <t>Bold cheap iced tea</t>
        </is>
      </c>
      <c r="AD680" s="15" t="inlineStr">
        <is>
          <t>Punchy flavour at a low price.</t>
        </is>
      </c>
      <c r="AE680" s="32" t="n"/>
      <c r="AF680" s="34">
        <f>IF(AND(ISNUMBER($P680),ISNUMBER($AL680),$AL680&lt;&gt;0),ROUND($P680/$AL680*100,1),"")</f>
        <v/>
      </c>
      <c r="AG680" s="35">
        <f>IF(AND(ISNUMBER($S680),ISNUMBER($AL680),$AL680&lt;&gt;0),ROUND($S680/$AL680*100,2),"")</f>
        <v/>
      </c>
      <c r="AH680" s="34">
        <f>IF(AND(ISNUMBER($Q680),ISNUMBER($AL680),$AL680&lt;&gt;0),ROUND($Q680/$AL680*100,1),"")</f>
        <v/>
      </c>
      <c r="AI680" s="29">
        <f>IF(ISNUMBER($S680),IF($S680&lt;=1,"Yes","No"),"n/a")</f>
        <v/>
      </c>
      <c r="AJ680" s="29">
        <f>IF(ISNUMBER($S680),ROUND(MAX(0,MIN(100,100-$S680*2.5-IF(ISNUMBER($T680),$T680,0)*0.12+IF($S680&lt;=1,12,0))),0),"")</f>
        <v/>
      </c>
      <c r="AK680" s="29">
        <f>IF(ISNUMBER($Q680),IF($Q680&gt;=100,20,IF($Q680&gt;=30,10,0)),0)+IF(ISNUMBER($R680),IF($R680&gt;=100,20,0),0)+IF(ISNUMBER($P680),IF($P680&gt;=150,20,IF($P680&gt;=50,12,5)),0)+IF(ISNUMBER($S680),IF($S680&lt;=1,15,0),0)</f>
        <v/>
      </c>
      <c r="AL680" s="29" t="n">
        <v>591</v>
      </c>
      <c r="AM680" s="30" t="n"/>
      <c r="AN680" s="15" t="inlineStr">
        <is>
          <t>Secondary/approx; NOT verified on Amazon.ca</t>
        </is>
      </c>
      <c r="AO680" s="15" t="inlineStr">
        <is>
          <t>BLANK -&gt; requires live Amazon.ca capture</t>
        </is>
      </c>
      <c r="AP680" s="15" t="inlineStr">
        <is>
          <t>Unverified commercial data</t>
        </is>
      </c>
    </row>
    <row r="681" ht="28" customHeight="1">
      <c r="A681" s="15" t="inlineStr">
        <is>
          <t>Brisk</t>
        </is>
      </c>
      <c r="B681" s="15" t="inlineStr">
        <is>
          <t>Brisk Iced Tea | Half &amp; Half | 6-pack 591mL</t>
        </is>
      </c>
      <c r="C681" s="15" t="inlineStr">
        <is>
          <t>4) Caffeine &amp; energy beverage</t>
        </is>
      </c>
      <c r="D681" s="15" t="inlineStr">
        <is>
          <t>591 mL bottle</t>
        </is>
      </c>
      <c r="E681" s="29" t="n">
        <v>6</v>
      </c>
      <c r="F681" s="30" t="n"/>
      <c r="G681" s="31">
        <f>IF(AND(ISNUMBER($F681),ISNUMBER($E681),$E681&lt;&gt;0),$F681/$E681,"")</f>
        <v/>
      </c>
      <c r="H681" s="31">
        <f>IF(AND(ISNUMBER($F681),ISNUMBER($AL681),ISNUMBER($E681),($AL681*$E681)&lt;&gt;0),$F681/($AL681*$E681)*100,"")</f>
        <v/>
      </c>
      <c r="I681" s="32" t="n"/>
      <c r="J681" s="33" t="n"/>
      <c r="K681" s="31">
        <f>IF(AND(ISNUMBER($F681),ISNUMBER($J681)),$F681*(1-$J681),"")</f>
        <v/>
      </c>
      <c r="L681" s="32" t="n"/>
      <c r="M681" s="32" t="n"/>
      <c r="N681" s="31">
        <f>IF(ISNUMBER($F681),($F681-IF(ISNUMBER($AM681),$AM681,0))*(1-IF(ISNUMBER($J681),$J681,0)),"")</f>
        <v/>
      </c>
      <c r="O681" s="15" t="inlineStr">
        <is>
          <t>Half &amp; Half</t>
        </is>
      </c>
      <c r="P681" s="29" t="n">
        <v>18</v>
      </c>
      <c r="Q681" s="29" t="n">
        <v>170</v>
      </c>
      <c r="R681" s="15" t="inlineStr">
        <is>
          <t>Not listed</t>
        </is>
      </c>
      <c r="S681" s="29" t="n">
        <v>29</v>
      </c>
      <c r="T681" s="29" t="n">
        <v>110</v>
      </c>
      <c r="U681" s="15" t="inlineStr">
        <is>
          <t>HFCS</t>
        </is>
      </c>
      <c r="V681" s="15" t="inlineStr">
        <is>
          <t>Bold value iced tea; 20 oz bottle = 1 serving per container (whole-bottle figures); HFCS-sweetened</t>
        </is>
      </c>
      <c r="W681" s="32" t="n"/>
      <c r="X681" s="32" t="n"/>
      <c r="Y681" s="32" t="n"/>
      <c r="Z681" s="32" t="n"/>
      <c r="AA681" s="15" t="inlineStr">
        <is>
          <t>Medium</t>
        </is>
      </c>
      <c r="AB681" s="15" t="inlineStr">
        <is>
          <t>Value RTD tea brand</t>
        </is>
      </c>
      <c r="AC681" s="15" t="inlineStr">
        <is>
          <t>Bold cheap iced tea</t>
        </is>
      </c>
      <c r="AD681" s="15" t="inlineStr">
        <is>
          <t>Punchy flavour at a low price.</t>
        </is>
      </c>
      <c r="AE681" s="32" t="n"/>
      <c r="AF681" s="34">
        <f>IF(AND(ISNUMBER($P681),ISNUMBER($AL681),$AL681&lt;&gt;0),ROUND($P681/$AL681*100,1),"")</f>
        <v/>
      </c>
      <c r="AG681" s="35">
        <f>IF(AND(ISNUMBER($S681),ISNUMBER($AL681),$AL681&lt;&gt;0),ROUND($S681/$AL681*100,2),"")</f>
        <v/>
      </c>
      <c r="AH681" s="34">
        <f>IF(AND(ISNUMBER($Q681),ISNUMBER($AL681),$AL681&lt;&gt;0),ROUND($Q681/$AL681*100,1),"")</f>
        <v/>
      </c>
      <c r="AI681" s="29">
        <f>IF(ISNUMBER($S681),IF($S681&lt;=1,"Yes","No"),"n/a")</f>
        <v/>
      </c>
      <c r="AJ681" s="29">
        <f>IF(ISNUMBER($S681),ROUND(MAX(0,MIN(100,100-$S681*2.5-IF(ISNUMBER($T681),$T681,0)*0.12+IF($S681&lt;=1,12,0))),0),"")</f>
        <v/>
      </c>
      <c r="AK681" s="29">
        <f>IF(ISNUMBER($Q681),IF($Q681&gt;=100,20,IF($Q681&gt;=30,10,0)),0)+IF(ISNUMBER($R681),IF($R681&gt;=100,20,0),0)+IF(ISNUMBER($P681),IF($P681&gt;=150,20,IF($P681&gt;=50,12,5)),0)+IF(ISNUMBER($S681),IF($S681&lt;=1,15,0),0)</f>
        <v/>
      </c>
      <c r="AL681" s="29" t="n">
        <v>591</v>
      </c>
      <c r="AM681" s="30" t="n"/>
      <c r="AN681" s="15" t="inlineStr">
        <is>
          <t>Secondary/approx; NOT verified on Amazon.ca</t>
        </is>
      </c>
      <c r="AO681" s="15" t="inlineStr">
        <is>
          <t>BLANK -&gt; requires live Amazon.ca capture</t>
        </is>
      </c>
      <c r="AP681" s="15" t="inlineStr">
        <is>
          <t>Unverified commercial data</t>
        </is>
      </c>
    </row>
    <row r="682" ht="28" customHeight="1">
      <c r="A682" s="15" t="inlineStr">
        <is>
          <t>Brisk</t>
        </is>
      </c>
      <c r="B682" s="15" t="inlineStr">
        <is>
          <t>Brisk Iced Tea | Half &amp; Half | 12-pack 591mL</t>
        </is>
      </c>
      <c r="C682" s="15" t="inlineStr">
        <is>
          <t>4) Caffeine &amp; energy beverage</t>
        </is>
      </c>
      <c r="D682" s="15" t="inlineStr">
        <is>
          <t>591 mL bottle</t>
        </is>
      </c>
      <c r="E682" s="29" t="n">
        <v>12</v>
      </c>
      <c r="F682" s="30" t="n"/>
      <c r="G682" s="31">
        <f>IF(AND(ISNUMBER($F682),ISNUMBER($E682),$E682&lt;&gt;0),$F682/$E682,"")</f>
        <v/>
      </c>
      <c r="H682" s="31">
        <f>IF(AND(ISNUMBER($F682),ISNUMBER($AL682),ISNUMBER($E682),($AL682*$E682)&lt;&gt;0),$F682/($AL682*$E682)*100,"")</f>
        <v/>
      </c>
      <c r="I682" s="32" t="n"/>
      <c r="J682" s="33" t="n"/>
      <c r="K682" s="31">
        <f>IF(AND(ISNUMBER($F682),ISNUMBER($J682)),$F682*(1-$J682),"")</f>
        <v/>
      </c>
      <c r="L682" s="32" t="n"/>
      <c r="M682" s="32" t="n"/>
      <c r="N682" s="31">
        <f>IF(ISNUMBER($F682),($F682-IF(ISNUMBER($AM682),$AM682,0))*(1-IF(ISNUMBER($J682),$J682,0)),"")</f>
        <v/>
      </c>
      <c r="O682" s="15" t="inlineStr">
        <is>
          <t>Half &amp; Half</t>
        </is>
      </c>
      <c r="P682" s="29" t="n">
        <v>18</v>
      </c>
      <c r="Q682" s="29" t="n">
        <v>170</v>
      </c>
      <c r="R682" s="15" t="inlineStr">
        <is>
          <t>Not listed</t>
        </is>
      </c>
      <c r="S682" s="29" t="n">
        <v>29</v>
      </c>
      <c r="T682" s="29" t="n">
        <v>110</v>
      </c>
      <c r="U682" s="15" t="inlineStr">
        <is>
          <t>HFCS</t>
        </is>
      </c>
      <c r="V682" s="15" t="inlineStr">
        <is>
          <t>Bold value iced tea; 20 oz bottle = 1 serving per container (whole-bottle figures); HFCS-sweetened</t>
        </is>
      </c>
      <c r="W682" s="32" t="n"/>
      <c r="X682" s="32" t="n"/>
      <c r="Y682" s="32" t="n"/>
      <c r="Z682" s="32" t="n"/>
      <c r="AA682" s="15" t="inlineStr">
        <is>
          <t>Medium</t>
        </is>
      </c>
      <c r="AB682" s="15" t="inlineStr">
        <is>
          <t>Value RTD tea brand</t>
        </is>
      </c>
      <c r="AC682" s="15" t="inlineStr">
        <is>
          <t>Bold cheap iced tea</t>
        </is>
      </c>
      <c r="AD682" s="15" t="inlineStr">
        <is>
          <t>Punchy flavour at a low price.</t>
        </is>
      </c>
      <c r="AE682" s="32" t="n"/>
      <c r="AF682" s="34">
        <f>IF(AND(ISNUMBER($P682),ISNUMBER($AL682),$AL682&lt;&gt;0),ROUND($P682/$AL682*100,1),"")</f>
        <v/>
      </c>
      <c r="AG682" s="35">
        <f>IF(AND(ISNUMBER($S682),ISNUMBER($AL682),$AL682&lt;&gt;0),ROUND($S682/$AL682*100,2),"")</f>
        <v/>
      </c>
      <c r="AH682" s="34">
        <f>IF(AND(ISNUMBER($Q682),ISNUMBER($AL682),$AL682&lt;&gt;0),ROUND($Q682/$AL682*100,1),"")</f>
        <v/>
      </c>
      <c r="AI682" s="29">
        <f>IF(ISNUMBER($S682),IF($S682&lt;=1,"Yes","No"),"n/a")</f>
        <v/>
      </c>
      <c r="AJ682" s="29">
        <f>IF(ISNUMBER($S682),ROUND(MAX(0,MIN(100,100-$S682*2.5-IF(ISNUMBER($T682),$T682,0)*0.12+IF($S682&lt;=1,12,0))),0),"")</f>
        <v/>
      </c>
      <c r="AK682" s="29">
        <f>IF(ISNUMBER($Q682),IF($Q682&gt;=100,20,IF($Q682&gt;=30,10,0)),0)+IF(ISNUMBER($R682),IF($R682&gt;=100,20,0),0)+IF(ISNUMBER($P682),IF($P682&gt;=150,20,IF($P682&gt;=50,12,5)),0)+IF(ISNUMBER($S682),IF($S682&lt;=1,15,0),0)</f>
        <v/>
      </c>
      <c r="AL682" s="29" t="n">
        <v>591</v>
      </c>
      <c r="AM682" s="30" t="n"/>
      <c r="AN682" s="15" t="inlineStr">
        <is>
          <t>Secondary/approx; NOT verified on Amazon.ca</t>
        </is>
      </c>
      <c r="AO682" s="15" t="inlineStr">
        <is>
          <t>BLANK -&gt; requires live Amazon.ca capture</t>
        </is>
      </c>
      <c r="AP682" s="15" t="inlineStr">
        <is>
          <t>Unverified commercial data</t>
        </is>
      </c>
    </row>
    <row r="683" ht="28" customHeight="1">
      <c r="A683" s="15" t="inlineStr">
        <is>
          <t>Brisk</t>
        </is>
      </c>
      <c r="B683" s="15" t="inlineStr">
        <is>
          <t>Brisk Iced Tea | Half &amp; Half | 24-pack 591mL</t>
        </is>
      </c>
      <c r="C683" s="15" t="inlineStr">
        <is>
          <t>4) Caffeine &amp; energy beverage</t>
        </is>
      </c>
      <c r="D683" s="15" t="inlineStr">
        <is>
          <t>591 mL bottle</t>
        </is>
      </c>
      <c r="E683" s="29" t="n">
        <v>24</v>
      </c>
      <c r="F683" s="30" t="n"/>
      <c r="G683" s="31">
        <f>IF(AND(ISNUMBER($F683),ISNUMBER($E683),$E683&lt;&gt;0),$F683/$E683,"")</f>
        <v/>
      </c>
      <c r="H683" s="31">
        <f>IF(AND(ISNUMBER($F683),ISNUMBER($AL683),ISNUMBER($E683),($AL683*$E683)&lt;&gt;0),$F683/($AL683*$E683)*100,"")</f>
        <v/>
      </c>
      <c r="I683" s="32" t="n"/>
      <c r="J683" s="33" t="n"/>
      <c r="K683" s="31">
        <f>IF(AND(ISNUMBER($F683),ISNUMBER($J683)),$F683*(1-$J683),"")</f>
        <v/>
      </c>
      <c r="L683" s="32" t="n"/>
      <c r="M683" s="32" t="n"/>
      <c r="N683" s="31">
        <f>IF(ISNUMBER($F683),($F683-IF(ISNUMBER($AM683),$AM683,0))*(1-IF(ISNUMBER($J683),$J683,0)),"")</f>
        <v/>
      </c>
      <c r="O683" s="15" t="inlineStr">
        <is>
          <t>Half &amp; Half</t>
        </is>
      </c>
      <c r="P683" s="29" t="n">
        <v>18</v>
      </c>
      <c r="Q683" s="29" t="n">
        <v>170</v>
      </c>
      <c r="R683" s="15" t="inlineStr">
        <is>
          <t>Not listed</t>
        </is>
      </c>
      <c r="S683" s="29" t="n">
        <v>29</v>
      </c>
      <c r="T683" s="29" t="n">
        <v>110</v>
      </c>
      <c r="U683" s="15" t="inlineStr">
        <is>
          <t>HFCS</t>
        </is>
      </c>
      <c r="V683" s="15" t="inlineStr">
        <is>
          <t>Bold value iced tea; 20 oz bottle = 1 serving per container (whole-bottle figures); HFCS-sweetened</t>
        </is>
      </c>
      <c r="W683" s="32" t="n"/>
      <c r="X683" s="32" t="n"/>
      <c r="Y683" s="32" t="n"/>
      <c r="Z683" s="32" t="n"/>
      <c r="AA683" s="15" t="inlineStr">
        <is>
          <t>Medium</t>
        </is>
      </c>
      <c r="AB683" s="15" t="inlineStr">
        <is>
          <t>Value RTD tea brand</t>
        </is>
      </c>
      <c r="AC683" s="15" t="inlineStr">
        <is>
          <t>Bold cheap iced tea</t>
        </is>
      </c>
      <c r="AD683" s="15" t="inlineStr">
        <is>
          <t>Punchy flavour at a low price.</t>
        </is>
      </c>
      <c r="AE683" s="32" t="n"/>
      <c r="AF683" s="34">
        <f>IF(AND(ISNUMBER($P683),ISNUMBER($AL683),$AL683&lt;&gt;0),ROUND($P683/$AL683*100,1),"")</f>
        <v/>
      </c>
      <c r="AG683" s="35">
        <f>IF(AND(ISNUMBER($S683),ISNUMBER($AL683),$AL683&lt;&gt;0),ROUND($S683/$AL683*100,2),"")</f>
        <v/>
      </c>
      <c r="AH683" s="34">
        <f>IF(AND(ISNUMBER($Q683),ISNUMBER($AL683),$AL683&lt;&gt;0),ROUND($Q683/$AL683*100,1),"")</f>
        <v/>
      </c>
      <c r="AI683" s="29">
        <f>IF(ISNUMBER($S683),IF($S683&lt;=1,"Yes","No"),"n/a")</f>
        <v/>
      </c>
      <c r="AJ683" s="29">
        <f>IF(ISNUMBER($S683),ROUND(MAX(0,MIN(100,100-$S683*2.5-IF(ISNUMBER($T683),$T683,0)*0.12+IF($S683&lt;=1,12,0))),0),"")</f>
        <v/>
      </c>
      <c r="AK683" s="29">
        <f>IF(ISNUMBER($Q683),IF($Q683&gt;=100,20,IF($Q683&gt;=30,10,0)),0)+IF(ISNUMBER($R683),IF($R683&gt;=100,20,0),0)+IF(ISNUMBER($P683),IF($P683&gt;=150,20,IF($P683&gt;=50,12,5)),0)+IF(ISNUMBER($S683),IF($S683&lt;=1,15,0),0)</f>
        <v/>
      </c>
      <c r="AL683" s="29" t="n">
        <v>591</v>
      </c>
      <c r="AM683" s="30" t="n"/>
      <c r="AN683" s="15" t="inlineStr">
        <is>
          <t>Secondary/approx; NOT verified on Amazon.ca</t>
        </is>
      </c>
      <c r="AO683" s="15" t="inlineStr">
        <is>
          <t>BLANK -&gt; requires live Amazon.ca capture</t>
        </is>
      </c>
      <c r="AP683" s="15" t="inlineStr">
        <is>
          <t>Unverified commercial data</t>
        </is>
      </c>
    </row>
    <row r="684" ht="28" customHeight="1">
      <c r="A684" s="15" t="inlineStr">
        <is>
          <t>Brisk</t>
        </is>
      </c>
      <c r="B684" s="15" t="inlineStr">
        <is>
          <t>Brisk Iced Tea | Raspberry | single 591mL</t>
        </is>
      </c>
      <c r="C684" s="15" t="inlineStr">
        <is>
          <t>4) Caffeine &amp; energy beverage</t>
        </is>
      </c>
      <c r="D684" s="15" t="inlineStr">
        <is>
          <t>591 mL bottle</t>
        </is>
      </c>
      <c r="E684" s="29" t="n">
        <v>1</v>
      </c>
      <c r="F684" s="30" t="n"/>
      <c r="G684" s="31">
        <f>IF(AND(ISNUMBER($F684),ISNUMBER($E684),$E684&lt;&gt;0),$F684/$E684,"")</f>
        <v/>
      </c>
      <c r="H684" s="31">
        <f>IF(AND(ISNUMBER($F684),ISNUMBER($AL684),ISNUMBER($E684),($AL684*$E684)&lt;&gt;0),$F684/($AL684*$E684)*100,"")</f>
        <v/>
      </c>
      <c r="I684" s="32" t="n"/>
      <c r="J684" s="33" t="n"/>
      <c r="K684" s="31">
        <f>IF(AND(ISNUMBER($F684),ISNUMBER($J684)),$F684*(1-$J684),"")</f>
        <v/>
      </c>
      <c r="L684" s="32" t="n"/>
      <c r="M684" s="32" t="n"/>
      <c r="N684" s="31">
        <f>IF(ISNUMBER($F684),($F684-IF(ISNUMBER($AM684),$AM684,0))*(1-IF(ISNUMBER($J684),$J684,0)),"")</f>
        <v/>
      </c>
      <c r="O684" s="15" t="inlineStr">
        <is>
          <t>Raspberry</t>
        </is>
      </c>
      <c r="P684" s="29" t="n">
        <v>18</v>
      </c>
      <c r="Q684" s="29" t="n">
        <v>170</v>
      </c>
      <c r="R684" s="15" t="inlineStr">
        <is>
          <t>Not listed</t>
        </is>
      </c>
      <c r="S684" s="29" t="n">
        <v>29</v>
      </c>
      <c r="T684" s="29" t="n">
        <v>110</v>
      </c>
      <c r="U684" s="15" t="inlineStr">
        <is>
          <t>HFCS</t>
        </is>
      </c>
      <c r="V684" s="15" t="inlineStr">
        <is>
          <t>Bold value iced tea; 20 oz bottle = 1 serving per container (whole-bottle figures); HFCS-sweetened</t>
        </is>
      </c>
      <c r="W684" s="32" t="n"/>
      <c r="X684" s="32" t="n"/>
      <c r="Y684" s="32" t="n"/>
      <c r="Z684" s="32" t="n"/>
      <c r="AA684" s="15" t="inlineStr">
        <is>
          <t>Medium</t>
        </is>
      </c>
      <c r="AB684" s="15" t="inlineStr">
        <is>
          <t>Value RTD tea brand</t>
        </is>
      </c>
      <c r="AC684" s="15" t="inlineStr">
        <is>
          <t>Bold cheap iced tea</t>
        </is>
      </c>
      <c r="AD684" s="15" t="inlineStr">
        <is>
          <t>Punchy flavour at a low price.</t>
        </is>
      </c>
      <c r="AE684" s="32" t="n"/>
      <c r="AF684" s="34">
        <f>IF(AND(ISNUMBER($P684),ISNUMBER($AL684),$AL684&lt;&gt;0),ROUND($P684/$AL684*100,1),"")</f>
        <v/>
      </c>
      <c r="AG684" s="35">
        <f>IF(AND(ISNUMBER($S684),ISNUMBER($AL684),$AL684&lt;&gt;0),ROUND($S684/$AL684*100,2),"")</f>
        <v/>
      </c>
      <c r="AH684" s="34">
        <f>IF(AND(ISNUMBER($Q684),ISNUMBER($AL684),$AL684&lt;&gt;0),ROUND($Q684/$AL684*100,1),"")</f>
        <v/>
      </c>
      <c r="AI684" s="29">
        <f>IF(ISNUMBER($S684),IF($S684&lt;=1,"Yes","No"),"n/a")</f>
        <v/>
      </c>
      <c r="AJ684" s="29">
        <f>IF(ISNUMBER($S684),ROUND(MAX(0,MIN(100,100-$S684*2.5-IF(ISNUMBER($T684),$T684,0)*0.12+IF($S684&lt;=1,12,0))),0),"")</f>
        <v/>
      </c>
      <c r="AK684" s="29">
        <f>IF(ISNUMBER($Q684),IF($Q684&gt;=100,20,IF($Q684&gt;=30,10,0)),0)+IF(ISNUMBER($R684),IF($R684&gt;=100,20,0),0)+IF(ISNUMBER($P684),IF($P684&gt;=150,20,IF($P684&gt;=50,12,5)),0)+IF(ISNUMBER($S684),IF($S684&lt;=1,15,0),0)</f>
        <v/>
      </c>
      <c r="AL684" s="29" t="n">
        <v>591</v>
      </c>
      <c r="AM684" s="30" t="n"/>
      <c r="AN684" s="15" t="inlineStr">
        <is>
          <t>Secondary/approx; NOT verified on Amazon.ca</t>
        </is>
      </c>
      <c r="AO684" s="15" t="inlineStr">
        <is>
          <t>BLANK -&gt; requires live Amazon.ca capture</t>
        </is>
      </c>
      <c r="AP684" s="15" t="inlineStr">
        <is>
          <t>Unverified commercial data</t>
        </is>
      </c>
    </row>
    <row r="685" ht="28" customHeight="1">
      <c r="A685" s="15" t="inlineStr">
        <is>
          <t>Brisk</t>
        </is>
      </c>
      <c r="B685" s="15" t="inlineStr">
        <is>
          <t>Brisk Iced Tea | Raspberry | 6-pack 591mL</t>
        </is>
      </c>
      <c r="C685" s="15" t="inlineStr">
        <is>
          <t>4) Caffeine &amp; energy beverage</t>
        </is>
      </c>
      <c r="D685" s="15" t="inlineStr">
        <is>
          <t>591 mL bottle</t>
        </is>
      </c>
      <c r="E685" s="29" t="n">
        <v>6</v>
      </c>
      <c r="F685" s="30" t="n"/>
      <c r="G685" s="31">
        <f>IF(AND(ISNUMBER($F685),ISNUMBER($E685),$E685&lt;&gt;0),$F685/$E685,"")</f>
        <v/>
      </c>
      <c r="H685" s="31">
        <f>IF(AND(ISNUMBER($F685),ISNUMBER($AL685),ISNUMBER($E685),($AL685*$E685)&lt;&gt;0),$F685/($AL685*$E685)*100,"")</f>
        <v/>
      </c>
      <c r="I685" s="32" t="n"/>
      <c r="J685" s="33" t="n"/>
      <c r="K685" s="31">
        <f>IF(AND(ISNUMBER($F685),ISNUMBER($J685)),$F685*(1-$J685),"")</f>
        <v/>
      </c>
      <c r="L685" s="32" t="n"/>
      <c r="M685" s="32" t="n"/>
      <c r="N685" s="31">
        <f>IF(ISNUMBER($F685),($F685-IF(ISNUMBER($AM685),$AM685,0))*(1-IF(ISNUMBER($J685),$J685,0)),"")</f>
        <v/>
      </c>
      <c r="O685" s="15" t="inlineStr">
        <is>
          <t>Raspberry</t>
        </is>
      </c>
      <c r="P685" s="29" t="n">
        <v>18</v>
      </c>
      <c r="Q685" s="29" t="n">
        <v>170</v>
      </c>
      <c r="R685" s="15" t="inlineStr">
        <is>
          <t>Not listed</t>
        </is>
      </c>
      <c r="S685" s="29" t="n">
        <v>29</v>
      </c>
      <c r="T685" s="29" t="n">
        <v>110</v>
      </c>
      <c r="U685" s="15" t="inlineStr">
        <is>
          <t>HFCS</t>
        </is>
      </c>
      <c r="V685" s="15" t="inlineStr">
        <is>
          <t>Bold value iced tea; 20 oz bottle = 1 serving per container (whole-bottle figures); HFCS-sweetened</t>
        </is>
      </c>
      <c r="W685" s="32" t="n"/>
      <c r="X685" s="32" t="n"/>
      <c r="Y685" s="32" t="n"/>
      <c r="Z685" s="32" t="n"/>
      <c r="AA685" s="15" t="inlineStr">
        <is>
          <t>Medium</t>
        </is>
      </c>
      <c r="AB685" s="15" t="inlineStr">
        <is>
          <t>Value RTD tea brand</t>
        </is>
      </c>
      <c r="AC685" s="15" t="inlineStr">
        <is>
          <t>Bold cheap iced tea</t>
        </is>
      </c>
      <c r="AD685" s="15" t="inlineStr">
        <is>
          <t>Punchy flavour at a low price.</t>
        </is>
      </c>
      <c r="AE685" s="32" t="n"/>
      <c r="AF685" s="34">
        <f>IF(AND(ISNUMBER($P685),ISNUMBER($AL685),$AL685&lt;&gt;0),ROUND($P685/$AL685*100,1),"")</f>
        <v/>
      </c>
      <c r="AG685" s="35">
        <f>IF(AND(ISNUMBER($S685),ISNUMBER($AL685),$AL685&lt;&gt;0),ROUND($S685/$AL685*100,2),"")</f>
        <v/>
      </c>
      <c r="AH685" s="34">
        <f>IF(AND(ISNUMBER($Q685),ISNUMBER($AL685),$AL685&lt;&gt;0),ROUND($Q685/$AL685*100,1),"")</f>
        <v/>
      </c>
      <c r="AI685" s="29">
        <f>IF(ISNUMBER($S685),IF($S685&lt;=1,"Yes","No"),"n/a")</f>
        <v/>
      </c>
      <c r="AJ685" s="29">
        <f>IF(ISNUMBER($S685),ROUND(MAX(0,MIN(100,100-$S685*2.5-IF(ISNUMBER($T685),$T685,0)*0.12+IF($S685&lt;=1,12,0))),0),"")</f>
        <v/>
      </c>
      <c r="AK685" s="29">
        <f>IF(ISNUMBER($Q685),IF($Q685&gt;=100,20,IF($Q685&gt;=30,10,0)),0)+IF(ISNUMBER($R685),IF($R685&gt;=100,20,0),0)+IF(ISNUMBER($P685),IF($P685&gt;=150,20,IF($P685&gt;=50,12,5)),0)+IF(ISNUMBER($S685),IF($S685&lt;=1,15,0),0)</f>
        <v/>
      </c>
      <c r="AL685" s="29" t="n">
        <v>591</v>
      </c>
      <c r="AM685" s="30" t="n"/>
      <c r="AN685" s="15" t="inlineStr">
        <is>
          <t>Secondary/approx; NOT verified on Amazon.ca</t>
        </is>
      </c>
      <c r="AO685" s="15" t="inlineStr">
        <is>
          <t>BLANK -&gt; requires live Amazon.ca capture</t>
        </is>
      </c>
      <c r="AP685" s="15" t="inlineStr">
        <is>
          <t>Unverified commercial data</t>
        </is>
      </c>
    </row>
    <row r="686" ht="28" customHeight="1">
      <c r="A686" s="15" t="inlineStr">
        <is>
          <t>Brisk</t>
        </is>
      </c>
      <c r="B686" s="15" t="inlineStr">
        <is>
          <t>Brisk Iced Tea | Raspberry | 12-pack 591mL</t>
        </is>
      </c>
      <c r="C686" s="15" t="inlineStr">
        <is>
          <t>4) Caffeine &amp; energy beverage</t>
        </is>
      </c>
      <c r="D686" s="15" t="inlineStr">
        <is>
          <t>591 mL bottle</t>
        </is>
      </c>
      <c r="E686" s="29" t="n">
        <v>12</v>
      </c>
      <c r="F686" s="30" t="n"/>
      <c r="G686" s="31">
        <f>IF(AND(ISNUMBER($F686),ISNUMBER($E686),$E686&lt;&gt;0),$F686/$E686,"")</f>
        <v/>
      </c>
      <c r="H686" s="31">
        <f>IF(AND(ISNUMBER($F686),ISNUMBER($AL686),ISNUMBER($E686),($AL686*$E686)&lt;&gt;0),$F686/($AL686*$E686)*100,"")</f>
        <v/>
      </c>
      <c r="I686" s="32" t="n"/>
      <c r="J686" s="33" t="n"/>
      <c r="K686" s="31">
        <f>IF(AND(ISNUMBER($F686),ISNUMBER($J686)),$F686*(1-$J686),"")</f>
        <v/>
      </c>
      <c r="L686" s="32" t="n"/>
      <c r="M686" s="32" t="n"/>
      <c r="N686" s="31">
        <f>IF(ISNUMBER($F686),($F686-IF(ISNUMBER($AM686),$AM686,0))*(1-IF(ISNUMBER($J686),$J686,0)),"")</f>
        <v/>
      </c>
      <c r="O686" s="15" t="inlineStr">
        <is>
          <t>Raspberry</t>
        </is>
      </c>
      <c r="P686" s="29" t="n">
        <v>18</v>
      </c>
      <c r="Q686" s="29" t="n">
        <v>170</v>
      </c>
      <c r="R686" s="15" t="inlineStr">
        <is>
          <t>Not listed</t>
        </is>
      </c>
      <c r="S686" s="29" t="n">
        <v>29</v>
      </c>
      <c r="T686" s="29" t="n">
        <v>110</v>
      </c>
      <c r="U686" s="15" t="inlineStr">
        <is>
          <t>HFCS</t>
        </is>
      </c>
      <c r="V686" s="15" t="inlineStr">
        <is>
          <t>Bold value iced tea; 20 oz bottle = 1 serving per container (whole-bottle figures); HFCS-sweetened</t>
        </is>
      </c>
      <c r="W686" s="32" t="n"/>
      <c r="X686" s="32" t="n"/>
      <c r="Y686" s="32" t="n"/>
      <c r="Z686" s="32" t="n"/>
      <c r="AA686" s="15" t="inlineStr">
        <is>
          <t>Medium</t>
        </is>
      </c>
      <c r="AB686" s="15" t="inlineStr">
        <is>
          <t>Value RTD tea brand</t>
        </is>
      </c>
      <c r="AC686" s="15" t="inlineStr">
        <is>
          <t>Bold cheap iced tea</t>
        </is>
      </c>
      <c r="AD686" s="15" t="inlineStr">
        <is>
          <t>Punchy flavour at a low price.</t>
        </is>
      </c>
      <c r="AE686" s="32" t="n"/>
      <c r="AF686" s="34">
        <f>IF(AND(ISNUMBER($P686),ISNUMBER($AL686),$AL686&lt;&gt;0),ROUND($P686/$AL686*100,1),"")</f>
        <v/>
      </c>
      <c r="AG686" s="35">
        <f>IF(AND(ISNUMBER($S686),ISNUMBER($AL686),$AL686&lt;&gt;0),ROUND($S686/$AL686*100,2),"")</f>
        <v/>
      </c>
      <c r="AH686" s="34">
        <f>IF(AND(ISNUMBER($Q686),ISNUMBER($AL686),$AL686&lt;&gt;0),ROUND($Q686/$AL686*100,1),"")</f>
        <v/>
      </c>
      <c r="AI686" s="29">
        <f>IF(ISNUMBER($S686),IF($S686&lt;=1,"Yes","No"),"n/a")</f>
        <v/>
      </c>
      <c r="AJ686" s="29">
        <f>IF(ISNUMBER($S686),ROUND(MAX(0,MIN(100,100-$S686*2.5-IF(ISNUMBER($T686),$T686,0)*0.12+IF($S686&lt;=1,12,0))),0),"")</f>
        <v/>
      </c>
      <c r="AK686" s="29">
        <f>IF(ISNUMBER($Q686),IF($Q686&gt;=100,20,IF($Q686&gt;=30,10,0)),0)+IF(ISNUMBER($R686),IF($R686&gt;=100,20,0),0)+IF(ISNUMBER($P686),IF($P686&gt;=150,20,IF($P686&gt;=50,12,5)),0)+IF(ISNUMBER($S686),IF($S686&lt;=1,15,0),0)</f>
        <v/>
      </c>
      <c r="AL686" s="29" t="n">
        <v>591</v>
      </c>
      <c r="AM686" s="30" t="n"/>
      <c r="AN686" s="15" t="inlineStr">
        <is>
          <t>Secondary/approx; NOT verified on Amazon.ca</t>
        </is>
      </c>
      <c r="AO686" s="15" t="inlineStr">
        <is>
          <t>BLANK -&gt; requires live Amazon.ca capture</t>
        </is>
      </c>
      <c r="AP686" s="15" t="inlineStr">
        <is>
          <t>Unverified commercial data</t>
        </is>
      </c>
    </row>
    <row r="687" ht="28" customHeight="1">
      <c r="A687" s="15" t="inlineStr">
        <is>
          <t>Brisk</t>
        </is>
      </c>
      <c r="B687" s="15" t="inlineStr">
        <is>
          <t>Brisk Iced Tea | Raspberry | 24-pack 591mL</t>
        </is>
      </c>
      <c r="C687" s="15" t="inlineStr">
        <is>
          <t>4) Caffeine &amp; energy beverage</t>
        </is>
      </c>
      <c r="D687" s="15" t="inlineStr">
        <is>
          <t>591 mL bottle</t>
        </is>
      </c>
      <c r="E687" s="29" t="n">
        <v>24</v>
      </c>
      <c r="F687" s="30" t="n"/>
      <c r="G687" s="31">
        <f>IF(AND(ISNUMBER($F687),ISNUMBER($E687),$E687&lt;&gt;0),$F687/$E687,"")</f>
        <v/>
      </c>
      <c r="H687" s="31">
        <f>IF(AND(ISNUMBER($F687),ISNUMBER($AL687),ISNUMBER($E687),($AL687*$E687)&lt;&gt;0),$F687/($AL687*$E687)*100,"")</f>
        <v/>
      </c>
      <c r="I687" s="32" t="n"/>
      <c r="J687" s="33" t="n"/>
      <c r="K687" s="31">
        <f>IF(AND(ISNUMBER($F687),ISNUMBER($J687)),$F687*(1-$J687),"")</f>
        <v/>
      </c>
      <c r="L687" s="32" t="n"/>
      <c r="M687" s="32" t="n"/>
      <c r="N687" s="31">
        <f>IF(ISNUMBER($F687),($F687-IF(ISNUMBER($AM687),$AM687,0))*(1-IF(ISNUMBER($J687),$J687,0)),"")</f>
        <v/>
      </c>
      <c r="O687" s="15" t="inlineStr">
        <is>
          <t>Raspberry</t>
        </is>
      </c>
      <c r="P687" s="29" t="n">
        <v>18</v>
      </c>
      <c r="Q687" s="29" t="n">
        <v>170</v>
      </c>
      <c r="R687" s="15" t="inlineStr">
        <is>
          <t>Not listed</t>
        </is>
      </c>
      <c r="S687" s="29" t="n">
        <v>29</v>
      </c>
      <c r="T687" s="29" t="n">
        <v>110</v>
      </c>
      <c r="U687" s="15" t="inlineStr">
        <is>
          <t>HFCS</t>
        </is>
      </c>
      <c r="V687" s="15" t="inlineStr">
        <is>
          <t>Bold value iced tea; 20 oz bottle = 1 serving per container (whole-bottle figures); HFCS-sweetened</t>
        </is>
      </c>
      <c r="W687" s="32" t="n"/>
      <c r="X687" s="32" t="n"/>
      <c r="Y687" s="32" t="n"/>
      <c r="Z687" s="32" t="n"/>
      <c r="AA687" s="15" t="inlineStr">
        <is>
          <t>Medium</t>
        </is>
      </c>
      <c r="AB687" s="15" t="inlineStr">
        <is>
          <t>Value RTD tea brand</t>
        </is>
      </c>
      <c r="AC687" s="15" t="inlineStr">
        <is>
          <t>Bold cheap iced tea</t>
        </is>
      </c>
      <c r="AD687" s="15" t="inlineStr">
        <is>
          <t>Punchy flavour at a low price.</t>
        </is>
      </c>
      <c r="AE687" s="32" t="n"/>
      <c r="AF687" s="34">
        <f>IF(AND(ISNUMBER($P687),ISNUMBER($AL687),$AL687&lt;&gt;0),ROUND($P687/$AL687*100,1),"")</f>
        <v/>
      </c>
      <c r="AG687" s="35">
        <f>IF(AND(ISNUMBER($S687),ISNUMBER($AL687),$AL687&lt;&gt;0),ROUND($S687/$AL687*100,2),"")</f>
        <v/>
      </c>
      <c r="AH687" s="34">
        <f>IF(AND(ISNUMBER($Q687),ISNUMBER($AL687),$AL687&lt;&gt;0),ROUND($Q687/$AL687*100,1),"")</f>
        <v/>
      </c>
      <c r="AI687" s="29">
        <f>IF(ISNUMBER($S687),IF($S687&lt;=1,"Yes","No"),"n/a")</f>
        <v/>
      </c>
      <c r="AJ687" s="29">
        <f>IF(ISNUMBER($S687),ROUND(MAX(0,MIN(100,100-$S687*2.5-IF(ISNUMBER($T687),$T687,0)*0.12+IF($S687&lt;=1,12,0))),0),"")</f>
        <v/>
      </c>
      <c r="AK687" s="29">
        <f>IF(ISNUMBER($Q687),IF($Q687&gt;=100,20,IF($Q687&gt;=30,10,0)),0)+IF(ISNUMBER($R687),IF($R687&gt;=100,20,0),0)+IF(ISNUMBER($P687),IF($P687&gt;=150,20,IF($P687&gt;=50,12,5)),0)+IF(ISNUMBER($S687),IF($S687&lt;=1,15,0),0)</f>
        <v/>
      </c>
      <c r="AL687" s="29" t="n">
        <v>591</v>
      </c>
      <c r="AM687" s="30" t="n"/>
      <c r="AN687" s="15" t="inlineStr">
        <is>
          <t>Secondary/approx; NOT verified on Amazon.ca</t>
        </is>
      </c>
      <c r="AO687" s="15" t="inlineStr">
        <is>
          <t>BLANK -&gt; requires live Amazon.ca capture</t>
        </is>
      </c>
      <c r="AP687" s="15" t="inlineStr">
        <is>
          <t>Unverified commercial data</t>
        </is>
      </c>
    </row>
    <row r="688" ht="28" customHeight="1">
      <c r="A688" s="15" t="inlineStr">
        <is>
          <t>Honest Tea</t>
        </is>
      </c>
      <c r="B688" s="15" t="inlineStr">
        <is>
          <t>Honest Tea Organic | Honey Green | single 473mL</t>
        </is>
      </c>
      <c r="C688" s="15" t="inlineStr">
        <is>
          <t>4) Caffeine &amp; energy beverage</t>
        </is>
      </c>
      <c r="D688" s="15" t="inlineStr">
        <is>
          <t>473 mL bottle</t>
        </is>
      </c>
      <c r="E688" s="29" t="n">
        <v>1</v>
      </c>
      <c r="F688" s="30" t="n"/>
      <c r="G688" s="31">
        <f>IF(AND(ISNUMBER($F688),ISNUMBER($E688),$E688&lt;&gt;0),$F688/$E688,"")</f>
        <v/>
      </c>
      <c r="H688" s="31">
        <f>IF(AND(ISNUMBER($F688),ISNUMBER($AL688),ISNUMBER($E688),($AL688*$E688)&lt;&gt;0),$F688/($AL688*$E688)*100,"")</f>
        <v/>
      </c>
      <c r="I688" s="32" t="n"/>
      <c r="J688" s="33" t="n"/>
      <c r="K688" s="31">
        <f>IF(AND(ISNUMBER($F688),ISNUMBER($J688)),$F688*(1-$J688),"")</f>
        <v/>
      </c>
      <c r="L688" s="32" t="n"/>
      <c r="M688" s="32" t="n"/>
      <c r="N688" s="31">
        <f>IF(ISNUMBER($F688),($F688-IF(ISNUMBER($AM688),$AM688,0))*(1-IF(ISNUMBER($J688),$J688,0)),"")</f>
        <v/>
      </c>
      <c r="O688" s="15" t="inlineStr">
        <is>
          <t>Honey Green</t>
        </is>
      </c>
      <c r="P688" s="29" t="n">
        <v>42</v>
      </c>
      <c r="Q688" s="29" t="n">
        <v>10</v>
      </c>
      <c r="R688" s="15" t="inlineStr">
        <is>
          <t>Not listed</t>
        </is>
      </c>
      <c r="S688" s="29" t="n">
        <v>21</v>
      </c>
      <c r="T688" s="29" t="n">
        <v>90</v>
      </c>
      <c r="U688" s="15" t="inlineStr">
        <is>
          <t>Organic cane sugar</t>
        </is>
      </c>
      <c r="V688" s="15" t="inlineStr">
        <is>
          <t>Organic, Fair Trade, lower sugar tea</t>
        </is>
      </c>
      <c r="W688" s="32" t="n"/>
      <c r="X688" s="32" t="n"/>
      <c r="Y688" s="32" t="n"/>
      <c r="Z688" s="32" t="n"/>
      <c r="AA688" s="15" t="inlineStr">
        <is>
          <t>Medium</t>
        </is>
      </c>
      <c r="AB688" s="15" t="inlineStr">
        <is>
          <t>Organic RTD tea</t>
        </is>
      </c>
      <c r="AC688" s="15" t="inlineStr">
        <is>
          <t>Organic, less-sweet bottled tea</t>
        </is>
      </c>
      <c r="AD688" s="15" t="inlineStr">
        <is>
          <t>Organic with restrained sweetness.</t>
        </is>
      </c>
      <c r="AE688" s="32" t="n"/>
      <c r="AF688" s="34">
        <f>IF(AND(ISNUMBER($P688),ISNUMBER($AL688),$AL688&lt;&gt;0),ROUND($P688/$AL688*100,1),"")</f>
        <v/>
      </c>
      <c r="AG688" s="35">
        <f>IF(AND(ISNUMBER($S688),ISNUMBER($AL688),$AL688&lt;&gt;0),ROUND($S688/$AL688*100,2),"")</f>
        <v/>
      </c>
      <c r="AH688" s="34">
        <f>IF(AND(ISNUMBER($Q688),ISNUMBER($AL688),$AL688&lt;&gt;0),ROUND($Q688/$AL688*100,1),"")</f>
        <v/>
      </c>
      <c r="AI688" s="29">
        <f>IF(ISNUMBER($S688),IF($S688&lt;=1,"Yes","No"),"n/a")</f>
        <v/>
      </c>
      <c r="AJ688" s="29">
        <f>IF(ISNUMBER($S688),ROUND(MAX(0,MIN(100,100-$S688*2.5-IF(ISNUMBER($T688),$T688,0)*0.12+IF($S688&lt;=1,12,0))),0),"")</f>
        <v/>
      </c>
      <c r="AK688" s="29">
        <f>IF(ISNUMBER($Q688),IF($Q688&gt;=100,20,IF($Q688&gt;=30,10,0)),0)+IF(ISNUMBER($R688),IF($R688&gt;=100,20,0),0)+IF(ISNUMBER($P688),IF($P688&gt;=150,20,IF($P688&gt;=50,12,5)),0)+IF(ISNUMBER($S688),IF($S688&lt;=1,15,0),0)</f>
        <v/>
      </c>
      <c r="AL688" s="29" t="n">
        <v>473</v>
      </c>
      <c r="AM688" s="30" t="n"/>
      <c r="AN688" s="15" t="inlineStr">
        <is>
          <t>Secondary/approx; NOT verified on Amazon.ca</t>
        </is>
      </c>
      <c r="AO688" s="15" t="inlineStr">
        <is>
          <t>BLANK -&gt; requires live Amazon.ca capture</t>
        </is>
      </c>
      <c r="AP688" s="15" t="inlineStr">
        <is>
          <t>Unverified commercial data</t>
        </is>
      </c>
    </row>
    <row r="689" ht="28" customHeight="1">
      <c r="A689" s="15" t="inlineStr">
        <is>
          <t>Honest Tea</t>
        </is>
      </c>
      <c r="B689" s="15" t="inlineStr">
        <is>
          <t>Honest Tea Organic | Honey Green | 8-pack 473mL</t>
        </is>
      </c>
      <c r="C689" s="15" t="inlineStr">
        <is>
          <t>4) Caffeine &amp; energy beverage</t>
        </is>
      </c>
      <c r="D689" s="15" t="inlineStr">
        <is>
          <t>473 mL bottle</t>
        </is>
      </c>
      <c r="E689" s="29" t="n">
        <v>8</v>
      </c>
      <c r="F689" s="30" t="n"/>
      <c r="G689" s="31">
        <f>IF(AND(ISNUMBER($F689),ISNUMBER($E689),$E689&lt;&gt;0),$F689/$E689,"")</f>
        <v/>
      </c>
      <c r="H689" s="31">
        <f>IF(AND(ISNUMBER($F689),ISNUMBER($AL689),ISNUMBER($E689),($AL689*$E689)&lt;&gt;0),$F689/($AL689*$E689)*100,"")</f>
        <v/>
      </c>
      <c r="I689" s="32" t="n"/>
      <c r="J689" s="33" t="n"/>
      <c r="K689" s="31">
        <f>IF(AND(ISNUMBER($F689),ISNUMBER($J689)),$F689*(1-$J689),"")</f>
        <v/>
      </c>
      <c r="L689" s="32" t="n"/>
      <c r="M689" s="32" t="n"/>
      <c r="N689" s="31">
        <f>IF(ISNUMBER($F689),($F689-IF(ISNUMBER($AM689),$AM689,0))*(1-IF(ISNUMBER($J689),$J689,0)),"")</f>
        <v/>
      </c>
      <c r="O689" s="15" t="inlineStr">
        <is>
          <t>Honey Green</t>
        </is>
      </c>
      <c r="P689" s="29" t="n">
        <v>42</v>
      </c>
      <c r="Q689" s="29" t="n">
        <v>10</v>
      </c>
      <c r="R689" s="15" t="inlineStr">
        <is>
          <t>Not listed</t>
        </is>
      </c>
      <c r="S689" s="29" t="n">
        <v>21</v>
      </c>
      <c r="T689" s="29" t="n">
        <v>90</v>
      </c>
      <c r="U689" s="15" t="inlineStr">
        <is>
          <t>Organic cane sugar</t>
        </is>
      </c>
      <c r="V689" s="15" t="inlineStr">
        <is>
          <t>Organic, Fair Trade, lower sugar tea</t>
        </is>
      </c>
      <c r="W689" s="32" t="n"/>
      <c r="X689" s="32" t="n"/>
      <c r="Y689" s="32" t="n"/>
      <c r="Z689" s="32" t="n"/>
      <c r="AA689" s="15" t="inlineStr">
        <is>
          <t>Medium</t>
        </is>
      </c>
      <c r="AB689" s="15" t="inlineStr">
        <is>
          <t>Organic RTD tea</t>
        </is>
      </c>
      <c r="AC689" s="15" t="inlineStr">
        <is>
          <t>Organic, less-sweet bottled tea</t>
        </is>
      </c>
      <c r="AD689" s="15" t="inlineStr">
        <is>
          <t>Organic with restrained sweetness.</t>
        </is>
      </c>
      <c r="AE689" s="32" t="n"/>
      <c r="AF689" s="34">
        <f>IF(AND(ISNUMBER($P689),ISNUMBER($AL689),$AL689&lt;&gt;0),ROUND($P689/$AL689*100,1),"")</f>
        <v/>
      </c>
      <c r="AG689" s="35">
        <f>IF(AND(ISNUMBER($S689),ISNUMBER($AL689),$AL689&lt;&gt;0),ROUND($S689/$AL689*100,2),"")</f>
        <v/>
      </c>
      <c r="AH689" s="34">
        <f>IF(AND(ISNUMBER($Q689),ISNUMBER($AL689),$AL689&lt;&gt;0),ROUND($Q689/$AL689*100,1),"")</f>
        <v/>
      </c>
      <c r="AI689" s="29">
        <f>IF(ISNUMBER($S689),IF($S689&lt;=1,"Yes","No"),"n/a")</f>
        <v/>
      </c>
      <c r="AJ689" s="29">
        <f>IF(ISNUMBER($S689),ROUND(MAX(0,MIN(100,100-$S689*2.5-IF(ISNUMBER($T689),$T689,0)*0.12+IF($S689&lt;=1,12,0))),0),"")</f>
        <v/>
      </c>
      <c r="AK689" s="29">
        <f>IF(ISNUMBER($Q689),IF($Q689&gt;=100,20,IF($Q689&gt;=30,10,0)),0)+IF(ISNUMBER($R689),IF($R689&gt;=100,20,0),0)+IF(ISNUMBER($P689),IF($P689&gt;=150,20,IF($P689&gt;=50,12,5)),0)+IF(ISNUMBER($S689),IF($S689&lt;=1,15,0),0)</f>
        <v/>
      </c>
      <c r="AL689" s="29" t="n">
        <v>473</v>
      </c>
      <c r="AM689" s="30" t="n"/>
      <c r="AN689" s="15" t="inlineStr">
        <is>
          <t>Secondary/approx; NOT verified on Amazon.ca</t>
        </is>
      </c>
      <c r="AO689" s="15" t="inlineStr">
        <is>
          <t>BLANK -&gt; requires live Amazon.ca capture</t>
        </is>
      </c>
      <c r="AP689" s="15" t="inlineStr">
        <is>
          <t>Unverified commercial data</t>
        </is>
      </c>
    </row>
    <row r="690" ht="28" customHeight="1">
      <c r="A690" s="15" t="inlineStr">
        <is>
          <t>Honest Tea</t>
        </is>
      </c>
      <c r="B690" s="15" t="inlineStr">
        <is>
          <t>Honest Tea Organic | Honey Green | 12-pack 473mL</t>
        </is>
      </c>
      <c r="C690" s="15" t="inlineStr">
        <is>
          <t>4) Caffeine &amp; energy beverage</t>
        </is>
      </c>
      <c r="D690" s="15" t="inlineStr">
        <is>
          <t>473 mL bottle</t>
        </is>
      </c>
      <c r="E690" s="29" t="n">
        <v>12</v>
      </c>
      <c r="F690" s="30" t="n"/>
      <c r="G690" s="31">
        <f>IF(AND(ISNUMBER($F690),ISNUMBER($E690),$E690&lt;&gt;0),$F690/$E690,"")</f>
        <v/>
      </c>
      <c r="H690" s="31">
        <f>IF(AND(ISNUMBER($F690),ISNUMBER($AL690),ISNUMBER($E690),($AL690*$E690)&lt;&gt;0),$F690/($AL690*$E690)*100,"")</f>
        <v/>
      </c>
      <c r="I690" s="32" t="n"/>
      <c r="J690" s="33" t="n"/>
      <c r="K690" s="31">
        <f>IF(AND(ISNUMBER($F690),ISNUMBER($J690)),$F690*(1-$J690),"")</f>
        <v/>
      </c>
      <c r="L690" s="32" t="n"/>
      <c r="M690" s="32" t="n"/>
      <c r="N690" s="31">
        <f>IF(ISNUMBER($F690),($F690-IF(ISNUMBER($AM690),$AM690,0))*(1-IF(ISNUMBER($J690),$J690,0)),"")</f>
        <v/>
      </c>
      <c r="O690" s="15" t="inlineStr">
        <is>
          <t>Honey Green</t>
        </is>
      </c>
      <c r="P690" s="29" t="n">
        <v>42</v>
      </c>
      <c r="Q690" s="29" t="n">
        <v>10</v>
      </c>
      <c r="R690" s="15" t="inlineStr">
        <is>
          <t>Not listed</t>
        </is>
      </c>
      <c r="S690" s="29" t="n">
        <v>21</v>
      </c>
      <c r="T690" s="29" t="n">
        <v>90</v>
      </c>
      <c r="U690" s="15" t="inlineStr">
        <is>
          <t>Organic cane sugar</t>
        </is>
      </c>
      <c r="V690" s="15" t="inlineStr">
        <is>
          <t>Organic, Fair Trade, lower sugar tea</t>
        </is>
      </c>
      <c r="W690" s="32" t="n"/>
      <c r="X690" s="32" t="n"/>
      <c r="Y690" s="32" t="n"/>
      <c r="Z690" s="32" t="n"/>
      <c r="AA690" s="15" t="inlineStr">
        <is>
          <t>Medium</t>
        </is>
      </c>
      <c r="AB690" s="15" t="inlineStr">
        <is>
          <t>Organic RTD tea</t>
        </is>
      </c>
      <c r="AC690" s="15" t="inlineStr">
        <is>
          <t>Organic, less-sweet bottled tea</t>
        </is>
      </c>
      <c r="AD690" s="15" t="inlineStr">
        <is>
          <t>Organic with restrained sweetness.</t>
        </is>
      </c>
      <c r="AE690" s="32" t="n"/>
      <c r="AF690" s="34">
        <f>IF(AND(ISNUMBER($P690),ISNUMBER($AL690),$AL690&lt;&gt;0),ROUND($P690/$AL690*100,1),"")</f>
        <v/>
      </c>
      <c r="AG690" s="35">
        <f>IF(AND(ISNUMBER($S690),ISNUMBER($AL690),$AL690&lt;&gt;0),ROUND($S690/$AL690*100,2),"")</f>
        <v/>
      </c>
      <c r="AH690" s="34">
        <f>IF(AND(ISNUMBER($Q690),ISNUMBER($AL690),$AL690&lt;&gt;0),ROUND($Q690/$AL690*100,1),"")</f>
        <v/>
      </c>
      <c r="AI690" s="29">
        <f>IF(ISNUMBER($S690),IF($S690&lt;=1,"Yes","No"),"n/a")</f>
        <v/>
      </c>
      <c r="AJ690" s="29">
        <f>IF(ISNUMBER($S690),ROUND(MAX(0,MIN(100,100-$S690*2.5-IF(ISNUMBER($T690),$T690,0)*0.12+IF($S690&lt;=1,12,0))),0),"")</f>
        <v/>
      </c>
      <c r="AK690" s="29">
        <f>IF(ISNUMBER($Q690),IF($Q690&gt;=100,20,IF($Q690&gt;=30,10,0)),0)+IF(ISNUMBER($R690),IF($R690&gt;=100,20,0),0)+IF(ISNUMBER($P690),IF($P690&gt;=150,20,IF($P690&gt;=50,12,5)),0)+IF(ISNUMBER($S690),IF($S690&lt;=1,15,0),0)</f>
        <v/>
      </c>
      <c r="AL690" s="29" t="n">
        <v>473</v>
      </c>
      <c r="AM690" s="30" t="n"/>
      <c r="AN690" s="15" t="inlineStr">
        <is>
          <t>Secondary/approx; NOT verified on Amazon.ca</t>
        </is>
      </c>
      <c r="AO690" s="15" t="inlineStr">
        <is>
          <t>BLANK -&gt; requires live Amazon.ca capture</t>
        </is>
      </c>
      <c r="AP690" s="15" t="inlineStr">
        <is>
          <t>Unverified commercial data</t>
        </is>
      </c>
    </row>
    <row r="691" ht="28" customHeight="1">
      <c r="A691" s="15" t="inlineStr">
        <is>
          <t>Honest Tea</t>
        </is>
      </c>
      <c r="B691" s="15" t="inlineStr">
        <is>
          <t>Honest Tea Organic | Honey Green | 18-pack 473mL</t>
        </is>
      </c>
      <c r="C691" s="15" t="inlineStr">
        <is>
          <t>4) Caffeine &amp; energy beverage</t>
        </is>
      </c>
      <c r="D691" s="15" t="inlineStr">
        <is>
          <t>473 mL bottle</t>
        </is>
      </c>
      <c r="E691" s="29" t="n">
        <v>18</v>
      </c>
      <c r="F691" s="30" t="n"/>
      <c r="G691" s="31">
        <f>IF(AND(ISNUMBER($F691),ISNUMBER($E691),$E691&lt;&gt;0),$F691/$E691,"")</f>
        <v/>
      </c>
      <c r="H691" s="31">
        <f>IF(AND(ISNUMBER($F691),ISNUMBER($AL691),ISNUMBER($E691),($AL691*$E691)&lt;&gt;0),$F691/($AL691*$E691)*100,"")</f>
        <v/>
      </c>
      <c r="I691" s="32" t="n"/>
      <c r="J691" s="33" t="n"/>
      <c r="K691" s="31">
        <f>IF(AND(ISNUMBER($F691),ISNUMBER($J691)),$F691*(1-$J691),"")</f>
        <v/>
      </c>
      <c r="L691" s="32" t="n"/>
      <c r="M691" s="32" t="n"/>
      <c r="N691" s="31">
        <f>IF(ISNUMBER($F691),($F691-IF(ISNUMBER($AM691),$AM691,0))*(1-IF(ISNUMBER($J691),$J691,0)),"")</f>
        <v/>
      </c>
      <c r="O691" s="15" t="inlineStr">
        <is>
          <t>Honey Green</t>
        </is>
      </c>
      <c r="P691" s="29" t="n">
        <v>42</v>
      </c>
      <c r="Q691" s="29" t="n">
        <v>10</v>
      </c>
      <c r="R691" s="15" t="inlineStr">
        <is>
          <t>Not listed</t>
        </is>
      </c>
      <c r="S691" s="29" t="n">
        <v>21</v>
      </c>
      <c r="T691" s="29" t="n">
        <v>90</v>
      </c>
      <c r="U691" s="15" t="inlineStr">
        <is>
          <t>Organic cane sugar</t>
        </is>
      </c>
      <c r="V691" s="15" t="inlineStr">
        <is>
          <t>Organic, Fair Trade, lower sugar tea</t>
        </is>
      </c>
      <c r="W691" s="32" t="n"/>
      <c r="X691" s="32" t="n"/>
      <c r="Y691" s="32" t="n"/>
      <c r="Z691" s="32" t="n"/>
      <c r="AA691" s="15" t="inlineStr">
        <is>
          <t>Medium</t>
        </is>
      </c>
      <c r="AB691" s="15" t="inlineStr">
        <is>
          <t>Organic RTD tea</t>
        </is>
      </c>
      <c r="AC691" s="15" t="inlineStr">
        <is>
          <t>Organic, less-sweet bottled tea</t>
        </is>
      </c>
      <c r="AD691" s="15" t="inlineStr">
        <is>
          <t>Organic with restrained sweetness.</t>
        </is>
      </c>
      <c r="AE691" s="32" t="n"/>
      <c r="AF691" s="34">
        <f>IF(AND(ISNUMBER($P691),ISNUMBER($AL691),$AL691&lt;&gt;0),ROUND($P691/$AL691*100,1),"")</f>
        <v/>
      </c>
      <c r="AG691" s="35">
        <f>IF(AND(ISNUMBER($S691),ISNUMBER($AL691),$AL691&lt;&gt;0),ROUND($S691/$AL691*100,2),"")</f>
        <v/>
      </c>
      <c r="AH691" s="34">
        <f>IF(AND(ISNUMBER($Q691),ISNUMBER($AL691),$AL691&lt;&gt;0),ROUND($Q691/$AL691*100,1),"")</f>
        <v/>
      </c>
      <c r="AI691" s="29">
        <f>IF(ISNUMBER($S691),IF($S691&lt;=1,"Yes","No"),"n/a")</f>
        <v/>
      </c>
      <c r="AJ691" s="29">
        <f>IF(ISNUMBER($S691),ROUND(MAX(0,MIN(100,100-$S691*2.5-IF(ISNUMBER($T691),$T691,0)*0.12+IF($S691&lt;=1,12,0))),0),"")</f>
        <v/>
      </c>
      <c r="AK691" s="29">
        <f>IF(ISNUMBER($Q691),IF($Q691&gt;=100,20,IF($Q691&gt;=30,10,0)),0)+IF(ISNUMBER($R691),IF($R691&gt;=100,20,0),0)+IF(ISNUMBER($P691),IF($P691&gt;=150,20,IF($P691&gt;=50,12,5)),0)+IF(ISNUMBER($S691),IF($S691&lt;=1,15,0),0)</f>
        <v/>
      </c>
      <c r="AL691" s="29" t="n">
        <v>473</v>
      </c>
      <c r="AM691" s="30" t="n"/>
      <c r="AN691" s="15" t="inlineStr">
        <is>
          <t>Secondary/approx; NOT verified on Amazon.ca</t>
        </is>
      </c>
      <c r="AO691" s="15" t="inlineStr">
        <is>
          <t>BLANK -&gt; requires live Amazon.ca capture</t>
        </is>
      </c>
      <c r="AP691" s="15" t="inlineStr">
        <is>
          <t>Unverified commercial data</t>
        </is>
      </c>
    </row>
    <row r="692" ht="28" customHeight="1">
      <c r="A692" s="15" t="inlineStr">
        <is>
          <t>Honest Tea</t>
        </is>
      </c>
      <c r="B692" s="15" t="inlineStr">
        <is>
          <t>Honest Tea Organic | Honey Green | 24-pack 473mL</t>
        </is>
      </c>
      <c r="C692" s="15" t="inlineStr">
        <is>
          <t>4) Caffeine &amp; energy beverage</t>
        </is>
      </c>
      <c r="D692" s="15" t="inlineStr">
        <is>
          <t>473 mL bottle</t>
        </is>
      </c>
      <c r="E692" s="29" t="n">
        <v>24</v>
      </c>
      <c r="F692" s="30" t="n"/>
      <c r="G692" s="31">
        <f>IF(AND(ISNUMBER($F692),ISNUMBER($E692),$E692&lt;&gt;0),$F692/$E692,"")</f>
        <v/>
      </c>
      <c r="H692" s="31">
        <f>IF(AND(ISNUMBER($F692),ISNUMBER($AL692),ISNUMBER($E692),($AL692*$E692)&lt;&gt;0),$F692/($AL692*$E692)*100,"")</f>
        <v/>
      </c>
      <c r="I692" s="32" t="n"/>
      <c r="J692" s="33" t="n"/>
      <c r="K692" s="31">
        <f>IF(AND(ISNUMBER($F692),ISNUMBER($J692)),$F692*(1-$J692),"")</f>
        <v/>
      </c>
      <c r="L692" s="32" t="n"/>
      <c r="M692" s="32" t="n"/>
      <c r="N692" s="31">
        <f>IF(ISNUMBER($F692),($F692-IF(ISNUMBER($AM692),$AM692,0))*(1-IF(ISNUMBER($J692),$J692,0)),"")</f>
        <v/>
      </c>
      <c r="O692" s="15" t="inlineStr">
        <is>
          <t>Honey Green</t>
        </is>
      </c>
      <c r="P692" s="29" t="n">
        <v>42</v>
      </c>
      <c r="Q692" s="29" t="n">
        <v>10</v>
      </c>
      <c r="R692" s="15" t="inlineStr">
        <is>
          <t>Not listed</t>
        </is>
      </c>
      <c r="S692" s="29" t="n">
        <v>21</v>
      </c>
      <c r="T692" s="29" t="n">
        <v>90</v>
      </c>
      <c r="U692" s="15" t="inlineStr">
        <is>
          <t>Organic cane sugar</t>
        </is>
      </c>
      <c r="V692" s="15" t="inlineStr">
        <is>
          <t>Organic, Fair Trade, lower sugar tea</t>
        </is>
      </c>
      <c r="W692" s="32" t="n"/>
      <c r="X692" s="32" t="n"/>
      <c r="Y692" s="32" t="n"/>
      <c r="Z692" s="32" t="n"/>
      <c r="AA692" s="15" t="inlineStr">
        <is>
          <t>Medium</t>
        </is>
      </c>
      <c r="AB692" s="15" t="inlineStr">
        <is>
          <t>Organic RTD tea</t>
        </is>
      </c>
      <c r="AC692" s="15" t="inlineStr">
        <is>
          <t>Organic, less-sweet bottled tea</t>
        </is>
      </c>
      <c r="AD692" s="15" t="inlineStr">
        <is>
          <t>Organic with restrained sweetness.</t>
        </is>
      </c>
      <c r="AE692" s="32" t="n"/>
      <c r="AF692" s="34">
        <f>IF(AND(ISNUMBER($P692),ISNUMBER($AL692),$AL692&lt;&gt;0),ROUND($P692/$AL692*100,1),"")</f>
        <v/>
      </c>
      <c r="AG692" s="35">
        <f>IF(AND(ISNUMBER($S692),ISNUMBER($AL692),$AL692&lt;&gt;0),ROUND($S692/$AL692*100,2),"")</f>
        <v/>
      </c>
      <c r="AH692" s="34">
        <f>IF(AND(ISNUMBER($Q692),ISNUMBER($AL692),$AL692&lt;&gt;0),ROUND($Q692/$AL692*100,1),"")</f>
        <v/>
      </c>
      <c r="AI692" s="29">
        <f>IF(ISNUMBER($S692),IF($S692&lt;=1,"Yes","No"),"n/a")</f>
        <v/>
      </c>
      <c r="AJ692" s="29">
        <f>IF(ISNUMBER($S692),ROUND(MAX(0,MIN(100,100-$S692*2.5-IF(ISNUMBER($T692),$T692,0)*0.12+IF($S692&lt;=1,12,0))),0),"")</f>
        <v/>
      </c>
      <c r="AK692" s="29">
        <f>IF(ISNUMBER($Q692),IF($Q692&gt;=100,20,IF($Q692&gt;=30,10,0)),0)+IF(ISNUMBER($R692),IF($R692&gt;=100,20,0),0)+IF(ISNUMBER($P692),IF($P692&gt;=150,20,IF($P692&gt;=50,12,5)),0)+IF(ISNUMBER($S692),IF($S692&lt;=1,15,0),0)</f>
        <v/>
      </c>
      <c r="AL692" s="29" t="n">
        <v>473</v>
      </c>
      <c r="AM692" s="30" t="n"/>
      <c r="AN692" s="15" t="inlineStr">
        <is>
          <t>Secondary/approx; NOT verified on Amazon.ca</t>
        </is>
      </c>
      <c r="AO692" s="15" t="inlineStr">
        <is>
          <t>BLANK -&gt; requires live Amazon.ca capture</t>
        </is>
      </c>
      <c r="AP692" s="15" t="inlineStr">
        <is>
          <t>Unverified commercial data</t>
        </is>
      </c>
    </row>
    <row r="693" ht="28" customHeight="1">
      <c r="A693" s="15" t="inlineStr">
        <is>
          <t>Honest Tea</t>
        </is>
      </c>
      <c r="B693" s="15" t="inlineStr">
        <is>
          <t>Honest Tea Organic | Peach | single 473mL</t>
        </is>
      </c>
      <c r="C693" s="15" t="inlineStr">
        <is>
          <t>4) Caffeine &amp; energy beverage</t>
        </is>
      </c>
      <c r="D693" s="15" t="inlineStr">
        <is>
          <t>473 mL bottle</t>
        </is>
      </c>
      <c r="E693" s="29" t="n">
        <v>1</v>
      </c>
      <c r="F693" s="30" t="n"/>
      <c r="G693" s="31">
        <f>IF(AND(ISNUMBER($F693),ISNUMBER($E693),$E693&lt;&gt;0),$F693/$E693,"")</f>
        <v/>
      </c>
      <c r="H693" s="31">
        <f>IF(AND(ISNUMBER($F693),ISNUMBER($AL693),ISNUMBER($E693),($AL693*$E693)&lt;&gt;0),$F693/($AL693*$E693)*100,"")</f>
        <v/>
      </c>
      <c r="I693" s="32" t="n"/>
      <c r="J693" s="33" t="n"/>
      <c r="K693" s="31">
        <f>IF(AND(ISNUMBER($F693),ISNUMBER($J693)),$F693*(1-$J693),"")</f>
        <v/>
      </c>
      <c r="L693" s="32" t="n"/>
      <c r="M693" s="32" t="n"/>
      <c r="N693" s="31">
        <f>IF(ISNUMBER($F693),($F693-IF(ISNUMBER($AM693),$AM693,0))*(1-IF(ISNUMBER($J693),$J693,0)),"")</f>
        <v/>
      </c>
      <c r="O693" s="15" t="inlineStr">
        <is>
          <t>Peach</t>
        </is>
      </c>
      <c r="P693" s="29" t="n">
        <v>42</v>
      </c>
      <c r="Q693" s="29" t="n">
        <v>10</v>
      </c>
      <c r="R693" s="15" t="inlineStr">
        <is>
          <t>Not listed</t>
        </is>
      </c>
      <c r="S693" s="29" t="n">
        <v>21</v>
      </c>
      <c r="T693" s="29" t="n">
        <v>90</v>
      </c>
      <c r="U693" s="15" t="inlineStr">
        <is>
          <t>Organic cane sugar</t>
        </is>
      </c>
      <c r="V693" s="15" t="inlineStr">
        <is>
          <t>Organic, Fair Trade, lower sugar tea</t>
        </is>
      </c>
      <c r="W693" s="32" t="n"/>
      <c r="X693" s="32" t="n"/>
      <c r="Y693" s="32" t="n"/>
      <c r="Z693" s="32" t="n"/>
      <c r="AA693" s="15" t="inlineStr">
        <is>
          <t>Medium</t>
        </is>
      </c>
      <c r="AB693" s="15" t="inlineStr">
        <is>
          <t>Organic RTD tea</t>
        </is>
      </c>
      <c r="AC693" s="15" t="inlineStr">
        <is>
          <t>Organic, less-sweet bottled tea</t>
        </is>
      </c>
      <c r="AD693" s="15" t="inlineStr">
        <is>
          <t>Organic with restrained sweetness.</t>
        </is>
      </c>
      <c r="AE693" s="32" t="n"/>
      <c r="AF693" s="34">
        <f>IF(AND(ISNUMBER($P693),ISNUMBER($AL693),$AL693&lt;&gt;0),ROUND($P693/$AL693*100,1),"")</f>
        <v/>
      </c>
      <c r="AG693" s="35">
        <f>IF(AND(ISNUMBER($S693),ISNUMBER($AL693),$AL693&lt;&gt;0),ROUND($S693/$AL693*100,2),"")</f>
        <v/>
      </c>
      <c r="AH693" s="34">
        <f>IF(AND(ISNUMBER($Q693),ISNUMBER($AL693),$AL693&lt;&gt;0),ROUND($Q693/$AL693*100,1),"")</f>
        <v/>
      </c>
      <c r="AI693" s="29">
        <f>IF(ISNUMBER($S693),IF($S693&lt;=1,"Yes","No"),"n/a")</f>
        <v/>
      </c>
      <c r="AJ693" s="29">
        <f>IF(ISNUMBER($S693),ROUND(MAX(0,MIN(100,100-$S693*2.5-IF(ISNUMBER($T693),$T693,0)*0.12+IF($S693&lt;=1,12,0))),0),"")</f>
        <v/>
      </c>
      <c r="AK693" s="29">
        <f>IF(ISNUMBER($Q693),IF($Q693&gt;=100,20,IF($Q693&gt;=30,10,0)),0)+IF(ISNUMBER($R693),IF($R693&gt;=100,20,0),0)+IF(ISNUMBER($P693),IF($P693&gt;=150,20,IF($P693&gt;=50,12,5)),0)+IF(ISNUMBER($S693),IF($S693&lt;=1,15,0),0)</f>
        <v/>
      </c>
      <c r="AL693" s="29" t="n">
        <v>473</v>
      </c>
      <c r="AM693" s="30" t="n"/>
      <c r="AN693" s="15" t="inlineStr">
        <is>
          <t>Secondary/approx; NOT verified on Amazon.ca</t>
        </is>
      </c>
      <c r="AO693" s="15" t="inlineStr">
        <is>
          <t>BLANK -&gt; requires live Amazon.ca capture</t>
        </is>
      </c>
      <c r="AP693" s="15" t="inlineStr">
        <is>
          <t>Unverified commercial data</t>
        </is>
      </c>
    </row>
    <row r="694" ht="28" customHeight="1">
      <c r="A694" s="15" t="inlineStr">
        <is>
          <t>Honest Tea</t>
        </is>
      </c>
      <c r="B694" s="15" t="inlineStr">
        <is>
          <t>Honest Tea Organic | Peach | 8-pack 473mL</t>
        </is>
      </c>
      <c r="C694" s="15" t="inlineStr">
        <is>
          <t>4) Caffeine &amp; energy beverage</t>
        </is>
      </c>
      <c r="D694" s="15" t="inlineStr">
        <is>
          <t>473 mL bottle</t>
        </is>
      </c>
      <c r="E694" s="29" t="n">
        <v>8</v>
      </c>
      <c r="F694" s="30" t="n"/>
      <c r="G694" s="31">
        <f>IF(AND(ISNUMBER($F694),ISNUMBER($E694),$E694&lt;&gt;0),$F694/$E694,"")</f>
        <v/>
      </c>
      <c r="H694" s="31">
        <f>IF(AND(ISNUMBER($F694),ISNUMBER($AL694),ISNUMBER($E694),($AL694*$E694)&lt;&gt;0),$F694/($AL694*$E694)*100,"")</f>
        <v/>
      </c>
      <c r="I694" s="32" t="n"/>
      <c r="J694" s="33" t="n"/>
      <c r="K694" s="31">
        <f>IF(AND(ISNUMBER($F694),ISNUMBER($J694)),$F694*(1-$J694),"")</f>
        <v/>
      </c>
      <c r="L694" s="32" t="n"/>
      <c r="M694" s="32" t="n"/>
      <c r="N694" s="31">
        <f>IF(ISNUMBER($F694),($F694-IF(ISNUMBER($AM694),$AM694,0))*(1-IF(ISNUMBER($J694),$J694,0)),"")</f>
        <v/>
      </c>
      <c r="O694" s="15" t="inlineStr">
        <is>
          <t>Peach</t>
        </is>
      </c>
      <c r="P694" s="29" t="n">
        <v>42</v>
      </c>
      <c r="Q694" s="29" t="n">
        <v>10</v>
      </c>
      <c r="R694" s="15" t="inlineStr">
        <is>
          <t>Not listed</t>
        </is>
      </c>
      <c r="S694" s="29" t="n">
        <v>21</v>
      </c>
      <c r="T694" s="29" t="n">
        <v>90</v>
      </c>
      <c r="U694" s="15" t="inlineStr">
        <is>
          <t>Organic cane sugar</t>
        </is>
      </c>
      <c r="V694" s="15" t="inlineStr">
        <is>
          <t>Organic, Fair Trade, lower sugar tea</t>
        </is>
      </c>
      <c r="W694" s="32" t="n"/>
      <c r="X694" s="32" t="n"/>
      <c r="Y694" s="32" t="n"/>
      <c r="Z694" s="32" t="n"/>
      <c r="AA694" s="15" t="inlineStr">
        <is>
          <t>Medium</t>
        </is>
      </c>
      <c r="AB694" s="15" t="inlineStr">
        <is>
          <t>Organic RTD tea</t>
        </is>
      </c>
      <c r="AC694" s="15" t="inlineStr">
        <is>
          <t>Organic, less-sweet bottled tea</t>
        </is>
      </c>
      <c r="AD694" s="15" t="inlineStr">
        <is>
          <t>Organic with restrained sweetness.</t>
        </is>
      </c>
      <c r="AE694" s="32" t="n"/>
      <c r="AF694" s="34">
        <f>IF(AND(ISNUMBER($P694),ISNUMBER($AL694),$AL694&lt;&gt;0),ROUND($P694/$AL694*100,1),"")</f>
        <v/>
      </c>
      <c r="AG694" s="35">
        <f>IF(AND(ISNUMBER($S694),ISNUMBER($AL694),$AL694&lt;&gt;0),ROUND($S694/$AL694*100,2),"")</f>
        <v/>
      </c>
      <c r="AH694" s="34">
        <f>IF(AND(ISNUMBER($Q694),ISNUMBER($AL694),$AL694&lt;&gt;0),ROUND($Q694/$AL694*100,1),"")</f>
        <v/>
      </c>
      <c r="AI694" s="29">
        <f>IF(ISNUMBER($S694),IF($S694&lt;=1,"Yes","No"),"n/a")</f>
        <v/>
      </c>
      <c r="AJ694" s="29">
        <f>IF(ISNUMBER($S694),ROUND(MAX(0,MIN(100,100-$S694*2.5-IF(ISNUMBER($T694),$T694,0)*0.12+IF($S694&lt;=1,12,0))),0),"")</f>
        <v/>
      </c>
      <c r="AK694" s="29">
        <f>IF(ISNUMBER($Q694),IF($Q694&gt;=100,20,IF($Q694&gt;=30,10,0)),0)+IF(ISNUMBER($R694),IF($R694&gt;=100,20,0),0)+IF(ISNUMBER($P694),IF($P694&gt;=150,20,IF($P694&gt;=50,12,5)),0)+IF(ISNUMBER($S694),IF($S694&lt;=1,15,0),0)</f>
        <v/>
      </c>
      <c r="AL694" s="29" t="n">
        <v>473</v>
      </c>
      <c r="AM694" s="30" t="n"/>
      <c r="AN694" s="15" t="inlineStr">
        <is>
          <t>Secondary/approx; NOT verified on Amazon.ca</t>
        </is>
      </c>
      <c r="AO694" s="15" t="inlineStr">
        <is>
          <t>BLANK -&gt; requires live Amazon.ca capture</t>
        </is>
      </c>
      <c r="AP694" s="15" t="inlineStr">
        <is>
          <t>Unverified commercial data</t>
        </is>
      </c>
    </row>
    <row r="695" ht="28" customHeight="1">
      <c r="A695" s="15" t="inlineStr">
        <is>
          <t>Honest Tea</t>
        </is>
      </c>
      <c r="B695" s="15" t="inlineStr">
        <is>
          <t>Honest Tea Organic | Peach | 12-pack 473mL</t>
        </is>
      </c>
      <c r="C695" s="15" t="inlineStr">
        <is>
          <t>4) Caffeine &amp; energy beverage</t>
        </is>
      </c>
      <c r="D695" s="15" t="inlineStr">
        <is>
          <t>473 mL bottle</t>
        </is>
      </c>
      <c r="E695" s="29" t="n">
        <v>12</v>
      </c>
      <c r="F695" s="30" t="n"/>
      <c r="G695" s="31">
        <f>IF(AND(ISNUMBER($F695),ISNUMBER($E695),$E695&lt;&gt;0),$F695/$E695,"")</f>
        <v/>
      </c>
      <c r="H695" s="31">
        <f>IF(AND(ISNUMBER($F695),ISNUMBER($AL695),ISNUMBER($E695),($AL695*$E695)&lt;&gt;0),$F695/($AL695*$E695)*100,"")</f>
        <v/>
      </c>
      <c r="I695" s="32" t="n"/>
      <c r="J695" s="33" t="n"/>
      <c r="K695" s="31">
        <f>IF(AND(ISNUMBER($F695),ISNUMBER($J695)),$F695*(1-$J695),"")</f>
        <v/>
      </c>
      <c r="L695" s="32" t="n"/>
      <c r="M695" s="32" t="n"/>
      <c r="N695" s="31">
        <f>IF(ISNUMBER($F695),($F695-IF(ISNUMBER($AM695),$AM695,0))*(1-IF(ISNUMBER($J695),$J695,0)),"")</f>
        <v/>
      </c>
      <c r="O695" s="15" t="inlineStr">
        <is>
          <t>Peach</t>
        </is>
      </c>
      <c r="P695" s="29" t="n">
        <v>42</v>
      </c>
      <c r="Q695" s="29" t="n">
        <v>10</v>
      </c>
      <c r="R695" s="15" t="inlineStr">
        <is>
          <t>Not listed</t>
        </is>
      </c>
      <c r="S695" s="29" t="n">
        <v>21</v>
      </c>
      <c r="T695" s="29" t="n">
        <v>90</v>
      </c>
      <c r="U695" s="15" t="inlineStr">
        <is>
          <t>Organic cane sugar</t>
        </is>
      </c>
      <c r="V695" s="15" t="inlineStr">
        <is>
          <t>Organic, Fair Trade, lower sugar tea</t>
        </is>
      </c>
      <c r="W695" s="32" t="n"/>
      <c r="X695" s="32" t="n"/>
      <c r="Y695" s="32" t="n"/>
      <c r="Z695" s="32" t="n"/>
      <c r="AA695" s="15" t="inlineStr">
        <is>
          <t>Medium</t>
        </is>
      </c>
      <c r="AB695" s="15" t="inlineStr">
        <is>
          <t>Organic RTD tea</t>
        </is>
      </c>
      <c r="AC695" s="15" t="inlineStr">
        <is>
          <t>Organic, less-sweet bottled tea</t>
        </is>
      </c>
      <c r="AD695" s="15" t="inlineStr">
        <is>
          <t>Organic with restrained sweetness.</t>
        </is>
      </c>
      <c r="AE695" s="32" t="n"/>
      <c r="AF695" s="34">
        <f>IF(AND(ISNUMBER($P695),ISNUMBER($AL695),$AL695&lt;&gt;0),ROUND($P695/$AL695*100,1),"")</f>
        <v/>
      </c>
      <c r="AG695" s="35">
        <f>IF(AND(ISNUMBER($S695),ISNUMBER($AL695),$AL695&lt;&gt;0),ROUND($S695/$AL695*100,2),"")</f>
        <v/>
      </c>
      <c r="AH695" s="34">
        <f>IF(AND(ISNUMBER($Q695),ISNUMBER($AL695),$AL695&lt;&gt;0),ROUND($Q695/$AL695*100,1),"")</f>
        <v/>
      </c>
      <c r="AI695" s="29">
        <f>IF(ISNUMBER($S695),IF($S695&lt;=1,"Yes","No"),"n/a")</f>
        <v/>
      </c>
      <c r="AJ695" s="29">
        <f>IF(ISNUMBER($S695),ROUND(MAX(0,MIN(100,100-$S695*2.5-IF(ISNUMBER($T695),$T695,0)*0.12+IF($S695&lt;=1,12,0))),0),"")</f>
        <v/>
      </c>
      <c r="AK695" s="29">
        <f>IF(ISNUMBER($Q695),IF($Q695&gt;=100,20,IF($Q695&gt;=30,10,0)),0)+IF(ISNUMBER($R695),IF($R695&gt;=100,20,0),0)+IF(ISNUMBER($P695),IF($P695&gt;=150,20,IF($P695&gt;=50,12,5)),0)+IF(ISNUMBER($S695),IF($S695&lt;=1,15,0),0)</f>
        <v/>
      </c>
      <c r="AL695" s="29" t="n">
        <v>473</v>
      </c>
      <c r="AM695" s="30" t="n"/>
      <c r="AN695" s="15" t="inlineStr">
        <is>
          <t>Secondary/approx; NOT verified on Amazon.ca</t>
        </is>
      </c>
      <c r="AO695" s="15" t="inlineStr">
        <is>
          <t>BLANK -&gt; requires live Amazon.ca capture</t>
        </is>
      </c>
      <c r="AP695" s="15" t="inlineStr">
        <is>
          <t>Unverified commercial data</t>
        </is>
      </c>
    </row>
    <row r="696" ht="28" customHeight="1">
      <c r="A696" s="15" t="inlineStr">
        <is>
          <t>Honest Tea</t>
        </is>
      </c>
      <c r="B696" s="15" t="inlineStr">
        <is>
          <t>Honest Tea Organic | Peach | 18-pack 473mL</t>
        </is>
      </c>
      <c r="C696" s="15" t="inlineStr">
        <is>
          <t>4) Caffeine &amp; energy beverage</t>
        </is>
      </c>
      <c r="D696" s="15" t="inlineStr">
        <is>
          <t>473 mL bottle</t>
        </is>
      </c>
      <c r="E696" s="29" t="n">
        <v>18</v>
      </c>
      <c r="F696" s="30" t="n"/>
      <c r="G696" s="31">
        <f>IF(AND(ISNUMBER($F696),ISNUMBER($E696),$E696&lt;&gt;0),$F696/$E696,"")</f>
        <v/>
      </c>
      <c r="H696" s="31">
        <f>IF(AND(ISNUMBER($F696),ISNUMBER($AL696),ISNUMBER($E696),($AL696*$E696)&lt;&gt;0),$F696/($AL696*$E696)*100,"")</f>
        <v/>
      </c>
      <c r="I696" s="32" t="n"/>
      <c r="J696" s="33" t="n"/>
      <c r="K696" s="31">
        <f>IF(AND(ISNUMBER($F696),ISNUMBER($J696)),$F696*(1-$J696),"")</f>
        <v/>
      </c>
      <c r="L696" s="32" t="n"/>
      <c r="M696" s="32" t="n"/>
      <c r="N696" s="31">
        <f>IF(ISNUMBER($F696),($F696-IF(ISNUMBER($AM696),$AM696,0))*(1-IF(ISNUMBER($J696),$J696,0)),"")</f>
        <v/>
      </c>
      <c r="O696" s="15" t="inlineStr">
        <is>
          <t>Peach</t>
        </is>
      </c>
      <c r="P696" s="29" t="n">
        <v>42</v>
      </c>
      <c r="Q696" s="29" t="n">
        <v>10</v>
      </c>
      <c r="R696" s="15" t="inlineStr">
        <is>
          <t>Not listed</t>
        </is>
      </c>
      <c r="S696" s="29" t="n">
        <v>21</v>
      </c>
      <c r="T696" s="29" t="n">
        <v>90</v>
      </c>
      <c r="U696" s="15" t="inlineStr">
        <is>
          <t>Organic cane sugar</t>
        </is>
      </c>
      <c r="V696" s="15" t="inlineStr">
        <is>
          <t>Organic, Fair Trade, lower sugar tea</t>
        </is>
      </c>
      <c r="W696" s="32" t="n"/>
      <c r="X696" s="32" t="n"/>
      <c r="Y696" s="32" t="n"/>
      <c r="Z696" s="32" t="n"/>
      <c r="AA696" s="15" t="inlineStr">
        <is>
          <t>Medium</t>
        </is>
      </c>
      <c r="AB696" s="15" t="inlineStr">
        <is>
          <t>Organic RTD tea</t>
        </is>
      </c>
      <c r="AC696" s="15" t="inlineStr">
        <is>
          <t>Organic, less-sweet bottled tea</t>
        </is>
      </c>
      <c r="AD696" s="15" t="inlineStr">
        <is>
          <t>Organic with restrained sweetness.</t>
        </is>
      </c>
      <c r="AE696" s="32" t="n"/>
      <c r="AF696" s="34">
        <f>IF(AND(ISNUMBER($P696),ISNUMBER($AL696),$AL696&lt;&gt;0),ROUND($P696/$AL696*100,1),"")</f>
        <v/>
      </c>
      <c r="AG696" s="35">
        <f>IF(AND(ISNUMBER($S696),ISNUMBER($AL696),$AL696&lt;&gt;0),ROUND($S696/$AL696*100,2),"")</f>
        <v/>
      </c>
      <c r="AH696" s="34">
        <f>IF(AND(ISNUMBER($Q696),ISNUMBER($AL696),$AL696&lt;&gt;0),ROUND($Q696/$AL696*100,1),"")</f>
        <v/>
      </c>
      <c r="AI696" s="29">
        <f>IF(ISNUMBER($S696),IF($S696&lt;=1,"Yes","No"),"n/a")</f>
        <v/>
      </c>
      <c r="AJ696" s="29">
        <f>IF(ISNUMBER($S696),ROUND(MAX(0,MIN(100,100-$S696*2.5-IF(ISNUMBER($T696),$T696,0)*0.12+IF($S696&lt;=1,12,0))),0),"")</f>
        <v/>
      </c>
      <c r="AK696" s="29">
        <f>IF(ISNUMBER($Q696),IF($Q696&gt;=100,20,IF($Q696&gt;=30,10,0)),0)+IF(ISNUMBER($R696),IF($R696&gt;=100,20,0),0)+IF(ISNUMBER($P696),IF($P696&gt;=150,20,IF($P696&gt;=50,12,5)),0)+IF(ISNUMBER($S696),IF($S696&lt;=1,15,0),0)</f>
        <v/>
      </c>
      <c r="AL696" s="29" t="n">
        <v>473</v>
      </c>
      <c r="AM696" s="30" t="n"/>
      <c r="AN696" s="15" t="inlineStr">
        <is>
          <t>Secondary/approx; NOT verified on Amazon.ca</t>
        </is>
      </c>
      <c r="AO696" s="15" t="inlineStr">
        <is>
          <t>BLANK -&gt; requires live Amazon.ca capture</t>
        </is>
      </c>
      <c r="AP696" s="15" t="inlineStr">
        <is>
          <t>Unverified commercial data</t>
        </is>
      </c>
    </row>
    <row r="697" ht="28" customHeight="1">
      <c r="A697" s="15" t="inlineStr">
        <is>
          <t>Honest Tea</t>
        </is>
      </c>
      <c r="B697" s="15" t="inlineStr">
        <is>
          <t>Honest Tea Organic | Peach | 24-pack 473mL</t>
        </is>
      </c>
      <c r="C697" s="15" t="inlineStr">
        <is>
          <t>4) Caffeine &amp; energy beverage</t>
        </is>
      </c>
      <c r="D697" s="15" t="inlineStr">
        <is>
          <t>473 mL bottle</t>
        </is>
      </c>
      <c r="E697" s="29" t="n">
        <v>24</v>
      </c>
      <c r="F697" s="30" t="n"/>
      <c r="G697" s="31">
        <f>IF(AND(ISNUMBER($F697),ISNUMBER($E697),$E697&lt;&gt;0),$F697/$E697,"")</f>
        <v/>
      </c>
      <c r="H697" s="31">
        <f>IF(AND(ISNUMBER($F697),ISNUMBER($AL697),ISNUMBER($E697),($AL697*$E697)&lt;&gt;0),$F697/($AL697*$E697)*100,"")</f>
        <v/>
      </c>
      <c r="I697" s="32" t="n"/>
      <c r="J697" s="33" t="n"/>
      <c r="K697" s="31">
        <f>IF(AND(ISNUMBER($F697),ISNUMBER($J697)),$F697*(1-$J697),"")</f>
        <v/>
      </c>
      <c r="L697" s="32" t="n"/>
      <c r="M697" s="32" t="n"/>
      <c r="N697" s="31">
        <f>IF(ISNUMBER($F697),($F697-IF(ISNUMBER($AM697),$AM697,0))*(1-IF(ISNUMBER($J697),$J697,0)),"")</f>
        <v/>
      </c>
      <c r="O697" s="15" t="inlineStr">
        <is>
          <t>Peach</t>
        </is>
      </c>
      <c r="P697" s="29" t="n">
        <v>42</v>
      </c>
      <c r="Q697" s="29" t="n">
        <v>10</v>
      </c>
      <c r="R697" s="15" t="inlineStr">
        <is>
          <t>Not listed</t>
        </is>
      </c>
      <c r="S697" s="29" t="n">
        <v>21</v>
      </c>
      <c r="T697" s="29" t="n">
        <v>90</v>
      </c>
      <c r="U697" s="15" t="inlineStr">
        <is>
          <t>Organic cane sugar</t>
        </is>
      </c>
      <c r="V697" s="15" t="inlineStr">
        <is>
          <t>Organic, Fair Trade, lower sugar tea</t>
        </is>
      </c>
      <c r="W697" s="32" t="n"/>
      <c r="X697" s="32" t="n"/>
      <c r="Y697" s="32" t="n"/>
      <c r="Z697" s="32" t="n"/>
      <c r="AA697" s="15" t="inlineStr">
        <is>
          <t>Medium</t>
        </is>
      </c>
      <c r="AB697" s="15" t="inlineStr">
        <is>
          <t>Organic RTD tea</t>
        </is>
      </c>
      <c r="AC697" s="15" t="inlineStr">
        <is>
          <t>Organic, less-sweet bottled tea</t>
        </is>
      </c>
      <c r="AD697" s="15" t="inlineStr">
        <is>
          <t>Organic with restrained sweetness.</t>
        </is>
      </c>
      <c r="AE697" s="32" t="n"/>
      <c r="AF697" s="34">
        <f>IF(AND(ISNUMBER($P697),ISNUMBER($AL697),$AL697&lt;&gt;0),ROUND($P697/$AL697*100,1),"")</f>
        <v/>
      </c>
      <c r="AG697" s="35">
        <f>IF(AND(ISNUMBER($S697),ISNUMBER($AL697),$AL697&lt;&gt;0),ROUND($S697/$AL697*100,2),"")</f>
        <v/>
      </c>
      <c r="AH697" s="34">
        <f>IF(AND(ISNUMBER($Q697),ISNUMBER($AL697),$AL697&lt;&gt;0),ROUND($Q697/$AL697*100,1),"")</f>
        <v/>
      </c>
      <c r="AI697" s="29">
        <f>IF(ISNUMBER($S697),IF($S697&lt;=1,"Yes","No"),"n/a")</f>
        <v/>
      </c>
      <c r="AJ697" s="29">
        <f>IF(ISNUMBER($S697),ROUND(MAX(0,MIN(100,100-$S697*2.5-IF(ISNUMBER($T697),$T697,0)*0.12+IF($S697&lt;=1,12,0))),0),"")</f>
        <v/>
      </c>
      <c r="AK697" s="29">
        <f>IF(ISNUMBER($Q697),IF($Q697&gt;=100,20,IF($Q697&gt;=30,10,0)),0)+IF(ISNUMBER($R697),IF($R697&gt;=100,20,0),0)+IF(ISNUMBER($P697),IF($P697&gt;=150,20,IF($P697&gt;=50,12,5)),0)+IF(ISNUMBER($S697),IF($S697&lt;=1,15,0),0)</f>
        <v/>
      </c>
      <c r="AL697" s="29" t="n">
        <v>473</v>
      </c>
      <c r="AM697" s="30" t="n"/>
      <c r="AN697" s="15" t="inlineStr">
        <is>
          <t>Secondary/approx; NOT verified on Amazon.ca</t>
        </is>
      </c>
      <c r="AO697" s="15" t="inlineStr">
        <is>
          <t>BLANK -&gt; requires live Amazon.ca capture</t>
        </is>
      </c>
      <c r="AP697" s="15" t="inlineStr">
        <is>
          <t>Unverified commercial data</t>
        </is>
      </c>
    </row>
    <row r="698" ht="28" customHeight="1">
      <c r="A698" s="15" t="inlineStr">
        <is>
          <t>Honest Tea</t>
        </is>
      </c>
      <c r="B698" s="15" t="inlineStr">
        <is>
          <t>Honest Tea Organic | Half &amp; Half | single 473mL</t>
        </is>
      </c>
      <c r="C698" s="15" t="inlineStr">
        <is>
          <t>4) Caffeine &amp; energy beverage</t>
        </is>
      </c>
      <c r="D698" s="15" t="inlineStr">
        <is>
          <t>473 mL bottle</t>
        </is>
      </c>
      <c r="E698" s="29" t="n">
        <v>1</v>
      </c>
      <c r="F698" s="30" t="n"/>
      <c r="G698" s="31">
        <f>IF(AND(ISNUMBER($F698),ISNUMBER($E698),$E698&lt;&gt;0),$F698/$E698,"")</f>
        <v/>
      </c>
      <c r="H698" s="31">
        <f>IF(AND(ISNUMBER($F698),ISNUMBER($AL698),ISNUMBER($E698),($AL698*$E698)&lt;&gt;0),$F698/($AL698*$E698)*100,"")</f>
        <v/>
      </c>
      <c r="I698" s="32" t="n"/>
      <c r="J698" s="33" t="n"/>
      <c r="K698" s="31">
        <f>IF(AND(ISNUMBER($F698),ISNUMBER($J698)),$F698*(1-$J698),"")</f>
        <v/>
      </c>
      <c r="L698" s="32" t="n"/>
      <c r="M698" s="32" t="n"/>
      <c r="N698" s="31">
        <f>IF(ISNUMBER($F698),($F698-IF(ISNUMBER($AM698),$AM698,0))*(1-IF(ISNUMBER($J698),$J698,0)),"")</f>
        <v/>
      </c>
      <c r="O698" s="15" t="inlineStr">
        <is>
          <t>Half &amp; Half</t>
        </is>
      </c>
      <c r="P698" s="29" t="n">
        <v>42</v>
      </c>
      <c r="Q698" s="29" t="n">
        <v>10</v>
      </c>
      <c r="R698" s="15" t="inlineStr">
        <is>
          <t>Not listed</t>
        </is>
      </c>
      <c r="S698" s="29" t="n">
        <v>21</v>
      </c>
      <c r="T698" s="29" t="n">
        <v>90</v>
      </c>
      <c r="U698" s="15" t="inlineStr">
        <is>
          <t>Organic cane sugar</t>
        </is>
      </c>
      <c r="V698" s="15" t="inlineStr">
        <is>
          <t>Organic, Fair Trade, lower sugar tea</t>
        </is>
      </c>
      <c r="W698" s="32" t="n"/>
      <c r="X698" s="32" t="n"/>
      <c r="Y698" s="32" t="n"/>
      <c r="Z698" s="32" t="n"/>
      <c r="AA698" s="15" t="inlineStr">
        <is>
          <t>Medium</t>
        </is>
      </c>
      <c r="AB698" s="15" t="inlineStr">
        <is>
          <t>Organic RTD tea</t>
        </is>
      </c>
      <c r="AC698" s="15" t="inlineStr">
        <is>
          <t>Organic, less-sweet bottled tea</t>
        </is>
      </c>
      <c r="AD698" s="15" t="inlineStr">
        <is>
          <t>Organic with restrained sweetness.</t>
        </is>
      </c>
      <c r="AE698" s="32" t="n"/>
      <c r="AF698" s="34">
        <f>IF(AND(ISNUMBER($P698),ISNUMBER($AL698),$AL698&lt;&gt;0),ROUND($P698/$AL698*100,1),"")</f>
        <v/>
      </c>
      <c r="AG698" s="35">
        <f>IF(AND(ISNUMBER($S698),ISNUMBER($AL698),$AL698&lt;&gt;0),ROUND($S698/$AL698*100,2),"")</f>
        <v/>
      </c>
      <c r="AH698" s="34">
        <f>IF(AND(ISNUMBER($Q698),ISNUMBER($AL698),$AL698&lt;&gt;0),ROUND($Q698/$AL698*100,1),"")</f>
        <v/>
      </c>
      <c r="AI698" s="29">
        <f>IF(ISNUMBER($S698),IF($S698&lt;=1,"Yes","No"),"n/a")</f>
        <v/>
      </c>
      <c r="AJ698" s="29">
        <f>IF(ISNUMBER($S698),ROUND(MAX(0,MIN(100,100-$S698*2.5-IF(ISNUMBER($T698),$T698,0)*0.12+IF($S698&lt;=1,12,0))),0),"")</f>
        <v/>
      </c>
      <c r="AK698" s="29">
        <f>IF(ISNUMBER($Q698),IF($Q698&gt;=100,20,IF($Q698&gt;=30,10,0)),0)+IF(ISNUMBER($R698),IF($R698&gt;=100,20,0),0)+IF(ISNUMBER($P698),IF($P698&gt;=150,20,IF($P698&gt;=50,12,5)),0)+IF(ISNUMBER($S698),IF($S698&lt;=1,15,0),0)</f>
        <v/>
      </c>
      <c r="AL698" s="29" t="n">
        <v>473</v>
      </c>
      <c r="AM698" s="30" t="n"/>
      <c r="AN698" s="15" t="inlineStr">
        <is>
          <t>Secondary/approx; NOT verified on Amazon.ca</t>
        </is>
      </c>
      <c r="AO698" s="15" t="inlineStr">
        <is>
          <t>BLANK -&gt; requires live Amazon.ca capture</t>
        </is>
      </c>
      <c r="AP698" s="15" t="inlineStr">
        <is>
          <t>Unverified commercial data</t>
        </is>
      </c>
    </row>
    <row r="699" ht="28" customHeight="1">
      <c r="A699" s="15" t="inlineStr">
        <is>
          <t>Honest Tea</t>
        </is>
      </c>
      <c r="B699" s="15" t="inlineStr">
        <is>
          <t>Honest Tea Organic | Half &amp; Half | 8-pack 473mL</t>
        </is>
      </c>
      <c r="C699" s="15" t="inlineStr">
        <is>
          <t>4) Caffeine &amp; energy beverage</t>
        </is>
      </c>
      <c r="D699" s="15" t="inlineStr">
        <is>
          <t>473 mL bottle</t>
        </is>
      </c>
      <c r="E699" s="29" t="n">
        <v>8</v>
      </c>
      <c r="F699" s="30" t="n"/>
      <c r="G699" s="31">
        <f>IF(AND(ISNUMBER($F699),ISNUMBER($E699),$E699&lt;&gt;0),$F699/$E699,"")</f>
        <v/>
      </c>
      <c r="H699" s="31">
        <f>IF(AND(ISNUMBER($F699),ISNUMBER($AL699),ISNUMBER($E699),($AL699*$E699)&lt;&gt;0),$F699/($AL699*$E699)*100,"")</f>
        <v/>
      </c>
      <c r="I699" s="32" t="n"/>
      <c r="J699" s="33" t="n"/>
      <c r="K699" s="31">
        <f>IF(AND(ISNUMBER($F699),ISNUMBER($J699)),$F699*(1-$J699),"")</f>
        <v/>
      </c>
      <c r="L699" s="32" t="n"/>
      <c r="M699" s="32" t="n"/>
      <c r="N699" s="31">
        <f>IF(ISNUMBER($F699),($F699-IF(ISNUMBER($AM699),$AM699,0))*(1-IF(ISNUMBER($J699),$J699,0)),"")</f>
        <v/>
      </c>
      <c r="O699" s="15" t="inlineStr">
        <is>
          <t>Half &amp; Half</t>
        </is>
      </c>
      <c r="P699" s="29" t="n">
        <v>42</v>
      </c>
      <c r="Q699" s="29" t="n">
        <v>10</v>
      </c>
      <c r="R699" s="15" t="inlineStr">
        <is>
          <t>Not listed</t>
        </is>
      </c>
      <c r="S699" s="29" t="n">
        <v>21</v>
      </c>
      <c r="T699" s="29" t="n">
        <v>90</v>
      </c>
      <c r="U699" s="15" t="inlineStr">
        <is>
          <t>Organic cane sugar</t>
        </is>
      </c>
      <c r="V699" s="15" t="inlineStr">
        <is>
          <t>Organic, Fair Trade, lower sugar tea</t>
        </is>
      </c>
      <c r="W699" s="32" t="n"/>
      <c r="X699" s="32" t="n"/>
      <c r="Y699" s="32" t="n"/>
      <c r="Z699" s="32" t="n"/>
      <c r="AA699" s="15" t="inlineStr">
        <is>
          <t>Medium</t>
        </is>
      </c>
      <c r="AB699" s="15" t="inlineStr">
        <is>
          <t>Organic RTD tea</t>
        </is>
      </c>
      <c r="AC699" s="15" t="inlineStr">
        <is>
          <t>Organic, less-sweet bottled tea</t>
        </is>
      </c>
      <c r="AD699" s="15" t="inlineStr">
        <is>
          <t>Organic with restrained sweetness.</t>
        </is>
      </c>
      <c r="AE699" s="32" t="n"/>
      <c r="AF699" s="34">
        <f>IF(AND(ISNUMBER($P699),ISNUMBER($AL699),$AL699&lt;&gt;0),ROUND($P699/$AL699*100,1),"")</f>
        <v/>
      </c>
      <c r="AG699" s="35">
        <f>IF(AND(ISNUMBER($S699),ISNUMBER($AL699),$AL699&lt;&gt;0),ROUND($S699/$AL699*100,2),"")</f>
        <v/>
      </c>
      <c r="AH699" s="34">
        <f>IF(AND(ISNUMBER($Q699),ISNUMBER($AL699),$AL699&lt;&gt;0),ROUND($Q699/$AL699*100,1),"")</f>
        <v/>
      </c>
      <c r="AI699" s="29">
        <f>IF(ISNUMBER($S699),IF($S699&lt;=1,"Yes","No"),"n/a")</f>
        <v/>
      </c>
      <c r="AJ699" s="29">
        <f>IF(ISNUMBER($S699),ROUND(MAX(0,MIN(100,100-$S699*2.5-IF(ISNUMBER($T699),$T699,0)*0.12+IF($S699&lt;=1,12,0))),0),"")</f>
        <v/>
      </c>
      <c r="AK699" s="29">
        <f>IF(ISNUMBER($Q699),IF($Q699&gt;=100,20,IF($Q699&gt;=30,10,0)),0)+IF(ISNUMBER($R699),IF($R699&gt;=100,20,0),0)+IF(ISNUMBER($P699),IF($P699&gt;=150,20,IF($P699&gt;=50,12,5)),0)+IF(ISNUMBER($S699),IF($S699&lt;=1,15,0),0)</f>
        <v/>
      </c>
      <c r="AL699" s="29" t="n">
        <v>473</v>
      </c>
      <c r="AM699" s="30" t="n"/>
      <c r="AN699" s="15" t="inlineStr">
        <is>
          <t>Secondary/approx; NOT verified on Amazon.ca</t>
        </is>
      </c>
      <c r="AO699" s="15" t="inlineStr">
        <is>
          <t>BLANK -&gt; requires live Amazon.ca capture</t>
        </is>
      </c>
      <c r="AP699" s="15" t="inlineStr">
        <is>
          <t>Unverified commercial data</t>
        </is>
      </c>
    </row>
    <row r="700" ht="28" customHeight="1">
      <c r="A700" s="15" t="inlineStr">
        <is>
          <t>Honest Tea</t>
        </is>
      </c>
      <c r="B700" s="15" t="inlineStr">
        <is>
          <t>Honest Tea Organic | Half &amp; Half | 12-pack 473mL</t>
        </is>
      </c>
      <c r="C700" s="15" t="inlineStr">
        <is>
          <t>4) Caffeine &amp; energy beverage</t>
        </is>
      </c>
      <c r="D700" s="15" t="inlineStr">
        <is>
          <t>473 mL bottle</t>
        </is>
      </c>
      <c r="E700" s="29" t="n">
        <v>12</v>
      </c>
      <c r="F700" s="30" t="n"/>
      <c r="G700" s="31">
        <f>IF(AND(ISNUMBER($F700),ISNUMBER($E700),$E700&lt;&gt;0),$F700/$E700,"")</f>
        <v/>
      </c>
      <c r="H700" s="31">
        <f>IF(AND(ISNUMBER($F700),ISNUMBER($AL700),ISNUMBER($E700),($AL700*$E700)&lt;&gt;0),$F700/($AL700*$E700)*100,"")</f>
        <v/>
      </c>
      <c r="I700" s="32" t="n"/>
      <c r="J700" s="33" t="n"/>
      <c r="K700" s="31">
        <f>IF(AND(ISNUMBER($F700),ISNUMBER($J700)),$F700*(1-$J700),"")</f>
        <v/>
      </c>
      <c r="L700" s="32" t="n"/>
      <c r="M700" s="32" t="n"/>
      <c r="N700" s="31">
        <f>IF(ISNUMBER($F700),($F700-IF(ISNUMBER($AM700),$AM700,0))*(1-IF(ISNUMBER($J700),$J700,0)),"")</f>
        <v/>
      </c>
      <c r="O700" s="15" t="inlineStr">
        <is>
          <t>Half &amp; Half</t>
        </is>
      </c>
      <c r="P700" s="29" t="n">
        <v>42</v>
      </c>
      <c r="Q700" s="29" t="n">
        <v>10</v>
      </c>
      <c r="R700" s="15" t="inlineStr">
        <is>
          <t>Not listed</t>
        </is>
      </c>
      <c r="S700" s="29" t="n">
        <v>21</v>
      </c>
      <c r="T700" s="29" t="n">
        <v>90</v>
      </c>
      <c r="U700" s="15" t="inlineStr">
        <is>
          <t>Organic cane sugar</t>
        </is>
      </c>
      <c r="V700" s="15" t="inlineStr">
        <is>
          <t>Organic, Fair Trade, lower sugar tea</t>
        </is>
      </c>
      <c r="W700" s="32" t="n"/>
      <c r="X700" s="32" t="n"/>
      <c r="Y700" s="32" t="n"/>
      <c r="Z700" s="32" t="n"/>
      <c r="AA700" s="15" t="inlineStr">
        <is>
          <t>Medium</t>
        </is>
      </c>
      <c r="AB700" s="15" t="inlineStr">
        <is>
          <t>Organic RTD tea</t>
        </is>
      </c>
      <c r="AC700" s="15" t="inlineStr">
        <is>
          <t>Organic, less-sweet bottled tea</t>
        </is>
      </c>
      <c r="AD700" s="15" t="inlineStr">
        <is>
          <t>Organic with restrained sweetness.</t>
        </is>
      </c>
      <c r="AE700" s="32" t="n"/>
      <c r="AF700" s="34">
        <f>IF(AND(ISNUMBER($P700),ISNUMBER($AL700),$AL700&lt;&gt;0),ROUND($P700/$AL700*100,1),"")</f>
        <v/>
      </c>
      <c r="AG700" s="35">
        <f>IF(AND(ISNUMBER($S700),ISNUMBER($AL700),$AL700&lt;&gt;0),ROUND($S700/$AL700*100,2),"")</f>
        <v/>
      </c>
      <c r="AH700" s="34">
        <f>IF(AND(ISNUMBER($Q700),ISNUMBER($AL700),$AL700&lt;&gt;0),ROUND($Q700/$AL700*100,1),"")</f>
        <v/>
      </c>
      <c r="AI700" s="29">
        <f>IF(ISNUMBER($S700),IF($S700&lt;=1,"Yes","No"),"n/a")</f>
        <v/>
      </c>
      <c r="AJ700" s="29">
        <f>IF(ISNUMBER($S700),ROUND(MAX(0,MIN(100,100-$S700*2.5-IF(ISNUMBER($T700),$T700,0)*0.12+IF($S700&lt;=1,12,0))),0),"")</f>
        <v/>
      </c>
      <c r="AK700" s="29">
        <f>IF(ISNUMBER($Q700),IF($Q700&gt;=100,20,IF($Q700&gt;=30,10,0)),0)+IF(ISNUMBER($R700),IF($R700&gt;=100,20,0),0)+IF(ISNUMBER($P700),IF($P700&gt;=150,20,IF($P700&gt;=50,12,5)),0)+IF(ISNUMBER($S700),IF($S700&lt;=1,15,0),0)</f>
        <v/>
      </c>
      <c r="AL700" s="29" t="n">
        <v>473</v>
      </c>
      <c r="AM700" s="30" t="n"/>
      <c r="AN700" s="15" t="inlineStr">
        <is>
          <t>Secondary/approx; NOT verified on Amazon.ca</t>
        </is>
      </c>
      <c r="AO700" s="15" t="inlineStr">
        <is>
          <t>BLANK -&gt; requires live Amazon.ca capture</t>
        </is>
      </c>
      <c r="AP700" s="15" t="inlineStr">
        <is>
          <t>Unverified commercial data</t>
        </is>
      </c>
    </row>
    <row r="701" ht="28" customHeight="1">
      <c r="A701" s="15" t="inlineStr">
        <is>
          <t>Honest Tea</t>
        </is>
      </c>
      <c r="B701" s="15" t="inlineStr">
        <is>
          <t>Honest Tea Organic | Half &amp; Half | 18-pack 473mL</t>
        </is>
      </c>
      <c r="C701" s="15" t="inlineStr">
        <is>
          <t>4) Caffeine &amp; energy beverage</t>
        </is>
      </c>
      <c r="D701" s="15" t="inlineStr">
        <is>
          <t>473 mL bottle</t>
        </is>
      </c>
      <c r="E701" s="29" t="n">
        <v>18</v>
      </c>
      <c r="F701" s="30" t="n"/>
      <c r="G701" s="31">
        <f>IF(AND(ISNUMBER($F701),ISNUMBER($E701),$E701&lt;&gt;0),$F701/$E701,"")</f>
        <v/>
      </c>
      <c r="H701" s="31">
        <f>IF(AND(ISNUMBER($F701),ISNUMBER($AL701),ISNUMBER($E701),($AL701*$E701)&lt;&gt;0),$F701/($AL701*$E701)*100,"")</f>
        <v/>
      </c>
      <c r="I701" s="32" t="n"/>
      <c r="J701" s="33" t="n"/>
      <c r="K701" s="31">
        <f>IF(AND(ISNUMBER($F701),ISNUMBER($J701)),$F701*(1-$J701),"")</f>
        <v/>
      </c>
      <c r="L701" s="32" t="n"/>
      <c r="M701" s="32" t="n"/>
      <c r="N701" s="31">
        <f>IF(ISNUMBER($F701),($F701-IF(ISNUMBER($AM701),$AM701,0))*(1-IF(ISNUMBER($J701),$J701,0)),"")</f>
        <v/>
      </c>
      <c r="O701" s="15" t="inlineStr">
        <is>
          <t>Half &amp; Half</t>
        </is>
      </c>
      <c r="P701" s="29" t="n">
        <v>42</v>
      </c>
      <c r="Q701" s="29" t="n">
        <v>10</v>
      </c>
      <c r="R701" s="15" t="inlineStr">
        <is>
          <t>Not listed</t>
        </is>
      </c>
      <c r="S701" s="29" t="n">
        <v>21</v>
      </c>
      <c r="T701" s="29" t="n">
        <v>90</v>
      </c>
      <c r="U701" s="15" t="inlineStr">
        <is>
          <t>Organic cane sugar</t>
        </is>
      </c>
      <c r="V701" s="15" t="inlineStr">
        <is>
          <t>Organic, Fair Trade, lower sugar tea</t>
        </is>
      </c>
      <c r="W701" s="32" t="n"/>
      <c r="X701" s="32" t="n"/>
      <c r="Y701" s="32" t="n"/>
      <c r="Z701" s="32" t="n"/>
      <c r="AA701" s="15" t="inlineStr">
        <is>
          <t>Medium</t>
        </is>
      </c>
      <c r="AB701" s="15" t="inlineStr">
        <is>
          <t>Organic RTD tea</t>
        </is>
      </c>
      <c r="AC701" s="15" t="inlineStr">
        <is>
          <t>Organic, less-sweet bottled tea</t>
        </is>
      </c>
      <c r="AD701" s="15" t="inlineStr">
        <is>
          <t>Organic with restrained sweetness.</t>
        </is>
      </c>
      <c r="AE701" s="32" t="n"/>
      <c r="AF701" s="34">
        <f>IF(AND(ISNUMBER($P701),ISNUMBER($AL701),$AL701&lt;&gt;0),ROUND($P701/$AL701*100,1),"")</f>
        <v/>
      </c>
      <c r="AG701" s="35">
        <f>IF(AND(ISNUMBER($S701),ISNUMBER($AL701),$AL701&lt;&gt;0),ROUND($S701/$AL701*100,2),"")</f>
        <v/>
      </c>
      <c r="AH701" s="34">
        <f>IF(AND(ISNUMBER($Q701),ISNUMBER($AL701),$AL701&lt;&gt;0),ROUND($Q701/$AL701*100,1),"")</f>
        <v/>
      </c>
      <c r="AI701" s="29">
        <f>IF(ISNUMBER($S701),IF($S701&lt;=1,"Yes","No"),"n/a")</f>
        <v/>
      </c>
      <c r="AJ701" s="29">
        <f>IF(ISNUMBER($S701),ROUND(MAX(0,MIN(100,100-$S701*2.5-IF(ISNUMBER($T701),$T701,0)*0.12+IF($S701&lt;=1,12,0))),0),"")</f>
        <v/>
      </c>
      <c r="AK701" s="29">
        <f>IF(ISNUMBER($Q701),IF($Q701&gt;=100,20,IF($Q701&gt;=30,10,0)),0)+IF(ISNUMBER($R701),IF($R701&gt;=100,20,0),0)+IF(ISNUMBER($P701),IF($P701&gt;=150,20,IF($P701&gt;=50,12,5)),0)+IF(ISNUMBER($S701),IF($S701&lt;=1,15,0),0)</f>
        <v/>
      </c>
      <c r="AL701" s="29" t="n">
        <v>473</v>
      </c>
      <c r="AM701" s="30" t="n"/>
      <c r="AN701" s="15" t="inlineStr">
        <is>
          <t>Secondary/approx; NOT verified on Amazon.ca</t>
        </is>
      </c>
      <c r="AO701" s="15" t="inlineStr">
        <is>
          <t>BLANK -&gt; requires live Amazon.ca capture</t>
        </is>
      </c>
      <c r="AP701" s="15" t="inlineStr">
        <is>
          <t>Unverified commercial data</t>
        </is>
      </c>
    </row>
    <row r="702" ht="28" customHeight="1">
      <c r="A702" s="15" t="inlineStr">
        <is>
          <t>Honest Tea</t>
        </is>
      </c>
      <c r="B702" s="15" t="inlineStr">
        <is>
          <t>Honest Tea Organic | Half &amp; Half | 24-pack 473mL</t>
        </is>
      </c>
      <c r="C702" s="15" t="inlineStr">
        <is>
          <t>4) Caffeine &amp; energy beverage</t>
        </is>
      </c>
      <c r="D702" s="15" t="inlineStr">
        <is>
          <t>473 mL bottle</t>
        </is>
      </c>
      <c r="E702" s="29" t="n">
        <v>24</v>
      </c>
      <c r="F702" s="30" t="n"/>
      <c r="G702" s="31">
        <f>IF(AND(ISNUMBER($F702),ISNUMBER($E702),$E702&lt;&gt;0),$F702/$E702,"")</f>
        <v/>
      </c>
      <c r="H702" s="31">
        <f>IF(AND(ISNUMBER($F702),ISNUMBER($AL702),ISNUMBER($E702),($AL702*$E702)&lt;&gt;0),$F702/($AL702*$E702)*100,"")</f>
        <v/>
      </c>
      <c r="I702" s="32" t="n"/>
      <c r="J702" s="33" t="n"/>
      <c r="K702" s="31">
        <f>IF(AND(ISNUMBER($F702),ISNUMBER($J702)),$F702*(1-$J702),"")</f>
        <v/>
      </c>
      <c r="L702" s="32" t="n"/>
      <c r="M702" s="32" t="n"/>
      <c r="N702" s="31">
        <f>IF(ISNUMBER($F702),($F702-IF(ISNUMBER($AM702),$AM702,0))*(1-IF(ISNUMBER($J702),$J702,0)),"")</f>
        <v/>
      </c>
      <c r="O702" s="15" t="inlineStr">
        <is>
          <t>Half &amp; Half</t>
        </is>
      </c>
      <c r="P702" s="29" t="n">
        <v>42</v>
      </c>
      <c r="Q702" s="29" t="n">
        <v>10</v>
      </c>
      <c r="R702" s="15" t="inlineStr">
        <is>
          <t>Not listed</t>
        </is>
      </c>
      <c r="S702" s="29" t="n">
        <v>21</v>
      </c>
      <c r="T702" s="29" t="n">
        <v>90</v>
      </c>
      <c r="U702" s="15" t="inlineStr">
        <is>
          <t>Organic cane sugar</t>
        </is>
      </c>
      <c r="V702" s="15" t="inlineStr">
        <is>
          <t>Organic, Fair Trade, lower sugar tea</t>
        </is>
      </c>
      <c r="W702" s="32" t="n"/>
      <c r="X702" s="32" t="n"/>
      <c r="Y702" s="32" t="n"/>
      <c r="Z702" s="32" t="n"/>
      <c r="AA702" s="15" t="inlineStr">
        <is>
          <t>Medium</t>
        </is>
      </c>
      <c r="AB702" s="15" t="inlineStr">
        <is>
          <t>Organic RTD tea</t>
        </is>
      </c>
      <c r="AC702" s="15" t="inlineStr">
        <is>
          <t>Organic, less-sweet bottled tea</t>
        </is>
      </c>
      <c r="AD702" s="15" t="inlineStr">
        <is>
          <t>Organic with restrained sweetness.</t>
        </is>
      </c>
      <c r="AE702" s="32" t="n"/>
      <c r="AF702" s="34">
        <f>IF(AND(ISNUMBER($P702),ISNUMBER($AL702),$AL702&lt;&gt;0),ROUND($P702/$AL702*100,1),"")</f>
        <v/>
      </c>
      <c r="AG702" s="35">
        <f>IF(AND(ISNUMBER($S702),ISNUMBER($AL702),$AL702&lt;&gt;0),ROUND($S702/$AL702*100,2),"")</f>
        <v/>
      </c>
      <c r="AH702" s="34">
        <f>IF(AND(ISNUMBER($Q702),ISNUMBER($AL702),$AL702&lt;&gt;0),ROUND($Q702/$AL702*100,1),"")</f>
        <v/>
      </c>
      <c r="AI702" s="29">
        <f>IF(ISNUMBER($S702),IF($S702&lt;=1,"Yes","No"),"n/a")</f>
        <v/>
      </c>
      <c r="AJ702" s="29">
        <f>IF(ISNUMBER($S702),ROUND(MAX(0,MIN(100,100-$S702*2.5-IF(ISNUMBER($T702),$T702,0)*0.12+IF($S702&lt;=1,12,0))),0),"")</f>
        <v/>
      </c>
      <c r="AK702" s="29">
        <f>IF(ISNUMBER($Q702),IF($Q702&gt;=100,20,IF($Q702&gt;=30,10,0)),0)+IF(ISNUMBER($R702),IF($R702&gt;=100,20,0),0)+IF(ISNUMBER($P702),IF($P702&gt;=150,20,IF($P702&gt;=50,12,5)),0)+IF(ISNUMBER($S702),IF($S702&lt;=1,15,0),0)</f>
        <v/>
      </c>
      <c r="AL702" s="29" t="n">
        <v>473</v>
      </c>
      <c r="AM702" s="30" t="n"/>
      <c r="AN702" s="15" t="inlineStr">
        <is>
          <t>Secondary/approx; NOT verified on Amazon.ca</t>
        </is>
      </c>
      <c r="AO702" s="15" t="inlineStr">
        <is>
          <t>BLANK -&gt; requires live Amazon.ca capture</t>
        </is>
      </c>
      <c r="AP702" s="15" t="inlineStr">
        <is>
          <t>Unverified commercial data</t>
        </is>
      </c>
    </row>
    <row r="703" ht="28" customHeight="1">
      <c r="A703" s="15" t="inlineStr">
        <is>
          <t>Honest Tea</t>
        </is>
      </c>
      <c r="B703" s="15" t="inlineStr">
        <is>
          <t>Honest Tea Organic | Lemon | single 473mL</t>
        </is>
      </c>
      <c r="C703" s="15" t="inlineStr">
        <is>
          <t>4) Caffeine &amp; energy beverage</t>
        </is>
      </c>
      <c r="D703" s="15" t="inlineStr">
        <is>
          <t>473 mL bottle</t>
        </is>
      </c>
      <c r="E703" s="29" t="n">
        <v>1</v>
      </c>
      <c r="F703" s="30" t="n"/>
      <c r="G703" s="31">
        <f>IF(AND(ISNUMBER($F703),ISNUMBER($E703),$E703&lt;&gt;0),$F703/$E703,"")</f>
        <v/>
      </c>
      <c r="H703" s="31">
        <f>IF(AND(ISNUMBER($F703),ISNUMBER($AL703),ISNUMBER($E703),($AL703*$E703)&lt;&gt;0),$F703/($AL703*$E703)*100,"")</f>
        <v/>
      </c>
      <c r="I703" s="32" t="n"/>
      <c r="J703" s="33" t="n"/>
      <c r="K703" s="31">
        <f>IF(AND(ISNUMBER($F703),ISNUMBER($J703)),$F703*(1-$J703),"")</f>
        <v/>
      </c>
      <c r="L703" s="32" t="n"/>
      <c r="M703" s="32" t="n"/>
      <c r="N703" s="31">
        <f>IF(ISNUMBER($F703),($F703-IF(ISNUMBER($AM703),$AM703,0))*(1-IF(ISNUMBER($J703),$J703,0)),"")</f>
        <v/>
      </c>
      <c r="O703" s="15" t="inlineStr">
        <is>
          <t>Lemon</t>
        </is>
      </c>
      <c r="P703" s="29" t="n">
        <v>42</v>
      </c>
      <c r="Q703" s="29" t="n">
        <v>10</v>
      </c>
      <c r="R703" s="15" t="inlineStr">
        <is>
          <t>Not listed</t>
        </is>
      </c>
      <c r="S703" s="29" t="n">
        <v>21</v>
      </c>
      <c r="T703" s="29" t="n">
        <v>90</v>
      </c>
      <c r="U703" s="15" t="inlineStr">
        <is>
          <t>Organic cane sugar</t>
        </is>
      </c>
      <c r="V703" s="15" t="inlineStr">
        <is>
          <t>Organic, Fair Trade, lower sugar tea</t>
        </is>
      </c>
      <c r="W703" s="32" t="n"/>
      <c r="X703" s="32" t="n"/>
      <c r="Y703" s="32" t="n"/>
      <c r="Z703" s="32" t="n"/>
      <c r="AA703" s="15" t="inlineStr">
        <is>
          <t>Medium</t>
        </is>
      </c>
      <c r="AB703" s="15" t="inlineStr">
        <is>
          <t>Organic RTD tea</t>
        </is>
      </c>
      <c r="AC703" s="15" t="inlineStr">
        <is>
          <t>Organic, less-sweet bottled tea</t>
        </is>
      </c>
      <c r="AD703" s="15" t="inlineStr">
        <is>
          <t>Organic with restrained sweetness.</t>
        </is>
      </c>
      <c r="AE703" s="32" t="n"/>
      <c r="AF703" s="34">
        <f>IF(AND(ISNUMBER($P703),ISNUMBER($AL703),$AL703&lt;&gt;0),ROUND($P703/$AL703*100,1),"")</f>
        <v/>
      </c>
      <c r="AG703" s="35">
        <f>IF(AND(ISNUMBER($S703),ISNUMBER($AL703),$AL703&lt;&gt;0),ROUND($S703/$AL703*100,2),"")</f>
        <v/>
      </c>
      <c r="AH703" s="34">
        <f>IF(AND(ISNUMBER($Q703),ISNUMBER($AL703),$AL703&lt;&gt;0),ROUND($Q703/$AL703*100,1),"")</f>
        <v/>
      </c>
      <c r="AI703" s="29">
        <f>IF(ISNUMBER($S703),IF($S703&lt;=1,"Yes","No"),"n/a")</f>
        <v/>
      </c>
      <c r="AJ703" s="29">
        <f>IF(ISNUMBER($S703),ROUND(MAX(0,MIN(100,100-$S703*2.5-IF(ISNUMBER($T703),$T703,0)*0.12+IF($S703&lt;=1,12,0))),0),"")</f>
        <v/>
      </c>
      <c r="AK703" s="29">
        <f>IF(ISNUMBER($Q703),IF($Q703&gt;=100,20,IF($Q703&gt;=30,10,0)),0)+IF(ISNUMBER($R703),IF($R703&gt;=100,20,0),0)+IF(ISNUMBER($P703),IF($P703&gt;=150,20,IF($P703&gt;=50,12,5)),0)+IF(ISNUMBER($S703),IF($S703&lt;=1,15,0),0)</f>
        <v/>
      </c>
      <c r="AL703" s="29" t="n">
        <v>473</v>
      </c>
      <c r="AM703" s="30" t="n"/>
      <c r="AN703" s="15" t="inlineStr">
        <is>
          <t>Secondary/approx; NOT verified on Amazon.ca</t>
        </is>
      </c>
      <c r="AO703" s="15" t="inlineStr">
        <is>
          <t>BLANK -&gt; requires live Amazon.ca capture</t>
        </is>
      </c>
      <c r="AP703" s="15" t="inlineStr">
        <is>
          <t>Unverified commercial data</t>
        </is>
      </c>
    </row>
    <row r="704" ht="28" customHeight="1">
      <c r="A704" s="15" t="inlineStr">
        <is>
          <t>Honest Tea</t>
        </is>
      </c>
      <c r="B704" s="15" t="inlineStr">
        <is>
          <t>Honest Tea Organic | Lemon | 8-pack 473mL</t>
        </is>
      </c>
      <c r="C704" s="15" t="inlineStr">
        <is>
          <t>4) Caffeine &amp; energy beverage</t>
        </is>
      </c>
      <c r="D704" s="15" t="inlineStr">
        <is>
          <t>473 mL bottle</t>
        </is>
      </c>
      <c r="E704" s="29" t="n">
        <v>8</v>
      </c>
      <c r="F704" s="30" t="n"/>
      <c r="G704" s="31">
        <f>IF(AND(ISNUMBER($F704),ISNUMBER($E704),$E704&lt;&gt;0),$F704/$E704,"")</f>
        <v/>
      </c>
      <c r="H704" s="31">
        <f>IF(AND(ISNUMBER($F704),ISNUMBER($AL704),ISNUMBER($E704),($AL704*$E704)&lt;&gt;0),$F704/($AL704*$E704)*100,"")</f>
        <v/>
      </c>
      <c r="I704" s="32" t="n"/>
      <c r="J704" s="33" t="n"/>
      <c r="K704" s="31">
        <f>IF(AND(ISNUMBER($F704),ISNUMBER($J704)),$F704*(1-$J704),"")</f>
        <v/>
      </c>
      <c r="L704" s="32" t="n"/>
      <c r="M704" s="32" t="n"/>
      <c r="N704" s="31">
        <f>IF(ISNUMBER($F704),($F704-IF(ISNUMBER($AM704),$AM704,0))*(1-IF(ISNUMBER($J704),$J704,0)),"")</f>
        <v/>
      </c>
      <c r="O704" s="15" t="inlineStr">
        <is>
          <t>Lemon</t>
        </is>
      </c>
      <c r="P704" s="29" t="n">
        <v>42</v>
      </c>
      <c r="Q704" s="29" t="n">
        <v>10</v>
      </c>
      <c r="R704" s="15" t="inlineStr">
        <is>
          <t>Not listed</t>
        </is>
      </c>
      <c r="S704" s="29" t="n">
        <v>21</v>
      </c>
      <c r="T704" s="29" t="n">
        <v>90</v>
      </c>
      <c r="U704" s="15" t="inlineStr">
        <is>
          <t>Organic cane sugar</t>
        </is>
      </c>
      <c r="V704" s="15" t="inlineStr">
        <is>
          <t>Organic, Fair Trade, lower sugar tea</t>
        </is>
      </c>
      <c r="W704" s="32" t="n"/>
      <c r="X704" s="32" t="n"/>
      <c r="Y704" s="32" t="n"/>
      <c r="Z704" s="32" t="n"/>
      <c r="AA704" s="15" t="inlineStr">
        <is>
          <t>Medium</t>
        </is>
      </c>
      <c r="AB704" s="15" t="inlineStr">
        <is>
          <t>Organic RTD tea</t>
        </is>
      </c>
      <c r="AC704" s="15" t="inlineStr">
        <is>
          <t>Organic, less-sweet bottled tea</t>
        </is>
      </c>
      <c r="AD704" s="15" t="inlineStr">
        <is>
          <t>Organic with restrained sweetness.</t>
        </is>
      </c>
      <c r="AE704" s="32" t="n"/>
      <c r="AF704" s="34">
        <f>IF(AND(ISNUMBER($P704),ISNUMBER($AL704),$AL704&lt;&gt;0),ROUND($P704/$AL704*100,1),"")</f>
        <v/>
      </c>
      <c r="AG704" s="35">
        <f>IF(AND(ISNUMBER($S704),ISNUMBER($AL704),$AL704&lt;&gt;0),ROUND($S704/$AL704*100,2),"")</f>
        <v/>
      </c>
      <c r="AH704" s="34">
        <f>IF(AND(ISNUMBER($Q704),ISNUMBER($AL704),$AL704&lt;&gt;0),ROUND($Q704/$AL704*100,1),"")</f>
        <v/>
      </c>
      <c r="AI704" s="29">
        <f>IF(ISNUMBER($S704),IF($S704&lt;=1,"Yes","No"),"n/a")</f>
        <v/>
      </c>
      <c r="AJ704" s="29">
        <f>IF(ISNUMBER($S704),ROUND(MAX(0,MIN(100,100-$S704*2.5-IF(ISNUMBER($T704),$T704,0)*0.12+IF($S704&lt;=1,12,0))),0),"")</f>
        <v/>
      </c>
      <c r="AK704" s="29">
        <f>IF(ISNUMBER($Q704),IF($Q704&gt;=100,20,IF($Q704&gt;=30,10,0)),0)+IF(ISNUMBER($R704),IF($R704&gt;=100,20,0),0)+IF(ISNUMBER($P704),IF($P704&gt;=150,20,IF($P704&gt;=50,12,5)),0)+IF(ISNUMBER($S704),IF($S704&lt;=1,15,0),0)</f>
        <v/>
      </c>
      <c r="AL704" s="29" t="n">
        <v>473</v>
      </c>
      <c r="AM704" s="30" t="n"/>
      <c r="AN704" s="15" t="inlineStr">
        <is>
          <t>Secondary/approx; NOT verified on Amazon.ca</t>
        </is>
      </c>
      <c r="AO704" s="15" t="inlineStr">
        <is>
          <t>BLANK -&gt; requires live Amazon.ca capture</t>
        </is>
      </c>
      <c r="AP704" s="15" t="inlineStr">
        <is>
          <t>Unverified commercial data</t>
        </is>
      </c>
    </row>
    <row r="705" ht="28" customHeight="1">
      <c r="A705" s="15" t="inlineStr">
        <is>
          <t>Honest Tea</t>
        </is>
      </c>
      <c r="B705" s="15" t="inlineStr">
        <is>
          <t>Honest Tea Organic | Lemon | 12-pack 473mL</t>
        </is>
      </c>
      <c r="C705" s="15" t="inlineStr">
        <is>
          <t>4) Caffeine &amp; energy beverage</t>
        </is>
      </c>
      <c r="D705" s="15" t="inlineStr">
        <is>
          <t>473 mL bottle</t>
        </is>
      </c>
      <c r="E705" s="29" t="n">
        <v>12</v>
      </c>
      <c r="F705" s="30" t="n"/>
      <c r="G705" s="31">
        <f>IF(AND(ISNUMBER($F705),ISNUMBER($E705),$E705&lt;&gt;0),$F705/$E705,"")</f>
        <v/>
      </c>
      <c r="H705" s="31">
        <f>IF(AND(ISNUMBER($F705),ISNUMBER($AL705),ISNUMBER($E705),($AL705*$E705)&lt;&gt;0),$F705/($AL705*$E705)*100,"")</f>
        <v/>
      </c>
      <c r="I705" s="32" t="n"/>
      <c r="J705" s="33" t="n"/>
      <c r="K705" s="31">
        <f>IF(AND(ISNUMBER($F705),ISNUMBER($J705)),$F705*(1-$J705),"")</f>
        <v/>
      </c>
      <c r="L705" s="32" t="n"/>
      <c r="M705" s="32" t="n"/>
      <c r="N705" s="31">
        <f>IF(ISNUMBER($F705),($F705-IF(ISNUMBER($AM705),$AM705,0))*(1-IF(ISNUMBER($J705),$J705,0)),"")</f>
        <v/>
      </c>
      <c r="O705" s="15" t="inlineStr">
        <is>
          <t>Lemon</t>
        </is>
      </c>
      <c r="P705" s="29" t="n">
        <v>42</v>
      </c>
      <c r="Q705" s="29" t="n">
        <v>10</v>
      </c>
      <c r="R705" s="15" t="inlineStr">
        <is>
          <t>Not listed</t>
        </is>
      </c>
      <c r="S705" s="29" t="n">
        <v>21</v>
      </c>
      <c r="T705" s="29" t="n">
        <v>90</v>
      </c>
      <c r="U705" s="15" t="inlineStr">
        <is>
          <t>Organic cane sugar</t>
        </is>
      </c>
      <c r="V705" s="15" t="inlineStr">
        <is>
          <t>Organic, Fair Trade, lower sugar tea</t>
        </is>
      </c>
      <c r="W705" s="32" t="n"/>
      <c r="X705" s="32" t="n"/>
      <c r="Y705" s="32" t="n"/>
      <c r="Z705" s="32" t="n"/>
      <c r="AA705" s="15" t="inlineStr">
        <is>
          <t>Medium</t>
        </is>
      </c>
      <c r="AB705" s="15" t="inlineStr">
        <is>
          <t>Organic RTD tea</t>
        </is>
      </c>
      <c r="AC705" s="15" t="inlineStr">
        <is>
          <t>Organic, less-sweet bottled tea</t>
        </is>
      </c>
      <c r="AD705" s="15" t="inlineStr">
        <is>
          <t>Organic with restrained sweetness.</t>
        </is>
      </c>
      <c r="AE705" s="32" t="n"/>
      <c r="AF705" s="34">
        <f>IF(AND(ISNUMBER($P705),ISNUMBER($AL705),$AL705&lt;&gt;0),ROUND($P705/$AL705*100,1),"")</f>
        <v/>
      </c>
      <c r="AG705" s="35">
        <f>IF(AND(ISNUMBER($S705),ISNUMBER($AL705),$AL705&lt;&gt;0),ROUND($S705/$AL705*100,2),"")</f>
        <v/>
      </c>
      <c r="AH705" s="34">
        <f>IF(AND(ISNUMBER($Q705),ISNUMBER($AL705),$AL705&lt;&gt;0),ROUND($Q705/$AL705*100,1),"")</f>
        <v/>
      </c>
      <c r="AI705" s="29">
        <f>IF(ISNUMBER($S705),IF($S705&lt;=1,"Yes","No"),"n/a")</f>
        <v/>
      </c>
      <c r="AJ705" s="29">
        <f>IF(ISNUMBER($S705),ROUND(MAX(0,MIN(100,100-$S705*2.5-IF(ISNUMBER($T705),$T705,0)*0.12+IF($S705&lt;=1,12,0))),0),"")</f>
        <v/>
      </c>
      <c r="AK705" s="29">
        <f>IF(ISNUMBER($Q705),IF($Q705&gt;=100,20,IF($Q705&gt;=30,10,0)),0)+IF(ISNUMBER($R705),IF($R705&gt;=100,20,0),0)+IF(ISNUMBER($P705),IF($P705&gt;=150,20,IF($P705&gt;=50,12,5)),0)+IF(ISNUMBER($S705),IF($S705&lt;=1,15,0),0)</f>
        <v/>
      </c>
      <c r="AL705" s="29" t="n">
        <v>473</v>
      </c>
      <c r="AM705" s="30" t="n"/>
      <c r="AN705" s="15" t="inlineStr">
        <is>
          <t>Secondary/approx; NOT verified on Amazon.ca</t>
        </is>
      </c>
      <c r="AO705" s="15" t="inlineStr">
        <is>
          <t>BLANK -&gt; requires live Amazon.ca capture</t>
        </is>
      </c>
      <c r="AP705" s="15" t="inlineStr">
        <is>
          <t>Unverified commercial data</t>
        </is>
      </c>
    </row>
    <row r="706" ht="28" customHeight="1">
      <c r="A706" s="15" t="inlineStr">
        <is>
          <t>Honest Tea</t>
        </is>
      </c>
      <c r="B706" s="15" t="inlineStr">
        <is>
          <t>Honest Tea Organic | Lemon | 18-pack 473mL</t>
        </is>
      </c>
      <c r="C706" s="15" t="inlineStr">
        <is>
          <t>4) Caffeine &amp; energy beverage</t>
        </is>
      </c>
      <c r="D706" s="15" t="inlineStr">
        <is>
          <t>473 mL bottle</t>
        </is>
      </c>
      <c r="E706" s="29" t="n">
        <v>18</v>
      </c>
      <c r="F706" s="30" t="n"/>
      <c r="G706" s="31">
        <f>IF(AND(ISNUMBER($F706),ISNUMBER($E706),$E706&lt;&gt;0),$F706/$E706,"")</f>
        <v/>
      </c>
      <c r="H706" s="31">
        <f>IF(AND(ISNUMBER($F706),ISNUMBER($AL706),ISNUMBER($E706),($AL706*$E706)&lt;&gt;0),$F706/($AL706*$E706)*100,"")</f>
        <v/>
      </c>
      <c r="I706" s="32" t="n"/>
      <c r="J706" s="33" t="n"/>
      <c r="K706" s="31">
        <f>IF(AND(ISNUMBER($F706),ISNUMBER($J706)),$F706*(1-$J706),"")</f>
        <v/>
      </c>
      <c r="L706" s="32" t="n"/>
      <c r="M706" s="32" t="n"/>
      <c r="N706" s="31">
        <f>IF(ISNUMBER($F706),($F706-IF(ISNUMBER($AM706),$AM706,0))*(1-IF(ISNUMBER($J706),$J706,0)),"")</f>
        <v/>
      </c>
      <c r="O706" s="15" t="inlineStr">
        <is>
          <t>Lemon</t>
        </is>
      </c>
      <c r="P706" s="29" t="n">
        <v>42</v>
      </c>
      <c r="Q706" s="29" t="n">
        <v>10</v>
      </c>
      <c r="R706" s="15" t="inlineStr">
        <is>
          <t>Not listed</t>
        </is>
      </c>
      <c r="S706" s="29" t="n">
        <v>21</v>
      </c>
      <c r="T706" s="29" t="n">
        <v>90</v>
      </c>
      <c r="U706" s="15" t="inlineStr">
        <is>
          <t>Organic cane sugar</t>
        </is>
      </c>
      <c r="V706" s="15" t="inlineStr">
        <is>
          <t>Organic, Fair Trade, lower sugar tea</t>
        </is>
      </c>
      <c r="W706" s="32" t="n"/>
      <c r="X706" s="32" t="n"/>
      <c r="Y706" s="32" t="n"/>
      <c r="Z706" s="32" t="n"/>
      <c r="AA706" s="15" t="inlineStr">
        <is>
          <t>Medium</t>
        </is>
      </c>
      <c r="AB706" s="15" t="inlineStr">
        <is>
          <t>Organic RTD tea</t>
        </is>
      </c>
      <c r="AC706" s="15" t="inlineStr">
        <is>
          <t>Organic, less-sweet bottled tea</t>
        </is>
      </c>
      <c r="AD706" s="15" t="inlineStr">
        <is>
          <t>Organic with restrained sweetness.</t>
        </is>
      </c>
      <c r="AE706" s="32" t="n"/>
      <c r="AF706" s="34">
        <f>IF(AND(ISNUMBER($P706),ISNUMBER($AL706),$AL706&lt;&gt;0),ROUND($P706/$AL706*100,1),"")</f>
        <v/>
      </c>
      <c r="AG706" s="35">
        <f>IF(AND(ISNUMBER($S706),ISNUMBER($AL706),$AL706&lt;&gt;0),ROUND($S706/$AL706*100,2),"")</f>
        <v/>
      </c>
      <c r="AH706" s="34">
        <f>IF(AND(ISNUMBER($Q706),ISNUMBER($AL706),$AL706&lt;&gt;0),ROUND($Q706/$AL706*100,1),"")</f>
        <v/>
      </c>
      <c r="AI706" s="29">
        <f>IF(ISNUMBER($S706),IF($S706&lt;=1,"Yes","No"),"n/a")</f>
        <v/>
      </c>
      <c r="AJ706" s="29">
        <f>IF(ISNUMBER($S706),ROUND(MAX(0,MIN(100,100-$S706*2.5-IF(ISNUMBER($T706),$T706,0)*0.12+IF($S706&lt;=1,12,0))),0),"")</f>
        <v/>
      </c>
      <c r="AK706" s="29">
        <f>IF(ISNUMBER($Q706),IF($Q706&gt;=100,20,IF($Q706&gt;=30,10,0)),0)+IF(ISNUMBER($R706),IF($R706&gt;=100,20,0),0)+IF(ISNUMBER($P706),IF($P706&gt;=150,20,IF($P706&gt;=50,12,5)),0)+IF(ISNUMBER($S706),IF($S706&lt;=1,15,0),0)</f>
        <v/>
      </c>
      <c r="AL706" s="29" t="n">
        <v>473</v>
      </c>
      <c r="AM706" s="30" t="n"/>
      <c r="AN706" s="15" t="inlineStr">
        <is>
          <t>Secondary/approx; NOT verified on Amazon.ca</t>
        </is>
      </c>
      <c r="AO706" s="15" t="inlineStr">
        <is>
          <t>BLANK -&gt; requires live Amazon.ca capture</t>
        </is>
      </c>
      <c r="AP706" s="15" t="inlineStr">
        <is>
          <t>Unverified commercial data</t>
        </is>
      </c>
    </row>
    <row r="707" ht="28" customHeight="1">
      <c r="A707" s="15" t="inlineStr">
        <is>
          <t>Honest Tea</t>
        </is>
      </c>
      <c r="B707" s="15" t="inlineStr">
        <is>
          <t>Honest Tea Organic | Lemon | 24-pack 473mL</t>
        </is>
      </c>
      <c r="C707" s="15" t="inlineStr">
        <is>
          <t>4) Caffeine &amp; energy beverage</t>
        </is>
      </c>
      <c r="D707" s="15" t="inlineStr">
        <is>
          <t>473 mL bottle</t>
        </is>
      </c>
      <c r="E707" s="29" t="n">
        <v>24</v>
      </c>
      <c r="F707" s="30" t="n"/>
      <c r="G707" s="31">
        <f>IF(AND(ISNUMBER($F707),ISNUMBER($E707),$E707&lt;&gt;0),$F707/$E707,"")</f>
        <v/>
      </c>
      <c r="H707" s="31">
        <f>IF(AND(ISNUMBER($F707),ISNUMBER($AL707),ISNUMBER($E707),($AL707*$E707)&lt;&gt;0),$F707/($AL707*$E707)*100,"")</f>
        <v/>
      </c>
      <c r="I707" s="32" t="n"/>
      <c r="J707" s="33" t="n"/>
      <c r="K707" s="31">
        <f>IF(AND(ISNUMBER($F707),ISNUMBER($J707)),$F707*(1-$J707),"")</f>
        <v/>
      </c>
      <c r="L707" s="32" t="n"/>
      <c r="M707" s="32" t="n"/>
      <c r="N707" s="31">
        <f>IF(ISNUMBER($F707),($F707-IF(ISNUMBER($AM707),$AM707,0))*(1-IF(ISNUMBER($J707),$J707,0)),"")</f>
        <v/>
      </c>
      <c r="O707" s="15" t="inlineStr">
        <is>
          <t>Lemon</t>
        </is>
      </c>
      <c r="P707" s="29" t="n">
        <v>42</v>
      </c>
      <c r="Q707" s="29" t="n">
        <v>10</v>
      </c>
      <c r="R707" s="15" t="inlineStr">
        <is>
          <t>Not listed</t>
        </is>
      </c>
      <c r="S707" s="29" t="n">
        <v>21</v>
      </c>
      <c r="T707" s="29" t="n">
        <v>90</v>
      </c>
      <c r="U707" s="15" t="inlineStr">
        <is>
          <t>Organic cane sugar</t>
        </is>
      </c>
      <c r="V707" s="15" t="inlineStr">
        <is>
          <t>Organic, Fair Trade, lower sugar tea</t>
        </is>
      </c>
      <c r="W707" s="32" t="n"/>
      <c r="X707" s="32" t="n"/>
      <c r="Y707" s="32" t="n"/>
      <c r="Z707" s="32" t="n"/>
      <c r="AA707" s="15" t="inlineStr">
        <is>
          <t>Medium</t>
        </is>
      </c>
      <c r="AB707" s="15" t="inlineStr">
        <is>
          <t>Organic RTD tea</t>
        </is>
      </c>
      <c r="AC707" s="15" t="inlineStr">
        <is>
          <t>Organic, less-sweet bottled tea</t>
        </is>
      </c>
      <c r="AD707" s="15" t="inlineStr">
        <is>
          <t>Organic with restrained sweetness.</t>
        </is>
      </c>
      <c r="AE707" s="32" t="n"/>
      <c r="AF707" s="34">
        <f>IF(AND(ISNUMBER($P707),ISNUMBER($AL707),$AL707&lt;&gt;0),ROUND($P707/$AL707*100,1),"")</f>
        <v/>
      </c>
      <c r="AG707" s="35">
        <f>IF(AND(ISNUMBER($S707),ISNUMBER($AL707),$AL707&lt;&gt;0),ROUND($S707/$AL707*100,2),"")</f>
        <v/>
      </c>
      <c r="AH707" s="34">
        <f>IF(AND(ISNUMBER($Q707),ISNUMBER($AL707),$AL707&lt;&gt;0),ROUND($Q707/$AL707*100,1),"")</f>
        <v/>
      </c>
      <c r="AI707" s="29">
        <f>IF(ISNUMBER($S707),IF($S707&lt;=1,"Yes","No"),"n/a")</f>
        <v/>
      </c>
      <c r="AJ707" s="29">
        <f>IF(ISNUMBER($S707),ROUND(MAX(0,MIN(100,100-$S707*2.5-IF(ISNUMBER($T707),$T707,0)*0.12+IF($S707&lt;=1,12,0))),0),"")</f>
        <v/>
      </c>
      <c r="AK707" s="29">
        <f>IF(ISNUMBER($Q707),IF($Q707&gt;=100,20,IF($Q707&gt;=30,10,0)),0)+IF(ISNUMBER($R707),IF($R707&gt;=100,20,0),0)+IF(ISNUMBER($P707),IF($P707&gt;=150,20,IF($P707&gt;=50,12,5)),0)+IF(ISNUMBER($S707),IF($S707&lt;=1,15,0),0)</f>
        <v/>
      </c>
      <c r="AL707" s="29" t="n">
        <v>473</v>
      </c>
      <c r="AM707" s="30" t="n"/>
      <c r="AN707" s="15" t="inlineStr">
        <is>
          <t>Secondary/approx; NOT verified on Amazon.ca</t>
        </is>
      </c>
      <c r="AO707" s="15" t="inlineStr">
        <is>
          <t>BLANK -&gt; requires live Amazon.ca capture</t>
        </is>
      </c>
      <c r="AP707" s="15" t="inlineStr">
        <is>
          <t>Unverified commercial data</t>
        </is>
      </c>
    </row>
    <row r="708" ht="28" customHeight="1">
      <c r="A708" s="15" t="inlineStr">
        <is>
          <t>Honest Tea</t>
        </is>
      </c>
      <c r="B708" s="15" t="inlineStr">
        <is>
          <t>Honest Tea Organic | Just Black | single 473mL</t>
        </is>
      </c>
      <c r="C708" s="15" t="inlineStr">
        <is>
          <t>4) Caffeine &amp; energy beverage</t>
        </is>
      </c>
      <c r="D708" s="15" t="inlineStr">
        <is>
          <t>473 mL bottle</t>
        </is>
      </c>
      <c r="E708" s="29" t="n">
        <v>1</v>
      </c>
      <c r="F708" s="30" t="n"/>
      <c r="G708" s="31">
        <f>IF(AND(ISNUMBER($F708),ISNUMBER($E708),$E708&lt;&gt;0),$F708/$E708,"")</f>
        <v/>
      </c>
      <c r="H708" s="31">
        <f>IF(AND(ISNUMBER($F708),ISNUMBER($AL708),ISNUMBER($E708),($AL708*$E708)&lt;&gt;0),$F708/($AL708*$E708)*100,"")</f>
        <v/>
      </c>
      <c r="I708" s="32" t="n"/>
      <c r="J708" s="33" t="n"/>
      <c r="K708" s="31">
        <f>IF(AND(ISNUMBER($F708),ISNUMBER($J708)),$F708*(1-$J708),"")</f>
        <v/>
      </c>
      <c r="L708" s="32" t="n"/>
      <c r="M708" s="32" t="n"/>
      <c r="N708" s="31">
        <f>IF(ISNUMBER($F708),($F708-IF(ISNUMBER($AM708),$AM708,0))*(1-IF(ISNUMBER($J708),$J708,0)),"")</f>
        <v/>
      </c>
      <c r="O708" s="15" t="inlineStr">
        <is>
          <t>Just Black</t>
        </is>
      </c>
      <c r="P708" s="29" t="n">
        <v>42</v>
      </c>
      <c r="Q708" s="29" t="n">
        <v>10</v>
      </c>
      <c r="R708" s="15" t="inlineStr">
        <is>
          <t>Not listed</t>
        </is>
      </c>
      <c r="S708" s="29" t="n">
        <v>21</v>
      </c>
      <c r="T708" s="29" t="n">
        <v>90</v>
      </c>
      <c r="U708" s="15" t="inlineStr">
        <is>
          <t>Organic cane sugar</t>
        </is>
      </c>
      <c r="V708" s="15" t="inlineStr">
        <is>
          <t>Organic, Fair Trade, lower sugar tea</t>
        </is>
      </c>
      <c r="W708" s="32" t="n"/>
      <c r="X708" s="32" t="n"/>
      <c r="Y708" s="32" t="n"/>
      <c r="Z708" s="32" t="n"/>
      <c r="AA708" s="15" t="inlineStr">
        <is>
          <t>Medium</t>
        </is>
      </c>
      <c r="AB708" s="15" t="inlineStr">
        <is>
          <t>Organic RTD tea</t>
        </is>
      </c>
      <c r="AC708" s="15" t="inlineStr">
        <is>
          <t>Organic, less-sweet bottled tea</t>
        </is>
      </c>
      <c r="AD708" s="15" t="inlineStr">
        <is>
          <t>Organic with restrained sweetness.</t>
        </is>
      </c>
      <c r="AE708" s="32" t="n"/>
      <c r="AF708" s="34">
        <f>IF(AND(ISNUMBER($P708),ISNUMBER($AL708),$AL708&lt;&gt;0),ROUND($P708/$AL708*100,1),"")</f>
        <v/>
      </c>
      <c r="AG708" s="35">
        <f>IF(AND(ISNUMBER($S708),ISNUMBER($AL708),$AL708&lt;&gt;0),ROUND($S708/$AL708*100,2),"")</f>
        <v/>
      </c>
      <c r="AH708" s="34">
        <f>IF(AND(ISNUMBER($Q708),ISNUMBER($AL708),$AL708&lt;&gt;0),ROUND($Q708/$AL708*100,1),"")</f>
        <v/>
      </c>
      <c r="AI708" s="29">
        <f>IF(ISNUMBER($S708),IF($S708&lt;=1,"Yes","No"),"n/a")</f>
        <v/>
      </c>
      <c r="AJ708" s="29">
        <f>IF(ISNUMBER($S708),ROUND(MAX(0,MIN(100,100-$S708*2.5-IF(ISNUMBER($T708),$T708,0)*0.12+IF($S708&lt;=1,12,0))),0),"")</f>
        <v/>
      </c>
      <c r="AK708" s="29">
        <f>IF(ISNUMBER($Q708),IF($Q708&gt;=100,20,IF($Q708&gt;=30,10,0)),0)+IF(ISNUMBER($R708),IF($R708&gt;=100,20,0),0)+IF(ISNUMBER($P708),IF($P708&gt;=150,20,IF($P708&gt;=50,12,5)),0)+IF(ISNUMBER($S708),IF($S708&lt;=1,15,0),0)</f>
        <v/>
      </c>
      <c r="AL708" s="29" t="n">
        <v>473</v>
      </c>
      <c r="AM708" s="30" t="n"/>
      <c r="AN708" s="15" t="inlineStr">
        <is>
          <t>Secondary/approx; NOT verified on Amazon.ca</t>
        </is>
      </c>
      <c r="AO708" s="15" t="inlineStr">
        <is>
          <t>BLANK -&gt; requires live Amazon.ca capture</t>
        </is>
      </c>
      <c r="AP708" s="15" t="inlineStr">
        <is>
          <t>Unverified commercial data</t>
        </is>
      </c>
    </row>
    <row r="709" ht="28" customHeight="1">
      <c r="A709" s="15" t="inlineStr">
        <is>
          <t>Honest Tea</t>
        </is>
      </c>
      <c r="B709" s="15" t="inlineStr">
        <is>
          <t>Honest Tea Organic | Just Black | 8-pack 473mL</t>
        </is>
      </c>
      <c r="C709" s="15" t="inlineStr">
        <is>
          <t>4) Caffeine &amp; energy beverage</t>
        </is>
      </c>
      <c r="D709" s="15" t="inlineStr">
        <is>
          <t>473 mL bottle</t>
        </is>
      </c>
      <c r="E709" s="29" t="n">
        <v>8</v>
      </c>
      <c r="F709" s="30" t="n"/>
      <c r="G709" s="31">
        <f>IF(AND(ISNUMBER($F709),ISNUMBER($E709),$E709&lt;&gt;0),$F709/$E709,"")</f>
        <v/>
      </c>
      <c r="H709" s="31">
        <f>IF(AND(ISNUMBER($F709),ISNUMBER($AL709),ISNUMBER($E709),($AL709*$E709)&lt;&gt;0),$F709/($AL709*$E709)*100,"")</f>
        <v/>
      </c>
      <c r="I709" s="32" t="n"/>
      <c r="J709" s="33" t="n"/>
      <c r="K709" s="31">
        <f>IF(AND(ISNUMBER($F709),ISNUMBER($J709)),$F709*(1-$J709),"")</f>
        <v/>
      </c>
      <c r="L709" s="32" t="n"/>
      <c r="M709" s="32" t="n"/>
      <c r="N709" s="31">
        <f>IF(ISNUMBER($F709),($F709-IF(ISNUMBER($AM709),$AM709,0))*(1-IF(ISNUMBER($J709),$J709,0)),"")</f>
        <v/>
      </c>
      <c r="O709" s="15" t="inlineStr">
        <is>
          <t>Just Black</t>
        </is>
      </c>
      <c r="P709" s="29" t="n">
        <v>42</v>
      </c>
      <c r="Q709" s="29" t="n">
        <v>10</v>
      </c>
      <c r="R709" s="15" t="inlineStr">
        <is>
          <t>Not listed</t>
        </is>
      </c>
      <c r="S709" s="29" t="n">
        <v>21</v>
      </c>
      <c r="T709" s="29" t="n">
        <v>90</v>
      </c>
      <c r="U709" s="15" t="inlineStr">
        <is>
          <t>Organic cane sugar</t>
        </is>
      </c>
      <c r="V709" s="15" t="inlineStr">
        <is>
          <t>Organic, Fair Trade, lower sugar tea</t>
        </is>
      </c>
      <c r="W709" s="32" t="n"/>
      <c r="X709" s="32" t="n"/>
      <c r="Y709" s="32" t="n"/>
      <c r="Z709" s="32" t="n"/>
      <c r="AA709" s="15" t="inlineStr">
        <is>
          <t>Medium</t>
        </is>
      </c>
      <c r="AB709" s="15" t="inlineStr">
        <is>
          <t>Organic RTD tea</t>
        </is>
      </c>
      <c r="AC709" s="15" t="inlineStr">
        <is>
          <t>Organic, less-sweet bottled tea</t>
        </is>
      </c>
      <c r="AD709" s="15" t="inlineStr">
        <is>
          <t>Organic with restrained sweetness.</t>
        </is>
      </c>
      <c r="AE709" s="32" t="n"/>
      <c r="AF709" s="34">
        <f>IF(AND(ISNUMBER($P709),ISNUMBER($AL709),$AL709&lt;&gt;0),ROUND($P709/$AL709*100,1),"")</f>
        <v/>
      </c>
      <c r="AG709" s="35">
        <f>IF(AND(ISNUMBER($S709),ISNUMBER($AL709),$AL709&lt;&gt;0),ROUND($S709/$AL709*100,2),"")</f>
        <v/>
      </c>
      <c r="AH709" s="34">
        <f>IF(AND(ISNUMBER($Q709),ISNUMBER($AL709),$AL709&lt;&gt;0),ROUND($Q709/$AL709*100,1),"")</f>
        <v/>
      </c>
      <c r="AI709" s="29">
        <f>IF(ISNUMBER($S709),IF($S709&lt;=1,"Yes","No"),"n/a")</f>
        <v/>
      </c>
      <c r="AJ709" s="29">
        <f>IF(ISNUMBER($S709),ROUND(MAX(0,MIN(100,100-$S709*2.5-IF(ISNUMBER($T709),$T709,0)*0.12+IF($S709&lt;=1,12,0))),0),"")</f>
        <v/>
      </c>
      <c r="AK709" s="29">
        <f>IF(ISNUMBER($Q709),IF($Q709&gt;=100,20,IF($Q709&gt;=30,10,0)),0)+IF(ISNUMBER($R709),IF($R709&gt;=100,20,0),0)+IF(ISNUMBER($P709),IF($P709&gt;=150,20,IF($P709&gt;=50,12,5)),0)+IF(ISNUMBER($S709),IF($S709&lt;=1,15,0),0)</f>
        <v/>
      </c>
      <c r="AL709" s="29" t="n">
        <v>473</v>
      </c>
      <c r="AM709" s="30" t="n"/>
      <c r="AN709" s="15" t="inlineStr">
        <is>
          <t>Secondary/approx; NOT verified on Amazon.ca</t>
        </is>
      </c>
      <c r="AO709" s="15" t="inlineStr">
        <is>
          <t>BLANK -&gt; requires live Amazon.ca capture</t>
        </is>
      </c>
      <c r="AP709" s="15" t="inlineStr">
        <is>
          <t>Unverified commercial data</t>
        </is>
      </c>
    </row>
    <row r="710" ht="28" customHeight="1">
      <c r="A710" s="15" t="inlineStr">
        <is>
          <t>Honest Tea</t>
        </is>
      </c>
      <c r="B710" s="15" t="inlineStr">
        <is>
          <t>Honest Tea Organic | Just Black | 12-pack 473mL</t>
        </is>
      </c>
      <c r="C710" s="15" t="inlineStr">
        <is>
          <t>4) Caffeine &amp; energy beverage</t>
        </is>
      </c>
      <c r="D710" s="15" t="inlineStr">
        <is>
          <t>473 mL bottle</t>
        </is>
      </c>
      <c r="E710" s="29" t="n">
        <v>12</v>
      </c>
      <c r="F710" s="30" t="n"/>
      <c r="G710" s="31">
        <f>IF(AND(ISNUMBER($F710),ISNUMBER($E710),$E710&lt;&gt;0),$F710/$E710,"")</f>
        <v/>
      </c>
      <c r="H710" s="31">
        <f>IF(AND(ISNUMBER($F710),ISNUMBER($AL710),ISNUMBER($E710),($AL710*$E710)&lt;&gt;0),$F710/($AL710*$E710)*100,"")</f>
        <v/>
      </c>
      <c r="I710" s="32" t="n"/>
      <c r="J710" s="33" t="n"/>
      <c r="K710" s="31">
        <f>IF(AND(ISNUMBER($F710),ISNUMBER($J710)),$F710*(1-$J710),"")</f>
        <v/>
      </c>
      <c r="L710" s="32" t="n"/>
      <c r="M710" s="32" t="n"/>
      <c r="N710" s="31">
        <f>IF(ISNUMBER($F710),($F710-IF(ISNUMBER($AM710),$AM710,0))*(1-IF(ISNUMBER($J710),$J710,0)),"")</f>
        <v/>
      </c>
      <c r="O710" s="15" t="inlineStr">
        <is>
          <t>Just Black</t>
        </is>
      </c>
      <c r="P710" s="29" t="n">
        <v>42</v>
      </c>
      <c r="Q710" s="29" t="n">
        <v>10</v>
      </c>
      <c r="R710" s="15" t="inlineStr">
        <is>
          <t>Not listed</t>
        </is>
      </c>
      <c r="S710" s="29" t="n">
        <v>21</v>
      </c>
      <c r="T710" s="29" t="n">
        <v>90</v>
      </c>
      <c r="U710" s="15" t="inlineStr">
        <is>
          <t>Organic cane sugar</t>
        </is>
      </c>
      <c r="V710" s="15" t="inlineStr">
        <is>
          <t>Organic, Fair Trade, lower sugar tea</t>
        </is>
      </c>
      <c r="W710" s="32" t="n"/>
      <c r="X710" s="32" t="n"/>
      <c r="Y710" s="32" t="n"/>
      <c r="Z710" s="32" t="n"/>
      <c r="AA710" s="15" t="inlineStr">
        <is>
          <t>Medium</t>
        </is>
      </c>
      <c r="AB710" s="15" t="inlineStr">
        <is>
          <t>Organic RTD tea</t>
        </is>
      </c>
      <c r="AC710" s="15" t="inlineStr">
        <is>
          <t>Organic, less-sweet bottled tea</t>
        </is>
      </c>
      <c r="AD710" s="15" t="inlineStr">
        <is>
          <t>Organic with restrained sweetness.</t>
        </is>
      </c>
      <c r="AE710" s="32" t="n"/>
      <c r="AF710" s="34">
        <f>IF(AND(ISNUMBER($P710),ISNUMBER($AL710),$AL710&lt;&gt;0),ROUND($P710/$AL710*100,1),"")</f>
        <v/>
      </c>
      <c r="AG710" s="35">
        <f>IF(AND(ISNUMBER($S710),ISNUMBER($AL710),$AL710&lt;&gt;0),ROUND($S710/$AL710*100,2),"")</f>
        <v/>
      </c>
      <c r="AH710" s="34">
        <f>IF(AND(ISNUMBER($Q710),ISNUMBER($AL710),$AL710&lt;&gt;0),ROUND($Q710/$AL710*100,1),"")</f>
        <v/>
      </c>
      <c r="AI710" s="29">
        <f>IF(ISNUMBER($S710),IF($S710&lt;=1,"Yes","No"),"n/a")</f>
        <v/>
      </c>
      <c r="AJ710" s="29">
        <f>IF(ISNUMBER($S710),ROUND(MAX(0,MIN(100,100-$S710*2.5-IF(ISNUMBER($T710),$T710,0)*0.12+IF($S710&lt;=1,12,0))),0),"")</f>
        <v/>
      </c>
      <c r="AK710" s="29">
        <f>IF(ISNUMBER($Q710),IF($Q710&gt;=100,20,IF($Q710&gt;=30,10,0)),0)+IF(ISNUMBER($R710),IF($R710&gt;=100,20,0),0)+IF(ISNUMBER($P710),IF($P710&gt;=150,20,IF($P710&gt;=50,12,5)),0)+IF(ISNUMBER($S710),IF($S710&lt;=1,15,0),0)</f>
        <v/>
      </c>
      <c r="AL710" s="29" t="n">
        <v>473</v>
      </c>
      <c r="AM710" s="30" t="n"/>
      <c r="AN710" s="15" t="inlineStr">
        <is>
          <t>Secondary/approx; NOT verified on Amazon.ca</t>
        </is>
      </c>
      <c r="AO710" s="15" t="inlineStr">
        <is>
          <t>BLANK -&gt; requires live Amazon.ca capture</t>
        </is>
      </c>
      <c r="AP710" s="15" t="inlineStr">
        <is>
          <t>Unverified commercial data</t>
        </is>
      </c>
    </row>
    <row r="711" ht="28" customHeight="1">
      <c r="A711" s="15" t="inlineStr">
        <is>
          <t>Honest Tea</t>
        </is>
      </c>
      <c r="B711" s="15" t="inlineStr">
        <is>
          <t>Honest Tea Organic | Just Black | 18-pack 473mL</t>
        </is>
      </c>
      <c r="C711" s="15" t="inlineStr">
        <is>
          <t>4) Caffeine &amp; energy beverage</t>
        </is>
      </c>
      <c r="D711" s="15" t="inlineStr">
        <is>
          <t>473 mL bottle</t>
        </is>
      </c>
      <c r="E711" s="29" t="n">
        <v>18</v>
      </c>
      <c r="F711" s="30" t="n"/>
      <c r="G711" s="31">
        <f>IF(AND(ISNUMBER($F711),ISNUMBER($E711),$E711&lt;&gt;0),$F711/$E711,"")</f>
        <v/>
      </c>
      <c r="H711" s="31">
        <f>IF(AND(ISNUMBER($F711),ISNUMBER($AL711),ISNUMBER($E711),($AL711*$E711)&lt;&gt;0),$F711/($AL711*$E711)*100,"")</f>
        <v/>
      </c>
      <c r="I711" s="32" t="n"/>
      <c r="J711" s="33" t="n"/>
      <c r="K711" s="31">
        <f>IF(AND(ISNUMBER($F711),ISNUMBER($J711)),$F711*(1-$J711),"")</f>
        <v/>
      </c>
      <c r="L711" s="32" t="n"/>
      <c r="M711" s="32" t="n"/>
      <c r="N711" s="31">
        <f>IF(ISNUMBER($F711),($F711-IF(ISNUMBER($AM711),$AM711,0))*(1-IF(ISNUMBER($J711),$J711,0)),"")</f>
        <v/>
      </c>
      <c r="O711" s="15" t="inlineStr">
        <is>
          <t>Just Black</t>
        </is>
      </c>
      <c r="P711" s="29" t="n">
        <v>42</v>
      </c>
      <c r="Q711" s="29" t="n">
        <v>10</v>
      </c>
      <c r="R711" s="15" t="inlineStr">
        <is>
          <t>Not listed</t>
        </is>
      </c>
      <c r="S711" s="29" t="n">
        <v>21</v>
      </c>
      <c r="T711" s="29" t="n">
        <v>90</v>
      </c>
      <c r="U711" s="15" t="inlineStr">
        <is>
          <t>Organic cane sugar</t>
        </is>
      </c>
      <c r="V711" s="15" t="inlineStr">
        <is>
          <t>Organic, Fair Trade, lower sugar tea</t>
        </is>
      </c>
      <c r="W711" s="32" t="n"/>
      <c r="X711" s="32" t="n"/>
      <c r="Y711" s="32" t="n"/>
      <c r="Z711" s="32" t="n"/>
      <c r="AA711" s="15" t="inlineStr">
        <is>
          <t>Medium</t>
        </is>
      </c>
      <c r="AB711" s="15" t="inlineStr">
        <is>
          <t>Organic RTD tea</t>
        </is>
      </c>
      <c r="AC711" s="15" t="inlineStr">
        <is>
          <t>Organic, less-sweet bottled tea</t>
        </is>
      </c>
      <c r="AD711" s="15" t="inlineStr">
        <is>
          <t>Organic with restrained sweetness.</t>
        </is>
      </c>
      <c r="AE711" s="32" t="n"/>
      <c r="AF711" s="34">
        <f>IF(AND(ISNUMBER($P711),ISNUMBER($AL711),$AL711&lt;&gt;0),ROUND($P711/$AL711*100,1),"")</f>
        <v/>
      </c>
      <c r="AG711" s="35">
        <f>IF(AND(ISNUMBER($S711),ISNUMBER($AL711),$AL711&lt;&gt;0),ROUND($S711/$AL711*100,2),"")</f>
        <v/>
      </c>
      <c r="AH711" s="34">
        <f>IF(AND(ISNUMBER($Q711),ISNUMBER($AL711),$AL711&lt;&gt;0),ROUND($Q711/$AL711*100,1),"")</f>
        <v/>
      </c>
      <c r="AI711" s="29">
        <f>IF(ISNUMBER($S711),IF($S711&lt;=1,"Yes","No"),"n/a")</f>
        <v/>
      </c>
      <c r="AJ711" s="29">
        <f>IF(ISNUMBER($S711),ROUND(MAX(0,MIN(100,100-$S711*2.5-IF(ISNUMBER($T711),$T711,0)*0.12+IF($S711&lt;=1,12,0))),0),"")</f>
        <v/>
      </c>
      <c r="AK711" s="29">
        <f>IF(ISNUMBER($Q711),IF($Q711&gt;=100,20,IF($Q711&gt;=30,10,0)),0)+IF(ISNUMBER($R711),IF($R711&gt;=100,20,0),0)+IF(ISNUMBER($P711),IF($P711&gt;=150,20,IF($P711&gt;=50,12,5)),0)+IF(ISNUMBER($S711),IF($S711&lt;=1,15,0),0)</f>
        <v/>
      </c>
      <c r="AL711" s="29" t="n">
        <v>473</v>
      </c>
      <c r="AM711" s="30" t="n"/>
      <c r="AN711" s="15" t="inlineStr">
        <is>
          <t>Secondary/approx; NOT verified on Amazon.ca</t>
        </is>
      </c>
      <c r="AO711" s="15" t="inlineStr">
        <is>
          <t>BLANK -&gt; requires live Amazon.ca capture</t>
        </is>
      </c>
      <c r="AP711" s="15" t="inlineStr">
        <is>
          <t>Unverified commercial data</t>
        </is>
      </c>
    </row>
    <row r="712" ht="28" customHeight="1">
      <c r="A712" s="15" t="inlineStr">
        <is>
          <t>Honest Tea</t>
        </is>
      </c>
      <c r="B712" s="15" t="inlineStr">
        <is>
          <t>Honest Tea Organic | Just Black | 24-pack 473mL</t>
        </is>
      </c>
      <c r="C712" s="15" t="inlineStr">
        <is>
          <t>4) Caffeine &amp; energy beverage</t>
        </is>
      </c>
      <c r="D712" s="15" t="inlineStr">
        <is>
          <t>473 mL bottle</t>
        </is>
      </c>
      <c r="E712" s="29" t="n">
        <v>24</v>
      </c>
      <c r="F712" s="30" t="n"/>
      <c r="G712" s="31">
        <f>IF(AND(ISNUMBER($F712),ISNUMBER($E712),$E712&lt;&gt;0),$F712/$E712,"")</f>
        <v/>
      </c>
      <c r="H712" s="31">
        <f>IF(AND(ISNUMBER($F712),ISNUMBER($AL712),ISNUMBER($E712),($AL712*$E712)&lt;&gt;0),$F712/($AL712*$E712)*100,"")</f>
        <v/>
      </c>
      <c r="I712" s="32" t="n"/>
      <c r="J712" s="33" t="n"/>
      <c r="K712" s="31">
        <f>IF(AND(ISNUMBER($F712),ISNUMBER($J712)),$F712*(1-$J712),"")</f>
        <v/>
      </c>
      <c r="L712" s="32" t="n"/>
      <c r="M712" s="32" t="n"/>
      <c r="N712" s="31">
        <f>IF(ISNUMBER($F712),($F712-IF(ISNUMBER($AM712),$AM712,0))*(1-IF(ISNUMBER($J712),$J712,0)),"")</f>
        <v/>
      </c>
      <c r="O712" s="15" t="inlineStr">
        <is>
          <t>Just Black</t>
        </is>
      </c>
      <c r="P712" s="29" t="n">
        <v>42</v>
      </c>
      <c r="Q712" s="29" t="n">
        <v>10</v>
      </c>
      <c r="R712" s="15" t="inlineStr">
        <is>
          <t>Not listed</t>
        </is>
      </c>
      <c r="S712" s="29" t="n">
        <v>21</v>
      </c>
      <c r="T712" s="29" t="n">
        <v>90</v>
      </c>
      <c r="U712" s="15" t="inlineStr">
        <is>
          <t>Organic cane sugar</t>
        </is>
      </c>
      <c r="V712" s="15" t="inlineStr">
        <is>
          <t>Organic, Fair Trade, lower sugar tea</t>
        </is>
      </c>
      <c r="W712" s="32" t="n"/>
      <c r="X712" s="32" t="n"/>
      <c r="Y712" s="32" t="n"/>
      <c r="Z712" s="32" t="n"/>
      <c r="AA712" s="15" t="inlineStr">
        <is>
          <t>Medium</t>
        </is>
      </c>
      <c r="AB712" s="15" t="inlineStr">
        <is>
          <t>Organic RTD tea</t>
        </is>
      </c>
      <c r="AC712" s="15" t="inlineStr">
        <is>
          <t>Organic, less-sweet bottled tea</t>
        </is>
      </c>
      <c r="AD712" s="15" t="inlineStr">
        <is>
          <t>Organic with restrained sweetness.</t>
        </is>
      </c>
      <c r="AE712" s="32" t="n"/>
      <c r="AF712" s="34">
        <f>IF(AND(ISNUMBER($P712),ISNUMBER($AL712),$AL712&lt;&gt;0),ROUND($P712/$AL712*100,1),"")</f>
        <v/>
      </c>
      <c r="AG712" s="35">
        <f>IF(AND(ISNUMBER($S712),ISNUMBER($AL712),$AL712&lt;&gt;0),ROUND($S712/$AL712*100,2),"")</f>
        <v/>
      </c>
      <c r="AH712" s="34">
        <f>IF(AND(ISNUMBER($Q712),ISNUMBER($AL712),$AL712&lt;&gt;0),ROUND($Q712/$AL712*100,1),"")</f>
        <v/>
      </c>
      <c r="AI712" s="29">
        <f>IF(ISNUMBER($S712),IF($S712&lt;=1,"Yes","No"),"n/a")</f>
        <v/>
      </c>
      <c r="AJ712" s="29">
        <f>IF(ISNUMBER($S712),ROUND(MAX(0,MIN(100,100-$S712*2.5-IF(ISNUMBER($T712),$T712,0)*0.12+IF($S712&lt;=1,12,0))),0),"")</f>
        <v/>
      </c>
      <c r="AK712" s="29">
        <f>IF(ISNUMBER($Q712),IF($Q712&gt;=100,20,IF($Q712&gt;=30,10,0)),0)+IF(ISNUMBER($R712),IF($R712&gt;=100,20,0),0)+IF(ISNUMBER($P712),IF($P712&gt;=150,20,IF($P712&gt;=50,12,5)),0)+IF(ISNUMBER($S712),IF($S712&lt;=1,15,0),0)</f>
        <v/>
      </c>
      <c r="AL712" s="29" t="n">
        <v>473</v>
      </c>
      <c r="AM712" s="30" t="n"/>
      <c r="AN712" s="15" t="inlineStr">
        <is>
          <t>Secondary/approx; NOT verified on Amazon.ca</t>
        </is>
      </c>
      <c r="AO712" s="15" t="inlineStr">
        <is>
          <t>BLANK -&gt; requires live Amazon.ca capture</t>
        </is>
      </c>
      <c r="AP712" s="15" t="inlineStr">
        <is>
          <t>Unverified commercial data</t>
        </is>
      </c>
    </row>
    <row r="713" ht="28" customHeight="1">
      <c r="A713" s="15" t="inlineStr">
        <is>
          <t>STOK</t>
        </is>
      </c>
      <c r="B713" s="15" t="inlineStr">
        <is>
          <t>STOK Cold Brew Coffee | Not Too Sweet Black | single 405mL</t>
        </is>
      </c>
      <c r="C713" s="15" t="inlineStr">
        <is>
          <t>4) Caffeine &amp; energy beverage</t>
        </is>
      </c>
      <c r="D713" s="15" t="inlineStr">
        <is>
          <t>405 mL bottle</t>
        </is>
      </c>
      <c r="E713" s="29" t="n">
        <v>1</v>
      </c>
      <c r="F713" s="30" t="n"/>
      <c r="G713" s="31">
        <f>IF(AND(ISNUMBER($F713),ISNUMBER($E713),$E713&lt;&gt;0),$F713/$E713,"")</f>
        <v/>
      </c>
      <c r="H713" s="31">
        <f>IF(AND(ISNUMBER($F713),ISNUMBER($AL713),ISNUMBER($E713),($AL713*$E713)&lt;&gt;0),$F713/($AL713*$E713)*100,"")</f>
        <v/>
      </c>
      <c r="I713" s="32" t="n"/>
      <c r="J713" s="33" t="n"/>
      <c r="K713" s="31">
        <f>IF(AND(ISNUMBER($F713),ISNUMBER($J713)),$F713*(1-$J713),"")</f>
        <v/>
      </c>
      <c r="L713" s="32" t="n"/>
      <c r="M713" s="32" t="n"/>
      <c r="N713" s="31">
        <f>IF(ISNUMBER($F713),($F713-IF(ISNUMBER($AM713),$AM713,0))*(1-IF(ISNUMBER($J713),$J713,0)),"")</f>
        <v/>
      </c>
      <c r="O713" s="15" t="inlineStr">
        <is>
          <t>Not Too Sweet Black</t>
        </is>
      </c>
      <c r="P713" s="29" t="n">
        <v>145</v>
      </c>
      <c r="Q713" s="29" t="n">
        <v>40</v>
      </c>
      <c r="R713" s="15" t="inlineStr">
        <is>
          <t>Not listed</t>
        </is>
      </c>
      <c r="S713" s="29" t="n">
        <v>13</v>
      </c>
      <c r="T713" s="29" t="n">
        <v>70</v>
      </c>
      <c r="U713" s="15" t="inlineStr">
        <is>
          <t>Sugar</t>
        </is>
      </c>
      <c r="V713" s="15" t="inlineStr">
        <is>
          <t>Smooth cold brew, real coffee</t>
        </is>
      </c>
      <c r="W713" s="32" t="n"/>
      <c r="X713" s="32" t="n"/>
      <c r="Y713" s="32" t="n"/>
      <c r="Z713" s="32" t="n"/>
      <c r="AA713" s="15" t="inlineStr">
        <is>
          <t>Medium</t>
        </is>
      </c>
      <c r="AB713" s="15" t="inlineStr">
        <is>
          <t>Leading RTD cold brew</t>
        </is>
      </c>
      <c r="AC713" s="15" t="inlineStr">
        <is>
          <t>Smooth ready-to-pour cold brew</t>
        </is>
      </c>
      <c r="AD713" s="15" t="inlineStr">
        <is>
          <t>Cafe cold-brew at home.</t>
        </is>
      </c>
      <c r="AE713" s="32" t="n"/>
      <c r="AF713" s="34">
        <f>IF(AND(ISNUMBER($P713),ISNUMBER($AL713),$AL713&lt;&gt;0),ROUND($P713/$AL713*100,1),"")</f>
        <v/>
      </c>
      <c r="AG713" s="35">
        <f>IF(AND(ISNUMBER($S713),ISNUMBER($AL713),$AL713&lt;&gt;0),ROUND($S713/$AL713*100,2),"")</f>
        <v/>
      </c>
      <c r="AH713" s="34">
        <f>IF(AND(ISNUMBER($Q713),ISNUMBER($AL713),$AL713&lt;&gt;0),ROUND($Q713/$AL713*100,1),"")</f>
        <v/>
      </c>
      <c r="AI713" s="29">
        <f>IF(ISNUMBER($S713),IF($S713&lt;=1,"Yes","No"),"n/a")</f>
        <v/>
      </c>
      <c r="AJ713" s="29">
        <f>IF(ISNUMBER($S713),ROUND(MAX(0,MIN(100,100-$S713*2.5-IF(ISNUMBER($T713),$T713,0)*0.12+IF($S713&lt;=1,12,0))),0),"")</f>
        <v/>
      </c>
      <c r="AK713" s="29">
        <f>IF(ISNUMBER($Q713),IF($Q713&gt;=100,20,IF($Q713&gt;=30,10,0)),0)+IF(ISNUMBER($R713),IF($R713&gt;=100,20,0),0)+IF(ISNUMBER($P713),IF($P713&gt;=150,20,IF($P713&gt;=50,12,5)),0)+IF(ISNUMBER($S713),IF($S713&lt;=1,15,0),0)</f>
        <v/>
      </c>
      <c r="AL713" s="29" t="n">
        <v>405</v>
      </c>
      <c r="AM713" s="30" t="n"/>
      <c r="AN713" s="15" t="inlineStr">
        <is>
          <t>Secondary/approx; NOT verified on Amazon.ca</t>
        </is>
      </c>
      <c r="AO713" s="15" t="inlineStr">
        <is>
          <t>BLANK -&gt; requires live Amazon.ca capture</t>
        </is>
      </c>
      <c r="AP713" s="15" t="inlineStr">
        <is>
          <t>Unverified commercial data</t>
        </is>
      </c>
    </row>
    <row r="714" ht="28" customHeight="1">
      <c r="A714" s="15" t="inlineStr">
        <is>
          <t>STOK</t>
        </is>
      </c>
      <c r="B714" s="15" t="inlineStr">
        <is>
          <t>STOK Cold Brew Coffee | Not Too Sweet Black | 8-pack 405mL</t>
        </is>
      </c>
      <c r="C714" s="15" t="inlineStr">
        <is>
          <t>4) Caffeine &amp; energy beverage</t>
        </is>
      </c>
      <c r="D714" s="15" t="inlineStr">
        <is>
          <t>405 mL bottle</t>
        </is>
      </c>
      <c r="E714" s="29" t="n">
        <v>8</v>
      </c>
      <c r="F714" s="30" t="n"/>
      <c r="G714" s="31">
        <f>IF(AND(ISNUMBER($F714),ISNUMBER($E714),$E714&lt;&gt;0),$F714/$E714,"")</f>
        <v/>
      </c>
      <c r="H714" s="31">
        <f>IF(AND(ISNUMBER($F714),ISNUMBER($AL714),ISNUMBER($E714),($AL714*$E714)&lt;&gt;0),$F714/($AL714*$E714)*100,"")</f>
        <v/>
      </c>
      <c r="I714" s="32" t="n"/>
      <c r="J714" s="33" t="n"/>
      <c r="K714" s="31">
        <f>IF(AND(ISNUMBER($F714),ISNUMBER($J714)),$F714*(1-$J714),"")</f>
        <v/>
      </c>
      <c r="L714" s="32" t="n"/>
      <c r="M714" s="32" t="n"/>
      <c r="N714" s="31">
        <f>IF(ISNUMBER($F714),($F714-IF(ISNUMBER($AM714),$AM714,0))*(1-IF(ISNUMBER($J714),$J714,0)),"")</f>
        <v/>
      </c>
      <c r="O714" s="15" t="inlineStr">
        <is>
          <t>Not Too Sweet Black</t>
        </is>
      </c>
      <c r="P714" s="29" t="n">
        <v>145</v>
      </c>
      <c r="Q714" s="29" t="n">
        <v>40</v>
      </c>
      <c r="R714" s="15" t="inlineStr">
        <is>
          <t>Not listed</t>
        </is>
      </c>
      <c r="S714" s="29" t="n">
        <v>13</v>
      </c>
      <c r="T714" s="29" t="n">
        <v>70</v>
      </c>
      <c r="U714" s="15" t="inlineStr">
        <is>
          <t>Sugar</t>
        </is>
      </c>
      <c r="V714" s="15" t="inlineStr">
        <is>
          <t>Smooth cold brew, real coffee</t>
        </is>
      </c>
      <c r="W714" s="32" t="n"/>
      <c r="X714" s="32" t="n"/>
      <c r="Y714" s="32" t="n"/>
      <c r="Z714" s="32" t="n"/>
      <c r="AA714" s="15" t="inlineStr">
        <is>
          <t>Medium</t>
        </is>
      </c>
      <c r="AB714" s="15" t="inlineStr">
        <is>
          <t>Leading RTD cold brew</t>
        </is>
      </c>
      <c r="AC714" s="15" t="inlineStr">
        <is>
          <t>Smooth ready-to-pour cold brew</t>
        </is>
      </c>
      <c r="AD714" s="15" t="inlineStr">
        <is>
          <t>Cafe cold-brew at home.</t>
        </is>
      </c>
      <c r="AE714" s="32" t="n"/>
      <c r="AF714" s="34">
        <f>IF(AND(ISNUMBER($P714),ISNUMBER($AL714),$AL714&lt;&gt;0),ROUND($P714/$AL714*100,1),"")</f>
        <v/>
      </c>
      <c r="AG714" s="35">
        <f>IF(AND(ISNUMBER($S714),ISNUMBER($AL714),$AL714&lt;&gt;0),ROUND($S714/$AL714*100,2),"")</f>
        <v/>
      </c>
      <c r="AH714" s="34">
        <f>IF(AND(ISNUMBER($Q714),ISNUMBER($AL714),$AL714&lt;&gt;0),ROUND($Q714/$AL714*100,1),"")</f>
        <v/>
      </c>
      <c r="AI714" s="29">
        <f>IF(ISNUMBER($S714),IF($S714&lt;=1,"Yes","No"),"n/a")</f>
        <v/>
      </c>
      <c r="AJ714" s="29">
        <f>IF(ISNUMBER($S714),ROUND(MAX(0,MIN(100,100-$S714*2.5-IF(ISNUMBER($T714),$T714,0)*0.12+IF($S714&lt;=1,12,0))),0),"")</f>
        <v/>
      </c>
      <c r="AK714" s="29">
        <f>IF(ISNUMBER($Q714),IF($Q714&gt;=100,20,IF($Q714&gt;=30,10,0)),0)+IF(ISNUMBER($R714),IF($R714&gt;=100,20,0),0)+IF(ISNUMBER($P714),IF($P714&gt;=150,20,IF($P714&gt;=50,12,5)),0)+IF(ISNUMBER($S714),IF($S714&lt;=1,15,0),0)</f>
        <v/>
      </c>
      <c r="AL714" s="29" t="n">
        <v>405</v>
      </c>
      <c r="AM714" s="30" t="n"/>
      <c r="AN714" s="15" t="inlineStr">
        <is>
          <t>Secondary/approx; NOT verified on Amazon.ca</t>
        </is>
      </c>
      <c r="AO714" s="15" t="inlineStr">
        <is>
          <t>BLANK -&gt; requires live Amazon.ca capture</t>
        </is>
      </c>
      <c r="AP714" s="15" t="inlineStr">
        <is>
          <t>Unverified commercial data</t>
        </is>
      </c>
    </row>
    <row r="715" ht="28" customHeight="1">
      <c r="A715" s="15" t="inlineStr">
        <is>
          <t>STOK</t>
        </is>
      </c>
      <c r="B715" s="15" t="inlineStr">
        <is>
          <t>STOK Cold Brew Coffee | Not Too Sweet Black | 12-pack 405mL</t>
        </is>
      </c>
      <c r="C715" s="15" t="inlineStr">
        <is>
          <t>4) Caffeine &amp; energy beverage</t>
        </is>
      </c>
      <c r="D715" s="15" t="inlineStr">
        <is>
          <t>405 mL bottle</t>
        </is>
      </c>
      <c r="E715" s="29" t="n">
        <v>12</v>
      </c>
      <c r="F715" s="30" t="n"/>
      <c r="G715" s="31">
        <f>IF(AND(ISNUMBER($F715),ISNUMBER($E715),$E715&lt;&gt;0),$F715/$E715,"")</f>
        <v/>
      </c>
      <c r="H715" s="31">
        <f>IF(AND(ISNUMBER($F715),ISNUMBER($AL715),ISNUMBER($E715),($AL715*$E715)&lt;&gt;0),$F715/($AL715*$E715)*100,"")</f>
        <v/>
      </c>
      <c r="I715" s="32" t="n"/>
      <c r="J715" s="33" t="n"/>
      <c r="K715" s="31">
        <f>IF(AND(ISNUMBER($F715),ISNUMBER($J715)),$F715*(1-$J715),"")</f>
        <v/>
      </c>
      <c r="L715" s="32" t="n"/>
      <c r="M715" s="32" t="n"/>
      <c r="N715" s="31">
        <f>IF(ISNUMBER($F715),($F715-IF(ISNUMBER($AM715),$AM715,0))*(1-IF(ISNUMBER($J715),$J715,0)),"")</f>
        <v/>
      </c>
      <c r="O715" s="15" t="inlineStr">
        <is>
          <t>Not Too Sweet Black</t>
        </is>
      </c>
      <c r="P715" s="29" t="n">
        <v>145</v>
      </c>
      <c r="Q715" s="29" t="n">
        <v>40</v>
      </c>
      <c r="R715" s="15" t="inlineStr">
        <is>
          <t>Not listed</t>
        </is>
      </c>
      <c r="S715" s="29" t="n">
        <v>13</v>
      </c>
      <c r="T715" s="29" t="n">
        <v>70</v>
      </c>
      <c r="U715" s="15" t="inlineStr">
        <is>
          <t>Sugar</t>
        </is>
      </c>
      <c r="V715" s="15" t="inlineStr">
        <is>
          <t>Smooth cold brew, real coffee</t>
        </is>
      </c>
      <c r="W715" s="32" t="n"/>
      <c r="X715" s="32" t="n"/>
      <c r="Y715" s="32" t="n"/>
      <c r="Z715" s="32" t="n"/>
      <c r="AA715" s="15" t="inlineStr">
        <is>
          <t>Medium</t>
        </is>
      </c>
      <c r="AB715" s="15" t="inlineStr">
        <is>
          <t>Leading RTD cold brew</t>
        </is>
      </c>
      <c r="AC715" s="15" t="inlineStr">
        <is>
          <t>Smooth ready-to-pour cold brew</t>
        </is>
      </c>
      <c r="AD715" s="15" t="inlineStr">
        <is>
          <t>Cafe cold-brew at home.</t>
        </is>
      </c>
      <c r="AE715" s="32" t="n"/>
      <c r="AF715" s="34">
        <f>IF(AND(ISNUMBER($P715),ISNUMBER($AL715),$AL715&lt;&gt;0),ROUND($P715/$AL715*100,1),"")</f>
        <v/>
      </c>
      <c r="AG715" s="35">
        <f>IF(AND(ISNUMBER($S715),ISNUMBER($AL715),$AL715&lt;&gt;0),ROUND($S715/$AL715*100,2),"")</f>
        <v/>
      </c>
      <c r="AH715" s="34">
        <f>IF(AND(ISNUMBER($Q715),ISNUMBER($AL715),$AL715&lt;&gt;0),ROUND($Q715/$AL715*100,1),"")</f>
        <v/>
      </c>
      <c r="AI715" s="29">
        <f>IF(ISNUMBER($S715),IF($S715&lt;=1,"Yes","No"),"n/a")</f>
        <v/>
      </c>
      <c r="AJ715" s="29">
        <f>IF(ISNUMBER($S715),ROUND(MAX(0,MIN(100,100-$S715*2.5-IF(ISNUMBER($T715),$T715,0)*0.12+IF($S715&lt;=1,12,0))),0),"")</f>
        <v/>
      </c>
      <c r="AK715" s="29">
        <f>IF(ISNUMBER($Q715),IF($Q715&gt;=100,20,IF($Q715&gt;=30,10,0)),0)+IF(ISNUMBER($R715),IF($R715&gt;=100,20,0),0)+IF(ISNUMBER($P715),IF($P715&gt;=150,20,IF($P715&gt;=50,12,5)),0)+IF(ISNUMBER($S715),IF($S715&lt;=1,15,0),0)</f>
        <v/>
      </c>
      <c r="AL715" s="29" t="n">
        <v>405</v>
      </c>
      <c r="AM715" s="30" t="n"/>
      <c r="AN715" s="15" t="inlineStr">
        <is>
          <t>Secondary/approx; NOT verified on Amazon.ca</t>
        </is>
      </c>
      <c r="AO715" s="15" t="inlineStr">
        <is>
          <t>BLANK -&gt; requires live Amazon.ca capture</t>
        </is>
      </c>
      <c r="AP715" s="15" t="inlineStr">
        <is>
          <t>Unverified commercial data</t>
        </is>
      </c>
    </row>
    <row r="716" ht="28" customHeight="1">
      <c r="A716" s="15" t="inlineStr">
        <is>
          <t>STOK</t>
        </is>
      </c>
      <c r="B716" s="15" t="inlineStr">
        <is>
          <t>STOK Cold Brew Coffee | Not Too Sweet Black | 18-pack 405mL</t>
        </is>
      </c>
      <c r="C716" s="15" t="inlineStr">
        <is>
          <t>4) Caffeine &amp; energy beverage</t>
        </is>
      </c>
      <c r="D716" s="15" t="inlineStr">
        <is>
          <t>405 mL bottle</t>
        </is>
      </c>
      <c r="E716" s="29" t="n">
        <v>18</v>
      </c>
      <c r="F716" s="30" t="n"/>
      <c r="G716" s="31">
        <f>IF(AND(ISNUMBER($F716),ISNUMBER($E716),$E716&lt;&gt;0),$F716/$E716,"")</f>
        <v/>
      </c>
      <c r="H716" s="31">
        <f>IF(AND(ISNUMBER($F716),ISNUMBER($AL716),ISNUMBER($E716),($AL716*$E716)&lt;&gt;0),$F716/($AL716*$E716)*100,"")</f>
        <v/>
      </c>
      <c r="I716" s="32" t="n"/>
      <c r="J716" s="33" t="n"/>
      <c r="K716" s="31">
        <f>IF(AND(ISNUMBER($F716),ISNUMBER($J716)),$F716*(1-$J716),"")</f>
        <v/>
      </c>
      <c r="L716" s="32" t="n"/>
      <c r="M716" s="32" t="n"/>
      <c r="N716" s="31">
        <f>IF(ISNUMBER($F716),($F716-IF(ISNUMBER($AM716),$AM716,0))*(1-IF(ISNUMBER($J716),$J716,0)),"")</f>
        <v/>
      </c>
      <c r="O716" s="15" t="inlineStr">
        <is>
          <t>Not Too Sweet Black</t>
        </is>
      </c>
      <c r="P716" s="29" t="n">
        <v>145</v>
      </c>
      <c r="Q716" s="29" t="n">
        <v>40</v>
      </c>
      <c r="R716" s="15" t="inlineStr">
        <is>
          <t>Not listed</t>
        </is>
      </c>
      <c r="S716" s="29" t="n">
        <v>13</v>
      </c>
      <c r="T716" s="29" t="n">
        <v>70</v>
      </c>
      <c r="U716" s="15" t="inlineStr">
        <is>
          <t>Sugar</t>
        </is>
      </c>
      <c r="V716" s="15" t="inlineStr">
        <is>
          <t>Smooth cold brew, real coffee</t>
        </is>
      </c>
      <c r="W716" s="32" t="n"/>
      <c r="X716" s="32" t="n"/>
      <c r="Y716" s="32" t="n"/>
      <c r="Z716" s="32" t="n"/>
      <c r="AA716" s="15" t="inlineStr">
        <is>
          <t>Medium</t>
        </is>
      </c>
      <c r="AB716" s="15" t="inlineStr">
        <is>
          <t>Leading RTD cold brew</t>
        </is>
      </c>
      <c r="AC716" s="15" t="inlineStr">
        <is>
          <t>Smooth ready-to-pour cold brew</t>
        </is>
      </c>
      <c r="AD716" s="15" t="inlineStr">
        <is>
          <t>Cafe cold-brew at home.</t>
        </is>
      </c>
      <c r="AE716" s="32" t="n"/>
      <c r="AF716" s="34">
        <f>IF(AND(ISNUMBER($P716),ISNUMBER($AL716),$AL716&lt;&gt;0),ROUND($P716/$AL716*100,1),"")</f>
        <v/>
      </c>
      <c r="AG716" s="35">
        <f>IF(AND(ISNUMBER($S716),ISNUMBER($AL716),$AL716&lt;&gt;0),ROUND($S716/$AL716*100,2),"")</f>
        <v/>
      </c>
      <c r="AH716" s="34">
        <f>IF(AND(ISNUMBER($Q716),ISNUMBER($AL716),$AL716&lt;&gt;0),ROUND($Q716/$AL716*100,1),"")</f>
        <v/>
      </c>
      <c r="AI716" s="29">
        <f>IF(ISNUMBER($S716),IF($S716&lt;=1,"Yes","No"),"n/a")</f>
        <v/>
      </c>
      <c r="AJ716" s="29">
        <f>IF(ISNUMBER($S716),ROUND(MAX(0,MIN(100,100-$S716*2.5-IF(ISNUMBER($T716),$T716,0)*0.12+IF($S716&lt;=1,12,0))),0),"")</f>
        <v/>
      </c>
      <c r="AK716" s="29">
        <f>IF(ISNUMBER($Q716),IF($Q716&gt;=100,20,IF($Q716&gt;=30,10,0)),0)+IF(ISNUMBER($R716),IF($R716&gt;=100,20,0),0)+IF(ISNUMBER($P716),IF($P716&gt;=150,20,IF($P716&gt;=50,12,5)),0)+IF(ISNUMBER($S716),IF($S716&lt;=1,15,0),0)</f>
        <v/>
      </c>
      <c r="AL716" s="29" t="n">
        <v>405</v>
      </c>
      <c r="AM716" s="30" t="n"/>
      <c r="AN716" s="15" t="inlineStr">
        <is>
          <t>Secondary/approx; NOT verified on Amazon.ca</t>
        </is>
      </c>
      <c r="AO716" s="15" t="inlineStr">
        <is>
          <t>BLANK -&gt; requires live Amazon.ca capture</t>
        </is>
      </c>
      <c r="AP716" s="15" t="inlineStr">
        <is>
          <t>Unverified commercial data</t>
        </is>
      </c>
    </row>
    <row r="717" ht="28" customHeight="1">
      <c r="A717" s="15" t="inlineStr">
        <is>
          <t>STOK</t>
        </is>
      </c>
      <c r="B717" s="15" t="inlineStr">
        <is>
          <t>STOK Cold Brew Coffee | Not Too Sweet Black | 24-pack 405mL</t>
        </is>
      </c>
      <c r="C717" s="15" t="inlineStr">
        <is>
          <t>4) Caffeine &amp; energy beverage</t>
        </is>
      </c>
      <c r="D717" s="15" t="inlineStr">
        <is>
          <t>405 mL bottle</t>
        </is>
      </c>
      <c r="E717" s="29" t="n">
        <v>24</v>
      </c>
      <c r="F717" s="30" t="n"/>
      <c r="G717" s="31">
        <f>IF(AND(ISNUMBER($F717),ISNUMBER($E717),$E717&lt;&gt;0),$F717/$E717,"")</f>
        <v/>
      </c>
      <c r="H717" s="31">
        <f>IF(AND(ISNUMBER($F717),ISNUMBER($AL717),ISNUMBER($E717),($AL717*$E717)&lt;&gt;0),$F717/($AL717*$E717)*100,"")</f>
        <v/>
      </c>
      <c r="I717" s="32" t="n"/>
      <c r="J717" s="33" t="n"/>
      <c r="K717" s="31">
        <f>IF(AND(ISNUMBER($F717),ISNUMBER($J717)),$F717*(1-$J717),"")</f>
        <v/>
      </c>
      <c r="L717" s="32" t="n"/>
      <c r="M717" s="32" t="n"/>
      <c r="N717" s="31">
        <f>IF(ISNUMBER($F717),($F717-IF(ISNUMBER($AM717),$AM717,0))*(1-IF(ISNUMBER($J717),$J717,0)),"")</f>
        <v/>
      </c>
      <c r="O717" s="15" t="inlineStr">
        <is>
          <t>Not Too Sweet Black</t>
        </is>
      </c>
      <c r="P717" s="29" t="n">
        <v>145</v>
      </c>
      <c r="Q717" s="29" t="n">
        <v>40</v>
      </c>
      <c r="R717" s="15" t="inlineStr">
        <is>
          <t>Not listed</t>
        </is>
      </c>
      <c r="S717" s="29" t="n">
        <v>13</v>
      </c>
      <c r="T717" s="29" t="n">
        <v>70</v>
      </c>
      <c r="U717" s="15" t="inlineStr">
        <is>
          <t>Sugar</t>
        </is>
      </c>
      <c r="V717" s="15" t="inlineStr">
        <is>
          <t>Smooth cold brew, real coffee</t>
        </is>
      </c>
      <c r="W717" s="32" t="n"/>
      <c r="X717" s="32" t="n"/>
      <c r="Y717" s="32" t="n"/>
      <c r="Z717" s="32" t="n"/>
      <c r="AA717" s="15" t="inlineStr">
        <is>
          <t>Medium</t>
        </is>
      </c>
      <c r="AB717" s="15" t="inlineStr">
        <is>
          <t>Leading RTD cold brew</t>
        </is>
      </c>
      <c r="AC717" s="15" t="inlineStr">
        <is>
          <t>Smooth ready-to-pour cold brew</t>
        </is>
      </c>
      <c r="AD717" s="15" t="inlineStr">
        <is>
          <t>Cafe cold-brew at home.</t>
        </is>
      </c>
      <c r="AE717" s="32" t="n"/>
      <c r="AF717" s="34">
        <f>IF(AND(ISNUMBER($P717),ISNUMBER($AL717),$AL717&lt;&gt;0),ROUND($P717/$AL717*100,1),"")</f>
        <v/>
      </c>
      <c r="AG717" s="35">
        <f>IF(AND(ISNUMBER($S717),ISNUMBER($AL717),$AL717&lt;&gt;0),ROUND($S717/$AL717*100,2),"")</f>
        <v/>
      </c>
      <c r="AH717" s="34">
        <f>IF(AND(ISNUMBER($Q717),ISNUMBER($AL717),$AL717&lt;&gt;0),ROUND($Q717/$AL717*100,1),"")</f>
        <v/>
      </c>
      <c r="AI717" s="29">
        <f>IF(ISNUMBER($S717),IF($S717&lt;=1,"Yes","No"),"n/a")</f>
        <v/>
      </c>
      <c r="AJ717" s="29">
        <f>IF(ISNUMBER($S717),ROUND(MAX(0,MIN(100,100-$S717*2.5-IF(ISNUMBER($T717),$T717,0)*0.12+IF($S717&lt;=1,12,0))),0),"")</f>
        <v/>
      </c>
      <c r="AK717" s="29">
        <f>IF(ISNUMBER($Q717),IF($Q717&gt;=100,20,IF($Q717&gt;=30,10,0)),0)+IF(ISNUMBER($R717),IF($R717&gt;=100,20,0),0)+IF(ISNUMBER($P717),IF($P717&gt;=150,20,IF($P717&gt;=50,12,5)),0)+IF(ISNUMBER($S717),IF($S717&lt;=1,15,0),0)</f>
        <v/>
      </c>
      <c r="AL717" s="29" t="n">
        <v>405</v>
      </c>
      <c r="AM717" s="30" t="n"/>
      <c r="AN717" s="15" t="inlineStr">
        <is>
          <t>Secondary/approx; NOT verified on Amazon.ca</t>
        </is>
      </c>
      <c r="AO717" s="15" t="inlineStr">
        <is>
          <t>BLANK -&gt; requires live Amazon.ca capture</t>
        </is>
      </c>
      <c r="AP717" s="15" t="inlineStr">
        <is>
          <t>Unverified commercial data</t>
        </is>
      </c>
    </row>
    <row r="718" ht="28" customHeight="1">
      <c r="A718" s="15" t="inlineStr">
        <is>
          <t>STOK</t>
        </is>
      </c>
      <c r="B718" s="15" t="inlineStr">
        <is>
          <t>STOK Cold Brew Coffee | Un-Sweet Black | single 405mL</t>
        </is>
      </c>
      <c r="C718" s="15" t="inlineStr">
        <is>
          <t>4) Caffeine &amp; energy beverage</t>
        </is>
      </c>
      <c r="D718" s="15" t="inlineStr">
        <is>
          <t>405 mL bottle</t>
        </is>
      </c>
      <c r="E718" s="29" t="n">
        <v>1</v>
      </c>
      <c r="F718" s="30" t="n"/>
      <c r="G718" s="31">
        <f>IF(AND(ISNUMBER($F718),ISNUMBER($E718),$E718&lt;&gt;0),$F718/$E718,"")</f>
        <v/>
      </c>
      <c r="H718" s="31">
        <f>IF(AND(ISNUMBER($F718),ISNUMBER($AL718),ISNUMBER($E718),($AL718*$E718)&lt;&gt;0),$F718/($AL718*$E718)*100,"")</f>
        <v/>
      </c>
      <c r="I718" s="32" t="n"/>
      <c r="J718" s="33" t="n"/>
      <c r="K718" s="31">
        <f>IF(AND(ISNUMBER($F718),ISNUMBER($J718)),$F718*(1-$J718),"")</f>
        <v/>
      </c>
      <c r="L718" s="32" t="n"/>
      <c r="M718" s="32" t="n"/>
      <c r="N718" s="31">
        <f>IF(ISNUMBER($F718),($F718-IF(ISNUMBER($AM718),$AM718,0))*(1-IF(ISNUMBER($J718),$J718,0)),"")</f>
        <v/>
      </c>
      <c r="O718" s="15" t="inlineStr">
        <is>
          <t>Un-Sweet Black</t>
        </is>
      </c>
      <c r="P718" s="29" t="n">
        <v>145</v>
      </c>
      <c r="Q718" s="29" t="n">
        <v>40</v>
      </c>
      <c r="R718" s="15" t="inlineStr">
        <is>
          <t>Not listed</t>
        </is>
      </c>
      <c r="S718" s="29" t="n">
        <v>13</v>
      </c>
      <c r="T718" s="29" t="n">
        <v>70</v>
      </c>
      <c r="U718" s="15" t="inlineStr">
        <is>
          <t>Sugar</t>
        </is>
      </c>
      <c r="V718" s="15" t="inlineStr">
        <is>
          <t>Smooth cold brew, real coffee</t>
        </is>
      </c>
      <c r="W718" s="32" t="n"/>
      <c r="X718" s="32" t="n"/>
      <c r="Y718" s="32" t="n"/>
      <c r="Z718" s="32" t="n"/>
      <c r="AA718" s="15" t="inlineStr">
        <is>
          <t>Medium</t>
        </is>
      </c>
      <c r="AB718" s="15" t="inlineStr">
        <is>
          <t>Leading RTD cold brew</t>
        </is>
      </c>
      <c r="AC718" s="15" t="inlineStr">
        <is>
          <t>Smooth ready-to-pour cold brew</t>
        </is>
      </c>
      <c r="AD718" s="15" t="inlineStr">
        <is>
          <t>Cafe cold-brew at home.</t>
        </is>
      </c>
      <c r="AE718" s="32" t="n"/>
      <c r="AF718" s="34">
        <f>IF(AND(ISNUMBER($P718),ISNUMBER($AL718),$AL718&lt;&gt;0),ROUND($P718/$AL718*100,1),"")</f>
        <v/>
      </c>
      <c r="AG718" s="35">
        <f>IF(AND(ISNUMBER($S718),ISNUMBER($AL718),$AL718&lt;&gt;0),ROUND($S718/$AL718*100,2),"")</f>
        <v/>
      </c>
      <c r="AH718" s="34">
        <f>IF(AND(ISNUMBER($Q718),ISNUMBER($AL718),$AL718&lt;&gt;0),ROUND($Q718/$AL718*100,1),"")</f>
        <v/>
      </c>
      <c r="AI718" s="29">
        <f>IF(ISNUMBER($S718),IF($S718&lt;=1,"Yes","No"),"n/a")</f>
        <v/>
      </c>
      <c r="AJ718" s="29">
        <f>IF(ISNUMBER($S718),ROUND(MAX(0,MIN(100,100-$S718*2.5-IF(ISNUMBER($T718),$T718,0)*0.12+IF($S718&lt;=1,12,0))),0),"")</f>
        <v/>
      </c>
      <c r="AK718" s="29">
        <f>IF(ISNUMBER($Q718),IF($Q718&gt;=100,20,IF($Q718&gt;=30,10,0)),0)+IF(ISNUMBER($R718),IF($R718&gt;=100,20,0),0)+IF(ISNUMBER($P718),IF($P718&gt;=150,20,IF($P718&gt;=50,12,5)),0)+IF(ISNUMBER($S718),IF($S718&lt;=1,15,0),0)</f>
        <v/>
      </c>
      <c r="AL718" s="29" t="n">
        <v>405</v>
      </c>
      <c r="AM718" s="30" t="n"/>
      <c r="AN718" s="15" t="inlineStr">
        <is>
          <t>Secondary/approx; NOT verified on Amazon.ca</t>
        </is>
      </c>
      <c r="AO718" s="15" t="inlineStr">
        <is>
          <t>BLANK -&gt; requires live Amazon.ca capture</t>
        </is>
      </c>
      <c r="AP718" s="15" t="inlineStr">
        <is>
          <t>Unverified commercial data</t>
        </is>
      </c>
    </row>
    <row r="719" ht="28" customHeight="1">
      <c r="A719" s="15" t="inlineStr">
        <is>
          <t>STOK</t>
        </is>
      </c>
      <c r="B719" s="15" t="inlineStr">
        <is>
          <t>STOK Cold Brew Coffee | Un-Sweet Black | 8-pack 405mL</t>
        </is>
      </c>
      <c r="C719" s="15" t="inlineStr">
        <is>
          <t>4) Caffeine &amp; energy beverage</t>
        </is>
      </c>
      <c r="D719" s="15" t="inlineStr">
        <is>
          <t>405 mL bottle</t>
        </is>
      </c>
      <c r="E719" s="29" t="n">
        <v>8</v>
      </c>
      <c r="F719" s="30" t="n"/>
      <c r="G719" s="31">
        <f>IF(AND(ISNUMBER($F719),ISNUMBER($E719),$E719&lt;&gt;0),$F719/$E719,"")</f>
        <v/>
      </c>
      <c r="H719" s="31">
        <f>IF(AND(ISNUMBER($F719),ISNUMBER($AL719),ISNUMBER($E719),($AL719*$E719)&lt;&gt;0),$F719/($AL719*$E719)*100,"")</f>
        <v/>
      </c>
      <c r="I719" s="32" t="n"/>
      <c r="J719" s="33" t="n"/>
      <c r="K719" s="31">
        <f>IF(AND(ISNUMBER($F719),ISNUMBER($J719)),$F719*(1-$J719),"")</f>
        <v/>
      </c>
      <c r="L719" s="32" t="n"/>
      <c r="M719" s="32" t="n"/>
      <c r="N719" s="31">
        <f>IF(ISNUMBER($F719),($F719-IF(ISNUMBER($AM719),$AM719,0))*(1-IF(ISNUMBER($J719),$J719,0)),"")</f>
        <v/>
      </c>
      <c r="O719" s="15" t="inlineStr">
        <is>
          <t>Un-Sweet Black</t>
        </is>
      </c>
      <c r="P719" s="29" t="n">
        <v>145</v>
      </c>
      <c r="Q719" s="29" t="n">
        <v>40</v>
      </c>
      <c r="R719" s="15" t="inlineStr">
        <is>
          <t>Not listed</t>
        </is>
      </c>
      <c r="S719" s="29" t="n">
        <v>13</v>
      </c>
      <c r="T719" s="29" t="n">
        <v>70</v>
      </c>
      <c r="U719" s="15" t="inlineStr">
        <is>
          <t>Sugar</t>
        </is>
      </c>
      <c r="V719" s="15" t="inlineStr">
        <is>
          <t>Smooth cold brew, real coffee</t>
        </is>
      </c>
      <c r="W719" s="32" t="n"/>
      <c r="X719" s="32" t="n"/>
      <c r="Y719" s="32" t="n"/>
      <c r="Z719" s="32" t="n"/>
      <c r="AA719" s="15" t="inlineStr">
        <is>
          <t>Medium</t>
        </is>
      </c>
      <c r="AB719" s="15" t="inlineStr">
        <is>
          <t>Leading RTD cold brew</t>
        </is>
      </c>
      <c r="AC719" s="15" t="inlineStr">
        <is>
          <t>Smooth ready-to-pour cold brew</t>
        </is>
      </c>
      <c r="AD719" s="15" t="inlineStr">
        <is>
          <t>Cafe cold-brew at home.</t>
        </is>
      </c>
      <c r="AE719" s="32" t="n"/>
      <c r="AF719" s="34">
        <f>IF(AND(ISNUMBER($P719),ISNUMBER($AL719),$AL719&lt;&gt;0),ROUND($P719/$AL719*100,1),"")</f>
        <v/>
      </c>
      <c r="AG719" s="35">
        <f>IF(AND(ISNUMBER($S719),ISNUMBER($AL719),$AL719&lt;&gt;0),ROUND($S719/$AL719*100,2),"")</f>
        <v/>
      </c>
      <c r="AH719" s="34">
        <f>IF(AND(ISNUMBER($Q719),ISNUMBER($AL719),$AL719&lt;&gt;0),ROUND($Q719/$AL719*100,1),"")</f>
        <v/>
      </c>
      <c r="AI719" s="29">
        <f>IF(ISNUMBER($S719),IF($S719&lt;=1,"Yes","No"),"n/a")</f>
        <v/>
      </c>
      <c r="AJ719" s="29">
        <f>IF(ISNUMBER($S719),ROUND(MAX(0,MIN(100,100-$S719*2.5-IF(ISNUMBER($T719),$T719,0)*0.12+IF($S719&lt;=1,12,0))),0),"")</f>
        <v/>
      </c>
      <c r="AK719" s="29">
        <f>IF(ISNUMBER($Q719),IF($Q719&gt;=100,20,IF($Q719&gt;=30,10,0)),0)+IF(ISNUMBER($R719),IF($R719&gt;=100,20,0),0)+IF(ISNUMBER($P719),IF($P719&gt;=150,20,IF($P719&gt;=50,12,5)),0)+IF(ISNUMBER($S719),IF($S719&lt;=1,15,0),0)</f>
        <v/>
      </c>
      <c r="AL719" s="29" t="n">
        <v>405</v>
      </c>
      <c r="AM719" s="30" t="n"/>
      <c r="AN719" s="15" t="inlineStr">
        <is>
          <t>Secondary/approx; NOT verified on Amazon.ca</t>
        </is>
      </c>
      <c r="AO719" s="15" t="inlineStr">
        <is>
          <t>BLANK -&gt; requires live Amazon.ca capture</t>
        </is>
      </c>
      <c r="AP719" s="15" t="inlineStr">
        <is>
          <t>Unverified commercial data</t>
        </is>
      </c>
    </row>
    <row r="720" ht="28" customHeight="1">
      <c r="A720" s="15" t="inlineStr">
        <is>
          <t>STOK</t>
        </is>
      </c>
      <c r="B720" s="15" t="inlineStr">
        <is>
          <t>STOK Cold Brew Coffee | Un-Sweet Black | 12-pack 405mL</t>
        </is>
      </c>
      <c r="C720" s="15" t="inlineStr">
        <is>
          <t>4) Caffeine &amp; energy beverage</t>
        </is>
      </c>
      <c r="D720" s="15" t="inlineStr">
        <is>
          <t>405 mL bottle</t>
        </is>
      </c>
      <c r="E720" s="29" t="n">
        <v>12</v>
      </c>
      <c r="F720" s="30" t="n"/>
      <c r="G720" s="31">
        <f>IF(AND(ISNUMBER($F720),ISNUMBER($E720),$E720&lt;&gt;0),$F720/$E720,"")</f>
        <v/>
      </c>
      <c r="H720" s="31">
        <f>IF(AND(ISNUMBER($F720),ISNUMBER($AL720),ISNUMBER($E720),($AL720*$E720)&lt;&gt;0),$F720/($AL720*$E720)*100,"")</f>
        <v/>
      </c>
      <c r="I720" s="32" t="n"/>
      <c r="J720" s="33" t="n"/>
      <c r="K720" s="31">
        <f>IF(AND(ISNUMBER($F720),ISNUMBER($J720)),$F720*(1-$J720),"")</f>
        <v/>
      </c>
      <c r="L720" s="32" t="n"/>
      <c r="M720" s="32" t="n"/>
      <c r="N720" s="31">
        <f>IF(ISNUMBER($F720),($F720-IF(ISNUMBER($AM720),$AM720,0))*(1-IF(ISNUMBER($J720),$J720,0)),"")</f>
        <v/>
      </c>
      <c r="O720" s="15" t="inlineStr">
        <is>
          <t>Un-Sweet Black</t>
        </is>
      </c>
      <c r="P720" s="29" t="n">
        <v>145</v>
      </c>
      <c r="Q720" s="29" t="n">
        <v>40</v>
      </c>
      <c r="R720" s="15" t="inlineStr">
        <is>
          <t>Not listed</t>
        </is>
      </c>
      <c r="S720" s="29" t="n">
        <v>13</v>
      </c>
      <c r="T720" s="29" t="n">
        <v>70</v>
      </c>
      <c r="U720" s="15" t="inlineStr">
        <is>
          <t>Sugar</t>
        </is>
      </c>
      <c r="V720" s="15" t="inlineStr">
        <is>
          <t>Smooth cold brew, real coffee</t>
        </is>
      </c>
      <c r="W720" s="32" t="n"/>
      <c r="X720" s="32" t="n"/>
      <c r="Y720" s="32" t="n"/>
      <c r="Z720" s="32" t="n"/>
      <c r="AA720" s="15" t="inlineStr">
        <is>
          <t>Medium</t>
        </is>
      </c>
      <c r="AB720" s="15" t="inlineStr">
        <is>
          <t>Leading RTD cold brew</t>
        </is>
      </c>
      <c r="AC720" s="15" t="inlineStr">
        <is>
          <t>Smooth ready-to-pour cold brew</t>
        </is>
      </c>
      <c r="AD720" s="15" t="inlineStr">
        <is>
          <t>Cafe cold-brew at home.</t>
        </is>
      </c>
      <c r="AE720" s="32" t="n"/>
      <c r="AF720" s="34">
        <f>IF(AND(ISNUMBER($P720),ISNUMBER($AL720),$AL720&lt;&gt;0),ROUND($P720/$AL720*100,1),"")</f>
        <v/>
      </c>
      <c r="AG720" s="35">
        <f>IF(AND(ISNUMBER($S720),ISNUMBER($AL720),$AL720&lt;&gt;0),ROUND($S720/$AL720*100,2),"")</f>
        <v/>
      </c>
      <c r="AH720" s="34">
        <f>IF(AND(ISNUMBER($Q720),ISNUMBER($AL720),$AL720&lt;&gt;0),ROUND($Q720/$AL720*100,1),"")</f>
        <v/>
      </c>
      <c r="AI720" s="29">
        <f>IF(ISNUMBER($S720),IF($S720&lt;=1,"Yes","No"),"n/a")</f>
        <v/>
      </c>
      <c r="AJ720" s="29">
        <f>IF(ISNUMBER($S720),ROUND(MAX(0,MIN(100,100-$S720*2.5-IF(ISNUMBER($T720),$T720,0)*0.12+IF($S720&lt;=1,12,0))),0),"")</f>
        <v/>
      </c>
      <c r="AK720" s="29">
        <f>IF(ISNUMBER($Q720),IF($Q720&gt;=100,20,IF($Q720&gt;=30,10,0)),0)+IF(ISNUMBER($R720),IF($R720&gt;=100,20,0),0)+IF(ISNUMBER($P720),IF($P720&gt;=150,20,IF($P720&gt;=50,12,5)),0)+IF(ISNUMBER($S720),IF($S720&lt;=1,15,0),0)</f>
        <v/>
      </c>
      <c r="AL720" s="29" t="n">
        <v>405</v>
      </c>
      <c r="AM720" s="30" t="n"/>
      <c r="AN720" s="15" t="inlineStr">
        <is>
          <t>Secondary/approx; NOT verified on Amazon.ca</t>
        </is>
      </c>
      <c r="AO720" s="15" t="inlineStr">
        <is>
          <t>BLANK -&gt; requires live Amazon.ca capture</t>
        </is>
      </c>
      <c r="AP720" s="15" t="inlineStr">
        <is>
          <t>Unverified commercial data</t>
        </is>
      </c>
    </row>
    <row r="721" ht="28" customHeight="1">
      <c r="A721" s="15" t="inlineStr">
        <is>
          <t>STOK</t>
        </is>
      </c>
      <c r="B721" s="15" t="inlineStr">
        <is>
          <t>STOK Cold Brew Coffee | Un-Sweet Black | 18-pack 405mL</t>
        </is>
      </c>
      <c r="C721" s="15" t="inlineStr">
        <is>
          <t>4) Caffeine &amp; energy beverage</t>
        </is>
      </c>
      <c r="D721" s="15" t="inlineStr">
        <is>
          <t>405 mL bottle</t>
        </is>
      </c>
      <c r="E721" s="29" t="n">
        <v>18</v>
      </c>
      <c r="F721" s="30" t="n"/>
      <c r="G721" s="31">
        <f>IF(AND(ISNUMBER($F721),ISNUMBER($E721),$E721&lt;&gt;0),$F721/$E721,"")</f>
        <v/>
      </c>
      <c r="H721" s="31">
        <f>IF(AND(ISNUMBER($F721),ISNUMBER($AL721),ISNUMBER($E721),($AL721*$E721)&lt;&gt;0),$F721/($AL721*$E721)*100,"")</f>
        <v/>
      </c>
      <c r="I721" s="32" t="n"/>
      <c r="J721" s="33" t="n"/>
      <c r="K721" s="31">
        <f>IF(AND(ISNUMBER($F721),ISNUMBER($J721)),$F721*(1-$J721),"")</f>
        <v/>
      </c>
      <c r="L721" s="32" t="n"/>
      <c r="M721" s="32" t="n"/>
      <c r="N721" s="31">
        <f>IF(ISNUMBER($F721),($F721-IF(ISNUMBER($AM721),$AM721,0))*(1-IF(ISNUMBER($J721),$J721,0)),"")</f>
        <v/>
      </c>
      <c r="O721" s="15" t="inlineStr">
        <is>
          <t>Un-Sweet Black</t>
        </is>
      </c>
      <c r="P721" s="29" t="n">
        <v>145</v>
      </c>
      <c r="Q721" s="29" t="n">
        <v>40</v>
      </c>
      <c r="R721" s="15" t="inlineStr">
        <is>
          <t>Not listed</t>
        </is>
      </c>
      <c r="S721" s="29" t="n">
        <v>13</v>
      </c>
      <c r="T721" s="29" t="n">
        <v>70</v>
      </c>
      <c r="U721" s="15" t="inlineStr">
        <is>
          <t>Sugar</t>
        </is>
      </c>
      <c r="V721" s="15" t="inlineStr">
        <is>
          <t>Smooth cold brew, real coffee</t>
        </is>
      </c>
      <c r="W721" s="32" t="n"/>
      <c r="X721" s="32" t="n"/>
      <c r="Y721" s="32" t="n"/>
      <c r="Z721" s="32" t="n"/>
      <c r="AA721" s="15" t="inlineStr">
        <is>
          <t>Medium</t>
        </is>
      </c>
      <c r="AB721" s="15" t="inlineStr">
        <is>
          <t>Leading RTD cold brew</t>
        </is>
      </c>
      <c r="AC721" s="15" t="inlineStr">
        <is>
          <t>Smooth ready-to-pour cold brew</t>
        </is>
      </c>
      <c r="AD721" s="15" t="inlineStr">
        <is>
          <t>Cafe cold-brew at home.</t>
        </is>
      </c>
      <c r="AE721" s="32" t="n"/>
      <c r="AF721" s="34">
        <f>IF(AND(ISNUMBER($P721),ISNUMBER($AL721),$AL721&lt;&gt;0),ROUND($P721/$AL721*100,1),"")</f>
        <v/>
      </c>
      <c r="AG721" s="35">
        <f>IF(AND(ISNUMBER($S721),ISNUMBER($AL721),$AL721&lt;&gt;0),ROUND($S721/$AL721*100,2),"")</f>
        <v/>
      </c>
      <c r="AH721" s="34">
        <f>IF(AND(ISNUMBER($Q721),ISNUMBER($AL721),$AL721&lt;&gt;0),ROUND($Q721/$AL721*100,1),"")</f>
        <v/>
      </c>
      <c r="AI721" s="29">
        <f>IF(ISNUMBER($S721),IF($S721&lt;=1,"Yes","No"),"n/a")</f>
        <v/>
      </c>
      <c r="AJ721" s="29">
        <f>IF(ISNUMBER($S721),ROUND(MAX(0,MIN(100,100-$S721*2.5-IF(ISNUMBER($T721),$T721,0)*0.12+IF($S721&lt;=1,12,0))),0),"")</f>
        <v/>
      </c>
      <c r="AK721" s="29">
        <f>IF(ISNUMBER($Q721),IF($Q721&gt;=100,20,IF($Q721&gt;=30,10,0)),0)+IF(ISNUMBER($R721),IF($R721&gt;=100,20,0),0)+IF(ISNUMBER($P721),IF($P721&gt;=150,20,IF($P721&gt;=50,12,5)),0)+IF(ISNUMBER($S721),IF($S721&lt;=1,15,0),0)</f>
        <v/>
      </c>
      <c r="AL721" s="29" t="n">
        <v>405</v>
      </c>
      <c r="AM721" s="30" t="n"/>
      <c r="AN721" s="15" t="inlineStr">
        <is>
          <t>Secondary/approx; NOT verified on Amazon.ca</t>
        </is>
      </c>
      <c r="AO721" s="15" t="inlineStr">
        <is>
          <t>BLANK -&gt; requires live Amazon.ca capture</t>
        </is>
      </c>
      <c r="AP721" s="15" t="inlineStr">
        <is>
          <t>Unverified commercial data</t>
        </is>
      </c>
    </row>
    <row r="722" ht="28" customHeight="1">
      <c r="A722" s="15" t="inlineStr">
        <is>
          <t>STOK</t>
        </is>
      </c>
      <c r="B722" s="15" t="inlineStr">
        <is>
          <t>STOK Cold Brew Coffee | Un-Sweet Black | 24-pack 405mL</t>
        </is>
      </c>
      <c r="C722" s="15" t="inlineStr">
        <is>
          <t>4) Caffeine &amp; energy beverage</t>
        </is>
      </c>
      <c r="D722" s="15" t="inlineStr">
        <is>
          <t>405 mL bottle</t>
        </is>
      </c>
      <c r="E722" s="29" t="n">
        <v>24</v>
      </c>
      <c r="F722" s="30" t="n"/>
      <c r="G722" s="31">
        <f>IF(AND(ISNUMBER($F722),ISNUMBER($E722),$E722&lt;&gt;0),$F722/$E722,"")</f>
        <v/>
      </c>
      <c r="H722" s="31">
        <f>IF(AND(ISNUMBER($F722),ISNUMBER($AL722),ISNUMBER($E722),($AL722*$E722)&lt;&gt;0),$F722/($AL722*$E722)*100,"")</f>
        <v/>
      </c>
      <c r="I722" s="32" t="n"/>
      <c r="J722" s="33" t="n"/>
      <c r="K722" s="31">
        <f>IF(AND(ISNUMBER($F722),ISNUMBER($J722)),$F722*(1-$J722),"")</f>
        <v/>
      </c>
      <c r="L722" s="32" t="n"/>
      <c r="M722" s="32" t="n"/>
      <c r="N722" s="31">
        <f>IF(ISNUMBER($F722),($F722-IF(ISNUMBER($AM722),$AM722,0))*(1-IF(ISNUMBER($J722),$J722,0)),"")</f>
        <v/>
      </c>
      <c r="O722" s="15" t="inlineStr">
        <is>
          <t>Un-Sweet Black</t>
        </is>
      </c>
      <c r="P722" s="29" t="n">
        <v>145</v>
      </c>
      <c r="Q722" s="29" t="n">
        <v>40</v>
      </c>
      <c r="R722" s="15" t="inlineStr">
        <is>
          <t>Not listed</t>
        </is>
      </c>
      <c r="S722" s="29" t="n">
        <v>13</v>
      </c>
      <c r="T722" s="29" t="n">
        <v>70</v>
      </c>
      <c r="U722" s="15" t="inlineStr">
        <is>
          <t>Sugar</t>
        </is>
      </c>
      <c r="V722" s="15" t="inlineStr">
        <is>
          <t>Smooth cold brew, real coffee</t>
        </is>
      </c>
      <c r="W722" s="32" t="n"/>
      <c r="X722" s="32" t="n"/>
      <c r="Y722" s="32" t="n"/>
      <c r="Z722" s="32" t="n"/>
      <c r="AA722" s="15" t="inlineStr">
        <is>
          <t>Medium</t>
        </is>
      </c>
      <c r="AB722" s="15" t="inlineStr">
        <is>
          <t>Leading RTD cold brew</t>
        </is>
      </c>
      <c r="AC722" s="15" t="inlineStr">
        <is>
          <t>Smooth ready-to-pour cold brew</t>
        </is>
      </c>
      <c r="AD722" s="15" t="inlineStr">
        <is>
          <t>Cafe cold-brew at home.</t>
        </is>
      </c>
      <c r="AE722" s="32" t="n"/>
      <c r="AF722" s="34">
        <f>IF(AND(ISNUMBER($P722),ISNUMBER($AL722),$AL722&lt;&gt;0),ROUND($P722/$AL722*100,1),"")</f>
        <v/>
      </c>
      <c r="AG722" s="35">
        <f>IF(AND(ISNUMBER($S722),ISNUMBER($AL722),$AL722&lt;&gt;0),ROUND($S722/$AL722*100,2),"")</f>
        <v/>
      </c>
      <c r="AH722" s="34">
        <f>IF(AND(ISNUMBER($Q722),ISNUMBER($AL722),$AL722&lt;&gt;0),ROUND($Q722/$AL722*100,1),"")</f>
        <v/>
      </c>
      <c r="AI722" s="29">
        <f>IF(ISNUMBER($S722),IF($S722&lt;=1,"Yes","No"),"n/a")</f>
        <v/>
      </c>
      <c r="AJ722" s="29">
        <f>IF(ISNUMBER($S722),ROUND(MAX(0,MIN(100,100-$S722*2.5-IF(ISNUMBER($T722),$T722,0)*0.12+IF($S722&lt;=1,12,0))),0),"")</f>
        <v/>
      </c>
      <c r="AK722" s="29">
        <f>IF(ISNUMBER($Q722),IF($Q722&gt;=100,20,IF($Q722&gt;=30,10,0)),0)+IF(ISNUMBER($R722),IF($R722&gt;=100,20,0),0)+IF(ISNUMBER($P722),IF($P722&gt;=150,20,IF($P722&gt;=50,12,5)),0)+IF(ISNUMBER($S722),IF($S722&lt;=1,15,0),0)</f>
        <v/>
      </c>
      <c r="AL722" s="29" t="n">
        <v>405</v>
      </c>
      <c r="AM722" s="30" t="n"/>
      <c r="AN722" s="15" t="inlineStr">
        <is>
          <t>Secondary/approx; NOT verified on Amazon.ca</t>
        </is>
      </c>
      <c r="AO722" s="15" t="inlineStr">
        <is>
          <t>BLANK -&gt; requires live Amazon.ca capture</t>
        </is>
      </c>
      <c r="AP722" s="15" t="inlineStr">
        <is>
          <t>Unverified commercial data</t>
        </is>
      </c>
    </row>
    <row r="723" ht="28" customHeight="1">
      <c r="A723" s="15" t="inlineStr">
        <is>
          <t>STOK</t>
        </is>
      </c>
      <c r="B723" s="15" t="inlineStr">
        <is>
          <t>STOK Cold Brew Coffee | Vanilla | single 405mL</t>
        </is>
      </c>
      <c r="C723" s="15" t="inlineStr">
        <is>
          <t>4) Caffeine &amp; energy beverage</t>
        </is>
      </c>
      <c r="D723" s="15" t="inlineStr">
        <is>
          <t>405 mL bottle</t>
        </is>
      </c>
      <c r="E723" s="29" t="n">
        <v>1</v>
      </c>
      <c r="F723" s="30" t="n"/>
      <c r="G723" s="31">
        <f>IF(AND(ISNUMBER($F723),ISNUMBER($E723),$E723&lt;&gt;0),$F723/$E723,"")</f>
        <v/>
      </c>
      <c r="H723" s="31">
        <f>IF(AND(ISNUMBER($F723),ISNUMBER($AL723),ISNUMBER($E723),($AL723*$E723)&lt;&gt;0),$F723/($AL723*$E723)*100,"")</f>
        <v/>
      </c>
      <c r="I723" s="32" t="n"/>
      <c r="J723" s="33" t="n"/>
      <c r="K723" s="31">
        <f>IF(AND(ISNUMBER($F723),ISNUMBER($J723)),$F723*(1-$J723),"")</f>
        <v/>
      </c>
      <c r="L723" s="32" t="n"/>
      <c r="M723" s="32" t="n"/>
      <c r="N723" s="31">
        <f>IF(ISNUMBER($F723),($F723-IF(ISNUMBER($AM723),$AM723,0))*(1-IF(ISNUMBER($J723),$J723,0)),"")</f>
        <v/>
      </c>
      <c r="O723" s="15" t="inlineStr">
        <is>
          <t>Vanilla</t>
        </is>
      </c>
      <c r="P723" s="29" t="n">
        <v>145</v>
      </c>
      <c r="Q723" s="29" t="n">
        <v>40</v>
      </c>
      <c r="R723" s="15" t="inlineStr">
        <is>
          <t>Not listed</t>
        </is>
      </c>
      <c r="S723" s="29" t="n">
        <v>13</v>
      </c>
      <c r="T723" s="29" t="n">
        <v>70</v>
      </c>
      <c r="U723" s="15" t="inlineStr">
        <is>
          <t>Sugar</t>
        </is>
      </c>
      <c r="V723" s="15" t="inlineStr">
        <is>
          <t>Smooth cold brew, real coffee</t>
        </is>
      </c>
      <c r="W723" s="32" t="n"/>
      <c r="X723" s="32" t="n"/>
      <c r="Y723" s="32" t="n"/>
      <c r="Z723" s="32" t="n"/>
      <c r="AA723" s="15" t="inlineStr">
        <is>
          <t>Medium</t>
        </is>
      </c>
      <c r="AB723" s="15" t="inlineStr">
        <is>
          <t>Leading RTD cold brew</t>
        </is>
      </c>
      <c r="AC723" s="15" t="inlineStr">
        <is>
          <t>Smooth ready-to-pour cold brew</t>
        </is>
      </c>
      <c r="AD723" s="15" t="inlineStr">
        <is>
          <t>Cafe cold-brew at home.</t>
        </is>
      </c>
      <c r="AE723" s="32" t="n"/>
      <c r="AF723" s="34">
        <f>IF(AND(ISNUMBER($P723),ISNUMBER($AL723),$AL723&lt;&gt;0),ROUND($P723/$AL723*100,1),"")</f>
        <v/>
      </c>
      <c r="AG723" s="35">
        <f>IF(AND(ISNUMBER($S723),ISNUMBER($AL723),$AL723&lt;&gt;0),ROUND($S723/$AL723*100,2),"")</f>
        <v/>
      </c>
      <c r="AH723" s="34">
        <f>IF(AND(ISNUMBER($Q723),ISNUMBER($AL723),$AL723&lt;&gt;0),ROUND($Q723/$AL723*100,1),"")</f>
        <v/>
      </c>
      <c r="AI723" s="29">
        <f>IF(ISNUMBER($S723),IF($S723&lt;=1,"Yes","No"),"n/a")</f>
        <v/>
      </c>
      <c r="AJ723" s="29">
        <f>IF(ISNUMBER($S723),ROUND(MAX(0,MIN(100,100-$S723*2.5-IF(ISNUMBER($T723),$T723,0)*0.12+IF($S723&lt;=1,12,0))),0),"")</f>
        <v/>
      </c>
      <c r="AK723" s="29">
        <f>IF(ISNUMBER($Q723),IF($Q723&gt;=100,20,IF($Q723&gt;=30,10,0)),0)+IF(ISNUMBER($R723),IF($R723&gt;=100,20,0),0)+IF(ISNUMBER($P723),IF($P723&gt;=150,20,IF($P723&gt;=50,12,5)),0)+IF(ISNUMBER($S723),IF($S723&lt;=1,15,0),0)</f>
        <v/>
      </c>
      <c r="AL723" s="29" t="n">
        <v>405</v>
      </c>
      <c r="AM723" s="30" t="n"/>
      <c r="AN723" s="15" t="inlineStr">
        <is>
          <t>Secondary/approx; NOT verified on Amazon.ca</t>
        </is>
      </c>
      <c r="AO723" s="15" t="inlineStr">
        <is>
          <t>BLANK -&gt; requires live Amazon.ca capture</t>
        </is>
      </c>
      <c r="AP723" s="15" t="inlineStr">
        <is>
          <t>Unverified commercial data</t>
        </is>
      </c>
    </row>
    <row r="724" ht="28" customHeight="1">
      <c r="A724" s="15" t="inlineStr">
        <is>
          <t>STOK</t>
        </is>
      </c>
      <c r="B724" s="15" t="inlineStr">
        <is>
          <t>STOK Cold Brew Coffee | Vanilla | 8-pack 405mL</t>
        </is>
      </c>
      <c r="C724" s="15" t="inlineStr">
        <is>
          <t>4) Caffeine &amp; energy beverage</t>
        </is>
      </c>
      <c r="D724" s="15" t="inlineStr">
        <is>
          <t>405 mL bottle</t>
        </is>
      </c>
      <c r="E724" s="29" t="n">
        <v>8</v>
      </c>
      <c r="F724" s="30" t="n"/>
      <c r="G724" s="31">
        <f>IF(AND(ISNUMBER($F724),ISNUMBER($E724),$E724&lt;&gt;0),$F724/$E724,"")</f>
        <v/>
      </c>
      <c r="H724" s="31">
        <f>IF(AND(ISNUMBER($F724),ISNUMBER($AL724),ISNUMBER($E724),($AL724*$E724)&lt;&gt;0),$F724/($AL724*$E724)*100,"")</f>
        <v/>
      </c>
      <c r="I724" s="32" t="n"/>
      <c r="J724" s="33" t="n"/>
      <c r="K724" s="31">
        <f>IF(AND(ISNUMBER($F724),ISNUMBER($J724)),$F724*(1-$J724),"")</f>
        <v/>
      </c>
      <c r="L724" s="32" t="n"/>
      <c r="M724" s="32" t="n"/>
      <c r="N724" s="31">
        <f>IF(ISNUMBER($F724),($F724-IF(ISNUMBER($AM724),$AM724,0))*(1-IF(ISNUMBER($J724),$J724,0)),"")</f>
        <v/>
      </c>
      <c r="O724" s="15" t="inlineStr">
        <is>
          <t>Vanilla</t>
        </is>
      </c>
      <c r="P724" s="29" t="n">
        <v>145</v>
      </c>
      <c r="Q724" s="29" t="n">
        <v>40</v>
      </c>
      <c r="R724" s="15" t="inlineStr">
        <is>
          <t>Not listed</t>
        </is>
      </c>
      <c r="S724" s="29" t="n">
        <v>13</v>
      </c>
      <c r="T724" s="29" t="n">
        <v>70</v>
      </c>
      <c r="U724" s="15" t="inlineStr">
        <is>
          <t>Sugar</t>
        </is>
      </c>
      <c r="V724" s="15" t="inlineStr">
        <is>
          <t>Smooth cold brew, real coffee</t>
        </is>
      </c>
      <c r="W724" s="32" t="n"/>
      <c r="X724" s="32" t="n"/>
      <c r="Y724" s="32" t="n"/>
      <c r="Z724" s="32" t="n"/>
      <c r="AA724" s="15" t="inlineStr">
        <is>
          <t>Medium</t>
        </is>
      </c>
      <c r="AB724" s="15" t="inlineStr">
        <is>
          <t>Leading RTD cold brew</t>
        </is>
      </c>
      <c r="AC724" s="15" t="inlineStr">
        <is>
          <t>Smooth ready-to-pour cold brew</t>
        </is>
      </c>
      <c r="AD724" s="15" t="inlineStr">
        <is>
          <t>Cafe cold-brew at home.</t>
        </is>
      </c>
      <c r="AE724" s="32" t="n"/>
      <c r="AF724" s="34">
        <f>IF(AND(ISNUMBER($P724),ISNUMBER($AL724),$AL724&lt;&gt;0),ROUND($P724/$AL724*100,1),"")</f>
        <v/>
      </c>
      <c r="AG724" s="35">
        <f>IF(AND(ISNUMBER($S724),ISNUMBER($AL724),$AL724&lt;&gt;0),ROUND($S724/$AL724*100,2),"")</f>
        <v/>
      </c>
      <c r="AH724" s="34">
        <f>IF(AND(ISNUMBER($Q724),ISNUMBER($AL724),$AL724&lt;&gt;0),ROUND($Q724/$AL724*100,1),"")</f>
        <v/>
      </c>
      <c r="AI724" s="29">
        <f>IF(ISNUMBER($S724),IF($S724&lt;=1,"Yes","No"),"n/a")</f>
        <v/>
      </c>
      <c r="AJ724" s="29">
        <f>IF(ISNUMBER($S724),ROUND(MAX(0,MIN(100,100-$S724*2.5-IF(ISNUMBER($T724),$T724,0)*0.12+IF($S724&lt;=1,12,0))),0),"")</f>
        <v/>
      </c>
      <c r="AK724" s="29">
        <f>IF(ISNUMBER($Q724),IF($Q724&gt;=100,20,IF($Q724&gt;=30,10,0)),0)+IF(ISNUMBER($R724),IF($R724&gt;=100,20,0),0)+IF(ISNUMBER($P724),IF($P724&gt;=150,20,IF($P724&gt;=50,12,5)),0)+IF(ISNUMBER($S724),IF($S724&lt;=1,15,0),0)</f>
        <v/>
      </c>
      <c r="AL724" s="29" t="n">
        <v>405</v>
      </c>
      <c r="AM724" s="30" t="n"/>
      <c r="AN724" s="15" t="inlineStr">
        <is>
          <t>Secondary/approx; NOT verified on Amazon.ca</t>
        </is>
      </c>
      <c r="AO724" s="15" t="inlineStr">
        <is>
          <t>BLANK -&gt; requires live Amazon.ca capture</t>
        </is>
      </c>
      <c r="AP724" s="15" t="inlineStr">
        <is>
          <t>Unverified commercial data</t>
        </is>
      </c>
    </row>
    <row r="725" ht="28" customHeight="1">
      <c r="A725" s="15" t="inlineStr">
        <is>
          <t>STOK</t>
        </is>
      </c>
      <c r="B725" s="15" t="inlineStr">
        <is>
          <t>STOK Cold Brew Coffee | Vanilla | 12-pack 405mL</t>
        </is>
      </c>
      <c r="C725" s="15" t="inlineStr">
        <is>
          <t>4) Caffeine &amp; energy beverage</t>
        </is>
      </c>
      <c r="D725" s="15" t="inlineStr">
        <is>
          <t>405 mL bottle</t>
        </is>
      </c>
      <c r="E725" s="29" t="n">
        <v>12</v>
      </c>
      <c r="F725" s="30" t="n"/>
      <c r="G725" s="31">
        <f>IF(AND(ISNUMBER($F725),ISNUMBER($E725),$E725&lt;&gt;0),$F725/$E725,"")</f>
        <v/>
      </c>
      <c r="H725" s="31">
        <f>IF(AND(ISNUMBER($F725),ISNUMBER($AL725),ISNUMBER($E725),($AL725*$E725)&lt;&gt;0),$F725/($AL725*$E725)*100,"")</f>
        <v/>
      </c>
      <c r="I725" s="32" t="n"/>
      <c r="J725" s="33" t="n"/>
      <c r="K725" s="31">
        <f>IF(AND(ISNUMBER($F725),ISNUMBER($J725)),$F725*(1-$J725),"")</f>
        <v/>
      </c>
      <c r="L725" s="32" t="n"/>
      <c r="M725" s="32" t="n"/>
      <c r="N725" s="31">
        <f>IF(ISNUMBER($F725),($F725-IF(ISNUMBER($AM725),$AM725,0))*(1-IF(ISNUMBER($J725),$J725,0)),"")</f>
        <v/>
      </c>
      <c r="O725" s="15" t="inlineStr">
        <is>
          <t>Vanilla</t>
        </is>
      </c>
      <c r="P725" s="29" t="n">
        <v>145</v>
      </c>
      <c r="Q725" s="29" t="n">
        <v>40</v>
      </c>
      <c r="R725" s="15" t="inlineStr">
        <is>
          <t>Not listed</t>
        </is>
      </c>
      <c r="S725" s="29" t="n">
        <v>13</v>
      </c>
      <c r="T725" s="29" t="n">
        <v>70</v>
      </c>
      <c r="U725" s="15" t="inlineStr">
        <is>
          <t>Sugar</t>
        </is>
      </c>
      <c r="V725" s="15" t="inlineStr">
        <is>
          <t>Smooth cold brew, real coffee</t>
        </is>
      </c>
      <c r="W725" s="32" t="n"/>
      <c r="X725" s="32" t="n"/>
      <c r="Y725" s="32" t="n"/>
      <c r="Z725" s="32" t="n"/>
      <c r="AA725" s="15" t="inlineStr">
        <is>
          <t>Medium</t>
        </is>
      </c>
      <c r="AB725" s="15" t="inlineStr">
        <is>
          <t>Leading RTD cold brew</t>
        </is>
      </c>
      <c r="AC725" s="15" t="inlineStr">
        <is>
          <t>Smooth ready-to-pour cold brew</t>
        </is>
      </c>
      <c r="AD725" s="15" t="inlineStr">
        <is>
          <t>Cafe cold-brew at home.</t>
        </is>
      </c>
      <c r="AE725" s="32" t="n"/>
      <c r="AF725" s="34">
        <f>IF(AND(ISNUMBER($P725),ISNUMBER($AL725),$AL725&lt;&gt;0),ROUND($P725/$AL725*100,1),"")</f>
        <v/>
      </c>
      <c r="AG725" s="35">
        <f>IF(AND(ISNUMBER($S725),ISNUMBER($AL725),$AL725&lt;&gt;0),ROUND($S725/$AL725*100,2),"")</f>
        <v/>
      </c>
      <c r="AH725" s="34">
        <f>IF(AND(ISNUMBER($Q725),ISNUMBER($AL725),$AL725&lt;&gt;0),ROUND($Q725/$AL725*100,1),"")</f>
        <v/>
      </c>
      <c r="AI725" s="29">
        <f>IF(ISNUMBER($S725),IF($S725&lt;=1,"Yes","No"),"n/a")</f>
        <v/>
      </c>
      <c r="AJ725" s="29">
        <f>IF(ISNUMBER($S725),ROUND(MAX(0,MIN(100,100-$S725*2.5-IF(ISNUMBER($T725),$T725,0)*0.12+IF($S725&lt;=1,12,0))),0),"")</f>
        <v/>
      </c>
      <c r="AK725" s="29">
        <f>IF(ISNUMBER($Q725),IF($Q725&gt;=100,20,IF($Q725&gt;=30,10,0)),0)+IF(ISNUMBER($R725),IF($R725&gt;=100,20,0),0)+IF(ISNUMBER($P725),IF($P725&gt;=150,20,IF($P725&gt;=50,12,5)),0)+IF(ISNUMBER($S725),IF($S725&lt;=1,15,0),0)</f>
        <v/>
      </c>
      <c r="AL725" s="29" t="n">
        <v>405</v>
      </c>
      <c r="AM725" s="30" t="n"/>
      <c r="AN725" s="15" t="inlineStr">
        <is>
          <t>Secondary/approx; NOT verified on Amazon.ca</t>
        </is>
      </c>
      <c r="AO725" s="15" t="inlineStr">
        <is>
          <t>BLANK -&gt; requires live Amazon.ca capture</t>
        </is>
      </c>
      <c r="AP725" s="15" t="inlineStr">
        <is>
          <t>Unverified commercial data</t>
        </is>
      </c>
    </row>
    <row r="726" ht="28" customHeight="1">
      <c r="A726" s="15" t="inlineStr">
        <is>
          <t>STOK</t>
        </is>
      </c>
      <c r="B726" s="15" t="inlineStr">
        <is>
          <t>STOK Cold Brew Coffee | Vanilla | 18-pack 405mL</t>
        </is>
      </c>
      <c r="C726" s="15" t="inlineStr">
        <is>
          <t>4) Caffeine &amp; energy beverage</t>
        </is>
      </c>
      <c r="D726" s="15" t="inlineStr">
        <is>
          <t>405 mL bottle</t>
        </is>
      </c>
      <c r="E726" s="29" t="n">
        <v>18</v>
      </c>
      <c r="F726" s="30" t="n"/>
      <c r="G726" s="31">
        <f>IF(AND(ISNUMBER($F726),ISNUMBER($E726),$E726&lt;&gt;0),$F726/$E726,"")</f>
        <v/>
      </c>
      <c r="H726" s="31">
        <f>IF(AND(ISNUMBER($F726),ISNUMBER($AL726),ISNUMBER($E726),($AL726*$E726)&lt;&gt;0),$F726/($AL726*$E726)*100,"")</f>
        <v/>
      </c>
      <c r="I726" s="32" t="n"/>
      <c r="J726" s="33" t="n"/>
      <c r="K726" s="31">
        <f>IF(AND(ISNUMBER($F726),ISNUMBER($J726)),$F726*(1-$J726),"")</f>
        <v/>
      </c>
      <c r="L726" s="32" t="n"/>
      <c r="M726" s="32" t="n"/>
      <c r="N726" s="31">
        <f>IF(ISNUMBER($F726),($F726-IF(ISNUMBER($AM726),$AM726,0))*(1-IF(ISNUMBER($J726),$J726,0)),"")</f>
        <v/>
      </c>
      <c r="O726" s="15" t="inlineStr">
        <is>
          <t>Vanilla</t>
        </is>
      </c>
      <c r="P726" s="29" t="n">
        <v>145</v>
      </c>
      <c r="Q726" s="29" t="n">
        <v>40</v>
      </c>
      <c r="R726" s="15" t="inlineStr">
        <is>
          <t>Not listed</t>
        </is>
      </c>
      <c r="S726" s="29" t="n">
        <v>13</v>
      </c>
      <c r="T726" s="29" t="n">
        <v>70</v>
      </c>
      <c r="U726" s="15" t="inlineStr">
        <is>
          <t>Sugar</t>
        </is>
      </c>
      <c r="V726" s="15" t="inlineStr">
        <is>
          <t>Smooth cold brew, real coffee</t>
        </is>
      </c>
      <c r="W726" s="32" t="n"/>
      <c r="X726" s="32" t="n"/>
      <c r="Y726" s="32" t="n"/>
      <c r="Z726" s="32" t="n"/>
      <c r="AA726" s="15" t="inlineStr">
        <is>
          <t>Medium</t>
        </is>
      </c>
      <c r="AB726" s="15" t="inlineStr">
        <is>
          <t>Leading RTD cold brew</t>
        </is>
      </c>
      <c r="AC726" s="15" t="inlineStr">
        <is>
          <t>Smooth ready-to-pour cold brew</t>
        </is>
      </c>
      <c r="AD726" s="15" t="inlineStr">
        <is>
          <t>Cafe cold-brew at home.</t>
        </is>
      </c>
      <c r="AE726" s="32" t="n"/>
      <c r="AF726" s="34">
        <f>IF(AND(ISNUMBER($P726),ISNUMBER($AL726),$AL726&lt;&gt;0),ROUND($P726/$AL726*100,1),"")</f>
        <v/>
      </c>
      <c r="AG726" s="35">
        <f>IF(AND(ISNUMBER($S726),ISNUMBER($AL726),$AL726&lt;&gt;0),ROUND($S726/$AL726*100,2),"")</f>
        <v/>
      </c>
      <c r="AH726" s="34">
        <f>IF(AND(ISNUMBER($Q726),ISNUMBER($AL726),$AL726&lt;&gt;0),ROUND($Q726/$AL726*100,1),"")</f>
        <v/>
      </c>
      <c r="AI726" s="29">
        <f>IF(ISNUMBER($S726),IF($S726&lt;=1,"Yes","No"),"n/a")</f>
        <v/>
      </c>
      <c r="AJ726" s="29">
        <f>IF(ISNUMBER($S726),ROUND(MAX(0,MIN(100,100-$S726*2.5-IF(ISNUMBER($T726),$T726,0)*0.12+IF($S726&lt;=1,12,0))),0),"")</f>
        <v/>
      </c>
      <c r="AK726" s="29">
        <f>IF(ISNUMBER($Q726),IF($Q726&gt;=100,20,IF($Q726&gt;=30,10,0)),0)+IF(ISNUMBER($R726),IF($R726&gt;=100,20,0),0)+IF(ISNUMBER($P726),IF($P726&gt;=150,20,IF($P726&gt;=50,12,5)),0)+IF(ISNUMBER($S726),IF($S726&lt;=1,15,0),0)</f>
        <v/>
      </c>
      <c r="AL726" s="29" t="n">
        <v>405</v>
      </c>
      <c r="AM726" s="30" t="n"/>
      <c r="AN726" s="15" t="inlineStr">
        <is>
          <t>Secondary/approx; NOT verified on Amazon.ca</t>
        </is>
      </c>
      <c r="AO726" s="15" t="inlineStr">
        <is>
          <t>BLANK -&gt; requires live Amazon.ca capture</t>
        </is>
      </c>
      <c r="AP726" s="15" t="inlineStr">
        <is>
          <t>Unverified commercial data</t>
        </is>
      </c>
    </row>
    <row r="727" ht="28" customHeight="1">
      <c r="A727" s="15" t="inlineStr">
        <is>
          <t>STOK</t>
        </is>
      </c>
      <c r="B727" s="15" t="inlineStr">
        <is>
          <t>STOK Cold Brew Coffee | Vanilla | 24-pack 405mL</t>
        </is>
      </c>
      <c r="C727" s="15" t="inlineStr">
        <is>
          <t>4) Caffeine &amp; energy beverage</t>
        </is>
      </c>
      <c r="D727" s="15" t="inlineStr">
        <is>
          <t>405 mL bottle</t>
        </is>
      </c>
      <c r="E727" s="29" t="n">
        <v>24</v>
      </c>
      <c r="F727" s="30" t="n"/>
      <c r="G727" s="31">
        <f>IF(AND(ISNUMBER($F727),ISNUMBER($E727),$E727&lt;&gt;0),$F727/$E727,"")</f>
        <v/>
      </c>
      <c r="H727" s="31">
        <f>IF(AND(ISNUMBER($F727),ISNUMBER($AL727),ISNUMBER($E727),($AL727*$E727)&lt;&gt;0),$F727/($AL727*$E727)*100,"")</f>
        <v/>
      </c>
      <c r="I727" s="32" t="n"/>
      <c r="J727" s="33" t="n"/>
      <c r="K727" s="31">
        <f>IF(AND(ISNUMBER($F727),ISNUMBER($J727)),$F727*(1-$J727),"")</f>
        <v/>
      </c>
      <c r="L727" s="32" t="n"/>
      <c r="M727" s="32" t="n"/>
      <c r="N727" s="31">
        <f>IF(ISNUMBER($F727),($F727-IF(ISNUMBER($AM727),$AM727,0))*(1-IF(ISNUMBER($J727),$J727,0)),"")</f>
        <v/>
      </c>
      <c r="O727" s="15" t="inlineStr">
        <is>
          <t>Vanilla</t>
        </is>
      </c>
      <c r="P727" s="29" t="n">
        <v>145</v>
      </c>
      <c r="Q727" s="29" t="n">
        <v>40</v>
      </c>
      <c r="R727" s="15" t="inlineStr">
        <is>
          <t>Not listed</t>
        </is>
      </c>
      <c r="S727" s="29" t="n">
        <v>13</v>
      </c>
      <c r="T727" s="29" t="n">
        <v>70</v>
      </c>
      <c r="U727" s="15" t="inlineStr">
        <is>
          <t>Sugar</t>
        </is>
      </c>
      <c r="V727" s="15" t="inlineStr">
        <is>
          <t>Smooth cold brew, real coffee</t>
        </is>
      </c>
      <c r="W727" s="32" t="n"/>
      <c r="X727" s="32" t="n"/>
      <c r="Y727" s="32" t="n"/>
      <c r="Z727" s="32" t="n"/>
      <c r="AA727" s="15" t="inlineStr">
        <is>
          <t>Medium</t>
        </is>
      </c>
      <c r="AB727" s="15" t="inlineStr">
        <is>
          <t>Leading RTD cold brew</t>
        </is>
      </c>
      <c r="AC727" s="15" t="inlineStr">
        <is>
          <t>Smooth ready-to-pour cold brew</t>
        </is>
      </c>
      <c r="AD727" s="15" t="inlineStr">
        <is>
          <t>Cafe cold-brew at home.</t>
        </is>
      </c>
      <c r="AE727" s="32" t="n"/>
      <c r="AF727" s="34">
        <f>IF(AND(ISNUMBER($P727),ISNUMBER($AL727),$AL727&lt;&gt;0),ROUND($P727/$AL727*100,1),"")</f>
        <v/>
      </c>
      <c r="AG727" s="35">
        <f>IF(AND(ISNUMBER($S727),ISNUMBER($AL727),$AL727&lt;&gt;0),ROUND($S727/$AL727*100,2),"")</f>
        <v/>
      </c>
      <c r="AH727" s="34">
        <f>IF(AND(ISNUMBER($Q727),ISNUMBER($AL727),$AL727&lt;&gt;0),ROUND($Q727/$AL727*100,1),"")</f>
        <v/>
      </c>
      <c r="AI727" s="29">
        <f>IF(ISNUMBER($S727),IF($S727&lt;=1,"Yes","No"),"n/a")</f>
        <v/>
      </c>
      <c r="AJ727" s="29">
        <f>IF(ISNUMBER($S727),ROUND(MAX(0,MIN(100,100-$S727*2.5-IF(ISNUMBER($T727),$T727,0)*0.12+IF($S727&lt;=1,12,0))),0),"")</f>
        <v/>
      </c>
      <c r="AK727" s="29">
        <f>IF(ISNUMBER($Q727),IF($Q727&gt;=100,20,IF($Q727&gt;=30,10,0)),0)+IF(ISNUMBER($R727),IF($R727&gt;=100,20,0),0)+IF(ISNUMBER($P727),IF($P727&gt;=150,20,IF($P727&gt;=50,12,5)),0)+IF(ISNUMBER($S727),IF($S727&lt;=1,15,0),0)</f>
        <v/>
      </c>
      <c r="AL727" s="29" t="n">
        <v>405</v>
      </c>
      <c r="AM727" s="30" t="n"/>
      <c r="AN727" s="15" t="inlineStr">
        <is>
          <t>Secondary/approx; NOT verified on Amazon.ca</t>
        </is>
      </c>
      <c r="AO727" s="15" t="inlineStr">
        <is>
          <t>BLANK -&gt; requires live Amazon.ca capture</t>
        </is>
      </c>
      <c r="AP727" s="15" t="inlineStr">
        <is>
          <t>Unverified commercial data</t>
        </is>
      </c>
    </row>
    <row r="728" ht="28" customHeight="1">
      <c r="A728" s="15" t="inlineStr">
        <is>
          <t>STOK</t>
        </is>
      </c>
      <c r="B728" s="15" t="inlineStr">
        <is>
          <t>STOK Cold Brew Coffee | Mocha | single 405mL</t>
        </is>
      </c>
      <c r="C728" s="15" t="inlineStr">
        <is>
          <t>4) Caffeine &amp; energy beverage</t>
        </is>
      </c>
      <c r="D728" s="15" t="inlineStr">
        <is>
          <t>405 mL bottle</t>
        </is>
      </c>
      <c r="E728" s="29" t="n">
        <v>1</v>
      </c>
      <c r="F728" s="30" t="n"/>
      <c r="G728" s="31">
        <f>IF(AND(ISNUMBER($F728),ISNUMBER($E728),$E728&lt;&gt;0),$F728/$E728,"")</f>
        <v/>
      </c>
      <c r="H728" s="31">
        <f>IF(AND(ISNUMBER($F728),ISNUMBER($AL728),ISNUMBER($E728),($AL728*$E728)&lt;&gt;0),$F728/($AL728*$E728)*100,"")</f>
        <v/>
      </c>
      <c r="I728" s="32" t="n"/>
      <c r="J728" s="33" t="n"/>
      <c r="K728" s="31">
        <f>IF(AND(ISNUMBER($F728),ISNUMBER($J728)),$F728*(1-$J728),"")</f>
        <v/>
      </c>
      <c r="L728" s="32" t="n"/>
      <c r="M728" s="32" t="n"/>
      <c r="N728" s="31">
        <f>IF(ISNUMBER($F728),($F728-IF(ISNUMBER($AM728),$AM728,0))*(1-IF(ISNUMBER($J728),$J728,0)),"")</f>
        <v/>
      </c>
      <c r="O728" s="15" t="inlineStr">
        <is>
          <t>Mocha</t>
        </is>
      </c>
      <c r="P728" s="29" t="n">
        <v>145</v>
      </c>
      <c r="Q728" s="29" t="n">
        <v>40</v>
      </c>
      <c r="R728" s="15" t="inlineStr">
        <is>
          <t>Not listed</t>
        </is>
      </c>
      <c r="S728" s="29" t="n">
        <v>13</v>
      </c>
      <c r="T728" s="29" t="n">
        <v>70</v>
      </c>
      <c r="U728" s="15" t="inlineStr">
        <is>
          <t>Sugar</t>
        </is>
      </c>
      <c r="V728" s="15" t="inlineStr">
        <is>
          <t>Smooth cold brew, real coffee</t>
        </is>
      </c>
      <c r="W728" s="32" t="n"/>
      <c r="X728" s="32" t="n"/>
      <c r="Y728" s="32" t="n"/>
      <c r="Z728" s="32" t="n"/>
      <c r="AA728" s="15" t="inlineStr">
        <is>
          <t>Medium</t>
        </is>
      </c>
      <c r="AB728" s="15" t="inlineStr">
        <is>
          <t>Leading RTD cold brew</t>
        </is>
      </c>
      <c r="AC728" s="15" t="inlineStr">
        <is>
          <t>Smooth ready-to-pour cold brew</t>
        </is>
      </c>
      <c r="AD728" s="15" t="inlineStr">
        <is>
          <t>Cafe cold-brew at home.</t>
        </is>
      </c>
      <c r="AE728" s="32" t="n"/>
      <c r="AF728" s="34">
        <f>IF(AND(ISNUMBER($P728),ISNUMBER($AL728),$AL728&lt;&gt;0),ROUND($P728/$AL728*100,1),"")</f>
        <v/>
      </c>
      <c r="AG728" s="35">
        <f>IF(AND(ISNUMBER($S728),ISNUMBER($AL728),$AL728&lt;&gt;0),ROUND($S728/$AL728*100,2),"")</f>
        <v/>
      </c>
      <c r="AH728" s="34">
        <f>IF(AND(ISNUMBER($Q728),ISNUMBER($AL728),$AL728&lt;&gt;0),ROUND($Q728/$AL728*100,1),"")</f>
        <v/>
      </c>
      <c r="AI728" s="29">
        <f>IF(ISNUMBER($S728),IF($S728&lt;=1,"Yes","No"),"n/a")</f>
        <v/>
      </c>
      <c r="AJ728" s="29">
        <f>IF(ISNUMBER($S728),ROUND(MAX(0,MIN(100,100-$S728*2.5-IF(ISNUMBER($T728),$T728,0)*0.12+IF($S728&lt;=1,12,0))),0),"")</f>
        <v/>
      </c>
      <c r="AK728" s="29">
        <f>IF(ISNUMBER($Q728),IF($Q728&gt;=100,20,IF($Q728&gt;=30,10,0)),0)+IF(ISNUMBER($R728),IF($R728&gt;=100,20,0),0)+IF(ISNUMBER($P728),IF($P728&gt;=150,20,IF($P728&gt;=50,12,5)),0)+IF(ISNUMBER($S728),IF($S728&lt;=1,15,0),0)</f>
        <v/>
      </c>
      <c r="AL728" s="29" t="n">
        <v>405</v>
      </c>
      <c r="AM728" s="30" t="n"/>
      <c r="AN728" s="15" t="inlineStr">
        <is>
          <t>Secondary/approx; NOT verified on Amazon.ca</t>
        </is>
      </c>
      <c r="AO728" s="15" t="inlineStr">
        <is>
          <t>BLANK -&gt; requires live Amazon.ca capture</t>
        </is>
      </c>
      <c r="AP728" s="15" t="inlineStr">
        <is>
          <t>Unverified commercial data</t>
        </is>
      </c>
    </row>
    <row r="729" ht="28" customHeight="1">
      <c r="A729" s="15" t="inlineStr">
        <is>
          <t>STOK</t>
        </is>
      </c>
      <c r="B729" s="15" t="inlineStr">
        <is>
          <t>STOK Cold Brew Coffee | Mocha | 8-pack 405mL</t>
        </is>
      </c>
      <c r="C729" s="15" t="inlineStr">
        <is>
          <t>4) Caffeine &amp; energy beverage</t>
        </is>
      </c>
      <c r="D729" s="15" t="inlineStr">
        <is>
          <t>405 mL bottle</t>
        </is>
      </c>
      <c r="E729" s="29" t="n">
        <v>8</v>
      </c>
      <c r="F729" s="30" t="n"/>
      <c r="G729" s="31">
        <f>IF(AND(ISNUMBER($F729),ISNUMBER($E729),$E729&lt;&gt;0),$F729/$E729,"")</f>
        <v/>
      </c>
      <c r="H729" s="31">
        <f>IF(AND(ISNUMBER($F729),ISNUMBER($AL729),ISNUMBER($E729),($AL729*$E729)&lt;&gt;0),$F729/($AL729*$E729)*100,"")</f>
        <v/>
      </c>
      <c r="I729" s="32" t="n"/>
      <c r="J729" s="33" t="n"/>
      <c r="K729" s="31">
        <f>IF(AND(ISNUMBER($F729),ISNUMBER($J729)),$F729*(1-$J729),"")</f>
        <v/>
      </c>
      <c r="L729" s="32" t="n"/>
      <c r="M729" s="32" t="n"/>
      <c r="N729" s="31">
        <f>IF(ISNUMBER($F729),($F729-IF(ISNUMBER($AM729),$AM729,0))*(1-IF(ISNUMBER($J729),$J729,0)),"")</f>
        <v/>
      </c>
      <c r="O729" s="15" t="inlineStr">
        <is>
          <t>Mocha</t>
        </is>
      </c>
      <c r="P729" s="29" t="n">
        <v>145</v>
      </c>
      <c r="Q729" s="29" t="n">
        <v>40</v>
      </c>
      <c r="R729" s="15" t="inlineStr">
        <is>
          <t>Not listed</t>
        </is>
      </c>
      <c r="S729" s="29" t="n">
        <v>13</v>
      </c>
      <c r="T729" s="29" t="n">
        <v>70</v>
      </c>
      <c r="U729" s="15" t="inlineStr">
        <is>
          <t>Sugar</t>
        </is>
      </c>
      <c r="V729" s="15" t="inlineStr">
        <is>
          <t>Smooth cold brew, real coffee</t>
        </is>
      </c>
      <c r="W729" s="32" t="n"/>
      <c r="X729" s="32" t="n"/>
      <c r="Y729" s="32" t="n"/>
      <c r="Z729" s="32" t="n"/>
      <c r="AA729" s="15" t="inlineStr">
        <is>
          <t>Medium</t>
        </is>
      </c>
      <c r="AB729" s="15" t="inlineStr">
        <is>
          <t>Leading RTD cold brew</t>
        </is>
      </c>
      <c r="AC729" s="15" t="inlineStr">
        <is>
          <t>Smooth ready-to-pour cold brew</t>
        </is>
      </c>
      <c r="AD729" s="15" t="inlineStr">
        <is>
          <t>Cafe cold-brew at home.</t>
        </is>
      </c>
      <c r="AE729" s="32" t="n"/>
      <c r="AF729" s="34">
        <f>IF(AND(ISNUMBER($P729),ISNUMBER($AL729),$AL729&lt;&gt;0),ROUND($P729/$AL729*100,1),"")</f>
        <v/>
      </c>
      <c r="AG729" s="35">
        <f>IF(AND(ISNUMBER($S729),ISNUMBER($AL729),$AL729&lt;&gt;0),ROUND($S729/$AL729*100,2),"")</f>
        <v/>
      </c>
      <c r="AH729" s="34">
        <f>IF(AND(ISNUMBER($Q729),ISNUMBER($AL729),$AL729&lt;&gt;0),ROUND($Q729/$AL729*100,1),"")</f>
        <v/>
      </c>
      <c r="AI729" s="29">
        <f>IF(ISNUMBER($S729),IF($S729&lt;=1,"Yes","No"),"n/a")</f>
        <v/>
      </c>
      <c r="AJ729" s="29">
        <f>IF(ISNUMBER($S729),ROUND(MAX(0,MIN(100,100-$S729*2.5-IF(ISNUMBER($T729),$T729,0)*0.12+IF($S729&lt;=1,12,0))),0),"")</f>
        <v/>
      </c>
      <c r="AK729" s="29">
        <f>IF(ISNUMBER($Q729),IF($Q729&gt;=100,20,IF($Q729&gt;=30,10,0)),0)+IF(ISNUMBER($R729),IF($R729&gt;=100,20,0),0)+IF(ISNUMBER($P729),IF($P729&gt;=150,20,IF($P729&gt;=50,12,5)),0)+IF(ISNUMBER($S729),IF($S729&lt;=1,15,0),0)</f>
        <v/>
      </c>
      <c r="AL729" s="29" t="n">
        <v>405</v>
      </c>
      <c r="AM729" s="30" t="n"/>
      <c r="AN729" s="15" t="inlineStr">
        <is>
          <t>Secondary/approx; NOT verified on Amazon.ca</t>
        </is>
      </c>
      <c r="AO729" s="15" t="inlineStr">
        <is>
          <t>BLANK -&gt; requires live Amazon.ca capture</t>
        </is>
      </c>
      <c r="AP729" s="15" t="inlineStr">
        <is>
          <t>Unverified commercial data</t>
        </is>
      </c>
    </row>
    <row r="730" ht="28" customHeight="1">
      <c r="A730" s="15" t="inlineStr">
        <is>
          <t>STOK</t>
        </is>
      </c>
      <c r="B730" s="15" t="inlineStr">
        <is>
          <t>STOK Cold Brew Coffee | Mocha | 12-pack 405mL</t>
        </is>
      </c>
      <c r="C730" s="15" t="inlineStr">
        <is>
          <t>4) Caffeine &amp; energy beverage</t>
        </is>
      </c>
      <c r="D730" s="15" t="inlineStr">
        <is>
          <t>405 mL bottle</t>
        </is>
      </c>
      <c r="E730" s="29" t="n">
        <v>12</v>
      </c>
      <c r="F730" s="30" t="n"/>
      <c r="G730" s="31">
        <f>IF(AND(ISNUMBER($F730),ISNUMBER($E730),$E730&lt;&gt;0),$F730/$E730,"")</f>
        <v/>
      </c>
      <c r="H730" s="31">
        <f>IF(AND(ISNUMBER($F730),ISNUMBER($AL730),ISNUMBER($E730),($AL730*$E730)&lt;&gt;0),$F730/($AL730*$E730)*100,"")</f>
        <v/>
      </c>
      <c r="I730" s="32" t="n"/>
      <c r="J730" s="33" t="n"/>
      <c r="K730" s="31">
        <f>IF(AND(ISNUMBER($F730),ISNUMBER($J730)),$F730*(1-$J730),"")</f>
        <v/>
      </c>
      <c r="L730" s="32" t="n"/>
      <c r="M730" s="32" t="n"/>
      <c r="N730" s="31">
        <f>IF(ISNUMBER($F730),($F730-IF(ISNUMBER($AM730),$AM730,0))*(1-IF(ISNUMBER($J730),$J730,0)),"")</f>
        <v/>
      </c>
      <c r="O730" s="15" t="inlineStr">
        <is>
          <t>Mocha</t>
        </is>
      </c>
      <c r="P730" s="29" t="n">
        <v>145</v>
      </c>
      <c r="Q730" s="29" t="n">
        <v>40</v>
      </c>
      <c r="R730" s="15" t="inlineStr">
        <is>
          <t>Not listed</t>
        </is>
      </c>
      <c r="S730" s="29" t="n">
        <v>13</v>
      </c>
      <c r="T730" s="29" t="n">
        <v>70</v>
      </c>
      <c r="U730" s="15" t="inlineStr">
        <is>
          <t>Sugar</t>
        </is>
      </c>
      <c r="V730" s="15" t="inlineStr">
        <is>
          <t>Smooth cold brew, real coffee</t>
        </is>
      </c>
      <c r="W730" s="32" t="n"/>
      <c r="X730" s="32" t="n"/>
      <c r="Y730" s="32" t="n"/>
      <c r="Z730" s="32" t="n"/>
      <c r="AA730" s="15" t="inlineStr">
        <is>
          <t>Medium</t>
        </is>
      </c>
      <c r="AB730" s="15" t="inlineStr">
        <is>
          <t>Leading RTD cold brew</t>
        </is>
      </c>
      <c r="AC730" s="15" t="inlineStr">
        <is>
          <t>Smooth ready-to-pour cold brew</t>
        </is>
      </c>
      <c r="AD730" s="15" t="inlineStr">
        <is>
          <t>Cafe cold-brew at home.</t>
        </is>
      </c>
      <c r="AE730" s="32" t="n"/>
      <c r="AF730" s="34">
        <f>IF(AND(ISNUMBER($P730),ISNUMBER($AL730),$AL730&lt;&gt;0),ROUND($P730/$AL730*100,1),"")</f>
        <v/>
      </c>
      <c r="AG730" s="35">
        <f>IF(AND(ISNUMBER($S730),ISNUMBER($AL730),$AL730&lt;&gt;0),ROUND($S730/$AL730*100,2),"")</f>
        <v/>
      </c>
      <c r="AH730" s="34">
        <f>IF(AND(ISNUMBER($Q730),ISNUMBER($AL730),$AL730&lt;&gt;0),ROUND($Q730/$AL730*100,1),"")</f>
        <v/>
      </c>
      <c r="AI730" s="29">
        <f>IF(ISNUMBER($S730),IF($S730&lt;=1,"Yes","No"),"n/a")</f>
        <v/>
      </c>
      <c r="AJ730" s="29">
        <f>IF(ISNUMBER($S730),ROUND(MAX(0,MIN(100,100-$S730*2.5-IF(ISNUMBER($T730),$T730,0)*0.12+IF($S730&lt;=1,12,0))),0),"")</f>
        <v/>
      </c>
      <c r="AK730" s="29">
        <f>IF(ISNUMBER($Q730),IF($Q730&gt;=100,20,IF($Q730&gt;=30,10,0)),0)+IF(ISNUMBER($R730),IF($R730&gt;=100,20,0),0)+IF(ISNUMBER($P730),IF($P730&gt;=150,20,IF($P730&gt;=50,12,5)),0)+IF(ISNUMBER($S730),IF($S730&lt;=1,15,0),0)</f>
        <v/>
      </c>
      <c r="AL730" s="29" t="n">
        <v>405</v>
      </c>
      <c r="AM730" s="30" t="n"/>
      <c r="AN730" s="15" t="inlineStr">
        <is>
          <t>Secondary/approx; NOT verified on Amazon.ca</t>
        </is>
      </c>
      <c r="AO730" s="15" t="inlineStr">
        <is>
          <t>BLANK -&gt; requires live Amazon.ca capture</t>
        </is>
      </c>
      <c r="AP730" s="15" t="inlineStr">
        <is>
          <t>Unverified commercial data</t>
        </is>
      </c>
    </row>
    <row r="731" ht="28" customHeight="1">
      <c r="A731" s="15" t="inlineStr">
        <is>
          <t>STOK</t>
        </is>
      </c>
      <c r="B731" s="15" t="inlineStr">
        <is>
          <t>STOK Cold Brew Coffee | Mocha | 18-pack 405mL</t>
        </is>
      </c>
      <c r="C731" s="15" t="inlineStr">
        <is>
          <t>4) Caffeine &amp; energy beverage</t>
        </is>
      </c>
      <c r="D731" s="15" t="inlineStr">
        <is>
          <t>405 mL bottle</t>
        </is>
      </c>
      <c r="E731" s="29" t="n">
        <v>18</v>
      </c>
      <c r="F731" s="30" t="n"/>
      <c r="G731" s="31">
        <f>IF(AND(ISNUMBER($F731),ISNUMBER($E731),$E731&lt;&gt;0),$F731/$E731,"")</f>
        <v/>
      </c>
      <c r="H731" s="31">
        <f>IF(AND(ISNUMBER($F731),ISNUMBER($AL731),ISNUMBER($E731),($AL731*$E731)&lt;&gt;0),$F731/($AL731*$E731)*100,"")</f>
        <v/>
      </c>
      <c r="I731" s="32" t="n"/>
      <c r="J731" s="33" t="n"/>
      <c r="K731" s="31">
        <f>IF(AND(ISNUMBER($F731),ISNUMBER($J731)),$F731*(1-$J731),"")</f>
        <v/>
      </c>
      <c r="L731" s="32" t="n"/>
      <c r="M731" s="32" t="n"/>
      <c r="N731" s="31">
        <f>IF(ISNUMBER($F731),($F731-IF(ISNUMBER($AM731),$AM731,0))*(1-IF(ISNUMBER($J731),$J731,0)),"")</f>
        <v/>
      </c>
      <c r="O731" s="15" t="inlineStr">
        <is>
          <t>Mocha</t>
        </is>
      </c>
      <c r="P731" s="29" t="n">
        <v>145</v>
      </c>
      <c r="Q731" s="29" t="n">
        <v>40</v>
      </c>
      <c r="R731" s="15" t="inlineStr">
        <is>
          <t>Not listed</t>
        </is>
      </c>
      <c r="S731" s="29" t="n">
        <v>13</v>
      </c>
      <c r="T731" s="29" t="n">
        <v>70</v>
      </c>
      <c r="U731" s="15" t="inlineStr">
        <is>
          <t>Sugar</t>
        </is>
      </c>
      <c r="V731" s="15" t="inlineStr">
        <is>
          <t>Smooth cold brew, real coffee</t>
        </is>
      </c>
      <c r="W731" s="32" t="n"/>
      <c r="X731" s="32" t="n"/>
      <c r="Y731" s="32" t="n"/>
      <c r="Z731" s="32" t="n"/>
      <c r="AA731" s="15" t="inlineStr">
        <is>
          <t>Medium</t>
        </is>
      </c>
      <c r="AB731" s="15" t="inlineStr">
        <is>
          <t>Leading RTD cold brew</t>
        </is>
      </c>
      <c r="AC731" s="15" t="inlineStr">
        <is>
          <t>Smooth ready-to-pour cold brew</t>
        </is>
      </c>
      <c r="AD731" s="15" t="inlineStr">
        <is>
          <t>Cafe cold-brew at home.</t>
        </is>
      </c>
      <c r="AE731" s="32" t="n"/>
      <c r="AF731" s="34">
        <f>IF(AND(ISNUMBER($P731),ISNUMBER($AL731),$AL731&lt;&gt;0),ROUND($P731/$AL731*100,1),"")</f>
        <v/>
      </c>
      <c r="AG731" s="35">
        <f>IF(AND(ISNUMBER($S731),ISNUMBER($AL731),$AL731&lt;&gt;0),ROUND($S731/$AL731*100,2),"")</f>
        <v/>
      </c>
      <c r="AH731" s="34">
        <f>IF(AND(ISNUMBER($Q731),ISNUMBER($AL731),$AL731&lt;&gt;0),ROUND($Q731/$AL731*100,1),"")</f>
        <v/>
      </c>
      <c r="AI731" s="29">
        <f>IF(ISNUMBER($S731),IF($S731&lt;=1,"Yes","No"),"n/a")</f>
        <v/>
      </c>
      <c r="AJ731" s="29">
        <f>IF(ISNUMBER($S731),ROUND(MAX(0,MIN(100,100-$S731*2.5-IF(ISNUMBER($T731),$T731,0)*0.12+IF($S731&lt;=1,12,0))),0),"")</f>
        <v/>
      </c>
      <c r="AK731" s="29">
        <f>IF(ISNUMBER($Q731),IF($Q731&gt;=100,20,IF($Q731&gt;=30,10,0)),0)+IF(ISNUMBER($R731),IF($R731&gt;=100,20,0),0)+IF(ISNUMBER($P731),IF($P731&gt;=150,20,IF($P731&gt;=50,12,5)),0)+IF(ISNUMBER($S731),IF($S731&lt;=1,15,0),0)</f>
        <v/>
      </c>
      <c r="AL731" s="29" t="n">
        <v>405</v>
      </c>
      <c r="AM731" s="30" t="n"/>
      <c r="AN731" s="15" t="inlineStr">
        <is>
          <t>Secondary/approx; NOT verified on Amazon.ca</t>
        </is>
      </c>
      <c r="AO731" s="15" t="inlineStr">
        <is>
          <t>BLANK -&gt; requires live Amazon.ca capture</t>
        </is>
      </c>
      <c r="AP731" s="15" t="inlineStr">
        <is>
          <t>Unverified commercial data</t>
        </is>
      </c>
    </row>
    <row r="732" ht="28" customHeight="1">
      <c r="A732" s="15" t="inlineStr">
        <is>
          <t>STOK</t>
        </is>
      </c>
      <c r="B732" s="15" t="inlineStr">
        <is>
          <t>STOK Cold Brew Coffee | Mocha | 24-pack 405mL</t>
        </is>
      </c>
      <c r="C732" s="15" t="inlineStr">
        <is>
          <t>4) Caffeine &amp; energy beverage</t>
        </is>
      </c>
      <c r="D732" s="15" t="inlineStr">
        <is>
          <t>405 mL bottle</t>
        </is>
      </c>
      <c r="E732" s="29" t="n">
        <v>24</v>
      </c>
      <c r="F732" s="30" t="n"/>
      <c r="G732" s="31">
        <f>IF(AND(ISNUMBER($F732),ISNUMBER($E732),$E732&lt;&gt;0),$F732/$E732,"")</f>
        <v/>
      </c>
      <c r="H732" s="31">
        <f>IF(AND(ISNUMBER($F732),ISNUMBER($AL732),ISNUMBER($E732),($AL732*$E732)&lt;&gt;0),$F732/($AL732*$E732)*100,"")</f>
        <v/>
      </c>
      <c r="I732" s="32" t="n"/>
      <c r="J732" s="33" t="n"/>
      <c r="K732" s="31">
        <f>IF(AND(ISNUMBER($F732),ISNUMBER($J732)),$F732*(1-$J732),"")</f>
        <v/>
      </c>
      <c r="L732" s="32" t="n"/>
      <c r="M732" s="32" t="n"/>
      <c r="N732" s="31">
        <f>IF(ISNUMBER($F732),($F732-IF(ISNUMBER($AM732),$AM732,0))*(1-IF(ISNUMBER($J732),$J732,0)),"")</f>
        <v/>
      </c>
      <c r="O732" s="15" t="inlineStr">
        <is>
          <t>Mocha</t>
        </is>
      </c>
      <c r="P732" s="29" t="n">
        <v>145</v>
      </c>
      <c r="Q732" s="29" t="n">
        <v>40</v>
      </c>
      <c r="R732" s="15" t="inlineStr">
        <is>
          <t>Not listed</t>
        </is>
      </c>
      <c r="S732" s="29" t="n">
        <v>13</v>
      </c>
      <c r="T732" s="29" t="n">
        <v>70</v>
      </c>
      <c r="U732" s="15" t="inlineStr">
        <is>
          <t>Sugar</t>
        </is>
      </c>
      <c r="V732" s="15" t="inlineStr">
        <is>
          <t>Smooth cold brew, real coffee</t>
        </is>
      </c>
      <c r="W732" s="32" t="n"/>
      <c r="X732" s="32" t="n"/>
      <c r="Y732" s="32" t="n"/>
      <c r="Z732" s="32" t="n"/>
      <c r="AA732" s="15" t="inlineStr">
        <is>
          <t>Medium</t>
        </is>
      </c>
      <c r="AB732" s="15" t="inlineStr">
        <is>
          <t>Leading RTD cold brew</t>
        </is>
      </c>
      <c r="AC732" s="15" t="inlineStr">
        <is>
          <t>Smooth ready-to-pour cold brew</t>
        </is>
      </c>
      <c r="AD732" s="15" t="inlineStr">
        <is>
          <t>Cafe cold-brew at home.</t>
        </is>
      </c>
      <c r="AE732" s="32" t="n"/>
      <c r="AF732" s="34">
        <f>IF(AND(ISNUMBER($P732),ISNUMBER($AL732),$AL732&lt;&gt;0),ROUND($P732/$AL732*100,1),"")</f>
        <v/>
      </c>
      <c r="AG732" s="35">
        <f>IF(AND(ISNUMBER($S732),ISNUMBER($AL732),$AL732&lt;&gt;0),ROUND($S732/$AL732*100,2),"")</f>
        <v/>
      </c>
      <c r="AH732" s="34">
        <f>IF(AND(ISNUMBER($Q732),ISNUMBER($AL732),$AL732&lt;&gt;0),ROUND($Q732/$AL732*100,1),"")</f>
        <v/>
      </c>
      <c r="AI732" s="29">
        <f>IF(ISNUMBER($S732),IF($S732&lt;=1,"Yes","No"),"n/a")</f>
        <v/>
      </c>
      <c r="AJ732" s="29">
        <f>IF(ISNUMBER($S732),ROUND(MAX(0,MIN(100,100-$S732*2.5-IF(ISNUMBER($T732),$T732,0)*0.12+IF($S732&lt;=1,12,0))),0),"")</f>
        <v/>
      </c>
      <c r="AK732" s="29">
        <f>IF(ISNUMBER($Q732),IF($Q732&gt;=100,20,IF($Q732&gt;=30,10,0)),0)+IF(ISNUMBER($R732),IF($R732&gt;=100,20,0),0)+IF(ISNUMBER($P732),IF($P732&gt;=150,20,IF($P732&gt;=50,12,5)),0)+IF(ISNUMBER($S732),IF($S732&lt;=1,15,0),0)</f>
        <v/>
      </c>
      <c r="AL732" s="29" t="n">
        <v>405</v>
      </c>
      <c r="AM732" s="30" t="n"/>
      <c r="AN732" s="15" t="inlineStr">
        <is>
          <t>Secondary/approx; NOT verified on Amazon.ca</t>
        </is>
      </c>
      <c r="AO732" s="15" t="inlineStr">
        <is>
          <t>BLANK -&gt; requires live Amazon.ca capture</t>
        </is>
      </c>
      <c r="AP732" s="15" t="inlineStr">
        <is>
          <t>Unverified commercial data</t>
        </is>
      </c>
    </row>
    <row r="733" ht="28" customHeight="1">
      <c r="A733" s="15" t="inlineStr">
        <is>
          <t>Califia Farms</t>
        </is>
      </c>
      <c r="B733" s="15" t="inlineStr">
        <is>
          <t>Califia Farms Cold Brew | Black Unsweetened | single 355mL</t>
        </is>
      </c>
      <c r="C733" s="15" t="inlineStr">
        <is>
          <t>4) Caffeine &amp; energy beverage</t>
        </is>
      </c>
      <c r="D733" s="15" t="inlineStr">
        <is>
          <t>355 mL bottle</t>
        </is>
      </c>
      <c r="E733" s="29" t="n">
        <v>1</v>
      </c>
      <c r="F733" s="30" t="n"/>
      <c r="G733" s="31">
        <f>IF(AND(ISNUMBER($F733),ISNUMBER($E733),$E733&lt;&gt;0),$F733/$E733,"")</f>
        <v/>
      </c>
      <c r="H733" s="31">
        <f>IF(AND(ISNUMBER($F733),ISNUMBER($AL733),ISNUMBER($E733),($AL733*$E733)&lt;&gt;0),$F733/($AL733*$E733)*100,"")</f>
        <v/>
      </c>
      <c r="I733" s="32" t="n"/>
      <c r="J733" s="33" t="n"/>
      <c r="K733" s="31">
        <f>IF(AND(ISNUMBER($F733),ISNUMBER($J733)),$F733*(1-$J733),"")</f>
        <v/>
      </c>
      <c r="L733" s="32" t="n"/>
      <c r="M733" s="32" t="n"/>
      <c r="N733" s="31">
        <f>IF(ISNUMBER($F733),($F733-IF(ISNUMBER($AM733),$AM733,0))*(1-IF(ISNUMBER($J733),$J733,0)),"")</f>
        <v/>
      </c>
      <c r="O733" s="15" t="inlineStr">
        <is>
          <t>Black Unsweetened</t>
        </is>
      </c>
      <c r="P733" s="29" t="n">
        <v>120</v>
      </c>
      <c r="Q733" s="29" t="n">
        <v>30</v>
      </c>
      <c r="R733" s="15" t="inlineStr">
        <is>
          <t>Not listed</t>
        </is>
      </c>
      <c r="S733" s="29" t="n">
        <v>9</v>
      </c>
      <c r="T733" s="29" t="n">
        <v>70</v>
      </c>
      <c r="U733" s="15" t="inlineStr">
        <is>
          <t>Cane sugar (plant-based)</t>
        </is>
      </c>
      <c r="V733" s="15" t="inlineStr">
        <is>
          <t>Plant-based, almond/oat cold brew</t>
        </is>
      </c>
      <c r="W733" s="32" t="n"/>
      <c r="X733" s="32" t="n"/>
      <c r="Y733" s="32" t="n"/>
      <c r="Z733" s="32" t="n"/>
      <c r="AA733" s="15" t="inlineStr">
        <is>
          <t>Medium</t>
        </is>
      </c>
      <c r="AB733" s="15" t="inlineStr">
        <is>
          <t>Premium plant-based coffee</t>
        </is>
      </c>
      <c r="AC733" s="15" t="inlineStr">
        <is>
          <t>Dairy-free cold brew lattes</t>
        </is>
      </c>
      <c r="AD733" s="15" t="inlineStr">
        <is>
          <t>Plant-based coffee without dairy.</t>
        </is>
      </c>
      <c r="AE733" s="32" t="n"/>
      <c r="AF733" s="34">
        <f>IF(AND(ISNUMBER($P733),ISNUMBER($AL733),$AL733&lt;&gt;0),ROUND($P733/$AL733*100,1),"")</f>
        <v/>
      </c>
      <c r="AG733" s="35">
        <f>IF(AND(ISNUMBER($S733),ISNUMBER($AL733),$AL733&lt;&gt;0),ROUND($S733/$AL733*100,2),"")</f>
        <v/>
      </c>
      <c r="AH733" s="34">
        <f>IF(AND(ISNUMBER($Q733),ISNUMBER($AL733),$AL733&lt;&gt;0),ROUND($Q733/$AL733*100,1),"")</f>
        <v/>
      </c>
      <c r="AI733" s="29">
        <f>IF(ISNUMBER($S733),IF($S733&lt;=1,"Yes","No"),"n/a")</f>
        <v/>
      </c>
      <c r="AJ733" s="29">
        <f>IF(ISNUMBER($S733),ROUND(MAX(0,MIN(100,100-$S733*2.5-IF(ISNUMBER($T733),$T733,0)*0.12+IF($S733&lt;=1,12,0))),0),"")</f>
        <v/>
      </c>
      <c r="AK733" s="29">
        <f>IF(ISNUMBER($Q733),IF($Q733&gt;=100,20,IF($Q733&gt;=30,10,0)),0)+IF(ISNUMBER($R733),IF($R733&gt;=100,20,0),0)+IF(ISNUMBER($P733),IF($P733&gt;=150,20,IF($P733&gt;=50,12,5)),0)+IF(ISNUMBER($S733),IF($S733&lt;=1,15,0),0)</f>
        <v/>
      </c>
      <c r="AL733" s="29" t="n">
        <v>355</v>
      </c>
      <c r="AM733" s="30" t="n"/>
      <c r="AN733" s="15" t="inlineStr">
        <is>
          <t>Secondary/approx; NOT verified on Amazon.ca</t>
        </is>
      </c>
      <c r="AO733" s="15" t="inlineStr">
        <is>
          <t>BLANK -&gt; requires live Amazon.ca capture</t>
        </is>
      </c>
      <c r="AP733" s="15" t="inlineStr">
        <is>
          <t>Unverified commercial data</t>
        </is>
      </c>
    </row>
    <row r="734" ht="28" customHeight="1">
      <c r="A734" s="15" t="inlineStr">
        <is>
          <t>Califia Farms</t>
        </is>
      </c>
      <c r="B734" s="15" t="inlineStr">
        <is>
          <t>Califia Farms Cold Brew | Black Unsweetened | 8-pack 355mL</t>
        </is>
      </c>
      <c r="C734" s="15" t="inlineStr">
        <is>
          <t>4) Caffeine &amp; energy beverage</t>
        </is>
      </c>
      <c r="D734" s="15" t="inlineStr">
        <is>
          <t>355 mL bottle</t>
        </is>
      </c>
      <c r="E734" s="29" t="n">
        <v>8</v>
      </c>
      <c r="F734" s="30" t="n"/>
      <c r="G734" s="31">
        <f>IF(AND(ISNUMBER($F734),ISNUMBER($E734),$E734&lt;&gt;0),$F734/$E734,"")</f>
        <v/>
      </c>
      <c r="H734" s="31">
        <f>IF(AND(ISNUMBER($F734),ISNUMBER($AL734),ISNUMBER($E734),($AL734*$E734)&lt;&gt;0),$F734/($AL734*$E734)*100,"")</f>
        <v/>
      </c>
      <c r="I734" s="32" t="n"/>
      <c r="J734" s="33" t="n"/>
      <c r="K734" s="31">
        <f>IF(AND(ISNUMBER($F734),ISNUMBER($J734)),$F734*(1-$J734),"")</f>
        <v/>
      </c>
      <c r="L734" s="32" t="n"/>
      <c r="M734" s="32" t="n"/>
      <c r="N734" s="31">
        <f>IF(ISNUMBER($F734),($F734-IF(ISNUMBER($AM734),$AM734,0))*(1-IF(ISNUMBER($J734),$J734,0)),"")</f>
        <v/>
      </c>
      <c r="O734" s="15" t="inlineStr">
        <is>
          <t>Black Unsweetened</t>
        </is>
      </c>
      <c r="P734" s="29" t="n">
        <v>120</v>
      </c>
      <c r="Q734" s="29" t="n">
        <v>30</v>
      </c>
      <c r="R734" s="15" t="inlineStr">
        <is>
          <t>Not listed</t>
        </is>
      </c>
      <c r="S734" s="29" t="n">
        <v>9</v>
      </c>
      <c r="T734" s="29" t="n">
        <v>70</v>
      </c>
      <c r="U734" s="15" t="inlineStr">
        <is>
          <t>Cane sugar (plant-based)</t>
        </is>
      </c>
      <c r="V734" s="15" t="inlineStr">
        <is>
          <t>Plant-based, almond/oat cold brew</t>
        </is>
      </c>
      <c r="W734" s="32" t="n"/>
      <c r="X734" s="32" t="n"/>
      <c r="Y734" s="32" t="n"/>
      <c r="Z734" s="32" t="n"/>
      <c r="AA734" s="15" t="inlineStr">
        <is>
          <t>Medium</t>
        </is>
      </c>
      <c r="AB734" s="15" t="inlineStr">
        <is>
          <t>Premium plant-based coffee</t>
        </is>
      </c>
      <c r="AC734" s="15" t="inlineStr">
        <is>
          <t>Dairy-free cold brew lattes</t>
        </is>
      </c>
      <c r="AD734" s="15" t="inlineStr">
        <is>
          <t>Plant-based coffee without dairy.</t>
        </is>
      </c>
      <c r="AE734" s="32" t="n"/>
      <c r="AF734" s="34">
        <f>IF(AND(ISNUMBER($P734),ISNUMBER($AL734),$AL734&lt;&gt;0),ROUND($P734/$AL734*100,1),"")</f>
        <v/>
      </c>
      <c r="AG734" s="35">
        <f>IF(AND(ISNUMBER($S734),ISNUMBER($AL734),$AL734&lt;&gt;0),ROUND($S734/$AL734*100,2),"")</f>
        <v/>
      </c>
      <c r="AH734" s="34">
        <f>IF(AND(ISNUMBER($Q734),ISNUMBER($AL734),$AL734&lt;&gt;0),ROUND($Q734/$AL734*100,1),"")</f>
        <v/>
      </c>
      <c r="AI734" s="29">
        <f>IF(ISNUMBER($S734),IF($S734&lt;=1,"Yes","No"),"n/a")</f>
        <v/>
      </c>
      <c r="AJ734" s="29">
        <f>IF(ISNUMBER($S734),ROUND(MAX(0,MIN(100,100-$S734*2.5-IF(ISNUMBER($T734),$T734,0)*0.12+IF($S734&lt;=1,12,0))),0),"")</f>
        <v/>
      </c>
      <c r="AK734" s="29">
        <f>IF(ISNUMBER($Q734),IF($Q734&gt;=100,20,IF($Q734&gt;=30,10,0)),0)+IF(ISNUMBER($R734),IF($R734&gt;=100,20,0),0)+IF(ISNUMBER($P734),IF($P734&gt;=150,20,IF($P734&gt;=50,12,5)),0)+IF(ISNUMBER($S734),IF($S734&lt;=1,15,0),0)</f>
        <v/>
      </c>
      <c r="AL734" s="29" t="n">
        <v>355</v>
      </c>
      <c r="AM734" s="30" t="n"/>
      <c r="AN734" s="15" t="inlineStr">
        <is>
          <t>Secondary/approx; NOT verified on Amazon.ca</t>
        </is>
      </c>
      <c r="AO734" s="15" t="inlineStr">
        <is>
          <t>BLANK -&gt; requires live Amazon.ca capture</t>
        </is>
      </c>
      <c r="AP734" s="15" t="inlineStr">
        <is>
          <t>Unverified commercial data</t>
        </is>
      </c>
    </row>
    <row r="735" ht="28" customHeight="1">
      <c r="A735" s="15" t="inlineStr">
        <is>
          <t>Califia Farms</t>
        </is>
      </c>
      <c r="B735" s="15" t="inlineStr">
        <is>
          <t>Califia Farms Cold Brew | Black Unsweetened | 12-pack 355mL</t>
        </is>
      </c>
      <c r="C735" s="15" t="inlineStr">
        <is>
          <t>4) Caffeine &amp; energy beverage</t>
        </is>
      </c>
      <c r="D735" s="15" t="inlineStr">
        <is>
          <t>355 mL bottle</t>
        </is>
      </c>
      <c r="E735" s="29" t="n">
        <v>12</v>
      </c>
      <c r="F735" s="30" t="n"/>
      <c r="G735" s="31">
        <f>IF(AND(ISNUMBER($F735),ISNUMBER($E735),$E735&lt;&gt;0),$F735/$E735,"")</f>
        <v/>
      </c>
      <c r="H735" s="31">
        <f>IF(AND(ISNUMBER($F735),ISNUMBER($AL735),ISNUMBER($E735),($AL735*$E735)&lt;&gt;0),$F735/($AL735*$E735)*100,"")</f>
        <v/>
      </c>
      <c r="I735" s="32" t="n"/>
      <c r="J735" s="33" t="n"/>
      <c r="K735" s="31">
        <f>IF(AND(ISNUMBER($F735),ISNUMBER($J735)),$F735*(1-$J735),"")</f>
        <v/>
      </c>
      <c r="L735" s="32" t="n"/>
      <c r="M735" s="32" t="n"/>
      <c r="N735" s="31">
        <f>IF(ISNUMBER($F735),($F735-IF(ISNUMBER($AM735),$AM735,0))*(1-IF(ISNUMBER($J735),$J735,0)),"")</f>
        <v/>
      </c>
      <c r="O735" s="15" t="inlineStr">
        <is>
          <t>Black Unsweetened</t>
        </is>
      </c>
      <c r="P735" s="29" t="n">
        <v>120</v>
      </c>
      <c r="Q735" s="29" t="n">
        <v>30</v>
      </c>
      <c r="R735" s="15" t="inlineStr">
        <is>
          <t>Not listed</t>
        </is>
      </c>
      <c r="S735" s="29" t="n">
        <v>9</v>
      </c>
      <c r="T735" s="29" t="n">
        <v>70</v>
      </c>
      <c r="U735" s="15" t="inlineStr">
        <is>
          <t>Cane sugar (plant-based)</t>
        </is>
      </c>
      <c r="V735" s="15" t="inlineStr">
        <is>
          <t>Plant-based, almond/oat cold brew</t>
        </is>
      </c>
      <c r="W735" s="32" t="n"/>
      <c r="X735" s="32" t="n"/>
      <c r="Y735" s="32" t="n"/>
      <c r="Z735" s="32" t="n"/>
      <c r="AA735" s="15" t="inlineStr">
        <is>
          <t>Medium</t>
        </is>
      </c>
      <c r="AB735" s="15" t="inlineStr">
        <is>
          <t>Premium plant-based coffee</t>
        </is>
      </c>
      <c r="AC735" s="15" t="inlineStr">
        <is>
          <t>Dairy-free cold brew lattes</t>
        </is>
      </c>
      <c r="AD735" s="15" t="inlineStr">
        <is>
          <t>Plant-based coffee without dairy.</t>
        </is>
      </c>
      <c r="AE735" s="32" t="n"/>
      <c r="AF735" s="34">
        <f>IF(AND(ISNUMBER($P735),ISNUMBER($AL735),$AL735&lt;&gt;0),ROUND($P735/$AL735*100,1),"")</f>
        <v/>
      </c>
      <c r="AG735" s="35">
        <f>IF(AND(ISNUMBER($S735),ISNUMBER($AL735),$AL735&lt;&gt;0),ROUND($S735/$AL735*100,2),"")</f>
        <v/>
      </c>
      <c r="AH735" s="34">
        <f>IF(AND(ISNUMBER($Q735),ISNUMBER($AL735),$AL735&lt;&gt;0),ROUND($Q735/$AL735*100,1),"")</f>
        <v/>
      </c>
      <c r="AI735" s="29">
        <f>IF(ISNUMBER($S735),IF($S735&lt;=1,"Yes","No"),"n/a")</f>
        <v/>
      </c>
      <c r="AJ735" s="29">
        <f>IF(ISNUMBER($S735),ROUND(MAX(0,MIN(100,100-$S735*2.5-IF(ISNUMBER($T735),$T735,0)*0.12+IF($S735&lt;=1,12,0))),0),"")</f>
        <v/>
      </c>
      <c r="AK735" s="29">
        <f>IF(ISNUMBER($Q735),IF($Q735&gt;=100,20,IF($Q735&gt;=30,10,0)),0)+IF(ISNUMBER($R735),IF($R735&gt;=100,20,0),0)+IF(ISNUMBER($P735),IF($P735&gt;=150,20,IF($P735&gt;=50,12,5)),0)+IF(ISNUMBER($S735),IF($S735&lt;=1,15,0),0)</f>
        <v/>
      </c>
      <c r="AL735" s="29" t="n">
        <v>355</v>
      </c>
      <c r="AM735" s="30" t="n"/>
      <c r="AN735" s="15" t="inlineStr">
        <is>
          <t>Secondary/approx; NOT verified on Amazon.ca</t>
        </is>
      </c>
      <c r="AO735" s="15" t="inlineStr">
        <is>
          <t>BLANK -&gt; requires live Amazon.ca capture</t>
        </is>
      </c>
      <c r="AP735" s="15" t="inlineStr">
        <is>
          <t>Unverified commercial data</t>
        </is>
      </c>
    </row>
    <row r="736" ht="28" customHeight="1">
      <c r="A736" s="15" t="inlineStr">
        <is>
          <t>Califia Farms</t>
        </is>
      </c>
      <c r="B736" s="15" t="inlineStr">
        <is>
          <t>Califia Farms Cold Brew | Black Unsweetened | 15-pack 355mL</t>
        </is>
      </c>
      <c r="C736" s="15" t="inlineStr">
        <is>
          <t>4) Caffeine &amp; energy beverage</t>
        </is>
      </c>
      <c r="D736" s="15" t="inlineStr">
        <is>
          <t>355 mL bottle</t>
        </is>
      </c>
      <c r="E736" s="29" t="n">
        <v>15</v>
      </c>
      <c r="F736" s="30" t="n"/>
      <c r="G736" s="31">
        <f>IF(AND(ISNUMBER($F736),ISNUMBER($E736),$E736&lt;&gt;0),$F736/$E736,"")</f>
        <v/>
      </c>
      <c r="H736" s="31">
        <f>IF(AND(ISNUMBER($F736),ISNUMBER($AL736),ISNUMBER($E736),($AL736*$E736)&lt;&gt;0),$F736/($AL736*$E736)*100,"")</f>
        <v/>
      </c>
      <c r="I736" s="32" t="n"/>
      <c r="J736" s="33" t="n"/>
      <c r="K736" s="31">
        <f>IF(AND(ISNUMBER($F736),ISNUMBER($J736)),$F736*(1-$J736),"")</f>
        <v/>
      </c>
      <c r="L736" s="32" t="n"/>
      <c r="M736" s="32" t="n"/>
      <c r="N736" s="31">
        <f>IF(ISNUMBER($F736),($F736-IF(ISNUMBER($AM736),$AM736,0))*(1-IF(ISNUMBER($J736),$J736,0)),"")</f>
        <v/>
      </c>
      <c r="O736" s="15" t="inlineStr">
        <is>
          <t>Black Unsweetened</t>
        </is>
      </c>
      <c r="P736" s="29" t="n">
        <v>120</v>
      </c>
      <c r="Q736" s="29" t="n">
        <v>30</v>
      </c>
      <c r="R736" s="15" t="inlineStr">
        <is>
          <t>Not listed</t>
        </is>
      </c>
      <c r="S736" s="29" t="n">
        <v>9</v>
      </c>
      <c r="T736" s="29" t="n">
        <v>70</v>
      </c>
      <c r="U736" s="15" t="inlineStr">
        <is>
          <t>Cane sugar (plant-based)</t>
        </is>
      </c>
      <c r="V736" s="15" t="inlineStr">
        <is>
          <t>Plant-based, almond/oat cold brew</t>
        </is>
      </c>
      <c r="W736" s="32" t="n"/>
      <c r="X736" s="32" t="n"/>
      <c r="Y736" s="32" t="n"/>
      <c r="Z736" s="32" t="n"/>
      <c r="AA736" s="15" t="inlineStr">
        <is>
          <t>Medium</t>
        </is>
      </c>
      <c r="AB736" s="15" t="inlineStr">
        <is>
          <t>Premium plant-based coffee</t>
        </is>
      </c>
      <c r="AC736" s="15" t="inlineStr">
        <is>
          <t>Dairy-free cold brew lattes</t>
        </is>
      </c>
      <c r="AD736" s="15" t="inlineStr">
        <is>
          <t>Plant-based coffee without dairy.</t>
        </is>
      </c>
      <c r="AE736" s="32" t="n"/>
      <c r="AF736" s="34">
        <f>IF(AND(ISNUMBER($P736),ISNUMBER($AL736),$AL736&lt;&gt;0),ROUND($P736/$AL736*100,1),"")</f>
        <v/>
      </c>
      <c r="AG736" s="35">
        <f>IF(AND(ISNUMBER($S736),ISNUMBER($AL736),$AL736&lt;&gt;0),ROUND($S736/$AL736*100,2),"")</f>
        <v/>
      </c>
      <c r="AH736" s="34">
        <f>IF(AND(ISNUMBER($Q736),ISNUMBER($AL736),$AL736&lt;&gt;0),ROUND($Q736/$AL736*100,1),"")</f>
        <v/>
      </c>
      <c r="AI736" s="29">
        <f>IF(ISNUMBER($S736),IF($S736&lt;=1,"Yes","No"),"n/a")</f>
        <v/>
      </c>
      <c r="AJ736" s="29">
        <f>IF(ISNUMBER($S736),ROUND(MAX(0,MIN(100,100-$S736*2.5-IF(ISNUMBER($T736),$T736,0)*0.12+IF($S736&lt;=1,12,0))),0),"")</f>
        <v/>
      </c>
      <c r="AK736" s="29">
        <f>IF(ISNUMBER($Q736),IF($Q736&gt;=100,20,IF($Q736&gt;=30,10,0)),0)+IF(ISNUMBER($R736),IF($R736&gt;=100,20,0),0)+IF(ISNUMBER($P736),IF($P736&gt;=150,20,IF($P736&gt;=50,12,5)),0)+IF(ISNUMBER($S736),IF($S736&lt;=1,15,0),0)</f>
        <v/>
      </c>
      <c r="AL736" s="29" t="n">
        <v>355</v>
      </c>
      <c r="AM736" s="30" t="n"/>
      <c r="AN736" s="15" t="inlineStr">
        <is>
          <t>Secondary/approx; NOT verified on Amazon.ca</t>
        </is>
      </c>
      <c r="AO736" s="15" t="inlineStr">
        <is>
          <t>BLANK -&gt; requires live Amazon.ca capture</t>
        </is>
      </c>
      <c r="AP736" s="15" t="inlineStr">
        <is>
          <t>Unverified commercial data</t>
        </is>
      </c>
    </row>
    <row r="737" ht="28" customHeight="1">
      <c r="A737" s="15" t="inlineStr">
        <is>
          <t>Califia Farms</t>
        </is>
      </c>
      <c r="B737" s="15" t="inlineStr">
        <is>
          <t>Califia Farms Cold Brew | Black Unsweetened | 18-pack 355mL</t>
        </is>
      </c>
      <c r="C737" s="15" t="inlineStr">
        <is>
          <t>4) Caffeine &amp; energy beverage</t>
        </is>
      </c>
      <c r="D737" s="15" t="inlineStr">
        <is>
          <t>355 mL bottle</t>
        </is>
      </c>
      <c r="E737" s="29" t="n">
        <v>18</v>
      </c>
      <c r="F737" s="30" t="n"/>
      <c r="G737" s="31">
        <f>IF(AND(ISNUMBER($F737),ISNUMBER($E737),$E737&lt;&gt;0),$F737/$E737,"")</f>
        <v/>
      </c>
      <c r="H737" s="31">
        <f>IF(AND(ISNUMBER($F737),ISNUMBER($AL737),ISNUMBER($E737),($AL737*$E737)&lt;&gt;0),$F737/($AL737*$E737)*100,"")</f>
        <v/>
      </c>
      <c r="I737" s="32" t="n"/>
      <c r="J737" s="33" t="n"/>
      <c r="K737" s="31">
        <f>IF(AND(ISNUMBER($F737),ISNUMBER($J737)),$F737*(1-$J737),"")</f>
        <v/>
      </c>
      <c r="L737" s="32" t="n"/>
      <c r="M737" s="32" t="n"/>
      <c r="N737" s="31">
        <f>IF(ISNUMBER($F737),($F737-IF(ISNUMBER($AM737),$AM737,0))*(1-IF(ISNUMBER($J737),$J737,0)),"")</f>
        <v/>
      </c>
      <c r="O737" s="15" t="inlineStr">
        <is>
          <t>Black Unsweetened</t>
        </is>
      </c>
      <c r="P737" s="29" t="n">
        <v>120</v>
      </c>
      <c r="Q737" s="29" t="n">
        <v>30</v>
      </c>
      <c r="R737" s="15" t="inlineStr">
        <is>
          <t>Not listed</t>
        </is>
      </c>
      <c r="S737" s="29" t="n">
        <v>9</v>
      </c>
      <c r="T737" s="29" t="n">
        <v>70</v>
      </c>
      <c r="U737" s="15" t="inlineStr">
        <is>
          <t>Cane sugar (plant-based)</t>
        </is>
      </c>
      <c r="V737" s="15" t="inlineStr">
        <is>
          <t>Plant-based, almond/oat cold brew</t>
        </is>
      </c>
      <c r="W737" s="32" t="n"/>
      <c r="X737" s="32" t="n"/>
      <c r="Y737" s="32" t="n"/>
      <c r="Z737" s="32" t="n"/>
      <c r="AA737" s="15" t="inlineStr">
        <is>
          <t>Medium</t>
        </is>
      </c>
      <c r="AB737" s="15" t="inlineStr">
        <is>
          <t>Premium plant-based coffee</t>
        </is>
      </c>
      <c r="AC737" s="15" t="inlineStr">
        <is>
          <t>Dairy-free cold brew lattes</t>
        </is>
      </c>
      <c r="AD737" s="15" t="inlineStr">
        <is>
          <t>Plant-based coffee without dairy.</t>
        </is>
      </c>
      <c r="AE737" s="32" t="n"/>
      <c r="AF737" s="34">
        <f>IF(AND(ISNUMBER($P737),ISNUMBER($AL737),$AL737&lt;&gt;0),ROUND($P737/$AL737*100,1),"")</f>
        <v/>
      </c>
      <c r="AG737" s="35">
        <f>IF(AND(ISNUMBER($S737),ISNUMBER($AL737),$AL737&lt;&gt;0),ROUND($S737/$AL737*100,2),"")</f>
        <v/>
      </c>
      <c r="AH737" s="34">
        <f>IF(AND(ISNUMBER($Q737),ISNUMBER($AL737),$AL737&lt;&gt;0),ROUND($Q737/$AL737*100,1),"")</f>
        <v/>
      </c>
      <c r="AI737" s="29">
        <f>IF(ISNUMBER($S737),IF($S737&lt;=1,"Yes","No"),"n/a")</f>
        <v/>
      </c>
      <c r="AJ737" s="29">
        <f>IF(ISNUMBER($S737),ROUND(MAX(0,MIN(100,100-$S737*2.5-IF(ISNUMBER($T737),$T737,0)*0.12+IF($S737&lt;=1,12,0))),0),"")</f>
        <v/>
      </c>
      <c r="AK737" s="29">
        <f>IF(ISNUMBER($Q737),IF($Q737&gt;=100,20,IF($Q737&gt;=30,10,0)),0)+IF(ISNUMBER($R737),IF($R737&gt;=100,20,0),0)+IF(ISNUMBER($P737),IF($P737&gt;=150,20,IF($P737&gt;=50,12,5)),0)+IF(ISNUMBER($S737),IF($S737&lt;=1,15,0),0)</f>
        <v/>
      </c>
      <c r="AL737" s="29" t="n">
        <v>355</v>
      </c>
      <c r="AM737" s="30" t="n"/>
      <c r="AN737" s="15" t="inlineStr">
        <is>
          <t>Secondary/approx; NOT verified on Amazon.ca</t>
        </is>
      </c>
      <c r="AO737" s="15" t="inlineStr">
        <is>
          <t>BLANK -&gt; requires live Amazon.ca capture</t>
        </is>
      </c>
      <c r="AP737" s="15" t="inlineStr">
        <is>
          <t>Unverified commercial data</t>
        </is>
      </c>
    </row>
    <row r="738" ht="28" customHeight="1">
      <c r="A738" s="15" t="inlineStr">
        <is>
          <t>Califia Farms</t>
        </is>
      </c>
      <c r="B738" s="15" t="inlineStr">
        <is>
          <t>Califia Farms Cold Brew | Black Unsweetened | 24-pack 355mL</t>
        </is>
      </c>
      <c r="C738" s="15" t="inlineStr">
        <is>
          <t>4) Caffeine &amp; energy beverage</t>
        </is>
      </c>
      <c r="D738" s="15" t="inlineStr">
        <is>
          <t>355 mL bottle</t>
        </is>
      </c>
      <c r="E738" s="29" t="n">
        <v>24</v>
      </c>
      <c r="F738" s="30" t="n"/>
      <c r="G738" s="31">
        <f>IF(AND(ISNUMBER($F738),ISNUMBER($E738),$E738&lt;&gt;0),$F738/$E738,"")</f>
        <v/>
      </c>
      <c r="H738" s="31">
        <f>IF(AND(ISNUMBER($F738),ISNUMBER($AL738),ISNUMBER($E738),($AL738*$E738)&lt;&gt;0),$F738/($AL738*$E738)*100,"")</f>
        <v/>
      </c>
      <c r="I738" s="32" t="n"/>
      <c r="J738" s="33" t="n"/>
      <c r="K738" s="31">
        <f>IF(AND(ISNUMBER($F738),ISNUMBER($J738)),$F738*(1-$J738),"")</f>
        <v/>
      </c>
      <c r="L738" s="32" t="n"/>
      <c r="M738" s="32" t="n"/>
      <c r="N738" s="31">
        <f>IF(ISNUMBER($F738),($F738-IF(ISNUMBER($AM738),$AM738,0))*(1-IF(ISNUMBER($J738),$J738,0)),"")</f>
        <v/>
      </c>
      <c r="O738" s="15" t="inlineStr">
        <is>
          <t>Black Unsweetened</t>
        </is>
      </c>
      <c r="P738" s="29" t="n">
        <v>120</v>
      </c>
      <c r="Q738" s="29" t="n">
        <v>30</v>
      </c>
      <c r="R738" s="15" t="inlineStr">
        <is>
          <t>Not listed</t>
        </is>
      </c>
      <c r="S738" s="29" t="n">
        <v>9</v>
      </c>
      <c r="T738" s="29" t="n">
        <v>70</v>
      </c>
      <c r="U738" s="15" t="inlineStr">
        <is>
          <t>Cane sugar (plant-based)</t>
        </is>
      </c>
      <c r="V738" s="15" t="inlineStr">
        <is>
          <t>Plant-based, almond/oat cold brew</t>
        </is>
      </c>
      <c r="W738" s="32" t="n"/>
      <c r="X738" s="32" t="n"/>
      <c r="Y738" s="32" t="n"/>
      <c r="Z738" s="32" t="n"/>
      <c r="AA738" s="15" t="inlineStr">
        <is>
          <t>Medium</t>
        </is>
      </c>
      <c r="AB738" s="15" t="inlineStr">
        <is>
          <t>Premium plant-based coffee</t>
        </is>
      </c>
      <c r="AC738" s="15" t="inlineStr">
        <is>
          <t>Dairy-free cold brew lattes</t>
        </is>
      </c>
      <c r="AD738" s="15" t="inlineStr">
        <is>
          <t>Plant-based coffee without dairy.</t>
        </is>
      </c>
      <c r="AE738" s="32" t="n"/>
      <c r="AF738" s="34">
        <f>IF(AND(ISNUMBER($P738),ISNUMBER($AL738),$AL738&lt;&gt;0),ROUND($P738/$AL738*100,1),"")</f>
        <v/>
      </c>
      <c r="AG738" s="35">
        <f>IF(AND(ISNUMBER($S738),ISNUMBER($AL738),$AL738&lt;&gt;0),ROUND($S738/$AL738*100,2),"")</f>
        <v/>
      </c>
      <c r="AH738" s="34">
        <f>IF(AND(ISNUMBER($Q738),ISNUMBER($AL738),$AL738&lt;&gt;0),ROUND($Q738/$AL738*100,1),"")</f>
        <v/>
      </c>
      <c r="AI738" s="29">
        <f>IF(ISNUMBER($S738),IF($S738&lt;=1,"Yes","No"),"n/a")</f>
        <v/>
      </c>
      <c r="AJ738" s="29">
        <f>IF(ISNUMBER($S738),ROUND(MAX(0,MIN(100,100-$S738*2.5-IF(ISNUMBER($T738),$T738,0)*0.12+IF($S738&lt;=1,12,0))),0),"")</f>
        <v/>
      </c>
      <c r="AK738" s="29">
        <f>IF(ISNUMBER($Q738),IF($Q738&gt;=100,20,IF($Q738&gt;=30,10,0)),0)+IF(ISNUMBER($R738),IF($R738&gt;=100,20,0),0)+IF(ISNUMBER($P738),IF($P738&gt;=150,20,IF($P738&gt;=50,12,5)),0)+IF(ISNUMBER($S738),IF($S738&lt;=1,15,0),0)</f>
        <v/>
      </c>
      <c r="AL738" s="29" t="n">
        <v>355</v>
      </c>
      <c r="AM738" s="30" t="n"/>
      <c r="AN738" s="15" t="inlineStr">
        <is>
          <t>Secondary/approx; NOT verified on Amazon.ca</t>
        </is>
      </c>
      <c r="AO738" s="15" t="inlineStr">
        <is>
          <t>BLANK -&gt; requires live Amazon.ca capture</t>
        </is>
      </c>
      <c r="AP738" s="15" t="inlineStr">
        <is>
          <t>Unverified commercial data</t>
        </is>
      </c>
    </row>
    <row r="739" ht="28" customHeight="1">
      <c r="A739" s="15" t="inlineStr">
        <is>
          <t>Califia Farms</t>
        </is>
      </c>
      <c r="B739" s="15" t="inlineStr">
        <is>
          <t>Califia Farms Cold Brew | Mocha | single 355mL</t>
        </is>
      </c>
      <c r="C739" s="15" t="inlineStr">
        <is>
          <t>4) Caffeine &amp; energy beverage</t>
        </is>
      </c>
      <c r="D739" s="15" t="inlineStr">
        <is>
          <t>355 mL bottle</t>
        </is>
      </c>
      <c r="E739" s="29" t="n">
        <v>1</v>
      </c>
      <c r="F739" s="30" t="n"/>
      <c r="G739" s="31">
        <f>IF(AND(ISNUMBER($F739),ISNUMBER($E739),$E739&lt;&gt;0),$F739/$E739,"")</f>
        <v/>
      </c>
      <c r="H739" s="31">
        <f>IF(AND(ISNUMBER($F739),ISNUMBER($AL739),ISNUMBER($E739),($AL739*$E739)&lt;&gt;0),$F739/($AL739*$E739)*100,"")</f>
        <v/>
      </c>
      <c r="I739" s="32" t="n"/>
      <c r="J739" s="33" t="n"/>
      <c r="K739" s="31">
        <f>IF(AND(ISNUMBER($F739),ISNUMBER($J739)),$F739*(1-$J739),"")</f>
        <v/>
      </c>
      <c r="L739" s="32" t="n"/>
      <c r="M739" s="32" t="n"/>
      <c r="N739" s="31">
        <f>IF(ISNUMBER($F739),($F739-IF(ISNUMBER($AM739),$AM739,0))*(1-IF(ISNUMBER($J739),$J739,0)),"")</f>
        <v/>
      </c>
      <c r="O739" s="15" t="inlineStr">
        <is>
          <t>Mocha</t>
        </is>
      </c>
      <c r="P739" s="29" t="n">
        <v>120</v>
      </c>
      <c r="Q739" s="29" t="n">
        <v>30</v>
      </c>
      <c r="R739" s="15" t="inlineStr">
        <is>
          <t>Not listed</t>
        </is>
      </c>
      <c r="S739" s="29" t="n">
        <v>9</v>
      </c>
      <c r="T739" s="29" t="n">
        <v>70</v>
      </c>
      <c r="U739" s="15" t="inlineStr">
        <is>
          <t>Cane sugar (plant-based)</t>
        </is>
      </c>
      <c r="V739" s="15" t="inlineStr">
        <is>
          <t>Plant-based, almond/oat cold brew</t>
        </is>
      </c>
      <c r="W739" s="32" t="n"/>
      <c r="X739" s="32" t="n"/>
      <c r="Y739" s="32" t="n"/>
      <c r="Z739" s="32" t="n"/>
      <c r="AA739" s="15" t="inlineStr">
        <is>
          <t>Medium</t>
        </is>
      </c>
      <c r="AB739" s="15" t="inlineStr">
        <is>
          <t>Premium plant-based coffee</t>
        </is>
      </c>
      <c r="AC739" s="15" t="inlineStr">
        <is>
          <t>Dairy-free cold brew lattes</t>
        </is>
      </c>
      <c r="AD739" s="15" t="inlineStr">
        <is>
          <t>Plant-based coffee without dairy.</t>
        </is>
      </c>
      <c r="AE739" s="32" t="n"/>
      <c r="AF739" s="34">
        <f>IF(AND(ISNUMBER($P739),ISNUMBER($AL739),$AL739&lt;&gt;0),ROUND($P739/$AL739*100,1),"")</f>
        <v/>
      </c>
      <c r="AG739" s="35">
        <f>IF(AND(ISNUMBER($S739),ISNUMBER($AL739),$AL739&lt;&gt;0),ROUND($S739/$AL739*100,2),"")</f>
        <v/>
      </c>
      <c r="AH739" s="34">
        <f>IF(AND(ISNUMBER($Q739),ISNUMBER($AL739),$AL739&lt;&gt;0),ROUND($Q739/$AL739*100,1),"")</f>
        <v/>
      </c>
      <c r="AI739" s="29">
        <f>IF(ISNUMBER($S739),IF($S739&lt;=1,"Yes","No"),"n/a")</f>
        <v/>
      </c>
      <c r="AJ739" s="29">
        <f>IF(ISNUMBER($S739),ROUND(MAX(0,MIN(100,100-$S739*2.5-IF(ISNUMBER($T739),$T739,0)*0.12+IF($S739&lt;=1,12,0))),0),"")</f>
        <v/>
      </c>
      <c r="AK739" s="29">
        <f>IF(ISNUMBER($Q739),IF($Q739&gt;=100,20,IF($Q739&gt;=30,10,0)),0)+IF(ISNUMBER($R739),IF($R739&gt;=100,20,0),0)+IF(ISNUMBER($P739),IF($P739&gt;=150,20,IF($P739&gt;=50,12,5)),0)+IF(ISNUMBER($S739),IF($S739&lt;=1,15,0),0)</f>
        <v/>
      </c>
      <c r="AL739" s="29" t="n">
        <v>355</v>
      </c>
      <c r="AM739" s="30" t="n"/>
      <c r="AN739" s="15" t="inlineStr">
        <is>
          <t>Secondary/approx; NOT verified on Amazon.ca</t>
        </is>
      </c>
      <c r="AO739" s="15" t="inlineStr">
        <is>
          <t>BLANK -&gt; requires live Amazon.ca capture</t>
        </is>
      </c>
      <c r="AP739" s="15" t="inlineStr">
        <is>
          <t>Unverified commercial data</t>
        </is>
      </c>
    </row>
    <row r="740" ht="28" customHeight="1">
      <c r="A740" s="15" t="inlineStr">
        <is>
          <t>Califia Farms</t>
        </is>
      </c>
      <c r="B740" s="15" t="inlineStr">
        <is>
          <t>Califia Farms Cold Brew | Mocha | 8-pack 355mL</t>
        </is>
      </c>
      <c r="C740" s="15" t="inlineStr">
        <is>
          <t>4) Caffeine &amp; energy beverage</t>
        </is>
      </c>
      <c r="D740" s="15" t="inlineStr">
        <is>
          <t>355 mL bottle</t>
        </is>
      </c>
      <c r="E740" s="29" t="n">
        <v>8</v>
      </c>
      <c r="F740" s="30" t="n"/>
      <c r="G740" s="31">
        <f>IF(AND(ISNUMBER($F740),ISNUMBER($E740),$E740&lt;&gt;0),$F740/$E740,"")</f>
        <v/>
      </c>
      <c r="H740" s="31">
        <f>IF(AND(ISNUMBER($F740),ISNUMBER($AL740),ISNUMBER($E740),($AL740*$E740)&lt;&gt;0),$F740/($AL740*$E740)*100,"")</f>
        <v/>
      </c>
      <c r="I740" s="32" t="n"/>
      <c r="J740" s="33" t="n"/>
      <c r="K740" s="31">
        <f>IF(AND(ISNUMBER($F740),ISNUMBER($J740)),$F740*(1-$J740),"")</f>
        <v/>
      </c>
      <c r="L740" s="32" t="n"/>
      <c r="M740" s="32" t="n"/>
      <c r="N740" s="31">
        <f>IF(ISNUMBER($F740),($F740-IF(ISNUMBER($AM740),$AM740,0))*(1-IF(ISNUMBER($J740),$J740,0)),"")</f>
        <v/>
      </c>
      <c r="O740" s="15" t="inlineStr">
        <is>
          <t>Mocha</t>
        </is>
      </c>
      <c r="P740" s="29" t="n">
        <v>120</v>
      </c>
      <c r="Q740" s="29" t="n">
        <v>30</v>
      </c>
      <c r="R740" s="15" t="inlineStr">
        <is>
          <t>Not listed</t>
        </is>
      </c>
      <c r="S740" s="29" t="n">
        <v>9</v>
      </c>
      <c r="T740" s="29" t="n">
        <v>70</v>
      </c>
      <c r="U740" s="15" t="inlineStr">
        <is>
          <t>Cane sugar (plant-based)</t>
        </is>
      </c>
      <c r="V740" s="15" t="inlineStr">
        <is>
          <t>Plant-based, almond/oat cold brew</t>
        </is>
      </c>
      <c r="W740" s="32" t="n"/>
      <c r="X740" s="32" t="n"/>
      <c r="Y740" s="32" t="n"/>
      <c r="Z740" s="32" t="n"/>
      <c r="AA740" s="15" t="inlineStr">
        <is>
          <t>Medium</t>
        </is>
      </c>
      <c r="AB740" s="15" t="inlineStr">
        <is>
          <t>Premium plant-based coffee</t>
        </is>
      </c>
      <c r="AC740" s="15" t="inlineStr">
        <is>
          <t>Dairy-free cold brew lattes</t>
        </is>
      </c>
      <c r="AD740" s="15" t="inlineStr">
        <is>
          <t>Plant-based coffee without dairy.</t>
        </is>
      </c>
      <c r="AE740" s="32" t="n"/>
      <c r="AF740" s="34">
        <f>IF(AND(ISNUMBER($P740),ISNUMBER($AL740),$AL740&lt;&gt;0),ROUND($P740/$AL740*100,1),"")</f>
        <v/>
      </c>
      <c r="AG740" s="35">
        <f>IF(AND(ISNUMBER($S740),ISNUMBER($AL740),$AL740&lt;&gt;0),ROUND($S740/$AL740*100,2),"")</f>
        <v/>
      </c>
      <c r="AH740" s="34">
        <f>IF(AND(ISNUMBER($Q740),ISNUMBER($AL740),$AL740&lt;&gt;0),ROUND($Q740/$AL740*100,1),"")</f>
        <v/>
      </c>
      <c r="AI740" s="29">
        <f>IF(ISNUMBER($S740),IF($S740&lt;=1,"Yes","No"),"n/a")</f>
        <v/>
      </c>
      <c r="AJ740" s="29">
        <f>IF(ISNUMBER($S740),ROUND(MAX(0,MIN(100,100-$S740*2.5-IF(ISNUMBER($T740),$T740,0)*0.12+IF($S740&lt;=1,12,0))),0),"")</f>
        <v/>
      </c>
      <c r="AK740" s="29">
        <f>IF(ISNUMBER($Q740),IF($Q740&gt;=100,20,IF($Q740&gt;=30,10,0)),0)+IF(ISNUMBER($R740),IF($R740&gt;=100,20,0),0)+IF(ISNUMBER($P740),IF($P740&gt;=150,20,IF($P740&gt;=50,12,5)),0)+IF(ISNUMBER($S740),IF($S740&lt;=1,15,0),0)</f>
        <v/>
      </c>
      <c r="AL740" s="29" t="n">
        <v>355</v>
      </c>
      <c r="AM740" s="30" t="n"/>
      <c r="AN740" s="15" t="inlineStr">
        <is>
          <t>Secondary/approx; NOT verified on Amazon.ca</t>
        </is>
      </c>
      <c r="AO740" s="15" t="inlineStr">
        <is>
          <t>BLANK -&gt; requires live Amazon.ca capture</t>
        </is>
      </c>
      <c r="AP740" s="15" t="inlineStr">
        <is>
          <t>Unverified commercial data</t>
        </is>
      </c>
    </row>
    <row r="741" ht="28" customHeight="1">
      <c r="A741" s="15" t="inlineStr">
        <is>
          <t>Califia Farms</t>
        </is>
      </c>
      <c r="B741" s="15" t="inlineStr">
        <is>
          <t>Califia Farms Cold Brew | Mocha | 12-pack 355mL</t>
        </is>
      </c>
      <c r="C741" s="15" t="inlineStr">
        <is>
          <t>4) Caffeine &amp; energy beverage</t>
        </is>
      </c>
      <c r="D741" s="15" t="inlineStr">
        <is>
          <t>355 mL bottle</t>
        </is>
      </c>
      <c r="E741" s="29" t="n">
        <v>12</v>
      </c>
      <c r="F741" s="30" t="n"/>
      <c r="G741" s="31">
        <f>IF(AND(ISNUMBER($F741),ISNUMBER($E741),$E741&lt;&gt;0),$F741/$E741,"")</f>
        <v/>
      </c>
      <c r="H741" s="31">
        <f>IF(AND(ISNUMBER($F741),ISNUMBER($AL741),ISNUMBER($E741),($AL741*$E741)&lt;&gt;0),$F741/($AL741*$E741)*100,"")</f>
        <v/>
      </c>
      <c r="I741" s="32" t="n"/>
      <c r="J741" s="33" t="n"/>
      <c r="K741" s="31">
        <f>IF(AND(ISNUMBER($F741),ISNUMBER($J741)),$F741*(1-$J741),"")</f>
        <v/>
      </c>
      <c r="L741" s="32" t="n"/>
      <c r="M741" s="32" t="n"/>
      <c r="N741" s="31">
        <f>IF(ISNUMBER($F741),($F741-IF(ISNUMBER($AM741),$AM741,0))*(1-IF(ISNUMBER($J741),$J741,0)),"")</f>
        <v/>
      </c>
      <c r="O741" s="15" t="inlineStr">
        <is>
          <t>Mocha</t>
        </is>
      </c>
      <c r="P741" s="29" t="n">
        <v>120</v>
      </c>
      <c r="Q741" s="29" t="n">
        <v>30</v>
      </c>
      <c r="R741" s="15" t="inlineStr">
        <is>
          <t>Not listed</t>
        </is>
      </c>
      <c r="S741" s="29" t="n">
        <v>9</v>
      </c>
      <c r="T741" s="29" t="n">
        <v>70</v>
      </c>
      <c r="U741" s="15" t="inlineStr">
        <is>
          <t>Cane sugar (plant-based)</t>
        </is>
      </c>
      <c r="V741" s="15" t="inlineStr">
        <is>
          <t>Plant-based, almond/oat cold brew</t>
        </is>
      </c>
      <c r="W741" s="32" t="n"/>
      <c r="X741" s="32" t="n"/>
      <c r="Y741" s="32" t="n"/>
      <c r="Z741" s="32" t="n"/>
      <c r="AA741" s="15" t="inlineStr">
        <is>
          <t>Medium</t>
        </is>
      </c>
      <c r="AB741" s="15" t="inlineStr">
        <is>
          <t>Premium plant-based coffee</t>
        </is>
      </c>
      <c r="AC741" s="15" t="inlineStr">
        <is>
          <t>Dairy-free cold brew lattes</t>
        </is>
      </c>
      <c r="AD741" s="15" t="inlineStr">
        <is>
          <t>Plant-based coffee without dairy.</t>
        </is>
      </c>
      <c r="AE741" s="32" t="n"/>
      <c r="AF741" s="34">
        <f>IF(AND(ISNUMBER($P741),ISNUMBER($AL741),$AL741&lt;&gt;0),ROUND($P741/$AL741*100,1),"")</f>
        <v/>
      </c>
      <c r="AG741" s="35">
        <f>IF(AND(ISNUMBER($S741),ISNUMBER($AL741),$AL741&lt;&gt;0),ROUND($S741/$AL741*100,2),"")</f>
        <v/>
      </c>
      <c r="AH741" s="34">
        <f>IF(AND(ISNUMBER($Q741),ISNUMBER($AL741),$AL741&lt;&gt;0),ROUND($Q741/$AL741*100,1),"")</f>
        <v/>
      </c>
      <c r="AI741" s="29">
        <f>IF(ISNUMBER($S741),IF($S741&lt;=1,"Yes","No"),"n/a")</f>
        <v/>
      </c>
      <c r="AJ741" s="29">
        <f>IF(ISNUMBER($S741),ROUND(MAX(0,MIN(100,100-$S741*2.5-IF(ISNUMBER($T741),$T741,0)*0.12+IF($S741&lt;=1,12,0))),0),"")</f>
        <v/>
      </c>
      <c r="AK741" s="29">
        <f>IF(ISNUMBER($Q741),IF($Q741&gt;=100,20,IF($Q741&gt;=30,10,0)),0)+IF(ISNUMBER($R741),IF($R741&gt;=100,20,0),0)+IF(ISNUMBER($P741),IF($P741&gt;=150,20,IF($P741&gt;=50,12,5)),0)+IF(ISNUMBER($S741),IF($S741&lt;=1,15,0),0)</f>
        <v/>
      </c>
      <c r="AL741" s="29" t="n">
        <v>355</v>
      </c>
      <c r="AM741" s="30" t="n"/>
      <c r="AN741" s="15" t="inlineStr">
        <is>
          <t>Secondary/approx; NOT verified on Amazon.ca</t>
        </is>
      </c>
      <c r="AO741" s="15" t="inlineStr">
        <is>
          <t>BLANK -&gt; requires live Amazon.ca capture</t>
        </is>
      </c>
      <c r="AP741" s="15" t="inlineStr">
        <is>
          <t>Unverified commercial data</t>
        </is>
      </c>
    </row>
    <row r="742" ht="28" customHeight="1">
      <c r="A742" s="15" t="inlineStr">
        <is>
          <t>Califia Farms</t>
        </is>
      </c>
      <c r="B742" s="15" t="inlineStr">
        <is>
          <t>Califia Farms Cold Brew | Mocha | 15-pack 355mL</t>
        </is>
      </c>
      <c r="C742" s="15" t="inlineStr">
        <is>
          <t>4) Caffeine &amp; energy beverage</t>
        </is>
      </c>
      <c r="D742" s="15" t="inlineStr">
        <is>
          <t>355 mL bottle</t>
        </is>
      </c>
      <c r="E742" s="29" t="n">
        <v>15</v>
      </c>
      <c r="F742" s="30" t="n"/>
      <c r="G742" s="31">
        <f>IF(AND(ISNUMBER($F742),ISNUMBER($E742),$E742&lt;&gt;0),$F742/$E742,"")</f>
        <v/>
      </c>
      <c r="H742" s="31">
        <f>IF(AND(ISNUMBER($F742),ISNUMBER($AL742),ISNUMBER($E742),($AL742*$E742)&lt;&gt;0),$F742/($AL742*$E742)*100,"")</f>
        <v/>
      </c>
      <c r="I742" s="32" t="n"/>
      <c r="J742" s="33" t="n"/>
      <c r="K742" s="31">
        <f>IF(AND(ISNUMBER($F742),ISNUMBER($J742)),$F742*(1-$J742),"")</f>
        <v/>
      </c>
      <c r="L742" s="32" t="n"/>
      <c r="M742" s="32" t="n"/>
      <c r="N742" s="31">
        <f>IF(ISNUMBER($F742),($F742-IF(ISNUMBER($AM742),$AM742,0))*(1-IF(ISNUMBER($J742),$J742,0)),"")</f>
        <v/>
      </c>
      <c r="O742" s="15" t="inlineStr">
        <is>
          <t>Mocha</t>
        </is>
      </c>
      <c r="P742" s="29" t="n">
        <v>120</v>
      </c>
      <c r="Q742" s="29" t="n">
        <v>30</v>
      </c>
      <c r="R742" s="15" t="inlineStr">
        <is>
          <t>Not listed</t>
        </is>
      </c>
      <c r="S742" s="29" t="n">
        <v>9</v>
      </c>
      <c r="T742" s="29" t="n">
        <v>70</v>
      </c>
      <c r="U742" s="15" t="inlineStr">
        <is>
          <t>Cane sugar (plant-based)</t>
        </is>
      </c>
      <c r="V742" s="15" t="inlineStr">
        <is>
          <t>Plant-based, almond/oat cold brew</t>
        </is>
      </c>
      <c r="W742" s="32" t="n"/>
      <c r="X742" s="32" t="n"/>
      <c r="Y742" s="32" t="n"/>
      <c r="Z742" s="32" t="n"/>
      <c r="AA742" s="15" t="inlineStr">
        <is>
          <t>Medium</t>
        </is>
      </c>
      <c r="AB742" s="15" t="inlineStr">
        <is>
          <t>Premium plant-based coffee</t>
        </is>
      </c>
      <c r="AC742" s="15" t="inlineStr">
        <is>
          <t>Dairy-free cold brew lattes</t>
        </is>
      </c>
      <c r="AD742" s="15" t="inlineStr">
        <is>
          <t>Plant-based coffee without dairy.</t>
        </is>
      </c>
      <c r="AE742" s="32" t="n"/>
      <c r="AF742" s="34">
        <f>IF(AND(ISNUMBER($P742),ISNUMBER($AL742),$AL742&lt;&gt;0),ROUND($P742/$AL742*100,1),"")</f>
        <v/>
      </c>
      <c r="AG742" s="35">
        <f>IF(AND(ISNUMBER($S742),ISNUMBER($AL742),$AL742&lt;&gt;0),ROUND($S742/$AL742*100,2),"")</f>
        <v/>
      </c>
      <c r="AH742" s="34">
        <f>IF(AND(ISNUMBER($Q742),ISNUMBER($AL742),$AL742&lt;&gt;0),ROUND($Q742/$AL742*100,1),"")</f>
        <v/>
      </c>
      <c r="AI742" s="29">
        <f>IF(ISNUMBER($S742),IF($S742&lt;=1,"Yes","No"),"n/a")</f>
        <v/>
      </c>
      <c r="AJ742" s="29">
        <f>IF(ISNUMBER($S742),ROUND(MAX(0,MIN(100,100-$S742*2.5-IF(ISNUMBER($T742),$T742,0)*0.12+IF($S742&lt;=1,12,0))),0),"")</f>
        <v/>
      </c>
      <c r="AK742" s="29">
        <f>IF(ISNUMBER($Q742),IF($Q742&gt;=100,20,IF($Q742&gt;=30,10,0)),0)+IF(ISNUMBER($R742),IF($R742&gt;=100,20,0),0)+IF(ISNUMBER($P742),IF($P742&gt;=150,20,IF($P742&gt;=50,12,5)),0)+IF(ISNUMBER($S742),IF($S742&lt;=1,15,0),0)</f>
        <v/>
      </c>
      <c r="AL742" s="29" t="n">
        <v>355</v>
      </c>
      <c r="AM742" s="30" t="n"/>
      <c r="AN742" s="15" t="inlineStr">
        <is>
          <t>Secondary/approx; NOT verified on Amazon.ca</t>
        </is>
      </c>
      <c r="AO742" s="15" t="inlineStr">
        <is>
          <t>BLANK -&gt; requires live Amazon.ca capture</t>
        </is>
      </c>
      <c r="AP742" s="15" t="inlineStr">
        <is>
          <t>Unverified commercial data</t>
        </is>
      </c>
    </row>
    <row r="743" ht="28" customHeight="1">
      <c r="A743" s="15" t="inlineStr">
        <is>
          <t>Califia Farms</t>
        </is>
      </c>
      <c r="B743" s="15" t="inlineStr">
        <is>
          <t>Califia Farms Cold Brew | Mocha | 18-pack 355mL</t>
        </is>
      </c>
      <c r="C743" s="15" t="inlineStr">
        <is>
          <t>4) Caffeine &amp; energy beverage</t>
        </is>
      </c>
      <c r="D743" s="15" t="inlineStr">
        <is>
          <t>355 mL bottle</t>
        </is>
      </c>
      <c r="E743" s="29" t="n">
        <v>18</v>
      </c>
      <c r="F743" s="30" t="n"/>
      <c r="G743" s="31">
        <f>IF(AND(ISNUMBER($F743),ISNUMBER($E743),$E743&lt;&gt;0),$F743/$E743,"")</f>
        <v/>
      </c>
      <c r="H743" s="31">
        <f>IF(AND(ISNUMBER($F743),ISNUMBER($AL743),ISNUMBER($E743),($AL743*$E743)&lt;&gt;0),$F743/($AL743*$E743)*100,"")</f>
        <v/>
      </c>
      <c r="I743" s="32" t="n"/>
      <c r="J743" s="33" t="n"/>
      <c r="K743" s="31">
        <f>IF(AND(ISNUMBER($F743),ISNUMBER($J743)),$F743*(1-$J743),"")</f>
        <v/>
      </c>
      <c r="L743" s="32" t="n"/>
      <c r="M743" s="32" t="n"/>
      <c r="N743" s="31">
        <f>IF(ISNUMBER($F743),($F743-IF(ISNUMBER($AM743),$AM743,0))*(1-IF(ISNUMBER($J743),$J743,0)),"")</f>
        <v/>
      </c>
      <c r="O743" s="15" t="inlineStr">
        <is>
          <t>Mocha</t>
        </is>
      </c>
      <c r="P743" s="29" t="n">
        <v>120</v>
      </c>
      <c r="Q743" s="29" t="n">
        <v>30</v>
      </c>
      <c r="R743" s="15" t="inlineStr">
        <is>
          <t>Not listed</t>
        </is>
      </c>
      <c r="S743" s="29" t="n">
        <v>9</v>
      </c>
      <c r="T743" s="29" t="n">
        <v>70</v>
      </c>
      <c r="U743" s="15" t="inlineStr">
        <is>
          <t>Cane sugar (plant-based)</t>
        </is>
      </c>
      <c r="V743" s="15" t="inlineStr">
        <is>
          <t>Plant-based, almond/oat cold brew</t>
        </is>
      </c>
      <c r="W743" s="32" t="n"/>
      <c r="X743" s="32" t="n"/>
      <c r="Y743" s="32" t="n"/>
      <c r="Z743" s="32" t="n"/>
      <c r="AA743" s="15" t="inlineStr">
        <is>
          <t>Medium</t>
        </is>
      </c>
      <c r="AB743" s="15" t="inlineStr">
        <is>
          <t>Premium plant-based coffee</t>
        </is>
      </c>
      <c r="AC743" s="15" t="inlineStr">
        <is>
          <t>Dairy-free cold brew lattes</t>
        </is>
      </c>
      <c r="AD743" s="15" t="inlineStr">
        <is>
          <t>Plant-based coffee without dairy.</t>
        </is>
      </c>
      <c r="AE743" s="32" t="n"/>
      <c r="AF743" s="34">
        <f>IF(AND(ISNUMBER($P743),ISNUMBER($AL743),$AL743&lt;&gt;0),ROUND($P743/$AL743*100,1),"")</f>
        <v/>
      </c>
      <c r="AG743" s="35">
        <f>IF(AND(ISNUMBER($S743),ISNUMBER($AL743),$AL743&lt;&gt;0),ROUND($S743/$AL743*100,2),"")</f>
        <v/>
      </c>
      <c r="AH743" s="34">
        <f>IF(AND(ISNUMBER($Q743),ISNUMBER($AL743),$AL743&lt;&gt;0),ROUND($Q743/$AL743*100,1),"")</f>
        <v/>
      </c>
      <c r="AI743" s="29">
        <f>IF(ISNUMBER($S743),IF($S743&lt;=1,"Yes","No"),"n/a")</f>
        <v/>
      </c>
      <c r="AJ743" s="29">
        <f>IF(ISNUMBER($S743),ROUND(MAX(0,MIN(100,100-$S743*2.5-IF(ISNUMBER($T743),$T743,0)*0.12+IF($S743&lt;=1,12,0))),0),"")</f>
        <v/>
      </c>
      <c r="AK743" s="29">
        <f>IF(ISNUMBER($Q743),IF($Q743&gt;=100,20,IF($Q743&gt;=30,10,0)),0)+IF(ISNUMBER($R743),IF($R743&gt;=100,20,0),0)+IF(ISNUMBER($P743),IF($P743&gt;=150,20,IF($P743&gt;=50,12,5)),0)+IF(ISNUMBER($S743),IF($S743&lt;=1,15,0),0)</f>
        <v/>
      </c>
      <c r="AL743" s="29" t="n">
        <v>355</v>
      </c>
      <c r="AM743" s="30" t="n"/>
      <c r="AN743" s="15" t="inlineStr">
        <is>
          <t>Secondary/approx; NOT verified on Amazon.ca</t>
        </is>
      </c>
      <c r="AO743" s="15" t="inlineStr">
        <is>
          <t>BLANK -&gt; requires live Amazon.ca capture</t>
        </is>
      </c>
      <c r="AP743" s="15" t="inlineStr">
        <is>
          <t>Unverified commercial data</t>
        </is>
      </c>
    </row>
    <row r="744" ht="28" customHeight="1">
      <c r="A744" s="15" t="inlineStr">
        <is>
          <t>Califia Farms</t>
        </is>
      </c>
      <c r="B744" s="15" t="inlineStr">
        <is>
          <t>Califia Farms Cold Brew | Mocha | 24-pack 355mL</t>
        </is>
      </c>
      <c r="C744" s="15" t="inlineStr">
        <is>
          <t>4) Caffeine &amp; energy beverage</t>
        </is>
      </c>
      <c r="D744" s="15" t="inlineStr">
        <is>
          <t>355 mL bottle</t>
        </is>
      </c>
      <c r="E744" s="29" t="n">
        <v>24</v>
      </c>
      <c r="F744" s="30" t="n"/>
      <c r="G744" s="31">
        <f>IF(AND(ISNUMBER($F744),ISNUMBER($E744),$E744&lt;&gt;0),$F744/$E744,"")</f>
        <v/>
      </c>
      <c r="H744" s="31">
        <f>IF(AND(ISNUMBER($F744),ISNUMBER($AL744),ISNUMBER($E744),($AL744*$E744)&lt;&gt;0),$F744/($AL744*$E744)*100,"")</f>
        <v/>
      </c>
      <c r="I744" s="32" t="n"/>
      <c r="J744" s="33" t="n"/>
      <c r="K744" s="31">
        <f>IF(AND(ISNUMBER($F744),ISNUMBER($J744)),$F744*(1-$J744),"")</f>
        <v/>
      </c>
      <c r="L744" s="32" t="n"/>
      <c r="M744" s="32" t="n"/>
      <c r="N744" s="31">
        <f>IF(ISNUMBER($F744),($F744-IF(ISNUMBER($AM744),$AM744,0))*(1-IF(ISNUMBER($J744),$J744,0)),"")</f>
        <v/>
      </c>
      <c r="O744" s="15" t="inlineStr">
        <is>
          <t>Mocha</t>
        </is>
      </c>
      <c r="P744" s="29" t="n">
        <v>120</v>
      </c>
      <c r="Q744" s="29" t="n">
        <v>30</v>
      </c>
      <c r="R744" s="15" t="inlineStr">
        <is>
          <t>Not listed</t>
        </is>
      </c>
      <c r="S744" s="29" t="n">
        <v>9</v>
      </c>
      <c r="T744" s="29" t="n">
        <v>70</v>
      </c>
      <c r="U744" s="15" t="inlineStr">
        <is>
          <t>Cane sugar (plant-based)</t>
        </is>
      </c>
      <c r="V744" s="15" t="inlineStr">
        <is>
          <t>Plant-based, almond/oat cold brew</t>
        </is>
      </c>
      <c r="W744" s="32" t="n"/>
      <c r="X744" s="32" t="n"/>
      <c r="Y744" s="32" t="n"/>
      <c r="Z744" s="32" t="n"/>
      <c r="AA744" s="15" t="inlineStr">
        <is>
          <t>Medium</t>
        </is>
      </c>
      <c r="AB744" s="15" t="inlineStr">
        <is>
          <t>Premium plant-based coffee</t>
        </is>
      </c>
      <c r="AC744" s="15" t="inlineStr">
        <is>
          <t>Dairy-free cold brew lattes</t>
        </is>
      </c>
      <c r="AD744" s="15" t="inlineStr">
        <is>
          <t>Plant-based coffee without dairy.</t>
        </is>
      </c>
      <c r="AE744" s="32" t="n"/>
      <c r="AF744" s="34">
        <f>IF(AND(ISNUMBER($P744),ISNUMBER($AL744),$AL744&lt;&gt;0),ROUND($P744/$AL744*100,1),"")</f>
        <v/>
      </c>
      <c r="AG744" s="35">
        <f>IF(AND(ISNUMBER($S744),ISNUMBER($AL744),$AL744&lt;&gt;0),ROUND($S744/$AL744*100,2),"")</f>
        <v/>
      </c>
      <c r="AH744" s="34">
        <f>IF(AND(ISNUMBER($Q744),ISNUMBER($AL744),$AL744&lt;&gt;0),ROUND($Q744/$AL744*100,1),"")</f>
        <v/>
      </c>
      <c r="AI744" s="29">
        <f>IF(ISNUMBER($S744),IF($S744&lt;=1,"Yes","No"),"n/a")</f>
        <v/>
      </c>
      <c r="AJ744" s="29">
        <f>IF(ISNUMBER($S744),ROUND(MAX(0,MIN(100,100-$S744*2.5-IF(ISNUMBER($T744),$T744,0)*0.12+IF($S744&lt;=1,12,0))),0),"")</f>
        <v/>
      </c>
      <c r="AK744" s="29">
        <f>IF(ISNUMBER($Q744),IF($Q744&gt;=100,20,IF($Q744&gt;=30,10,0)),0)+IF(ISNUMBER($R744),IF($R744&gt;=100,20,0),0)+IF(ISNUMBER($P744),IF($P744&gt;=150,20,IF($P744&gt;=50,12,5)),0)+IF(ISNUMBER($S744),IF($S744&lt;=1,15,0),0)</f>
        <v/>
      </c>
      <c r="AL744" s="29" t="n">
        <v>355</v>
      </c>
      <c r="AM744" s="30" t="n"/>
      <c r="AN744" s="15" t="inlineStr">
        <is>
          <t>Secondary/approx; NOT verified on Amazon.ca</t>
        </is>
      </c>
      <c r="AO744" s="15" t="inlineStr">
        <is>
          <t>BLANK -&gt; requires live Amazon.ca capture</t>
        </is>
      </c>
      <c r="AP744" s="15" t="inlineStr">
        <is>
          <t>Unverified commercial data</t>
        </is>
      </c>
    </row>
    <row r="745" ht="28" customHeight="1">
      <c r="A745" s="15" t="inlineStr">
        <is>
          <t>Califia Farms</t>
        </is>
      </c>
      <c r="B745" s="15" t="inlineStr">
        <is>
          <t>Califia Farms Cold Brew | Vanilla | single 355mL</t>
        </is>
      </c>
      <c r="C745" s="15" t="inlineStr">
        <is>
          <t>4) Caffeine &amp; energy beverage</t>
        </is>
      </c>
      <c r="D745" s="15" t="inlineStr">
        <is>
          <t>355 mL bottle</t>
        </is>
      </c>
      <c r="E745" s="29" t="n">
        <v>1</v>
      </c>
      <c r="F745" s="30" t="n"/>
      <c r="G745" s="31">
        <f>IF(AND(ISNUMBER($F745),ISNUMBER($E745),$E745&lt;&gt;0),$F745/$E745,"")</f>
        <v/>
      </c>
      <c r="H745" s="31">
        <f>IF(AND(ISNUMBER($F745),ISNUMBER($AL745),ISNUMBER($E745),($AL745*$E745)&lt;&gt;0),$F745/($AL745*$E745)*100,"")</f>
        <v/>
      </c>
      <c r="I745" s="32" t="n"/>
      <c r="J745" s="33" t="n"/>
      <c r="K745" s="31">
        <f>IF(AND(ISNUMBER($F745),ISNUMBER($J745)),$F745*(1-$J745),"")</f>
        <v/>
      </c>
      <c r="L745" s="32" t="n"/>
      <c r="M745" s="32" t="n"/>
      <c r="N745" s="31">
        <f>IF(ISNUMBER($F745),($F745-IF(ISNUMBER($AM745),$AM745,0))*(1-IF(ISNUMBER($J745),$J745,0)),"")</f>
        <v/>
      </c>
      <c r="O745" s="15" t="inlineStr">
        <is>
          <t>Vanilla</t>
        </is>
      </c>
      <c r="P745" s="29" t="n">
        <v>120</v>
      </c>
      <c r="Q745" s="29" t="n">
        <v>30</v>
      </c>
      <c r="R745" s="15" t="inlineStr">
        <is>
          <t>Not listed</t>
        </is>
      </c>
      <c r="S745" s="29" t="n">
        <v>9</v>
      </c>
      <c r="T745" s="29" t="n">
        <v>70</v>
      </c>
      <c r="U745" s="15" t="inlineStr">
        <is>
          <t>Cane sugar (plant-based)</t>
        </is>
      </c>
      <c r="V745" s="15" t="inlineStr">
        <is>
          <t>Plant-based, almond/oat cold brew</t>
        </is>
      </c>
      <c r="W745" s="32" t="n"/>
      <c r="X745" s="32" t="n"/>
      <c r="Y745" s="32" t="n"/>
      <c r="Z745" s="32" t="n"/>
      <c r="AA745" s="15" t="inlineStr">
        <is>
          <t>Medium</t>
        </is>
      </c>
      <c r="AB745" s="15" t="inlineStr">
        <is>
          <t>Premium plant-based coffee</t>
        </is>
      </c>
      <c r="AC745" s="15" t="inlineStr">
        <is>
          <t>Dairy-free cold brew lattes</t>
        </is>
      </c>
      <c r="AD745" s="15" t="inlineStr">
        <is>
          <t>Plant-based coffee without dairy.</t>
        </is>
      </c>
      <c r="AE745" s="32" t="n"/>
      <c r="AF745" s="34">
        <f>IF(AND(ISNUMBER($P745),ISNUMBER($AL745),$AL745&lt;&gt;0),ROUND($P745/$AL745*100,1),"")</f>
        <v/>
      </c>
      <c r="AG745" s="35">
        <f>IF(AND(ISNUMBER($S745),ISNUMBER($AL745),$AL745&lt;&gt;0),ROUND($S745/$AL745*100,2),"")</f>
        <v/>
      </c>
      <c r="AH745" s="34">
        <f>IF(AND(ISNUMBER($Q745),ISNUMBER($AL745),$AL745&lt;&gt;0),ROUND($Q745/$AL745*100,1),"")</f>
        <v/>
      </c>
      <c r="AI745" s="29">
        <f>IF(ISNUMBER($S745),IF($S745&lt;=1,"Yes","No"),"n/a")</f>
        <v/>
      </c>
      <c r="AJ745" s="29">
        <f>IF(ISNUMBER($S745),ROUND(MAX(0,MIN(100,100-$S745*2.5-IF(ISNUMBER($T745),$T745,0)*0.12+IF($S745&lt;=1,12,0))),0),"")</f>
        <v/>
      </c>
      <c r="AK745" s="29">
        <f>IF(ISNUMBER($Q745),IF($Q745&gt;=100,20,IF($Q745&gt;=30,10,0)),0)+IF(ISNUMBER($R745),IF($R745&gt;=100,20,0),0)+IF(ISNUMBER($P745),IF($P745&gt;=150,20,IF($P745&gt;=50,12,5)),0)+IF(ISNUMBER($S745),IF($S745&lt;=1,15,0),0)</f>
        <v/>
      </c>
      <c r="AL745" s="29" t="n">
        <v>355</v>
      </c>
      <c r="AM745" s="30" t="n"/>
      <c r="AN745" s="15" t="inlineStr">
        <is>
          <t>Secondary/approx; NOT verified on Amazon.ca</t>
        </is>
      </c>
      <c r="AO745" s="15" t="inlineStr">
        <is>
          <t>BLANK -&gt; requires live Amazon.ca capture</t>
        </is>
      </c>
      <c r="AP745" s="15" t="inlineStr">
        <is>
          <t>Unverified commercial data</t>
        </is>
      </c>
    </row>
    <row r="746" ht="28" customHeight="1">
      <c r="A746" s="15" t="inlineStr">
        <is>
          <t>Califia Farms</t>
        </is>
      </c>
      <c r="B746" s="15" t="inlineStr">
        <is>
          <t>Califia Farms Cold Brew | Vanilla | 8-pack 355mL</t>
        </is>
      </c>
      <c r="C746" s="15" t="inlineStr">
        <is>
          <t>4) Caffeine &amp; energy beverage</t>
        </is>
      </c>
      <c r="D746" s="15" t="inlineStr">
        <is>
          <t>355 mL bottle</t>
        </is>
      </c>
      <c r="E746" s="29" t="n">
        <v>8</v>
      </c>
      <c r="F746" s="30" t="n"/>
      <c r="G746" s="31">
        <f>IF(AND(ISNUMBER($F746),ISNUMBER($E746),$E746&lt;&gt;0),$F746/$E746,"")</f>
        <v/>
      </c>
      <c r="H746" s="31">
        <f>IF(AND(ISNUMBER($F746),ISNUMBER($AL746),ISNUMBER($E746),($AL746*$E746)&lt;&gt;0),$F746/($AL746*$E746)*100,"")</f>
        <v/>
      </c>
      <c r="I746" s="32" t="n"/>
      <c r="J746" s="33" t="n"/>
      <c r="K746" s="31">
        <f>IF(AND(ISNUMBER($F746),ISNUMBER($J746)),$F746*(1-$J746),"")</f>
        <v/>
      </c>
      <c r="L746" s="32" t="n"/>
      <c r="M746" s="32" t="n"/>
      <c r="N746" s="31">
        <f>IF(ISNUMBER($F746),($F746-IF(ISNUMBER($AM746),$AM746,0))*(1-IF(ISNUMBER($J746),$J746,0)),"")</f>
        <v/>
      </c>
      <c r="O746" s="15" t="inlineStr">
        <is>
          <t>Vanilla</t>
        </is>
      </c>
      <c r="P746" s="29" t="n">
        <v>120</v>
      </c>
      <c r="Q746" s="29" t="n">
        <v>30</v>
      </c>
      <c r="R746" s="15" t="inlineStr">
        <is>
          <t>Not listed</t>
        </is>
      </c>
      <c r="S746" s="29" t="n">
        <v>9</v>
      </c>
      <c r="T746" s="29" t="n">
        <v>70</v>
      </c>
      <c r="U746" s="15" t="inlineStr">
        <is>
          <t>Cane sugar (plant-based)</t>
        </is>
      </c>
      <c r="V746" s="15" t="inlineStr">
        <is>
          <t>Plant-based, almond/oat cold brew</t>
        </is>
      </c>
      <c r="W746" s="32" t="n"/>
      <c r="X746" s="32" t="n"/>
      <c r="Y746" s="32" t="n"/>
      <c r="Z746" s="32" t="n"/>
      <c r="AA746" s="15" t="inlineStr">
        <is>
          <t>Medium</t>
        </is>
      </c>
      <c r="AB746" s="15" t="inlineStr">
        <is>
          <t>Premium plant-based coffee</t>
        </is>
      </c>
      <c r="AC746" s="15" t="inlineStr">
        <is>
          <t>Dairy-free cold brew lattes</t>
        </is>
      </c>
      <c r="AD746" s="15" t="inlineStr">
        <is>
          <t>Plant-based coffee without dairy.</t>
        </is>
      </c>
      <c r="AE746" s="32" t="n"/>
      <c r="AF746" s="34">
        <f>IF(AND(ISNUMBER($P746),ISNUMBER($AL746),$AL746&lt;&gt;0),ROUND($P746/$AL746*100,1),"")</f>
        <v/>
      </c>
      <c r="AG746" s="35">
        <f>IF(AND(ISNUMBER($S746),ISNUMBER($AL746),$AL746&lt;&gt;0),ROUND($S746/$AL746*100,2),"")</f>
        <v/>
      </c>
      <c r="AH746" s="34">
        <f>IF(AND(ISNUMBER($Q746),ISNUMBER($AL746),$AL746&lt;&gt;0),ROUND($Q746/$AL746*100,1),"")</f>
        <v/>
      </c>
      <c r="AI746" s="29">
        <f>IF(ISNUMBER($S746),IF($S746&lt;=1,"Yes","No"),"n/a")</f>
        <v/>
      </c>
      <c r="AJ746" s="29">
        <f>IF(ISNUMBER($S746),ROUND(MAX(0,MIN(100,100-$S746*2.5-IF(ISNUMBER($T746),$T746,0)*0.12+IF($S746&lt;=1,12,0))),0),"")</f>
        <v/>
      </c>
      <c r="AK746" s="29">
        <f>IF(ISNUMBER($Q746),IF($Q746&gt;=100,20,IF($Q746&gt;=30,10,0)),0)+IF(ISNUMBER($R746),IF($R746&gt;=100,20,0),0)+IF(ISNUMBER($P746),IF($P746&gt;=150,20,IF($P746&gt;=50,12,5)),0)+IF(ISNUMBER($S746),IF($S746&lt;=1,15,0),0)</f>
        <v/>
      </c>
      <c r="AL746" s="29" t="n">
        <v>355</v>
      </c>
      <c r="AM746" s="30" t="n"/>
      <c r="AN746" s="15" t="inlineStr">
        <is>
          <t>Secondary/approx; NOT verified on Amazon.ca</t>
        </is>
      </c>
      <c r="AO746" s="15" t="inlineStr">
        <is>
          <t>BLANK -&gt; requires live Amazon.ca capture</t>
        </is>
      </c>
      <c r="AP746" s="15" t="inlineStr">
        <is>
          <t>Unverified commercial data</t>
        </is>
      </c>
    </row>
    <row r="747" ht="28" customHeight="1">
      <c r="A747" s="15" t="inlineStr">
        <is>
          <t>Califia Farms</t>
        </is>
      </c>
      <c r="B747" s="15" t="inlineStr">
        <is>
          <t>Califia Farms Cold Brew | Vanilla | 12-pack 355mL</t>
        </is>
      </c>
      <c r="C747" s="15" t="inlineStr">
        <is>
          <t>4) Caffeine &amp; energy beverage</t>
        </is>
      </c>
      <c r="D747" s="15" t="inlineStr">
        <is>
          <t>355 mL bottle</t>
        </is>
      </c>
      <c r="E747" s="29" t="n">
        <v>12</v>
      </c>
      <c r="F747" s="30" t="n"/>
      <c r="G747" s="31">
        <f>IF(AND(ISNUMBER($F747),ISNUMBER($E747),$E747&lt;&gt;0),$F747/$E747,"")</f>
        <v/>
      </c>
      <c r="H747" s="31">
        <f>IF(AND(ISNUMBER($F747),ISNUMBER($AL747),ISNUMBER($E747),($AL747*$E747)&lt;&gt;0),$F747/($AL747*$E747)*100,"")</f>
        <v/>
      </c>
      <c r="I747" s="32" t="n"/>
      <c r="J747" s="33" t="n"/>
      <c r="K747" s="31">
        <f>IF(AND(ISNUMBER($F747),ISNUMBER($J747)),$F747*(1-$J747),"")</f>
        <v/>
      </c>
      <c r="L747" s="32" t="n"/>
      <c r="M747" s="32" t="n"/>
      <c r="N747" s="31">
        <f>IF(ISNUMBER($F747),($F747-IF(ISNUMBER($AM747),$AM747,0))*(1-IF(ISNUMBER($J747),$J747,0)),"")</f>
        <v/>
      </c>
      <c r="O747" s="15" t="inlineStr">
        <is>
          <t>Vanilla</t>
        </is>
      </c>
      <c r="P747" s="29" t="n">
        <v>120</v>
      </c>
      <c r="Q747" s="29" t="n">
        <v>30</v>
      </c>
      <c r="R747" s="15" t="inlineStr">
        <is>
          <t>Not listed</t>
        </is>
      </c>
      <c r="S747" s="29" t="n">
        <v>9</v>
      </c>
      <c r="T747" s="29" t="n">
        <v>70</v>
      </c>
      <c r="U747" s="15" t="inlineStr">
        <is>
          <t>Cane sugar (plant-based)</t>
        </is>
      </c>
      <c r="V747" s="15" t="inlineStr">
        <is>
          <t>Plant-based, almond/oat cold brew</t>
        </is>
      </c>
      <c r="W747" s="32" t="n"/>
      <c r="X747" s="32" t="n"/>
      <c r="Y747" s="32" t="n"/>
      <c r="Z747" s="32" t="n"/>
      <c r="AA747" s="15" t="inlineStr">
        <is>
          <t>Medium</t>
        </is>
      </c>
      <c r="AB747" s="15" t="inlineStr">
        <is>
          <t>Premium plant-based coffee</t>
        </is>
      </c>
      <c r="AC747" s="15" t="inlineStr">
        <is>
          <t>Dairy-free cold brew lattes</t>
        </is>
      </c>
      <c r="AD747" s="15" t="inlineStr">
        <is>
          <t>Plant-based coffee without dairy.</t>
        </is>
      </c>
      <c r="AE747" s="32" t="n"/>
      <c r="AF747" s="34">
        <f>IF(AND(ISNUMBER($P747),ISNUMBER($AL747),$AL747&lt;&gt;0),ROUND($P747/$AL747*100,1),"")</f>
        <v/>
      </c>
      <c r="AG747" s="35">
        <f>IF(AND(ISNUMBER($S747),ISNUMBER($AL747),$AL747&lt;&gt;0),ROUND($S747/$AL747*100,2),"")</f>
        <v/>
      </c>
      <c r="AH747" s="34">
        <f>IF(AND(ISNUMBER($Q747),ISNUMBER($AL747),$AL747&lt;&gt;0),ROUND($Q747/$AL747*100,1),"")</f>
        <v/>
      </c>
      <c r="AI747" s="29">
        <f>IF(ISNUMBER($S747),IF($S747&lt;=1,"Yes","No"),"n/a")</f>
        <v/>
      </c>
      <c r="AJ747" s="29">
        <f>IF(ISNUMBER($S747),ROUND(MAX(0,MIN(100,100-$S747*2.5-IF(ISNUMBER($T747),$T747,0)*0.12+IF($S747&lt;=1,12,0))),0),"")</f>
        <v/>
      </c>
      <c r="AK747" s="29">
        <f>IF(ISNUMBER($Q747),IF($Q747&gt;=100,20,IF($Q747&gt;=30,10,0)),0)+IF(ISNUMBER($R747),IF($R747&gt;=100,20,0),0)+IF(ISNUMBER($P747),IF($P747&gt;=150,20,IF($P747&gt;=50,12,5)),0)+IF(ISNUMBER($S747),IF($S747&lt;=1,15,0),0)</f>
        <v/>
      </c>
      <c r="AL747" s="29" t="n">
        <v>355</v>
      </c>
      <c r="AM747" s="30" t="n"/>
      <c r="AN747" s="15" t="inlineStr">
        <is>
          <t>Secondary/approx; NOT verified on Amazon.ca</t>
        </is>
      </c>
      <c r="AO747" s="15" t="inlineStr">
        <is>
          <t>BLANK -&gt; requires live Amazon.ca capture</t>
        </is>
      </c>
      <c r="AP747" s="15" t="inlineStr">
        <is>
          <t>Unverified commercial data</t>
        </is>
      </c>
    </row>
    <row r="748" ht="28" customHeight="1">
      <c r="A748" s="15" t="inlineStr">
        <is>
          <t>Califia Farms</t>
        </is>
      </c>
      <c r="B748" s="15" t="inlineStr">
        <is>
          <t>Califia Farms Cold Brew | Vanilla | 15-pack 355mL</t>
        </is>
      </c>
      <c r="C748" s="15" t="inlineStr">
        <is>
          <t>4) Caffeine &amp; energy beverage</t>
        </is>
      </c>
      <c r="D748" s="15" t="inlineStr">
        <is>
          <t>355 mL bottle</t>
        </is>
      </c>
      <c r="E748" s="29" t="n">
        <v>15</v>
      </c>
      <c r="F748" s="30" t="n"/>
      <c r="G748" s="31">
        <f>IF(AND(ISNUMBER($F748),ISNUMBER($E748),$E748&lt;&gt;0),$F748/$E748,"")</f>
        <v/>
      </c>
      <c r="H748" s="31">
        <f>IF(AND(ISNUMBER($F748),ISNUMBER($AL748),ISNUMBER($E748),($AL748*$E748)&lt;&gt;0),$F748/($AL748*$E748)*100,"")</f>
        <v/>
      </c>
      <c r="I748" s="32" t="n"/>
      <c r="J748" s="33" t="n"/>
      <c r="K748" s="31">
        <f>IF(AND(ISNUMBER($F748),ISNUMBER($J748)),$F748*(1-$J748),"")</f>
        <v/>
      </c>
      <c r="L748" s="32" t="n"/>
      <c r="M748" s="32" t="n"/>
      <c r="N748" s="31">
        <f>IF(ISNUMBER($F748),($F748-IF(ISNUMBER($AM748),$AM748,0))*(1-IF(ISNUMBER($J748),$J748,0)),"")</f>
        <v/>
      </c>
      <c r="O748" s="15" t="inlineStr">
        <is>
          <t>Vanilla</t>
        </is>
      </c>
      <c r="P748" s="29" t="n">
        <v>120</v>
      </c>
      <c r="Q748" s="29" t="n">
        <v>30</v>
      </c>
      <c r="R748" s="15" t="inlineStr">
        <is>
          <t>Not listed</t>
        </is>
      </c>
      <c r="S748" s="29" t="n">
        <v>9</v>
      </c>
      <c r="T748" s="29" t="n">
        <v>70</v>
      </c>
      <c r="U748" s="15" t="inlineStr">
        <is>
          <t>Cane sugar (plant-based)</t>
        </is>
      </c>
      <c r="V748" s="15" t="inlineStr">
        <is>
          <t>Plant-based, almond/oat cold brew</t>
        </is>
      </c>
      <c r="W748" s="32" t="n"/>
      <c r="X748" s="32" t="n"/>
      <c r="Y748" s="32" t="n"/>
      <c r="Z748" s="32" t="n"/>
      <c r="AA748" s="15" t="inlineStr">
        <is>
          <t>Medium</t>
        </is>
      </c>
      <c r="AB748" s="15" t="inlineStr">
        <is>
          <t>Premium plant-based coffee</t>
        </is>
      </c>
      <c r="AC748" s="15" t="inlineStr">
        <is>
          <t>Dairy-free cold brew lattes</t>
        </is>
      </c>
      <c r="AD748" s="15" t="inlineStr">
        <is>
          <t>Plant-based coffee without dairy.</t>
        </is>
      </c>
      <c r="AE748" s="32" t="n"/>
      <c r="AF748" s="34">
        <f>IF(AND(ISNUMBER($P748),ISNUMBER($AL748),$AL748&lt;&gt;0),ROUND($P748/$AL748*100,1),"")</f>
        <v/>
      </c>
      <c r="AG748" s="35">
        <f>IF(AND(ISNUMBER($S748),ISNUMBER($AL748),$AL748&lt;&gt;0),ROUND($S748/$AL748*100,2),"")</f>
        <v/>
      </c>
      <c r="AH748" s="34">
        <f>IF(AND(ISNUMBER($Q748),ISNUMBER($AL748),$AL748&lt;&gt;0),ROUND($Q748/$AL748*100,1),"")</f>
        <v/>
      </c>
      <c r="AI748" s="29">
        <f>IF(ISNUMBER($S748),IF($S748&lt;=1,"Yes","No"),"n/a")</f>
        <v/>
      </c>
      <c r="AJ748" s="29">
        <f>IF(ISNUMBER($S748),ROUND(MAX(0,MIN(100,100-$S748*2.5-IF(ISNUMBER($T748),$T748,0)*0.12+IF($S748&lt;=1,12,0))),0),"")</f>
        <v/>
      </c>
      <c r="AK748" s="29">
        <f>IF(ISNUMBER($Q748),IF($Q748&gt;=100,20,IF($Q748&gt;=30,10,0)),0)+IF(ISNUMBER($R748),IF($R748&gt;=100,20,0),0)+IF(ISNUMBER($P748),IF($P748&gt;=150,20,IF($P748&gt;=50,12,5)),0)+IF(ISNUMBER($S748),IF($S748&lt;=1,15,0),0)</f>
        <v/>
      </c>
      <c r="AL748" s="29" t="n">
        <v>355</v>
      </c>
      <c r="AM748" s="30" t="n"/>
      <c r="AN748" s="15" t="inlineStr">
        <is>
          <t>Secondary/approx; NOT verified on Amazon.ca</t>
        </is>
      </c>
      <c r="AO748" s="15" t="inlineStr">
        <is>
          <t>BLANK -&gt; requires live Amazon.ca capture</t>
        </is>
      </c>
      <c r="AP748" s="15" t="inlineStr">
        <is>
          <t>Unverified commercial data</t>
        </is>
      </c>
    </row>
    <row r="749" ht="28" customHeight="1">
      <c r="A749" s="15" t="inlineStr">
        <is>
          <t>Califia Farms</t>
        </is>
      </c>
      <c r="B749" s="15" t="inlineStr">
        <is>
          <t>Califia Farms Cold Brew | Vanilla | 18-pack 355mL</t>
        </is>
      </c>
      <c r="C749" s="15" t="inlineStr">
        <is>
          <t>4) Caffeine &amp; energy beverage</t>
        </is>
      </c>
      <c r="D749" s="15" t="inlineStr">
        <is>
          <t>355 mL bottle</t>
        </is>
      </c>
      <c r="E749" s="29" t="n">
        <v>18</v>
      </c>
      <c r="F749" s="30" t="n"/>
      <c r="G749" s="31">
        <f>IF(AND(ISNUMBER($F749),ISNUMBER($E749),$E749&lt;&gt;0),$F749/$E749,"")</f>
        <v/>
      </c>
      <c r="H749" s="31">
        <f>IF(AND(ISNUMBER($F749),ISNUMBER($AL749),ISNUMBER($E749),($AL749*$E749)&lt;&gt;0),$F749/($AL749*$E749)*100,"")</f>
        <v/>
      </c>
      <c r="I749" s="32" t="n"/>
      <c r="J749" s="33" t="n"/>
      <c r="K749" s="31">
        <f>IF(AND(ISNUMBER($F749),ISNUMBER($J749)),$F749*(1-$J749),"")</f>
        <v/>
      </c>
      <c r="L749" s="32" t="n"/>
      <c r="M749" s="32" t="n"/>
      <c r="N749" s="31">
        <f>IF(ISNUMBER($F749),($F749-IF(ISNUMBER($AM749),$AM749,0))*(1-IF(ISNUMBER($J749),$J749,0)),"")</f>
        <v/>
      </c>
      <c r="O749" s="15" t="inlineStr">
        <is>
          <t>Vanilla</t>
        </is>
      </c>
      <c r="P749" s="29" t="n">
        <v>120</v>
      </c>
      <c r="Q749" s="29" t="n">
        <v>30</v>
      </c>
      <c r="R749" s="15" t="inlineStr">
        <is>
          <t>Not listed</t>
        </is>
      </c>
      <c r="S749" s="29" t="n">
        <v>9</v>
      </c>
      <c r="T749" s="29" t="n">
        <v>70</v>
      </c>
      <c r="U749" s="15" t="inlineStr">
        <is>
          <t>Cane sugar (plant-based)</t>
        </is>
      </c>
      <c r="V749" s="15" t="inlineStr">
        <is>
          <t>Plant-based, almond/oat cold brew</t>
        </is>
      </c>
      <c r="W749" s="32" t="n"/>
      <c r="X749" s="32" t="n"/>
      <c r="Y749" s="32" t="n"/>
      <c r="Z749" s="32" t="n"/>
      <c r="AA749" s="15" t="inlineStr">
        <is>
          <t>Medium</t>
        </is>
      </c>
      <c r="AB749" s="15" t="inlineStr">
        <is>
          <t>Premium plant-based coffee</t>
        </is>
      </c>
      <c r="AC749" s="15" t="inlineStr">
        <is>
          <t>Dairy-free cold brew lattes</t>
        </is>
      </c>
      <c r="AD749" s="15" t="inlineStr">
        <is>
          <t>Plant-based coffee without dairy.</t>
        </is>
      </c>
      <c r="AE749" s="32" t="n"/>
      <c r="AF749" s="34">
        <f>IF(AND(ISNUMBER($P749),ISNUMBER($AL749),$AL749&lt;&gt;0),ROUND($P749/$AL749*100,1),"")</f>
        <v/>
      </c>
      <c r="AG749" s="35">
        <f>IF(AND(ISNUMBER($S749),ISNUMBER($AL749),$AL749&lt;&gt;0),ROUND($S749/$AL749*100,2),"")</f>
        <v/>
      </c>
      <c r="AH749" s="34">
        <f>IF(AND(ISNUMBER($Q749),ISNUMBER($AL749),$AL749&lt;&gt;0),ROUND($Q749/$AL749*100,1),"")</f>
        <v/>
      </c>
      <c r="AI749" s="29">
        <f>IF(ISNUMBER($S749),IF($S749&lt;=1,"Yes","No"),"n/a")</f>
        <v/>
      </c>
      <c r="AJ749" s="29">
        <f>IF(ISNUMBER($S749),ROUND(MAX(0,MIN(100,100-$S749*2.5-IF(ISNUMBER($T749),$T749,0)*0.12+IF($S749&lt;=1,12,0))),0),"")</f>
        <v/>
      </c>
      <c r="AK749" s="29">
        <f>IF(ISNUMBER($Q749),IF($Q749&gt;=100,20,IF($Q749&gt;=30,10,0)),0)+IF(ISNUMBER($R749),IF($R749&gt;=100,20,0),0)+IF(ISNUMBER($P749),IF($P749&gt;=150,20,IF($P749&gt;=50,12,5)),0)+IF(ISNUMBER($S749),IF($S749&lt;=1,15,0),0)</f>
        <v/>
      </c>
      <c r="AL749" s="29" t="n">
        <v>355</v>
      </c>
      <c r="AM749" s="30" t="n"/>
      <c r="AN749" s="15" t="inlineStr">
        <is>
          <t>Secondary/approx; NOT verified on Amazon.ca</t>
        </is>
      </c>
      <c r="AO749" s="15" t="inlineStr">
        <is>
          <t>BLANK -&gt; requires live Amazon.ca capture</t>
        </is>
      </c>
      <c r="AP749" s="15" t="inlineStr">
        <is>
          <t>Unverified commercial data</t>
        </is>
      </c>
    </row>
    <row r="750" ht="28" customHeight="1">
      <c r="A750" s="15" t="inlineStr">
        <is>
          <t>Califia Farms</t>
        </is>
      </c>
      <c r="B750" s="15" t="inlineStr">
        <is>
          <t>Califia Farms Cold Brew | Vanilla | 24-pack 355mL</t>
        </is>
      </c>
      <c r="C750" s="15" t="inlineStr">
        <is>
          <t>4) Caffeine &amp; energy beverage</t>
        </is>
      </c>
      <c r="D750" s="15" t="inlineStr">
        <is>
          <t>355 mL bottle</t>
        </is>
      </c>
      <c r="E750" s="29" t="n">
        <v>24</v>
      </c>
      <c r="F750" s="30" t="n"/>
      <c r="G750" s="31">
        <f>IF(AND(ISNUMBER($F750),ISNUMBER($E750),$E750&lt;&gt;0),$F750/$E750,"")</f>
        <v/>
      </c>
      <c r="H750" s="31">
        <f>IF(AND(ISNUMBER($F750),ISNUMBER($AL750),ISNUMBER($E750),($AL750*$E750)&lt;&gt;0),$F750/($AL750*$E750)*100,"")</f>
        <v/>
      </c>
      <c r="I750" s="32" t="n"/>
      <c r="J750" s="33" t="n"/>
      <c r="K750" s="31">
        <f>IF(AND(ISNUMBER($F750),ISNUMBER($J750)),$F750*(1-$J750),"")</f>
        <v/>
      </c>
      <c r="L750" s="32" t="n"/>
      <c r="M750" s="32" t="n"/>
      <c r="N750" s="31">
        <f>IF(ISNUMBER($F750),($F750-IF(ISNUMBER($AM750),$AM750,0))*(1-IF(ISNUMBER($J750),$J750,0)),"")</f>
        <v/>
      </c>
      <c r="O750" s="15" t="inlineStr">
        <is>
          <t>Vanilla</t>
        </is>
      </c>
      <c r="P750" s="29" t="n">
        <v>120</v>
      </c>
      <c r="Q750" s="29" t="n">
        <v>30</v>
      </c>
      <c r="R750" s="15" t="inlineStr">
        <is>
          <t>Not listed</t>
        </is>
      </c>
      <c r="S750" s="29" t="n">
        <v>9</v>
      </c>
      <c r="T750" s="29" t="n">
        <v>70</v>
      </c>
      <c r="U750" s="15" t="inlineStr">
        <is>
          <t>Cane sugar (plant-based)</t>
        </is>
      </c>
      <c r="V750" s="15" t="inlineStr">
        <is>
          <t>Plant-based, almond/oat cold brew</t>
        </is>
      </c>
      <c r="W750" s="32" t="n"/>
      <c r="X750" s="32" t="n"/>
      <c r="Y750" s="32" t="n"/>
      <c r="Z750" s="32" t="n"/>
      <c r="AA750" s="15" t="inlineStr">
        <is>
          <t>Medium</t>
        </is>
      </c>
      <c r="AB750" s="15" t="inlineStr">
        <is>
          <t>Premium plant-based coffee</t>
        </is>
      </c>
      <c r="AC750" s="15" t="inlineStr">
        <is>
          <t>Dairy-free cold brew lattes</t>
        </is>
      </c>
      <c r="AD750" s="15" t="inlineStr">
        <is>
          <t>Plant-based coffee without dairy.</t>
        </is>
      </c>
      <c r="AE750" s="32" t="n"/>
      <c r="AF750" s="34">
        <f>IF(AND(ISNUMBER($P750),ISNUMBER($AL750),$AL750&lt;&gt;0),ROUND($P750/$AL750*100,1),"")</f>
        <v/>
      </c>
      <c r="AG750" s="35">
        <f>IF(AND(ISNUMBER($S750),ISNUMBER($AL750),$AL750&lt;&gt;0),ROUND($S750/$AL750*100,2),"")</f>
        <v/>
      </c>
      <c r="AH750" s="34">
        <f>IF(AND(ISNUMBER($Q750),ISNUMBER($AL750),$AL750&lt;&gt;0),ROUND($Q750/$AL750*100,1),"")</f>
        <v/>
      </c>
      <c r="AI750" s="29">
        <f>IF(ISNUMBER($S750),IF($S750&lt;=1,"Yes","No"),"n/a")</f>
        <v/>
      </c>
      <c r="AJ750" s="29">
        <f>IF(ISNUMBER($S750),ROUND(MAX(0,MIN(100,100-$S750*2.5-IF(ISNUMBER($T750),$T750,0)*0.12+IF($S750&lt;=1,12,0))),0),"")</f>
        <v/>
      </c>
      <c r="AK750" s="29">
        <f>IF(ISNUMBER($Q750),IF($Q750&gt;=100,20,IF($Q750&gt;=30,10,0)),0)+IF(ISNUMBER($R750),IF($R750&gt;=100,20,0),0)+IF(ISNUMBER($P750),IF($P750&gt;=150,20,IF($P750&gt;=50,12,5)),0)+IF(ISNUMBER($S750),IF($S750&lt;=1,15,0),0)</f>
        <v/>
      </c>
      <c r="AL750" s="29" t="n">
        <v>355</v>
      </c>
      <c r="AM750" s="30" t="n"/>
      <c r="AN750" s="15" t="inlineStr">
        <is>
          <t>Secondary/approx; NOT verified on Amazon.ca</t>
        </is>
      </c>
      <c r="AO750" s="15" t="inlineStr">
        <is>
          <t>BLANK -&gt; requires live Amazon.ca capture</t>
        </is>
      </c>
      <c r="AP750" s="15" t="inlineStr">
        <is>
          <t>Unverified commercial data</t>
        </is>
      </c>
    </row>
    <row r="751" ht="28" customHeight="1">
      <c r="A751" s="15" t="inlineStr">
        <is>
          <t>Califia Farms</t>
        </is>
      </c>
      <c r="B751" s="15" t="inlineStr">
        <is>
          <t>Califia Farms Cold Brew | Café Latte | single 355mL</t>
        </is>
      </c>
      <c r="C751" s="15" t="inlineStr">
        <is>
          <t>4) Caffeine &amp; energy beverage</t>
        </is>
      </c>
      <c r="D751" s="15" t="inlineStr">
        <is>
          <t>355 mL bottle</t>
        </is>
      </c>
      <c r="E751" s="29" t="n">
        <v>1</v>
      </c>
      <c r="F751" s="30" t="n"/>
      <c r="G751" s="31">
        <f>IF(AND(ISNUMBER($F751),ISNUMBER($E751),$E751&lt;&gt;0),$F751/$E751,"")</f>
        <v/>
      </c>
      <c r="H751" s="31">
        <f>IF(AND(ISNUMBER($F751),ISNUMBER($AL751),ISNUMBER($E751),($AL751*$E751)&lt;&gt;0),$F751/($AL751*$E751)*100,"")</f>
        <v/>
      </c>
      <c r="I751" s="32" t="n"/>
      <c r="J751" s="33" t="n"/>
      <c r="K751" s="31">
        <f>IF(AND(ISNUMBER($F751),ISNUMBER($J751)),$F751*(1-$J751),"")</f>
        <v/>
      </c>
      <c r="L751" s="32" t="n"/>
      <c r="M751" s="32" t="n"/>
      <c r="N751" s="31">
        <f>IF(ISNUMBER($F751),($F751-IF(ISNUMBER($AM751),$AM751,0))*(1-IF(ISNUMBER($J751),$J751,0)),"")</f>
        <v/>
      </c>
      <c r="O751" s="15" t="inlineStr">
        <is>
          <t>Café Latte</t>
        </is>
      </c>
      <c r="P751" s="29" t="n">
        <v>120</v>
      </c>
      <c r="Q751" s="29" t="n">
        <v>30</v>
      </c>
      <c r="R751" s="15" t="inlineStr">
        <is>
          <t>Not listed</t>
        </is>
      </c>
      <c r="S751" s="29" t="n">
        <v>9</v>
      </c>
      <c r="T751" s="29" t="n">
        <v>70</v>
      </c>
      <c r="U751" s="15" t="inlineStr">
        <is>
          <t>Cane sugar (plant-based)</t>
        </is>
      </c>
      <c r="V751" s="15" t="inlineStr">
        <is>
          <t>Plant-based, almond/oat cold brew</t>
        </is>
      </c>
      <c r="W751" s="32" t="n"/>
      <c r="X751" s="32" t="n"/>
      <c r="Y751" s="32" t="n"/>
      <c r="Z751" s="32" t="n"/>
      <c r="AA751" s="15" t="inlineStr">
        <is>
          <t>Medium</t>
        </is>
      </c>
      <c r="AB751" s="15" t="inlineStr">
        <is>
          <t>Premium plant-based coffee</t>
        </is>
      </c>
      <c r="AC751" s="15" t="inlineStr">
        <is>
          <t>Dairy-free cold brew lattes</t>
        </is>
      </c>
      <c r="AD751" s="15" t="inlineStr">
        <is>
          <t>Plant-based coffee without dairy.</t>
        </is>
      </c>
      <c r="AE751" s="32" t="n"/>
      <c r="AF751" s="34">
        <f>IF(AND(ISNUMBER($P751),ISNUMBER($AL751),$AL751&lt;&gt;0),ROUND($P751/$AL751*100,1),"")</f>
        <v/>
      </c>
      <c r="AG751" s="35">
        <f>IF(AND(ISNUMBER($S751),ISNUMBER($AL751),$AL751&lt;&gt;0),ROUND($S751/$AL751*100,2),"")</f>
        <v/>
      </c>
      <c r="AH751" s="34">
        <f>IF(AND(ISNUMBER($Q751),ISNUMBER($AL751),$AL751&lt;&gt;0),ROUND($Q751/$AL751*100,1),"")</f>
        <v/>
      </c>
      <c r="AI751" s="29">
        <f>IF(ISNUMBER($S751),IF($S751&lt;=1,"Yes","No"),"n/a")</f>
        <v/>
      </c>
      <c r="AJ751" s="29">
        <f>IF(ISNUMBER($S751),ROUND(MAX(0,MIN(100,100-$S751*2.5-IF(ISNUMBER($T751),$T751,0)*0.12+IF($S751&lt;=1,12,0))),0),"")</f>
        <v/>
      </c>
      <c r="AK751" s="29">
        <f>IF(ISNUMBER($Q751),IF($Q751&gt;=100,20,IF($Q751&gt;=30,10,0)),0)+IF(ISNUMBER($R751),IF($R751&gt;=100,20,0),0)+IF(ISNUMBER($P751),IF($P751&gt;=150,20,IF($P751&gt;=50,12,5)),0)+IF(ISNUMBER($S751),IF($S751&lt;=1,15,0),0)</f>
        <v/>
      </c>
      <c r="AL751" s="29" t="n">
        <v>355</v>
      </c>
      <c r="AM751" s="30" t="n"/>
      <c r="AN751" s="15" t="inlineStr">
        <is>
          <t>Secondary/approx; NOT verified on Amazon.ca</t>
        </is>
      </c>
      <c r="AO751" s="15" t="inlineStr">
        <is>
          <t>BLANK -&gt; requires live Amazon.ca capture</t>
        </is>
      </c>
      <c r="AP751" s="15" t="inlineStr">
        <is>
          <t>Unverified commercial data</t>
        </is>
      </c>
    </row>
    <row r="752" ht="28" customHeight="1">
      <c r="A752" s="15" t="inlineStr">
        <is>
          <t>Califia Farms</t>
        </is>
      </c>
      <c r="B752" s="15" t="inlineStr">
        <is>
          <t>Califia Farms Cold Brew | Café Latte | 8-pack 355mL</t>
        </is>
      </c>
      <c r="C752" s="15" t="inlineStr">
        <is>
          <t>4) Caffeine &amp; energy beverage</t>
        </is>
      </c>
      <c r="D752" s="15" t="inlineStr">
        <is>
          <t>355 mL bottle</t>
        </is>
      </c>
      <c r="E752" s="29" t="n">
        <v>8</v>
      </c>
      <c r="F752" s="30" t="n"/>
      <c r="G752" s="31">
        <f>IF(AND(ISNUMBER($F752),ISNUMBER($E752),$E752&lt;&gt;0),$F752/$E752,"")</f>
        <v/>
      </c>
      <c r="H752" s="31">
        <f>IF(AND(ISNUMBER($F752),ISNUMBER($AL752),ISNUMBER($E752),($AL752*$E752)&lt;&gt;0),$F752/($AL752*$E752)*100,"")</f>
        <v/>
      </c>
      <c r="I752" s="32" t="n"/>
      <c r="J752" s="33" t="n"/>
      <c r="K752" s="31">
        <f>IF(AND(ISNUMBER($F752),ISNUMBER($J752)),$F752*(1-$J752),"")</f>
        <v/>
      </c>
      <c r="L752" s="32" t="n"/>
      <c r="M752" s="32" t="n"/>
      <c r="N752" s="31">
        <f>IF(ISNUMBER($F752),($F752-IF(ISNUMBER($AM752),$AM752,0))*(1-IF(ISNUMBER($J752),$J752,0)),"")</f>
        <v/>
      </c>
      <c r="O752" s="15" t="inlineStr">
        <is>
          <t>Café Latte</t>
        </is>
      </c>
      <c r="P752" s="29" t="n">
        <v>120</v>
      </c>
      <c r="Q752" s="29" t="n">
        <v>30</v>
      </c>
      <c r="R752" s="15" t="inlineStr">
        <is>
          <t>Not listed</t>
        </is>
      </c>
      <c r="S752" s="29" t="n">
        <v>9</v>
      </c>
      <c r="T752" s="29" t="n">
        <v>70</v>
      </c>
      <c r="U752" s="15" t="inlineStr">
        <is>
          <t>Cane sugar (plant-based)</t>
        </is>
      </c>
      <c r="V752" s="15" t="inlineStr">
        <is>
          <t>Plant-based, almond/oat cold brew</t>
        </is>
      </c>
      <c r="W752" s="32" t="n"/>
      <c r="X752" s="32" t="n"/>
      <c r="Y752" s="32" t="n"/>
      <c r="Z752" s="32" t="n"/>
      <c r="AA752" s="15" t="inlineStr">
        <is>
          <t>Medium</t>
        </is>
      </c>
      <c r="AB752" s="15" t="inlineStr">
        <is>
          <t>Premium plant-based coffee</t>
        </is>
      </c>
      <c r="AC752" s="15" t="inlineStr">
        <is>
          <t>Dairy-free cold brew lattes</t>
        </is>
      </c>
      <c r="AD752" s="15" t="inlineStr">
        <is>
          <t>Plant-based coffee without dairy.</t>
        </is>
      </c>
      <c r="AE752" s="32" t="n"/>
      <c r="AF752" s="34">
        <f>IF(AND(ISNUMBER($P752),ISNUMBER($AL752),$AL752&lt;&gt;0),ROUND($P752/$AL752*100,1),"")</f>
        <v/>
      </c>
      <c r="AG752" s="35">
        <f>IF(AND(ISNUMBER($S752),ISNUMBER($AL752),$AL752&lt;&gt;0),ROUND($S752/$AL752*100,2),"")</f>
        <v/>
      </c>
      <c r="AH752" s="34">
        <f>IF(AND(ISNUMBER($Q752),ISNUMBER($AL752),$AL752&lt;&gt;0),ROUND($Q752/$AL752*100,1),"")</f>
        <v/>
      </c>
      <c r="AI752" s="29">
        <f>IF(ISNUMBER($S752),IF($S752&lt;=1,"Yes","No"),"n/a")</f>
        <v/>
      </c>
      <c r="AJ752" s="29">
        <f>IF(ISNUMBER($S752),ROUND(MAX(0,MIN(100,100-$S752*2.5-IF(ISNUMBER($T752),$T752,0)*0.12+IF($S752&lt;=1,12,0))),0),"")</f>
        <v/>
      </c>
      <c r="AK752" s="29">
        <f>IF(ISNUMBER($Q752),IF($Q752&gt;=100,20,IF($Q752&gt;=30,10,0)),0)+IF(ISNUMBER($R752),IF($R752&gt;=100,20,0),0)+IF(ISNUMBER($P752),IF($P752&gt;=150,20,IF($P752&gt;=50,12,5)),0)+IF(ISNUMBER($S752),IF($S752&lt;=1,15,0),0)</f>
        <v/>
      </c>
      <c r="AL752" s="29" t="n">
        <v>355</v>
      </c>
      <c r="AM752" s="30" t="n"/>
      <c r="AN752" s="15" t="inlineStr">
        <is>
          <t>Secondary/approx; NOT verified on Amazon.ca</t>
        </is>
      </c>
      <c r="AO752" s="15" t="inlineStr">
        <is>
          <t>BLANK -&gt; requires live Amazon.ca capture</t>
        </is>
      </c>
      <c r="AP752" s="15" t="inlineStr">
        <is>
          <t>Unverified commercial data</t>
        </is>
      </c>
    </row>
    <row r="753" ht="28" customHeight="1">
      <c r="A753" s="15" t="inlineStr">
        <is>
          <t>Califia Farms</t>
        </is>
      </c>
      <c r="B753" s="15" t="inlineStr">
        <is>
          <t>Califia Farms Cold Brew | Café Latte | 12-pack 355mL</t>
        </is>
      </c>
      <c r="C753" s="15" t="inlineStr">
        <is>
          <t>4) Caffeine &amp; energy beverage</t>
        </is>
      </c>
      <c r="D753" s="15" t="inlineStr">
        <is>
          <t>355 mL bottle</t>
        </is>
      </c>
      <c r="E753" s="29" t="n">
        <v>12</v>
      </c>
      <c r="F753" s="30" t="n"/>
      <c r="G753" s="31">
        <f>IF(AND(ISNUMBER($F753),ISNUMBER($E753),$E753&lt;&gt;0),$F753/$E753,"")</f>
        <v/>
      </c>
      <c r="H753" s="31">
        <f>IF(AND(ISNUMBER($F753),ISNUMBER($AL753),ISNUMBER($E753),($AL753*$E753)&lt;&gt;0),$F753/($AL753*$E753)*100,"")</f>
        <v/>
      </c>
      <c r="I753" s="32" t="n"/>
      <c r="J753" s="33" t="n"/>
      <c r="K753" s="31">
        <f>IF(AND(ISNUMBER($F753),ISNUMBER($J753)),$F753*(1-$J753),"")</f>
        <v/>
      </c>
      <c r="L753" s="32" t="n"/>
      <c r="M753" s="32" t="n"/>
      <c r="N753" s="31">
        <f>IF(ISNUMBER($F753),($F753-IF(ISNUMBER($AM753),$AM753,0))*(1-IF(ISNUMBER($J753),$J753,0)),"")</f>
        <v/>
      </c>
      <c r="O753" s="15" t="inlineStr">
        <is>
          <t>Café Latte</t>
        </is>
      </c>
      <c r="P753" s="29" t="n">
        <v>120</v>
      </c>
      <c r="Q753" s="29" t="n">
        <v>30</v>
      </c>
      <c r="R753" s="15" t="inlineStr">
        <is>
          <t>Not listed</t>
        </is>
      </c>
      <c r="S753" s="29" t="n">
        <v>9</v>
      </c>
      <c r="T753" s="29" t="n">
        <v>70</v>
      </c>
      <c r="U753" s="15" t="inlineStr">
        <is>
          <t>Cane sugar (plant-based)</t>
        </is>
      </c>
      <c r="V753" s="15" t="inlineStr">
        <is>
          <t>Plant-based, almond/oat cold brew</t>
        </is>
      </c>
      <c r="W753" s="32" t="n"/>
      <c r="X753" s="32" t="n"/>
      <c r="Y753" s="32" t="n"/>
      <c r="Z753" s="32" t="n"/>
      <c r="AA753" s="15" t="inlineStr">
        <is>
          <t>Medium</t>
        </is>
      </c>
      <c r="AB753" s="15" t="inlineStr">
        <is>
          <t>Premium plant-based coffee</t>
        </is>
      </c>
      <c r="AC753" s="15" t="inlineStr">
        <is>
          <t>Dairy-free cold brew lattes</t>
        </is>
      </c>
      <c r="AD753" s="15" t="inlineStr">
        <is>
          <t>Plant-based coffee without dairy.</t>
        </is>
      </c>
      <c r="AE753" s="32" t="n"/>
      <c r="AF753" s="34">
        <f>IF(AND(ISNUMBER($P753),ISNUMBER($AL753),$AL753&lt;&gt;0),ROUND($P753/$AL753*100,1),"")</f>
        <v/>
      </c>
      <c r="AG753" s="35">
        <f>IF(AND(ISNUMBER($S753),ISNUMBER($AL753),$AL753&lt;&gt;0),ROUND($S753/$AL753*100,2),"")</f>
        <v/>
      </c>
      <c r="AH753" s="34">
        <f>IF(AND(ISNUMBER($Q753),ISNUMBER($AL753),$AL753&lt;&gt;0),ROUND($Q753/$AL753*100,1),"")</f>
        <v/>
      </c>
      <c r="AI753" s="29">
        <f>IF(ISNUMBER($S753),IF($S753&lt;=1,"Yes","No"),"n/a")</f>
        <v/>
      </c>
      <c r="AJ753" s="29">
        <f>IF(ISNUMBER($S753),ROUND(MAX(0,MIN(100,100-$S753*2.5-IF(ISNUMBER($T753),$T753,0)*0.12+IF($S753&lt;=1,12,0))),0),"")</f>
        <v/>
      </c>
      <c r="AK753" s="29">
        <f>IF(ISNUMBER($Q753),IF($Q753&gt;=100,20,IF($Q753&gt;=30,10,0)),0)+IF(ISNUMBER($R753),IF($R753&gt;=100,20,0),0)+IF(ISNUMBER($P753),IF($P753&gt;=150,20,IF($P753&gt;=50,12,5)),0)+IF(ISNUMBER($S753),IF($S753&lt;=1,15,0),0)</f>
        <v/>
      </c>
      <c r="AL753" s="29" t="n">
        <v>355</v>
      </c>
      <c r="AM753" s="30" t="n"/>
      <c r="AN753" s="15" t="inlineStr">
        <is>
          <t>Secondary/approx; NOT verified on Amazon.ca</t>
        </is>
      </c>
      <c r="AO753" s="15" t="inlineStr">
        <is>
          <t>BLANK -&gt; requires live Amazon.ca capture</t>
        </is>
      </c>
      <c r="AP753" s="15" t="inlineStr">
        <is>
          <t>Unverified commercial data</t>
        </is>
      </c>
    </row>
    <row r="754" ht="28" customHeight="1">
      <c r="A754" s="15" t="inlineStr">
        <is>
          <t>Califia Farms</t>
        </is>
      </c>
      <c r="B754" s="15" t="inlineStr">
        <is>
          <t>Califia Farms Cold Brew | Café Latte | 15-pack 355mL</t>
        </is>
      </c>
      <c r="C754" s="15" t="inlineStr">
        <is>
          <t>4) Caffeine &amp; energy beverage</t>
        </is>
      </c>
      <c r="D754" s="15" t="inlineStr">
        <is>
          <t>355 mL bottle</t>
        </is>
      </c>
      <c r="E754" s="29" t="n">
        <v>15</v>
      </c>
      <c r="F754" s="30" t="n"/>
      <c r="G754" s="31">
        <f>IF(AND(ISNUMBER($F754),ISNUMBER($E754),$E754&lt;&gt;0),$F754/$E754,"")</f>
        <v/>
      </c>
      <c r="H754" s="31">
        <f>IF(AND(ISNUMBER($F754),ISNUMBER($AL754),ISNUMBER($E754),($AL754*$E754)&lt;&gt;0),$F754/($AL754*$E754)*100,"")</f>
        <v/>
      </c>
      <c r="I754" s="32" t="n"/>
      <c r="J754" s="33" t="n"/>
      <c r="K754" s="31">
        <f>IF(AND(ISNUMBER($F754),ISNUMBER($J754)),$F754*(1-$J754),"")</f>
        <v/>
      </c>
      <c r="L754" s="32" t="n"/>
      <c r="M754" s="32" t="n"/>
      <c r="N754" s="31">
        <f>IF(ISNUMBER($F754),($F754-IF(ISNUMBER($AM754),$AM754,0))*(1-IF(ISNUMBER($J754),$J754,0)),"")</f>
        <v/>
      </c>
      <c r="O754" s="15" t="inlineStr">
        <is>
          <t>Café Latte</t>
        </is>
      </c>
      <c r="P754" s="29" t="n">
        <v>120</v>
      </c>
      <c r="Q754" s="29" t="n">
        <v>30</v>
      </c>
      <c r="R754" s="15" t="inlineStr">
        <is>
          <t>Not listed</t>
        </is>
      </c>
      <c r="S754" s="29" t="n">
        <v>9</v>
      </c>
      <c r="T754" s="29" t="n">
        <v>70</v>
      </c>
      <c r="U754" s="15" t="inlineStr">
        <is>
          <t>Cane sugar (plant-based)</t>
        </is>
      </c>
      <c r="V754" s="15" t="inlineStr">
        <is>
          <t>Plant-based, almond/oat cold brew</t>
        </is>
      </c>
      <c r="W754" s="32" t="n"/>
      <c r="X754" s="32" t="n"/>
      <c r="Y754" s="32" t="n"/>
      <c r="Z754" s="32" t="n"/>
      <c r="AA754" s="15" t="inlineStr">
        <is>
          <t>Medium</t>
        </is>
      </c>
      <c r="AB754" s="15" t="inlineStr">
        <is>
          <t>Premium plant-based coffee</t>
        </is>
      </c>
      <c r="AC754" s="15" t="inlineStr">
        <is>
          <t>Dairy-free cold brew lattes</t>
        </is>
      </c>
      <c r="AD754" s="15" t="inlineStr">
        <is>
          <t>Plant-based coffee without dairy.</t>
        </is>
      </c>
      <c r="AE754" s="32" t="n"/>
      <c r="AF754" s="34">
        <f>IF(AND(ISNUMBER($P754),ISNUMBER($AL754),$AL754&lt;&gt;0),ROUND($P754/$AL754*100,1),"")</f>
        <v/>
      </c>
      <c r="AG754" s="35">
        <f>IF(AND(ISNUMBER($S754),ISNUMBER($AL754),$AL754&lt;&gt;0),ROUND($S754/$AL754*100,2),"")</f>
        <v/>
      </c>
      <c r="AH754" s="34">
        <f>IF(AND(ISNUMBER($Q754),ISNUMBER($AL754),$AL754&lt;&gt;0),ROUND($Q754/$AL754*100,1),"")</f>
        <v/>
      </c>
      <c r="AI754" s="29">
        <f>IF(ISNUMBER($S754),IF($S754&lt;=1,"Yes","No"),"n/a")</f>
        <v/>
      </c>
      <c r="AJ754" s="29">
        <f>IF(ISNUMBER($S754),ROUND(MAX(0,MIN(100,100-$S754*2.5-IF(ISNUMBER($T754),$T754,0)*0.12+IF($S754&lt;=1,12,0))),0),"")</f>
        <v/>
      </c>
      <c r="AK754" s="29">
        <f>IF(ISNUMBER($Q754),IF($Q754&gt;=100,20,IF($Q754&gt;=30,10,0)),0)+IF(ISNUMBER($R754),IF($R754&gt;=100,20,0),0)+IF(ISNUMBER($P754),IF($P754&gt;=150,20,IF($P754&gt;=50,12,5)),0)+IF(ISNUMBER($S754),IF($S754&lt;=1,15,0),0)</f>
        <v/>
      </c>
      <c r="AL754" s="29" t="n">
        <v>355</v>
      </c>
      <c r="AM754" s="30" t="n"/>
      <c r="AN754" s="15" t="inlineStr">
        <is>
          <t>Secondary/approx; NOT verified on Amazon.ca</t>
        </is>
      </c>
      <c r="AO754" s="15" t="inlineStr">
        <is>
          <t>BLANK -&gt; requires live Amazon.ca capture</t>
        </is>
      </c>
      <c r="AP754" s="15" t="inlineStr">
        <is>
          <t>Unverified commercial data</t>
        </is>
      </c>
    </row>
    <row r="755" ht="28" customHeight="1">
      <c r="A755" s="15" t="inlineStr">
        <is>
          <t>Califia Farms</t>
        </is>
      </c>
      <c r="B755" s="15" t="inlineStr">
        <is>
          <t>Califia Farms Cold Brew | Café Latte | 18-pack 355mL</t>
        </is>
      </c>
      <c r="C755" s="15" t="inlineStr">
        <is>
          <t>4) Caffeine &amp; energy beverage</t>
        </is>
      </c>
      <c r="D755" s="15" t="inlineStr">
        <is>
          <t>355 mL bottle</t>
        </is>
      </c>
      <c r="E755" s="29" t="n">
        <v>18</v>
      </c>
      <c r="F755" s="30" t="n"/>
      <c r="G755" s="31">
        <f>IF(AND(ISNUMBER($F755),ISNUMBER($E755),$E755&lt;&gt;0),$F755/$E755,"")</f>
        <v/>
      </c>
      <c r="H755" s="31">
        <f>IF(AND(ISNUMBER($F755),ISNUMBER($AL755),ISNUMBER($E755),($AL755*$E755)&lt;&gt;0),$F755/($AL755*$E755)*100,"")</f>
        <v/>
      </c>
      <c r="I755" s="32" t="n"/>
      <c r="J755" s="33" t="n"/>
      <c r="K755" s="31">
        <f>IF(AND(ISNUMBER($F755),ISNUMBER($J755)),$F755*(1-$J755),"")</f>
        <v/>
      </c>
      <c r="L755" s="32" t="n"/>
      <c r="M755" s="32" t="n"/>
      <c r="N755" s="31">
        <f>IF(ISNUMBER($F755),($F755-IF(ISNUMBER($AM755),$AM755,0))*(1-IF(ISNUMBER($J755),$J755,0)),"")</f>
        <v/>
      </c>
      <c r="O755" s="15" t="inlineStr">
        <is>
          <t>Café Latte</t>
        </is>
      </c>
      <c r="P755" s="29" t="n">
        <v>120</v>
      </c>
      <c r="Q755" s="29" t="n">
        <v>30</v>
      </c>
      <c r="R755" s="15" t="inlineStr">
        <is>
          <t>Not listed</t>
        </is>
      </c>
      <c r="S755" s="29" t="n">
        <v>9</v>
      </c>
      <c r="T755" s="29" t="n">
        <v>70</v>
      </c>
      <c r="U755" s="15" t="inlineStr">
        <is>
          <t>Cane sugar (plant-based)</t>
        </is>
      </c>
      <c r="V755" s="15" t="inlineStr">
        <is>
          <t>Plant-based, almond/oat cold brew</t>
        </is>
      </c>
      <c r="W755" s="32" t="n"/>
      <c r="X755" s="32" t="n"/>
      <c r="Y755" s="32" t="n"/>
      <c r="Z755" s="32" t="n"/>
      <c r="AA755" s="15" t="inlineStr">
        <is>
          <t>Medium</t>
        </is>
      </c>
      <c r="AB755" s="15" t="inlineStr">
        <is>
          <t>Premium plant-based coffee</t>
        </is>
      </c>
      <c r="AC755" s="15" t="inlineStr">
        <is>
          <t>Dairy-free cold brew lattes</t>
        </is>
      </c>
      <c r="AD755" s="15" t="inlineStr">
        <is>
          <t>Plant-based coffee without dairy.</t>
        </is>
      </c>
      <c r="AE755" s="32" t="n"/>
      <c r="AF755" s="34">
        <f>IF(AND(ISNUMBER($P755),ISNUMBER($AL755),$AL755&lt;&gt;0),ROUND($P755/$AL755*100,1),"")</f>
        <v/>
      </c>
      <c r="AG755" s="35">
        <f>IF(AND(ISNUMBER($S755),ISNUMBER($AL755),$AL755&lt;&gt;0),ROUND($S755/$AL755*100,2),"")</f>
        <v/>
      </c>
      <c r="AH755" s="34">
        <f>IF(AND(ISNUMBER($Q755),ISNUMBER($AL755),$AL755&lt;&gt;0),ROUND($Q755/$AL755*100,1),"")</f>
        <v/>
      </c>
      <c r="AI755" s="29">
        <f>IF(ISNUMBER($S755),IF($S755&lt;=1,"Yes","No"),"n/a")</f>
        <v/>
      </c>
      <c r="AJ755" s="29">
        <f>IF(ISNUMBER($S755),ROUND(MAX(0,MIN(100,100-$S755*2.5-IF(ISNUMBER($T755),$T755,0)*0.12+IF($S755&lt;=1,12,0))),0),"")</f>
        <v/>
      </c>
      <c r="AK755" s="29">
        <f>IF(ISNUMBER($Q755),IF($Q755&gt;=100,20,IF($Q755&gt;=30,10,0)),0)+IF(ISNUMBER($R755),IF($R755&gt;=100,20,0),0)+IF(ISNUMBER($P755),IF($P755&gt;=150,20,IF($P755&gt;=50,12,5)),0)+IF(ISNUMBER($S755),IF($S755&lt;=1,15,0),0)</f>
        <v/>
      </c>
      <c r="AL755" s="29" t="n">
        <v>355</v>
      </c>
      <c r="AM755" s="30" t="n"/>
      <c r="AN755" s="15" t="inlineStr">
        <is>
          <t>Secondary/approx; NOT verified on Amazon.ca</t>
        </is>
      </c>
      <c r="AO755" s="15" t="inlineStr">
        <is>
          <t>BLANK -&gt; requires live Amazon.ca capture</t>
        </is>
      </c>
      <c r="AP755" s="15" t="inlineStr">
        <is>
          <t>Unverified commercial data</t>
        </is>
      </c>
    </row>
    <row r="756" ht="28" customHeight="1">
      <c r="A756" s="15" t="inlineStr">
        <is>
          <t>Califia Farms</t>
        </is>
      </c>
      <c r="B756" s="15" t="inlineStr">
        <is>
          <t>Califia Farms Cold Brew | Café Latte | 24-pack 355mL</t>
        </is>
      </c>
      <c r="C756" s="15" t="inlineStr">
        <is>
          <t>4) Caffeine &amp; energy beverage</t>
        </is>
      </c>
      <c r="D756" s="15" t="inlineStr">
        <is>
          <t>355 mL bottle</t>
        </is>
      </c>
      <c r="E756" s="29" t="n">
        <v>24</v>
      </c>
      <c r="F756" s="30" t="n"/>
      <c r="G756" s="31">
        <f>IF(AND(ISNUMBER($F756),ISNUMBER($E756),$E756&lt;&gt;0),$F756/$E756,"")</f>
        <v/>
      </c>
      <c r="H756" s="31">
        <f>IF(AND(ISNUMBER($F756),ISNUMBER($AL756),ISNUMBER($E756),($AL756*$E756)&lt;&gt;0),$F756/($AL756*$E756)*100,"")</f>
        <v/>
      </c>
      <c r="I756" s="32" t="n"/>
      <c r="J756" s="33" t="n"/>
      <c r="K756" s="31">
        <f>IF(AND(ISNUMBER($F756),ISNUMBER($J756)),$F756*(1-$J756),"")</f>
        <v/>
      </c>
      <c r="L756" s="32" t="n"/>
      <c r="M756" s="32" t="n"/>
      <c r="N756" s="31">
        <f>IF(ISNUMBER($F756),($F756-IF(ISNUMBER($AM756),$AM756,0))*(1-IF(ISNUMBER($J756),$J756,0)),"")</f>
        <v/>
      </c>
      <c r="O756" s="15" t="inlineStr">
        <is>
          <t>Café Latte</t>
        </is>
      </c>
      <c r="P756" s="29" t="n">
        <v>120</v>
      </c>
      <c r="Q756" s="29" t="n">
        <v>30</v>
      </c>
      <c r="R756" s="15" t="inlineStr">
        <is>
          <t>Not listed</t>
        </is>
      </c>
      <c r="S756" s="29" t="n">
        <v>9</v>
      </c>
      <c r="T756" s="29" t="n">
        <v>70</v>
      </c>
      <c r="U756" s="15" t="inlineStr">
        <is>
          <t>Cane sugar (plant-based)</t>
        </is>
      </c>
      <c r="V756" s="15" t="inlineStr">
        <is>
          <t>Plant-based, almond/oat cold brew</t>
        </is>
      </c>
      <c r="W756" s="32" t="n"/>
      <c r="X756" s="32" t="n"/>
      <c r="Y756" s="32" t="n"/>
      <c r="Z756" s="32" t="n"/>
      <c r="AA756" s="15" t="inlineStr">
        <is>
          <t>Medium</t>
        </is>
      </c>
      <c r="AB756" s="15" t="inlineStr">
        <is>
          <t>Premium plant-based coffee</t>
        </is>
      </c>
      <c r="AC756" s="15" t="inlineStr">
        <is>
          <t>Dairy-free cold brew lattes</t>
        </is>
      </c>
      <c r="AD756" s="15" t="inlineStr">
        <is>
          <t>Plant-based coffee without dairy.</t>
        </is>
      </c>
      <c r="AE756" s="32" t="n"/>
      <c r="AF756" s="34">
        <f>IF(AND(ISNUMBER($P756),ISNUMBER($AL756),$AL756&lt;&gt;0),ROUND($P756/$AL756*100,1),"")</f>
        <v/>
      </c>
      <c r="AG756" s="35">
        <f>IF(AND(ISNUMBER($S756),ISNUMBER($AL756),$AL756&lt;&gt;0),ROUND($S756/$AL756*100,2),"")</f>
        <v/>
      </c>
      <c r="AH756" s="34">
        <f>IF(AND(ISNUMBER($Q756),ISNUMBER($AL756),$AL756&lt;&gt;0),ROUND($Q756/$AL756*100,1),"")</f>
        <v/>
      </c>
      <c r="AI756" s="29">
        <f>IF(ISNUMBER($S756),IF($S756&lt;=1,"Yes","No"),"n/a")</f>
        <v/>
      </c>
      <c r="AJ756" s="29">
        <f>IF(ISNUMBER($S756),ROUND(MAX(0,MIN(100,100-$S756*2.5-IF(ISNUMBER($T756),$T756,0)*0.12+IF($S756&lt;=1,12,0))),0),"")</f>
        <v/>
      </c>
      <c r="AK756" s="29">
        <f>IF(ISNUMBER($Q756),IF($Q756&gt;=100,20,IF($Q756&gt;=30,10,0)),0)+IF(ISNUMBER($R756),IF($R756&gt;=100,20,0),0)+IF(ISNUMBER($P756),IF($P756&gt;=150,20,IF($P756&gt;=50,12,5)),0)+IF(ISNUMBER($S756),IF($S756&lt;=1,15,0),0)</f>
        <v/>
      </c>
      <c r="AL756" s="29" t="n">
        <v>355</v>
      </c>
      <c r="AM756" s="30" t="n"/>
      <c r="AN756" s="15" t="inlineStr">
        <is>
          <t>Secondary/approx; NOT verified on Amazon.ca</t>
        </is>
      </c>
      <c r="AO756" s="15" t="inlineStr">
        <is>
          <t>BLANK -&gt; requires live Amazon.ca capture</t>
        </is>
      </c>
      <c r="AP756" s="15" t="inlineStr">
        <is>
          <t>Unverified commercial data</t>
        </is>
      </c>
    </row>
    <row r="757" ht="28" customHeight="1">
      <c r="A757" s="15" t="inlineStr">
        <is>
          <t>La Colombe</t>
        </is>
      </c>
      <c r="B757" s="15" t="inlineStr">
        <is>
          <t>La Colombe Draft Latte | Original | single 260mL</t>
        </is>
      </c>
      <c r="C757" s="15" t="inlineStr">
        <is>
          <t>4) Caffeine &amp; energy beverage</t>
        </is>
      </c>
      <c r="D757" s="15" t="inlineStr">
        <is>
          <t>260 mL can</t>
        </is>
      </c>
      <c r="E757" s="29" t="n">
        <v>1</v>
      </c>
      <c r="F757" s="30" t="n"/>
      <c r="G757" s="31">
        <f>IF(AND(ISNUMBER($F757),ISNUMBER($E757),$E757&lt;&gt;0),$F757/$E757,"")</f>
        <v/>
      </c>
      <c r="H757" s="31">
        <f>IF(AND(ISNUMBER($F757),ISNUMBER($AL757),ISNUMBER($E757),($AL757*$E757)&lt;&gt;0),$F757/($AL757*$E757)*100,"")</f>
        <v/>
      </c>
      <c r="I757" s="32" t="n"/>
      <c r="J757" s="33" t="n"/>
      <c r="K757" s="31">
        <f>IF(AND(ISNUMBER($F757),ISNUMBER($J757)),$F757*(1-$J757),"")</f>
        <v/>
      </c>
      <c r="L757" s="32" t="n"/>
      <c r="M757" s="32" t="n"/>
      <c r="N757" s="31">
        <f>IF(ISNUMBER($F757),($F757-IF(ISNUMBER($AM757),$AM757,0))*(1-IF(ISNUMBER($J757),$J757,0)),"")</f>
        <v/>
      </c>
      <c r="O757" s="15" t="inlineStr">
        <is>
          <t>Original</t>
        </is>
      </c>
      <c r="P757" s="29" t="n">
        <v>120</v>
      </c>
      <c r="Q757" s="29" t="n">
        <v>70</v>
      </c>
      <c r="R757" s="15" t="inlineStr">
        <is>
          <t>Not listed</t>
        </is>
      </c>
      <c r="S757" s="29" t="n">
        <v>14</v>
      </c>
      <c r="T757" s="29" t="n">
        <v>110</v>
      </c>
      <c r="U757" s="15" t="inlineStr">
        <is>
          <t>Cane sugar</t>
        </is>
      </c>
      <c r="V757" s="15" t="inlineStr">
        <is>
          <t>Frothy draft latte, real cold-pressed espresso</t>
        </is>
      </c>
      <c r="W757" s="32" t="n"/>
      <c r="X757" s="32" t="n"/>
      <c r="Y757" s="32" t="n"/>
      <c r="Z757" s="32" t="n"/>
      <c r="AA757" s="15" t="inlineStr">
        <is>
          <t>Medium</t>
        </is>
      </c>
      <c r="AB757" s="15" t="inlineStr">
        <is>
          <t>Premium canned latte</t>
        </is>
      </c>
      <c r="AC757" s="15" t="inlineStr">
        <is>
          <t>Frothy cafe latte from a can</t>
        </is>
      </c>
      <c r="AD757" s="15" t="inlineStr">
        <is>
          <t>Cafe-quality latte texture.</t>
        </is>
      </c>
      <c r="AE757" s="32" t="n"/>
      <c r="AF757" s="34">
        <f>IF(AND(ISNUMBER($P757),ISNUMBER($AL757),$AL757&lt;&gt;0),ROUND($P757/$AL757*100,1),"")</f>
        <v/>
      </c>
      <c r="AG757" s="35">
        <f>IF(AND(ISNUMBER($S757),ISNUMBER($AL757),$AL757&lt;&gt;0),ROUND($S757/$AL757*100,2),"")</f>
        <v/>
      </c>
      <c r="AH757" s="34">
        <f>IF(AND(ISNUMBER($Q757),ISNUMBER($AL757),$AL757&lt;&gt;0),ROUND($Q757/$AL757*100,1),"")</f>
        <v/>
      </c>
      <c r="AI757" s="29">
        <f>IF(ISNUMBER($S757),IF($S757&lt;=1,"Yes","No"),"n/a")</f>
        <v/>
      </c>
      <c r="AJ757" s="29">
        <f>IF(ISNUMBER($S757),ROUND(MAX(0,MIN(100,100-$S757*2.5-IF(ISNUMBER($T757),$T757,0)*0.12+IF($S757&lt;=1,12,0))),0),"")</f>
        <v/>
      </c>
      <c r="AK757" s="29">
        <f>IF(ISNUMBER($Q757),IF($Q757&gt;=100,20,IF($Q757&gt;=30,10,0)),0)+IF(ISNUMBER($R757),IF($R757&gt;=100,20,0),0)+IF(ISNUMBER($P757),IF($P757&gt;=150,20,IF($P757&gt;=50,12,5)),0)+IF(ISNUMBER($S757),IF($S757&lt;=1,15,0),0)</f>
        <v/>
      </c>
      <c r="AL757" s="29" t="n">
        <v>260</v>
      </c>
      <c r="AM757" s="30" t="n"/>
      <c r="AN757" s="15" t="inlineStr">
        <is>
          <t>Secondary/approx; NOT verified on Amazon.ca</t>
        </is>
      </c>
      <c r="AO757" s="15" t="inlineStr">
        <is>
          <t>BLANK -&gt; requires live Amazon.ca capture</t>
        </is>
      </c>
      <c r="AP757" s="15" t="inlineStr">
        <is>
          <t>Unverified commercial data</t>
        </is>
      </c>
    </row>
    <row r="758" ht="28" customHeight="1">
      <c r="A758" s="15" t="inlineStr">
        <is>
          <t>La Colombe</t>
        </is>
      </c>
      <c r="B758" s="15" t="inlineStr">
        <is>
          <t>La Colombe Draft Latte | Original | 8-pack 260mL</t>
        </is>
      </c>
      <c r="C758" s="15" t="inlineStr">
        <is>
          <t>4) Caffeine &amp; energy beverage</t>
        </is>
      </c>
      <c r="D758" s="15" t="inlineStr">
        <is>
          <t>260 mL can</t>
        </is>
      </c>
      <c r="E758" s="29" t="n">
        <v>8</v>
      </c>
      <c r="F758" s="30" t="n"/>
      <c r="G758" s="31">
        <f>IF(AND(ISNUMBER($F758),ISNUMBER($E758),$E758&lt;&gt;0),$F758/$E758,"")</f>
        <v/>
      </c>
      <c r="H758" s="31">
        <f>IF(AND(ISNUMBER($F758),ISNUMBER($AL758),ISNUMBER($E758),($AL758*$E758)&lt;&gt;0),$F758/($AL758*$E758)*100,"")</f>
        <v/>
      </c>
      <c r="I758" s="32" t="n"/>
      <c r="J758" s="33" t="n"/>
      <c r="K758" s="31">
        <f>IF(AND(ISNUMBER($F758),ISNUMBER($J758)),$F758*(1-$J758),"")</f>
        <v/>
      </c>
      <c r="L758" s="32" t="n"/>
      <c r="M758" s="32" t="n"/>
      <c r="N758" s="31">
        <f>IF(ISNUMBER($F758),($F758-IF(ISNUMBER($AM758),$AM758,0))*(1-IF(ISNUMBER($J758),$J758,0)),"")</f>
        <v/>
      </c>
      <c r="O758" s="15" t="inlineStr">
        <is>
          <t>Original</t>
        </is>
      </c>
      <c r="P758" s="29" t="n">
        <v>120</v>
      </c>
      <c r="Q758" s="29" t="n">
        <v>70</v>
      </c>
      <c r="R758" s="15" t="inlineStr">
        <is>
          <t>Not listed</t>
        </is>
      </c>
      <c r="S758" s="29" t="n">
        <v>14</v>
      </c>
      <c r="T758" s="29" t="n">
        <v>110</v>
      </c>
      <c r="U758" s="15" t="inlineStr">
        <is>
          <t>Cane sugar</t>
        </is>
      </c>
      <c r="V758" s="15" t="inlineStr">
        <is>
          <t>Frothy draft latte, real cold-pressed espresso</t>
        </is>
      </c>
      <c r="W758" s="32" t="n"/>
      <c r="X758" s="32" t="n"/>
      <c r="Y758" s="32" t="n"/>
      <c r="Z758" s="32" t="n"/>
      <c r="AA758" s="15" t="inlineStr">
        <is>
          <t>Medium</t>
        </is>
      </c>
      <c r="AB758" s="15" t="inlineStr">
        <is>
          <t>Premium canned latte</t>
        </is>
      </c>
      <c r="AC758" s="15" t="inlineStr">
        <is>
          <t>Frothy cafe latte from a can</t>
        </is>
      </c>
      <c r="AD758" s="15" t="inlineStr">
        <is>
          <t>Cafe-quality latte texture.</t>
        </is>
      </c>
      <c r="AE758" s="32" t="n"/>
      <c r="AF758" s="34">
        <f>IF(AND(ISNUMBER($P758),ISNUMBER($AL758),$AL758&lt;&gt;0),ROUND($P758/$AL758*100,1),"")</f>
        <v/>
      </c>
      <c r="AG758" s="35">
        <f>IF(AND(ISNUMBER($S758),ISNUMBER($AL758),$AL758&lt;&gt;0),ROUND($S758/$AL758*100,2),"")</f>
        <v/>
      </c>
      <c r="AH758" s="34">
        <f>IF(AND(ISNUMBER($Q758),ISNUMBER($AL758),$AL758&lt;&gt;0),ROUND($Q758/$AL758*100,1),"")</f>
        <v/>
      </c>
      <c r="AI758" s="29">
        <f>IF(ISNUMBER($S758),IF($S758&lt;=1,"Yes","No"),"n/a")</f>
        <v/>
      </c>
      <c r="AJ758" s="29">
        <f>IF(ISNUMBER($S758),ROUND(MAX(0,MIN(100,100-$S758*2.5-IF(ISNUMBER($T758),$T758,0)*0.12+IF($S758&lt;=1,12,0))),0),"")</f>
        <v/>
      </c>
      <c r="AK758" s="29">
        <f>IF(ISNUMBER($Q758),IF($Q758&gt;=100,20,IF($Q758&gt;=30,10,0)),0)+IF(ISNUMBER($R758),IF($R758&gt;=100,20,0),0)+IF(ISNUMBER($P758),IF($P758&gt;=150,20,IF($P758&gt;=50,12,5)),0)+IF(ISNUMBER($S758),IF($S758&lt;=1,15,0),0)</f>
        <v/>
      </c>
      <c r="AL758" s="29" t="n">
        <v>260</v>
      </c>
      <c r="AM758" s="30" t="n"/>
      <c r="AN758" s="15" t="inlineStr">
        <is>
          <t>Secondary/approx; NOT verified on Amazon.ca</t>
        </is>
      </c>
      <c r="AO758" s="15" t="inlineStr">
        <is>
          <t>BLANK -&gt; requires live Amazon.ca capture</t>
        </is>
      </c>
      <c r="AP758" s="15" t="inlineStr">
        <is>
          <t>Unverified commercial data</t>
        </is>
      </c>
    </row>
    <row r="759" ht="28" customHeight="1">
      <c r="A759" s="15" t="inlineStr">
        <is>
          <t>La Colombe</t>
        </is>
      </c>
      <c r="B759" s="15" t="inlineStr">
        <is>
          <t>La Colombe Draft Latte | Original | 12-pack 260mL</t>
        </is>
      </c>
      <c r="C759" s="15" t="inlineStr">
        <is>
          <t>4) Caffeine &amp; energy beverage</t>
        </is>
      </c>
      <c r="D759" s="15" t="inlineStr">
        <is>
          <t>260 mL can</t>
        </is>
      </c>
      <c r="E759" s="29" t="n">
        <v>12</v>
      </c>
      <c r="F759" s="30" t="n"/>
      <c r="G759" s="31">
        <f>IF(AND(ISNUMBER($F759),ISNUMBER($E759),$E759&lt;&gt;0),$F759/$E759,"")</f>
        <v/>
      </c>
      <c r="H759" s="31">
        <f>IF(AND(ISNUMBER($F759),ISNUMBER($AL759),ISNUMBER($E759),($AL759*$E759)&lt;&gt;0),$F759/($AL759*$E759)*100,"")</f>
        <v/>
      </c>
      <c r="I759" s="32" t="n"/>
      <c r="J759" s="33" t="n"/>
      <c r="K759" s="31">
        <f>IF(AND(ISNUMBER($F759),ISNUMBER($J759)),$F759*(1-$J759),"")</f>
        <v/>
      </c>
      <c r="L759" s="32" t="n"/>
      <c r="M759" s="32" t="n"/>
      <c r="N759" s="31">
        <f>IF(ISNUMBER($F759),($F759-IF(ISNUMBER($AM759),$AM759,0))*(1-IF(ISNUMBER($J759),$J759,0)),"")</f>
        <v/>
      </c>
      <c r="O759" s="15" t="inlineStr">
        <is>
          <t>Original</t>
        </is>
      </c>
      <c r="P759" s="29" t="n">
        <v>120</v>
      </c>
      <c r="Q759" s="29" t="n">
        <v>70</v>
      </c>
      <c r="R759" s="15" t="inlineStr">
        <is>
          <t>Not listed</t>
        </is>
      </c>
      <c r="S759" s="29" t="n">
        <v>14</v>
      </c>
      <c r="T759" s="29" t="n">
        <v>110</v>
      </c>
      <c r="U759" s="15" t="inlineStr">
        <is>
          <t>Cane sugar</t>
        </is>
      </c>
      <c r="V759" s="15" t="inlineStr">
        <is>
          <t>Frothy draft latte, real cold-pressed espresso</t>
        </is>
      </c>
      <c r="W759" s="32" t="n"/>
      <c r="X759" s="32" t="n"/>
      <c r="Y759" s="32" t="n"/>
      <c r="Z759" s="32" t="n"/>
      <c r="AA759" s="15" t="inlineStr">
        <is>
          <t>Medium</t>
        </is>
      </c>
      <c r="AB759" s="15" t="inlineStr">
        <is>
          <t>Premium canned latte</t>
        </is>
      </c>
      <c r="AC759" s="15" t="inlineStr">
        <is>
          <t>Frothy cafe latte from a can</t>
        </is>
      </c>
      <c r="AD759" s="15" t="inlineStr">
        <is>
          <t>Cafe-quality latte texture.</t>
        </is>
      </c>
      <c r="AE759" s="32" t="n"/>
      <c r="AF759" s="34">
        <f>IF(AND(ISNUMBER($P759),ISNUMBER($AL759),$AL759&lt;&gt;0),ROUND($P759/$AL759*100,1),"")</f>
        <v/>
      </c>
      <c r="AG759" s="35">
        <f>IF(AND(ISNUMBER($S759),ISNUMBER($AL759),$AL759&lt;&gt;0),ROUND($S759/$AL759*100,2),"")</f>
        <v/>
      </c>
      <c r="AH759" s="34">
        <f>IF(AND(ISNUMBER($Q759),ISNUMBER($AL759),$AL759&lt;&gt;0),ROUND($Q759/$AL759*100,1),"")</f>
        <v/>
      </c>
      <c r="AI759" s="29">
        <f>IF(ISNUMBER($S759),IF($S759&lt;=1,"Yes","No"),"n/a")</f>
        <v/>
      </c>
      <c r="AJ759" s="29">
        <f>IF(ISNUMBER($S759),ROUND(MAX(0,MIN(100,100-$S759*2.5-IF(ISNUMBER($T759),$T759,0)*0.12+IF($S759&lt;=1,12,0))),0),"")</f>
        <v/>
      </c>
      <c r="AK759" s="29">
        <f>IF(ISNUMBER($Q759),IF($Q759&gt;=100,20,IF($Q759&gt;=30,10,0)),0)+IF(ISNUMBER($R759),IF($R759&gt;=100,20,0),0)+IF(ISNUMBER($P759),IF($P759&gt;=150,20,IF($P759&gt;=50,12,5)),0)+IF(ISNUMBER($S759),IF($S759&lt;=1,15,0),0)</f>
        <v/>
      </c>
      <c r="AL759" s="29" t="n">
        <v>260</v>
      </c>
      <c r="AM759" s="30" t="n"/>
      <c r="AN759" s="15" t="inlineStr">
        <is>
          <t>Secondary/approx; NOT verified on Amazon.ca</t>
        </is>
      </c>
      <c r="AO759" s="15" t="inlineStr">
        <is>
          <t>BLANK -&gt; requires live Amazon.ca capture</t>
        </is>
      </c>
      <c r="AP759" s="15" t="inlineStr">
        <is>
          <t>Unverified commercial data</t>
        </is>
      </c>
    </row>
    <row r="760" ht="28" customHeight="1">
      <c r="A760" s="15" t="inlineStr">
        <is>
          <t>La Colombe</t>
        </is>
      </c>
      <c r="B760" s="15" t="inlineStr">
        <is>
          <t>La Colombe Draft Latte | Original | 15-pack 260mL</t>
        </is>
      </c>
      <c r="C760" s="15" t="inlineStr">
        <is>
          <t>4) Caffeine &amp; energy beverage</t>
        </is>
      </c>
      <c r="D760" s="15" t="inlineStr">
        <is>
          <t>260 mL can</t>
        </is>
      </c>
      <c r="E760" s="29" t="n">
        <v>15</v>
      </c>
      <c r="F760" s="30" t="n"/>
      <c r="G760" s="31">
        <f>IF(AND(ISNUMBER($F760),ISNUMBER($E760),$E760&lt;&gt;0),$F760/$E760,"")</f>
        <v/>
      </c>
      <c r="H760" s="31">
        <f>IF(AND(ISNUMBER($F760),ISNUMBER($AL760),ISNUMBER($E760),($AL760*$E760)&lt;&gt;0),$F760/($AL760*$E760)*100,"")</f>
        <v/>
      </c>
      <c r="I760" s="32" t="n"/>
      <c r="J760" s="33" t="n"/>
      <c r="K760" s="31">
        <f>IF(AND(ISNUMBER($F760),ISNUMBER($J760)),$F760*(1-$J760),"")</f>
        <v/>
      </c>
      <c r="L760" s="32" t="n"/>
      <c r="M760" s="32" t="n"/>
      <c r="N760" s="31">
        <f>IF(ISNUMBER($F760),($F760-IF(ISNUMBER($AM760),$AM760,0))*(1-IF(ISNUMBER($J760),$J760,0)),"")</f>
        <v/>
      </c>
      <c r="O760" s="15" t="inlineStr">
        <is>
          <t>Original</t>
        </is>
      </c>
      <c r="P760" s="29" t="n">
        <v>120</v>
      </c>
      <c r="Q760" s="29" t="n">
        <v>70</v>
      </c>
      <c r="R760" s="15" t="inlineStr">
        <is>
          <t>Not listed</t>
        </is>
      </c>
      <c r="S760" s="29" t="n">
        <v>14</v>
      </c>
      <c r="T760" s="29" t="n">
        <v>110</v>
      </c>
      <c r="U760" s="15" t="inlineStr">
        <is>
          <t>Cane sugar</t>
        </is>
      </c>
      <c r="V760" s="15" t="inlineStr">
        <is>
          <t>Frothy draft latte, real cold-pressed espresso</t>
        </is>
      </c>
      <c r="W760" s="32" t="n"/>
      <c r="X760" s="32" t="n"/>
      <c r="Y760" s="32" t="n"/>
      <c r="Z760" s="32" t="n"/>
      <c r="AA760" s="15" t="inlineStr">
        <is>
          <t>Medium</t>
        </is>
      </c>
      <c r="AB760" s="15" t="inlineStr">
        <is>
          <t>Premium canned latte</t>
        </is>
      </c>
      <c r="AC760" s="15" t="inlineStr">
        <is>
          <t>Frothy cafe latte from a can</t>
        </is>
      </c>
      <c r="AD760" s="15" t="inlineStr">
        <is>
          <t>Cafe-quality latte texture.</t>
        </is>
      </c>
      <c r="AE760" s="32" t="n"/>
      <c r="AF760" s="34">
        <f>IF(AND(ISNUMBER($P760),ISNUMBER($AL760),$AL760&lt;&gt;0),ROUND($P760/$AL760*100,1),"")</f>
        <v/>
      </c>
      <c r="AG760" s="35">
        <f>IF(AND(ISNUMBER($S760),ISNUMBER($AL760),$AL760&lt;&gt;0),ROUND($S760/$AL760*100,2),"")</f>
        <v/>
      </c>
      <c r="AH760" s="34">
        <f>IF(AND(ISNUMBER($Q760),ISNUMBER($AL760),$AL760&lt;&gt;0),ROUND($Q760/$AL760*100,1),"")</f>
        <v/>
      </c>
      <c r="AI760" s="29">
        <f>IF(ISNUMBER($S760),IF($S760&lt;=1,"Yes","No"),"n/a")</f>
        <v/>
      </c>
      <c r="AJ760" s="29">
        <f>IF(ISNUMBER($S760),ROUND(MAX(0,MIN(100,100-$S760*2.5-IF(ISNUMBER($T760),$T760,0)*0.12+IF($S760&lt;=1,12,0))),0),"")</f>
        <v/>
      </c>
      <c r="AK760" s="29">
        <f>IF(ISNUMBER($Q760),IF($Q760&gt;=100,20,IF($Q760&gt;=30,10,0)),0)+IF(ISNUMBER($R760),IF($R760&gt;=100,20,0),0)+IF(ISNUMBER($P760),IF($P760&gt;=150,20,IF($P760&gt;=50,12,5)),0)+IF(ISNUMBER($S760),IF($S760&lt;=1,15,0),0)</f>
        <v/>
      </c>
      <c r="AL760" s="29" t="n">
        <v>260</v>
      </c>
      <c r="AM760" s="30" t="n"/>
      <c r="AN760" s="15" t="inlineStr">
        <is>
          <t>Secondary/approx; NOT verified on Amazon.ca</t>
        </is>
      </c>
      <c r="AO760" s="15" t="inlineStr">
        <is>
          <t>BLANK -&gt; requires live Amazon.ca capture</t>
        </is>
      </c>
      <c r="AP760" s="15" t="inlineStr">
        <is>
          <t>Unverified commercial data</t>
        </is>
      </c>
    </row>
    <row r="761" ht="28" customHeight="1">
      <c r="A761" s="15" t="inlineStr">
        <is>
          <t>La Colombe</t>
        </is>
      </c>
      <c r="B761" s="15" t="inlineStr">
        <is>
          <t>La Colombe Draft Latte | Original | 18-pack 260mL</t>
        </is>
      </c>
      <c r="C761" s="15" t="inlineStr">
        <is>
          <t>4) Caffeine &amp; energy beverage</t>
        </is>
      </c>
      <c r="D761" s="15" t="inlineStr">
        <is>
          <t>260 mL can</t>
        </is>
      </c>
      <c r="E761" s="29" t="n">
        <v>18</v>
      </c>
      <c r="F761" s="30" t="n"/>
      <c r="G761" s="31">
        <f>IF(AND(ISNUMBER($F761),ISNUMBER($E761),$E761&lt;&gt;0),$F761/$E761,"")</f>
        <v/>
      </c>
      <c r="H761" s="31">
        <f>IF(AND(ISNUMBER($F761),ISNUMBER($AL761),ISNUMBER($E761),($AL761*$E761)&lt;&gt;0),$F761/($AL761*$E761)*100,"")</f>
        <v/>
      </c>
      <c r="I761" s="32" t="n"/>
      <c r="J761" s="33" t="n"/>
      <c r="K761" s="31">
        <f>IF(AND(ISNUMBER($F761),ISNUMBER($J761)),$F761*(1-$J761),"")</f>
        <v/>
      </c>
      <c r="L761" s="32" t="n"/>
      <c r="M761" s="32" t="n"/>
      <c r="N761" s="31">
        <f>IF(ISNUMBER($F761),($F761-IF(ISNUMBER($AM761),$AM761,0))*(1-IF(ISNUMBER($J761),$J761,0)),"")</f>
        <v/>
      </c>
      <c r="O761" s="15" t="inlineStr">
        <is>
          <t>Original</t>
        </is>
      </c>
      <c r="P761" s="29" t="n">
        <v>120</v>
      </c>
      <c r="Q761" s="29" t="n">
        <v>70</v>
      </c>
      <c r="R761" s="15" t="inlineStr">
        <is>
          <t>Not listed</t>
        </is>
      </c>
      <c r="S761" s="29" t="n">
        <v>14</v>
      </c>
      <c r="T761" s="29" t="n">
        <v>110</v>
      </c>
      <c r="U761" s="15" t="inlineStr">
        <is>
          <t>Cane sugar</t>
        </is>
      </c>
      <c r="V761" s="15" t="inlineStr">
        <is>
          <t>Frothy draft latte, real cold-pressed espresso</t>
        </is>
      </c>
      <c r="W761" s="32" t="n"/>
      <c r="X761" s="32" t="n"/>
      <c r="Y761" s="32" t="n"/>
      <c r="Z761" s="32" t="n"/>
      <c r="AA761" s="15" t="inlineStr">
        <is>
          <t>Medium</t>
        </is>
      </c>
      <c r="AB761" s="15" t="inlineStr">
        <is>
          <t>Premium canned latte</t>
        </is>
      </c>
      <c r="AC761" s="15" t="inlineStr">
        <is>
          <t>Frothy cafe latte from a can</t>
        </is>
      </c>
      <c r="AD761" s="15" t="inlineStr">
        <is>
          <t>Cafe-quality latte texture.</t>
        </is>
      </c>
      <c r="AE761" s="32" t="n"/>
      <c r="AF761" s="34">
        <f>IF(AND(ISNUMBER($P761),ISNUMBER($AL761),$AL761&lt;&gt;0),ROUND($P761/$AL761*100,1),"")</f>
        <v/>
      </c>
      <c r="AG761" s="35">
        <f>IF(AND(ISNUMBER($S761),ISNUMBER($AL761),$AL761&lt;&gt;0),ROUND($S761/$AL761*100,2),"")</f>
        <v/>
      </c>
      <c r="AH761" s="34">
        <f>IF(AND(ISNUMBER($Q761),ISNUMBER($AL761),$AL761&lt;&gt;0),ROUND($Q761/$AL761*100,1),"")</f>
        <v/>
      </c>
      <c r="AI761" s="29">
        <f>IF(ISNUMBER($S761),IF($S761&lt;=1,"Yes","No"),"n/a")</f>
        <v/>
      </c>
      <c r="AJ761" s="29">
        <f>IF(ISNUMBER($S761),ROUND(MAX(0,MIN(100,100-$S761*2.5-IF(ISNUMBER($T761),$T761,0)*0.12+IF($S761&lt;=1,12,0))),0),"")</f>
        <v/>
      </c>
      <c r="AK761" s="29">
        <f>IF(ISNUMBER($Q761),IF($Q761&gt;=100,20,IF($Q761&gt;=30,10,0)),0)+IF(ISNUMBER($R761),IF($R761&gt;=100,20,0),0)+IF(ISNUMBER($P761),IF($P761&gt;=150,20,IF($P761&gt;=50,12,5)),0)+IF(ISNUMBER($S761),IF($S761&lt;=1,15,0),0)</f>
        <v/>
      </c>
      <c r="AL761" s="29" t="n">
        <v>260</v>
      </c>
      <c r="AM761" s="30" t="n"/>
      <c r="AN761" s="15" t="inlineStr">
        <is>
          <t>Secondary/approx; NOT verified on Amazon.ca</t>
        </is>
      </c>
      <c r="AO761" s="15" t="inlineStr">
        <is>
          <t>BLANK -&gt; requires live Amazon.ca capture</t>
        </is>
      </c>
      <c r="AP761" s="15" t="inlineStr">
        <is>
          <t>Unverified commercial data</t>
        </is>
      </c>
    </row>
    <row r="762" ht="28" customHeight="1">
      <c r="A762" s="15" t="inlineStr">
        <is>
          <t>La Colombe</t>
        </is>
      </c>
      <c r="B762" s="15" t="inlineStr">
        <is>
          <t>La Colombe Draft Latte | Original | 24-pack 260mL</t>
        </is>
      </c>
      <c r="C762" s="15" t="inlineStr">
        <is>
          <t>4) Caffeine &amp; energy beverage</t>
        </is>
      </c>
      <c r="D762" s="15" t="inlineStr">
        <is>
          <t>260 mL can</t>
        </is>
      </c>
      <c r="E762" s="29" t="n">
        <v>24</v>
      </c>
      <c r="F762" s="30" t="n"/>
      <c r="G762" s="31">
        <f>IF(AND(ISNUMBER($F762),ISNUMBER($E762),$E762&lt;&gt;0),$F762/$E762,"")</f>
        <v/>
      </c>
      <c r="H762" s="31">
        <f>IF(AND(ISNUMBER($F762),ISNUMBER($AL762),ISNUMBER($E762),($AL762*$E762)&lt;&gt;0),$F762/($AL762*$E762)*100,"")</f>
        <v/>
      </c>
      <c r="I762" s="32" t="n"/>
      <c r="J762" s="33" t="n"/>
      <c r="K762" s="31">
        <f>IF(AND(ISNUMBER($F762),ISNUMBER($J762)),$F762*(1-$J762),"")</f>
        <v/>
      </c>
      <c r="L762" s="32" t="n"/>
      <c r="M762" s="32" t="n"/>
      <c r="N762" s="31">
        <f>IF(ISNUMBER($F762),($F762-IF(ISNUMBER($AM762),$AM762,0))*(1-IF(ISNUMBER($J762),$J762,0)),"")</f>
        <v/>
      </c>
      <c r="O762" s="15" t="inlineStr">
        <is>
          <t>Original</t>
        </is>
      </c>
      <c r="P762" s="29" t="n">
        <v>120</v>
      </c>
      <c r="Q762" s="29" t="n">
        <v>70</v>
      </c>
      <c r="R762" s="15" t="inlineStr">
        <is>
          <t>Not listed</t>
        </is>
      </c>
      <c r="S762" s="29" t="n">
        <v>14</v>
      </c>
      <c r="T762" s="29" t="n">
        <v>110</v>
      </c>
      <c r="U762" s="15" t="inlineStr">
        <is>
          <t>Cane sugar</t>
        </is>
      </c>
      <c r="V762" s="15" t="inlineStr">
        <is>
          <t>Frothy draft latte, real cold-pressed espresso</t>
        </is>
      </c>
      <c r="W762" s="32" t="n"/>
      <c r="X762" s="32" t="n"/>
      <c r="Y762" s="32" t="n"/>
      <c r="Z762" s="32" t="n"/>
      <c r="AA762" s="15" t="inlineStr">
        <is>
          <t>Medium</t>
        </is>
      </c>
      <c r="AB762" s="15" t="inlineStr">
        <is>
          <t>Premium canned latte</t>
        </is>
      </c>
      <c r="AC762" s="15" t="inlineStr">
        <is>
          <t>Frothy cafe latte from a can</t>
        </is>
      </c>
      <c r="AD762" s="15" t="inlineStr">
        <is>
          <t>Cafe-quality latte texture.</t>
        </is>
      </c>
      <c r="AE762" s="32" t="n"/>
      <c r="AF762" s="34">
        <f>IF(AND(ISNUMBER($P762),ISNUMBER($AL762),$AL762&lt;&gt;0),ROUND($P762/$AL762*100,1),"")</f>
        <v/>
      </c>
      <c r="AG762" s="35">
        <f>IF(AND(ISNUMBER($S762),ISNUMBER($AL762),$AL762&lt;&gt;0),ROUND($S762/$AL762*100,2),"")</f>
        <v/>
      </c>
      <c r="AH762" s="34">
        <f>IF(AND(ISNUMBER($Q762),ISNUMBER($AL762),$AL762&lt;&gt;0),ROUND($Q762/$AL762*100,1),"")</f>
        <v/>
      </c>
      <c r="AI762" s="29">
        <f>IF(ISNUMBER($S762),IF($S762&lt;=1,"Yes","No"),"n/a")</f>
        <v/>
      </c>
      <c r="AJ762" s="29">
        <f>IF(ISNUMBER($S762),ROUND(MAX(0,MIN(100,100-$S762*2.5-IF(ISNUMBER($T762),$T762,0)*0.12+IF($S762&lt;=1,12,0))),0),"")</f>
        <v/>
      </c>
      <c r="AK762" s="29">
        <f>IF(ISNUMBER($Q762),IF($Q762&gt;=100,20,IF($Q762&gt;=30,10,0)),0)+IF(ISNUMBER($R762),IF($R762&gt;=100,20,0),0)+IF(ISNUMBER($P762),IF($P762&gt;=150,20,IF($P762&gt;=50,12,5)),0)+IF(ISNUMBER($S762),IF($S762&lt;=1,15,0),0)</f>
        <v/>
      </c>
      <c r="AL762" s="29" t="n">
        <v>260</v>
      </c>
      <c r="AM762" s="30" t="n"/>
      <c r="AN762" s="15" t="inlineStr">
        <is>
          <t>Secondary/approx; NOT verified on Amazon.ca</t>
        </is>
      </c>
      <c r="AO762" s="15" t="inlineStr">
        <is>
          <t>BLANK -&gt; requires live Amazon.ca capture</t>
        </is>
      </c>
      <c r="AP762" s="15" t="inlineStr">
        <is>
          <t>Unverified commercial data</t>
        </is>
      </c>
    </row>
    <row r="763" ht="28" customHeight="1">
      <c r="A763" s="15" t="inlineStr">
        <is>
          <t>La Colombe</t>
        </is>
      </c>
      <c r="B763" s="15" t="inlineStr">
        <is>
          <t>La Colombe Draft Latte | Vanilla | single 260mL</t>
        </is>
      </c>
      <c r="C763" s="15" t="inlineStr">
        <is>
          <t>4) Caffeine &amp; energy beverage</t>
        </is>
      </c>
      <c r="D763" s="15" t="inlineStr">
        <is>
          <t>260 mL can</t>
        </is>
      </c>
      <c r="E763" s="29" t="n">
        <v>1</v>
      </c>
      <c r="F763" s="30" t="n"/>
      <c r="G763" s="31">
        <f>IF(AND(ISNUMBER($F763),ISNUMBER($E763),$E763&lt;&gt;0),$F763/$E763,"")</f>
        <v/>
      </c>
      <c r="H763" s="31">
        <f>IF(AND(ISNUMBER($F763),ISNUMBER($AL763),ISNUMBER($E763),($AL763*$E763)&lt;&gt;0),$F763/($AL763*$E763)*100,"")</f>
        <v/>
      </c>
      <c r="I763" s="32" t="n"/>
      <c r="J763" s="33" t="n"/>
      <c r="K763" s="31">
        <f>IF(AND(ISNUMBER($F763),ISNUMBER($J763)),$F763*(1-$J763),"")</f>
        <v/>
      </c>
      <c r="L763" s="32" t="n"/>
      <c r="M763" s="32" t="n"/>
      <c r="N763" s="31">
        <f>IF(ISNUMBER($F763),($F763-IF(ISNUMBER($AM763),$AM763,0))*(1-IF(ISNUMBER($J763),$J763,0)),"")</f>
        <v/>
      </c>
      <c r="O763" s="15" t="inlineStr">
        <is>
          <t>Vanilla</t>
        </is>
      </c>
      <c r="P763" s="29" t="n">
        <v>120</v>
      </c>
      <c r="Q763" s="29" t="n">
        <v>70</v>
      </c>
      <c r="R763" s="15" t="inlineStr">
        <is>
          <t>Not listed</t>
        </is>
      </c>
      <c r="S763" s="29" t="n">
        <v>14</v>
      </c>
      <c r="T763" s="29" t="n">
        <v>110</v>
      </c>
      <c r="U763" s="15" t="inlineStr">
        <is>
          <t>Cane sugar</t>
        </is>
      </c>
      <c r="V763" s="15" t="inlineStr">
        <is>
          <t>Frothy draft latte, real cold-pressed espresso</t>
        </is>
      </c>
      <c r="W763" s="32" t="n"/>
      <c r="X763" s="32" t="n"/>
      <c r="Y763" s="32" t="n"/>
      <c r="Z763" s="32" t="n"/>
      <c r="AA763" s="15" t="inlineStr">
        <is>
          <t>Medium</t>
        </is>
      </c>
      <c r="AB763" s="15" t="inlineStr">
        <is>
          <t>Premium canned latte</t>
        </is>
      </c>
      <c r="AC763" s="15" t="inlineStr">
        <is>
          <t>Frothy cafe latte from a can</t>
        </is>
      </c>
      <c r="AD763" s="15" t="inlineStr">
        <is>
          <t>Cafe-quality latte texture.</t>
        </is>
      </c>
      <c r="AE763" s="32" t="n"/>
      <c r="AF763" s="34">
        <f>IF(AND(ISNUMBER($P763),ISNUMBER($AL763),$AL763&lt;&gt;0),ROUND($P763/$AL763*100,1),"")</f>
        <v/>
      </c>
      <c r="AG763" s="35">
        <f>IF(AND(ISNUMBER($S763),ISNUMBER($AL763),$AL763&lt;&gt;0),ROUND($S763/$AL763*100,2),"")</f>
        <v/>
      </c>
      <c r="AH763" s="34">
        <f>IF(AND(ISNUMBER($Q763),ISNUMBER($AL763),$AL763&lt;&gt;0),ROUND($Q763/$AL763*100,1),"")</f>
        <v/>
      </c>
      <c r="AI763" s="29">
        <f>IF(ISNUMBER($S763),IF($S763&lt;=1,"Yes","No"),"n/a")</f>
        <v/>
      </c>
      <c r="AJ763" s="29">
        <f>IF(ISNUMBER($S763),ROUND(MAX(0,MIN(100,100-$S763*2.5-IF(ISNUMBER($T763),$T763,0)*0.12+IF($S763&lt;=1,12,0))),0),"")</f>
        <v/>
      </c>
      <c r="AK763" s="29">
        <f>IF(ISNUMBER($Q763),IF($Q763&gt;=100,20,IF($Q763&gt;=30,10,0)),0)+IF(ISNUMBER($R763),IF($R763&gt;=100,20,0),0)+IF(ISNUMBER($P763),IF($P763&gt;=150,20,IF($P763&gt;=50,12,5)),0)+IF(ISNUMBER($S763),IF($S763&lt;=1,15,0),0)</f>
        <v/>
      </c>
      <c r="AL763" s="29" t="n">
        <v>260</v>
      </c>
      <c r="AM763" s="30" t="n"/>
      <c r="AN763" s="15" t="inlineStr">
        <is>
          <t>Secondary/approx; NOT verified on Amazon.ca</t>
        </is>
      </c>
      <c r="AO763" s="15" t="inlineStr">
        <is>
          <t>BLANK -&gt; requires live Amazon.ca capture</t>
        </is>
      </c>
      <c r="AP763" s="15" t="inlineStr">
        <is>
          <t>Unverified commercial data</t>
        </is>
      </c>
    </row>
    <row r="764" ht="28" customHeight="1">
      <c r="A764" s="15" t="inlineStr">
        <is>
          <t>La Colombe</t>
        </is>
      </c>
      <c r="B764" s="15" t="inlineStr">
        <is>
          <t>La Colombe Draft Latte | Vanilla | 8-pack 260mL</t>
        </is>
      </c>
      <c r="C764" s="15" t="inlineStr">
        <is>
          <t>4) Caffeine &amp; energy beverage</t>
        </is>
      </c>
      <c r="D764" s="15" t="inlineStr">
        <is>
          <t>260 mL can</t>
        </is>
      </c>
      <c r="E764" s="29" t="n">
        <v>8</v>
      </c>
      <c r="F764" s="30" t="n"/>
      <c r="G764" s="31">
        <f>IF(AND(ISNUMBER($F764),ISNUMBER($E764),$E764&lt;&gt;0),$F764/$E764,"")</f>
        <v/>
      </c>
      <c r="H764" s="31">
        <f>IF(AND(ISNUMBER($F764),ISNUMBER($AL764),ISNUMBER($E764),($AL764*$E764)&lt;&gt;0),$F764/($AL764*$E764)*100,"")</f>
        <v/>
      </c>
      <c r="I764" s="32" t="n"/>
      <c r="J764" s="33" t="n"/>
      <c r="K764" s="31">
        <f>IF(AND(ISNUMBER($F764),ISNUMBER($J764)),$F764*(1-$J764),"")</f>
        <v/>
      </c>
      <c r="L764" s="32" t="n"/>
      <c r="M764" s="32" t="n"/>
      <c r="N764" s="31">
        <f>IF(ISNUMBER($F764),($F764-IF(ISNUMBER($AM764),$AM764,0))*(1-IF(ISNUMBER($J764),$J764,0)),"")</f>
        <v/>
      </c>
      <c r="O764" s="15" t="inlineStr">
        <is>
          <t>Vanilla</t>
        </is>
      </c>
      <c r="P764" s="29" t="n">
        <v>120</v>
      </c>
      <c r="Q764" s="29" t="n">
        <v>70</v>
      </c>
      <c r="R764" s="15" t="inlineStr">
        <is>
          <t>Not listed</t>
        </is>
      </c>
      <c r="S764" s="29" t="n">
        <v>14</v>
      </c>
      <c r="T764" s="29" t="n">
        <v>110</v>
      </c>
      <c r="U764" s="15" t="inlineStr">
        <is>
          <t>Cane sugar</t>
        </is>
      </c>
      <c r="V764" s="15" t="inlineStr">
        <is>
          <t>Frothy draft latte, real cold-pressed espresso</t>
        </is>
      </c>
      <c r="W764" s="32" t="n"/>
      <c r="X764" s="32" t="n"/>
      <c r="Y764" s="32" t="n"/>
      <c r="Z764" s="32" t="n"/>
      <c r="AA764" s="15" t="inlineStr">
        <is>
          <t>Medium</t>
        </is>
      </c>
      <c r="AB764" s="15" t="inlineStr">
        <is>
          <t>Premium canned latte</t>
        </is>
      </c>
      <c r="AC764" s="15" t="inlineStr">
        <is>
          <t>Frothy cafe latte from a can</t>
        </is>
      </c>
      <c r="AD764" s="15" t="inlineStr">
        <is>
          <t>Cafe-quality latte texture.</t>
        </is>
      </c>
      <c r="AE764" s="32" t="n"/>
      <c r="AF764" s="34">
        <f>IF(AND(ISNUMBER($P764),ISNUMBER($AL764),$AL764&lt;&gt;0),ROUND($P764/$AL764*100,1),"")</f>
        <v/>
      </c>
      <c r="AG764" s="35">
        <f>IF(AND(ISNUMBER($S764),ISNUMBER($AL764),$AL764&lt;&gt;0),ROUND($S764/$AL764*100,2),"")</f>
        <v/>
      </c>
      <c r="AH764" s="34">
        <f>IF(AND(ISNUMBER($Q764),ISNUMBER($AL764),$AL764&lt;&gt;0),ROUND($Q764/$AL764*100,1),"")</f>
        <v/>
      </c>
      <c r="AI764" s="29">
        <f>IF(ISNUMBER($S764),IF($S764&lt;=1,"Yes","No"),"n/a")</f>
        <v/>
      </c>
      <c r="AJ764" s="29">
        <f>IF(ISNUMBER($S764),ROUND(MAX(0,MIN(100,100-$S764*2.5-IF(ISNUMBER($T764),$T764,0)*0.12+IF($S764&lt;=1,12,0))),0),"")</f>
        <v/>
      </c>
      <c r="AK764" s="29">
        <f>IF(ISNUMBER($Q764),IF($Q764&gt;=100,20,IF($Q764&gt;=30,10,0)),0)+IF(ISNUMBER($R764),IF($R764&gt;=100,20,0),0)+IF(ISNUMBER($P764),IF($P764&gt;=150,20,IF($P764&gt;=50,12,5)),0)+IF(ISNUMBER($S764),IF($S764&lt;=1,15,0),0)</f>
        <v/>
      </c>
      <c r="AL764" s="29" t="n">
        <v>260</v>
      </c>
      <c r="AM764" s="30" t="n"/>
      <c r="AN764" s="15" t="inlineStr">
        <is>
          <t>Secondary/approx; NOT verified on Amazon.ca</t>
        </is>
      </c>
      <c r="AO764" s="15" t="inlineStr">
        <is>
          <t>BLANK -&gt; requires live Amazon.ca capture</t>
        </is>
      </c>
      <c r="AP764" s="15" t="inlineStr">
        <is>
          <t>Unverified commercial data</t>
        </is>
      </c>
    </row>
    <row r="765" ht="28" customHeight="1">
      <c r="A765" s="15" t="inlineStr">
        <is>
          <t>La Colombe</t>
        </is>
      </c>
      <c r="B765" s="15" t="inlineStr">
        <is>
          <t>La Colombe Draft Latte | Vanilla | 12-pack 260mL</t>
        </is>
      </c>
      <c r="C765" s="15" t="inlineStr">
        <is>
          <t>4) Caffeine &amp; energy beverage</t>
        </is>
      </c>
      <c r="D765" s="15" t="inlineStr">
        <is>
          <t>260 mL can</t>
        </is>
      </c>
      <c r="E765" s="29" t="n">
        <v>12</v>
      </c>
      <c r="F765" s="30" t="n"/>
      <c r="G765" s="31">
        <f>IF(AND(ISNUMBER($F765),ISNUMBER($E765),$E765&lt;&gt;0),$F765/$E765,"")</f>
        <v/>
      </c>
      <c r="H765" s="31">
        <f>IF(AND(ISNUMBER($F765),ISNUMBER($AL765),ISNUMBER($E765),($AL765*$E765)&lt;&gt;0),$F765/($AL765*$E765)*100,"")</f>
        <v/>
      </c>
      <c r="I765" s="32" t="n"/>
      <c r="J765" s="33" t="n"/>
      <c r="K765" s="31">
        <f>IF(AND(ISNUMBER($F765),ISNUMBER($J765)),$F765*(1-$J765),"")</f>
        <v/>
      </c>
      <c r="L765" s="32" t="n"/>
      <c r="M765" s="32" t="n"/>
      <c r="N765" s="31">
        <f>IF(ISNUMBER($F765),($F765-IF(ISNUMBER($AM765),$AM765,0))*(1-IF(ISNUMBER($J765),$J765,0)),"")</f>
        <v/>
      </c>
      <c r="O765" s="15" t="inlineStr">
        <is>
          <t>Vanilla</t>
        </is>
      </c>
      <c r="P765" s="29" t="n">
        <v>120</v>
      </c>
      <c r="Q765" s="29" t="n">
        <v>70</v>
      </c>
      <c r="R765" s="15" t="inlineStr">
        <is>
          <t>Not listed</t>
        </is>
      </c>
      <c r="S765" s="29" t="n">
        <v>14</v>
      </c>
      <c r="T765" s="29" t="n">
        <v>110</v>
      </c>
      <c r="U765" s="15" t="inlineStr">
        <is>
          <t>Cane sugar</t>
        </is>
      </c>
      <c r="V765" s="15" t="inlineStr">
        <is>
          <t>Frothy draft latte, real cold-pressed espresso</t>
        </is>
      </c>
      <c r="W765" s="32" t="n"/>
      <c r="X765" s="32" t="n"/>
      <c r="Y765" s="32" t="n"/>
      <c r="Z765" s="32" t="n"/>
      <c r="AA765" s="15" t="inlineStr">
        <is>
          <t>Medium</t>
        </is>
      </c>
      <c r="AB765" s="15" t="inlineStr">
        <is>
          <t>Premium canned latte</t>
        </is>
      </c>
      <c r="AC765" s="15" t="inlineStr">
        <is>
          <t>Frothy cafe latte from a can</t>
        </is>
      </c>
      <c r="AD765" s="15" t="inlineStr">
        <is>
          <t>Cafe-quality latte texture.</t>
        </is>
      </c>
      <c r="AE765" s="32" t="n"/>
      <c r="AF765" s="34">
        <f>IF(AND(ISNUMBER($P765),ISNUMBER($AL765),$AL765&lt;&gt;0),ROUND($P765/$AL765*100,1),"")</f>
        <v/>
      </c>
      <c r="AG765" s="35">
        <f>IF(AND(ISNUMBER($S765),ISNUMBER($AL765),$AL765&lt;&gt;0),ROUND($S765/$AL765*100,2),"")</f>
        <v/>
      </c>
      <c r="AH765" s="34">
        <f>IF(AND(ISNUMBER($Q765),ISNUMBER($AL765),$AL765&lt;&gt;0),ROUND($Q765/$AL765*100,1),"")</f>
        <v/>
      </c>
      <c r="AI765" s="29">
        <f>IF(ISNUMBER($S765),IF($S765&lt;=1,"Yes","No"),"n/a")</f>
        <v/>
      </c>
      <c r="AJ765" s="29">
        <f>IF(ISNUMBER($S765),ROUND(MAX(0,MIN(100,100-$S765*2.5-IF(ISNUMBER($T765),$T765,0)*0.12+IF($S765&lt;=1,12,0))),0),"")</f>
        <v/>
      </c>
      <c r="AK765" s="29">
        <f>IF(ISNUMBER($Q765),IF($Q765&gt;=100,20,IF($Q765&gt;=30,10,0)),0)+IF(ISNUMBER($R765),IF($R765&gt;=100,20,0),0)+IF(ISNUMBER($P765),IF($P765&gt;=150,20,IF($P765&gt;=50,12,5)),0)+IF(ISNUMBER($S765),IF($S765&lt;=1,15,0),0)</f>
        <v/>
      </c>
      <c r="AL765" s="29" t="n">
        <v>260</v>
      </c>
      <c r="AM765" s="30" t="n"/>
      <c r="AN765" s="15" t="inlineStr">
        <is>
          <t>Secondary/approx; NOT verified on Amazon.ca</t>
        </is>
      </c>
      <c r="AO765" s="15" t="inlineStr">
        <is>
          <t>BLANK -&gt; requires live Amazon.ca capture</t>
        </is>
      </c>
      <c r="AP765" s="15" t="inlineStr">
        <is>
          <t>Unverified commercial data</t>
        </is>
      </c>
    </row>
    <row r="766" ht="28" customHeight="1">
      <c r="A766" s="15" t="inlineStr">
        <is>
          <t>La Colombe</t>
        </is>
      </c>
      <c r="B766" s="15" t="inlineStr">
        <is>
          <t>La Colombe Draft Latte | Vanilla | 15-pack 260mL</t>
        </is>
      </c>
      <c r="C766" s="15" t="inlineStr">
        <is>
          <t>4) Caffeine &amp; energy beverage</t>
        </is>
      </c>
      <c r="D766" s="15" t="inlineStr">
        <is>
          <t>260 mL can</t>
        </is>
      </c>
      <c r="E766" s="29" t="n">
        <v>15</v>
      </c>
      <c r="F766" s="30" t="n"/>
      <c r="G766" s="31">
        <f>IF(AND(ISNUMBER($F766),ISNUMBER($E766),$E766&lt;&gt;0),$F766/$E766,"")</f>
        <v/>
      </c>
      <c r="H766" s="31">
        <f>IF(AND(ISNUMBER($F766),ISNUMBER($AL766),ISNUMBER($E766),($AL766*$E766)&lt;&gt;0),$F766/($AL766*$E766)*100,"")</f>
        <v/>
      </c>
      <c r="I766" s="32" t="n"/>
      <c r="J766" s="33" t="n"/>
      <c r="K766" s="31">
        <f>IF(AND(ISNUMBER($F766),ISNUMBER($J766)),$F766*(1-$J766),"")</f>
        <v/>
      </c>
      <c r="L766" s="32" t="n"/>
      <c r="M766" s="32" t="n"/>
      <c r="N766" s="31">
        <f>IF(ISNUMBER($F766),($F766-IF(ISNUMBER($AM766),$AM766,0))*(1-IF(ISNUMBER($J766),$J766,0)),"")</f>
        <v/>
      </c>
      <c r="O766" s="15" t="inlineStr">
        <is>
          <t>Vanilla</t>
        </is>
      </c>
      <c r="P766" s="29" t="n">
        <v>120</v>
      </c>
      <c r="Q766" s="29" t="n">
        <v>70</v>
      </c>
      <c r="R766" s="15" t="inlineStr">
        <is>
          <t>Not listed</t>
        </is>
      </c>
      <c r="S766" s="29" t="n">
        <v>14</v>
      </c>
      <c r="T766" s="29" t="n">
        <v>110</v>
      </c>
      <c r="U766" s="15" t="inlineStr">
        <is>
          <t>Cane sugar</t>
        </is>
      </c>
      <c r="V766" s="15" t="inlineStr">
        <is>
          <t>Frothy draft latte, real cold-pressed espresso</t>
        </is>
      </c>
      <c r="W766" s="32" t="n"/>
      <c r="X766" s="32" t="n"/>
      <c r="Y766" s="32" t="n"/>
      <c r="Z766" s="32" t="n"/>
      <c r="AA766" s="15" t="inlineStr">
        <is>
          <t>Medium</t>
        </is>
      </c>
      <c r="AB766" s="15" t="inlineStr">
        <is>
          <t>Premium canned latte</t>
        </is>
      </c>
      <c r="AC766" s="15" t="inlineStr">
        <is>
          <t>Frothy cafe latte from a can</t>
        </is>
      </c>
      <c r="AD766" s="15" t="inlineStr">
        <is>
          <t>Cafe-quality latte texture.</t>
        </is>
      </c>
      <c r="AE766" s="32" t="n"/>
      <c r="AF766" s="34">
        <f>IF(AND(ISNUMBER($P766),ISNUMBER($AL766),$AL766&lt;&gt;0),ROUND($P766/$AL766*100,1),"")</f>
        <v/>
      </c>
      <c r="AG766" s="35">
        <f>IF(AND(ISNUMBER($S766),ISNUMBER($AL766),$AL766&lt;&gt;0),ROUND($S766/$AL766*100,2),"")</f>
        <v/>
      </c>
      <c r="AH766" s="34">
        <f>IF(AND(ISNUMBER($Q766),ISNUMBER($AL766),$AL766&lt;&gt;0),ROUND($Q766/$AL766*100,1),"")</f>
        <v/>
      </c>
      <c r="AI766" s="29">
        <f>IF(ISNUMBER($S766),IF($S766&lt;=1,"Yes","No"),"n/a")</f>
        <v/>
      </c>
      <c r="AJ766" s="29">
        <f>IF(ISNUMBER($S766),ROUND(MAX(0,MIN(100,100-$S766*2.5-IF(ISNUMBER($T766),$T766,0)*0.12+IF($S766&lt;=1,12,0))),0),"")</f>
        <v/>
      </c>
      <c r="AK766" s="29">
        <f>IF(ISNUMBER($Q766),IF($Q766&gt;=100,20,IF($Q766&gt;=30,10,0)),0)+IF(ISNUMBER($R766),IF($R766&gt;=100,20,0),0)+IF(ISNUMBER($P766),IF($P766&gt;=150,20,IF($P766&gt;=50,12,5)),0)+IF(ISNUMBER($S766),IF($S766&lt;=1,15,0),0)</f>
        <v/>
      </c>
      <c r="AL766" s="29" t="n">
        <v>260</v>
      </c>
      <c r="AM766" s="30" t="n"/>
      <c r="AN766" s="15" t="inlineStr">
        <is>
          <t>Secondary/approx; NOT verified on Amazon.ca</t>
        </is>
      </c>
      <c r="AO766" s="15" t="inlineStr">
        <is>
          <t>BLANK -&gt; requires live Amazon.ca capture</t>
        </is>
      </c>
      <c r="AP766" s="15" t="inlineStr">
        <is>
          <t>Unverified commercial data</t>
        </is>
      </c>
    </row>
    <row r="767" ht="28" customHeight="1">
      <c r="A767" s="15" t="inlineStr">
        <is>
          <t>La Colombe</t>
        </is>
      </c>
      <c r="B767" s="15" t="inlineStr">
        <is>
          <t>La Colombe Draft Latte | Vanilla | 18-pack 260mL</t>
        </is>
      </c>
      <c r="C767" s="15" t="inlineStr">
        <is>
          <t>4) Caffeine &amp; energy beverage</t>
        </is>
      </c>
      <c r="D767" s="15" t="inlineStr">
        <is>
          <t>260 mL can</t>
        </is>
      </c>
      <c r="E767" s="29" t="n">
        <v>18</v>
      </c>
      <c r="F767" s="30" t="n"/>
      <c r="G767" s="31">
        <f>IF(AND(ISNUMBER($F767),ISNUMBER($E767),$E767&lt;&gt;0),$F767/$E767,"")</f>
        <v/>
      </c>
      <c r="H767" s="31">
        <f>IF(AND(ISNUMBER($F767),ISNUMBER($AL767),ISNUMBER($E767),($AL767*$E767)&lt;&gt;0),$F767/($AL767*$E767)*100,"")</f>
        <v/>
      </c>
      <c r="I767" s="32" t="n"/>
      <c r="J767" s="33" t="n"/>
      <c r="K767" s="31">
        <f>IF(AND(ISNUMBER($F767),ISNUMBER($J767)),$F767*(1-$J767),"")</f>
        <v/>
      </c>
      <c r="L767" s="32" t="n"/>
      <c r="M767" s="32" t="n"/>
      <c r="N767" s="31">
        <f>IF(ISNUMBER($F767),($F767-IF(ISNUMBER($AM767),$AM767,0))*(1-IF(ISNUMBER($J767),$J767,0)),"")</f>
        <v/>
      </c>
      <c r="O767" s="15" t="inlineStr">
        <is>
          <t>Vanilla</t>
        </is>
      </c>
      <c r="P767" s="29" t="n">
        <v>120</v>
      </c>
      <c r="Q767" s="29" t="n">
        <v>70</v>
      </c>
      <c r="R767" s="15" t="inlineStr">
        <is>
          <t>Not listed</t>
        </is>
      </c>
      <c r="S767" s="29" t="n">
        <v>14</v>
      </c>
      <c r="T767" s="29" t="n">
        <v>110</v>
      </c>
      <c r="U767" s="15" t="inlineStr">
        <is>
          <t>Cane sugar</t>
        </is>
      </c>
      <c r="V767" s="15" t="inlineStr">
        <is>
          <t>Frothy draft latte, real cold-pressed espresso</t>
        </is>
      </c>
      <c r="W767" s="32" t="n"/>
      <c r="X767" s="32" t="n"/>
      <c r="Y767" s="32" t="n"/>
      <c r="Z767" s="32" t="n"/>
      <c r="AA767" s="15" t="inlineStr">
        <is>
          <t>Medium</t>
        </is>
      </c>
      <c r="AB767" s="15" t="inlineStr">
        <is>
          <t>Premium canned latte</t>
        </is>
      </c>
      <c r="AC767" s="15" t="inlineStr">
        <is>
          <t>Frothy cafe latte from a can</t>
        </is>
      </c>
      <c r="AD767" s="15" t="inlineStr">
        <is>
          <t>Cafe-quality latte texture.</t>
        </is>
      </c>
      <c r="AE767" s="32" t="n"/>
      <c r="AF767" s="34">
        <f>IF(AND(ISNUMBER($P767),ISNUMBER($AL767),$AL767&lt;&gt;0),ROUND($P767/$AL767*100,1),"")</f>
        <v/>
      </c>
      <c r="AG767" s="35">
        <f>IF(AND(ISNUMBER($S767),ISNUMBER($AL767),$AL767&lt;&gt;0),ROUND($S767/$AL767*100,2),"")</f>
        <v/>
      </c>
      <c r="AH767" s="34">
        <f>IF(AND(ISNUMBER($Q767),ISNUMBER($AL767),$AL767&lt;&gt;0),ROUND($Q767/$AL767*100,1),"")</f>
        <v/>
      </c>
      <c r="AI767" s="29">
        <f>IF(ISNUMBER($S767),IF($S767&lt;=1,"Yes","No"),"n/a")</f>
        <v/>
      </c>
      <c r="AJ767" s="29">
        <f>IF(ISNUMBER($S767),ROUND(MAX(0,MIN(100,100-$S767*2.5-IF(ISNUMBER($T767),$T767,0)*0.12+IF($S767&lt;=1,12,0))),0),"")</f>
        <v/>
      </c>
      <c r="AK767" s="29">
        <f>IF(ISNUMBER($Q767),IF($Q767&gt;=100,20,IF($Q767&gt;=30,10,0)),0)+IF(ISNUMBER($R767),IF($R767&gt;=100,20,0),0)+IF(ISNUMBER($P767),IF($P767&gt;=150,20,IF($P767&gt;=50,12,5)),0)+IF(ISNUMBER($S767),IF($S767&lt;=1,15,0),0)</f>
        <v/>
      </c>
      <c r="AL767" s="29" t="n">
        <v>260</v>
      </c>
      <c r="AM767" s="30" t="n"/>
      <c r="AN767" s="15" t="inlineStr">
        <is>
          <t>Secondary/approx; NOT verified on Amazon.ca</t>
        </is>
      </c>
      <c r="AO767" s="15" t="inlineStr">
        <is>
          <t>BLANK -&gt; requires live Amazon.ca capture</t>
        </is>
      </c>
      <c r="AP767" s="15" t="inlineStr">
        <is>
          <t>Unverified commercial data</t>
        </is>
      </c>
    </row>
    <row r="768" ht="28" customHeight="1">
      <c r="A768" s="15" t="inlineStr">
        <is>
          <t>La Colombe</t>
        </is>
      </c>
      <c r="B768" s="15" t="inlineStr">
        <is>
          <t>La Colombe Draft Latte | Vanilla | 24-pack 260mL</t>
        </is>
      </c>
      <c r="C768" s="15" t="inlineStr">
        <is>
          <t>4) Caffeine &amp; energy beverage</t>
        </is>
      </c>
      <c r="D768" s="15" t="inlineStr">
        <is>
          <t>260 mL can</t>
        </is>
      </c>
      <c r="E768" s="29" t="n">
        <v>24</v>
      </c>
      <c r="F768" s="30" t="n"/>
      <c r="G768" s="31">
        <f>IF(AND(ISNUMBER($F768),ISNUMBER($E768),$E768&lt;&gt;0),$F768/$E768,"")</f>
        <v/>
      </c>
      <c r="H768" s="31">
        <f>IF(AND(ISNUMBER($F768),ISNUMBER($AL768),ISNUMBER($E768),($AL768*$E768)&lt;&gt;0),$F768/($AL768*$E768)*100,"")</f>
        <v/>
      </c>
      <c r="I768" s="32" t="n"/>
      <c r="J768" s="33" t="n"/>
      <c r="K768" s="31">
        <f>IF(AND(ISNUMBER($F768),ISNUMBER($J768)),$F768*(1-$J768),"")</f>
        <v/>
      </c>
      <c r="L768" s="32" t="n"/>
      <c r="M768" s="32" t="n"/>
      <c r="N768" s="31">
        <f>IF(ISNUMBER($F768),($F768-IF(ISNUMBER($AM768),$AM768,0))*(1-IF(ISNUMBER($J768),$J768,0)),"")</f>
        <v/>
      </c>
      <c r="O768" s="15" t="inlineStr">
        <is>
          <t>Vanilla</t>
        </is>
      </c>
      <c r="P768" s="29" t="n">
        <v>120</v>
      </c>
      <c r="Q768" s="29" t="n">
        <v>70</v>
      </c>
      <c r="R768" s="15" t="inlineStr">
        <is>
          <t>Not listed</t>
        </is>
      </c>
      <c r="S768" s="29" t="n">
        <v>14</v>
      </c>
      <c r="T768" s="29" t="n">
        <v>110</v>
      </c>
      <c r="U768" s="15" t="inlineStr">
        <is>
          <t>Cane sugar</t>
        </is>
      </c>
      <c r="V768" s="15" t="inlineStr">
        <is>
          <t>Frothy draft latte, real cold-pressed espresso</t>
        </is>
      </c>
      <c r="W768" s="32" t="n"/>
      <c r="X768" s="32" t="n"/>
      <c r="Y768" s="32" t="n"/>
      <c r="Z768" s="32" t="n"/>
      <c r="AA768" s="15" t="inlineStr">
        <is>
          <t>Medium</t>
        </is>
      </c>
      <c r="AB768" s="15" t="inlineStr">
        <is>
          <t>Premium canned latte</t>
        </is>
      </c>
      <c r="AC768" s="15" t="inlineStr">
        <is>
          <t>Frothy cafe latte from a can</t>
        </is>
      </c>
      <c r="AD768" s="15" t="inlineStr">
        <is>
          <t>Cafe-quality latte texture.</t>
        </is>
      </c>
      <c r="AE768" s="32" t="n"/>
      <c r="AF768" s="34">
        <f>IF(AND(ISNUMBER($P768),ISNUMBER($AL768),$AL768&lt;&gt;0),ROUND($P768/$AL768*100,1),"")</f>
        <v/>
      </c>
      <c r="AG768" s="35">
        <f>IF(AND(ISNUMBER($S768),ISNUMBER($AL768),$AL768&lt;&gt;0),ROUND($S768/$AL768*100,2),"")</f>
        <v/>
      </c>
      <c r="AH768" s="34">
        <f>IF(AND(ISNUMBER($Q768),ISNUMBER($AL768),$AL768&lt;&gt;0),ROUND($Q768/$AL768*100,1),"")</f>
        <v/>
      </c>
      <c r="AI768" s="29">
        <f>IF(ISNUMBER($S768),IF($S768&lt;=1,"Yes","No"),"n/a")</f>
        <v/>
      </c>
      <c r="AJ768" s="29">
        <f>IF(ISNUMBER($S768),ROUND(MAX(0,MIN(100,100-$S768*2.5-IF(ISNUMBER($T768),$T768,0)*0.12+IF($S768&lt;=1,12,0))),0),"")</f>
        <v/>
      </c>
      <c r="AK768" s="29">
        <f>IF(ISNUMBER($Q768),IF($Q768&gt;=100,20,IF($Q768&gt;=30,10,0)),0)+IF(ISNUMBER($R768),IF($R768&gt;=100,20,0),0)+IF(ISNUMBER($P768),IF($P768&gt;=150,20,IF($P768&gt;=50,12,5)),0)+IF(ISNUMBER($S768),IF($S768&lt;=1,15,0),0)</f>
        <v/>
      </c>
      <c r="AL768" s="29" t="n">
        <v>260</v>
      </c>
      <c r="AM768" s="30" t="n"/>
      <c r="AN768" s="15" t="inlineStr">
        <is>
          <t>Secondary/approx; NOT verified on Amazon.ca</t>
        </is>
      </c>
      <c r="AO768" s="15" t="inlineStr">
        <is>
          <t>BLANK -&gt; requires live Amazon.ca capture</t>
        </is>
      </c>
      <c r="AP768" s="15" t="inlineStr">
        <is>
          <t>Unverified commercial data</t>
        </is>
      </c>
    </row>
    <row r="769" ht="28" customHeight="1">
      <c r="A769" s="15" t="inlineStr">
        <is>
          <t>La Colombe</t>
        </is>
      </c>
      <c r="B769" s="15" t="inlineStr">
        <is>
          <t>La Colombe Draft Latte | Mocha | single 260mL</t>
        </is>
      </c>
      <c r="C769" s="15" t="inlineStr">
        <is>
          <t>4) Caffeine &amp; energy beverage</t>
        </is>
      </c>
      <c r="D769" s="15" t="inlineStr">
        <is>
          <t>260 mL can</t>
        </is>
      </c>
      <c r="E769" s="29" t="n">
        <v>1</v>
      </c>
      <c r="F769" s="30" t="n"/>
      <c r="G769" s="31">
        <f>IF(AND(ISNUMBER($F769),ISNUMBER($E769),$E769&lt;&gt;0),$F769/$E769,"")</f>
        <v/>
      </c>
      <c r="H769" s="31">
        <f>IF(AND(ISNUMBER($F769),ISNUMBER($AL769),ISNUMBER($E769),($AL769*$E769)&lt;&gt;0),$F769/($AL769*$E769)*100,"")</f>
        <v/>
      </c>
      <c r="I769" s="32" t="n"/>
      <c r="J769" s="33" t="n"/>
      <c r="K769" s="31">
        <f>IF(AND(ISNUMBER($F769),ISNUMBER($J769)),$F769*(1-$J769),"")</f>
        <v/>
      </c>
      <c r="L769" s="32" t="n"/>
      <c r="M769" s="32" t="n"/>
      <c r="N769" s="31">
        <f>IF(ISNUMBER($F769),($F769-IF(ISNUMBER($AM769),$AM769,0))*(1-IF(ISNUMBER($J769),$J769,0)),"")</f>
        <v/>
      </c>
      <c r="O769" s="15" t="inlineStr">
        <is>
          <t>Mocha</t>
        </is>
      </c>
      <c r="P769" s="29" t="n">
        <v>120</v>
      </c>
      <c r="Q769" s="29" t="n">
        <v>70</v>
      </c>
      <c r="R769" s="15" t="inlineStr">
        <is>
          <t>Not listed</t>
        </is>
      </c>
      <c r="S769" s="29" t="n">
        <v>14</v>
      </c>
      <c r="T769" s="29" t="n">
        <v>110</v>
      </c>
      <c r="U769" s="15" t="inlineStr">
        <is>
          <t>Cane sugar</t>
        </is>
      </c>
      <c r="V769" s="15" t="inlineStr">
        <is>
          <t>Frothy draft latte, real cold-pressed espresso</t>
        </is>
      </c>
      <c r="W769" s="32" t="n"/>
      <c r="X769" s="32" t="n"/>
      <c r="Y769" s="32" t="n"/>
      <c r="Z769" s="32" t="n"/>
      <c r="AA769" s="15" t="inlineStr">
        <is>
          <t>Medium</t>
        </is>
      </c>
      <c r="AB769" s="15" t="inlineStr">
        <is>
          <t>Premium canned latte</t>
        </is>
      </c>
      <c r="AC769" s="15" t="inlineStr">
        <is>
          <t>Frothy cafe latte from a can</t>
        </is>
      </c>
      <c r="AD769" s="15" t="inlineStr">
        <is>
          <t>Cafe-quality latte texture.</t>
        </is>
      </c>
      <c r="AE769" s="32" t="n"/>
      <c r="AF769" s="34">
        <f>IF(AND(ISNUMBER($P769),ISNUMBER($AL769),$AL769&lt;&gt;0),ROUND($P769/$AL769*100,1),"")</f>
        <v/>
      </c>
      <c r="AG769" s="35">
        <f>IF(AND(ISNUMBER($S769),ISNUMBER($AL769),$AL769&lt;&gt;0),ROUND($S769/$AL769*100,2),"")</f>
        <v/>
      </c>
      <c r="AH769" s="34">
        <f>IF(AND(ISNUMBER($Q769),ISNUMBER($AL769),$AL769&lt;&gt;0),ROUND($Q769/$AL769*100,1),"")</f>
        <v/>
      </c>
      <c r="AI769" s="29">
        <f>IF(ISNUMBER($S769),IF($S769&lt;=1,"Yes","No"),"n/a")</f>
        <v/>
      </c>
      <c r="AJ769" s="29">
        <f>IF(ISNUMBER($S769),ROUND(MAX(0,MIN(100,100-$S769*2.5-IF(ISNUMBER($T769),$T769,0)*0.12+IF($S769&lt;=1,12,0))),0),"")</f>
        <v/>
      </c>
      <c r="AK769" s="29">
        <f>IF(ISNUMBER($Q769),IF($Q769&gt;=100,20,IF($Q769&gt;=30,10,0)),0)+IF(ISNUMBER($R769),IF($R769&gt;=100,20,0),0)+IF(ISNUMBER($P769),IF($P769&gt;=150,20,IF($P769&gt;=50,12,5)),0)+IF(ISNUMBER($S769),IF($S769&lt;=1,15,0),0)</f>
        <v/>
      </c>
      <c r="AL769" s="29" t="n">
        <v>260</v>
      </c>
      <c r="AM769" s="30" t="n"/>
      <c r="AN769" s="15" t="inlineStr">
        <is>
          <t>Secondary/approx; NOT verified on Amazon.ca</t>
        </is>
      </c>
      <c r="AO769" s="15" t="inlineStr">
        <is>
          <t>BLANK -&gt; requires live Amazon.ca capture</t>
        </is>
      </c>
      <c r="AP769" s="15" t="inlineStr">
        <is>
          <t>Unverified commercial data</t>
        </is>
      </c>
    </row>
    <row r="770" ht="28" customHeight="1">
      <c r="A770" s="15" t="inlineStr">
        <is>
          <t>La Colombe</t>
        </is>
      </c>
      <c r="B770" s="15" t="inlineStr">
        <is>
          <t>La Colombe Draft Latte | Mocha | 8-pack 260mL</t>
        </is>
      </c>
      <c r="C770" s="15" t="inlineStr">
        <is>
          <t>4) Caffeine &amp; energy beverage</t>
        </is>
      </c>
      <c r="D770" s="15" t="inlineStr">
        <is>
          <t>260 mL can</t>
        </is>
      </c>
      <c r="E770" s="29" t="n">
        <v>8</v>
      </c>
      <c r="F770" s="30" t="n"/>
      <c r="G770" s="31">
        <f>IF(AND(ISNUMBER($F770),ISNUMBER($E770),$E770&lt;&gt;0),$F770/$E770,"")</f>
        <v/>
      </c>
      <c r="H770" s="31">
        <f>IF(AND(ISNUMBER($F770),ISNUMBER($AL770),ISNUMBER($E770),($AL770*$E770)&lt;&gt;0),$F770/($AL770*$E770)*100,"")</f>
        <v/>
      </c>
      <c r="I770" s="32" t="n"/>
      <c r="J770" s="33" t="n"/>
      <c r="K770" s="31">
        <f>IF(AND(ISNUMBER($F770),ISNUMBER($J770)),$F770*(1-$J770),"")</f>
        <v/>
      </c>
      <c r="L770" s="32" t="n"/>
      <c r="M770" s="32" t="n"/>
      <c r="N770" s="31">
        <f>IF(ISNUMBER($F770),($F770-IF(ISNUMBER($AM770),$AM770,0))*(1-IF(ISNUMBER($J770),$J770,0)),"")</f>
        <v/>
      </c>
      <c r="O770" s="15" t="inlineStr">
        <is>
          <t>Mocha</t>
        </is>
      </c>
      <c r="P770" s="29" t="n">
        <v>120</v>
      </c>
      <c r="Q770" s="29" t="n">
        <v>70</v>
      </c>
      <c r="R770" s="15" t="inlineStr">
        <is>
          <t>Not listed</t>
        </is>
      </c>
      <c r="S770" s="29" t="n">
        <v>14</v>
      </c>
      <c r="T770" s="29" t="n">
        <v>110</v>
      </c>
      <c r="U770" s="15" t="inlineStr">
        <is>
          <t>Cane sugar</t>
        </is>
      </c>
      <c r="V770" s="15" t="inlineStr">
        <is>
          <t>Frothy draft latte, real cold-pressed espresso</t>
        </is>
      </c>
      <c r="W770" s="32" t="n"/>
      <c r="X770" s="32" t="n"/>
      <c r="Y770" s="32" t="n"/>
      <c r="Z770" s="32" t="n"/>
      <c r="AA770" s="15" t="inlineStr">
        <is>
          <t>Medium</t>
        </is>
      </c>
      <c r="AB770" s="15" t="inlineStr">
        <is>
          <t>Premium canned latte</t>
        </is>
      </c>
      <c r="AC770" s="15" t="inlineStr">
        <is>
          <t>Frothy cafe latte from a can</t>
        </is>
      </c>
      <c r="AD770" s="15" t="inlineStr">
        <is>
          <t>Cafe-quality latte texture.</t>
        </is>
      </c>
      <c r="AE770" s="32" t="n"/>
      <c r="AF770" s="34">
        <f>IF(AND(ISNUMBER($P770),ISNUMBER($AL770),$AL770&lt;&gt;0),ROUND($P770/$AL770*100,1),"")</f>
        <v/>
      </c>
      <c r="AG770" s="35">
        <f>IF(AND(ISNUMBER($S770),ISNUMBER($AL770),$AL770&lt;&gt;0),ROUND($S770/$AL770*100,2),"")</f>
        <v/>
      </c>
      <c r="AH770" s="34">
        <f>IF(AND(ISNUMBER($Q770),ISNUMBER($AL770),$AL770&lt;&gt;0),ROUND($Q770/$AL770*100,1),"")</f>
        <v/>
      </c>
      <c r="AI770" s="29">
        <f>IF(ISNUMBER($S770),IF($S770&lt;=1,"Yes","No"),"n/a")</f>
        <v/>
      </c>
      <c r="AJ770" s="29">
        <f>IF(ISNUMBER($S770),ROUND(MAX(0,MIN(100,100-$S770*2.5-IF(ISNUMBER($T770),$T770,0)*0.12+IF($S770&lt;=1,12,0))),0),"")</f>
        <v/>
      </c>
      <c r="AK770" s="29">
        <f>IF(ISNUMBER($Q770),IF($Q770&gt;=100,20,IF($Q770&gt;=30,10,0)),0)+IF(ISNUMBER($R770),IF($R770&gt;=100,20,0),0)+IF(ISNUMBER($P770),IF($P770&gt;=150,20,IF($P770&gt;=50,12,5)),0)+IF(ISNUMBER($S770),IF($S770&lt;=1,15,0),0)</f>
        <v/>
      </c>
      <c r="AL770" s="29" t="n">
        <v>260</v>
      </c>
      <c r="AM770" s="30" t="n"/>
      <c r="AN770" s="15" t="inlineStr">
        <is>
          <t>Secondary/approx; NOT verified on Amazon.ca</t>
        </is>
      </c>
      <c r="AO770" s="15" t="inlineStr">
        <is>
          <t>BLANK -&gt; requires live Amazon.ca capture</t>
        </is>
      </c>
      <c r="AP770" s="15" t="inlineStr">
        <is>
          <t>Unverified commercial data</t>
        </is>
      </c>
    </row>
    <row r="771" ht="28" customHeight="1">
      <c r="A771" s="15" t="inlineStr">
        <is>
          <t>La Colombe</t>
        </is>
      </c>
      <c r="B771" s="15" t="inlineStr">
        <is>
          <t>La Colombe Draft Latte | Mocha | 12-pack 260mL</t>
        </is>
      </c>
      <c r="C771" s="15" t="inlineStr">
        <is>
          <t>4) Caffeine &amp; energy beverage</t>
        </is>
      </c>
      <c r="D771" s="15" t="inlineStr">
        <is>
          <t>260 mL can</t>
        </is>
      </c>
      <c r="E771" s="29" t="n">
        <v>12</v>
      </c>
      <c r="F771" s="30" t="n"/>
      <c r="G771" s="31">
        <f>IF(AND(ISNUMBER($F771),ISNUMBER($E771),$E771&lt;&gt;0),$F771/$E771,"")</f>
        <v/>
      </c>
      <c r="H771" s="31">
        <f>IF(AND(ISNUMBER($F771),ISNUMBER($AL771),ISNUMBER($E771),($AL771*$E771)&lt;&gt;0),$F771/($AL771*$E771)*100,"")</f>
        <v/>
      </c>
      <c r="I771" s="32" t="n"/>
      <c r="J771" s="33" t="n"/>
      <c r="K771" s="31">
        <f>IF(AND(ISNUMBER($F771),ISNUMBER($J771)),$F771*(1-$J771),"")</f>
        <v/>
      </c>
      <c r="L771" s="32" t="n"/>
      <c r="M771" s="32" t="n"/>
      <c r="N771" s="31">
        <f>IF(ISNUMBER($F771),($F771-IF(ISNUMBER($AM771),$AM771,0))*(1-IF(ISNUMBER($J771),$J771,0)),"")</f>
        <v/>
      </c>
      <c r="O771" s="15" t="inlineStr">
        <is>
          <t>Mocha</t>
        </is>
      </c>
      <c r="P771" s="29" t="n">
        <v>120</v>
      </c>
      <c r="Q771" s="29" t="n">
        <v>70</v>
      </c>
      <c r="R771" s="15" t="inlineStr">
        <is>
          <t>Not listed</t>
        </is>
      </c>
      <c r="S771" s="29" t="n">
        <v>14</v>
      </c>
      <c r="T771" s="29" t="n">
        <v>110</v>
      </c>
      <c r="U771" s="15" t="inlineStr">
        <is>
          <t>Cane sugar</t>
        </is>
      </c>
      <c r="V771" s="15" t="inlineStr">
        <is>
          <t>Frothy draft latte, real cold-pressed espresso</t>
        </is>
      </c>
      <c r="W771" s="32" t="n"/>
      <c r="X771" s="32" t="n"/>
      <c r="Y771" s="32" t="n"/>
      <c r="Z771" s="32" t="n"/>
      <c r="AA771" s="15" t="inlineStr">
        <is>
          <t>Medium</t>
        </is>
      </c>
      <c r="AB771" s="15" t="inlineStr">
        <is>
          <t>Premium canned latte</t>
        </is>
      </c>
      <c r="AC771" s="15" t="inlineStr">
        <is>
          <t>Frothy cafe latte from a can</t>
        </is>
      </c>
      <c r="AD771" s="15" t="inlineStr">
        <is>
          <t>Cafe-quality latte texture.</t>
        </is>
      </c>
      <c r="AE771" s="32" t="n"/>
      <c r="AF771" s="34">
        <f>IF(AND(ISNUMBER($P771),ISNUMBER($AL771),$AL771&lt;&gt;0),ROUND($P771/$AL771*100,1),"")</f>
        <v/>
      </c>
      <c r="AG771" s="35">
        <f>IF(AND(ISNUMBER($S771),ISNUMBER($AL771),$AL771&lt;&gt;0),ROUND($S771/$AL771*100,2),"")</f>
        <v/>
      </c>
      <c r="AH771" s="34">
        <f>IF(AND(ISNUMBER($Q771),ISNUMBER($AL771),$AL771&lt;&gt;0),ROUND($Q771/$AL771*100,1),"")</f>
        <v/>
      </c>
      <c r="AI771" s="29">
        <f>IF(ISNUMBER($S771),IF($S771&lt;=1,"Yes","No"),"n/a")</f>
        <v/>
      </c>
      <c r="AJ771" s="29">
        <f>IF(ISNUMBER($S771),ROUND(MAX(0,MIN(100,100-$S771*2.5-IF(ISNUMBER($T771),$T771,0)*0.12+IF($S771&lt;=1,12,0))),0),"")</f>
        <v/>
      </c>
      <c r="AK771" s="29">
        <f>IF(ISNUMBER($Q771),IF($Q771&gt;=100,20,IF($Q771&gt;=30,10,0)),0)+IF(ISNUMBER($R771),IF($R771&gt;=100,20,0),0)+IF(ISNUMBER($P771),IF($P771&gt;=150,20,IF($P771&gt;=50,12,5)),0)+IF(ISNUMBER($S771),IF($S771&lt;=1,15,0),0)</f>
        <v/>
      </c>
      <c r="AL771" s="29" t="n">
        <v>260</v>
      </c>
      <c r="AM771" s="30" t="n"/>
      <c r="AN771" s="15" t="inlineStr">
        <is>
          <t>Secondary/approx; NOT verified on Amazon.ca</t>
        </is>
      </c>
      <c r="AO771" s="15" t="inlineStr">
        <is>
          <t>BLANK -&gt; requires live Amazon.ca capture</t>
        </is>
      </c>
      <c r="AP771" s="15" t="inlineStr">
        <is>
          <t>Unverified commercial data</t>
        </is>
      </c>
    </row>
    <row r="772" ht="28" customHeight="1">
      <c r="A772" s="15" t="inlineStr">
        <is>
          <t>La Colombe</t>
        </is>
      </c>
      <c r="B772" s="15" t="inlineStr">
        <is>
          <t>La Colombe Draft Latte | Mocha | 15-pack 260mL</t>
        </is>
      </c>
      <c r="C772" s="15" t="inlineStr">
        <is>
          <t>4) Caffeine &amp; energy beverage</t>
        </is>
      </c>
      <c r="D772" s="15" t="inlineStr">
        <is>
          <t>260 mL can</t>
        </is>
      </c>
      <c r="E772" s="29" t="n">
        <v>15</v>
      </c>
      <c r="F772" s="30" t="n"/>
      <c r="G772" s="31">
        <f>IF(AND(ISNUMBER($F772),ISNUMBER($E772),$E772&lt;&gt;0),$F772/$E772,"")</f>
        <v/>
      </c>
      <c r="H772" s="31">
        <f>IF(AND(ISNUMBER($F772),ISNUMBER($AL772),ISNUMBER($E772),($AL772*$E772)&lt;&gt;0),$F772/($AL772*$E772)*100,"")</f>
        <v/>
      </c>
      <c r="I772" s="32" t="n"/>
      <c r="J772" s="33" t="n"/>
      <c r="K772" s="31">
        <f>IF(AND(ISNUMBER($F772),ISNUMBER($J772)),$F772*(1-$J772),"")</f>
        <v/>
      </c>
      <c r="L772" s="32" t="n"/>
      <c r="M772" s="32" t="n"/>
      <c r="N772" s="31">
        <f>IF(ISNUMBER($F772),($F772-IF(ISNUMBER($AM772),$AM772,0))*(1-IF(ISNUMBER($J772),$J772,0)),"")</f>
        <v/>
      </c>
      <c r="O772" s="15" t="inlineStr">
        <is>
          <t>Mocha</t>
        </is>
      </c>
      <c r="P772" s="29" t="n">
        <v>120</v>
      </c>
      <c r="Q772" s="29" t="n">
        <v>70</v>
      </c>
      <c r="R772" s="15" t="inlineStr">
        <is>
          <t>Not listed</t>
        </is>
      </c>
      <c r="S772" s="29" t="n">
        <v>14</v>
      </c>
      <c r="T772" s="29" t="n">
        <v>110</v>
      </c>
      <c r="U772" s="15" t="inlineStr">
        <is>
          <t>Cane sugar</t>
        </is>
      </c>
      <c r="V772" s="15" t="inlineStr">
        <is>
          <t>Frothy draft latte, real cold-pressed espresso</t>
        </is>
      </c>
      <c r="W772" s="32" t="n"/>
      <c r="X772" s="32" t="n"/>
      <c r="Y772" s="32" t="n"/>
      <c r="Z772" s="32" t="n"/>
      <c r="AA772" s="15" t="inlineStr">
        <is>
          <t>Medium</t>
        </is>
      </c>
      <c r="AB772" s="15" t="inlineStr">
        <is>
          <t>Premium canned latte</t>
        </is>
      </c>
      <c r="AC772" s="15" t="inlineStr">
        <is>
          <t>Frothy cafe latte from a can</t>
        </is>
      </c>
      <c r="AD772" s="15" t="inlineStr">
        <is>
          <t>Cafe-quality latte texture.</t>
        </is>
      </c>
      <c r="AE772" s="32" t="n"/>
      <c r="AF772" s="34">
        <f>IF(AND(ISNUMBER($P772),ISNUMBER($AL772),$AL772&lt;&gt;0),ROUND($P772/$AL772*100,1),"")</f>
        <v/>
      </c>
      <c r="AG772" s="35">
        <f>IF(AND(ISNUMBER($S772),ISNUMBER($AL772),$AL772&lt;&gt;0),ROUND($S772/$AL772*100,2),"")</f>
        <v/>
      </c>
      <c r="AH772" s="34">
        <f>IF(AND(ISNUMBER($Q772),ISNUMBER($AL772),$AL772&lt;&gt;0),ROUND($Q772/$AL772*100,1),"")</f>
        <v/>
      </c>
      <c r="AI772" s="29">
        <f>IF(ISNUMBER($S772),IF($S772&lt;=1,"Yes","No"),"n/a")</f>
        <v/>
      </c>
      <c r="AJ772" s="29">
        <f>IF(ISNUMBER($S772),ROUND(MAX(0,MIN(100,100-$S772*2.5-IF(ISNUMBER($T772),$T772,0)*0.12+IF($S772&lt;=1,12,0))),0),"")</f>
        <v/>
      </c>
      <c r="AK772" s="29">
        <f>IF(ISNUMBER($Q772),IF($Q772&gt;=100,20,IF($Q772&gt;=30,10,0)),0)+IF(ISNUMBER($R772),IF($R772&gt;=100,20,0),0)+IF(ISNUMBER($P772),IF($P772&gt;=150,20,IF($P772&gt;=50,12,5)),0)+IF(ISNUMBER($S772),IF($S772&lt;=1,15,0),0)</f>
        <v/>
      </c>
      <c r="AL772" s="29" t="n">
        <v>260</v>
      </c>
      <c r="AM772" s="30" t="n"/>
      <c r="AN772" s="15" t="inlineStr">
        <is>
          <t>Secondary/approx; NOT verified on Amazon.ca</t>
        </is>
      </c>
      <c r="AO772" s="15" t="inlineStr">
        <is>
          <t>BLANK -&gt; requires live Amazon.ca capture</t>
        </is>
      </c>
      <c r="AP772" s="15" t="inlineStr">
        <is>
          <t>Unverified commercial data</t>
        </is>
      </c>
    </row>
    <row r="773" ht="28" customHeight="1">
      <c r="A773" s="15" t="inlineStr">
        <is>
          <t>La Colombe</t>
        </is>
      </c>
      <c r="B773" s="15" t="inlineStr">
        <is>
          <t>La Colombe Draft Latte | Mocha | 18-pack 260mL</t>
        </is>
      </c>
      <c r="C773" s="15" t="inlineStr">
        <is>
          <t>4) Caffeine &amp; energy beverage</t>
        </is>
      </c>
      <c r="D773" s="15" t="inlineStr">
        <is>
          <t>260 mL can</t>
        </is>
      </c>
      <c r="E773" s="29" t="n">
        <v>18</v>
      </c>
      <c r="F773" s="30" t="n"/>
      <c r="G773" s="31">
        <f>IF(AND(ISNUMBER($F773),ISNUMBER($E773),$E773&lt;&gt;0),$F773/$E773,"")</f>
        <v/>
      </c>
      <c r="H773" s="31">
        <f>IF(AND(ISNUMBER($F773),ISNUMBER($AL773),ISNUMBER($E773),($AL773*$E773)&lt;&gt;0),$F773/($AL773*$E773)*100,"")</f>
        <v/>
      </c>
      <c r="I773" s="32" t="n"/>
      <c r="J773" s="33" t="n"/>
      <c r="K773" s="31">
        <f>IF(AND(ISNUMBER($F773),ISNUMBER($J773)),$F773*(1-$J773),"")</f>
        <v/>
      </c>
      <c r="L773" s="32" t="n"/>
      <c r="M773" s="32" t="n"/>
      <c r="N773" s="31">
        <f>IF(ISNUMBER($F773),($F773-IF(ISNUMBER($AM773),$AM773,0))*(1-IF(ISNUMBER($J773),$J773,0)),"")</f>
        <v/>
      </c>
      <c r="O773" s="15" t="inlineStr">
        <is>
          <t>Mocha</t>
        </is>
      </c>
      <c r="P773" s="29" t="n">
        <v>120</v>
      </c>
      <c r="Q773" s="29" t="n">
        <v>70</v>
      </c>
      <c r="R773" s="15" t="inlineStr">
        <is>
          <t>Not listed</t>
        </is>
      </c>
      <c r="S773" s="29" t="n">
        <v>14</v>
      </c>
      <c r="T773" s="29" t="n">
        <v>110</v>
      </c>
      <c r="U773" s="15" t="inlineStr">
        <is>
          <t>Cane sugar</t>
        </is>
      </c>
      <c r="V773" s="15" t="inlineStr">
        <is>
          <t>Frothy draft latte, real cold-pressed espresso</t>
        </is>
      </c>
      <c r="W773" s="32" t="n"/>
      <c r="X773" s="32" t="n"/>
      <c r="Y773" s="32" t="n"/>
      <c r="Z773" s="32" t="n"/>
      <c r="AA773" s="15" t="inlineStr">
        <is>
          <t>Medium</t>
        </is>
      </c>
      <c r="AB773" s="15" t="inlineStr">
        <is>
          <t>Premium canned latte</t>
        </is>
      </c>
      <c r="AC773" s="15" t="inlineStr">
        <is>
          <t>Frothy cafe latte from a can</t>
        </is>
      </c>
      <c r="AD773" s="15" t="inlineStr">
        <is>
          <t>Cafe-quality latte texture.</t>
        </is>
      </c>
      <c r="AE773" s="32" t="n"/>
      <c r="AF773" s="34">
        <f>IF(AND(ISNUMBER($P773),ISNUMBER($AL773),$AL773&lt;&gt;0),ROUND($P773/$AL773*100,1),"")</f>
        <v/>
      </c>
      <c r="AG773" s="35">
        <f>IF(AND(ISNUMBER($S773),ISNUMBER($AL773),$AL773&lt;&gt;0),ROUND($S773/$AL773*100,2),"")</f>
        <v/>
      </c>
      <c r="AH773" s="34">
        <f>IF(AND(ISNUMBER($Q773),ISNUMBER($AL773),$AL773&lt;&gt;0),ROUND($Q773/$AL773*100,1),"")</f>
        <v/>
      </c>
      <c r="AI773" s="29">
        <f>IF(ISNUMBER($S773),IF($S773&lt;=1,"Yes","No"),"n/a")</f>
        <v/>
      </c>
      <c r="AJ773" s="29">
        <f>IF(ISNUMBER($S773),ROUND(MAX(0,MIN(100,100-$S773*2.5-IF(ISNUMBER($T773),$T773,0)*0.12+IF($S773&lt;=1,12,0))),0),"")</f>
        <v/>
      </c>
      <c r="AK773" s="29">
        <f>IF(ISNUMBER($Q773),IF($Q773&gt;=100,20,IF($Q773&gt;=30,10,0)),0)+IF(ISNUMBER($R773),IF($R773&gt;=100,20,0),0)+IF(ISNUMBER($P773),IF($P773&gt;=150,20,IF($P773&gt;=50,12,5)),0)+IF(ISNUMBER($S773),IF($S773&lt;=1,15,0),0)</f>
        <v/>
      </c>
      <c r="AL773" s="29" t="n">
        <v>260</v>
      </c>
      <c r="AM773" s="30" t="n"/>
      <c r="AN773" s="15" t="inlineStr">
        <is>
          <t>Secondary/approx; NOT verified on Amazon.ca</t>
        </is>
      </c>
      <c r="AO773" s="15" t="inlineStr">
        <is>
          <t>BLANK -&gt; requires live Amazon.ca capture</t>
        </is>
      </c>
      <c r="AP773" s="15" t="inlineStr">
        <is>
          <t>Unverified commercial data</t>
        </is>
      </c>
    </row>
    <row r="774" ht="28" customHeight="1">
      <c r="A774" s="15" t="inlineStr">
        <is>
          <t>La Colombe</t>
        </is>
      </c>
      <c r="B774" s="15" t="inlineStr">
        <is>
          <t>La Colombe Draft Latte | Mocha | 24-pack 260mL</t>
        </is>
      </c>
      <c r="C774" s="15" t="inlineStr">
        <is>
          <t>4) Caffeine &amp; energy beverage</t>
        </is>
      </c>
      <c r="D774" s="15" t="inlineStr">
        <is>
          <t>260 mL can</t>
        </is>
      </c>
      <c r="E774" s="29" t="n">
        <v>24</v>
      </c>
      <c r="F774" s="30" t="n"/>
      <c r="G774" s="31">
        <f>IF(AND(ISNUMBER($F774),ISNUMBER($E774),$E774&lt;&gt;0),$F774/$E774,"")</f>
        <v/>
      </c>
      <c r="H774" s="31">
        <f>IF(AND(ISNUMBER($F774),ISNUMBER($AL774),ISNUMBER($E774),($AL774*$E774)&lt;&gt;0),$F774/($AL774*$E774)*100,"")</f>
        <v/>
      </c>
      <c r="I774" s="32" t="n"/>
      <c r="J774" s="33" t="n"/>
      <c r="K774" s="31">
        <f>IF(AND(ISNUMBER($F774),ISNUMBER($J774)),$F774*(1-$J774),"")</f>
        <v/>
      </c>
      <c r="L774" s="32" t="n"/>
      <c r="M774" s="32" t="n"/>
      <c r="N774" s="31">
        <f>IF(ISNUMBER($F774),($F774-IF(ISNUMBER($AM774),$AM774,0))*(1-IF(ISNUMBER($J774),$J774,0)),"")</f>
        <v/>
      </c>
      <c r="O774" s="15" t="inlineStr">
        <is>
          <t>Mocha</t>
        </is>
      </c>
      <c r="P774" s="29" t="n">
        <v>120</v>
      </c>
      <c r="Q774" s="29" t="n">
        <v>70</v>
      </c>
      <c r="R774" s="15" t="inlineStr">
        <is>
          <t>Not listed</t>
        </is>
      </c>
      <c r="S774" s="29" t="n">
        <v>14</v>
      </c>
      <c r="T774" s="29" t="n">
        <v>110</v>
      </c>
      <c r="U774" s="15" t="inlineStr">
        <is>
          <t>Cane sugar</t>
        </is>
      </c>
      <c r="V774" s="15" t="inlineStr">
        <is>
          <t>Frothy draft latte, real cold-pressed espresso</t>
        </is>
      </c>
      <c r="W774" s="32" t="n"/>
      <c r="X774" s="32" t="n"/>
      <c r="Y774" s="32" t="n"/>
      <c r="Z774" s="32" t="n"/>
      <c r="AA774" s="15" t="inlineStr">
        <is>
          <t>Medium</t>
        </is>
      </c>
      <c r="AB774" s="15" t="inlineStr">
        <is>
          <t>Premium canned latte</t>
        </is>
      </c>
      <c r="AC774" s="15" t="inlineStr">
        <is>
          <t>Frothy cafe latte from a can</t>
        </is>
      </c>
      <c r="AD774" s="15" t="inlineStr">
        <is>
          <t>Cafe-quality latte texture.</t>
        </is>
      </c>
      <c r="AE774" s="32" t="n"/>
      <c r="AF774" s="34">
        <f>IF(AND(ISNUMBER($P774),ISNUMBER($AL774),$AL774&lt;&gt;0),ROUND($P774/$AL774*100,1),"")</f>
        <v/>
      </c>
      <c r="AG774" s="35">
        <f>IF(AND(ISNUMBER($S774),ISNUMBER($AL774),$AL774&lt;&gt;0),ROUND($S774/$AL774*100,2),"")</f>
        <v/>
      </c>
      <c r="AH774" s="34">
        <f>IF(AND(ISNUMBER($Q774),ISNUMBER($AL774),$AL774&lt;&gt;0),ROUND($Q774/$AL774*100,1),"")</f>
        <v/>
      </c>
      <c r="AI774" s="29">
        <f>IF(ISNUMBER($S774),IF($S774&lt;=1,"Yes","No"),"n/a")</f>
        <v/>
      </c>
      <c r="AJ774" s="29">
        <f>IF(ISNUMBER($S774),ROUND(MAX(0,MIN(100,100-$S774*2.5-IF(ISNUMBER($T774),$T774,0)*0.12+IF($S774&lt;=1,12,0))),0),"")</f>
        <v/>
      </c>
      <c r="AK774" s="29">
        <f>IF(ISNUMBER($Q774),IF($Q774&gt;=100,20,IF($Q774&gt;=30,10,0)),0)+IF(ISNUMBER($R774),IF($R774&gt;=100,20,0),0)+IF(ISNUMBER($P774),IF($P774&gt;=150,20,IF($P774&gt;=50,12,5)),0)+IF(ISNUMBER($S774),IF($S774&lt;=1,15,0),0)</f>
        <v/>
      </c>
      <c r="AL774" s="29" t="n">
        <v>260</v>
      </c>
      <c r="AM774" s="30" t="n"/>
      <c r="AN774" s="15" t="inlineStr">
        <is>
          <t>Secondary/approx; NOT verified on Amazon.ca</t>
        </is>
      </c>
      <c r="AO774" s="15" t="inlineStr">
        <is>
          <t>BLANK -&gt; requires live Amazon.ca capture</t>
        </is>
      </c>
      <c r="AP774" s="15" t="inlineStr">
        <is>
          <t>Unverified commercial data</t>
        </is>
      </c>
    </row>
    <row r="775" ht="28" customHeight="1">
      <c r="A775" s="15" t="inlineStr">
        <is>
          <t>La Colombe</t>
        </is>
      </c>
      <c r="B775" s="15" t="inlineStr">
        <is>
          <t>La Colombe Draft Latte | Oatmilk | single 260mL</t>
        </is>
      </c>
      <c r="C775" s="15" t="inlineStr">
        <is>
          <t>4) Caffeine &amp; energy beverage</t>
        </is>
      </c>
      <c r="D775" s="15" t="inlineStr">
        <is>
          <t>260 mL can</t>
        </is>
      </c>
      <c r="E775" s="29" t="n">
        <v>1</v>
      </c>
      <c r="F775" s="30" t="n"/>
      <c r="G775" s="31">
        <f>IF(AND(ISNUMBER($F775),ISNUMBER($E775),$E775&lt;&gt;0),$F775/$E775,"")</f>
        <v/>
      </c>
      <c r="H775" s="31">
        <f>IF(AND(ISNUMBER($F775),ISNUMBER($AL775),ISNUMBER($E775),($AL775*$E775)&lt;&gt;0),$F775/($AL775*$E775)*100,"")</f>
        <v/>
      </c>
      <c r="I775" s="32" t="n"/>
      <c r="J775" s="33" t="n"/>
      <c r="K775" s="31">
        <f>IF(AND(ISNUMBER($F775),ISNUMBER($J775)),$F775*(1-$J775),"")</f>
        <v/>
      </c>
      <c r="L775" s="32" t="n"/>
      <c r="M775" s="32" t="n"/>
      <c r="N775" s="31">
        <f>IF(ISNUMBER($F775),($F775-IF(ISNUMBER($AM775),$AM775,0))*(1-IF(ISNUMBER($J775),$J775,0)),"")</f>
        <v/>
      </c>
      <c r="O775" s="15" t="inlineStr">
        <is>
          <t>Oatmilk</t>
        </is>
      </c>
      <c r="P775" s="29" t="n">
        <v>120</v>
      </c>
      <c r="Q775" s="29" t="n">
        <v>70</v>
      </c>
      <c r="R775" s="15" t="inlineStr">
        <is>
          <t>Not listed</t>
        </is>
      </c>
      <c r="S775" s="29" t="n">
        <v>14</v>
      </c>
      <c r="T775" s="29" t="n">
        <v>110</v>
      </c>
      <c r="U775" s="15" t="inlineStr">
        <is>
          <t>Cane sugar</t>
        </is>
      </c>
      <c r="V775" s="15" t="inlineStr">
        <is>
          <t>Frothy draft latte, real cold-pressed espresso</t>
        </is>
      </c>
      <c r="W775" s="32" t="n"/>
      <c r="X775" s="32" t="n"/>
      <c r="Y775" s="32" t="n"/>
      <c r="Z775" s="32" t="n"/>
      <c r="AA775" s="15" t="inlineStr">
        <is>
          <t>Medium</t>
        </is>
      </c>
      <c r="AB775" s="15" t="inlineStr">
        <is>
          <t>Premium canned latte</t>
        </is>
      </c>
      <c r="AC775" s="15" t="inlineStr">
        <is>
          <t>Frothy cafe latte from a can</t>
        </is>
      </c>
      <c r="AD775" s="15" t="inlineStr">
        <is>
          <t>Cafe-quality latte texture.</t>
        </is>
      </c>
      <c r="AE775" s="32" t="n"/>
      <c r="AF775" s="34">
        <f>IF(AND(ISNUMBER($P775),ISNUMBER($AL775),$AL775&lt;&gt;0),ROUND($P775/$AL775*100,1),"")</f>
        <v/>
      </c>
      <c r="AG775" s="35">
        <f>IF(AND(ISNUMBER($S775),ISNUMBER($AL775),$AL775&lt;&gt;0),ROUND($S775/$AL775*100,2),"")</f>
        <v/>
      </c>
      <c r="AH775" s="34">
        <f>IF(AND(ISNUMBER($Q775),ISNUMBER($AL775),$AL775&lt;&gt;0),ROUND($Q775/$AL775*100,1),"")</f>
        <v/>
      </c>
      <c r="AI775" s="29">
        <f>IF(ISNUMBER($S775),IF($S775&lt;=1,"Yes","No"),"n/a")</f>
        <v/>
      </c>
      <c r="AJ775" s="29">
        <f>IF(ISNUMBER($S775),ROUND(MAX(0,MIN(100,100-$S775*2.5-IF(ISNUMBER($T775),$T775,0)*0.12+IF($S775&lt;=1,12,0))),0),"")</f>
        <v/>
      </c>
      <c r="AK775" s="29">
        <f>IF(ISNUMBER($Q775),IF($Q775&gt;=100,20,IF($Q775&gt;=30,10,0)),0)+IF(ISNUMBER($R775),IF($R775&gt;=100,20,0),0)+IF(ISNUMBER($P775),IF($P775&gt;=150,20,IF($P775&gt;=50,12,5)),0)+IF(ISNUMBER($S775),IF($S775&lt;=1,15,0),0)</f>
        <v/>
      </c>
      <c r="AL775" s="29" t="n">
        <v>260</v>
      </c>
      <c r="AM775" s="30" t="n"/>
      <c r="AN775" s="15" t="inlineStr">
        <is>
          <t>Secondary/approx; NOT verified on Amazon.ca</t>
        </is>
      </c>
      <c r="AO775" s="15" t="inlineStr">
        <is>
          <t>BLANK -&gt; requires live Amazon.ca capture</t>
        </is>
      </c>
      <c r="AP775" s="15" t="inlineStr">
        <is>
          <t>Unverified commercial data</t>
        </is>
      </c>
    </row>
    <row r="776" ht="28" customHeight="1">
      <c r="A776" s="15" t="inlineStr">
        <is>
          <t>La Colombe</t>
        </is>
      </c>
      <c r="B776" s="15" t="inlineStr">
        <is>
          <t>La Colombe Draft Latte | Oatmilk | 8-pack 260mL</t>
        </is>
      </c>
      <c r="C776" s="15" t="inlineStr">
        <is>
          <t>4) Caffeine &amp; energy beverage</t>
        </is>
      </c>
      <c r="D776" s="15" t="inlineStr">
        <is>
          <t>260 mL can</t>
        </is>
      </c>
      <c r="E776" s="29" t="n">
        <v>8</v>
      </c>
      <c r="F776" s="30" t="n"/>
      <c r="G776" s="31">
        <f>IF(AND(ISNUMBER($F776),ISNUMBER($E776),$E776&lt;&gt;0),$F776/$E776,"")</f>
        <v/>
      </c>
      <c r="H776" s="31">
        <f>IF(AND(ISNUMBER($F776),ISNUMBER($AL776),ISNUMBER($E776),($AL776*$E776)&lt;&gt;0),$F776/($AL776*$E776)*100,"")</f>
        <v/>
      </c>
      <c r="I776" s="32" t="n"/>
      <c r="J776" s="33" t="n"/>
      <c r="K776" s="31">
        <f>IF(AND(ISNUMBER($F776),ISNUMBER($J776)),$F776*(1-$J776),"")</f>
        <v/>
      </c>
      <c r="L776" s="32" t="n"/>
      <c r="M776" s="32" t="n"/>
      <c r="N776" s="31">
        <f>IF(ISNUMBER($F776),($F776-IF(ISNUMBER($AM776),$AM776,0))*(1-IF(ISNUMBER($J776),$J776,0)),"")</f>
        <v/>
      </c>
      <c r="O776" s="15" t="inlineStr">
        <is>
          <t>Oatmilk</t>
        </is>
      </c>
      <c r="P776" s="29" t="n">
        <v>120</v>
      </c>
      <c r="Q776" s="29" t="n">
        <v>70</v>
      </c>
      <c r="R776" s="15" t="inlineStr">
        <is>
          <t>Not listed</t>
        </is>
      </c>
      <c r="S776" s="29" t="n">
        <v>14</v>
      </c>
      <c r="T776" s="29" t="n">
        <v>110</v>
      </c>
      <c r="U776" s="15" t="inlineStr">
        <is>
          <t>Cane sugar</t>
        </is>
      </c>
      <c r="V776" s="15" t="inlineStr">
        <is>
          <t>Frothy draft latte, real cold-pressed espresso</t>
        </is>
      </c>
      <c r="W776" s="32" t="n"/>
      <c r="X776" s="32" t="n"/>
      <c r="Y776" s="32" t="n"/>
      <c r="Z776" s="32" t="n"/>
      <c r="AA776" s="15" t="inlineStr">
        <is>
          <t>Medium</t>
        </is>
      </c>
      <c r="AB776" s="15" t="inlineStr">
        <is>
          <t>Premium canned latte</t>
        </is>
      </c>
      <c r="AC776" s="15" t="inlineStr">
        <is>
          <t>Frothy cafe latte from a can</t>
        </is>
      </c>
      <c r="AD776" s="15" t="inlineStr">
        <is>
          <t>Cafe-quality latte texture.</t>
        </is>
      </c>
      <c r="AE776" s="32" t="n"/>
      <c r="AF776" s="34">
        <f>IF(AND(ISNUMBER($P776),ISNUMBER($AL776),$AL776&lt;&gt;0),ROUND($P776/$AL776*100,1),"")</f>
        <v/>
      </c>
      <c r="AG776" s="35">
        <f>IF(AND(ISNUMBER($S776),ISNUMBER($AL776),$AL776&lt;&gt;0),ROUND($S776/$AL776*100,2),"")</f>
        <v/>
      </c>
      <c r="AH776" s="34">
        <f>IF(AND(ISNUMBER($Q776),ISNUMBER($AL776),$AL776&lt;&gt;0),ROUND($Q776/$AL776*100,1),"")</f>
        <v/>
      </c>
      <c r="AI776" s="29">
        <f>IF(ISNUMBER($S776),IF($S776&lt;=1,"Yes","No"),"n/a")</f>
        <v/>
      </c>
      <c r="AJ776" s="29">
        <f>IF(ISNUMBER($S776),ROUND(MAX(0,MIN(100,100-$S776*2.5-IF(ISNUMBER($T776),$T776,0)*0.12+IF($S776&lt;=1,12,0))),0),"")</f>
        <v/>
      </c>
      <c r="AK776" s="29">
        <f>IF(ISNUMBER($Q776),IF($Q776&gt;=100,20,IF($Q776&gt;=30,10,0)),0)+IF(ISNUMBER($R776),IF($R776&gt;=100,20,0),0)+IF(ISNUMBER($P776),IF($P776&gt;=150,20,IF($P776&gt;=50,12,5)),0)+IF(ISNUMBER($S776),IF($S776&lt;=1,15,0),0)</f>
        <v/>
      </c>
      <c r="AL776" s="29" t="n">
        <v>260</v>
      </c>
      <c r="AM776" s="30" t="n"/>
      <c r="AN776" s="15" t="inlineStr">
        <is>
          <t>Secondary/approx; NOT verified on Amazon.ca</t>
        </is>
      </c>
      <c r="AO776" s="15" t="inlineStr">
        <is>
          <t>BLANK -&gt; requires live Amazon.ca capture</t>
        </is>
      </c>
      <c r="AP776" s="15" t="inlineStr">
        <is>
          <t>Unverified commercial data</t>
        </is>
      </c>
    </row>
    <row r="777" ht="28" customHeight="1">
      <c r="A777" s="15" t="inlineStr">
        <is>
          <t>La Colombe</t>
        </is>
      </c>
      <c r="B777" s="15" t="inlineStr">
        <is>
          <t>La Colombe Draft Latte | Oatmilk | 12-pack 260mL</t>
        </is>
      </c>
      <c r="C777" s="15" t="inlineStr">
        <is>
          <t>4) Caffeine &amp; energy beverage</t>
        </is>
      </c>
      <c r="D777" s="15" t="inlineStr">
        <is>
          <t>260 mL can</t>
        </is>
      </c>
      <c r="E777" s="29" t="n">
        <v>12</v>
      </c>
      <c r="F777" s="30" t="n"/>
      <c r="G777" s="31">
        <f>IF(AND(ISNUMBER($F777),ISNUMBER($E777),$E777&lt;&gt;0),$F777/$E777,"")</f>
        <v/>
      </c>
      <c r="H777" s="31">
        <f>IF(AND(ISNUMBER($F777),ISNUMBER($AL777),ISNUMBER($E777),($AL777*$E777)&lt;&gt;0),$F777/($AL777*$E777)*100,"")</f>
        <v/>
      </c>
      <c r="I777" s="32" t="n"/>
      <c r="J777" s="33" t="n"/>
      <c r="K777" s="31">
        <f>IF(AND(ISNUMBER($F777),ISNUMBER($J777)),$F777*(1-$J777),"")</f>
        <v/>
      </c>
      <c r="L777" s="32" t="n"/>
      <c r="M777" s="32" t="n"/>
      <c r="N777" s="31">
        <f>IF(ISNUMBER($F777),($F777-IF(ISNUMBER($AM777),$AM777,0))*(1-IF(ISNUMBER($J777),$J777,0)),"")</f>
        <v/>
      </c>
      <c r="O777" s="15" t="inlineStr">
        <is>
          <t>Oatmilk</t>
        </is>
      </c>
      <c r="P777" s="29" t="n">
        <v>120</v>
      </c>
      <c r="Q777" s="29" t="n">
        <v>70</v>
      </c>
      <c r="R777" s="15" t="inlineStr">
        <is>
          <t>Not listed</t>
        </is>
      </c>
      <c r="S777" s="29" t="n">
        <v>14</v>
      </c>
      <c r="T777" s="29" t="n">
        <v>110</v>
      </c>
      <c r="U777" s="15" t="inlineStr">
        <is>
          <t>Cane sugar</t>
        </is>
      </c>
      <c r="V777" s="15" t="inlineStr">
        <is>
          <t>Frothy draft latte, real cold-pressed espresso</t>
        </is>
      </c>
      <c r="W777" s="32" t="n"/>
      <c r="X777" s="32" t="n"/>
      <c r="Y777" s="32" t="n"/>
      <c r="Z777" s="32" t="n"/>
      <c r="AA777" s="15" t="inlineStr">
        <is>
          <t>Medium</t>
        </is>
      </c>
      <c r="AB777" s="15" t="inlineStr">
        <is>
          <t>Premium canned latte</t>
        </is>
      </c>
      <c r="AC777" s="15" t="inlineStr">
        <is>
          <t>Frothy cafe latte from a can</t>
        </is>
      </c>
      <c r="AD777" s="15" t="inlineStr">
        <is>
          <t>Cafe-quality latte texture.</t>
        </is>
      </c>
      <c r="AE777" s="32" t="n"/>
      <c r="AF777" s="34">
        <f>IF(AND(ISNUMBER($P777),ISNUMBER($AL777),$AL777&lt;&gt;0),ROUND($P777/$AL777*100,1),"")</f>
        <v/>
      </c>
      <c r="AG777" s="35">
        <f>IF(AND(ISNUMBER($S777),ISNUMBER($AL777),$AL777&lt;&gt;0),ROUND($S777/$AL777*100,2),"")</f>
        <v/>
      </c>
      <c r="AH777" s="34">
        <f>IF(AND(ISNUMBER($Q777),ISNUMBER($AL777),$AL777&lt;&gt;0),ROUND($Q777/$AL777*100,1),"")</f>
        <v/>
      </c>
      <c r="AI777" s="29">
        <f>IF(ISNUMBER($S777),IF($S777&lt;=1,"Yes","No"),"n/a")</f>
        <v/>
      </c>
      <c r="AJ777" s="29">
        <f>IF(ISNUMBER($S777),ROUND(MAX(0,MIN(100,100-$S777*2.5-IF(ISNUMBER($T777),$T777,0)*0.12+IF($S777&lt;=1,12,0))),0),"")</f>
        <v/>
      </c>
      <c r="AK777" s="29">
        <f>IF(ISNUMBER($Q777),IF($Q777&gt;=100,20,IF($Q777&gt;=30,10,0)),0)+IF(ISNUMBER($R777),IF($R777&gt;=100,20,0),0)+IF(ISNUMBER($P777),IF($P777&gt;=150,20,IF($P777&gt;=50,12,5)),0)+IF(ISNUMBER($S777),IF($S777&lt;=1,15,0),0)</f>
        <v/>
      </c>
      <c r="AL777" s="29" t="n">
        <v>260</v>
      </c>
      <c r="AM777" s="30" t="n"/>
      <c r="AN777" s="15" t="inlineStr">
        <is>
          <t>Secondary/approx; NOT verified on Amazon.ca</t>
        </is>
      </c>
      <c r="AO777" s="15" t="inlineStr">
        <is>
          <t>BLANK -&gt; requires live Amazon.ca capture</t>
        </is>
      </c>
      <c r="AP777" s="15" t="inlineStr">
        <is>
          <t>Unverified commercial data</t>
        </is>
      </c>
    </row>
    <row r="778" ht="28" customHeight="1">
      <c r="A778" s="15" t="inlineStr">
        <is>
          <t>La Colombe</t>
        </is>
      </c>
      <c r="B778" s="15" t="inlineStr">
        <is>
          <t>La Colombe Draft Latte | Oatmilk | 15-pack 260mL</t>
        </is>
      </c>
      <c r="C778" s="15" t="inlineStr">
        <is>
          <t>4) Caffeine &amp; energy beverage</t>
        </is>
      </c>
      <c r="D778" s="15" t="inlineStr">
        <is>
          <t>260 mL can</t>
        </is>
      </c>
      <c r="E778" s="29" t="n">
        <v>15</v>
      </c>
      <c r="F778" s="30" t="n"/>
      <c r="G778" s="31">
        <f>IF(AND(ISNUMBER($F778),ISNUMBER($E778),$E778&lt;&gt;0),$F778/$E778,"")</f>
        <v/>
      </c>
      <c r="H778" s="31">
        <f>IF(AND(ISNUMBER($F778),ISNUMBER($AL778),ISNUMBER($E778),($AL778*$E778)&lt;&gt;0),$F778/($AL778*$E778)*100,"")</f>
        <v/>
      </c>
      <c r="I778" s="32" t="n"/>
      <c r="J778" s="33" t="n"/>
      <c r="K778" s="31">
        <f>IF(AND(ISNUMBER($F778),ISNUMBER($J778)),$F778*(1-$J778),"")</f>
        <v/>
      </c>
      <c r="L778" s="32" t="n"/>
      <c r="M778" s="32" t="n"/>
      <c r="N778" s="31">
        <f>IF(ISNUMBER($F778),($F778-IF(ISNUMBER($AM778),$AM778,0))*(1-IF(ISNUMBER($J778),$J778,0)),"")</f>
        <v/>
      </c>
      <c r="O778" s="15" t="inlineStr">
        <is>
          <t>Oatmilk</t>
        </is>
      </c>
      <c r="P778" s="29" t="n">
        <v>120</v>
      </c>
      <c r="Q778" s="29" t="n">
        <v>70</v>
      </c>
      <c r="R778" s="15" t="inlineStr">
        <is>
          <t>Not listed</t>
        </is>
      </c>
      <c r="S778" s="29" t="n">
        <v>14</v>
      </c>
      <c r="T778" s="29" t="n">
        <v>110</v>
      </c>
      <c r="U778" s="15" t="inlineStr">
        <is>
          <t>Cane sugar</t>
        </is>
      </c>
      <c r="V778" s="15" t="inlineStr">
        <is>
          <t>Frothy draft latte, real cold-pressed espresso</t>
        </is>
      </c>
      <c r="W778" s="32" t="n"/>
      <c r="X778" s="32" t="n"/>
      <c r="Y778" s="32" t="n"/>
      <c r="Z778" s="32" t="n"/>
      <c r="AA778" s="15" t="inlineStr">
        <is>
          <t>Medium</t>
        </is>
      </c>
      <c r="AB778" s="15" t="inlineStr">
        <is>
          <t>Premium canned latte</t>
        </is>
      </c>
      <c r="AC778" s="15" t="inlineStr">
        <is>
          <t>Frothy cafe latte from a can</t>
        </is>
      </c>
      <c r="AD778" s="15" t="inlineStr">
        <is>
          <t>Cafe-quality latte texture.</t>
        </is>
      </c>
      <c r="AE778" s="32" t="n"/>
      <c r="AF778" s="34">
        <f>IF(AND(ISNUMBER($P778),ISNUMBER($AL778),$AL778&lt;&gt;0),ROUND($P778/$AL778*100,1),"")</f>
        <v/>
      </c>
      <c r="AG778" s="35">
        <f>IF(AND(ISNUMBER($S778),ISNUMBER($AL778),$AL778&lt;&gt;0),ROUND($S778/$AL778*100,2),"")</f>
        <v/>
      </c>
      <c r="AH778" s="34">
        <f>IF(AND(ISNUMBER($Q778),ISNUMBER($AL778),$AL778&lt;&gt;0),ROUND($Q778/$AL778*100,1),"")</f>
        <v/>
      </c>
      <c r="AI778" s="29">
        <f>IF(ISNUMBER($S778),IF($S778&lt;=1,"Yes","No"),"n/a")</f>
        <v/>
      </c>
      <c r="AJ778" s="29">
        <f>IF(ISNUMBER($S778),ROUND(MAX(0,MIN(100,100-$S778*2.5-IF(ISNUMBER($T778),$T778,0)*0.12+IF($S778&lt;=1,12,0))),0),"")</f>
        <v/>
      </c>
      <c r="AK778" s="29">
        <f>IF(ISNUMBER($Q778),IF($Q778&gt;=100,20,IF($Q778&gt;=30,10,0)),0)+IF(ISNUMBER($R778),IF($R778&gt;=100,20,0),0)+IF(ISNUMBER($P778),IF($P778&gt;=150,20,IF($P778&gt;=50,12,5)),0)+IF(ISNUMBER($S778),IF($S778&lt;=1,15,0),0)</f>
        <v/>
      </c>
      <c r="AL778" s="29" t="n">
        <v>260</v>
      </c>
      <c r="AM778" s="30" t="n"/>
      <c r="AN778" s="15" t="inlineStr">
        <is>
          <t>Secondary/approx; NOT verified on Amazon.ca</t>
        </is>
      </c>
      <c r="AO778" s="15" t="inlineStr">
        <is>
          <t>BLANK -&gt; requires live Amazon.ca capture</t>
        </is>
      </c>
      <c r="AP778" s="15" t="inlineStr">
        <is>
          <t>Unverified commercial data</t>
        </is>
      </c>
    </row>
    <row r="779" ht="28" customHeight="1">
      <c r="A779" s="15" t="inlineStr">
        <is>
          <t>La Colombe</t>
        </is>
      </c>
      <c r="B779" s="15" t="inlineStr">
        <is>
          <t>La Colombe Draft Latte | Oatmilk | 18-pack 260mL</t>
        </is>
      </c>
      <c r="C779" s="15" t="inlineStr">
        <is>
          <t>4) Caffeine &amp; energy beverage</t>
        </is>
      </c>
      <c r="D779" s="15" t="inlineStr">
        <is>
          <t>260 mL can</t>
        </is>
      </c>
      <c r="E779" s="29" t="n">
        <v>18</v>
      </c>
      <c r="F779" s="30" t="n"/>
      <c r="G779" s="31">
        <f>IF(AND(ISNUMBER($F779),ISNUMBER($E779),$E779&lt;&gt;0),$F779/$E779,"")</f>
        <v/>
      </c>
      <c r="H779" s="31">
        <f>IF(AND(ISNUMBER($F779),ISNUMBER($AL779),ISNUMBER($E779),($AL779*$E779)&lt;&gt;0),$F779/($AL779*$E779)*100,"")</f>
        <v/>
      </c>
      <c r="I779" s="32" t="n"/>
      <c r="J779" s="33" t="n"/>
      <c r="K779" s="31">
        <f>IF(AND(ISNUMBER($F779),ISNUMBER($J779)),$F779*(1-$J779),"")</f>
        <v/>
      </c>
      <c r="L779" s="32" t="n"/>
      <c r="M779" s="32" t="n"/>
      <c r="N779" s="31">
        <f>IF(ISNUMBER($F779),($F779-IF(ISNUMBER($AM779),$AM779,0))*(1-IF(ISNUMBER($J779),$J779,0)),"")</f>
        <v/>
      </c>
      <c r="O779" s="15" t="inlineStr">
        <is>
          <t>Oatmilk</t>
        </is>
      </c>
      <c r="P779" s="29" t="n">
        <v>120</v>
      </c>
      <c r="Q779" s="29" t="n">
        <v>70</v>
      </c>
      <c r="R779" s="15" t="inlineStr">
        <is>
          <t>Not listed</t>
        </is>
      </c>
      <c r="S779" s="29" t="n">
        <v>14</v>
      </c>
      <c r="T779" s="29" t="n">
        <v>110</v>
      </c>
      <c r="U779" s="15" t="inlineStr">
        <is>
          <t>Cane sugar</t>
        </is>
      </c>
      <c r="V779" s="15" t="inlineStr">
        <is>
          <t>Frothy draft latte, real cold-pressed espresso</t>
        </is>
      </c>
      <c r="W779" s="32" t="n"/>
      <c r="X779" s="32" t="n"/>
      <c r="Y779" s="32" t="n"/>
      <c r="Z779" s="32" t="n"/>
      <c r="AA779" s="15" t="inlineStr">
        <is>
          <t>Medium</t>
        </is>
      </c>
      <c r="AB779" s="15" t="inlineStr">
        <is>
          <t>Premium canned latte</t>
        </is>
      </c>
      <c r="AC779" s="15" t="inlineStr">
        <is>
          <t>Frothy cafe latte from a can</t>
        </is>
      </c>
      <c r="AD779" s="15" t="inlineStr">
        <is>
          <t>Cafe-quality latte texture.</t>
        </is>
      </c>
      <c r="AE779" s="32" t="n"/>
      <c r="AF779" s="34">
        <f>IF(AND(ISNUMBER($P779),ISNUMBER($AL779),$AL779&lt;&gt;0),ROUND($P779/$AL779*100,1),"")</f>
        <v/>
      </c>
      <c r="AG779" s="35">
        <f>IF(AND(ISNUMBER($S779),ISNUMBER($AL779),$AL779&lt;&gt;0),ROUND($S779/$AL779*100,2),"")</f>
        <v/>
      </c>
      <c r="AH779" s="34">
        <f>IF(AND(ISNUMBER($Q779),ISNUMBER($AL779),$AL779&lt;&gt;0),ROUND($Q779/$AL779*100,1),"")</f>
        <v/>
      </c>
      <c r="AI779" s="29">
        <f>IF(ISNUMBER($S779),IF($S779&lt;=1,"Yes","No"),"n/a")</f>
        <v/>
      </c>
      <c r="AJ779" s="29">
        <f>IF(ISNUMBER($S779),ROUND(MAX(0,MIN(100,100-$S779*2.5-IF(ISNUMBER($T779),$T779,0)*0.12+IF($S779&lt;=1,12,0))),0),"")</f>
        <v/>
      </c>
      <c r="AK779" s="29">
        <f>IF(ISNUMBER($Q779),IF($Q779&gt;=100,20,IF($Q779&gt;=30,10,0)),0)+IF(ISNUMBER($R779),IF($R779&gt;=100,20,0),0)+IF(ISNUMBER($P779),IF($P779&gt;=150,20,IF($P779&gt;=50,12,5)),0)+IF(ISNUMBER($S779),IF($S779&lt;=1,15,0),0)</f>
        <v/>
      </c>
      <c r="AL779" s="29" t="n">
        <v>260</v>
      </c>
      <c r="AM779" s="30" t="n"/>
      <c r="AN779" s="15" t="inlineStr">
        <is>
          <t>Secondary/approx; NOT verified on Amazon.ca</t>
        </is>
      </c>
      <c r="AO779" s="15" t="inlineStr">
        <is>
          <t>BLANK -&gt; requires live Amazon.ca capture</t>
        </is>
      </c>
      <c r="AP779" s="15" t="inlineStr">
        <is>
          <t>Unverified commercial data</t>
        </is>
      </c>
    </row>
    <row r="780" ht="28" customHeight="1">
      <c r="A780" s="15" t="inlineStr">
        <is>
          <t>La Colombe</t>
        </is>
      </c>
      <c r="B780" s="15" t="inlineStr">
        <is>
          <t>La Colombe Draft Latte | Oatmilk | 24-pack 260mL</t>
        </is>
      </c>
      <c r="C780" s="15" t="inlineStr">
        <is>
          <t>4) Caffeine &amp; energy beverage</t>
        </is>
      </c>
      <c r="D780" s="15" t="inlineStr">
        <is>
          <t>260 mL can</t>
        </is>
      </c>
      <c r="E780" s="29" t="n">
        <v>24</v>
      </c>
      <c r="F780" s="30" t="n"/>
      <c r="G780" s="31">
        <f>IF(AND(ISNUMBER($F780),ISNUMBER($E780),$E780&lt;&gt;0),$F780/$E780,"")</f>
        <v/>
      </c>
      <c r="H780" s="31">
        <f>IF(AND(ISNUMBER($F780),ISNUMBER($AL780),ISNUMBER($E780),($AL780*$E780)&lt;&gt;0),$F780/($AL780*$E780)*100,"")</f>
        <v/>
      </c>
      <c r="I780" s="32" t="n"/>
      <c r="J780" s="33" t="n"/>
      <c r="K780" s="31">
        <f>IF(AND(ISNUMBER($F780),ISNUMBER($J780)),$F780*(1-$J780),"")</f>
        <v/>
      </c>
      <c r="L780" s="32" t="n"/>
      <c r="M780" s="32" t="n"/>
      <c r="N780" s="31">
        <f>IF(ISNUMBER($F780),($F780-IF(ISNUMBER($AM780),$AM780,0))*(1-IF(ISNUMBER($J780),$J780,0)),"")</f>
        <v/>
      </c>
      <c r="O780" s="15" t="inlineStr">
        <is>
          <t>Oatmilk</t>
        </is>
      </c>
      <c r="P780" s="29" t="n">
        <v>120</v>
      </c>
      <c r="Q780" s="29" t="n">
        <v>70</v>
      </c>
      <c r="R780" s="15" t="inlineStr">
        <is>
          <t>Not listed</t>
        </is>
      </c>
      <c r="S780" s="29" t="n">
        <v>14</v>
      </c>
      <c r="T780" s="29" t="n">
        <v>110</v>
      </c>
      <c r="U780" s="15" t="inlineStr">
        <is>
          <t>Cane sugar</t>
        </is>
      </c>
      <c r="V780" s="15" t="inlineStr">
        <is>
          <t>Frothy draft latte, real cold-pressed espresso</t>
        </is>
      </c>
      <c r="W780" s="32" t="n"/>
      <c r="X780" s="32" t="n"/>
      <c r="Y780" s="32" t="n"/>
      <c r="Z780" s="32" t="n"/>
      <c r="AA780" s="15" t="inlineStr">
        <is>
          <t>Medium</t>
        </is>
      </c>
      <c r="AB780" s="15" t="inlineStr">
        <is>
          <t>Premium canned latte</t>
        </is>
      </c>
      <c r="AC780" s="15" t="inlineStr">
        <is>
          <t>Frothy cafe latte from a can</t>
        </is>
      </c>
      <c r="AD780" s="15" t="inlineStr">
        <is>
          <t>Cafe-quality latte texture.</t>
        </is>
      </c>
      <c r="AE780" s="32" t="n"/>
      <c r="AF780" s="34">
        <f>IF(AND(ISNUMBER($P780),ISNUMBER($AL780),$AL780&lt;&gt;0),ROUND($P780/$AL780*100,1),"")</f>
        <v/>
      </c>
      <c r="AG780" s="35">
        <f>IF(AND(ISNUMBER($S780),ISNUMBER($AL780),$AL780&lt;&gt;0),ROUND($S780/$AL780*100,2),"")</f>
        <v/>
      </c>
      <c r="AH780" s="34">
        <f>IF(AND(ISNUMBER($Q780),ISNUMBER($AL780),$AL780&lt;&gt;0),ROUND($Q780/$AL780*100,1),"")</f>
        <v/>
      </c>
      <c r="AI780" s="29">
        <f>IF(ISNUMBER($S780),IF($S780&lt;=1,"Yes","No"),"n/a")</f>
        <v/>
      </c>
      <c r="AJ780" s="29">
        <f>IF(ISNUMBER($S780),ROUND(MAX(0,MIN(100,100-$S780*2.5-IF(ISNUMBER($T780),$T780,0)*0.12+IF($S780&lt;=1,12,0))),0),"")</f>
        <v/>
      </c>
      <c r="AK780" s="29">
        <f>IF(ISNUMBER($Q780),IF($Q780&gt;=100,20,IF($Q780&gt;=30,10,0)),0)+IF(ISNUMBER($R780),IF($R780&gt;=100,20,0),0)+IF(ISNUMBER($P780),IF($P780&gt;=150,20,IF($P780&gt;=50,12,5)),0)+IF(ISNUMBER($S780),IF($S780&lt;=1,15,0),0)</f>
        <v/>
      </c>
      <c r="AL780" s="29" t="n">
        <v>260</v>
      </c>
      <c r="AM780" s="30" t="n"/>
      <c r="AN780" s="15" t="inlineStr">
        <is>
          <t>Secondary/approx; NOT verified on Amazon.ca</t>
        </is>
      </c>
      <c r="AO780" s="15" t="inlineStr">
        <is>
          <t>BLANK -&gt; requires live Amazon.ca capture</t>
        </is>
      </c>
      <c r="AP780" s="15" t="inlineStr">
        <is>
          <t>Unverified commercial data</t>
        </is>
      </c>
    </row>
    <row r="781" ht="28" customHeight="1">
      <c r="A781" s="15" t="inlineStr">
        <is>
          <t>La Colombe</t>
        </is>
      </c>
      <c r="B781" s="15" t="inlineStr">
        <is>
          <t>La Colombe Draft Latte | Triple | single 260mL</t>
        </is>
      </c>
      <c r="C781" s="15" t="inlineStr">
        <is>
          <t>4) Caffeine &amp; energy beverage</t>
        </is>
      </c>
      <c r="D781" s="15" t="inlineStr">
        <is>
          <t>260 mL can</t>
        </is>
      </c>
      <c r="E781" s="29" t="n">
        <v>1</v>
      </c>
      <c r="F781" s="30" t="n"/>
      <c r="G781" s="31">
        <f>IF(AND(ISNUMBER($F781),ISNUMBER($E781),$E781&lt;&gt;0),$F781/$E781,"")</f>
        <v/>
      </c>
      <c r="H781" s="31">
        <f>IF(AND(ISNUMBER($F781),ISNUMBER($AL781),ISNUMBER($E781),($AL781*$E781)&lt;&gt;0),$F781/($AL781*$E781)*100,"")</f>
        <v/>
      </c>
      <c r="I781" s="32" t="n"/>
      <c r="J781" s="33" t="n"/>
      <c r="K781" s="31">
        <f>IF(AND(ISNUMBER($F781),ISNUMBER($J781)),$F781*(1-$J781),"")</f>
        <v/>
      </c>
      <c r="L781" s="32" t="n"/>
      <c r="M781" s="32" t="n"/>
      <c r="N781" s="31">
        <f>IF(ISNUMBER($F781),($F781-IF(ISNUMBER($AM781),$AM781,0))*(1-IF(ISNUMBER($J781),$J781,0)),"")</f>
        <v/>
      </c>
      <c r="O781" s="15" t="inlineStr">
        <is>
          <t>Triple</t>
        </is>
      </c>
      <c r="P781" s="29" t="n">
        <v>120</v>
      </c>
      <c r="Q781" s="29" t="n">
        <v>70</v>
      </c>
      <c r="R781" s="15" t="inlineStr">
        <is>
          <t>Not listed</t>
        </is>
      </c>
      <c r="S781" s="29" t="n">
        <v>14</v>
      </c>
      <c r="T781" s="29" t="n">
        <v>110</v>
      </c>
      <c r="U781" s="15" t="inlineStr">
        <is>
          <t>Cane sugar</t>
        </is>
      </c>
      <c r="V781" s="15" t="inlineStr">
        <is>
          <t>Frothy draft latte, real cold-pressed espresso</t>
        </is>
      </c>
      <c r="W781" s="32" t="n"/>
      <c r="X781" s="32" t="n"/>
      <c r="Y781" s="32" t="n"/>
      <c r="Z781" s="32" t="n"/>
      <c r="AA781" s="15" t="inlineStr">
        <is>
          <t>Medium</t>
        </is>
      </c>
      <c r="AB781" s="15" t="inlineStr">
        <is>
          <t>Premium canned latte</t>
        </is>
      </c>
      <c r="AC781" s="15" t="inlineStr">
        <is>
          <t>Frothy cafe latte from a can</t>
        </is>
      </c>
      <c r="AD781" s="15" t="inlineStr">
        <is>
          <t>Cafe-quality latte texture.</t>
        </is>
      </c>
      <c r="AE781" s="32" t="n"/>
      <c r="AF781" s="34">
        <f>IF(AND(ISNUMBER($P781),ISNUMBER($AL781),$AL781&lt;&gt;0),ROUND($P781/$AL781*100,1),"")</f>
        <v/>
      </c>
      <c r="AG781" s="35">
        <f>IF(AND(ISNUMBER($S781),ISNUMBER($AL781),$AL781&lt;&gt;0),ROUND($S781/$AL781*100,2),"")</f>
        <v/>
      </c>
      <c r="AH781" s="34">
        <f>IF(AND(ISNUMBER($Q781),ISNUMBER($AL781),$AL781&lt;&gt;0),ROUND($Q781/$AL781*100,1),"")</f>
        <v/>
      </c>
      <c r="AI781" s="29">
        <f>IF(ISNUMBER($S781),IF($S781&lt;=1,"Yes","No"),"n/a")</f>
        <v/>
      </c>
      <c r="AJ781" s="29">
        <f>IF(ISNUMBER($S781),ROUND(MAX(0,MIN(100,100-$S781*2.5-IF(ISNUMBER($T781),$T781,0)*0.12+IF($S781&lt;=1,12,0))),0),"")</f>
        <v/>
      </c>
      <c r="AK781" s="29">
        <f>IF(ISNUMBER($Q781),IF($Q781&gt;=100,20,IF($Q781&gt;=30,10,0)),0)+IF(ISNUMBER($R781),IF($R781&gt;=100,20,0),0)+IF(ISNUMBER($P781),IF($P781&gt;=150,20,IF($P781&gt;=50,12,5)),0)+IF(ISNUMBER($S781),IF($S781&lt;=1,15,0),0)</f>
        <v/>
      </c>
      <c r="AL781" s="29" t="n">
        <v>260</v>
      </c>
      <c r="AM781" s="30" t="n"/>
      <c r="AN781" s="15" t="inlineStr">
        <is>
          <t>Secondary/approx; NOT verified on Amazon.ca</t>
        </is>
      </c>
      <c r="AO781" s="15" t="inlineStr">
        <is>
          <t>BLANK -&gt; requires live Amazon.ca capture</t>
        </is>
      </c>
      <c r="AP781" s="15" t="inlineStr">
        <is>
          <t>Unverified commercial data</t>
        </is>
      </c>
    </row>
    <row r="782" ht="28" customHeight="1">
      <c r="A782" s="15" t="inlineStr">
        <is>
          <t>La Colombe</t>
        </is>
      </c>
      <c r="B782" s="15" t="inlineStr">
        <is>
          <t>La Colombe Draft Latte | Triple | 8-pack 260mL</t>
        </is>
      </c>
      <c r="C782" s="15" t="inlineStr">
        <is>
          <t>4) Caffeine &amp; energy beverage</t>
        </is>
      </c>
      <c r="D782" s="15" t="inlineStr">
        <is>
          <t>260 mL can</t>
        </is>
      </c>
      <c r="E782" s="29" t="n">
        <v>8</v>
      </c>
      <c r="F782" s="30" t="n"/>
      <c r="G782" s="31">
        <f>IF(AND(ISNUMBER($F782),ISNUMBER($E782),$E782&lt;&gt;0),$F782/$E782,"")</f>
        <v/>
      </c>
      <c r="H782" s="31">
        <f>IF(AND(ISNUMBER($F782),ISNUMBER($AL782),ISNUMBER($E782),($AL782*$E782)&lt;&gt;0),$F782/($AL782*$E782)*100,"")</f>
        <v/>
      </c>
      <c r="I782" s="32" t="n"/>
      <c r="J782" s="33" t="n"/>
      <c r="K782" s="31">
        <f>IF(AND(ISNUMBER($F782),ISNUMBER($J782)),$F782*(1-$J782),"")</f>
        <v/>
      </c>
      <c r="L782" s="32" t="n"/>
      <c r="M782" s="32" t="n"/>
      <c r="N782" s="31">
        <f>IF(ISNUMBER($F782),($F782-IF(ISNUMBER($AM782),$AM782,0))*(1-IF(ISNUMBER($J782),$J782,0)),"")</f>
        <v/>
      </c>
      <c r="O782" s="15" t="inlineStr">
        <is>
          <t>Triple</t>
        </is>
      </c>
      <c r="P782" s="29" t="n">
        <v>120</v>
      </c>
      <c r="Q782" s="29" t="n">
        <v>70</v>
      </c>
      <c r="R782" s="15" t="inlineStr">
        <is>
          <t>Not listed</t>
        </is>
      </c>
      <c r="S782" s="29" t="n">
        <v>14</v>
      </c>
      <c r="T782" s="29" t="n">
        <v>110</v>
      </c>
      <c r="U782" s="15" t="inlineStr">
        <is>
          <t>Cane sugar</t>
        </is>
      </c>
      <c r="V782" s="15" t="inlineStr">
        <is>
          <t>Frothy draft latte, real cold-pressed espresso</t>
        </is>
      </c>
      <c r="W782" s="32" t="n"/>
      <c r="X782" s="32" t="n"/>
      <c r="Y782" s="32" t="n"/>
      <c r="Z782" s="32" t="n"/>
      <c r="AA782" s="15" t="inlineStr">
        <is>
          <t>Medium</t>
        </is>
      </c>
      <c r="AB782" s="15" t="inlineStr">
        <is>
          <t>Premium canned latte</t>
        </is>
      </c>
      <c r="AC782" s="15" t="inlineStr">
        <is>
          <t>Frothy cafe latte from a can</t>
        </is>
      </c>
      <c r="AD782" s="15" t="inlineStr">
        <is>
          <t>Cafe-quality latte texture.</t>
        </is>
      </c>
      <c r="AE782" s="32" t="n"/>
      <c r="AF782" s="34">
        <f>IF(AND(ISNUMBER($P782),ISNUMBER($AL782),$AL782&lt;&gt;0),ROUND($P782/$AL782*100,1),"")</f>
        <v/>
      </c>
      <c r="AG782" s="35">
        <f>IF(AND(ISNUMBER($S782),ISNUMBER($AL782),$AL782&lt;&gt;0),ROUND($S782/$AL782*100,2),"")</f>
        <v/>
      </c>
      <c r="AH782" s="34">
        <f>IF(AND(ISNUMBER($Q782),ISNUMBER($AL782),$AL782&lt;&gt;0),ROUND($Q782/$AL782*100,1),"")</f>
        <v/>
      </c>
      <c r="AI782" s="29">
        <f>IF(ISNUMBER($S782),IF($S782&lt;=1,"Yes","No"),"n/a")</f>
        <v/>
      </c>
      <c r="AJ782" s="29">
        <f>IF(ISNUMBER($S782),ROUND(MAX(0,MIN(100,100-$S782*2.5-IF(ISNUMBER($T782),$T782,0)*0.12+IF($S782&lt;=1,12,0))),0),"")</f>
        <v/>
      </c>
      <c r="AK782" s="29">
        <f>IF(ISNUMBER($Q782),IF($Q782&gt;=100,20,IF($Q782&gt;=30,10,0)),0)+IF(ISNUMBER($R782),IF($R782&gt;=100,20,0),0)+IF(ISNUMBER($P782),IF($P782&gt;=150,20,IF($P782&gt;=50,12,5)),0)+IF(ISNUMBER($S782),IF($S782&lt;=1,15,0),0)</f>
        <v/>
      </c>
      <c r="AL782" s="29" t="n">
        <v>260</v>
      </c>
      <c r="AM782" s="30" t="n"/>
      <c r="AN782" s="15" t="inlineStr">
        <is>
          <t>Secondary/approx; NOT verified on Amazon.ca</t>
        </is>
      </c>
      <c r="AO782" s="15" t="inlineStr">
        <is>
          <t>BLANK -&gt; requires live Amazon.ca capture</t>
        </is>
      </c>
      <c r="AP782" s="15" t="inlineStr">
        <is>
          <t>Unverified commercial data</t>
        </is>
      </c>
    </row>
    <row r="783" ht="28" customHeight="1">
      <c r="A783" s="15" t="inlineStr">
        <is>
          <t>La Colombe</t>
        </is>
      </c>
      <c r="B783" s="15" t="inlineStr">
        <is>
          <t>La Colombe Draft Latte | Triple | 12-pack 260mL</t>
        </is>
      </c>
      <c r="C783" s="15" t="inlineStr">
        <is>
          <t>4) Caffeine &amp; energy beverage</t>
        </is>
      </c>
      <c r="D783" s="15" t="inlineStr">
        <is>
          <t>260 mL can</t>
        </is>
      </c>
      <c r="E783" s="29" t="n">
        <v>12</v>
      </c>
      <c r="F783" s="30" t="n"/>
      <c r="G783" s="31">
        <f>IF(AND(ISNUMBER($F783),ISNUMBER($E783),$E783&lt;&gt;0),$F783/$E783,"")</f>
        <v/>
      </c>
      <c r="H783" s="31">
        <f>IF(AND(ISNUMBER($F783),ISNUMBER($AL783),ISNUMBER($E783),($AL783*$E783)&lt;&gt;0),$F783/($AL783*$E783)*100,"")</f>
        <v/>
      </c>
      <c r="I783" s="32" t="n"/>
      <c r="J783" s="33" t="n"/>
      <c r="K783" s="31">
        <f>IF(AND(ISNUMBER($F783),ISNUMBER($J783)),$F783*(1-$J783),"")</f>
        <v/>
      </c>
      <c r="L783" s="32" t="n"/>
      <c r="M783" s="32" t="n"/>
      <c r="N783" s="31">
        <f>IF(ISNUMBER($F783),($F783-IF(ISNUMBER($AM783),$AM783,0))*(1-IF(ISNUMBER($J783),$J783,0)),"")</f>
        <v/>
      </c>
      <c r="O783" s="15" t="inlineStr">
        <is>
          <t>Triple</t>
        </is>
      </c>
      <c r="P783" s="29" t="n">
        <v>120</v>
      </c>
      <c r="Q783" s="29" t="n">
        <v>70</v>
      </c>
      <c r="R783" s="15" t="inlineStr">
        <is>
          <t>Not listed</t>
        </is>
      </c>
      <c r="S783" s="29" t="n">
        <v>14</v>
      </c>
      <c r="T783" s="29" t="n">
        <v>110</v>
      </c>
      <c r="U783" s="15" t="inlineStr">
        <is>
          <t>Cane sugar</t>
        </is>
      </c>
      <c r="V783" s="15" t="inlineStr">
        <is>
          <t>Frothy draft latte, real cold-pressed espresso</t>
        </is>
      </c>
      <c r="W783" s="32" t="n"/>
      <c r="X783" s="32" t="n"/>
      <c r="Y783" s="32" t="n"/>
      <c r="Z783" s="32" t="n"/>
      <c r="AA783" s="15" t="inlineStr">
        <is>
          <t>Medium</t>
        </is>
      </c>
      <c r="AB783" s="15" t="inlineStr">
        <is>
          <t>Premium canned latte</t>
        </is>
      </c>
      <c r="AC783" s="15" t="inlineStr">
        <is>
          <t>Frothy cafe latte from a can</t>
        </is>
      </c>
      <c r="AD783" s="15" t="inlineStr">
        <is>
          <t>Cafe-quality latte texture.</t>
        </is>
      </c>
      <c r="AE783" s="32" t="n"/>
      <c r="AF783" s="34">
        <f>IF(AND(ISNUMBER($P783),ISNUMBER($AL783),$AL783&lt;&gt;0),ROUND($P783/$AL783*100,1),"")</f>
        <v/>
      </c>
      <c r="AG783" s="35">
        <f>IF(AND(ISNUMBER($S783),ISNUMBER($AL783),$AL783&lt;&gt;0),ROUND($S783/$AL783*100,2),"")</f>
        <v/>
      </c>
      <c r="AH783" s="34">
        <f>IF(AND(ISNUMBER($Q783),ISNUMBER($AL783),$AL783&lt;&gt;0),ROUND($Q783/$AL783*100,1),"")</f>
        <v/>
      </c>
      <c r="AI783" s="29">
        <f>IF(ISNUMBER($S783),IF($S783&lt;=1,"Yes","No"),"n/a")</f>
        <v/>
      </c>
      <c r="AJ783" s="29">
        <f>IF(ISNUMBER($S783),ROUND(MAX(0,MIN(100,100-$S783*2.5-IF(ISNUMBER($T783),$T783,0)*0.12+IF($S783&lt;=1,12,0))),0),"")</f>
        <v/>
      </c>
      <c r="AK783" s="29">
        <f>IF(ISNUMBER($Q783),IF($Q783&gt;=100,20,IF($Q783&gt;=30,10,0)),0)+IF(ISNUMBER($R783),IF($R783&gt;=100,20,0),0)+IF(ISNUMBER($P783),IF($P783&gt;=150,20,IF($P783&gt;=50,12,5)),0)+IF(ISNUMBER($S783),IF($S783&lt;=1,15,0),0)</f>
        <v/>
      </c>
      <c r="AL783" s="29" t="n">
        <v>260</v>
      </c>
      <c r="AM783" s="30" t="n"/>
      <c r="AN783" s="15" t="inlineStr">
        <is>
          <t>Secondary/approx; NOT verified on Amazon.ca</t>
        </is>
      </c>
      <c r="AO783" s="15" t="inlineStr">
        <is>
          <t>BLANK -&gt; requires live Amazon.ca capture</t>
        </is>
      </c>
      <c r="AP783" s="15" t="inlineStr">
        <is>
          <t>Unverified commercial data</t>
        </is>
      </c>
    </row>
    <row r="784" ht="28" customHeight="1">
      <c r="A784" s="15" t="inlineStr">
        <is>
          <t>La Colombe</t>
        </is>
      </c>
      <c r="B784" s="15" t="inlineStr">
        <is>
          <t>La Colombe Draft Latte | Triple | 15-pack 260mL</t>
        </is>
      </c>
      <c r="C784" s="15" t="inlineStr">
        <is>
          <t>4) Caffeine &amp; energy beverage</t>
        </is>
      </c>
      <c r="D784" s="15" t="inlineStr">
        <is>
          <t>260 mL can</t>
        </is>
      </c>
      <c r="E784" s="29" t="n">
        <v>15</v>
      </c>
      <c r="F784" s="30" t="n"/>
      <c r="G784" s="31">
        <f>IF(AND(ISNUMBER($F784),ISNUMBER($E784),$E784&lt;&gt;0),$F784/$E784,"")</f>
        <v/>
      </c>
      <c r="H784" s="31">
        <f>IF(AND(ISNUMBER($F784),ISNUMBER($AL784),ISNUMBER($E784),($AL784*$E784)&lt;&gt;0),$F784/($AL784*$E784)*100,"")</f>
        <v/>
      </c>
      <c r="I784" s="32" t="n"/>
      <c r="J784" s="33" t="n"/>
      <c r="K784" s="31">
        <f>IF(AND(ISNUMBER($F784),ISNUMBER($J784)),$F784*(1-$J784),"")</f>
        <v/>
      </c>
      <c r="L784" s="32" t="n"/>
      <c r="M784" s="32" t="n"/>
      <c r="N784" s="31">
        <f>IF(ISNUMBER($F784),($F784-IF(ISNUMBER($AM784),$AM784,0))*(1-IF(ISNUMBER($J784),$J784,0)),"")</f>
        <v/>
      </c>
      <c r="O784" s="15" t="inlineStr">
        <is>
          <t>Triple</t>
        </is>
      </c>
      <c r="P784" s="29" t="n">
        <v>120</v>
      </c>
      <c r="Q784" s="29" t="n">
        <v>70</v>
      </c>
      <c r="R784" s="15" t="inlineStr">
        <is>
          <t>Not listed</t>
        </is>
      </c>
      <c r="S784" s="29" t="n">
        <v>14</v>
      </c>
      <c r="T784" s="29" t="n">
        <v>110</v>
      </c>
      <c r="U784" s="15" t="inlineStr">
        <is>
          <t>Cane sugar</t>
        </is>
      </c>
      <c r="V784" s="15" t="inlineStr">
        <is>
          <t>Frothy draft latte, real cold-pressed espresso</t>
        </is>
      </c>
      <c r="W784" s="32" t="n"/>
      <c r="X784" s="32" t="n"/>
      <c r="Y784" s="32" t="n"/>
      <c r="Z784" s="32" t="n"/>
      <c r="AA784" s="15" t="inlineStr">
        <is>
          <t>Medium</t>
        </is>
      </c>
      <c r="AB784" s="15" t="inlineStr">
        <is>
          <t>Premium canned latte</t>
        </is>
      </c>
      <c r="AC784" s="15" t="inlineStr">
        <is>
          <t>Frothy cafe latte from a can</t>
        </is>
      </c>
      <c r="AD784" s="15" t="inlineStr">
        <is>
          <t>Cafe-quality latte texture.</t>
        </is>
      </c>
      <c r="AE784" s="32" t="n"/>
      <c r="AF784" s="34">
        <f>IF(AND(ISNUMBER($P784),ISNUMBER($AL784),$AL784&lt;&gt;0),ROUND($P784/$AL784*100,1),"")</f>
        <v/>
      </c>
      <c r="AG784" s="35">
        <f>IF(AND(ISNUMBER($S784),ISNUMBER($AL784),$AL784&lt;&gt;0),ROUND($S784/$AL784*100,2),"")</f>
        <v/>
      </c>
      <c r="AH784" s="34">
        <f>IF(AND(ISNUMBER($Q784),ISNUMBER($AL784),$AL784&lt;&gt;0),ROUND($Q784/$AL784*100,1),"")</f>
        <v/>
      </c>
      <c r="AI784" s="29">
        <f>IF(ISNUMBER($S784),IF($S784&lt;=1,"Yes","No"),"n/a")</f>
        <v/>
      </c>
      <c r="AJ784" s="29">
        <f>IF(ISNUMBER($S784),ROUND(MAX(0,MIN(100,100-$S784*2.5-IF(ISNUMBER($T784),$T784,0)*0.12+IF($S784&lt;=1,12,0))),0),"")</f>
        <v/>
      </c>
      <c r="AK784" s="29">
        <f>IF(ISNUMBER($Q784),IF($Q784&gt;=100,20,IF($Q784&gt;=30,10,0)),0)+IF(ISNUMBER($R784),IF($R784&gt;=100,20,0),0)+IF(ISNUMBER($P784),IF($P784&gt;=150,20,IF($P784&gt;=50,12,5)),0)+IF(ISNUMBER($S784),IF($S784&lt;=1,15,0),0)</f>
        <v/>
      </c>
      <c r="AL784" s="29" t="n">
        <v>260</v>
      </c>
      <c r="AM784" s="30" t="n"/>
      <c r="AN784" s="15" t="inlineStr">
        <is>
          <t>Secondary/approx; NOT verified on Amazon.ca</t>
        </is>
      </c>
      <c r="AO784" s="15" t="inlineStr">
        <is>
          <t>BLANK -&gt; requires live Amazon.ca capture</t>
        </is>
      </c>
      <c r="AP784" s="15" t="inlineStr">
        <is>
          <t>Unverified commercial data</t>
        </is>
      </c>
    </row>
    <row r="785" ht="28" customHeight="1">
      <c r="A785" s="15" t="inlineStr">
        <is>
          <t>La Colombe</t>
        </is>
      </c>
      <c r="B785" s="15" t="inlineStr">
        <is>
          <t>La Colombe Draft Latte | Triple | 18-pack 260mL</t>
        </is>
      </c>
      <c r="C785" s="15" t="inlineStr">
        <is>
          <t>4) Caffeine &amp; energy beverage</t>
        </is>
      </c>
      <c r="D785" s="15" t="inlineStr">
        <is>
          <t>260 mL can</t>
        </is>
      </c>
      <c r="E785" s="29" t="n">
        <v>18</v>
      </c>
      <c r="F785" s="30" t="n"/>
      <c r="G785" s="31">
        <f>IF(AND(ISNUMBER($F785),ISNUMBER($E785),$E785&lt;&gt;0),$F785/$E785,"")</f>
        <v/>
      </c>
      <c r="H785" s="31">
        <f>IF(AND(ISNUMBER($F785),ISNUMBER($AL785),ISNUMBER($E785),($AL785*$E785)&lt;&gt;0),$F785/($AL785*$E785)*100,"")</f>
        <v/>
      </c>
      <c r="I785" s="32" t="n"/>
      <c r="J785" s="33" t="n"/>
      <c r="K785" s="31">
        <f>IF(AND(ISNUMBER($F785),ISNUMBER($J785)),$F785*(1-$J785),"")</f>
        <v/>
      </c>
      <c r="L785" s="32" t="n"/>
      <c r="M785" s="32" t="n"/>
      <c r="N785" s="31">
        <f>IF(ISNUMBER($F785),($F785-IF(ISNUMBER($AM785),$AM785,0))*(1-IF(ISNUMBER($J785),$J785,0)),"")</f>
        <v/>
      </c>
      <c r="O785" s="15" t="inlineStr">
        <is>
          <t>Triple</t>
        </is>
      </c>
      <c r="P785" s="29" t="n">
        <v>120</v>
      </c>
      <c r="Q785" s="29" t="n">
        <v>70</v>
      </c>
      <c r="R785" s="15" t="inlineStr">
        <is>
          <t>Not listed</t>
        </is>
      </c>
      <c r="S785" s="29" t="n">
        <v>14</v>
      </c>
      <c r="T785" s="29" t="n">
        <v>110</v>
      </c>
      <c r="U785" s="15" t="inlineStr">
        <is>
          <t>Cane sugar</t>
        </is>
      </c>
      <c r="V785" s="15" t="inlineStr">
        <is>
          <t>Frothy draft latte, real cold-pressed espresso</t>
        </is>
      </c>
      <c r="W785" s="32" t="n"/>
      <c r="X785" s="32" t="n"/>
      <c r="Y785" s="32" t="n"/>
      <c r="Z785" s="32" t="n"/>
      <c r="AA785" s="15" t="inlineStr">
        <is>
          <t>Medium</t>
        </is>
      </c>
      <c r="AB785" s="15" t="inlineStr">
        <is>
          <t>Premium canned latte</t>
        </is>
      </c>
      <c r="AC785" s="15" t="inlineStr">
        <is>
          <t>Frothy cafe latte from a can</t>
        </is>
      </c>
      <c r="AD785" s="15" t="inlineStr">
        <is>
          <t>Cafe-quality latte texture.</t>
        </is>
      </c>
      <c r="AE785" s="32" t="n"/>
      <c r="AF785" s="34">
        <f>IF(AND(ISNUMBER($P785),ISNUMBER($AL785),$AL785&lt;&gt;0),ROUND($P785/$AL785*100,1),"")</f>
        <v/>
      </c>
      <c r="AG785" s="35">
        <f>IF(AND(ISNUMBER($S785),ISNUMBER($AL785),$AL785&lt;&gt;0),ROUND($S785/$AL785*100,2),"")</f>
        <v/>
      </c>
      <c r="AH785" s="34">
        <f>IF(AND(ISNUMBER($Q785),ISNUMBER($AL785),$AL785&lt;&gt;0),ROUND($Q785/$AL785*100,1),"")</f>
        <v/>
      </c>
      <c r="AI785" s="29">
        <f>IF(ISNUMBER($S785),IF($S785&lt;=1,"Yes","No"),"n/a")</f>
        <v/>
      </c>
      <c r="AJ785" s="29">
        <f>IF(ISNUMBER($S785),ROUND(MAX(0,MIN(100,100-$S785*2.5-IF(ISNUMBER($T785),$T785,0)*0.12+IF($S785&lt;=1,12,0))),0),"")</f>
        <v/>
      </c>
      <c r="AK785" s="29">
        <f>IF(ISNUMBER($Q785),IF($Q785&gt;=100,20,IF($Q785&gt;=30,10,0)),0)+IF(ISNUMBER($R785),IF($R785&gt;=100,20,0),0)+IF(ISNUMBER($P785),IF($P785&gt;=150,20,IF($P785&gt;=50,12,5)),0)+IF(ISNUMBER($S785),IF($S785&lt;=1,15,0),0)</f>
        <v/>
      </c>
      <c r="AL785" s="29" t="n">
        <v>260</v>
      </c>
      <c r="AM785" s="30" t="n"/>
      <c r="AN785" s="15" t="inlineStr">
        <is>
          <t>Secondary/approx; NOT verified on Amazon.ca</t>
        </is>
      </c>
      <c r="AO785" s="15" t="inlineStr">
        <is>
          <t>BLANK -&gt; requires live Amazon.ca capture</t>
        </is>
      </c>
      <c r="AP785" s="15" t="inlineStr">
        <is>
          <t>Unverified commercial data</t>
        </is>
      </c>
    </row>
    <row r="786" ht="28" customHeight="1">
      <c r="A786" s="15" t="inlineStr">
        <is>
          <t>La Colombe</t>
        </is>
      </c>
      <c r="B786" s="15" t="inlineStr">
        <is>
          <t>La Colombe Draft Latte | Triple | 24-pack 260mL</t>
        </is>
      </c>
      <c r="C786" s="15" t="inlineStr">
        <is>
          <t>4) Caffeine &amp; energy beverage</t>
        </is>
      </c>
      <c r="D786" s="15" t="inlineStr">
        <is>
          <t>260 mL can</t>
        </is>
      </c>
      <c r="E786" s="29" t="n">
        <v>24</v>
      </c>
      <c r="F786" s="30" t="n"/>
      <c r="G786" s="31">
        <f>IF(AND(ISNUMBER($F786),ISNUMBER($E786),$E786&lt;&gt;0),$F786/$E786,"")</f>
        <v/>
      </c>
      <c r="H786" s="31">
        <f>IF(AND(ISNUMBER($F786),ISNUMBER($AL786),ISNUMBER($E786),($AL786*$E786)&lt;&gt;0),$F786/($AL786*$E786)*100,"")</f>
        <v/>
      </c>
      <c r="I786" s="32" t="n"/>
      <c r="J786" s="33" t="n"/>
      <c r="K786" s="31">
        <f>IF(AND(ISNUMBER($F786),ISNUMBER($J786)),$F786*(1-$J786),"")</f>
        <v/>
      </c>
      <c r="L786" s="32" t="n"/>
      <c r="M786" s="32" t="n"/>
      <c r="N786" s="31">
        <f>IF(ISNUMBER($F786),($F786-IF(ISNUMBER($AM786),$AM786,0))*(1-IF(ISNUMBER($J786),$J786,0)),"")</f>
        <v/>
      </c>
      <c r="O786" s="15" t="inlineStr">
        <is>
          <t>Triple</t>
        </is>
      </c>
      <c r="P786" s="29" t="n">
        <v>120</v>
      </c>
      <c r="Q786" s="29" t="n">
        <v>70</v>
      </c>
      <c r="R786" s="15" t="inlineStr">
        <is>
          <t>Not listed</t>
        </is>
      </c>
      <c r="S786" s="29" t="n">
        <v>14</v>
      </c>
      <c r="T786" s="29" t="n">
        <v>110</v>
      </c>
      <c r="U786" s="15" t="inlineStr">
        <is>
          <t>Cane sugar</t>
        </is>
      </c>
      <c r="V786" s="15" t="inlineStr">
        <is>
          <t>Frothy draft latte, real cold-pressed espresso</t>
        </is>
      </c>
      <c r="W786" s="32" t="n"/>
      <c r="X786" s="32" t="n"/>
      <c r="Y786" s="32" t="n"/>
      <c r="Z786" s="32" t="n"/>
      <c r="AA786" s="15" t="inlineStr">
        <is>
          <t>Medium</t>
        </is>
      </c>
      <c r="AB786" s="15" t="inlineStr">
        <is>
          <t>Premium canned latte</t>
        </is>
      </c>
      <c r="AC786" s="15" t="inlineStr">
        <is>
          <t>Frothy cafe latte from a can</t>
        </is>
      </c>
      <c r="AD786" s="15" t="inlineStr">
        <is>
          <t>Cafe-quality latte texture.</t>
        </is>
      </c>
      <c r="AE786" s="32" t="n"/>
      <c r="AF786" s="34">
        <f>IF(AND(ISNUMBER($P786),ISNUMBER($AL786),$AL786&lt;&gt;0),ROUND($P786/$AL786*100,1),"")</f>
        <v/>
      </c>
      <c r="AG786" s="35">
        <f>IF(AND(ISNUMBER($S786),ISNUMBER($AL786),$AL786&lt;&gt;0),ROUND($S786/$AL786*100,2),"")</f>
        <v/>
      </c>
      <c r="AH786" s="34">
        <f>IF(AND(ISNUMBER($Q786),ISNUMBER($AL786),$AL786&lt;&gt;0),ROUND($Q786/$AL786*100,1),"")</f>
        <v/>
      </c>
      <c r="AI786" s="29">
        <f>IF(ISNUMBER($S786),IF($S786&lt;=1,"Yes","No"),"n/a")</f>
        <v/>
      </c>
      <c r="AJ786" s="29">
        <f>IF(ISNUMBER($S786),ROUND(MAX(0,MIN(100,100-$S786*2.5-IF(ISNUMBER($T786),$T786,0)*0.12+IF($S786&lt;=1,12,0))),0),"")</f>
        <v/>
      </c>
      <c r="AK786" s="29">
        <f>IF(ISNUMBER($Q786),IF($Q786&gt;=100,20,IF($Q786&gt;=30,10,0)),0)+IF(ISNUMBER($R786),IF($R786&gt;=100,20,0),0)+IF(ISNUMBER($P786),IF($P786&gt;=150,20,IF($P786&gt;=50,12,5)),0)+IF(ISNUMBER($S786),IF($S786&lt;=1,15,0),0)</f>
        <v/>
      </c>
      <c r="AL786" s="29" t="n">
        <v>260</v>
      </c>
      <c r="AM786" s="30" t="n"/>
      <c r="AN786" s="15" t="inlineStr">
        <is>
          <t>Secondary/approx; NOT verified on Amazon.ca</t>
        </is>
      </c>
      <c r="AO786" s="15" t="inlineStr">
        <is>
          <t>BLANK -&gt; requires live Amazon.ca capture</t>
        </is>
      </c>
      <c r="AP786" s="15" t="inlineStr">
        <is>
          <t>Unverified commercial data</t>
        </is>
      </c>
    </row>
    <row r="787" ht="28" customHeight="1">
      <c r="A787" s="15" t="inlineStr">
        <is>
          <t>Starbucks</t>
        </is>
      </c>
      <c r="B787" s="15" t="inlineStr">
        <is>
          <t>Starbucks Frappuccino | Mocha | single 281mL</t>
        </is>
      </c>
      <c r="C787" s="15" t="inlineStr">
        <is>
          <t>4) Caffeine &amp; energy beverage</t>
        </is>
      </c>
      <c r="D787" s="15" t="inlineStr">
        <is>
          <t>281 mL bottle</t>
        </is>
      </c>
      <c r="E787" s="29" t="n">
        <v>1</v>
      </c>
      <c r="F787" s="30" t="n"/>
      <c r="G787" s="31">
        <f>IF(AND(ISNUMBER($F787),ISNUMBER($E787),$E787&lt;&gt;0),$F787/$E787,"")</f>
        <v/>
      </c>
      <c r="H787" s="31">
        <f>IF(AND(ISNUMBER($F787),ISNUMBER($AL787),ISNUMBER($E787),($AL787*$E787)&lt;&gt;0),$F787/($AL787*$E787)*100,"")</f>
        <v/>
      </c>
      <c r="I787" s="32" t="n"/>
      <c r="J787" s="33" t="n"/>
      <c r="K787" s="31">
        <f>IF(AND(ISNUMBER($F787),ISNUMBER($J787)),$F787*(1-$J787),"")</f>
        <v/>
      </c>
      <c r="L787" s="32" t="n"/>
      <c r="M787" s="32" t="n"/>
      <c r="N787" s="31">
        <f>IF(ISNUMBER($F787),($F787-IF(ISNUMBER($AM787),$AM787,0))*(1-IF(ISNUMBER($J787),$J787,0)),"")</f>
        <v/>
      </c>
      <c r="O787" s="15" t="inlineStr">
        <is>
          <t>Mocha</t>
        </is>
      </c>
      <c r="P787" s="29" t="n">
        <v>90</v>
      </c>
      <c r="Q787" s="29" t="n">
        <v>85</v>
      </c>
      <c r="R787" s="15" t="inlineStr">
        <is>
          <t>Not listed</t>
        </is>
      </c>
      <c r="S787" s="29" t="n">
        <v>31</v>
      </c>
      <c r="T787" s="29" t="n">
        <v>200</v>
      </c>
      <c r="U787" s="15" t="inlineStr">
        <is>
          <t>Sugar</t>
        </is>
      </c>
      <c r="V787" s="15" t="inlineStr">
        <is>
          <t>Bottled coffee drink</t>
        </is>
      </c>
      <c r="W787" s="32" t="n"/>
      <c r="X787" s="32" t="n"/>
      <c r="Y787" s="32" t="n"/>
      <c r="Z787" s="32" t="n"/>
      <c r="AA787" s="15" t="inlineStr">
        <is>
          <t>High</t>
        </is>
      </c>
      <c r="AB787" s="15" t="inlineStr">
        <is>
          <t>Mass RTD coffee staple</t>
        </is>
      </c>
      <c r="AC787" s="15" t="inlineStr">
        <is>
          <t>Sweet bottled coffee treat</t>
        </is>
      </c>
      <c r="AD787" s="15" t="inlineStr">
        <is>
          <t>Familiar sweet Starbucks coffee.</t>
        </is>
      </c>
      <c r="AE787" s="32" t="n"/>
      <c r="AF787" s="34">
        <f>IF(AND(ISNUMBER($P787),ISNUMBER($AL787),$AL787&lt;&gt;0),ROUND($P787/$AL787*100,1),"")</f>
        <v/>
      </c>
      <c r="AG787" s="35">
        <f>IF(AND(ISNUMBER($S787),ISNUMBER($AL787),$AL787&lt;&gt;0),ROUND($S787/$AL787*100,2),"")</f>
        <v/>
      </c>
      <c r="AH787" s="34">
        <f>IF(AND(ISNUMBER($Q787),ISNUMBER($AL787),$AL787&lt;&gt;0),ROUND($Q787/$AL787*100,1),"")</f>
        <v/>
      </c>
      <c r="AI787" s="29">
        <f>IF(ISNUMBER($S787),IF($S787&lt;=1,"Yes","No"),"n/a")</f>
        <v/>
      </c>
      <c r="AJ787" s="29">
        <f>IF(ISNUMBER($S787),ROUND(MAX(0,MIN(100,100-$S787*2.5-IF(ISNUMBER($T787),$T787,0)*0.12+IF($S787&lt;=1,12,0))),0),"")</f>
        <v/>
      </c>
      <c r="AK787" s="29">
        <f>IF(ISNUMBER($Q787),IF($Q787&gt;=100,20,IF($Q787&gt;=30,10,0)),0)+IF(ISNUMBER($R787),IF($R787&gt;=100,20,0),0)+IF(ISNUMBER($P787),IF($P787&gt;=150,20,IF($P787&gt;=50,12,5)),0)+IF(ISNUMBER($S787),IF($S787&lt;=1,15,0),0)</f>
        <v/>
      </c>
      <c r="AL787" s="29" t="n">
        <v>281</v>
      </c>
      <c r="AM787" s="30" t="n"/>
      <c r="AN787" s="15" t="inlineStr">
        <is>
          <t>Secondary/approx; NOT verified on Amazon.ca</t>
        </is>
      </c>
      <c r="AO787" s="15" t="inlineStr">
        <is>
          <t>BLANK -&gt; requires live Amazon.ca capture</t>
        </is>
      </c>
      <c r="AP787" s="15" t="inlineStr">
        <is>
          <t>Unverified commercial data</t>
        </is>
      </c>
    </row>
    <row r="788" ht="28" customHeight="1">
      <c r="A788" s="15" t="inlineStr">
        <is>
          <t>Starbucks</t>
        </is>
      </c>
      <c r="B788" s="15" t="inlineStr">
        <is>
          <t>Starbucks Frappuccino | Mocha | 8-pack 281mL</t>
        </is>
      </c>
      <c r="C788" s="15" t="inlineStr">
        <is>
          <t>4) Caffeine &amp; energy beverage</t>
        </is>
      </c>
      <c r="D788" s="15" t="inlineStr">
        <is>
          <t>281 mL bottle</t>
        </is>
      </c>
      <c r="E788" s="29" t="n">
        <v>8</v>
      </c>
      <c r="F788" s="30" t="n"/>
      <c r="G788" s="31">
        <f>IF(AND(ISNUMBER($F788),ISNUMBER($E788),$E788&lt;&gt;0),$F788/$E788,"")</f>
        <v/>
      </c>
      <c r="H788" s="31">
        <f>IF(AND(ISNUMBER($F788),ISNUMBER($AL788),ISNUMBER($E788),($AL788*$E788)&lt;&gt;0),$F788/($AL788*$E788)*100,"")</f>
        <v/>
      </c>
      <c r="I788" s="32" t="n"/>
      <c r="J788" s="33" t="n"/>
      <c r="K788" s="31">
        <f>IF(AND(ISNUMBER($F788),ISNUMBER($J788)),$F788*(1-$J788),"")</f>
        <v/>
      </c>
      <c r="L788" s="32" t="n"/>
      <c r="M788" s="32" t="n"/>
      <c r="N788" s="31">
        <f>IF(ISNUMBER($F788),($F788-IF(ISNUMBER($AM788),$AM788,0))*(1-IF(ISNUMBER($J788),$J788,0)),"")</f>
        <v/>
      </c>
      <c r="O788" s="15" t="inlineStr">
        <is>
          <t>Mocha</t>
        </is>
      </c>
      <c r="P788" s="29" t="n">
        <v>90</v>
      </c>
      <c r="Q788" s="29" t="n">
        <v>85</v>
      </c>
      <c r="R788" s="15" t="inlineStr">
        <is>
          <t>Not listed</t>
        </is>
      </c>
      <c r="S788" s="29" t="n">
        <v>31</v>
      </c>
      <c r="T788" s="29" t="n">
        <v>200</v>
      </c>
      <c r="U788" s="15" t="inlineStr">
        <is>
          <t>Sugar</t>
        </is>
      </c>
      <c r="V788" s="15" t="inlineStr">
        <is>
          <t>Bottled coffee drink</t>
        </is>
      </c>
      <c r="W788" s="32" t="n"/>
      <c r="X788" s="32" t="n"/>
      <c r="Y788" s="32" t="n"/>
      <c r="Z788" s="32" t="n"/>
      <c r="AA788" s="15" t="inlineStr">
        <is>
          <t>High</t>
        </is>
      </c>
      <c r="AB788" s="15" t="inlineStr">
        <is>
          <t>Mass RTD coffee staple</t>
        </is>
      </c>
      <c r="AC788" s="15" t="inlineStr">
        <is>
          <t>Sweet bottled coffee treat</t>
        </is>
      </c>
      <c r="AD788" s="15" t="inlineStr">
        <is>
          <t>Familiar sweet Starbucks coffee.</t>
        </is>
      </c>
      <c r="AE788" s="32" t="n"/>
      <c r="AF788" s="34">
        <f>IF(AND(ISNUMBER($P788),ISNUMBER($AL788),$AL788&lt;&gt;0),ROUND($P788/$AL788*100,1),"")</f>
        <v/>
      </c>
      <c r="AG788" s="35">
        <f>IF(AND(ISNUMBER($S788),ISNUMBER($AL788),$AL788&lt;&gt;0),ROUND($S788/$AL788*100,2),"")</f>
        <v/>
      </c>
      <c r="AH788" s="34">
        <f>IF(AND(ISNUMBER($Q788),ISNUMBER($AL788),$AL788&lt;&gt;0),ROUND($Q788/$AL788*100,1),"")</f>
        <v/>
      </c>
      <c r="AI788" s="29">
        <f>IF(ISNUMBER($S788),IF($S788&lt;=1,"Yes","No"),"n/a")</f>
        <v/>
      </c>
      <c r="AJ788" s="29">
        <f>IF(ISNUMBER($S788),ROUND(MAX(0,MIN(100,100-$S788*2.5-IF(ISNUMBER($T788),$T788,0)*0.12+IF($S788&lt;=1,12,0))),0),"")</f>
        <v/>
      </c>
      <c r="AK788" s="29">
        <f>IF(ISNUMBER($Q788),IF($Q788&gt;=100,20,IF($Q788&gt;=30,10,0)),0)+IF(ISNUMBER($R788),IF($R788&gt;=100,20,0),0)+IF(ISNUMBER($P788),IF($P788&gt;=150,20,IF($P788&gt;=50,12,5)),0)+IF(ISNUMBER($S788),IF($S788&lt;=1,15,0),0)</f>
        <v/>
      </c>
      <c r="AL788" s="29" t="n">
        <v>281</v>
      </c>
      <c r="AM788" s="30" t="n"/>
      <c r="AN788" s="15" t="inlineStr">
        <is>
          <t>Secondary/approx; NOT verified on Amazon.ca</t>
        </is>
      </c>
      <c r="AO788" s="15" t="inlineStr">
        <is>
          <t>BLANK -&gt; requires live Amazon.ca capture</t>
        </is>
      </c>
      <c r="AP788" s="15" t="inlineStr">
        <is>
          <t>Unverified commercial data</t>
        </is>
      </c>
    </row>
    <row r="789" ht="28" customHeight="1">
      <c r="A789" s="15" t="inlineStr">
        <is>
          <t>Starbucks</t>
        </is>
      </c>
      <c r="B789" s="15" t="inlineStr">
        <is>
          <t>Starbucks Frappuccino | Mocha | 12-pack 281mL</t>
        </is>
      </c>
      <c r="C789" s="15" t="inlineStr">
        <is>
          <t>4) Caffeine &amp; energy beverage</t>
        </is>
      </c>
      <c r="D789" s="15" t="inlineStr">
        <is>
          <t>281 mL bottle</t>
        </is>
      </c>
      <c r="E789" s="29" t="n">
        <v>12</v>
      </c>
      <c r="F789" s="30" t="n"/>
      <c r="G789" s="31">
        <f>IF(AND(ISNUMBER($F789),ISNUMBER($E789),$E789&lt;&gt;0),$F789/$E789,"")</f>
        <v/>
      </c>
      <c r="H789" s="31">
        <f>IF(AND(ISNUMBER($F789),ISNUMBER($AL789),ISNUMBER($E789),($AL789*$E789)&lt;&gt;0),$F789/($AL789*$E789)*100,"")</f>
        <v/>
      </c>
      <c r="I789" s="32" t="n"/>
      <c r="J789" s="33" t="n"/>
      <c r="K789" s="31">
        <f>IF(AND(ISNUMBER($F789),ISNUMBER($J789)),$F789*(1-$J789),"")</f>
        <v/>
      </c>
      <c r="L789" s="32" t="n"/>
      <c r="M789" s="32" t="n"/>
      <c r="N789" s="31">
        <f>IF(ISNUMBER($F789),($F789-IF(ISNUMBER($AM789),$AM789,0))*(1-IF(ISNUMBER($J789),$J789,0)),"")</f>
        <v/>
      </c>
      <c r="O789" s="15" t="inlineStr">
        <is>
          <t>Mocha</t>
        </is>
      </c>
      <c r="P789" s="29" t="n">
        <v>90</v>
      </c>
      <c r="Q789" s="29" t="n">
        <v>85</v>
      </c>
      <c r="R789" s="15" t="inlineStr">
        <is>
          <t>Not listed</t>
        </is>
      </c>
      <c r="S789" s="29" t="n">
        <v>31</v>
      </c>
      <c r="T789" s="29" t="n">
        <v>200</v>
      </c>
      <c r="U789" s="15" t="inlineStr">
        <is>
          <t>Sugar</t>
        </is>
      </c>
      <c r="V789" s="15" t="inlineStr">
        <is>
          <t>Bottled coffee drink</t>
        </is>
      </c>
      <c r="W789" s="32" t="n"/>
      <c r="X789" s="32" t="n"/>
      <c r="Y789" s="32" t="n"/>
      <c r="Z789" s="32" t="n"/>
      <c r="AA789" s="15" t="inlineStr">
        <is>
          <t>High</t>
        </is>
      </c>
      <c r="AB789" s="15" t="inlineStr">
        <is>
          <t>Mass RTD coffee staple</t>
        </is>
      </c>
      <c r="AC789" s="15" t="inlineStr">
        <is>
          <t>Sweet bottled coffee treat</t>
        </is>
      </c>
      <c r="AD789" s="15" t="inlineStr">
        <is>
          <t>Familiar sweet Starbucks coffee.</t>
        </is>
      </c>
      <c r="AE789" s="32" t="n"/>
      <c r="AF789" s="34">
        <f>IF(AND(ISNUMBER($P789),ISNUMBER($AL789),$AL789&lt;&gt;0),ROUND($P789/$AL789*100,1),"")</f>
        <v/>
      </c>
      <c r="AG789" s="35">
        <f>IF(AND(ISNUMBER($S789),ISNUMBER($AL789),$AL789&lt;&gt;0),ROUND($S789/$AL789*100,2),"")</f>
        <v/>
      </c>
      <c r="AH789" s="34">
        <f>IF(AND(ISNUMBER($Q789),ISNUMBER($AL789),$AL789&lt;&gt;0),ROUND($Q789/$AL789*100,1),"")</f>
        <v/>
      </c>
      <c r="AI789" s="29">
        <f>IF(ISNUMBER($S789),IF($S789&lt;=1,"Yes","No"),"n/a")</f>
        <v/>
      </c>
      <c r="AJ789" s="29">
        <f>IF(ISNUMBER($S789),ROUND(MAX(0,MIN(100,100-$S789*2.5-IF(ISNUMBER($T789),$T789,0)*0.12+IF($S789&lt;=1,12,0))),0),"")</f>
        <v/>
      </c>
      <c r="AK789" s="29">
        <f>IF(ISNUMBER($Q789),IF($Q789&gt;=100,20,IF($Q789&gt;=30,10,0)),0)+IF(ISNUMBER($R789),IF($R789&gt;=100,20,0),0)+IF(ISNUMBER($P789),IF($P789&gt;=150,20,IF($P789&gt;=50,12,5)),0)+IF(ISNUMBER($S789),IF($S789&lt;=1,15,0),0)</f>
        <v/>
      </c>
      <c r="AL789" s="29" t="n">
        <v>281</v>
      </c>
      <c r="AM789" s="30" t="n"/>
      <c r="AN789" s="15" t="inlineStr">
        <is>
          <t>Secondary/approx; NOT verified on Amazon.ca</t>
        </is>
      </c>
      <c r="AO789" s="15" t="inlineStr">
        <is>
          <t>BLANK -&gt; requires live Amazon.ca capture</t>
        </is>
      </c>
      <c r="AP789" s="15" t="inlineStr">
        <is>
          <t>Unverified commercial data</t>
        </is>
      </c>
    </row>
    <row r="790" ht="28" customHeight="1">
      <c r="A790" s="15" t="inlineStr">
        <is>
          <t>Starbucks</t>
        </is>
      </c>
      <c r="B790" s="15" t="inlineStr">
        <is>
          <t>Starbucks Frappuccino | Mocha | 15-pack 281mL</t>
        </is>
      </c>
      <c r="C790" s="15" t="inlineStr">
        <is>
          <t>4) Caffeine &amp; energy beverage</t>
        </is>
      </c>
      <c r="D790" s="15" t="inlineStr">
        <is>
          <t>281 mL bottle</t>
        </is>
      </c>
      <c r="E790" s="29" t="n">
        <v>15</v>
      </c>
      <c r="F790" s="30" t="n"/>
      <c r="G790" s="31">
        <f>IF(AND(ISNUMBER($F790),ISNUMBER($E790),$E790&lt;&gt;0),$F790/$E790,"")</f>
        <v/>
      </c>
      <c r="H790" s="31">
        <f>IF(AND(ISNUMBER($F790),ISNUMBER($AL790),ISNUMBER($E790),($AL790*$E790)&lt;&gt;0),$F790/($AL790*$E790)*100,"")</f>
        <v/>
      </c>
      <c r="I790" s="32" t="n"/>
      <c r="J790" s="33" t="n"/>
      <c r="K790" s="31">
        <f>IF(AND(ISNUMBER($F790),ISNUMBER($J790)),$F790*(1-$J790),"")</f>
        <v/>
      </c>
      <c r="L790" s="32" t="n"/>
      <c r="M790" s="32" t="n"/>
      <c r="N790" s="31">
        <f>IF(ISNUMBER($F790),($F790-IF(ISNUMBER($AM790),$AM790,0))*(1-IF(ISNUMBER($J790),$J790,0)),"")</f>
        <v/>
      </c>
      <c r="O790" s="15" t="inlineStr">
        <is>
          <t>Mocha</t>
        </is>
      </c>
      <c r="P790" s="29" t="n">
        <v>90</v>
      </c>
      <c r="Q790" s="29" t="n">
        <v>85</v>
      </c>
      <c r="R790" s="15" t="inlineStr">
        <is>
          <t>Not listed</t>
        </is>
      </c>
      <c r="S790" s="29" t="n">
        <v>31</v>
      </c>
      <c r="T790" s="29" t="n">
        <v>200</v>
      </c>
      <c r="U790" s="15" t="inlineStr">
        <is>
          <t>Sugar</t>
        </is>
      </c>
      <c r="V790" s="15" t="inlineStr">
        <is>
          <t>Bottled coffee drink</t>
        </is>
      </c>
      <c r="W790" s="32" t="n"/>
      <c r="X790" s="32" t="n"/>
      <c r="Y790" s="32" t="n"/>
      <c r="Z790" s="32" t="n"/>
      <c r="AA790" s="15" t="inlineStr">
        <is>
          <t>High</t>
        </is>
      </c>
      <c r="AB790" s="15" t="inlineStr">
        <is>
          <t>Mass RTD coffee staple</t>
        </is>
      </c>
      <c r="AC790" s="15" t="inlineStr">
        <is>
          <t>Sweet bottled coffee treat</t>
        </is>
      </c>
      <c r="AD790" s="15" t="inlineStr">
        <is>
          <t>Familiar sweet Starbucks coffee.</t>
        </is>
      </c>
      <c r="AE790" s="32" t="n"/>
      <c r="AF790" s="34">
        <f>IF(AND(ISNUMBER($P790),ISNUMBER($AL790),$AL790&lt;&gt;0),ROUND($P790/$AL790*100,1),"")</f>
        <v/>
      </c>
      <c r="AG790" s="35">
        <f>IF(AND(ISNUMBER($S790),ISNUMBER($AL790),$AL790&lt;&gt;0),ROUND($S790/$AL790*100,2),"")</f>
        <v/>
      </c>
      <c r="AH790" s="34">
        <f>IF(AND(ISNUMBER($Q790),ISNUMBER($AL790),$AL790&lt;&gt;0),ROUND($Q790/$AL790*100,1),"")</f>
        <v/>
      </c>
      <c r="AI790" s="29">
        <f>IF(ISNUMBER($S790),IF($S790&lt;=1,"Yes","No"),"n/a")</f>
        <v/>
      </c>
      <c r="AJ790" s="29">
        <f>IF(ISNUMBER($S790),ROUND(MAX(0,MIN(100,100-$S790*2.5-IF(ISNUMBER($T790),$T790,0)*0.12+IF($S790&lt;=1,12,0))),0),"")</f>
        <v/>
      </c>
      <c r="AK790" s="29">
        <f>IF(ISNUMBER($Q790),IF($Q790&gt;=100,20,IF($Q790&gt;=30,10,0)),0)+IF(ISNUMBER($R790),IF($R790&gt;=100,20,0),0)+IF(ISNUMBER($P790),IF($P790&gt;=150,20,IF($P790&gt;=50,12,5)),0)+IF(ISNUMBER($S790),IF($S790&lt;=1,15,0),0)</f>
        <v/>
      </c>
      <c r="AL790" s="29" t="n">
        <v>281</v>
      </c>
      <c r="AM790" s="30" t="n"/>
      <c r="AN790" s="15" t="inlineStr">
        <is>
          <t>Secondary/approx; NOT verified on Amazon.ca</t>
        </is>
      </c>
      <c r="AO790" s="15" t="inlineStr">
        <is>
          <t>BLANK -&gt; requires live Amazon.ca capture</t>
        </is>
      </c>
      <c r="AP790" s="15" t="inlineStr">
        <is>
          <t>Unverified commercial data</t>
        </is>
      </c>
    </row>
    <row r="791" ht="28" customHeight="1">
      <c r="A791" s="15" t="inlineStr">
        <is>
          <t>Starbucks</t>
        </is>
      </c>
      <c r="B791" s="15" t="inlineStr">
        <is>
          <t>Starbucks Frappuccino | Mocha | 18-pack 281mL</t>
        </is>
      </c>
      <c r="C791" s="15" t="inlineStr">
        <is>
          <t>4) Caffeine &amp; energy beverage</t>
        </is>
      </c>
      <c r="D791" s="15" t="inlineStr">
        <is>
          <t>281 mL bottle</t>
        </is>
      </c>
      <c r="E791" s="29" t="n">
        <v>18</v>
      </c>
      <c r="F791" s="30" t="n"/>
      <c r="G791" s="31">
        <f>IF(AND(ISNUMBER($F791),ISNUMBER($E791),$E791&lt;&gt;0),$F791/$E791,"")</f>
        <v/>
      </c>
      <c r="H791" s="31">
        <f>IF(AND(ISNUMBER($F791),ISNUMBER($AL791),ISNUMBER($E791),($AL791*$E791)&lt;&gt;0),$F791/($AL791*$E791)*100,"")</f>
        <v/>
      </c>
      <c r="I791" s="32" t="n"/>
      <c r="J791" s="33" t="n"/>
      <c r="K791" s="31">
        <f>IF(AND(ISNUMBER($F791),ISNUMBER($J791)),$F791*(1-$J791),"")</f>
        <v/>
      </c>
      <c r="L791" s="32" t="n"/>
      <c r="M791" s="32" t="n"/>
      <c r="N791" s="31">
        <f>IF(ISNUMBER($F791),($F791-IF(ISNUMBER($AM791),$AM791,0))*(1-IF(ISNUMBER($J791),$J791,0)),"")</f>
        <v/>
      </c>
      <c r="O791" s="15" t="inlineStr">
        <is>
          <t>Mocha</t>
        </is>
      </c>
      <c r="P791" s="29" t="n">
        <v>90</v>
      </c>
      <c r="Q791" s="29" t="n">
        <v>85</v>
      </c>
      <c r="R791" s="15" t="inlineStr">
        <is>
          <t>Not listed</t>
        </is>
      </c>
      <c r="S791" s="29" t="n">
        <v>31</v>
      </c>
      <c r="T791" s="29" t="n">
        <v>200</v>
      </c>
      <c r="U791" s="15" t="inlineStr">
        <is>
          <t>Sugar</t>
        </is>
      </c>
      <c r="V791" s="15" t="inlineStr">
        <is>
          <t>Bottled coffee drink</t>
        </is>
      </c>
      <c r="W791" s="32" t="n"/>
      <c r="X791" s="32" t="n"/>
      <c r="Y791" s="32" t="n"/>
      <c r="Z791" s="32" t="n"/>
      <c r="AA791" s="15" t="inlineStr">
        <is>
          <t>High</t>
        </is>
      </c>
      <c r="AB791" s="15" t="inlineStr">
        <is>
          <t>Mass RTD coffee staple</t>
        </is>
      </c>
      <c r="AC791" s="15" t="inlineStr">
        <is>
          <t>Sweet bottled coffee treat</t>
        </is>
      </c>
      <c r="AD791" s="15" t="inlineStr">
        <is>
          <t>Familiar sweet Starbucks coffee.</t>
        </is>
      </c>
      <c r="AE791" s="32" t="n"/>
      <c r="AF791" s="34">
        <f>IF(AND(ISNUMBER($P791),ISNUMBER($AL791),$AL791&lt;&gt;0),ROUND($P791/$AL791*100,1),"")</f>
        <v/>
      </c>
      <c r="AG791" s="35">
        <f>IF(AND(ISNUMBER($S791),ISNUMBER($AL791),$AL791&lt;&gt;0),ROUND($S791/$AL791*100,2),"")</f>
        <v/>
      </c>
      <c r="AH791" s="34">
        <f>IF(AND(ISNUMBER($Q791),ISNUMBER($AL791),$AL791&lt;&gt;0),ROUND($Q791/$AL791*100,1),"")</f>
        <v/>
      </c>
      <c r="AI791" s="29">
        <f>IF(ISNUMBER($S791),IF($S791&lt;=1,"Yes","No"),"n/a")</f>
        <v/>
      </c>
      <c r="AJ791" s="29">
        <f>IF(ISNUMBER($S791),ROUND(MAX(0,MIN(100,100-$S791*2.5-IF(ISNUMBER($T791),$T791,0)*0.12+IF($S791&lt;=1,12,0))),0),"")</f>
        <v/>
      </c>
      <c r="AK791" s="29">
        <f>IF(ISNUMBER($Q791),IF($Q791&gt;=100,20,IF($Q791&gt;=30,10,0)),0)+IF(ISNUMBER($R791),IF($R791&gt;=100,20,0),0)+IF(ISNUMBER($P791),IF($P791&gt;=150,20,IF($P791&gt;=50,12,5)),0)+IF(ISNUMBER($S791),IF($S791&lt;=1,15,0),0)</f>
        <v/>
      </c>
      <c r="AL791" s="29" t="n">
        <v>281</v>
      </c>
      <c r="AM791" s="30" t="n"/>
      <c r="AN791" s="15" t="inlineStr">
        <is>
          <t>Secondary/approx; NOT verified on Amazon.ca</t>
        </is>
      </c>
      <c r="AO791" s="15" t="inlineStr">
        <is>
          <t>BLANK -&gt; requires live Amazon.ca capture</t>
        </is>
      </c>
      <c r="AP791" s="15" t="inlineStr">
        <is>
          <t>Unverified commercial data</t>
        </is>
      </c>
    </row>
    <row r="792" ht="28" customHeight="1">
      <c r="A792" s="15" t="inlineStr">
        <is>
          <t>Starbucks</t>
        </is>
      </c>
      <c r="B792" s="15" t="inlineStr">
        <is>
          <t>Starbucks Frappuccino | Mocha | 24-pack 281mL</t>
        </is>
      </c>
      <c r="C792" s="15" t="inlineStr">
        <is>
          <t>4) Caffeine &amp; energy beverage</t>
        </is>
      </c>
      <c r="D792" s="15" t="inlineStr">
        <is>
          <t>281 mL bottle</t>
        </is>
      </c>
      <c r="E792" s="29" t="n">
        <v>24</v>
      </c>
      <c r="F792" s="30" t="n"/>
      <c r="G792" s="31">
        <f>IF(AND(ISNUMBER($F792),ISNUMBER($E792),$E792&lt;&gt;0),$F792/$E792,"")</f>
        <v/>
      </c>
      <c r="H792" s="31">
        <f>IF(AND(ISNUMBER($F792),ISNUMBER($AL792),ISNUMBER($E792),($AL792*$E792)&lt;&gt;0),$F792/($AL792*$E792)*100,"")</f>
        <v/>
      </c>
      <c r="I792" s="32" t="n"/>
      <c r="J792" s="33" t="n"/>
      <c r="K792" s="31">
        <f>IF(AND(ISNUMBER($F792),ISNUMBER($J792)),$F792*(1-$J792),"")</f>
        <v/>
      </c>
      <c r="L792" s="32" t="n"/>
      <c r="M792" s="32" t="n"/>
      <c r="N792" s="31">
        <f>IF(ISNUMBER($F792),($F792-IF(ISNUMBER($AM792),$AM792,0))*(1-IF(ISNUMBER($J792),$J792,0)),"")</f>
        <v/>
      </c>
      <c r="O792" s="15" t="inlineStr">
        <is>
          <t>Mocha</t>
        </is>
      </c>
      <c r="P792" s="29" t="n">
        <v>90</v>
      </c>
      <c r="Q792" s="29" t="n">
        <v>85</v>
      </c>
      <c r="R792" s="15" t="inlineStr">
        <is>
          <t>Not listed</t>
        </is>
      </c>
      <c r="S792" s="29" t="n">
        <v>31</v>
      </c>
      <c r="T792" s="29" t="n">
        <v>200</v>
      </c>
      <c r="U792" s="15" t="inlineStr">
        <is>
          <t>Sugar</t>
        </is>
      </c>
      <c r="V792" s="15" t="inlineStr">
        <is>
          <t>Bottled coffee drink</t>
        </is>
      </c>
      <c r="W792" s="32" t="n"/>
      <c r="X792" s="32" t="n"/>
      <c r="Y792" s="32" t="n"/>
      <c r="Z792" s="32" t="n"/>
      <c r="AA792" s="15" t="inlineStr">
        <is>
          <t>High</t>
        </is>
      </c>
      <c r="AB792" s="15" t="inlineStr">
        <is>
          <t>Mass RTD coffee staple</t>
        </is>
      </c>
      <c r="AC792" s="15" t="inlineStr">
        <is>
          <t>Sweet bottled coffee treat</t>
        </is>
      </c>
      <c r="AD792" s="15" t="inlineStr">
        <is>
          <t>Familiar sweet Starbucks coffee.</t>
        </is>
      </c>
      <c r="AE792" s="32" t="n"/>
      <c r="AF792" s="34">
        <f>IF(AND(ISNUMBER($P792),ISNUMBER($AL792),$AL792&lt;&gt;0),ROUND($P792/$AL792*100,1),"")</f>
        <v/>
      </c>
      <c r="AG792" s="35">
        <f>IF(AND(ISNUMBER($S792),ISNUMBER($AL792),$AL792&lt;&gt;0),ROUND($S792/$AL792*100,2),"")</f>
        <v/>
      </c>
      <c r="AH792" s="34">
        <f>IF(AND(ISNUMBER($Q792),ISNUMBER($AL792),$AL792&lt;&gt;0),ROUND($Q792/$AL792*100,1),"")</f>
        <v/>
      </c>
      <c r="AI792" s="29">
        <f>IF(ISNUMBER($S792),IF($S792&lt;=1,"Yes","No"),"n/a")</f>
        <v/>
      </c>
      <c r="AJ792" s="29">
        <f>IF(ISNUMBER($S792),ROUND(MAX(0,MIN(100,100-$S792*2.5-IF(ISNUMBER($T792),$T792,0)*0.12+IF($S792&lt;=1,12,0))),0),"")</f>
        <v/>
      </c>
      <c r="AK792" s="29">
        <f>IF(ISNUMBER($Q792),IF($Q792&gt;=100,20,IF($Q792&gt;=30,10,0)),0)+IF(ISNUMBER($R792),IF($R792&gt;=100,20,0),0)+IF(ISNUMBER($P792),IF($P792&gt;=150,20,IF($P792&gt;=50,12,5)),0)+IF(ISNUMBER($S792),IF($S792&lt;=1,15,0),0)</f>
        <v/>
      </c>
      <c r="AL792" s="29" t="n">
        <v>281</v>
      </c>
      <c r="AM792" s="30" t="n"/>
      <c r="AN792" s="15" t="inlineStr">
        <is>
          <t>Secondary/approx; NOT verified on Amazon.ca</t>
        </is>
      </c>
      <c r="AO792" s="15" t="inlineStr">
        <is>
          <t>BLANK -&gt; requires live Amazon.ca capture</t>
        </is>
      </c>
      <c r="AP792" s="15" t="inlineStr">
        <is>
          <t>Unverified commercial data</t>
        </is>
      </c>
    </row>
    <row r="793" ht="28" customHeight="1">
      <c r="A793" s="15" t="inlineStr">
        <is>
          <t>Starbucks</t>
        </is>
      </c>
      <c r="B793" s="15" t="inlineStr">
        <is>
          <t>Starbucks Frappuccino | Vanilla | single 281mL</t>
        </is>
      </c>
      <c r="C793" s="15" t="inlineStr">
        <is>
          <t>4) Caffeine &amp; energy beverage</t>
        </is>
      </c>
      <c r="D793" s="15" t="inlineStr">
        <is>
          <t>281 mL bottle</t>
        </is>
      </c>
      <c r="E793" s="29" t="n">
        <v>1</v>
      </c>
      <c r="F793" s="30" t="n"/>
      <c r="G793" s="31">
        <f>IF(AND(ISNUMBER($F793),ISNUMBER($E793),$E793&lt;&gt;0),$F793/$E793,"")</f>
        <v/>
      </c>
      <c r="H793" s="31">
        <f>IF(AND(ISNUMBER($F793),ISNUMBER($AL793),ISNUMBER($E793),($AL793*$E793)&lt;&gt;0),$F793/($AL793*$E793)*100,"")</f>
        <v/>
      </c>
      <c r="I793" s="32" t="n"/>
      <c r="J793" s="33" t="n"/>
      <c r="K793" s="31">
        <f>IF(AND(ISNUMBER($F793),ISNUMBER($J793)),$F793*(1-$J793),"")</f>
        <v/>
      </c>
      <c r="L793" s="32" t="n"/>
      <c r="M793" s="32" t="n"/>
      <c r="N793" s="31">
        <f>IF(ISNUMBER($F793),($F793-IF(ISNUMBER($AM793),$AM793,0))*(1-IF(ISNUMBER($J793),$J793,0)),"")</f>
        <v/>
      </c>
      <c r="O793" s="15" t="inlineStr">
        <is>
          <t>Vanilla</t>
        </is>
      </c>
      <c r="P793" s="29" t="n">
        <v>90</v>
      </c>
      <c r="Q793" s="29" t="n">
        <v>85</v>
      </c>
      <c r="R793" s="15" t="inlineStr">
        <is>
          <t>Not listed</t>
        </is>
      </c>
      <c r="S793" s="29" t="n">
        <v>31</v>
      </c>
      <c r="T793" s="29" t="n">
        <v>200</v>
      </c>
      <c r="U793" s="15" t="inlineStr">
        <is>
          <t>Sugar</t>
        </is>
      </c>
      <c r="V793" s="15" t="inlineStr">
        <is>
          <t>Bottled coffee drink</t>
        </is>
      </c>
      <c r="W793" s="32" t="n"/>
      <c r="X793" s="32" t="n"/>
      <c r="Y793" s="32" t="n"/>
      <c r="Z793" s="32" t="n"/>
      <c r="AA793" s="15" t="inlineStr">
        <is>
          <t>High</t>
        </is>
      </c>
      <c r="AB793" s="15" t="inlineStr">
        <is>
          <t>Mass RTD coffee staple</t>
        </is>
      </c>
      <c r="AC793" s="15" t="inlineStr">
        <is>
          <t>Sweet bottled coffee treat</t>
        </is>
      </c>
      <c r="AD793" s="15" t="inlineStr">
        <is>
          <t>Familiar sweet Starbucks coffee.</t>
        </is>
      </c>
      <c r="AE793" s="32" t="n"/>
      <c r="AF793" s="34">
        <f>IF(AND(ISNUMBER($P793),ISNUMBER($AL793),$AL793&lt;&gt;0),ROUND($P793/$AL793*100,1),"")</f>
        <v/>
      </c>
      <c r="AG793" s="35">
        <f>IF(AND(ISNUMBER($S793),ISNUMBER($AL793),$AL793&lt;&gt;0),ROUND($S793/$AL793*100,2),"")</f>
        <v/>
      </c>
      <c r="AH793" s="34">
        <f>IF(AND(ISNUMBER($Q793),ISNUMBER($AL793),$AL793&lt;&gt;0),ROUND($Q793/$AL793*100,1),"")</f>
        <v/>
      </c>
      <c r="AI793" s="29">
        <f>IF(ISNUMBER($S793),IF($S793&lt;=1,"Yes","No"),"n/a")</f>
        <v/>
      </c>
      <c r="AJ793" s="29">
        <f>IF(ISNUMBER($S793),ROUND(MAX(0,MIN(100,100-$S793*2.5-IF(ISNUMBER($T793),$T793,0)*0.12+IF($S793&lt;=1,12,0))),0),"")</f>
        <v/>
      </c>
      <c r="AK793" s="29">
        <f>IF(ISNUMBER($Q793),IF($Q793&gt;=100,20,IF($Q793&gt;=30,10,0)),0)+IF(ISNUMBER($R793),IF($R793&gt;=100,20,0),0)+IF(ISNUMBER($P793),IF($P793&gt;=150,20,IF($P793&gt;=50,12,5)),0)+IF(ISNUMBER($S793),IF($S793&lt;=1,15,0),0)</f>
        <v/>
      </c>
      <c r="AL793" s="29" t="n">
        <v>281</v>
      </c>
      <c r="AM793" s="30" t="n"/>
      <c r="AN793" s="15" t="inlineStr">
        <is>
          <t>Secondary/approx; NOT verified on Amazon.ca</t>
        </is>
      </c>
      <c r="AO793" s="15" t="inlineStr">
        <is>
          <t>BLANK -&gt; requires live Amazon.ca capture</t>
        </is>
      </c>
      <c r="AP793" s="15" t="inlineStr">
        <is>
          <t>Unverified commercial data</t>
        </is>
      </c>
    </row>
    <row r="794" ht="28" customHeight="1">
      <c r="A794" s="15" t="inlineStr">
        <is>
          <t>Starbucks</t>
        </is>
      </c>
      <c r="B794" s="15" t="inlineStr">
        <is>
          <t>Starbucks Frappuccino | Vanilla | 8-pack 281mL</t>
        </is>
      </c>
      <c r="C794" s="15" t="inlineStr">
        <is>
          <t>4) Caffeine &amp; energy beverage</t>
        </is>
      </c>
      <c r="D794" s="15" t="inlineStr">
        <is>
          <t>281 mL bottle</t>
        </is>
      </c>
      <c r="E794" s="29" t="n">
        <v>8</v>
      </c>
      <c r="F794" s="30" t="n"/>
      <c r="G794" s="31">
        <f>IF(AND(ISNUMBER($F794),ISNUMBER($E794),$E794&lt;&gt;0),$F794/$E794,"")</f>
        <v/>
      </c>
      <c r="H794" s="31">
        <f>IF(AND(ISNUMBER($F794),ISNUMBER($AL794),ISNUMBER($E794),($AL794*$E794)&lt;&gt;0),$F794/($AL794*$E794)*100,"")</f>
        <v/>
      </c>
      <c r="I794" s="32" t="n"/>
      <c r="J794" s="33" t="n"/>
      <c r="K794" s="31">
        <f>IF(AND(ISNUMBER($F794),ISNUMBER($J794)),$F794*(1-$J794),"")</f>
        <v/>
      </c>
      <c r="L794" s="32" t="n"/>
      <c r="M794" s="32" t="n"/>
      <c r="N794" s="31">
        <f>IF(ISNUMBER($F794),($F794-IF(ISNUMBER($AM794),$AM794,0))*(1-IF(ISNUMBER($J794),$J794,0)),"")</f>
        <v/>
      </c>
      <c r="O794" s="15" t="inlineStr">
        <is>
          <t>Vanilla</t>
        </is>
      </c>
      <c r="P794" s="29" t="n">
        <v>90</v>
      </c>
      <c r="Q794" s="29" t="n">
        <v>85</v>
      </c>
      <c r="R794" s="15" t="inlineStr">
        <is>
          <t>Not listed</t>
        </is>
      </c>
      <c r="S794" s="29" t="n">
        <v>31</v>
      </c>
      <c r="T794" s="29" t="n">
        <v>200</v>
      </c>
      <c r="U794" s="15" t="inlineStr">
        <is>
          <t>Sugar</t>
        </is>
      </c>
      <c r="V794" s="15" t="inlineStr">
        <is>
          <t>Bottled coffee drink</t>
        </is>
      </c>
      <c r="W794" s="32" t="n"/>
      <c r="X794" s="32" t="n"/>
      <c r="Y794" s="32" t="n"/>
      <c r="Z794" s="32" t="n"/>
      <c r="AA794" s="15" t="inlineStr">
        <is>
          <t>High</t>
        </is>
      </c>
      <c r="AB794" s="15" t="inlineStr">
        <is>
          <t>Mass RTD coffee staple</t>
        </is>
      </c>
      <c r="AC794" s="15" t="inlineStr">
        <is>
          <t>Sweet bottled coffee treat</t>
        </is>
      </c>
      <c r="AD794" s="15" t="inlineStr">
        <is>
          <t>Familiar sweet Starbucks coffee.</t>
        </is>
      </c>
      <c r="AE794" s="32" t="n"/>
      <c r="AF794" s="34">
        <f>IF(AND(ISNUMBER($P794),ISNUMBER($AL794),$AL794&lt;&gt;0),ROUND($P794/$AL794*100,1),"")</f>
        <v/>
      </c>
      <c r="AG794" s="35">
        <f>IF(AND(ISNUMBER($S794),ISNUMBER($AL794),$AL794&lt;&gt;0),ROUND($S794/$AL794*100,2),"")</f>
        <v/>
      </c>
      <c r="AH794" s="34">
        <f>IF(AND(ISNUMBER($Q794),ISNUMBER($AL794),$AL794&lt;&gt;0),ROUND($Q794/$AL794*100,1),"")</f>
        <v/>
      </c>
      <c r="AI794" s="29">
        <f>IF(ISNUMBER($S794),IF($S794&lt;=1,"Yes","No"),"n/a")</f>
        <v/>
      </c>
      <c r="AJ794" s="29">
        <f>IF(ISNUMBER($S794),ROUND(MAX(0,MIN(100,100-$S794*2.5-IF(ISNUMBER($T794),$T794,0)*0.12+IF($S794&lt;=1,12,0))),0),"")</f>
        <v/>
      </c>
      <c r="AK794" s="29">
        <f>IF(ISNUMBER($Q794),IF($Q794&gt;=100,20,IF($Q794&gt;=30,10,0)),0)+IF(ISNUMBER($R794),IF($R794&gt;=100,20,0),0)+IF(ISNUMBER($P794),IF($P794&gt;=150,20,IF($P794&gt;=50,12,5)),0)+IF(ISNUMBER($S794),IF($S794&lt;=1,15,0),0)</f>
        <v/>
      </c>
      <c r="AL794" s="29" t="n">
        <v>281</v>
      </c>
      <c r="AM794" s="30" t="n"/>
      <c r="AN794" s="15" t="inlineStr">
        <is>
          <t>Secondary/approx; NOT verified on Amazon.ca</t>
        </is>
      </c>
      <c r="AO794" s="15" t="inlineStr">
        <is>
          <t>BLANK -&gt; requires live Amazon.ca capture</t>
        </is>
      </c>
      <c r="AP794" s="15" t="inlineStr">
        <is>
          <t>Unverified commercial data</t>
        </is>
      </c>
    </row>
    <row r="795" ht="28" customHeight="1">
      <c r="A795" s="15" t="inlineStr">
        <is>
          <t>Starbucks</t>
        </is>
      </c>
      <c r="B795" s="15" t="inlineStr">
        <is>
          <t>Starbucks Frappuccino | Vanilla | 12-pack 281mL</t>
        </is>
      </c>
      <c r="C795" s="15" t="inlineStr">
        <is>
          <t>4) Caffeine &amp; energy beverage</t>
        </is>
      </c>
      <c r="D795" s="15" t="inlineStr">
        <is>
          <t>281 mL bottle</t>
        </is>
      </c>
      <c r="E795" s="29" t="n">
        <v>12</v>
      </c>
      <c r="F795" s="30" t="n"/>
      <c r="G795" s="31">
        <f>IF(AND(ISNUMBER($F795),ISNUMBER($E795),$E795&lt;&gt;0),$F795/$E795,"")</f>
        <v/>
      </c>
      <c r="H795" s="31">
        <f>IF(AND(ISNUMBER($F795),ISNUMBER($AL795),ISNUMBER($E795),($AL795*$E795)&lt;&gt;0),$F795/($AL795*$E795)*100,"")</f>
        <v/>
      </c>
      <c r="I795" s="32" t="n"/>
      <c r="J795" s="33" t="n"/>
      <c r="K795" s="31">
        <f>IF(AND(ISNUMBER($F795),ISNUMBER($J795)),$F795*(1-$J795),"")</f>
        <v/>
      </c>
      <c r="L795" s="32" t="n"/>
      <c r="M795" s="32" t="n"/>
      <c r="N795" s="31">
        <f>IF(ISNUMBER($F795),($F795-IF(ISNUMBER($AM795),$AM795,0))*(1-IF(ISNUMBER($J795),$J795,0)),"")</f>
        <v/>
      </c>
      <c r="O795" s="15" t="inlineStr">
        <is>
          <t>Vanilla</t>
        </is>
      </c>
      <c r="P795" s="29" t="n">
        <v>90</v>
      </c>
      <c r="Q795" s="29" t="n">
        <v>85</v>
      </c>
      <c r="R795" s="15" t="inlineStr">
        <is>
          <t>Not listed</t>
        </is>
      </c>
      <c r="S795" s="29" t="n">
        <v>31</v>
      </c>
      <c r="T795" s="29" t="n">
        <v>200</v>
      </c>
      <c r="U795" s="15" t="inlineStr">
        <is>
          <t>Sugar</t>
        </is>
      </c>
      <c r="V795" s="15" t="inlineStr">
        <is>
          <t>Bottled coffee drink</t>
        </is>
      </c>
      <c r="W795" s="32" t="n"/>
      <c r="X795" s="32" t="n"/>
      <c r="Y795" s="32" t="n"/>
      <c r="Z795" s="32" t="n"/>
      <c r="AA795" s="15" t="inlineStr">
        <is>
          <t>High</t>
        </is>
      </c>
      <c r="AB795" s="15" t="inlineStr">
        <is>
          <t>Mass RTD coffee staple</t>
        </is>
      </c>
      <c r="AC795" s="15" t="inlineStr">
        <is>
          <t>Sweet bottled coffee treat</t>
        </is>
      </c>
      <c r="AD795" s="15" t="inlineStr">
        <is>
          <t>Familiar sweet Starbucks coffee.</t>
        </is>
      </c>
      <c r="AE795" s="32" t="n"/>
      <c r="AF795" s="34">
        <f>IF(AND(ISNUMBER($P795),ISNUMBER($AL795),$AL795&lt;&gt;0),ROUND($P795/$AL795*100,1),"")</f>
        <v/>
      </c>
      <c r="AG795" s="35">
        <f>IF(AND(ISNUMBER($S795),ISNUMBER($AL795),$AL795&lt;&gt;0),ROUND($S795/$AL795*100,2),"")</f>
        <v/>
      </c>
      <c r="AH795" s="34">
        <f>IF(AND(ISNUMBER($Q795),ISNUMBER($AL795),$AL795&lt;&gt;0),ROUND($Q795/$AL795*100,1),"")</f>
        <v/>
      </c>
      <c r="AI795" s="29">
        <f>IF(ISNUMBER($S795),IF($S795&lt;=1,"Yes","No"),"n/a")</f>
        <v/>
      </c>
      <c r="AJ795" s="29">
        <f>IF(ISNUMBER($S795),ROUND(MAX(0,MIN(100,100-$S795*2.5-IF(ISNUMBER($T795),$T795,0)*0.12+IF($S795&lt;=1,12,0))),0),"")</f>
        <v/>
      </c>
      <c r="AK795" s="29">
        <f>IF(ISNUMBER($Q795),IF($Q795&gt;=100,20,IF($Q795&gt;=30,10,0)),0)+IF(ISNUMBER($R795),IF($R795&gt;=100,20,0),0)+IF(ISNUMBER($P795),IF($P795&gt;=150,20,IF($P795&gt;=50,12,5)),0)+IF(ISNUMBER($S795),IF($S795&lt;=1,15,0),0)</f>
        <v/>
      </c>
      <c r="AL795" s="29" t="n">
        <v>281</v>
      </c>
      <c r="AM795" s="30" t="n"/>
      <c r="AN795" s="15" t="inlineStr">
        <is>
          <t>Secondary/approx; NOT verified on Amazon.ca</t>
        </is>
      </c>
      <c r="AO795" s="15" t="inlineStr">
        <is>
          <t>BLANK -&gt; requires live Amazon.ca capture</t>
        </is>
      </c>
      <c r="AP795" s="15" t="inlineStr">
        <is>
          <t>Unverified commercial data</t>
        </is>
      </c>
    </row>
    <row r="796" ht="28" customHeight="1">
      <c r="A796" s="15" t="inlineStr">
        <is>
          <t>Starbucks</t>
        </is>
      </c>
      <c r="B796" s="15" t="inlineStr">
        <is>
          <t>Starbucks Frappuccino | Vanilla | 15-pack 281mL</t>
        </is>
      </c>
      <c r="C796" s="15" t="inlineStr">
        <is>
          <t>4) Caffeine &amp; energy beverage</t>
        </is>
      </c>
      <c r="D796" s="15" t="inlineStr">
        <is>
          <t>281 mL bottle</t>
        </is>
      </c>
      <c r="E796" s="29" t="n">
        <v>15</v>
      </c>
      <c r="F796" s="30" t="n"/>
      <c r="G796" s="31">
        <f>IF(AND(ISNUMBER($F796),ISNUMBER($E796),$E796&lt;&gt;0),$F796/$E796,"")</f>
        <v/>
      </c>
      <c r="H796" s="31">
        <f>IF(AND(ISNUMBER($F796),ISNUMBER($AL796),ISNUMBER($E796),($AL796*$E796)&lt;&gt;0),$F796/($AL796*$E796)*100,"")</f>
        <v/>
      </c>
      <c r="I796" s="32" t="n"/>
      <c r="J796" s="33" t="n"/>
      <c r="K796" s="31">
        <f>IF(AND(ISNUMBER($F796),ISNUMBER($J796)),$F796*(1-$J796),"")</f>
        <v/>
      </c>
      <c r="L796" s="32" t="n"/>
      <c r="M796" s="32" t="n"/>
      <c r="N796" s="31">
        <f>IF(ISNUMBER($F796),($F796-IF(ISNUMBER($AM796),$AM796,0))*(1-IF(ISNUMBER($J796),$J796,0)),"")</f>
        <v/>
      </c>
      <c r="O796" s="15" t="inlineStr">
        <is>
          <t>Vanilla</t>
        </is>
      </c>
      <c r="P796" s="29" t="n">
        <v>90</v>
      </c>
      <c r="Q796" s="29" t="n">
        <v>85</v>
      </c>
      <c r="R796" s="15" t="inlineStr">
        <is>
          <t>Not listed</t>
        </is>
      </c>
      <c r="S796" s="29" t="n">
        <v>31</v>
      </c>
      <c r="T796" s="29" t="n">
        <v>200</v>
      </c>
      <c r="U796" s="15" t="inlineStr">
        <is>
          <t>Sugar</t>
        </is>
      </c>
      <c r="V796" s="15" t="inlineStr">
        <is>
          <t>Bottled coffee drink</t>
        </is>
      </c>
      <c r="W796" s="32" t="n"/>
      <c r="X796" s="32" t="n"/>
      <c r="Y796" s="32" t="n"/>
      <c r="Z796" s="32" t="n"/>
      <c r="AA796" s="15" t="inlineStr">
        <is>
          <t>High</t>
        </is>
      </c>
      <c r="AB796" s="15" t="inlineStr">
        <is>
          <t>Mass RTD coffee staple</t>
        </is>
      </c>
      <c r="AC796" s="15" t="inlineStr">
        <is>
          <t>Sweet bottled coffee treat</t>
        </is>
      </c>
      <c r="AD796" s="15" t="inlineStr">
        <is>
          <t>Familiar sweet Starbucks coffee.</t>
        </is>
      </c>
      <c r="AE796" s="32" t="n"/>
      <c r="AF796" s="34">
        <f>IF(AND(ISNUMBER($P796),ISNUMBER($AL796),$AL796&lt;&gt;0),ROUND($P796/$AL796*100,1),"")</f>
        <v/>
      </c>
      <c r="AG796" s="35">
        <f>IF(AND(ISNUMBER($S796),ISNUMBER($AL796),$AL796&lt;&gt;0),ROUND($S796/$AL796*100,2),"")</f>
        <v/>
      </c>
      <c r="AH796" s="34">
        <f>IF(AND(ISNUMBER($Q796),ISNUMBER($AL796),$AL796&lt;&gt;0),ROUND($Q796/$AL796*100,1),"")</f>
        <v/>
      </c>
      <c r="AI796" s="29">
        <f>IF(ISNUMBER($S796),IF($S796&lt;=1,"Yes","No"),"n/a")</f>
        <v/>
      </c>
      <c r="AJ796" s="29">
        <f>IF(ISNUMBER($S796),ROUND(MAX(0,MIN(100,100-$S796*2.5-IF(ISNUMBER($T796),$T796,0)*0.12+IF($S796&lt;=1,12,0))),0),"")</f>
        <v/>
      </c>
      <c r="AK796" s="29">
        <f>IF(ISNUMBER($Q796),IF($Q796&gt;=100,20,IF($Q796&gt;=30,10,0)),0)+IF(ISNUMBER($R796),IF($R796&gt;=100,20,0),0)+IF(ISNUMBER($P796),IF($P796&gt;=150,20,IF($P796&gt;=50,12,5)),0)+IF(ISNUMBER($S796),IF($S796&lt;=1,15,0),0)</f>
        <v/>
      </c>
      <c r="AL796" s="29" t="n">
        <v>281</v>
      </c>
      <c r="AM796" s="30" t="n"/>
      <c r="AN796" s="15" t="inlineStr">
        <is>
          <t>Secondary/approx; NOT verified on Amazon.ca</t>
        </is>
      </c>
      <c r="AO796" s="15" t="inlineStr">
        <is>
          <t>BLANK -&gt; requires live Amazon.ca capture</t>
        </is>
      </c>
      <c r="AP796" s="15" t="inlineStr">
        <is>
          <t>Unverified commercial data</t>
        </is>
      </c>
    </row>
    <row r="797" ht="28" customHeight="1">
      <c r="A797" s="15" t="inlineStr">
        <is>
          <t>Starbucks</t>
        </is>
      </c>
      <c r="B797" s="15" t="inlineStr">
        <is>
          <t>Starbucks Frappuccino | Vanilla | 18-pack 281mL</t>
        </is>
      </c>
      <c r="C797" s="15" t="inlineStr">
        <is>
          <t>4) Caffeine &amp; energy beverage</t>
        </is>
      </c>
      <c r="D797" s="15" t="inlineStr">
        <is>
          <t>281 mL bottle</t>
        </is>
      </c>
      <c r="E797" s="29" t="n">
        <v>18</v>
      </c>
      <c r="F797" s="30" t="n"/>
      <c r="G797" s="31">
        <f>IF(AND(ISNUMBER($F797),ISNUMBER($E797),$E797&lt;&gt;0),$F797/$E797,"")</f>
        <v/>
      </c>
      <c r="H797" s="31">
        <f>IF(AND(ISNUMBER($F797),ISNUMBER($AL797),ISNUMBER($E797),($AL797*$E797)&lt;&gt;0),$F797/($AL797*$E797)*100,"")</f>
        <v/>
      </c>
      <c r="I797" s="32" t="n"/>
      <c r="J797" s="33" t="n"/>
      <c r="K797" s="31">
        <f>IF(AND(ISNUMBER($F797),ISNUMBER($J797)),$F797*(1-$J797),"")</f>
        <v/>
      </c>
      <c r="L797" s="32" t="n"/>
      <c r="M797" s="32" t="n"/>
      <c r="N797" s="31">
        <f>IF(ISNUMBER($F797),($F797-IF(ISNUMBER($AM797),$AM797,0))*(1-IF(ISNUMBER($J797),$J797,0)),"")</f>
        <v/>
      </c>
      <c r="O797" s="15" t="inlineStr">
        <is>
          <t>Vanilla</t>
        </is>
      </c>
      <c r="P797" s="29" t="n">
        <v>90</v>
      </c>
      <c r="Q797" s="29" t="n">
        <v>85</v>
      </c>
      <c r="R797" s="15" t="inlineStr">
        <is>
          <t>Not listed</t>
        </is>
      </c>
      <c r="S797" s="29" t="n">
        <v>31</v>
      </c>
      <c r="T797" s="29" t="n">
        <v>200</v>
      </c>
      <c r="U797" s="15" t="inlineStr">
        <is>
          <t>Sugar</t>
        </is>
      </c>
      <c r="V797" s="15" t="inlineStr">
        <is>
          <t>Bottled coffee drink</t>
        </is>
      </c>
      <c r="W797" s="32" t="n"/>
      <c r="X797" s="32" t="n"/>
      <c r="Y797" s="32" t="n"/>
      <c r="Z797" s="32" t="n"/>
      <c r="AA797" s="15" t="inlineStr">
        <is>
          <t>High</t>
        </is>
      </c>
      <c r="AB797" s="15" t="inlineStr">
        <is>
          <t>Mass RTD coffee staple</t>
        </is>
      </c>
      <c r="AC797" s="15" t="inlineStr">
        <is>
          <t>Sweet bottled coffee treat</t>
        </is>
      </c>
      <c r="AD797" s="15" t="inlineStr">
        <is>
          <t>Familiar sweet Starbucks coffee.</t>
        </is>
      </c>
      <c r="AE797" s="32" t="n"/>
      <c r="AF797" s="34">
        <f>IF(AND(ISNUMBER($P797),ISNUMBER($AL797),$AL797&lt;&gt;0),ROUND($P797/$AL797*100,1),"")</f>
        <v/>
      </c>
      <c r="AG797" s="35">
        <f>IF(AND(ISNUMBER($S797),ISNUMBER($AL797),$AL797&lt;&gt;0),ROUND($S797/$AL797*100,2),"")</f>
        <v/>
      </c>
      <c r="AH797" s="34">
        <f>IF(AND(ISNUMBER($Q797),ISNUMBER($AL797),$AL797&lt;&gt;0),ROUND($Q797/$AL797*100,1),"")</f>
        <v/>
      </c>
      <c r="AI797" s="29">
        <f>IF(ISNUMBER($S797),IF($S797&lt;=1,"Yes","No"),"n/a")</f>
        <v/>
      </c>
      <c r="AJ797" s="29">
        <f>IF(ISNUMBER($S797),ROUND(MAX(0,MIN(100,100-$S797*2.5-IF(ISNUMBER($T797),$T797,0)*0.12+IF($S797&lt;=1,12,0))),0),"")</f>
        <v/>
      </c>
      <c r="AK797" s="29">
        <f>IF(ISNUMBER($Q797),IF($Q797&gt;=100,20,IF($Q797&gt;=30,10,0)),0)+IF(ISNUMBER($R797),IF($R797&gt;=100,20,0),0)+IF(ISNUMBER($P797),IF($P797&gt;=150,20,IF($P797&gt;=50,12,5)),0)+IF(ISNUMBER($S797),IF($S797&lt;=1,15,0),0)</f>
        <v/>
      </c>
      <c r="AL797" s="29" t="n">
        <v>281</v>
      </c>
      <c r="AM797" s="30" t="n"/>
      <c r="AN797" s="15" t="inlineStr">
        <is>
          <t>Secondary/approx; NOT verified on Amazon.ca</t>
        </is>
      </c>
      <c r="AO797" s="15" t="inlineStr">
        <is>
          <t>BLANK -&gt; requires live Amazon.ca capture</t>
        </is>
      </c>
      <c r="AP797" s="15" t="inlineStr">
        <is>
          <t>Unverified commercial data</t>
        </is>
      </c>
    </row>
    <row r="798" ht="28" customHeight="1">
      <c r="A798" s="15" t="inlineStr">
        <is>
          <t>Starbucks</t>
        </is>
      </c>
      <c r="B798" s="15" t="inlineStr">
        <is>
          <t>Starbucks Frappuccino | Vanilla | 24-pack 281mL</t>
        </is>
      </c>
      <c r="C798" s="15" t="inlineStr">
        <is>
          <t>4) Caffeine &amp; energy beverage</t>
        </is>
      </c>
      <c r="D798" s="15" t="inlineStr">
        <is>
          <t>281 mL bottle</t>
        </is>
      </c>
      <c r="E798" s="29" t="n">
        <v>24</v>
      </c>
      <c r="F798" s="30" t="n"/>
      <c r="G798" s="31">
        <f>IF(AND(ISNUMBER($F798),ISNUMBER($E798),$E798&lt;&gt;0),$F798/$E798,"")</f>
        <v/>
      </c>
      <c r="H798" s="31">
        <f>IF(AND(ISNUMBER($F798),ISNUMBER($AL798),ISNUMBER($E798),($AL798*$E798)&lt;&gt;0),$F798/($AL798*$E798)*100,"")</f>
        <v/>
      </c>
      <c r="I798" s="32" t="n"/>
      <c r="J798" s="33" t="n"/>
      <c r="K798" s="31">
        <f>IF(AND(ISNUMBER($F798),ISNUMBER($J798)),$F798*(1-$J798),"")</f>
        <v/>
      </c>
      <c r="L798" s="32" t="n"/>
      <c r="M798" s="32" t="n"/>
      <c r="N798" s="31">
        <f>IF(ISNUMBER($F798),($F798-IF(ISNUMBER($AM798),$AM798,0))*(1-IF(ISNUMBER($J798),$J798,0)),"")</f>
        <v/>
      </c>
      <c r="O798" s="15" t="inlineStr">
        <is>
          <t>Vanilla</t>
        </is>
      </c>
      <c r="P798" s="29" t="n">
        <v>90</v>
      </c>
      <c r="Q798" s="29" t="n">
        <v>85</v>
      </c>
      <c r="R798" s="15" t="inlineStr">
        <is>
          <t>Not listed</t>
        </is>
      </c>
      <c r="S798" s="29" t="n">
        <v>31</v>
      </c>
      <c r="T798" s="29" t="n">
        <v>200</v>
      </c>
      <c r="U798" s="15" t="inlineStr">
        <is>
          <t>Sugar</t>
        </is>
      </c>
      <c r="V798" s="15" t="inlineStr">
        <is>
          <t>Bottled coffee drink</t>
        </is>
      </c>
      <c r="W798" s="32" t="n"/>
      <c r="X798" s="32" t="n"/>
      <c r="Y798" s="32" t="n"/>
      <c r="Z798" s="32" t="n"/>
      <c r="AA798" s="15" t="inlineStr">
        <is>
          <t>High</t>
        </is>
      </c>
      <c r="AB798" s="15" t="inlineStr">
        <is>
          <t>Mass RTD coffee staple</t>
        </is>
      </c>
      <c r="AC798" s="15" t="inlineStr">
        <is>
          <t>Sweet bottled coffee treat</t>
        </is>
      </c>
      <c r="AD798" s="15" t="inlineStr">
        <is>
          <t>Familiar sweet Starbucks coffee.</t>
        </is>
      </c>
      <c r="AE798" s="32" t="n"/>
      <c r="AF798" s="34">
        <f>IF(AND(ISNUMBER($P798),ISNUMBER($AL798),$AL798&lt;&gt;0),ROUND($P798/$AL798*100,1),"")</f>
        <v/>
      </c>
      <c r="AG798" s="35">
        <f>IF(AND(ISNUMBER($S798),ISNUMBER($AL798),$AL798&lt;&gt;0),ROUND($S798/$AL798*100,2),"")</f>
        <v/>
      </c>
      <c r="AH798" s="34">
        <f>IF(AND(ISNUMBER($Q798),ISNUMBER($AL798),$AL798&lt;&gt;0),ROUND($Q798/$AL798*100,1),"")</f>
        <v/>
      </c>
      <c r="AI798" s="29">
        <f>IF(ISNUMBER($S798),IF($S798&lt;=1,"Yes","No"),"n/a")</f>
        <v/>
      </c>
      <c r="AJ798" s="29">
        <f>IF(ISNUMBER($S798),ROUND(MAX(0,MIN(100,100-$S798*2.5-IF(ISNUMBER($T798),$T798,0)*0.12+IF($S798&lt;=1,12,0))),0),"")</f>
        <v/>
      </c>
      <c r="AK798" s="29">
        <f>IF(ISNUMBER($Q798),IF($Q798&gt;=100,20,IF($Q798&gt;=30,10,0)),0)+IF(ISNUMBER($R798),IF($R798&gt;=100,20,0),0)+IF(ISNUMBER($P798),IF($P798&gt;=150,20,IF($P798&gt;=50,12,5)),0)+IF(ISNUMBER($S798),IF($S798&lt;=1,15,0),0)</f>
        <v/>
      </c>
      <c r="AL798" s="29" t="n">
        <v>281</v>
      </c>
      <c r="AM798" s="30" t="n"/>
      <c r="AN798" s="15" t="inlineStr">
        <is>
          <t>Secondary/approx; NOT verified on Amazon.ca</t>
        </is>
      </c>
      <c r="AO798" s="15" t="inlineStr">
        <is>
          <t>BLANK -&gt; requires live Amazon.ca capture</t>
        </is>
      </c>
      <c r="AP798" s="15" t="inlineStr">
        <is>
          <t>Unverified commercial data</t>
        </is>
      </c>
    </row>
    <row r="799" ht="28" customHeight="1">
      <c r="A799" s="15" t="inlineStr">
        <is>
          <t>Starbucks</t>
        </is>
      </c>
      <c r="B799" s="15" t="inlineStr">
        <is>
          <t>Starbucks Frappuccino | Caramel | single 281mL</t>
        </is>
      </c>
      <c r="C799" s="15" t="inlineStr">
        <is>
          <t>4) Caffeine &amp; energy beverage</t>
        </is>
      </c>
      <c r="D799" s="15" t="inlineStr">
        <is>
          <t>281 mL bottle</t>
        </is>
      </c>
      <c r="E799" s="29" t="n">
        <v>1</v>
      </c>
      <c r="F799" s="30" t="n"/>
      <c r="G799" s="31">
        <f>IF(AND(ISNUMBER($F799),ISNUMBER($E799),$E799&lt;&gt;0),$F799/$E799,"")</f>
        <v/>
      </c>
      <c r="H799" s="31">
        <f>IF(AND(ISNUMBER($F799),ISNUMBER($AL799),ISNUMBER($E799),($AL799*$E799)&lt;&gt;0),$F799/($AL799*$E799)*100,"")</f>
        <v/>
      </c>
      <c r="I799" s="32" t="n"/>
      <c r="J799" s="33" t="n"/>
      <c r="K799" s="31">
        <f>IF(AND(ISNUMBER($F799),ISNUMBER($J799)),$F799*(1-$J799),"")</f>
        <v/>
      </c>
      <c r="L799" s="32" t="n"/>
      <c r="M799" s="32" t="n"/>
      <c r="N799" s="31">
        <f>IF(ISNUMBER($F799),($F799-IF(ISNUMBER($AM799),$AM799,0))*(1-IF(ISNUMBER($J799),$J799,0)),"")</f>
        <v/>
      </c>
      <c r="O799" s="15" t="inlineStr">
        <is>
          <t>Caramel</t>
        </is>
      </c>
      <c r="P799" s="29" t="n">
        <v>90</v>
      </c>
      <c r="Q799" s="29" t="n">
        <v>85</v>
      </c>
      <c r="R799" s="15" t="inlineStr">
        <is>
          <t>Not listed</t>
        </is>
      </c>
      <c r="S799" s="29" t="n">
        <v>31</v>
      </c>
      <c r="T799" s="29" t="n">
        <v>200</v>
      </c>
      <c r="U799" s="15" t="inlineStr">
        <is>
          <t>Sugar</t>
        </is>
      </c>
      <c r="V799" s="15" t="inlineStr">
        <is>
          <t>Bottled coffee drink</t>
        </is>
      </c>
      <c r="W799" s="32" t="n"/>
      <c r="X799" s="32" t="n"/>
      <c r="Y799" s="32" t="n"/>
      <c r="Z799" s="32" t="n"/>
      <c r="AA799" s="15" t="inlineStr">
        <is>
          <t>High</t>
        </is>
      </c>
      <c r="AB799" s="15" t="inlineStr">
        <is>
          <t>Mass RTD coffee staple</t>
        </is>
      </c>
      <c r="AC799" s="15" t="inlineStr">
        <is>
          <t>Sweet bottled coffee treat</t>
        </is>
      </c>
      <c r="AD799" s="15" t="inlineStr">
        <is>
          <t>Familiar sweet Starbucks coffee.</t>
        </is>
      </c>
      <c r="AE799" s="32" t="n"/>
      <c r="AF799" s="34">
        <f>IF(AND(ISNUMBER($P799),ISNUMBER($AL799),$AL799&lt;&gt;0),ROUND($P799/$AL799*100,1),"")</f>
        <v/>
      </c>
      <c r="AG799" s="35">
        <f>IF(AND(ISNUMBER($S799),ISNUMBER($AL799),$AL799&lt;&gt;0),ROUND($S799/$AL799*100,2),"")</f>
        <v/>
      </c>
      <c r="AH799" s="34">
        <f>IF(AND(ISNUMBER($Q799),ISNUMBER($AL799),$AL799&lt;&gt;0),ROUND($Q799/$AL799*100,1),"")</f>
        <v/>
      </c>
      <c r="AI799" s="29">
        <f>IF(ISNUMBER($S799),IF($S799&lt;=1,"Yes","No"),"n/a")</f>
        <v/>
      </c>
      <c r="AJ799" s="29">
        <f>IF(ISNUMBER($S799),ROUND(MAX(0,MIN(100,100-$S799*2.5-IF(ISNUMBER($T799),$T799,0)*0.12+IF($S799&lt;=1,12,0))),0),"")</f>
        <v/>
      </c>
      <c r="AK799" s="29">
        <f>IF(ISNUMBER($Q799),IF($Q799&gt;=100,20,IF($Q799&gt;=30,10,0)),0)+IF(ISNUMBER($R799),IF($R799&gt;=100,20,0),0)+IF(ISNUMBER($P799),IF($P799&gt;=150,20,IF($P799&gt;=50,12,5)),0)+IF(ISNUMBER($S799),IF($S799&lt;=1,15,0),0)</f>
        <v/>
      </c>
      <c r="AL799" s="29" t="n">
        <v>281</v>
      </c>
      <c r="AM799" s="30" t="n"/>
      <c r="AN799" s="15" t="inlineStr">
        <is>
          <t>Secondary/approx; NOT verified on Amazon.ca</t>
        </is>
      </c>
      <c r="AO799" s="15" t="inlineStr">
        <is>
          <t>BLANK -&gt; requires live Amazon.ca capture</t>
        </is>
      </c>
      <c r="AP799" s="15" t="inlineStr">
        <is>
          <t>Unverified commercial data</t>
        </is>
      </c>
    </row>
    <row r="800" ht="28" customHeight="1">
      <c r="A800" s="15" t="inlineStr">
        <is>
          <t>Starbucks</t>
        </is>
      </c>
      <c r="B800" s="15" t="inlineStr">
        <is>
          <t>Starbucks Frappuccino | Caramel | 8-pack 281mL</t>
        </is>
      </c>
      <c r="C800" s="15" t="inlineStr">
        <is>
          <t>4) Caffeine &amp; energy beverage</t>
        </is>
      </c>
      <c r="D800" s="15" t="inlineStr">
        <is>
          <t>281 mL bottle</t>
        </is>
      </c>
      <c r="E800" s="29" t="n">
        <v>8</v>
      </c>
      <c r="F800" s="30" t="n"/>
      <c r="G800" s="31">
        <f>IF(AND(ISNUMBER($F800),ISNUMBER($E800),$E800&lt;&gt;0),$F800/$E800,"")</f>
        <v/>
      </c>
      <c r="H800" s="31">
        <f>IF(AND(ISNUMBER($F800),ISNUMBER($AL800),ISNUMBER($E800),($AL800*$E800)&lt;&gt;0),$F800/($AL800*$E800)*100,"")</f>
        <v/>
      </c>
      <c r="I800" s="32" t="n"/>
      <c r="J800" s="33" t="n"/>
      <c r="K800" s="31">
        <f>IF(AND(ISNUMBER($F800),ISNUMBER($J800)),$F800*(1-$J800),"")</f>
        <v/>
      </c>
      <c r="L800" s="32" t="n"/>
      <c r="M800" s="32" t="n"/>
      <c r="N800" s="31">
        <f>IF(ISNUMBER($F800),($F800-IF(ISNUMBER($AM800),$AM800,0))*(1-IF(ISNUMBER($J800),$J800,0)),"")</f>
        <v/>
      </c>
      <c r="O800" s="15" t="inlineStr">
        <is>
          <t>Caramel</t>
        </is>
      </c>
      <c r="P800" s="29" t="n">
        <v>90</v>
      </c>
      <c r="Q800" s="29" t="n">
        <v>85</v>
      </c>
      <c r="R800" s="15" t="inlineStr">
        <is>
          <t>Not listed</t>
        </is>
      </c>
      <c r="S800" s="29" t="n">
        <v>31</v>
      </c>
      <c r="T800" s="29" t="n">
        <v>200</v>
      </c>
      <c r="U800" s="15" t="inlineStr">
        <is>
          <t>Sugar</t>
        </is>
      </c>
      <c r="V800" s="15" t="inlineStr">
        <is>
          <t>Bottled coffee drink</t>
        </is>
      </c>
      <c r="W800" s="32" t="n"/>
      <c r="X800" s="32" t="n"/>
      <c r="Y800" s="32" t="n"/>
      <c r="Z800" s="32" t="n"/>
      <c r="AA800" s="15" t="inlineStr">
        <is>
          <t>High</t>
        </is>
      </c>
      <c r="AB800" s="15" t="inlineStr">
        <is>
          <t>Mass RTD coffee staple</t>
        </is>
      </c>
      <c r="AC800" s="15" t="inlineStr">
        <is>
          <t>Sweet bottled coffee treat</t>
        </is>
      </c>
      <c r="AD800" s="15" t="inlineStr">
        <is>
          <t>Familiar sweet Starbucks coffee.</t>
        </is>
      </c>
      <c r="AE800" s="32" t="n"/>
      <c r="AF800" s="34">
        <f>IF(AND(ISNUMBER($P800),ISNUMBER($AL800),$AL800&lt;&gt;0),ROUND($P800/$AL800*100,1),"")</f>
        <v/>
      </c>
      <c r="AG800" s="35">
        <f>IF(AND(ISNUMBER($S800),ISNUMBER($AL800),$AL800&lt;&gt;0),ROUND($S800/$AL800*100,2),"")</f>
        <v/>
      </c>
      <c r="AH800" s="34">
        <f>IF(AND(ISNUMBER($Q800),ISNUMBER($AL800),$AL800&lt;&gt;0),ROUND($Q800/$AL800*100,1),"")</f>
        <v/>
      </c>
      <c r="AI800" s="29">
        <f>IF(ISNUMBER($S800),IF($S800&lt;=1,"Yes","No"),"n/a")</f>
        <v/>
      </c>
      <c r="AJ800" s="29">
        <f>IF(ISNUMBER($S800),ROUND(MAX(0,MIN(100,100-$S800*2.5-IF(ISNUMBER($T800),$T800,0)*0.12+IF($S800&lt;=1,12,0))),0),"")</f>
        <v/>
      </c>
      <c r="AK800" s="29">
        <f>IF(ISNUMBER($Q800),IF($Q800&gt;=100,20,IF($Q800&gt;=30,10,0)),0)+IF(ISNUMBER($R800),IF($R800&gt;=100,20,0),0)+IF(ISNUMBER($P800),IF($P800&gt;=150,20,IF($P800&gt;=50,12,5)),0)+IF(ISNUMBER($S800),IF($S800&lt;=1,15,0),0)</f>
        <v/>
      </c>
      <c r="AL800" s="29" t="n">
        <v>281</v>
      </c>
      <c r="AM800" s="30" t="n"/>
      <c r="AN800" s="15" t="inlineStr">
        <is>
          <t>Secondary/approx; NOT verified on Amazon.ca</t>
        </is>
      </c>
      <c r="AO800" s="15" t="inlineStr">
        <is>
          <t>BLANK -&gt; requires live Amazon.ca capture</t>
        </is>
      </c>
      <c r="AP800" s="15" t="inlineStr">
        <is>
          <t>Unverified commercial data</t>
        </is>
      </c>
    </row>
    <row r="801" ht="28" customHeight="1">
      <c r="A801" s="15" t="inlineStr">
        <is>
          <t>Starbucks</t>
        </is>
      </c>
      <c r="B801" s="15" t="inlineStr">
        <is>
          <t>Starbucks Frappuccino | Caramel | 12-pack 281mL</t>
        </is>
      </c>
      <c r="C801" s="15" t="inlineStr">
        <is>
          <t>4) Caffeine &amp; energy beverage</t>
        </is>
      </c>
      <c r="D801" s="15" t="inlineStr">
        <is>
          <t>281 mL bottle</t>
        </is>
      </c>
      <c r="E801" s="29" t="n">
        <v>12</v>
      </c>
      <c r="F801" s="30" t="n"/>
      <c r="G801" s="31">
        <f>IF(AND(ISNUMBER($F801),ISNUMBER($E801),$E801&lt;&gt;0),$F801/$E801,"")</f>
        <v/>
      </c>
      <c r="H801" s="31">
        <f>IF(AND(ISNUMBER($F801),ISNUMBER($AL801),ISNUMBER($E801),($AL801*$E801)&lt;&gt;0),$F801/($AL801*$E801)*100,"")</f>
        <v/>
      </c>
      <c r="I801" s="32" t="n"/>
      <c r="J801" s="33" t="n"/>
      <c r="K801" s="31">
        <f>IF(AND(ISNUMBER($F801),ISNUMBER($J801)),$F801*(1-$J801),"")</f>
        <v/>
      </c>
      <c r="L801" s="32" t="n"/>
      <c r="M801" s="32" t="n"/>
      <c r="N801" s="31">
        <f>IF(ISNUMBER($F801),($F801-IF(ISNUMBER($AM801),$AM801,0))*(1-IF(ISNUMBER($J801),$J801,0)),"")</f>
        <v/>
      </c>
      <c r="O801" s="15" t="inlineStr">
        <is>
          <t>Caramel</t>
        </is>
      </c>
      <c r="P801" s="29" t="n">
        <v>90</v>
      </c>
      <c r="Q801" s="29" t="n">
        <v>85</v>
      </c>
      <c r="R801" s="15" t="inlineStr">
        <is>
          <t>Not listed</t>
        </is>
      </c>
      <c r="S801" s="29" t="n">
        <v>31</v>
      </c>
      <c r="T801" s="29" t="n">
        <v>200</v>
      </c>
      <c r="U801" s="15" t="inlineStr">
        <is>
          <t>Sugar</t>
        </is>
      </c>
      <c r="V801" s="15" t="inlineStr">
        <is>
          <t>Bottled coffee drink</t>
        </is>
      </c>
      <c r="W801" s="32" t="n"/>
      <c r="X801" s="32" t="n"/>
      <c r="Y801" s="32" t="n"/>
      <c r="Z801" s="32" t="n"/>
      <c r="AA801" s="15" t="inlineStr">
        <is>
          <t>High</t>
        </is>
      </c>
      <c r="AB801" s="15" t="inlineStr">
        <is>
          <t>Mass RTD coffee staple</t>
        </is>
      </c>
      <c r="AC801" s="15" t="inlineStr">
        <is>
          <t>Sweet bottled coffee treat</t>
        </is>
      </c>
      <c r="AD801" s="15" t="inlineStr">
        <is>
          <t>Familiar sweet Starbucks coffee.</t>
        </is>
      </c>
      <c r="AE801" s="32" t="n"/>
      <c r="AF801" s="34">
        <f>IF(AND(ISNUMBER($P801),ISNUMBER($AL801),$AL801&lt;&gt;0),ROUND($P801/$AL801*100,1),"")</f>
        <v/>
      </c>
      <c r="AG801" s="35">
        <f>IF(AND(ISNUMBER($S801),ISNUMBER($AL801),$AL801&lt;&gt;0),ROUND($S801/$AL801*100,2),"")</f>
        <v/>
      </c>
      <c r="AH801" s="34">
        <f>IF(AND(ISNUMBER($Q801),ISNUMBER($AL801),$AL801&lt;&gt;0),ROUND($Q801/$AL801*100,1),"")</f>
        <v/>
      </c>
      <c r="AI801" s="29">
        <f>IF(ISNUMBER($S801),IF($S801&lt;=1,"Yes","No"),"n/a")</f>
        <v/>
      </c>
      <c r="AJ801" s="29">
        <f>IF(ISNUMBER($S801),ROUND(MAX(0,MIN(100,100-$S801*2.5-IF(ISNUMBER($T801),$T801,0)*0.12+IF($S801&lt;=1,12,0))),0),"")</f>
        <v/>
      </c>
      <c r="AK801" s="29">
        <f>IF(ISNUMBER($Q801),IF($Q801&gt;=100,20,IF($Q801&gt;=30,10,0)),0)+IF(ISNUMBER($R801),IF($R801&gt;=100,20,0),0)+IF(ISNUMBER($P801),IF($P801&gt;=150,20,IF($P801&gt;=50,12,5)),0)+IF(ISNUMBER($S801),IF($S801&lt;=1,15,0),0)</f>
        <v/>
      </c>
      <c r="AL801" s="29" t="n">
        <v>281</v>
      </c>
      <c r="AM801" s="30" t="n"/>
      <c r="AN801" s="15" t="inlineStr">
        <is>
          <t>Secondary/approx; NOT verified on Amazon.ca</t>
        </is>
      </c>
      <c r="AO801" s="15" t="inlineStr">
        <is>
          <t>BLANK -&gt; requires live Amazon.ca capture</t>
        </is>
      </c>
      <c r="AP801" s="15" t="inlineStr">
        <is>
          <t>Unverified commercial data</t>
        </is>
      </c>
    </row>
    <row r="802" ht="28" customHeight="1">
      <c r="A802" s="15" t="inlineStr">
        <is>
          <t>Starbucks</t>
        </is>
      </c>
      <c r="B802" s="15" t="inlineStr">
        <is>
          <t>Starbucks Frappuccino | Caramel | 15-pack 281mL</t>
        </is>
      </c>
      <c r="C802" s="15" t="inlineStr">
        <is>
          <t>4) Caffeine &amp; energy beverage</t>
        </is>
      </c>
      <c r="D802" s="15" t="inlineStr">
        <is>
          <t>281 mL bottle</t>
        </is>
      </c>
      <c r="E802" s="29" t="n">
        <v>15</v>
      </c>
      <c r="F802" s="30" t="n"/>
      <c r="G802" s="31">
        <f>IF(AND(ISNUMBER($F802),ISNUMBER($E802),$E802&lt;&gt;0),$F802/$E802,"")</f>
        <v/>
      </c>
      <c r="H802" s="31">
        <f>IF(AND(ISNUMBER($F802),ISNUMBER($AL802),ISNUMBER($E802),($AL802*$E802)&lt;&gt;0),$F802/($AL802*$E802)*100,"")</f>
        <v/>
      </c>
      <c r="I802" s="32" t="n"/>
      <c r="J802" s="33" t="n"/>
      <c r="K802" s="31">
        <f>IF(AND(ISNUMBER($F802),ISNUMBER($J802)),$F802*(1-$J802),"")</f>
        <v/>
      </c>
      <c r="L802" s="32" t="n"/>
      <c r="M802" s="32" t="n"/>
      <c r="N802" s="31">
        <f>IF(ISNUMBER($F802),($F802-IF(ISNUMBER($AM802),$AM802,0))*(1-IF(ISNUMBER($J802),$J802,0)),"")</f>
        <v/>
      </c>
      <c r="O802" s="15" t="inlineStr">
        <is>
          <t>Caramel</t>
        </is>
      </c>
      <c r="P802" s="29" t="n">
        <v>90</v>
      </c>
      <c r="Q802" s="29" t="n">
        <v>85</v>
      </c>
      <c r="R802" s="15" t="inlineStr">
        <is>
          <t>Not listed</t>
        </is>
      </c>
      <c r="S802" s="29" t="n">
        <v>31</v>
      </c>
      <c r="T802" s="29" t="n">
        <v>200</v>
      </c>
      <c r="U802" s="15" t="inlineStr">
        <is>
          <t>Sugar</t>
        </is>
      </c>
      <c r="V802" s="15" t="inlineStr">
        <is>
          <t>Bottled coffee drink</t>
        </is>
      </c>
      <c r="W802" s="32" t="n"/>
      <c r="X802" s="32" t="n"/>
      <c r="Y802" s="32" t="n"/>
      <c r="Z802" s="32" t="n"/>
      <c r="AA802" s="15" t="inlineStr">
        <is>
          <t>High</t>
        </is>
      </c>
      <c r="AB802" s="15" t="inlineStr">
        <is>
          <t>Mass RTD coffee staple</t>
        </is>
      </c>
      <c r="AC802" s="15" t="inlineStr">
        <is>
          <t>Sweet bottled coffee treat</t>
        </is>
      </c>
      <c r="AD802" s="15" t="inlineStr">
        <is>
          <t>Familiar sweet Starbucks coffee.</t>
        </is>
      </c>
      <c r="AE802" s="32" t="n"/>
      <c r="AF802" s="34">
        <f>IF(AND(ISNUMBER($P802),ISNUMBER($AL802),$AL802&lt;&gt;0),ROUND($P802/$AL802*100,1),"")</f>
        <v/>
      </c>
      <c r="AG802" s="35">
        <f>IF(AND(ISNUMBER($S802),ISNUMBER($AL802),$AL802&lt;&gt;0),ROUND($S802/$AL802*100,2),"")</f>
        <v/>
      </c>
      <c r="AH802" s="34">
        <f>IF(AND(ISNUMBER($Q802),ISNUMBER($AL802),$AL802&lt;&gt;0),ROUND($Q802/$AL802*100,1),"")</f>
        <v/>
      </c>
      <c r="AI802" s="29">
        <f>IF(ISNUMBER($S802),IF($S802&lt;=1,"Yes","No"),"n/a")</f>
        <v/>
      </c>
      <c r="AJ802" s="29">
        <f>IF(ISNUMBER($S802),ROUND(MAX(0,MIN(100,100-$S802*2.5-IF(ISNUMBER($T802),$T802,0)*0.12+IF($S802&lt;=1,12,0))),0),"")</f>
        <v/>
      </c>
      <c r="AK802" s="29">
        <f>IF(ISNUMBER($Q802),IF($Q802&gt;=100,20,IF($Q802&gt;=30,10,0)),0)+IF(ISNUMBER($R802),IF($R802&gt;=100,20,0),0)+IF(ISNUMBER($P802),IF($P802&gt;=150,20,IF($P802&gt;=50,12,5)),0)+IF(ISNUMBER($S802),IF($S802&lt;=1,15,0),0)</f>
        <v/>
      </c>
      <c r="AL802" s="29" t="n">
        <v>281</v>
      </c>
      <c r="AM802" s="30" t="n"/>
      <c r="AN802" s="15" t="inlineStr">
        <is>
          <t>Secondary/approx; NOT verified on Amazon.ca</t>
        </is>
      </c>
      <c r="AO802" s="15" t="inlineStr">
        <is>
          <t>BLANK -&gt; requires live Amazon.ca capture</t>
        </is>
      </c>
      <c r="AP802" s="15" t="inlineStr">
        <is>
          <t>Unverified commercial data</t>
        </is>
      </c>
    </row>
    <row r="803" ht="28" customHeight="1">
      <c r="A803" s="15" t="inlineStr">
        <is>
          <t>Starbucks</t>
        </is>
      </c>
      <c r="B803" s="15" t="inlineStr">
        <is>
          <t>Starbucks Frappuccino | Caramel | 18-pack 281mL</t>
        </is>
      </c>
      <c r="C803" s="15" t="inlineStr">
        <is>
          <t>4) Caffeine &amp; energy beverage</t>
        </is>
      </c>
      <c r="D803" s="15" t="inlineStr">
        <is>
          <t>281 mL bottle</t>
        </is>
      </c>
      <c r="E803" s="29" t="n">
        <v>18</v>
      </c>
      <c r="F803" s="30" t="n"/>
      <c r="G803" s="31">
        <f>IF(AND(ISNUMBER($F803),ISNUMBER($E803),$E803&lt;&gt;0),$F803/$E803,"")</f>
        <v/>
      </c>
      <c r="H803" s="31">
        <f>IF(AND(ISNUMBER($F803),ISNUMBER($AL803),ISNUMBER($E803),($AL803*$E803)&lt;&gt;0),$F803/($AL803*$E803)*100,"")</f>
        <v/>
      </c>
      <c r="I803" s="32" t="n"/>
      <c r="J803" s="33" t="n"/>
      <c r="K803" s="31">
        <f>IF(AND(ISNUMBER($F803),ISNUMBER($J803)),$F803*(1-$J803),"")</f>
        <v/>
      </c>
      <c r="L803" s="32" t="n"/>
      <c r="M803" s="32" t="n"/>
      <c r="N803" s="31">
        <f>IF(ISNUMBER($F803),($F803-IF(ISNUMBER($AM803),$AM803,0))*(1-IF(ISNUMBER($J803),$J803,0)),"")</f>
        <v/>
      </c>
      <c r="O803" s="15" t="inlineStr">
        <is>
          <t>Caramel</t>
        </is>
      </c>
      <c r="P803" s="29" t="n">
        <v>90</v>
      </c>
      <c r="Q803" s="29" t="n">
        <v>85</v>
      </c>
      <c r="R803" s="15" t="inlineStr">
        <is>
          <t>Not listed</t>
        </is>
      </c>
      <c r="S803" s="29" t="n">
        <v>31</v>
      </c>
      <c r="T803" s="29" t="n">
        <v>200</v>
      </c>
      <c r="U803" s="15" t="inlineStr">
        <is>
          <t>Sugar</t>
        </is>
      </c>
      <c r="V803" s="15" t="inlineStr">
        <is>
          <t>Bottled coffee drink</t>
        </is>
      </c>
      <c r="W803" s="32" t="n"/>
      <c r="X803" s="32" t="n"/>
      <c r="Y803" s="32" t="n"/>
      <c r="Z803" s="32" t="n"/>
      <c r="AA803" s="15" t="inlineStr">
        <is>
          <t>High</t>
        </is>
      </c>
      <c r="AB803" s="15" t="inlineStr">
        <is>
          <t>Mass RTD coffee staple</t>
        </is>
      </c>
      <c r="AC803" s="15" t="inlineStr">
        <is>
          <t>Sweet bottled coffee treat</t>
        </is>
      </c>
      <c r="AD803" s="15" t="inlineStr">
        <is>
          <t>Familiar sweet Starbucks coffee.</t>
        </is>
      </c>
      <c r="AE803" s="32" t="n"/>
      <c r="AF803" s="34">
        <f>IF(AND(ISNUMBER($P803),ISNUMBER($AL803),$AL803&lt;&gt;0),ROUND($P803/$AL803*100,1),"")</f>
        <v/>
      </c>
      <c r="AG803" s="35">
        <f>IF(AND(ISNUMBER($S803),ISNUMBER($AL803),$AL803&lt;&gt;0),ROUND($S803/$AL803*100,2),"")</f>
        <v/>
      </c>
      <c r="AH803" s="34">
        <f>IF(AND(ISNUMBER($Q803),ISNUMBER($AL803),$AL803&lt;&gt;0),ROUND($Q803/$AL803*100,1),"")</f>
        <v/>
      </c>
      <c r="AI803" s="29">
        <f>IF(ISNUMBER($S803),IF($S803&lt;=1,"Yes","No"),"n/a")</f>
        <v/>
      </c>
      <c r="AJ803" s="29">
        <f>IF(ISNUMBER($S803),ROUND(MAX(0,MIN(100,100-$S803*2.5-IF(ISNUMBER($T803),$T803,0)*0.12+IF($S803&lt;=1,12,0))),0),"")</f>
        <v/>
      </c>
      <c r="AK803" s="29">
        <f>IF(ISNUMBER($Q803),IF($Q803&gt;=100,20,IF($Q803&gt;=30,10,0)),0)+IF(ISNUMBER($R803),IF($R803&gt;=100,20,0),0)+IF(ISNUMBER($P803),IF($P803&gt;=150,20,IF($P803&gt;=50,12,5)),0)+IF(ISNUMBER($S803),IF($S803&lt;=1,15,0),0)</f>
        <v/>
      </c>
      <c r="AL803" s="29" t="n">
        <v>281</v>
      </c>
      <c r="AM803" s="30" t="n"/>
      <c r="AN803" s="15" t="inlineStr">
        <is>
          <t>Secondary/approx; NOT verified on Amazon.ca</t>
        </is>
      </c>
      <c r="AO803" s="15" t="inlineStr">
        <is>
          <t>BLANK -&gt; requires live Amazon.ca capture</t>
        </is>
      </c>
      <c r="AP803" s="15" t="inlineStr">
        <is>
          <t>Unverified commercial data</t>
        </is>
      </c>
    </row>
    <row r="804" ht="28" customHeight="1">
      <c r="A804" s="15" t="inlineStr">
        <is>
          <t>Starbucks</t>
        </is>
      </c>
      <c r="B804" s="15" t="inlineStr">
        <is>
          <t>Starbucks Frappuccino | Caramel | 24-pack 281mL</t>
        </is>
      </c>
      <c r="C804" s="15" t="inlineStr">
        <is>
          <t>4) Caffeine &amp; energy beverage</t>
        </is>
      </c>
      <c r="D804" s="15" t="inlineStr">
        <is>
          <t>281 mL bottle</t>
        </is>
      </c>
      <c r="E804" s="29" t="n">
        <v>24</v>
      </c>
      <c r="F804" s="30" t="n"/>
      <c r="G804" s="31">
        <f>IF(AND(ISNUMBER($F804),ISNUMBER($E804),$E804&lt;&gt;0),$F804/$E804,"")</f>
        <v/>
      </c>
      <c r="H804" s="31">
        <f>IF(AND(ISNUMBER($F804),ISNUMBER($AL804),ISNUMBER($E804),($AL804*$E804)&lt;&gt;0),$F804/($AL804*$E804)*100,"")</f>
        <v/>
      </c>
      <c r="I804" s="32" t="n"/>
      <c r="J804" s="33" t="n"/>
      <c r="K804" s="31">
        <f>IF(AND(ISNUMBER($F804),ISNUMBER($J804)),$F804*(1-$J804),"")</f>
        <v/>
      </c>
      <c r="L804" s="32" t="n"/>
      <c r="M804" s="32" t="n"/>
      <c r="N804" s="31">
        <f>IF(ISNUMBER($F804),($F804-IF(ISNUMBER($AM804),$AM804,0))*(1-IF(ISNUMBER($J804),$J804,0)),"")</f>
        <v/>
      </c>
      <c r="O804" s="15" t="inlineStr">
        <is>
          <t>Caramel</t>
        </is>
      </c>
      <c r="P804" s="29" t="n">
        <v>90</v>
      </c>
      <c r="Q804" s="29" t="n">
        <v>85</v>
      </c>
      <c r="R804" s="15" t="inlineStr">
        <is>
          <t>Not listed</t>
        </is>
      </c>
      <c r="S804" s="29" t="n">
        <v>31</v>
      </c>
      <c r="T804" s="29" t="n">
        <v>200</v>
      </c>
      <c r="U804" s="15" t="inlineStr">
        <is>
          <t>Sugar</t>
        </is>
      </c>
      <c r="V804" s="15" t="inlineStr">
        <is>
          <t>Bottled coffee drink</t>
        </is>
      </c>
      <c r="W804" s="32" t="n"/>
      <c r="X804" s="32" t="n"/>
      <c r="Y804" s="32" t="n"/>
      <c r="Z804" s="32" t="n"/>
      <c r="AA804" s="15" t="inlineStr">
        <is>
          <t>High</t>
        </is>
      </c>
      <c r="AB804" s="15" t="inlineStr">
        <is>
          <t>Mass RTD coffee staple</t>
        </is>
      </c>
      <c r="AC804" s="15" t="inlineStr">
        <is>
          <t>Sweet bottled coffee treat</t>
        </is>
      </c>
      <c r="AD804" s="15" t="inlineStr">
        <is>
          <t>Familiar sweet Starbucks coffee.</t>
        </is>
      </c>
      <c r="AE804" s="32" t="n"/>
      <c r="AF804" s="34">
        <f>IF(AND(ISNUMBER($P804),ISNUMBER($AL804),$AL804&lt;&gt;0),ROUND($P804/$AL804*100,1),"")</f>
        <v/>
      </c>
      <c r="AG804" s="35">
        <f>IF(AND(ISNUMBER($S804),ISNUMBER($AL804),$AL804&lt;&gt;0),ROUND($S804/$AL804*100,2),"")</f>
        <v/>
      </c>
      <c r="AH804" s="34">
        <f>IF(AND(ISNUMBER($Q804),ISNUMBER($AL804),$AL804&lt;&gt;0),ROUND($Q804/$AL804*100,1),"")</f>
        <v/>
      </c>
      <c r="AI804" s="29">
        <f>IF(ISNUMBER($S804),IF($S804&lt;=1,"Yes","No"),"n/a")</f>
        <v/>
      </c>
      <c r="AJ804" s="29">
        <f>IF(ISNUMBER($S804),ROUND(MAX(0,MIN(100,100-$S804*2.5-IF(ISNUMBER($T804),$T804,0)*0.12+IF($S804&lt;=1,12,0))),0),"")</f>
        <v/>
      </c>
      <c r="AK804" s="29">
        <f>IF(ISNUMBER($Q804),IF($Q804&gt;=100,20,IF($Q804&gt;=30,10,0)),0)+IF(ISNUMBER($R804),IF($R804&gt;=100,20,0),0)+IF(ISNUMBER($P804),IF($P804&gt;=150,20,IF($P804&gt;=50,12,5)),0)+IF(ISNUMBER($S804),IF($S804&lt;=1,15,0),0)</f>
        <v/>
      </c>
      <c r="AL804" s="29" t="n">
        <v>281</v>
      </c>
      <c r="AM804" s="30" t="n"/>
      <c r="AN804" s="15" t="inlineStr">
        <is>
          <t>Secondary/approx; NOT verified on Amazon.ca</t>
        </is>
      </c>
      <c r="AO804" s="15" t="inlineStr">
        <is>
          <t>BLANK -&gt; requires live Amazon.ca capture</t>
        </is>
      </c>
      <c r="AP804" s="15" t="inlineStr">
        <is>
          <t>Unverified commercial data</t>
        </is>
      </c>
    </row>
    <row r="805" ht="28" customHeight="1">
      <c r="A805" s="15" t="inlineStr">
        <is>
          <t>Starbucks</t>
        </is>
      </c>
      <c r="B805" s="15" t="inlineStr">
        <is>
          <t>Starbucks Frappuccino | Coffee | single 281mL</t>
        </is>
      </c>
      <c r="C805" s="15" t="inlineStr">
        <is>
          <t>4) Caffeine &amp; energy beverage</t>
        </is>
      </c>
      <c r="D805" s="15" t="inlineStr">
        <is>
          <t>281 mL bottle</t>
        </is>
      </c>
      <c r="E805" s="29" t="n">
        <v>1</v>
      </c>
      <c r="F805" s="30" t="n"/>
      <c r="G805" s="31">
        <f>IF(AND(ISNUMBER($F805),ISNUMBER($E805),$E805&lt;&gt;0),$F805/$E805,"")</f>
        <v/>
      </c>
      <c r="H805" s="31">
        <f>IF(AND(ISNUMBER($F805),ISNUMBER($AL805),ISNUMBER($E805),($AL805*$E805)&lt;&gt;0),$F805/($AL805*$E805)*100,"")</f>
        <v/>
      </c>
      <c r="I805" s="32" t="n"/>
      <c r="J805" s="33" t="n"/>
      <c r="K805" s="31">
        <f>IF(AND(ISNUMBER($F805),ISNUMBER($J805)),$F805*(1-$J805),"")</f>
        <v/>
      </c>
      <c r="L805" s="32" t="n"/>
      <c r="M805" s="32" t="n"/>
      <c r="N805" s="31">
        <f>IF(ISNUMBER($F805),($F805-IF(ISNUMBER($AM805),$AM805,0))*(1-IF(ISNUMBER($J805),$J805,0)),"")</f>
        <v/>
      </c>
      <c r="O805" s="15" t="inlineStr">
        <is>
          <t>Coffee</t>
        </is>
      </c>
      <c r="P805" s="29" t="n">
        <v>90</v>
      </c>
      <c r="Q805" s="29" t="n">
        <v>85</v>
      </c>
      <c r="R805" s="15" t="inlineStr">
        <is>
          <t>Not listed</t>
        </is>
      </c>
      <c r="S805" s="29" t="n">
        <v>31</v>
      </c>
      <c r="T805" s="29" t="n">
        <v>200</v>
      </c>
      <c r="U805" s="15" t="inlineStr">
        <is>
          <t>Sugar</t>
        </is>
      </c>
      <c r="V805" s="15" t="inlineStr">
        <is>
          <t>Bottled coffee drink</t>
        </is>
      </c>
      <c r="W805" s="32" t="n"/>
      <c r="X805" s="32" t="n"/>
      <c r="Y805" s="32" t="n"/>
      <c r="Z805" s="32" t="n"/>
      <c r="AA805" s="15" t="inlineStr">
        <is>
          <t>High</t>
        </is>
      </c>
      <c r="AB805" s="15" t="inlineStr">
        <is>
          <t>Mass RTD coffee staple</t>
        </is>
      </c>
      <c r="AC805" s="15" t="inlineStr">
        <is>
          <t>Sweet bottled coffee treat</t>
        </is>
      </c>
      <c r="AD805" s="15" t="inlineStr">
        <is>
          <t>Familiar sweet Starbucks coffee.</t>
        </is>
      </c>
      <c r="AE805" s="32" t="n"/>
      <c r="AF805" s="34">
        <f>IF(AND(ISNUMBER($P805),ISNUMBER($AL805),$AL805&lt;&gt;0),ROUND($P805/$AL805*100,1),"")</f>
        <v/>
      </c>
      <c r="AG805" s="35">
        <f>IF(AND(ISNUMBER($S805),ISNUMBER($AL805),$AL805&lt;&gt;0),ROUND($S805/$AL805*100,2),"")</f>
        <v/>
      </c>
      <c r="AH805" s="34">
        <f>IF(AND(ISNUMBER($Q805),ISNUMBER($AL805),$AL805&lt;&gt;0),ROUND($Q805/$AL805*100,1),"")</f>
        <v/>
      </c>
      <c r="AI805" s="29">
        <f>IF(ISNUMBER($S805),IF($S805&lt;=1,"Yes","No"),"n/a")</f>
        <v/>
      </c>
      <c r="AJ805" s="29">
        <f>IF(ISNUMBER($S805),ROUND(MAX(0,MIN(100,100-$S805*2.5-IF(ISNUMBER($T805),$T805,0)*0.12+IF($S805&lt;=1,12,0))),0),"")</f>
        <v/>
      </c>
      <c r="AK805" s="29">
        <f>IF(ISNUMBER($Q805),IF($Q805&gt;=100,20,IF($Q805&gt;=30,10,0)),0)+IF(ISNUMBER($R805),IF($R805&gt;=100,20,0),0)+IF(ISNUMBER($P805),IF($P805&gt;=150,20,IF($P805&gt;=50,12,5)),0)+IF(ISNUMBER($S805),IF($S805&lt;=1,15,0),0)</f>
        <v/>
      </c>
      <c r="AL805" s="29" t="n">
        <v>281</v>
      </c>
      <c r="AM805" s="30" t="n"/>
      <c r="AN805" s="15" t="inlineStr">
        <is>
          <t>Secondary/approx; NOT verified on Amazon.ca</t>
        </is>
      </c>
      <c r="AO805" s="15" t="inlineStr">
        <is>
          <t>BLANK -&gt; requires live Amazon.ca capture</t>
        </is>
      </c>
      <c r="AP805" s="15" t="inlineStr">
        <is>
          <t>Unverified commercial data</t>
        </is>
      </c>
    </row>
    <row r="806" ht="28" customHeight="1">
      <c r="A806" s="15" t="inlineStr">
        <is>
          <t>Starbucks</t>
        </is>
      </c>
      <c r="B806" s="15" t="inlineStr">
        <is>
          <t>Starbucks Frappuccino | Coffee | 8-pack 281mL</t>
        </is>
      </c>
      <c r="C806" s="15" t="inlineStr">
        <is>
          <t>4) Caffeine &amp; energy beverage</t>
        </is>
      </c>
      <c r="D806" s="15" t="inlineStr">
        <is>
          <t>281 mL bottle</t>
        </is>
      </c>
      <c r="E806" s="29" t="n">
        <v>8</v>
      </c>
      <c r="F806" s="30" t="n"/>
      <c r="G806" s="31">
        <f>IF(AND(ISNUMBER($F806),ISNUMBER($E806),$E806&lt;&gt;0),$F806/$E806,"")</f>
        <v/>
      </c>
      <c r="H806" s="31">
        <f>IF(AND(ISNUMBER($F806),ISNUMBER($AL806),ISNUMBER($E806),($AL806*$E806)&lt;&gt;0),$F806/($AL806*$E806)*100,"")</f>
        <v/>
      </c>
      <c r="I806" s="32" t="n"/>
      <c r="J806" s="33" t="n"/>
      <c r="K806" s="31">
        <f>IF(AND(ISNUMBER($F806),ISNUMBER($J806)),$F806*(1-$J806),"")</f>
        <v/>
      </c>
      <c r="L806" s="32" t="n"/>
      <c r="M806" s="32" t="n"/>
      <c r="N806" s="31">
        <f>IF(ISNUMBER($F806),($F806-IF(ISNUMBER($AM806),$AM806,0))*(1-IF(ISNUMBER($J806),$J806,0)),"")</f>
        <v/>
      </c>
      <c r="O806" s="15" t="inlineStr">
        <is>
          <t>Coffee</t>
        </is>
      </c>
      <c r="P806" s="29" t="n">
        <v>90</v>
      </c>
      <c r="Q806" s="29" t="n">
        <v>85</v>
      </c>
      <c r="R806" s="15" t="inlineStr">
        <is>
          <t>Not listed</t>
        </is>
      </c>
      <c r="S806" s="29" t="n">
        <v>31</v>
      </c>
      <c r="T806" s="29" t="n">
        <v>200</v>
      </c>
      <c r="U806" s="15" t="inlineStr">
        <is>
          <t>Sugar</t>
        </is>
      </c>
      <c r="V806" s="15" t="inlineStr">
        <is>
          <t>Bottled coffee drink</t>
        </is>
      </c>
      <c r="W806" s="32" t="n"/>
      <c r="X806" s="32" t="n"/>
      <c r="Y806" s="32" t="n"/>
      <c r="Z806" s="32" t="n"/>
      <c r="AA806" s="15" t="inlineStr">
        <is>
          <t>High</t>
        </is>
      </c>
      <c r="AB806" s="15" t="inlineStr">
        <is>
          <t>Mass RTD coffee staple</t>
        </is>
      </c>
      <c r="AC806" s="15" t="inlineStr">
        <is>
          <t>Sweet bottled coffee treat</t>
        </is>
      </c>
      <c r="AD806" s="15" t="inlineStr">
        <is>
          <t>Familiar sweet Starbucks coffee.</t>
        </is>
      </c>
      <c r="AE806" s="32" t="n"/>
      <c r="AF806" s="34">
        <f>IF(AND(ISNUMBER($P806),ISNUMBER($AL806),$AL806&lt;&gt;0),ROUND($P806/$AL806*100,1),"")</f>
        <v/>
      </c>
      <c r="AG806" s="35">
        <f>IF(AND(ISNUMBER($S806),ISNUMBER($AL806),$AL806&lt;&gt;0),ROUND($S806/$AL806*100,2),"")</f>
        <v/>
      </c>
      <c r="AH806" s="34">
        <f>IF(AND(ISNUMBER($Q806),ISNUMBER($AL806),$AL806&lt;&gt;0),ROUND($Q806/$AL806*100,1),"")</f>
        <v/>
      </c>
      <c r="AI806" s="29">
        <f>IF(ISNUMBER($S806),IF($S806&lt;=1,"Yes","No"),"n/a")</f>
        <v/>
      </c>
      <c r="AJ806" s="29">
        <f>IF(ISNUMBER($S806),ROUND(MAX(0,MIN(100,100-$S806*2.5-IF(ISNUMBER($T806),$T806,0)*0.12+IF($S806&lt;=1,12,0))),0),"")</f>
        <v/>
      </c>
      <c r="AK806" s="29">
        <f>IF(ISNUMBER($Q806),IF($Q806&gt;=100,20,IF($Q806&gt;=30,10,0)),0)+IF(ISNUMBER($R806),IF($R806&gt;=100,20,0),0)+IF(ISNUMBER($P806),IF($P806&gt;=150,20,IF($P806&gt;=50,12,5)),0)+IF(ISNUMBER($S806),IF($S806&lt;=1,15,0),0)</f>
        <v/>
      </c>
      <c r="AL806" s="29" t="n">
        <v>281</v>
      </c>
      <c r="AM806" s="30" t="n"/>
      <c r="AN806" s="15" t="inlineStr">
        <is>
          <t>Secondary/approx; NOT verified on Amazon.ca</t>
        </is>
      </c>
      <c r="AO806" s="15" t="inlineStr">
        <is>
          <t>BLANK -&gt; requires live Amazon.ca capture</t>
        </is>
      </c>
      <c r="AP806" s="15" t="inlineStr">
        <is>
          <t>Unverified commercial data</t>
        </is>
      </c>
    </row>
    <row r="807" ht="28" customHeight="1">
      <c r="A807" s="15" t="inlineStr">
        <is>
          <t>Starbucks</t>
        </is>
      </c>
      <c r="B807" s="15" t="inlineStr">
        <is>
          <t>Starbucks Frappuccino | Coffee | 12-pack 281mL</t>
        </is>
      </c>
      <c r="C807" s="15" t="inlineStr">
        <is>
          <t>4) Caffeine &amp; energy beverage</t>
        </is>
      </c>
      <c r="D807" s="15" t="inlineStr">
        <is>
          <t>281 mL bottle</t>
        </is>
      </c>
      <c r="E807" s="29" t="n">
        <v>12</v>
      </c>
      <c r="F807" s="30" t="n"/>
      <c r="G807" s="31">
        <f>IF(AND(ISNUMBER($F807),ISNUMBER($E807),$E807&lt;&gt;0),$F807/$E807,"")</f>
        <v/>
      </c>
      <c r="H807" s="31">
        <f>IF(AND(ISNUMBER($F807),ISNUMBER($AL807),ISNUMBER($E807),($AL807*$E807)&lt;&gt;0),$F807/($AL807*$E807)*100,"")</f>
        <v/>
      </c>
      <c r="I807" s="32" t="n"/>
      <c r="J807" s="33" t="n"/>
      <c r="K807" s="31">
        <f>IF(AND(ISNUMBER($F807),ISNUMBER($J807)),$F807*(1-$J807),"")</f>
        <v/>
      </c>
      <c r="L807" s="32" t="n"/>
      <c r="M807" s="32" t="n"/>
      <c r="N807" s="31">
        <f>IF(ISNUMBER($F807),($F807-IF(ISNUMBER($AM807),$AM807,0))*(1-IF(ISNUMBER($J807),$J807,0)),"")</f>
        <v/>
      </c>
      <c r="O807" s="15" t="inlineStr">
        <is>
          <t>Coffee</t>
        </is>
      </c>
      <c r="P807" s="29" t="n">
        <v>90</v>
      </c>
      <c r="Q807" s="29" t="n">
        <v>85</v>
      </c>
      <c r="R807" s="15" t="inlineStr">
        <is>
          <t>Not listed</t>
        </is>
      </c>
      <c r="S807" s="29" t="n">
        <v>31</v>
      </c>
      <c r="T807" s="29" t="n">
        <v>200</v>
      </c>
      <c r="U807" s="15" t="inlineStr">
        <is>
          <t>Sugar</t>
        </is>
      </c>
      <c r="V807" s="15" t="inlineStr">
        <is>
          <t>Bottled coffee drink</t>
        </is>
      </c>
      <c r="W807" s="32" t="n"/>
      <c r="X807" s="32" t="n"/>
      <c r="Y807" s="32" t="n"/>
      <c r="Z807" s="32" t="n"/>
      <c r="AA807" s="15" t="inlineStr">
        <is>
          <t>High</t>
        </is>
      </c>
      <c r="AB807" s="15" t="inlineStr">
        <is>
          <t>Mass RTD coffee staple</t>
        </is>
      </c>
      <c r="AC807" s="15" t="inlineStr">
        <is>
          <t>Sweet bottled coffee treat</t>
        </is>
      </c>
      <c r="AD807" s="15" t="inlineStr">
        <is>
          <t>Familiar sweet Starbucks coffee.</t>
        </is>
      </c>
      <c r="AE807" s="32" t="n"/>
      <c r="AF807" s="34">
        <f>IF(AND(ISNUMBER($P807),ISNUMBER($AL807),$AL807&lt;&gt;0),ROUND($P807/$AL807*100,1),"")</f>
        <v/>
      </c>
      <c r="AG807" s="35">
        <f>IF(AND(ISNUMBER($S807),ISNUMBER($AL807),$AL807&lt;&gt;0),ROUND($S807/$AL807*100,2),"")</f>
        <v/>
      </c>
      <c r="AH807" s="34">
        <f>IF(AND(ISNUMBER($Q807),ISNUMBER($AL807),$AL807&lt;&gt;0),ROUND($Q807/$AL807*100,1),"")</f>
        <v/>
      </c>
      <c r="AI807" s="29">
        <f>IF(ISNUMBER($S807),IF($S807&lt;=1,"Yes","No"),"n/a")</f>
        <v/>
      </c>
      <c r="AJ807" s="29">
        <f>IF(ISNUMBER($S807),ROUND(MAX(0,MIN(100,100-$S807*2.5-IF(ISNUMBER($T807),$T807,0)*0.12+IF($S807&lt;=1,12,0))),0),"")</f>
        <v/>
      </c>
      <c r="AK807" s="29">
        <f>IF(ISNUMBER($Q807),IF($Q807&gt;=100,20,IF($Q807&gt;=30,10,0)),0)+IF(ISNUMBER($R807),IF($R807&gt;=100,20,0),0)+IF(ISNUMBER($P807),IF($P807&gt;=150,20,IF($P807&gt;=50,12,5)),0)+IF(ISNUMBER($S807),IF($S807&lt;=1,15,0),0)</f>
        <v/>
      </c>
      <c r="AL807" s="29" t="n">
        <v>281</v>
      </c>
      <c r="AM807" s="30" t="n"/>
      <c r="AN807" s="15" t="inlineStr">
        <is>
          <t>Secondary/approx; NOT verified on Amazon.ca</t>
        </is>
      </c>
      <c r="AO807" s="15" t="inlineStr">
        <is>
          <t>BLANK -&gt; requires live Amazon.ca capture</t>
        </is>
      </c>
      <c r="AP807" s="15" t="inlineStr">
        <is>
          <t>Unverified commercial data</t>
        </is>
      </c>
    </row>
    <row r="808" ht="28" customHeight="1">
      <c r="A808" s="15" t="inlineStr">
        <is>
          <t>Starbucks</t>
        </is>
      </c>
      <c r="B808" s="15" t="inlineStr">
        <is>
          <t>Starbucks Frappuccino | Coffee | 15-pack 281mL</t>
        </is>
      </c>
      <c r="C808" s="15" t="inlineStr">
        <is>
          <t>4) Caffeine &amp; energy beverage</t>
        </is>
      </c>
      <c r="D808" s="15" t="inlineStr">
        <is>
          <t>281 mL bottle</t>
        </is>
      </c>
      <c r="E808" s="29" t="n">
        <v>15</v>
      </c>
      <c r="F808" s="30" t="n"/>
      <c r="G808" s="31">
        <f>IF(AND(ISNUMBER($F808),ISNUMBER($E808),$E808&lt;&gt;0),$F808/$E808,"")</f>
        <v/>
      </c>
      <c r="H808" s="31">
        <f>IF(AND(ISNUMBER($F808),ISNUMBER($AL808),ISNUMBER($E808),($AL808*$E808)&lt;&gt;0),$F808/($AL808*$E808)*100,"")</f>
        <v/>
      </c>
      <c r="I808" s="32" t="n"/>
      <c r="J808" s="33" t="n"/>
      <c r="K808" s="31">
        <f>IF(AND(ISNUMBER($F808),ISNUMBER($J808)),$F808*(1-$J808),"")</f>
        <v/>
      </c>
      <c r="L808" s="32" t="n"/>
      <c r="M808" s="32" t="n"/>
      <c r="N808" s="31">
        <f>IF(ISNUMBER($F808),($F808-IF(ISNUMBER($AM808),$AM808,0))*(1-IF(ISNUMBER($J808),$J808,0)),"")</f>
        <v/>
      </c>
      <c r="O808" s="15" t="inlineStr">
        <is>
          <t>Coffee</t>
        </is>
      </c>
      <c r="P808" s="29" t="n">
        <v>90</v>
      </c>
      <c r="Q808" s="29" t="n">
        <v>85</v>
      </c>
      <c r="R808" s="15" t="inlineStr">
        <is>
          <t>Not listed</t>
        </is>
      </c>
      <c r="S808" s="29" t="n">
        <v>31</v>
      </c>
      <c r="T808" s="29" t="n">
        <v>200</v>
      </c>
      <c r="U808" s="15" t="inlineStr">
        <is>
          <t>Sugar</t>
        </is>
      </c>
      <c r="V808" s="15" t="inlineStr">
        <is>
          <t>Bottled coffee drink</t>
        </is>
      </c>
      <c r="W808" s="32" t="n"/>
      <c r="X808" s="32" t="n"/>
      <c r="Y808" s="32" t="n"/>
      <c r="Z808" s="32" t="n"/>
      <c r="AA808" s="15" t="inlineStr">
        <is>
          <t>High</t>
        </is>
      </c>
      <c r="AB808" s="15" t="inlineStr">
        <is>
          <t>Mass RTD coffee staple</t>
        </is>
      </c>
      <c r="AC808" s="15" t="inlineStr">
        <is>
          <t>Sweet bottled coffee treat</t>
        </is>
      </c>
      <c r="AD808" s="15" t="inlineStr">
        <is>
          <t>Familiar sweet Starbucks coffee.</t>
        </is>
      </c>
      <c r="AE808" s="32" t="n"/>
      <c r="AF808" s="34">
        <f>IF(AND(ISNUMBER($P808),ISNUMBER($AL808),$AL808&lt;&gt;0),ROUND($P808/$AL808*100,1),"")</f>
        <v/>
      </c>
      <c r="AG808" s="35">
        <f>IF(AND(ISNUMBER($S808),ISNUMBER($AL808),$AL808&lt;&gt;0),ROUND($S808/$AL808*100,2),"")</f>
        <v/>
      </c>
      <c r="AH808" s="34">
        <f>IF(AND(ISNUMBER($Q808),ISNUMBER($AL808),$AL808&lt;&gt;0),ROUND($Q808/$AL808*100,1),"")</f>
        <v/>
      </c>
      <c r="AI808" s="29">
        <f>IF(ISNUMBER($S808),IF($S808&lt;=1,"Yes","No"),"n/a")</f>
        <v/>
      </c>
      <c r="AJ808" s="29">
        <f>IF(ISNUMBER($S808),ROUND(MAX(0,MIN(100,100-$S808*2.5-IF(ISNUMBER($T808),$T808,0)*0.12+IF($S808&lt;=1,12,0))),0),"")</f>
        <v/>
      </c>
      <c r="AK808" s="29">
        <f>IF(ISNUMBER($Q808),IF($Q808&gt;=100,20,IF($Q808&gt;=30,10,0)),0)+IF(ISNUMBER($R808),IF($R808&gt;=100,20,0),0)+IF(ISNUMBER($P808),IF($P808&gt;=150,20,IF($P808&gt;=50,12,5)),0)+IF(ISNUMBER($S808),IF($S808&lt;=1,15,0),0)</f>
        <v/>
      </c>
      <c r="AL808" s="29" t="n">
        <v>281</v>
      </c>
      <c r="AM808" s="30" t="n"/>
      <c r="AN808" s="15" t="inlineStr">
        <is>
          <t>Secondary/approx; NOT verified on Amazon.ca</t>
        </is>
      </c>
      <c r="AO808" s="15" t="inlineStr">
        <is>
          <t>BLANK -&gt; requires live Amazon.ca capture</t>
        </is>
      </c>
      <c r="AP808" s="15" t="inlineStr">
        <is>
          <t>Unverified commercial data</t>
        </is>
      </c>
    </row>
    <row r="809" ht="28" customHeight="1">
      <c r="A809" s="15" t="inlineStr">
        <is>
          <t>Starbucks</t>
        </is>
      </c>
      <c r="B809" s="15" t="inlineStr">
        <is>
          <t>Starbucks Frappuccino | Coffee | 18-pack 281mL</t>
        </is>
      </c>
      <c r="C809" s="15" t="inlineStr">
        <is>
          <t>4) Caffeine &amp; energy beverage</t>
        </is>
      </c>
      <c r="D809" s="15" t="inlineStr">
        <is>
          <t>281 mL bottle</t>
        </is>
      </c>
      <c r="E809" s="29" t="n">
        <v>18</v>
      </c>
      <c r="F809" s="30" t="n"/>
      <c r="G809" s="31">
        <f>IF(AND(ISNUMBER($F809),ISNUMBER($E809),$E809&lt;&gt;0),$F809/$E809,"")</f>
        <v/>
      </c>
      <c r="H809" s="31">
        <f>IF(AND(ISNUMBER($F809),ISNUMBER($AL809),ISNUMBER($E809),($AL809*$E809)&lt;&gt;0),$F809/($AL809*$E809)*100,"")</f>
        <v/>
      </c>
      <c r="I809" s="32" t="n"/>
      <c r="J809" s="33" t="n"/>
      <c r="K809" s="31">
        <f>IF(AND(ISNUMBER($F809),ISNUMBER($J809)),$F809*(1-$J809),"")</f>
        <v/>
      </c>
      <c r="L809" s="32" t="n"/>
      <c r="M809" s="32" t="n"/>
      <c r="N809" s="31">
        <f>IF(ISNUMBER($F809),($F809-IF(ISNUMBER($AM809),$AM809,0))*(1-IF(ISNUMBER($J809),$J809,0)),"")</f>
        <v/>
      </c>
      <c r="O809" s="15" t="inlineStr">
        <is>
          <t>Coffee</t>
        </is>
      </c>
      <c r="P809" s="29" t="n">
        <v>90</v>
      </c>
      <c r="Q809" s="29" t="n">
        <v>85</v>
      </c>
      <c r="R809" s="15" t="inlineStr">
        <is>
          <t>Not listed</t>
        </is>
      </c>
      <c r="S809" s="29" t="n">
        <v>31</v>
      </c>
      <c r="T809" s="29" t="n">
        <v>200</v>
      </c>
      <c r="U809" s="15" t="inlineStr">
        <is>
          <t>Sugar</t>
        </is>
      </c>
      <c r="V809" s="15" t="inlineStr">
        <is>
          <t>Bottled coffee drink</t>
        </is>
      </c>
      <c r="W809" s="32" t="n"/>
      <c r="X809" s="32" t="n"/>
      <c r="Y809" s="32" t="n"/>
      <c r="Z809" s="32" t="n"/>
      <c r="AA809" s="15" t="inlineStr">
        <is>
          <t>High</t>
        </is>
      </c>
      <c r="AB809" s="15" t="inlineStr">
        <is>
          <t>Mass RTD coffee staple</t>
        </is>
      </c>
      <c r="AC809" s="15" t="inlineStr">
        <is>
          <t>Sweet bottled coffee treat</t>
        </is>
      </c>
      <c r="AD809" s="15" t="inlineStr">
        <is>
          <t>Familiar sweet Starbucks coffee.</t>
        </is>
      </c>
      <c r="AE809" s="32" t="n"/>
      <c r="AF809" s="34">
        <f>IF(AND(ISNUMBER($P809),ISNUMBER($AL809),$AL809&lt;&gt;0),ROUND($P809/$AL809*100,1),"")</f>
        <v/>
      </c>
      <c r="AG809" s="35">
        <f>IF(AND(ISNUMBER($S809),ISNUMBER($AL809),$AL809&lt;&gt;0),ROUND($S809/$AL809*100,2),"")</f>
        <v/>
      </c>
      <c r="AH809" s="34">
        <f>IF(AND(ISNUMBER($Q809),ISNUMBER($AL809),$AL809&lt;&gt;0),ROUND($Q809/$AL809*100,1),"")</f>
        <v/>
      </c>
      <c r="AI809" s="29">
        <f>IF(ISNUMBER($S809),IF($S809&lt;=1,"Yes","No"),"n/a")</f>
        <v/>
      </c>
      <c r="AJ809" s="29">
        <f>IF(ISNUMBER($S809),ROUND(MAX(0,MIN(100,100-$S809*2.5-IF(ISNUMBER($T809),$T809,0)*0.12+IF($S809&lt;=1,12,0))),0),"")</f>
        <v/>
      </c>
      <c r="AK809" s="29">
        <f>IF(ISNUMBER($Q809),IF($Q809&gt;=100,20,IF($Q809&gt;=30,10,0)),0)+IF(ISNUMBER($R809),IF($R809&gt;=100,20,0),0)+IF(ISNUMBER($P809),IF($P809&gt;=150,20,IF($P809&gt;=50,12,5)),0)+IF(ISNUMBER($S809),IF($S809&lt;=1,15,0),0)</f>
        <v/>
      </c>
      <c r="AL809" s="29" t="n">
        <v>281</v>
      </c>
      <c r="AM809" s="30" t="n"/>
      <c r="AN809" s="15" t="inlineStr">
        <is>
          <t>Secondary/approx; NOT verified on Amazon.ca</t>
        </is>
      </c>
      <c r="AO809" s="15" t="inlineStr">
        <is>
          <t>BLANK -&gt; requires live Amazon.ca capture</t>
        </is>
      </c>
      <c r="AP809" s="15" t="inlineStr">
        <is>
          <t>Unverified commercial data</t>
        </is>
      </c>
    </row>
    <row r="810" ht="28" customHeight="1">
      <c r="A810" s="15" t="inlineStr">
        <is>
          <t>Starbucks</t>
        </is>
      </c>
      <c r="B810" s="15" t="inlineStr">
        <is>
          <t>Starbucks Frappuccino | Coffee | 24-pack 281mL</t>
        </is>
      </c>
      <c r="C810" s="15" t="inlineStr">
        <is>
          <t>4) Caffeine &amp; energy beverage</t>
        </is>
      </c>
      <c r="D810" s="15" t="inlineStr">
        <is>
          <t>281 mL bottle</t>
        </is>
      </c>
      <c r="E810" s="29" t="n">
        <v>24</v>
      </c>
      <c r="F810" s="30" t="n"/>
      <c r="G810" s="31">
        <f>IF(AND(ISNUMBER($F810),ISNUMBER($E810),$E810&lt;&gt;0),$F810/$E810,"")</f>
        <v/>
      </c>
      <c r="H810" s="31">
        <f>IF(AND(ISNUMBER($F810),ISNUMBER($AL810),ISNUMBER($E810),($AL810*$E810)&lt;&gt;0),$F810/($AL810*$E810)*100,"")</f>
        <v/>
      </c>
      <c r="I810" s="32" t="n"/>
      <c r="J810" s="33" t="n"/>
      <c r="K810" s="31">
        <f>IF(AND(ISNUMBER($F810),ISNUMBER($J810)),$F810*(1-$J810),"")</f>
        <v/>
      </c>
      <c r="L810" s="32" t="n"/>
      <c r="M810" s="32" t="n"/>
      <c r="N810" s="31">
        <f>IF(ISNUMBER($F810),($F810-IF(ISNUMBER($AM810),$AM810,0))*(1-IF(ISNUMBER($J810),$J810,0)),"")</f>
        <v/>
      </c>
      <c r="O810" s="15" t="inlineStr">
        <is>
          <t>Coffee</t>
        </is>
      </c>
      <c r="P810" s="29" t="n">
        <v>90</v>
      </c>
      <c r="Q810" s="29" t="n">
        <v>85</v>
      </c>
      <c r="R810" s="15" t="inlineStr">
        <is>
          <t>Not listed</t>
        </is>
      </c>
      <c r="S810" s="29" t="n">
        <v>31</v>
      </c>
      <c r="T810" s="29" t="n">
        <v>200</v>
      </c>
      <c r="U810" s="15" t="inlineStr">
        <is>
          <t>Sugar</t>
        </is>
      </c>
      <c r="V810" s="15" t="inlineStr">
        <is>
          <t>Bottled coffee drink</t>
        </is>
      </c>
      <c r="W810" s="32" t="n"/>
      <c r="X810" s="32" t="n"/>
      <c r="Y810" s="32" t="n"/>
      <c r="Z810" s="32" t="n"/>
      <c r="AA810" s="15" t="inlineStr">
        <is>
          <t>High</t>
        </is>
      </c>
      <c r="AB810" s="15" t="inlineStr">
        <is>
          <t>Mass RTD coffee staple</t>
        </is>
      </c>
      <c r="AC810" s="15" t="inlineStr">
        <is>
          <t>Sweet bottled coffee treat</t>
        </is>
      </c>
      <c r="AD810" s="15" t="inlineStr">
        <is>
          <t>Familiar sweet Starbucks coffee.</t>
        </is>
      </c>
      <c r="AE810" s="32" t="n"/>
      <c r="AF810" s="34">
        <f>IF(AND(ISNUMBER($P810),ISNUMBER($AL810),$AL810&lt;&gt;0),ROUND($P810/$AL810*100,1),"")</f>
        <v/>
      </c>
      <c r="AG810" s="35">
        <f>IF(AND(ISNUMBER($S810),ISNUMBER($AL810),$AL810&lt;&gt;0),ROUND($S810/$AL810*100,2),"")</f>
        <v/>
      </c>
      <c r="AH810" s="34">
        <f>IF(AND(ISNUMBER($Q810),ISNUMBER($AL810),$AL810&lt;&gt;0),ROUND($Q810/$AL810*100,1),"")</f>
        <v/>
      </c>
      <c r="AI810" s="29">
        <f>IF(ISNUMBER($S810),IF($S810&lt;=1,"Yes","No"),"n/a")</f>
        <v/>
      </c>
      <c r="AJ810" s="29">
        <f>IF(ISNUMBER($S810),ROUND(MAX(0,MIN(100,100-$S810*2.5-IF(ISNUMBER($T810),$T810,0)*0.12+IF($S810&lt;=1,12,0))),0),"")</f>
        <v/>
      </c>
      <c r="AK810" s="29">
        <f>IF(ISNUMBER($Q810),IF($Q810&gt;=100,20,IF($Q810&gt;=30,10,0)),0)+IF(ISNUMBER($R810),IF($R810&gt;=100,20,0),0)+IF(ISNUMBER($P810),IF($P810&gt;=150,20,IF($P810&gt;=50,12,5)),0)+IF(ISNUMBER($S810),IF($S810&lt;=1,15,0),0)</f>
        <v/>
      </c>
      <c r="AL810" s="29" t="n">
        <v>281</v>
      </c>
      <c r="AM810" s="30" t="n"/>
      <c r="AN810" s="15" t="inlineStr">
        <is>
          <t>Secondary/approx; NOT verified on Amazon.ca</t>
        </is>
      </c>
      <c r="AO810" s="15" t="inlineStr">
        <is>
          <t>BLANK -&gt; requires live Amazon.ca capture</t>
        </is>
      </c>
      <c r="AP810" s="15" t="inlineStr">
        <is>
          <t>Unverified commercial data</t>
        </is>
      </c>
    </row>
    <row r="811" ht="28" customHeight="1">
      <c r="A811" s="15" t="inlineStr">
        <is>
          <t>Starbucks</t>
        </is>
      </c>
      <c r="B811" s="15" t="inlineStr">
        <is>
          <t>Starbucks Frappuccino | Dark Chocolate | single 281mL</t>
        </is>
      </c>
      <c r="C811" s="15" t="inlineStr">
        <is>
          <t>4) Caffeine &amp; energy beverage</t>
        </is>
      </c>
      <c r="D811" s="15" t="inlineStr">
        <is>
          <t>281 mL bottle</t>
        </is>
      </c>
      <c r="E811" s="29" t="n">
        <v>1</v>
      </c>
      <c r="F811" s="30" t="n"/>
      <c r="G811" s="31">
        <f>IF(AND(ISNUMBER($F811),ISNUMBER($E811),$E811&lt;&gt;0),$F811/$E811,"")</f>
        <v/>
      </c>
      <c r="H811" s="31">
        <f>IF(AND(ISNUMBER($F811),ISNUMBER($AL811),ISNUMBER($E811),($AL811*$E811)&lt;&gt;0),$F811/($AL811*$E811)*100,"")</f>
        <v/>
      </c>
      <c r="I811" s="32" t="n"/>
      <c r="J811" s="33" t="n"/>
      <c r="K811" s="31">
        <f>IF(AND(ISNUMBER($F811),ISNUMBER($J811)),$F811*(1-$J811),"")</f>
        <v/>
      </c>
      <c r="L811" s="32" t="n"/>
      <c r="M811" s="32" t="n"/>
      <c r="N811" s="31">
        <f>IF(ISNUMBER($F811),($F811-IF(ISNUMBER($AM811),$AM811,0))*(1-IF(ISNUMBER($J811),$J811,0)),"")</f>
        <v/>
      </c>
      <c r="O811" s="15" t="inlineStr">
        <is>
          <t>Dark Chocolate</t>
        </is>
      </c>
      <c r="P811" s="29" t="n">
        <v>90</v>
      </c>
      <c r="Q811" s="29" t="n">
        <v>85</v>
      </c>
      <c r="R811" s="15" t="inlineStr">
        <is>
          <t>Not listed</t>
        </is>
      </c>
      <c r="S811" s="29" t="n">
        <v>31</v>
      </c>
      <c r="T811" s="29" t="n">
        <v>200</v>
      </c>
      <c r="U811" s="15" t="inlineStr">
        <is>
          <t>Sugar</t>
        </is>
      </c>
      <c r="V811" s="15" t="inlineStr">
        <is>
          <t>Bottled coffee drink</t>
        </is>
      </c>
      <c r="W811" s="32" t="n"/>
      <c r="X811" s="32" t="n"/>
      <c r="Y811" s="32" t="n"/>
      <c r="Z811" s="32" t="n"/>
      <c r="AA811" s="15" t="inlineStr">
        <is>
          <t>High</t>
        </is>
      </c>
      <c r="AB811" s="15" t="inlineStr">
        <is>
          <t>Mass RTD coffee staple</t>
        </is>
      </c>
      <c r="AC811" s="15" t="inlineStr">
        <is>
          <t>Sweet bottled coffee treat</t>
        </is>
      </c>
      <c r="AD811" s="15" t="inlineStr">
        <is>
          <t>Familiar sweet Starbucks coffee.</t>
        </is>
      </c>
      <c r="AE811" s="32" t="n"/>
      <c r="AF811" s="34">
        <f>IF(AND(ISNUMBER($P811),ISNUMBER($AL811),$AL811&lt;&gt;0),ROUND($P811/$AL811*100,1),"")</f>
        <v/>
      </c>
      <c r="AG811" s="35">
        <f>IF(AND(ISNUMBER($S811),ISNUMBER($AL811),$AL811&lt;&gt;0),ROUND($S811/$AL811*100,2),"")</f>
        <v/>
      </c>
      <c r="AH811" s="34">
        <f>IF(AND(ISNUMBER($Q811),ISNUMBER($AL811),$AL811&lt;&gt;0),ROUND($Q811/$AL811*100,1),"")</f>
        <v/>
      </c>
      <c r="AI811" s="29">
        <f>IF(ISNUMBER($S811),IF($S811&lt;=1,"Yes","No"),"n/a")</f>
        <v/>
      </c>
      <c r="AJ811" s="29">
        <f>IF(ISNUMBER($S811),ROUND(MAX(0,MIN(100,100-$S811*2.5-IF(ISNUMBER($T811),$T811,0)*0.12+IF($S811&lt;=1,12,0))),0),"")</f>
        <v/>
      </c>
      <c r="AK811" s="29">
        <f>IF(ISNUMBER($Q811),IF($Q811&gt;=100,20,IF($Q811&gt;=30,10,0)),0)+IF(ISNUMBER($R811),IF($R811&gt;=100,20,0),0)+IF(ISNUMBER($P811),IF($P811&gt;=150,20,IF($P811&gt;=50,12,5)),0)+IF(ISNUMBER($S811),IF($S811&lt;=1,15,0),0)</f>
        <v/>
      </c>
      <c r="AL811" s="29" t="n">
        <v>281</v>
      </c>
      <c r="AM811" s="30" t="n"/>
      <c r="AN811" s="15" t="inlineStr">
        <is>
          <t>Secondary/approx; NOT verified on Amazon.ca</t>
        </is>
      </c>
      <c r="AO811" s="15" t="inlineStr">
        <is>
          <t>BLANK -&gt; requires live Amazon.ca capture</t>
        </is>
      </c>
      <c r="AP811" s="15" t="inlineStr">
        <is>
          <t>Unverified commercial data</t>
        </is>
      </c>
    </row>
    <row r="812" ht="28" customHeight="1">
      <c r="A812" s="15" t="inlineStr">
        <is>
          <t>Starbucks</t>
        </is>
      </c>
      <c r="B812" s="15" t="inlineStr">
        <is>
          <t>Starbucks Frappuccino | Dark Chocolate | 8-pack 281mL</t>
        </is>
      </c>
      <c r="C812" s="15" t="inlineStr">
        <is>
          <t>4) Caffeine &amp; energy beverage</t>
        </is>
      </c>
      <c r="D812" s="15" t="inlineStr">
        <is>
          <t>281 mL bottle</t>
        </is>
      </c>
      <c r="E812" s="29" t="n">
        <v>8</v>
      </c>
      <c r="F812" s="30" t="n"/>
      <c r="G812" s="31">
        <f>IF(AND(ISNUMBER($F812),ISNUMBER($E812),$E812&lt;&gt;0),$F812/$E812,"")</f>
        <v/>
      </c>
      <c r="H812" s="31">
        <f>IF(AND(ISNUMBER($F812),ISNUMBER($AL812),ISNUMBER($E812),($AL812*$E812)&lt;&gt;0),$F812/($AL812*$E812)*100,"")</f>
        <v/>
      </c>
      <c r="I812" s="32" t="n"/>
      <c r="J812" s="33" t="n"/>
      <c r="K812" s="31">
        <f>IF(AND(ISNUMBER($F812),ISNUMBER($J812)),$F812*(1-$J812),"")</f>
        <v/>
      </c>
      <c r="L812" s="32" t="n"/>
      <c r="M812" s="32" t="n"/>
      <c r="N812" s="31">
        <f>IF(ISNUMBER($F812),($F812-IF(ISNUMBER($AM812),$AM812,0))*(1-IF(ISNUMBER($J812),$J812,0)),"")</f>
        <v/>
      </c>
      <c r="O812" s="15" t="inlineStr">
        <is>
          <t>Dark Chocolate</t>
        </is>
      </c>
      <c r="P812" s="29" t="n">
        <v>90</v>
      </c>
      <c r="Q812" s="29" t="n">
        <v>85</v>
      </c>
      <c r="R812" s="15" t="inlineStr">
        <is>
          <t>Not listed</t>
        </is>
      </c>
      <c r="S812" s="29" t="n">
        <v>31</v>
      </c>
      <c r="T812" s="29" t="n">
        <v>200</v>
      </c>
      <c r="U812" s="15" t="inlineStr">
        <is>
          <t>Sugar</t>
        </is>
      </c>
      <c r="V812" s="15" t="inlineStr">
        <is>
          <t>Bottled coffee drink</t>
        </is>
      </c>
      <c r="W812" s="32" t="n"/>
      <c r="X812" s="32" t="n"/>
      <c r="Y812" s="32" t="n"/>
      <c r="Z812" s="32" t="n"/>
      <c r="AA812" s="15" t="inlineStr">
        <is>
          <t>High</t>
        </is>
      </c>
      <c r="AB812" s="15" t="inlineStr">
        <is>
          <t>Mass RTD coffee staple</t>
        </is>
      </c>
      <c r="AC812" s="15" t="inlineStr">
        <is>
          <t>Sweet bottled coffee treat</t>
        </is>
      </c>
      <c r="AD812" s="15" t="inlineStr">
        <is>
          <t>Familiar sweet Starbucks coffee.</t>
        </is>
      </c>
      <c r="AE812" s="32" t="n"/>
      <c r="AF812" s="34">
        <f>IF(AND(ISNUMBER($P812),ISNUMBER($AL812),$AL812&lt;&gt;0),ROUND($P812/$AL812*100,1),"")</f>
        <v/>
      </c>
      <c r="AG812" s="35">
        <f>IF(AND(ISNUMBER($S812),ISNUMBER($AL812),$AL812&lt;&gt;0),ROUND($S812/$AL812*100,2),"")</f>
        <v/>
      </c>
      <c r="AH812" s="34">
        <f>IF(AND(ISNUMBER($Q812),ISNUMBER($AL812),$AL812&lt;&gt;0),ROUND($Q812/$AL812*100,1),"")</f>
        <v/>
      </c>
      <c r="AI812" s="29">
        <f>IF(ISNUMBER($S812),IF($S812&lt;=1,"Yes","No"),"n/a")</f>
        <v/>
      </c>
      <c r="AJ812" s="29">
        <f>IF(ISNUMBER($S812),ROUND(MAX(0,MIN(100,100-$S812*2.5-IF(ISNUMBER($T812),$T812,0)*0.12+IF($S812&lt;=1,12,0))),0),"")</f>
        <v/>
      </c>
      <c r="AK812" s="29">
        <f>IF(ISNUMBER($Q812),IF($Q812&gt;=100,20,IF($Q812&gt;=30,10,0)),0)+IF(ISNUMBER($R812),IF($R812&gt;=100,20,0),0)+IF(ISNUMBER($P812),IF($P812&gt;=150,20,IF($P812&gt;=50,12,5)),0)+IF(ISNUMBER($S812),IF($S812&lt;=1,15,0),0)</f>
        <v/>
      </c>
      <c r="AL812" s="29" t="n">
        <v>281</v>
      </c>
      <c r="AM812" s="30" t="n"/>
      <c r="AN812" s="15" t="inlineStr">
        <is>
          <t>Secondary/approx; NOT verified on Amazon.ca</t>
        </is>
      </c>
      <c r="AO812" s="15" t="inlineStr">
        <is>
          <t>BLANK -&gt; requires live Amazon.ca capture</t>
        </is>
      </c>
      <c r="AP812" s="15" t="inlineStr">
        <is>
          <t>Unverified commercial data</t>
        </is>
      </c>
    </row>
    <row r="813" ht="28" customHeight="1">
      <c r="A813" s="15" t="inlineStr">
        <is>
          <t>Starbucks</t>
        </is>
      </c>
      <c r="B813" s="15" t="inlineStr">
        <is>
          <t>Starbucks Frappuccino | Dark Chocolate | 12-pack 281mL</t>
        </is>
      </c>
      <c r="C813" s="15" t="inlineStr">
        <is>
          <t>4) Caffeine &amp; energy beverage</t>
        </is>
      </c>
      <c r="D813" s="15" t="inlineStr">
        <is>
          <t>281 mL bottle</t>
        </is>
      </c>
      <c r="E813" s="29" t="n">
        <v>12</v>
      </c>
      <c r="F813" s="30" t="n"/>
      <c r="G813" s="31">
        <f>IF(AND(ISNUMBER($F813),ISNUMBER($E813),$E813&lt;&gt;0),$F813/$E813,"")</f>
        <v/>
      </c>
      <c r="H813" s="31">
        <f>IF(AND(ISNUMBER($F813),ISNUMBER($AL813),ISNUMBER($E813),($AL813*$E813)&lt;&gt;0),$F813/($AL813*$E813)*100,"")</f>
        <v/>
      </c>
      <c r="I813" s="32" t="n"/>
      <c r="J813" s="33" t="n"/>
      <c r="K813" s="31">
        <f>IF(AND(ISNUMBER($F813),ISNUMBER($J813)),$F813*(1-$J813),"")</f>
        <v/>
      </c>
      <c r="L813" s="32" t="n"/>
      <c r="M813" s="32" t="n"/>
      <c r="N813" s="31">
        <f>IF(ISNUMBER($F813),($F813-IF(ISNUMBER($AM813),$AM813,0))*(1-IF(ISNUMBER($J813),$J813,0)),"")</f>
        <v/>
      </c>
      <c r="O813" s="15" t="inlineStr">
        <is>
          <t>Dark Chocolate</t>
        </is>
      </c>
      <c r="P813" s="29" t="n">
        <v>90</v>
      </c>
      <c r="Q813" s="29" t="n">
        <v>85</v>
      </c>
      <c r="R813" s="15" t="inlineStr">
        <is>
          <t>Not listed</t>
        </is>
      </c>
      <c r="S813" s="29" t="n">
        <v>31</v>
      </c>
      <c r="T813" s="29" t="n">
        <v>200</v>
      </c>
      <c r="U813" s="15" t="inlineStr">
        <is>
          <t>Sugar</t>
        </is>
      </c>
      <c r="V813" s="15" t="inlineStr">
        <is>
          <t>Bottled coffee drink</t>
        </is>
      </c>
      <c r="W813" s="32" t="n"/>
      <c r="X813" s="32" t="n"/>
      <c r="Y813" s="32" t="n"/>
      <c r="Z813" s="32" t="n"/>
      <c r="AA813" s="15" t="inlineStr">
        <is>
          <t>High</t>
        </is>
      </c>
      <c r="AB813" s="15" t="inlineStr">
        <is>
          <t>Mass RTD coffee staple</t>
        </is>
      </c>
      <c r="AC813" s="15" t="inlineStr">
        <is>
          <t>Sweet bottled coffee treat</t>
        </is>
      </c>
      <c r="AD813" s="15" t="inlineStr">
        <is>
          <t>Familiar sweet Starbucks coffee.</t>
        </is>
      </c>
      <c r="AE813" s="32" t="n"/>
      <c r="AF813" s="34">
        <f>IF(AND(ISNUMBER($P813),ISNUMBER($AL813),$AL813&lt;&gt;0),ROUND($P813/$AL813*100,1),"")</f>
        <v/>
      </c>
      <c r="AG813" s="35">
        <f>IF(AND(ISNUMBER($S813),ISNUMBER($AL813),$AL813&lt;&gt;0),ROUND($S813/$AL813*100,2),"")</f>
        <v/>
      </c>
      <c r="AH813" s="34">
        <f>IF(AND(ISNUMBER($Q813),ISNUMBER($AL813),$AL813&lt;&gt;0),ROUND($Q813/$AL813*100,1),"")</f>
        <v/>
      </c>
      <c r="AI813" s="29">
        <f>IF(ISNUMBER($S813),IF($S813&lt;=1,"Yes","No"),"n/a")</f>
        <v/>
      </c>
      <c r="AJ813" s="29">
        <f>IF(ISNUMBER($S813),ROUND(MAX(0,MIN(100,100-$S813*2.5-IF(ISNUMBER($T813),$T813,0)*0.12+IF($S813&lt;=1,12,0))),0),"")</f>
        <v/>
      </c>
      <c r="AK813" s="29">
        <f>IF(ISNUMBER($Q813),IF($Q813&gt;=100,20,IF($Q813&gt;=30,10,0)),0)+IF(ISNUMBER($R813),IF($R813&gt;=100,20,0),0)+IF(ISNUMBER($P813),IF($P813&gt;=150,20,IF($P813&gt;=50,12,5)),0)+IF(ISNUMBER($S813),IF($S813&lt;=1,15,0),0)</f>
        <v/>
      </c>
      <c r="AL813" s="29" t="n">
        <v>281</v>
      </c>
      <c r="AM813" s="30" t="n"/>
      <c r="AN813" s="15" t="inlineStr">
        <is>
          <t>Secondary/approx; NOT verified on Amazon.ca</t>
        </is>
      </c>
      <c r="AO813" s="15" t="inlineStr">
        <is>
          <t>BLANK -&gt; requires live Amazon.ca capture</t>
        </is>
      </c>
      <c r="AP813" s="15" t="inlineStr">
        <is>
          <t>Unverified commercial data</t>
        </is>
      </c>
    </row>
    <row r="814" ht="28" customHeight="1">
      <c r="A814" s="15" t="inlineStr">
        <is>
          <t>Starbucks</t>
        </is>
      </c>
      <c r="B814" s="15" t="inlineStr">
        <is>
          <t>Starbucks Frappuccino | Dark Chocolate | 15-pack 281mL</t>
        </is>
      </c>
      <c r="C814" s="15" t="inlineStr">
        <is>
          <t>4) Caffeine &amp; energy beverage</t>
        </is>
      </c>
      <c r="D814" s="15" t="inlineStr">
        <is>
          <t>281 mL bottle</t>
        </is>
      </c>
      <c r="E814" s="29" t="n">
        <v>15</v>
      </c>
      <c r="F814" s="30" t="n"/>
      <c r="G814" s="31">
        <f>IF(AND(ISNUMBER($F814),ISNUMBER($E814),$E814&lt;&gt;0),$F814/$E814,"")</f>
        <v/>
      </c>
      <c r="H814" s="31">
        <f>IF(AND(ISNUMBER($F814),ISNUMBER($AL814),ISNUMBER($E814),($AL814*$E814)&lt;&gt;0),$F814/($AL814*$E814)*100,"")</f>
        <v/>
      </c>
      <c r="I814" s="32" t="n"/>
      <c r="J814" s="33" t="n"/>
      <c r="K814" s="31">
        <f>IF(AND(ISNUMBER($F814),ISNUMBER($J814)),$F814*(1-$J814),"")</f>
        <v/>
      </c>
      <c r="L814" s="32" t="n"/>
      <c r="M814" s="32" t="n"/>
      <c r="N814" s="31">
        <f>IF(ISNUMBER($F814),($F814-IF(ISNUMBER($AM814),$AM814,0))*(1-IF(ISNUMBER($J814),$J814,0)),"")</f>
        <v/>
      </c>
      <c r="O814" s="15" t="inlineStr">
        <is>
          <t>Dark Chocolate</t>
        </is>
      </c>
      <c r="P814" s="29" t="n">
        <v>90</v>
      </c>
      <c r="Q814" s="29" t="n">
        <v>85</v>
      </c>
      <c r="R814" s="15" t="inlineStr">
        <is>
          <t>Not listed</t>
        </is>
      </c>
      <c r="S814" s="29" t="n">
        <v>31</v>
      </c>
      <c r="T814" s="29" t="n">
        <v>200</v>
      </c>
      <c r="U814" s="15" t="inlineStr">
        <is>
          <t>Sugar</t>
        </is>
      </c>
      <c r="V814" s="15" t="inlineStr">
        <is>
          <t>Bottled coffee drink</t>
        </is>
      </c>
      <c r="W814" s="32" t="n"/>
      <c r="X814" s="32" t="n"/>
      <c r="Y814" s="32" t="n"/>
      <c r="Z814" s="32" t="n"/>
      <c r="AA814" s="15" t="inlineStr">
        <is>
          <t>High</t>
        </is>
      </c>
      <c r="AB814" s="15" t="inlineStr">
        <is>
          <t>Mass RTD coffee staple</t>
        </is>
      </c>
      <c r="AC814" s="15" t="inlineStr">
        <is>
          <t>Sweet bottled coffee treat</t>
        </is>
      </c>
      <c r="AD814" s="15" t="inlineStr">
        <is>
          <t>Familiar sweet Starbucks coffee.</t>
        </is>
      </c>
      <c r="AE814" s="32" t="n"/>
      <c r="AF814" s="34">
        <f>IF(AND(ISNUMBER($P814),ISNUMBER($AL814),$AL814&lt;&gt;0),ROUND($P814/$AL814*100,1),"")</f>
        <v/>
      </c>
      <c r="AG814" s="35">
        <f>IF(AND(ISNUMBER($S814),ISNUMBER($AL814),$AL814&lt;&gt;0),ROUND($S814/$AL814*100,2),"")</f>
        <v/>
      </c>
      <c r="AH814" s="34">
        <f>IF(AND(ISNUMBER($Q814),ISNUMBER($AL814),$AL814&lt;&gt;0),ROUND($Q814/$AL814*100,1),"")</f>
        <v/>
      </c>
      <c r="AI814" s="29">
        <f>IF(ISNUMBER($S814),IF($S814&lt;=1,"Yes","No"),"n/a")</f>
        <v/>
      </c>
      <c r="AJ814" s="29">
        <f>IF(ISNUMBER($S814),ROUND(MAX(0,MIN(100,100-$S814*2.5-IF(ISNUMBER($T814),$T814,0)*0.12+IF($S814&lt;=1,12,0))),0),"")</f>
        <v/>
      </c>
      <c r="AK814" s="29">
        <f>IF(ISNUMBER($Q814),IF($Q814&gt;=100,20,IF($Q814&gt;=30,10,0)),0)+IF(ISNUMBER($R814),IF($R814&gt;=100,20,0),0)+IF(ISNUMBER($P814),IF($P814&gt;=150,20,IF($P814&gt;=50,12,5)),0)+IF(ISNUMBER($S814),IF($S814&lt;=1,15,0),0)</f>
        <v/>
      </c>
      <c r="AL814" s="29" t="n">
        <v>281</v>
      </c>
      <c r="AM814" s="30" t="n"/>
      <c r="AN814" s="15" t="inlineStr">
        <is>
          <t>Secondary/approx; NOT verified on Amazon.ca</t>
        </is>
      </c>
      <c r="AO814" s="15" t="inlineStr">
        <is>
          <t>BLANK -&gt; requires live Amazon.ca capture</t>
        </is>
      </c>
      <c r="AP814" s="15" t="inlineStr">
        <is>
          <t>Unverified commercial data</t>
        </is>
      </c>
    </row>
    <row r="815" ht="28" customHeight="1">
      <c r="A815" s="15" t="inlineStr">
        <is>
          <t>Starbucks</t>
        </is>
      </c>
      <c r="B815" s="15" t="inlineStr">
        <is>
          <t>Starbucks Frappuccino | Dark Chocolate | 18-pack 281mL</t>
        </is>
      </c>
      <c r="C815" s="15" t="inlineStr">
        <is>
          <t>4) Caffeine &amp; energy beverage</t>
        </is>
      </c>
      <c r="D815" s="15" t="inlineStr">
        <is>
          <t>281 mL bottle</t>
        </is>
      </c>
      <c r="E815" s="29" t="n">
        <v>18</v>
      </c>
      <c r="F815" s="30" t="n"/>
      <c r="G815" s="31">
        <f>IF(AND(ISNUMBER($F815),ISNUMBER($E815),$E815&lt;&gt;0),$F815/$E815,"")</f>
        <v/>
      </c>
      <c r="H815" s="31">
        <f>IF(AND(ISNUMBER($F815),ISNUMBER($AL815),ISNUMBER($E815),($AL815*$E815)&lt;&gt;0),$F815/($AL815*$E815)*100,"")</f>
        <v/>
      </c>
      <c r="I815" s="32" t="n"/>
      <c r="J815" s="33" t="n"/>
      <c r="K815" s="31">
        <f>IF(AND(ISNUMBER($F815),ISNUMBER($J815)),$F815*(1-$J815),"")</f>
        <v/>
      </c>
      <c r="L815" s="32" t="n"/>
      <c r="M815" s="32" t="n"/>
      <c r="N815" s="31">
        <f>IF(ISNUMBER($F815),($F815-IF(ISNUMBER($AM815),$AM815,0))*(1-IF(ISNUMBER($J815),$J815,0)),"")</f>
        <v/>
      </c>
      <c r="O815" s="15" t="inlineStr">
        <is>
          <t>Dark Chocolate</t>
        </is>
      </c>
      <c r="P815" s="29" t="n">
        <v>90</v>
      </c>
      <c r="Q815" s="29" t="n">
        <v>85</v>
      </c>
      <c r="R815" s="15" t="inlineStr">
        <is>
          <t>Not listed</t>
        </is>
      </c>
      <c r="S815" s="29" t="n">
        <v>31</v>
      </c>
      <c r="T815" s="29" t="n">
        <v>200</v>
      </c>
      <c r="U815" s="15" t="inlineStr">
        <is>
          <t>Sugar</t>
        </is>
      </c>
      <c r="V815" s="15" t="inlineStr">
        <is>
          <t>Bottled coffee drink</t>
        </is>
      </c>
      <c r="W815" s="32" t="n"/>
      <c r="X815" s="32" t="n"/>
      <c r="Y815" s="32" t="n"/>
      <c r="Z815" s="32" t="n"/>
      <c r="AA815" s="15" t="inlineStr">
        <is>
          <t>High</t>
        </is>
      </c>
      <c r="AB815" s="15" t="inlineStr">
        <is>
          <t>Mass RTD coffee staple</t>
        </is>
      </c>
      <c r="AC815" s="15" t="inlineStr">
        <is>
          <t>Sweet bottled coffee treat</t>
        </is>
      </c>
      <c r="AD815" s="15" t="inlineStr">
        <is>
          <t>Familiar sweet Starbucks coffee.</t>
        </is>
      </c>
      <c r="AE815" s="32" t="n"/>
      <c r="AF815" s="34">
        <f>IF(AND(ISNUMBER($P815),ISNUMBER($AL815),$AL815&lt;&gt;0),ROUND($P815/$AL815*100,1),"")</f>
        <v/>
      </c>
      <c r="AG815" s="35">
        <f>IF(AND(ISNUMBER($S815),ISNUMBER($AL815),$AL815&lt;&gt;0),ROUND($S815/$AL815*100,2),"")</f>
        <v/>
      </c>
      <c r="AH815" s="34">
        <f>IF(AND(ISNUMBER($Q815),ISNUMBER($AL815),$AL815&lt;&gt;0),ROUND($Q815/$AL815*100,1),"")</f>
        <v/>
      </c>
      <c r="AI815" s="29">
        <f>IF(ISNUMBER($S815),IF($S815&lt;=1,"Yes","No"),"n/a")</f>
        <v/>
      </c>
      <c r="AJ815" s="29">
        <f>IF(ISNUMBER($S815),ROUND(MAX(0,MIN(100,100-$S815*2.5-IF(ISNUMBER($T815),$T815,0)*0.12+IF($S815&lt;=1,12,0))),0),"")</f>
        <v/>
      </c>
      <c r="AK815" s="29">
        <f>IF(ISNUMBER($Q815),IF($Q815&gt;=100,20,IF($Q815&gt;=30,10,0)),0)+IF(ISNUMBER($R815),IF($R815&gt;=100,20,0),0)+IF(ISNUMBER($P815),IF($P815&gt;=150,20,IF($P815&gt;=50,12,5)),0)+IF(ISNUMBER($S815),IF($S815&lt;=1,15,0),0)</f>
        <v/>
      </c>
      <c r="AL815" s="29" t="n">
        <v>281</v>
      </c>
      <c r="AM815" s="30" t="n"/>
      <c r="AN815" s="15" t="inlineStr">
        <is>
          <t>Secondary/approx; NOT verified on Amazon.ca</t>
        </is>
      </c>
      <c r="AO815" s="15" t="inlineStr">
        <is>
          <t>BLANK -&gt; requires live Amazon.ca capture</t>
        </is>
      </c>
      <c r="AP815" s="15" t="inlineStr">
        <is>
          <t>Unverified commercial data</t>
        </is>
      </c>
    </row>
    <row r="816" ht="28" customHeight="1">
      <c r="A816" s="15" t="inlineStr">
        <is>
          <t>Starbucks</t>
        </is>
      </c>
      <c r="B816" s="15" t="inlineStr">
        <is>
          <t>Starbucks Frappuccino | Dark Chocolate | 24-pack 281mL</t>
        </is>
      </c>
      <c r="C816" s="15" t="inlineStr">
        <is>
          <t>4) Caffeine &amp; energy beverage</t>
        </is>
      </c>
      <c r="D816" s="15" t="inlineStr">
        <is>
          <t>281 mL bottle</t>
        </is>
      </c>
      <c r="E816" s="29" t="n">
        <v>24</v>
      </c>
      <c r="F816" s="30" t="n"/>
      <c r="G816" s="31">
        <f>IF(AND(ISNUMBER($F816),ISNUMBER($E816),$E816&lt;&gt;0),$F816/$E816,"")</f>
        <v/>
      </c>
      <c r="H816" s="31">
        <f>IF(AND(ISNUMBER($F816),ISNUMBER($AL816),ISNUMBER($E816),($AL816*$E816)&lt;&gt;0),$F816/($AL816*$E816)*100,"")</f>
        <v/>
      </c>
      <c r="I816" s="32" t="n"/>
      <c r="J816" s="33" t="n"/>
      <c r="K816" s="31">
        <f>IF(AND(ISNUMBER($F816),ISNUMBER($J816)),$F816*(1-$J816),"")</f>
        <v/>
      </c>
      <c r="L816" s="32" t="n"/>
      <c r="M816" s="32" t="n"/>
      <c r="N816" s="31">
        <f>IF(ISNUMBER($F816),($F816-IF(ISNUMBER($AM816),$AM816,0))*(1-IF(ISNUMBER($J816),$J816,0)),"")</f>
        <v/>
      </c>
      <c r="O816" s="15" t="inlineStr">
        <is>
          <t>Dark Chocolate</t>
        </is>
      </c>
      <c r="P816" s="29" t="n">
        <v>90</v>
      </c>
      <c r="Q816" s="29" t="n">
        <v>85</v>
      </c>
      <c r="R816" s="15" t="inlineStr">
        <is>
          <t>Not listed</t>
        </is>
      </c>
      <c r="S816" s="29" t="n">
        <v>31</v>
      </c>
      <c r="T816" s="29" t="n">
        <v>200</v>
      </c>
      <c r="U816" s="15" t="inlineStr">
        <is>
          <t>Sugar</t>
        </is>
      </c>
      <c r="V816" s="15" t="inlineStr">
        <is>
          <t>Bottled coffee drink</t>
        </is>
      </c>
      <c r="W816" s="32" t="n"/>
      <c r="X816" s="32" t="n"/>
      <c r="Y816" s="32" t="n"/>
      <c r="Z816" s="32" t="n"/>
      <c r="AA816" s="15" t="inlineStr">
        <is>
          <t>High</t>
        </is>
      </c>
      <c r="AB816" s="15" t="inlineStr">
        <is>
          <t>Mass RTD coffee staple</t>
        </is>
      </c>
      <c r="AC816" s="15" t="inlineStr">
        <is>
          <t>Sweet bottled coffee treat</t>
        </is>
      </c>
      <c r="AD816" s="15" t="inlineStr">
        <is>
          <t>Familiar sweet Starbucks coffee.</t>
        </is>
      </c>
      <c r="AE816" s="32" t="n"/>
      <c r="AF816" s="34">
        <f>IF(AND(ISNUMBER($P816),ISNUMBER($AL816),$AL816&lt;&gt;0),ROUND($P816/$AL816*100,1),"")</f>
        <v/>
      </c>
      <c r="AG816" s="35">
        <f>IF(AND(ISNUMBER($S816),ISNUMBER($AL816),$AL816&lt;&gt;0),ROUND($S816/$AL816*100,2),"")</f>
        <v/>
      </c>
      <c r="AH816" s="34">
        <f>IF(AND(ISNUMBER($Q816),ISNUMBER($AL816),$AL816&lt;&gt;0),ROUND($Q816/$AL816*100,1),"")</f>
        <v/>
      </c>
      <c r="AI816" s="29">
        <f>IF(ISNUMBER($S816),IF($S816&lt;=1,"Yes","No"),"n/a")</f>
        <v/>
      </c>
      <c r="AJ816" s="29">
        <f>IF(ISNUMBER($S816),ROUND(MAX(0,MIN(100,100-$S816*2.5-IF(ISNUMBER($T816),$T816,0)*0.12+IF($S816&lt;=1,12,0))),0),"")</f>
        <v/>
      </c>
      <c r="AK816" s="29">
        <f>IF(ISNUMBER($Q816),IF($Q816&gt;=100,20,IF($Q816&gt;=30,10,0)),0)+IF(ISNUMBER($R816),IF($R816&gt;=100,20,0),0)+IF(ISNUMBER($P816),IF($P816&gt;=150,20,IF($P816&gt;=50,12,5)),0)+IF(ISNUMBER($S816),IF($S816&lt;=1,15,0),0)</f>
        <v/>
      </c>
      <c r="AL816" s="29" t="n">
        <v>281</v>
      </c>
      <c r="AM816" s="30" t="n"/>
      <c r="AN816" s="15" t="inlineStr">
        <is>
          <t>Secondary/approx; NOT verified on Amazon.ca</t>
        </is>
      </c>
      <c r="AO816" s="15" t="inlineStr">
        <is>
          <t>BLANK -&gt; requires live Amazon.ca capture</t>
        </is>
      </c>
      <c r="AP816" s="15" t="inlineStr">
        <is>
          <t>Unverified commercial data</t>
        </is>
      </c>
    </row>
  </sheetData>
  <conditionalFormatting sqref="S2:S816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816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816">
    <cfRule type="dataBar" priority="3">
      <dataBar>
        <cfvo type="num" val="0"/>
        <cfvo type="num" val="100"/>
        <color rgb="0063BE7B"/>
      </dataBar>
    </cfRule>
  </conditionalFormatting>
  <conditionalFormatting sqref="AK2:AK816">
    <cfRule type="dataBar" priority="4">
      <dataBar>
        <cfvo type="num" val="0"/>
        <cfvo type="num" val="75"/>
        <color rgb="008FAADC"/>
      </dataBar>
    </cfRule>
  </conditionalFormatting>
  <conditionalFormatting sqref="AP2:AP816">
    <cfRule type="expression" priority="5" dxfId="0">
      <formula>ISBLANK($F2)</formula>
    </cfRule>
  </conditionalFormatting>
  <dataValidations count="1">
    <dataValidation sqref="I2:I816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E5496"/>
    <outlinePr summaryBelow="1" summaryRight="1"/>
    <pageSetUpPr/>
  </sheetPr>
  <dimension ref="A1:AP9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27" t="inlineStr">
        <is>
          <t>1. Brand</t>
        </is>
      </c>
      <c r="B1" s="27" t="inlineStr">
        <is>
          <t>2. Product Line / SKU Name</t>
        </is>
      </c>
      <c r="C1" s="27" t="inlineStr">
        <is>
          <t>3. Category</t>
        </is>
      </c>
      <c r="D1" s="27" t="inlineStr">
        <is>
          <t>4. Format &amp; Size</t>
        </is>
      </c>
      <c r="E1" s="27" t="inlineStr">
        <is>
          <t>5. Pack Count</t>
        </is>
      </c>
      <c r="F1" s="27" t="inlineStr">
        <is>
          <t>6. One-Time Price (CAD)</t>
        </is>
      </c>
      <c r="G1" s="27" t="inlineStr">
        <is>
          <t>7. Price / Unit (CAD)</t>
        </is>
      </c>
      <c r="H1" s="27" t="inlineStr">
        <is>
          <t>8. Price / 100 mL (CAD)</t>
        </is>
      </c>
      <c r="I1" s="27" t="inlineStr">
        <is>
          <t>9. S&amp;S Offered (Y/N)</t>
        </is>
      </c>
      <c r="J1" s="27" t="inlineStr">
        <is>
          <t>10. S&amp;S Discount %</t>
        </is>
      </c>
      <c r="K1" s="27" t="inlineStr">
        <is>
          <t>11. S&amp;S Price After Disc.</t>
        </is>
      </c>
      <c r="L1" s="27" t="inlineStr">
        <is>
          <t>12. Coupon on Listing (Y/N + value)</t>
        </is>
      </c>
      <c r="M1" s="27" t="inlineStr">
        <is>
          <t>13. Promotion Text</t>
        </is>
      </c>
      <c r="N1" s="27" t="inlineStr">
        <is>
          <t>14. Lowest Effective Price (stacked)</t>
        </is>
      </c>
      <c r="O1" s="27" t="inlineStr">
        <is>
          <t>15. All Flavours in Listing</t>
        </is>
      </c>
      <c r="P1" s="27" t="inlineStr">
        <is>
          <t>16. Caffeine / Serving (mg)</t>
        </is>
      </c>
      <c r="Q1" s="27" t="inlineStr">
        <is>
          <t>17. Sodium / Serving (mg)</t>
        </is>
      </c>
      <c r="R1" s="27" t="inlineStr">
        <is>
          <t>18. Potassium / Serving (mg)</t>
        </is>
      </c>
      <c r="S1" s="27" t="inlineStr">
        <is>
          <t>19. Sugar / Serving (g)</t>
        </is>
      </c>
      <c r="T1" s="27" t="inlineStr">
        <is>
          <t>20. Calories / Serving</t>
        </is>
      </c>
      <c r="U1" s="27" t="inlineStr">
        <is>
          <t>21. Sweetener Type</t>
        </is>
      </c>
      <c r="V1" s="27" t="inlineStr">
        <is>
          <t>22. Key Functional Claims</t>
        </is>
      </c>
      <c r="W1" s="27" t="inlineStr">
        <is>
          <t>23. Star Rating</t>
        </is>
      </c>
      <c r="X1" s="27" t="inlineStr">
        <is>
          <t>24. Number of Ratings</t>
        </is>
      </c>
      <c r="Y1" s="27" t="inlineStr">
        <is>
          <t>25. Amazon Badge</t>
        </is>
      </c>
      <c r="Z1" s="27" t="inlineStr">
        <is>
          <t>26. Bestseller Rank in Category</t>
        </is>
      </c>
      <c r="AA1" s="27" t="inlineStr">
        <is>
          <t>27a. Est. Weekly Velocity (band)</t>
        </is>
      </c>
      <c r="AB1" s="27" t="inlineStr">
        <is>
          <t>27b. Velocity Signal Used</t>
        </is>
      </c>
      <c r="AC1" s="27" t="inlineStr">
        <is>
          <t>28. Biggest Selling Message</t>
        </is>
      </c>
      <c r="AD1" s="27" t="inlineStr">
        <is>
          <t>29. Why a Shopper Chooses This</t>
        </is>
      </c>
      <c r="AE1" s="27" t="inlineStr">
        <is>
          <t>30. Direct Product URL</t>
        </is>
      </c>
      <c r="AF1" s="27" t="inlineStr">
        <is>
          <t>C1. Caffeine /100 mL (mg)</t>
        </is>
      </c>
      <c r="AG1" s="27" t="inlineStr">
        <is>
          <t>C2. Sugar /100 mL (g)</t>
        </is>
      </c>
      <c r="AH1" s="27" t="inlineStr">
        <is>
          <t>C3. Sodium /100 mL (mg)</t>
        </is>
      </c>
      <c r="AI1" s="27" t="inlineStr">
        <is>
          <t>C4. Sugar-Free? (&lt;=1 g)</t>
        </is>
      </c>
      <c r="AJ1" s="27" t="inlineStr">
        <is>
          <t>C5. Health Score (0-100)</t>
        </is>
      </c>
      <c r="AK1" s="27" t="inlineStr">
        <is>
          <t>C6. Functional Score (0-100)</t>
        </is>
      </c>
      <c r="AL1" s="27" t="inlineStr">
        <is>
          <t>H1. Unit Vol (mL) [calc helper]</t>
        </is>
      </c>
      <c r="AM1" s="27" t="inlineStr">
        <is>
          <t>H2. Coupon Value (CAD) [calc helper]</t>
        </is>
      </c>
      <c r="AN1" s="27" t="inlineStr">
        <is>
          <t>P1. Attribute Provenance</t>
        </is>
      </c>
      <c r="AO1" s="27" t="inlineStr">
        <is>
          <t>P2. Commercial-Field Status</t>
        </is>
      </c>
      <c r="AP1" s="27" t="inlineStr">
        <is>
          <t>P3. Row Flag</t>
        </is>
      </c>
    </row>
    <row r="2" ht="28" customHeight="1">
      <c r="A2" s="15" t="inlineStr">
        <is>
          <t>Spindrift</t>
        </is>
      </c>
      <c r="B2" s="15" t="inlineStr">
        <is>
          <t>Spindrift Sparkling Water | Lemon | single 355mL</t>
        </is>
      </c>
      <c r="C2" s="15" t="inlineStr">
        <is>
          <t>5) Sparkling water &amp; soda</t>
        </is>
      </c>
      <c r="D2" s="15" t="inlineStr">
        <is>
          <t>355 mL can</t>
        </is>
      </c>
      <c r="E2" s="29" t="n">
        <v>1</v>
      </c>
      <c r="F2" s="30" t="n"/>
      <c r="G2" s="31">
        <f>IF(AND(ISNUMBER($F2),ISNUMBER($E2),$E2&lt;&gt;0),$F2/$E2,"")</f>
        <v/>
      </c>
      <c r="H2" s="31">
        <f>IF(AND(ISNUMBER($F2),ISNUMBER($AL2),ISNUMBER($E2),($AL2*$E2)&lt;&gt;0),$F2/($AL2*$E2)*100,"")</f>
        <v/>
      </c>
      <c r="I2" s="32" t="n"/>
      <c r="J2" s="33" t="n"/>
      <c r="K2" s="31">
        <f>IF(AND(ISNUMBER($F2),ISNUMBER($J2)),$F2*(1-$J2),"")</f>
        <v/>
      </c>
      <c r="L2" s="32" t="n"/>
      <c r="M2" s="32" t="n"/>
      <c r="N2" s="31">
        <f>IF(ISNUMBER($F2),($F2-IF(ISNUMBER($AM2),$AM2,0))*(1-IF(ISNUMBER($J2),$J2,0)),"")</f>
        <v/>
      </c>
      <c r="O2" s="15" t="inlineStr">
        <is>
          <t>Lemon</t>
        </is>
      </c>
      <c r="P2" s="29" t="n">
        <v>0</v>
      </c>
      <c r="Q2" s="29" t="n">
        <v>0</v>
      </c>
      <c r="R2" s="15" t="inlineStr">
        <is>
          <t>Not listed</t>
        </is>
      </c>
      <c r="S2" s="29" t="n">
        <v>2</v>
      </c>
      <c r="T2" s="29" t="n">
        <v>10</v>
      </c>
      <c r="U2" s="15" t="inlineStr">
        <is>
          <t>None (real squeezed fruit)</t>
        </is>
      </c>
      <c r="V2" s="15" t="inlineStr">
        <is>
          <t>Real squeezed fruit, no added sugar/sweetener</t>
        </is>
      </c>
      <c r="W2" s="32" t="n"/>
      <c r="X2" s="32" t="n"/>
      <c r="Y2" s="32" t="n"/>
      <c r="Z2" s="32" t="n"/>
      <c r="AA2" s="15" t="inlineStr">
        <is>
          <t>High</t>
        </is>
      </c>
      <c r="AB2" s="15" t="inlineStr">
        <is>
          <t>Premium real-fruit seltzer; strong loyalty</t>
        </is>
      </c>
      <c r="AC2" s="15" t="inlineStr">
        <is>
          <t>Sparkling water made with real squeezed fruit</t>
        </is>
      </c>
      <c r="AD2" s="15" t="inlineStr">
        <is>
          <t>Tastes like real fruit because it is - not flavour essence.</t>
        </is>
      </c>
      <c r="AE2" s="32" t="n"/>
      <c r="AF2" s="34">
        <f>IF(AND(ISNUMBER($P2),ISNUMBER($AL2),$AL2&lt;&gt;0),ROUND($P2/$AL2*100,1),"")</f>
        <v/>
      </c>
      <c r="AG2" s="35">
        <f>IF(AND(ISNUMBER($S2),ISNUMBER($AL2),$AL2&lt;&gt;0),ROUND($S2/$AL2*100,2),"")</f>
        <v/>
      </c>
      <c r="AH2" s="34">
        <f>IF(AND(ISNUMBER($Q2),ISNUMBER($AL2),$AL2&lt;&gt;0),ROUND($Q2/$AL2*100,1),"")</f>
        <v/>
      </c>
      <c r="AI2" s="29">
        <f>IF(ISNUMBER($S2),IF($S2&lt;=1,"Yes","No"),"n/a")</f>
        <v/>
      </c>
      <c r="AJ2" s="29">
        <f>IF(ISNUMBER($S2),ROUND(MAX(0,MIN(100,100-$S2*2.5-IF(ISNUMBER($T2),$T2,0)*0.12+IF($S2&lt;=1,12,0))),0),"")</f>
        <v/>
      </c>
      <c r="AK2" s="29">
        <f>IF(ISNUMBER($Q2),IF($Q2&gt;=100,20,IF($Q2&gt;=30,10,0)),0)+IF(ISNUMBER($R2),IF($R2&gt;=100,20,0),0)+IF(ISNUMBER($P2),IF($P2&gt;=150,20,IF($P2&gt;=50,12,5)),0)+IF(ISNUMBER($S2),IF($S2&lt;=1,15,0),0)</f>
        <v/>
      </c>
      <c r="AL2" s="29" t="n">
        <v>355</v>
      </c>
      <c r="AM2" s="30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Spindrift</t>
        </is>
      </c>
      <c r="B3" s="15" t="inlineStr">
        <is>
          <t>Spindrift Sparkling Water | Lemon | 8-pack 355mL</t>
        </is>
      </c>
      <c r="C3" s="15" t="inlineStr">
        <is>
          <t>5) Sparkling water &amp; soda</t>
        </is>
      </c>
      <c r="D3" s="15" t="inlineStr">
        <is>
          <t>355 mL can</t>
        </is>
      </c>
      <c r="E3" s="29" t="n">
        <v>8</v>
      </c>
      <c r="F3" s="30" t="n"/>
      <c r="G3" s="31">
        <f>IF(AND(ISNUMBER($F3),ISNUMBER($E3),$E3&lt;&gt;0),$F3/$E3,"")</f>
        <v/>
      </c>
      <c r="H3" s="31">
        <f>IF(AND(ISNUMBER($F3),ISNUMBER($AL3),ISNUMBER($E3),($AL3*$E3)&lt;&gt;0),$F3/($AL3*$E3)*100,"")</f>
        <v/>
      </c>
      <c r="I3" s="32" t="n"/>
      <c r="J3" s="33" t="n"/>
      <c r="K3" s="31">
        <f>IF(AND(ISNUMBER($F3),ISNUMBER($J3)),$F3*(1-$J3),"")</f>
        <v/>
      </c>
      <c r="L3" s="32" t="n"/>
      <c r="M3" s="32" t="n"/>
      <c r="N3" s="31">
        <f>IF(ISNUMBER($F3),($F3-IF(ISNUMBER($AM3),$AM3,0))*(1-IF(ISNUMBER($J3),$J3,0)),"")</f>
        <v/>
      </c>
      <c r="O3" s="15" t="inlineStr">
        <is>
          <t>Lemon</t>
        </is>
      </c>
      <c r="P3" s="29" t="n">
        <v>0</v>
      </c>
      <c r="Q3" s="29" t="n">
        <v>0</v>
      </c>
      <c r="R3" s="15" t="inlineStr">
        <is>
          <t>Not listed</t>
        </is>
      </c>
      <c r="S3" s="29" t="n">
        <v>2</v>
      </c>
      <c r="T3" s="29" t="n">
        <v>10</v>
      </c>
      <c r="U3" s="15" t="inlineStr">
        <is>
          <t>None (real squeezed fruit)</t>
        </is>
      </c>
      <c r="V3" s="15" t="inlineStr">
        <is>
          <t>Real squeezed fruit, no added sugar/sweetener</t>
        </is>
      </c>
      <c r="W3" s="32" t="n"/>
      <c r="X3" s="32" t="n"/>
      <c r="Y3" s="32" t="n"/>
      <c r="Z3" s="32" t="n"/>
      <c r="AA3" s="15" t="inlineStr">
        <is>
          <t>High</t>
        </is>
      </c>
      <c r="AB3" s="15" t="inlineStr">
        <is>
          <t>Premium real-fruit seltzer; strong loyalty</t>
        </is>
      </c>
      <c r="AC3" s="15" t="inlineStr">
        <is>
          <t>Sparkling water made with real squeezed fruit</t>
        </is>
      </c>
      <c r="AD3" s="15" t="inlineStr">
        <is>
          <t>Tastes like real fruit because it is - not flavour essence.</t>
        </is>
      </c>
      <c r="AE3" s="32" t="n"/>
      <c r="AF3" s="34">
        <f>IF(AND(ISNUMBER($P3),ISNUMBER($AL3),$AL3&lt;&gt;0),ROUND($P3/$AL3*100,1),"")</f>
        <v/>
      </c>
      <c r="AG3" s="35">
        <f>IF(AND(ISNUMBER($S3),ISNUMBER($AL3),$AL3&lt;&gt;0),ROUND($S3/$AL3*100,2),"")</f>
        <v/>
      </c>
      <c r="AH3" s="34">
        <f>IF(AND(ISNUMBER($Q3),ISNUMBER($AL3),$AL3&lt;&gt;0),ROUND($Q3/$AL3*100,1),"")</f>
        <v/>
      </c>
      <c r="AI3" s="29">
        <f>IF(ISNUMBER($S3),IF($S3&lt;=1,"Yes","No"),"n/a")</f>
        <v/>
      </c>
      <c r="AJ3" s="29">
        <f>IF(ISNUMBER($S3),ROUND(MAX(0,MIN(100,100-$S3*2.5-IF(ISNUMBER($T3),$T3,0)*0.12+IF($S3&lt;=1,12,0))),0),"")</f>
        <v/>
      </c>
      <c r="AK3" s="29">
        <f>IF(ISNUMBER($Q3),IF($Q3&gt;=100,20,IF($Q3&gt;=30,10,0)),0)+IF(ISNUMBER($R3),IF($R3&gt;=100,20,0),0)+IF(ISNUMBER($P3),IF($P3&gt;=150,20,IF($P3&gt;=50,12,5)),0)+IF(ISNUMBER($S3),IF($S3&lt;=1,15,0),0)</f>
        <v/>
      </c>
      <c r="AL3" s="29" t="n">
        <v>355</v>
      </c>
      <c r="AM3" s="30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Spindrift</t>
        </is>
      </c>
      <c r="B4" s="15" t="inlineStr">
        <is>
          <t>Spindrift Sparkling Water | Lemon | 12-pack 355mL</t>
        </is>
      </c>
      <c r="C4" s="15" t="inlineStr">
        <is>
          <t>5) Sparkling water &amp; soda</t>
        </is>
      </c>
      <c r="D4" s="15" t="inlineStr">
        <is>
          <t>355 mL can</t>
        </is>
      </c>
      <c r="E4" s="29" t="n">
        <v>12</v>
      </c>
      <c r="F4" s="30" t="n"/>
      <c r="G4" s="31">
        <f>IF(AND(ISNUMBER($F4),ISNUMBER($E4),$E4&lt;&gt;0),$F4/$E4,"")</f>
        <v/>
      </c>
      <c r="H4" s="31">
        <f>IF(AND(ISNUMBER($F4),ISNUMBER($AL4),ISNUMBER($E4),($AL4*$E4)&lt;&gt;0),$F4/($AL4*$E4)*100,"")</f>
        <v/>
      </c>
      <c r="I4" s="32" t="n"/>
      <c r="J4" s="33" t="n"/>
      <c r="K4" s="31">
        <f>IF(AND(ISNUMBER($F4),ISNUMBER($J4)),$F4*(1-$J4),"")</f>
        <v/>
      </c>
      <c r="L4" s="32" t="n"/>
      <c r="M4" s="32" t="n"/>
      <c r="N4" s="31">
        <f>IF(ISNUMBER($F4),($F4-IF(ISNUMBER($AM4),$AM4,0))*(1-IF(ISNUMBER($J4),$J4,0)),"")</f>
        <v/>
      </c>
      <c r="O4" s="15" t="inlineStr">
        <is>
          <t>Lemon</t>
        </is>
      </c>
      <c r="P4" s="29" t="n">
        <v>0</v>
      </c>
      <c r="Q4" s="29" t="n">
        <v>0</v>
      </c>
      <c r="R4" s="15" t="inlineStr">
        <is>
          <t>Not listed</t>
        </is>
      </c>
      <c r="S4" s="29" t="n">
        <v>2</v>
      </c>
      <c r="T4" s="29" t="n">
        <v>10</v>
      </c>
      <c r="U4" s="15" t="inlineStr">
        <is>
          <t>None (real squeezed fruit)</t>
        </is>
      </c>
      <c r="V4" s="15" t="inlineStr">
        <is>
          <t>Real squeezed fruit, no added sugar/sweetener</t>
        </is>
      </c>
      <c r="W4" s="32" t="n"/>
      <c r="X4" s="32" t="n"/>
      <c r="Y4" s="32" t="n"/>
      <c r="Z4" s="32" t="n"/>
      <c r="AA4" s="15" t="inlineStr">
        <is>
          <t>High</t>
        </is>
      </c>
      <c r="AB4" s="15" t="inlineStr">
        <is>
          <t>Premium real-fruit seltzer; strong loyalty</t>
        </is>
      </c>
      <c r="AC4" s="15" t="inlineStr">
        <is>
          <t>Sparkling water made with real squeezed fruit</t>
        </is>
      </c>
      <c r="AD4" s="15" t="inlineStr">
        <is>
          <t>Tastes like real fruit because it is - not flavour essence.</t>
        </is>
      </c>
      <c r="AE4" s="32" t="n"/>
      <c r="AF4" s="34">
        <f>IF(AND(ISNUMBER($P4),ISNUMBER($AL4),$AL4&lt;&gt;0),ROUND($P4/$AL4*100,1),"")</f>
        <v/>
      </c>
      <c r="AG4" s="35">
        <f>IF(AND(ISNUMBER($S4),ISNUMBER($AL4),$AL4&lt;&gt;0),ROUND($S4/$AL4*100,2),"")</f>
        <v/>
      </c>
      <c r="AH4" s="34">
        <f>IF(AND(ISNUMBER($Q4),ISNUMBER($AL4),$AL4&lt;&gt;0),ROUND($Q4/$AL4*100,1),"")</f>
        <v/>
      </c>
      <c r="AI4" s="29">
        <f>IF(ISNUMBER($S4),IF($S4&lt;=1,"Yes","No"),"n/a")</f>
        <v/>
      </c>
      <c r="AJ4" s="29">
        <f>IF(ISNUMBER($S4),ROUND(MAX(0,MIN(100,100-$S4*2.5-IF(ISNUMBER($T4),$T4,0)*0.12+IF($S4&lt;=1,12,0))),0),"")</f>
        <v/>
      </c>
      <c r="AK4" s="29">
        <f>IF(ISNUMBER($Q4),IF($Q4&gt;=100,20,IF($Q4&gt;=30,10,0)),0)+IF(ISNUMBER($R4),IF($R4&gt;=100,20,0),0)+IF(ISNUMBER($P4),IF($P4&gt;=150,20,IF($P4&gt;=50,12,5)),0)+IF(ISNUMBER($S4),IF($S4&lt;=1,15,0),0)</f>
        <v/>
      </c>
      <c r="AL4" s="29" t="n">
        <v>355</v>
      </c>
      <c r="AM4" s="30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Spindrift</t>
        </is>
      </c>
      <c r="B5" s="15" t="inlineStr">
        <is>
          <t>Spindrift Sparkling Water | Lemon | 15-pack 355mL</t>
        </is>
      </c>
      <c r="C5" s="15" t="inlineStr">
        <is>
          <t>5) Sparkling water &amp; soda</t>
        </is>
      </c>
      <c r="D5" s="15" t="inlineStr">
        <is>
          <t>355 mL can</t>
        </is>
      </c>
      <c r="E5" s="29" t="n">
        <v>15</v>
      </c>
      <c r="F5" s="30" t="n"/>
      <c r="G5" s="31">
        <f>IF(AND(ISNUMBER($F5),ISNUMBER($E5),$E5&lt;&gt;0),$F5/$E5,"")</f>
        <v/>
      </c>
      <c r="H5" s="31">
        <f>IF(AND(ISNUMBER($F5),ISNUMBER($AL5),ISNUMBER($E5),($AL5*$E5)&lt;&gt;0),$F5/($AL5*$E5)*100,"")</f>
        <v/>
      </c>
      <c r="I5" s="32" t="n"/>
      <c r="J5" s="33" t="n"/>
      <c r="K5" s="31">
        <f>IF(AND(ISNUMBER($F5),ISNUMBER($J5)),$F5*(1-$J5),"")</f>
        <v/>
      </c>
      <c r="L5" s="32" t="n"/>
      <c r="M5" s="32" t="n"/>
      <c r="N5" s="31">
        <f>IF(ISNUMBER($F5),($F5-IF(ISNUMBER($AM5),$AM5,0))*(1-IF(ISNUMBER($J5),$J5,0)),"")</f>
        <v/>
      </c>
      <c r="O5" s="15" t="inlineStr">
        <is>
          <t>Lemon</t>
        </is>
      </c>
      <c r="P5" s="29" t="n">
        <v>0</v>
      </c>
      <c r="Q5" s="29" t="n">
        <v>0</v>
      </c>
      <c r="R5" s="15" t="inlineStr">
        <is>
          <t>Not listed</t>
        </is>
      </c>
      <c r="S5" s="29" t="n">
        <v>2</v>
      </c>
      <c r="T5" s="29" t="n">
        <v>10</v>
      </c>
      <c r="U5" s="15" t="inlineStr">
        <is>
          <t>None (real squeezed fruit)</t>
        </is>
      </c>
      <c r="V5" s="15" t="inlineStr">
        <is>
          <t>Real squeezed fruit, no added sugar/sweetener</t>
        </is>
      </c>
      <c r="W5" s="32" t="n"/>
      <c r="X5" s="32" t="n"/>
      <c r="Y5" s="32" t="n"/>
      <c r="Z5" s="32" t="n"/>
      <c r="AA5" s="15" t="inlineStr">
        <is>
          <t>High</t>
        </is>
      </c>
      <c r="AB5" s="15" t="inlineStr">
        <is>
          <t>Premium real-fruit seltzer; strong loyalty</t>
        </is>
      </c>
      <c r="AC5" s="15" t="inlineStr">
        <is>
          <t>Sparkling water made with real squeezed fruit</t>
        </is>
      </c>
      <c r="AD5" s="15" t="inlineStr">
        <is>
          <t>Tastes like real fruit because it is - not flavour essence.</t>
        </is>
      </c>
      <c r="AE5" s="32" t="n"/>
      <c r="AF5" s="34">
        <f>IF(AND(ISNUMBER($P5),ISNUMBER($AL5),$AL5&lt;&gt;0),ROUND($P5/$AL5*100,1),"")</f>
        <v/>
      </c>
      <c r="AG5" s="35">
        <f>IF(AND(ISNUMBER($S5),ISNUMBER($AL5),$AL5&lt;&gt;0),ROUND($S5/$AL5*100,2),"")</f>
        <v/>
      </c>
      <c r="AH5" s="34">
        <f>IF(AND(ISNUMBER($Q5),ISNUMBER($AL5),$AL5&lt;&gt;0),ROUND($Q5/$AL5*100,1),"")</f>
        <v/>
      </c>
      <c r="AI5" s="29">
        <f>IF(ISNUMBER($S5),IF($S5&lt;=1,"Yes","No"),"n/a")</f>
        <v/>
      </c>
      <c r="AJ5" s="29">
        <f>IF(ISNUMBER($S5),ROUND(MAX(0,MIN(100,100-$S5*2.5-IF(ISNUMBER($T5),$T5,0)*0.12+IF($S5&lt;=1,12,0))),0),"")</f>
        <v/>
      </c>
      <c r="AK5" s="29">
        <f>IF(ISNUMBER($Q5),IF($Q5&gt;=100,20,IF($Q5&gt;=30,10,0)),0)+IF(ISNUMBER($R5),IF($R5&gt;=100,20,0),0)+IF(ISNUMBER($P5),IF($P5&gt;=150,20,IF($P5&gt;=50,12,5)),0)+IF(ISNUMBER($S5),IF($S5&lt;=1,15,0),0)</f>
        <v/>
      </c>
      <c r="AL5" s="29" t="n">
        <v>355</v>
      </c>
      <c r="AM5" s="30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Spindrift</t>
        </is>
      </c>
      <c r="B6" s="15" t="inlineStr">
        <is>
          <t>Spindrift Sparkling Water | Lemon | 18-pack 355mL</t>
        </is>
      </c>
      <c r="C6" s="15" t="inlineStr">
        <is>
          <t>5) Sparkling water &amp; soda</t>
        </is>
      </c>
      <c r="D6" s="15" t="inlineStr">
        <is>
          <t>355 mL can</t>
        </is>
      </c>
      <c r="E6" s="29" t="n">
        <v>18</v>
      </c>
      <c r="F6" s="30" t="n"/>
      <c r="G6" s="31">
        <f>IF(AND(ISNUMBER($F6),ISNUMBER($E6),$E6&lt;&gt;0),$F6/$E6,"")</f>
        <v/>
      </c>
      <c r="H6" s="31">
        <f>IF(AND(ISNUMBER($F6),ISNUMBER($AL6),ISNUMBER($E6),($AL6*$E6)&lt;&gt;0),$F6/($AL6*$E6)*100,"")</f>
        <v/>
      </c>
      <c r="I6" s="32" t="n"/>
      <c r="J6" s="33" t="n"/>
      <c r="K6" s="31">
        <f>IF(AND(ISNUMBER($F6),ISNUMBER($J6)),$F6*(1-$J6),"")</f>
        <v/>
      </c>
      <c r="L6" s="32" t="n"/>
      <c r="M6" s="32" t="n"/>
      <c r="N6" s="31">
        <f>IF(ISNUMBER($F6),($F6-IF(ISNUMBER($AM6),$AM6,0))*(1-IF(ISNUMBER($J6),$J6,0)),"")</f>
        <v/>
      </c>
      <c r="O6" s="15" t="inlineStr">
        <is>
          <t>Lemon</t>
        </is>
      </c>
      <c r="P6" s="29" t="n">
        <v>0</v>
      </c>
      <c r="Q6" s="29" t="n">
        <v>0</v>
      </c>
      <c r="R6" s="15" t="inlineStr">
        <is>
          <t>Not listed</t>
        </is>
      </c>
      <c r="S6" s="29" t="n">
        <v>2</v>
      </c>
      <c r="T6" s="29" t="n">
        <v>10</v>
      </c>
      <c r="U6" s="15" t="inlineStr">
        <is>
          <t>None (real squeezed fruit)</t>
        </is>
      </c>
      <c r="V6" s="15" t="inlineStr">
        <is>
          <t>Real squeezed fruit, no added sugar/sweetener</t>
        </is>
      </c>
      <c r="W6" s="32" t="n"/>
      <c r="X6" s="32" t="n"/>
      <c r="Y6" s="32" t="n"/>
      <c r="Z6" s="32" t="n"/>
      <c r="AA6" s="15" t="inlineStr">
        <is>
          <t>High</t>
        </is>
      </c>
      <c r="AB6" s="15" t="inlineStr">
        <is>
          <t>Premium real-fruit seltzer; strong loyalty</t>
        </is>
      </c>
      <c r="AC6" s="15" t="inlineStr">
        <is>
          <t>Sparkling water made with real squeezed fruit</t>
        </is>
      </c>
      <c r="AD6" s="15" t="inlineStr">
        <is>
          <t>Tastes like real fruit because it is - not flavour essence.</t>
        </is>
      </c>
      <c r="AE6" s="32" t="n"/>
      <c r="AF6" s="34">
        <f>IF(AND(ISNUMBER($P6),ISNUMBER($AL6),$AL6&lt;&gt;0),ROUND($P6/$AL6*100,1),"")</f>
        <v/>
      </c>
      <c r="AG6" s="35">
        <f>IF(AND(ISNUMBER($S6),ISNUMBER($AL6),$AL6&lt;&gt;0),ROUND($S6/$AL6*100,2),"")</f>
        <v/>
      </c>
      <c r="AH6" s="34">
        <f>IF(AND(ISNUMBER($Q6),ISNUMBER($AL6),$AL6&lt;&gt;0),ROUND($Q6/$AL6*100,1),"")</f>
        <v/>
      </c>
      <c r="AI6" s="29">
        <f>IF(ISNUMBER($S6),IF($S6&lt;=1,"Yes","No"),"n/a")</f>
        <v/>
      </c>
      <c r="AJ6" s="29">
        <f>IF(ISNUMBER($S6),ROUND(MAX(0,MIN(100,100-$S6*2.5-IF(ISNUMBER($T6),$T6,0)*0.12+IF($S6&lt;=1,12,0))),0),"")</f>
        <v/>
      </c>
      <c r="AK6" s="29">
        <f>IF(ISNUMBER($Q6),IF($Q6&gt;=100,20,IF($Q6&gt;=30,10,0)),0)+IF(ISNUMBER($R6),IF($R6&gt;=100,20,0),0)+IF(ISNUMBER($P6),IF($P6&gt;=150,20,IF($P6&gt;=50,12,5)),0)+IF(ISNUMBER($S6),IF($S6&lt;=1,15,0),0)</f>
        <v/>
      </c>
      <c r="AL6" s="29" t="n">
        <v>355</v>
      </c>
      <c r="AM6" s="30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Spindrift</t>
        </is>
      </c>
      <c r="B7" s="15" t="inlineStr">
        <is>
          <t>Spindrift Sparkling Water | Lemon | 24-pack 355mL</t>
        </is>
      </c>
      <c r="C7" s="15" t="inlineStr">
        <is>
          <t>5) Sparkling water &amp; soda</t>
        </is>
      </c>
      <c r="D7" s="15" t="inlineStr">
        <is>
          <t>355 mL can</t>
        </is>
      </c>
      <c r="E7" s="29" t="n">
        <v>24</v>
      </c>
      <c r="F7" s="30" t="n"/>
      <c r="G7" s="31">
        <f>IF(AND(ISNUMBER($F7),ISNUMBER($E7),$E7&lt;&gt;0),$F7/$E7,"")</f>
        <v/>
      </c>
      <c r="H7" s="31">
        <f>IF(AND(ISNUMBER($F7),ISNUMBER($AL7),ISNUMBER($E7),($AL7*$E7)&lt;&gt;0),$F7/($AL7*$E7)*100,"")</f>
        <v/>
      </c>
      <c r="I7" s="32" t="n"/>
      <c r="J7" s="33" t="n"/>
      <c r="K7" s="31">
        <f>IF(AND(ISNUMBER($F7),ISNUMBER($J7)),$F7*(1-$J7),"")</f>
        <v/>
      </c>
      <c r="L7" s="32" t="n"/>
      <c r="M7" s="32" t="n"/>
      <c r="N7" s="31">
        <f>IF(ISNUMBER($F7),($F7-IF(ISNUMBER($AM7),$AM7,0))*(1-IF(ISNUMBER($J7),$J7,0)),"")</f>
        <v/>
      </c>
      <c r="O7" s="15" t="inlineStr">
        <is>
          <t>Lemon</t>
        </is>
      </c>
      <c r="P7" s="29" t="n">
        <v>0</v>
      </c>
      <c r="Q7" s="29" t="n">
        <v>0</v>
      </c>
      <c r="R7" s="15" t="inlineStr">
        <is>
          <t>Not listed</t>
        </is>
      </c>
      <c r="S7" s="29" t="n">
        <v>2</v>
      </c>
      <c r="T7" s="29" t="n">
        <v>10</v>
      </c>
      <c r="U7" s="15" t="inlineStr">
        <is>
          <t>None (real squeezed fruit)</t>
        </is>
      </c>
      <c r="V7" s="15" t="inlineStr">
        <is>
          <t>Real squeezed fruit, no added sugar/sweetener</t>
        </is>
      </c>
      <c r="W7" s="32" t="n"/>
      <c r="X7" s="32" t="n"/>
      <c r="Y7" s="32" t="n"/>
      <c r="Z7" s="32" t="n"/>
      <c r="AA7" s="15" t="inlineStr">
        <is>
          <t>High</t>
        </is>
      </c>
      <c r="AB7" s="15" t="inlineStr">
        <is>
          <t>Premium real-fruit seltzer; strong loyalty</t>
        </is>
      </c>
      <c r="AC7" s="15" t="inlineStr">
        <is>
          <t>Sparkling water made with real squeezed fruit</t>
        </is>
      </c>
      <c r="AD7" s="15" t="inlineStr">
        <is>
          <t>Tastes like real fruit because it is - not flavour essence.</t>
        </is>
      </c>
      <c r="AE7" s="32" t="n"/>
      <c r="AF7" s="34">
        <f>IF(AND(ISNUMBER($P7),ISNUMBER($AL7),$AL7&lt;&gt;0),ROUND($P7/$AL7*100,1),"")</f>
        <v/>
      </c>
      <c r="AG7" s="35">
        <f>IF(AND(ISNUMBER($S7),ISNUMBER($AL7),$AL7&lt;&gt;0),ROUND($S7/$AL7*100,2),"")</f>
        <v/>
      </c>
      <c r="AH7" s="34">
        <f>IF(AND(ISNUMBER($Q7),ISNUMBER($AL7),$AL7&lt;&gt;0),ROUND($Q7/$AL7*100,1),"")</f>
        <v/>
      </c>
      <c r="AI7" s="29">
        <f>IF(ISNUMBER($S7),IF($S7&lt;=1,"Yes","No"),"n/a")</f>
        <v/>
      </c>
      <c r="AJ7" s="29">
        <f>IF(ISNUMBER($S7),ROUND(MAX(0,MIN(100,100-$S7*2.5-IF(ISNUMBER($T7),$T7,0)*0.12+IF($S7&lt;=1,12,0))),0),"")</f>
        <v/>
      </c>
      <c r="AK7" s="29">
        <f>IF(ISNUMBER($Q7),IF($Q7&gt;=100,20,IF($Q7&gt;=30,10,0)),0)+IF(ISNUMBER($R7),IF($R7&gt;=100,20,0),0)+IF(ISNUMBER($P7),IF($P7&gt;=150,20,IF($P7&gt;=50,12,5)),0)+IF(ISNUMBER($S7),IF($S7&lt;=1,15,0),0)</f>
        <v/>
      </c>
      <c r="AL7" s="29" t="n">
        <v>355</v>
      </c>
      <c r="AM7" s="30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Spindrift</t>
        </is>
      </c>
      <c r="B8" s="15" t="inlineStr">
        <is>
          <t>Spindrift Sparkling Water | Raspberry Lime | single 355mL</t>
        </is>
      </c>
      <c r="C8" s="15" t="inlineStr">
        <is>
          <t>5) Sparkling water &amp; soda</t>
        </is>
      </c>
      <c r="D8" s="15" t="inlineStr">
        <is>
          <t>355 mL can</t>
        </is>
      </c>
      <c r="E8" s="29" t="n">
        <v>1</v>
      </c>
      <c r="F8" s="30" t="n"/>
      <c r="G8" s="31">
        <f>IF(AND(ISNUMBER($F8),ISNUMBER($E8),$E8&lt;&gt;0),$F8/$E8,"")</f>
        <v/>
      </c>
      <c r="H8" s="31">
        <f>IF(AND(ISNUMBER($F8),ISNUMBER($AL8),ISNUMBER($E8),($AL8*$E8)&lt;&gt;0),$F8/($AL8*$E8)*100,"")</f>
        <v/>
      </c>
      <c r="I8" s="32" t="n"/>
      <c r="J8" s="33" t="n"/>
      <c r="K8" s="31">
        <f>IF(AND(ISNUMBER($F8),ISNUMBER($J8)),$F8*(1-$J8),"")</f>
        <v/>
      </c>
      <c r="L8" s="32" t="n"/>
      <c r="M8" s="32" t="n"/>
      <c r="N8" s="31">
        <f>IF(ISNUMBER($F8),($F8-IF(ISNUMBER($AM8),$AM8,0))*(1-IF(ISNUMBER($J8),$J8,0)),"")</f>
        <v/>
      </c>
      <c r="O8" s="15" t="inlineStr">
        <is>
          <t>Raspberry Lime</t>
        </is>
      </c>
      <c r="P8" s="29" t="n">
        <v>0</v>
      </c>
      <c r="Q8" s="29" t="n">
        <v>0</v>
      </c>
      <c r="R8" s="15" t="inlineStr">
        <is>
          <t>Not listed</t>
        </is>
      </c>
      <c r="S8" s="29" t="n">
        <v>2</v>
      </c>
      <c r="T8" s="29" t="n">
        <v>10</v>
      </c>
      <c r="U8" s="15" t="inlineStr">
        <is>
          <t>None (real squeezed fruit)</t>
        </is>
      </c>
      <c r="V8" s="15" t="inlineStr">
        <is>
          <t>Real squeezed fruit, no added sugar/sweetener</t>
        </is>
      </c>
      <c r="W8" s="32" t="n"/>
      <c r="X8" s="32" t="n"/>
      <c r="Y8" s="32" t="n"/>
      <c r="Z8" s="32" t="n"/>
      <c r="AA8" s="15" t="inlineStr">
        <is>
          <t>High</t>
        </is>
      </c>
      <c r="AB8" s="15" t="inlineStr">
        <is>
          <t>Premium real-fruit seltzer; strong loyalty</t>
        </is>
      </c>
      <c r="AC8" s="15" t="inlineStr">
        <is>
          <t>Sparkling water made with real squeezed fruit</t>
        </is>
      </c>
      <c r="AD8" s="15" t="inlineStr">
        <is>
          <t>Tastes like real fruit because it is - not flavour essence.</t>
        </is>
      </c>
      <c r="AE8" s="32" t="n"/>
      <c r="AF8" s="34">
        <f>IF(AND(ISNUMBER($P8),ISNUMBER($AL8),$AL8&lt;&gt;0),ROUND($P8/$AL8*100,1),"")</f>
        <v/>
      </c>
      <c r="AG8" s="35">
        <f>IF(AND(ISNUMBER($S8),ISNUMBER($AL8),$AL8&lt;&gt;0),ROUND($S8/$AL8*100,2),"")</f>
        <v/>
      </c>
      <c r="AH8" s="34">
        <f>IF(AND(ISNUMBER($Q8),ISNUMBER($AL8),$AL8&lt;&gt;0),ROUND($Q8/$AL8*100,1),"")</f>
        <v/>
      </c>
      <c r="AI8" s="29">
        <f>IF(ISNUMBER($S8),IF($S8&lt;=1,"Yes","No"),"n/a")</f>
        <v/>
      </c>
      <c r="AJ8" s="29">
        <f>IF(ISNUMBER($S8),ROUND(MAX(0,MIN(100,100-$S8*2.5-IF(ISNUMBER($T8),$T8,0)*0.12+IF($S8&lt;=1,12,0))),0),"")</f>
        <v/>
      </c>
      <c r="AK8" s="29">
        <f>IF(ISNUMBER($Q8),IF($Q8&gt;=100,20,IF($Q8&gt;=30,10,0)),0)+IF(ISNUMBER($R8),IF($R8&gt;=100,20,0),0)+IF(ISNUMBER($P8),IF($P8&gt;=150,20,IF($P8&gt;=50,12,5)),0)+IF(ISNUMBER($S8),IF($S8&lt;=1,15,0),0)</f>
        <v/>
      </c>
      <c r="AL8" s="29" t="n">
        <v>355</v>
      </c>
      <c r="AM8" s="30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Spindrift</t>
        </is>
      </c>
      <c r="B9" s="15" t="inlineStr">
        <is>
          <t>Spindrift Sparkling Water | Raspberry Lime | 8-pack 355mL</t>
        </is>
      </c>
      <c r="C9" s="15" t="inlineStr">
        <is>
          <t>5) Sparkling water &amp; soda</t>
        </is>
      </c>
      <c r="D9" s="15" t="inlineStr">
        <is>
          <t>355 mL can</t>
        </is>
      </c>
      <c r="E9" s="29" t="n">
        <v>8</v>
      </c>
      <c r="F9" s="30" t="n"/>
      <c r="G9" s="31">
        <f>IF(AND(ISNUMBER($F9),ISNUMBER($E9),$E9&lt;&gt;0),$F9/$E9,"")</f>
        <v/>
      </c>
      <c r="H9" s="31">
        <f>IF(AND(ISNUMBER($F9),ISNUMBER($AL9),ISNUMBER($E9),($AL9*$E9)&lt;&gt;0),$F9/($AL9*$E9)*100,"")</f>
        <v/>
      </c>
      <c r="I9" s="32" t="n"/>
      <c r="J9" s="33" t="n"/>
      <c r="K9" s="31">
        <f>IF(AND(ISNUMBER($F9),ISNUMBER($J9)),$F9*(1-$J9),"")</f>
        <v/>
      </c>
      <c r="L9" s="32" t="n"/>
      <c r="M9" s="32" t="n"/>
      <c r="N9" s="31">
        <f>IF(ISNUMBER($F9),($F9-IF(ISNUMBER($AM9),$AM9,0))*(1-IF(ISNUMBER($J9),$J9,0)),"")</f>
        <v/>
      </c>
      <c r="O9" s="15" t="inlineStr">
        <is>
          <t>Raspberry Lime</t>
        </is>
      </c>
      <c r="P9" s="29" t="n">
        <v>0</v>
      </c>
      <c r="Q9" s="29" t="n">
        <v>0</v>
      </c>
      <c r="R9" s="15" t="inlineStr">
        <is>
          <t>Not listed</t>
        </is>
      </c>
      <c r="S9" s="29" t="n">
        <v>2</v>
      </c>
      <c r="T9" s="29" t="n">
        <v>10</v>
      </c>
      <c r="U9" s="15" t="inlineStr">
        <is>
          <t>None (real squeezed fruit)</t>
        </is>
      </c>
      <c r="V9" s="15" t="inlineStr">
        <is>
          <t>Real squeezed fruit, no added sugar/sweetener</t>
        </is>
      </c>
      <c r="W9" s="32" t="n"/>
      <c r="X9" s="32" t="n"/>
      <c r="Y9" s="32" t="n"/>
      <c r="Z9" s="32" t="n"/>
      <c r="AA9" s="15" t="inlineStr">
        <is>
          <t>High</t>
        </is>
      </c>
      <c r="AB9" s="15" t="inlineStr">
        <is>
          <t>Premium real-fruit seltzer; strong loyalty</t>
        </is>
      </c>
      <c r="AC9" s="15" t="inlineStr">
        <is>
          <t>Sparkling water made with real squeezed fruit</t>
        </is>
      </c>
      <c r="AD9" s="15" t="inlineStr">
        <is>
          <t>Tastes like real fruit because it is - not flavour essence.</t>
        </is>
      </c>
      <c r="AE9" s="32" t="n"/>
      <c r="AF9" s="34">
        <f>IF(AND(ISNUMBER($P9),ISNUMBER($AL9),$AL9&lt;&gt;0),ROUND($P9/$AL9*100,1),"")</f>
        <v/>
      </c>
      <c r="AG9" s="35">
        <f>IF(AND(ISNUMBER($S9),ISNUMBER($AL9),$AL9&lt;&gt;0),ROUND($S9/$AL9*100,2),"")</f>
        <v/>
      </c>
      <c r="AH9" s="34">
        <f>IF(AND(ISNUMBER($Q9),ISNUMBER($AL9),$AL9&lt;&gt;0),ROUND($Q9/$AL9*100,1),"")</f>
        <v/>
      </c>
      <c r="AI9" s="29">
        <f>IF(ISNUMBER($S9),IF($S9&lt;=1,"Yes","No"),"n/a")</f>
        <v/>
      </c>
      <c r="AJ9" s="29">
        <f>IF(ISNUMBER($S9),ROUND(MAX(0,MIN(100,100-$S9*2.5-IF(ISNUMBER($T9),$T9,0)*0.12+IF($S9&lt;=1,12,0))),0),"")</f>
        <v/>
      </c>
      <c r="AK9" s="29">
        <f>IF(ISNUMBER($Q9),IF($Q9&gt;=100,20,IF($Q9&gt;=30,10,0)),0)+IF(ISNUMBER($R9),IF($R9&gt;=100,20,0),0)+IF(ISNUMBER($P9),IF($P9&gt;=150,20,IF($P9&gt;=50,12,5)),0)+IF(ISNUMBER($S9),IF($S9&lt;=1,15,0),0)</f>
        <v/>
      </c>
      <c r="AL9" s="29" t="n">
        <v>355</v>
      </c>
      <c r="AM9" s="30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Spindrift</t>
        </is>
      </c>
      <c r="B10" s="15" t="inlineStr">
        <is>
          <t>Spindrift Sparkling Water | Raspberry Lime | 12-pack 355mL</t>
        </is>
      </c>
      <c r="C10" s="15" t="inlineStr">
        <is>
          <t>5) Sparkling water &amp; soda</t>
        </is>
      </c>
      <c r="D10" s="15" t="inlineStr">
        <is>
          <t>355 mL can</t>
        </is>
      </c>
      <c r="E10" s="29" t="n">
        <v>12</v>
      </c>
      <c r="F10" s="30" t="n"/>
      <c r="G10" s="31">
        <f>IF(AND(ISNUMBER($F10),ISNUMBER($E10),$E10&lt;&gt;0),$F10/$E10,"")</f>
        <v/>
      </c>
      <c r="H10" s="31">
        <f>IF(AND(ISNUMBER($F10),ISNUMBER($AL10),ISNUMBER($E10),($AL10*$E10)&lt;&gt;0),$F10/($AL10*$E10)*100,"")</f>
        <v/>
      </c>
      <c r="I10" s="32" t="n"/>
      <c r="J10" s="33" t="n"/>
      <c r="K10" s="31">
        <f>IF(AND(ISNUMBER($F10),ISNUMBER($J10)),$F10*(1-$J10),"")</f>
        <v/>
      </c>
      <c r="L10" s="32" t="n"/>
      <c r="M10" s="32" t="n"/>
      <c r="N10" s="31">
        <f>IF(ISNUMBER($F10),($F10-IF(ISNUMBER($AM10),$AM10,0))*(1-IF(ISNUMBER($J10),$J10,0)),"")</f>
        <v/>
      </c>
      <c r="O10" s="15" t="inlineStr">
        <is>
          <t>Raspberry Lime</t>
        </is>
      </c>
      <c r="P10" s="29" t="n">
        <v>0</v>
      </c>
      <c r="Q10" s="29" t="n">
        <v>0</v>
      </c>
      <c r="R10" s="15" t="inlineStr">
        <is>
          <t>Not listed</t>
        </is>
      </c>
      <c r="S10" s="29" t="n">
        <v>2</v>
      </c>
      <c r="T10" s="29" t="n">
        <v>10</v>
      </c>
      <c r="U10" s="15" t="inlineStr">
        <is>
          <t>None (real squeezed fruit)</t>
        </is>
      </c>
      <c r="V10" s="15" t="inlineStr">
        <is>
          <t>Real squeezed fruit, no added sugar/sweetener</t>
        </is>
      </c>
      <c r="W10" s="32" t="n"/>
      <c r="X10" s="32" t="n"/>
      <c r="Y10" s="32" t="n"/>
      <c r="Z10" s="32" t="n"/>
      <c r="AA10" s="15" t="inlineStr">
        <is>
          <t>High</t>
        </is>
      </c>
      <c r="AB10" s="15" t="inlineStr">
        <is>
          <t>Premium real-fruit seltzer; strong loyalty</t>
        </is>
      </c>
      <c r="AC10" s="15" t="inlineStr">
        <is>
          <t>Sparkling water made with real squeezed fruit</t>
        </is>
      </c>
      <c r="AD10" s="15" t="inlineStr">
        <is>
          <t>Tastes like real fruit because it is - not flavour essence.</t>
        </is>
      </c>
      <c r="AE10" s="32" t="n"/>
      <c r="AF10" s="34">
        <f>IF(AND(ISNUMBER($P10),ISNUMBER($AL10),$AL10&lt;&gt;0),ROUND($P10/$AL10*100,1),"")</f>
        <v/>
      </c>
      <c r="AG10" s="35">
        <f>IF(AND(ISNUMBER($S10),ISNUMBER($AL10),$AL10&lt;&gt;0),ROUND($S10/$AL10*100,2),"")</f>
        <v/>
      </c>
      <c r="AH10" s="34">
        <f>IF(AND(ISNUMBER($Q10),ISNUMBER($AL10),$AL10&lt;&gt;0),ROUND($Q10/$AL10*100,1),"")</f>
        <v/>
      </c>
      <c r="AI10" s="29">
        <f>IF(ISNUMBER($S10),IF($S10&lt;=1,"Yes","No"),"n/a")</f>
        <v/>
      </c>
      <c r="AJ10" s="29">
        <f>IF(ISNUMBER($S10),ROUND(MAX(0,MIN(100,100-$S10*2.5-IF(ISNUMBER($T10),$T10,0)*0.12+IF($S10&lt;=1,12,0))),0),"")</f>
        <v/>
      </c>
      <c r="AK10" s="29">
        <f>IF(ISNUMBER($Q10),IF($Q10&gt;=100,20,IF($Q10&gt;=30,10,0)),0)+IF(ISNUMBER($R10),IF($R10&gt;=100,20,0),0)+IF(ISNUMBER($P10),IF($P10&gt;=150,20,IF($P10&gt;=50,12,5)),0)+IF(ISNUMBER($S10),IF($S10&lt;=1,15,0),0)</f>
        <v/>
      </c>
      <c r="AL10" s="29" t="n">
        <v>355</v>
      </c>
      <c r="AM10" s="30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Spindrift</t>
        </is>
      </c>
      <c r="B11" s="15" t="inlineStr">
        <is>
          <t>Spindrift Sparkling Water | Raspberry Lime | 15-pack 355mL</t>
        </is>
      </c>
      <c r="C11" s="15" t="inlineStr">
        <is>
          <t>5) Sparkling water &amp; soda</t>
        </is>
      </c>
      <c r="D11" s="15" t="inlineStr">
        <is>
          <t>355 mL can</t>
        </is>
      </c>
      <c r="E11" s="29" t="n">
        <v>15</v>
      </c>
      <c r="F11" s="30" t="n"/>
      <c r="G11" s="31">
        <f>IF(AND(ISNUMBER($F11),ISNUMBER($E11),$E11&lt;&gt;0),$F11/$E11,"")</f>
        <v/>
      </c>
      <c r="H11" s="31">
        <f>IF(AND(ISNUMBER($F11),ISNUMBER($AL11),ISNUMBER($E11),($AL11*$E11)&lt;&gt;0),$F11/($AL11*$E11)*100,"")</f>
        <v/>
      </c>
      <c r="I11" s="32" t="n"/>
      <c r="J11" s="33" t="n"/>
      <c r="K11" s="31">
        <f>IF(AND(ISNUMBER($F11),ISNUMBER($J11)),$F11*(1-$J11),"")</f>
        <v/>
      </c>
      <c r="L11" s="32" t="n"/>
      <c r="M11" s="32" t="n"/>
      <c r="N11" s="31">
        <f>IF(ISNUMBER($F11),($F11-IF(ISNUMBER($AM11),$AM11,0))*(1-IF(ISNUMBER($J11),$J11,0)),"")</f>
        <v/>
      </c>
      <c r="O11" s="15" t="inlineStr">
        <is>
          <t>Raspberry Lime</t>
        </is>
      </c>
      <c r="P11" s="29" t="n">
        <v>0</v>
      </c>
      <c r="Q11" s="29" t="n">
        <v>0</v>
      </c>
      <c r="R11" s="15" t="inlineStr">
        <is>
          <t>Not listed</t>
        </is>
      </c>
      <c r="S11" s="29" t="n">
        <v>2</v>
      </c>
      <c r="T11" s="29" t="n">
        <v>10</v>
      </c>
      <c r="U11" s="15" t="inlineStr">
        <is>
          <t>None (real squeezed fruit)</t>
        </is>
      </c>
      <c r="V11" s="15" t="inlineStr">
        <is>
          <t>Real squeezed fruit, no added sugar/sweetener</t>
        </is>
      </c>
      <c r="W11" s="32" t="n"/>
      <c r="X11" s="32" t="n"/>
      <c r="Y11" s="32" t="n"/>
      <c r="Z11" s="32" t="n"/>
      <c r="AA11" s="15" t="inlineStr">
        <is>
          <t>High</t>
        </is>
      </c>
      <c r="AB11" s="15" t="inlineStr">
        <is>
          <t>Premium real-fruit seltzer; strong loyalty</t>
        </is>
      </c>
      <c r="AC11" s="15" t="inlineStr">
        <is>
          <t>Sparkling water made with real squeezed fruit</t>
        </is>
      </c>
      <c r="AD11" s="15" t="inlineStr">
        <is>
          <t>Tastes like real fruit because it is - not flavour essence.</t>
        </is>
      </c>
      <c r="AE11" s="32" t="n"/>
      <c r="AF11" s="34">
        <f>IF(AND(ISNUMBER($P11),ISNUMBER($AL11),$AL11&lt;&gt;0),ROUND($P11/$AL11*100,1),"")</f>
        <v/>
      </c>
      <c r="AG11" s="35">
        <f>IF(AND(ISNUMBER($S11),ISNUMBER($AL11),$AL11&lt;&gt;0),ROUND($S11/$AL11*100,2),"")</f>
        <v/>
      </c>
      <c r="AH11" s="34">
        <f>IF(AND(ISNUMBER($Q11),ISNUMBER($AL11),$AL11&lt;&gt;0),ROUND($Q11/$AL11*100,1),"")</f>
        <v/>
      </c>
      <c r="AI11" s="29">
        <f>IF(ISNUMBER($S11),IF($S11&lt;=1,"Yes","No"),"n/a")</f>
        <v/>
      </c>
      <c r="AJ11" s="29">
        <f>IF(ISNUMBER($S11),ROUND(MAX(0,MIN(100,100-$S11*2.5-IF(ISNUMBER($T11),$T11,0)*0.12+IF($S11&lt;=1,12,0))),0),"")</f>
        <v/>
      </c>
      <c r="AK11" s="29">
        <f>IF(ISNUMBER($Q11),IF($Q11&gt;=100,20,IF($Q11&gt;=30,10,0)),0)+IF(ISNUMBER($R11),IF($R11&gt;=100,20,0),0)+IF(ISNUMBER($P11),IF($P11&gt;=150,20,IF($P11&gt;=50,12,5)),0)+IF(ISNUMBER($S11),IF($S11&lt;=1,15,0),0)</f>
        <v/>
      </c>
      <c r="AL11" s="29" t="n">
        <v>355</v>
      </c>
      <c r="AM11" s="30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Spindrift</t>
        </is>
      </c>
      <c r="B12" s="15" t="inlineStr">
        <is>
          <t>Spindrift Sparkling Water | Raspberry Lime | 18-pack 355mL</t>
        </is>
      </c>
      <c r="C12" s="15" t="inlineStr">
        <is>
          <t>5) Sparkling water &amp; soda</t>
        </is>
      </c>
      <c r="D12" s="15" t="inlineStr">
        <is>
          <t>355 mL can</t>
        </is>
      </c>
      <c r="E12" s="29" t="n">
        <v>18</v>
      </c>
      <c r="F12" s="30" t="n"/>
      <c r="G12" s="31">
        <f>IF(AND(ISNUMBER($F12),ISNUMBER($E12),$E12&lt;&gt;0),$F12/$E12,"")</f>
        <v/>
      </c>
      <c r="H12" s="31">
        <f>IF(AND(ISNUMBER($F12),ISNUMBER($AL12),ISNUMBER($E12),($AL12*$E12)&lt;&gt;0),$F12/($AL12*$E12)*100,"")</f>
        <v/>
      </c>
      <c r="I12" s="32" t="n"/>
      <c r="J12" s="33" t="n"/>
      <c r="K12" s="31">
        <f>IF(AND(ISNUMBER($F12),ISNUMBER($J12)),$F12*(1-$J12),"")</f>
        <v/>
      </c>
      <c r="L12" s="32" t="n"/>
      <c r="M12" s="32" t="n"/>
      <c r="N12" s="31">
        <f>IF(ISNUMBER($F12),($F12-IF(ISNUMBER($AM12),$AM12,0))*(1-IF(ISNUMBER($J12),$J12,0)),"")</f>
        <v/>
      </c>
      <c r="O12" s="15" t="inlineStr">
        <is>
          <t>Raspberry Lime</t>
        </is>
      </c>
      <c r="P12" s="29" t="n">
        <v>0</v>
      </c>
      <c r="Q12" s="29" t="n">
        <v>0</v>
      </c>
      <c r="R12" s="15" t="inlineStr">
        <is>
          <t>Not listed</t>
        </is>
      </c>
      <c r="S12" s="29" t="n">
        <v>2</v>
      </c>
      <c r="T12" s="29" t="n">
        <v>10</v>
      </c>
      <c r="U12" s="15" t="inlineStr">
        <is>
          <t>None (real squeezed fruit)</t>
        </is>
      </c>
      <c r="V12" s="15" t="inlineStr">
        <is>
          <t>Real squeezed fruit, no added sugar/sweetener</t>
        </is>
      </c>
      <c r="W12" s="32" t="n"/>
      <c r="X12" s="32" t="n"/>
      <c r="Y12" s="32" t="n"/>
      <c r="Z12" s="32" t="n"/>
      <c r="AA12" s="15" t="inlineStr">
        <is>
          <t>High</t>
        </is>
      </c>
      <c r="AB12" s="15" t="inlineStr">
        <is>
          <t>Premium real-fruit seltzer; strong loyalty</t>
        </is>
      </c>
      <c r="AC12" s="15" t="inlineStr">
        <is>
          <t>Sparkling water made with real squeezed fruit</t>
        </is>
      </c>
      <c r="AD12" s="15" t="inlineStr">
        <is>
          <t>Tastes like real fruit because it is - not flavour essence.</t>
        </is>
      </c>
      <c r="AE12" s="32" t="n"/>
      <c r="AF12" s="34">
        <f>IF(AND(ISNUMBER($P12),ISNUMBER($AL12),$AL12&lt;&gt;0),ROUND($P12/$AL12*100,1),"")</f>
        <v/>
      </c>
      <c r="AG12" s="35">
        <f>IF(AND(ISNUMBER($S12),ISNUMBER($AL12),$AL12&lt;&gt;0),ROUND($S12/$AL12*100,2),"")</f>
        <v/>
      </c>
      <c r="AH12" s="34">
        <f>IF(AND(ISNUMBER($Q12),ISNUMBER($AL12),$AL12&lt;&gt;0),ROUND($Q12/$AL12*100,1),"")</f>
        <v/>
      </c>
      <c r="AI12" s="29">
        <f>IF(ISNUMBER($S12),IF($S12&lt;=1,"Yes","No"),"n/a")</f>
        <v/>
      </c>
      <c r="AJ12" s="29">
        <f>IF(ISNUMBER($S12),ROUND(MAX(0,MIN(100,100-$S12*2.5-IF(ISNUMBER($T12),$T12,0)*0.12+IF($S12&lt;=1,12,0))),0),"")</f>
        <v/>
      </c>
      <c r="AK12" s="29">
        <f>IF(ISNUMBER($Q12),IF($Q12&gt;=100,20,IF($Q12&gt;=30,10,0)),0)+IF(ISNUMBER($R12),IF($R12&gt;=100,20,0),0)+IF(ISNUMBER($P12),IF($P12&gt;=150,20,IF($P12&gt;=50,12,5)),0)+IF(ISNUMBER($S12),IF($S12&lt;=1,15,0),0)</f>
        <v/>
      </c>
      <c r="AL12" s="29" t="n">
        <v>355</v>
      </c>
      <c r="AM12" s="30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Spindrift</t>
        </is>
      </c>
      <c r="B13" s="15" t="inlineStr">
        <is>
          <t>Spindrift Sparkling Water | Raspberry Lime | 24-pack 355mL</t>
        </is>
      </c>
      <c r="C13" s="15" t="inlineStr">
        <is>
          <t>5) Sparkling water &amp; soda</t>
        </is>
      </c>
      <c r="D13" s="15" t="inlineStr">
        <is>
          <t>355 mL can</t>
        </is>
      </c>
      <c r="E13" s="29" t="n">
        <v>24</v>
      </c>
      <c r="F13" s="30" t="n"/>
      <c r="G13" s="31">
        <f>IF(AND(ISNUMBER($F13),ISNUMBER($E13),$E13&lt;&gt;0),$F13/$E13,"")</f>
        <v/>
      </c>
      <c r="H13" s="31">
        <f>IF(AND(ISNUMBER($F13),ISNUMBER($AL13),ISNUMBER($E13),($AL13*$E13)&lt;&gt;0),$F13/($AL13*$E13)*100,"")</f>
        <v/>
      </c>
      <c r="I13" s="32" t="n"/>
      <c r="J13" s="33" t="n"/>
      <c r="K13" s="31">
        <f>IF(AND(ISNUMBER($F13),ISNUMBER($J13)),$F13*(1-$J13),"")</f>
        <v/>
      </c>
      <c r="L13" s="32" t="n"/>
      <c r="M13" s="32" t="n"/>
      <c r="N13" s="31">
        <f>IF(ISNUMBER($F13),($F13-IF(ISNUMBER($AM13),$AM13,0))*(1-IF(ISNUMBER($J13),$J13,0)),"")</f>
        <v/>
      </c>
      <c r="O13" s="15" t="inlineStr">
        <is>
          <t>Raspberry Lime</t>
        </is>
      </c>
      <c r="P13" s="29" t="n">
        <v>0</v>
      </c>
      <c r="Q13" s="29" t="n">
        <v>0</v>
      </c>
      <c r="R13" s="15" t="inlineStr">
        <is>
          <t>Not listed</t>
        </is>
      </c>
      <c r="S13" s="29" t="n">
        <v>2</v>
      </c>
      <c r="T13" s="29" t="n">
        <v>10</v>
      </c>
      <c r="U13" s="15" t="inlineStr">
        <is>
          <t>None (real squeezed fruit)</t>
        </is>
      </c>
      <c r="V13" s="15" t="inlineStr">
        <is>
          <t>Real squeezed fruit, no added sugar/sweetener</t>
        </is>
      </c>
      <c r="W13" s="32" t="n"/>
      <c r="X13" s="32" t="n"/>
      <c r="Y13" s="32" t="n"/>
      <c r="Z13" s="32" t="n"/>
      <c r="AA13" s="15" t="inlineStr">
        <is>
          <t>High</t>
        </is>
      </c>
      <c r="AB13" s="15" t="inlineStr">
        <is>
          <t>Premium real-fruit seltzer; strong loyalty</t>
        </is>
      </c>
      <c r="AC13" s="15" t="inlineStr">
        <is>
          <t>Sparkling water made with real squeezed fruit</t>
        </is>
      </c>
      <c r="AD13" s="15" t="inlineStr">
        <is>
          <t>Tastes like real fruit because it is - not flavour essence.</t>
        </is>
      </c>
      <c r="AE13" s="32" t="n"/>
      <c r="AF13" s="34">
        <f>IF(AND(ISNUMBER($P13),ISNUMBER($AL13),$AL13&lt;&gt;0),ROUND($P13/$AL13*100,1),"")</f>
        <v/>
      </c>
      <c r="AG13" s="35">
        <f>IF(AND(ISNUMBER($S13),ISNUMBER($AL13),$AL13&lt;&gt;0),ROUND($S13/$AL13*100,2),"")</f>
        <v/>
      </c>
      <c r="AH13" s="34">
        <f>IF(AND(ISNUMBER($Q13),ISNUMBER($AL13),$AL13&lt;&gt;0),ROUND($Q13/$AL13*100,1),"")</f>
        <v/>
      </c>
      <c r="AI13" s="29">
        <f>IF(ISNUMBER($S13),IF($S13&lt;=1,"Yes","No"),"n/a")</f>
        <v/>
      </c>
      <c r="AJ13" s="29">
        <f>IF(ISNUMBER($S13),ROUND(MAX(0,MIN(100,100-$S13*2.5-IF(ISNUMBER($T13),$T13,0)*0.12+IF($S13&lt;=1,12,0))),0),"")</f>
        <v/>
      </c>
      <c r="AK13" s="29">
        <f>IF(ISNUMBER($Q13),IF($Q13&gt;=100,20,IF($Q13&gt;=30,10,0)),0)+IF(ISNUMBER($R13),IF($R13&gt;=100,20,0),0)+IF(ISNUMBER($P13),IF($P13&gt;=150,20,IF($P13&gt;=50,12,5)),0)+IF(ISNUMBER($S13),IF($S13&lt;=1,15,0),0)</f>
        <v/>
      </c>
      <c r="AL13" s="29" t="n">
        <v>355</v>
      </c>
      <c r="AM13" s="30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Spindrift</t>
        </is>
      </c>
      <c r="B14" s="15" t="inlineStr">
        <is>
          <t>Spindrift Sparkling Water | Grapefruit | single 355mL</t>
        </is>
      </c>
      <c r="C14" s="15" t="inlineStr">
        <is>
          <t>5) Sparkling water &amp; soda</t>
        </is>
      </c>
      <c r="D14" s="15" t="inlineStr">
        <is>
          <t>355 mL can</t>
        </is>
      </c>
      <c r="E14" s="29" t="n">
        <v>1</v>
      </c>
      <c r="F14" s="30" t="n"/>
      <c r="G14" s="31">
        <f>IF(AND(ISNUMBER($F14),ISNUMBER($E14),$E14&lt;&gt;0),$F14/$E14,"")</f>
        <v/>
      </c>
      <c r="H14" s="31">
        <f>IF(AND(ISNUMBER($F14),ISNUMBER($AL14),ISNUMBER($E14),($AL14*$E14)&lt;&gt;0),$F14/($AL14*$E14)*100,"")</f>
        <v/>
      </c>
      <c r="I14" s="32" t="n"/>
      <c r="J14" s="33" t="n"/>
      <c r="K14" s="31">
        <f>IF(AND(ISNUMBER($F14),ISNUMBER($J14)),$F14*(1-$J14),"")</f>
        <v/>
      </c>
      <c r="L14" s="32" t="n"/>
      <c r="M14" s="32" t="n"/>
      <c r="N14" s="31">
        <f>IF(ISNUMBER($F14),($F14-IF(ISNUMBER($AM14),$AM14,0))*(1-IF(ISNUMBER($J14),$J14,0)),"")</f>
        <v/>
      </c>
      <c r="O14" s="15" t="inlineStr">
        <is>
          <t>Grapefruit</t>
        </is>
      </c>
      <c r="P14" s="29" t="n">
        <v>0</v>
      </c>
      <c r="Q14" s="29" t="n">
        <v>0</v>
      </c>
      <c r="R14" s="15" t="inlineStr">
        <is>
          <t>Not listed</t>
        </is>
      </c>
      <c r="S14" s="29" t="n">
        <v>2</v>
      </c>
      <c r="T14" s="29" t="n">
        <v>10</v>
      </c>
      <c r="U14" s="15" t="inlineStr">
        <is>
          <t>None (real squeezed fruit)</t>
        </is>
      </c>
      <c r="V14" s="15" t="inlineStr">
        <is>
          <t>Real squeezed fruit, no added sugar/sweetener</t>
        </is>
      </c>
      <c r="W14" s="32" t="n"/>
      <c r="X14" s="32" t="n"/>
      <c r="Y14" s="32" t="n"/>
      <c r="Z14" s="32" t="n"/>
      <c r="AA14" s="15" t="inlineStr">
        <is>
          <t>High</t>
        </is>
      </c>
      <c r="AB14" s="15" t="inlineStr">
        <is>
          <t>Premium real-fruit seltzer; strong loyalty</t>
        </is>
      </c>
      <c r="AC14" s="15" t="inlineStr">
        <is>
          <t>Sparkling water made with real squeezed fruit</t>
        </is>
      </c>
      <c r="AD14" s="15" t="inlineStr">
        <is>
          <t>Tastes like real fruit because it is - not flavour essence.</t>
        </is>
      </c>
      <c r="AE14" s="32" t="n"/>
      <c r="AF14" s="34">
        <f>IF(AND(ISNUMBER($P14),ISNUMBER($AL14),$AL14&lt;&gt;0),ROUND($P14/$AL14*100,1),"")</f>
        <v/>
      </c>
      <c r="AG14" s="35">
        <f>IF(AND(ISNUMBER($S14),ISNUMBER($AL14),$AL14&lt;&gt;0),ROUND($S14/$AL14*100,2),"")</f>
        <v/>
      </c>
      <c r="AH14" s="34">
        <f>IF(AND(ISNUMBER($Q14),ISNUMBER($AL14),$AL14&lt;&gt;0),ROUND($Q14/$AL14*100,1),"")</f>
        <v/>
      </c>
      <c r="AI14" s="29">
        <f>IF(ISNUMBER($S14),IF($S14&lt;=1,"Yes","No"),"n/a")</f>
        <v/>
      </c>
      <c r="AJ14" s="29">
        <f>IF(ISNUMBER($S14),ROUND(MAX(0,MIN(100,100-$S14*2.5-IF(ISNUMBER($T14),$T14,0)*0.12+IF($S14&lt;=1,12,0))),0),"")</f>
        <v/>
      </c>
      <c r="AK14" s="29">
        <f>IF(ISNUMBER($Q14),IF($Q14&gt;=100,20,IF($Q14&gt;=30,10,0)),0)+IF(ISNUMBER($R14),IF($R14&gt;=100,20,0),0)+IF(ISNUMBER($P14),IF($P14&gt;=150,20,IF($P14&gt;=50,12,5)),0)+IF(ISNUMBER($S14),IF($S14&lt;=1,15,0),0)</f>
        <v/>
      </c>
      <c r="AL14" s="29" t="n">
        <v>355</v>
      </c>
      <c r="AM14" s="30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Spindrift</t>
        </is>
      </c>
      <c r="B15" s="15" t="inlineStr">
        <is>
          <t>Spindrift Sparkling Water | Grapefruit | 8-pack 355mL</t>
        </is>
      </c>
      <c r="C15" s="15" t="inlineStr">
        <is>
          <t>5) Sparkling water &amp; soda</t>
        </is>
      </c>
      <c r="D15" s="15" t="inlineStr">
        <is>
          <t>355 mL can</t>
        </is>
      </c>
      <c r="E15" s="29" t="n">
        <v>8</v>
      </c>
      <c r="F15" s="30" t="n"/>
      <c r="G15" s="31">
        <f>IF(AND(ISNUMBER($F15),ISNUMBER($E15),$E15&lt;&gt;0),$F15/$E15,"")</f>
        <v/>
      </c>
      <c r="H15" s="31">
        <f>IF(AND(ISNUMBER($F15),ISNUMBER($AL15),ISNUMBER($E15),($AL15*$E15)&lt;&gt;0),$F15/($AL15*$E15)*100,"")</f>
        <v/>
      </c>
      <c r="I15" s="32" t="n"/>
      <c r="J15" s="33" t="n"/>
      <c r="K15" s="31">
        <f>IF(AND(ISNUMBER($F15),ISNUMBER($J15)),$F15*(1-$J15),"")</f>
        <v/>
      </c>
      <c r="L15" s="32" t="n"/>
      <c r="M15" s="32" t="n"/>
      <c r="N15" s="31">
        <f>IF(ISNUMBER($F15),($F15-IF(ISNUMBER($AM15),$AM15,0))*(1-IF(ISNUMBER($J15),$J15,0)),"")</f>
        <v/>
      </c>
      <c r="O15" s="15" t="inlineStr">
        <is>
          <t>Grapefruit</t>
        </is>
      </c>
      <c r="P15" s="29" t="n">
        <v>0</v>
      </c>
      <c r="Q15" s="29" t="n">
        <v>0</v>
      </c>
      <c r="R15" s="15" t="inlineStr">
        <is>
          <t>Not listed</t>
        </is>
      </c>
      <c r="S15" s="29" t="n">
        <v>2</v>
      </c>
      <c r="T15" s="29" t="n">
        <v>10</v>
      </c>
      <c r="U15" s="15" t="inlineStr">
        <is>
          <t>None (real squeezed fruit)</t>
        </is>
      </c>
      <c r="V15" s="15" t="inlineStr">
        <is>
          <t>Real squeezed fruit, no added sugar/sweetener</t>
        </is>
      </c>
      <c r="W15" s="32" t="n"/>
      <c r="X15" s="32" t="n"/>
      <c r="Y15" s="32" t="n"/>
      <c r="Z15" s="32" t="n"/>
      <c r="AA15" s="15" t="inlineStr">
        <is>
          <t>High</t>
        </is>
      </c>
      <c r="AB15" s="15" t="inlineStr">
        <is>
          <t>Premium real-fruit seltzer; strong loyalty</t>
        </is>
      </c>
      <c r="AC15" s="15" t="inlineStr">
        <is>
          <t>Sparkling water made with real squeezed fruit</t>
        </is>
      </c>
      <c r="AD15" s="15" t="inlineStr">
        <is>
          <t>Tastes like real fruit because it is - not flavour essence.</t>
        </is>
      </c>
      <c r="AE15" s="32" t="n"/>
      <c r="AF15" s="34">
        <f>IF(AND(ISNUMBER($P15),ISNUMBER($AL15),$AL15&lt;&gt;0),ROUND($P15/$AL15*100,1),"")</f>
        <v/>
      </c>
      <c r="AG15" s="35">
        <f>IF(AND(ISNUMBER($S15),ISNUMBER($AL15),$AL15&lt;&gt;0),ROUND($S15/$AL15*100,2),"")</f>
        <v/>
      </c>
      <c r="AH15" s="34">
        <f>IF(AND(ISNUMBER($Q15),ISNUMBER($AL15),$AL15&lt;&gt;0),ROUND($Q15/$AL15*100,1),"")</f>
        <v/>
      </c>
      <c r="AI15" s="29">
        <f>IF(ISNUMBER($S15),IF($S15&lt;=1,"Yes","No"),"n/a")</f>
        <v/>
      </c>
      <c r="AJ15" s="29">
        <f>IF(ISNUMBER($S15),ROUND(MAX(0,MIN(100,100-$S15*2.5-IF(ISNUMBER($T15),$T15,0)*0.12+IF($S15&lt;=1,12,0))),0),"")</f>
        <v/>
      </c>
      <c r="AK15" s="29">
        <f>IF(ISNUMBER($Q15),IF($Q15&gt;=100,20,IF($Q15&gt;=30,10,0)),0)+IF(ISNUMBER($R15),IF($R15&gt;=100,20,0),0)+IF(ISNUMBER($P15),IF($P15&gt;=150,20,IF($P15&gt;=50,12,5)),0)+IF(ISNUMBER($S15),IF($S15&lt;=1,15,0),0)</f>
        <v/>
      </c>
      <c r="AL15" s="29" t="n">
        <v>355</v>
      </c>
      <c r="AM15" s="30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Spindrift</t>
        </is>
      </c>
      <c r="B16" s="15" t="inlineStr">
        <is>
          <t>Spindrift Sparkling Water | Grapefruit | 12-pack 355mL</t>
        </is>
      </c>
      <c r="C16" s="15" t="inlineStr">
        <is>
          <t>5) Sparkling water &amp; soda</t>
        </is>
      </c>
      <c r="D16" s="15" t="inlineStr">
        <is>
          <t>355 mL can</t>
        </is>
      </c>
      <c r="E16" s="29" t="n">
        <v>12</v>
      </c>
      <c r="F16" s="30" t="n"/>
      <c r="G16" s="31">
        <f>IF(AND(ISNUMBER($F16),ISNUMBER($E16),$E16&lt;&gt;0),$F16/$E16,"")</f>
        <v/>
      </c>
      <c r="H16" s="31">
        <f>IF(AND(ISNUMBER($F16),ISNUMBER($AL16),ISNUMBER($E16),($AL16*$E16)&lt;&gt;0),$F16/($AL16*$E16)*100,"")</f>
        <v/>
      </c>
      <c r="I16" s="32" t="n"/>
      <c r="J16" s="33" t="n"/>
      <c r="K16" s="31">
        <f>IF(AND(ISNUMBER($F16),ISNUMBER($J16)),$F16*(1-$J16),"")</f>
        <v/>
      </c>
      <c r="L16" s="32" t="n"/>
      <c r="M16" s="32" t="n"/>
      <c r="N16" s="31">
        <f>IF(ISNUMBER($F16),($F16-IF(ISNUMBER($AM16),$AM16,0))*(1-IF(ISNUMBER($J16),$J16,0)),"")</f>
        <v/>
      </c>
      <c r="O16" s="15" t="inlineStr">
        <is>
          <t>Grapefruit</t>
        </is>
      </c>
      <c r="P16" s="29" t="n">
        <v>0</v>
      </c>
      <c r="Q16" s="29" t="n">
        <v>0</v>
      </c>
      <c r="R16" s="15" t="inlineStr">
        <is>
          <t>Not listed</t>
        </is>
      </c>
      <c r="S16" s="29" t="n">
        <v>2</v>
      </c>
      <c r="T16" s="29" t="n">
        <v>10</v>
      </c>
      <c r="U16" s="15" t="inlineStr">
        <is>
          <t>None (real squeezed fruit)</t>
        </is>
      </c>
      <c r="V16" s="15" t="inlineStr">
        <is>
          <t>Real squeezed fruit, no added sugar/sweetener</t>
        </is>
      </c>
      <c r="W16" s="32" t="n"/>
      <c r="X16" s="32" t="n"/>
      <c r="Y16" s="32" t="n"/>
      <c r="Z16" s="32" t="n"/>
      <c r="AA16" s="15" t="inlineStr">
        <is>
          <t>High</t>
        </is>
      </c>
      <c r="AB16" s="15" t="inlineStr">
        <is>
          <t>Premium real-fruit seltzer; strong loyalty</t>
        </is>
      </c>
      <c r="AC16" s="15" t="inlineStr">
        <is>
          <t>Sparkling water made with real squeezed fruit</t>
        </is>
      </c>
      <c r="AD16" s="15" t="inlineStr">
        <is>
          <t>Tastes like real fruit because it is - not flavour essence.</t>
        </is>
      </c>
      <c r="AE16" s="32" t="n"/>
      <c r="AF16" s="34">
        <f>IF(AND(ISNUMBER($P16),ISNUMBER($AL16),$AL16&lt;&gt;0),ROUND($P16/$AL16*100,1),"")</f>
        <v/>
      </c>
      <c r="AG16" s="35">
        <f>IF(AND(ISNUMBER($S16),ISNUMBER($AL16),$AL16&lt;&gt;0),ROUND($S16/$AL16*100,2),"")</f>
        <v/>
      </c>
      <c r="AH16" s="34">
        <f>IF(AND(ISNUMBER($Q16),ISNUMBER($AL16),$AL16&lt;&gt;0),ROUND($Q16/$AL16*100,1),"")</f>
        <v/>
      </c>
      <c r="AI16" s="29">
        <f>IF(ISNUMBER($S16),IF($S16&lt;=1,"Yes","No"),"n/a")</f>
        <v/>
      </c>
      <c r="AJ16" s="29">
        <f>IF(ISNUMBER($S16),ROUND(MAX(0,MIN(100,100-$S16*2.5-IF(ISNUMBER($T16),$T16,0)*0.12+IF($S16&lt;=1,12,0))),0),"")</f>
        <v/>
      </c>
      <c r="AK16" s="29">
        <f>IF(ISNUMBER($Q16),IF($Q16&gt;=100,20,IF($Q16&gt;=30,10,0)),0)+IF(ISNUMBER($R16),IF($R16&gt;=100,20,0),0)+IF(ISNUMBER($P16),IF($P16&gt;=150,20,IF($P16&gt;=50,12,5)),0)+IF(ISNUMBER($S16),IF($S16&lt;=1,15,0),0)</f>
        <v/>
      </c>
      <c r="AL16" s="29" t="n">
        <v>355</v>
      </c>
      <c r="AM16" s="30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Spindrift</t>
        </is>
      </c>
      <c r="B17" s="15" t="inlineStr">
        <is>
          <t>Spindrift Sparkling Water | Grapefruit | 15-pack 355mL</t>
        </is>
      </c>
      <c r="C17" s="15" t="inlineStr">
        <is>
          <t>5) Sparkling water &amp; soda</t>
        </is>
      </c>
      <c r="D17" s="15" t="inlineStr">
        <is>
          <t>355 mL can</t>
        </is>
      </c>
      <c r="E17" s="29" t="n">
        <v>15</v>
      </c>
      <c r="F17" s="30" t="n"/>
      <c r="G17" s="31">
        <f>IF(AND(ISNUMBER($F17),ISNUMBER($E17),$E17&lt;&gt;0),$F17/$E17,"")</f>
        <v/>
      </c>
      <c r="H17" s="31">
        <f>IF(AND(ISNUMBER($F17),ISNUMBER($AL17),ISNUMBER($E17),($AL17*$E17)&lt;&gt;0),$F17/($AL17*$E17)*100,"")</f>
        <v/>
      </c>
      <c r="I17" s="32" t="n"/>
      <c r="J17" s="33" t="n"/>
      <c r="K17" s="31">
        <f>IF(AND(ISNUMBER($F17),ISNUMBER($J17)),$F17*(1-$J17),"")</f>
        <v/>
      </c>
      <c r="L17" s="32" t="n"/>
      <c r="M17" s="32" t="n"/>
      <c r="N17" s="31">
        <f>IF(ISNUMBER($F17),($F17-IF(ISNUMBER($AM17),$AM17,0))*(1-IF(ISNUMBER($J17),$J17,0)),"")</f>
        <v/>
      </c>
      <c r="O17" s="15" t="inlineStr">
        <is>
          <t>Grapefruit</t>
        </is>
      </c>
      <c r="P17" s="29" t="n">
        <v>0</v>
      </c>
      <c r="Q17" s="29" t="n">
        <v>0</v>
      </c>
      <c r="R17" s="15" t="inlineStr">
        <is>
          <t>Not listed</t>
        </is>
      </c>
      <c r="S17" s="29" t="n">
        <v>2</v>
      </c>
      <c r="T17" s="29" t="n">
        <v>10</v>
      </c>
      <c r="U17" s="15" t="inlineStr">
        <is>
          <t>None (real squeezed fruit)</t>
        </is>
      </c>
      <c r="V17" s="15" t="inlineStr">
        <is>
          <t>Real squeezed fruit, no added sugar/sweetener</t>
        </is>
      </c>
      <c r="W17" s="32" t="n"/>
      <c r="X17" s="32" t="n"/>
      <c r="Y17" s="32" t="n"/>
      <c r="Z17" s="32" t="n"/>
      <c r="AA17" s="15" t="inlineStr">
        <is>
          <t>High</t>
        </is>
      </c>
      <c r="AB17" s="15" t="inlineStr">
        <is>
          <t>Premium real-fruit seltzer; strong loyalty</t>
        </is>
      </c>
      <c r="AC17" s="15" t="inlineStr">
        <is>
          <t>Sparkling water made with real squeezed fruit</t>
        </is>
      </c>
      <c r="AD17" s="15" t="inlineStr">
        <is>
          <t>Tastes like real fruit because it is - not flavour essence.</t>
        </is>
      </c>
      <c r="AE17" s="32" t="n"/>
      <c r="AF17" s="34">
        <f>IF(AND(ISNUMBER($P17),ISNUMBER($AL17),$AL17&lt;&gt;0),ROUND($P17/$AL17*100,1),"")</f>
        <v/>
      </c>
      <c r="AG17" s="35">
        <f>IF(AND(ISNUMBER($S17),ISNUMBER($AL17),$AL17&lt;&gt;0),ROUND($S17/$AL17*100,2),"")</f>
        <v/>
      </c>
      <c r="AH17" s="34">
        <f>IF(AND(ISNUMBER($Q17),ISNUMBER($AL17),$AL17&lt;&gt;0),ROUND($Q17/$AL17*100,1),"")</f>
        <v/>
      </c>
      <c r="AI17" s="29">
        <f>IF(ISNUMBER($S17),IF($S17&lt;=1,"Yes","No"),"n/a")</f>
        <v/>
      </c>
      <c r="AJ17" s="29">
        <f>IF(ISNUMBER($S17),ROUND(MAX(0,MIN(100,100-$S17*2.5-IF(ISNUMBER($T17),$T17,0)*0.12+IF($S17&lt;=1,12,0))),0),"")</f>
        <v/>
      </c>
      <c r="AK17" s="29">
        <f>IF(ISNUMBER($Q17),IF($Q17&gt;=100,20,IF($Q17&gt;=30,10,0)),0)+IF(ISNUMBER($R17),IF($R17&gt;=100,20,0),0)+IF(ISNUMBER($P17),IF($P17&gt;=150,20,IF($P17&gt;=50,12,5)),0)+IF(ISNUMBER($S17),IF($S17&lt;=1,15,0),0)</f>
        <v/>
      </c>
      <c r="AL17" s="29" t="n">
        <v>355</v>
      </c>
      <c r="AM17" s="30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Spindrift</t>
        </is>
      </c>
      <c r="B18" s="15" t="inlineStr">
        <is>
          <t>Spindrift Sparkling Water | Grapefruit | 18-pack 355mL</t>
        </is>
      </c>
      <c r="C18" s="15" t="inlineStr">
        <is>
          <t>5) Sparkling water &amp; soda</t>
        </is>
      </c>
      <c r="D18" s="15" t="inlineStr">
        <is>
          <t>355 mL can</t>
        </is>
      </c>
      <c r="E18" s="29" t="n">
        <v>18</v>
      </c>
      <c r="F18" s="30" t="n"/>
      <c r="G18" s="31">
        <f>IF(AND(ISNUMBER($F18),ISNUMBER($E18),$E18&lt;&gt;0),$F18/$E18,"")</f>
        <v/>
      </c>
      <c r="H18" s="31">
        <f>IF(AND(ISNUMBER($F18),ISNUMBER($AL18),ISNUMBER($E18),($AL18*$E18)&lt;&gt;0),$F18/($AL18*$E18)*100,"")</f>
        <v/>
      </c>
      <c r="I18" s="32" t="n"/>
      <c r="J18" s="33" t="n"/>
      <c r="K18" s="31">
        <f>IF(AND(ISNUMBER($F18),ISNUMBER($J18)),$F18*(1-$J18),"")</f>
        <v/>
      </c>
      <c r="L18" s="32" t="n"/>
      <c r="M18" s="32" t="n"/>
      <c r="N18" s="31">
        <f>IF(ISNUMBER($F18),($F18-IF(ISNUMBER($AM18),$AM18,0))*(1-IF(ISNUMBER($J18),$J18,0)),"")</f>
        <v/>
      </c>
      <c r="O18" s="15" t="inlineStr">
        <is>
          <t>Grapefruit</t>
        </is>
      </c>
      <c r="P18" s="29" t="n">
        <v>0</v>
      </c>
      <c r="Q18" s="29" t="n">
        <v>0</v>
      </c>
      <c r="R18" s="15" t="inlineStr">
        <is>
          <t>Not listed</t>
        </is>
      </c>
      <c r="S18" s="29" t="n">
        <v>2</v>
      </c>
      <c r="T18" s="29" t="n">
        <v>10</v>
      </c>
      <c r="U18" s="15" t="inlineStr">
        <is>
          <t>None (real squeezed fruit)</t>
        </is>
      </c>
      <c r="V18" s="15" t="inlineStr">
        <is>
          <t>Real squeezed fruit, no added sugar/sweetener</t>
        </is>
      </c>
      <c r="W18" s="32" t="n"/>
      <c r="X18" s="32" t="n"/>
      <c r="Y18" s="32" t="n"/>
      <c r="Z18" s="32" t="n"/>
      <c r="AA18" s="15" t="inlineStr">
        <is>
          <t>High</t>
        </is>
      </c>
      <c r="AB18" s="15" t="inlineStr">
        <is>
          <t>Premium real-fruit seltzer; strong loyalty</t>
        </is>
      </c>
      <c r="AC18" s="15" t="inlineStr">
        <is>
          <t>Sparkling water made with real squeezed fruit</t>
        </is>
      </c>
      <c r="AD18" s="15" t="inlineStr">
        <is>
          <t>Tastes like real fruit because it is - not flavour essence.</t>
        </is>
      </c>
      <c r="AE18" s="32" t="n"/>
      <c r="AF18" s="34">
        <f>IF(AND(ISNUMBER($P18),ISNUMBER($AL18),$AL18&lt;&gt;0),ROUND($P18/$AL18*100,1),"")</f>
        <v/>
      </c>
      <c r="AG18" s="35">
        <f>IF(AND(ISNUMBER($S18),ISNUMBER($AL18),$AL18&lt;&gt;0),ROUND($S18/$AL18*100,2),"")</f>
        <v/>
      </c>
      <c r="AH18" s="34">
        <f>IF(AND(ISNUMBER($Q18),ISNUMBER($AL18),$AL18&lt;&gt;0),ROUND($Q18/$AL18*100,1),"")</f>
        <v/>
      </c>
      <c r="AI18" s="29">
        <f>IF(ISNUMBER($S18),IF($S18&lt;=1,"Yes","No"),"n/a")</f>
        <v/>
      </c>
      <c r="AJ18" s="29">
        <f>IF(ISNUMBER($S18),ROUND(MAX(0,MIN(100,100-$S18*2.5-IF(ISNUMBER($T18),$T18,0)*0.12+IF($S18&lt;=1,12,0))),0),"")</f>
        <v/>
      </c>
      <c r="AK18" s="29">
        <f>IF(ISNUMBER($Q18),IF($Q18&gt;=100,20,IF($Q18&gt;=30,10,0)),0)+IF(ISNUMBER($R18),IF($R18&gt;=100,20,0),0)+IF(ISNUMBER($P18),IF($P18&gt;=150,20,IF($P18&gt;=50,12,5)),0)+IF(ISNUMBER($S18),IF($S18&lt;=1,15,0),0)</f>
        <v/>
      </c>
      <c r="AL18" s="29" t="n">
        <v>355</v>
      </c>
      <c r="AM18" s="30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Spindrift</t>
        </is>
      </c>
      <c r="B19" s="15" t="inlineStr">
        <is>
          <t>Spindrift Sparkling Water | Grapefruit | 24-pack 355mL</t>
        </is>
      </c>
      <c r="C19" s="15" t="inlineStr">
        <is>
          <t>5) Sparkling water &amp; soda</t>
        </is>
      </c>
      <c r="D19" s="15" t="inlineStr">
        <is>
          <t>355 mL can</t>
        </is>
      </c>
      <c r="E19" s="29" t="n">
        <v>24</v>
      </c>
      <c r="F19" s="30" t="n"/>
      <c r="G19" s="31">
        <f>IF(AND(ISNUMBER($F19),ISNUMBER($E19),$E19&lt;&gt;0),$F19/$E19,"")</f>
        <v/>
      </c>
      <c r="H19" s="31">
        <f>IF(AND(ISNUMBER($F19),ISNUMBER($AL19),ISNUMBER($E19),($AL19*$E19)&lt;&gt;0),$F19/($AL19*$E19)*100,"")</f>
        <v/>
      </c>
      <c r="I19" s="32" t="n"/>
      <c r="J19" s="33" t="n"/>
      <c r="K19" s="31">
        <f>IF(AND(ISNUMBER($F19),ISNUMBER($J19)),$F19*(1-$J19),"")</f>
        <v/>
      </c>
      <c r="L19" s="32" t="n"/>
      <c r="M19" s="32" t="n"/>
      <c r="N19" s="31">
        <f>IF(ISNUMBER($F19),($F19-IF(ISNUMBER($AM19),$AM19,0))*(1-IF(ISNUMBER($J19),$J19,0)),"")</f>
        <v/>
      </c>
      <c r="O19" s="15" t="inlineStr">
        <is>
          <t>Grapefruit</t>
        </is>
      </c>
      <c r="P19" s="29" t="n">
        <v>0</v>
      </c>
      <c r="Q19" s="29" t="n">
        <v>0</v>
      </c>
      <c r="R19" s="15" t="inlineStr">
        <is>
          <t>Not listed</t>
        </is>
      </c>
      <c r="S19" s="29" t="n">
        <v>2</v>
      </c>
      <c r="T19" s="29" t="n">
        <v>10</v>
      </c>
      <c r="U19" s="15" t="inlineStr">
        <is>
          <t>None (real squeezed fruit)</t>
        </is>
      </c>
      <c r="V19" s="15" t="inlineStr">
        <is>
          <t>Real squeezed fruit, no added sugar/sweetener</t>
        </is>
      </c>
      <c r="W19" s="32" t="n"/>
      <c r="X19" s="32" t="n"/>
      <c r="Y19" s="32" t="n"/>
      <c r="Z19" s="32" t="n"/>
      <c r="AA19" s="15" t="inlineStr">
        <is>
          <t>High</t>
        </is>
      </c>
      <c r="AB19" s="15" t="inlineStr">
        <is>
          <t>Premium real-fruit seltzer; strong loyalty</t>
        </is>
      </c>
      <c r="AC19" s="15" t="inlineStr">
        <is>
          <t>Sparkling water made with real squeezed fruit</t>
        </is>
      </c>
      <c r="AD19" s="15" t="inlineStr">
        <is>
          <t>Tastes like real fruit because it is - not flavour essence.</t>
        </is>
      </c>
      <c r="AE19" s="32" t="n"/>
      <c r="AF19" s="34">
        <f>IF(AND(ISNUMBER($P19),ISNUMBER($AL19),$AL19&lt;&gt;0),ROUND($P19/$AL19*100,1),"")</f>
        <v/>
      </c>
      <c r="AG19" s="35">
        <f>IF(AND(ISNUMBER($S19),ISNUMBER($AL19),$AL19&lt;&gt;0),ROUND($S19/$AL19*100,2),"")</f>
        <v/>
      </c>
      <c r="AH19" s="34">
        <f>IF(AND(ISNUMBER($Q19),ISNUMBER($AL19),$AL19&lt;&gt;0),ROUND($Q19/$AL19*100,1),"")</f>
        <v/>
      </c>
      <c r="AI19" s="29">
        <f>IF(ISNUMBER($S19),IF($S19&lt;=1,"Yes","No"),"n/a")</f>
        <v/>
      </c>
      <c r="AJ19" s="29">
        <f>IF(ISNUMBER($S19),ROUND(MAX(0,MIN(100,100-$S19*2.5-IF(ISNUMBER($T19),$T19,0)*0.12+IF($S19&lt;=1,12,0))),0),"")</f>
        <v/>
      </c>
      <c r="AK19" s="29">
        <f>IF(ISNUMBER($Q19),IF($Q19&gt;=100,20,IF($Q19&gt;=30,10,0)),0)+IF(ISNUMBER($R19),IF($R19&gt;=100,20,0),0)+IF(ISNUMBER($P19),IF($P19&gt;=150,20,IF($P19&gt;=50,12,5)),0)+IF(ISNUMBER($S19),IF($S19&lt;=1,15,0),0)</f>
        <v/>
      </c>
      <c r="AL19" s="29" t="n">
        <v>355</v>
      </c>
      <c r="AM19" s="30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Spindrift</t>
        </is>
      </c>
      <c r="B20" s="15" t="inlineStr">
        <is>
          <t>Spindrift Sparkling Water | Half-Tea Half-Lemon | single 355mL</t>
        </is>
      </c>
      <c r="C20" s="15" t="inlineStr">
        <is>
          <t>5) Sparkling water &amp; soda</t>
        </is>
      </c>
      <c r="D20" s="15" t="inlineStr">
        <is>
          <t>355 mL can</t>
        </is>
      </c>
      <c r="E20" s="29" t="n">
        <v>1</v>
      </c>
      <c r="F20" s="30" t="n"/>
      <c r="G20" s="31">
        <f>IF(AND(ISNUMBER($F20),ISNUMBER($E20),$E20&lt;&gt;0),$F20/$E20,"")</f>
        <v/>
      </c>
      <c r="H20" s="31">
        <f>IF(AND(ISNUMBER($F20),ISNUMBER($AL20),ISNUMBER($E20),($AL20*$E20)&lt;&gt;0),$F20/($AL20*$E20)*100,"")</f>
        <v/>
      </c>
      <c r="I20" s="32" t="n"/>
      <c r="J20" s="33" t="n"/>
      <c r="K20" s="31">
        <f>IF(AND(ISNUMBER($F20),ISNUMBER($J20)),$F20*(1-$J20),"")</f>
        <v/>
      </c>
      <c r="L20" s="32" t="n"/>
      <c r="M20" s="32" t="n"/>
      <c r="N20" s="31">
        <f>IF(ISNUMBER($F20),($F20-IF(ISNUMBER($AM20),$AM20,0))*(1-IF(ISNUMBER($J20),$J20,0)),"")</f>
        <v/>
      </c>
      <c r="O20" s="15" t="inlineStr">
        <is>
          <t>Half-Tea Half-Lemon</t>
        </is>
      </c>
      <c r="P20" s="29" t="n">
        <v>0</v>
      </c>
      <c r="Q20" s="29" t="n">
        <v>0</v>
      </c>
      <c r="R20" s="15" t="inlineStr">
        <is>
          <t>Not listed</t>
        </is>
      </c>
      <c r="S20" s="29" t="n">
        <v>2</v>
      </c>
      <c r="T20" s="29" t="n">
        <v>10</v>
      </c>
      <c r="U20" s="15" t="inlineStr">
        <is>
          <t>None (real squeezed fruit)</t>
        </is>
      </c>
      <c r="V20" s="15" t="inlineStr">
        <is>
          <t>Real squeezed fruit, no added sugar/sweetener</t>
        </is>
      </c>
      <c r="W20" s="32" t="n"/>
      <c r="X20" s="32" t="n"/>
      <c r="Y20" s="32" t="n"/>
      <c r="Z20" s="32" t="n"/>
      <c r="AA20" s="15" t="inlineStr">
        <is>
          <t>High</t>
        </is>
      </c>
      <c r="AB20" s="15" t="inlineStr">
        <is>
          <t>Premium real-fruit seltzer; strong loyalty</t>
        </is>
      </c>
      <c r="AC20" s="15" t="inlineStr">
        <is>
          <t>Sparkling water made with real squeezed fruit</t>
        </is>
      </c>
      <c r="AD20" s="15" t="inlineStr">
        <is>
          <t>Tastes like real fruit because it is - not flavour essence.</t>
        </is>
      </c>
      <c r="AE20" s="32" t="n"/>
      <c r="AF20" s="34">
        <f>IF(AND(ISNUMBER($P20),ISNUMBER($AL20),$AL20&lt;&gt;0),ROUND($P20/$AL20*100,1),"")</f>
        <v/>
      </c>
      <c r="AG20" s="35">
        <f>IF(AND(ISNUMBER($S20),ISNUMBER($AL20),$AL20&lt;&gt;0),ROUND($S20/$AL20*100,2),"")</f>
        <v/>
      </c>
      <c r="AH20" s="34">
        <f>IF(AND(ISNUMBER($Q20),ISNUMBER($AL20),$AL20&lt;&gt;0),ROUND($Q20/$AL20*100,1),"")</f>
        <v/>
      </c>
      <c r="AI20" s="29">
        <f>IF(ISNUMBER($S20),IF($S20&lt;=1,"Yes","No"),"n/a")</f>
        <v/>
      </c>
      <c r="AJ20" s="29">
        <f>IF(ISNUMBER($S20),ROUND(MAX(0,MIN(100,100-$S20*2.5-IF(ISNUMBER($T20),$T20,0)*0.12+IF($S20&lt;=1,12,0))),0),"")</f>
        <v/>
      </c>
      <c r="AK20" s="29">
        <f>IF(ISNUMBER($Q20),IF($Q20&gt;=100,20,IF($Q20&gt;=30,10,0)),0)+IF(ISNUMBER($R20),IF($R20&gt;=100,20,0),0)+IF(ISNUMBER($P20),IF($P20&gt;=150,20,IF($P20&gt;=50,12,5)),0)+IF(ISNUMBER($S20),IF($S20&lt;=1,15,0),0)</f>
        <v/>
      </c>
      <c r="AL20" s="29" t="n">
        <v>355</v>
      </c>
      <c r="AM20" s="30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Spindrift</t>
        </is>
      </c>
      <c r="B21" s="15" t="inlineStr">
        <is>
          <t>Spindrift Sparkling Water | Half-Tea Half-Lemon | 8-pack 355mL</t>
        </is>
      </c>
      <c r="C21" s="15" t="inlineStr">
        <is>
          <t>5) Sparkling water &amp; soda</t>
        </is>
      </c>
      <c r="D21" s="15" t="inlineStr">
        <is>
          <t>355 mL can</t>
        </is>
      </c>
      <c r="E21" s="29" t="n">
        <v>8</v>
      </c>
      <c r="F21" s="30" t="n"/>
      <c r="G21" s="31">
        <f>IF(AND(ISNUMBER($F21),ISNUMBER($E21),$E21&lt;&gt;0),$F21/$E21,"")</f>
        <v/>
      </c>
      <c r="H21" s="31">
        <f>IF(AND(ISNUMBER($F21),ISNUMBER($AL21),ISNUMBER($E21),($AL21*$E21)&lt;&gt;0),$F21/($AL21*$E21)*100,"")</f>
        <v/>
      </c>
      <c r="I21" s="32" t="n"/>
      <c r="J21" s="33" t="n"/>
      <c r="K21" s="31">
        <f>IF(AND(ISNUMBER($F21),ISNUMBER($J21)),$F21*(1-$J21),"")</f>
        <v/>
      </c>
      <c r="L21" s="32" t="n"/>
      <c r="M21" s="32" t="n"/>
      <c r="N21" s="31">
        <f>IF(ISNUMBER($F21),($F21-IF(ISNUMBER($AM21),$AM21,0))*(1-IF(ISNUMBER($J21),$J21,0)),"")</f>
        <v/>
      </c>
      <c r="O21" s="15" t="inlineStr">
        <is>
          <t>Half-Tea Half-Lemon</t>
        </is>
      </c>
      <c r="P21" s="29" t="n">
        <v>0</v>
      </c>
      <c r="Q21" s="29" t="n">
        <v>0</v>
      </c>
      <c r="R21" s="15" t="inlineStr">
        <is>
          <t>Not listed</t>
        </is>
      </c>
      <c r="S21" s="29" t="n">
        <v>2</v>
      </c>
      <c r="T21" s="29" t="n">
        <v>10</v>
      </c>
      <c r="U21" s="15" t="inlineStr">
        <is>
          <t>None (real squeezed fruit)</t>
        </is>
      </c>
      <c r="V21" s="15" t="inlineStr">
        <is>
          <t>Real squeezed fruit, no added sugar/sweetener</t>
        </is>
      </c>
      <c r="W21" s="32" t="n"/>
      <c r="X21" s="32" t="n"/>
      <c r="Y21" s="32" t="n"/>
      <c r="Z21" s="32" t="n"/>
      <c r="AA21" s="15" t="inlineStr">
        <is>
          <t>High</t>
        </is>
      </c>
      <c r="AB21" s="15" t="inlineStr">
        <is>
          <t>Premium real-fruit seltzer; strong loyalty</t>
        </is>
      </c>
      <c r="AC21" s="15" t="inlineStr">
        <is>
          <t>Sparkling water made with real squeezed fruit</t>
        </is>
      </c>
      <c r="AD21" s="15" t="inlineStr">
        <is>
          <t>Tastes like real fruit because it is - not flavour essence.</t>
        </is>
      </c>
      <c r="AE21" s="32" t="n"/>
      <c r="AF21" s="34">
        <f>IF(AND(ISNUMBER($P21),ISNUMBER($AL21),$AL21&lt;&gt;0),ROUND($P21/$AL21*100,1),"")</f>
        <v/>
      </c>
      <c r="AG21" s="35">
        <f>IF(AND(ISNUMBER($S21),ISNUMBER($AL21),$AL21&lt;&gt;0),ROUND($S21/$AL21*100,2),"")</f>
        <v/>
      </c>
      <c r="AH21" s="34">
        <f>IF(AND(ISNUMBER($Q21),ISNUMBER($AL21),$AL21&lt;&gt;0),ROUND($Q21/$AL21*100,1),"")</f>
        <v/>
      </c>
      <c r="AI21" s="29">
        <f>IF(ISNUMBER($S21),IF($S21&lt;=1,"Yes","No"),"n/a")</f>
        <v/>
      </c>
      <c r="AJ21" s="29">
        <f>IF(ISNUMBER($S21),ROUND(MAX(0,MIN(100,100-$S21*2.5-IF(ISNUMBER($T21),$T21,0)*0.12+IF($S21&lt;=1,12,0))),0),"")</f>
        <v/>
      </c>
      <c r="AK21" s="29">
        <f>IF(ISNUMBER($Q21),IF($Q21&gt;=100,20,IF($Q21&gt;=30,10,0)),0)+IF(ISNUMBER($R21),IF($R21&gt;=100,20,0),0)+IF(ISNUMBER($P21),IF($P21&gt;=150,20,IF($P21&gt;=50,12,5)),0)+IF(ISNUMBER($S21),IF($S21&lt;=1,15,0),0)</f>
        <v/>
      </c>
      <c r="AL21" s="29" t="n">
        <v>355</v>
      </c>
      <c r="AM21" s="30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Spindrift</t>
        </is>
      </c>
      <c r="B22" s="15" t="inlineStr">
        <is>
          <t>Spindrift Sparkling Water | Half-Tea Half-Lemon | 12-pack 355mL</t>
        </is>
      </c>
      <c r="C22" s="15" t="inlineStr">
        <is>
          <t>5) Sparkling water &amp; soda</t>
        </is>
      </c>
      <c r="D22" s="15" t="inlineStr">
        <is>
          <t>355 mL can</t>
        </is>
      </c>
      <c r="E22" s="29" t="n">
        <v>12</v>
      </c>
      <c r="F22" s="30" t="n"/>
      <c r="G22" s="31">
        <f>IF(AND(ISNUMBER($F22),ISNUMBER($E22),$E22&lt;&gt;0),$F22/$E22,"")</f>
        <v/>
      </c>
      <c r="H22" s="31">
        <f>IF(AND(ISNUMBER($F22),ISNUMBER($AL22),ISNUMBER($E22),($AL22*$E22)&lt;&gt;0),$F22/($AL22*$E22)*100,"")</f>
        <v/>
      </c>
      <c r="I22" s="32" t="n"/>
      <c r="J22" s="33" t="n"/>
      <c r="K22" s="31">
        <f>IF(AND(ISNUMBER($F22),ISNUMBER($J22)),$F22*(1-$J22),"")</f>
        <v/>
      </c>
      <c r="L22" s="32" t="n"/>
      <c r="M22" s="32" t="n"/>
      <c r="N22" s="31">
        <f>IF(ISNUMBER($F22),($F22-IF(ISNUMBER($AM22),$AM22,0))*(1-IF(ISNUMBER($J22),$J22,0)),"")</f>
        <v/>
      </c>
      <c r="O22" s="15" t="inlineStr">
        <is>
          <t>Half-Tea Half-Lemon</t>
        </is>
      </c>
      <c r="P22" s="29" t="n">
        <v>0</v>
      </c>
      <c r="Q22" s="29" t="n">
        <v>0</v>
      </c>
      <c r="R22" s="15" t="inlineStr">
        <is>
          <t>Not listed</t>
        </is>
      </c>
      <c r="S22" s="29" t="n">
        <v>2</v>
      </c>
      <c r="T22" s="29" t="n">
        <v>10</v>
      </c>
      <c r="U22" s="15" t="inlineStr">
        <is>
          <t>None (real squeezed fruit)</t>
        </is>
      </c>
      <c r="V22" s="15" t="inlineStr">
        <is>
          <t>Real squeezed fruit, no added sugar/sweetener</t>
        </is>
      </c>
      <c r="W22" s="32" t="n"/>
      <c r="X22" s="32" t="n"/>
      <c r="Y22" s="32" t="n"/>
      <c r="Z22" s="32" t="n"/>
      <c r="AA22" s="15" t="inlineStr">
        <is>
          <t>High</t>
        </is>
      </c>
      <c r="AB22" s="15" t="inlineStr">
        <is>
          <t>Premium real-fruit seltzer; strong loyalty</t>
        </is>
      </c>
      <c r="AC22" s="15" t="inlineStr">
        <is>
          <t>Sparkling water made with real squeezed fruit</t>
        </is>
      </c>
      <c r="AD22" s="15" t="inlineStr">
        <is>
          <t>Tastes like real fruit because it is - not flavour essence.</t>
        </is>
      </c>
      <c r="AE22" s="32" t="n"/>
      <c r="AF22" s="34">
        <f>IF(AND(ISNUMBER($P22),ISNUMBER($AL22),$AL22&lt;&gt;0),ROUND($P22/$AL22*100,1),"")</f>
        <v/>
      </c>
      <c r="AG22" s="35">
        <f>IF(AND(ISNUMBER($S22),ISNUMBER($AL22),$AL22&lt;&gt;0),ROUND($S22/$AL22*100,2),"")</f>
        <v/>
      </c>
      <c r="AH22" s="34">
        <f>IF(AND(ISNUMBER($Q22),ISNUMBER($AL22),$AL22&lt;&gt;0),ROUND($Q22/$AL22*100,1),"")</f>
        <v/>
      </c>
      <c r="AI22" s="29">
        <f>IF(ISNUMBER($S22),IF($S22&lt;=1,"Yes","No"),"n/a")</f>
        <v/>
      </c>
      <c r="AJ22" s="29">
        <f>IF(ISNUMBER($S22),ROUND(MAX(0,MIN(100,100-$S22*2.5-IF(ISNUMBER($T22),$T22,0)*0.12+IF($S22&lt;=1,12,0))),0),"")</f>
        <v/>
      </c>
      <c r="AK22" s="29">
        <f>IF(ISNUMBER($Q22),IF($Q22&gt;=100,20,IF($Q22&gt;=30,10,0)),0)+IF(ISNUMBER($R22),IF($R22&gt;=100,20,0),0)+IF(ISNUMBER($P22),IF($P22&gt;=150,20,IF($P22&gt;=50,12,5)),0)+IF(ISNUMBER($S22),IF($S22&lt;=1,15,0),0)</f>
        <v/>
      </c>
      <c r="AL22" s="29" t="n">
        <v>355</v>
      </c>
      <c r="AM22" s="30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Spindrift</t>
        </is>
      </c>
      <c r="B23" s="15" t="inlineStr">
        <is>
          <t>Spindrift Sparkling Water | Half-Tea Half-Lemon | 15-pack 355mL</t>
        </is>
      </c>
      <c r="C23" s="15" t="inlineStr">
        <is>
          <t>5) Sparkling water &amp; soda</t>
        </is>
      </c>
      <c r="D23" s="15" t="inlineStr">
        <is>
          <t>355 mL can</t>
        </is>
      </c>
      <c r="E23" s="29" t="n">
        <v>15</v>
      </c>
      <c r="F23" s="30" t="n"/>
      <c r="G23" s="31">
        <f>IF(AND(ISNUMBER($F23),ISNUMBER($E23),$E23&lt;&gt;0),$F23/$E23,"")</f>
        <v/>
      </c>
      <c r="H23" s="31">
        <f>IF(AND(ISNUMBER($F23),ISNUMBER($AL23),ISNUMBER($E23),($AL23*$E23)&lt;&gt;0),$F23/($AL23*$E23)*100,"")</f>
        <v/>
      </c>
      <c r="I23" s="32" t="n"/>
      <c r="J23" s="33" t="n"/>
      <c r="K23" s="31">
        <f>IF(AND(ISNUMBER($F23),ISNUMBER($J23)),$F23*(1-$J23),"")</f>
        <v/>
      </c>
      <c r="L23" s="32" t="n"/>
      <c r="M23" s="32" t="n"/>
      <c r="N23" s="31">
        <f>IF(ISNUMBER($F23),($F23-IF(ISNUMBER($AM23),$AM23,0))*(1-IF(ISNUMBER($J23),$J23,0)),"")</f>
        <v/>
      </c>
      <c r="O23" s="15" t="inlineStr">
        <is>
          <t>Half-Tea Half-Lemon</t>
        </is>
      </c>
      <c r="P23" s="29" t="n">
        <v>0</v>
      </c>
      <c r="Q23" s="29" t="n">
        <v>0</v>
      </c>
      <c r="R23" s="15" t="inlineStr">
        <is>
          <t>Not listed</t>
        </is>
      </c>
      <c r="S23" s="29" t="n">
        <v>2</v>
      </c>
      <c r="T23" s="29" t="n">
        <v>10</v>
      </c>
      <c r="U23" s="15" t="inlineStr">
        <is>
          <t>None (real squeezed fruit)</t>
        </is>
      </c>
      <c r="V23" s="15" t="inlineStr">
        <is>
          <t>Real squeezed fruit, no added sugar/sweetener</t>
        </is>
      </c>
      <c r="W23" s="32" t="n"/>
      <c r="X23" s="32" t="n"/>
      <c r="Y23" s="32" t="n"/>
      <c r="Z23" s="32" t="n"/>
      <c r="AA23" s="15" t="inlineStr">
        <is>
          <t>High</t>
        </is>
      </c>
      <c r="AB23" s="15" t="inlineStr">
        <is>
          <t>Premium real-fruit seltzer; strong loyalty</t>
        </is>
      </c>
      <c r="AC23" s="15" t="inlineStr">
        <is>
          <t>Sparkling water made with real squeezed fruit</t>
        </is>
      </c>
      <c r="AD23" s="15" t="inlineStr">
        <is>
          <t>Tastes like real fruit because it is - not flavour essence.</t>
        </is>
      </c>
      <c r="AE23" s="32" t="n"/>
      <c r="AF23" s="34">
        <f>IF(AND(ISNUMBER($P23),ISNUMBER($AL23),$AL23&lt;&gt;0),ROUND($P23/$AL23*100,1),"")</f>
        <v/>
      </c>
      <c r="AG23" s="35">
        <f>IF(AND(ISNUMBER($S23),ISNUMBER($AL23),$AL23&lt;&gt;0),ROUND($S23/$AL23*100,2),"")</f>
        <v/>
      </c>
      <c r="AH23" s="34">
        <f>IF(AND(ISNUMBER($Q23),ISNUMBER($AL23),$AL23&lt;&gt;0),ROUND($Q23/$AL23*100,1),"")</f>
        <v/>
      </c>
      <c r="AI23" s="29">
        <f>IF(ISNUMBER($S23),IF($S23&lt;=1,"Yes","No"),"n/a")</f>
        <v/>
      </c>
      <c r="AJ23" s="29">
        <f>IF(ISNUMBER($S23),ROUND(MAX(0,MIN(100,100-$S23*2.5-IF(ISNUMBER($T23),$T23,0)*0.12+IF($S23&lt;=1,12,0))),0),"")</f>
        <v/>
      </c>
      <c r="AK23" s="29">
        <f>IF(ISNUMBER($Q23),IF($Q23&gt;=100,20,IF($Q23&gt;=30,10,0)),0)+IF(ISNUMBER($R23),IF($R23&gt;=100,20,0),0)+IF(ISNUMBER($P23),IF($P23&gt;=150,20,IF($P23&gt;=50,12,5)),0)+IF(ISNUMBER($S23),IF($S23&lt;=1,15,0),0)</f>
        <v/>
      </c>
      <c r="AL23" s="29" t="n">
        <v>355</v>
      </c>
      <c r="AM23" s="30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Spindrift</t>
        </is>
      </c>
      <c r="B24" s="15" t="inlineStr">
        <is>
          <t>Spindrift Sparkling Water | Half-Tea Half-Lemon | 18-pack 355mL</t>
        </is>
      </c>
      <c r="C24" s="15" t="inlineStr">
        <is>
          <t>5) Sparkling water &amp; soda</t>
        </is>
      </c>
      <c r="D24" s="15" t="inlineStr">
        <is>
          <t>355 mL can</t>
        </is>
      </c>
      <c r="E24" s="29" t="n">
        <v>18</v>
      </c>
      <c r="F24" s="30" t="n"/>
      <c r="G24" s="31">
        <f>IF(AND(ISNUMBER($F24),ISNUMBER($E24),$E24&lt;&gt;0),$F24/$E24,"")</f>
        <v/>
      </c>
      <c r="H24" s="31">
        <f>IF(AND(ISNUMBER($F24),ISNUMBER($AL24),ISNUMBER($E24),($AL24*$E24)&lt;&gt;0),$F24/($AL24*$E24)*100,"")</f>
        <v/>
      </c>
      <c r="I24" s="32" t="n"/>
      <c r="J24" s="33" t="n"/>
      <c r="K24" s="31">
        <f>IF(AND(ISNUMBER($F24),ISNUMBER($J24)),$F24*(1-$J24),"")</f>
        <v/>
      </c>
      <c r="L24" s="32" t="n"/>
      <c r="M24" s="32" t="n"/>
      <c r="N24" s="31">
        <f>IF(ISNUMBER($F24),($F24-IF(ISNUMBER($AM24),$AM24,0))*(1-IF(ISNUMBER($J24),$J24,0)),"")</f>
        <v/>
      </c>
      <c r="O24" s="15" t="inlineStr">
        <is>
          <t>Half-Tea Half-Lemon</t>
        </is>
      </c>
      <c r="P24" s="29" t="n">
        <v>0</v>
      </c>
      <c r="Q24" s="29" t="n">
        <v>0</v>
      </c>
      <c r="R24" s="15" t="inlineStr">
        <is>
          <t>Not listed</t>
        </is>
      </c>
      <c r="S24" s="29" t="n">
        <v>2</v>
      </c>
      <c r="T24" s="29" t="n">
        <v>10</v>
      </c>
      <c r="U24" s="15" t="inlineStr">
        <is>
          <t>None (real squeezed fruit)</t>
        </is>
      </c>
      <c r="V24" s="15" t="inlineStr">
        <is>
          <t>Real squeezed fruit, no added sugar/sweetener</t>
        </is>
      </c>
      <c r="W24" s="32" t="n"/>
      <c r="X24" s="32" t="n"/>
      <c r="Y24" s="32" t="n"/>
      <c r="Z24" s="32" t="n"/>
      <c r="AA24" s="15" t="inlineStr">
        <is>
          <t>High</t>
        </is>
      </c>
      <c r="AB24" s="15" t="inlineStr">
        <is>
          <t>Premium real-fruit seltzer; strong loyalty</t>
        </is>
      </c>
      <c r="AC24" s="15" t="inlineStr">
        <is>
          <t>Sparkling water made with real squeezed fruit</t>
        </is>
      </c>
      <c r="AD24" s="15" t="inlineStr">
        <is>
          <t>Tastes like real fruit because it is - not flavour essence.</t>
        </is>
      </c>
      <c r="AE24" s="32" t="n"/>
      <c r="AF24" s="34">
        <f>IF(AND(ISNUMBER($P24),ISNUMBER($AL24),$AL24&lt;&gt;0),ROUND($P24/$AL24*100,1),"")</f>
        <v/>
      </c>
      <c r="AG24" s="35">
        <f>IF(AND(ISNUMBER($S24),ISNUMBER($AL24),$AL24&lt;&gt;0),ROUND($S24/$AL24*100,2),"")</f>
        <v/>
      </c>
      <c r="AH24" s="34">
        <f>IF(AND(ISNUMBER($Q24),ISNUMBER($AL24),$AL24&lt;&gt;0),ROUND($Q24/$AL24*100,1),"")</f>
        <v/>
      </c>
      <c r="AI24" s="29">
        <f>IF(ISNUMBER($S24),IF($S24&lt;=1,"Yes","No"),"n/a")</f>
        <v/>
      </c>
      <c r="AJ24" s="29">
        <f>IF(ISNUMBER($S24),ROUND(MAX(0,MIN(100,100-$S24*2.5-IF(ISNUMBER($T24),$T24,0)*0.12+IF($S24&lt;=1,12,0))),0),"")</f>
        <v/>
      </c>
      <c r="AK24" s="29">
        <f>IF(ISNUMBER($Q24),IF($Q24&gt;=100,20,IF($Q24&gt;=30,10,0)),0)+IF(ISNUMBER($R24),IF($R24&gt;=100,20,0),0)+IF(ISNUMBER($P24),IF($P24&gt;=150,20,IF($P24&gt;=50,12,5)),0)+IF(ISNUMBER($S24),IF($S24&lt;=1,15,0),0)</f>
        <v/>
      </c>
      <c r="AL24" s="29" t="n">
        <v>355</v>
      </c>
      <c r="AM24" s="30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Spindrift</t>
        </is>
      </c>
      <c r="B25" s="15" t="inlineStr">
        <is>
          <t>Spindrift Sparkling Water | Half-Tea Half-Lemon | 24-pack 355mL</t>
        </is>
      </c>
      <c r="C25" s="15" t="inlineStr">
        <is>
          <t>5) Sparkling water &amp; soda</t>
        </is>
      </c>
      <c r="D25" s="15" t="inlineStr">
        <is>
          <t>355 mL can</t>
        </is>
      </c>
      <c r="E25" s="29" t="n">
        <v>24</v>
      </c>
      <c r="F25" s="30" t="n"/>
      <c r="G25" s="31">
        <f>IF(AND(ISNUMBER($F25),ISNUMBER($E25),$E25&lt;&gt;0),$F25/$E25,"")</f>
        <v/>
      </c>
      <c r="H25" s="31">
        <f>IF(AND(ISNUMBER($F25),ISNUMBER($AL25),ISNUMBER($E25),($AL25*$E25)&lt;&gt;0),$F25/($AL25*$E25)*100,"")</f>
        <v/>
      </c>
      <c r="I25" s="32" t="n"/>
      <c r="J25" s="33" t="n"/>
      <c r="K25" s="31">
        <f>IF(AND(ISNUMBER($F25),ISNUMBER($J25)),$F25*(1-$J25),"")</f>
        <v/>
      </c>
      <c r="L25" s="32" t="n"/>
      <c r="M25" s="32" t="n"/>
      <c r="N25" s="31">
        <f>IF(ISNUMBER($F25),($F25-IF(ISNUMBER($AM25),$AM25,0))*(1-IF(ISNUMBER($J25),$J25,0)),"")</f>
        <v/>
      </c>
      <c r="O25" s="15" t="inlineStr">
        <is>
          <t>Half-Tea Half-Lemon</t>
        </is>
      </c>
      <c r="P25" s="29" t="n">
        <v>0</v>
      </c>
      <c r="Q25" s="29" t="n">
        <v>0</v>
      </c>
      <c r="R25" s="15" t="inlineStr">
        <is>
          <t>Not listed</t>
        </is>
      </c>
      <c r="S25" s="29" t="n">
        <v>2</v>
      </c>
      <c r="T25" s="29" t="n">
        <v>10</v>
      </c>
      <c r="U25" s="15" t="inlineStr">
        <is>
          <t>None (real squeezed fruit)</t>
        </is>
      </c>
      <c r="V25" s="15" t="inlineStr">
        <is>
          <t>Real squeezed fruit, no added sugar/sweetener</t>
        </is>
      </c>
      <c r="W25" s="32" t="n"/>
      <c r="X25" s="32" t="n"/>
      <c r="Y25" s="32" t="n"/>
      <c r="Z25" s="32" t="n"/>
      <c r="AA25" s="15" t="inlineStr">
        <is>
          <t>High</t>
        </is>
      </c>
      <c r="AB25" s="15" t="inlineStr">
        <is>
          <t>Premium real-fruit seltzer; strong loyalty</t>
        </is>
      </c>
      <c r="AC25" s="15" t="inlineStr">
        <is>
          <t>Sparkling water made with real squeezed fruit</t>
        </is>
      </c>
      <c r="AD25" s="15" t="inlineStr">
        <is>
          <t>Tastes like real fruit because it is - not flavour essence.</t>
        </is>
      </c>
      <c r="AE25" s="32" t="n"/>
      <c r="AF25" s="34">
        <f>IF(AND(ISNUMBER($P25),ISNUMBER($AL25),$AL25&lt;&gt;0),ROUND($P25/$AL25*100,1),"")</f>
        <v/>
      </c>
      <c r="AG25" s="35">
        <f>IF(AND(ISNUMBER($S25),ISNUMBER($AL25),$AL25&lt;&gt;0),ROUND($S25/$AL25*100,2),"")</f>
        <v/>
      </c>
      <c r="AH25" s="34">
        <f>IF(AND(ISNUMBER($Q25),ISNUMBER($AL25),$AL25&lt;&gt;0),ROUND($Q25/$AL25*100,1),"")</f>
        <v/>
      </c>
      <c r="AI25" s="29">
        <f>IF(ISNUMBER($S25),IF($S25&lt;=1,"Yes","No"),"n/a")</f>
        <v/>
      </c>
      <c r="AJ25" s="29">
        <f>IF(ISNUMBER($S25),ROUND(MAX(0,MIN(100,100-$S25*2.5-IF(ISNUMBER($T25),$T25,0)*0.12+IF($S25&lt;=1,12,0))),0),"")</f>
        <v/>
      </c>
      <c r="AK25" s="29">
        <f>IF(ISNUMBER($Q25),IF($Q25&gt;=100,20,IF($Q25&gt;=30,10,0)),0)+IF(ISNUMBER($R25),IF($R25&gt;=100,20,0),0)+IF(ISNUMBER($P25),IF($P25&gt;=150,20,IF($P25&gt;=50,12,5)),0)+IF(ISNUMBER($S25),IF($S25&lt;=1,15,0),0)</f>
        <v/>
      </c>
      <c r="AL25" s="29" t="n">
        <v>355</v>
      </c>
      <c r="AM25" s="30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Spindrift</t>
        </is>
      </c>
      <c r="B26" s="15" t="inlineStr">
        <is>
          <t>Spindrift Sparkling Water | Pineapple | single 355mL</t>
        </is>
      </c>
      <c r="C26" s="15" t="inlineStr">
        <is>
          <t>5) Sparkling water &amp; soda</t>
        </is>
      </c>
      <c r="D26" s="15" t="inlineStr">
        <is>
          <t>355 mL can</t>
        </is>
      </c>
      <c r="E26" s="29" t="n">
        <v>1</v>
      </c>
      <c r="F26" s="30" t="n"/>
      <c r="G26" s="31">
        <f>IF(AND(ISNUMBER($F26),ISNUMBER($E26),$E26&lt;&gt;0),$F26/$E26,"")</f>
        <v/>
      </c>
      <c r="H26" s="31">
        <f>IF(AND(ISNUMBER($F26),ISNUMBER($AL26),ISNUMBER($E26),($AL26*$E26)&lt;&gt;0),$F26/($AL26*$E26)*100,"")</f>
        <v/>
      </c>
      <c r="I26" s="32" t="n"/>
      <c r="J26" s="33" t="n"/>
      <c r="K26" s="31">
        <f>IF(AND(ISNUMBER($F26),ISNUMBER($J26)),$F26*(1-$J26),"")</f>
        <v/>
      </c>
      <c r="L26" s="32" t="n"/>
      <c r="M26" s="32" t="n"/>
      <c r="N26" s="31">
        <f>IF(ISNUMBER($F26),($F26-IF(ISNUMBER($AM26),$AM26,0))*(1-IF(ISNUMBER($J26),$J26,0)),"")</f>
        <v/>
      </c>
      <c r="O26" s="15" t="inlineStr">
        <is>
          <t>Pineapple</t>
        </is>
      </c>
      <c r="P26" s="29" t="n">
        <v>0</v>
      </c>
      <c r="Q26" s="29" t="n">
        <v>0</v>
      </c>
      <c r="R26" s="15" t="inlineStr">
        <is>
          <t>Not listed</t>
        </is>
      </c>
      <c r="S26" s="29" t="n">
        <v>2</v>
      </c>
      <c r="T26" s="29" t="n">
        <v>10</v>
      </c>
      <c r="U26" s="15" t="inlineStr">
        <is>
          <t>None (real squeezed fruit)</t>
        </is>
      </c>
      <c r="V26" s="15" t="inlineStr">
        <is>
          <t>Real squeezed fruit, no added sugar/sweetener</t>
        </is>
      </c>
      <c r="W26" s="32" t="n"/>
      <c r="X26" s="32" t="n"/>
      <c r="Y26" s="32" t="n"/>
      <c r="Z26" s="32" t="n"/>
      <c r="AA26" s="15" t="inlineStr">
        <is>
          <t>High</t>
        </is>
      </c>
      <c r="AB26" s="15" t="inlineStr">
        <is>
          <t>Premium real-fruit seltzer; strong loyalty</t>
        </is>
      </c>
      <c r="AC26" s="15" t="inlineStr">
        <is>
          <t>Sparkling water made with real squeezed fruit</t>
        </is>
      </c>
      <c r="AD26" s="15" t="inlineStr">
        <is>
          <t>Tastes like real fruit because it is - not flavour essence.</t>
        </is>
      </c>
      <c r="AE26" s="32" t="n"/>
      <c r="AF26" s="34">
        <f>IF(AND(ISNUMBER($P26),ISNUMBER($AL26),$AL26&lt;&gt;0),ROUND($P26/$AL26*100,1),"")</f>
        <v/>
      </c>
      <c r="AG26" s="35">
        <f>IF(AND(ISNUMBER($S26),ISNUMBER($AL26),$AL26&lt;&gt;0),ROUND($S26/$AL26*100,2),"")</f>
        <v/>
      </c>
      <c r="AH26" s="34">
        <f>IF(AND(ISNUMBER($Q26),ISNUMBER($AL26),$AL26&lt;&gt;0),ROUND($Q26/$AL26*100,1),"")</f>
        <v/>
      </c>
      <c r="AI26" s="29">
        <f>IF(ISNUMBER($S26),IF($S26&lt;=1,"Yes","No"),"n/a")</f>
        <v/>
      </c>
      <c r="AJ26" s="29">
        <f>IF(ISNUMBER($S26),ROUND(MAX(0,MIN(100,100-$S26*2.5-IF(ISNUMBER($T26),$T26,0)*0.12+IF($S26&lt;=1,12,0))),0),"")</f>
        <v/>
      </c>
      <c r="AK26" s="29">
        <f>IF(ISNUMBER($Q26),IF($Q26&gt;=100,20,IF($Q26&gt;=30,10,0)),0)+IF(ISNUMBER($R26),IF($R26&gt;=100,20,0),0)+IF(ISNUMBER($P26),IF($P26&gt;=150,20,IF($P26&gt;=50,12,5)),0)+IF(ISNUMBER($S26),IF($S26&lt;=1,15,0),0)</f>
        <v/>
      </c>
      <c r="AL26" s="29" t="n">
        <v>355</v>
      </c>
      <c r="AM26" s="30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Spindrift</t>
        </is>
      </c>
      <c r="B27" s="15" t="inlineStr">
        <is>
          <t>Spindrift Sparkling Water | Pineapple | 8-pack 355mL</t>
        </is>
      </c>
      <c r="C27" s="15" t="inlineStr">
        <is>
          <t>5) Sparkling water &amp; soda</t>
        </is>
      </c>
      <c r="D27" s="15" t="inlineStr">
        <is>
          <t>355 mL can</t>
        </is>
      </c>
      <c r="E27" s="29" t="n">
        <v>8</v>
      </c>
      <c r="F27" s="30" t="n"/>
      <c r="G27" s="31">
        <f>IF(AND(ISNUMBER($F27),ISNUMBER($E27),$E27&lt;&gt;0),$F27/$E27,"")</f>
        <v/>
      </c>
      <c r="H27" s="31">
        <f>IF(AND(ISNUMBER($F27),ISNUMBER($AL27),ISNUMBER($E27),($AL27*$E27)&lt;&gt;0),$F27/($AL27*$E27)*100,"")</f>
        <v/>
      </c>
      <c r="I27" s="32" t="n"/>
      <c r="J27" s="33" t="n"/>
      <c r="K27" s="31">
        <f>IF(AND(ISNUMBER($F27),ISNUMBER($J27)),$F27*(1-$J27),"")</f>
        <v/>
      </c>
      <c r="L27" s="32" t="n"/>
      <c r="M27" s="32" t="n"/>
      <c r="N27" s="31">
        <f>IF(ISNUMBER($F27),($F27-IF(ISNUMBER($AM27),$AM27,0))*(1-IF(ISNUMBER($J27),$J27,0)),"")</f>
        <v/>
      </c>
      <c r="O27" s="15" t="inlineStr">
        <is>
          <t>Pineapple</t>
        </is>
      </c>
      <c r="P27" s="29" t="n">
        <v>0</v>
      </c>
      <c r="Q27" s="29" t="n">
        <v>0</v>
      </c>
      <c r="R27" s="15" t="inlineStr">
        <is>
          <t>Not listed</t>
        </is>
      </c>
      <c r="S27" s="29" t="n">
        <v>2</v>
      </c>
      <c r="T27" s="29" t="n">
        <v>10</v>
      </c>
      <c r="U27" s="15" t="inlineStr">
        <is>
          <t>None (real squeezed fruit)</t>
        </is>
      </c>
      <c r="V27" s="15" t="inlineStr">
        <is>
          <t>Real squeezed fruit, no added sugar/sweetener</t>
        </is>
      </c>
      <c r="W27" s="32" t="n"/>
      <c r="X27" s="32" t="n"/>
      <c r="Y27" s="32" t="n"/>
      <c r="Z27" s="32" t="n"/>
      <c r="AA27" s="15" t="inlineStr">
        <is>
          <t>High</t>
        </is>
      </c>
      <c r="AB27" s="15" t="inlineStr">
        <is>
          <t>Premium real-fruit seltzer; strong loyalty</t>
        </is>
      </c>
      <c r="AC27" s="15" t="inlineStr">
        <is>
          <t>Sparkling water made with real squeezed fruit</t>
        </is>
      </c>
      <c r="AD27" s="15" t="inlineStr">
        <is>
          <t>Tastes like real fruit because it is - not flavour essence.</t>
        </is>
      </c>
      <c r="AE27" s="32" t="n"/>
      <c r="AF27" s="34">
        <f>IF(AND(ISNUMBER($P27),ISNUMBER($AL27),$AL27&lt;&gt;0),ROUND($P27/$AL27*100,1),"")</f>
        <v/>
      </c>
      <c r="AG27" s="35">
        <f>IF(AND(ISNUMBER($S27),ISNUMBER($AL27),$AL27&lt;&gt;0),ROUND($S27/$AL27*100,2),"")</f>
        <v/>
      </c>
      <c r="AH27" s="34">
        <f>IF(AND(ISNUMBER($Q27),ISNUMBER($AL27),$AL27&lt;&gt;0),ROUND($Q27/$AL27*100,1),"")</f>
        <v/>
      </c>
      <c r="AI27" s="29">
        <f>IF(ISNUMBER($S27),IF($S27&lt;=1,"Yes","No"),"n/a")</f>
        <v/>
      </c>
      <c r="AJ27" s="29">
        <f>IF(ISNUMBER($S27),ROUND(MAX(0,MIN(100,100-$S27*2.5-IF(ISNUMBER($T27),$T27,0)*0.12+IF($S27&lt;=1,12,0))),0),"")</f>
        <v/>
      </c>
      <c r="AK27" s="29">
        <f>IF(ISNUMBER($Q27),IF($Q27&gt;=100,20,IF($Q27&gt;=30,10,0)),0)+IF(ISNUMBER($R27),IF($R27&gt;=100,20,0),0)+IF(ISNUMBER($P27),IF($P27&gt;=150,20,IF($P27&gt;=50,12,5)),0)+IF(ISNUMBER($S27),IF($S27&lt;=1,15,0),0)</f>
        <v/>
      </c>
      <c r="AL27" s="29" t="n">
        <v>355</v>
      </c>
      <c r="AM27" s="30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Spindrift</t>
        </is>
      </c>
      <c r="B28" s="15" t="inlineStr">
        <is>
          <t>Spindrift Sparkling Water | Pineapple | 12-pack 355mL</t>
        </is>
      </c>
      <c r="C28" s="15" t="inlineStr">
        <is>
          <t>5) Sparkling water &amp; soda</t>
        </is>
      </c>
      <c r="D28" s="15" t="inlineStr">
        <is>
          <t>355 mL can</t>
        </is>
      </c>
      <c r="E28" s="29" t="n">
        <v>12</v>
      </c>
      <c r="F28" s="30" t="n"/>
      <c r="G28" s="31">
        <f>IF(AND(ISNUMBER($F28),ISNUMBER($E28),$E28&lt;&gt;0),$F28/$E28,"")</f>
        <v/>
      </c>
      <c r="H28" s="31">
        <f>IF(AND(ISNUMBER($F28),ISNUMBER($AL28),ISNUMBER($E28),($AL28*$E28)&lt;&gt;0),$F28/($AL28*$E28)*100,"")</f>
        <v/>
      </c>
      <c r="I28" s="32" t="n"/>
      <c r="J28" s="33" t="n"/>
      <c r="K28" s="31">
        <f>IF(AND(ISNUMBER($F28),ISNUMBER($J28)),$F28*(1-$J28),"")</f>
        <v/>
      </c>
      <c r="L28" s="32" t="n"/>
      <c r="M28" s="32" t="n"/>
      <c r="N28" s="31">
        <f>IF(ISNUMBER($F28),($F28-IF(ISNUMBER($AM28),$AM28,0))*(1-IF(ISNUMBER($J28),$J28,0)),"")</f>
        <v/>
      </c>
      <c r="O28" s="15" t="inlineStr">
        <is>
          <t>Pineapple</t>
        </is>
      </c>
      <c r="P28" s="29" t="n">
        <v>0</v>
      </c>
      <c r="Q28" s="29" t="n">
        <v>0</v>
      </c>
      <c r="R28" s="15" t="inlineStr">
        <is>
          <t>Not listed</t>
        </is>
      </c>
      <c r="S28" s="29" t="n">
        <v>2</v>
      </c>
      <c r="T28" s="29" t="n">
        <v>10</v>
      </c>
      <c r="U28" s="15" t="inlineStr">
        <is>
          <t>None (real squeezed fruit)</t>
        </is>
      </c>
      <c r="V28" s="15" t="inlineStr">
        <is>
          <t>Real squeezed fruit, no added sugar/sweetener</t>
        </is>
      </c>
      <c r="W28" s="32" t="n"/>
      <c r="X28" s="32" t="n"/>
      <c r="Y28" s="32" t="n"/>
      <c r="Z28" s="32" t="n"/>
      <c r="AA28" s="15" t="inlineStr">
        <is>
          <t>High</t>
        </is>
      </c>
      <c r="AB28" s="15" t="inlineStr">
        <is>
          <t>Premium real-fruit seltzer; strong loyalty</t>
        </is>
      </c>
      <c r="AC28" s="15" t="inlineStr">
        <is>
          <t>Sparkling water made with real squeezed fruit</t>
        </is>
      </c>
      <c r="AD28" s="15" t="inlineStr">
        <is>
          <t>Tastes like real fruit because it is - not flavour essence.</t>
        </is>
      </c>
      <c r="AE28" s="32" t="n"/>
      <c r="AF28" s="34">
        <f>IF(AND(ISNUMBER($P28),ISNUMBER($AL28),$AL28&lt;&gt;0),ROUND($P28/$AL28*100,1),"")</f>
        <v/>
      </c>
      <c r="AG28" s="35">
        <f>IF(AND(ISNUMBER($S28),ISNUMBER($AL28),$AL28&lt;&gt;0),ROUND($S28/$AL28*100,2),"")</f>
        <v/>
      </c>
      <c r="AH28" s="34">
        <f>IF(AND(ISNUMBER($Q28),ISNUMBER($AL28),$AL28&lt;&gt;0),ROUND($Q28/$AL28*100,1),"")</f>
        <v/>
      </c>
      <c r="AI28" s="29">
        <f>IF(ISNUMBER($S28),IF($S28&lt;=1,"Yes","No"),"n/a")</f>
        <v/>
      </c>
      <c r="AJ28" s="29">
        <f>IF(ISNUMBER($S28),ROUND(MAX(0,MIN(100,100-$S28*2.5-IF(ISNUMBER($T28),$T28,0)*0.12+IF($S28&lt;=1,12,0))),0),"")</f>
        <v/>
      </c>
      <c r="AK28" s="29">
        <f>IF(ISNUMBER($Q28),IF($Q28&gt;=100,20,IF($Q28&gt;=30,10,0)),0)+IF(ISNUMBER($R28),IF($R28&gt;=100,20,0),0)+IF(ISNUMBER($P28),IF($P28&gt;=150,20,IF($P28&gt;=50,12,5)),0)+IF(ISNUMBER($S28),IF($S28&lt;=1,15,0),0)</f>
        <v/>
      </c>
      <c r="AL28" s="29" t="n">
        <v>355</v>
      </c>
      <c r="AM28" s="30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Spindrift</t>
        </is>
      </c>
      <c r="B29" s="15" t="inlineStr">
        <is>
          <t>Spindrift Sparkling Water | Pineapple | 15-pack 355mL</t>
        </is>
      </c>
      <c r="C29" s="15" t="inlineStr">
        <is>
          <t>5) Sparkling water &amp; soda</t>
        </is>
      </c>
      <c r="D29" s="15" t="inlineStr">
        <is>
          <t>355 mL can</t>
        </is>
      </c>
      <c r="E29" s="29" t="n">
        <v>15</v>
      </c>
      <c r="F29" s="30" t="n"/>
      <c r="G29" s="31">
        <f>IF(AND(ISNUMBER($F29),ISNUMBER($E29),$E29&lt;&gt;0),$F29/$E29,"")</f>
        <v/>
      </c>
      <c r="H29" s="31">
        <f>IF(AND(ISNUMBER($F29),ISNUMBER($AL29),ISNUMBER($E29),($AL29*$E29)&lt;&gt;0),$F29/($AL29*$E29)*100,"")</f>
        <v/>
      </c>
      <c r="I29" s="32" t="n"/>
      <c r="J29" s="33" t="n"/>
      <c r="K29" s="31">
        <f>IF(AND(ISNUMBER($F29),ISNUMBER($J29)),$F29*(1-$J29),"")</f>
        <v/>
      </c>
      <c r="L29" s="32" t="n"/>
      <c r="M29" s="32" t="n"/>
      <c r="N29" s="31">
        <f>IF(ISNUMBER($F29),($F29-IF(ISNUMBER($AM29),$AM29,0))*(1-IF(ISNUMBER($J29),$J29,0)),"")</f>
        <v/>
      </c>
      <c r="O29" s="15" t="inlineStr">
        <is>
          <t>Pineapple</t>
        </is>
      </c>
      <c r="P29" s="29" t="n">
        <v>0</v>
      </c>
      <c r="Q29" s="29" t="n">
        <v>0</v>
      </c>
      <c r="R29" s="15" t="inlineStr">
        <is>
          <t>Not listed</t>
        </is>
      </c>
      <c r="S29" s="29" t="n">
        <v>2</v>
      </c>
      <c r="T29" s="29" t="n">
        <v>10</v>
      </c>
      <c r="U29" s="15" t="inlineStr">
        <is>
          <t>None (real squeezed fruit)</t>
        </is>
      </c>
      <c r="V29" s="15" t="inlineStr">
        <is>
          <t>Real squeezed fruit, no added sugar/sweetener</t>
        </is>
      </c>
      <c r="W29" s="32" t="n"/>
      <c r="X29" s="32" t="n"/>
      <c r="Y29" s="32" t="n"/>
      <c r="Z29" s="32" t="n"/>
      <c r="AA29" s="15" t="inlineStr">
        <is>
          <t>High</t>
        </is>
      </c>
      <c r="AB29" s="15" t="inlineStr">
        <is>
          <t>Premium real-fruit seltzer; strong loyalty</t>
        </is>
      </c>
      <c r="AC29" s="15" t="inlineStr">
        <is>
          <t>Sparkling water made with real squeezed fruit</t>
        </is>
      </c>
      <c r="AD29" s="15" t="inlineStr">
        <is>
          <t>Tastes like real fruit because it is - not flavour essence.</t>
        </is>
      </c>
      <c r="AE29" s="32" t="n"/>
      <c r="AF29" s="34">
        <f>IF(AND(ISNUMBER($P29),ISNUMBER($AL29),$AL29&lt;&gt;0),ROUND($P29/$AL29*100,1),"")</f>
        <v/>
      </c>
      <c r="AG29" s="35">
        <f>IF(AND(ISNUMBER($S29),ISNUMBER($AL29),$AL29&lt;&gt;0),ROUND($S29/$AL29*100,2),"")</f>
        <v/>
      </c>
      <c r="AH29" s="34">
        <f>IF(AND(ISNUMBER($Q29),ISNUMBER($AL29),$AL29&lt;&gt;0),ROUND($Q29/$AL29*100,1),"")</f>
        <v/>
      </c>
      <c r="AI29" s="29">
        <f>IF(ISNUMBER($S29),IF($S29&lt;=1,"Yes","No"),"n/a")</f>
        <v/>
      </c>
      <c r="AJ29" s="29">
        <f>IF(ISNUMBER($S29),ROUND(MAX(0,MIN(100,100-$S29*2.5-IF(ISNUMBER($T29),$T29,0)*0.12+IF($S29&lt;=1,12,0))),0),"")</f>
        <v/>
      </c>
      <c r="AK29" s="29">
        <f>IF(ISNUMBER($Q29),IF($Q29&gt;=100,20,IF($Q29&gt;=30,10,0)),0)+IF(ISNUMBER($R29),IF($R29&gt;=100,20,0),0)+IF(ISNUMBER($P29),IF($P29&gt;=150,20,IF($P29&gt;=50,12,5)),0)+IF(ISNUMBER($S29),IF($S29&lt;=1,15,0),0)</f>
        <v/>
      </c>
      <c r="AL29" s="29" t="n">
        <v>355</v>
      </c>
      <c r="AM29" s="30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Spindrift</t>
        </is>
      </c>
      <c r="B30" s="15" t="inlineStr">
        <is>
          <t>Spindrift Sparkling Water | Pineapple | 18-pack 355mL</t>
        </is>
      </c>
      <c r="C30" s="15" t="inlineStr">
        <is>
          <t>5) Sparkling water &amp; soda</t>
        </is>
      </c>
      <c r="D30" s="15" t="inlineStr">
        <is>
          <t>355 mL can</t>
        </is>
      </c>
      <c r="E30" s="29" t="n">
        <v>18</v>
      </c>
      <c r="F30" s="30" t="n"/>
      <c r="G30" s="31">
        <f>IF(AND(ISNUMBER($F30),ISNUMBER($E30),$E30&lt;&gt;0),$F30/$E30,"")</f>
        <v/>
      </c>
      <c r="H30" s="31">
        <f>IF(AND(ISNUMBER($F30),ISNUMBER($AL30),ISNUMBER($E30),($AL30*$E30)&lt;&gt;0),$F30/($AL30*$E30)*100,"")</f>
        <v/>
      </c>
      <c r="I30" s="32" t="n"/>
      <c r="J30" s="33" t="n"/>
      <c r="K30" s="31">
        <f>IF(AND(ISNUMBER($F30),ISNUMBER($J30)),$F30*(1-$J30),"")</f>
        <v/>
      </c>
      <c r="L30" s="32" t="n"/>
      <c r="M30" s="32" t="n"/>
      <c r="N30" s="31">
        <f>IF(ISNUMBER($F30),($F30-IF(ISNUMBER($AM30),$AM30,0))*(1-IF(ISNUMBER($J30),$J30,0)),"")</f>
        <v/>
      </c>
      <c r="O30" s="15" t="inlineStr">
        <is>
          <t>Pineapple</t>
        </is>
      </c>
      <c r="P30" s="29" t="n">
        <v>0</v>
      </c>
      <c r="Q30" s="29" t="n">
        <v>0</v>
      </c>
      <c r="R30" s="15" t="inlineStr">
        <is>
          <t>Not listed</t>
        </is>
      </c>
      <c r="S30" s="29" t="n">
        <v>2</v>
      </c>
      <c r="T30" s="29" t="n">
        <v>10</v>
      </c>
      <c r="U30" s="15" t="inlineStr">
        <is>
          <t>None (real squeezed fruit)</t>
        </is>
      </c>
      <c r="V30" s="15" t="inlineStr">
        <is>
          <t>Real squeezed fruit, no added sugar/sweetener</t>
        </is>
      </c>
      <c r="W30" s="32" t="n"/>
      <c r="X30" s="32" t="n"/>
      <c r="Y30" s="32" t="n"/>
      <c r="Z30" s="32" t="n"/>
      <c r="AA30" s="15" t="inlineStr">
        <is>
          <t>High</t>
        </is>
      </c>
      <c r="AB30" s="15" t="inlineStr">
        <is>
          <t>Premium real-fruit seltzer; strong loyalty</t>
        </is>
      </c>
      <c r="AC30" s="15" t="inlineStr">
        <is>
          <t>Sparkling water made with real squeezed fruit</t>
        </is>
      </c>
      <c r="AD30" s="15" t="inlineStr">
        <is>
          <t>Tastes like real fruit because it is - not flavour essence.</t>
        </is>
      </c>
      <c r="AE30" s="32" t="n"/>
      <c r="AF30" s="34">
        <f>IF(AND(ISNUMBER($P30),ISNUMBER($AL30),$AL30&lt;&gt;0),ROUND($P30/$AL30*100,1),"")</f>
        <v/>
      </c>
      <c r="AG30" s="35">
        <f>IF(AND(ISNUMBER($S30),ISNUMBER($AL30),$AL30&lt;&gt;0),ROUND($S30/$AL30*100,2),"")</f>
        <v/>
      </c>
      <c r="AH30" s="34">
        <f>IF(AND(ISNUMBER($Q30),ISNUMBER($AL30),$AL30&lt;&gt;0),ROUND($Q30/$AL30*100,1),"")</f>
        <v/>
      </c>
      <c r="AI30" s="29">
        <f>IF(ISNUMBER($S30),IF($S30&lt;=1,"Yes","No"),"n/a")</f>
        <v/>
      </c>
      <c r="AJ30" s="29">
        <f>IF(ISNUMBER($S30),ROUND(MAX(0,MIN(100,100-$S30*2.5-IF(ISNUMBER($T30),$T30,0)*0.12+IF($S30&lt;=1,12,0))),0),"")</f>
        <v/>
      </c>
      <c r="AK30" s="29">
        <f>IF(ISNUMBER($Q30),IF($Q30&gt;=100,20,IF($Q30&gt;=30,10,0)),0)+IF(ISNUMBER($R30),IF($R30&gt;=100,20,0),0)+IF(ISNUMBER($P30),IF($P30&gt;=150,20,IF($P30&gt;=50,12,5)),0)+IF(ISNUMBER($S30),IF($S30&lt;=1,15,0),0)</f>
        <v/>
      </c>
      <c r="AL30" s="29" t="n">
        <v>355</v>
      </c>
      <c r="AM30" s="30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Spindrift</t>
        </is>
      </c>
      <c r="B31" s="15" t="inlineStr">
        <is>
          <t>Spindrift Sparkling Water | Pineapple | 24-pack 355mL</t>
        </is>
      </c>
      <c r="C31" s="15" t="inlineStr">
        <is>
          <t>5) Sparkling water &amp; soda</t>
        </is>
      </c>
      <c r="D31" s="15" t="inlineStr">
        <is>
          <t>355 mL can</t>
        </is>
      </c>
      <c r="E31" s="29" t="n">
        <v>24</v>
      </c>
      <c r="F31" s="30" t="n"/>
      <c r="G31" s="31">
        <f>IF(AND(ISNUMBER($F31),ISNUMBER($E31),$E31&lt;&gt;0),$F31/$E31,"")</f>
        <v/>
      </c>
      <c r="H31" s="31">
        <f>IF(AND(ISNUMBER($F31),ISNUMBER($AL31),ISNUMBER($E31),($AL31*$E31)&lt;&gt;0),$F31/($AL31*$E31)*100,"")</f>
        <v/>
      </c>
      <c r="I31" s="32" t="n"/>
      <c r="J31" s="33" t="n"/>
      <c r="K31" s="31">
        <f>IF(AND(ISNUMBER($F31),ISNUMBER($J31)),$F31*(1-$J31),"")</f>
        <v/>
      </c>
      <c r="L31" s="32" t="n"/>
      <c r="M31" s="32" t="n"/>
      <c r="N31" s="31">
        <f>IF(ISNUMBER($F31),($F31-IF(ISNUMBER($AM31),$AM31,0))*(1-IF(ISNUMBER($J31),$J31,0)),"")</f>
        <v/>
      </c>
      <c r="O31" s="15" t="inlineStr">
        <is>
          <t>Pineapple</t>
        </is>
      </c>
      <c r="P31" s="29" t="n">
        <v>0</v>
      </c>
      <c r="Q31" s="29" t="n">
        <v>0</v>
      </c>
      <c r="R31" s="15" t="inlineStr">
        <is>
          <t>Not listed</t>
        </is>
      </c>
      <c r="S31" s="29" t="n">
        <v>2</v>
      </c>
      <c r="T31" s="29" t="n">
        <v>10</v>
      </c>
      <c r="U31" s="15" t="inlineStr">
        <is>
          <t>None (real squeezed fruit)</t>
        </is>
      </c>
      <c r="V31" s="15" t="inlineStr">
        <is>
          <t>Real squeezed fruit, no added sugar/sweetener</t>
        </is>
      </c>
      <c r="W31" s="32" t="n"/>
      <c r="X31" s="32" t="n"/>
      <c r="Y31" s="32" t="n"/>
      <c r="Z31" s="32" t="n"/>
      <c r="AA31" s="15" t="inlineStr">
        <is>
          <t>High</t>
        </is>
      </c>
      <c r="AB31" s="15" t="inlineStr">
        <is>
          <t>Premium real-fruit seltzer; strong loyalty</t>
        </is>
      </c>
      <c r="AC31" s="15" t="inlineStr">
        <is>
          <t>Sparkling water made with real squeezed fruit</t>
        </is>
      </c>
      <c r="AD31" s="15" t="inlineStr">
        <is>
          <t>Tastes like real fruit because it is - not flavour essence.</t>
        </is>
      </c>
      <c r="AE31" s="32" t="n"/>
      <c r="AF31" s="34">
        <f>IF(AND(ISNUMBER($P31),ISNUMBER($AL31),$AL31&lt;&gt;0),ROUND($P31/$AL31*100,1),"")</f>
        <v/>
      </c>
      <c r="AG31" s="35">
        <f>IF(AND(ISNUMBER($S31),ISNUMBER($AL31),$AL31&lt;&gt;0),ROUND($S31/$AL31*100,2),"")</f>
        <v/>
      </c>
      <c r="AH31" s="34">
        <f>IF(AND(ISNUMBER($Q31),ISNUMBER($AL31),$AL31&lt;&gt;0),ROUND($Q31/$AL31*100,1),"")</f>
        <v/>
      </c>
      <c r="AI31" s="29">
        <f>IF(ISNUMBER($S31),IF($S31&lt;=1,"Yes","No"),"n/a")</f>
        <v/>
      </c>
      <c r="AJ31" s="29">
        <f>IF(ISNUMBER($S31),ROUND(MAX(0,MIN(100,100-$S31*2.5-IF(ISNUMBER($T31),$T31,0)*0.12+IF($S31&lt;=1,12,0))),0),"")</f>
        <v/>
      </c>
      <c r="AK31" s="29">
        <f>IF(ISNUMBER($Q31),IF($Q31&gt;=100,20,IF($Q31&gt;=30,10,0)),0)+IF(ISNUMBER($R31),IF($R31&gt;=100,20,0),0)+IF(ISNUMBER($P31),IF($P31&gt;=150,20,IF($P31&gt;=50,12,5)),0)+IF(ISNUMBER($S31),IF($S31&lt;=1,15,0),0)</f>
        <v/>
      </c>
      <c r="AL31" s="29" t="n">
        <v>355</v>
      </c>
      <c r="AM31" s="30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Spindrift</t>
        </is>
      </c>
      <c r="B32" s="15" t="inlineStr">
        <is>
          <t>Spindrift Sparkling Water | Blackberry | single 355mL</t>
        </is>
      </c>
      <c r="C32" s="15" t="inlineStr">
        <is>
          <t>5) Sparkling water &amp; soda</t>
        </is>
      </c>
      <c r="D32" s="15" t="inlineStr">
        <is>
          <t>355 mL can</t>
        </is>
      </c>
      <c r="E32" s="29" t="n">
        <v>1</v>
      </c>
      <c r="F32" s="30" t="n"/>
      <c r="G32" s="31">
        <f>IF(AND(ISNUMBER($F32),ISNUMBER($E32),$E32&lt;&gt;0),$F32/$E32,"")</f>
        <v/>
      </c>
      <c r="H32" s="31">
        <f>IF(AND(ISNUMBER($F32),ISNUMBER($AL32),ISNUMBER($E32),($AL32*$E32)&lt;&gt;0),$F32/($AL32*$E32)*100,"")</f>
        <v/>
      </c>
      <c r="I32" s="32" t="n"/>
      <c r="J32" s="33" t="n"/>
      <c r="K32" s="31">
        <f>IF(AND(ISNUMBER($F32),ISNUMBER($J32)),$F32*(1-$J32),"")</f>
        <v/>
      </c>
      <c r="L32" s="32" t="n"/>
      <c r="M32" s="32" t="n"/>
      <c r="N32" s="31">
        <f>IF(ISNUMBER($F32),($F32-IF(ISNUMBER($AM32),$AM32,0))*(1-IF(ISNUMBER($J32),$J32,0)),"")</f>
        <v/>
      </c>
      <c r="O32" s="15" t="inlineStr">
        <is>
          <t>Blackberry</t>
        </is>
      </c>
      <c r="P32" s="29" t="n">
        <v>0</v>
      </c>
      <c r="Q32" s="29" t="n">
        <v>0</v>
      </c>
      <c r="R32" s="15" t="inlineStr">
        <is>
          <t>Not listed</t>
        </is>
      </c>
      <c r="S32" s="29" t="n">
        <v>2</v>
      </c>
      <c r="T32" s="29" t="n">
        <v>10</v>
      </c>
      <c r="U32" s="15" t="inlineStr">
        <is>
          <t>None (real squeezed fruit)</t>
        </is>
      </c>
      <c r="V32" s="15" t="inlineStr">
        <is>
          <t>Real squeezed fruit, no added sugar/sweetener</t>
        </is>
      </c>
      <c r="W32" s="32" t="n"/>
      <c r="X32" s="32" t="n"/>
      <c r="Y32" s="32" t="n"/>
      <c r="Z32" s="32" t="n"/>
      <c r="AA32" s="15" t="inlineStr">
        <is>
          <t>High</t>
        </is>
      </c>
      <c r="AB32" s="15" t="inlineStr">
        <is>
          <t>Premium real-fruit seltzer; strong loyalty</t>
        </is>
      </c>
      <c r="AC32" s="15" t="inlineStr">
        <is>
          <t>Sparkling water made with real squeezed fruit</t>
        </is>
      </c>
      <c r="AD32" s="15" t="inlineStr">
        <is>
          <t>Tastes like real fruit because it is - not flavour essence.</t>
        </is>
      </c>
      <c r="AE32" s="32" t="n"/>
      <c r="AF32" s="34">
        <f>IF(AND(ISNUMBER($P32),ISNUMBER($AL32),$AL32&lt;&gt;0),ROUND($P32/$AL32*100,1),"")</f>
        <v/>
      </c>
      <c r="AG32" s="35">
        <f>IF(AND(ISNUMBER($S32),ISNUMBER($AL32),$AL32&lt;&gt;0),ROUND($S32/$AL32*100,2),"")</f>
        <v/>
      </c>
      <c r="AH32" s="34">
        <f>IF(AND(ISNUMBER($Q32),ISNUMBER($AL32),$AL32&lt;&gt;0),ROUND($Q32/$AL32*100,1),"")</f>
        <v/>
      </c>
      <c r="AI32" s="29">
        <f>IF(ISNUMBER($S32),IF($S32&lt;=1,"Yes","No"),"n/a")</f>
        <v/>
      </c>
      <c r="AJ32" s="29">
        <f>IF(ISNUMBER($S32),ROUND(MAX(0,MIN(100,100-$S32*2.5-IF(ISNUMBER($T32),$T32,0)*0.12+IF($S32&lt;=1,12,0))),0),"")</f>
        <v/>
      </c>
      <c r="AK32" s="29">
        <f>IF(ISNUMBER($Q32),IF($Q32&gt;=100,20,IF($Q32&gt;=30,10,0)),0)+IF(ISNUMBER($R32),IF($R32&gt;=100,20,0),0)+IF(ISNUMBER($P32),IF($P32&gt;=150,20,IF($P32&gt;=50,12,5)),0)+IF(ISNUMBER($S32),IF($S32&lt;=1,15,0),0)</f>
        <v/>
      </c>
      <c r="AL32" s="29" t="n">
        <v>355</v>
      </c>
      <c r="AM32" s="30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Spindrift</t>
        </is>
      </c>
      <c r="B33" s="15" t="inlineStr">
        <is>
          <t>Spindrift Sparkling Water | Blackberry | 8-pack 355mL</t>
        </is>
      </c>
      <c r="C33" s="15" t="inlineStr">
        <is>
          <t>5) Sparkling water &amp; soda</t>
        </is>
      </c>
      <c r="D33" s="15" t="inlineStr">
        <is>
          <t>355 mL can</t>
        </is>
      </c>
      <c r="E33" s="29" t="n">
        <v>8</v>
      </c>
      <c r="F33" s="30" t="n"/>
      <c r="G33" s="31">
        <f>IF(AND(ISNUMBER($F33),ISNUMBER($E33),$E33&lt;&gt;0),$F33/$E33,"")</f>
        <v/>
      </c>
      <c r="H33" s="31">
        <f>IF(AND(ISNUMBER($F33),ISNUMBER($AL33),ISNUMBER($E33),($AL33*$E33)&lt;&gt;0),$F33/($AL33*$E33)*100,"")</f>
        <v/>
      </c>
      <c r="I33" s="32" t="n"/>
      <c r="J33" s="33" t="n"/>
      <c r="K33" s="31">
        <f>IF(AND(ISNUMBER($F33),ISNUMBER($J33)),$F33*(1-$J33),"")</f>
        <v/>
      </c>
      <c r="L33" s="32" t="n"/>
      <c r="M33" s="32" t="n"/>
      <c r="N33" s="31">
        <f>IF(ISNUMBER($F33),($F33-IF(ISNUMBER($AM33),$AM33,0))*(1-IF(ISNUMBER($J33),$J33,0)),"")</f>
        <v/>
      </c>
      <c r="O33" s="15" t="inlineStr">
        <is>
          <t>Blackberry</t>
        </is>
      </c>
      <c r="P33" s="29" t="n">
        <v>0</v>
      </c>
      <c r="Q33" s="29" t="n">
        <v>0</v>
      </c>
      <c r="R33" s="15" t="inlineStr">
        <is>
          <t>Not listed</t>
        </is>
      </c>
      <c r="S33" s="29" t="n">
        <v>2</v>
      </c>
      <c r="T33" s="29" t="n">
        <v>10</v>
      </c>
      <c r="U33" s="15" t="inlineStr">
        <is>
          <t>None (real squeezed fruit)</t>
        </is>
      </c>
      <c r="V33" s="15" t="inlineStr">
        <is>
          <t>Real squeezed fruit, no added sugar/sweetener</t>
        </is>
      </c>
      <c r="W33" s="32" t="n"/>
      <c r="X33" s="32" t="n"/>
      <c r="Y33" s="32" t="n"/>
      <c r="Z33" s="32" t="n"/>
      <c r="AA33" s="15" t="inlineStr">
        <is>
          <t>High</t>
        </is>
      </c>
      <c r="AB33" s="15" t="inlineStr">
        <is>
          <t>Premium real-fruit seltzer; strong loyalty</t>
        </is>
      </c>
      <c r="AC33" s="15" t="inlineStr">
        <is>
          <t>Sparkling water made with real squeezed fruit</t>
        </is>
      </c>
      <c r="AD33" s="15" t="inlineStr">
        <is>
          <t>Tastes like real fruit because it is - not flavour essence.</t>
        </is>
      </c>
      <c r="AE33" s="32" t="n"/>
      <c r="AF33" s="34">
        <f>IF(AND(ISNUMBER($P33),ISNUMBER($AL33),$AL33&lt;&gt;0),ROUND($P33/$AL33*100,1),"")</f>
        <v/>
      </c>
      <c r="AG33" s="35">
        <f>IF(AND(ISNUMBER($S33),ISNUMBER($AL33),$AL33&lt;&gt;0),ROUND($S33/$AL33*100,2),"")</f>
        <v/>
      </c>
      <c r="AH33" s="34">
        <f>IF(AND(ISNUMBER($Q33),ISNUMBER($AL33),$AL33&lt;&gt;0),ROUND($Q33/$AL33*100,1),"")</f>
        <v/>
      </c>
      <c r="AI33" s="29">
        <f>IF(ISNUMBER($S33),IF($S33&lt;=1,"Yes","No"),"n/a")</f>
        <v/>
      </c>
      <c r="AJ33" s="29">
        <f>IF(ISNUMBER($S33),ROUND(MAX(0,MIN(100,100-$S33*2.5-IF(ISNUMBER($T33),$T33,0)*0.12+IF($S33&lt;=1,12,0))),0),"")</f>
        <v/>
      </c>
      <c r="AK33" s="29">
        <f>IF(ISNUMBER($Q33),IF($Q33&gt;=100,20,IF($Q33&gt;=30,10,0)),0)+IF(ISNUMBER($R33),IF($R33&gt;=100,20,0),0)+IF(ISNUMBER($P33),IF($P33&gt;=150,20,IF($P33&gt;=50,12,5)),0)+IF(ISNUMBER($S33),IF($S33&lt;=1,15,0),0)</f>
        <v/>
      </c>
      <c r="AL33" s="29" t="n">
        <v>355</v>
      </c>
      <c r="AM33" s="30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Spindrift</t>
        </is>
      </c>
      <c r="B34" s="15" t="inlineStr">
        <is>
          <t>Spindrift Sparkling Water | Blackberry | 12-pack 355mL</t>
        </is>
      </c>
      <c r="C34" s="15" t="inlineStr">
        <is>
          <t>5) Sparkling water &amp; soda</t>
        </is>
      </c>
      <c r="D34" s="15" t="inlineStr">
        <is>
          <t>355 mL can</t>
        </is>
      </c>
      <c r="E34" s="29" t="n">
        <v>12</v>
      </c>
      <c r="F34" s="30" t="n"/>
      <c r="G34" s="31">
        <f>IF(AND(ISNUMBER($F34),ISNUMBER($E34),$E34&lt;&gt;0),$F34/$E34,"")</f>
        <v/>
      </c>
      <c r="H34" s="31">
        <f>IF(AND(ISNUMBER($F34),ISNUMBER($AL34),ISNUMBER($E34),($AL34*$E34)&lt;&gt;0),$F34/($AL34*$E34)*100,"")</f>
        <v/>
      </c>
      <c r="I34" s="32" t="n"/>
      <c r="J34" s="33" t="n"/>
      <c r="K34" s="31">
        <f>IF(AND(ISNUMBER($F34),ISNUMBER($J34)),$F34*(1-$J34),"")</f>
        <v/>
      </c>
      <c r="L34" s="32" t="n"/>
      <c r="M34" s="32" t="n"/>
      <c r="N34" s="31">
        <f>IF(ISNUMBER($F34),($F34-IF(ISNUMBER($AM34),$AM34,0))*(1-IF(ISNUMBER($J34),$J34,0)),"")</f>
        <v/>
      </c>
      <c r="O34" s="15" t="inlineStr">
        <is>
          <t>Blackberry</t>
        </is>
      </c>
      <c r="P34" s="29" t="n">
        <v>0</v>
      </c>
      <c r="Q34" s="29" t="n">
        <v>0</v>
      </c>
      <c r="R34" s="15" t="inlineStr">
        <is>
          <t>Not listed</t>
        </is>
      </c>
      <c r="S34" s="29" t="n">
        <v>2</v>
      </c>
      <c r="T34" s="29" t="n">
        <v>10</v>
      </c>
      <c r="U34" s="15" t="inlineStr">
        <is>
          <t>None (real squeezed fruit)</t>
        </is>
      </c>
      <c r="V34" s="15" t="inlineStr">
        <is>
          <t>Real squeezed fruit, no added sugar/sweetener</t>
        </is>
      </c>
      <c r="W34" s="32" t="n"/>
      <c r="X34" s="32" t="n"/>
      <c r="Y34" s="32" t="n"/>
      <c r="Z34" s="32" t="n"/>
      <c r="AA34" s="15" t="inlineStr">
        <is>
          <t>High</t>
        </is>
      </c>
      <c r="AB34" s="15" t="inlineStr">
        <is>
          <t>Premium real-fruit seltzer; strong loyalty</t>
        </is>
      </c>
      <c r="AC34" s="15" t="inlineStr">
        <is>
          <t>Sparkling water made with real squeezed fruit</t>
        </is>
      </c>
      <c r="AD34" s="15" t="inlineStr">
        <is>
          <t>Tastes like real fruit because it is - not flavour essence.</t>
        </is>
      </c>
      <c r="AE34" s="32" t="n"/>
      <c r="AF34" s="34">
        <f>IF(AND(ISNUMBER($P34),ISNUMBER($AL34),$AL34&lt;&gt;0),ROUND($P34/$AL34*100,1),"")</f>
        <v/>
      </c>
      <c r="AG34" s="35">
        <f>IF(AND(ISNUMBER($S34),ISNUMBER($AL34),$AL34&lt;&gt;0),ROUND($S34/$AL34*100,2),"")</f>
        <v/>
      </c>
      <c r="AH34" s="34">
        <f>IF(AND(ISNUMBER($Q34),ISNUMBER($AL34),$AL34&lt;&gt;0),ROUND($Q34/$AL34*100,1),"")</f>
        <v/>
      </c>
      <c r="AI34" s="29">
        <f>IF(ISNUMBER($S34),IF($S34&lt;=1,"Yes","No"),"n/a")</f>
        <v/>
      </c>
      <c r="AJ34" s="29">
        <f>IF(ISNUMBER($S34),ROUND(MAX(0,MIN(100,100-$S34*2.5-IF(ISNUMBER($T34),$T34,0)*0.12+IF($S34&lt;=1,12,0))),0),"")</f>
        <v/>
      </c>
      <c r="AK34" s="29">
        <f>IF(ISNUMBER($Q34),IF($Q34&gt;=100,20,IF($Q34&gt;=30,10,0)),0)+IF(ISNUMBER($R34),IF($R34&gt;=100,20,0),0)+IF(ISNUMBER($P34),IF($P34&gt;=150,20,IF($P34&gt;=50,12,5)),0)+IF(ISNUMBER($S34),IF($S34&lt;=1,15,0),0)</f>
        <v/>
      </c>
      <c r="AL34" s="29" t="n">
        <v>355</v>
      </c>
      <c r="AM34" s="30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Spindrift</t>
        </is>
      </c>
      <c r="B35" s="15" t="inlineStr">
        <is>
          <t>Spindrift Sparkling Water | Blackberry | 15-pack 355mL</t>
        </is>
      </c>
      <c r="C35" s="15" t="inlineStr">
        <is>
          <t>5) Sparkling water &amp; soda</t>
        </is>
      </c>
      <c r="D35" s="15" t="inlineStr">
        <is>
          <t>355 mL can</t>
        </is>
      </c>
      <c r="E35" s="29" t="n">
        <v>15</v>
      </c>
      <c r="F35" s="30" t="n"/>
      <c r="G35" s="31">
        <f>IF(AND(ISNUMBER($F35),ISNUMBER($E35),$E35&lt;&gt;0),$F35/$E35,"")</f>
        <v/>
      </c>
      <c r="H35" s="31">
        <f>IF(AND(ISNUMBER($F35),ISNUMBER($AL35),ISNUMBER($E35),($AL35*$E35)&lt;&gt;0),$F35/($AL35*$E35)*100,"")</f>
        <v/>
      </c>
      <c r="I35" s="32" t="n"/>
      <c r="J35" s="33" t="n"/>
      <c r="K35" s="31">
        <f>IF(AND(ISNUMBER($F35),ISNUMBER($J35)),$F35*(1-$J35),"")</f>
        <v/>
      </c>
      <c r="L35" s="32" t="n"/>
      <c r="M35" s="32" t="n"/>
      <c r="N35" s="31">
        <f>IF(ISNUMBER($F35),($F35-IF(ISNUMBER($AM35),$AM35,0))*(1-IF(ISNUMBER($J35),$J35,0)),"")</f>
        <v/>
      </c>
      <c r="O35" s="15" t="inlineStr">
        <is>
          <t>Blackberry</t>
        </is>
      </c>
      <c r="P35" s="29" t="n">
        <v>0</v>
      </c>
      <c r="Q35" s="29" t="n">
        <v>0</v>
      </c>
      <c r="R35" s="15" t="inlineStr">
        <is>
          <t>Not listed</t>
        </is>
      </c>
      <c r="S35" s="29" t="n">
        <v>2</v>
      </c>
      <c r="T35" s="29" t="n">
        <v>10</v>
      </c>
      <c r="U35" s="15" t="inlineStr">
        <is>
          <t>None (real squeezed fruit)</t>
        </is>
      </c>
      <c r="V35" s="15" t="inlineStr">
        <is>
          <t>Real squeezed fruit, no added sugar/sweetener</t>
        </is>
      </c>
      <c r="W35" s="32" t="n"/>
      <c r="X35" s="32" t="n"/>
      <c r="Y35" s="32" t="n"/>
      <c r="Z35" s="32" t="n"/>
      <c r="AA35" s="15" t="inlineStr">
        <is>
          <t>High</t>
        </is>
      </c>
      <c r="AB35" s="15" t="inlineStr">
        <is>
          <t>Premium real-fruit seltzer; strong loyalty</t>
        </is>
      </c>
      <c r="AC35" s="15" t="inlineStr">
        <is>
          <t>Sparkling water made with real squeezed fruit</t>
        </is>
      </c>
      <c r="AD35" s="15" t="inlineStr">
        <is>
          <t>Tastes like real fruit because it is - not flavour essence.</t>
        </is>
      </c>
      <c r="AE35" s="32" t="n"/>
      <c r="AF35" s="34">
        <f>IF(AND(ISNUMBER($P35),ISNUMBER($AL35),$AL35&lt;&gt;0),ROUND($P35/$AL35*100,1),"")</f>
        <v/>
      </c>
      <c r="AG35" s="35">
        <f>IF(AND(ISNUMBER($S35),ISNUMBER($AL35),$AL35&lt;&gt;0),ROUND($S35/$AL35*100,2),"")</f>
        <v/>
      </c>
      <c r="AH35" s="34">
        <f>IF(AND(ISNUMBER($Q35),ISNUMBER($AL35),$AL35&lt;&gt;0),ROUND($Q35/$AL35*100,1),"")</f>
        <v/>
      </c>
      <c r="AI35" s="29">
        <f>IF(ISNUMBER($S35),IF($S35&lt;=1,"Yes","No"),"n/a")</f>
        <v/>
      </c>
      <c r="AJ35" s="29">
        <f>IF(ISNUMBER($S35),ROUND(MAX(0,MIN(100,100-$S35*2.5-IF(ISNUMBER($T35),$T35,0)*0.12+IF($S35&lt;=1,12,0))),0),"")</f>
        <v/>
      </c>
      <c r="AK35" s="29">
        <f>IF(ISNUMBER($Q35),IF($Q35&gt;=100,20,IF($Q35&gt;=30,10,0)),0)+IF(ISNUMBER($R35),IF($R35&gt;=100,20,0),0)+IF(ISNUMBER($P35),IF($P35&gt;=150,20,IF($P35&gt;=50,12,5)),0)+IF(ISNUMBER($S35),IF($S35&lt;=1,15,0),0)</f>
        <v/>
      </c>
      <c r="AL35" s="29" t="n">
        <v>355</v>
      </c>
      <c r="AM35" s="30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Spindrift</t>
        </is>
      </c>
      <c r="B36" s="15" t="inlineStr">
        <is>
          <t>Spindrift Sparkling Water | Blackberry | 18-pack 355mL</t>
        </is>
      </c>
      <c r="C36" s="15" t="inlineStr">
        <is>
          <t>5) Sparkling water &amp; soda</t>
        </is>
      </c>
      <c r="D36" s="15" t="inlineStr">
        <is>
          <t>355 mL can</t>
        </is>
      </c>
      <c r="E36" s="29" t="n">
        <v>18</v>
      </c>
      <c r="F36" s="30" t="n"/>
      <c r="G36" s="31">
        <f>IF(AND(ISNUMBER($F36),ISNUMBER($E36),$E36&lt;&gt;0),$F36/$E36,"")</f>
        <v/>
      </c>
      <c r="H36" s="31">
        <f>IF(AND(ISNUMBER($F36),ISNUMBER($AL36),ISNUMBER($E36),($AL36*$E36)&lt;&gt;0),$F36/($AL36*$E36)*100,"")</f>
        <v/>
      </c>
      <c r="I36" s="32" t="n"/>
      <c r="J36" s="33" t="n"/>
      <c r="K36" s="31">
        <f>IF(AND(ISNUMBER($F36),ISNUMBER($J36)),$F36*(1-$J36),"")</f>
        <v/>
      </c>
      <c r="L36" s="32" t="n"/>
      <c r="M36" s="32" t="n"/>
      <c r="N36" s="31">
        <f>IF(ISNUMBER($F36),($F36-IF(ISNUMBER($AM36),$AM36,0))*(1-IF(ISNUMBER($J36),$J36,0)),"")</f>
        <v/>
      </c>
      <c r="O36" s="15" t="inlineStr">
        <is>
          <t>Blackberry</t>
        </is>
      </c>
      <c r="P36" s="29" t="n">
        <v>0</v>
      </c>
      <c r="Q36" s="29" t="n">
        <v>0</v>
      </c>
      <c r="R36" s="15" t="inlineStr">
        <is>
          <t>Not listed</t>
        </is>
      </c>
      <c r="S36" s="29" t="n">
        <v>2</v>
      </c>
      <c r="T36" s="29" t="n">
        <v>10</v>
      </c>
      <c r="U36" s="15" t="inlineStr">
        <is>
          <t>None (real squeezed fruit)</t>
        </is>
      </c>
      <c r="V36" s="15" t="inlineStr">
        <is>
          <t>Real squeezed fruit, no added sugar/sweetener</t>
        </is>
      </c>
      <c r="W36" s="32" t="n"/>
      <c r="X36" s="32" t="n"/>
      <c r="Y36" s="32" t="n"/>
      <c r="Z36" s="32" t="n"/>
      <c r="AA36" s="15" t="inlineStr">
        <is>
          <t>High</t>
        </is>
      </c>
      <c r="AB36" s="15" t="inlineStr">
        <is>
          <t>Premium real-fruit seltzer; strong loyalty</t>
        </is>
      </c>
      <c r="AC36" s="15" t="inlineStr">
        <is>
          <t>Sparkling water made with real squeezed fruit</t>
        </is>
      </c>
      <c r="AD36" s="15" t="inlineStr">
        <is>
          <t>Tastes like real fruit because it is - not flavour essence.</t>
        </is>
      </c>
      <c r="AE36" s="32" t="n"/>
      <c r="AF36" s="34">
        <f>IF(AND(ISNUMBER($P36),ISNUMBER($AL36),$AL36&lt;&gt;0),ROUND($P36/$AL36*100,1),"")</f>
        <v/>
      </c>
      <c r="AG36" s="35">
        <f>IF(AND(ISNUMBER($S36),ISNUMBER($AL36),$AL36&lt;&gt;0),ROUND($S36/$AL36*100,2),"")</f>
        <v/>
      </c>
      <c r="AH36" s="34">
        <f>IF(AND(ISNUMBER($Q36),ISNUMBER($AL36),$AL36&lt;&gt;0),ROUND($Q36/$AL36*100,1),"")</f>
        <v/>
      </c>
      <c r="AI36" s="29">
        <f>IF(ISNUMBER($S36),IF($S36&lt;=1,"Yes","No"),"n/a")</f>
        <v/>
      </c>
      <c r="AJ36" s="29">
        <f>IF(ISNUMBER($S36),ROUND(MAX(0,MIN(100,100-$S36*2.5-IF(ISNUMBER($T36),$T36,0)*0.12+IF($S36&lt;=1,12,0))),0),"")</f>
        <v/>
      </c>
      <c r="AK36" s="29">
        <f>IF(ISNUMBER($Q36),IF($Q36&gt;=100,20,IF($Q36&gt;=30,10,0)),0)+IF(ISNUMBER($R36),IF($R36&gt;=100,20,0),0)+IF(ISNUMBER($P36),IF($P36&gt;=150,20,IF($P36&gt;=50,12,5)),0)+IF(ISNUMBER($S36),IF($S36&lt;=1,15,0),0)</f>
        <v/>
      </c>
      <c r="AL36" s="29" t="n">
        <v>355</v>
      </c>
      <c r="AM36" s="30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Spindrift</t>
        </is>
      </c>
      <c r="B37" s="15" t="inlineStr">
        <is>
          <t>Spindrift Sparkling Water | Blackberry | 24-pack 355mL</t>
        </is>
      </c>
      <c r="C37" s="15" t="inlineStr">
        <is>
          <t>5) Sparkling water &amp; soda</t>
        </is>
      </c>
      <c r="D37" s="15" t="inlineStr">
        <is>
          <t>355 mL can</t>
        </is>
      </c>
      <c r="E37" s="29" t="n">
        <v>24</v>
      </c>
      <c r="F37" s="30" t="n"/>
      <c r="G37" s="31">
        <f>IF(AND(ISNUMBER($F37),ISNUMBER($E37),$E37&lt;&gt;0),$F37/$E37,"")</f>
        <v/>
      </c>
      <c r="H37" s="31">
        <f>IF(AND(ISNUMBER($F37),ISNUMBER($AL37),ISNUMBER($E37),($AL37*$E37)&lt;&gt;0),$F37/($AL37*$E37)*100,"")</f>
        <v/>
      </c>
      <c r="I37" s="32" t="n"/>
      <c r="J37" s="33" t="n"/>
      <c r="K37" s="31">
        <f>IF(AND(ISNUMBER($F37),ISNUMBER($J37)),$F37*(1-$J37),"")</f>
        <v/>
      </c>
      <c r="L37" s="32" t="n"/>
      <c r="M37" s="32" t="n"/>
      <c r="N37" s="31">
        <f>IF(ISNUMBER($F37),($F37-IF(ISNUMBER($AM37),$AM37,0))*(1-IF(ISNUMBER($J37),$J37,0)),"")</f>
        <v/>
      </c>
      <c r="O37" s="15" t="inlineStr">
        <is>
          <t>Blackberry</t>
        </is>
      </c>
      <c r="P37" s="29" t="n">
        <v>0</v>
      </c>
      <c r="Q37" s="29" t="n">
        <v>0</v>
      </c>
      <c r="R37" s="15" t="inlineStr">
        <is>
          <t>Not listed</t>
        </is>
      </c>
      <c r="S37" s="29" t="n">
        <v>2</v>
      </c>
      <c r="T37" s="29" t="n">
        <v>10</v>
      </c>
      <c r="U37" s="15" t="inlineStr">
        <is>
          <t>None (real squeezed fruit)</t>
        </is>
      </c>
      <c r="V37" s="15" t="inlineStr">
        <is>
          <t>Real squeezed fruit, no added sugar/sweetener</t>
        </is>
      </c>
      <c r="W37" s="32" t="n"/>
      <c r="X37" s="32" t="n"/>
      <c r="Y37" s="32" t="n"/>
      <c r="Z37" s="32" t="n"/>
      <c r="AA37" s="15" t="inlineStr">
        <is>
          <t>High</t>
        </is>
      </c>
      <c r="AB37" s="15" t="inlineStr">
        <is>
          <t>Premium real-fruit seltzer; strong loyalty</t>
        </is>
      </c>
      <c r="AC37" s="15" t="inlineStr">
        <is>
          <t>Sparkling water made with real squeezed fruit</t>
        </is>
      </c>
      <c r="AD37" s="15" t="inlineStr">
        <is>
          <t>Tastes like real fruit because it is - not flavour essence.</t>
        </is>
      </c>
      <c r="AE37" s="32" t="n"/>
      <c r="AF37" s="34">
        <f>IF(AND(ISNUMBER($P37),ISNUMBER($AL37),$AL37&lt;&gt;0),ROUND($P37/$AL37*100,1),"")</f>
        <v/>
      </c>
      <c r="AG37" s="35">
        <f>IF(AND(ISNUMBER($S37),ISNUMBER($AL37),$AL37&lt;&gt;0),ROUND($S37/$AL37*100,2),"")</f>
        <v/>
      </c>
      <c r="AH37" s="34">
        <f>IF(AND(ISNUMBER($Q37),ISNUMBER($AL37),$AL37&lt;&gt;0),ROUND($Q37/$AL37*100,1),"")</f>
        <v/>
      </c>
      <c r="AI37" s="29">
        <f>IF(ISNUMBER($S37),IF($S37&lt;=1,"Yes","No"),"n/a")</f>
        <v/>
      </c>
      <c r="AJ37" s="29">
        <f>IF(ISNUMBER($S37),ROUND(MAX(0,MIN(100,100-$S37*2.5-IF(ISNUMBER($T37),$T37,0)*0.12+IF($S37&lt;=1,12,0))),0),"")</f>
        <v/>
      </c>
      <c r="AK37" s="29">
        <f>IF(ISNUMBER($Q37),IF($Q37&gt;=100,20,IF($Q37&gt;=30,10,0)),0)+IF(ISNUMBER($R37),IF($R37&gt;=100,20,0),0)+IF(ISNUMBER($P37),IF($P37&gt;=150,20,IF($P37&gt;=50,12,5)),0)+IF(ISNUMBER($S37),IF($S37&lt;=1,15,0),0)</f>
        <v/>
      </c>
      <c r="AL37" s="29" t="n">
        <v>355</v>
      </c>
      <c r="AM37" s="30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Spindrift</t>
        </is>
      </c>
      <c r="B38" s="15" t="inlineStr">
        <is>
          <t>Spindrift Sparkling Water | Strawberry | single 355mL</t>
        </is>
      </c>
      <c r="C38" s="15" t="inlineStr">
        <is>
          <t>5) Sparkling water &amp; soda</t>
        </is>
      </c>
      <c r="D38" s="15" t="inlineStr">
        <is>
          <t>355 mL can</t>
        </is>
      </c>
      <c r="E38" s="29" t="n">
        <v>1</v>
      </c>
      <c r="F38" s="30" t="n"/>
      <c r="G38" s="31">
        <f>IF(AND(ISNUMBER($F38),ISNUMBER($E38),$E38&lt;&gt;0),$F38/$E38,"")</f>
        <v/>
      </c>
      <c r="H38" s="31">
        <f>IF(AND(ISNUMBER($F38),ISNUMBER($AL38),ISNUMBER($E38),($AL38*$E38)&lt;&gt;0),$F38/($AL38*$E38)*100,"")</f>
        <v/>
      </c>
      <c r="I38" s="32" t="n"/>
      <c r="J38" s="33" t="n"/>
      <c r="K38" s="31">
        <f>IF(AND(ISNUMBER($F38),ISNUMBER($J38)),$F38*(1-$J38),"")</f>
        <v/>
      </c>
      <c r="L38" s="32" t="n"/>
      <c r="M38" s="32" t="n"/>
      <c r="N38" s="31">
        <f>IF(ISNUMBER($F38),($F38-IF(ISNUMBER($AM38),$AM38,0))*(1-IF(ISNUMBER($J38),$J38,0)),"")</f>
        <v/>
      </c>
      <c r="O38" s="15" t="inlineStr">
        <is>
          <t>Strawberry</t>
        </is>
      </c>
      <c r="P38" s="29" t="n">
        <v>0</v>
      </c>
      <c r="Q38" s="29" t="n">
        <v>0</v>
      </c>
      <c r="R38" s="15" t="inlineStr">
        <is>
          <t>Not listed</t>
        </is>
      </c>
      <c r="S38" s="29" t="n">
        <v>2</v>
      </c>
      <c r="T38" s="29" t="n">
        <v>10</v>
      </c>
      <c r="U38" s="15" t="inlineStr">
        <is>
          <t>None (real squeezed fruit)</t>
        </is>
      </c>
      <c r="V38" s="15" t="inlineStr">
        <is>
          <t>Real squeezed fruit, no added sugar/sweetener</t>
        </is>
      </c>
      <c r="W38" s="32" t="n"/>
      <c r="X38" s="32" t="n"/>
      <c r="Y38" s="32" t="n"/>
      <c r="Z38" s="32" t="n"/>
      <c r="AA38" s="15" t="inlineStr">
        <is>
          <t>High</t>
        </is>
      </c>
      <c r="AB38" s="15" t="inlineStr">
        <is>
          <t>Premium real-fruit seltzer; strong loyalty</t>
        </is>
      </c>
      <c r="AC38" s="15" t="inlineStr">
        <is>
          <t>Sparkling water made with real squeezed fruit</t>
        </is>
      </c>
      <c r="AD38" s="15" t="inlineStr">
        <is>
          <t>Tastes like real fruit because it is - not flavour essence.</t>
        </is>
      </c>
      <c r="AE38" s="32" t="n"/>
      <c r="AF38" s="34">
        <f>IF(AND(ISNUMBER($P38),ISNUMBER($AL38),$AL38&lt;&gt;0),ROUND($P38/$AL38*100,1),"")</f>
        <v/>
      </c>
      <c r="AG38" s="35">
        <f>IF(AND(ISNUMBER($S38),ISNUMBER($AL38),$AL38&lt;&gt;0),ROUND($S38/$AL38*100,2),"")</f>
        <v/>
      </c>
      <c r="AH38" s="34">
        <f>IF(AND(ISNUMBER($Q38),ISNUMBER($AL38),$AL38&lt;&gt;0),ROUND($Q38/$AL38*100,1),"")</f>
        <v/>
      </c>
      <c r="AI38" s="29">
        <f>IF(ISNUMBER($S38),IF($S38&lt;=1,"Yes","No"),"n/a")</f>
        <v/>
      </c>
      <c r="AJ38" s="29">
        <f>IF(ISNUMBER($S38),ROUND(MAX(0,MIN(100,100-$S38*2.5-IF(ISNUMBER($T38),$T38,0)*0.12+IF($S38&lt;=1,12,0))),0),"")</f>
        <v/>
      </c>
      <c r="AK38" s="29">
        <f>IF(ISNUMBER($Q38),IF($Q38&gt;=100,20,IF($Q38&gt;=30,10,0)),0)+IF(ISNUMBER($R38),IF($R38&gt;=100,20,0),0)+IF(ISNUMBER($P38),IF($P38&gt;=150,20,IF($P38&gt;=50,12,5)),0)+IF(ISNUMBER($S38),IF($S38&lt;=1,15,0),0)</f>
        <v/>
      </c>
      <c r="AL38" s="29" t="n">
        <v>355</v>
      </c>
      <c r="AM38" s="30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Spindrift</t>
        </is>
      </c>
      <c r="B39" s="15" t="inlineStr">
        <is>
          <t>Spindrift Sparkling Water | Strawberry | 8-pack 355mL</t>
        </is>
      </c>
      <c r="C39" s="15" t="inlineStr">
        <is>
          <t>5) Sparkling water &amp; soda</t>
        </is>
      </c>
      <c r="D39" s="15" t="inlineStr">
        <is>
          <t>355 mL can</t>
        </is>
      </c>
      <c r="E39" s="29" t="n">
        <v>8</v>
      </c>
      <c r="F39" s="30" t="n"/>
      <c r="G39" s="31">
        <f>IF(AND(ISNUMBER($F39),ISNUMBER($E39),$E39&lt;&gt;0),$F39/$E39,"")</f>
        <v/>
      </c>
      <c r="H39" s="31">
        <f>IF(AND(ISNUMBER($F39),ISNUMBER($AL39),ISNUMBER($E39),($AL39*$E39)&lt;&gt;0),$F39/($AL39*$E39)*100,"")</f>
        <v/>
      </c>
      <c r="I39" s="32" t="n"/>
      <c r="J39" s="33" t="n"/>
      <c r="K39" s="31">
        <f>IF(AND(ISNUMBER($F39),ISNUMBER($J39)),$F39*(1-$J39),"")</f>
        <v/>
      </c>
      <c r="L39" s="32" t="n"/>
      <c r="M39" s="32" t="n"/>
      <c r="N39" s="31">
        <f>IF(ISNUMBER($F39),($F39-IF(ISNUMBER($AM39),$AM39,0))*(1-IF(ISNUMBER($J39),$J39,0)),"")</f>
        <v/>
      </c>
      <c r="O39" s="15" t="inlineStr">
        <is>
          <t>Strawberry</t>
        </is>
      </c>
      <c r="P39" s="29" t="n">
        <v>0</v>
      </c>
      <c r="Q39" s="29" t="n">
        <v>0</v>
      </c>
      <c r="R39" s="15" t="inlineStr">
        <is>
          <t>Not listed</t>
        </is>
      </c>
      <c r="S39" s="29" t="n">
        <v>2</v>
      </c>
      <c r="T39" s="29" t="n">
        <v>10</v>
      </c>
      <c r="U39" s="15" t="inlineStr">
        <is>
          <t>None (real squeezed fruit)</t>
        </is>
      </c>
      <c r="V39" s="15" t="inlineStr">
        <is>
          <t>Real squeezed fruit, no added sugar/sweetener</t>
        </is>
      </c>
      <c r="W39" s="32" t="n"/>
      <c r="X39" s="32" t="n"/>
      <c r="Y39" s="32" t="n"/>
      <c r="Z39" s="32" t="n"/>
      <c r="AA39" s="15" t="inlineStr">
        <is>
          <t>High</t>
        </is>
      </c>
      <c r="AB39" s="15" t="inlineStr">
        <is>
          <t>Premium real-fruit seltzer; strong loyalty</t>
        </is>
      </c>
      <c r="AC39" s="15" t="inlineStr">
        <is>
          <t>Sparkling water made with real squeezed fruit</t>
        </is>
      </c>
      <c r="AD39" s="15" t="inlineStr">
        <is>
          <t>Tastes like real fruit because it is - not flavour essence.</t>
        </is>
      </c>
      <c r="AE39" s="32" t="n"/>
      <c r="AF39" s="34">
        <f>IF(AND(ISNUMBER($P39),ISNUMBER($AL39),$AL39&lt;&gt;0),ROUND($P39/$AL39*100,1),"")</f>
        <v/>
      </c>
      <c r="AG39" s="35">
        <f>IF(AND(ISNUMBER($S39),ISNUMBER($AL39),$AL39&lt;&gt;0),ROUND($S39/$AL39*100,2),"")</f>
        <v/>
      </c>
      <c r="AH39" s="34">
        <f>IF(AND(ISNUMBER($Q39),ISNUMBER($AL39),$AL39&lt;&gt;0),ROUND($Q39/$AL39*100,1),"")</f>
        <v/>
      </c>
      <c r="AI39" s="29">
        <f>IF(ISNUMBER($S39),IF($S39&lt;=1,"Yes","No"),"n/a")</f>
        <v/>
      </c>
      <c r="AJ39" s="29">
        <f>IF(ISNUMBER($S39),ROUND(MAX(0,MIN(100,100-$S39*2.5-IF(ISNUMBER($T39),$T39,0)*0.12+IF($S39&lt;=1,12,0))),0),"")</f>
        <v/>
      </c>
      <c r="AK39" s="29">
        <f>IF(ISNUMBER($Q39),IF($Q39&gt;=100,20,IF($Q39&gt;=30,10,0)),0)+IF(ISNUMBER($R39),IF($R39&gt;=100,20,0),0)+IF(ISNUMBER($P39),IF($P39&gt;=150,20,IF($P39&gt;=50,12,5)),0)+IF(ISNUMBER($S39),IF($S39&lt;=1,15,0),0)</f>
        <v/>
      </c>
      <c r="AL39" s="29" t="n">
        <v>355</v>
      </c>
      <c r="AM39" s="30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Spindrift</t>
        </is>
      </c>
      <c r="B40" s="15" t="inlineStr">
        <is>
          <t>Spindrift Sparkling Water | Strawberry | 12-pack 355mL</t>
        </is>
      </c>
      <c r="C40" s="15" t="inlineStr">
        <is>
          <t>5) Sparkling water &amp; soda</t>
        </is>
      </c>
      <c r="D40" s="15" t="inlineStr">
        <is>
          <t>355 mL can</t>
        </is>
      </c>
      <c r="E40" s="29" t="n">
        <v>12</v>
      </c>
      <c r="F40" s="30" t="n"/>
      <c r="G40" s="31">
        <f>IF(AND(ISNUMBER($F40),ISNUMBER($E40),$E40&lt;&gt;0),$F40/$E40,"")</f>
        <v/>
      </c>
      <c r="H40" s="31">
        <f>IF(AND(ISNUMBER($F40),ISNUMBER($AL40),ISNUMBER($E40),($AL40*$E40)&lt;&gt;0),$F40/($AL40*$E40)*100,"")</f>
        <v/>
      </c>
      <c r="I40" s="32" t="n"/>
      <c r="J40" s="33" t="n"/>
      <c r="K40" s="31">
        <f>IF(AND(ISNUMBER($F40),ISNUMBER($J40)),$F40*(1-$J40),"")</f>
        <v/>
      </c>
      <c r="L40" s="32" t="n"/>
      <c r="M40" s="32" t="n"/>
      <c r="N40" s="31">
        <f>IF(ISNUMBER($F40),($F40-IF(ISNUMBER($AM40),$AM40,0))*(1-IF(ISNUMBER($J40),$J40,0)),"")</f>
        <v/>
      </c>
      <c r="O40" s="15" t="inlineStr">
        <is>
          <t>Strawberry</t>
        </is>
      </c>
      <c r="P40" s="29" t="n">
        <v>0</v>
      </c>
      <c r="Q40" s="29" t="n">
        <v>0</v>
      </c>
      <c r="R40" s="15" t="inlineStr">
        <is>
          <t>Not listed</t>
        </is>
      </c>
      <c r="S40" s="29" t="n">
        <v>2</v>
      </c>
      <c r="T40" s="29" t="n">
        <v>10</v>
      </c>
      <c r="U40" s="15" t="inlineStr">
        <is>
          <t>None (real squeezed fruit)</t>
        </is>
      </c>
      <c r="V40" s="15" t="inlineStr">
        <is>
          <t>Real squeezed fruit, no added sugar/sweetener</t>
        </is>
      </c>
      <c r="W40" s="32" t="n"/>
      <c r="X40" s="32" t="n"/>
      <c r="Y40" s="32" t="n"/>
      <c r="Z40" s="32" t="n"/>
      <c r="AA40" s="15" t="inlineStr">
        <is>
          <t>High</t>
        </is>
      </c>
      <c r="AB40" s="15" t="inlineStr">
        <is>
          <t>Premium real-fruit seltzer; strong loyalty</t>
        </is>
      </c>
      <c r="AC40" s="15" t="inlineStr">
        <is>
          <t>Sparkling water made with real squeezed fruit</t>
        </is>
      </c>
      <c r="AD40" s="15" t="inlineStr">
        <is>
          <t>Tastes like real fruit because it is - not flavour essence.</t>
        </is>
      </c>
      <c r="AE40" s="32" t="n"/>
      <c r="AF40" s="34">
        <f>IF(AND(ISNUMBER($P40),ISNUMBER($AL40),$AL40&lt;&gt;0),ROUND($P40/$AL40*100,1),"")</f>
        <v/>
      </c>
      <c r="AG40" s="35">
        <f>IF(AND(ISNUMBER($S40),ISNUMBER($AL40),$AL40&lt;&gt;0),ROUND($S40/$AL40*100,2),"")</f>
        <v/>
      </c>
      <c r="AH40" s="34">
        <f>IF(AND(ISNUMBER($Q40),ISNUMBER($AL40),$AL40&lt;&gt;0),ROUND($Q40/$AL40*100,1),"")</f>
        <v/>
      </c>
      <c r="AI40" s="29">
        <f>IF(ISNUMBER($S40),IF($S40&lt;=1,"Yes","No"),"n/a")</f>
        <v/>
      </c>
      <c r="AJ40" s="29">
        <f>IF(ISNUMBER($S40),ROUND(MAX(0,MIN(100,100-$S40*2.5-IF(ISNUMBER($T40),$T40,0)*0.12+IF($S40&lt;=1,12,0))),0),"")</f>
        <v/>
      </c>
      <c r="AK40" s="29">
        <f>IF(ISNUMBER($Q40),IF($Q40&gt;=100,20,IF($Q40&gt;=30,10,0)),0)+IF(ISNUMBER($R40),IF($R40&gt;=100,20,0),0)+IF(ISNUMBER($P40),IF($P40&gt;=150,20,IF($P40&gt;=50,12,5)),0)+IF(ISNUMBER($S40),IF($S40&lt;=1,15,0),0)</f>
        <v/>
      </c>
      <c r="AL40" s="29" t="n">
        <v>355</v>
      </c>
      <c r="AM40" s="30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Spindrift</t>
        </is>
      </c>
      <c r="B41" s="15" t="inlineStr">
        <is>
          <t>Spindrift Sparkling Water | Strawberry | 15-pack 355mL</t>
        </is>
      </c>
      <c r="C41" s="15" t="inlineStr">
        <is>
          <t>5) Sparkling water &amp; soda</t>
        </is>
      </c>
      <c r="D41" s="15" t="inlineStr">
        <is>
          <t>355 mL can</t>
        </is>
      </c>
      <c r="E41" s="29" t="n">
        <v>15</v>
      </c>
      <c r="F41" s="30" t="n"/>
      <c r="G41" s="31">
        <f>IF(AND(ISNUMBER($F41),ISNUMBER($E41),$E41&lt;&gt;0),$F41/$E41,"")</f>
        <v/>
      </c>
      <c r="H41" s="31">
        <f>IF(AND(ISNUMBER($F41),ISNUMBER($AL41),ISNUMBER($E41),($AL41*$E41)&lt;&gt;0),$F41/($AL41*$E41)*100,"")</f>
        <v/>
      </c>
      <c r="I41" s="32" t="n"/>
      <c r="J41" s="33" t="n"/>
      <c r="K41" s="31">
        <f>IF(AND(ISNUMBER($F41),ISNUMBER($J41)),$F41*(1-$J41),"")</f>
        <v/>
      </c>
      <c r="L41" s="32" t="n"/>
      <c r="M41" s="32" t="n"/>
      <c r="N41" s="31">
        <f>IF(ISNUMBER($F41),($F41-IF(ISNUMBER($AM41),$AM41,0))*(1-IF(ISNUMBER($J41),$J41,0)),"")</f>
        <v/>
      </c>
      <c r="O41" s="15" t="inlineStr">
        <is>
          <t>Strawberry</t>
        </is>
      </c>
      <c r="P41" s="29" t="n">
        <v>0</v>
      </c>
      <c r="Q41" s="29" t="n">
        <v>0</v>
      </c>
      <c r="R41" s="15" t="inlineStr">
        <is>
          <t>Not listed</t>
        </is>
      </c>
      <c r="S41" s="29" t="n">
        <v>2</v>
      </c>
      <c r="T41" s="29" t="n">
        <v>10</v>
      </c>
      <c r="U41" s="15" t="inlineStr">
        <is>
          <t>None (real squeezed fruit)</t>
        </is>
      </c>
      <c r="V41" s="15" t="inlineStr">
        <is>
          <t>Real squeezed fruit, no added sugar/sweetener</t>
        </is>
      </c>
      <c r="W41" s="32" t="n"/>
      <c r="X41" s="32" t="n"/>
      <c r="Y41" s="32" t="n"/>
      <c r="Z41" s="32" t="n"/>
      <c r="AA41" s="15" t="inlineStr">
        <is>
          <t>High</t>
        </is>
      </c>
      <c r="AB41" s="15" t="inlineStr">
        <is>
          <t>Premium real-fruit seltzer; strong loyalty</t>
        </is>
      </c>
      <c r="AC41" s="15" t="inlineStr">
        <is>
          <t>Sparkling water made with real squeezed fruit</t>
        </is>
      </c>
      <c r="AD41" s="15" t="inlineStr">
        <is>
          <t>Tastes like real fruit because it is - not flavour essence.</t>
        </is>
      </c>
      <c r="AE41" s="32" t="n"/>
      <c r="AF41" s="34">
        <f>IF(AND(ISNUMBER($P41),ISNUMBER($AL41),$AL41&lt;&gt;0),ROUND($P41/$AL41*100,1),"")</f>
        <v/>
      </c>
      <c r="AG41" s="35">
        <f>IF(AND(ISNUMBER($S41),ISNUMBER($AL41),$AL41&lt;&gt;0),ROUND($S41/$AL41*100,2),"")</f>
        <v/>
      </c>
      <c r="AH41" s="34">
        <f>IF(AND(ISNUMBER($Q41),ISNUMBER($AL41),$AL41&lt;&gt;0),ROUND($Q41/$AL41*100,1),"")</f>
        <v/>
      </c>
      <c r="AI41" s="29">
        <f>IF(ISNUMBER($S41),IF($S41&lt;=1,"Yes","No"),"n/a")</f>
        <v/>
      </c>
      <c r="AJ41" s="29">
        <f>IF(ISNUMBER($S41),ROUND(MAX(0,MIN(100,100-$S41*2.5-IF(ISNUMBER($T41),$T41,0)*0.12+IF($S41&lt;=1,12,0))),0),"")</f>
        <v/>
      </c>
      <c r="AK41" s="29">
        <f>IF(ISNUMBER($Q41),IF($Q41&gt;=100,20,IF($Q41&gt;=30,10,0)),0)+IF(ISNUMBER($R41),IF($R41&gt;=100,20,0),0)+IF(ISNUMBER($P41),IF($P41&gt;=150,20,IF($P41&gt;=50,12,5)),0)+IF(ISNUMBER($S41),IF($S41&lt;=1,15,0),0)</f>
        <v/>
      </c>
      <c r="AL41" s="29" t="n">
        <v>355</v>
      </c>
      <c r="AM41" s="30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Spindrift</t>
        </is>
      </c>
      <c r="B42" s="15" t="inlineStr">
        <is>
          <t>Spindrift Sparkling Water | Strawberry | 18-pack 355mL</t>
        </is>
      </c>
      <c r="C42" s="15" t="inlineStr">
        <is>
          <t>5) Sparkling water &amp; soda</t>
        </is>
      </c>
      <c r="D42" s="15" t="inlineStr">
        <is>
          <t>355 mL can</t>
        </is>
      </c>
      <c r="E42" s="29" t="n">
        <v>18</v>
      </c>
      <c r="F42" s="30" t="n"/>
      <c r="G42" s="31">
        <f>IF(AND(ISNUMBER($F42),ISNUMBER($E42),$E42&lt;&gt;0),$F42/$E42,"")</f>
        <v/>
      </c>
      <c r="H42" s="31">
        <f>IF(AND(ISNUMBER($F42),ISNUMBER($AL42),ISNUMBER($E42),($AL42*$E42)&lt;&gt;0),$F42/($AL42*$E42)*100,"")</f>
        <v/>
      </c>
      <c r="I42" s="32" t="n"/>
      <c r="J42" s="33" t="n"/>
      <c r="K42" s="31">
        <f>IF(AND(ISNUMBER($F42),ISNUMBER($J42)),$F42*(1-$J42),"")</f>
        <v/>
      </c>
      <c r="L42" s="32" t="n"/>
      <c r="M42" s="32" t="n"/>
      <c r="N42" s="31">
        <f>IF(ISNUMBER($F42),($F42-IF(ISNUMBER($AM42),$AM42,0))*(1-IF(ISNUMBER($J42),$J42,0)),"")</f>
        <v/>
      </c>
      <c r="O42" s="15" t="inlineStr">
        <is>
          <t>Strawberry</t>
        </is>
      </c>
      <c r="P42" s="29" t="n">
        <v>0</v>
      </c>
      <c r="Q42" s="29" t="n">
        <v>0</v>
      </c>
      <c r="R42" s="15" t="inlineStr">
        <is>
          <t>Not listed</t>
        </is>
      </c>
      <c r="S42" s="29" t="n">
        <v>2</v>
      </c>
      <c r="T42" s="29" t="n">
        <v>10</v>
      </c>
      <c r="U42" s="15" t="inlineStr">
        <is>
          <t>None (real squeezed fruit)</t>
        </is>
      </c>
      <c r="V42" s="15" t="inlineStr">
        <is>
          <t>Real squeezed fruit, no added sugar/sweetener</t>
        </is>
      </c>
      <c r="W42" s="32" t="n"/>
      <c r="X42" s="32" t="n"/>
      <c r="Y42" s="32" t="n"/>
      <c r="Z42" s="32" t="n"/>
      <c r="AA42" s="15" t="inlineStr">
        <is>
          <t>High</t>
        </is>
      </c>
      <c r="AB42" s="15" t="inlineStr">
        <is>
          <t>Premium real-fruit seltzer; strong loyalty</t>
        </is>
      </c>
      <c r="AC42" s="15" t="inlineStr">
        <is>
          <t>Sparkling water made with real squeezed fruit</t>
        </is>
      </c>
      <c r="AD42" s="15" t="inlineStr">
        <is>
          <t>Tastes like real fruit because it is - not flavour essence.</t>
        </is>
      </c>
      <c r="AE42" s="32" t="n"/>
      <c r="AF42" s="34">
        <f>IF(AND(ISNUMBER($P42),ISNUMBER($AL42),$AL42&lt;&gt;0),ROUND($P42/$AL42*100,1),"")</f>
        <v/>
      </c>
      <c r="AG42" s="35">
        <f>IF(AND(ISNUMBER($S42),ISNUMBER($AL42),$AL42&lt;&gt;0),ROUND($S42/$AL42*100,2),"")</f>
        <v/>
      </c>
      <c r="AH42" s="34">
        <f>IF(AND(ISNUMBER($Q42),ISNUMBER($AL42),$AL42&lt;&gt;0),ROUND($Q42/$AL42*100,1),"")</f>
        <v/>
      </c>
      <c r="AI42" s="29">
        <f>IF(ISNUMBER($S42),IF($S42&lt;=1,"Yes","No"),"n/a")</f>
        <v/>
      </c>
      <c r="AJ42" s="29">
        <f>IF(ISNUMBER($S42),ROUND(MAX(0,MIN(100,100-$S42*2.5-IF(ISNUMBER($T42),$T42,0)*0.12+IF($S42&lt;=1,12,0))),0),"")</f>
        <v/>
      </c>
      <c r="AK42" s="29">
        <f>IF(ISNUMBER($Q42),IF($Q42&gt;=100,20,IF($Q42&gt;=30,10,0)),0)+IF(ISNUMBER($R42),IF($R42&gt;=100,20,0),0)+IF(ISNUMBER($P42),IF($P42&gt;=150,20,IF($P42&gt;=50,12,5)),0)+IF(ISNUMBER($S42),IF($S42&lt;=1,15,0),0)</f>
        <v/>
      </c>
      <c r="AL42" s="29" t="n">
        <v>355</v>
      </c>
      <c r="AM42" s="30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Spindrift</t>
        </is>
      </c>
      <c r="B43" s="15" t="inlineStr">
        <is>
          <t>Spindrift Sparkling Water | Strawberry | 24-pack 355mL</t>
        </is>
      </c>
      <c r="C43" s="15" t="inlineStr">
        <is>
          <t>5) Sparkling water &amp; soda</t>
        </is>
      </c>
      <c r="D43" s="15" t="inlineStr">
        <is>
          <t>355 mL can</t>
        </is>
      </c>
      <c r="E43" s="29" t="n">
        <v>24</v>
      </c>
      <c r="F43" s="30" t="n"/>
      <c r="G43" s="31">
        <f>IF(AND(ISNUMBER($F43),ISNUMBER($E43),$E43&lt;&gt;0),$F43/$E43,"")</f>
        <v/>
      </c>
      <c r="H43" s="31">
        <f>IF(AND(ISNUMBER($F43),ISNUMBER($AL43),ISNUMBER($E43),($AL43*$E43)&lt;&gt;0),$F43/($AL43*$E43)*100,"")</f>
        <v/>
      </c>
      <c r="I43" s="32" t="n"/>
      <c r="J43" s="33" t="n"/>
      <c r="K43" s="31">
        <f>IF(AND(ISNUMBER($F43),ISNUMBER($J43)),$F43*(1-$J43),"")</f>
        <v/>
      </c>
      <c r="L43" s="32" t="n"/>
      <c r="M43" s="32" t="n"/>
      <c r="N43" s="31">
        <f>IF(ISNUMBER($F43),($F43-IF(ISNUMBER($AM43),$AM43,0))*(1-IF(ISNUMBER($J43),$J43,0)),"")</f>
        <v/>
      </c>
      <c r="O43" s="15" t="inlineStr">
        <is>
          <t>Strawberry</t>
        </is>
      </c>
      <c r="P43" s="29" t="n">
        <v>0</v>
      </c>
      <c r="Q43" s="29" t="n">
        <v>0</v>
      </c>
      <c r="R43" s="15" t="inlineStr">
        <is>
          <t>Not listed</t>
        </is>
      </c>
      <c r="S43" s="29" t="n">
        <v>2</v>
      </c>
      <c r="T43" s="29" t="n">
        <v>10</v>
      </c>
      <c r="U43" s="15" t="inlineStr">
        <is>
          <t>None (real squeezed fruit)</t>
        </is>
      </c>
      <c r="V43" s="15" t="inlineStr">
        <is>
          <t>Real squeezed fruit, no added sugar/sweetener</t>
        </is>
      </c>
      <c r="W43" s="32" t="n"/>
      <c r="X43" s="32" t="n"/>
      <c r="Y43" s="32" t="n"/>
      <c r="Z43" s="32" t="n"/>
      <c r="AA43" s="15" t="inlineStr">
        <is>
          <t>High</t>
        </is>
      </c>
      <c r="AB43" s="15" t="inlineStr">
        <is>
          <t>Premium real-fruit seltzer; strong loyalty</t>
        </is>
      </c>
      <c r="AC43" s="15" t="inlineStr">
        <is>
          <t>Sparkling water made with real squeezed fruit</t>
        </is>
      </c>
      <c r="AD43" s="15" t="inlineStr">
        <is>
          <t>Tastes like real fruit because it is - not flavour essence.</t>
        </is>
      </c>
      <c r="AE43" s="32" t="n"/>
      <c r="AF43" s="34">
        <f>IF(AND(ISNUMBER($P43),ISNUMBER($AL43),$AL43&lt;&gt;0),ROUND($P43/$AL43*100,1),"")</f>
        <v/>
      </c>
      <c r="AG43" s="35">
        <f>IF(AND(ISNUMBER($S43),ISNUMBER($AL43),$AL43&lt;&gt;0),ROUND($S43/$AL43*100,2),"")</f>
        <v/>
      </c>
      <c r="AH43" s="34">
        <f>IF(AND(ISNUMBER($Q43),ISNUMBER($AL43),$AL43&lt;&gt;0),ROUND($Q43/$AL43*100,1),"")</f>
        <v/>
      </c>
      <c r="AI43" s="29">
        <f>IF(ISNUMBER($S43),IF($S43&lt;=1,"Yes","No"),"n/a")</f>
        <v/>
      </c>
      <c r="AJ43" s="29">
        <f>IF(ISNUMBER($S43),ROUND(MAX(0,MIN(100,100-$S43*2.5-IF(ISNUMBER($T43),$T43,0)*0.12+IF($S43&lt;=1,12,0))),0),"")</f>
        <v/>
      </c>
      <c r="AK43" s="29">
        <f>IF(ISNUMBER($Q43),IF($Q43&gt;=100,20,IF($Q43&gt;=30,10,0)),0)+IF(ISNUMBER($R43),IF($R43&gt;=100,20,0),0)+IF(ISNUMBER($P43),IF($P43&gt;=150,20,IF($P43&gt;=50,12,5)),0)+IF(ISNUMBER($S43),IF($S43&lt;=1,15,0),0)</f>
        <v/>
      </c>
      <c r="AL43" s="29" t="n">
        <v>355</v>
      </c>
      <c r="AM43" s="30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Spindrift</t>
        </is>
      </c>
      <c r="B44" s="15" t="inlineStr">
        <is>
          <t>Spindrift Sparkling Water | Orange Mango | single 355mL</t>
        </is>
      </c>
      <c r="C44" s="15" t="inlineStr">
        <is>
          <t>5) Sparkling water &amp; soda</t>
        </is>
      </c>
      <c r="D44" s="15" t="inlineStr">
        <is>
          <t>355 mL can</t>
        </is>
      </c>
      <c r="E44" s="29" t="n">
        <v>1</v>
      </c>
      <c r="F44" s="30" t="n"/>
      <c r="G44" s="31">
        <f>IF(AND(ISNUMBER($F44),ISNUMBER($E44),$E44&lt;&gt;0),$F44/$E44,"")</f>
        <v/>
      </c>
      <c r="H44" s="31">
        <f>IF(AND(ISNUMBER($F44),ISNUMBER($AL44),ISNUMBER($E44),($AL44*$E44)&lt;&gt;0),$F44/($AL44*$E44)*100,"")</f>
        <v/>
      </c>
      <c r="I44" s="32" t="n"/>
      <c r="J44" s="33" t="n"/>
      <c r="K44" s="31">
        <f>IF(AND(ISNUMBER($F44),ISNUMBER($J44)),$F44*(1-$J44),"")</f>
        <v/>
      </c>
      <c r="L44" s="32" t="n"/>
      <c r="M44" s="32" t="n"/>
      <c r="N44" s="31">
        <f>IF(ISNUMBER($F44),($F44-IF(ISNUMBER($AM44),$AM44,0))*(1-IF(ISNUMBER($J44),$J44,0)),"")</f>
        <v/>
      </c>
      <c r="O44" s="15" t="inlineStr">
        <is>
          <t>Orange Mango</t>
        </is>
      </c>
      <c r="P44" s="29" t="n">
        <v>0</v>
      </c>
      <c r="Q44" s="29" t="n">
        <v>0</v>
      </c>
      <c r="R44" s="15" t="inlineStr">
        <is>
          <t>Not listed</t>
        </is>
      </c>
      <c r="S44" s="29" t="n">
        <v>2</v>
      </c>
      <c r="T44" s="29" t="n">
        <v>10</v>
      </c>
      <c r="U44" s="15" t="inlineStr">
        <is>
          <t>None (real squeezed fruit)</t>
        </is>
      </c>
      <c r="V44" s="15" t="inlineStr">
        <is>
          <t>Real squeezed fruit, no added sugar/sweetener</t>
        </is>
      </c>
      <c r="W44" s="32" t="n"/>
      <c r="X44" s="32" t="n"/>
      <c r="Y44" s="32" t="n"/>
      <c r="Z44" s="32" t="n"/>
      <c r="AA44" s="15" t="inlineStr">
        <is>
          <t>High</t>
        </is>
      </c>
      <c r="AB44" s="15" t="inlineStr">
        <is>
          <t>Premium real-fruit seltzer; strong loyalty</t>
        </is>
      </c>
      <c r="AC44" s="15" t="inlineStr">
        <is>
          <t>Sparkling water made with real squeezed fruit</t>
        </is>
      </c>
      <c r="AD44" s="15" t="inlineStr">
        <is>
          <t>Tastes like real fruit because it is - not flavour essence.</t>
        </is>
      </c>
      <c r="AE44" s="32" t="n"/>
      <c r="AF44" s="34">
        <f>IF(AND(ISNUMBER($P44),ISNUMBER($AL44),$AL44&lt;&gt;0),ROUND($P44/$AL44*100,1),"")</f>
        <v/>
      </c>
      <c r="AG44" s="35">
        <f>IF(AND(ISNUMBER($S44),ISNUMBER($AL44),$AL44&lt;&gt;0),ROUND($S44/$AL44*100,2),"")</f>
        <v/>
      </c>
      <c r="AH44" s="34">
        <f>IF(AND(ISNUMBER($Q44),ISNUMBER($AL44),$AL44&lt;&gt;0),ROUND($Q44/$AL44*100,1),"")</f>
        <v/>
      </c>
      <c r="AI44" s="29">
        <f>IF(ISNUMBER($S44),IF($S44&lt;=1,"Yes","No"),"n/a")</f>
        <v/>
      </c>
      <c r="AJ44" s="29">
        <f>IF(ISNUMBER($S44),ROUND(MAX(0,MIN(100,100-$S44*2.5-IF(ISNUMBER($T44),$T44,0)*0.12+IF($S44&lt;=1,12,0))),0),"")</f>
        <v/>
      </c>
      <c r="AK44" s="29">
        <f>IF(ISNUMBER($Q44),IF($Q44&gt;=100,20,IF($Q44&gt;=30,10,0)),0)+IF(ISNUMBER($R44),IF($R44&gt;=100,20,0),0)+IF(ISNUMBER($P44),IF($P44&gt;=150,20,IF($P44&gt;=50,12,5)),0)+IF(ISNUMBER($S44),IF($S44&lt;=1,15,0),0)</f>
        <v/>
      </c>
      <c r="AL44" s="29" t="n">
        <v>355</v>
      </c>
      <c r="AM44" s="30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Spindrift</t>
        </is>
      </c>
      <c r="B45" s="15" t="inlineStr">
        <is>
          <t>Spindrift Sparkling Water | Orange Mango | 8-pack 355mL</t>
        </is>
      </c>
      <c r="C45" s="15" t="inlineStr">
        <is>
          <t>5) Sparkling water &amp; soda</t>
        </is>
      </c>
      <c r="D45" s="15" t="inlineStr">
        <is>
          <t>355 mL can</t>
        </is>
      </c>
      <c r="E45" s="29" t="n">
        <v>8</v>
      </c>
      <c r="F45" s="30" t="n"/>
      <c r="G45" s="31">
        <f>IF(AND(ISNUMBER($F45),ISNUMBER($E45),$E45&lt;&gt;0),$F45/$E45,"")</f>
        <v/>
      </c>
      <c r="H45" s="31">
        <f>IF(AND(ISNUMBER($F45),ISNUMBER($AL45),ISNUMBER($E45),($AL45*$E45)&lt;&gt;0),$F45/($AL45*$E45)*100,"")</f>
        <v/>
      </c>
      <c r="I45" s="32" t="n"/>
      <c r="J45" s="33" t="n"/>
      <c r="K45" s="31">
        <f>IF(AND(ISNUMBER($F45),ISNUMBER($J45)),$F45*(1-$J45),"")</f>
        <v/>
      </c>
      <c r="L45" s="32" t="n"/>
      <c r="M45" s="32" t="n"/>
      <c r="N45" s="31">
        <f>IF(ISNUMBER($F45),($F45-IF(ISNUMBER($AM45),$AM45,0))*(1-IF(ISNUMBER($J45),$J45,0)),"")</f>
        <v/>
      </c>
      <c r="O45" s="15" t="inlineStr">
        <is>
          <t>Orange Mango</t>
        </is>
      </c>
      <c r="P45" s="29" t="n">
        <v>0</v>
      </c>
      <c r="Q45" s="29" t="n">
        <v>0</v>
      </c>
      <c r="R45" s="15" t="inlineStr">
        <is>
          <t>Not listed</t>
        </is>
      </c>
      <c r="S45" s="29" t="n">
        <v>2</v>
      </c>
      <c r="T45" s="29" t="n">
        <v>10</v>
      </c>
      <c r="U45" s="15" t="inlineStr">
        <is>
          <t>None (real squeezed fruit)</t>
        </is>
      </c>
      <c r="V45" s="15" t="inlineStr">
        <is>
          <t>Real squeezed fruit, no added sugar/sweetener</t>
        </is>
      </c>
      <c r="W45" s="32" t="n"/>
      <c r="X45" s="32" t="n"/>
      <c r="Y45" s="32" t="n"/>
      <c r="Z45" s="32" t="n"/>
      <c r="AA45" s="15" t="inlineStr">
        <is>
          <t>High</t>
        </is>
      </c>
      <c r="AB45" s="15" t="inlineStr">
        <is>
          <t>Premium real-fruit seltzer; strong loyalty</t>
        </is>
      </c>
      <c r="AC45" s="15" t="inlineStr">
        <is>
          <t>Sparkling water made with real squeezed fruit</t>
        </is>
      </c>
      <c r="AD45" s="15" t="inlineStr">
        <is>
          <t>Tastes like real fruit because it is - not flavour essence.</t>
        </is>
      </c>
      <c r="AE45" s="32" t="n"/>
      <c r="AF45" s="34">
        <f>IF(AND(ISNUMBER($P45),ISNUMBER($AL45),$AL45&lt;&gt;0),ROUND($P45/$AL45*100,1),"")</f>
        <v/>
      </c>
      <c r="AG45" s="35">
        <f>IF(AND(ISNUMBER($S45),ISNUMBER($AL45),$AL45&lt;&gt;0),ROUND($S45/$AL45*100,2),"")</f>
        <v/>
      </c>
      <c r="AH45" s="34">
        <f>IF(AND(ISNUMBER($Q45),ISNUMBER($AL45),$AL45&lt;&gt;0),ROUND($Q45/$AL45*100,1),"")</f>
        <v/>
      </c>
      <c r="AI45" s="29">
        <f>IF(ISNUMBER($S45),IF($S45&lt;=1,"Yes","No"),"n/a")</f>
        <v/>
      </c>
      <c r="AJ45" s="29">
        <f>IF(ISNUMBER($S45),ROUND(MAX(0,MIN(100,100-$S45*2.5-IF(ISNUMBER($T45),$T45,0)*0.12+IF($S45&lt;=1,12,0))),0),"")</f>
        <v/>
      </c>
      <c r="AK45" s="29">
        <f>IF(ISNUMBER($Q45),IF($Q45&gt;=100,20,IF($Q45&gt;=30,10,0)),0)+IF(ISNUMBER($R45),IF($R45&gt;=100,20,0),0)+IF(ISNUMBER($P45),IF($P45&gt;=150,20,IF($P45&gt;=50,12,5)),0)+IF(ISNUMBER($S45),IF($S45&lt;=1,15,0),0)</f>
        <v/>
      </c>
      <c r="AL45" s="29" t="n">
        <v>355</v>
      </c>
      <c r="AM45" s="30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Spindrift</t>
        </is>
      </c>
      <c r="B46" s="15" t="inlineStr">
        <is>
          <t>Spindrift Sparkling Water | Orange Mango | 12-pack 355mL</t>
        </is>
      </c>
      <c r="C46" s="15" t="inlineStr">
        <is>
          <t>5) Sparkling water &amp; soda</t>
        </is>
      </c>
      <c r="D46" s="15" t="inlineStr">
        <is>
          <t>355 mL can</t>
        </is>
      </c>
      <c r="E46" s="29" t="n">
        <v>12</v>
      </c>
      <c r="F46" s="30" t="n"/>
      <c r="G46" s="31">
        <f>IF(AND(ISNUMBER($F46),ISNUMBER($E46),$E46&lt;&gt;0),$F46/$E46,"")</f>
        <v/>
      </c>
      <c r="H46" s="31">
        <f>IF(AND(ISNUMBER($F46),ISNUMBER($AL46),ISNUMBER($E46),($AL46*$E46)&lt;&gt;0),$F46/($AL46*$E46)*100,"")</f>
        <v/>
      </c>
      <c r="I46" s="32" t="n"/>
      <c r="J46" s="33" t="n"/>
      <c r="K46" s="31">
        <f>IF(AND(ISNUMBER($F46),ISNUMBER($J46)),$F46*(1-$J46),"")</f>
        <v/>
      </c>
      <c r="L46" s="32" t="n"/>
      <c r="M46" s="32" t="n"/>
      <c r="N46" s="31">
        <f>IF(ISNUMBER($F46),($F46-IF(ISNUMBER($AM46),$AM46,0))*(1-IF(ISNUMBER($J46),$J46,0)),"")</f>
        <v/>
      </c>
      <c r="O46" s="15" t="inlineStr">
        <is>
          <t>Orange Mango</t>
        </is>
      </c>
      <c r="P46" s="29" t="n">
        <v>0</v>
      </c>
      <c r="Q46" s="29" t="n">
        <v>0</v>
      </c>
      <c r="R46" s="15" t="inlineStr">
        <is>
          <t>Not listed</t>
        </is>
      </c>
      <c r="S46" s="29" t="n">
        <v>2</v>
      </c>
      <c r="T46" s="29" t="n">
        <v>10</v>
      </c>
      <c r="U46" s="15" t="inlineStr">
        <is>
          <t>None (real squeezed fruit)</t>
        </is>
      </c>
      <c r="V46" s="15" t="inlineStr">
        <is>
          <t>Real squeezed fruit, no added sugar/sweetener</t>
        </is>
      </c>
      <c r="W46" s="32" t="n"/>
      <c r="X46" s="32" t="n"/>
      <c r="Y46" s="32" t="n"/>
      <c r="Z46" s="32" t="n"/>
      <c r="AA46" s="15" t="inlineStr">
        <is>
          <t>High</t>
        </is>
      </c>
      <c r="AB46" s="15" t="inlineStr">
        <is>
          <t>Premium real-fruit seltzer; strong loyalty</t>
        </is>
      </c>
      <c r="AC46" s="15" t="inlineStr">
        <is>
          <t>Sparkling water made with real squeezed fruit</t>
        </is>
      </c>
      <c r="AD46" s="15" t="inlineStr">
        <is>
          <t>Tastes like real fruit because it is - not flavour essence.</t>
        </is>
      </c>
      <c r="AE46" s="32" t="n"/>
      <c r="AF46" s="34">
        <f>IF(AND(ISNUMBER($P46),ISNUMBER($AL46),$AL46&lt;&gt;0),ROUND($P46/$AL46*100,1),"")</f>
        <v/>
      </c>
      <c r="AG46" s="35">
        <f>IF(AND(ISNUMBER($S46),ISNUMBER($AL46),$AL46&lt;&gt;0),ROUND($S46/$AL46*100,2),"")</f>
        <v/>
      </c>
      <c r="AH46" s="34">
        <f>IF(AND(ISNUMBER($Q46),ISNUMBER($AL46),$AL46&lt;&gt;0),ROUND($Q46/$AL46*100,1),"")</f>
        <v/>
      </c>
      <c r="AI46" s="29">
        <f>IF(ISNUMBER($S46),IF($S46&lt;=1,"Yes","No"),"n/a")</f>
        <v/>
      </c>
      <c r="AJ46" s="29">
        <f>IF(ISNUMBER($S46),ROUND(MAX(0,MIN(100,100-$S46*2.5-IF(ISNUMBER($T46),$T46,0)*0.12+IF($S46&lt;=1,12,0))),0),"")</f>
        <v/>
      </c>
      <c r="AK46" s="29">
        <f>IF(ISNUMBER($Q46),IF($Q46&gt;=100,20,IF($Q46&gt;=30,10,0)),0)+IF(ISNUMBER($R46),IF($R46&gt;=100,20,0),0)+IF(ISNUMBER($P46),IF($P46&gt;=150,20,IF($P46&gt;=50,12,5)),0)+IF(ISNUMBER($S46),IF($S46&lt;=1,15,0),0)</f>
        <v/>
      </c>
      <c r="AL46" s="29" t="n">
        <v>355</v>
      </c>
      <c r="AM46" s="30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Spindrift</t>
        </is>
      </c>
      <c r="B47" s="15" t="inlineStr">
        <is>
          <t>Spindrift Sparkling Water | Orange Mango | 15-pack 355mL</t>
        </is>
      </c>
      <c r="C47" s="15" t="inlineStr">
        <is>
          <t>5) Sparkling water &amp; soda</t>
        </is>
      </c>
      <c r="D47" s="15" t="inlineStr">
        <is>
          <t>355 mL can</t>
        </is>
      </c>
      <c r="E47" s="29" t="n">
        <v>15</v>
      </c>
      <c r="F47" s="30" t="n"/>
      <c r="G47" s="31">
        <f>IF(AND(ISNUMBER($F47),ISNUMBER($E47),$E47&lt;&gt;0),$F47/$E47,"")</f>
        <v/>
      </c>
      <c r="H47" s="31">
        <f>IF(AND(ISNUMBER($F47),ISNUMBER($AL47),ISNUMBER($E47),($AL47*$E47)&lt;&gt;0),$F47/($AL47*$E47)*100,"")</f>
        <v/>
      </c>
      <c r="I47" s="32" t="n"/>
      <c r="J47" s="33" t="n"/>
      <c r="K47" s="31">
        <f>IF(AND(ISNUMBER($F47),ISNUMBER($J47)),$F47*(1-$J47),"")</f>
        <v/>
      </c>
      <c r="L47" s="32" t="n"/>
      <c r="M47" s="32" t="n"/>
      <c r="N47" s="31">
        <f>IF(ISNUMBER($F47),($F47-IF(ISNUMBER($AM47),$AM47,0))*(1-IF(ISNUMBER($J47),$J47,0)),"")</f>
        <v/>
      </c>
      <c r="O47" s="15" t="inlineStr">
        <is>
          <t>Orange Mango</t>
        </is>
      </c>
      <c r="P47" s="29" t="n">
        <v>0</v>
      </c>
      <c r="Q47" s="29" t="n">
        <v>0</v>
      </c>
      <c r="R47" s="15" t="inlineStr">
        <is>
          <t>Not listed</t>
        </is>
      </c>
      <c r="S47" s="29" t="n">
        <v>2</v>
      </c>
      <c r="T47" s="29" t="n">
        <v>10</v>
      </c>
      <c r="U47" s="15" t="inlineStr">
        <is>
          <t>None (real squeezed fruit)</t>
        </is>
      </c>
      <c r="V47" s="15" t="inlineStr">
        <is>
          <t>Real squeezed fruit, no added sugar/sweetener</t>
        </is>
      </c>
      <c r="W47" s="32" t="n"/>
      <c r="X47" s="32" t="n"/>
      <c r="Y47" s="32" t="n"/>
      <c r="Z47" s="32" t="n"/>
      <c r="AA47" s="15" t="inlineStr">
        <is>
          <t>High</t>
        </is>
      </c>
      <c r="AB47" s="15" t="inlineStr">
        <is>
          <t>Premium real-fruit seltzer; strong loyalty</t>
        </is>
      </c>
      <c r="AC47" s="15" t="inlineStr">
        <is>
          <t>Sparkling water made with real squeezed fruit</t>
        </is>
      </c>
      <c r="AD47" s="15" t="inlineStr">
        <is>
          <t>Tastes like real fruit because it is - not flavour essence.</t>
        </is>
      </c>
      <c r="AE47" s="32" t="n"/>
      <c r="AF47" s="34">
        <f>IF(AND(ISNUMBER($P47),ISNUMBER($AL47),$AL47&lt;&gt;0),ROUND($P47/$AL47*100,1),"")</f>
        <v/>
      </c>
      <c r="AG47" s="35">
        <f>IF(AND(ISNUMBER($S47),ISNUMBER($AL47),$AL47&lt;&gt;0),ROUND($S47/$AL47*100,2),"")</f>
        <v/>
      </c>
      <c r="AH47" s="34">
        <f>IF(AND(ISNUMBER($Q47),ISNUMBER($AL47),$AL47&lt;&gt;0),ROUND($Q47/$AL47*100,1),"")</f>
        <v/>
      </c>
      <c r="AI47" s="29">
        <f>IF(ISNUMBER($S47),IF($S47&lt;=1,"Yes","No"),"n/a")</f>
        <v/>
      </c>
      <c r="AJ47" s="29">
        <f>IF(ISNUMBER($S47),ROUND(MAX(0,MIN(100,100-$S47*2.5-IF(ISNUMBER($T47),$T47,0)*0.12+IF($S47&lt;=1,12,0))),0),"")</f>
        <v/>
      </c>
      <c r="AK47" s="29">
        <f>IF(ISNUMBER($Q47),IF($Q47&gt;=100,20,IF($Q47&gt;=30,10,0)),0)+IF(ISNUMBER($R47),IF($R47&gt;=100,20,0),0)+IF(ISNUMBER($P47),IF($P47&gt;=150,20,IF($P47&gt;=50,12,5)),0)+IF(ISNUMBER($S47),IF($S47&lt;=1,15,0),0)</f>
        <v/>
      </c>
      <c r="AL47" s="29" t="n">
        <v>355</v>
      </c>
      <c r="AM47" s="30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Spindrift</t>
        </is>
      </c>
      <c r="B48" s="15" t="inlineStr">
        <is>
          <t>Spindrift Sparkling Water | Orange Mango | 18-pack 355mL</t>
        </is>
      </c>
      <c r="C48" s="15" t="inlineStr">
        <is>
          <t>5) Sparkling water &amp; soda</t>
        </is>
      </c>
      <c r="D48" s="15" t="inlineStr">
        <is>
          <t>355 mL can</t>
        </is>
      </c>
      <c r="E48" s="29" t="n">
        <v>18</v>
      </c>
      <c r="F48" s="30" t="n"/>
      <c r="G48" s="31">
        <f>IF(AND(ISNUMBER($F48),ISNUMBER($E48),$E48&lt;&gt;0),$F48/$E48,"")</f>
        <v/>
      </c>
      <c r="H48" s="31">
        <f>IF(AND(ISNUMBER($F48),ISNUMBER($AL48),ISNUMBER($E48),($AL48*$E48)&lt;&gt;0),$F48/($AL48*$E48)*100,"")</f>
        <v/>
      </c>
      <c r="I48" s="32" t="n"/>
      <c r="J48" s="33" t="n"/>
      <c r="K48" s="31">
        <f>IF(AND(ISNUMBER($F48),ISNUMBER($J48)),$F48*(1-$J48),"")</f>
        <v/>
      </c>
      <c r="L48" s="32" t="n"/>
      <c r="M48" s="32" t="n"/>
      <c r="N48" s="31">
        <f>IF(ISNUMBER($F48),($F48-IF(ISNUMBER($AM48),$AM48,0))*(1-IF(ISNUMBER($J48),$J48,0)),"")</f>
        <v/>
      </c>
      <c r="O48" s="15" t="inlineStr">
        <is>
          <t>Orange Mango</t>
        </is>
      </c>
      <c r="P48" s="29" t="n">
        <v>0</v>
      </c>
      <c r="Q48" s="29" t="n">
        <v>0</v>
      </c>
      <c r="R48" s="15" t="inlineStr">
        <is>
          <t>Not listed</t>
        </is>
      </c>
      <c r="S48" s="29" t="n">
        <v>2</v>
      </c>
      <c r="T48" s="29" t="n">
        <v>10</v>
      </c>
      <c r="U48" s="15" t="inlineStr">
        <is>
          <t>None (real squeezed fruit)</t>
        </is>
      </c>
      <c r="V48" s="15" t="inlineStr">
        <is>
          <t>Real squeezed fruit, no added sugar/sweetener</t>
        </is>
      </c>
      <c r="W48" s="32" t="n"/>
      <c r="X48" s="32" t="n"/>
      <c r="Y48" s="32" t="n"/>
      <c r="Z48" s="32" t="n"/>
      <c r="AA48" s="15" t="inlineStr">
        <is>
          <t>High</t>
        </is>
      </c>
      <c r="AB48" s="15" t="inlineStr">
        <is>
          <t>Premium real-fruit seltzer; strong loyalty</t>
        </is>
      </c>
      <c r="AC48" s="15" t="inlineStr">
        <is>
          <t>Sparkling water made with real squeezed fruit</t>
        </is>
      </c>
      <c r="AD48" s="15" t="inlineStr">
        <is>
          <t>Tastes like real fruit because it is - not flavour essence.</t>
        </is>
      </c>
      <c r="AE48" s="32" t="n"/>
      <c r="AF48" s="34">
        <f>IF(AND(ISNUMBER($P48),ISNUMBER($AL48),$AL48&lt;&gt;0),ROUND($P48/$AL48*100,1),"")</f>
        <v/>
      </c>
      <c r="AG48" s="35">
        <f>IF(AND(ISNUMBER($S48),ISNUMBER($AL48),$AL48&lt;&gt;0),ROUND($S48/$AL48*100,2),"")</f>
        <v/>
      </c>
      <c r="AH48" s="34">
        <f>IF(AND(ISNUMBER($Q48),ISNUMBER($AL48),$AL48&lt;&gt;0),ROUND($Q48/$AL48*100,1),"")</f>
        <v/>
      </c>
      <c r="AI48" s="29">
        <f>IF(ISNUMBER($S48),IF($S48&lt;=1,"Yes","No"),"n/a")</f>
        <v/>
      </c>
      <c r="AJ48" s="29">
        <f>IF(ISNUMBER($S48),ROUND(MAX(0,MIN(100,100-$S48*2.5-IF(ISNUMBER($T48),$T48,0)*0.12+IF($S48&lt;=1,12,0))),0),"")</f>
        <v/>
      </c>
      <c r="AK48" s="29">
        <f>IF(ISNUMBER($Q48),IF($Q48&gt;=100,20,IF($Q48&gt;=30,10,0)),0)+IF(ISNUMBER($R48),IF($R48&gt;=100,20,0),0)+IF(ISNUMBER($P48),IF($P48&gt;=150,20,IF($P48&gt;=50,12,5)),0)+IF(ISNUMBER($S48),IF($S48&lt;=1,15,0),0)</f>
        <v/>
      </c>
      <c r="AL48" s="29" t="n">
        <v>355</v>
      </c>
      <c r="AM48" s="30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Spindrift</t>
        </is>
      </c>
      <c r="B49" s="15" t="inlineStr">
        <is>
          <t>Spindrift Sparkling Water | Orange Mango | 24-pack 355mL</t>
        </is>
      </c>
      <c r="C49" s="15" t="inlineStr">
        <is>
          <t>5) Sparkling water &amp; soda</t>
        </is>
      </c>
      <c r="D49" s="15" t="inlineStr">
        <is>
          <t>355 mL can</t>
        </is>
      </c>
      <c r="E49" s="29" t="n">
        <v>24</v>
      </c>
      <c r="F49" s="30" t="n"/>
      <c r="G49" s="31">
        <f>IF(AND(ISNUMBER($F49),ISNUMBER($E49),$E49&lt;&gt;0),$F49/$E49,"")</f>
        <v/>
      </c>
      <c r="H49" s="31">
        <f>IF(AND(ISNUMBER($F49),ISNUMBER($AL49),ISNUMBER($E49),($AL49*$E49)&lt;&gt;0),$F49/($AL49*$E49)*100,"")</f>
        <v/>
      </c>
      <c r="I49" s="32" t="n"/>
      <c r="J49" s="33" t="n"/>
      <c r="K49" s="31">
        <f>IF(AND(ISNUMBER($F49),ISNUMBER($J49)),$F49*(1-$J49),"")</f>
        <v/>
      </c>
      <c r="L49" s="32" t="n"/>
      <c r="M49" s="32" t="n"/>
      <c r="N49" s="31">
        <f>IF(ISNUMBER($F49),($F49-IF(ISNUMBER($AM49),$AM49,0))*(1-IF(ISNUMBER($J49),$J49,0)),"")</f>
        <v/>
      </c>
      <c r="O49" s="15" t="inlineStr">
        <is>
          <t>Orange Mango</t>
        </is>
      </c>
      <c r="P49" s="29" t="n">
        <v>0</v>
      </c>
      <c r="Q49" s="29" t="n">
        <v>0</v>
      </c>
      <c r="R49" s="15" t="inlineStr">
        <is>
          <t>Not listed</t>
        </is>
      </c>
      <c r="S49" s="29" t="n">
        <v>2</v>
      </c>
      <c r="T49" s="29" t="n">
        <v>10</v>
      </c>
      <c r="U49" s="15" t="inlineStr">
        <is>
          <t>None (real squeezed fruit)</t>
        </is>
      </c>
      <c r="V49" s="15" t="inlineStr">
        <is>
          <t>Real squeezed fruit, no added sugar/sweetener</t>
        </is>
      </c>
      <c r="W49" s="32" t="n"/>
      <c r="X49" s="32" t="n"/>
      <c r="Y49" s="32" t="n"/>
      <c r="Z49" s="32" t="n"/>
      <c r="AA49" s="15" t="inlineStr">
        <is>
          <t>High</t>
        </is>
      </c>
      <c r="AB49" s="15" t="inlineStr">
        <is>
          <t>Premium real-fruit seltzer; strong loyalty</t>
        </is>
      </c>
      <c r="AC49" s="15" t="inlineStr">
        <is>
          <t>Sparkling water made with real squeezed fruit</t>
        </is>
      </c>
      <c r="AD49" s="15" t="inlineStr">
        <is>
          <t>Tastes like real fruit because it is - not flavour essence.</t>
        </is>
      </c>
      <c r="AE49" s="32" t="n"/>
      <c r="AF49" s="34">
        <f>IF(AND(ISNUMBER($P49),ISNUMBER($AL49),$AL49&lt;&gt;0),ROUND($P49/$AL49*100,1),"")</f>
        <v/>
      </c>
      <c r="AG49" s="35">
        <f>IF(AND(ISNUMBER($S49),ISNUMBER($AL49),$AL49&lt;&gt;0),ROUND($S49/$AL49*100,2),"")</f>
        <v/>
      </c>
      <c r="AH49" s="34">
        <f>IF(AND(ISNUMBER($Q49),ISNUMBER($AL49),$AL49&lt;&gt;0),ROUND($Q49/$AL49*100,1),"")</f>
        <v/>
      </c>
      <c r="AI49" s="29">
        <f>IF(ISNUMBER($S49),IF($S49&lt;=1,"Yes","No"),"n/a")</f>
        <v/>
      </c>
      <c r="AJ49" s="29">
        <f>IF(ISNUMBER($S49),ROUND(MAX(0,MIN(100,100-$S49*2.5-IF(ISNUMBER($T49),$T49,0)*0.12+IF($S49&lt;=1,12,0))),0),"")</f>
        <v/>
      </c>
      <c r="AK49" s="29">
        <f>IF(ISNUMBER($Q49),IF($Q49&gt;=100,20,IF($Q49&gt;=30,10,0)),0)+IF(ISNUMBER($R49),IF($R49&gt;=100,20,0),0)+IF(ISNUMBER($P49),IF($P49&gt;=150,20,IF($P49&gt;=50,12,5)),0)+IF(ISNUMBER($S49),IF($S49&lt;=1,15,0),0)</f>
        <v/>
      </c>
      <c r="AL49" s="29" t="n">
        <v>355</v>
      </c>
      <c r="AM49" s="30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LaCroix</t>
        </is>
      </c>
      <c r="B50" s="15" t="inlineStr">
        <is>
          <t>LaCroix Sparkling Water | Pamplemousse | single 355mL</t>
        </is>
      </c>
      <c r="C50" s="15" t="inlineStr">
        <is>
          <t>5) Sparkling water &amp; soda</t>
        </is>
      </c>
      <c r="D50" s="15" t="inlineStr">
        <is>
          <t>355 mL can</t>
        </is>
      </c>
      <c r="E50" s="29" t="n">
        <v>1</v>
      </c>
      <c r="F50" s="30" t="n"/>
      <c r="G50" s="31">
        <f>IF(AND(ISNUMBER($F50),ISNUMBER($E50),$E50&lt;&gt;0),$F50/$E50,"")</f>
        <v/>
      </c>
      <c r="H50" s="31">
        <f>IF(AND(ISNUMBER($F50),ISNUMBER($AL50),ISNUMBER($E50),($AL50*$E50)&lt;&gt;0),$F50/($AL50*$E50)*100,"")</f>
        <v/>
      </c>
      <c r="I50" s="32" t="n"/>
      <c r="J50" s="33" t="n"/>
      <c r="K50" s="31">
        <f>IF(AND(ISNUMBER($F50),ISNUMBER($J50)),$F50*(1-$J50),"")</f>
        <v/>
      </c>
      <c r="L50" s="32" t="n"/>
      <c r="M50" s="32" t="n"/>
      <c r="N50" s="31">
        <f>IF(ISNUMBER($F50),($F50-IF(ISNUMBER($AM50),$AM50,0))*(1-IF(ISNUMBER($J50),$J50,0)),"")</f>
        <v/>
      </c>
      <c r="O50" s="15" t="inlineStr">
        <is>
          <t>Pamplemousse</t>
        </is>
      </c>
      <c r="P50" s="29" t="n">
        <v>0</v>
      </c>
      <c r="Q50" s="29" t="n">
        <v>0</v>
      </c>
      <c r="R50" s="15" t="inlineStr">
        <is>
          <t>Not listed</t>
        </is>
      </c>
      <c r="S50" s="29" t="n">
        <v>0</v>
      </c>
      <c r="T50" s="29" t="n">
        <v>0</v>
      </c>
      <c r="U50" s="15" t="inlineStr">
        <is>
          <t>None (natural essence)</t>
        </is>
      </c>
      <c r="V50" s="15" t="inlineStr">
        <is>
          <t>Zero calorie/sugar/sweetener, naturally essenced</t>
        </is>
      </c>
      <c r="W50" s="32" t="n"/>
      <c r="X50" s="32" t="n"/>
      <c r="Y50" s="32" t="n"/>
      <c r="Z50" s="32" t="n"/>
      <c r="AA50" s="15" t="inlineStr">
        <is>
          <t>Very High</t>
        </is>
      </c>
      <c r="AB50" s="15" t="inlineStr">
        <is>
          <t>Iconic seltzer; huge mainstream base</t>
        </is>
      </c>
      <c r="AC50" s="15" t="inlineStr">
        <is>
          <t>The cult zero-everything sparkling water</t>
        </is>
      </c>
      <c r="AD50" s="15" t="inlineStr">
        <is>
          <t>Zero calories/sugar with cult brand status and price.</t>
        </is>
      </c>
      <c r="AE50" s="32" t="n"/>
      <c r="AF50" s="34">
        <f>IF(AND(ISNUMBER($P50),ISNUMBER($AL50),$AL50&lt;&gt;0),ROUND($P50/$AL50*100,1),"")</f>
        <v/>
      </c>
      <c r="AG50" s="35">
        <f>IF(AND(ISNUMBER($S50),ISNUMBER($AL50),$AL50&lt;&gt;0),ROUND($S50/$AL50*100,2),"")</f>
        <v/>
      </c>
      <c r="AH50" s="34">
        <f>IF(AND(ISNUMBER($Q50),ISNUMBER($AL50),$AL50&lt;&gt;0),ROUND($Q50/$AL50*100,1),"")</f>
        <v/>
      </c>
      <c r="AI50" s="29">
        <f>IF(ISNUMBER($S50),IF($S50&lt;=1,"Yes","No"),"n/a")</f>
        <v/>
      </c>
      <c r="AJ50" s="29">
        <f>IF(ISNUMBER($S50),ROUND(MAX(0,MIN(100,100-$S50*2.5-IF(ISNUMBER($T50),$T50,0)*0.12+IF($S50&lt;=1,12,0))),0),"")</f>
        <v/>
      </c>
      <c r="AK50" s="29">
        <f>IF(ISNUMBER($Q50),IF($Q50&gt;=100,20,IF($Q50&gt;=30,10,0)),0)+IF(ISNUMBER($R50),IF($R50&gt;=100,20,0),0)+IF(ISNUMBER($P50),IF($P50&gt;=150,20,IF($P50&gt;=50,12,5)),0)+IF(ISNUMBER($S50),IF($S50&lt;=1,15,0),0)</f>
        <v/>
      </c>
      <c r="AL50" s="29" t="n">
        <v>355</v>
      </c>
      <c r="AM50" s="30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LaCroix</t>
        </is>
      </c>
      <c r="B51" s="15" t="inlineStr">
        <is>
          <t>LaCroix Sparkling Water | Pamplemousse | 8-pack 355mL</t>
        </is>
      </c>
      <c r="C51" s="15" t="inlineStr">
        <is>
          <t>5) Sparkling water &amp; soda</t>
        </is>
      </c>
      <c r="D51" s="15" t="inlineStr">
        <is>
          <t>355 mL can</t>
        </is>
      </c>
      <c r="E51" s="29" t="n">
        <v>8</v>
      </c>
      <c r="F51" s="30" t="n"/>
      <c r="G51" s="31">
        <f>IF(AND(ISNUMBER($F51),ISNUMBER($E51),$E51&lt;&gt;0),$F51/$E51,"")</f>
        <v/>
      </c>
      <c r="H51" s="31">
        <f>IF(AND(ISNUMBER($F51),ISNUMBER($AL51),ISNUMBER($E51),($AL51*$E51)&lt;&gt;0),$F51/($AL51*$E51)*100,"")</f>
        <v/>
      </c>
      <c r="I51" s="32" t="n"/>
      <c r="J51" s="33" t="n"/>
      <c r="K51" s="31">
        <f>IF(AND(ISNUMBER($F51),ISNUMBER($J51)),$F51*(1-$J51),"")</f>
        <v/>
      </c>
      <c r="L51" s="32" t="n"/>
      <c r="M51" s="32" t="n"/>
      <c r="N51" s="31">
        <f>IF(ISNUMBER($F51),($F51-IF(ISNUMBER($AM51),$AM51,0))*(1-IF(ISNUMBER($J51),$J51,0)),"")</f>
        <v/>
      </c>
      <c r="O51" s="15" t="inlineStr">
        <is>
          <t>Pamplemousse</t>
        </is>
      </c>
      <c r="P51" s="29" t="n">
        <v>0</v>
      </c>
      <c r="Q51" s="29" t="n">
        <v>0</v>
      </c>
      <c r="R51" s="15" t="inlineStr">
        <is>
          <t>Not listed</t>
        </is>
      </c>
      <c r="S51" s="29" t="n">
        <v>0</v>
      </c>
      <c r="T51" s="29" t="n">
        <v>0</v>
      </c>
      <c r="U51" s="15" t="inlineStr">
        <is>
          <t>None (natural essence)</t>
        </is>
      </c>
      <c r="V51" s="15" t="inlineStr">
        <is>
          <t>Zero calorie/sugar/sweetener, naturally essenced</t>
        </is>
      </c>
      <c r="W51" s="32" t="n"/>
      <c r="X51" s="32" t="n"/>
      <c r="Y51" s="32" t="n"/>
      <c r="Z51" s="32" t="n"/>
      <c r="AA51" s="15" t="inlineStr">
        <is>
          <t>Very High</t>
        </is>
      </c>
      <c r="AB51" s="15" t="inlineStr">
        <is>
          <t>Iconic seltzer; huge mainstream base</t>
        </is>
      </c>
      <c r="AC51" s="15" t="inlineStr">
        <is>
          <t>The cult zero-everything sparkling water</t>
        </is>
      </c>
      <c r="AD51" s="15" t="inlineStr">
        <is>
          <t>Zero calories/sugar with cult brand status and price.</t>
        </is>
      </c>
      <c r="AE51" s="32" t="n"/>
      <c r="AF51" s="34">
        <f>IF(AND(ISNUMBER($P51),ISNUMBER($AL51),$AL51&lt;&gt;0),ROUND($P51/$AL51*100,1),"")</f>
        <v/>
      </c>
      <c r="AG51" s="35">
        <f>IF(AND(ISNUMBER($S51),ISNUMBER($AL51),$AL51&lt;&gt;0),ROUND($S51/$AL51*100,2),"")</f>
        <v/>
      </c>
      <c r="AH51" s="34">
        <f>IF(AND(ISNUMBER($Q51),ISNUMBER($AL51),$AL51&lt;&gt;0),ROUND($Q51/$AL51*100,1),"")</f>
        <v/>
      </c>
      <c r="AI51" s="29">
        <f>IF(ISNUMBER($S51),IF($S51&lt;=1,"Yes","No"),"n/a")</f>
        <v/>
      </c>
      <c r="AJ51" s="29">
        <f>IF(ISNUMBER($S51),ROUND(MAX(0,MIN(100,100-$S51*2.5-IF(ISNUMBER($T51),$T51,0)*0.12+IF($S51&lt;=1,12,0))),0),"")</f>
        <v/>
      </c>
      <c r="AK51" s="29">
        <f>IF(ISNUMBER($Q51),IF($Q51&gt;=100,20,IF($Q51&gt;=30,10,0)),0)+IF(ISNUMBER($R51),IF($R51&gt;=100,20,0),0)+IF(ISNUMBER($P51),IF($P51&gt;=150,20,IF($P51&gt;=50,12,5)),0)+IF(ISNUMBER($S51),IF($S51&lt;=1,15,0),0)</f>
        <v/>
      </c>
      <c r="AL51" s="29" t="n">
        <v>355</v>
      </c>
      <c r="AM51" s="30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LaCroix</t>
        </is>
      </c>
      <c r="B52" s="15" t="inlineStr">
        <is>
          <t>LaCroix Sparkling Water | Pamplemousse | 12-pack 355mL</t>
        </is>
      </c>
      <c r="C52" s="15" t="inlineStr">
        <is>
          <t>5) Sparkling water &amp; soda</t>
        </is>
      </c>
      <c r="D52" s="15" t="inlineStr">
        <is>
          <t>355 mL can</t>
        </is>
      </c>
      <c r="E52" s="29" t="n">
        <v>12</v>
      </c>
      <c r="F52" s="30" t="n"/>
      <c r="G52" s="31">
        <f>IF(AND(ISNUMBER($F52),ISNUMBER($E52),$E52&lt;&gt;0),$F52/$E52,"")</f>
        <v/>
      </c>
      <c r="H52" s="31">
        <f>IF(AND(ISNUMBER($F52),ISNUMBER($AL52),ISNUMBER($E52),($AL52*$E52)&lt;&gt;0),$F52/($AL52*$E52)*100,"")</f>
        <v/>
      </c>
      <c r="I52" s="32" t="n"/>
      <c r="J52" s="33" t="n"/>
      <c r="K52" s="31">
        <f>IF(AND(ISNUMBER($F52),ISNUMBER($J52)),$F52*(1-$J52),"")</f>
        <v/>
      </c>
      <c r="L52" s="32" t="n"/>
      <c r="M52" s="32" t="n"/>
      <c r="N52" s="31">
        <f>IF(ISNUMBER($F52),($F52-IF(ISNUMBER($AM52),$AM52,0))*(1-IF(ISNUMBER($J52),$J52,0)),"")</f>
        <v/>
      </c>
      <c r="O52" s="15" t="inlineStr">
        <is>
          <t>Pamplemousse</t>
        </is>
      </c>
      <c r="P52" s="29" t="n">
        <v>0</v>
      </c>
      <c r="Q52" s="29" t="n">
        <v>0</v>
      </c>
      <c r="R52" s="15" t="inlineStr">
        <is>
          <t>Not listed</t>
        </is>
      </c>
      <c r="S52" s="29" t="n">
        <v>0</v>
      </c>
      <c r="T52" s="29" t="n">
        <v>0</v>
      </c>
      <c r="U52" s="15" t="inlineStr">
        <is>
          <t>None (natural essence)</t>
        </is>
      </c>
      <c r="V52" s="15" t="inlineStr">
        <is>
          <t>Zero calorie/sugar/sweetener, naturally essenced</t>
        </is>
      </c>
      <c r="W52" s="32" t="n"/>
      <c r="X52" s="32" t="n"/>
      <c r="Y52" s="32" t="n"/>
      <c r="Z52" s="32" t="n"/>
      <c r="AA52" s="15" t="inlineStr">
        <is>
          <t>Very High</t>
        </is>
      </c>
      <c r="AB52" s="15" t="inlineStr">
        <is>
          <t>Iconic seltzer; huge mainstream base</t>
        </is>
      </c>
      <c r="AC52" s="15" t="inlineStr">
        <is>
          <t>The cult zero-everything sparkling water</t>
        </is>
      </c>
      <c r="AD52" s="15" t="inlineStr">
        <is>
          <t>Zero calories/sugar with cult brand status and price.</t>
        </is>
      </c>
      <c r="AE52" s="32" t="n"/>
      <c r="AF52" s="34">
        <f>IF(AND(ISNUMBER($P52),ISNUMBER($AL52),$AL52&lt;&gt;0),ROUND($P52/$AL52*100,1),"")</f>
        <v/>
      </c>
      <c r="AG52" s="35">
        <f>IF(AND(ISNUMBER($S52),ISNUMBER($AL52),$AL52&lt;&gt;0),ROUND($S52/$AL52*100,2),"")</f>
        <v/>
      </c>
      <c r="AH52" s="34">
        <f>IF(AND(ISNUMBER($Q52),ISNUMBER($AL52),$AL52&lt;&gt;0),ROUND($Q52/$AL52*100,1),"")</f>
        <v/>
      </c>
      <c r="AI52" s="29">
        <f>IF(ISNUMBER($S52),IF($S52&lt;=1,"Yes","No"),"n/a")</f>
        <v/>
      </c>
      <c r="AJ52" s="29">
        <f>IF(ISNUMBER($S52),ROUND(MAX(0,MIN(100,100-$S52*2.5-IF(ISNUMBER($T52),$T52,0)*0.12+IF($S52&lt;=1,12,0))),0),"")</f>
        <v/>
      </c>
      <c r="AK52" s="29">
        <f>IF(ISNUMBER($Q52),IF($Q52&gt;=100,20,IF($Q52&gt;=30,10,0)),0)+IF(ISNUMBER($R52),IF($R52&gt;=100,20,0),0)+IF(ISNUMBER($P52),IF($P52&gt;=150,20,IF($P52&gt;=50,12,5)),0)+IF(ISNUMBER($S52),IF($S52&lt;=1,15,0),0)</f>
        <v/>
      </c>
      <c r="AL52" s="29" t="n">
        <v>355</v>
      </c>
      <c r="AM52" s="30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LaCroix</t>
        </is>
      </c>
      <c r="B53" s="15" t="inlineStr">
        <is>
          <t>LaCroix Sparkling Water | Pamplemousse | 15-pack 355mL</t>
        </is>
      </c>
      <c r="C53" s="15" t="inlineStr">
        <is>
          <t>5) Sparkling water &amp; soda</t>
        </is>
      </c>
      <c r="D53" s="15" t="inlineStr">
        <is>
          <t>355 mL can</t>
        </is>
      </c>
      <c r="E53" s="29" t="n">
        <v>15</v>
      </c>
      <c r="F53" s="30" t="n"/>
      <c r="G53" s="31">
        <f>IF(AND(ISNUMBER($F53),ISNUMBER($E53),$E53&lt;&gt;0),$F53/$E53,"")</f>
        <v/>
      </c>
      <c r="H53" s="31">
        <f>IF(AND(ISNUMBER($F53),ISNUMBER($AL53),ISNUMBER($E53),($AL53*$E53)&lt;&gt;0),$F53/($AL53*$E53)*100,"")</f>
        <v/>
      </c>
      <c r="I53" s="32" t="n"/>
      <c r="J53" s="33" t="n"/>
      <c r="K53" s="31">
        <f>IF(AND(ISNUMBER($F53),ISNUMBER($J53)),$F53*(1-$J53),"")</f>
        <v/>
      </c>
      <c r="L53" s="32" t="n"/>
      <c r="M53" s="32" t="n"/>
      <c r="N53" s="31">
        <f>IF(ISNUMBER($F53),($F53-IF(ISNUMBER($AM53),$AM53,0))*(1-IF(ISNUMBER($J53),$J53,0)),"")</f>
        <v/>
      </c>
      <c r="O53" s="15" t="inlineStr">
        <is>
          <t>Pamplemousse</t>
        </is>
      </c>
      <c r="P53" s="29" t="n">
        <v>0</v>
      </c>
      <c r="Q53" s="29" t="n">
        <v>0</v>
      </c>
      <c r="R53" s="15" t="inlineStr">
        <is>
          <t>Not listed</t>
        </is>
      </c>
      <c r="S53" s="29" t="n">
        <v>0</v>
      </c>
      <c r="T53" s="29" t="n">
        <v>0</v>
      </c>
      <c r="U53" s="15" t="inlineStr">
        <is>
          <t>None (natural essence)</t>
        </is>
      </c>
      <c r="V53" s="15" t="inlineStr">
        <is>
          <t>Zero calorie/sugar/sweetener, naturally essenced</t>
        </is>
      </c>
      <c r="W53" s="32" t="n"/>
      <c r="X53" s="32" t="n"/>
      <c r="Y53" s="32" t="n"/>
      <c r="Z53" s="32" t="n"/>
      <c r="AA53" s="15" t="inlineStr">
        <is>
          <t>Very High</t>
        </is>
      </c>
      <c r="AB53" s="15" t="inlineStr">
        <is>
          <t>Iconic seltzer; huge mainstream base</t>
        </is>
      </c>
      <c r="AC53" s="15" t="inlineStr">
        <is>
          <t>The cult zero-everything sparkling water</t>
        </is>
      </c>
      <c r="AD53" s="15" t="inlineStr">
        <is>
          <t>Zero calories/sugar with cult brand status and price.</t>
        </is>
      </c>
      <c r="AE53" s="32" t="n"/>
      <c r="AF53" s="34">
        <f>IF(AND(ISNUMBER($P53),ISNUMBER($AL53),$AL53&lt;&gt;0),ROUND($P53/$AL53*100,1),"")</f>
        <v/>
      </c>
      <c r="AG53" s="35">
        <f>IF(AND(ISNUMBER($S53),ISNUMBER($AL53),$AL53&lt;&gt;0),ROUND($S53/$AL53*100,2),"")</f>
        <v/>
      </c>
      <c r="AH53" s="34">
        <f>IF(AND(ISNUMBER($Q53),ISNUMBER($AL53),$AL53&lt;&gt;0),ROUND($Q53/$AL53*100,1),"")</f>
        <v/>
      </c>
      <c r="AI53" s="29">
        <f>IF(ISNUMBER($S53),IF($S53&lt;=1,"Yes","No"),"n/a")</f>
        <v/>
      </c>
      <c r="AJ53" s="29">
        <f>IF(ISNUMBER($S53),ROUND(MAX(0,MIN(100,100-$S53*2.5-IF(ISNUMBER($T53),$T53,0)*0.12+IF($S53&lt;=1,12,0))),0),"")</f>
        <v/>
      </c>
      <c r="AK53" s="29">
        <f>IF(ISNUMBER($Q53),IF($Q53&gt;=100,20,IF($Q53&gt;=30,10,0)),0)+IF(ISNUMBER($R53),IF($R53&gt;=100,20,0),0)+IF(ISNUMBER($P53),IF($P53&gt;=150,20,IF($P53&gt;=50,12,5)),0)+IF(ISNUMBER($S53),IF($S53&lt;=1,15,0),0)</f>
        <v/>
      </c>
      <c r="AL53" s="29" t="n">
        <v>355</v>
      </c>
      <c r="AM53" s="30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LaCroix</t>
        </is>
      </c>
      <c r="B54" s="15" t="inlineStr">
        <is>
          <t>LaCroix Sparkling Water | Pamplemousse | 18-pack 355mL</t>
        </is>
      </c>
      <c r="C54" s="15" t="inlineStr">
        <is>
          <t>5) Sparkling water &amp; soda</t>
        </is>
      </c>
      <c r="D54" s="15" t="inlineStr">
        <is>
          <t>355 mL can</t>
        </is>
      </c>
      <c r="E54" s="29" t="n">
        <v>18</v>
      </c>
      <c r="F54" s="30" t="n"/>
      <c r="G54" s="31">
        <f>IF(AND(ISNUMBER($F54),ISNUMBER($E54),$E54&lt;&gt;0),$F54/$E54,"")</f>
        <v/>
      </c>
      <c r="H54" s="31">
        <f>IF(AND(ISNUMBER($F54),ISNUMBER($AL54),ISNUMBER($E54),($AL54*$E54)&lt;&gt;0),$F54/($AL54*$E54)*100,"")</f>
        <v/>
      </c>
      <c r="I54" s="32" t="n"/>
      <c r="J54" s="33" t="n"/>
      <c r="K54" s="31">
        <f>IF(AND(ISNUMBER($F54),ISNUMBER($J54)),$F54*(1-$J54),"")</f>
        <v/>
      </c>
      <c r="L54" s="32" t="n"/>
      <c r="M54" s="32" t="n"/>
      <c r="N54" s="31">
        <f>IF(ISNUMBER($F54),($F54-IF(ISNUMBER($AM54),$AM54,0))*(1-IF(ISNUMBER($J54),$J54,0)),"")</f>
        <v/>
      </c>
      <c r="O54" s="15" t="inlineStr">
        <is>
          <t>Pamplemousse</t>
        </is>
      </c>
      <c r="P54" s="29" t="n">
        <v>0</v>
      </c>
      <c r="Q54" s="29" t="n">
        <v>0</v>
      </c>
      <c r="R54" s="15" t="inlineStr">
        <is>
          <t>Not listed</t>
        </is>
      </c>
      <c r="S54" s="29" t="n">
        <v>0</v>
      </c>
      <c r="T54" s="29" t="n">
        <v>0</v>
      </c>
      <c r="U54" s="15" t="inlineStr">
        <is>
          <t>None (natural essence)</t>
        </is>
      </c>
      <c r="V54" s="15" t="inlineStr">
        <is>
          <t>Zero calorie/sugar/sweetener, naturally essenced</t>
        </is>
      </c>
      <c r="W54" s="32" t="n"/>
      <c r="X54" s="32" t="n"/>
      <c r="Y54" s="32" t="n"/>
      <c r="Z54" s="32" t="n"/>
      <c r="AA54" s="15" t="inlineStr">
        <is>
          <t>Very High</t>
        </is>
      </c>
      <c r="AB54" s="15" t="inlineStr">
        <is>
          <t>Iconic seltzer; huge mainstream base</t>
        </is>
      </c>
      <c r="AC54" s="15" t="inlineStr">
        <is>
          <t>The cult zero-everything sparkling water</t>
        </is>
      </c>
      <c r="AD54" s="15" t="inlineStr">
        <is>
          <t>Zero calories/sugar with cult brand status and price.</t>
        </is>
      </c>
      <c r="AE54" s="32" t="n"/>
      <c r="AF54" s="34">
        <f>IF(AND(ISNUMBER($P54),ISNUMBER($AL54),$AL54&lt;&gt;0),ROUND($P54/$AL54*100,1),"")</f>
        <v/>
      </c>
      <c r="AG54" s="35">
        <f>IF(AND(ISNUMBER($S54),ISNUMBER($AL54),$AL54&lt;&gt;0),ROUND($S54/$AL54*100,2),"")</f>
        <v/>
      </c>
      <c r="AH54" s="34">
        <f>IF(AND(ISNUMBER($Q54),ISNUMBER($AL54),$AL54&lt;&gt;0),ROUND($Q54/$AL54*100,1),"")</f>
        <v/>
      </c>
      <c r="AI54" s="29">
        <f>IF(ISNUMBER($S54),IF($S54&lt;=1,"Yes","No"),"n/a")</f>
        <v/>
      </c>
      <c r="AJ54" s="29">
        <f>IF(ISNUMBER($S54),ROUND(MAX(0,MIN(100,100-$S54*2.5-IF(ISNUMBER($T54),$T54,0)*0.12+IF($S54&lt;=1,12,0))),0),"")</f>
        <v/>
      </c>
      <c r="AK54" s="29">
        <f>IF(ISNUMBER($Q54),IF($Q54&gt;=100,20,IF($Q54&gt;=30,10,0)),0)+IF(ISNUMBER($R54),IF($R54&gt;=100,20,0),0)+IF(ISNUMBER($P54),IF($P54&gt;=150,20,IF($P54&gt;=50,12,5)),0)+IF(ISNUMBER($S54),IF($S54&lt;=1,15,0),0)</f>
        <v/>
      </c>
      <c r="AL54" s="29" t="n">
        <v>355</v>
      </c>
      <c r="AM54" s="30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LaCroix</t>
        </is>
      </c>
      <c r="B55" s="15" t="inlineStr">
        <is>
          <t>LaCroix Sparkling Water | Pamplemousse | 24-pack 355mL</t>
        </is>
      </c>
      <c r="C55" s="15" t="inlineStr">
        <is>
          <t>5) Sparkling water &amp; soda</t>
        </is>
      </c>
      <c r="D55" s="15" t="inlineStr">
        <is>
          <t>355 mL can</t>
        </is>
      </c>
      <c r="E55" s="29" t="n">
        <v>24</v>
      </c>
      <c r="F55" s="30" t="n"/>
      <c r="G55" s="31">
        <f>IF(AND(ISNUMBER($F55),ISNUMBER($E55),$E55&lt;&gt;0),$F55/$E55,"")</f>
        <v/>
      </c>
      <c r="H55" s="31">
        <f>IF(AND(ISNUMBER($F55),ISNUMBER($AL55),ISNUMBER($E55),($AL55*$E55)&lt;&gt;0),$F55/($AL55*$E55)*100,"")</f>
        <v/>
      </c>
      <c r="I55" s="32" t="n"/>
      <c r="J55" s="33" t="n"/>
      <c r="K55" s="31">
        <f>IF(AND(ISNUMBER($F55),ISNUMBER($J55)),$F55*(1-$J55),"")</f>
        <v/>
      </c>
      <c r="L55" s="32" t="n"/>
      <c r="M55" s="32" t="n"/>
      <c r="N55" s="31">
        <f>IF(ISNUMBER($F55),($F55-IF(ISNUMBER($AM55),$AM55,0))*(1-IF(ISNUMBER($J55),$J55,0)),"")</f>
        <v/>
      </c>
      <c r="O55" s="15" t="inlineStr">
        <is>
          <t>Pamplemousse</t>
        </is>
      </c>
      <c r="P55" s="29" t="n">
        <v>0</v>
      </c>
      <c r="Q55" s="29" t="n">
        <v>0</v>
      </c>
      <c r="R55" s="15" t="inlineStr">
        <is>
          <t>Not listed</t>
        </is>
      </c>
      <c r="S55" s="29" t="n">
        <v>0</v>
      </c>
      <c r="T55" s="29" t="n">
        <v>0</v>
      </c>
      <c r="U55" s="15" t="inlineStr">
        <is>
          <t>None (natural essence)</t>
        </is>
      </c>
      <c r="V55" s="15" t="inlineStr">
        <is>
          <t>Zero calorie/sugar/sweetener, naturally essenced</t>
        </is>
      </c>
      <c r="W55" s="32" t="n"/>
      <c r="X55" s="32" t="n"/>
      <c r="Y55" s="32" t="n"/>
      <c r="Z55" s="32" t="n"/>
      <c r="AA55" s="15" t="inlineStr">
        <is>
          <t>Very High</t>
        </is>
      </c>
      <c r="AB55" s="15" t="inlineStr">
        <is>
          <t>Iconic seltzer; huge mainstream base</t>
        </is>
      </c>
      <c r="AC55" s="15" t="inlineStr">
        <is>
          <t>The cult zero-everything sparkling water</t>
        </is>
      </c>
      <c r="AD55" s="15" t="inlineStr">
        <is>
          <t>Zero calories/sugar with cult brand status and price.</t>
        </is>
      </c>
      <c r="AE55" s="32" t="n"/>
      <c r="AF55" s="34">
        <f>IF(AND(ISNUMBER($P55),ISNUMBER($AL55),$AL55&lt;&gt;0),ROUND($P55/$AL55*100,1),"")</f>
        <v/>
      </c>
      <c r="AG55" s="35">
        <f>IF(AND(ISNUMBER($S55),ISNUMBER($AL55),$AL55&lt;&gt;0),ROUND($S55/$AL55*100,2),"")</f>
        <v/>
      </c>
      <c r="AH55" s="34">
        <f>IF(AND(ISNUMBER($Q55),ISNUMBER($AL55),$AL55&lt;&gt;0),ROUND($Q55/$AL55*100,1),"")</f>
        <v/>
      </c>
      <c r="AI55" s="29">
        <f>IF(ISNUMBER($S55),IF($S55&lt;=1,"Yes","No"),"n/a")</f>
        <v/>
      </c>
      <c r="AJ55" s="29">
        <f>IF(ISNUMBER($S55),ROUND(MAX(0,MIN(100,100-$S55*2.5-IF(ISNUMBER($T55),$T55,0)*0.12+IF($S55&lt;=1,12,0))),0),"")</f>
        <v/>
      </c>
      <c r="AK55" s="29">
        <f>IF(ISNUMBER($Q55),IF($Q55&gt;=100,20,IF($Q55&gt;=30,10,0)),0)+IF(ISNUMBER($R55),IF($R55&gt;=100,20,0),0)+IF(ISNUMBER($P55),IF($P55&gt;=150,20,IF($P55&gt;=50,12,5)),0)+IF(ISNUMBER($S55),IF($S55&lt;=1,15,0),0)</f>
        <v/>
      </c>
      <c r="AL55" s="29" t="n">
        <v>355</v>
      </c>
      <c r="AM55" s="30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LaCroix</t>
        </is>
      </c>
      <c r="B56" s="15" t="inlineStr">
        <is>
          <t>LaCroix Sparkling Water | Lime | single 355mL</t>
        </is>
      </c>
      <c r="C56" s="15" t="inlineStr">
        <is>
          <t>5) Sparkling water &amp; soda</t>
        </is>
      </c>
      <c r="D56" s="15" t="inlineStr">
        <is>
          <t>355 mL can</t>
        </is>
      </c>
      <c r="E56" s="29" t="n">
        <v>1</v>
      </c>
      <c r="F56" s="30" t="n"/>
      <c r="G56" s="31">
        <f>IF(AND(ISNUMBER($F56),ISNUMBER($E56),$E56&lt;&gt;0),$F56/$E56,"")</f>
        <v/>
      </c>
      <c r="H56" s="31">
        <f>IF(AND(ISNUMBER($F56),ISNUMBER($AL56),ISNUMBER($E56),($AL56*$E56)&lt;&gt;0),$F56/($AL56*$E56)*100,"")</f>
        <v/>
      </c>
      <c r="I56" s="32" t="n"/>
      <c r="J56" s="33" t="n"/>
      <c r="K56" s="31">
        <f>IF(AND(ISNUMBER($F56),ISNUMBER($J56)),$F56*(1-$J56),"")</f>
        <v/>
      </c>
      <c r="L56" s="32" t="n"/>
      <c r="M56" s="32" t="n"/>
      <c r="N56" s="31">
        <f>IF(ISNUMBER($F56),($F56-IF(ISNUMBER($AM56),$AM56,0))*(1-IF(ISNUMBER($J56),$J56,0)),"")</f>
        <v/>
      </c>
      <c r="O56" s="15" t="inlineStr">
        <is>
          <t>Lime</t>
        </is>
      </c>
      <c r="P56" s="29" t="n">
        <v>0</v>
      </c>
      <c r="Q56" s="29" t="n">
        <v>0</v>
      </c>
      <c r="R56" s="15" t="inlineStr">
        <is>
          <t>Not listed</t>
        </is>
      </c>
      <c r="S56" s="29" t="n">
        <v>0</v>
      </c>
      <c r="T56" s="29" t="n">
        <v>0</v>
      </c>
      <c r="U56" s="15" t="inlineStr">
        <is>
          <t>None (natural essence)</t>
        </is>
      </c>
      <c r="V56" s="15" t="inlineStr">
        <is>
          <t>Zero calorie/sugar/sweetener, naturally essenced</t>
        </is>
      </c>
      <c r="W56" s="32" t="n"/>
      <c r="X56" s="32" t="n"/>
      <c r="Y56" s="32" t="n"/>
      <c r="Z56" s="32" t="n"/>
      <c r="AA56" s="15" t="inlineStr">
        <is>
          <t>Very High</t>
        </is>
      </c>
      <c r="AB56" s="15" t="inlineStr">
        <is>
          <t>Iconic seltzer; huge mainstream base</t>
        </is>
      </c>
      <c r="AC56" s="15" t="inlineStr">
        <is>
          <t>The cult zero-everything sparkling water</t>
        </is>
      </c>
      <c r="AD56" s="15" t="inlineStr">
        <is>
          <t>Zero calories/sugar with cult brand status and price.</t>
        </is>
      </c>
      <c r="AE56" s="32" t="n"/>
      <c r="AF56" s="34">
        <f>IF(AND(ISNUMBER($P56),ISNUMBER($AL56),$AL56&lt;&gt;0),ROUND($P56/$AL56*100,1),"")</f>
        <v/>
      </c>
      <c r="AG56" s="35">
        <f>IF(AND(ISNUMBER($S56),ISNUMBER($AL56),$AL56&lt;&gt;0),ROUND($S56/$AL56*100,2),"")</f>
        <v/>
      </c>
      <c r="AH56" s="34">
        <f>IF(AND(ISNUMBER($Q56),ISNUMBER($AL56),$AL56&lt;&gt;0),ROUND($Q56/$AL56*100,1),"")</f>
        <v/>
      </c>
      <c r="AI56" s="29">
        <f>IF(ISNUMBER($S56),IF($S56&lt;=1,"Yes","No"),"n/a")</f>
        <v/>
      </c>
      <c r="AJ56" s="29">
        <f>IF(ISNUMBER($S56),ROUND(MAX(0,MIN(100,100-$S56*2.5-IF(ISNUMBER($T56),$T56,0)*0.12+IF($S56&lt;=1,12,0))),0),"")</f>
        <v/>
      </c>
      <c r="AK56" s="29">
        <f>IF(ISNUMBER($Q56),IF($Q56&gt;=100,20,IF($Q56&gt;=30,10,0)),0)+IF(ISNUMBER($R56),IF($R56&gt;=100,20,0),0)+IF(ISNUMBER($P56),IF($P56&gt;=150,20,IF($P56&gt;=50,12,5)),0)+IF(ISNUMBER($S56),IF($S56&lt;=1,15,0),0)</f>
        <v/>
      </c>
      <c r="AL56" s="29" t="n">
        <v>355</v>
      </c>
      <c r="AM56" s="30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LaCroix</t>
        </is>
      </c>
      <c r="B57" s="15" t="inlineStr">
        <is>
          <t>LaCroix Sparkling Water | Lime | 8-pack 355mL</t>
        </is>
      </c>
      <c r="C57" s="15" t="inlineStr">
        <is>
          <t>5) Sparkling water &amp; soda</t>
        </is>
      </c>
      <c r="D57" s="15" t="inlineStr">
        <is>
          <t>355 mL can</t>
        </is>
      </c>
      <c r="E57" s="29" t="n">
        <v>8</v>
      </c>
      <c r="F57" s="30" t="n"/>
      <c r="G57" s="31">
        <f>IF(AND(ISNUMBER($F57),ISNUMBER($E57),$E57&lt;&gt;0),$F57/$E57,"")</f>
        <v/>
      </c>
      <c r="H57" s="31">
        <f>IF(AND(ISNUMBER($F57),ISNUMBER($AL57),ISNUMBER($E57),($AL57*$E57)&lt;&gt;0),$F57/($AL57*$E57)*100,"")</f>
        <v/>
      </c>
      <c r="I57" s="32" t="n"/>
      <c r="J57" s="33" t="n"/>
      <c r="K57" s="31">
        <f>IF(AND(ISNUMBER($F57),ISNUMBER($J57)),$F57*(1-$J57),"")</f>
        <v/>
      </c>
      <c r="L57" s="32" t="n"/>
      <c r="M57" s="32" t="n"/>
      <c r="N57" s="31">
        <f>IF(ISNUMBER($F57),($F57-IF(ISNUMBER($AM57),$AM57,0))*(1-IF(ISNUMBER($J57),$J57,0)),"")</f>
        <v/>
      </c>
      <c r="O57" s="15" t="inlineStr">
        <is>
          <t>Lime</t>
        </is>
      </c>
      <c r="P57" s="29" t="n">
        <v>0</v>
      </c>
      <c r="Q57" s="29" t="n">
        <v>0</v>
      </c>
      <c r="R57" s="15" t="inlineStr">
        <is>
          <t>Not listed</t>
        </is>
      </c>
      <c r="S57" s="29" t="n">
        <v>0</v>
      </c>
      <c r="T57" s="29" t="n">
        <v>0</v>
      </c>
      <c r="U57" s="15" t="inlineStr">
        <is>
          <t>None (natural essence)</t>
        </is>
      </c>
      <c r="V57" s="15" t="inlineStr">
        <is>
          <t>Zero calorie/sugar/sweetener, naturally essenced</t>
        </is>
      </c>
      <c r="W57" s="32" t="n"/>
      <c r="X57" s="32" t="n"/>
      <c r="Y57" s="32" t="n"/>
      <c r="Z57" s="32" t="n"/>
      <c r="AA57" s="15" t="inlineStr">
        <is>
          <t>Very High</t>
        </is>
      </c>
      <c r="AB57" s="15" t="inlineStr">
        <is>
          <t>Iconic seltzer; huge mainstream base</t>
        </is>
      </c>
      <c r="AC57" s="15" t="inlineStr">
        <is>
          <t>The cult zero-everything sparkling water</t>
        </is>
      </c>
      <c r="AD57" s="15" t="inlineStr">
        <is>
          <t>Zero calories/sugar with cult brand status and price.</t>
        </is>
      </c>
      <c r="AE57" s="32" t="n"/>
      <c r="AF57" s="34">
        <f>IF(AND(ISNUMBER($P57),ISNUMBER($AL57),$AL57&lt;&gt;0),ROUND($P57/$AL57*100,1),"")</f>
        <v/>
      </c>
      <c r="AG57" s="35">
        <f>IF(AND(ISNUMBER($S57),ISNUMBER($AL57),$AL57&lt;&gt;0),ROUND($S57/$AL57*100,2),"")</f>
        <v/>
      </c>
      <c r="AH57" s="34">
        <f>IF(AND(ISNUMBER($Q57),ISNUMBER($AL57),$AL57&lt;&gt;0),ROUND($Q57/$AL57*100,1),"")</f>
        <v/>
      </c>
      <c r="AI57" s="29">
        <f>IF(ISNUMBER($S57),IF($S57&lt;=1,"Yes","No"),"n/a")</f>
        <v/>
      </c>
      <c r="AJ57" s="29">
        <f>IF(ISNUMBER($S57),ROUND(MAX(0,MIN(100,100-$S57*2.5-IF(ISNUMBER($T57),$T57,0)*0.12+IF($S57&lt;=1,12,0))),0),"")</f>
        <v/>
      </c>
      <c r="AK57" s="29">
        <f>IF(ISNUMBER($Q57),IF($Q57&gt;=100,20,IF($Q57&gt;=30,10,0)),0)+IF(ISNUMBER($R57),IF($R57&gt;=100,20,0),0)+IF(ISNUMBER($P57),IF($P57&gt;=150,20,IF($P57&gt;=50,12,5)),0)+IF(ISNUMBER($S57),IF($S57&lt;=1,15,0),0)</f>
        <v/>
      </c>
      <c r="AL57" s="29" t="n">
        <v>355</v>
      </c>
      <c r="AM57" s="30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LaCroix</t>
        </is>
      </c>
      <c r="B58" s="15" t="inlineStr">
        <is>
          <t>LaCroix Sparkling Water | Lime | 12-pack 355mL</t>
        </is>
      </c>
      <c r="C58" s="15" t="inlineStr">
        <is>
          <t>5) Sparkling water &amp; soda</t>
        </is>
      </c>
      <c r="D58" s="15" t="inlineStr">
        <is>
          <t>355 mL can</t>
        </is>
      </c>
      <c r="E58" s="29" t="n">
        <v>12</v>
      </c>
      <c r="F58" s="30" t="n"/>
      <c r="G58" s="31">
        <f>IF(AND(ISNUMBER($F58),ISNUMBER($E58),$E58&lt;&gt;0),$F58/$E58,"")</f>
        <v/>
      </c>
      <c r="H58" s="31">
        <f>IF(AND(ISNUMBER($F58),ISNUMBER($AL58),ISNUMBER($E58),($AL58*$E58)&lt;&gt;0),$F58/($AL58*$E58)*100,"")</f>
        <v/>
      </c>
      <c r="I58" s="32" t="n"/>
      <c r="J58" s="33" t="n"/>
      <c r="K58" s="31">
        <f>IF(AND(ISNUMBER($F58),ISNUMBER($J58)),$F58*(1-$J58),"")</f>
        <v/>
      </c>
      <c r="L58" s="32" t="n"/>
      <c r="M58" s="32" t="n"/>
      <c r="N58" s="31">
        <f>IF(ISNUMBER($F58),($F58-IF(ISNUMBER($AM58),$AM58,0))*(1-IF(ISNUMBER($J58),$J58,0)),"")</f>
        <v/>
      </c>
      <c r="O58" s="15" t="inlineStr">
        <is>
          <t>Lime</t>
        </is>
      </c>
      <c r="P58" s="29" t="n">
        <v>0</v>
      </c>
      <c r="Q58" s="29" t="n">
        <v>0</v>
      </c>
      <c r="R58" s="15" t="inlineStr">
        <is>
          <t>Not listed</t>
        </is>
      </c>
      <c r="S58" s="29" t="n">
        <v>0</v>
      </c>
      <c r="T58" s="29" t="n">
        <v>0</v>
      </c>
      <c r="U58" s="15" t="inlineStr">
        <is>
          <t>None (natural essence)</t>
        </is>
      </c>
      <c r="V58" s="15" t="inlineStr">
        <is>
          <t>Zero calorie/sugar/sweetener, naturally essenced</t>
        </is>
      </c>
      <c r="W58" s="32" t="n"/>
      <c r="X58" s="32" t="n"/>
      <c r="Y58" s="32" t="n"/>
      <c r="Z58" s="32" t="n"/>
      <c r="AA58" s="15" t="inlineStr">
        <is>
          <t>Very High</t>
        </is>
      </c>
      <c r="AB58" s="15" t="inlineStr">
        <is>
          <t>Iconic seltzer; huge mainstream base</t>
        </is>
      </c>
      <c r="AC58" s="15" t="inlineStr">
        <is>
          <t>The cult zero-everything sparkling water</t>
        </is>
      </c>
      <c r="AD58" s="15" t="inlineStr">
        <is>
          <t>Zero calories/sugar with cult brand status and price.</t>
        </is>
      </c>
      <c r="AE58" s="32" t="n"/>
      <c r="AF58" s="34">
        <f>IF(AND(ISNUMBER($P58),ISNUMBER($AL58),$AL58&lt;&gt;0),ROUND($P58/$AL58*100,1),"")</f>
        <v/>
      </c>
      <c r="AG58" s="35">
        <f>IF(AND(ISNUMBER($S58),ISNUMBER($AL58),$AL58&lt;&gt;0),ROUND($S58/$AL58*100,2),"")</f>
        <v/>
      </c>
      <c r="AH58" s="34">
        <f>IF(AND(ISNUMBER($Q58),ISNUMBER($AL58),$AL58&lt;&gt;0),ROUND($Q58/$AL58*100,1),"")</f>
        <v/>
      </c>
      <c r="AI58" s="29">
        <f>IF(ISNUMBER($S58),IF($S58&lt;=1,"Yes","No"),"n/a")</f>
        <v/>
      </c>
      <c r="AJ58" s="29">
        <f>IF(ISNUMBER($S58),ROUND(MAX(0,MIN(100,100-$S58*2.5-IF(ISNUMBER($T58),$T58,0)*0.12+IF($S58&lt;=1,12,0))),0),"")</f>
        <v/>
      </c>
      <c r="AK58" s="29">
        <f>IF(ISNUMBER($Q58),IF($Q58&gt;=100,20,IF($Q58&gt;=30,10,0)),0)+IF(ISNUMBER($R58),IF($R58&gt;=100,20,0),0)+IF(ISNUMBER($P58),IF($P58&gt;=150,20,IF($P58&gt;=50,12,5)),0)+IF(ISNUMBER($S58),IF($S58&lt;=1,15,0),0)</f>
        <v/>
      </c>
      <c r="AL58" s="29" t="n">
        <v>355</v>
      </c>
      <c r="AM58" s="30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LaCroix</t>
        </is>
      </c>
      <c r="B59" s="15" t="inlineStr">
        <is>
          <t>LaCroix Sparkling Water | Lime | 15-pack 355mL</t>
        </is>
      </c>
      <c r="C59" s="15" t="inlineStr">
        <is>
          <t>5) Sparkling water &amp; soda</t>
        </is>
      </c>
      <c r="D59" s="15" t="inlineStr">
        <is>
          <t>355 mL can</t>
        </is>
      </c>
      <c r="E59" s="29" t="n">
        <v>15</v>
      </c>
      <c r="F59" s="30" t="n"/>
      <c r="G59" s="31">
        <f>IF(AND(ISNUMBER($F59),ISNUMBER($E59),$E59&lt;&gt;0),$F59/$E59,"")</f>
        <v/>
      </c>
      <c r="H59" s="31">
        <f>IF(AND(ISNUMBER($F59),ISNUMBER($AL59),ISNUMBER($E59),($AL59*$E59)&lt;&gt;0),$F59/($AL59*$E59)*100,"")</f>
        <v/>
      </c>
      <c r="I59" s="32" t="n"/>
      <c r="J59" s="33" t="n"/>
      <c r="K59" s="31">
        <f>IF(AND(ISNUMBER($F59),ISNUMBER($J59)),$F59*(1-$J59),"")</f>
        <v/>
      </c>
      <c r="L59" s="32" t="n"/>
      <c r="M59" s="32" t="n"/>
      <c r="N59" s="31">
        <f>IF(ISNUMBER($F59),($F59-IF(ISNUMBER($AM59),$AM59,0))*(1-IF(ISNUMBER($J59),$J59,0)),"")</f>
        <v/>
      </c>
      <c r="O59" s="15" t="inlineStr">
        <is>
          <t>Lime</t>
        </is>
      </c>
      <c r="P59" s="29" t="n">
        <v>0</v>
      </c>
      <c r="Q59" s="29" t="n">
        <v>0</v>
      </c>
      <c r="R59" s="15" t="inlineStr">
        <is>
          <t>Not listed</t>
        </is>
      </c>
      <c r="S59" s="29" t="n">
        <v>0</v>
      </c>
      <c r="T59" s="29" t="n">
        <v>0</v>
      </c>
      <c r="U59" s="15" t="inlineStr">
        <is>
          <t>None (natural essence)</t>
        </is>
      </c>
      <c r="V59" s="15" t="inlineStr">
        <is>
          <t>Zero calorie/sugar/sweetener, naturally essenced</t>
        </is>
      </c>
      <c r="W59" s="32" t="n"/>
      <c r="X59" s="32" t="n"/>
      <c r="Y59" s="32" t="n"/>
      <c r="Z59" s="32" t="n"/>
      <c r="AA59" s="15" t="inlineStr">
        <is>
          <t>Very High</t>
        </is>
      </c>
      <c r="AB59" s="15" t="inlineStr">
        <is>
          <t>Iconic seltzer; huge mainstream base</t>
        </is>
      </c>
      <c r="AC59" s="15" t="inlineStr">
        <is>
          <t>The cult zero-everything sparkling water</t>
        </is>
      </c>
      <c r="AD59" s="15" t="inlineStr">
        <is>
          <t>Zero calories/sugar with cult brand status and price.</t>
        </is>
      </c>
      <c r="AE59" s="32" t="n"/>
      <c r="AF59" s="34">
        <f>IF(AND(ISNUMBER($P59),ISNUMBER($AL59),$AL59&lt;&gt;0),ROUND($P59/$AL59*100,1),"")</f>
        <v/>
      </c>
      <c r="AG59" s="35">
        <f>IF(AND(ISNUMBER($S59),ISNUMBER($AL59),$AL59&lt;&gt;0),ROUND($S59/$AL59*100,2),"")</f>
        <v/>
      </c>
      <c r="AH59" s="34">
        <f>IF(AND(ISNUMBER($Q59),ISNUMBER($AL59),$AL59&lt;&gt;0),ROUND($Q59/$AL59*100,1),"")</f>
        <v/>
      </c>
      <c r="AI59" s="29">
        <f>IF(ISNUMBER($S59),IF($S59&lt;=1,"Yes","No"),"n/a")</f>
        <v/>
      </c>
      <c r="AJ59" s="29">
        <f>IF(ISNUMBER($S59),ROUND(MAX(0,MIN(100,100-$S59*2.5-IF(ISNUMBER($T59),$T59,0)*0.12+IF($S59&lt;=1,12,0))),0),"")</f>
        <v/>
      </c>
      <c r="AK59" s="29">
        <f>IF(ISNUMBER($Q59),IF($Q59&gt;=100,20,IF($Q59&gt;=30,10,0)),0)+IF(ISNUMBER($R59),IF($R59&gt;=100,20,0),0)+IF(ISNUMBER($P59),IF($P59&gt;=150,20,IF($P59&gt;=50,12,5)),0)+IF(ISNUMBER($S59),IF($S59&lt;=1,15,0),0)</f>
        <v/>
      </c>
      <c r="AL59" s="29" t="n">
        <v>355</v>
      </c>
      <c r="AM59" s="30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LaCroix</t>
        </is>
      </c>
      <c r="B60" s="15" t="inlineStr">
        <is>
          <t>LaCroix Sparkling Water | Lime | 18-pack 355mL</t>
        </is>
      </c>
      <c r="C60" s="15" t="inlineStr">
        <is>
          <t>5) Sparkling water &amp; soda</t>
        </is>
      </c>
      <c r="D60" s="15" t="inlineStr">
        <is>
          <t>355 mL can</t>
        </is>
      </c>
      <c r="E60" s="29" t="n">
        <v>18</v>
      </c>
      <c r="F60" s="30" t="n"/>
      <c r="G60" s="31">
        <f>IF(AND(ISNUMBER($F60),ISNUMBER($E60),$E60&lt;&gt;0),$F60/$E60,"")</f>
        <v/>
      </c>
      <c r="H60" s="31">
        <f>IF(AND(ISNUMBER($F60),ISNUMBER($AL60),ISNUMBER($E60),($AL60*$E60)&lt;&gt;0),$F60/($AL60*$E60)*100,"")</f>
        <v/>
      </c>
      <c r="I60" s="32" t="n"/>
      <c r="J60" s="33" t="n"/>
      <c r="K60" s="31">
        <f>IF(AND(ISNUMBER($F60),ISNUMBER($J60)),$F60*(1-$J60),"")</f>
        <v/>
      </c>
      <c r="L60" s="32" t="n"/>
      <c r="M60" s="32" t="n"/>
      <c r="N60" s="31">
        <f>IF(ISNUMBER($F60),($F60-IF(ISNUMBER($AM60),$AM60,0))*(1-IF(ISNUMBER($J60),$J60,0)),"")</f>
        <v/>
      </c>
      <c r="O60" s="15" t="inlineStr">
        <is>
          <t>Lime</t>
        </is>
      </c>
      <c r="P60" s="29" t="n">
        <v>0</v>
      </c>
      <c r="Q60" s="29" t="n">
        <v>0</v>
      </c>
      <c r="R60" s="15" t="inlineStr">
        <is>
          <t>Not listed</t>
        </is>
      </c>
      <c r="S60" s="29" t="n">
        <v>0</v>
      </c>
      <c r="T60" s="29" t="n">
        <v>0</v>
      </c>
      <c r="U60" s="15" t="inlineStr">
        <is>
          <t>None (natural essence)</t>
        </is>
      </c>
      <c r="V60" s="15" t="inlineStr">
        <is>
          <t>Zero calorie/sugar/sweetener, naturally essenced</t>
        </is>
      </c>
      <c r="W60" s="32" t="n"/>
      <c r="X60" s="32" t="n"/>
      <c r="Y60" s="32" t="n"/>
      <c r="Z60" s="32" t="n"/>
      <c r="AA60" s="15" t="inlineStr">
        <is>
          <t>Very High</t>
        </is>
      </c>
      <c r="AB60" s="15" t="inlineStr">
        <is>
          <t>Iconic seltzer; huge mainstream base</t>
        </is>
      </c>
      <c r="AC60" s="15" t="inlineStr">
        <is>
          <t>The cult zero-everything sparkling water</t>
        </is>
      </c>
      <c r="AD60" s="15" t="inlineStr">
        <is>
          <t>Zero calories/sugar with cult brand status and price.</t>
        </is>
      </c>
      <c r="AE60" s="32" t="n"/>
      <c r="AF60" s="34">
        <f>IF(AND(ISNUMBER($P60),ISNUMBER($AL60),$AL60&lt;&gt;0),ROUND($P60/$AL60*100,1),"")</f>
        <v/>
      </c>
      <c r="AG60" s="35">
        <f>IF(AND(ISNUMBER($S60),ISNUMBER($AL60),$AL60&lt;&gt;0),ROUND($S60/$AL60*100,2),"")</f>
        <v/>
      </c>
      <c r="AH60" s="34">
        <f>IF(AND(ISNUMBER($Q60),ISNUMBER($AL60),$AL60&lt;&gt;0),ROUND($Q60/$AL60*100,1),"")</f>
        <v/>
      </c>
      <c r="AI60" s="29">
        <f>IF(ISNUMBER($S60),IF($S60&lt;=1,"Yes","No"),"n/a")</f>
        <v/>
      </c>
      <c r="AJ60" s="29">
        <f>IF(ISNUMBER($S60),ROUND(MAX(0,MIN(100,100-$S60*2.5-IF(ISNUMBER($T60),$T60,0)*0.12+IF($S60&lt;=1,12,0))),0),"")</f>
        <v/>
      </c>
      <c r="AK60" s="29">
        <f>IF(ISNUMBER($Q60),IF($Q60&gt;=100,20,IF($Q60&gt;=30,10,0)),0)+IF(ISNUMBER($R60),IF($R60&gt;=100,20,0),0)+IF(ISNUMBER($P60),IF($P60&gt;=150,20,IF($P60&gt;=50,12,5)),0)+IF(ISNUMBER($S60),IF($S60&lt;=1,15,0),0)</f>
        <v/>
      </c>
      <c r="AL60" s="29" t="n">
        <v>355</v>
      </c>
      <c r="AM60" s="30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LaCroix</t>
        </is>
      </c>
      <c r="B61" s="15" t="inlineStr">
        <is>
          <t>LaCroix Sparkling Water | Lime | 24-pack 355mL</t>
        </is>
      </c>
      <c r="C61" s="15" t="inlineStr">
        <is>
          <t>5) Sparkling water &amp; soda</t>
        </is>
      </c>
      <c r="D61" s="15" t="inlineStr">
        <is>
          <t>355 mL can</t>
        </is>
      </c>
      <c r="E61" s="29" t="n">
        <v>24</v>
      </c>
      <c r="F61" s="30" t="n"/>
      <c r="G61" s="31">
        <f>IF(AND(ISNUMBER($F61),ISNUMBER($E61),$E61&lt;&gt;0),$F61/$E61,"")</f>
        <v/>
      </c>
      <c r="H61" s="31">
        <f>IF(AND(ISNUMBER($F61),ISNUMBER($AL61),ISNUMBER($E61),($AL61*$E61)&lt;&gt;0),$F61/($AL61*$E61)*100,"")</f>
        <v/>
      </c>
      <c r="I61" s="32" t="n"/>
      <c r="J61" s="33" t="n"/>
      <c r="K61" s="31">
        <f>IF(AND(ISNUMBER($F61),ISNUMBER($J61)),$F61*(1-$J61),"")</f>
        <v/>
      </c>
      <c r="L61" s="32" t="n"/>
      <c r="M61" s="32" t="n"/>
      <c r="N61" s="31">
        <f>IF(ISNUMBER($F61),($F61-IF(ISNUMBER($AM61),$AM61,0))*(1-IF(ISNUMBER($J61),$J61,0)),"")</f>
        <v/>
      </c>
      <c r="O61" s="15" t="inlineStr">
        <is>
          <t>Lime</t>
        </is>
      </c>
      <c r="P61" s="29" t="n">
        <v>0</v>
      </c>
      <c r="Q61" s="29" t="n">
        <v>0</v>
      </c>
      <c r="R61" s="15" t="inlineStr">
        <is>
          <t>Not listed</t>
        </is>
      </c>
      <c r="S61" s="29" t="n">
        <v>0</v>
      </c>
      <c r="T61" s="29" t="n">
        <v>0</v>
      </c>
      <c r="U61" s="15" t="inlineStr">
        <is>
          <t>None (natural essence)</t>
        </is>
      </c>
      <c r="V61" s="15" t="inlineStr">
        <is>
          <t>Zero calorie/sugar/sweetener, naturally essenced</t>
        </is>
      </c>
      <c r="W61" s="32" t="n"/>
      <c r="X61" s="32" t="n"/>
      <c r="Y61" s="32" t="n"/>
      <c r="Z61" s="32" t="n"/>
      <c r="AA61" s="15" t="inlineStr">
        <is>
          <t>Very High</t>
        </is>
      </c>
      <c r="AB61" s="15" t="inlineStr">
        <is>
          <t>Iconic seltzer; huge mainstream base</t>
        </is>
      </c>
      <c r="AC61" s="15" t="inlineStr">
        <is>
          <t>The cult zero-everything sparkling water</t>
        </is>
      </c>
      <c r="AD61" s="15" t="inlineStr">
        <is>
          <t>Zero calories/sugar with cult brand status and price.</t>
        </is>
      </c>
      <c r="AE61" s="32" t="n"/>
      <c r="AF61" s="34">
        <f>IF(AND(ISNUMBER($P61),ISNUMBER($AL61),$AL61&lt;&gt;0),ROUND($P61/$AL61*100,1),"")</f>
        <v/>
      </c>
      <c r="AG61" s="35">
        <f>IF(AND(ISNUMBER($S61),ISNUMBER($AL61),$AL61&lt;&gt;0),ROUND($S61/$AL61*100,2),"")</f>
        <v/>
      </c>
      <c r="AH61" s="34">
        <f>IF(AND(ISNUMBER($Q61),ISNUMBER($AL61),$AL61&lt;&gt;0),ROUND($Q61/$AL61*100,1),"")</f>
        <v/>
      </c>
      <c r="AI61" s="29">
        <f>IF(ISNUMBER($S61),IF($S61&lt;=1,"Yes","No"),"n/a")</f>
        <v/>
      </c>
      <c r="AJ61" s="29">
        <f>IF(ISNUMBER($S61),ROUND(MAX(0,MIN(100,100-$S61*2.5-IF(ISNUMBER($T61),$T61,0)*0.12+IF($S61&lt;=1,12,0))),0),"")</f>
        <v/>
      </c>
      <c r="AK61" s="29">
        <f>IF(ISNUMBER($Q61),IF($Q61&gt;=100,20,IF($Q61&gt;=30,10,0)),0)+IF(ISNUMBER($R61),IF($R61&gt;=100,20,0),0)+IF(ISNUMBER($P61),IF($P61&gt;=150,20,IF($P61&gt;=50,12,5)),0)+IF(ISNUMBER($S61),IF($S61&lt;=1,15,0),0)</f>
        <v/>
      </c>
      <c r="AL61" s="29" t="n">
        <v>355</v>
      </c>
      <c r="AM61" s="30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LaCroix</t>
        </is>
      </c>
      <c r="B62" s="15" t="inlineStr">
        <is>
          <t>LaCroix Sparkling Water | Pure | single 355mL</t>
        </is>
      </c>
      <c r="C62" s="15" t="inlineStr">
        <is>
          <t>5) Sparkling water &amp; soda</t>
        </is>
      </c>
      <c r="D62" s="15" t="inlineStr">
        <is>
          <t>355 mL can</t>
        </is>
      </c>
      <c r="E62" s="29" t="n">
        <v>1</v>
      </c>
      <c r="F62" s="30" t="n"/>
      <c r="G62" s="31">
        <f>IF(AND(ISNUMBER($F62),ISNUMBER($E62),$E62&lt;&gt;0),$F62/$E62,"")</f>
        <v/>
      </c>
      <c r="H62" s="31">
        <f>IF(AND(ISNUMBER($F62),ISNUMBER($AL62),ISNUMBER($E62),($AL62*$E62)&lt;&gt;0),$F62/($AL62*$E62)*100,"")</f>
        <v/>
      </c>
      <c r="I62" s="32" t="n"/>
      <c r="J62" s="33" t="n"/>
      <c r="K62" s="31">
        <f>IF(AND(ISNUMBER($F62),ISNUMBER($J62)),$F62*(1-$J62),"")</f>
        <v/>
      </c>
      <c r="L62" s="32" t="n"/>
      <c r="M62" s="32" t="n"/>
      <c r="N62" s="31">
        <f>IF(ISNUMBER($F62),($F62-IF(ISNUMBER($AM62),$AM62,0))*(1-IF(ISNUMBER($J62),$J62,0)),"")</f>
        <v/>
      </c>
      <c r="O62" s="15" t="inlineStr">
        <is>
          <t>Pure</t>
        </is>
      </c>
      <c r="P62" s="29" t="n">
        <v>0</v>
      </c>
      <c r="Q62" s="29" t="n">
        <v>0</v>
      </c>
      <c r="R62" s="15" t="inlineStr">
        <is>
          <t>Not listed</t>
        </is>
      </c>
      <c r="S62" s="29" t="n">
        <v>0</v>
      </c>
      <c r="T62" s="29" t="n">
        <v>0</v>
      </c>
      <c r="U62" s="15" t="inlineStr">
        <is>
          <t>None (natural essence)</t>
        </is>
      </c>
      <c r="V62" s="15" t="inlineStr">
        <is>
          <t>Zero calorie/sugar/sweetener, naturally essenced</t>
        </is>
      </c>
      <c r="W62" s="32" t="n"/>
      <c r="X62" s="32" t="n"/>
      <c r="Y62" s="32" t="n"/>
      <c r="Z62" s="32" t="n"/>
      <c r="AA62" s="15" t="inlineStr">
        <is>
          <t>Very High</t>
        </is>
      </c>
      <c r="AB62" s="15" t="inlineStr">
        <is>
          <t>Iconic seltzer; huge mainstream base</t>
        </is>
      </c>
      <c r="AC62" s="15" t="inlineStr">
        <is>
          <t>The cult zero-everything sparkling water</t>
        </is>
      </c>
      <c r="AD62" s="15" t="inlineStr">
        <is>
          <t>Zero calories/sugar with cult brand status and price.</t>
        </is>
      </c>
      <c r="AE62" s="32" t="n"/>
      <c r="AF62" s="34">
        <f>IF(AND(ISNUMBER($P62),ISNUMBER($AL62),$AL62&lt;&gt;0),ROUND($P62/$AL62*100,1),"")</f>
        <v/>
      </c>
      <c r="AG62" s="35">
        <f>IF(AND(ISNUMBER($S62),ISNUMBER($AL62),$AL62&lt;&gt;0),ROUND($S62/$AL62*100,2),"")</f>
        <v/>
      </c>
      <c r="AH62" s="34">
        <f>IF(AND(ISNUMBER($Q62),ISNUMBER($AL62),$AL62&lt;&gt;0),ROUND($Q62/$AL62*100,1),"")</f>
        <v/>
      </c>
      <c r="AI62" s="29">
        <f>IF(ISNUMBER($S62),IF($S62&lt;=1,"Yes","No"),"n/a")</f>
        <v/>
      </c>
      <c r="AJ62" s="29">
        <f>IF(ISNUMBER($S62),ROUND(MAX(0,MIN(100,100-$S62*2.5-IF(ISNUMBER($T62),$T62,0)*0.12+IF($S62&lt;=1,12,0))),0),"")</f>
        <v/>
      </c>
      <c r="AK62" s="29">
        <f>IF(ISNUMBER($Q62),IF($Q62&gt;=100,20,IF($Q62&gt;=30,10,0)),0)+IF(ISNUMBER($R62),IF($R62&gt;=100,20,0),0)+IF(ISNUMBER($P62),IF($P62&gt;=150,20,IF($P62&gt;=50,12,5)),0)+IF(ISNUMBER($S62),IF($S62&lt;=1,15,0),0)</f>
        <v/>
      </c>
      <c r="AL62" s="29" t="n">
        <v>355</v>
      </c>
      <c r="AM62" s="30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LaCroix</t>
        </is>
      </c>
      <c r="B63" s="15" t="inlineStr">
        <is>
          <t>LaCroix Sparkling Water | Pure | 8-pack 355mL</t>
        </is>
      </c>
      <c r="C63" s="15" t="inlineStr">
        <is>
          <t>5) Sparkling water &amp; soda</t>
        </is>
      </c>
      <c r="D63" s="15" t="inlineStr">
        <is>
          <t>355 mL can</t>
        </is>
      </c>
      <c r="E63" s="29" t="n">
        <v>8</v>
      </c>
      <c r="F63" s="30" t="n"/>
      <c r="G63" s="31">
        <f>IF(AND(ISNUMBER($F63),ISNUMBER($E63),$E63&lt;&gt;0),$F63/$E63,"")</f>
        <v/>
      </c>
      <c r="H63" s="31">
        <f>IF(AND(ISNUMBER($F63),ISNUMBER($AL63),ISNUMBER($E63),($AL63*$E63)&lt;&gt;0),$F63/($AL63*$E63)*100,"")</f>
        <v/>
      </c>
      <c r="I63" s="32" t="n"/>
      <c r="J63" s="33" t="n"/>
      <c r="K63" s="31">
        <f>IF(AND(ISNUMBER($F63),ISNUMBER($J63)),$F63*(1-$J63),"")</f>
        <v/>
      </c>
      <c r="L63" s="32" t="n"/>
      <c r="M63" s="32" t="n"/>
      <c r="N63" s="31">
        <f>IF(ISNUMBER($F63),($F63-IF(ISNUMBER($AM63),$AM63,0))*(1-IF(ISNUMBER($J63),$J63,0)),"")</f>
        <v/>
      </c>
      <c r="O63" s="15" t="inlineStr">
        <is>
          <t>Pure</t>
        </is>
      </c>
      <c r="P63" s="29" t="n">
        <v>0</v>
      </c>
      <c r="Q63" s="29" t="n">
        <v>0</v>
      </c>
      <c r="R63" s="15" t="inlineStr">
        <is>
          <t>Not listed</t>
        </is>
      </c>
      <c r="S63" s="29" t="n">
        <v>0</v>
      </c>
      <c r="T63" s="29" t="n">
        <v>0</v>
      </c>
      <c r="U63" s="15" t="inlineStr">
        <is>
          <t>None (natural essence)</t>
        </is>
      </c>
      <c r="V63" s="15" t="inlineStr">
        <is>
          <t>Zero calorie/sugar/sweetener, naturally essenced</t>
        </is>
      </c>
      <c r="W63" s="32" t="n"/>
      <c r="X63" s="32" t="n"/>
      <c r="Y63" s="32" t="n"/>
      <c r="Z63" s="32" t="n"/>
      <c r="AA63" s="15" t="inlineStr">
        <is>
          <t>Very High</t>
        </is>
      </c>
      <c r="AB63" s="15" t="inlineStr">
        <is>
          <t>Iconic seltzer; huge mainstream base</t>
        </is>
      </c>
      <c r="AC63" s="15" t="inlineStr">
        <is>
          <t>The cult zero-everything sparkling water</t>
        </is>
      </c>
      <c r="AD63" s="15" t="inlineStr">
        <is>
          <t>Zero calories/sugar with cult brand status and price.</t>
        </is>
      </c>
      <c r="AE63" s="32" t="n"/>
      <c r="AF63" s="34">
        <f>IF(AND(ISNUMBER($P63),ISNUMBER($AL63),$AL63&lt;&gt;0),ROUND($P63/$AL63*100,1),"")</f>
        <v/>
      </c>
      <c r="AG63" s="35">
        <f>IF(AND(ISNUMBER($S63),ISNUMBER($AL63),$AL63&lt;&gt;0),ROUND($S63/$AL63*100,2),"")</f>
        <v/>
      </c>
      <c r="AH63" s="34">
        <f>IF(AND(ISNUMBER($Q63),ISNUMBER($AL63),$AL63&lt;&gt;0),ROUND($Q63/$AL63*100,1),"")</f>
        <v/>
      </c>
      <c r="AI63" s="29">
        <f>IF(ISNUMBER($S63),IF($S63&lt;=1,"Yes","No"),"n/a")</f>
        <v/>
      </c>
      <c r="AJ63" s="29">
        <f>IF(ISNUMBER($S63),ROUND(MAX(0,MIN(100,100-$S63*2.5-IF(ISNUMBER($T63),$T63,0)*0.12+IF($S63&lt;=1,12,0))),0),"")</f>
        <v/>
      </c>
      <c r="AK63" s="29">
        <f>IF(ISNUMBER($Q63),IF($Q63&gt;=100,20,IF($Q63&gt;=30,10,0)),0)+IF(ISNUMBER($R63),IF($R63&gt;=100,20,0),0)+IF(ISNUMBER($P63),IF($P63&gt;=150,20,IF($P63&gt;=50,12,5)),0)+IF(ISNUMBER($S63),IF($S63&lt;=1,15,0),0)</f>
        <v/>
      </c>
      <c r="AL63" s="29" t="n">
        <v>355</v>
      </c>
      <c r="AM63" s="30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LaCroix</t>
        </is>
      </c>
      <c r="B64" s="15" t="inlineStr">
        <is>
          <t>LaCroix Sparkling Water | Pure | 12-pack 355mL</t>
        </is>
      </c>
      <c r="C64" s="15" t="inlineStr">
        <is>
          <t>5) Sparkling water &amp; soda</t>
        </is>
      </c>
      <c r="D64" s="15" t="inlineStr">
        <is>
          <t>355 mL can</t>
        </is>
      </c>
      <c r="E64" s="29" t="n">
        <v>12</v>
      </c>
      <c r="F64" s="30" t="n"/>
      <c r="G64" s="31">
        <f>IF(AND(ISNUMBER($F64),ISNUMBER($E64),$E64&lt;&gt;0),$F64/$E64,"")</f>
        <v/>
      </c>
      <c r="H64" s="31">
        <f>IF(AND(ISNUMBER($F64),ISNUMBER($AL64),ISNUMBER($E64),($AL64*$E64)&lt;&gt;0),$F64/($AL64*$E64)*100,"")</f>
        <v/>
      </c>
      <c r="I64" s="32" t="n"/>
      <c r="J64" s="33" t="n"/>
      <c r="K64" s="31">
        <f>IF(AND(ISNUMBER($F64),ISNUMBER($J64)),$F64*(1-$J64),"")</f>
        <v/>
      </c>
      <c r="L64" s="32" t="n"/>
      <c r="M64" s="32" t="n"/>
      <c r="N64" s="31">
        <f>IF(ISNUMBER($F64),($F64-IF(ISNUMBER($AM64),$AM64,0))*(1-IF(ISNUMBER($J64),$J64,0)),"")</f>
        <v/>
      </c>
      <c r="O64" s="15" t="inlineStr">
        <is>
          <t>Pure</t>
        </is>
      </c>
      <c r="P64" s="29" t="n">
        <v>0</v>
      </c>
      <c r="Q64" s="29" t="n">
        <v>0</v>
      </c>
      <c r="R64" s="15" t="inlineStr">
        <is>
          <t>Not listed</t>
        </is>
      </c>
      <c r="S64" s="29" t="n">
        <v>0</v>
      </c>
      <c r="T64" s="29" t="n">
        <v>0</v>
      </c>
      <c r="U64" s="15" t="inlineStr">
        <is>
          <t>None (natural essence)</t>
        </is>
      </c>
      <c r="V64" s="15" t="inlineStr">
        <is>
          <t>Zero calorie/sugar/sweetener, naturally essenced</t>
        </is>
      </c>
      <c r="W64" s="32" t="n"/>
      <c r="X64" s="32" t="n"/>
      <c r="Y64" s="32" t="n"/>
      <c r="Z64" s="32" t="n"/>
      <c r="AA64" s="15" t="inlineStr">
        <is>
          <t>Very High</t>
        </is>
      </c>
      <c r="AB64" s="15" t="inlineStr">
        <is>
          <t>Iconic seltzer; huge mainstream base</t>
        </is>
      </c>
      <c r="AC64" s="15" t="inlineStr">
        <is>
          <t>The cult zero-everything sparkling water</t>
        </is>
      </c>
      <c r="AD64" s="15" t="inlineStr">
        <is>
          <t>Zero calories/sugar with cult brand status and price.</t>
        </is>
      </c>
      <c r="AE64" s="32" t="n"/>
      <c r="AF64" s="34">
        <f>IF(AND(ISNUMBER($P64),ISNUMBER($AL64),$AL64&lt;&gt;0),ROUND($P64/$AL64*100,1),"")</f>
        <v/>
      </c>
      <c r="AG64" s="35">
        <f>IF(AND(ISNUMBER($S64),ISNUMBER($AL64),$AL64&lt;&gt;0),ROUND($S64/$AL64*100,2),"")</f>
        <v/>
      </c>
      <c r="AH64" s="34">
        <f>IF(AND(ISNUMBER($Q64),ISNUMBER($AL64),$AL64&lt;&gt;0),ROUND($Q64/$AL64*100,1),"")</f>
        <v/>
      </c>
      <c r="AI64" s="29">
        <f>IF(ISNUMBER($S64),IF($S64&lt;=1,"Yes","No"),"n/a")</f>
        <v/>
      </c>
      <c r="AJ64" s="29">
        <f>IF(ISNUMBER($S64),ROUND(MAX(0,MIN(100,100-$S64*2.5-IF(ISNUMBER($T64),$T64,0)*0.12+IF($S64&lt;=1,12,0))),0),"")</f>
        <v/>
      </c>
      <c r="AK64" s="29">
        <f>IF(ISNUMBER($Q64),IF($Q64&gt;=100,20,IF($Q64&gt;=30,10,0)),0)+IF(ISNUMBER($R64),IF($R64&gt;=100,20,0),0)+IF(ISNUMBER($P64),IF($P64&gt;=150,20,IF($P64&gt;=50,12,5)),0)+IF(ISNUMBER($S64),IF($S64&lt;=1,15,0),0)</f>
        <v/>
      </c>
      <c r="AL64" s="29" t="n">
        <v>355</v>
      </c>
      <c r="AM64" s="30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LaCroix</t>
        </is>
      </c>
      <c r="B65" s="15" t="inlineStr">
        <is>
          <t>LaCroix Sparkling Water | Pure | 15-pack 355mL</t>
        </is>
      </c>
      <c r="C65" s="15" t="inlineStr">
        <is>
          <t>5) Sparkling water &amp; soda</t>
        </is>
      </c>
      <c r="D65" s="15" t="inlineStr">
        <is>
          <t>355 mL can</t>
        </is>
      </c>
      <c r="E65" s="29" t="n">
        <v>15</v>
      </c>
      <c r="F65" s="30" t="n"/>
      <c r="G65" s="31">
        <f>IF(AND(ISNUMBER($F65),ISNUMBER($E65),$E65&lt;&gt;0),$F65/$E65,"")</f>
        <v/>
      </c>
      <c r="H65" s="31">
        <f>IF(AND(ISNUMBER($F65),ISNUMBER($AL65),ISNUMBER($E65),($AL65*$E65)&lt;&gt;0),$F65/($AL65*$E65)*100,"")</f>
        <v/>
      </c>
      <c r="I65" s="32" t="n"/>
      <c r="J65" s="33" t="n"/>
      <c r="K65" s="31">
        <f>IF(AND(ISNUMBER($F65),ISNUMBER($J65)),$F65*(1-$J65),"")</f>
        <v/>
      </c>
      <c r="L65" s="32" t="n"/>
      <c r="M65" s="32" t="n"/>
      <c r="N65" s="31">
        <f>IF(ISNUMBER($F65),($F65-IF(ISNUMBER($AM65),$AM65,0))*(1-IF(ISNUMBER($J65),$J65,0)),"")</f>
        <v/>
      </c>
      <c r="O65" s="15" t="inlineStr">
        <is>
          <t>Pure</t>
        </is>
      </c>
      <c r="P65" s="29" t="n">
        <v>0</v>
      </c>
      <c r="Q65" s="29" t="n">
        <v>0</v>
      </c>
      <c r="R65" s="15" t="inlineStr">
        <is>
          <t>Not listed</t>
        </is>
      </c>
      <c r="S65" s="29" t="n">
        <v>0</v>
      </c>
      <c r="T65" s="29" t="n">
        <v>0</v>
      </c>
      <c r="U65" s="15" t="inlineStr">
        <is>
          <t>None (natural essence)</t>
        </is>
      </c>
      <c r="V65" s="15" t="inlineStr">
        <is>
          <t>Zero calorie/sugar/sweetener, naturally essenced</t>
        </is>
      </c>
      <c r="W65" s="32" t="n"/>
      <c r="X65" s="32" t="n"/>
      <c r="Y65" s="32" t="n"/>
      <c r="Z65" s="32" t="n"/>
      <c r="AA65" s="15" t="inlineStr">
        <is>
          <t>Very High</t>
        </is>
      </c>
      <c r="AB65" s="15" t="inlineStr">
        <is>
          <t>Iconic seltzer; huge mainstream base</t>
        </is>
      </c>
      <c r="AC65" s="15" t="inlineStr">
        <is>
          <t>The cult zero-everything sparkling water</t>
        </is>
      </c>
      <c r="AD65" s="15" t="inlineStr">
        <is>
          <t>Zero calories/sugar with cult brand status and price.</t>
        </is>
      </c>
      <c r="AE65" s="32" t="n"/>
      <c r="AF65" s="34">
        <f>IF(AND(ISNUMBER($P65),ISNUMBER($AL65),$AL65&lt;&gt;0),ROUND($P65/$AL65*100,1),"")</f>
        <v/>
      </c>
      <c r="AG65" s="35">
        <f>IF(AND(ISNUMBER($S65),ISNUMBER($AL65),$AL65&lt;&gt;0),ROUND($S65/$AL65*100,2),"")</f>
        <v/>
      </c>
      <c r="AH65" s="34">
        <f>IF(AND(ISNUMBER($Q65),ISNUMBER($AL65),$AL65&lt;&gt;0),ROUND($Q65/$AL65*100,1),"")</f>
        <v/>
      </c>
      <c r="AI65" s="29">
        <f>IF(ISNUMBER($S65),IF($S65&lt;=1,"Yes","No"),"n/a")</f>
        <v/>
      </c>
      <c r="AJ65" s="29">
        <f>IF(ISNUMBER($S65),ROUND(MAX(0,MIN(100,100-$S65*2.5-IF(ISNUMBER($T65),$T65,0)*0.12+IF($S65&lt;=1,12,0))),0),"")</f>
        <v/>
      </c>
      <c r="AK65" s="29">
        <f>IF(ISNUMBER($Q65),IF($Q65&gt;=100,20,IF($Q65&gt;=30,10,0)),0)+IF(ISNUMBER($R65),IF($R65&gt;=100,20,0),0)+IF(ISNUMBER($P65),IF($P65&gt;=150,20,IF($P65&gt;=50,12,5)),0)+IF(ISNUMBER($S65),IF($S65&lt;=1,15,0),0)</f>
        <v/>
      </c>
      <c r="AL65" s="29" t="n">
        <v>355</v>
      </c>
      <c r="AM65" s="30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LaCroix</t>
        </is>
      </c>
      <c r="B66" s="15" t="inlineStr">
        <is>
          <t>LaCroix Sparkling Water | Pure | 18-pack 355mL</t>
        </is>
      </c>
      <c r="C66" s="15" t="inlineStr">
        <is>
          <t>5) Sparkling water &amp; soda</t>
        </is>
      </c>
      <c r="D66" s="15" t="inlineStr">
        <is>
          <t>355 mL can</t>
        </is>
      </c>
      <c r="E66" s="29" t="n">
        <v>18</v>
      </c>
      <c r="F66" s="30" t="n"/>
      <c r="G66" s="31">
        <f>IF(AND(ISNUMBER($F66),ISNUMBER($E66),$E66&lt;&gt;0),$F66/$E66,"")</f>
        <v/>
      </c>
      <c r="H66" s="31">
        <f>IF(AND(ISNUMBER($F66),ISNUMBER($AL66),ISNUMBER($E66),($AL66*$E66)&lt;&gt;0),$F66/($AL66*$E66)*100,"")</f>
        <v/>
      </c>
      <c r="I66" s="32" t="n"/>
      <c r="J66" s="33" t="n"/>
      <c r="K66" s="31">
        <f>IF(AND(ISNUMBER($F66),ISNUMBER($J66)),$F66*(1-$J66),"")</f>
        <v/>
      </c>
      <c r="L66" s="32" t="n"/>
      <c r="M66" s="32" t="n"/>
      <c r="N66" s="31">
        <f>IF(ISNUMBER($F66),($F66-IF(ISNUMBER($AM66),$AM66,0))*(1-IF(ISNUMBER($J66),$J66,0)),"")</f>
        <v/>
      </c>
      <c r="O66" s="15" t="inlineStr">
        <is>
          <t>Pure</t>
        </is>
      </c>
      <c r="P66" s="29" t="n">
        <v>0</v>
      </c>
      <c r="Q66" s="29" t="n">
        <v>0</v>
      </c>
      <c r="R66" s="15" t="inlineStr">
        <is>
          <t>Not listed</t>
        </is>
      </c>
      <c r="S66" s="29" t="n">
        <v>0</v>
      </c>
      <c r="T66" s="29" t="n">
        <v>0</v>
      </c>
      <c r="U66" s="15" t="inlineStr">
        <is>
          <t>None (natural essence)</t>
        </is>
      </c>
      <c r="V66" s="15" t="inlineStr">
        <is>
          <t>Zero calorie/sugar/sweetener, naturally essenced</t>
        </is>
      </c>
      <c r="W66" s="32" t="n"/>
      <c r="X66" s="32" t="n"/>
      <c r="Y66" s="32" t="n"/>
      <c r="Z66" s="32" t="n"/>
      <c r="AA66" s="15" t="inlineStr">
        <is>
          <t>Very High</t>
        </is>
      </c>
      <c r="AB66" s="15" t="inlineStr">
        <is>
          <t>Iconic seltzer; huge mainstream base</t>
        </is>
      </c>
      <c r="AC66" s="15" t="inlineStr">
        <is>
          <t>The cult zero-everything sparkling water</t>
        </is>
      </c>
      <c r="AD66" s="15" t="inlineStr">
        <is>
          <t>Zero calories/sugar with cult brand status and price.</t>
        </is>
      </c>
      <c r="AE66" s="32" t="n"/>
      <c r="AF66" s="34">
        <f>IF(AND(ISNUMBER($P66),ISNUMBER($AL66),$AL66&lt;&gt;0),ROUND($P66/$AL66*100,1),"")</f>
        <v/>
      </c>
      <c r="AG66" s="35">
        <f>IF(AND(ISNUMBER($S66),ISNUMBER($AL66),$AL66&lt;&gt;0),ROUND($S66/$AL66*100,2),"")</f>
        <v/>
      </c>
      <c r="AH66" s="34">
        <f>IF(AND(ISNUMBER($Q66),ISNUMBER($AL66),$AL66&lt;&gt;0),ROUND($Q66/$AL66*100,1),"")</f>
        <v/>
      </c>
      <c r="AI66" s="29">
        <f>IF(ISNUMBER($S66),IF($S66&lt;=1,"Yes","No"),"n/a")</f>
        <v/>
      </c>
      <c r="AJ66" s="29">
        <f>IF(ISNUMBER($S66),ROUND(MAX(0,MIN(100,100-$S66*2.5-IF(ISNUMBER($T66),$T66,0)*0.12+IF($S66&lt;=1,12,0))),0),"")</f>
        <v/>
      </c>
      <c r="AK66" s="29">
        <f>IF(ISNUMBER($Q66),IF($Q66&gt;=100,20,IF($Q66&gt;=30,10,0)),0)+IF(ISNUMBER($R66),IF($R66&gt;=100,20,0),0)+IF(ISNUMBER($P66),IF($P66&gt;=150,20,IF($P66&gt;=50,12,5)),0)+IF(ISNUMBER($S66),IF($S66&lt;=1,15,0),0)</f>
        <v/>
      </c>
      <c r="AL66" s="29" t="n">
        <v>355</v>
      </c>
      <c r="AM66" s="30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LaCroix</t>
        </is>
      </c>
      <c r="B67" s="15" t="inlineStr">
        <is>
          <t>LaCroix Sparkling Water | Pure | 24-pack 355mL</t>
        </is>
      </c>
      <c r="C67" s="15" t="inlineStr">
        <is>
          <t>5) Sparkling water &amp; soda</t>
        </is>
      </c>
      <c r="D67" s="15" t="inlineStr">
        <is>
          <t>355 mL can</t>
        </is>
      </c>
      <c r="E67" s="29" t="n">
        <v>24</v>
      </c>
      <c r="F67" s="30" t="n"/>
      <c r="G67" s="31">
        <f>IF(AND(ISNUMBER($F67),ISNUMBER($E67),$E67&lt;&gt;0),$F67/$E67,"")</f>
        <v/>
      </c>
      <c r="H67" s="31">
        <f>IF(AND(ISNUMBER($F67),ISNUMBER($AL67),ISNUMBER($E67),($AL67*$E67)&lt;&gt;0),$F67/($AL67*$E67)*100,"")</f>
        <v/>
      </c>
      <c r="I67" s="32" t="n"/>
      <c r="J67" s="33" t="n"/>
      <c r="K67" s="31">
        <f>IF(AND(ISNUMBER($F67),ISNUMBER($J67)),$F67*(1-$J67),"")</f>
        <v/>
      </c>
      <c r="L67" s="32" t="n"/>
      <c r="M67" s="32" t="n"/>
      <c r="N67" s="31">
        <f>IF(ISNUMBER($F67),($F67-IF(ISNUMBER($AM67),$AM67,0))*(1-IF(ISNUMBER($J67),$J67,0)),"")</f>
        <v/>
      </c>
      <c r="O67" s="15" t="inlineStr">
        <is>
          <t>Pure</t>
        </is>
      </c>
      <c r="P67" s="29" t="n">
        <v>0</v>
      </c>
      <c r="Q67" s="29" t="n">
        <v>0</v>
      </c>
      <c r="R67" s="15" t="inlineStr">
        <is>
          <t>Not listed</t>
        </is>
      </c>
      <c r="S67" s="29" t="n">
        <v>0</v>
      </c>
      <c r="T67" s="29" t="n">
        <v>0</v>
      </c>
      <c r="U67" s="15" t="inlineStr">
        <is>
          <t>None (natural essence)</t>
        </is>
      </c>
      <c r="V67" s="15" t="inlineStr">
        <is>
          <t>Zero calorie/sugar/sweetener, naturally essenced</t>
        </is>
      </c>
      <c r="W67" s="32" t="n"/>
      <c r="X67" s="32" t="n"/>
      <c r="Y67" s="32" t="n"/>
      <c r="Z67" s="32" t="n"/>
      <c r="AA67" s="15" t="inlineStr">
        <is>
          <t>Very High</t>
        </is>
      </c>
      <c r="AB67" s="15" t="inlineStr">
        <is>
          <t>Iconic seltzer; huge mainstream base</t>
        </is>
      </c>
      <c r="AC67" s="15" t="inlineStr">
        <is>
          <t>The cult zero-everything sparkling water</t>
        </is>
      </c>
      <c r="AD67" s="15" t="inlineStr">
        <is>
          <t>Zero calories/sugar with cult brand status and price.</t>
        </is>
      </c>
      <c r="AE67" s="32" t="n"/>
      <c r="AF67" s="34">
        <f>IF(AND(ISNUMBER($P67),ISNUMBER($AL67),$AL67&lt;&gt;0),ROUND($P67/$AL67*100,1),"")</f>
        <v/>
      </c>
      <c r="AG67" s="35">
        <f>IF(AND(ISNUMBER($S67),ISNUMBER($AL67),$AL67&lt;&gt;0),ROUND($S67/$AL67*100,2),"")</f>
        <v/>
      </c>
      <c r="AH67" s="34">
        <f>IF(AND(ISNUMBER($Q67),ISNUMBER($AL67),$AL67&lt;&gt;0),ROUND($Q67/$AL67*100,1),"")</f>
        <v/>
      </c>
      <c r="AI67" s="29">
        <f>IF(ISNUMBER($S67),IF($S67&lt;=1,"Yes","No"),"n/a")</f>
        <v/>
      </c>
      <c r="AJ67" s="29">
        <f>IF(ISNUMBER($S67),ROUND(MAX(0,MIN(100,100-$S67*2.5-IF(ISNUMBER($T67),$T67,0)*0.12+IF($S67&lt;=1,12,0))),0),"")</f>
        <v/>
      </c>
      <c r="AK67" s="29">
        <f>IF(ISNUMBER($Q67),IF($Q67&gt;=100,20,IF($Q67&gt;=30,10,0)),0)+IF(ISNUMBER($R67),IF($R67&gt;=100,20,0),0)+IF(ISNUMBER($P67),IF($P67&gt;=150,20,IF($P67&gt;=50,12,5)),0)+IF(ISNUMBER($S67),IF($S67&lt;=1,15,0),0)</f>
        <v/>
      </c>
      <c r="AL67" s="29" t="n">
        <v>355</v>
      </c>
      <c r="AM67" s="30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LaCroix</t>
        </is>
      </c>
      <c r="B68" s="15" t="inlineStr">
        <is>
          <t>LaCroix Sparkling Water | Coconut | single 355mL</t>
        </is>
      </c>
      <c r="C68" s="15" t="inlineStr">
        <is>
          <t>5) Sparkling water &amp; soda</t>
        </is>
      </c>
      <c r="D68" s="15" t="inlineStr">
        <is>
          <t>355 mL can</t>
        </is>
      </c>
      <c r="E68" s="29" t="n">
        <v>1</v>
      </c>
      <c r="F68" s="30" t="n"/>
      <c r="G68" s="31">
        <f>IF(AND(ISNUMBER($F68),ISNUMBER($E68),$E68&lt;&gt;0),$F68/$E68,"")</f>
        <v/>
      </c>
      <c r="H68" s="31">
        <f>IF(AND(ISNUMBER($F68),ISNUMBER($AL68),ISNUMBER($E68),($AL68*$E68)&lt;&gt;0),$F68/($AL68*$E68)*100,"")</f>
        <v/>
      </c>
      <c r="I68" s="32" t="n"/>
      <c r="J68" s="33" t="n"/>
      <c r="K68" s="31">
        <f>IF(AND(ISNUMBER($F68),ISNUMBER($J68)),$F68*(1-$J68),"")</f>
        <v/>
      </c>
      <c r="L68" s="32" t="n"/>
      <c r="M68" s="32" t="n"/>
      <c r="N68" s="31">
        <f>IF(ISNUMBER($F68),($F68-IF(ISNUMBER($AM68),$AM68,0))*(1-IF(ISNUMBER($J68),$J68,0)),"")</f>
        <v/>
      </c>
      <c r="O68" s="15" t="inlineStr">
        <is>
          <t>Coconut</t>
        </is>
      </c>
      <c r="P68" s="29" t="n">
        <v>0</v>
      </c>
      <c r="Q68" s="29" t="n">
        <v>0</v>
      </c>
      <c r="R68" s="15" t="inlineStr">
        <is>
          <t>Not listed</t>
        </is>
      </c>
      <c r="S68" s="29" t="n">
        <v>0</v>
      </c>
      <c r="T68" s="29" t="n">
        <v>0</v>
      </c>
      <c r="U68" s="15" t="inlineStr">
        <is>
          <t>None (natural essence)</t>
        </is>
      </c>
      <c r="V68" s="15" t="inlineStr">
        <is>
          <t>Zero calorie/sugar/sweetener, naturally essenced</t>
        </is>
      </c>
      <c r="W68" s="32" t="n"/>
      <c r="X68" s="32" t="n"/>
      <c r="Y68" s="32" t="n"/>
      <c r="Z68" s="32" t="n"/>
      <c r="AA68" s="15" t="inlineStr">
        <is>
          <t>Very High</t>
        </is>
      </c>
      <c r="AB68" s="15" t="inlineStr">
        <is>
          <t>Iconic seltzer; huge mainstream base</t>
        </is>
      </c>
      <c r="AC68" s="15" t="inlineStr">
        <is>
          <t>The cult zero-everything sparkling water</t>
        </is>
      </c>
      <c r="AD68" s="15" t="inlineStr">
        <is>
          <t>Zero calories/sugar with cult brand status and price.</t>
        </is>
      </c>
      <c r="AE68" s="32" t="n"/>
      <c r="AF68" s="34">
        <f>IF(AND(ISNUMBER($P68),ISNUMBER($AL68),$AL68&lt;&gt;0),ROUND($P68/$AL68*100,1),"")</f>
        <v/>
      </c>
      <c r="AG68" s="35">
        <f>IF(AND(ISNUMBER($S68),ISNUMBER($AL68),$AL68&lt;&gt;0),ROUND($S68/$AL68*100,2),"")</f>
        <v/>
      </c>
      <c r="AH68" s="34">
        <f>IF(AND(ISNUMBER($Q68),ISNUMBER($AL68),$AL68&lt;&gt;0),ROUND($Q68/$AL68*100,1),"")</f>
        <v/>
      </c>
      <c r="AI68" s="29">
        <f>IF(ISNUMBER($S68),IF($S68&lt;=1,"Yes","No"),"n/a")</f>
        <v/>
      </c>
      <c r="AJ68" s="29">
        <f>IF(ISNUMBER($S68),ROUND(MAX(0,MIN(100,100-$S68*2.5-IF(ISNUMBER($T68),$T68,0)*0.12+IF($S68&lt;=1,12,0))),0),"")</f>
        <v/>
      </c>
      <c r="AK68" s="29">
        <f>IF(ISNUMBER($Q68),IF($Q68&gt;=100,20,IF($Q68&gt;=30,10,0)),0)+IF(ISNUMBER($R68),IF($R68&gt;=100,20,0),0)+IF(ISNUMBER($P68),IF($P68&gt;=150,20,IF($P68&gt;=50,12,5)),0)+IF(ISNUMBER($S68),IF($S68&lt;=1,15,0),0)</f>
        <v/>
      </c>
      <c r="AL68" s="29" t="n">
        <v>355</v>
      </c>
      <c r="AM68" s="30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LaCroix</t>
        </is>
      </c>
      <c r="B69" s="15" t="inlineStr">
        <is>
          <t>LaCroix Sparkling Water | Coconut | 8-pack 355mL</t>
        </is>
      </c>
      <c r="C69" s="15" t="inlineStr">
        <is>
          <t>5) Sparkling water &amp; soda</t>
        </is>
      </c>
      <c r="D69" s="15" t="inlineStr">
        <is>
          <t>355 mL can</t>
        </is>
      </c>
      <c r="E69" s="29" t="n">
        <v>8</v>
      </c>
      <c r="F69" s="30" t="n"/>
      <c r="G69" s="31">
        <f>IF(AND(ISNUMBER($F69),ISNUMBER($E69),$E69&lt;&gt;0),$F69/$E69,"")</f>
        <v/>
      </c>
      <c r="H69" s="31">
        <f>IF(AND(ISNUMBER($F69),ISNUMBER($AL69),ISNUMBER($E69),($AL69*$E69)&lt;&gt;0),$F69/($AL69*$E69)*100,"")</f>
        <v/>
      </c>
      <c r="I69" s="32" t="n"/>
      <c r="J69" s="33" t="n"/>
      <c r="K69" s="31">
        <f>IF(AND(ISNUMBER($F69),ISNUMBER($J69)),$F69*(1-$J69),"")</f>
        <v/>
      </c>
      <c r="L69" s="32" t="n"/>
      <c r="M69" s="32" t="n"/>
      <c r="N69" s="31">
        <f>IF(ISNUMBER($F69),($F69-IF(ISNUMBER($AM69),$AM69,0))*(1-IF(ISNUMBER($J69),$J69,0)),"")</f>
        <v/>
      </c>
      <c r="O69" s="15" t="inlineStr">
        <is>
          <t>Coconut</t>
        </is>
      </c>
      <c r="P69" s="29" t="n">
        <v>0</v>
      </c>
      <c r="Q69" s="29" t="n">
        <v>0</v>
      </c>
      <c r="R69" s="15" t="inlineStr">
        <is>
          <t>Not listed</t>
        </is>
      </c>
      <c r="S69" s="29" t="n">
        <v>0</v>
      </c>
      <c r="T69" s="29" t="n">
        <v>0</v>
      </c>
      <c r="U69" s="15" t="inlineStr">
        <is>
          <t>None (natural essence)</t>
        </is>
      </c>
      <c r="V69" s="15" t="inlineStr">
        <is>
          <t>Zero calorie/sugar/sweetener, naturally essenced</t>
        </is>
      </c>
      <c r="W69" s="32" t="n"/>
      <c r="X69" s="32" t="n"/>
      <c r="Y69" s="32" t="n"/>
      <c r="Z69" s="32" t="n"/>
      <c r="AA69" s="15" t="inlineStr">
        <is>
          <t>Very High</t>
        </is>
      </c>
      <c r="AB69" s="15" t="inlineStr">
        <is>
          <t>Iconic seltzer; huge mainstream base</t>
        </is>
      </c>
      <c r="AC69" s="15" t="inlineStr">
        <is>
          <t>The cult zero-everything sparkling water</t>
        </is>
      </c>
      <c r="AD69" s="15" t="inlineStr">
        <is>
          <t>Zero calories/sugar with cult brand status and price.</t>
        </is>
      </c>
      <c r="AE69" s="32" t="n"/>
      <c r="AF69" s="34">
        <f>IF(AND(ISNUMBER($P69),ISNUMBER($AL69),$AL69&lt;&gt;0),ROUND($P69/$AL69*100,1),"")</f>
        <v/>
      </c>
      <c r="AG69" s="35">
        <f>IF(AND(ISNUMBER($S69),ISNUMBER($AL69),$AL69&lt;&gt;0),ROUND($S69/$AL69*100,2),"")</f>
        <v/>
      </c>
      <c r="AH69" s="34">
        <f>IF(AND(ISNUMBER($Q69),ISNUMBER($AL69),$AL69&lt;&gt;0),ROUND($Q69/$AL69*100,1),"")</f>
        <v/>
      </c>
      <c r="AI69" s="29">
        <f>IF(ISNUMBER($S69),IF($S69&lt;=1,"Yes","No"),"n/a")</f>
        <v/>
      </c>
      <c r="AJ69" s="29">
        <f>IF(ISNUMBER($S69),ROUND(MAX(0,MIN(100,100-$S69*2.5-IF(ISNUMBER($T69),$T69,0)*0.12+IF($S69&lt;=1,12,0))),0),"")</f>
        <v/>
      </c>
      <c r="AK69" s="29">
        <f>IF(ISNUMBER($Q69),IF($Q69&gt;=100,20,IF($Q69&gt;=30,10,0)),0)+IF(ISNUMBER($R69),IF($R69&gt;=100,20,0),0)+IF(ISNUMBER($P69),IF($P69&gt;=150,20,IF($P69&gt;=50,12,5)),0)+IF(ISNUMBER($S69),IF($S69&lt;=1,15,0),0)</f>
        <v/>
      </c>
      <c r="AL69" s="29" t="n">
        <v>355</v>
      </c>
      <c r="AM69" s="30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LaCroix</t>
        </is>
      </c>
      <c r="B70" s="15" t="inlineStr">
        <is>
          <t>LaCroix Sparkling Water | Coconut | 12-pack 355mL</t>
        </is>
      </c>
      <c r="C70" s="15" t="inlineStr">
        <is>
          <t>5) Sparkling water &amp; soda</t>
        </is>
      </c>
      <c r="D70" s="15" t="inlineStr">
        <is>
          <t>355 mL can</t>
        </is>
      </c>
      <c r="E70" s="29" t="n">
        <v>12</v>
      </c>
      <c r="F70" s="30" t="n"/>
      <c r="G70" s="31">
        <f>IF(AND(ISNUMBER($F70),ISNUMBER($E70),$E70&lt;&gt;0),$F70/$E70,"")</f>
        <v/>
      </c>
      <c r="H70" s="31">
        <f>IF(AND(ISNUMBER($F70),ISNUMBER($AL70),ISNUMBER($E70),($AL70*$E70)&lt;&gt;0),$F70/($AL70*$E70)*100,"")</f>
        <v/>
      </c>
      <c r="I70" s="32" t="n"/>
      <c r="J70" s="33" t="n"/>
      <c r="K70" s="31">
        <f>IF(AND(ISNUMBER($F70),ISNUMBER($J70)),$F70*(1-$J70),"")</f>
        <v/>
      </c>
      <c r="L70" s="32" t="n"/>
      <c r="M70" s="32" t="n"/>
      <c r="N70" s="31">
        <f>IF(ISNUMBER($F70),($F70-IF(ISNUMBER($AM70),$AM70,0))*(1-IF(ISNUMBER($J70),$J70,0)),"")</f>
        <v/>
      </c>
      <c r="O70" s="15" t="inlineStr">
        <is>
          <t>Coconut</t>
        </is>
      </c>
      <c r="P70" s="29" t="n">
        <v>0</v>
      </c>
      <c r="Q70" s="29" t="n">
        <v>0</v>
      </c>
      <c r="R70" s="15" t="inlineStr">
        <is>
          <t>Not listed</t>
        </is>
      </c>
      <c r="S70" s="29" t="n">
        <v>0</v>
      </c>
      <c r="T70" s="29" t="n">
        <v>0</v>
      </c>
      <c r="U70" s="15" t="inlineStr">
        <is>
          <t>None (natural essence)</t>
        </is>
      </c>
      <c r="V70" s="15" t="inlineStr">
        <is>
          <t>Zero calorie/sugar/sweetener, naturally essenced</t>
        </is>
      </c>
      <c r="W70" s="32" t="n"/>
      <c r="X70" s="32" t="n"/>
      <c r="Y70" s="32" t="n"/>
      <c r="Z70" s="32" t="n"/>
      <c r="AA70" s="15" t="inlineStr">
        <is>
          <t>Very High</t>
        </is>
      </c>
      <c r="AB70" s="15" t="inlineStr">
        <is>
          <t>Iconic seltzer; huge mainstream base</t>
        </is>
      </c>
      <c r="AC70" s="15" t="inlineStr">
        <is>
          <t>The cult zero-everything sparkling water</t>
        </is>
      </c>
      <c r="AD70" s="15" t="inlineStr">
        <is>
          <t>Zero calories/sugar with cult brand status and price.</t>
        </is>
      </c>
      <c r="AE70" s="32" t="n"/>
      <c r="AF70" s="34">
        <f>IF(AND(ISNUMBER($P70),ISNUMBER($AL70),$AL70&lt;&gt;0),ROUND($P70/$AL70*100,1),"")</f>
        <v/>
      </c>
      <c r="AG70" s="35">
        <f>IF(AND(ISNUMBER($S70),ISNUMBER($AL70),$AL70&lt;&gt;0),ROUND($S70/$AL70*100,2),"")</f>
        <v/>
      </c>
      <c r="AH70" s="34">
        <f>IF(AND(ISNUMBER($Q70),ISNUMBER($AL70),$AL70&lt;&gt;0),ROUND($Q70/$AL70*100,1),"")</f>
        <v/>
      </c>
      <c r="AI70" s="29">
        <f>IF(ISNUMBER($S70),IF($S70&lt;=1,"Yes","No"),"n/a")</f>
        <v/>
      </c>
      <c r="AJ70" s="29">
        <f>IF(ISNUMBER($S70),ROUND(MAX(0,MIN(100,100-$S70*2.5-IF(ISNUMBER($T70),$T70,0)*0.12+IF($S70&lt;=1,12,0))),0),"")</f>
        <v/>
      </c>
      <c r="AK70" s="29">
        <f>IF(ISNUMBER($Q70),IF($Q70&gt;=100,20,IF($Q70&gt;=30,10,0)),0)+IF(ISNUMBER($R70),IF($R70&gt;=100,20,0),0)+IF(ISNUMBER($P70),IF($P70&gt;=150,20,IF($P70&gt;=50,12,5)),0)+IF(ISNUMBER($S70),IF($S70&lt;=1,15,0),0)</f>
        <v/>
      </c>
      <c r="AL70" s="29" t="n">
        <v>355</v>
      </c>
      <c r="AM70" s="30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LaCroix</t>
        </is>
      </c>
      <c r="B71" s="15" t="inlineStr">
        <is>
          <t>LaCroix Sparkling Water | Coconut | 15-pack 355mL</t>
        </is>
      </c>
      <c r="C71" s="15" t="inlineStr">
        <is>
          <t>5) Sparkling water &amp; soda</t>
        </is>
      </c>
      <c r="D71" s="15" t="inlineStr">
        <is>
          <t>355 mL can</t>
        </is>
      </c>
      <c r="E71" s="29" t="n">
        <v>15</v>
      </c>
      <c r="F71" s="30" t="n"/>
      <c r="G71" s="31">
        <f>IF(AND(ISNUMBER($F71),ISNUMBER($E71),$E71&lt;&gt;0),$F71/$E71,"")</f>
        <v/>
      </c>
      <c r="H71" s="31">
        <f>IF(AND(ISNUMBER($F71),ISNUMBER($AL71),ISNUMBER($E71),($AL71*$E71)&lt;&gt;0),$F71/($AL71*$E71)*100,"")</f>
        <v/>
      </c>
      <c r="I71" s="32" t="n"/>
      <c r="J71" s="33" t="n"/>
      <c r="K71" s="31">
        <f>IF(AND(ISNUMBER($F71),ISNUMBER($J71)),$F71*(1-$J71),"")</f>
        <v/>
      </c>
      <c r="L71" s="32" t="n"/>
      <c r="M71" s="32" t="n"/>
      <c r="N71" s="31">
        <f>IF(ISNUMBER($F71),($F71-IF(ISNUMBER($AM71),$AM71,0))*(1-IF(ISNUMBER($J71),$J71,0)),"")</f>
        <v/>
      </c>
      <c r="O71" s="15" t="inlineStr">
        <is>
          <t>Coconut</t>
        </is>
      </c>
      <c r="P71" s="29" t="n">
        <v>0</v>
      </c>
      <c r="Q71" s="29" t="n">
        <v>0</v>
      </c>
      <c r="R71" s="15" t="inlineStr">
        <is>
          <t>Not listed</t>
        </is>
      </c>
      <c r="S71" s="29" t="n">
        <v>0</v>
      </c>
      <c r="T71" s="29" t="n">
        <v>0</v>
      </c>
      <c r="U71" s="15" t="inlineStr">
        <is>
          <t>None (natural essence)</t>
        </is>
      </c>
      <c r="V71" s="15" t="inlineStr">
        <is>
          <t>Zero calorie/sugar/sweetener, naturally essenced</t>
        </is>
      </c>
      <c r="W71" s="32" t="n"/>
      <c r="X71" s="32" t="n"/>
      <c r="Y71" s="32" t="n"/>
      <c r="Z71" s="32" t="n"/>
      <c r="AA71" s="15" t="inlineStr">
        <is>
          <t>Very High</t>
        </is>
      </c>
      <c r="AB71" s="15" t="inlineStr">
        <is>
          <t>Iconic seltzer; huge mainstream base</t>
        </is>
      </c>
      <c r="AC71" s="15" t="inlineStr">
        <is>
          <t>The cult zero-everything sparkling water</t>
        </is>
      </c>
      <c r="AD71" s="15" t="inlineStr">
        <is>
          <t>Zero calories/sugar with cult brand status and price.</t>
        </is>
      </c>
      <c r="AE71" s="32" t="n"/>
      <c r="AF71" s="34">
        <f>IF(AND(ISNUMBER($P71),ISNUMBER($AL71),$AL71&lt;&gt;0),ROUND($P71/$AL71*100,1),"")</f>
        <v/>
      </c>
      <c r="AG71" s="35">
        <f>IF(AND(ISNUMBER($S71),ISNUMBER($AL71),$AL71&lt;&gt;0),ROUND($S71/$AL71*100,2),"")</f>
        <v/>
      </c>
      <c r="AH71" s="34">
        <f>IF(AND(ISNUMBER($Q71),ISNUMBER($AL71),$AL71&lt;&gt;0),ROUND($Q71/$AL71*100,1),"")</f>
        <v/>
      </c>
      <c r="AI71" s="29">
        <f>IF(ISNUMBER($S71),IF($S71&lt;=1,"Yes","No"),"n/a")</f>
        <v/>
      </c>
      <c r="AJ71" s="29">
        <f>IF(ISNUMBER($S71),ROUND(MAX(0,MIN(100,100-$S71*2.5-IF(ISNUMBER($T71),$T71,0)*0.12+IF($S71&lt;=1,12,0))),0),"")</f>
        <v/>
      </c>
      <c r="AK71" s="29">
        <f>IF(ISNUMBER($Q71),IF($Q71&gt;=100,20,IF($Q71&gt;=30,10,0)),0)+IF(ISNUMBER($R71),IF($R71&gt;=100,20,0),0)+IF(ISNUMBER($P71),IF($P71&gt;=150,20,IF($P71&gt;=50,12,5)),0)+IF(ISNUMBER($S71),IF($S71&lt;=1,15,0),0)</f>
        <v/>
      </c>
      <c r="AL71" s="29" t="n">
        <v>355</v>
      </c>
      <c r="AM71" s="30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LaCroix</t>
        </is>
      </c>
      <c r="B72" s="15" t="inlineStr">
        <is>
          <t>LaCroix Sparkling Water | Coconut | 18-pack 355mL</t>
        </is>
      </c>
      <c r="C72" s="15" t="inlineStr">
        <is>
          <t>5) Sparkling water &amp; soda</t>
        </is>
      </c>
      <c r="D72" s="15" t="inlineStr">
        <is>
          <t>355 mL can</t>
        </is>
      </c>
      <c r="E72" s="29" t="n">
        <v>18</v>
      </c>
      <c r="F72" s="30" t="n"/>
      <c r="G72" s="31">
        <f>IF(AND(ISNUMBER($F72),ISNUMBER($E72),$E72&lt;&gt;0),$F72/$E72,"")</f>
        <v/>
      </c>
      <c r="H72" s="31">
        <f>IF(AND(ISNUMBER($F72),ISNUMBER($AL72),ISNUMBER($E72),($AL72*$E72)&lt;&gt;0),$F72/($AL72*$E72)*100,"")</f>
        <v/>
      </c>
      <c r="I72" s="32" t="n"/>
      <c r="J72" s="33" t="n"/>
      <c r="K72" s="31">
        <f>IF(AND(ISNUMBER($F72),ISNUMBER($J72)),$F72*(1-$J72),"")</f>
        <v/>
      </c>
      <c r="L72" s="32" t="n"/>
      <c r="M72" s="32" t="n"/>
      <c r="N72" s="31">
        <f>IF(ISNUMBER($F72),($F72-IF(ISNUMBER($AM72),$AM72,0))*(1-IF(ISNUMBER($J72),$J72,0)),"")</f>
        <v/>
      </c>
      <c r="O72" s="15" t="inlineStr">
        <is>
          <t>Coconut</t>
        </is>
      </c>
      <c r="P72" s="29" t="n">
        <v>0</v>
      </c>
      <c r="Q72" s="29" t="n">
        <v>0</v>
      </c>
      <c r="R72" s="15" t="inlineStr">
        <is>
          <t>Not listed</t>
        </is>
      </c>
      <c r="S72" s="29" t="n">
        <v>0</v>
      </c>
      <c r="T72" s="29" t="n">
        <v>0</v>
      </c>
      <c r="U72" s="15" t="inlineStr">
        <is>
          <t>None (natural essence)</t>
        </is>
      </c>
      <c r="V72" s="15" t="inlineStr">
        <is>
          <t>Zero calorie/sugar/sweetener, naturally essenced</t>
        </is>
      </c>
      <c r="W72" s="32" t="n"/>
      <c r="X72" s="32" t="n"/>
      <c r="Y72" s="32" t="n"/>
      <c r="Z72" s="32" t="n"/>
      <c r="AA72" s="15" t="inlineStr">
        <is>
          <t>Very High</t>
        </is>
      </c>
      <c r="AB72" s="15" t="inlineStr">
        <is>
          <t>Iconic seltzer; huge mainstream base</t>
        </is>
      </c>
      <c r="AC72" s="15" t="inlineStr">
        <is>
          <t>The cult zero-everything sparkling water</t>
        </is>
      </c>
      <c r="AD72" s="15" t="inlineStr">
        <is>
          <t>Zero calories/sugar with cult brand status and price.</t>
        </is>
      </c>
      <c r="AE72" s="32" t="n"/>
      <c r="AF72" s="34">
        <f>IF(AND(ISNUMBER($P72),ISNUMBER($AL72),$AL72&lt;&gt;0),ROUND($P72/$AL72*100,1),"")</f>
        <v/>
      </c>
      <c r="AG72" s="35">
        <f>IF(AND(ISNUMBER($S72),ISNUMBER($AL72),$AL72&lt;&gt;0),ROUND($S72/$AL72*100,2),"")</f>
        <v/>
      </c>
      <c r="AH72" s="34">
        <f>IF(AND(ISNUMBER($Q72),ISNUMBER($AL72),$AL72&lt;&gt;0),ROUND($Q72/$AL72*100,1),"")</f>
        <v/>
      </c>
      <c r="AI72" s="29">
        <f>IF(ISNUMBER($S72),IF($S72&lt;=1,"Yes","No"),"n/a")</f>
        <v/>
      </c>
      <c r="AJ72" s="29">
        <f>IF(ISNUMBER($S72),ROUND(MAX(0,MIN(100,100-$S72*2.5-IF(ISNUMBER($T72),$T72,0)*0.12+IF($S72&lt;=1,12,0))),0),"")</f>
        <v/>
      </c>
      <c r="AK72" s="29">
        <f>IF(ISNUMBER($Q72),IF($Q72&gt;=100,20,IF($Q72&gt;=30,10,0)),0)+IF(ISNUMBER($R72),IF($R72&gt;=100,20,0),0)+IF(ISNUMBER($P72),IF($P72&gt;=150,20,IF($P72&gt;=50,12,5)),0)+IF(ISNUMBER($S72),IF($S72&lt;=1,15,0),0)</f>
        <v/>
      </c>
      <c r="AL72" s="29" t="n">
        <v>355</v>
      </c>
      <c r="AM72" s="30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LaCroix</t>
        </is>
      </c>
      <c r="B73" s="15" t="inlineStr">
        <is>
          <t>LaCroix Sparkling Water | Coconut | 24-pack 355mL</t>
        </is>
      </c>
      <c r="C73" s="15" t="inlineStr">
        <is>
          <t>5) Sparkling water &amp; soda</t>
        </is>
      </c>
      <c r="D73" s="15" t="inlineStr">
        <is>
          <t>355 mL can</t>
        </is>
      </c>
      <c r="E73" s="29" t="n">
        <v>24</v>
      </c>
      <c r="F73" s="30" t="n"/>
      <c r="G73" s="31">
        <f>IF(AND(ISNUMBER($F73),ISNUMBER($E73),$E73&lt;&gt;0),$F73/$E73,"")</f>
        <v/>
      </c>
      <c r="H73" s="31">
        <f>IF(AND(ISNUMBER($F73),ISNUMBER($AL73),ISNUMBER($E73),($AL73*$E73)&lt;&gt;0),$F73/($AL73*$E73)*100,"")</f>
        <v/>
      </c>
      <c r="I73" s="32" t="n"/>
      <c r="J73" s="33" t="n"/>
      <c r="K73" s="31">
        <f>IF(AND(ISNUMBER($F73),ISNUMBER($J73)),$F73*(1-$J73),"")</f>
        <v/>
      </c>
      <c r="L73" s="32" t="n"/>
      <c r="M73" s="32" t="n"/>
      <c r="N73" s="31">
        <f>IF(ISNUMBER($F73),($F73-IF(ISNUMBER($AM73),$AM73,0))*(1-IF(ISNUMBER($J73),$J73,0)),"")</f>
        <v/>
      </c>
      <c r="O73" s="15" t="inlineStr">
        <is>
          <t>Coconut</t>
        </is>
      </c>
      <c r="P73" s="29" t="n">
        <v>0</v>
      </c>
      <c r="Q73" s="29" t="n">
        <v>0</v>
      </c>
      <c r="R73" s="15" t="inlineStr">
        <is>
          <t>Not listed</t>
        </is>
      </c>
      <c r="S73" s="29" t="n">
        <v>0</v>
      </c>
      <c r="T73" s="29" t="n">
        <v>0</v>
      </c>
      <c r="U73" s="15" t="inlineStr">
        <is>
          <t>None (natural essence)</t>
        </is>
      </c>
      <c r="V73" s="15" t="inlineStr">
        <is>
          <t>Zero calorie/sugar/sweetener, naturally essenced</t>
        </is>
      </c>
      <c r="W73" s="32" t="n"/>
      <c r="X73" s="32" t="n"/>
      <c r="Y73" s="32" t="n"/>
      <c r="Z73" s="32" t="n"/>
      <c r="AA73" s="15" t="inlineStr">
        <is>
          <t>Very High</t>
        </is>
      </c>
      <c r="AB73" s="15" t="inlineStr">
        <is>
          <t>Iconic seltzer; huge mainstream base</t>
        </is>
      </c>
      <c r="AC73" s="15" t="inlineStr">
        <is>
          <t>The cult zero-everything sparkling water</t>
        </is>
      </c>
      <c r="AD73" s="15" t="inlineStr">
        <is>
          <t>Zero calories/sugar with cult brand status and price.</t>
        </is>
      </c>
      <c r="AE73" s="32" t="n"/>
      <c r="AF73" s="34">
        <f>IF(AND(ISNUMBER($P73),ISNUMBER($AL73),$AL73&lt;&gt;0),ROUND($P73/$AL73*100,1),"")</f>
        <v/>
      </c>
      <c r="AG73" s="35">
        <f>IF(AND(ISNUMBER($S73),ISNUMBER($AL73),$AL73&lt;&gt;0),ROUND($S73/$AL73*100,2),"")</f>
        <v/>
      </c>
      <c r="AH73" s="34">
        <f>IF(AND(ISNUMBER($Q73),ISNUMBER($AL73),$AL73&lt;&gt;0),ROUND($Q73/$AL73*100,1),"")</f>
        <v/>
      </c>
      <c r="AI73" s="29">
        <f>IF(ISNUMBER($S73),IF($S73&lt;=1,"Yes","No"),"n/a")</f>
        <v/>
      </c>
      <c r="AJ73" s="29">
        <f>IF(ISNUMBER($S73),ROUND(MAX(0,MIN(100,100-$S73*2.5-IF(ISNUMBER($T73),$T73,0)*0.12+IF($S73&lt;=1,12,0))),0),"")</f>
        <v/>
      </c>
      <c r="AK73" s="29">
        <f>IF(ISNUMBER($Q73),IF($Q73&gt;=100,20,IF($Q73&gt;=30,10,0)),0)+IF(ISNUMBER($R73),IF($R73&gt;=100,20,0),0)+IF(ISNUMBER($P73),IF($P73&gt;=150,20,IF($P73&gt;=50,12,5)),0)+IF(ISNUMBER($S73),IF($S73&lt;=1,15,0),0)</f>
        <v/>
      </c>
      <c r="AL73" s="29" t="n">
        <v>355</v>
      </c>
      <c r="AM73" s="30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LaCroix</t>
        </is>
      </c>
      <c r="B74" s="15" t="inlineStr">
        <is>
          <t>LaCroix Sparkling Water | Berry | single 355mL</t>
        </is>
      </c>
      <c r="C74" s="15" t="inlineStr">
        <is>
          <t>5) Sparkling water &amp; soda</t>
        </is>
      </c>
      <c r="D74" s="15" t="inlineStr">
        <is>
          <t>355 mL can</t>
        </is>
      </c>
      <c r="E74" s="29" t="n">
        <v>1</v>
      </c>
      <c r="F74" s="30" t="n"/>
      <c r="G74" s="31">
        <f>IF(AND(ISNUMBER($F74),ISNUMBER($E74),$E74&lt;&gt;0),$F74/$E74,"")</f>
        <v/>
      </c>
      <c r="H74" s="31">
        <f>IF(AND(ISNUMBER($F74),ISNUMBER($AL74),ISNUMBER($E74),($AL74*$E74)&lt;&gt;0),$F74/($AL74*$E74)*100,"")</f>
        <v/>
      </c>
      <c r="I74" s="32" t="n"/>
      <c r="J74" s="33" t="n"/>
      <c r="K74" s="31">
        <f>IF(AND(ISNUMBER($F74),ISNUMBER($J74)),$F74*(1-$J74),"")</f>
        <v/>
      </c>
      <c r="L74" s="32" t="n"/>
      <c r="M74" s="32" t="n"/>
      <c r="N74" s="31">
        <f>IF(ISNUMBER($F74),($F74-IF(ISNUMBER($AM74),$AM74,0))*(1-IF(ISNUMBER($J74),$J74,0)),"")</f>
        <v/>
      </c>
      <c r="O74" s="15" t="inlineStr">
        <is>
          <t>Berry</t>
        </is>
      </c>
      <c r="P74" s="29" t="n">
        <v>0</v>
      </c>
      <c r="Q74" s="29" t="n">
        <v>0</v>
      </c>
      <c r="R74" s="15" t="inlineStr">
        <is>
          <t>Not listed</t>
        </is>
      </c>
      <c r="S74" s="29" t="n">
        <v>0</v>
      </c>
      <c r="T74" s="29" t="n">
        <v>0</v>
      </c>
      <c r="U74" s="15" t="inlineStr">
        <is>
          <t>None (natural essence)</t>
        </is>
      </c>
      <c r="V74" s="15" t="inlineStr">
        <is>
          <t>Zero calorie/sugar/sweetener, naturally essenced</t>
        </is>
      </c>
      <c r="W74" s="32" t="n"/>
      <c r="X74" s="32" t="n"/>
      <c r="Y74" s="32" t="n"/>
      <c r="Z74" s="32" t="n"/>
      <c r="AA74" s="15" t="inlineStr">
        <is>
          <t>Very High</t>
        </is>
      </c>
      <c r="AB74" s="15" t="inlineStr">
        <is>
          <t>Iconic seltzer; huge mainstream base</t>
        </is>
      </c>
      <c r="AC74" s="15" t="inlineStr">
        <is>
          <t>The cult zero-everything sparkling water</t>
        </is>
      </c>
      <c r="AD74" s="15" t="inlineStr">
        <is>
          <t>Zero calories/sugar with cult brand status and price.</t>
        </is>
      </c>
      <c r="AE74" s="32" t="n"/>
      <c r="AF74" s="34">
        <f>IF(AND(ISNUMBER($P74),ISNUMBER($AL74),$AL74&lt;&gt;0),ROUND($P74/$AL74*100,1),"")</f>
        <v/>
      </c>
      <c r="AG74" s="35">
        <f>IF(AND(ISNUMBER($S74),ISNUMBER($AL74),$AL74&lt;&gt;0),ROUND($S74/$AL74*100,2),"")</f>
        <v/>
      </c>
      <c r="AH74" s="34">
        <f>IF(AND(ISNUMBER($Q74),ISNUMBER($AL74),$AL74&lt;&gt;0),ROUND($Q74/$AL74*100,1),"")</f>
        <v/>
      </c>
      <c r="AI74" s="29">
        <f>IF(ISNUMBER($S74),IF($S74&lt;=1,"Yes","No"),"n/a")</f>
        <v/>
      </c>
      <c r="AJ74" s="29">
        <f>IF(ISNUMBER($S74),ROUND(MAX(0,MIN(100,100-$S74*2.5-IF(ISNUMBER($T74),$T74,0)*0.12+IF($S74&lt;=1,12,0))),0),"")</f>
        <v/>
      </c>
      <c r="AK74" s="29">
        <f>IF(ISNUMBER($Q74),IF($Q74&gt;=100,20,IF($Q74&gt;=30,10,0)),0)+IF(ISNUMBER($R74),IF($R74&gt;=100,20,0),0)+IF(ISNUMBER($P74),IF($P74&gt;=150,20,IF($P74&gt;=50,12,5)),0)+IF(ISNUMBER($S74),IF($S74&lt;=1,15,0),0)</f>
        <v/>
      </c>
      <c r="AL74" s="29" t="n">
        <v>355</v>
      </c>
      <c r="AM74" s="30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LaCroix</t>
        </is>
      </c>
      <c r="B75" s="15" t="inlineStr">
        <is>
          <t>LaCroix Sparkling Water | Berry | 8-pack 355mL</t>
        </is>
      </c>
      <c r="C75" s="15" t="inlineStr">
        <is>
          <t>5) Sparkling water &amp; soda</t>
        </is>
      </c>
      <c r="D75" s="15" t="inlineStr">
        <is>
          <t>355 mL can</t>
        </is>
      </c>
      <c r="E75" s="29" t="n">
        <v>8</v>
      </c>
      <c r="F75" s="30" t="n"/>
      <c r="G75" s="31">
        <f>IF(AND(ISNUMBER($F75),ISNUMBER($E75),$E75&lt;&gt;0),$F75/$E75,"")</f>
        <v/>
      </c>
      <c r="H75" s="31">
        <f>IF(AND(ISNUMBER($F75),ISNUMBER($AL75),ISNUMBER($E75),($AL75*$E75)&lt;&gt;0),$F75/($AL75*$E75)*100,"")</f>
        <v/>
      </c>
      <c r="I75" s="32" t="n"/>
      <c r="J75" s="33" t="n"/>
      <c r="K75" s="31">
        <f>IF(AND(ISNUMBER($F75),ISNUMBER($J75)),$F75*(1-$J75),"")</f>
        <v/>
      </c>
      <c r="L75" s="32" t="n"/>
      <c r="M75" s="32" t="n"/>
      <c r="N75" s="31">
        <f>IF(ISNUMBER($F75),($F75-IF(ISNUMBER($AM75),$AM75,0))*(1-IF(ISNUMBER($J75),$J75,0)),"")</f>
        <v/>
      </c>
      <c r="O75" s="15" t="inlineStr">
        <is>
          <t>Berry</t>
        </is>
      </c>
      <c r="P75" s="29" t="n">
        <v>0</v>
      </c>
      <c r="Q75" s="29" t="n">
        <v>0</v>
      </c>
      <c r="R75" s="15" t="inlineStr">
        <is>
          <t>Not listed</t>
        </is>
      </c>
      <c r="S75" s="29" t="n">
        <v>0</v>
      </c>
      <c r="T75" s="29" t="n">
        <v>0</v>
      </c>
      <c r="U75" s="15" t="inlineStr">
        <is>
          <t>None (natural essence)</t>
        </is>
      </c>
      <c r="V75" s="15" t="inlineStr">
        <is>
          <t>Zero calorie/sugar/sweetener, naturally essenced</t>
        </is>
      </c>
      <c r="W75" s="32" t="n"/>
      <c r="X75" s="32" t="n"/>
      <c r="Y75" s="32" t="n"/>
      <c r="Z75" s="32" t="n"/>
      <c r="AA75" s="15" t="inlineStr">
        <is>
          <t>Very High</t>
        </is>
      </c>
      <c r="AB75" s="15" t="inlineStr">
        <is>
          <t>Iconic seltzer; huge mainstream base</t>
        </is>
      </c>
      <c r="AC75" s="15" t="inlineStr">
        <is>
          <t>The cult zero-everything sparkling water</t>
        </is>
      </c>
      <c r="AD75" s="15" t="inlineStr">
        <is>
          <t>Zero calories/sugar with cult brand status and price.</t>
        </is>
      </c>
      <c r="AE75" s="32" t="n"/>
      <c r="AF75" s="34">
        <f>IF(AND(ISNUMBER($P75),ISNUMBER($AL75),$AL75&lt;&gt;0),ROUND($P75/$AL75*100,1),"")</f>
        <v/>
      </c>
      <c r="AG75" s="35">
        <f>IF(AND(ISNUMBER($S75),ISNUMBER($AL75),$AL75&lt;&gt;0),ROUND($S75/$AL75*100,2),"")</f>
        <v/>
      </c>
      <c r="AH75" s="34">
        <f>IF(AND(ISNUMBER($Q75),ISNUMBER($AL75),$AL75&lt;&gt;0),ROUND($Q75/$AL75*100,1),"")</f>
        <v/>
      </c>
      <c r="AI75" s="29">
        <f>IF(ISNUMBER($S75),IF($S75&lt;=1,"Yes","No"),"n/a")</f>
        <v/>
      </c>
      <c r="AJ75" s="29">
        <f>IF(ISNUMBER($S75),ROUND(MAX(0,MIN(100,100-$S75*2.5-IF(ISNUMBER($T75),$T75,0)*0.12+IF($S75&lt;=1,12,0))),0),"")</f>
        <v/>
      </c>
      <c r="AK75" s="29">
        <f>IF(ISNUMBER($Q75),IF($Q75&gt;=100,20,IF($Q75&gt;=30,10,0)),0)+IF(ISNUMBER($R75),IF($R75&gt;=100,20,0),0)+IF(ISNUMBER($P75),IF($P75&gt;=150,20,IF($P75&gt;=50,12,5)),0)+IF(ISNUMBER($S75),IF($S75&lt;=1,15,0),0)</f>
        <v/>
      </c>
      <c r="AL75" s="29" t="n">
        <v>355</v>
      </c>
      <c r="AM75" s="30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LaCroix</t>
        </is>
      </c>
      <c r="B76" s="15" t="inlineStr">
        <is>
          <t>LaCroix Sparkling Water | Berry | 12-pack 355mL</t>
        </is>
      </c>
      <c r="C76" s="15" t="inlineStr">
        <is>
          <t>5) Sparkling water &amp; soda</t>
        </is>
      </c>
      <c r="D76" s="15" t="inlineStr">
        <is>
          <t>355 mL can</t>
        </is>
      </c>
      <c r="E76" s="29" t="n">
        <v>12</v>
      </c>
      <c r="F76" s="30" t="n"/>
      <c r="G76" s="31">
        <f>IF(AND(ISNUMBER($F76),ISNUMBER($E76),$E76&lt;&gt;0),$F76/$E76,"")</f>
        <v/>
      </c>
      <c r="H76" s="31">
        <f>IF(AND(ISNUMBER($F76),ISNUMBER($AL76),ISNUMBER($E76),($AL76*$E76)&lt;&gt;0),$F76/($AL76*$E76)*100,"")</f>
        <v/>
      </c>
      <c r="I76" s="32" t="n"/>
      <c r="J76" s="33" t="n"/>
      <c r="K76" s="31">
        <f>IF(AND(ISNUMBER($F76),ISNUMBER($J76)),$F76*(1-$J76),"")</f>
        <v/>
      </c>
      <c r="L76" s="32" t="n"/>
      <c r="M76" s="32" t="n"/>
      <c r="N76" s="31">
        <f>IF(ISNUMBER($F76),($F76-IF(ISNUMBER($AM76),$AM76,0))*(1-IF(ISNUMBER($J76),$J76,0)),"")</f>
        <v/>
      </c>
      <c r="O76" s="15" t="inlineStr">
        <is>
          <t>Berry</t>
        </is>
      </c>
      <c r="P76" s="29" t="n">
        <v>0</v>
      </c>
      <c r="Q76" s="29" t="n">
        <v>0</v>
      </c>
      <c r="R76" s="15" t="inlineStr">
        <is>
          <t>Not listed</t>
        </is>
      </c>
      <c r="S76" s="29" t="n">
        <v>0</v>
      </c>
      <c r="T76" s="29" t="n">
        <v>0</v>
      </c>
      <c r="U76" s="15" t="inlineStr">
        <is>
          <t>None (natural essence)</t>
        </is>
      </c>
      <c r="V76" s="15" t="inlineStr">
        <is>
          <t>Zero calorie/sugar/sweetener, naturally essenced</t>
        </is>
      </c>
      <c r="W76" s="32" t="n"/>
      <c r="X76" s="32" t="n"/>
      <c r="Y76" s="32" t="n"/>
      <c r="Z76" s="32" t="n"/>
      <c r="AA76" s="15" t="inlineStr">
        <is>
          <t>Very High</t>
        </is>
      </c>
      <c r="AB76" s="15" t="inlineStr">
        <is>
          <t>Iconic seltzer; huge mainstream base</t>
        </is>
      </c>
      <c r="AC76" s="15" t="inlineStr">
        <is>
          <t>The cult zero-everything sparkling water</t>
        </is>
      </c>
      <c r="AD76" s="15" t="inlineStr">
        <is>
          <t>Zero calories/sugar with cult brand status and price.</t>
        </is>
      </c>
      <c r="AE76" s="32" t="n"/>
      <c r="AF76" s="34">
        <f>IF(AND(ISNUMBER($P76),ISNUMBER($AL76),$AL76&lt;&gt;0),ROUND($P76/$AL76*100,1),"")</f>
        <v/>
      </c>
      <c r="AG76" s="35">
        <f>IF(AND(ISNUMBER($S76),ISNUMBER($AL76),$AL76&lt;&gt;0),ROUND($S76/$AL76*100,2),"")</f>
        <v/>
      </c>
      <c r="AH76" s="34">
        <f>IF(AND(ISNUMBER($Q76),ISNUMBER($AL76),$AL76&lt;&gt;0),ROUND($Q76/$AL76*100,1),"")</f>
        <v/>
      </c>
      <c r="AI76" s="29">
        <f>IF(ISNUMBER($S76),IF($S76&lt;=1,"Yes","No"),"n/a")</f>
        <v/>
      </c>
      <c r="AJ76" s="29">
        <f>IF(ISNUMBER($S76),ROUND(MAX(0,MIN(100,100-$S76*2.5-IF(ISNUMBER($T76),$T76,0)*0.12+IF($S76&lt;=1,12,0))),0),"")</f>
        <v/>
      </c>
      <c r="AK76" s="29">
        <f>IF(ISNUMBER($Q76),IF($Q76&gt;=100,20,IF($Q76&gt;=30,10,0)),0)+IF(ISNUMBER($R76),IF($R76&gt;=100,20,0),0)+IF(ISNUMBER($P76),IF($P76&gt;=150,20,IF($P76&gt;=50,12,5)),0)+IF(ISNUMBER($S76),IF($S76&lt;=1,15,0),0)</f>
        <v/>
      </c>
      <c r="AL76" s="29" t="n">
        <v>355</v>
      </c>
      <c r="AM76" s="30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LaCroix</t>
        </is>
      </c>
      <c r="B77" s="15" t="inlineStr">
        <is>
          <t>LaCroix Sparkling Water | Berry | 15-pack 355mL</t>
        </is>
      </c>
      <c r="C77" s="15" t="inlineStr">
        <is>
          <t>5) Sparkling water &amp; soda</t>
        </is>
      </c>
      <c r="D77" s="15" t="inlineStr">
        <is>
          <t>355 mL can</t>
        </is>
      </c>
      <c r="E77" s="29" t="n">
        <v>15</v>
      </c>
      <c r="F77" s="30" t="n"/>
      <c r="G77" s="31">
        <f>IF(AND(ISNUMBER($F77),ISNUMBER($E77),$E77&lt;&gt;0),$F77/$E77,"")</f>
        <v/>
      </c>
      <c r="H77" s="31">
        <f>IF(AND(ISNUMBER($F77),ISNUMBER($AL77),ISNUMBER($E77),($AL77*$E77)&lt;&gt;0),$F77/($AL77*$E77)*100,"")</f>
        <v/>
      </c>
      <c r="I77" s="32" t="n"/>
      <c r="J77" s="33" t="n"/>
      <c r="K77" s="31">
        <f>IF(AND(ISNUMBER($F77),ISNUMBER($J77)),$F77*(1-$J77),"")</f>
        <v/>
      </c>
      <c r="L77" s="32" t="n"/>
      <c r="M77" s="32" t="n"/>
      <c r="N77" s="31">
        <f>IF(ISNUMBER($F77),($F77-IF(ISNUMBER($AM77),$AM77,0))*(1-IF(ISNUMBER($J77),$J77,0)),"")</f>
        <v/>
      </c>
      <c r="O77" s="15" t="inlineStr">
        <is>
          <t>Berry</t>
        </is>
      </c>
      <c r="P77" s="29" t="n">
        <v>0</v>
      </c>
      <c r="Q77" s="29" t="n">
        <v>0</v>
      </c>
      <c r="R77" s="15" t="inlineStr">
        <is>
          <t>Not listed</t>
        </is>
      </c>
      <c r="S77" s="29" t="n">
        <v>0</v>
      </c>
      <c r="T77" s="29" t="n">
        <v>0</v>
      </c>
      <c r="U77" s="15" t="inlineStr">
        <is>
          <t>None (natural essence)</t>
        </is>
      </c>
      <c r="V77" s="15" t="inlineStr">
        <is>
          <t>Zero calorie/sugar/sweetener, naturally essenced</t>
        </is>
      </c>
      <c r="W77" s="32" t="n"/>
      <c r="X77" s="32" t="n"/>
      <c r="Y77" s="32" t="n"/>
      <c r="Z77" s="32" t="n"/>
      <c r="AA77" s="15" t="inlineStr">
        <is>
          <t>Very High</t>
        </is>
      </c>
      <c r="AB77" s="15" t="inlineStr">
        <is>
          <t>Iconic seltzer; huge mainstream base</t>
        </is>
      </c>
      <c r="AC77" s="15" t="inlineStr">
        <is>
          <t>The cult zero-everything sparkling water</t>
        </is>
      </c>
      <c r="AD77" s="15" t="inlineStr">
        <is>
          <t>Zero calories/sugar with cult brand status and price.</t>
        </is>
      </c>
      <c r="AE77" s="32" t="n"/>
      <c r="AF77" s="34">
        <f>IF(AND(ISNUMBER($P77),ISNUMBER($AL77),$AL77&lt;&gt;0),ROUND($P77/$AL77*100,1),"")</f>
        <v/>
      </c>
      <c r="AG77" s="35">
        <f>IF(AND(ISNUMBER($S77),ISNUMBER($AL77),$AL77&lt;&gt;0),ROUND($S77/$AL77*100,2),"")</f>
        <v/>
      </c>
      <c r="AH77" s="34">
        <f>IF(AND(ISNUMBER($Q77),ISNUMBER($AL77),$AL77&lt;&gt;0),ROUND($Q77/$AL77*100,1),"")</f>
        <v/>
      </c>
      <c r="AI77" s="29">
        <f>IF(ISNUMBER($S77),IF($S77&lt;=1,"Yes","No"),"n/a")</f>
        <v/>
      </c>
      <c r="AJ77" s="29">
        <f>IF(ISNUMBER($S77),ROUND(MAX(0,MIN(100,100-$S77*2.5-IF(ISNUMBER($T77),$T77,0)*0.12+IF($S77&lt;=1,12,0))),0),"")</f>
        <v/>
      </c>
      <c r="AK77" s="29">
        <f>IF(ISNUMBER($Q77),IF($Q77&gt;=100,20,IF($Q77&gt;=30,10,0)),0)+IF(ISNUMBER($R77),IF($R77&gt;=100,20,0),0)+IF(ISNUMBER($P77),IF($P77&gt;=150,20,IF($P77&gt;=50,12,5)),0)+IF(ISNUMBER($S77),IF($S77&lt;=1,15,0),0)</f>
        <v/>
      </c>
      <c r="AL77" s="29" t="n">
        <v>355</v>
      </c>
      <c r="AM77" s="30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LaCroix</t>
        </is>
      </c>
      <c r="B78" s="15" t="inlineStr">
        <is>
          <t>LaCroix Sparkling Water | Berry | 18-pack 355mL</t>
        </is>
      </c>
      <c r="C78" s="15" t="inlineStr">
        <is>
          <t>5) Sparkling water &amp; soda</t>
        </is>
      </c>
      <c r="D78" s="15" t="inlineStr">
        <is>
          <t>355 mL can</t>
        </is>
      </c>
      <c r="E78" s="29" t="n">
        <v>18</v>
      </c>
      <c r="F78" s="30" t="n"/>
      <c r="G78" s="31">
        <f>IF(AND(ISNUMBER($F78),ISNUMBER($E78),$E78&lt;&gt;0),$F78/$E78,"")</f>
        <v/>
      </c>
      <c r="H78" s="31">
        <f>IF(AND(ISNUMBER($F78),ISNUMBER($AL78),ISNUMBER($E78),($AL78*$E78)&lt;&gt;0),$F78/($AL78*$E78)*100,"")</f>
        <v/>
      </c>
      <c r="I78" s="32" t="n"/>
      <c r="J78" s="33" t="n"/>
      <c r="K78" s="31">
        <f>IF(AND(ISNUMBER($F78),ISNUMBER($J78)),$F78*(1-$J78),"")</f>
        <v/>
      </c>
      <c r="L78" s="32" t="n"/>
      <c r="M78" s="32" t="n"/>
      <c r="N78" s="31">
        <f>IF(ISNUMBER($F78),($F78-IF(ISNUMBER($AM78),$AM78,0))*(1-IF(ISNUMBER($J78),$J78,0)),"")</f>
        <v/>
      </c>
      <c r="O78" s="15" t="inlineStr">
        <is>
          <t>Berry</t>
        </is>
      </c>
      <c r="P78" s="29" t="n">
        <v>0</v>
      </c>
      <c r="Q78" s="29" t="n">
        <v>0</v>
      </c>
      <c r="R78" s="15" t="inlineStr">
        <is>
          <t>Not listed</t>
        </is>
      </c>
      <c r="S78" s="29" t="n">
        <v>0</v>
      </c>
      <c r="T78" s="29" t="n">
        <v>0</v>
      </c>
      <c r="U78" s="15" t="inlineStr">
        <is>
          <t>None (natural essence)</t>
        </is>
      </c>
      <c r="V78" s="15" t="inlineStr">
        <is>
          <t>Zero calorie/sugar/sweetener, naturally essenced</t>
        </is>
      </c>
      <c r="W78" s="32" t="n"/>
      <c r="X78" s="32" t="n"/>
      <c r="Y78" s="32" t="n"/>
      <c r="Z78" s="32" t="n"/>
      <c r="AA78" s="15" t="inlineStr">
        <is>
          <t>Very High</t>
        </is>
      </c>
      <c r="AB78" s="15" t="inlineStr">
        <is>
          <t>Iconic seltzer; huge mainstream base</t>
        </is>
      </c>
      <c r="AC78" s="15" t="inlineStr">
        <is>
          <t>The cult zero-everything sparkling water</t>
        </is>
      </c>
      <c r="AD78" s="15" t="inlineStr">
        <is>
          <t>Zero calories/sugar with cult brand status and price.</t>
        </is>
      </c>
      <c r="AE78" s="32" t="n"/>
      <c r="AF78" s="34">
        <f>IF(AND(ISNUMBER($P78),ISNUMBER($AL78),$AL78&lt;&gt;0),ROUND($P78/$AL78*100,1),"")</f>
        <v/>
      </c>
      <c r="AG78" s="35">
        <f>IF(AND(ISNUMBER($S78),ISNUMBER($AL78),$AL78&lt;&gt;0),ROUND($S78/$AL78*100,2),"")</f>
        <v/>
      </c>
      <c r="AH78" s="34">
        <f>IF(AND(ISNUMBER($Q78),ISNUMBER($AL78),$AL78&lt;&gt;0),ROUND($Q78/$AL78*100,1),"")</f>
        <v/>
      </c>
      <c r="AI78" s="29">
        <f>IF(ISNUMBER($S78),IF($S78&lt;=1,"Yes","No"),"n/a")</f>
        <v/>
      </c>
      <c r="AJ78" s="29">
        <f>IF(ISNUMBER($S78),ROUND(MAX(0,MIN(100,100-$S78*2.5-IF(ISNUMBER($T78),$T78,0)*0.12+IF($S78&lt;=1,12,0))),0),"")</f>
        <v/>
      </c>
      <c r="AK78" s="29">
        <f>IF(ISNUMBER($Q78),IF($Q78&gt;=100,20,IF($Q78&gt;=30,10,0)),0)+IF(ISNUMBER($R78),IF($R78&gt;=100,20,0),0)+IF(ISNUMBER($P78),IF($P78&gt;=150,20,IF($P78&gt;=50,12,5)),0)+IF(ISNUMBER($S78),IF($S78&lt;=1,15,0),0)</f>
        <v/>
      </c>
      <c r="AL78" s="29" t="n">
        <v>355</v>
      </c>
      <c r="AM78" s="30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LaCroix</t>
        </is>
      </c>
      <c r="B79" s="15" t="inlineStr">
        <is>
          <t>LaCroix Sparkling Water | Berry | 24-pack 355mL</t>
        </is>
      </c>
      <c r="C79" s="15" t="inlineStr">
        <is>
          <t>5) Sparkling water &amp; soda</t>
        </is>
      </c>
      <c r="D79" s="15" t="inlineStr">
        <is>
          <t>355 mL can</t>
        </is>
      </c>
      <c r="E79" s="29" t="n">
        <v>24</v>
      </c>
      <c r="F79" s="30" t="n"/>
      <c r="G79" s="31">
        <f>IF(AND(ISNUMBER($F79),ISNUMBER($E79),$E79&lt;&gt;0),$F79/$E79,"")</f>
        <v/>
      </c>
      <c r="H79" s="31">
        <f>IF(AND(ISNUMBER($F79),ISNUMBER($AL79),ISNUMBER($E79),($AL79*$E79)&lt;&gt;0),$F79/($AL79*$E79)*100,"")</f>
        <v/>
      </c>
      <c r="I79" s="32" t="n"/>
      <c r="J79" s="33" t="n"/>
      <c r="K79" s="31">
        <f>IF(AND(ISNUMBER($F79),ISNUMBER($J79)),$F79*(1-$J79),"")</f>
        <v/>
      </c>
      <c r="L79" s="32" t="n"/>
      <c r="M79" s="32" t="n"/>
      <c r="N79" s="31">
        <f>IF(ISNUMBER($F79),($F79-IF(ISNUMBER($AM79),$AM79,0))*(1-IF(ISNUMBER($J79),$J79,0)),"")</f>
        <v/>
      </c>
      <c r="O79" s="15" t="inlineStr">
        <is>
          <t>Berry</t>
        </is>
      </c>
      <c r="P79" s="29" t="n">
        <v>0</v>
      </c>
      <c r="Q79" s="29" t="n">
        <v>0</v>
      </c>
      <c r="R79" s="15" t="inlineStr">
        <is>
          <t>Not listed</t>
        </is>
      </c>
      <c r="S79" s="29" t="n">
        <v>0</v>
      </c>
      <c r="T79" s="29" t="n">
        <v>0</v>
      </c>
      <c r="U79" s="15" t="inlineStr">
        <is>
          <t>None (natural essence)</t>
        </is>
      </c>
      <c r="V79" s="15" t="inlineStr">
        <is>
          <t>Zero calorie/sugar/sweetener, naturally essenced</t>
        </is>
      </c>
      <c r="W79" s="32" t="n"/>
      <c r="X79" s="32" t="n"/>
      <c r="Y79" s="32" t="n"/>
      <c r="Z79" s="32" t="n"/>
      <c r="AA79" s="15" t="inlineStr">
        <is>
          <t>Very High</t>
        </is>
      </c>
      <c r="AB79" s="15" t="inlineStr">
        <is>
          <t>Iconic seltzer; huge mainstream base</t>
        </is>
      </c>
      <c r="AC79" s="15" t="inlineStr">
        <is>
          <t>The cult zero-everything sparkling water</t>
        </is>
      </c>
      <c r="AD79" s="15" t="inlineStr">
        <is>
          <t>Zero calories/sugar with cult brand status and price.</t>
        </is>
      </c>
      <c r="AE79" s="32" t="n"/>
      <c r="AF79" s="34">
        <f>IF(AND(ISNUMBER($P79),ISNUMBER($AL79),$AL79&lt;&gt;0),ROUND($P79/$AL79*100,1),"")</f>
        <v/>
      </c>
      <c r="AG79" s="35">
        <f>IF(AND(ISNUMBER($S79),ISNUMBER($AL79),$AL79&lt;&gt;0),ROUND($S79/$AL79*100,2),"")</f>
        <v/>
      </c>
      <c r="AH79" s="34">
        <f>IF(AND(ISNUMBER($Q79),ISNUMBER($AL79),$AL79&lt;&gt;0),ROUND($Q79/$AL79*100,1),"")</f>
        <v/>
      </c>
      <c r="AI79" s="29">
        <f>IF(ISNUMBER($S79),IF($S79&lt;=1,"Yes","No"),"n/a")</f>
        <v/>
      </c>
      <c r="AJ79" s="29">
        <f>IF(ISNUMBER($S79),ROUND(MAX(0,MIN(100,100-$S79*2.5-IF(ISNUMBER($T79),$T79,0)*0.12+IF($S79&lt;=1,12,0))),0),"")</f>
        <v/>
      </c>
      <c r="AK79" s="29">
        <f>IF(ISNUMBER($Q79),IF($Q79&gt;=100,20,IF($Q79&gt;=30,10,0)),0)+IF(ISNUMBER($R79),IF($R79&gt;=100,20,0),0)+IF(ISNUMBER($P79),IF($P79&gt;=150,20,IF($P79&gt;=50,12,5)),0)+IF(ISNUMBER($S79),IF($S79&lt;=1,15,0),0)</f>
        <v/>
      </c>
      <c r="AL79" s="29" t="n">
        <v>355</v>
      </c>
      <c r="AM79" s="30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LaCroix</t>
        </is>
      </c>
      <c r="B80" s="15" t="inlineStr">
        <is>
          <t>LaCroix Sparkling Water | Passionfruit | single 355mL</t>
        </is>
      </c>
      <c r="C80" s="15" t="inlineStr">
        <is>
          <t>5) Sparkling water &amp; soda</t>
        </is>
      </c>
      <c r="D80" s="15" t="inlineStr">
        <is>
          <t>355 mL can</t>
        </is>
      </c>
      <c r="E80" s="29" t="n">
        <v>1</v>
      </c>
      <c r="F80" s="30" t="n"/>
      <c r="G80" s="31">
        <f>IF(AND(ISNUMBER($F80),ISNUMBER($E80),$E80&lt;&gt;0),$F80/$E80,"")</f>
        <v/>
      </c>
      <c r="H80" s="31">
        <f>IF(AND(ISNUMBER($F80),ISNUMBER($AL80),ISNUMBER($E80),($AL80*$E80)&lt;&gt;0),$F80/($AL80*$E80)*100,"")</f>
        <v/>
      </c>
      <c r="I80" s="32" t="n"/>
      <c r="J80" s="33" t="n"/>
      <c r="K80" s="31">
        <f>IF(AND(ISNUMBER($F80),ISNUMBER($J80)),$F80*(1-$J80),"")</f>
        <v/>
      </c>
      <c r="L80" s="32" t="n"/>
      <c r="M80" s="32" t="n"/>
      <c r="N80" s="31">
        <f>IF(ISNUMBER($F80),($F80-IF(ISNUMBER($AM80),$AM80,0))*(1-IF(ISNUMBER($J80),$J80,0)),"")</f>
        <v/>
      </c>
      <c r="O80" s="15" t="inlineStr">
        <is>
          <t>Passionfruit</t>
        </is>
      </c>
      <c r="P80" s="29" t="n">
        <v>0</v>
      </c>
      <c r="Q80" s="29" t="n">
        <v>0</v>
      </c>
      <c r="R80" s="15" t="inlineStr">
        <is>
          <t>Not listed</t>
        </is>
      </c>
      <c r="S80" s="29" t="n">
        <v>0</v>
      </c>
      <c r="T80" s="29" t="n">
        <v>0</v>
      </c>
      <c r="U80" s="15" t="inlineStr">
        <is>
          <t>None (natural essence)</t>
        </is>
      </c>
      <c r="V80" s="15" t="inlineStr">
        <is>
          <t>Zero calorie/sugar/sweetener, naturally essenced</t>
        </is>
      </c>
      <c r="W80" s="32" t="n"/>
      <c r="X80" s="32" t="n"/>
      <c r="Y80" s="32" t="n"/>
      <c r="Z80" s="32" t="n"/>
      <c r="AA80" s="15" t="inlineStr">
        <is>
          <t>Very High</t>
        </is>
      </c>
      <c r="AB80" s="15" t="inlineStr">
        <is>
          <t>Iconic seltzer; huge mainstream base</t>
        </is>
      </c>
      <c r="AC80" s="15" t="inlineStr">
        <is>
          <t>The cult zero-everything sparkling water</t>
        </is>
      </c>
      <c r="AD80" s="15" t="inlineStr">
        <is>
          <t>Zero calories/sugar with cult brand status and price.</t>
        </is>
      </c>
      <c r="AE80" s="32" t="n"/>
      <c r="AF80" s="34">
        <f>IF(AND(ISNUMBER($P80),ISNUMBER($AL80),$AL80&lt;&gt;0),ROUND($P80/$AL80*100,1),"")</f>
        <v/>
      </c>
      <c r="AG80" s="35">
        <f>IF(AND(ISNUMBER($S80),ISNUMBER($AL80),$AL80&lt;&gt;0),ROUND($S80/$AL80*100,2),"")</f>
        <v/>
      </c>
      <c r="AH80" s="34">
        <f>IF(AND(ISNUMBER($Q80),ISNUMBER($AL80),$AL80&lt;&gt;0),ROUND($Q80/$AL80*100,1),"")</f>
        <v/>
      </c>
      <c r="AI80" s="29">
        <f>IF(ISNUMBER($S80),IF($S80&lt;=1,"Yes","No"),"n/a")</f>
        <v/>
      </c>
      <c r="AJ80" s="29">
        <f>IF(ISNUMBER($S80),ROUND(MAX(0,MIN(100,100-$S80*2.5-IF(ISNUMBER($T80),$T80,0)*0.12+IF($S80&lt;=1,12,0))),0),"")</f>
        <v/>
      </c>
      <c r="AK80" s="29">
        <f>IF(ISNUMBER($Q80),IF($Q80&gt;=100,20,IF($Q80&gt;=30,10,0)),0)+IF(ISNUMBER($R80),IF($R80&gt;=100,20,0),0)+IF(ISNUMBER($P80),IF($P80&gt;=150,20,IF($P80&gt;=50,12,5)),0)+IF(ISNUMBER($S80),IF($S80&lt;=1,15,0),0)</f>
        <v/>
      </c>
      <c r="AL80" s="29" t="n">
        <v>355</v>
      </c>
      <c r="AM80" s="30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LaCroix</t>
        </is>
      </c>
      <c r="B81" s="15" t="inlineStr">
        <is>
          <t>LaCroix Sparkling Water | Passionfruit | 8-pack 355mL</t>
        </is>
      </c>
      <c r="C81" s="15" t="inlineStr">
        <is>
          <t>5) Sparkling water &amp; soda</t>
        </is>
      </c>
      <c r="D81" s="15" t="inlineStr">
        <is>
          <t>355 mL can</t>
        </is>
      </c>
      <c r="E81" s="29" t="n">
        <v>8</v>
      </c>
      <c r="F81" s="30" t="n"/>
      <c r="G81" s="31">
        <f>IF(AND(ISNUMBER($F81),ISNUMBER($E81),$E81&lt;&gt;0),$F81/$E81,"")</f>
        <v/>
      </c>
      <c r="H81" s="31">
        <f>IF(AND(ISNUMBER($F81),ISNUMBER($AL81),ISNUMBER($E81),($AL81*$E81)&lt;&gt;0),$F81/($AL81*$E81)*100,"")</f>
        <v/>
      </c>
      <c r="I81" s="32" t="n"/>
      <c r="J81" s="33" t="n"/>
      <c r="K81" s="31">
        <f>IF(AND(ISNUMBER($F81),ISNUMBER($J81)),$F81*(1-$J81),"")</f>
        <v/>
      </c>
      <c r="L81" s="32" t="n"/>
      <c r="M81" s="32" t="n"/>
      <c r="N81" s="31">
        <f>IF(ISNUMBER($F81),($F81-IF(ISNUMBER($AM81),$AM81,0))*(1-IF(ISNUMBER($J81),$J81,0)),"")</f>
        <v/>
      </c>
      <c r="O81" s="15" t="inlineStr">
        <is>
          <t>Passionfruit</t>
        </is>
      </c>
      <c r="P81" s="29" t="n">
        <v>0</v>
      </c>
      <c r="Q81" s="29" t="n">
        <v>0</v>
      </c>
      <c r="R81" s="15" t="inlineStr">
        <is>
          <t>Not listed</t>
        </is>
      </c>
      <c r="S81" s="29" t="n">
        <v>0</v>
      </c>
      <c r="T81" s="29" t="n">
        <v>0</v>
      </c>
      <c r="U81" s="15" t="inlineStr">
        <is>
          <t>None (natural essence)</t>
        </is>
      </c>
      <c r="V81" s="15" t="inlineStr">
        <is>
          <t>Zero calorie/sugar/sweetener, naturally essenced</t>
        </is>
      </c>
      <c r="W81" s="32" t="n"/>
      <c r="X81" s="32" t="n"/>
      <c r="Y81" s="32" t="n"/>
      <c r="Z81" s="32" t="n"/>
      <c r="AA81" s="15" t="inlineStr">
        <is>
          <t>Very High</t>
        </is>
      </c>
      <c r="AB81" s="15" t="inlineStr">
        <is>
          <t>Iconic seltzer; huge mainstream base</t>
        </is>
      </c>
      <c r="AC81" s="15" t="inlineStr">
        <is>
          <t>The cult zero-everything sparkling water</t>
        </is>
      </c>
      <c r="AD81" s="15" t="inlineStr">
        <is>
          <t>Zero calories/sugar with cult brand status and price.</t>
        </is>
      </c>
      <c r="AE81" s="32" t="n"/>
      <c r="AF81" s="34">
        <f>IF(AND(ISNUMBER($P81),ISNUMBER($AL81),$AL81&lt;&gt;0),ROUND($P81/$AL81*100,1),"")</f>
        <v/>
      </c>
      <c r="AG81" s="35">
        <f>IF(AND(ISNUMBER($S81),ISNUMBER($AL81),$AL81&lt;&gt;0),ROUND($S81/$AL81*100,2),"")</f>
        <v/>
      </c>
      <c r="AH81" s="34">
        <f>IF(AND(ISNUMBER($Q81),ISNUMBER($AL81),$AL81&lt;&gt;0),ROUND($Q81/$AL81*100,1),"")</f>
        <v/>
      </c>
      <c r="AI81" s="29">
        <f>IF(ISNUMBER($S81),IF($S81&lt;=1,"Yes","No"),"n/a")</f>
        <v/>
      </c>
      <c r="AJ81" s="29">
        <f>IF(ISNUMBER($S81),ROUND(MAX(0,MIN(100,100-$S81*2.5-IF(ISNUMBER($T81),$T81,0)*0.12+IF($S81&lt;=1,12,0))),0),"")</f>
        <v/>
      </c>
      <c r="AK81" s="29">
        <f>IF(ISNUMBER($Q81),IF($Q81&gt;=100,20,IF($Q81&gt;=30,10,0)),0)+IF(ISNUMBER($R81),IF($R81&gt;=100,20,0),0)+IF(ISNUMBER($P81),IF($P81&gt;=150,20,IF($P81&gt;=50,12,5)),0)+IF(ISNUMBER($S81),IF($S81&lt;=1,15,0),0)</f>
        <v/>
      </c>
      <c r="AL81" s="29" t="n">
        <v>355</v>
      </c>
      <c r="AM81" s="30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LaCroix</t>
        </is>
      </c>
      <c r="B82" s="15" t="inlineStr">
        <is>
          <t>LaCroix Sparkling Water | Passionfruit | 12-pack 355mL</t>
        </is>
      </c>
      <c r="C82" s="15" t="inlineStr">
        <is>
          <t>5) Sparkling water &amp; soda</t>
        </is>
      </c>
      <c r="D82" s="15" t="inlineStr">
        <is>
          <t>355 mL can</t>
        </is>
      </c>
      <c r="E82" s="29" t="n">
        <v>12</v>
      </c>
      <c r="F82" s="30" t="n"/>
      <c r="G82" s="31">
        <f>IF(AND(ISNUMBER($F82),ISNUMBER($E82),$E82&lt;&gt;0),$F82/$E82,"")</f>
        <v/>
      </c>
      <c r="H82" s="31">
        <f>IF(AND(ISNUMBER($F82),ISNUMBER($AL82),ISNUMBER($E82),($AL82*$E82)&lt;&gt;0),$F82/($AL82*$E82)*100,"")</f>
        <v/>
      </c>
      <c r="I82" s="32" t="n"/>
      <c r="J82" s="33" t="n"/>
      <c r="K82" s="31">
        <f>IF(AND(ISNUMBER($F82),ISNUMBER($J82)),$F82*(1-$J82),"")</f>
        <v/>
      </c>
      <c r="L82" s="32" t="n"/>
      <c r="M82" s="32" t="n"/>
      <c r="N82" s="31">
        <f>IF(ISNUMBER($F82),($F82-IF(ISNUMBER($AM82),$AM82,0))*(1-IF(ISNUMBER($J82),$J82,0)),"")</f>
        <v/>
      </c>
      <c r="O82" s="15" t="inlineStr">
        <is>
          <t>Passionfruit</t>
        </is>
      </c>
      <c r="P82" s="29" t="n">
        <v>0</v>
      </c>
      <c r="Q82" s="29" t="n">
        <v>0</v>
      </c>
      <c r="R82" s="15" t="inlineStr">
        <is>
          <t>Not listed</t>
        </is>
      </c>
      <c r="S82" s="29" t="n">
        <v>0</v>
      </c>
      <c r="T82" s="29" t="n">
        <v>0</v>
      </c>
      <c r="U82" s="15" t="inlineStr">
        <is>
          <t>None (natural essence)</t>
        </is>
      </c>
      <c r="V82" s="15" t="inlineStr">
        <is>
          <t>Zero calorie/sugar/sweetener, naturally essenced</t>
        </is>
      </c>
      <c r="W82" s="32" t="n"/>
      <c r="X82" s="32" t="n"/>
      <c r="Y82" s="32" t="n"/>
      <c r="Z82" s="32" t="n"/>
      <c r="AA82" s="15" t="inlineStr">
        <is>
          <t>Very High</t>
        </is>
      </c>
      <c r="AB82" s="15" t="inlineStr">
        <is>
          <t>Iconic seltzer; huge mainstream base</t>
        </is>
      </c>
      <c r="AC82" s="15" t="inlineStr">
        <is>
          <t>The cult zero-everything sparkling water</t>
        </is>
      </c>
      <c r="AD82" s="15" t="inlineStr">
        <is>
          <t>Zero calories/sugar with cult brand status and price.</t>
        </is>
      </c>
      <c r="AE82" s="32" t="n"/>
      <c r="AF82" s="34">
        <f>IF(AND(ISNUMBER($P82),ISNUMBER($AL82),$AL82&lt;&gt;0),ROUND($P82/$AL82*100,1),"")</f>
        <v/>
      </c>
      <c r="AG82" s="35">
        <f>IF(AND(ISNUMBER($S82),ISNUMBER($AL82),$AL82&lt;&gt;0),ROUND($S82/$AL82*100,2),"")</f>
        <v/>
      </c>
      <c r="AH82" s="34">
        <f>IF(AND(ISNUMBER($Q82),ISNUMBER($AL82),$AL82&lt;&gt;0),ROUND($Q82/$AL82*100,1),"")</f>
        <v/>
      </c>
      <c r="AI82" s="29">
        <f>IF(ISNUMBER($S82),IF($S82&lt;=1,"Yes","No"),"n/a")</f>
        <v/>
      </c>
      <c r="AJ82" s="29">
        <f>IF(ISNUMBER($S82),ROUND(MAX(0,MIN(100,100-$S82*2.5-IF(ISNUMBER($T82),$T82,0)*0.12+IF($S82&lt;=1,12,0))),0),"")</f>
        <v/>
      </c>
      <c r="AK82" s="29">
        <f>IF(ISNUMBER($Q82),IF($Q82&gt;=100,20,IF($Q82&gt;=30,10,0)),0)+IF(ISNUMBER($R82),IF($R82&gt;=100,20,0),0)+IF(ISNUMBER($P82),IF($P82&gt;=150,20,IF($P82&gt;=50,12,5)),0)+IF(ISNUMBER($S82),IF($S82&lt;=1,15,0),0)</f>
        <v/>
      </c>
      <c r="AL82" s="29" t="n">
        <v>355</v>
      </c>
      <c r="AM82" s="30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LaCroix</t>
        </is>
      </c>
      <c r="B83" s="15" t="inlineStr">
        <is>
          <t>LaCroix Sparkling Water | Passionfruit | 15-pack 355mL</t>
        </is>
      </c>
      <c r="C83" s="15" t="inlineStr">
        <is>
          <t>5) Sparkling water &amp; soda</t>
        </is>
      </c>
      <c r="D83" s="15" t="inlineStr">
        <is>
          <t>355 mL can</t>
        </is>
      </c>
      <c r="E83" s="29" t="n">
        <v>15</v>
      </c>
      <c r="F83" s="30" t="n"/>
      <c r="G83" s="31">
        <f>IF(AND(ISNUMBER($F83),ISNUMBER($E83),$E83&lt;&gt;0),$F83/$E83,"")</f>
        <v/>
      </c>
      <c r="H83" s="31">
        <f>IF(AND(ISNUMBER($F83),ISNUMBER($AL83),ISNUMBER($E83),($AL83*$E83)&lt;&gt;0),$F83/($AL83*$E83)*100,"")</f>
        <v/>
      </c>
      <c r="I83" s="32" t="n"/>
      <c r="J83" s="33" t="n"/>
      <c r="K83" s="31">
        <f>IF(AND(ISNUMBER($F83),ISNUMBER($J83)),$F83*(1-$J83),"")</f>
        <v/>
      </c>
      <c r="L83" s="32" t="n"/>
      <c r="M83" s="32" t="n"/>
      <c r="N83" s="31">
        <f>IF(ISNUMBER($F83),($F83-IF(ISNUMBER($AM83),$AM83,0))*(1-IF(ISNUMBER($J83),$J83,0)),"")</f>
        <v/>
      </c>
      <c r="O83" s="15" t="inlineStr">
        <is>
          <t>Passionfruit</t>
        </is>
      </c>
      <c r="P83" s="29" t="n">
        <v>0</v>
      </c>
      <c r="Q83" s="29" t="n">
        <v>0</v>
      </c>
      <c r="R83" s="15" t="inlineStr">
        <is>
          <t>Not listed</t>
        </is>
      </c>
      <c r="S83" s="29" t="n">
        <v>0</v>
      </c>
      <c r="T83" s="29" t="n">
        <v>0</v>
      </c>
      <c r="U83" s="15" t="inlineStr">
        <is>
          <t>None (natural essence)</t>
        </is>
      </c>
      <c r="V83" s="15" t="inlineStr">
        <is>
          <t>Zero calorie/sugar/sweetener, naturally essenced</t>
        </is>
      </c>
      <c r="W83" s="32" t="n"/>
      <c r="X83" s="32" t="n"/>
      <c r="Y83" s="32" t="n"/>
      <c r="Z83" s="32" t="n"/>
      <c r="AA83" s="15" t="inlineStr">
        <is>
          <t>Very High</t>
        </is>
      </c>
      <c r="AB83" s="15" t="inlineStr">
        <is>
          <t>Iconic seltzer; huge mainstream base</t>
        </is>
      </c>
      <c r="AC83" s="15" t="inlineStr">
        <is>
          <t>The cult zero-everything sparkling water</t>
        </is>
      </c>
      <c r="AD83" s="15" t="inlineStr">
        <is>
          <t>Zero calories/sugar with cult brand status and price.</t>
        </is>
      </c>
      <c r="AE83" s="32" t="n"/>
      <c r="AF83" s="34">
        <f>IF(AND(ISNUMBER($P83),ISNUMBER($AL83),$AL83&lt;&gt;0),ROUND($P83/$AL83*100,1),"")</f>
        <v/>
      </c>
      <c r="AG83" s="35">
        <f>IF(AND(ISNUMBER($S83),ISNUMBER($AL83),$AL83&lt;&gt;0),ROUND($S83/$AL83*100,2),"")</f>
        <v/>
      </c>
      <c r="AH83" s="34">
        <f>IF(AND(ISNUMBER($Q83),ISNUMBER($AL83),$AL83&lt;&gt;0),ROUND($Q83/$AL83*100,1),"")</f>
        <v/>
      </c>
      <c r="AI83" s="29">
        <f>IF(ISNUMBER($S83),IF($S83&lt;=1,"Yes","No"),"n/a")</f>
        <v/>
      </c>
      <c r="AJ83" s="29">
        <f>IF(ISNUMBER($S83),ROUND(MAX(0,MIN(100,100-$S83*2.5-IF(ISNUMBER($T83),$T83,0)*0.12+IF($S83&lt;=1,12,0))),0),"")</f>
        <v/>
      </c>
      <c r="AK83" s="29">
        <f>IF(ISNUMBER($Q83),IF($Q83&gt;=100,20,IF($Q83&gt;=30,10,0)),0)+IF(ISNUMBER($R83),IF($R83&gt;=100,20,0),0)+IF(ISNUMBER($P83),IF($P83&gt;=150,20,IF($P83&gt;=50,12,5)),0)+IF(ISNUMBER($S83),IF($S83&lt;=1,15,0),0)</f>
        <v/>
      </c>
      <c r="AL83" s="29" t="n">
        <v>355</v>
      </c>
      <c r="AM83" s="30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LaCroix</t>
        </is>
      </c>
      <c r="B84" s="15" t="inlineStr">
        <is>
          <t>LaCroix Sparkling Water | Passionfruit | 18-pack 355mL</t>
        </is>
      </c>
      <c r="C84" s="15" t="inlineStr">
        <is>
          <t>5) Sparkling water &amp; soda</t>
        </is>
      </c>
      <c r="D84" s="15" t="inlineStr">
        <is>
          <t>355 mL can</t>
        </is>
      </c>
      <c r="E84" s="29" t="n">
        <v>18</v>
      </c>
      <c r="F84" s="30" t="n"/>
      <c r="G84" s="31">
        <f>IF(AND(ISNUMBER($F84),ISNUMBER($E84),$E84&lt;&gt;0),$F84/$E84,"")</f>
        <v/>
      </c>
      <c r="H84" s="31">
        <f>IF(AND(ISNUMBER($F84),ISNUMBER($AL84),ISNUMBER($E84),($AL84*$E84)&lt;&gt;0),$F84/($AL84*$E84)*100,"")</f>
        <v/>
      </c>
      <c r="I84" s="32" t="n"/>
      <c r="J84" s="33" t="n"/>
      <c r="K84" s="31">
        <f>IF(AND(ISNUMBER($F84),ISNUMBER($J84)),$F84*(1-$J84),"")</f>
        <v/>
      </c>
      <c r="L84" s="32" t="n"/>
      <c r="M84" s="32" t="n"/>
      <c r="N84" s="31">
        <f>IF(ISNUMBER($F84),($F84-IF(ISNUMBER($AM84),$AM84,0))*(1-IF(ISNUMBER($J84),$J84,0)),"")</f>
        <v/>
      </c>
      <c r="O84" s="15" t="inlineStr">
        <is>
          <t>Passionfruit</t>
        </is>
      </c>
      <c r="P84" s="29" t="n">
        <v>0</v>
      </c>
      <c r="Q84" s="29" t="n">
        <v>0</v>
      </c>
      <c r="R84" s="15" t="inlineStr">
        <is>
          <t>Not listed</t>
        </is>
      </c>
      <c r="S84" s="29" t="n">
        <v>0</v>
      </c>
      <c r="T84" s="29" t="n">
        <v>0</v>
      </c>
      <c r="U84" s="15" t="inlineStr">
        <is>
          <t>None (natural essence)</t>
        </is>
      </c>
      <c r="V84" s="15" t="inlineStr">
        <is>
          <t>Zero calorie/sugar/sweetener, naturally essenced</t>
        </is>
      </c>
      <c r="W84" s="32" t="n"/>
      <c r="X84" s="32" t="n"/>
      <c r="Y84" s="32" t="n"/>
      <c r="Z84" s="32" t="n"/>
      <c r="AA84" s="15" t="inlineStr">
        <is>
          <t>Very High</t>
        </is>
      </c>
      <c r="AB84" s="15" t="inlineStr">
        <is>
          <t>Iconic seltzer; huge mainstream base</t>
        </is>
      </c>
      <c r="AC84" s="15" t="inlineStr">
        <is>
          <t>The cult zero-everything sparkling water</t>
        </is>
      </c>
      <c r="AD84" s="15" t="inlineStr">
        <is>
          <t>Zero calories/sugar with cult brand status and price.</t>
        </is>
      </c>
      <c r="AE84" s="32" t="n"/>
      <c r="AF84" s="34">
        <f>IF(AND(ISNUMBER($P84),ISNUMBER($AL84),$AL84&lt;&gt;0),ROUND($P84/$AL84*100,1),"")</f>
        <v/>
      </c>
      <c r="AG84" s="35">
        <f>IF(AND(ISNUMBER($S84),ISNUMBER($AL84),$AL84&lt;&gt;0),ROUND($S84/$AL84*100,2),"")</f>
        <v/>
      </c>
      <c r="AH84" s="34">
        <f>IF(AND(ISNUMBER($Q84),ISNUMBER($AL84),$AL84&lt;&gt;0),ROUND($Q84/$AL84*100,1),"")</f>
        <v/>
      </c>
      <c r="AI84" s="29">
        <f>IF(ISNUMBER($S84),IF($S84&lt;=1,"Yes","No"),"n/a")</f>
        <v/>
      </c>
      <c r="AJ84" s="29">
        <f>IF(ISNUMBER($S84),ROUND(MAX(0,MIN(100,100-$S84*2.5-IF(ISNUMBER($T84),$T84,0)*0.12+IF($S84&lt;=1,12,0))),0),"")</f>
        <v/>
      </c>
      <c r="AK84" s="29">
        <f>IF(ISNUMBER($Q84),IF($Q84&gt;=100,20,IF($Q84&gt;=30,10,0)),0)+IF(ISNUMBER($R84),IF($R84&gt;=100,20,0),0)+IF(ISNUMBER($P84),IF($P84&gt;=150,20,IF($P84&gt;=50,12,5)),0)+IF(ISNUMBER($S84),IF($S84&lt;=1,15,0),0)</f>
        <v/>
      </c>
      <c r="AL84" s="29" t="n">
        <v>355</v>
      </c>
      <c r="AM84" s="30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LaCroix</t>
        </is>
      </c>
      <c r="B85" s="15" t="inlineStr">
        <is>
          <t>LaCroix Sparkling Water | Passionfruit | 24-pack 355mL</t>
        </is>
      </c>
      <c r="C85" s="15" t="inlineStr">
        <is>
          <t>5) Sparkling water &amp; soda</t>
        </is>
      </c>
      <c r="D85" s="15" t="inlineStr">
        <is>
          <t>355 mL can</t>
        </is>
      </c>
      <c r="E85" s="29" t="n">
        <v>24</v>
      </c>
      <c r="F85" s="30" t="n"/>
      <c r="G85" s="31">
        <f>IF(AND(ISNUMBER($F85),ISNUMBER($E85),$E85&lt;&gt;0),$F85/$E85,"")</f>
        <v/>
      </c>
      <c r="H85" s="31">
        <f>IF(AND(ISNUMBER($F85),ISNUMBER($AL85),ISNUMBER($E85),($AL85*$E85)&lt;&gt;0),$F85/($AL85*$E85)*100,"")</f>
        <v/>
      </c>
      <c r="I85" s="32" t="n"/>
      <c r="J85" s="33" t="n"/>
      <c r="K85" s="31">
        <f>IF(AND(ISNUMBER($F85),ISNUMBER($J85)),$F85*(1-$J85),"")</f>
        <v/>
      </c>
      <c r="L85" s="32" t="n"/>
      <c r="M85" s="32" t="n"/>
      <c r="N85" s="31">
        <f>IF(ISNUMBER($F85),($F85-IF(ISNUMBER($AM85),$AM85,0))*(1-IF(ISNUMBER($J85),$J85,0)),"")</f>
        <v/>
      </c>
      <c r="O85" s="15" t="inlineStr">
        <is>
          <t>Passionfruit</t>
        </is>
      </c>
      <c r="P85" s="29" t="n">
        <v>0</v>
      </c>
      <c r="Q85" s="29" t="n">
        <v>0</v>
      </c>
      <c r="R85" s="15" t="inlineStr">
        <is>
          <t>Not listed</t>
        </is>
      </c>
      <c r="S85" s="29" t="n">
        <v>0</v>
      </c>
      <c r="T85" s="29" t="n">
        <v>0</v>
      </c>
      <c r="U85" s="15" t="inlineStr">
        <is>
          <t>None (natural essence)</t>
        </is>
      </c>
      <c r="V85" s="15" t="inlineStr">
        <is>
          <t>Zero calorie/sugar/sweetener, naturally essenced</t>
        </is>
      </c>
      <c r="W85" s="32" t="n"/>
      <c r="X85" s="32" t="n"/>
      <c r="Y85" s="32" t="n"/>
      <c r="Z85" s="32" t="n"/>
      <c r="AA85" s="15" t="inlineStr">
        <is>
          <t>Very High</t>
        </is>
      </c>
      <c r="AB85" s="15" t="inlineStr">
        <is>
          <t>Iconic seltzer; huge mainstream base</t>
        </is>
      </c>
      <c r="AC85" s="15" t="inlineStr">
        <is>
          <t>The cult zero-everything sparkling water</t>
        </is>
      </c>
      <c r="AD85" s="15" t="inlineStr">
        <is>
          <t>Zero calories/sugar with cult brand status and price.</t>
        </is>
      </c>
      <c r="AE85" s="32" t="n"/>
      <c r="AF85" s="34">
        <f>IF(AND(ISNUMBER($P85),ISNUMBER($AL85),$AL85&lt;&gt;0),ROUND($P85/$AL85*100,1),"")</f>
        <v/>
      </c>
      <c r="AG85" s="35">
        <f>IF(AND(ISNUMBER($S85),ISNUMBER($AL85),$AL85&lt;&gt;0),ROUND($S85/$AL85*100,2),"")</f>
        <v/>
      </c>
      <c r="AH85" s="34">
        <f>IF(AND(ISNUMBER($Q85),ISNUMBER($AL85),$AL85&lt;&gt;0),ROUND($Q85/$AL85*100,1),"")</f>
        <v/>
      </c>
      <c r="AI85" s="29">
        <f>IF(ISNUMBER($S85),IF($S85&lt;=1,"Yes","No"),"n/a")</f>
        <v/>
      </c>
      <c r="AJ85" s="29">
        <f>IF(ISNUMBER($S85),ROUND(MAX(0,MIN(100,100-$S85*2.5-IF(ISNUMBER($T85),$T85,0)*0.12+IF($S85&lt;=1,12,0))),0),"")</f>
        <v/>
      </c>
      <c r="AK85" s="29">
        <f>IF(ISNUMBER($Q85),IF($Q85&gt;=100,20,IF($Q85&gt;=30,10,0)),0)+IF(ISNUMBER($R85),IF($R85&gt;=100,20,0),0)+IF(ISNUMBER($P85),IF($P85&gt;=150,20,IF($P85&gt;=50,12,5)),0)+IF(ISNUMBER($S85),IF($S85&lt;=1,15,0),0)</f>
        <v/>
      </c>
      <c r="AL85" s="29" t="n">
        <v>355</v>
      </c>
      <c r="AM85" s="30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LaCroix</t>
        </is>
      </c>
      <c r="B86" s="15" t="inlineStr">
        <is>
          <t>LaCroix Sparkling Water | Key Lime | single 355mL</t>
        </is>
      </c>
      <c r="C86" s="15" t="inlineStr">
        <is>
          <t>5) Sparkling water &amp; soda</t>
        </is>
      </c>
      <c r="D86" s="15" t="inlineStr">
        <is>
          <t>355 mL can</t>
        </is>
      </c>
      <c r="E86" s="29" t="n">
        <v>1</v>
      </c>
      <c r="F86" s="30" t="n"/>
      <c r="G86" s="31">
        <f>IF(AND(ISNUMBER($F86),ISNUMBER($E86),$E86&lt;&gt;0),$F86/$E86,"")</f>
        <v/>
      </c>
      <c r="H86" s="31">
        <f>IF(AND(ISNUMBER($F86),ISNUMBER($AL86),ISNUMBER($E86),($AL86*$E86)&lt;&gt;0),$F86/($AL86*$E86)*100,"")</f>
        <v/>
      </c>
      <c r="I86" s="32" t="n"/>
      <c r="J86" s="33" t="n"/>
      <c r="K86" s="31">
        <f>IF(AND(ISNUMBER($F86),ISNUMBER($J86)),$F86*(1-$J86),"")</f>
        <v/>
      </c>
      <c r="L86" s="32" t="n"/>
      <c r="M86" s="32" t="n"/>
      <c r="N86" s="31">
        <f>IF(ISNUMBER($F86),($F86-IF(ISNUMBER($AM86),$AM86,0))*(1-IF(ISNUMBER($J86),$J86,0)),"")</f>
        <v/>
      </c>
      <c r="O86" s="15" t="inlineStr">
        <is>
          <t>Key Lime</t>
        </is>
      </c>
      <c r="P86" s="29" t="n">
        <v>0</v>
      </c>
      <c r="Q86" s="29" t="n">
        <v>0</v>
      </c>
      <c r="R86" s="15" t="inlineStr">
        <is>
          <t>Not listed</t>
        </is>
      </c>
      <c r="S86" s="29" t="n">
        <v>0</v>
      </c>
      <c r="T86" s="29" t="n">
        <v>0</v>
      </c>
      <c r="U86" s="15" t="inlineStr">
        <is>
          <t>None (natural essence)</t>
        </is>
      </c>
      <c r="V86" s="15" t="inlineStr">
        <is>
          <t>Zero calorie/sugar/sweetener, naturally essenced</t>
        </is>
      </c>
      <c r="W86" s="32" t="n"/>
      <c r="X86" s="32" t="n"/>
      <c r="Y86" s="32" t="n"/>
      <c r="Z86" s="32" t="n"/>
      <c r="AA86" s="15" t="inlineStr">
        <is>
          <t>Very High</t>
        </is>
      </c>
      <c r="AB86" s="15" t="inlineStr">
        <is>
          <t>Iconic seltzer; huge mainstream base</t>
        </is>
      </c>
      <c r="AC86" s="15" t="inlineStr">
        <is>
          <t>The cult zero-everything sparkling water</t>
        </is>
      </c>
      <c r="AD86" s="15" t="inlineStr">
        <is>
          <t>Zero calories/sugar with cult brand status and price.</t>
        </is>
      </c>
      <c r="AE86" s="32" t="n"/>
      <c r="AF86" s="34">
        <f>IF(AND(ISNUMBER($P86),ISNUMBER($AL86),$AL86&lt;&gt;0),ROUND($P86/$AL86*100,1),"")</f>
        <v/>
      </c>
      <c r="AG86" s="35">
        <f>IF(AND(ISNUMBER($S86),ISNUMBER($AL86),$AL86&lt;&gt;0),ROUND($S86/$AL86*100,2),"")</f>
        <v/>
      </c>
      <c r="AH86" s="34">
        <f>IF(AND(ISNUMBER($Q86),ISNUMBER($AL86),$AL86&lt;&gt;0),ROUND($Q86/$AL86*100,1),"")</f>
        <v/>
      </c>
      <c r="AI86" s="29">
        <f>IF(ISNUMBER($S86),IF($S86&lt;=1,"Yes","No"),"n/a")</f>
        <v/>
      </c>
      <c r="AJ86" s="29">
        <f>IF(ISNUMBER($S86),ROUND(MAX(0,MIN(100,100-$S86*2.5-IF(ISNUMBER($T86),$T86,0)*0.12+IF($S86&lt;=1,12,0))),0),"")</f>
        <v/>
      </c>
      <c r="AK86" s="29">
        <f>IF(ISNUMBER($Q86),IF($Q86&gt;=100,20,IF($Q86&gt;=30,10,0)),0)+IF(ISNUMBER($R86),IF($R86&gt;=100,20,0),0)+IF(ISNUMBER($P86),IF($P86&gt;=150,20,IF($P86&gt;=50,12,5)),0)+IF(ISNUMBER($S86),IF($S86&lt;=1,15,0),0)</f>
        <v/>
      </c>
      <c r="AL86" s="29" t="n">
        <v>355</v>
      </c>
      <c r="AM86" s="30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LaCroix</t>
        </is>
      </c>
      <c r="B87" s="15" t="inlineStr">
        <is>
          <t>LaCroix Sparkling Water | Key Lime | 8-pack 355mL</t>
        </is>
      </c>
      <c r="C87" s="15" t="inlineStr">
        <is>
          <t>5) Sparkling water &amp; soda</t>
        </is>
      </c>
      <c r="D87" s="15" t="inlineStr">
        <is>
          <t>355 mL can</t>
        </is>
      </c>
      <c r="E87" s="29" t="n">
        <v>8</v>
      </c>
      <c r="F87" s="30" t="n"/>
      <c r="G87" s="31">
        <f>IF(AND(ISNUMBER($F87),ISNUMBER($E87),$E87&lt;&gt;0),$F87/$E87,"")</f>
        <v/>
      </c>
      <c r="H87" s="31">
        <f>IF(AND(ISNUMBER($F87),ISNUMBER($AL87),ISNUMBER($E87),($AL87*$E87)&lt;&gt;0),$F87/($AL87*$E87)*100,"")</f>
        <v/>
      </c>
      <c r="I87" s="32" t="n"/>
      <c r="J87" s="33" t="n"/>
      <c r="K87" s="31">
        <f>IF(AND(ISNUMBER($F87),ISNUMBER($J87)),$F87*(1-$J87),"")</f>
        <v/>
      </c>
      <c r="L87" s="32" t="n"/>
      <c r="M87" s="32" t="n"/>
      <c r="N87" s="31">
        <f>IF(ISNUMBER($F87),($F87-IF(ISNUMBER($AM87),$AM87,0))*(1-IF(ISNUMBER($J87),$J87,0)),"")</f>
        <v/>
      </c>
      <c r="O87" s="15" t="inlineStr">
        <is>
          <t>Key Lime</t>
        </is>
      </c>
      <c r="P87" s="29" t="n">
        <v>0</v>
      </c>
      <c r="Q87" s="29" t="n">
        <v>0</v>
      </c>
      <c r="R87" s="15" t="inlineStr">
        <is>
          <t>Not listed</t>
        </is>
      </c>
      <c r="S87" s="29" t="n">
        <v>0</v>
      </c>
      <c r="T87" s="29" t="n">
        <v>0</v>
      </c>
      <c r="U87" s="15" t="inlineStr">
        <is>
          <t>None (natural essence)</t>
        </is>
      </c>
      <c r="V87" s="15" t="inlineStr">
        <is>
          <t>Zero calorie/sugar/sweetener, naturally essenced</t>
        </is>
      </c>
      <c r="W87" s="32" t="n"/>
      <c r="X87" s="32" t="n"/>
      <c r="Y87" s="32" t="n"/>
      <c r="Z87" s="32" t="n"/>
      <c r="AA87" s="15" t="inlineStr">
        <is>
          <t>Very High</t>
        </is>
      </c>
      <c r="AB87" s="15" t="inlineStr">
        <is>
          <t>Iconic seltzer; huge mainstream base</t>
        </is>
      </c>
      <c r="AC87" s="15" t="inlineStr">
        <is>
          <t>The cult zero-everything sparkling water</t>
        </is>
      </c>
      <c r="AD87" s="15" t="inlineStr">
        <is>
          <t>Zero calories/sugar with cult brand status and price.</t>
        </is>
      </c>
      <c r="AE87" s="32" t="n"/>
      <c r="AF87" s="34">
        <f>IF(AND(ISNUMBER($P87),ISNUMBER($AL87),$AL87&lt;&gt;0),ROUND($P87/$AL87*100,1),"")</f>
        <v/>
      </c>
      <c r="AG87" s="35">
        <f>IF(AND(ISNUMBER($S87),ISNUMBER($AL87),$AL87&lt;&gt;0),ROUND($S87/$AL87*100,2),"")</f>
        <v/>
      </c>
      <c r="AH87" s="34">
        <f>IF(AND(ISNUMBER($Q87),ISNUMBER($AL87),$AL87&lt;&gt;0),ROUND($Q87/$AL87*100,1),"")</f>
        <v/>
      </c>
      <c r="AI87" s="29">
        <f>IF(ISNUMBER($S87),IF($S87&lt;=1,"Yes","No"),"n/a")</f>
        <v/>
      </c>
      <c r="AJ87" s="29">
        <f>IF(ISNUMBER($S87),ROUND(MAX(0,MIN(100,100-$S87*2.5-IF(ISNUMBER($T87),$T87,0)*0.12+IF($S87&lt;=1,12,0))),0),"")</f>
        <v/>
      </c>
      <c r="AK87" s="29">
        <f>IF(ISNUMBER($Q87),IF($Q87&gt;=100,20,IF($Q87&gt;=30,10,0)),0)+IF(ISNUMBER($R87),IF($R87&gt;=100,20,0),0)+IF(ISNUMBER($P87),IF($P87&gt;=150,20,IF($P87&gt;=50,12,5)),0)+IF(ISNUMBER($S87),IF($S87&lt;=1,15,0),0)</f>
        <v/>
      </c>
      <c r="AL87" s="29" t="n">
        <v>355</v>
      </c>
      <c r="AM87" s="30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LaCroix</t>
        </is>
      </c>
      <c r="B88" s="15" t="inlineStr">
        <is>
          <t>LaCroix Sparkling Water | Key Lime | 12-pack 355mL</t>
        </is>
      </c>
      <c r="C88" s="15" t="inlineStr">
        <is>
          <t>5) Sparkling water &amp; soda</t>
        </is>
      </c>
      <c r="D88" s="15" t="inlineStr">
        <is>
          <t>355 mL can</t>
        </is>
      </c>
      <c r="E88" s="29" t="n">
        <v>12</v>
      </c>
      <c r="F88" s="30" t="n"/>
      <c r="G88" s="31">
        <f>IF(AND(ISNUMBER($F88),ISNUMBER($E88),$E88&lt;&gt;0),$F88/$E88,"")</f>
        <v/>
      </c>
      <c r="H88" s="31">
        <f>IF(AND(ISNUMBER($F88),ISNUMBER($AL88),ISNUMBER($E88),($AL88*$E88)&lt;&gt;0),$F88/($AL88*$E88)*100,"")</f>
        <v/>
      </c>
      <c r="I88" s="32" t="n"/>
      <c r="J88" s="33" t="n"/>
      <c r="K88" s="31">
        <f>IF(AND(ISNUMBER($F88),ISNUMBER($J88)),$F88*(1-$J88),"")</f>
        <v/>
      </c>
      <c r="L88" s="32" t="n"/>
      <c r="M88" s="32" t="n"/>
      <c r="N88" s="31">
        <f>IF(ISNUMBER($F88),($F88-IF(ISNUMBER($AM88),$AM88,0))*(1-IF(ISNUMBER($J88),$J88,0)),"")</f>
        <v/>
      </c>
      <c r="O88" s="15" t="inlineStr">
        <is>
          <t>Key Lime</t>
        </is>
      </c>
      <c r="P88" s="29" t="n">
        <v>0</v>
      </c>
      <c r="Q88" s="29" t="n">
        <v>0</v>
      </c>
      <c r="R88" s="15" t="inlineStr">
        <is>
          <t>Not listed</t>
        </is>
      </c>
      <c r="S88" s="29" t="n">
        <v>0</v>
      </c>
      <c r="T88" s="29" t="n">
        <v>0</v>
      </c>
      <c r="U88" s="15" t="inlineStr">
        <is>
          <t>None (natural essence)</t>
        </is>
      </c>
      <c r="V88" s="15" t="inlineStr">
        <is>
          <t>Zero calorie/sugar/sweetener, naturally essenced</t>
        </is>
      </c>
      <c r="W88" s="32" t="n"/>
      <c r="X88" s="32" t="n"/>
      <c r="Y88" s="32" t="n"/>
      <c r="Z88" s="32" t="n"/>
      <c r="AA88" s="15" t="inlineStr">
        <is>
          <t>Very High</t>
        </is>
      </c>
      <c r="AB88" s="15" t="inlineStr">
        <is>
          <t>Iconic seltzer; huge mainstream base</t>
        </is>
      </c>
      <c r="AC88" s="15" t="inlineStr">
        <is>
          <t>The cult zero-everything sparkling water</t>
        </is>
      </c>
      <c r="AD88" s="15" t="inlineStr">
        <is>
          <t>Zero calories/sugar with cult brand status and price.</t>
        </is>
      </c>
      <c r="AE88" s="32" t="n"/>
      <c r="AF88" s="34">
        <f>IF(AND(ISNUMBER($P88),ISNUMBER($AL88),$AL88&lt;&gt;0),ROUND($P88/$AL88*100,1),"")</f>
        <v/>
      </c>
      <c r="AG88" s="35">
        <f>IF(AND(ISNUMBER($S88),ISNUMBER($AL88),$AL88&lt;&gt;0),ROUND($S88/$AL88*100,2),"")</f>
        <v/>
      </c>
      <c r="AH88" s="34">
        <f>IF(AND(ISNUMBER($Q88),ISNUMBER($AL88),$AL88&lt;&gt;0),ROUND($Q88/$AL88*100,1),"")</f>
        <v/>
      </c>
      <c r="AI88" s="29">
        <f>IF(ISNUMBER($S88),IF($S88&lt;=1,"Yes","No"),"n/a")</f>
        <v/>
      </c>
      <c r="AJ88" s="29">
        <f>IF(ISNUMBER($S88),ROUND(MAX(0,MIN(100,100-$S88*2.5-IF(ISNUMBER($T88),$T88,0)*0.12+IF($S88&lt;=1,12,0))),0),"")</f>
        <v/>
      </c>
      <c r="AK88" s="29">
        <f>IF(ISNUMBER($Q88),IF($Q88&gt;=100,20,IF($Q88&gt;=30,10,0)),0)+IF(ISNUMBER($R88),IF($R88&gt;=100,20,0),0)+IF(ISNUMBER($P88),IF($P88&gt;=150,20,IF($P88&gt;=50,12,5)),0)+IF(ISNUMBER($S88),IF($S88&lt;=1,15,0),0)</f>
        <v/>
      </c>
      <c r="AL88" s="29" t="n">
        <v>355</v>
      </c>
      <c r="AM88" s="30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LaCroix</t>
        </is>
      </c>
      <c r="B89" s="15" t="inlineStr">
        <is>
          <t>LaCroix Sparkling Water | Key Lime | 15-pack 355mL</t>
        </is>
      </c>
      <c r="C89" s="15" t="inlineStr">
        <is>
          <t>5) Sparkling water &amp; soda</t>
        </is>
      </c>
      <c r="D89" s="15" t="inlineStr">
        <is>
          <t>355 mL can</t>
        </is>
      </c>
      <c r="E89" s="29" t="n">
        <v>15</v>
      </c>
      <c r="F89" s="30" t="n"/>
      <c r="G89" s="31">
        <f>IF(AND(ISNUMBER($F89),ISNUMBER($E89),$E89&lt;&gt;0),$F89/$E89,"")</f>
        <v/>
      </c>
      <c r="H89" s="31">
        <f>IF(AND(ISNUMBER($F89),ISNUMBER($AL89),ISNUMBER($E89),($AL89*$E89)&lt;&gt;0),$F89/($AL89*$E89)*100,"")</f>
        <v/>
      </c>
      <c r="I89" s="32" t="n"/>
      <c r="J89" s="33" t="n"/>
      <c r="K89" s="31">
        <f>IF(AND(ISNUMBER($F89),ISNUMBER($J89)),$F89*(1-$J89),"")</f>
        <v/>
      </c>
      <c r="L89" s="32" t="n"/>
      <c r="M89" s="32" t="n"/>
      <c r="N89" s="31">
        <f>IF(ISNUMBER($F89),($F89-IF(ISNUMBER($AM89),$AM89,0))*(1-IF(ISNUMBER($J89),$J89,0)),"")</f>
        <v/>
      </c>
      <c r="O89" s="15" t="inlineStr">
        <is>
          <t>Key Lime</t>
        </is>
      </c>
      <c r="P89" s="29" t="n">
        <v>0</v>
      </c>
      <c r="Q89" s="29" t="n">
        <v>0</v>
      </c>
      <c r="R89" s="15" t="inlineStr">
        <is>
          <t>Not listed</t>
        </is>
      </c>
      <c r="S89" s="29" t="n">
        <v>0</v>
      </c>
      <c r="T89" s="29" t="n">
        <v>0</v>
      </c>
      <c r="U89" s="15" t="inlineStr">
        <is>
          <t>None (natural essence)</t>
        </is>
      </c>
      <c r="V89" s="15" t="inlineStr">
        <is>
          <t>Zero calorie/sugar/sweetener, naturally essenced</t>
        </is>
      </c>
      <c r="W89" s="32" t="n"/>
      <c r="X89" s="32" t="n"/>
      <c r="Y89" s="32" t="n"/>
      <c r="Z89" s="32" t="n"/>
      <c r="AA89" s="15" t="inlineStr">
        <is>
          <t>Very High</t>
        </is>
      </c>
      <c r="AB89" s="15" t="inlineStr">
        <is>
          <t>Iconic seltzer; huge mainstream base</t>
        </is>
      </c>
      <c r="AC89" s="15" t="inlineStr">
        <is>
          <t>The cult zero-everything sparkling water</t>
        </is>
      </c>
      <c r="AD89" s="15" t="inlineStr">
        <is>
          <t>Zero calories/sugar with cult brand status and price.</t>
        </is>
      </c>
      <c r="AE89" s="32" t="n"/>
      <c r="AF89" s="34">
        <f>IF(AND(ISNUMBER($P89),ISNUMBER($AL89),$AL89&lt;&gt;0),ROUND($P89/$AL89*100,1),"")</f>
        <v/>
      </c>
      <c r="AG89" s="35">
        <f>IF(AND(ISNUMBER($S89),ISNUMBER($AL89),$AL89&lt;&gt;0),ROUND($S89/$AL89*100,2),"")</f>
        <v/>
      </c>
      <c r="AH89" s="34">
        <f>IF(AND(ISNUMBER($Q89),ISNUMBER($AL89),$AL89&lt;&gt;0),ROUND($Q89/$AL89*100,1),"")</f>
        <v/>
      </c>
      <c r="AI89" s="29">
        <f>IF(ISNUMBER($S89),IF($S89&lt;=1,"Yes","No"),"n/a")</f>
        <v/>
      </c>
      <c r="AJ89" s="29">
        <f>IF(ISNUMBER($S89),ROUND(MAX(0,MIN(100,100-$S89*2.5-IF(ISNUMBER($T89),$T89,0)*0.12+IF($S89&lt;=1,12,0))),0),"")</f>
        <v/>
      </c>
      <c r="AK89" s="29">
        <f>IF(ISNUMBER($Q89),IF($Q89&gt;=100,20,IF($Q89&gt;=30,10,0)),0)+IF(ISNUMBER($R89),IF($R89&gt;=100,20,0),0)+IF(ISNUMBER($P89),IF($P89&gt;=150,20,IF($P89&gt;=50,12,5)),0)+IF(ISNUMBER($S89),IF($S89&lt;=1,15,0),0)</f>
        <v/>
      </c>
      <c r="AL89" s="29" t="n">
        <v>355</v>
      </c>
      <c r="AM89" s="30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LaCroix</t>
        </is>
      </c>
      <c r="B90" s="15" t="inlineStr">
        <is>
          <t>LaCroix Sparkling Water | Key Lime | 18-pack 355mL</t>
        </is>
      </c>
      <c r="C90" s="15" t="inlineStr">
        <is>
          <t>5) Sparkling water &amp; soda</t>
        </is>
      </c>
      <c r="D90" s="15" t="inlineStr">
        <is>
          <t>355 mL can</t>
        </is>
      </c>
      <c r="E90" s="29" t="n">
        <v>18</v>
      </c>
      <c r="F90" s="30" t="n"/>
      <c r="G90" s="31">
        <f>IF(AND(ISNUMBER($F90),ISNUMBER($E90),$E90&lt;&gt;0),$F90/$E90,"")</f>
        <v/>
      </c>
      <c r="H90" s="31">
        <f>IF(AND(ISNUMBER($F90),ISNUMBER($AL90),ISNUMBER($E90),($AL90*$E90)&lt;&gt;0),$F90/($AL90*$E90)*100,"")</f>
        <v/>
      </c>
      <c r="I90" s="32" t="n"/>
      <c r="J90" s="33" t="n"/>
      <c r="K90" s="31">
        <f>IF(AND(ISNUMBER($F90),ISNUMBER($J90)),$F90*(1-$J90),"")</f>
        <v/>
      </c>
      <c r="L90" s="32" t="n"/>
      <c r="M90" s="32" t="n"/>
      <c r="N90" s="31">
        <f>IF(ISNUMBER($F90),($F90-IF(ISNUMBER($AM90),$AM90,0))*(1-IF(ISNUMBER($J90),$J90,0)),"")</f>
        <v/>
      </c>
      <c r="O90" s="15" t="inlineStr">
        <is>
          <t>Key Lime</t>
        </is>
      </c>
      <c r="P90" s="29" t="n">
        <v>0</v>
      </c>
      <c r="Q90" s="29" t="n">
        <v>0</v>
      </c>
      <c r="R90" s="15" t="inlineStr">
        <is>
          <t>Not listed</t>
        </is>
      </c>
      <c r="S90" s="29" t="n">
        <v>0</v>
      </c>
      <c r="T90" s="29" t="n">
        <v>0</v>
      </c>
      <c r="U90" s="15" t="inlineStr">
        <is>
          <t>None (natural essence)</t>
        </is>
      </c>
      <c r="V90" s="15" t="inlineStr">
        <is>
          <t>Zero calorie/sugar/sweetener, naturally essenced</t>
        </is>
      </c>
      <c r="W90" s="32" t="n"/>
      <c r="X90" s="32" t="n"/>
      <c r="Y90" s="32" t="n"/>
      <c r="Z90" s="32" t="n"/>
      <c r="AA90" s="15" t="inlineStr">
        <is>
          <t>Very High</t>
        </is>
      </c>
      <c r="AB90" s="15" t="inlineStr">
        <is>
          <t>Iconic seltzer; huge mainstream base</t>
        </is>
      </c>
      <c r="AC90" s="15" t="inlineStr">
        <is>
          <t>The cult zero-everything sparkling water</t>
        </is>
      </c>
      <c r="AD90" s="15" t="inlineStr">
        <is>
          <t>Zero calories/sugar with cult brand status and price.</t>
        </is>
      </c>
      <c r="AE90" s="32" t="n"/>
      <c r="AF90" s="34">
        <f>IF(AND(ISNUMBER($P90),ISNUMBER($AL90),$AL90&lt;&gt;0),ROUND($P90/$AL90*100,1),"")</f>
        <v/>
      </c>
      <c r="AG90" s="35">
        <f>IF(AND(ISNUMBER($S90),ISNUMBER($AL90),$AL90&lt;&gt;0),ROUND($S90/$AL90*100,2),"")</f>
        <v/>
      </c>
      <c r="AH90" s="34">
        <f>IF(AND(ISNUMBER($Q90),ISNUMBER($AL90),$AL90&lt;&gt;0),ROUND($Q90/$AL90*100,1),"")</f>
        <v/>
      </c>
      <c r="AI90" s="29">
        <f>IF(ISNUMBER($S90),IF($S90&lt;=1,"Yes","No"),"n/a")</f>
        <v/>
      </c>
      <c r="AJ90" s="29">
        <f>IF(ISNUMBER($S90),ROUND(MAX(0,MIN(100,100-$S90*2.5-IF(ISNUMBER($T90),$T90,0)*0.12+IF($S90&lt;=1,12,0))),0),"")</f>
        <v/>
      </c>
      <c r="AK90" s="29">
        <f>IF(ISNUMBER($Q90),IF($Q90&gt;=100,20,IF($Q90&gt;=30,10,0)),0)+IF(ISNUMBER($R90),IF($R90&gt;=100,20,0),0)+IF(ISNUMBER($P90),IF($P90&gt;=150,20,IF($P90&gt;=50,12,5)),0)+IF(ISNUMBER($S90),IF($S90&lt;=1,15,0),0)</f>
        <v/>
      </c>
      <c r="AL90" s="29" t="n">
        <v>355</v>
      </c>
      <c r="AM90" s="30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LaCroix</t>
        </is>
      </c>
      <c r="B91" s="15" t="inlineStr">
        <is>
          <t>LaCroix Sparkling Water | Key Lime | 24-pack 355mL</t>
        </is>
      </c>
      <c r="C91" s="15" t="inlineStr">
        <is>
          <t>5) Sparkling water &amp; soda</t>
        </is>
      </c>
      <c r="D91" s="15" t="inlineStr">
        <is>
          <t>355 mL can</t>
        </is>
      </c>
      <c r="E91" s="29" t="n">
        <v>24</v>
      </c>
      <c r="F91" s="30" t="n"/>
      <c r="G91" s="31">
        <f>IF(AND(ISNUMBER($F91),ISNUMBER($E91),$E91&lt;&gt;0),$F91/$E91,"")</f>
        <v/>
      </c>
      <c r="H91" s="31">
        <f>IF(AND(ISNUMBER($F91),ISNUMBER($AL91),ISNUMBER($E91),($AL91*$E91)&lt;&gt;0),$F91/($AL91*$E91)*100,"")</f>
        <v/>
      </c>
      <c r="I91" s="32" t="n"/>
      <c r="J91" s="33" t="n"/>
      <c r="K91" s="31">
        <f>IF(AND(ISNUMBER($F91),ISNUMBER($J91)),$F91*(1-$J91),"")</f>
        <v/>
      </c>
      <c r="L91" s="32" t="n"/>
      <c r="M91" s="32" t="n"/>
      <c r="N91" s="31">
        <f>IF(ISNUMBER($F91),($F91-IF(ISNUMBER($AM91),$AM91,0))*(1-IF(ISNUMBER($J91),$J91,0)),"")</f>
        <v/>
      </c>
      <c r="O91" s="15" t="inlineStr">
        <is>
          <t>Key Lime</t>
        </is>
      </c>
      <c r="P91" s="29" t="n">
        <v>0</v>
      </c>
      <c r="Q91" s="29" t="n">
        <v>0</v>
      </c>
      <c r="R91" s="15" t="inlineStr">
        <is>
          <t>Not listed</t>
        </is>
      </c>
      <c r="S91" s="29" t="n">
        <v>0</v>
      </c>
      <c r="T91" s="29" t="n">
        <v>0</v>
      </c>
      <c r="U91" s="15" t="inlineStr">
        <is>
          <t>None (natural essence)</t>
        </is>
      </c>
      <c r="V91" s="15" t="inlineStr">
        <is>
          <t>Zero calorie/sugar/sweetener, naturally essenced</t>
        </is>
      </c>
      <c r="W91" s="32" t="n"/>
      <c r="X91" s="32" t="n"/>
      <c r="Y91" s="32" t="n"/>
      <c r="Z91" s="32" t="n"/>
      <c r="AA91" s="15" t="inlineStr">
        <is>
          <t>Very High</t>
        </is>
      </c>
      <c r="AB91" s="15" t="inlineStr">
        <is>
          <t>Iconic seltzer; huge mainstream base</t>
        </is>
      </c>
      <c r="AC91" s="15" t="inlineStr">
        <is>
          <t>The cult zero-everything sparkling water</t>
        </is>
      </c>
      <c r="AD91" s="15" t="inlineStr">
        <is>
          <t>Zero calories/sugar with cult brand status and price.</t>
        </is>
      </c>
      <c r="AE91" s="32" t="n"/>
      <c r="AF91" s="34">
        <f>IF(AND(ISNUMBER($P91),ISNUMBER($AL91),$AL91&lt;&gt;0),ROUND($P91/$AL91*100,1),"")</f>
        <v/>
      </c>
      <c r="AG91" s="35">
        <f>IF(AND(ISNUMBER($S91),ISNUMBER($AL91),$AL91&lt;&gt;0),ROUND($S91/$AL91*100,2),"")</f>
        <v/>
      </c>
      <c r="AH91" s="34">
        <f>IF(AND(ISNUMBER($Q91),ISNUMBER($AL91),$AL91&lt;&gt;0),ROUND($Q91/$AL91*100,1),"")</f>
        <v/>
      </c>
      <c r="AI91" s="29">
        <f>IF(ISNUMBER($S91),IF($S91&lt;=1,"Yes","No"),"n/a")</f>
        <v/>
      </c>
      <c r="AJ91" s="29">
        <f>IF(ISNUMBER($S91),ROUND(MAX(0,MIN(100,100-$S91*2.5-IF(ISNUMBER($T91),$T91,0)*0.12+IF($S91&lt;=1,12,0))),0),"")</f>
        <v/>
      </c>
      <c r="AK91" s="29">
        <f>IF(ISNUMBER($Q91),IF($Q91&gt;=100,20,IF($Q91&gt;=30,10,0)),0)+IF(ISNUMBER($R91),IF($R91&gt;=100,20,0),0)+IF(ISNUMBER($P91),IF($P91&gt;=150,20,IF($P91&gt;=50,12,5)),0)+IF(ISNUMBER($S91),IF($S91&lt;=1,15,0),0)</f>
        <v/>
      </c>
      <c r="AL91" s="29" t="n">
        <v>355</v>
      </c>
      <c r="AM91" s="30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LaCroix</t>
        </is>
      </c>
      <c r="B92" s="15" t="inlineStr">
        <is>
          <t>LaCroix Sparkling Water | Cerise Limon | single 355mL</t>
        </is>
      </c>
      <c r="C92" s="15" t="inlineStr">
        <is>
          <t>5) Sparkling water &amp; soda</t>
        </is>
      </c>
      <c r="D92" s="15" t="inlineStr">
        <is>
          <t>355 mL can</t>
        </is>
      </c>
      <c r="E92" s="29" t="n">
        <v>1</v>
      </c>
      <c r="F92" s="30" t="n"/>
      <c r="G92" s="31">
        <f>IF(AND(ISNUMBER($F92),ISNUMBER($E92),$E92&lt;&gt;0),$F92/$E92,"")</f>
        <v/>
      </c>
      <c r="H92" s="31">
        <f>IF(AND(ISNUMBER($F92),ISNUMBER($AL92),ISNUMBER($E92),($AL92*$E92)&lt;&gt;0),$F92/($AL92*$E92)*100,"")</f>
        <v/>
      </c>
      <c r="I92" s="32" t="n"/>
      <c r="J92" s="33" t="n"/>
      <c r="K92" s="31">
        <f>IF(AND(ISNUMBER($F92),ISNUMBER($J92)),$F92*(1-$J92),"")</f>
        <v/>
      </c>
      <c r="L92" s="32" t="n"/>
      <c r="M92" s="32" t="n"/>
      <c r="N92" s="31">
        <f>IF(ISNUMBER($F92),($F92-IF(ISNUMBER($AM92),$AM92,0))*(1-IF(ISNUMBER($J92),$J92,0)),"")</f>
        <v/>
      </c>
      <c r="O92" s="15" t="inlineStr">
        <is>
          <t>Cerise Limon</t>
        </is>
      </c>
      <c r="P92" s="29" t="n">
        <v>0</v>
      </c>
      <c r="Q92" s="29" t="n">
        <v>0</v>
      </c>
      <c r="R92" s="15" t="inlineStr">
        <is>
          <t>Not listed</t>
        </is>
      </c>
      <c r="S92" s="29" t="n">
        <v>0</v>
      </c>
      <c r="T92" s="29" t="n">
        <v>0</v>
      </c>
      <c r="U92" s="15" t="inlineStr">
        <is>
          <t>None (natural essence)</t>
        </is>
      </c>
      <c r="V92" s="15" t="inlineStr">
        <is>
          <t>Zero calorie/sugar/sweetener, naturally essenced</t>
        </is>
      </c>
      <c r="W92" s="32" t="n"/>
      <c r="X92" s="32" t="n"/>
      <c r="Y92" s="32" t="n"/>
      <c r="Z92" s="32" t="n"/>
      <c r="AA92" s="15" t="inlineStr">
        <is>
          <t>Very High</t>
        </is>
      </c>
      <c r="AB92" s="15" t="inlineStr">
        <is>
          <t>Iconic seltzer; huge mainstream base</t>
        </is>
      </c>
      <c r="AC92" s="15" t="inlineStr">
        <is>
          <t>The cult zero-everything sparkling water</t>
        </is>
      </c>
      <c r="AD92" s="15" t="inlineStr">
        <is>
          <t>Zero calories/sugar with cult brand status and price.</t>
        </is>
      </c>
      <c r="AE92" s="32" t="n"/>
      <c r="AF92" s="34">
        <f>IF(AND(ISNUMBER($P92),ISNUMBER($AL92),$AL92&lt;&gt;0),ROUND($P92/$AL92*100,1),"")</f>
        <v/>
      </c>
      <c r="AG92" s="35">
        <f>IF(AND(ISNUMBER($S92),ISNUMBER($AL92),$AL92&lt;&gt;0),ROUND($S92/$AL92*100,2),"")</f>
        <v/>
      </c>
      <c r="AH92" s="34">
        <f>IF(AND(ISNUMBER($Q92),ISNUMBER($AL92),$AL92&lt;&gt;0),ROUND($Q92/$AL92*100,1),"")</f>
        <v/>
      </c>
      <c r="AI92" s="29">
        <f>IF(ISNUMBER($S92),IF($S92&lt;=1,"Yes","No"),"n/a")</f>
        <v/>
      </c>
      <c r="AJ92" s="29">
        <f>IF(ISNUMBER($S92),ROUND(MAX(0,MIN(100,100-$S92*2.5-IF(ISNUMBER($T92),$T92,0)*0.12+IF($S92&lt;=1,12,0))),0),"")</f>
        <v/>
      </c>
      <c r="AK92" s="29">
        <f>IF(ISNUMBER($Q92),IF($Q92&gt;=100,20,IF($Q92&gt;=30,10,0)),0)+IF(ISNUMBER($R92),IF($R92&gt;=100,20,0),0)+IF(ISNUMBER($P92),IF($P92&gt;=150,20,IF($P92&gt;=50,12,5)),0)+IF(ISNUMBER($S92),IF($S92&lt;=1,15,0),0)</f>
        <v/>
      </c>
      <c r="AL92" s="29" t="n">
        <v>355</v>
      </c>
      <c r="AM92" s="30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LaCroix</t>
        </is>
      </c>
      <c r="B93" s="15" t="inlineStr">
        <is>
          <t>LaCroix Sparkling Water | Cerise Limon | 8-pack 355mL</t>
        </is>
      </c>
      <c r="C93" s="15" t="inlineStr">
        <is>
          <t>5) Sparkling water &amp; soda</t>
        </is>
      </c>
      <c r="D93" s="15" t="inlineStr">
        <is>
          <t>355 mL can</t>
        </is>
      </c>
      <c r="E93" s="29" t="n">
        <v>8</v>
      </c>
      <c r="F93" s="30" t="n"/>
      <c r="G93" s="31">
        <f>IF(AND(ISNUMBER($F93),ISNUMBER($E93),$E93&lt;&gt;0),$F93/$E93,"")</f>
        <v/>
      </c>
      <c r="H93" s="31">
        <f>IF(AND(ISNUMBER($F93),ISNUMBER($AL93),ISNUMBER($E93),($AL93*$E93)&lt;&gt;0),$F93/($AL93*$E93)*100,"")</f>
        <v/>
      </c>
      <c r="I93" s="32" t="n"/>
      <c r="J93" s="33" t="n"/>
      <c r="K93" s="31">
        <f>IF(AND(ISNUMBER($F93),ISNUMBER($J93)),$F93*(1-$J93),"")</f>
        <v/>
      </c>
      <c r="L93" s="32" t="n"/>
      <c r="M93" s="32" t="n"/>
      <c r="N93" s="31">
        <f>IF(ISNUMBER($F93),($F93-IF(ISNUMBER($AM93),$AM93,0))*(1-IF(ISNUMBER($J93),$J93,0)),"")</f>
        <v/>
      </c>
      <c r="O93" s="15" t="inlineStr">
        <is>
          <t>Cerise Limon</t>
        </is>
      </c>
      <c r="P93" s="29" t="n">
        <v>0</v>
      </c>
      <c r="Q93" s="29" t="n">
        <v>0</v>
      </c>
      <c r="R93" s="15" t="inlineStr">
        <is>
          <t>Not listed</t>
        </is>
      </c>
      <c r="S93" s="29" t="n">
        <v>0</v>
      </c>
      <c r="T93" s="29" t="n">
        <v>0</v>
      </c>
      <c r="U93" s="15" t="inlineStr">
        <is>
          <t>None (natural essence)</t>
        </is>
      </c>
      <c r="V93" s="15" t="inlineStr">
        <is>
          <t>Zero calorie/sugar/sweetener, naturally essenced</t>
        </is>
      </c>
      <c r="W93" s="32" t="n"/>
      <c r="X93" s="32" t="n"/>
      <c r="Y93" s="32" t="n"/>
      <c r="Z93" s="32" t="n"/>
      <c r="AA93" s="15" t="inlineStr">
        <is>
          <t>Very High</t>
        </is>
      </c>
      <c r="AB93" s="15" t="inlineStr">
        <is>
          <t>Iconic seltzer; huge mainstream base</t>
        </is>
      </c>
      <c r="AC93" s="15" t="inlineStr">
        <is>
          <t>The cult zero-everything sparkling water</t>
        </is>
      </c>
      <c r="AD93" s="15" t="inlineStr">
        <is>
          <t>Zero calories/sugar with cult brand status and price.</t>
        </is>
      </c>
      <c r="AE93" s="32" t="n"/>
      <c r="AF93" s="34">
        <f>IF(AND(ISNUMBER($P93),ISNUMBER($AL93),$AL93&lt;&gt;0),ROUND($P93/$AL93*100,1),"")</f>
        <v/>
      </c>
      <c r="AG93" s="35">
        <f>IF(AND(ISNUMBER($S93),ISNUMBER($AL93),$AL93&lt;&gt;0),ROUND($S93/$AL93*100,2),"")</f>
        <v/>
      </c>
      <c r="AH93" s="34">
        <f>IF(AND(ISNUMBER($Q93),ISNUMBER($AL93),$AL93&lt;&gt;0),ROUND($Q93/$AL93*100,1),"")</f>
        <v/>
      </c>
      <c r="AI93" s="29">
        <f>IF(ISNUMBER($S93),IF($S93&lt;=1,"Yes","No"),"n/a")</f>
        <v/>
      </c>
      <c r="AJ93" s="29">
        <f>IF(ISNUMBER($S93),ROUND(MAX(0,MIN(100,100-$S93*2.5-IF(ISNUMBER($T93),$T93,0)*0.12+IF($S93&lt;=1,12,0))),0),"")</f>
        <v/>
      </c>
      <c r="AK93" s="29">
        <f>IF(ISNUMBER($Q93),IF($Q93&gt;=100,20,IF($Q93&gt;=30,10,0)),0)+IF(ISNUMBER($R93),IF($R93&gt;=100,20,0),0)+IF(ISNUMBER($P93),IF($P93&gt;=150,20,IF($P93&gt;=50,12,5)),0)+IF(ISNUMBER($S93),IF($S93&lt;=1,15,0),0)</f>
        <v/>
      </c>
      <c r="AL93" s="29" t="n">
        <v>355</v>
      </c>
      <c r="AM93" s="30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LaCroix</t>
        </is>
      </c>
      <c r="B94" s="15" t="inlineStr">
        <is>
          <t>LaCroix Sparkling Water | Cerise Limon | 12-pack 355mL</t>
        </is>
      </c>
      <c r="C94" s="15" t="inlineStr">
        <is>
          <t>5) Sparkling water &amp; soda</t>
        </is>
      </c>
      <c r="D94" s="15" t="inlineStr">
        <is>
          <t>355 mL can</t>
        </is>
      </c>
      <c r="E94" s="29" t="n">
        <v>12</v>
      </c>
      <c r="F94" s="30" t="n"/>
      <c r="G94" s="31">
        <f>IF(AND(ISNUMBER($F94),ISNUMBER($E94),$E94&lt;&gt;0),$F94/$E94,"")</f>
        <v/>
      </c>
      <c r="H94" s="31">
        <f>IF(AND(ISNUMBER($F94),ISNUMBER($AL94),ISNUMBER($E94),($AL94*$E94)&lt;&gt;0),$F94/($AL94*$E94)*100,"")</f>
        <v/>
      </c>
      <c r="I94" s="32" t="n"/>
      <c r="J94" s="33" t="n"/>
      <c r="K94" s="31">
        <f>IF(AND(ISNUMBER($F94),ISNUMBER($J94)),$F94*(1-$J94),"")</f>
        <v/>
      </c>
      <c r="L94" s="32" t="n"/>
      <c r="M94" s="32" t="n"/>
      <c r="N94" s="31">
        <f>IF(ISNUMBER($F94),($F94-IF(ISNUMBER($AM94),$AM94,0))*(1-IF(ISNUMBER($J94),$J94,0)),"")</f>
        <v/>
      </c>
      <c r="O94" s="15" t="inlineStr">
        <is>
          <t>Cerise Limon</t>
        </is>
      </c>
      <c r="P94" s="29" t="n">
        <v>0</v>
      </c>
      <c r="Q94" s="29" t="n">
        <v>0</v>
      </c>
      <c r="R94" s="15" t="inlineStr">
        <is>
          <t>Not listed</t>
        </is>
      </c>
      <c r="S94" s="29" t="n">
        <v>0</v>
      </c>
      <c r="T94" s="29" t="n">
        <v>0</v>
      </c>
      <c r="U94" s="15" t="inlineStr">
        <is>
          <t>None (natural essence)</t>
        </is>
      </c>
      <c r="V94" s="15" t="inlineStr">
        <is>
          <t>Zero calorie/sugar/sweetener, naturally essenced</t>
        </is>
      </c>
      <c r="W94" s="32" t="n"/>
      <c r="X94" s="32" t="n"/>
      <c r="Y94" s="32" t="n"/>
      <c r="Z94" s="32" t="n"/>
      <c r="AA94" s="15" t="inlineStr">
        <is>
          <t>Very High</t>
        </is>
      </c>
      <c r="AB94" s="15" t="inlineStr">
        <is>
          <t>Iconic seltzer; huge mainstream base</t>
        </is>
      </c>
      <c r="AC94" s="15" t="inlineStr">
        <is>
          <t>The cult zero-everything sparkling water</t>
        </is>
      </c>
      <c r="AD94" s="15" t="inlineStr">
        <is>
          <t>Zero calories/sugar with cult brand status and price.</t>
        </is>
      </c>
      <c r="AE94" s="32" t="n"/>
      <c r="AF94" s="34">
        <f>IF(AND(ISNUMBER($P94),ISNUMBER($AL94),$AL94&lt;&gt;0),ROUND($P94/$AL94*100,1),"")</f>
        <v/>
      </c>
      <c r="AG94" s="35">
        <f>IF(AND(ISNUMBER($S94),ISNUMBER($AL94),$AL94&lt;&gt;0),ROUND($S94/$AL94*100,2),"")</f>
        <v/>
      </c>
      <c r="AH94" s="34">
        <f>IF(AND(ISNUMBER($Q94),ISNUMBER($AL94),$AL94&lt;&gt;0),ROUND($Q94/$AL94*100,1),"")</f>
        <v/>
      </c>
      <c r="AI94" s="29">
        <f>IF(ISNUMBER($S94),IF($S94&lt;=1,"Yes","No"),"n/a")</f>
        <v/>
      </c>
      <c r="AJ94" s="29">
        <f>IF(ISNUMBER($S94),ROUND(MAX(0,MIN(100,100-$S94*2.5-IF(ISNUMBER($T94),$T94,0)*0.12+IF($S94&lt;=1,12,0))),0),"")</f>
        <v/>
      </c>
      <c r="AK94" s="29">
        <f>IF(ISNUMBER($Q94),IF($Q94&gt;=100,20,IF($Q94&gt;=30,10,0)),0)+IF(ISNUMBER($R94),IF($R94&gt;=100,20,0),0)+IF(ISNUMBER($P94),IF($P94&gt;=150,20,IF($P94&gt;=50,12,5)),0)+IF(ISNUMBER($S94),IF($S94&lt;=1,15,0),0)</f>
        <v/>
      </c>
      <c r="AL94" s="29" t="n">
        <v>355</v>
      </c>
      <c r="AM94" s="30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LaCroix</t>
        </is>
      </c>
      <c r="B95" s="15" t="inlineStr">
        <is>
          <t>LaCroix Sparkling Water | Cerise Limon | 15-pack 355mL</t>
        </is>
      </c>
      <c r="C95" s="15" t="inlineStr">
        <is>
          <t>5) Sparkling water &amp; soda</t>
        </is>
      </c>
      <c r="D95" s="15" t="inlineStr">
        <is>
          <t>355 mL can</t>
        </is>
      </c>
      <c r="E95" s="29" t="n">
        <v>15</v>
      </c>
      <c r="F95" s="30" t="n"/>
      <c r="G95" s="31">
        <f>IF(AND(ISNUMBER($F95),ISNUMBER($E95),$E95&lt;&gt;0),$F95/$E95,"")</f>
        <v/>
      </c>
      <c r="H95" s="31">
        <f>IF(AND(ISNUMBER($F95),ISNUMBER($AL95),ISNUMBER($E95),($AL95*$E95)&lt;&gt;0),$F95/($AL95*$E95)*100,"")</f>
        <v/>
      </c>
      <c r="I95" s="32" t="n"/>
      <c r="J95" s="33" t="n"/>
      <c r="K95" s="31">
        <f>IF(AND(ISNUMBER($F95),ISNUMBER($J95)),$F95*(1-$J95),"")</f>
        <v/>
      </c>
      <c r="L95" s="32" t="n"/>
      <c r="M95" s="32" t="n"/>
      <c r="N95" s="31">
        <f>IF(ISNUMBER($F95),($F95-IF(ISNUMBER($AM95),$AM95,0))*(1-IF(ISNUMBER($J95),$J95,0)),"")</f>
        <v/>
      </c>
      <c r="O95" s="15" t="inlineStr">
        <is>
          <t>Cerise Limon</t>
        </is>
      </c>
      <c r="P95" s="29" t="n">
        <v>0</v>
      </c>
      <c r="Q95" s="29" t="n">
        <v>0</v>
      </c>
      <c r="R95" s="15" t="inlineStr">
        <is>
          <t>Not listed</t>
        </is>
      </c>
      <c r="S95" s="29" t="n">
        <v>0</v>
      </c>
      <c r="T95" s="29" t="n">
        <v>0</v>
      </c>
      <c r="U95" s="15" t="inlineStr">
        <is>
          <t>None (natural essence)</t>
        </is>
      </c>
      <c r="V95" s="15" t="inlineStr">
        <is>
          <t>Zero calorie/sugar/sweetener, naturally essenced</t>
        </is>
      </c>
      <c r="W95" s="32" t="n"/>
      <c r="X95" s="32" t="n"/>
      <c r="Y95" s="32" t="n"/>
      <c r="Z95" s="32" t="n"/>
      <c r="AA95" s="15" t="inlineStr">
        <is>
          <t>Very High</t>
        </is>
      </c>
      <c r="AB95" s="15" t="inlineStr">
        <is>
          <t>Iconic seltzer; huge mainstream base</t>
        </is>
      </c>
      <c r="AC95" s="15" t="inlineStr">
        <is>
          <t>The cult zero-everything sparkling water</t>
        </is>
      </c>
      <c r="AD95" s="15" t="inlineStr">
        <is>
          <t>Zero calories/sugar with cult brand status and price.</t>
        </is>
      </c>
      <c r="AE95" s="32" t="n"/>
      <c r="AF95" s="34">
        <f>IF(AND(ISNUMBER($P95),ISNUMBER($AL95),$AL95&lt;&gt;0),ROUND($P95/$AL95*100,1),"")</f>
        <v/>
      </c>
      <c r="AG95" s="35">
        <f>IF(AND(ISNUMBER($S95),ISNUMBER($AL95),$AL95&lt;&gt;0),ROUND($S95/$AL95*100,2),"")</f>
        <v/>
      </c>
      <c r="AH95" s="34">
        <f>IF(AND(ISNUMBER($Q95),ISNUMBER($AL95),$AL95&lt;&gt;0),ROUND($Q95/$AL95*100,1),"")</f>
        <v/>
      </c>
      <c r="AI95" s="29">
        <f>IF(ISNUMBER($S95),IF($S95&lt;=1,"Yes","No"),"n/a")</f>
        <v/>
      </c>
      <c r="AJ95" s="29">
        <f>IF(ISNUMBER($S95),ROUND(MAX(0,MIN(100,100-$S95*2.5-IF(ISNUMBER($T95),$T95,0)*0.12+IF($S95&lt;=1,12,0))),0),"")</f>
        <v/>
      </c>
      <c r="AK95" s="29">
        <f>IF(ISNUMBER($Q95),IF($Q95&gt;=100,20,IF($Q95&gt;=30,10,0)),0)+IF(ISNUMBER($R95),IF($R95&gt;=100,20,0),0)+IF(ISNUMBER($P95),IF($P95&gt;=150,20,IF($P95&gt;=50,12,5)),0)+IF(ISNUMBER($S95),IF($S95&lt;=1,15,0),0)</f>
        <v/>
      </c>
      <c r="AL95" s="29" t="n">
        <v>355</v>
      </c>
      <c r="AM95" s="30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LaCroix</t>
        </is>
      </c>
      <c r="B96" s="15" t="inlineStr">
        <is>
          <t>LaCroix Sparkling Water | Cerise Limon | 18-pack 355mL</t>
        </is>
      </c>
      <c r="C96" s="15" t="inlineStr">
        <is>
          <t>5) Sparkling water &amp; soda</t>
        </is>
      </c>
      <c r="D96" s="15" t="inlineStr">
        <is>
          <t>355 mL can</t>
        </is>
      </c>
      <c r="E96" s="29" t="n">
        <v>18</v>
      </c>
      <c r="F96" s="30" t="n"/>
      <c r="G96" s="31">
        <f>IF(AND(ISNUMBER($F96),ISNUMBER($E96),$E96&lt;&gt;0),$F96/$E96,"")</f>
        <v/>
      </c>
      <c r="H96" s="31">
        <f>IF(AND(ISNUMBER($F96),ISNUMBER($AL96),ISNUMBER($E96),($AL96*$E96)&lt;&gt;0),$F96/($AL96*$E96)*100,"")</f>
        <v/>
      </c>
      <c r="I96" s="32" t="n"/>
      <c r="J96" s="33" t="n"/>
      <c r="K96" s="31">
        <f>IF(AND(ISNUMBER($F96),ISNUMBER($J96)),$F96*(1-$J96),"")</f>
        <v/>
      </c>
      <c r="L96" s="32" t="n"/>
      <c r="M96" s="32" t="n"/>
      <c r="N96" s="31">
        <f>IF(ISNUMBER($F96),($F96-IF(ISNUMBER($AM96),$AM96,0))*(1-IF(ISNUMBER($J96),$J96,0)),"")</f>
        <v/>
      </c>
      <c r="O96" s="15" t="inlineStr">
        <is>
          <t>Cerise Limon</t>
        </is>
      </c>
      <c r="P96" s="29" t="n">
        <v>0</v>
      </c>
      <c r="Q96" s="29" t="n">
        <v>0</v>
      </c>
      <c r="R96" s="15" t="inlineStr">
        <is>
          <t>Not listed</t>
        </is>
      </c>
      <c r="S96" s="29" t="n">
        <v>0</v>
      </c>
      <c r="T96" s="29" t="n">
        <v>0</v>
      </c>
      <c r="U96" s="15" t="inlineStr">
        <is>
          <t>None (natural essence)</t>
        </is>
      </c>
      <c r="V96" s="15" t="inlineStr">
        <is>
          <t>Zero calorie/sugar/sweetener, naturally essenced</t>
        </is>
      </c>
      <c r="W96" s="32" t="n"/>
      <c r="X96" s="32" t="n"/>
      <c r="Y96" s="32" t="n"/>
      <c r="Z96" s="32" t="n"/>
      <c r="AA96" s="15" t="inlineStr">
        <is>
          <t>Very High</t>
        </is>
      </c>
      <c r="AB96" s="15" t="inlineStr">
        <is>
          <t>Iconic seltzer; huge mainstream base</t>
        </is>
      </c>
      <c r="AC96" s="15" t="inlineStr">
        <is>
          <t>The cult zero-everything sparkling water</t>
        </is>
      </c>
      <c r="AD96" s="15" t="inlineStr">
        <is>
          <t>Zero calories/sugar with cult brand status and price.</t>
        </is>
      </c>
      <c r="AE96" s="32" t="n"/>
      <c r="AF96" s="34">
        <f>IF(AND(ISNUMBER($P96),ISNUMBER($AL96),$AL96&lt;&gt;0),ROUND($P96/$AL96*100,1),"")</f>
        <v/>
      </c>
      <c r="AG96" s="35">
        <f>IF(AND(ISNUMBER($S96),ISNUMBER($AL96),$AL96&lt;&gt;0),ROUND($S96/$AL96*100,2),"")</f>
        <v/>
      </c>
      <c r="AH96" s="34">
        <f>IF(AND(ISNUMBER($Q96),ISNUMBER($AL96),$AL96&lt;&gt;0),ROUND($Q96/$AL96*100,1),"")</f>
        <v/>
      </c>
      <c r="AI96" s="29">
        <f>IF(ISNUMBER($S96),IF($S96&lt;=1,"Yes","No"),"n/a")</f>
        <v/>
      </c>
      <c r="AJ96" s="29">
        <f>IF(ISNUMBER($S96),ROUND(MAX(0,MIN(100,100-$S96*2.5-IF(ISNUMBER($T96),$T96,0)*0.12+IF($S96&lt;=1,12,0))),0),"")</f>
        <v/>
      </c>
      <c r="AK96" s="29">
        <f>IF(ISNUMBER($Q96),IF($Q96&gt;=100,20,IF($Q96&gt;=30,10,0)),0)+IF(ISNUMBER($R96),IF($R96&gt;=100,20,0),0)+IF(ISNUMBER($P96),IF($P96&gt;=150,20,IF($P96&gt;=50,12,5)),0)+IF(ISNUMBER($S96),IF($S96&lt;=1,15,0),0)</f>
        <v/>
      </c>
      <c r="AL96" s="29" t="n">
        <v>355</v>
      </c>
      <c r="AM96" s="30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LaCroix</t>
        </is>
      </c>
      <c r="B97" s="15" t="inlineStr">
        <is>
          <t>LaCroix Sparkling Water | Cerise Limon | 24-pack 355mL</t>
        </is>
      </c>
      <c r="C97" s="15" t="inlineStr">
        <is>
          <t>5) Sparkling water &amp; soda</t>
        </is>
      </c>
      <c r="D97" s="15" t="inlineStr">
        <is>
          <t>355 mL can</t>
        </is>
      </c>
      <c r="E97" s="29" t="n">
        <v>24</v>
      </c>
      <c r="F97" s="30" t="n"/>
      <c r="G97" s="31">
        <f>IF(AND(ISNUMBER($F97),ISNUMBER($E97),$E97&lt;&gt;0),$F97/$E97,"")</f>
        <v/>
      </c>
      <c r="H97" s="31">
        <f>IF(AND(ISNUMBER($F97),ISNUMBER($AL97),ISNUMBER($E97),($AL97*$E97)&lt;&gt;0),$F97/($AL97*$E97)*100,"")</f>
        <v/>
      </c>
      <c r="I97" s="32" t="n"/>
      <c r="J97" s="33" t="n"/>
      <c r="K97" s="31">
        <f>IF(AND(ISNUMBER($F97),ISNUMBER($J97)),$F97*(1-$J97),"")</f>
        <v/>
      </c>
      <c r="L97" s="32" t="n"/>
      <c r="M97" s="32" t="n"/>
      <c r="N97" s="31">
        <f>IF(ISNUMBER($F97),($F97-IF(ISNUMBER($AM97),$AM97,0))*(1-IF(ISNUMBER($J97),$J97,0)),"")</f>
        <v/>
      </c>
      <c r="O97" s="15" t="inlineStr">
        <is>
          <t>Cerise Limon</t>
        </is>
      </c>
      <c r="P97" s="29" t="n">
        <v>0</v>
      </c>
      <c r="Q97" s="29" t="n">
        <v>0</v>
      </c>
      <c r="R97" s="15" t="inlineStr">
        <is>
          <t>Not listed</t>
        </is>
      </c>
      <c r="S97" s="29" t="n">
        <v>0</v>
      </c>
      <c r="T97" s="29" t="n">
        <v>0</v>
      </c>
      <c r="U97" s="15" t="inlineStr">
        <is>
          <t>None (natural essence)</t>
        </is>
      </c>
      <c r="V97" s="15" t="inlineStr">
        <is>
          <t>Zero calorie/sugar/sweetener, naturally essenced</t>
        </is>
      </c>
      <c r="W97" s="32" t="n"/>
      <c r="X97" s="32" t="n"/>
      <c r="Y97" s="32" t="n"/>
      <c r="Z97" s="32" t="n"/>
      <c r="AA97" s="15" t="inlineStr">
        <is>
          <t>Very High</t>
        </is>
      </c>
      <c r="AB97" s="15" t="inlineStr">
        <is>
          <t>Iconic seltzer; huge mainstream base</t>
        </is>
      </c>
      <c r="AC97" s="15" t="inlineStr">
        <is>
          <t>The cult zero-everything sparkling water</t>
        </is>
      </c>
      <c r="AD97" s="15" t="inlineStr">
        <is>
          <t>Zero calories/sugar with cult brand status and price.</t>
        </is>
      </c>
      <c r="AE97" s="32" t="n"/>
      <c r="AF97" s="34">
        <f>IF(AND(ISNUMBER($P97),ISNUMBER($AL97),$AL97&lt;&gt;0),ROUND($P97/$AL97*100,1),"")</f>
        <v/>
      </c>
      <c r="AG97" s="35">
        <f>IF(AND(ISNUMBER($S97),ISNUMBER($AL97),$AL97&lt;&gt;0),ROUND($S97/$AL97*100,2),"")</f>
        <v/>
      </c>
      <c r="AH97" s="34">
        <f>IF(AND(ISNUMBER($Q97),ISNUMBER($AL97),$AL97&lt;&gt;0),ROUND($Q97/$AL97*100,1),"")</f>
        <v/>
      </c>
      <c r="AI97" s="29">
        <f>IF(ISNUMBER($S97),IF($S97&lt;=1,"Yes","No"),"n/a")</f>
        <v/>
      </c>
      <c r="AJ97" s="29">
        <f>IF(ISNUMBER($S97),ROUND(MAX(0,MIN(100,100-$S97*2.5-IF(ISNUMBER($T97),$T97,0)*0.12+IF($S97&lt;=1,12,0))),0),"")</f>
        <v/>
      </c>
      <c r="AK97" s="29">
        <f>IF(ISNUMBER($Q97),IF($Q97&gt;=100,20,IF($Q97&gt;=30,10,0)),0)+IF(ISNUMBER($R97),IF($R97&gt;=100,20,0),0)+IF(ISNUMBER($P97),IF($P97&gt;=150,20,IF($P97&gt;=50,12,5)),0)+IF(ISNUMBER($S97),IF($S97&lt;=1,15,0),0)</f>
        <v/>
      </c>
      <c r="AL97" s="29" t="n">
        <v>355</v>
      </c>
      <c r="AM97" s="30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bubly</t>
        </is>
      </c>
      <c r="B98" s="15" t="inlineStr">
        <is>
          <t>bubly Sparkling Water | Cherry | single 355mL</t>
        </is>
      </c>
      <c r="C98" s="15" t="inlineStr">
        <is>
          <t>5) Sparkling water &amp; soda</t>
        </is>
      </c>
      <c r="D98" s="15" t="inlineStr">
        <is>
          <t>355 mL can</t>
        </is>
      </c>
      <c r="E98" s="29" t="n">
        <v>1</v>
      </c>
      <c r="F98" s="30" t="n"/>
      <c r="G98" s="31">
        <f>IF(AND(ISNUMBER($F98),ISNUMBER($E98),$E98&lt;&gt;0),$F98/$E98,"")</f>
        <v/>
      </c>
      <c r="H98" s="31">
        <f>IF(AND(ISNUMBER($F98),ISNUMBER($AL98),ISNUMBER($E98),($AL98*$E98)&lt;&gt;0),$F98/($AL98*$E98)*100,"")</f>
        <v/>
      </c>
      <c r="I98" s="32" t="n"/>
      <c r="J98" s="33" t="n"/>
      <c r="K98" s="31">
        <f>IF(AND(ISNUMBER($F98),ISNUMBER($J98)),$F98*(1-$J98),"")</f>
        <v/>
      </c>
      <c r="L98" s="32" t="n"/>
      <c r="M98" s="32" t="n"/>
      <c r="N98" s="31">
        <f>IF(ISNUMBER($F98),($F98-IF(ISNUMBER($AM98),$AM98,0))*(1-IF(ISNUMBER($J98),$J98,0)),"")</f>
        <v/>
      </c>
      <c r="O98" s="15" t="inlineStr">
        <is>
          <t>Cherry</t>
        </is>
      </c>
      <c r="P98" s="29" t="n">
        <v>0</v>
      </c>
      <c r="Q98" s="29" t="n">
        <v>0</v>
      </c>
      <c r="R98" s="15" t="inlineStr">
        <is>
          <t>Not listed</t>
        </is>
      </c>
      <c r="S98" s="29" t="n">
        <v>0</v>
      </c>
      <c r="T98" s="29" t="n">
        <v>0</v>
      </c>
      <c r="U98" s="15" t="inlineStr">
        <is>
          <t>None (natural flavours)</t>
        </is>
      </c>
      <c r="V98" s="15" t="inlineStr">
        <is>
          <t>Zero calorie/sugar/sweetener</t>
        </is>
      </c>
      <c r="W98" s="32" t="n"/>
      <c r="X98" s="32" t="n"/>
      <c r="Y98" s="32" t="n"/>
      <c r="Z98" s="32" t="n"/>
      <c r="AA98" s="15" t="inlineStr">
        <is>
          <t>Very High</t>
        </is>
      </c>
      <c r="AB98" s="15" t="inlineStr">
        <is>
          <t>PepsiCo muscle; aggressive pricing &amp; distribution</t>
        </is>
      </c>
      <c r="AC98" s="15" t="inlineStr">
        <is>
          <t>Cheerful zero-calorie sparkling water at a sharp price</t>
        </is>
      </c>
      <c r="AD98" s="15" t="inlineStr">
        <is>
          <t>Mainstream zero-everything seltzer, usually well priced.</t>
        </is>
      </c>
      <c r="AE98" s="32" t="n"/>
      <c r="AF98" s="34">
        <f>IF(AND(ISNUMBER($P98),ISNUMBER($AL98),$AL98&lt;&gt;0),ROUND($P98/$AL98*100,1),"")</f>
        <v/>
      </c>
      <c r="AG98" s="35">
        <f>IF(AND(ISNUMBER($S98),ISNUMBER($AL98),$AL98&lt;&gt;0),ROUND($S98/$AL98*100,2),"")</f>
        <v/>
      </c>
      <c r="AH98" s="34">
        <f>IF(AND(ISNUMBER($Q98),ISNUMBER($AL98),$AL98&lt;&gt;0),ROUND($Q98/$AL98*100,1),"")</f>
        <v/>
      </c>
      <c r="AI98" s="29">
        <f>IF(ISNUMBER($S98),IF($S98&lt;=1,"Yes","No"),"n/a")</f>
        <v/>
      </c>
      <c r="AJ98" s="29">
        <f>IF(ISNUMBER($S98),ROUND(MAX(0,MIN(100,100-$S98*2.5-IF(ISNUMBER($T98),$T98,0)*0.12+IF($S98&lt;=1,12,0))),0),"")</f>
        <v/>
      </c>
      <c r="AK98" s="29">
        <f>IF(ISNUMBER($Q98),IF($Q98&gt;=100,20,IF($Q98&gt;=30,10,0)),0)+IF(ISNUMBER($R98),IF($R98&gt;=100,20,0),0)+IF(ISNUMBER($P98),IF($P98&gt;=150,20,IF($P98&gt;=50,12,5)),0)+IF(ISNUMBER($S98),IF($S98&lt;=1,15,0),0)</f>
        <v/>
      </c>
      <c r="AL98" s="29" t="n">
        <v>355</v>
      </c>
      <c r="AM98" s="30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bubly</t>
        </is>
      </c>
      <c r="B99" s="15" t="inlineStr">
        <is>
          <t>bubly Sparkling Water | Cherry | 8-pack 355mL</t>
        </is>
      </c>
      <c r="C99" s="15" t="inlineStr">
        <is>
          <t>5) Sparkling water &amp; soda</t>
        </is>
      </c>
      <c r="D99" s="15" t="inlineStr">
        <is>
          <t>355 mL can</t>
        </is>
      </c>
      <c r="E99" s="29" t="n">
        <v>8</v>
      </c>
      <c r="F99" s="30" t="n"/>
      <c r="G99" s="31">
        <f>IF(AND(ISNUMBER($F99),ISNUMBER($E99),$E99&lt;&gt;0),$F99/$E99,"")</f>
        <v/>
      </c>
      <c r="H99" s="31">
        <f>IF(AND(ISNUMBER($F99),ISNUMBER($AL99),ISNUMBER($E99),($AL99*$E99)&lt;&gt;0),$F99/($AL99*$E99)*100,"")</f>
        <v/>
      </c>
      <c r="I99" s="32" t="n"/>
      <c r="J99" s="33" t="n"/>
      <c r="K99" s="31">
        <f>IF(AND(ISNUMBER($F99),ISNUMBER($J99)),$F99*(1-$J99),"")</f>
        <v/>
      </c>
      <c r="L99" s="32" t="n"/>
      <c r="M99" s="32" t="n"/>
      <c r="N99" s="31">
        <f>IF(ISNUMBER($F99),($F99-IF(ISNUMBER($AM99),$AM99,0))*(1-IF(ISNUMBER($J99),$J99,0)),"")</f>
        <v/>
      </c>
      <c r="O99" s="15" t="inlineStr">
        <is>
          <t>Cherry</t>
        </is>
      </c>
      <c r="P99" s="29" t="n">
        <v>0</v>
      </c>
      <c r="Q99" s="29" t="n">
        <v>0</v>
      </c>
      <c r="R99" s="15" t="inlineStr">
        <is>
          <t>Not listed</t>
        </is>
      </c>
      <c r="S99" s="29" t="n">
        <v>0</v>
      </c>
      <c r="T99" s="29" t="n">
        <v>0</v>
      </c>
      <c r="U99" s="15" t="inlineStr">
        <is>
          <t>None (natural flavours)</t>
        </is>
      </c>
      <c r="V99" s="15" t="inlineStr">
        <is>
          <t>Zero calorie/sugar/sweetener</t>
        </is>
      </c>
      <c r="W99" s="32" t="n"/>
      <c r="X99" s="32" t="n"/>
      <c r="Y99" s="32" t="n"/>
      <c r="Z99" s="32" t="n"/>
      <c r="AA99" s="15" t="inlineStr">
        <is>
          <t>Very High</t>
        </is>
      </c>
      <c r="AB99" s="15" t="inlineStr">
        <is>
          <t>PepsiCo muscle; aggressive pricing &amp; distribution</t>
        </is>
      </c>
      <c r="AC99" s="15" t="inlineStr">
        <is>
          <t>Cheerful zero-calorie sparkling water at a sharp price</t>
        </is>
      </c>
      <c r="AD99" s="15" t="inlineStr">
        <is>
          <t>Mainstream zero-everything seltzer, usually well priced.</t>
        </is>
      </c>
      <c r="AE99" s="32" t="n"/>
      <c r="AF99" s="34">
        <f>IF(AND(ISNUMBER($P99),ISNUMBER($AL99),$AL99&lt;&gt;0),ROUND($P99/$AL99*100,1),"")</f>
        <v/>
      </c>
      <c r="AG99" s="35">
        <f>IF(AND(ISNUMBER($S99),ISNUMBER($AL99),$AL99&lt;&gt;0),ROUND($S99/$AL99*100,2),"")</f>
        <v/>
      </c>
      <c r="AH99" s="34">
        <f>IF(AND(ISNUMBER($Q99),ISNUMBER($AL99),$AL99&lt;&gt;0),ROUND($Q99/$AL99*100,1),"")</f>
        <v/>
      </c>
      <c r="AI99" s="29">
        <f>IF(ISNUMBER($S99),IF($S99&lt;=1,"Yes","No"),"n/a")</f>
        <v/>
      </c>
      <c r="AJ99" s="29">
        <f>IF(ISNUMBER($S99),ROUND(MAX(0,MIN(100,100-$S99*2.5-IF(ISNUMBER($T99),$T99,0)*0.12+IF($S99&lt;=1,12,0))),0),"")</f>
        <v/>
      </c>
      <c r="AK99" s="29">
        <f>IF(ISNUMBER($Q99),IF($Q99&gt;=100,20,IF($Q99&gt;=30,10,0)),0)+IF(ISNUMBER($R99),IF($R99&gt;=100,20,0),0)+IF(ISNUMBER($P99),IF($P99&gt;=150,20,IF($P99&gt;=50,12,5)),0)+IF(ISNUMBER($S99),IF($S99&lt;=1,15,0),0)</f>
        <v/>
      </c>
      <c r="AL99" s="29" t="n">
        <v>355</v>
      </c>
      <c r="AM99" s="30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bubly</t>
        </is>
      </c>
      <c r="B100" s="15" t="inlineStr">
        <is>
          <t>bubly Sparkling Water | Cherry | 12-pack 355mL</t>
        </is>
      </c>
      <c r="C100" s="15" t="inlineStr">
        <is>
          <t>5) Sparkling water &amp; soda</t>
        </is>
      </c>
      <c r="D100" s="15" t="inlineStr">
        <is>
          <t>355 mL can</t>
        </is>
      </c>
      <c r="E100" s="29" t="n">
        <v>12</v>
      </c>
      <c r="F100" s="30" t="n"/>
      <c r="G100" s="31">
        <f>IF(AND(ISNUMBER($F100),ISNUMBER($E100),$E100&lt;&gt;0),$F100/$E100,"")</f>
        <v/>
      </c>
      <c r="H100" s="31">
        <f>IF(AND(ISNUMBER($F100),ISNUMBER($AL100),ISNUMBER($E100),($AL100*$E100)&lt;&gt;0),$F100/($AL100*$E100)*100,"")</f>
        <v/>
      </c>
      <c r="I100" s="32" t="n"/>
      <c r="J100" s="33" t="n"/>
      <c r="K100" s="31">
        <f>IF(AND(ISNUMBER($F100),ISNUMBER($J100)),$F100*(1-$J100),"")</f>
        <v/>
      </c>
      <c r="L100" s="32" t="n"/>
      <c r="M100" s="32" t="n"/>
      <c r="N100" s="31">
        <f>IF(ISNUMBER($F100),($F100-IF(ISNUMBER($AM100),$AM100,0))*(1-IF(ISNUMBER($J100),$J100,0)),"")</f>
        <v/>
      </c>
      <c r="O100" s="15" t="inlineStr">
        <is>
          <t>Cherry</t>
        </is>
      </c>
      <c r="P100" s="29" t="n">
        <v>0</v>
      </c>
      <c r="Q100" s="29" t="n">
        <v>0</v>
      </c>
      <c r="R100" s="15" t="inlineStr">
        <is>
          <t>Not listed</t>
        </is>
      </c>
      <c r="S100" s="29" t="n">
        <v>0</v>
      </c>
      <c r="T100" s="29" t="n">
        <v>0</v>
      </c>
      <c r="U100" s="15" t="inlineStr">
        <is>
          <t>None (natural flavours)</t>
        </is>
      </c>
      <c r="V100" s="15" t="inlineStr">
        <is>
          <t>Zero calorie/sugar/sweetener</t>
        </is>
      </c>
      <c r="W100" s="32" t="n"/>
      <c r="X100" s="32" t="n"/>
      <c r="Y100" s="32" t="n"/>
      <c r="Z100" s="32" t="n"/>
      <c r="AA100" s="15" t="inlineStr">
        <is>
          <t>Very High</t>
        </is>
      </c>
      <c r="AB100" s="15" t="inlineStr">
        <is>
          <t>PepsiCo muscle; aggressive pricing &amp; distribution</t>
        </is>
      </c>
      <c r="AC100" s="15" t="inlineStr">
        <is>
          <t>Cheerful zero-calorie sparkling water at a sharp price</t>
        </is>
      </c>
      <c r="AD100" s="15" t="inlineStr">
        <is>
          <t>Mainstream zero-everything seltzer, usually well priced.</t>
        </is>
      </c>
      <c r="AE100" s="32" t="n"/>
      <c r="AF100" s="34">
        <f>IF(AND(ISNUMBER($P100),ISNUMBER($AL100),$AL100&lt;&gt;0),ROUND($P100/$AL100*100,1),"")</f>
        <v/>
      </c>
      <c r="AG100" s="35">
        <f>IF(AND(ISNUMBER($S100),ISNUMBER($AL100),$AL100&lt;&gt;0),ROUND($S100/$AL100*100,2),"")</f>
        <v/>
      </c>
      <c r="AH100" s="34">
        <f>IF(AND(ISNUMBER($Q100),ISNUMBER($AL100),$AL100&lt;&gt;0),ROUND($Q100/$AL100*100,1),"")</f>
        <v/>
      </c>
      <c r="AI100" s="29">
        <f>IF(ISNUMBER($S100),IF($S100&lt;=1,"Yes","No"),"n/a")</f>
        <v/>
      </c>
      <c r="AJ100" s="29">
        <f>IF(ISNUMBER($S100),ROUND(MAX(0,MIN(100,100-$S100*2.5-IF(ISNUMBER($T100),$T100,0)*0.12+IF($S100&lt;=1,12,0))),0),"")</f>
        <v/>
      </c>
      <c r="AK100" s="29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29" t="n">
        <v>355</v>
      </c>
      <c r="AM100" s="30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bubly</t>
        </is>
      </c>
      <c r="B101" s="15" t="inlineStr">
        <is>
          <t>bubly Sparkling Water | Cherry | 15-pack 355mL</t>
        </is>
      </c>
      <c r="C101" s="15" t="inlineStr">
        <is>
          <t>5) Sparkling water &amp; soda</t>
        </is>
      </c>
      <c r="D101" s="15" t="inlineStr">
        <is>
          <t>355 mL can</t>
        </is>
      </c>
      <c r="E101" s="29" t="n">
        <v>15</v>
      </c>
      <c r="F101" s="30" t="n"/>
      <c r="G101" s="31">
        <f>IF(AND(ISNUMBER($F101),ISNUMBER($E101),$E101&lt;&gt;0),$F101/$E101,"")</f>
        <v/>
      </c>
      <c r="H101" s="31">
        <f>IF(AND(ISNUMBER($F101),ISNUMBER($AL101),ISNUMBER($E101),($AL101*$E101)&lt;&gt;0),$F101/($AL101*$E101)*100,"")</f>
        <v/>
      </c>
      <c r="I101" s="32" t="n"/>
      <c r="J101" s="33" t="n"/>
      <c r="K101" s="31">
        <f>IF(AND(ISNUMBER($F101),ISNUMBER($J101)),$F101*(1-$J101),"")</f>
        <v/>
      </c>
      <c r="L101" s="32" t="n"/>
      <c r="M101" s="32" t="n"/>
      <c r="N101" s="31">
        <f>IF(ISNUMBER($F101),($F101-IF(ISNUMBER($AM101),$AM101,0))*(1-IF(ISNUMBER($J101),$J101,0)),"")</f>
        <v/>
      </c>
      <c r="O101" s="15" t="inlineStr">
        <is>
          <t>Cherry</t>
        </is>
      </c>
      <c r="P101" s="29" t="n">
        <v>0</v>
      </c>
      <c r="Q101" s="29" t="n">
        <v>0</v>
      </c>
      <c r="R101" s="15" t="inlineStr">
        <is>
          <t>Not listed</t>
        </is>
      </c>
      <c r="S101" s="29" t="n">
        <v>0</v>
      </c>
      <c r="T101" s="29" t="n">
        <v>0</v>
      </c>
      <c r="U101" s="15" t="inlineStr">
        <is>
          <t>None (natural flavours)</t>
        </is>
      </c>
      <c r="V101" s="15" t="inlineStr">
        <is>
          <t>Zero calorie/sugar/sweetener</t>
        </is>
      </c>
      <c r="W101" s="32" t="n"/>
      <c r="X101" s="32" t="n"/>
      <c r="Y101" s="32" t="n"/>
      <c r="Z101" s="32" t="n"/>
      <c r="AA101" s="15" t="inlineStr">
        <is>
          <t>Very High</t>
        </is>
      </c>
      <c r="AB101" s="15" t="inlineStr">
        <is>
          <t>PepsiCo muscle; aggressive pricing &amp; distribution</t>
        </is>
      </c>
      <c r="AC101" s="15" t="inlineStr">
        <is>
          <t>Cheerful zero-calorie sparkling water at a sharp price</t>
        </is>
      </c>
      <c r="AD101" s="15" t="inlineStr">
        <is>
          <t>Mainstream zero-everything seltzer, usually well priced.</t>
        </is>
      </c>
      <c r="AE101" s="32" t="n"/>
      <c r="AF101" s="34">
        <f>IF(AND(ISNUMBER($P101),ISNUMBER($AL101),$AL101&lt;&gt;0),ROUND($P101/$AL101*100,1),"")</f>
        <v/>
      </c>
      <c r="AG101" s="35">
        <f>IF(AND(ISNUMBER($S101),ISNUMBER($AL101),$AL101&lt;&gt;0),ROUND($S101/$AL101*100,2),"")</f>
        <v/>
      </c>
      <c r="AH101" s="34">
        <f>IF(AND(ISNUMBER($Q101),ISNUMBER($AL101),$AL101&lt;&gt;0),ROUND($Q101/$AL101*100,1),"")</f>
        <v/>
      </c>
      <c r="AI101" s="29">
        <f>IF(ISNUMBER($S101),IF($S101&lt;=1,"Yes","No"),"n/a")</f>
        <v/>
      </c>
      <c r="AJ101" s="29">
        <f>IF(ISNUMBER($S101),ROUND(MAX(0,MIN(100,100-$S101*2.5-IF(ISNUMBER($T101),$T101,0)*0.12+IF($S101&lt;=1,12,0))),0),"")</f>
        <v/>
      </c>
      <c r="AK101" s="29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29" t="n">
        <v>355</v>
      </c>
      <c r="AM101" s="30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bubly</t>
        </is>
      </c>
      <c r="B102" s="15" t="inlineStr">
        <is>
          <t>bubly Sparkling Water | Cherry | 18-pack 355mL</t>
        </is>
      </c>
      <c r="C102" s="15" t="inlineStr">
        <is>
          <t>5) Sparkling water &amp; soda</t>
        </is>
      </c>
      <c r="D102" s="15" t="inlineStr">
        <is>
          <t>355 mL can</t>
        </is>
      </c>
      <c r="E102" s="29" t="n">
        <v>18</v>
      </c>
      <c r="F102" s="30" t="n"/>
      <c r="G102" s="31">
        <f>IF(AND(ISNUMBER($F102),ISNUMBER($E102),$E102&lt;&gt;0),$F102/$E102,"")</f>
        <v/>
      </c>
      <c r="H102" s="31">
        <f>IF(AND(ISNUMBER($F102),ISNUMBER($AL102),ISNUMBER($E102),($AL102*$E102)&lt;&gt;0),$F102/($AL102*$E102)*100,"")</f>
        <v/>
      </c>
      <c r="I102" s="32" t="n"/>
      <c r="J102" s="33" t="n"/>
      <c r="K102" s="31">
        <f>IF(AND(ISNUMBER($F102),ISNUMBER($J102)),$F102*(1-$J102),"")</f>
        <v/>
      </c>
      <c r="L102" s="32" t="n"/>
      <c r="M102" s="32" t="n"/>
      <c r="N102" s="31">
        <f>IF(ISNUMBER($F102),($F102-IF(ISNUMBER($AM102),$AM102,0))*(1-IF(ISNUMBER($J102),$J102,0)),"")</f>
        <v/>
      </c>
      <c r="O102" s="15" t="inlineStr">
        <is>
          <t>Cherry</t>
        </is>
      </c>
      <c r="P102" s="29" t="n">
        <v>0</v>
      </c>
      <c r="Q102" s="29" t="n">
        <v>0</v>
      </c>
      <c r="R102" s="15" t="inlineStr">
        <is>
          <t>Not listed</t>
        </is>
      </c>
      <c r="S102" s="29" t="n">
        <v>0</v>
      </c>
      <c r="T102" s="29" t="n">
        <v>0</v>
      </c>
      <c r="U102" s="15" t="inlineStr">
        <is>
          <t>None (natural flavours)</t>
        </is>
      </c>
      <c r="V102" s="15" t="inlineStr">
        <is>
          <t>Zero calorie/sugar/sweetener</t>
        </is>
      </c>
      <c r="W102" s="32" t="n"/>
      <c r="X102" s="32" t="n"/>
      <c r="Y102" s="32" t="n"/>
      <c r="Z102" s="32" t="n"/>
      <c r="AA102" s="15" t="inlineStr">
        <is>
          <t>Very High</t>
        </is>
      </c>
      <c r="AB102" s="15" t="inlineStr">
        <is>
          <t>PepsiCo muscle; aggressive pricing &amp; distribution</t>
        </is>
      </c>
      <c r="AC102" s="15" t="inlineStr">
        <is>
          <t>Cheerful zero-calorie sparkling water at a sharp price</t>
        </is>
      </c>
      <c r="AD102" s="15" t="inlineStr">
        <is>
          <t>Mainstream zero-everything seltzer, usually well priced.</t>
        </is>
      </c>
      <c r="AE102" s="32" t="n"/>
      <c r="AF102" s="34">
        <f>IF(AND(ISNUMBER($P102),ISNUMBER($AL102),$AL102&lt;&gt;0),ROUND($P102/$AL102*100,1),"")</f>
        <v/>
      </c>
      <c r="AG102" s="35">
        <f>IF(AND(ISNUMBER($S102),ISNUMBER($AL102),$AL102&lt;&gt;0),ROUND($S102/$AL102*100,2),"")</f>
        <v/>
      </c>
      <c r="AH102" s="34">
        <f>IF(AND(ISNUMBER($Q102),ISNUMBER($AL102),$AL102&lt;&gt;0),ROUND($Q102/$AL102*100,1),"")</f>
        <v/>
      </c>
      <c r="AI102" s="29">
        <f>IF(ISNUMBER($S102),IF($S102&lt;=1,"Yes","No"),"n/a")</f>
        <v/>
      </c>
      <c r="AJ102" s="29">
        <f>IF(ISNUMBER($S102),ROUND(MAX(0,MIN(100,100-$S102*2.5-IF(ISNUMBER($T102),$T102,0)*0.12+IF($S102&lt;=1,12,0))),0),"")</f>
        <v/>
      </c>
      <c r="AK102" s="29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29" t="n">
        <v>355</v>
      </c>
      <c r="AM102" s="30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bubly</t>
        </is>
      </c>
      <c r="B103" s="15" t="inlineStr">
        <is>
          <t>bubly Sparkling Water | Cherry | 24-pack 355mL</t>
        </is>
      </c>
      <c r="C103" s="15" t="inlineStr">
        <is>
          <t>5) Sparkling water &amp; soda</t>
        </is>
      </c>
      <c r="D103" s="15" t="inlineStr">
        <is>
          <t>355 mL can</t>
        </is>
      </c>
      <c r="E103" s="29" t="n">
        <v>24</v>
      </c>
      <c r="F103" s="30" t="n"/>
      <c r="G103" s="31">
        <f>IF(AND(ISNUMBER($F103),ISNUMBER($E103),$E103&lt;&gt;0),$F103/$E103,"")</f>
        <v/>
      </c>
      <c r="H103" s="31">
        <f>IF(AND(ISNUMBER($F103),ISNUMBER($AL103),ISNUMBER($E103),($AL103*$E103)&lt;&gt;0),$F103/($AL103*$E103)*100,"")</f>
        <v/>
      </c>
      <c r="I103" s="32" t="n"/>
      <c r="J103" s="33" t="n"/>
      <c r="K103" s="31">
        <f>IF(AND(ISNUMBER($F103),ISNUMBER($J103)),$F103*(1-$J103),"")</f>
        <v/>
      </c>
      <c r="L103" s="32" t="n"/>
      <c r="M103" s="32" t="n"/>
      <c r="N103" s="31">
        <f>IF(ISNUMBER($F103),($F103-IF(ISNUMBER($AM103),$AM103,0))*(1-IF(ISNUMBER($J103),$J103,0)),"")</f>
        <v/>
      </c>
      <c r="O103" s="15" t="inlineStr">
        <is>
          <t>Cherry</t>
        </is>
      </c>
      <c r="P103" s="29" t="n">
        <v>0</v>
      </c>
      <c r="Q103" s="29" t="n">
        <v>0</v>
      </c>
      <c r="R103" s="15" t="inlineStr">
        <is>
          <t>Not listed</t>
        </is>
      </c>
      <c r="S103" s="29" t="n">
        <v>0</v>
      </c>
      <c r="T103" s="29" t="n">
        <v>0</v>
      </c>
      <c r="U103" s="15" t="inlineStr">
        <is>
          <t>None (natural flavours)</t>
        </is>
      </c>
      <c r="V103" s="15" t="inlineStr">
        <is>
          <t>Zero calorie/sugar/sweetener</t>
        </is>
      </c>
      <c r="W103" s="32" t="n"/>
      <c r="X103" s="32" t="n"/>
      <c r="Y103" s="32" t="n"/>
      <c r="Z103" s="32" t="n"/>
      <c r="AA103" s="15" t="inlineStr">
        <is>
          <t>Very High</t>
        </is>
      </c>
      <c r="AB103" s="15" t="inlineStr">
        <is>
          <t>PepsiCo muscle; aggressive pricing &amp; distribution</t>
        </is>
      </c>
      <c r="AC103" s="15" t="inlineStr">
        <is>
          <t>Cheerful zero-calorie sparkling water at a sharp price</t>
        </is>
      </c>
      <c r="AD103" s="15" t="inlineStr">
        <is>
          <t>Mainstream zero-everything seltzer, usually well priced.</t>
        </is>
      </c>
      <c r="AE103" s="32" t="n"/>
      <c r="AF103" s="34">
        <f>IF(AND(ISNUMBER($P103),ISNUMBER($AL103),$AL103&lt;&gt;0),ROUND($P103/$AL103*100,1),"")</f>
        <v/>
      </c>
      <c r="AG103" s="35">
        <f>IF(AND(ISNUMBER($S103),ISNUMBER($AL103),$AL103&lt;&gt;0),ROUND($S103/$AL103*100,2),"")</f>
        <v/>
      </c>
      <c r="AH103" s="34">
        <f>IF(AND(ISNUMBER($Q103),ISNUMBER($AL103),$AL103&lt;&gt;0),ROUND($Q103/$AL103*100,1),"")</f>
        <v/>
      </c>
      <c r="AI103" s="29">
        <f>IF(ISNUMBER($S103),IF($S103&lt;=1,"Yes","No"),"n/a")</f>
        <v/>
      </c>
      <c r="AJ103" s="29">
        <f>IF(ISNUMBER($S103),ROUND(MAX(0,MIN(100,100-$S103*2.5-IF(ISNUMBER($T103),$T103,0)*0.12+IF($S103&lt;=1,12,0))),0),"")</f>
        <v/>
      </c>
      <c r="AK103" s="29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29" t="n">
        <v>355</v>
      </c>
      <c r="AM103" s="30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bubly</t>
        </is>
      </c>
      <c r="B104" s="15" t="inlineStr">
        <is>
          <t>bubly Sparkling Water | Lime | single 355mL</t>
        </is>
      </c>
      <c r="C104" s="15" t="inlineStr">
        <is>
          <t>5) Sparkling water &amp; soda</t>
        </is>
      </c>
      <c r="D104" s="15" t="inlineStr">
        <is>
          <t>355 mL can</t>
        </is>
      </c>
      <c r="E104" s="29" t="n">
        <v>1</v>
      </c>
      <c r="F104" s="30" t="n"/>
      <c r="G104" s="31">
        <f>IF(AND(ISNUMBER($F104),ISNUMBER($E104),$E104&lt;&gt;0),$F104/$E104,"")</f>
        <v/>
      </c>
      <c r="H104" s="31">
        <f>IF(AND(ISNUMBER($F104),ISNUMBER($AL104),ISNUMBER($E104),($AL104*$E104)&lt;&gt;0),$F104/($AL104*$E104)*100,"")</f>
        <v/>
      </c>
      <c r="I104" s="32" t="n"/>
      <c r="J104" s="33" t="n"/>
      <c r="K104" s="31">
        <f>IF(AND(ISNUMBER($F104),ISNUMBER($J104)),$F104*(1-$J104),"")</f>
        <v/>
      </c>
      <c r="L104" s="32" t="n"/>
      <c r="M104" s="32" t="n"/>
      <c r="N104" s="31">
        <f>IF(ISNUMBER($F104),($F104-IF(ISNUMBER($AM104),$AM104,0))*(1-IF(ISNUMBER($J104),$J104,0)),"")</f>
        <v/>
      </c>
      <c r="O104" s="15" t="inlineStr">
        <is>
          <t>Lime</t>
        </is>
      </c>
      <c r="P104" s="29" t="n">
        <v>0</v>
      </c>
      <c r="Q104" s="29" t="n">
        <v>0</v>
      </c>
      <c r="R104" s="15" t="inlineStr">
        <is>
          <t>Not listed</t>
        </is>
      </c>
      <c r="S104" s="29" t="n">
        <v>0</v>
      </c>
      <c r="T104" s="29" t="n">
        <v>0</v>
      </c>
      <c r="U104" s="15" t="inlineStr">
        <is>
          <t>None (natural flavours)</t>
        </is>
      </c>
      <c r="V104" s="15" t="inlineStr">
        <is>
          <t>Zero calorie/sugar/sweetener</t>
        </is>
      </c>
      <c r="W104" s="32" t="n"/>
      <c r="X104" s="32" t="n"/>
      <c r="Y104" s="32" t="n"/>
      <c r="Z104" s="32" t="n"/>
      <c r="AA104" s="15" t="inlineStr">
        <is>
          <t>Very High</t>
        </is>
      </c>
      <c r="AB104" s="15" t="inlineStr">
        <is>
          <t>PepsiCo muscle; aggressive pricing &amp; distribution</t>
        </is>
      </c>
      <c r="AC104" s="15" t="inlineStr">
        <is>
          <t>Cheerful zero-calorie sparkling water at a sharp price</t>
        </is>
      </c>
      <c r="AD104" s="15" t="inlineStr">
        <is>
          <t>Mainstream zero-everything seltzer, usually well priced.</t>
        </is>
      </c>
      <c r="AE104" s="32" t="n"/>
      <c r="AF104" s="34">
        <f>IF(AND(ISNUMBER($P104),ISNUMBER($AL104),$AL104&lt;&gt;0),ROUND($P104/$AL104*100,1),"")</f>
        <v/>
      </c>
      <c r="AG104" s="35">
        <f>IF(AND(ISNUMBER($S104),ISNUMBER($AL104),$AL104&lt;&gt;0),ROUND($S104/$AL104*100,2),"")</f>
        <v/>
      </c>
      <c r="AH104" s="34">
        <f>IF(AND(ISNUMBER($Q104),ISNUMBER($AL104),$AL104&lt;&gt;0),ROUND($Q104/$AL104*100,1),"")</f>
        <v/>
      </c>
      <c r="AI104" s="29">
        <f>IF(ISNUMBER($S104),IF($S104&lt;=1,"Yes","No"),"n/a")</f>
        <v/>
      </c>
      <c r="AJ104" s="29">
        <f>IF(ISNUMBER($S104),ROUND(MAX(0,MIN(100,100-$S104*2.5-IF(ISNUMBER($T104),$T104,0)*0.12+IF($S104&lt;=1,12,0))),0),"")</f>
        <v/>
      </c>
      <c r="AK104" s="29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29" t="n">
        <v>355</v>
      </c>
      <c r="AM104" s="30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bubly</t>
        </is>
      </c>
      <c r="B105" s="15" t="inlineStr">
        <is>
          <t>bubly Sparkling Water | Lime | 8-pack 355mL</t>
        </is>
      </c>
      <c r="C105" s="15" t="inlineStr">
        <is>
          <t>5) Sparkling water &amp; soda</t>
        </is>
      </c>
      <c r="D105" s="15" t="inlineStr">
        <is>
          <t>355 mL can</t>
        </is>
      </c>
      <c r="E105" s="29" t="n">
        <v>8</v>
      </c>
      <c r="F105" s="30" t="n"/>
      <c r="G105" s="31">
        <f>IF(AND(ISNUMBER($F105),ISNUMBER($E105),$E105&lt;&gt;0),$F105/$E105,"")</f>
        <v/>
      </c>
      <c r="H105" s="31">
        <f>IF(AND(ISNUMBER($F105),ISNUMBER($AL105),ISNUMBER($E105),($AL105*$E105)&lt;&gt;0),$F105/($AL105*$E105)*100,"")</f>
        <v/>
      </c>
      <c r="I105" s="32" t="n"/>
      <c r="J105" s="33" t="n"/>
      <c r="K105" s="31">
        <f>IF(AND(ISNUMBER($F105),ISNUMBER($J105)),$F105*(1-$J105),"")</f>
        <v/>
      </c>
      <c r="L105" s="32" t="n"/>
      <c r="M105" s="32" t="n"/>
      <c r="N105" s="31">
        <f>IF(ISNUMBER($F105),($F105-IF(ISNUMBER($AM105),$AM105,0))*(1-IF(ISNUMBER($J105),$J105,0)),"")</f>
        <v/>
      </c>
      <c r="O105" s="15" t="inlineStr">
        <is>
          <t>Lime</t>
        </is>
      </c>
      <c r="P105" s="29" t="n">
        <v>0</v>
      </c>
      <c r="Q105" s="29" t="n">
        <v>0</v>
      </c>
      <c r="R105" s="15" t="inlineStr">
        <is>
          <t>Not listed</t>
        </is>
      </c>
      <c r="S105" s="29" t="n">
        <v>0</v>
      </c>
      <c r="T105" s="29" t="n">
        <v>0</v>
      </c>
      <c r="U105" s="15" t="inlineStr">
        <is>
          <t>None (natural flavours)</t>
        </is>
      </c>
      <c r="V105" s="15" t="inlineStr">
        <is>
          <t>Zero calorie/sugar/sweetener</t>
        </is>
      </c>
      <c r="W105" s="32" t="n"/>
      <c r="X105" s="32" t="n"/>
      <c r="Y105" s="32" t="n"/>
      <c r="Z105" s="32" t="n"/>
      <c r="AA105" s="15" t="inlineStr">
        <is>
          <t>Very High</t>
        </is>
      </c>
      <c r="AB105" s="15" t="inlineStr">
        <is>
          <t>PepsiCo muscle; aggressive pricing &amp; distribution</t>
        </is>
      </c>
      <c r="AC105" s="15" t="inlineStr">
        <is>
          <t>Cheerful zero-calorie sparkling water at a sharp price</t>
        </is>
      </c>
      <c r="AD105" s="15" t="inlineStr">
        <is>
          <t>Mainstream zero-everything seltzer, usually well priced.</t>
        </is>
      </c>
      <c r="AE105" s="32" t="n"/>
      <c r="AF105" s="34">
        <f>IF(AND(ISNUMBER($P105),ISNUMBER($AL105),$AL105&lt;&gt;0),ROUND($P105/$AL105*100,1),"")</f>
        <v/>
      </c>
      <c r="AG105" s="35">
        <f>IF(AND(ISNUMBER($S105),ISNUMBER($AL105),$AL105&lt;&gt;0),ROUND($S105/$AL105*100,2),"")</f>
        <v/>
      </c>
      <c r="AH105" s="34">
        <f>IF(AND(ISNUMBER($Q105),ISNUMBER($AL105),$AL105&lt;&gt;0),ROUND($Q105/$AL105*100,1),"")</f>
        <v/>
      </c>
      <c r="AI105" s="29">
        <f>IF(ISNUMBER($S105),IF($S105&lt;=1,"Yes","No"),"n/a")</f>
        <v/>
      </c>
      <c r="AJ105" s="29">
        <f>IF(ISNUMBER($S105),ROUND(MAX(0,MIN(100,100-$S105*2.5-IF(ISNUMBER($T105),$T105,0)*0.12+IF($S105&lt;=1,12,0))),0),"")</f>
        <v/>
      </c>
      <c r="AK105" s="29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29" t="n">
        <v>355</v>
      </c>
      <c r="AM105" s="30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bubly</t>
        </is>
      </c>
      <c r="B106" s="15" t="inlineStr">
        <is>
          <t>bubly Sparkling Water | Lime | 12-pack 355mL</t>
        </is>
      </c>
      <c r="C106" s="15" t="inlineStr">
        <is>
          <t>5) Sparkling water &amp; soda</t>
        </is>
      </c>
      <c r="D106" s="15" t="inlineStr">
        <is>
          <t>355 mL can</t>
        </is>
      </c>
      <c r="E106" s="29" t="n">
        <v>12</v>
      </c>
      <c r="F106" s="30" t="n"/>
      <c r="G106" s="31">
        <f>IF(AND(ISNUMBER($F106),ISNUMBER($E106),$E106&lt;&gt;0),$F106/$E106,"")</f>
        <v/>
      </c>
      <c r="H106" s="31">
        <f>IF(AND(ISNUMBER($F106),ISNUMBER($AL106),ISNUMBER($E106),($AL106*$E106)&lt;&gt;0),$F106/($AL106*$E106)*100,"")</f>
        <v/>
      </c>
      <c r="I106" s="32" t="n"/>
      <c r="J106" s="33" t="n"/>
      <c r="K106" s="31">
        <f>IF(AND(ISNUMBER($F106),ISNUMBER($J106)),$F106*(1-$J106),"")</f>
        <v/>
      </c>
      <c r="L106" s="32" t="n"/>
      <c r="M106" s="32" t="n"/>
      <c r="N106" s="31">
        <f>IF(ISNUMBER($F106),($F106-IF(ISNUMBER($AM106),$AM106,0))*(1-IF(ISNUMBER($J106),$J106,0)),"")</f>
        <v/>
      </c>
      <c r="O106" s="15" t="inlineStr">
        <is>
          <t>Lime</t>
        </is>
      </c>
      <c r="P106" s="29" t="n">
        <v>0</v>
      </c>
      <c r="Q106" s="29" t="n">
        <v>0</v>
      </c>
      <c r="R106" s="15" t="inlineStr">
        <is>
          <t>Not listed</t>
        </is>
      </c>
      <c r="S106" s="29" t="n">
        <v>0</v>
      </c>
      <c r="T106" s="29" t="n">
        <v>0</v>
      </c>
      <c r="U106" s="15" t="inlineStr">
        <is>
          <t>None (natural flavours)</t>
        </is>
      </c>
      <c r="V106" s="15" t="inlineStr">
        <is>
          <t>Zero calorie/sugar/sweetener</t>
        </is>
      </c>
      <c r="W106" s="32" t="n"/>
      <c r="X106" s="32" t="n"/>
      <c r="Y106" s="32" t="n"/>
      <c r="Z106" s="32" t="n"/>
      <c r="AA106" s="15" t="inlineStr">
        <is>
          <t>Very High</t>
        </is>
      </c>
      <c r="AB106" s="15" t="inlineStr">
        <is>
          <t>PepsiCo muscle; aggressive pricing &amp; distribution</t>
        </is>
      </c>
      <c r="AC106" s="15" t="inlineStr">
        <is>
          <t>Cheerful zero-calorie sparkling water at a sharp price</t>
        </is>
      </c>
      <c r="AD106" s="15" t="inlineStr">
        <is>
          <t>Mainstream zero-everything seltzer, usually well priced.</t>
        </is>
      </c>
      <c r="AE106" s="32" t="n"/>
      <c r="AF106" s="34">
        <f>IF(AND(ISNUMBER($P106),ISNUMBER($AL106),$AL106&lt;&gt;0),ROUND($P106/$AL106*100,1),"")</f>
        <v/>
      </c>
      <c r="AG106" s="35">
        <f>IF(AND(ISNUMBER($S106),ISNUMBER($AL106),$AL106&lt;&gt;0),ROUND($S106/$AL106*100,2),"")</f>
        <v/>
      </c>
      <c r="AH106" s="34">
        <f>IF(AND(ISNUMBER($Q106),ISNUMBER($AL106),$AL106&lt;&gt;0),ROUND($Q106/$AL106*100,1),"")</f>
        <v/>
      </c>
      <c r="AI106" s="29">
        <f>IF(ISNUMBER($S106),IF($S106&lt;=1,"Yes","No"),"n/a")</f>
        <v/>
      </c>
      <c r="AJ106" s="29">
        <f>IF(ISNUMBER($S106),ROUND(MAX(0,MIN(100,100-$S106*2.5-IF(ISNUMBER($T106),$T106,0)*0.12+IF($S106&lt;=1,12,0))),0),"")</f>
        <v/>
      </c>
      <c r="AK106" s="29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29" t="n">
        <v>355</v>
      </c>
      <c r="AM106" s="30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bubly</t>
        </is>
      </c>
      <c r="B107" s="15" t="inlineStr">
        <is>
          <t>bubly Sparkling Water | Lime | 15-pack 355mL</t>
        </is>
      </c>
      <c r="C107" s="15" t="inlineStr">
        <is>
          <t>5) Sparkling water &amp; soda</t>
        </is>
      </c>
      <c r="D107" s="15" t="inlineStr">
        <is>
          <t>355 mL can</t>
        </is>
      </c>
      <c r="E107" s="29" t="n">
        <v>15</v>
      </c>
      <c r="F107" s="30" t="n"/>
      <c r="G107" s="31">
        <f>IF(AND(ISNUMBER($F107),ISNUMBER($E107),$E107&lt;&gt;0),$F107/$E107,"")</f>
        <v/>
      </c>
      <c r="H107" s="31">
        <f>IF(AND(ISNUMBER($F107),ISNUMBER($AL107),ISNUMBER($E107),($AL107*$E107)&lt;&gt;0),$F107/($AL107*$E107)*100,"")</f>
        <v/>
      </c>
      <c r="I107" s="32" t="n"/>
      <c r="J107" s="33" t="n"/>
      <c r="K107" s="31">
        <f>IF(AND(ISNUMBER($F107),ISNUMBER($J107)),$F107*(1-$J107),"")</f>
        <v/>
      </c>
      <c r="L107" s="32" t="n"/>
      <c r="M107" s="32" t="n"/>
      <c r="N107" s="31">
        <f>IF(ISNUMBER($F107),($F107-IF(ISNUMBER($AM107),$AM107,0))*(1-IF(ISNUMBER($J107),$J107,0)),"")</f>
        <v/>
      </c>
      <c r="O107" s="15" t="inlineStr">
        <is>
          <t>Lime</t>
        </is>
      </c>
      <c r="P107" s="29" t="n">
        <v>0</v>
      </c>
      <c r="Q107" s="29" t="n">
        <v>0</v>
      </c>
      <c r="R107" s="15" t="inlineStr">
        <is>
          <t>Not listed</t>
        </is>
      </c>
      <c r="S107" s="29" t="n">
        <v>0</v>
      </c>
      <c r="T107" s="29" t="n">
        <v>0</v>
      </c>
      <c r="U107" s="15" t="inlineStr">
        <is>
          <t>None (natural flavours)</t>
        </is>
      </c>
      <c r="V107" s="15" t="inlineStr">
        <is>
          <t>Zero calorie/sugar/sweetener</t>
        </is>
      </c>
      <c r="W107" s="32" t="n"/>
      <c r="X107" s="32" t="n"/>
      <c r="Y107" s="32" t="n"/>
      <c r="Z107" s="32" t="n"/>
      <c r="AA107" s="15" t="inlineStr">
        <is>
          <t>Very High</t>
        </is>
      </c>
      <c r="AB107" s="15" t="inlineStr">
        <is>
          <t>PepsiCo muscle; aggressive pricing &amp; distribution</t>
        </is>
      </c>
      <c r="AC107" s="15" t="inlineStr">
        <is>
          <t>Cheerful zero-calorie sparkling water at a sharp price</t>
        </is>
      </c>
      <c r="AD107" s="15" t="inlineStr">
        <is>
          <t>Mainstream zero-everything seltzer, usually well priced.</t>
        </is>
      </c>
      <c r="AE107" s="32" t="n"/>
      <c r="AF107" s="34">
        <f>IF(AND(ISNUMBER($P107),ISNUMBER($AL107),$AL107&lt;&gt;0),ROUND($P107/$AL107*100,1),"")</f>
        <v/>
      </c>
      <c r="AG107" s="35">
        <f>IF(AND(ISNUMBER($S107),ISNUMBER($AL107),$AL107&lt;&gt;0),ROUND($S107/$AL107*100,2),"")</f>
        <v/>
      </c>
      <c r="AH107" s="34">
        <f>IF(AND(ISNUMBER($Q107),ISNUMBER($AL107),$AL107&lt;&gt;0),ROUND($Q107/$AL107*100,1),"")</f>
        <v/>
      </c>
      <c r="AI107" s="29">
        <f>IF(ISNUMBER($S107),IF($S107&lt;=1,"Yes","No"),"n/a")</f>
        <v/>
      </c>
      <c r="AJ107" s="29">
        <f>IF(ISNUMBER($S107),ROUND(MAX(0,MIN(100,100-$S107*2.5-IF(ISNUMBER($T107),$T107,0)*0.12+IF($S107&lt;=1,12,0))),0),"")</f>
        <v/>
      </c>
      <c r="AK107" s="29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29" t="n">
        <v>355</v>
      </c>
      <c r="AM107" s="30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bubly</t>
        </is>
      </c>
      <c r="B108" s="15" t="inlineStr">
        <is>
          <t>bubly Sparkling Water | Lime | 18-pack 355mL</t>
        </is>
      </c>
      <c r="C108" s="15" t="inlineStr">
        <is>
          <t>5) Sparkling water &amp; soda</t>
        </is>
      </c>
      <c r="D108" s="15" t="inlineStr">
        <is>
          <t>355 mL can</t>
        </is>
      </c>
      <c r="E108" s="29" t="n">
        <v>18</v>
      </c>
      <c r="F108" s="30" t="n"/>
      <c r="G108" s="31">
        <f>IF(AND(ISNUMBER($F108),ISNUMBER($E108),$E108&lt;&gt;0),$F108/$E108,"")</f>
        <v/>
      </c>
      <c r="H108" s="31">
        <f>IF(AND(ISNUMBER($F108),ISNUMBER($AL108),ISNUMBER($E108),($AL108*$E108)&lt;&gt;0),$F108/($AL108*$E108)*100,"")</f>
        <v/>
      </c>
      <c r="I108" s="32" t="n"/>
      <c r="J108" s="33" t="n"/>
      <c r="K108" s="31">
        <f>IF(AND(ISNUMBER($F108),ISNUMBER($J108)),$F108*(1-$J108),"")</f>
        <v/>
      </c>
      <c r="L108" s="32" t="n"/>
      <c r="M108" s="32" t="n"/>
      <c r="N108" s="31">
        <f>IF(ISNUMBER($F108),($F108-IF(ISNUMBER($AM108),$AM108,0))*(1-IF(ISNUMBER($J108),$J108,0)),"")</f>
        <v/>
      </c>
      <c r="O108" s="15" t="inlineStr">
        <is>
          <t>Lime</t>
        </is>
      </c>
      <c r="P108" s="29" t="n">
        <v>0</v>
      </c>
      <c r="Q108" s="29" t="n">
        <v>0</v>
      </c>
      <c r="R108" s="15" t="inlineStr">
        <is>
          <t>Not listed</t>
        </is>
      </c>
      <c r="S108" s="29" t="n">
        <v>0</v>
      </c>
      <c r="T108" s="29" t="n">
        <v>0</v>
      </c>
      <c r="U108" s="15" t="inlineStr">
        <is>
          <t>None (natural flavours)</t>
        </is>
      </c>
      <c r="V108" s="15" t="inlineStr">
        <is>
          <t>Zero calorie/sugar/sweetener</t>
        </is>
      </c>
      <c r="W108" s="32" t="n"/>
      <c r="X108" s="32" t="n"/>
      <c r="Y108" s="32" t="n"/>
      <c r="Z108" s="32" t="n"/>
      <c r="AA108" s="15" t="inlineStr">
        <is>
          <t>Very High</t>
        </is>
      </c>
      <c r="AB108" s="15" t="inlineStr">
        <is>
          <t>PepsiCo muscle; aggressive pricing &amp; distribution</t>
        </is>
      </c>
      <c r="AC108" s="15" t="inlineStr">
        <is>
          <t>Cheerful zero-calorie sparkling water at a sharp price</t>
        </is>
      </c>
      <c r="AD108" s="15" t="inlineStr">
        <is>
          <t>Mainstream zero-everything seltzer, usually well priced.</t>
        </is>
      </c>
      <c r="AE108" s="32" t="n"/>
      <c r="AF108" s="34">
        <f>IF(AND(ISNUMBER($P108),ISNUMBER($AL108),$AL108&lt;&gt;0),ROUND($P108/$AL108*100,1),"")</f>
        <v/>
      </c>
      <c r="AG108" s="35">
        <f>IF(AND(ISNUMBER($S108),ISNUMBER($AL108),$AL108&lt;&gt;0),ROUND($S108/$AL108*100,2),"")</f>
        <v/>
      </c>
      <c r="AH108" s="34">
        <f>IF(AND(ISNUMBER($Q108),ISNUMBER($AL108),$AL108&lt;&gt;0),ROUND($Q108/$AL108*100,1),"")</f>
        <v/>
      </c>
      <c r="AI108" s="29">
        <f>IF(ISNUMBER($S108),IF($S108&lt;=1,"Yes","No"),"n/a")</f>
        <v/>
      </c>
      <c r="AJ108" s="29">
        <f>IF(ISNUMBER($S108),ROUND(MAX(0,MIN(100,100-$S108*2.5-IF(ISNUMBER($T108),$T108,0)*0.12+IF($S108&lt;=1,12,0))),0),"")</f>
        <v/>
      </c>
      <c r="AK108" s="29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29" t="n">
        <v>355</v>
      </c>
      <c r="AM108" s="30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bubly</t>
        </is>
      </c>
      <c r="B109" s="15" t="inlineStr">
        <is>
          <t>bubly Sparkling Water | Lime | 24-pack 355mL</t>
        </is>
      </c>
      <c r="C109" s="15" t="inlineStr">
        <is>
          <t>5) Sparkling water &amp; soda</t>
        </is>
      </c>
      <c r="D109" s="15" t="inlineStr">
        <is>
          <t>355 mL can</t>
        </is>
      </c>
      <c r="E109" s="29" t="n">
        <v>24</v>
      </c>
      <c r="F109" s="30" t="n"/>
      <c r="G109" s="31">
        <f>IF(AND(ISNUMBER($F109),ISNUMBER($E109),$E109&lt;&gt;0),$F109/$E109,"")</f>
        <v/>
      </c>
      <c r="H109" s="31">
        <f>IF(AND(ISNUMBER($F109),ISNUMBER($AL109),ISNUMBER($E109),($AL109*$E109)&lt;&gt;0),$F109/($AL109*$E109)*100,"")</f>
        <v/>
      </c>
      <c r="I109" s="32" t="n"/>
      <c r="J109" s="33" t="n"/>
      <c r="K109" s="31">
        <f>IF(AND(ISNUMBER($F109),ISNUMBER($J109)),$F109*(1-$J109),"")</f>
        <v/>
      </c>
      <c r="L109" s="32" t="n"/>
      <c r="M109" s="32" t="n"/>
      <c r="N109" s="31">
        <f>IF(ISNUMBER($F109),($F109-IF(ISNUMBER($AM109),$AM109,0))*(1-IF(ISNUMBER($J109),$J109,0)),"")</f>
        <v/>
      </c>
      <c r="O109" s="15" t="inlineStr">
        <is>
          <t>Lime</t>
        </is>
      </c>
      <c r="P109" s="29" t="n">
        <v>0</v>
      </c>
      <c r="Q109" s="29" t="n">
        <v>0</v>
      </c>
      <c r="R109" s="15" t="inlineStr">
        <is>
          <t>Not listed</t>
        </is>
      </c>
      <c r="S109" s="29" t="n">
        <v>0</v>
      </c>
      <c r="T109" s="29" t="n">
        <v>0</v>
      </c>
      <c r="U109" s="15" t="inlineStr">
        <is>
          <t>None (natural flavours)</t>
        </is>
      </c>
      <c r="V109" s="15" t="inlineStr">
        <is>
          <t>Zero calorie/sugar/sweetener</t>
        </is>
      </c>
      <c r="W109" s="32" t="n"/>
      <c r="X109" s="32" t="n"/>
      <c r="Y109" s="32" t="n"/>
      <c r="Z109" s="32" t="n"/>
      <c r="AA109" s="15" t="inlineStr">
        <is>
          <t>Very High</t>
        </is>
      </c>
      <c r="AB109" s="15" t="inlineStr">
        <is>
          <t>PepsiCo muscle; aggressive pricing &amp; distribution</t>
        </is>
      </c>
      <c r="AC109" s="15" t="inlineStr">
        <is>
          <t>Cheerful zero-calorie sparkling water at a sharp price</t>
        </is>
      </c>
      <c r="AD109" s="15" t="inlineStr">
        <is>
          <t>Mainstream zero-everything seltzer, usually well priced.</t>
        </is>
      </c>
      <c r="AE109" s="32" t="n"/>
      <c r="AF109" s="34">
        <f>IF(AND(ISNUMBER($P109),ISNUMBER($AL109),$AL109&lt;&gt;0),ROUND($P109/$AL109*100,1),"")</f>
        <v/>
      </c>
      <c r="AG109" s="35">
        <f>IF(AND(ISNUMBER($S109),ISNUMBER($AL109),$AL109&lt;&gt;0),ROUND($S109/$AL109*100,2),"")</f>
        <v/>
      </c>
      <c r="AH109" s="34">
        <f>IF(AND(ISNUMBER($Q109),ISNUMBER($AL109),$AL109&lt;&gt;0),ROUND($Q109/$AL109*100,1),"")</f>
        <v/>
      </c>
      <c r="AI109" s="29">
        <f>IF(ISNUMBER($S109),IF($S109&lt;=1,"Yes","No"),"n/a")</f>
        <v/>
      </c>
      <c r="AJ109" s="29">
        <f>IF(ISNUMBER($S109),ROUND(MAX(0,MIN(100,100-$S109*2.5-IF(ISNUMBER($T109),$T109,0)*0.12+IF($S109&lt;=1,12,0))),0),"")</f>
        <v/>
      </c>
      <c r="AK109" s="29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29" t="n">
        <v>355</v>
      </c>
      <c r="AM109" s="30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bubly</t>
        </is>
      </c>
      <c r="B110" s="15" t="inlineStr">
        <is>
          <t>bubly Sparkling Water | Grapefruit | single 355mL</t>
        </is>
      </c>
      <c r="C110" s="15" t="inlineStr">
        <is>
          <t>5) Sparkling water &amp; soda</t>
        </is>
      </c>
      <c r="D110" s="15" t="inlineStr">
        <is>
          <t>355 mL can</t>
        </is>
      </c>
      <c r="E110" s="29" t="n">
        <v>1</v>
      </c>
      <c r="F110" s="30" t="n"/>
      <c r="G110" s="31">
        <f>IF(AND(ISNUMBER($F110),ISNUMBER($E110),$E110&lt;&gt;0),$F110/$E110,"")</f>
        <v/>
      </c>
      <c r="H110" s="31">
        <f>IF(AND(ISNUMBER($F110),ISNUMBER($AL110),ISNUMBER($E110),($AL110*$E110)&lt;&gt;0),$F110/($AL110*$E110)*100,"")</f>
        <v/>
      </c>
      <c r="I110" s="32" t="n"/>
      <c r="J110" s="33" t="n"/>
      <c r="K110" s="31">
        <f>IF(AND(ISNUMBER($F110),ISNUMBER($J110)),$F110*(1-$J110),"")</f>
        <v/>
      </c>
      <c r="L110" s="32" t="n"/>
      <c r="M110" s="32" t="n"/>
      <c r="N110" s="31">
        <f>IF(ISNUMBER($F110),($F110-IF(ISNUMBER($AM110),$AM110,0))*(1-IF(ISNUMBER($J110),$J110,0)),"")</f>
        <v/>
      </c>
      <c r="O110" s="15" t="inlineStr">
        <is>
          <t>Grapefruit</t>
        </is>
      </c>
      <c r="P110" s="29" t="n">
        <v>0</v>
      </c>
      <c r="Q110" s="29" t="n">
        <v>0</v>
      </c>
      <c r="R110" s="15" t="inlineStr">
        <is>
          <t>Not listed</t>
        </is>
      </c>
      <c r="S110" s="29" t="n">
        <v>0</v>
      </c>
      <c r="T110" s="29" t="n">
        <v>0</v>
      </c>
      <c r="U110" s="15" t="inlineStr">
        <is>
          <t>None (natural flavours)</t>
        </is>
      </c>
      <c r="V110" s="15" t="inlineStr">
        <is>
          <t>Zero calorie/sugar/sweetener</t>
        </is>
      </c>
      <c r="W110" s="32" t="n"/>
      <c r="X110" s="32" t="n"/>
      <c r="Y110" s="32" t="n"/>
      <c r="Z110" s="32" t="n"/>
      <c r="AA110" s="15" t="inlineStr">
        <is>
          <t>Very High</t>
        </is>
      </c>
      <c r="AB110" s="15" t="inlineStr">
        <is>
          <t>PepsiCo muscle; aggressive pricing &amp; distribution</t>
        </is>
      </c>
      <c r="AC110" s="15" t="inlineStr">
        <is>
          <t>Cheerful zero-calorie sparkling water at a sharp price</t>
        </is>
      </c>
      <c r="AD110" s="15" t="inlineStr">
        <is>
          <t>Mainstream zero-everything seltzer, usually well priced.</t>
        </is>
      </c>
      <c r="AE110" s="32" t="n"/>
      <c r="AF110" s="34">
        <f>IF(AND(ISNUMBER($P110),ISNUMBER($AL110),$AL110&lt;&gt;0),ROUND($P110/$AL110*100,1),"")</f>
        <v/>
      </c>
      <c r="AG110" s="35">
        <f>IF(AND(ISNUMBER($S110),ISNUMBER($AL110),$AL110&lt;&gt;0),ROUND($S110/$AL110*100,2),"")</f>
        <v/>
      </c>
      <c r="AH110" s="34">
        <f>IF(AND(ISNUMBER($Q110),ISNUMBER($AL110),$AL110&lt;&gt;0),ROUND($Q110/$AL110*100,1),"")</f>
        <v/>
      </c>
      <c r="AI110" s="29">
        <f>IF(ISNUMBER($S110),IF($S110&lt;=1,"Yes","No"),"n/a")</f>
        <v/>
      </c>
      <c r="AJ110" s="29">
        <f>IF(ISNUMBER($S110),ROUND(MAX(0,MIN(100,100-$S110*2.5-IF(ISNUMBER($T110),$T110,0)*0.12+IF($S110&lt;=1,12,0))),0),"")</f>
        <v/>
      </c>
      <c r="AK110" s="29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29" t="n">
        <v>355</v>
      </c>
      <c r="AM110" s="30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bubly</t>
        </is>
      </c>
      <c r="B111" s="15" t="inlineStr">
        <is>
          <t>bubly Sparkling Water | Grapefruit | 8-pack 355mL</t>
        </is>
      </c>
      <c r="C111" s="15" t="inlineStr">
        <is>
          <t>5) Sparkling water &amp; soda</t>
        </is>
      </c>
      <c r="D111" s="15" t="inlineStr">
        <is>
          <t>355 mL can</t>
        </is>
      </c>
      <c r="E111" s="29" t="n">
        <v>8</v>
      </c>
      <c r="F111" s="30" t="n"/>
      <c r="G111" s="31">
        <f>IF(AND(ISNUMBER($F111),ISNUMBER($E111),$E111&lt;&gt;0),$F111/$E111,"")</f>
        <v/>
      </c>
      <c r="H111" s="31">
        <f>IF(AND(ISNUMBER($F111),ISNUMBER($AL111),ISNUMBER($E111),($AL111*$E111)&lt;&gt;0),$F111/($AL111*$E111)*100,"")</f>
        <v/>
      </c>
      <c r="I111" s="32" t="n"/>
      <c r="J111" s="33" t="n"/>
      <c r="K111" s="31">
        <f>IF(AND(ISNUMBER($F111),ISNUMBER($J111)),$F111*(1-$J111),"")</f>
        <v/>
      </c>
      <c r="L111" s="32" t="n"/>
      <c r="M111" s="32" t="n"/>
      <c r="N111" s="31">
        <f>IF(ISNUMBER($F111),($F111-IF(ISNUMBER($AM111),$AM111,0))*(1-IF(ISNUMBER($J111),$J111,0)),"")</f>
        <v/>
      </c>
      <c r="O111" s="15" t="inlineStr">
        <is>
          <t>Grapefruit</t>
        </is>
      </c>
      <c r="P111" s="29" t="n">
        <v>0</v>
      </c>
      <c r="Q111" s="29" t="n">
        <v>0</v>
      </c>
      <c r="R111" s="15" t="inlineStr">
        <is>
          <t>Not listed</t>
        </is>
      </c>
      <c r="S111" s="29" t="n">
        <v>0</v>
      </c>
      <c r="T111" s="29" t="n">
        <v>0</v>
      </c>
      <c r="U111" s="15" t="inlineStr">
        <is>
          <t>None (natural flavours)</t>
        </is>
      </c>
      <c r="V111" s="15" t="inlineStr">
        <is>
          <t>Zero calorie/sugar/sweetener</t>
        </is>
      </c>
      <c r="W111" s="32" t="n"/>
      <c r="X111" s="32" t="n"/>
      <c r="Y111" s="32" t="n"/>
      <c r="Z111" s="32" t="n"/>
      <c r="AA111" s="15" t="inlineStr">
        <is>
          <t>Very High</t>
        </is>
      </c>
      <c r="AB111" s="15" t="inlineStr">
        <is>
          <t>PepsiCo muscle; aggressive pricing &amp; distribution</t>
        </is>
      </c>
      <c r="AC111" s="15" t="inlineStr">
        <is>
          <t>Cheerful zero-calorie sparkling water at a sharp price</t>
        </is>
      </c>
      <c r="AD111" s="15" t="inlineStr">
        <is>
          <t>Mainstream zero-everything seltzer, usually well priced.</t>
        </is>
      </c>
      <c r="AE111" s="32" t="n"/>
      <c r="AF111" s="34">
        <f>IF(AND(ISNUMBER($P111),ISNUMBER($AL111),$AL111&lt;&gt;0),ROUND($P111/$AL111*100,1),"")</f>
        <v/>
      </c>
      <c r="AG111" s="35">
        <f>IF(AND(ISNUMBER($S111),ISNUMBER($AL111),$AL111&lt;&gt;0),ROUND($S111/$AL111*100,2),"")</f>
        <v/>
      </c>
      <c r="AH111" s="34">
        <f>IF(AND(ISNUMBER($Q111),ISNUMBER($AL111),$AL111&lt;&gt;0),ROUND($Q111/$AL111*100,1),"")</f>
        <v/>
      </c>
      <c r="AI111" s="29">
        <f>IF(ISNUMBER($S111),IF($S111&lt;=1,"Yes","No"),"n/a")</f>
        <v/>
      </c>
      <c r="AJ111" s="29">
        <f>IF(ISNUMBER($S111),ROUND(MAX(0,MIN(100,100-$S111*2.5-IF(ISNUMBER($T111),$T111,0)*0.12+IF($S111&lt;=1,12,0))),0),"")</f>
        <v/>
      </c>
      <c r="AK111" s="29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29" t="n">
        <v>355</v>
      </c>
      <c r="AM111" s="30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bubly</t>
        </is>
      </c>
      <c r="B112" s="15" t="inlineStr">
        <is>
          <t>bubly Sparkling Water | Grapefruit | 12-pack 355mL</t>
        </is>
      </c>
      <c r="C112" s="15" t="inlineStr">
        <is>
          <t>5) Sparkling water &amp; soda</t>
        </is>
      </c>
      <c r="D112" s="15" t="inlineStr">
        <is>
          <t>355 mL can</t>
        </is>
      </c>
      <c r="E112" s="29" t="n">
        <v>12</v>
      </c>
      <c r="F112" s="30" t="n"/>
      <c r="G112" s="31">
        <f>IF(AND(ISNUMBER($F112),ISNUMBER($E112),$E112&lt;&gt;0),$F112/$E112,"")</f>
        <v/>
      </c>
      <c r="H112" s="31">
        <f>IF(AND(ISNUMBER($F112),ISNUMBER($AL112),ISNUMBER($E112),($AL112*$E112)&lt;&gt;0),$F112/($AL112*$E112)*100,"")</f>
        <v/>
      </c>
      <c r="I112" s="32" t="n"/>
      <c r="J112" s="33" t="n"/>
      <c r="K112" s="31">
        <f>IF(AND(ISNUMBER($F112),ISNUMBER($J112)),$F112*(1-$J112),"")</f>
        <v/>
      </c>
      <c r="L112" s="32" t="n"/>
      <c r="M112" s="32" t="n"/>
      <c r="N112" s="31">
        <f>IF(ISNUMBER($F112),($F112-IF(ISNUMBER($AM112),$AM112,0))*(1-IF(ISNUMBER($J112),$J112,0)),"")</f>
        <v/>
      </c>
      <c r="O112" s="15" t="inlineStr">
        <is>
          <t>Grapefruit</t>
        </is>
      </c>
      <c r="P112" s="29" t="n">
        <v>0</v>
      </c>
      <c r="Q112" s="29" t="n">
        <v>0</v>
      </c>
      <c r="R112" s="15" t="inlineStr">
        <is>
          <t>Not listed</t>
        </is>
      </c>
      <c r="S112" s="29" t="n">
        <v>0</v>
      </c>
      <c r="T112" s="29" t="n">
        <v>0</v>
      </c>
      <c r="U112" s="15" t="inlineStr">
        <is>
          <t>None (natural flavours)</t>
        </is>
      </c>
      <c r="V112" s="15" t="inlineStr">
        <is>
          <t>Zero calorie/sugar/sweetener</t>
        </is>
      </c>
      <c r="W112" s="32" t="n"/>
      <c r="X112" s="32" t="n"/>
      <c r="Y112" s="32" t="n"/>
      <c r="Z112" s="32" t="n"/>
      <c r="AA112" s="15" t="inlineStr">
        <is>
          <t>Very High</t>
        </is>
      </c>
      <c r="AB112" s="15" t="inlineStr">
        <is>
          <t>PepsiCo muscle; aggressive pricing &amp; distribution</t>
        </is>
      </c>
      <c r="AC112" s="15" t="inlineStr">
        <is>
          <t>Cheerful zero-calorie sparkling water at a sharp price</t>
        </is>
      </c>
      <c r="AD112" s="15" t="inlineStr">
        <is>
          <t>Mainstream zero-everything seltzer, usually well priced.</t>
        </is>
      </c>
      <c r="AE112" s="32" t="n"/>
      <c r="AF112" s="34">
        <f>IF(AND(ISNUMBER($P112),ISNUMBER($AL112),$AL112&lt;&gt;0),ROUND($P112/$AL112*100,1),"")</f>
        <v/>
      </c>
      <c r="AG112" s="35">
        <f>IF(AND(ISNUMBER($S112),ISNUMBER($AL112),$AL112&lt;&gt;0),ROUND($S112/$AL112*100,2),"")</f>
        <v/>
      </c>
      <c r="AH112" s="34">
        <f>IF(AND(ISNUMBER($Q112),ISNUMBER($AL112),$AL112&lt;&gt;0),ROUND($Q112/$AL112*100,1),"")</f>
        <v/>
      </c>
      <c r="AI112" s="29">
        <f>IF(ISNUMBER($S112),IF($S112&lt;=1,"Yes","No"),"n/a")</f>
        <v/>
      </c>
      <c r="AJ112" s="29">
        <f>IF(ISNUMBER($S112),ROUND(MAX(0,MIN(100,100-$S112*2.5-IF(ISNUMBER($T112),$T112,0)*0.12+IF($S112&lt;=1,12,0))),0),"")</f>
        <v/>
      </c>
      <c r="AK112" s="29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29" t="n">
        <v>355</v>
      </c>
      <c r="AM112" s="30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bubly</t>
        </is>
      </c>
      <c r="B113" s="15" t="inlineStr">
        <is>
          <t>bubly Sparkling Water | Grapefruit | 15-pack 355mL</t>
        </is>
      </c>
      <c r="C113" s="15" t="inlineStr">
        <is>
          <t>5) Sparkling water &amp; soda</t>
        </is>
      </c>
      <c r="D113" s="15" t="inlineStr">
        <is>
          <t>355 mL can</t>
        </is>
      </c>
      <c r="E113" s="29" t="n">
        <v>15</v>
      </c>
      <c r="F113" s="30" t="n"/>
      <c r="G113" s="31">
        <f>IF(AND(ISNUMBER($F113),ISNUMBER($E113),$E113&lt;&gt;0),$F113/$E113,"")</f>
        <v/>
      </c>
      <c r="H113" s="31">
        <f>IF(AND(ISNUMBER($F113),ISNUMBER($AL113),ISNUMBER($E113),($AL113*$E113)&lt;&gt;0),$F113/($AL113*$E113)*100,"")</f>
        <v/>
      </c>
      <c r="I113" s="32" t="n"/>
      <c r="J113" s="33" t="n"/>
      <c r="K113" s="31">
        <f>IF(AND(ISNUMBER($F113),ISNUMBER($J113)),$F113*(1-$J113),"")</f>
        <v/>
      </c>
      <c r="L113" s="32" t="n"/>
      <c r="M113" s="32" t="n"/>
      <c r="N113" s="31">
        <f>IF(ISNUMBER($F113),($F113-IF(ISNUMBER($AM113),$AM113,0))*(1-IF(ISNUMBER($J113),$J113,0)),"")</f>
        <v/>
      </c>
      <c r="O113" s="15" t="inlineStr">
        <is>
          <t>Grapefruit</t>
        </is>
      </c>
      <c r="P113" s="29" t="n">
        <v>0</v>
      </c>
      <c r="Q113" s="29" t="n">
        <v>0</v>
      </c>
      <c r="R113" s="15" t="inlineStr">
        <is>
          <t>Not listed</t>
        </is>
      </c>
      <c r="S113" s="29" t="n">
        <v>0</v>
      </c>
      <c r="T113" s="29" t="n">
        <v>0</v>
      </c>
      <c r="U113" s="15" t="inlineStr">
        <is>
          <t>None (natural flavours)</t>
        </is>
      </c>
      <c r="V113" s="15" t="inlineStr">
        <is>
          <t>Zero calorie/sugar/sweetener</t>
        </is>
      </c>
      <c r="W113" s="32" t="n"/>
      <c r="X113" s="32" t="n"/>
      <c r="Y113" s="32" t="n"/>
      <c r="Z113" s="32" t="n"/>
      <c r="AA113" s="15" t="inlineStr">
        <is>
          <t>Very High</t>
        </is>
      </c>
      <c r="AB113" s="15" t="inlineStr">
        <is>
          <t>PepsiCo muscle; aggressive pricing &amp; distribution</t>
        </is>
      </c>
      <c r="AC113" s="15" t="inlineStr">
        <is>
          <t>Cheerful zero-calorie sparkling water at a sharp price</t>
        </is>
      </c>
      <c r="AD113" s="15" t="inlineStr">
        <is>
          <t>Mainstream zero-everything seltzer, usually well priced.</t>
        </is>
      </c>
      <c r="AE113" s="32" t="n"/>
      <c r="AF113" s="34">
        <f>IF(AND(ISNUMBER($P113),ISNUMBER($AL113),$AL113&lt;&gt;0),ROUND($P113/$AL113*100,1),"")</f>
        <v/>
      </c>
      <c r="AG113" s="35">
        <f>IF(AND(ISNUMBER($S113),ISNUMBER($AL113),$AL113&lt;&gt;0),ROUND($S113/$AL113*100,2),"")</f>
        <v/>
      </c>
      <c r="AH113" s="34">
        <f>IF(AND(ISNUMBER($Q113),ISNUMBER($AL113),$AL113&lt;&gt;0),ROUND($Q113/$AL113*100,1),"")</f>
        <v/>
      </c>
      <c r="AI113" s="29">
        <f>IF(ISNUMBER($S113),IF($S113&lt;=1,"Yes","No"),"n/a")</f>
        <v/>
      </c>
      <c r="AJ113" s="29">
        <f>IF(ISNUMBER($S113),ROUND(MAX(0,MIN(100,100-$S113*2.5-IF(ISNUMBER($T113),$T113,0)*0.12+IF($S113&lt;=1,12,0))),0),"")</f>
        <v/>
      </c>
      <c r="AK113" s="29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29" t="n">
        <v>355</v>
      </c>
      <c r="AM113" s="30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bubly</t>
        </is>
      </c>
      <c r="B114" s="15" t="inlineStr">
        <is>
          <t>bubly Sparkling Water | Grapefruit | 18-pack 355mL</t>
        </is>
      </c>
      <c r="C114" s="15" t="inlineStr">
        <is>
          <t>5) Sparkling water &amp; soda</t>
        </is>
      </c>
      <c r="D114" s="15" t="inlineStr">
        <is>
          <t>355 mL can</t>
        </is>
      </c>
      <c r="E114" s="29" t="n">
        <v>18</v>
      </c>
      <c r="F114" s="30" t="n"/>
      <c r="G114" s="31">
        <f>IF(AND(ISNUMBER($F114),ISNUMBER($E114),$E114&lt;&gt;0),$F114/$E114,"")</f>
        <v/>
      </c>
      <c r="H114" s="31">
        <f>IF(AND(ISNUMBER($F114),ISNUMBER($AL114),ISNUMBER($E114),($AL114*$E114)&lt;&gt;0),$F114/($AL114*$E114)*100,"")</f>
        <v/>
      </c>
      <c r="I114" s="32" t="n"/>
      <c r="J114" s="33" t="n"/>
      <c r="K114" s="31">
        <f>IF(AND(ISNUMBER($F114),ISNUMBER($J114)),$F114*(1-$J114),"")</f>
        <v/>
      </c>
      <c r="L114" s="32" t="n"/>
      <c r="M114" s="32" t="n"/>
      <c r="N114" s="31">
        <f>IF(ISNUMBER($F114),($F114-IF(ISNUMBER($AM114),$AM114,0))*(1-IF(ISNUMBER($J114),$J114,0)),"")</f>
        <v/>
      </c>
      <c r="O114" s="15" t="inlineStr">
        <is>
          <t>Grapefruit</t>
        </is>
      </c>
      <c r="P114" s="29" t="n">
        <v>0</v>
      </c>
      <c r="Q114" s="29" t="n">
        <v>0</v>
      </c>
      <c r="R114" s="15" t="inlineStr">
        <is>
          <t>Not listed</t>
        </is>
      </c>
      <c r="S114" s="29" t="n">
        <v>0</v>
      </c>
      <c r="T114" s="29" t="n">
        <v>0</v>
      </c>
      <c r="U114" s="15" t="inlineStr">
        <is>
          <t>None (natural flavours)</t>
        </is>
      </c>
      <c r="V114" s="15" t="inlineStr">
        <is>
          <t>Zero calorie/sugar/sweetener</t>
        </is>
      </c>
      <c r="W114" s="32" t="n"/>
      <c r="X114" s="32" t="n"/>
      <c r="Y114" s="32" t="n"/>
      <c r="Z114" s="32" t="n"/>
      <c r="AA114" s="15" t="inlineStr">
        <is>
          <t>Very High</t>
        </is>
      </c>
      <c r="AB114" s="15" t="inlineStr">
        <is>
          <t>PepsiCo muscle; aggressive pricing &amp; distribution</t>
        </is>
      </c>
      <c r="AC114" s="15" t="inlineStr">
        <is>
          <t>Cheerful zero-calorie sparkling water at a sharp price</t>
        </is>
      </c>
      <c r="AD114" s="15" t="inlineStr">
        <is>
          <t>Mainstream zero-everything seltzer, usually well priced.</t>
        </is>
      </c>
      <c r="AE114" s="32" t="n"/>
      <c r="AF114" s="34">
        <f>IF(AND(ISNUMBER($P114),ISNUMBER($AL114),$AL114&lt;&gt;0),ROUND($P114/$AL114*100,1),"")</f>
        <v/>
      </c>
      <c r="AG114" s="35">
        <f>IF(AND(ISNUMBER($S114),ISNUMBER($AL114),$AL114&lt;&gt;0),ROUND($S114/$AL114*100,2),"")</f>
        <v/>
      </c>
      <c r="AH114" s="34">
        <f>IF(AND(ISNUMBER($Q114),ISNUMBER($AL114),$AL114&lt;&gt;0),ROUND($Q114/$AL114*100,1),"")</f>
        <v/>
      </c>
      <c r="AI114" s="29">
        <f>IF(ISNUMBER($S114),IF($S114&lt;=1,"Yes","No"),"n/a")</f>
        <v/>
      </c>
      <c r="AJ114" s="29">
        <f>IF(ISNUMBER($S114),ROUND(MAX(0,MIN(100,100-$S114*2.5-IF(ISNUMBER($T114),$T114,0)*0.12+IF($S114&lt;=1,12,0))),0),"")</f>
        <v/>
      </c>
      <c r="AK114" s="29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29" t="n">
        <v>355</v>
      </c>
      <c r="AM114" s="30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bubly</t>
        </is>
      </c>
      <c r="B115" s="15" t="inlineStr">
        <is>
          <t>bubly Sparkling Water | Grapefruit | 24-pack 355mL</t>
        </is>
      </c>
      <c r="C115" s="15" t="inlineStr">
        <is>
          <t>5) Sparkling water &amp; soda</t>
        </is>
      </c>
      <c r="D115" s="15" t="inlineStr">
        <is>
          <t>355 mL can</t>
        </is>
      </c>
      <c r="E115" s="29" t="n">
        <v>24</v>
      </c>
      <c r="F115" s="30" t="n"/>
      <c r="G115" s="31">
        <f>IF(AND(ISNUMBER($F115),ISNUMBER($E115),$E115&lt;&gt;0),$F115/$E115,"")</f>
        <v/>
      </c>
      <c r="H115" s="31">
        <f>IF(AND(ISNUMBER($F115),ISNUMBER($AL115),ISNUMBER($E115),($AL115*$E115)&lt;&gt;0),$F115/($AL115*$E115)*100,"")</f>
        <v/>
      </c>
      <c r="I115" s="32" t="n"/>
      <c r="J115" s="33" t="n"/>
      <c r="K115" s="31">
        <f>IF(AND(ISNUMBER($F115),ISNUMBER($J115)),$F115*(1-$J115),"")</f>
        <v/>
      </c>
      <c r="L115" s="32" t="n"/>
      <c r="M115" s="32" t="n"/>
      <c r="N115" s="31">
        <f>IF(ISNUMBER($F115),($F115-IF(ISNUMBER($AM115),$AM115,0))*(1-IF(ISNUMBER($J115),$J115,0)),"")</f>
        <v/>
      </c>
      <c r="O115" s="15" t="inlineStr">
        <is>
          <t>Grapefruit</t>
        </is>
      </c>
      <c r="P115" s="29" t="n">
        <v>0</v>
      </c>
      <c r="Q115" s="29" t="n">
        <v>0</v>
      </c>
      <c r="R115" s="15" t="inlineStr">
        <is>
          <t>Not listed</t>
        </is>
      </c>
      <c r="S115" s="29" t="n">
        <v>0</v>
      </c>
      <c r="T115" s="29" t="n">
        <v>0</v>
      </c>
      <c r="U115" s="15" t="inlineStr">
        <is>
          <t>None (natural flavours)</t>
        </is>
      </c>
      <c r="V115" s="15" t="inlineStr">
        <is>
          <t>Zero calorie/sugar/sweetener</t>
        </is>
      </c>
      <c r="W115" s="32" t="n"/>
      <c r="X115" s="32" t="n"/>
      <c r="Y115" s="32" t="n"/>
      <c r="Z115" s="32" t="n"/>
      <c r="AA115" s="15" t="inlineStr">
        <is>
          <t>Very High</t>
        </is>
      </c>
      <c r="AB115" s="15" t="inlineStr">
        <is>
          <t>PepsiCo muscle; aggressive pricing &amp; distribution</t>
        </is>
      </c>
      <c r="AC115" s="15" t="inlineStr">
        <is>
          <t>Cheerful zero-calorie sparkling water at a sharp price</t>
        </is>
      </c>
      <c r="AD115" s="15" t="inlineStr">
        <is>
          <t>Mainstream zero-everything seltzer, usually well priced.</t>
        </is>
      </c>
      <c r="AE115" s="32" t="n"/>
      <c r="AF115" s="34">
        <f>IF(AND(ISNUMBER($P115),ISNUMBER($AL115),$AL115&lt;&gt;0),ROUND($P115/$AL115*100,1),"")</f>
        <v/>
      </c>
      <c r="AG115" s="35">
        <f>IF(AND(ISNUMBER($S115),ISNUMBER($AL115),$AL115&lt;&gt;0),ROUND($S115/$AL115*100,2),"")</f>
        <v/>
      </c>
      <c r="AH115" s="34">
        <f>IF(AND(ISNUMBER($Q115),ISNUMBER($AL115),$AL115&lt;&gt;0),ROUND($Q115/$AL115*100,1),"")</f>
        <v/>
      </c>
      <c r="AI115" s="29">
        <f>IF(ISNUMBER($S115),IF($S115&lt;=1,"Yes","No"),"n/a")</f>
        <v/>
      </c>
      <c r="AJ115" s="29">
        <f>IF(ISNUMBER($S115),ROUND(MAX(0,MIN(100,100-$S115*2.5-IF(ISNUMBER($T115),$T115,0)*0.12+IF($S115&lt;=1,12,0))),0),"")</f>
        <v/>
      </c>
      <c r="AK115" s="29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29" t="n">
        <v>355</v>
      </c>
      <c r="AM115" s="30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bubly</t>
        </is>
      </c>
      <c r="B116" s="15" t="inlineStr">
        <is>
          <t>bubly Sparkling Water | Mango | single 355mL</t>
        </is>
      </c>
      <c r="C116" s="15" t="inlineStr">
        <is>
          <t>5) Sparkling water &amp; soda</t>
        </is>
      </c>
      <c r="D116" s="15" t="inlineStr">
        <is>
          <t>355 mL can</t>
        </is>
      </c>
      <c r="E116" s="29" t="n">
        <v>1</v>
      </c>
      <c r="F116" s="30" t="n"/>
      <c r="G116" s="31">
        <f>IF(AND(ISNUMBER($F116),ISNUMBER($E116),$E116&lt;&gt;0),$F116/$E116,"")</f>
        <v/>
      </c>
      <c r="H116" s="31">
        <f>IF(AND(ISNUMBER($F116),ISNUMBER($AL116),ISNUMBER($E116),($AL116*$E116)&lt;&gt;0),$F116/($AL116*$E116)*100,"")</f>
        <v/>
      </c>
      <c r="I116" s="32" t="n"/>
      <c r="J116" s="33" t="n"/>
      <c r="K116" s="31">
        <f>IF(AND(ISNUMBER($F116),ISNUMBER($J116)),$F116*(1-$J116),"")</f>
        <v/>
      </c>
      <c r="L116" s="32" t="n"/>
      <c r="M116" s="32" t="n"/>
      <c r="N116" s="31">
        <f>IF(ISNUMBER($F116),($F116-IF(ISNUMBER($AM116),$AM116,0))*(1-IF(ISNUMBER($J116),$J116,0)),"")</f>
        <v/>
      </c>
      <c r="O116" s="15" t="inlineStr">
        <is>
          <t>Mango</t>
        </is>
      </c>
      <c r="P116" s="29" t="n">
        <v>0</v>
      </c>
      <c r="Q116" s="29" t="n">
        <v>0</v>
      </c>
      <c r="R116" s="15" t="inlineStr">
        <is>
          <t>Not listed</t>
        </is>
      </c>
      <c r="S116" s="29" t="n">
        <v>0</v>
      </c>
      <c r="T116" s="29" t="n">
        <v>0</v>
      </c>
      <c r="U116" s="15" t="inlineStr">
        <is>
          <t>None (natural flavours)</t>
        </is>
      </c>
      <c r="V116" s="15" t="inlineStr">
        <is>
          <t>Zero calorie/sugar/sweetener</t>
        </is>
      </c>
      <c r="W116" s="32" t="n"/>
      <c r="X116" s="32" t="n"/>
      <c r="Y116" s="32" t="n"/>
      <c r="Z116" s="32" t="n"/>
      <c r="AA116" s="15" t="inlineStr">
        <is>
          <t>Very High</t>
        </is>
      </c>
      <c r="AB116" s="15" t="inlineStr">
        <is>
          <t>PepsiCo muscle; aggressive pricing &amp; distribution</t>
        </is>
      </c>
      <c r="AC116" s="15" t="inlineStr">
        <is>
          <t>Cheerful zero-calorie sparkling water at a sharp price</t>
        </is>
      </c>
      <c r="AD116" s="15" t="inlineStr">
        <is>
          <t>Mainstream zero-everything seltzer, usually well priced.</t>
        </is>
      </c>
      <c r="AE116" s="32" t="n"/>
      <c r="AF116" s="34">
        <f>IF(AND(ISNUMBER($P116),ISNUMBER($AL116),$AL116&lt;&gt;0),ROUND($P116/$AL116*100,1),"")</f>
        <v/>
      </c>
      <c r="AG116" s="35">
        <f>IF(AND(ISNUMBER($S116),ISNUMBER($AL116),$AL116&lt;&gt;0),ROUND($S116/$AL116*100,2),"")</f>
        <v/>
      </c>
      <c r="AH116" s="34">
        <f>IF(AND(ISNUMBER($Q116),ISNUMBER($AL116),$AL116&lt;&gt;0),ROUND($Q116/$AL116*100,1),"")</f>
        <v/>
      </c>
      <c r="AI116" s="29">
        <f>IF(ISNUMBER($S116),IF($S116&lt;=1,"Yes","No"),"n/a")</f>
        <v/>
      </c>
      <c r="AJ116" s="29">
        <f>IF(ISNUMBER($S116),ROUND(MAX(0,MIN(100,100-$S116*2.5-IF(ISNUMBER($T116),$T116,0)*0.12+IF($S116&lt;=1,12,0))),0),"")</f>
        <v/>
      </c>
      <c r="AK116" s="29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29" t="n">
        <v>355</v>
      </c>
      <c r="AM116" s="30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bubly</t>
        </is>
      </c>
      <c r="B117" s="15" t="inlineStr">
        <is>
          <t>bubly Sparkling Water | Mango | 8-pack 355mL</t>
        </is>
      </c>
      <c r="C117" s="15" t="inlineStr">
        <is>
          <t>5) Sparkling water &amp; soda</t>
        </is>
      </c>
      <c r="D117" s="15" t="inlineStr">
        <is>
          <t>355 mL can</t>
        </is>
      </c>
      <c r="E117" s="29" t="n">
        <v>8</v>
      </c>
      <c r="F117" s="30" t="n"/>
      <c r="G117" s="31">
        <f>IF(AND(ISNUMBER($F117),ISNUMBER($E117),$E117&lt;&gt;0),$F117/$E117,"")</f>
        <v/>
      </c>
      <c r="H117" s="31">
        <f>IF(AND(ISNUMBER($F117),ISNUMBER($AL117),ISNUMBER($E117),($AL117*$E117)&lt;&gt;0),$F117/($AL117*$E117)*100,"")</f>
        <v/>
      </c>
      <c r="I117" s="32" t="n"/>
      <c r="J117" s="33" t="n"/>
      <c r="K117" s="31">
        <f>IF(AND(ISNUMBER($F117),ISNUMBER($J117)),$F117*(1-$J117),"")</f>
        <v/>
      </c>
      <c r="L117" s="32" t="n"/>
      <c r="M117" s="32" t="n"/>
      <c r="N117" s="31">
        <f>IF(ISNUMBER($F117),($F117-IF(ISNUMBER($AM117),$AM117,0))*(1-IF(ISNUMBER($J117),$J117,0)),"")</f>
        <v/>
      </c>
      <c r="O117" s="15" t="inlineStr">
        <is>
          <t>Mango</t>
        </is>
      </c>
      <c r="P117" s="29" t="n">
        <v>0</v>
      </c>
      <c r="Q117" s="29" t="n">
        <v>0</v>
      </c>
      <c r="R117" s="15" t="inlineStr">
        <is>
          <t>Not listed</t>
        </is>
      </c>
      <c r="S117" s="29" t="n">
        <v>0</v>
      </c>
      <c r="T117" s="29" t="n">
        <v>0</v>
      </c>
      <c r="U117" s="15" t="inlineStr">
        <is>
          <t>None (natural flavours)</t>
        </is>
      </c>
      <c r="V117" s="15" t="inlineStr">
        <is>
          <t>Zero calorie/sugar/sweetener</t>
        </is>
      </c>
      <c r="W117" s="32" t="n"/>
      <c r="X117" s="32" t="n"/>
      <c r="Y117" s="32" t="n"/>
      <c r="Z117" s="32" t="n"/>
      <c r="AA117" s="15" t="inlineStr">
        <is>
          <t>Very High</t>
        </is>
      </c>
      <c r="AB117" s="15" t="inlineStr">
        <is>
          <t>PepsiCo muscle; aggressive pricing &amp; distribution</t>
        </is>
      </c>
      <c r="AC117" s="15" t="inlineStr">
        <is>
          <t>Cheerful zero-calorie sparkling water at a sharp price</t>
        </is>
      </c>
      <c r="AD117" s="15" t="inlineStr">
        <is>
          <t>Mainstream zero-everything seltzer, usually well priced.</t>
        </is>
      </c>
      <c r="AE117" s="32" t="n"/>
      <c r="AF117" s="34">
        <f>IF(AND(ISNUMBER($P117),ISNUMBER($AL117),$AL117&lt;&gt;0),ROUND($P117/$AL117*100,1),"")</f>
        <v/>
      </c>
      <c r="AG117" s="35">
        <f>IF(AND(ISNUMBER($S117),ISNUMBER($AL117),$AL117&lt;&gt;0),ROUND($S117/$AL117*100,2),"")</f>
        <v/>
      </c>
      <c r="AH117" s="34">
        <f>IF(AND(ISNUMBER($Q117),ISNUMBER($AL117),$AL117&lt;&gt;0),ROUND($Q117/$AL117*100,1),"")</f>
        <v/>
      </c>
      <c r="AI117" s="29">
        <f>IF(ISNUMBER($S117),IF($S117&lt;=1,"Yes","No"),"n/a")</f>
        <v/>
      </c>
      <c r="AJ117" s="29">
        <f>IF(ISNUMBER($S117),ROUND(MAX(0,MIN(100,100-$S117*2.5-IF(ISNUMBER($T117),$T117,0)*0.12+IF($S117&lt;=1,12,0))),0),"")</f>
        <v/>
      </c>
      <c r="AK117" s="29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29" t="n">
        <v>355</v>
      </c>
      <c r="AM117" s="30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bubly</t>
        </is>
      </c>
      <c r="B118" s="15" t="inlineStr">
        <is>
          <t>bubly Sparkling Water | Mango | 12-pack 355mL</t>
        </is>
      </c>
      <c r="C118" s="15" t="inlineStr">
        <is>
          <t>5) Sparkling water &amp; soda</t>
        </is>
      </c>
      <c r="D118" s="15" t="inlineStr">
        <is>
          <t>355 mL can</t>
        </is>
      </c>
      <c r="E118" s="29" t="n">
        <v>12</v>
      </c>
      <c r="F118" s="30" t="n"/>
      <c r="G118" s="31">
        <f>IF(AND(ISNUMBER($F118),ISNUMBER($E118),$E118&lt;&gt;0),$F118/$E118,"")</f>
        <v/>
      </c>
      <c r="H118" s="31">
        <f>IF(AND(ISNUMBER($F118),ISNUMBER($AL118),ISNUMBER($E118),($AL118*$E118)&lt;&gt;0),$F118/($AL118*$E118)*100,"")</f>
        <v/>
      </c>
      <c r="I118" s="32" t="n"/>
      <c r="J118" s="33" t="n"/>
      <c r="K118" s="31">
        <f>IF(AND(ISNUMBER($F118),ISNUMBER($J118)),$F118*(1-$J118),"")</f>
        <v/>
      </c>
      <c r="L118" s="32" t="n"/>
      <c r="M118" s="32" t="n"/>
      <c r="N118" s="31">
        <f>IF(ISNUMBER($F118),($F118-IF(ISNUMBER($AM118),$AM118,0))*(1-IF(ISNUMBER($J118),$J118,0)),"")</f>
        <v/>
      </c>
      <c r="O118" s="15" t="inlineStr">
        <is>
          <t>Mango</t>
        </is>
      </c>
      <c r="P118" s="29" t="n">
        <v>0</v>
      </c>
      <c r="Q118" s="29" t="n">
        <v>0</v>
      </c>
      <c r="R118" s="15" t="inlineStr">
        <is>
          <t>Not listed</t>
        </is>
      </c>
      <c r="S118" s="29" t="n">
        <v>0</v>
      </c>
      <c r="T118" s="29" t="n">
        <v>0</v>
      </c>
      <c r="U118" s="15" t="inlineStr">
        <is>
          <t>None (natural flavours)</t>
        </is>
      </c>
      <c r="V118" s="15" t="inlineStr">
        <is>
          <t>Zero calorie/sugar/sweetener</t>
        </is>
      </c>
      <c r="W118" s="32" t="n"/>
      <c r="X118" s="32" t="n"/>
      <c r="Y118" s="32" t="n"/>
      <c r="Z118" s="32" t="n"/>
      <c r="AA118" s="15" t="inlineStr">
        <is>
          <t>Very High</t>
        </is>
      </c>
      <c r="AB118" s="15" t="inlineStr">
        <is>
          <t>PepsiCo muscle; aggressive pricing &amp; distribution</t>
        </is>
      </c>
      <c r="AC118" s="15" t="inlineStr">
        <is>
          <t>Cheerful zero-calorie sparkling water at a sharp price</t>
        </is>
      </c>
      <c r="AD118" s="15" t="inlineStr">
        <is>
          <t>Mainstream zero-everything seltzer, usually well priced.</t>
        </is>
      </c>
      <c r="AE118" s="32" t="n"/>
      <c r="AF118" s="34">
        <f>IF(AND(ISNUMBER($P118),ISNUMBER($AL118),$AL118&lt;&gt;0),ROUND($P118/$AL118*100,1),"")</f>
        <v/>
      </c>
      <c r="AG118" s="35">
        <f>IF(AND(ISNUMBER($S118),ISNUMBER($AL118),$AL118&lt;&gt;0),ROUND($S118/$AL118*100,2),"")</f>
        <v/>
      </c>
      <c r="AH118" s="34">
        <f>IF(AND(ISNUMBER($Q118),ISNUMBER($AL118),$AL118&lt;&gt;0),ROUND($Q118/$AL118*100,1),"")</f>
        <v/>
      </c>
      <c r="AI118" s="29">
        <f>IF(ISNUMBER($S118),IF($S118&lt;=1,"Yes","No"),"n/a")</f>
        <v/>
      </c>
      <c r="AJ118" s="29">
        <f>IF(ISNUMBER($S118),ROUND(MAX(0,MIN(100,100-$S118*2.5-IF(ISNUMBER($T118),$T118,0)*0.12+IF($S118&lt;=1,12,0))),0),"")</f>
        <v/>
      </c>
      <c r="AK118" s="29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29" t="n">
        <v>355</v>
      </c>
      <c r="AM118" s="30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bubly</t>
        </is>
      </c>
      <c r="B119" s="15" t="inlineStr">
        <is>
          <t>bubly Sparkling Water | Mango | 15-pack 355mL</t>
        </is>
      </c>
      <c r="C119" s="15" t="inlineStr">
        <is>
          <t>5) Sparkling water &amp; soda</t>
        </is>
      </c>
      <c r="D119" s="15" t="inlineStr">
        <is>
          <t>355 mL can</t>
        </is>
      </c>
      <c r="E119" s="29" t="n">
        <v>15</v>
      </c>
      <c r="F119" s="30" t="n"/>
      <c r="G119" s="31">
        <f>IF(AND(ISNUMBER($F119),ISNUMBER($E119),$E119&lt;&gt;0),$F119/$E119,"")</f>
        <v/>
      </c>
      <c r="H119" s="31">
        <f>IF(AND(ISNUMBER($F119),ISNUMBER($AL119),ISNUMBER($E119),($AL119*$E119)&lt;&gt;0),$F119/($AL119*$E119)*100,"")</f>
        <v/>
      </c>
      <c r="I119" s="32" t="n"/>
      <c r="J119" s="33" t="n"/>
      <c r="K119" s="31">
        <f>IF(AND(ISNUMBER($F119),ISNUMBER($J119)),$F119*(1-$J119),"")</f>
        <v/>
      </c>
      <c r="L119" s="32" t="n"/>
      <c r="M119" s="32" t="n"/>
      <c r="N119" s="31">
        <f>IF(ISNUMBER($F119),($F119-IF(ISNUMBER($AM119),$AM119,0))*(1-IF(ISNUMBER($J119),$J119,0)),"")</f>
        <v/>
      </c>
      <c r="O119" s="15" t="inlineStr">
        <is>
          <t>Mango</t>
        </is>
      </c>
      <c r="P119" s="29" t="n">
        <v>0</v>
      </c>
      <c r="Q119" s="29" t="n">
        <v>0</v>
      </c>
      <c r="R119" s="15" t="inlineStr">
        <is>
          <t>Not listed</t>
        </is>
      </c>
      <c r="S119" s="29" t="n">
        <v>0</v>
      </c>
      <c r="T119" s="29" t="n">
        <v>0</v>
      </c>
      <c r="U119" s="15" t="inlineStr">
        <is>
          <t>None (natural flavours)</t>
        </is>
      </c>
      <c r="V119" s="15" t="inlineStr">
        <is>
          <t>Zero calorie/sugar/sweetener</t>
        </is>
      </c>
      <c r="W119" s="32" t="n"/>
      <c r="X119" s="32" t="n"/>
      <c r="Y119" s="32" t="n"/>
      <c r="Z119" s="32" t="n"/>
      <c r="AA119" s="15" t="inlineStr">
        <is>
          <t>Very High</t>
        </is>
      </c>
      <c r="AB119" s="15" t="inlineStr">
        <is>
          <t>PepsiCo muscle; aggressive pricing &amp; distribution</t>
        </is>
      </c>
      <c r="AC119" s="15" t="inlineStr">
        <is>
          <t>Cheerful zero-calorie sparkling water at a sharp price</t>
        </is>
      </c>
      <c r="AD119" s="15" t="inlineStr">
        <is>
          <t>Mainstream zero-everything seltzer, usually well priced.</t>
        </is>
      </c>
      <c r="AE119" s="32" t="n"/>
      <c r="AF119" s="34">
        <f>IF(AND(ISNUMBER($P119),ISNUMBER($AL119),$AL119&lt;&gt;0),ROUND($P119/$AL119*100,1),"")</f>
        <v/>
      </c>
      <c r="AG119" s="35">
        <f>IF(AND(ISNUMBER($S119),ISNUMBER($AL119),$AL119&lt;&gt;0),ROUND($S119/$AL119*100,2),"")</f>
        <v/>
      </c>
      <c r="AH119" s="34">
        <f>IF(AND(ISNUMBER($Q119),ISNUMBER($AL119),$AL119&lt;&gt;0),ROUND($Q119/$AL119*100,1),"")</f>
        <v/>
      </c>
      <c r="AI119" s="29">
        <f>IF(ISNUMBER($S119),IF($S119&lt;=1,"Yes","No"),"n/a")</f>
        <v/>
      </c>
      <c r="AJ119" s="29">
        <f>IF(ISNUMBER($S119),ROUND(MAX(0,MIN(100,100-$S119*2.5-IF(ISNUMBER($T119),$T119,0)*0.12+IF($S119&lt;=1,12,0))),0),"")</f>
        <v/>
      </c>
      <c r="AK119" s="29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29" t="n">
        <v>355</v>
      </c>
      <c r="AM119" s="30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bubly</t>
        </is>
      </c>
      <c r="B120" s="15" t="inlineStr">
        <is>
          <t>bubly Sparkling Water | Mango | 18-pack 355mL</t>
        </is>
      </c>
      <c r="C120" s="15" t="inlineStr">
        <is>
          <t>5) Sparkling water &amp; soda</t>
        </is>
      </c>
      <c r="D120" s="15" t="inlineStr">
        <is>
          <t>355 mL can</t>
        </is>
      </c>
      <c r="E120" s="29" t="n">
        <v>18</v>
      </c>
      <c r="F120" s="30" t="n"/>
      <c r="G120" s="31">
        <f>IF(AND(ISNUMBER($F120),ISNUMBER($E120),$E120&lt;&gt;0),$F120/$E120,"")</f>
        <v/>
      </c>
      <c r="H120" s="31">
        <f>IF(AND(ISNUMBER($F120),ISNUMBER($AL120),ISNUMBER($E120),($AL120*$E120)&lt;&gt;0),$F120/($AL120*$E120)*100,"")</f>
        <v/>
      </c>
      <c r="I120" s="32" t="n"/>
      <c r="J120" s="33" t="n"/>
      <c r="K120" s="31">
        <f>IF(AND(ISNUMBER($F120),ISNUMBER($J120)),$F120*(1-$J120),"")</f>
        <v/>
      </c>
      <c r="L120" s="32" t="n"/>
      <c r="M120" s="32" t="n"/>
      <c r="N120" s="31">
        <f>IF(ISNUMBER($F120),($F120-IF(ISNUMBER($AM120),$AM120,0))*(1-IF(ISNUMBER($J120),$J120,0)),"")</f>
        <v/>
      </c>
      <c r="O120" s="15" t="inlineStr">
        <is>
          <t>Mango</t>
        </is>
      </c>
      <c r="P120" s="29" t="n">
        <v>0</v>
      </c>
      <c r="Q120" s="29" t="n">
        <v>0</v>
      </c>
      <c r="R120" s="15" t="inlineStr">
        <is>
          <t>Not listed</t>
        </is>
      </c>
      <c r="S120" s="29" t="n">
        <v>0</v>
      </c>
      <c r="T120" s="29" t="n">
        <v>0</v>
      </c>
      <c r="U120" s="15" t="inlineStr">
        <is>
          <t>None (natural flavours)</t>
        </is>
      </c>
      <c r="V120" s="15" t="inlineStr">
        <is>
          <t>Zero calorie/sugar/sweetener</t>
        </is>
      </c>
      <c r="W120" s="32" t="n"/>
      <c r="X120" s="32" t="n"/>
      <c r="Y120" s="32" t="n"/>
      <c r="Z120" s="32" t="n"/>
      <c r="AA120" s="15" t="inlineStr">
        <is>
          <t>Very High</t>
        </is>
      </c>
      <c r="AB120" s="15" t="inlineStr">
        <is>
          <t>PepsiCo muscle; aggressive pricing &amp; distribution</t>
        </is>
      </c>
      <c r="AC120" s="15" t="inlineStr">
        <is>
          <t>Cheerful zero-calorie sparkling water at a sharp price</t>
        </is>
      </c>
      <c r="AD120" s="15" t="inlineStr">
        <is>
          <t>Mainstream zero-everything seltzer, usually well priced.</t>
        </is>
      </c>
      <c r="AE120" s="32" t="n"/>
      <c r="AF120" s="34">
        <f>IF(AND(ISNUMBER($P120),ISNUMBER($AL120),$AL120&lt;&gt;0),ROUND($P120/$AL120*100,1),"")</f>
        <v/>
      </c>
      <c r="AG120" s="35">
        <f>IF(AND(ISNUMBER($S120),ISNUMBER($AL120),$AL120&lt;&gt;0),ROUND($S120/$AL120*100,2),"")</f>
        <v/>
      </c>
      <c r="AH120" s="34">
        <f>IF(AND(ISNUMBER($Q120),ISNUMBER($AL120),$AL120&lt;&gt;0),ROUND($Q120/$AL120*100,1),"")</f>
        <v/>
      </c>
      <c r="AI120" s="29">
        <f>IF(ISNUMBER($S120),IF($S120&lt;=1,"Yes","No"),"n/a")</f>
        <v/>
      </c>
      <c r="AJ120" s="29">
        <f>IF(ISNUMBER($S120),ROUND(MAX(0,MIN(100,100-$S120*2.5-IF(ISNUMBER($T120),$T120,0)*0.12+IF($S120&lt;=1,12,0))),0),"")</f>
        <v/>
      </c>
      <c r="AK120" s="29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29" t="n">
        <v>355</v>
      </c>
      <c r="AM120" s="30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bubly</t>
        </is>
      </c>
      <c r="B121" s="15" t="inlineStr">
        <is>
          <t>bubly Sparkling Water | Mango | 24-pack 355mL</t>
        </is>
      </c>
      <c r="C121" s="15" t="inlineStr">
        <is>
          <t>5) Sparkling water &amp; soda</t>
        </is>
      </c>
      <c r="D121" s="15" t="inlineStr">
        <is>
          <t>355 mL can</t>
        </is>
      </c>
      <c r="E121" s="29" t="n">
        <v>24</v>
      </c>
      <c r="F121" s="30" t="n"/>
      <c r="G121" s="31">
        <f>IF(AND(ISNUMBER($F121),ISNUMBER($E121),$E121&lt;&gt;0),$F121/$E121,"")</f>
        <v/>
      </c>
      <c r="H121" s="31">
        <f>IF(AND(ISNUMBER($F121),ISNUMBER($AL121),ISNUMBER($E121),($AL121*$E121)&lt;&gt;0),$F121/($AL121*$E121)*100,"")</f>
        <v/>
      </c>
      <c r="I121" s="32" t="n"/>
      <c r="J121" s="33" t="n"/>
      <c r="K121" s="31">
        <f>IF(AND(ISNUMBER($F121),ISNUMBER($J121)),$F121*(1-$J121),"")</f>
        <v/>
      </c>
      <c r="L121" s="32" t="n"/>
      <c r="M121" s="32" t="n"/>
      <c r="N121" s="31">
        <f>IF(ISNUMBER($F121),($F121-IF(ISNUMBER($AM121),$AM121,0))*(1-IF(ISNUMBER($J121),$J121,0)),"")</f>
        <v/>
      </c>
      <c r="O121" s="15" t="inlineStr">
        <is>
          <t>Mango</t>
        </is>
      </c>
      <c r="P121" s="29" t="n">
        <v>0</v>
      </c>
      <c r="Q121" s="29" t="n">
        <v>0</v>
      </c>
      <c r="R121" s="15" t="inlineStr">
        <is>
          <t>Not listed</t>
        </is>
      </c>
      <c r="S121" s="29" t="n">
        <v>0</v>
      </c>
      <c r="T121" s="29" t="n">
        <v>0</v>
      </c>
      <c r="U121" s="15" t="inlineStr">
        <is>
          <t>None (natural flavours)</t>
        </is>
      </c>
      <c r="V121" s="15" t="inlineStr">
        <is>
          <t>Zero calorie/sugar/sweetener</t>
        </is>
      </c>
      <c r="W121" s="32" t="n"/>
      <c r="X121" s="32" t="n"/>
      <c r="Y121" s="32" t="n"/>
      <c r="Z121" s="32" t="n"/>
      <c r="AA121" s="15" t="inlineStr">
        <is>
          <t>Very High</t>
        </is>
      </c>
      <c r="AB121" s="15" t="inlineStr">
        <is>
          <t>PepsiCo muscle; aggressive pricing &amp; distribution</t>
        </is>
      </c>
      <c r="AC121" s="15" t="inlineStr">
        <is>
          <t>Cheerful zero-calorie sparkling water at a sharp price</t>
        </is>
      </c>
      <c r="AD121" s="15" t="inlineStr">
        <is>
          <t>Mainstream zero-everything seltzer, usually well priced.</t>
        </is>
      </c>
      <c r="AE121" s="32" t="n"/>
      <c r="AF121" s="34">
        <f>IF(AND(ISNUMBER($P121),ISNUMBER($AL121),$AL121&lt;&gt;0),ROUND($P121/$AL121*100,1),"")</f>
        <v/>
      </c>
      <c r="AG121" s="35">
        <f>IF(AND(ISNUMBER($S121),ISNUMBER($AL121),$AL121&lt;&gt;0),ROUND($S121/$AL121*100,2),"")</f>
        <v/>
      </c>
      <c r="AH121" s="34">
        <f>IF(AND(ISNUMBER($Q121),ISNUMBER($AL121),$AL121&lt;&gt;0),ROUND($Q121/$AL121*100,1),"")</f>
        <v/>
      </c>
      <c r="AI121" s="29">
        <f>IF(ISNUMBER($S121),IF($S121&lt;=1,"Yes","No"),"n/a")</f>
        <v/>
      </c>
      <c r="AJ121" s="29">
        <f>IF(ISNUMBER($S121),ROUND(MAX(0,MIN(100,100-$S121*2.5-IF(ISNUMBER($T121),$T121,0)*0.12+IF($S121&lt;=1,12,0))),0),"")</f>
        <v/>
      </c>
      <c r="AK121" s="29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29" t="n">
        <v>355</v>
      </c>
      <c r="AM121" s="30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bubly</t>
        </is>
      </c>
      <c r="B122" s="15" t="inlineStr">
        <is>
          <t>bubly Sparkling Water | Strawberry | single 355mL</t>
        </is>
      </c>
      <c r="C122" s="15" t="inlineStr">
        <is>
          <t>5) Sparkling water &amp; soda</t>
        </is>
      </c>
      <c r="D122" s="15" t="inlineStr">
        <is>
          <t>355 mL can</t>
        </is>
      </c>
      <c r="E122" s="29" t="n">
        <v>1</v>
      </c>
      <c r="F122" s="30" t="n"/>
      <c r="G122" s="31">
        <f>IF(AND(ISNUMBER($F122),ISNUMBER($E122),$E122&lt;&gt;0),$F122/$E122,"")</f>
        <v/>
      </c>
      <c r="H122" s="31">
        <f>IF(AND(ISNUMBER($F122),ISNUMBER($AL122),ISNUMBER($E122),($AL122*$E122)&lt;&gt;0),$F122/($AL122*$E122)*100,"")</f>
        <v/>
      </c>
      <c r="I122" s="32" t="n"/>
      <c r="J122" s="33" t="n"/>
      <c r="K122" s="31">
        <f>IF(AND(ISNUMBER($F122),ISNUMBER($J122)),$F122*(1-$J122),"")</f>
        <v/>
      </c>
      <c r="L122" s="32" t="n"/>
      <c r="M122" s="32" t="n"/>
      <c r="N122" s="31">
        <f>IF(ISNUMBER($F122),($F122-IF(ISNUMBER($AM122),$AM122,0))*(1-IF(ISNUMBER($J122),$J122,0)),"")</f>
        <v/>
      </c>
      <c r="O122" s="15" t="inlineStr">
        <is>
          <t>Strawberry</t>
        </is>
      </c>
      <c r="P122" s="29" t="n">
        <v>0</v>
      </c>
      <c r="Q122" s="29" t="n">
        <v>0</v>
      </c>
      <c r="R122" s="15" t="inlineStr">
        <is>
          <t>Not listed</t>
        </is>
      </c>
      <c r="S122" s="29" t="n">
        <v>0</v>
      </c>
      <c r="T122" s="29" t="n">
        <v>0</v>
      </c>
      <c r="U122" s="15" t="inlineStr">
        <is>
          <t>None (natural flavours)</t>
        </is>
      </c>
      <c r="V122" s="15" t="inlineStr">
        <is>
          <t>Zero calorie/sugar/sweetener</t>
        </is>
      </c>
      <c r="W122" s="32" t="n"/>
      <c r="X122" s="32" t="n"/>
      <c r="Y122" s="32" t="n"/>
      <c r="Z122" s="32" t="n"/>
      <c r="AA122" s="15" t="inlineStr">
        <is>
          <t>Very High</t>
        </is>
      </c>
      <c r="AB122" s="15" t="inlineStr">
        <is>
          <t>PepsiCo muscle; aggressive pricing &amp; distribution</t>
        </is>
      </c>
      <c r="AC122" s="15" t="inlineStr">
        <is>
          <t>Cheerful zero-calorie sparkling water at a sharp price</t>
        </is>
      </c>
      <c r="AD122" s="15" t="inlineStr">
        <is>
          <t>Mainstream zero-everything seltzer, usually well priced.</t>
        </is>
      </c>
      <c r="AE122" s="32" t="n"/>
      <c r="AF122" s="34">
        <f>IF(AND(ISNUMBER($P122),ISNUMBER($AL122),$AL122&lt;&gt;0),ROUND($P122/$AL122*100,1),"")</f>
        <v/>
      </c>
      <c r="AG122" s="35">
        <f>IF(AND(ISNUMBER($S122),ISNUMBER($AL122),$AL122&lt;&gt;0),ROUND($S122/$AL122*100,2),"")</f>
        <v/>
      </c>
      <c r="AH122" s="34">
        <f>IF(AND(ISNUMBER($Q122),ISNUMBER($AL122),$AL122&lt;&gt;0),ROUND($Q122/$AL122*100,1),"")</f>
        <v/>
      </c>
      <c r="AI122" s="29">
        <f>IF(ISNUMBER($S122),IF($S122&lt;=1,"Yes","No"),"n/a")</f>
        <v/>
      </c>
      <c r="AJ122" s="29">
        <f>IF(ISNUMBER($S122),ROUND(MAX(0,MIN(100,100-$S122*2.5-IF(ISNUMBER($T122),$T122,0)*0.12+IF($S122&lt;=1,12,0))),0),"")</f>
        <v/>
      </c>
      <c r="AK122" s="29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29" t="n">
        <v>355</v>
      </c>
      <c r="AM122" s="30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bubly</t>
        </is>
      </c>
      <c r="B123" s="15" t="inlineStr">
        <is>
          <t>bubly Sparkling Water | Strawberry | 8-pack 355mL</t>
        </is>
      </c>
      <c r="C123" s="15" t="inlineStr">
        <is>
          <t>5) Sparkling water &amp; soda</t>
        </is>
      </c>
      <c r="D123" s="15" t="inlineStr">
        <is>
          <t>355 mL can</t>
        </is>
      </c>
      <c r="E123" s="29" t="n">
        <v>8</v>
      </c>
      <c r="F123" s="30" t="n"/>
      <c r="G123" s="31">
        <f>IF(AND(ISNUMBER($F123),ISNUMBER($E123),$E123&lt;&gt;0),$F123/$E123,"")</f>
        <v/>
      </c>
      <c r="H123" s="31">
        <f>IF(AND(ISNUMBER($F123),ISNUMBER($AL123),ISNUMBER($E123),($AL123*$E123)&lt;&gt;0),$F123/($AL123*$E123)*100,"")</f>
        <v/>
      </c>
      <c r="I123" s="32" t="n"/>
      <c r="J123" s="33" t="n"/>
      <c r="K123" s="31">
        <f>IF(AND(ISNUMBER($F123),ISNUMBER($J123)),$F123*(1-$J123),"")</f>
        <v/>
      </c>
      <c r="L123" s="32" t="n"/>
      <c r="M123" s="32" t="n"/>
      <c r="N123" s="31">
        <f>IF(ISNUMBER($F123),($F123-IF(ISNUMBER($AM123),$AM123,0))*(1-IF(ISNUMBER($J123),$J123,0)),"")</f>
        <v/>
      </c>
      <c r="O123" s="15" t="inlineStr">
        <is>
          <t>Strawberry</t>
        </is>
      </c>
      <c r="P123" s="29" t="n">
        <v>0</v>
      </c>
      <c r="Q123" s="29" t="n">
        <v>0</v>
      </c>
      <c r="R123" s="15" t="inlineStr">
        <is>
          <t>Not listed</t>
        </is>
      </c>
      <c r="S123" s="29" t="n">
        <v>0</v>
      </c>
      <c r="T123" s="29" t="n">
        <v>0</v>
      </c>
      <c r="U123" s="15" t="inlineStr">
        <is>
          <t>None (natural flavours)</t>
        </is>
      </c>
      <c r="V123" s="15" t="inlineStr">
        <is>
          <t>Zero calorie/sugar/sweetener</t>
        </is>
      </c>
      <c r="W123" s="32" t="n"/>
      <c r="X123" s="32" t="n"/>
      <c r="Y123" s="32" t="n"/>
      <c r="Z123" s="32" t="n"/>
      <c r="AA123" s="15" t="inlineStr">
        <is>
          <t>Very High</t>
        </is>
      </c>
      <c r="AB123" s="15" t="inlineStr">
        <is>
          <t>PepsiCo muscle; aggressive pricing &amp; distribution</t>
        </is>
      </c>
      <c r="AC123" s="15" t="inlineStr">
        <is>
          <t>Cheerful zero-calorie sparkling water at a sharp price</t>
        </is>
      </c>
      <c r="AD123" s="15" t="inlineStr">
        <is>
          <t>Mainstream zero-everything seltzer, usually well priced.</t>
        </is>
      </c>
      <c r="AE123" s="32" t="n"/>
      <c r="AF123" s="34">
        <f>IF(AND(ISNUMBER($P123),ISNUMBER($AL123),$AL123&lt;&gt;0),ROUND($P123/$AL123*100,1),"")</f>
        <v/>
      </c>
      <c r="AG123" s="35">
        <f>IF(AND(ISNUMBER($S123),ISNUMBER($AL123),$AL123&lt;&gt;0),ROUND($S123/$AL123*100,2),"")</f>
        <v/>
      </c>
      <c r="AH123" s="34">
        <f>IF(AND(ISNUMBER($Q123),ISNUMBER($AL123),$AL123&lt;&gt;0),ROUND($Q123/$AL123*100,1),"")</f>
        <v/>
      </c>
      <c r="AI123" s="29">
        <f>IF(ISNUMBER($S123),IF($S123&lt;=1,"Yes","No"),"n/a")</f>
        <v/>
      </c>
      <c r="AJ123" s="29">
        <f>IF(ISNUMBER($S123),ROUND(MAX(0,MIN(100,100-$S123*2.5-IF(ISNUMBER($T123),$T123,0)*0.12+IF($S123&lt;=1,12,0))),0),"")</f>
        <v/>
      </c>
      <c r="AK123" s="29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29" t="n">
        <v>355</v>
      </c>
      <c r="AM123" s="30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bubly</t>
        </is>
      </c>
      <c r="B124" s="15" t="inlineStr">
        <is>
          <t>bubly Sparkling Water | Strawberry | 12-pack 355mL</t>
        </is>
      </c>
      <c r="C124" s="15" t="inlineStr">
        <is>
          <t>5) Sparkling water &amp; soda</t>
        </is>
      </c>
      <c r="D124" s="15" t="inlineStr">
        <is>
          <t>355 mL can</t>
        </is>
      </c>
      <c r="E124" s="29" t="n">
        <v>12</v>
      </c>
      <c r="F124" s="30" t="n"/>
      <c r="G124" s="31">
        <f>IF(AND(ISNUMBER($F124),ISNUMBER($E124),$E124&lt;&gt;0),$F124/$E124,"")</f>
        <v/>
      </c>
      <c r="H124" s="31">
        <f>IF(AND(ISNUMBER($F124),ISNUMBER($AL124),ISNUMBER($E124),($AL124*$E124)&lt;&gt;0),$F124/($AL124*$E124)*100,"")</f>
        <v/>
      </c>
      <c r="I124" s="32" t="n"/>
      <c r="J124" s="33" t="n"/>
      <c r="K124" s="31">
        <f>IF(AND(ISNUMBER($F124),ISNUMBER($J124)),$F124*(1-$J124),"")</f>
        <v/>
      </c>
      <c r="L124" s="32" t="n"/>
      <c r="M124" s="32" t="n"/>
      <c r="N124" s="31">
        <f>IF(ISNUMBER($F124),($F124-IF(ISNUMBER($AM124),$AM124,0))*(1-IF(ISNUMBER($J124),$J124,0)),"")</f>
        <v/>
      </c>
      <c r="O124" s="15" t="inlineStr">
        <is>
          <t>Strawberry</t>
        </is>
      </c>
      <c r="P124" s="29" t="n">
        <v>0</v>
      </c>
      <c r="Q124" s="29" t="n">
        <v>0</v>
      </c>
      <c r="R124" s="15" t="inlineStr">
        <is>
          <t>Not listed</t>
        </is>
      </c>
      <c r="S124" s="29" t="n">
        <v>0</v>
      </c>
      <c r="T124" s="29" t="n">
        <v>0</v>
      </c>
      <c r="U124" s="15" t="inlineStr">
        <is>
          <t>None (natural flavours)</t>
        </is>
      </c>
      <c r="V124" s="15" t="inlineStr">
        <is>
          <t>Zero calorie/sugar/sweetener</t>
        </is>
      </c>
      <c r="W124" s="32" t="n"/>
      <c r="X124" s="32" t="n"/>
      <c r="Y124" s="32" t="n"/>
      <c r="Z124" s="32" t="n"/>
      <c r="AA124" s="15" t="inlineStr">
        <is>
          <t>Very High</t>
        </is>
      </c>
      <c r="AB124" s="15" t="inlineStr">
        <is>
          <t>PepsiCo muscle; aggressive pricing &amp; distribution</t>
        </is>
      </c>
      <c r="AC124" s="15" t="inlineStr">
        <is>
          <t>Cheerful zero-calorie sparkling water at a sharp price</t>
        </is>
      </c>
      <c r="AD124" s="15" t="inlineStr">
        <is>
          <t>Mainstream zero-everything seltzer, usually well priced.</t>
        </is>
      </c>
      <c r="AE124" s="32" t="n"/>
      <c r="AF124" s="34">
        <f>IF(AND(ISNUMBER($P124),ISNUMBER($AL124),$AL124&lt;&gt;0),ROUND($P124/$AL124*100,1),"")</f>
        <v/>
      </c>
      <c r="AG124" s="35">
        <f>IF(AND(ISNUMBER($S124),ISNUMBER($AL124),$AL124&lt;&gt;0),ROUND($S124/$AL124*100,2),"")</f>
        <v/>
      </c>
      <c r="AH124" s="34">
        <f>IF(AND(ISNUMBER($Q124),ISNUMBER($AL124),$AL124&lt;&gt;0),ROUND($Q124/$AL124*100,1),"")</f>
        <v/>
      </c>
      <c r="AI124" s="29">
        <f>IF(ISNUMBER($S124),IF($S124&lt;=1,"Yes","No"),"n/a")</f>
        <v/>
      </c>
      <c r="AJ124" s="29">
        <f>IF(ISNUMBER($S124),ROUND(MAX(0,MIN(100,100-$S124*2.5-IF(ISNUMBER($T124),$T124,0)*0.12+IF($S124&lt;=1,12,0))),0),"")</f>
        <v/>
      </c>
      <c r="AK124" s="29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29" t="n">
        <v>355</v>
      </c>
      <c r="AM124" s="30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bubly</t>
        </is>
      </c>
      <c r="B125" s="15" t="inlineStr">
        <is>
          <t>bubly Sparkling Water | Strawberry | 15-pack 355mL</t>
        </is>
      </c>
      <c r="C125" s="15" t="inlineStr">
        <is>
          <t>5) Sparkling water &amp; soda</t>
        </is>
      </c>
      <c r="D125" s="15" t="inlineStr">
        <is>
          <t>355 mL can</t>
        </is>
      </c>
      <c r="E125" s="29" t="n">
        <v>15</v>
      </c>
      <c r="F125" s="30" t="n"/>
      <c r="G125" s="31">
        <f>IF(AND(ISNUMBER($F125),ISNUMBER($E125),$E125&lt;&gt;0),$F125/$E125,"")</f>
        <v/>
      </c>
      <c r="H125" s="31">
        <f>IF(AND(ISNUMBER($F125),ISNUMBER($AL125),ISNUMBER($E125),($AL125*$E125)&lt;&gt;0),$F125/($AL125*$E125)*100,"")</f>
        <v/>
      </c>
      <c r="I125" s="32" t="n"/>
      <c r="J125" s="33" t="n"/>
      <c r="K125" s="31">
        <f>IF(AND(ISNUMBER($F125),ISNUMBER($J125)),$F125*(1-$J125),"")</f>
        <v/>
      </c>
      <c r="L125" s="32" t="n"/>
      <c r="M125" s="32" t="n"/>
      <c r="N125" s="31">
        <f>IF(ISNUMBER($F125),($F125-IF(ISNUMBER($AM125),$AM125,0))*(1-IF(ISNUMBER($J125),$J125,0)),"")</f>
        <v/>
      </c>
      <c r="O125" s="15" t="inlineStr">
        <is>
          <t>Strawberry</t>
        </is>
      </c>
      <c r="P125" s="29" t="n">
        <v>0</v>
      </c>
      <c r="Q125" s="29" t="n">
        <v>0</v>
      </c>
      <c r="R125" s="15" t="inlineStr">
        <is>
          <t>Not listed</t>
        </is>
      </c>
      <c r="S125" s="29" t="n">
        <v>0</v>
      </c>
      <c r="T125" s="29" t="n">
        <v>0</v>
      </c>
      <c r="U125" s="15" t="inlineStr">
        <is>
          <t>None (natural flavours)</t>
        </is>
      </c>
      <c r="V125" s="15" t="inlineStr">
        <is>
          <t>Zero calorie/sugar/sweetener</t>
        </is>
      </c>
      <c r="W125" s="32" t="n"/>
      <c r="X125" s="32" t="n"/>
      <c r="Y125" s="32" t="n"/>
      <c r="Z125" s="32" t="n"/>
      <c r="AA125" s="15" t="inlineStr">
        <is>
          <t>Very High</t>
        </is>
      </c>
      <c r="AB125" s="15" t="inlineStr">
        <is>
          <t>PepsiCo muscle; aggressive pricing &amp; distribution</t>
        </is>
      </c>
      <c r="AC125" s="15" t="inlineStr">
        <is>
          <t>Cheerful zero-calorie sparkling water at a sharp price</t>
        </is>
      </c>
      <c r="AD125" s="15" t="inlineStr">
        <is>
          <t>Mainstream zero-everything seltzer, usually well priced.</t>
        </is>
      </c>
      <c r="AE125" s="32" t="n"/>
      <c r="AF125" s="34">
        <f>IF(AND(ISNUMBER($P125),ISNUMBER($AL125),$AL125&lt;&gt;0),ROUND($P125/$AL125*100,1),"")</f>
        <v/>
      </c>
      <c r="AG125" s="35">
        <f>IF(AND(ISNUMBER($S125),ISNUMBER($AL125),$AL125&lt;&gt;0),ROUND($S125/$AL125*100,2),"")</f>
        <v/>
      </c>
      <c r="AH125" s="34">
        <f>IF(AND(ISNUMBER($Q125),ISNUMBER($AL125),$AL125&lt;&gt;0),ROUND($Q125/$AL125*100,1),"")</f>
        <v/>
      </c>
      <c r="AI125" s="29">
        <f>IF(ISNUMBER($S125),IF($S125&lt;=1,"Yes","No"),"n/a")</f>
        <v/>
      </c>
      <c r="AJ125" s="29">
        <f>IF(ISNUMBER($S125),ROUND(MAX(0,MIN(100,100-$S125*2.5-IF(ISNUMBER($T125),$T125,0)*0.12+IF($S125&lt;=1,12,0))),0),"")</f>
        <v/>
      </c>
      <c r="AK125" s="29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29" t="n">
        <v>355</v>
      </c>
      <c r="AM125" s="30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bubly</t>
        </is>
      </c>
      <c r="B126" s="15" t="inlineStr">
        <is>
          <t>bubly Sparkling Water | Strawberry | 18-pack 355mL</t>
        </is>
      </c>
      <c r="C126" s="15" t="inlineStr">
        <is>
          <t>5) Sparkling water &amp; soda</t>
        </is>
      </c>
      <c r="D126" s="15" t="inlineStr">
        <is>
          <t>355 mL can</t>
        </is>
      </c>
      <c r="E126" s="29" t="n">
        <v>18</v>
      </c>
      <c r="F126" s="30" t="n"/>
      <c r="G126" s="31">
        <f>IF(AND(ISNUMBER($F126),ISNUMBER($E126),$E126&lt;&gt;0),$F126/$E126,"")</f>
        <v/>
      </c>
      <c r="H126" s="31">
        <f>IF(AND(ISNUMBER($F126),ISNUMBER($AL126),ISNUMBER($E126),($AL126*$E126)&lt;&gt;0),$F126/($AL126*$E126)*100,"")</f>
        <v/>
      </c>
      <c r="I126" s="32" t="n"/>
      <c r="J126" s="33" t="n"/>
      <c r="K126" s="31">
        <f>IF(AND(ISNUMBER($F126),ISNUMBER($J126)),$F126*(1-$J126),"")</f>
        <v/>
      </c>
      <c r="L126" s="32" t="n"/>
      <c r="M126" s="32" t="n"/>
      <c r="N126" s="31">
        <f>IF(ISNUMBER($F126),($F126-IF(ISNUMBER($AM126),$AM126,0))*(1-IF(ISNUMBER($J126),$J126,0)),"")</f>
        <v/>
      </c>
      <c r="O126" s="15" t="inlineStr">
        <is>
          <t>Strawberry</t>
        </is>
      </c>
      <c r="P126" s="29" t="n">
        <v>0</v>
      </c>
      <c r="Q126" s="29" t="n">
        <v>0</v>
      </c>
      <c r="R126" s="15" t="inlineStr">
        <is>
          <t>Not listed</t>
        </is>
      </c>
      <c r="S126" s="29" t="n">
        <v>0</v>
      </c>
      <c r="T126" s="29" t="n">
        <v>0</v>
      </c>
      <c r="U126" s="15" t="inlineStr">
        <is>
          <t>None (natural flavours)</t>
        </is>
      </c>
      <c r="V126" s="15" t="inlineStr">
        <is>
          <t>Zero calorie/sugar/sweetener</t>
        </is>
      </c>
      <c r="W126" s="32" t="n"/>
      <c r="X126" s="32" t="n"/>
      <c r="Y126" s="32" t="n"/>
      <c r="Z126" s="32" t="n"/>
      <c r="AA126" s="15" t="inlineStr">
        <is>
          <t>Very High</t>
        </is>
      </c>
      <c r="AB126" s="15" t="inlineStr">
        <is>
          <t>PepsiCo muscle; aggressive pricing &amp; distribution</t>
        </is>
      </c>
      <c r="AC126" s="15" t="inlineStr">
        <is>
          <t>Cheerful zero-calorie sparkling water at a sharp price</t>
        </is>
      </c>
      <c r="AD126" s="15" t="inlineStr">
        <is>
          <t>Mainstream zero-everything seltzer, usually well priced.</t>
        </is>
      </c>
      <c r="AE126" s="32" t="n"/>
      <c r="AF126" s="34">
        <f>IF(AND(ISNUMBER($P126),ISNUMBER($AL126),$AL126&lt;&gt;0),ROUND($P126/$AL126*100,1),"")</f>
        <v/>
      </c>
      <c r="AG126" s="35">
        <f>IF(AND(ISNUMBER($S126),ISNUMBER($AL126),$AL126&lt;&gt;0),ROUND($S126/$AL126*100,2),"")</f>
        <v/>
      </c>
      <c r="AH126" s="34">
        <f>IF(AND(ISNUMBER($Q126),ISNUMBER($AL126),$AL126&lt;&gt;0),ROUND($Q126/$AL126*100,1),"")</f>
        <v/>
      </c>
      <c r="AI126" s="29">
        <f>IF(ISNUMBER($S126),IF($S126&lt;=1,"Yes","No"),"n/a")</f>
        <v/>
      </c>
      <c r="AJ126" s="29">
        <f>IF(ISNUMBER($S126),ROUND(MAX(0,MIN(100,100-$S126*2.5-IF(ISNUMBER($T126),$T126,0)*0.12+IF($S126&lt;=1,12,0))),0),"")</f>
        <v/>
      </c>
      <c r="AK126" s="29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29" t="n">
        <v>355</v>
      </c>
      <c r="AM126" s="30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bubly</t>
        </is>
      </c>
      <c r="B127" s="15" t="inlineStr">
        <is>
          <t>bubly Sparkling Water | Strawberry | 24-pack 355mL</t>
        </is>
      </c>
      <c r="C127" s="15" t="inlineStr">
        <is>
          <t>5) Sparkling water &amp; soda</t>
        </is>
      </c>
      <c r="D127" s="15" t="inlineStr">
        <is>
          <t>355 mL can</t>
        </is>
      </c>
      <c r="E127" s="29" t="n">
        <v>24</v>
      </c>
      <c r="F127" s="30" t="n"/>
      <c r="G127" s="31">
        <f>IF(AND(ISNUMBER($F127),ISNUMBER($E127),$E127&lt;&gt;0),$F127/$E127,"")</f>
        <v/>
      </c>
      <c r="H127" s="31">
        <f>IF(AND(ISNUMBER($F127),ISNUMBER($AL127),ISNUMBER($E127),($AL127*$E127)&lt;&gt;0),$F127/($AL127*$E127)*100,"")</f>
        <v/>
      </c>
      <c r="I127" s="32" t="n"/>
      <c r="J127" s="33" t="n"/>
      <c r="K127" s="31">
        <f>IF(AND(ISNUMBER($F127),ISNUMBER($J127)),$F127*(1-$J127),"")</f>
        <v/>
      </c>
      <c r="L127" s="32" t="n"/>
      <c r="M127" s="32" t="n"/>
      <c r="N127" s="31">
        <f>IF(ISNUMBER($F127),($F127-IF(ISNUMBER($AM127),$AM127,0))*(1-IF(ISNUMBER($J127),$J127,0)),"")</f>
        <v/>
      </c>
      <c r="O127" s="15" t="inlineStr">
        <is>
          <t>Strawberry</t>
        </is>
      </c>
      <c r="P127" s="29" t="n">
        <v>0</v>
      </c>
      <c r="Q127" s="29" t="n">
        <v>0</v>
      </c>
      <c r="R127" s="15" t="inlineStr">
        <is>
          <t>Not listed</t>
        </is>
      </c>
      <c r="S127" s="29" t="n">
        <v>0</v>
      </c>
      <c r="T127" s="29" t="n">
        <v>0</v>
      </c>
      <c r="U127" s="15" t="inlineStr">
        <is>
          <t>None (natural flavours)</t>
        </is>
      </c>
      <c r="V127" s="15" t="inlineStr">
        <is>
          <t>Zero calorie/sugar/sweetener</t>
        </is>
      </c>
      <c r="W127" s="32" t="n"/>
      <c r="X127" s="32" t="n"/>
      <c r="Y127" s="32" t="n"/>
      <c r="Z127" s="32" t="n"/>
      <c r="AA127" s="15" t="inlineStr">
        <is>
          <t>Very High</t>
        </is>
      </c>
      <c r="AB127" s="15" t="inlineStr">
        <is>
          <t>PepsiCo muscle; aggressive pricing &amp; distribution</t>
        </is>
      </c>
      <c r="AC127" s="15" t="inlineStr">
        <is>
          <t>Cheerful zero-calorie sparkling water at a sharp price</t>
        </is>
      </c>
      <c r="AD127" s="15" t="inlineStr">
        <is>
          <t>Mainstream zero-everything seltzer, usually well priced.</t>
        </is>
      </c>
      <c r="AE127" s="32" t="n"/>
      <c r="AF127" s="34">
        <f>IF(AND(ISNUMBER($P127),ISNUMBER($AL127),$AL127&lt;&gt;0),ROUND($P127/$AL127*100,1),"")</f>
        <v/>
      </c>
      <c r="AG127" s="35">
        <f>IF(AND(ISNUMBER($S127),ISNUMBER($AL127),$AL127&lt;&gt;0),ROUND($S127/$AL127*100,2),"")</f>
        <v/>
      </c>
      <c r="AH127" s="34">
        <f>IF(AND(ISNUMBER($Q127),ISNUMBER($AL127),$AL127&lt;&gt;0),ROUND($Q127/$AL127*100,1),"")</f>
        <v/>
      </c>
      <c r="AI127" s="29">
        <f>IF(ISNUMBER($S127),IF($S127&lt;=1,"Yes","No"),"n/a")</f>
        <v/>
      </c>
      <c r="AJ127" s="29">
        <f>IF(ISNUMBER($S127),ROUND(MAX(0,MIN(100,100-$S127*2.5-IF(ISNUMBER($T127),$T127,0)*0.12+IF($S127&lt;=1,12,0))),0),"")</f>
        <v/>
      </c>
      <c r="AK127" s="29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29" t="n">
        <v>355</v>
      </c>
      <c r="AM127" s="30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bubly</t>
        </is>
      </c>
      <c r="B128" s="15" t="inlineStr">
        <is>
          <t>bubly Sparkling Water | Blackberry | single 355mL</t>
        </is>
      </c>
      <c r="C128" s="15" t="inlineStr">
        <is>
          <t>5) Sparkling water &amp; soda</t>
        </is>
      </c>
      <c r="D128" s="15" t="inlineStr">
        <is>
          <t>355 mL can</t>
        </is>
      </c>
      <c r="E128" s="29" t="n">
        <v>1</v>
      </c>
      <c r="F128" s="30" t="n"/>
      <c r="G128" s="31">
        <f>IF(AND(ISNUMBER($F128),ISNUMBER($E128),$E128&lt;&gt;0),$F128/$E128,"")</f>
        <v/>
      </c>
      <c r="H128" s="31">
        <f>IF(AND(ISNUMBER($F128),ISNUMBER($AL128),ISNUMBER($E128),($AL128*$E128)&lt;&gt;0),$F128/($AL128*$E128)*100,"")</f>
        <v/>
      </c>
      <c r="I128" s="32" t="n"/>
      <c r="J128" s="33" t="n"/>
      <c r="K128" s="31">
        <f>IF(AND(ISNUMBER($F128),ISNUMBER($J128)),$F128*(1-$J128),"")</f>
        <v/>
      </c>
      <c r="L128" s="32" t="n"/>
      <c r="M128" s="32" t="n"/>
      <c r="N128" s="31">
        <f>IF(ISNUMBER($F128),($F128-IF(ISNUMBER($AM128),$AM128,0))*(1-IF(ISNUMBER($J128),$J128,0)),"")</f>
        <v/>
      </c>
      <c r="O128" s="15" t="inlineStr">
        <is>
          <t>Blackberry</t>
        </is>
      </c>
      <c r="P128" s="29" t="n">
        <v>0</v>
      </c>
      <c r="Q128" s="29" t="n">
        <v>0</v>
      </c>
      <c r="R128" s="15" t="inlineStr">
        <is>
          <t>Not listed</t>
        </is>
      </c>
      <c r="S128" s="29" t="n">
        <v>0</v>
      </c>
      <c r="T128" s="29" t="n">
        <v>0</v>
      </c>
      <c r="U128" s="15" t="inlineStr">
        <is>
          <t>None (natural flavours)</t>
        </is>
      </c>
      <c r="V128" s="15" t="inlineStr">
        <is>
          <t>Zero calorie/sugar/sweetener</t>
        </is>
      </c>
      <c r="W128" s="32" t="n"/>
      <c r="X128" s="32" t="n"/>
      <c r="Y128" s="32" t="n"/>
      <c r="Z128" s="32" t="n"/>
      <c r="AA128" s="15" t="inlineStr">
        <is>
          <t>Very High</t>
        </is>
      </c>
      <c r="AB128" s="15" t="inlineStr">
        <is>
          <t>PepsiCo muscle; aggressive pricing &amp; distribution</t>
        </is>
      </c>
      <c r="AC128" s="15" t="inlineStr">
        <is>
          <t>Cheerful zero-calorie sparkling water at a sharp price</t>
        </is>
      </c>
      <c r="AD128" s="15" t="inlineStr">
        <is>
          <t>Mainstream zero-everything seltzer, usually well priced.</t>
        </is>
      </c>
      <c r="AE128" s="32" t="n"/>
      <c r="AF128" s="34">
        <f>IF(AND(ISNUMBER($P128),ISNUMBER($AL128),$AL128&lt;&gt;0),ROUND($P128/$AL128*100,1),"")</f>
        <v/>
      </c>
      <c r="AG128" s="35">
        <f>IF(AND(ISNUMBER($S128),ISNUMBER($AL128),$AL128&lt;&gt;0),ROUND($S128/$AL128*100,2),"")</f>
        <v/>
      </c>
      <c r="AH128" s="34">
        <f>IF(AND(ISNUMBER($Q128),ISNUMBER($AL128),$AL128&lt;&gt;0),ROUND($Q128/$AL128*100,1),"")</f>
        <v/>
      </c>
      <c r="AI128" s="29">
        <f>IF(ISNUMBER($S128),IF($S128&lt;=1,"Yes","No"),"n/a")</f>
        <v/>
      </c>
      <c r="AJ128" s="29">
        <f>IF(ISNUMBER($S128),ROUND(MAX(0,MIN(100,100-$S128*2.5-IF(ISNUMBER($T128),$T128,0)*0.12+IF($S128&lt;=1,12,0))),0),"")</f>
        <v/>
      </c>
      <c r="AK128" s="29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29" t="n">
        <v>355</v>
      </c>
      <c r="AM128" s="30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bubly</t>
        </is>
      </c>
      <c r="B129" s="15" t="inlineStr">
        <is>
          <t>bubly Sparkling Water | Blackberry | 8-pack 355mL</t>
        </is>
      </c>
      <c r="C129" s="15" t="inlineStr">
        <is>
          <t>5) Sparkling water &amp; soda</t>
        </is>
      </c>
      <c r="D129" s="15" t="inlineStr">
        <is>
          <t>355 mL can</t>
        </is>
      </c>
      <c r="E129" s="29" t="n">
        <v>8</v>
      </c>
      <c r="F129" s="30" t="n"/>
      <c r="G129" s="31">
        <f>IF(AND(ISNUMBER($F129),ISNUMBER($E129),$E129&lt;&gt;0),$F129/$E129,"")</f>
        <v/>
      </c>
      <c r="H129" s="31">
        <f>IF(AND(ISNUMBER($F129),ISNUMBER($AL129),ISNUMBER($E129),($AL129*$E129)&lt;&gt;0),$F129/($AL129*$E129)*100,"")</f>
        <v/>
      </c>
      <c r="I129" s="32" t="n"/>
      <c r="J129" s="33" t="n"/>
      <c r="K129" s="31">
        <f>IF(AND(ISNUMBER($F129),ISNUMBER($J129)),$F129*(1-$J129),"")</f>
        <v/>
      </c>
      <c r="L129" s="32" t="n"/>
      <c r="M129" s="32" t="n"/>
      <c r="N129" s="31">
        <f>IF(ISNUMBER($F129),($F129-IF(ISNUMBER($AM129),$AM129,0))*(1-IF(ISNUMBER($J129),$J129,0)),"")</f>
        <v/>
      </c>
      <c r="O129" s="15" t="inlineStr">
        <is>
          <t>Blackberry</t>
        </is>
      </c>
      <c r="P129" s="29" t="n">
        <v>0</v>
      </c>
      <c r="Q129" s="29" t="n">
        <v>0</v>
      </c>
      <c r="R129" s="15" t="inlineStr">
        <is>
          <t>Not listed</t>
        </is>
      </c>
      <c r="S129" s="29" t="n">
        <v>0</v>
      </c>
      <c r="T129" s="29" t="n">
        <v>0</v>
      </c>
      <c r="U129" s="15" t="inlineStr">
        <is>
          <t>None (natural flavours)</t>
        </is>
      </c>
      <c r="V129" s="15" t="inlineStr">
        <is>
          <t>Zero calorie/sugar/sweetener</t>
        </is>
      </c>
      <c r="W129" s="32" t="n"/>
      <c r="X129" s="32" t="n"/>
      <c r="Y129" s="32" t="n"/>
      <c r="Z129" s="32" t="n"/>
      <c r="AA129" s="15" t="inlineStr">
        <is>
          <t>Very High</t>
        </is>
      </c>
      <c r="AB129" s="15" t="inlineStr">
        <is>
          <t>PepsiCo muscle; aggressive pricing &amp; distribution</t>
        </is>
      </c>
      <c r="AC129" s="15" t="inlineStr">
        <is>
          <t>Cheerful zero-calorie sparkling water at a sharp price</t>
        </is>
      </c>
      <c r="AD129" s="15" t="inlineStr">
        <is>
          <t>Mainstream zero-everything seltzer, usually well priced.</t>
        </is>
      </c>
      <c r="AE129" s="32" t="n"/>
      <c r="AF129" s="34">
        <f>IF(AND(ISNUMBER($P129),ISNUMBER($AL129),$AL129&lt;&gt;0),ROUND($P129/$AL129*100,1),"")</f>
        <v/>
      </c>
      <c r="AG129" s="35">
        <f>IF(AND(ISNUMBER($S129),ISNUMBER($AL129),$AL129&lt;&gt;0),ROUND($S129/$AL129*100,2),"")</f>
        <v/>
      </c>
      <c r="AH129" s="34">
        <f>IF(AND(ISNUMBER($Q129),ISNUMBER($AL129),$AL129&lt;&gt;0),ROUND($Q129/$AL129*100,1),"")</f>
        <v/>
      </c>
      <c r="AI129" s="29">
        <f>IF(ISNUMBER($S129),IF($S129&lt;=1,"Yes","No"),"n/a")</f>
        <v/>
      </c>
      <c r="AJ129" s="29">
        <f>IF(ISNUMBER($S129),ROUND(MAX(0,MIN(100,100-$S129*2.5-IF(ISNUMBER($T129),$T129,0)*0.12+IF($S129&lt;=1,12,0))),0),"")</f>
        <v/>
      </c>
      <c r="AK129" s="29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29" t="n">
        <v>355</v>
      </c>
      <c r="AM129" s="30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bubly</t>
        </is>
      </c>
      <c r="B130" s="15" t="inlineStr">
        <is>
          <t>bubly Sparkling Water | Blackberry | 12-pack 355mL</t>
        </is>
      </c>
      <c r="C130" s="15" t="inlineStr">
        <is>
          <t>5) Sparkling water &amp; soda</t>
        </is>
      </c>
      <c r="D130" s="15" t="inlineStr">
        <is>
          <t>355 mL can</t>
        </is>
      </c>
      <c r="E130" s="29" t="n">
        <v>12</v>
      </c>
      <c r="F130" s="30" t="n"/>
      <c r="G130" s="31">
        <f>IF(AND(ISNUMBER($F130),ISNUMBER($E130),$E130&lt;&gt;0),$F130/$E130,"")</f>
        <v/>
      </c>
      <c r="H130" s="31">
        <f>IF(AND(ISNUMBER($F130),ISNUMBER($AL130),ISNUMBER($E130),($AL130*$E130)&lt;&gt;0),$F130/($AL130*$E130)*100,"")</f>
        <v/>
      </c>
      <c r="I130" s="32" t="n"/>
      <c r="J130" s="33" t="n"/>
      <c r="K130" s="31">
        <f>IF(AND(ISNUMBER($F130),ISNUMBER($J130)),$F130*(1-$J130),"")</f>
        <v/>
      </c>
      <c r="L130" s="32" t="n"/>
      <c r="M130" s="32" t="n"/>
      <c r="N130" s="31">
        <f>IF(ISNUMBER($F130),($F130-IF(ISNUMBER($AM130),$AM130,0))*(1-IF(ISNUMBER($J130),$J130,0)),"")</f>
        <v/>
      </c>
      <c r="O130" s="15" t="inlineStr">
        <is>
          <t>Blackberry</t>
        </is>
      </c>
      <c r="P130" s="29" t="n">
        <v>0</v>
      </c>
      <c r="Q130" s="29" t="n">
        <v>0</v>
      </c>
      <c r="R130" s="15" t="inlineStr">
        <is>
          <t>Not listed</t>
        </is>
      </c>
      <c r="S130" s="29" t="n">
        <v>0</v>
      </c>
      <c r="T130" s="29" t="n">
        <v>0</v>
      </c>
      <c r="U130" s="15" t="inlineStr">
        <is>
          <t>None (natural flavours)</t>
        </is>
      </c>
      <c r="V130" s="15" t="inlineStr">
        <is>
          <t>Zero calorie/sugar/sweetener</t>
        </is>
      </c>
      <c r="W130" s="32" t="n"/>
      <c r="X130" s="32" t="n"/>
      <c r="Y130" s="32" t="n"/>
      <c r="Z130" s="32" t="n"/>
      <c r="AA130" s="15" t="inlineStr">
        <is>
          <t>Very High</t>
        </is>
      </c>
      <c r="AB130" s="15" t="inlineStr">
        <is>
          <t>PepsiCo muscle; aggressive pricing &amp; distribution</t>
        </is>
      </c>
      <c r="AC130" s="15" t="inlineStr">
        <is>
          <t>Cheerful zero-calorie sparkling water at a sharp price</t>
        </is>
      </c>
      <c r="AD130" s="15" t="inlineStr">
        <is>
          <t>Mainstream zero-everything seltzer, usually well priced.</t>
        </is>
      </c>
      <c r="AE130" s="32" t="n"/>
      <c r="AF130" s="34">
        <f>IF(AND(ISNUMBER($P130),ISNUMBER($AL130),$AL130&lt;&gt;0),ROUND($P130/$AL130*100,1),"")</f>
        <v/>
      </c>
      <c r="AG130" s="35">
        <f>IF(AND(ISNUMBER($S130),ISNUMBER($AL130),$AL130&lt;&gt;0),ROUND($S130/$AL130*100,2),"")</f>
        <v/>
      </c>
      <c r="AH130" s="34">
        <f>IF(AND(ISNUMBER($Q130),ISNUMBER($AL130),$AL130&lt;&gt;0),ROUND($Q130/$AL130*100,1),"")</f>
        <v/>
      </c>
      <c r="AI130" s="29">
        <f>IF(ISNUMBER($S130),IF($S130&lt;=1,"Yes","No"),"n/a")</f>
        <v/>
      </c>
      <c r="AJ130" s="29">
        <f>IF(ISNUMBER($S130),ROUND(MAX(0,MIN(100,100-$S130*2.5-IF(ISNUMBER($T130),$T130,0)*0.12+IF($S130&lt;=1,12,0))),0),"")</f>
        <v/>
      </c>
      <c r="AK130" s="29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29" t="n">
        <v>355</v>
      </c>
      <c r="AM130" s="30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bubly</t>
        </is>
      </c>
      <c r="B131" s="15" t="inlineStr">
        <is>
          <t>bubly Sparkling Water | Blackberry | 15-pack 355mL</t>
        </is>
      </c>
      <c r="C131" s="15" t="inlineStr">
        <is>
          <t>5) Sparkling water &amp; soda</t>
        </is>
      </c>
      <c r="D131" s="15" t="inlineStr">
        <is>
          <t>355 mL can</t>
        </is>
      </c>
      <c r="E131" s="29" t="n">
        <v>15</v>
      </c>
      <c r="F131" s="30" t="n"/>
      <c r="G131" s="31">
        <f>IF(AND(ISNUMBER($F131),ISNUMBER($E131),$E131&lt;&gt;0),$F131/$E131,"")</f>
        <v/>
      </c>
      <c r="H131" s="31">
        <f>IF(AND(ISNUMBER($F131),ISNUMBER($AL131),ISNUMBER($E131),($AL131*$E131)&lt;&gt;0),$F131/($AL131*$E131)*100,"")</f>
        <v/>
      </c>
      <c r="I131" s="32" t="n"/>
      <c r="J131" s="33" t="n"/>
      <c r="K131" s="31">
        <f>IF(AND(ISNUMBER($F131),ISNUMBER($J131)),$F131*(1-$J131),"")</f>
        <v/>
      </c>
      <c r="L131" s="32" t="n"/>
      <c r="M131" s="32" t="n"/>
      <c r="N131" s="31">
        <f>IF(ISNUMBER($F131),($F131-IF(ISNUMBER($AM131),$AM131,0))*(1-IF(ISNUMBER($J131),$J131,0)),"")</f>
        <v/>
      </c>
      <c r="O131" s="15" t="inlineStr">
        <is>
          <t>Blackberry</t>
        </is>
      </c>
      <c r="P131" s="29" t="n">
        <v>0</v>
      </c>
      <c r="Q131" s="29" t="n">
        <v>0</v>
      </c>
      <c r="R131" s="15" t="inlineStr">
        <is>
          <t>Not listed</t>
        </is>
      </c>
      <c r="S131" s="29" t="n">
        <v>0</v>
      </c>
      <c r="T131" s="29" t="n">
        <v>0</v>
      </c>
      <c r="U131" s="15" t="inlineStr">
        <is>
          <t>None (natural flavours)</t>
        </is>
      </c>
      <c r="V131" s="15" t="inlineStr">
        <is>
          <t>Zero calorie/sugar/sweetener</t>
        </is>
      </c>
      <c r="W131" s="32" t="n"/>
      <c r="X131" s="32" t="n"/>
      <c r="Y131" s="32" t="n"/>
      <c r="Z131" s="32" t="n"/>
      <c r="AA131" s="15" t="inlineStr">
        <is>
          <t>Very High</t>
        </is>
      </c>
      <c r="AB131" s="15" t="inlineStr">
        <is>
          <t>PepsiCo muscle; aggressive pricing &amp; distribution</t>
        </is>
      </c>
      <c r="AC131" s="15" t="inlineStr">
        <is>
          <t>Cheerful zero-calorie sparkling water at a sharp price</t>
        </is>
      </c>
      <c r="AD131" s="15" t="inlineStr">
        <is>
          <t>Mainstream zero-everything seltzer, usually well priced.</t>
        </is>
      </c>
      <c r="AE131" s="32" t="n"/>
      <c r="AF131" s="34">
        <f>IF(AND(ISNUMBER($P131),ISNUMBER($AL131),$AL131&lt;&gt;0),ROUND($P131/$AL131*100,1),"")</f>
        <v/>
      </c>
      <c r="AG131" s="35">
        <f>IF(AND(ISNUMBER($S131),ISNUMBER($AL131),$AL131&lt;&gt;0),ROUND($S131/$AL131*100,2),"")</f>
        <v/>
      </c>
      <c r="AH131" s="34">
        <f>IF(AND(ISNUMBER($Q131),ISNUMBER($AL131),$AL131&lt;&gt;0),ROUND($Q131/$AL131*100,1),"")</f>
        <v/>
      </c>
      <c r="AI131" s="29">
        <f>IF(ISNUMBER($S131),IF($S131&lt;=1,"Yes","No"),"n/a")</f>
        <v/>
      </c>
      <c r="AJ131" s="29">
        <f>IF(ISNUMBER($S131),ROUND(MAX(0,MIN(100,100-$S131*2.5-IF(ISNUMBER($T131),$T131,0)*0.12+IF($S131&lt;=1,12,0))),0),"")</f>
        <v/>
      </c>
      <c r="AK131" s="29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29" t="n">
        <v>355</v>
      </c>
      <c r="AM131" s="30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bubly</t>
        </is>
      </c>
      <c r="B132" s="15" t="inlineStr">
        <is>
          <t>bubly Sparkling Water | Blackberry | 18-pack 355mL</t>
        </is>
      </c>
      <c r="C132" s="15" t="inlineStr">
        <is>
          <t>5) Sparkling water &amp; soda</t>
        </is>
      </c>
      <c r="D132" s="15" t="inlineStr">
        <is>
          <t>355 mL can</t>
        </is>
      </c>
      <c r="E132" s="29" t="n">
        <v>18</v>
      </c>
      <c r="F132" s="30" t="n"/>
      <c r="G132" s="31">
        <f>IF(AND(ISNUMBER($F132),ISNUMBER($E132),$E132&lt;&gt;0),$F132/$E132,"")</f>
        <v/>
      </c>
      <c r="H132" s="31">
        <f>IF(AND(ISNUMBER($F132),ISNUMBER($AL132),ISNUMBER($E132),($AL132*$E132)&lt;&gt;0),$F132/($AL132*$E132)*100,"")</f>
        <v/>
      </c>
      <c r="I132" s="32" t="n"/>
      <c r="J132" s="33" t="n"/>
      <c r="K132" s="31">
        <f>IF(AND(ISNUMBER($F132),ISNUMBER($J132)),$F132*(1-$J132),"")</f>
        <v/>
      </c>
      <c r="L132" s="32" t="n"/>
      <c r="M132" s="32" t="n"/>
      <c r="N132" s="31">
        <f>IF(ISNUMBER($F132),($F132-IF(ISNUMBER($AM132),$AM132,0))*(1-IF(ISNUMBER($J132),$J132,0)),"")</f>
        <v/>
      </c>
      <c r="O132" s="15" t="inlineStr">
        <is>
          <t>Blackberry</t>
        </is>
      </c>
      <c r="P132" s="29" t="n">
        <v>0</v>
      </c>
      <c r="Q132" s="29" t="n">
        <v>0</v>
      </c>
      <c r="R132" s="15" t="inlineStr">
        <is>
          <t>Not listed</t>
        </is>
      </c>
      <c r="S132" s="29" t="n">
        <v>0</v>
      </c>
      <c r="T132" s="29" t="n">
        <v>0</v>
      </c>
      <c r="U132" s="15" t="inlineStr">
        <is>
          <t>None (natural flavours)</t>
        </is>
      </c>
      <c r="V132" s="15" t="inlineStr">
        <is>
          <t>Zero calorie/sugar/sweetener</t>
        </is>
      </c>
      <c r="W132" s="32" t="n"/>
      <c r="X132" s="32" t="n"/>
      <c r="Y132" s="32" t="n"/>
      <c r="Z132" s="32" t="n"/>
      <c r="AA132" s="15" t="inlineStr">
        <is>
          <t>Very High</t>
        </is>
      </c>
      <c r="AB132" s="15" t="inlineStr">
        <is>
          <t>PepsiCo muscle; aggressive pricing &amp; distribution</t>
        </is>
      </c>
      <c r="AC132" s="15" t="inlineStr">
        <is>
          <t>Cheerful zero-calorie sparkling water at a sharp price</t>
        </is>
      </c>
      <c r="AD132" s="15" t="inlineStr">
        <is>
          <t>Mainstream zero-everything seltzer, usually well priced.</t>
        </is>
      </c>
      <c r="AE132" s="32" t="n"/>
      <c r="AF132" s="34">
        <f>IF(AND(ISNUMBER($P132),ISNUMBER($AL132),$AL132&lt;&gt;0),ROUND($P132/$AL132*100,1),"")</f>
        <v/>
      </c>
      <c r="AG132" s="35">
        <f>IF(AND(ISNUMBER($S132),ISNUMBER($AL132),$AL132&lt;&gt;0),ROUND($S132/$AL132*100,2),"")</f>
        <v/>
      </c>
      <c r="AH132" s="34">
        <f>IF(AND(ISNUMBER($Q132),ISNUMBER($AL132),$AL132&lt;&gt;0),ROUND($Q132/$AL132*100,1),"")</f>
        <v/>
      </c>
      <c r="AI132" s="29">
        <f>IF(ISNUMBER($S132),IF($S132&lt;=1,"Yes","No"),"n/a")</f>
        <v/>
      </c>
      <c r="AJ132" s="29">
        <f>IF(ISNUMBER($S132),ROUND(MAX(0,MIN(100,100-$S132*2.5-IF(ISNUMBER($T132),$T132,0)*0.12+IF($S132&lt;=1,12,0))),0),"")</f>
        <v/>
      </c>
      <c r="AK132" s="29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29" t="n">
        <v>355</v>
      </c>
      <c r="AM132" s="30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bubly</t>
        </is>
      </c>
      <c r="B133" s="15" t="inlineStr">
        <is>
          <t>bubly Sparkling Water | Blackberry | 24-pack 355mL</t>
        </is>
      </c>
      <c r="C133" s="15" t="inlineStr">
        <is>
          <t>5) Sparkling water &amp; soda</t>
        </is>
      </c>
      <c r="D133" s="15" t="inlineStr">
        <is>
          <t>355 mL can</t>
        </is>
      </c>
      <c r="E133" s="29" t="n">
        <v>24</v>
      </c>
      <c r="F133" s="30" t="n"/>
      <c r="G133" s="31">
        <f>IF(AND(ISNUMBER($F133),ISNUMBER($E133),$E133&lt;&gt;0),$F133/$E133,"")</f>
        <v/>
      </c>
      <c r="H133" s="31">
        <f>IF(AND(ISNUMBER($F133),ISNUMBER($AL133),ISNUMBER($E133),($AL133*$E133)&lt;&gt;0),$F133/($AL133*$E133)*100,"")</f>
        <v/>
      </c>
      <c r="I133" s="32" t="n"/>
      <c r="J133" s="33" t="n"/>
      <c r="K133" s="31">
        <f>IF(AND(ISNUMBER($F133),ISNUMBER($J133)),$F133*(1-$J133),"")</f>
        <v/>
      </c>
      <c r="L133" s="32" t="n"/>
      <c r="M133" s="32" t="n"/>
      <c r="N133" s="31">
        <f>IF(ISNUMBER($F133),($F133-IF(ISNUMBER($AM133),$AM133,0))*(1-IF(ISNUMBER($J133),$J133,0)),"")</f>
        <v/>
      </c>
      <c r="O133" s="15" t="inlineStr">
        <is>
          <t>Blackberry</t>
        </is>
      </c>
      <c r="P133" s="29" t="n">
        <v>0</v>
      </c>
      <c r="Q133" s="29" t="n">
        <v>0</v>
      </c>
      <c r="R133" s="15" t="inlineStr">
        <is>
          <t>Not listed</t>
        </is>
      </c>
      <c r="S133" s="29" t="n">
        <v>0</v>
      </c>
      <c r="T133" s="29" t="n">
        <v>0</v>
      </c>
      <c r="U133" s="15" t="inlineStr">
        <is>
          <t>None (natural flavours)</t>
        </is>
      </c>
      <c r="V133" s="15" t="inlineStr">
        <is>
          <t>Zero calorie/sugar/sweetener</t>
        </is>
      </c>
      <c r="W133" s="32" t="n"/>
      <c r="X133" s="32" t="n"/>
      <c r="Y133" s="32" t="n"/>
      <c r="Z133" s="32" t="n"/>
      <c r="AA133" s="15" t="inlineStr">
        <is>
          <t>Very High</t>
        </is>
      </c>
      <c r="AB133" s="15" t="inlineStr">
        <is>
          <t>PepsiCo muscle; aggressive pricing &amp; distribution</t>
        </is>
      </c>
      <c r="AC133" s="15" t="inlineStr">
        <is>
          <t>Cheerful zero-calorie sparkling water at a sharp price</t>
        </is>
      </c>
      <c r="AD133" s="15" t="inlineStr">
        <is>
          <t>Mainstream zero-everything seltzer, usually well priced.</t>
        </is>
      </c>
      <c r="AE133" s="32" t="n"/>
      <c r="AF133" s="34">
        <f>IF(AND(ISNUMBER($P133),ISNUMBER($AL133),$AL133&lt;&gt;0),ROUND($P133/$AL133*100,1),"")</f>
        <v/>
      </c>
      <c r="AG133" s="35">
        <f>IF(AND(ISNUMBER($S133),ISNUMBER($AL133),$AL133&lt;&gt;0),ROUND($S133/$AL133*100,2),"")</f>
        <v/>
      </c>
      <c r="AH133" s="34">
        <f>IF(AND(ISNUMBER($Q133),ISNUMBER($AL133),$AL133&lt;&gt;0),ROUND($Q133/$AL133*100,1),"")</f>
        <v/>
      </c>
      <c r="AI133" s="29">
        <f>IF(ISNUMBER($S133),IF($S133&lt;=1,"Yes","No"),"n/a")</f>
        <v/>
      </c>
      <c r="AJ133" s="29">
        <f>IF(ISNUMBER($S133),ROUND(MAX(0,MIN(100,100-$S133*2.5-IF(ISNUMBER($T133),$T133,0)*0.12+IF($S133&lt;=1,12,0))),0),"")</f>
        <v/>
      </c>
      <c r="AK133" s="29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29" t="n">
        <v>355</v>
      </c>
      <c r="AM133" s="30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bubly</t>
        </is>
      </c>
      <c r="B134" s="15" t="inlineStr">
        <is>
          <t>bubly Sparkling Water | Raspberry | single 355mL</t>
        </is>
      </c>
      <c r="C134" s="15" t="inlineStr">
        <is>
          <t>5) Sparkling water &amp; soda</t>
        </is>
      </c>
      <c r="D134" s="15" t="inlineStr">
        <is>
          <t>355 mL can</t>
        </is>
      </c>
      <c r="E134" s="29" t="n">
        <v>1</v>
      </c>
      <c r="F134" s="30" t="n"/>
      <c r="G134" s="31">
        <f>IF(AND(ISNUMBER($F134),ISNUMBER($E134),$E134&lt;&gt;0),$F134/$E134,"")</f>
        <v/>
      </c>
      <c r="H134" s="31">
        <f>IF(AND(ISNUMBER($F134),ISNUMBER($AL134),ISNUMBER($E134),($AL134*$E134)&lt;&gt;0),$F134/($AL134*$E134)*100,"")</f>
        <v/>
      </c>
      <c r="I134" s="32" t="n"/>
      <c r="J134" s="33" t="n"/>
      <c r="K134" s="31">
        <f>IF(AND(ISNUMBER($F134),ISNUMBER($J134)),$F134*(1-$J134),"")</f>
        <v/>
      </c>
      <c r="L134" s="32" t="n"/>
      <c r="M134" s="32" t="n"/>
      <c r="N134" s="31">
        <f>IF(ISNUMBER($F134),($F134-IF(ISNUMBER($AM134),$AM134,0))*(1-IF(ISNUMBER($J134),$J134,0)),"")</f>
        <v/>
      </c>
      <c r="O134" s="15" t="inlineStr">
        <is>
          <t>Raspberry</t>
        </is>
      </c>
      <c r="P134" s="29" t="n">
        <v>0</v>
      </c>
      <c r="Q134" s="29" t="n">
        <v>0</v>
      </c>
      <c r="R134" s="15" t="inlineStr">
        <is>
          <t>Not listed</t>
        </is>
      </c>
      <c r="S134" s="29" t="n">
        <v>0</v>
      </c>
      <c r="T134" s="29" t="n">
        <v>0</v>
      </c>
      <c r="U134" s="15" t="inlineStr">
        <is>
          <t>None (natural flavours)</t>
        </is>
      </c>
      <c r="V134" s="15" t="inlineStr">
        <is>
          <t>Zero calorie/sugar/sweetener</t>
        </is>
      </c>
      <c r="W134" s="32" t="n"/>
      <c r="X134" s="32" t="n"/>
      <c r="Y134" s="32" t="n"/>
      <c r="Z134" s="32" t="n"/>
      <c r="AA134" s="15" t="inlineStr">
        <is>
          <t>Very High</t>
        </is>
      </c>
      <c r="AB134" s="15" t="inlineStr">
        <is>
          <t>PepsiCo muscle; aggressive pricing &amp; distribution</t>
        </is>
      </c>
      <c r="AC134" s="15" t="inlineStr">
        <is>
          <t>Cheerful zero-calorie sparkling water at a sharp price</t>
        </is>
      </c>
      <c r="AD134" s="15" t="inlineStr">
        <is>
          <t>Mainstream zero-everything seltzer, usually well priced.</t>
        </is>
      </c>
      <c r="AE134" s="32" t="n"/>
      <c r="AF134" s="34">
        <f>IF(AND(ISNUMBER($P134),ISNUMBER($AL134),$AL134&lt;&gt;0),ROUND($P134/$AL134*100,1),"")</f>
        <v/>
      </c>
      <c r="AG134" s="35">
        <f>IF(AND(ISNUMBER($S134),ISNUMBER($AL134),$AL134&lt;&gt;0),ROUND($S134/$AL134*100,2),"")</f>
        <v/>
      </c>
      <c r="AH134" s="34">
        <f>IF(AND(ISNUMBER($Q134),ISNUMBER($AL134),$AL134&lt;&gt;0),ROUND($Q134/$AL134*100,1),"")</f>
        <v/>
      </c>
      <c r="AI134" s="29">
        <f>IF(ISNUMBER($S134),IF($S134&lt;=1,"Yes","No"),"n/a")</f>
        <v/>
      </c>
      <c r="AJ134" s="29">
        <f>IF(ISNUMBER($S134),ROUND(MAX(0,MIN(100,100-$S134*2.5-IF(ISNUMBER($T134),$T134,0)*0.12+IF($S134&lt;=1,12,0))),0),"")</f>
        <v/>
      </c>
      <c r="AK134" s="29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29" t="n">
        <v>355</v>
      </c>
      <c r="AM134" s="30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bubly</t>
        </is>
      </c>
      <c r="B135" s="15" t="inlineStr">
        <is>
          <t>bubly Sparkling Water | Raspberry | 8-pack 355mL</t>
        </is>
      </c>
      <c r="C135" s="15" t="inlineStr">
        <is>
          <t>5) Sparkling water &amp; soda</t>
        </is>
      </c>
      <c r="D135" s="15" t="inlineStr">
        <is>
          <t>355 mL can</t>
        </is>
      </c>
      <c r="E135" s="29" t="n">
        <v>8</v>
      </c>
      <c r="F135" s="30" t="n"/>
      <c r="G135" s="31">
        <f>IF(AND(ISNUMBER($F135),ISNUMBER($E135),$E135&lt;&gt;0),$F135/$E135,"")</f>
        <v/>
      </c>
      <c r="H135" s="31">
        <f>IF(AND(ISNUMBER($F135),ISNUMBER($AL135),ISNUMBER($E135),($AL135*$E135)&lt;&gt;0),$F135/($AL135*$E135)*100,"")</f>
        <v/>
      </c>
      <c r="I135" s="32" t="n"/>
      <c r="J135" s="33" t="n"/>
      <c r="K135" s="31">
        <f>IF(AND(ISNUMBER($F135),ISNUMBER($J135)),$F135*(1-$J135),"")</f>
        <v/>
      </c>
      <c r="L135" s="32" t="n"/>
      <c r="M135" s="32" t="n"/>
      <c r="N135" s="31">
        <f>IF(ISNUMBER($F135),($F135-IF(ISNUMBER($AM135),$AM135,0))*(1-IF(ISNUMBER($J135),$J135,0)),"")</f>
        <v/>
      </c>
      <c r="O135" s="15" t="inlineStr">
        <is>
          <t>Raspberry</t>
        </is>
      </c>
      <c r="P135" s="29" t="n">
        <v>0</v>
      </c>
      <c r="Q135" s="29" t="n">
        <v>0</v>
      </c>
      <c r="R135" s="15" t="inlineStr">
        <is>
          <t>Not listed</t>
        </is>
      </c>
      <c r="S135" s="29" t="n">
        <v>0</v>
      </c>
      <c r="T135" s="29" t="n">
        <v>0</v>
      </c>
      <c r="U135" s="15" t="inlineStr">
        <is>
          <t>None (natural flavours)</t>
        </is>
      </c>
      <c r="V135" s="15" t="inlineStr">
        <is>
          <t>Zero calorie/sugar/sweetener</t>
        </is>
      </c>
      <c r="W135" s="32" t="n"/>
      <c r="X135" s="32" t="n"/>
      <c r="Y135" s="32" t="n"/>
      <c r="Z135" s="32" t="n"/>
      <c r="AA135" s="15" t="inlineStr">
        <is>
          <t>Very High</t>
        </is>
      </c>
      <c r="AB135" s="15" t="inlineStr">
        <is>
          <t>PepsiCo muscle; aggressive pricing &amp; distribution</t>
        </is>
      </c>
      <c r="AC135" s="15" t="inlineStr">
        <is>
          <t>Cheerful zero-calorie sparkling water at a sharp price</t>
        </is>
      </c>
      <c r="AD135" s="15" t="inlineStr">
        <is>
          <t>Mainstream zero-everything seltzer, usually well priced.</t>
        </is>
      </c>
      <c r="AE135" s="32" t="n"/>
      <c r="AF135" s="34">
        <f>IF(AND(ISNUMBER($P135),ISNUMBER($AL135),$AL135&lt;&gt;0),ROUND($P135/$AL135*100,1),"")</f>
        <v/>
      </c>
      <c r="AG135" s="35">
        <f>IF(AND(ISNUMBER($S135),ISNUMBER($AL135),$AL135&lt;&gt;0),ROUND($S135/$AL135*100,2),"")</f>
        <v/>
      </c>
      <c r="AH135" s="34">
        <f>IF(AND(ISNUMBER($Q135),ISNUMBER($AL135),$AL135&lt;&gt;0),ROUND($Q135/$AL135*100,1),"")</f>
        <v/>
      </c>
      <c r="AI135" s="29">
        <f>IF(ISNUMBER($S135),IF($S135&lt;=1,"Yes","No"),"n/a")</f>
        <v/>
      </c>
      <c r="AJ135" s="29">
        <f>IF(ISNUMBER($S135),ROUND(MAX(0,MIN(100,100-$S135*2.5-IF(ISNUMBER($T135),$T135,0)*0.12+IF($S135&lt;=1,12,0))),0),"")</f>
        <v/>
      </c>
      <c r="AK135" s="29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29" t="n">
        <v>355</v>
      </c>
      <c r="AM135" s="30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bubly</t>
        </is>
      </c>
      <c r="B136" s="15" t="inlineStr">
        <is>
          <t>bubly Sparkling Water | Raspberry | 12-pack 355mL</t>
        </is>
      </c>
      <c r="C136" s="15" t="inlineStr">
        <is>
          <t>5) Sparkling water &amp; soda</t>
        </is>
      </c>
      <c r="D136" s="15" t="inlineStr">
        <is>
          <t>355 mL can</t>
        </is>
      </c>
      <c r="E136" s="29" t="n">
        <v>12</v>
      </c>
      <c r="F136" s="30" t="n"/>
      <c r="G136" s="31">
        <f>IF(AND(ISNUMBER($F136),ISNUMBER($E136),$E136&lt;&gt;0),$F136/$E136,"")</f>
        <v/>
      </c>
      <c r="H136" s="31">
        <f>IF(AND(ISNUMBER($F136),ISNUMBER($AL136),ISNUMBER($E136),($AL136*$E136)&lt;&gt;0),$F136/($AL136*$E136)*100,"")</f>
        <v/>
      </c>
      <c r="I136" s="32" t="n"/>
      <c r="J136" s="33" t="n"/>
      <c r="K136" s="31">
        <f>IF(AND(ISNUMBER($F136),ISNUMBER($J136)),$F136*(1-$J136),"")</f>
        <v/>
      </c>
      <c r="L136" s="32" t="n"/>
      <c r="M136" s="32" t="n"/>
      <c r="N136" s="31">
        <f>IF(ISNUMBER($F136),($F136-IF(ISNUMBER($AM136),$AM136,0))*(1-IF(ISNUMBER($J136),$J136,0)),"")</f>
        <v/>
      </c>
      <c r="O136" s="15" t="inlineStr">
        <is>
          <t>Raspberry</t>
        </is>
      </c>
      <c r="P136" s="29" t="n">
        <v>0</v>
      </c>
      <c r="Q136" s="29" t="n">
        <v>0</v>
      </c>
      <c r="R136" s="15" t="inlineStr">
        <is>
          <t>Not listed</t>
        </is>
      </c>
      <c r="S136" s="29" t="n">
        <v>0</v>
      </c>
      <c r="T136" s="29" t="n">
        <v>0</v>
      </c>
      <c r="U136" s="15" t="inlineStr">
        <is>
          <t>None (natural flavours)</t>
        </is>
      </c>
      <c r="V136" s="15" t="inlineStr">
        <is>
          <t>Zero calorie/sugar/sweetener</t>
        </is>
      </c>
      <c r="W136" s="32" t="n"/>
      <c r="X136" s="32" t="n"/>
      <c r="Y136" s="32" t="n"/>
      <c r="Z136" s="32" t="n"/>
      <c r="AA136" s="15" t="inlineStr">
        <is>
          <t>Very High</t>
        </is>
      </c>
      <c r="AB136" s="15" t="inlineStr">
        <is>
          <t>PepsiCo muscle; aggressive pricing &amp; distribution</t>
        </is>
      </c>
      <c r="AC136" s="15" t="inlineStr">
        <is>
          <t>Cheerful zero-calorie sparkling water at a sharp price</t>
        </is>
      </c>
      <c r="AD136" s="15" t="inlineStr">
        <is>
          <t>Mainstream zero-everything seltzer, usually well priced.</t>
        </is>
      </c>
      <c r="AE136" s="32" t="n"/>
      <c r="AF136" s="34">
        <f>IF(AND(ISNUMBER($P136),ISNUMBER($AL136),$AL136&lt;&gt;0),ROUND($P136/$AL136*100,1),"")</f>
        <v/>
      </c>
      <c r="AG136" s="35">
        <f>IF(AND(ISNUMBER($S136),ISNUMBER($AL136),$AL136&lt;&gt;0),ROUND($S136/$AL136*100,2),"")</f>
        <v/>
      </c>
      <c r="AH136" s="34">
        <f>IF(AND(ISNUMBER($Q136),ISNUMBER($AL136),$AL136&lt;&gt;0),ROUND($Q136/$AL136*100,1),"")</f>
        <v/>
      </c>
      <c r="AI136" s="29">
        <f>IF(ISNUMBER($S136),IF($S136&lt;=1,"Yes","No"),"n/a")</f>
        <v/>
      </c>
      <c r="AJ136" s="29">
        <f>IF(ISNUMBER($S136),ROUND(MAX(0,MIN(100,100-$S136*2.5-IF(ISNUMBER($T136),$T136,0)*0.12+IF($S136&lt;=1,12,0))),0),"")</f>
        <v/>
      </c>
      <c r="AK136" s="29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29" t="n">
        <v>355</v>
      </c>
      <c r="AM136" s="30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bubly</t>
        </is>
      </c>
      <c r="B137" s="15" t="inlineStr">
        <is>
          <t>bubly Sparkling Water | Raspberry | 15-pack 355mL</t>
        </is>
      </c>
      <c r="C137" s="15" t="inlineStr">
        <is>
          <t>5) Sparkling water &amp; soda</t>
        </is>
      </c>
      <c r="D137" s="15" t="inlineStr">
        <is>
          <t>355 mL can</t>
        </is>
      </c>
      <c r="E137" s="29" t="n">
        <v>15</v>
      </c>
      <c r="F137" s="30" t="n"/>
      <c r="G137" s="31">
        <f>IF(AND(ISNUMBER($F137),ISNUMBER($E137),$E137&lt;&gt;0),$F137/$E137,"")</f>
        <v/>
      </c>
      <c r="H137" s="31">
        <f>IF(AND(ISNUMBER($F137),ISNUMBER($AL137),ISNUMBER($E137),($AL137*$E137)&lt;&gt;0),$F137/($AL137*$E137)*100,"")</f>
        <v/>
      </c>
      <c r="I137" s="32" t="n"/>
      <c r="J137" s="33" t="n"/>
      <c r="K137" s="31">
        <f>IF(AND(ISNUMBER($F137),ISNUMBER($J137)),$F137*(1-$J137),"")</f>
        <v/>
      </c>
      <c r="L137" s="32" t="n"/>
      <c r="M137" s="32" t="n"/>
      <c r="N137" s="31">
        <f>IF(ISNUMBER($F137),($F137-IF(ISNUMBER($AM137),$AM137,0))*(1-IF(ISNUMBER($J137),$J137,0)),"")</f>
        <v/>
      </c>
      <c r="O137" s="15" t="inlineStr">
        <is>
          <t>Raspberry</t>
        </is>
      </c>
      <c r="P137" s="29" t="n">
        <v>0</v>
      </c>
      <c r="Q137" s="29" t="n">
        <v>0</v>
      </c>
      <c r="R137" s="15" t="inlineStr">
        <is>
          <t>Not listed</t>
        </is>
      </c>
      <c r="S137" s="29" t="n">
        <v>0</v>
      </c>
      <c r="T137" s="29" t="n">
        <v>0</v>
      </c>
      <c r="U137" s="15" t="inlineStr">
        <is>
          <t>None (natural flavours)</t>
        </is>
      </c>
      <c r="V137" s="15" t="inlineStr">
        <is>
          <t>Zero calorie/sugar/sweetener</t>
        </is>
      </c>
      <c r="W137" s="32" t="n"/>
      <c r="X137" s="32" t="n"/>
      <c r="Y137" s="32" t="n"/>
      <c r="Z137" s="32" t="n"/>
      <c r="AA137" s="15" t="inlineStr">
        <is>
          <t>Very High</t>
        </is>
      </c>
      <c r="AB137" s="15" t="inlineStr">
        <is>
          <t>PepsiCo muscle; aggressive pricing &amp; distribution</t>
        </is>
      </c>
      <c r="AC137" s="15" t="inlineStr">
        <is>
          <t>Cheerful zero-calorie sparkling water at a sharp price</t>
        </is>
      </c>
      <c r="AD137" s="15" t="inlineStr">
        <is>
          <t>Mainstream zero-everything seltzer, usually well priced.</t>
        </is>
      </c>
      <c r="AE137" s="32" t="n"/>
      <c r="AF137" s="34">
        <f>IF(AND(ISNUMBER($P137),ISNUMBER($AL137),$AL137&lt;&gt;0),ROUND($P137/$AL137*100,1),"")</f>
        <v/>
      </c>
      <c r="AG137" s="35">
        <f>IF(AND(ISNUMBER($S137),ISNUMBER($AL137),$AL137&lt;&gt;0),ROUND($S137/$AL137*100,2),"")</f>
        <v/>
      </c>
      <c r="AH137" s="34">
        <f>IF(AND(ISNUMBER($Q137),ISNUMBER($AL137),$AL137&lt;&gt;0),ROUND($Q137/$AL137*100,1),"")</f>
        <v/>
      </c>
      <c r="AI137" s="29">
        <f>IF(ISNUMBER($S137),IF($S137&lt;=1,"Yes","No"),"n/a")</f>
        <v/>
      </c>
      <c r="AJ137" s="29">
        <f>IF(ISNUMBER($S137),ROUND(MAX(0,MIN(100,100-$S137*2.5-IF(ISNUMBER($T137),$T137,0)*0.12+IF($S137&lt;=1,12,0))),0),"")</f>
        <v/>
      </c>
      <c r="AK137" s="29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29" t="n">
        <v>355</v>
      </c>
      <c r="AM137" s="30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bubly</t>
        </is>
      </c>
      <c r="B138" s="15" t="inlineStr">
        <is>
          <t>bubly Sparkling Water | Raspberry | 18-pack 355mL</t>
        </is>
      </c>
      <c r="C138" s="15" t="inlineStr">
        <is>
          <t>5) Sparkling water &amp; soda</t>
        </is>
      </c>
      <c r="D138" s="15" t="inlineStr">
        <is>
          <t>355 mL can</t>
        </is>
      </c>
      <c r="E138" s="29" t="n">
        <v>18</v>
      </c>
      <c r="F138" s="30" t="n"/>
      <c r="G138" s="31">
        <f>IF(AND(ISNUMBER($F138),ISNUMBER($E138),$E138&lt;&gt;0),$F138/$E138,"")</f>
        <v/>
      </c>
      <c r="H138" s="31">
        <f>IF(AND(ISNUMBER($F138),ISNUMBER($AL138),ISNUMBER($E138),($AL138*$E138)&lt;&gt;0),$F138/($AL138*$E138)*100,"")</f>
        <v/>
      </c>
      <c r="I138" s="32" t="n"/>
      <c r="J138" s="33" t="n"/>
      <c r="K138" s="31">
        <f>IF(AND(ISNUMBER($F138),ISNUMBER($J138)),$F138*(1-$J138),"")</f>
        <v/>
      </c>
      <c r="L138" s="32" t="n"/>
      <c r="M138" s="32" t="n"/>
      <c r="N138" s="31">
        <f>IF(ISNUMBER($F138),($F138-IF(ISNUMBER($AM138),$AM138,0))*(1-IF(ISNUMBER($J138),$J138,0)),"")</f>
        <v/>
      </c>
      <c r="O138" s="15" t="inlineStr">
        <is>
          <t>Raspberry</t>
        </is>
      </c>
      <c r="P138" s="29" t="n">
        <v>0</v>
      </c>
      <c r="Q138" s="29" t="n">
        <v>0</v>
      </c>
      <c r="R138" s="15" t="inlineStr">
        <is>
          <t>Not listed</t>
        </is>
      </c>
      <c r="S138" s="29" t="n">
        <v>0</v>
      </c>
      <c r="T138" s="29" t="n">
        <v>0</v>
      </c>
      <c r="U138" s="15" t="inlineStr">
        <is>
          <t>None (natural flavours)</t>
        </is>
      </c>
      <c r="V138" s="15" t="inlineStr">
        <is>
          <t>Zero calorie/sugar/sweetener</t>
        </is>
      </c>
      <c r="W138" s="32" t="n"/>
      <c r="X138" s="32" t="n"/>
      <c r="Y138" s="32" t="n"/>
      <c r="Z138" s="32" t="n"/>
      <c r="AA138" s="15" t="inlineStr">
        <is>
          <t>Very High</t>
        </is>
      </c>
      <c r="AB138" s="15" t="inlineStr">
        <is>
          <t>PepsiCo muscle; aggressive pricing &amp; distribution</t>
        </is>
      </c>
      <c r="AC138" s="15" t="inlineStr">
        <is>
          <t>Cheerful zero-calorie sparkling water at a sharp price</t>
        </is>
      </c>
      <c r="AD138" s="15" t="inlineStr">
        <is>
          <t>Mainstream zero-everything seltzer, usually well priced.</t>
        </is>
      </c>
      <c r="AE138" s="32" t="n"/>
      <c r="AF138" s="34">
        <f>IF(AND(ISNUMBER($P138),ISNUMBER($AL138),$AL138&lt;&gt;0),ROUND($P138/$AL138*100,1),"")</f>
        <v/>
      </c>
      <c r="AG138" s="35">
        <f>IF(AND(ISNUMBER($S138),ISNUMBER($AL138),$AL138&lt;&gt;0),ROUND($S138/$AL138*100,2),"")</f>
        <v/>
      </c>
      <c r="AH138" s="34">
        <f>IF(AND(ISNUMBER($Q138),ISNUMBER($AL138),$AL138&lt;&gt;0),ROUND($Q138/$AL138*100,1),"")</f>
        <v/>
      </c>
      <c r="AI138" s="29">
        <f>IF(ISNUMBER($S138),IF($S138&lt;=1,"Yes","No"),"n/a")</f>
        <v/>
      </c>
      <c r="AJ138" s="29">
        <f>IF(ISNUMBER($S138),ROUND(MAX(0,MIN(100,100-$S138*2.5-IF(ISNUMBER($T138),$T138,0)*0.12+IF($S138&lt;=1,12,0))),0),"")</f>
        <v/>
      </c>
      <c r="AK138" s="29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29" t="n">
        <v>355</v>
      </c>
      <c r="AM138" s="30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bubly</t>
        </is>
      </c>
      <c r="B139" s="15" t="inlineStr">
        <is>
          <t>bubly Sparkling Water | Raspberry | 24-pack 355mL</t>
        </is>
      </c>
      <c r="C139" s="15" t="inlineStr">
        <is>
          <t>5) Sparkling water &amp; soda</t>
        </is>
      </c>
      <c r="D139" s="15" t="inlineStr">
        <is>
          <t>355 mL can</t>
        </is>
      </c>
      <c r="E139" s="29" t="n">
        <v>24</v>
      </c>
      <c r="F139" s="30" t="n"/>
      <c r="G139" s="31">
        <f>IF(AND(ISNUMBER($F139),ISNUMBER($E139),$E139&lt;&gt;0),$F139/$E139,"")</f>
        <v/>
      </c>
      <c r="H139" s="31">
        <f>IF(AND(ISNUMBER($F139),ISNUMBER($AL139),ISNUMBER($E139),($AL139*$E139)&lt;&gt;0),$F139/($AL139*$E139)*100,"")</f>
        <v/>
      </c>
      <c r="I139" s="32" t="n"/>
      <c r="J139" s="33" t="n"/>
      <c r="K139" s="31">
        <f>IF(AND(ISNUMBER($F139),ISNUMBER($J139)),$F139*(1-$J139),"")</f>
        <v/>
      </c>
      <c r="L139" s="32" t="n"/>
      <c r="M139" s="32" t="n"/>
      <c r="N139" s="31">
        <f>IF(ISNUMBER($F139),($F139-IF(ISNUMBER($AM139),$AM139,0))*(1-IF(ISNUMBER($J139),$J139,0)),"")</f>
        <v/>
      </c>
      <c r="O139" s="15" t="inlineStr">
        <is>
          <t>Raspberry</t>
        </is>
      </c>
      <c r="P139" s="29" t="n">
        <v>0</v>
      </c>
      <c r="Q139" s="29" t="n">
        <v>0</v>
      </c>
      <c r="R139" s="15" t="inlineStr">
        <is>
          <t>Not listed</t>
        </is>
      </c>
      <c r="S139" s="29" t="n">
        <v>0</v>
      </c>
      <c r="T139" s="29" t="n">
        <v>0</v>
      </c>
      <c r="U139" s="15" t="inlineStr">
        <is>
          <t>None (natural flavours)</t>
        </is>
      </c>
      <c r="V139" s="15" t="inlineStr">
        <is>
          <t>Zero calorie/sugar/sweetener</t>
        </is>
      </c>
      <c r="W139" s="32" t="n"/>
      <c r="X139" s="32" t="n"/>
      <c r="Y139" s="32" t="n"/>
      <c r="Z139" s="32" t="n"/>
      <c r="AA139" s="15" t="inlineStr">
        <is>
          <t>Very High</t>
        </is>
      </c>
      <c r="AB139" s="15" t="inlineStr">
        <is>
          <t>PepsiCo muscle; aggressive pricing &amp; distribution</t>
        </is>
      </c>
      <c r="AC139" s="15" t="inlineStr">
        <is>
          <t>Cheerful zero-calorie sparkling water at a sharp price</t>
        </is>
      </c>
      <c r="AD139" s="15" t="inlineStr">
        <is>
          <t>Mainstream zero-everything seltzer, usually well priced.</t>
        </is>
      </c>
      <c r="AE139" s="32" t="n"/>
      <c r="AF139" s="34">
        <f>IF(AND(ISNUMBER($P139),ISNUMBER($AL139),$AL139&lt;&gt;0),ROUND($P139/$AL139*100,1),"")</f>
        <v/>
      </c>
      <c r="AG139" s="35">
        <f>IF(AND(ISNUMBER($S139),ISNUMBER($AL139),$AL139&lt;&gt;0),ROUND($S139/$AL139*100,2),"")</f>
        <v/>
      </c>
      <c r="AH139" s="34">
        <f>IF(AND(ISNUMBER($Q139),ISNUMBER($AL139),$AL139&lt;&gt;0),ROUND($Q139/$AL139*100,1),"")</f>
        <v/>
      </c>
      <c r="AI139" s="29">
        <f>IF(ISNUMBER($S139),IF($S139&lt;=1,"Yes","No"),"n/a")</f>
        <v/>
      </c>
      <c r="AJ139" s="29">
        <f>IF(ISNUMBER($S139),ROUND(MAX(0,MIN(100,100-$S139*2.5-IF(ISNUMBER($T139),$T139,0)*0.12+IF($S139&lt;=1,12,0))),0),"")</f>
        <v/>
      </c>
      <c r="AK139" s="29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29" t="n">
        <v>355</v>
      </c>
      <c r="AM139" s="30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bubly</t>
        </is>
      </c>
      <c r="B140" s="15" t="inlineStr">
        <is>
          <t>bubly Sparkling Water | Watermelon | single 355mL</t>
        </is>
      </c>
      <c r="C140" s="15" t="inlineStr">
        <is>
          <t>5) Sparkling water &amp; soda</t>
        </is>
      </c>
      <c r="D140" s="15" t="inlineStr">
        <is>
          <t>355 mL can</t>
        </is>
      </c>
      <c r="E140" s="29" t="n">
        <v>1</v>
      </c>
      <c r="F140" s="30" t="n"/>
      <c r="G140" s="31">
        <f>IF(AND(ISNUMBER($F140),ISNUMBER($E140),$E140&lt;&gt;0),$F140/$E140,"")</f>
        <v/>
      </c>
      <c r="H140" s="31">
        <f>IF(AND(ISNUMBER($F140),ISNUMBER($AL140),ISNUMBER($E140),($AL140*$E140)&lt;&gt;0),$F140/($AL140*$E140)*100,"")</f>
        <v/>
      </c>
      <c r="I140" s="32" t="n"/>
      <c r="J140" s="33" t="n"/>
      <c r="K140" s="31">
        <f>IF(AND(ISNUMBER($F140),ISNUMBER($J140)),$F140*(1-$J140),"")</f>
        <v/>
      </c>
      <c r="L140" s="32" t="n"/>
      <c r="M140" s="32" t="n"/>
      <c r="N140" s="31">
        <f>IF(ISNUMBER($F140),($F140-IF(ISNUMBER($AM140),$AM140,0))*(1-IF(ISNUMBER($J140),$J140,0)),"")</f>
        <v/>
      </c>
      <c r="O140" s="15" t="inlineStr">
        <is>
          <t>Watermelon</t>
        </is>
      </c>
      <c r="P140" s="29" t="n">
        <v>0</v>
      </c>
      <c r="Q140" s="29" t="n">
        <v>0</v>
      </c>
      <c r="R140" s="15" t="inlineStr">
        <is>
          <t>Not listed</t>
        </is>
      </c>
      <c r="S140" s="29" t="n">
        <v>0</v>
      </c>
      <c r="T140" s="29" t="n">
        <v>0</v>
      </c>
      <c r="U140" s="15" t="inlineStr">
        <is>
          <t>None (natural flavours)</t>
        </is>
      </c>
      <c r="V140" s="15" t="inlineStr">
        <is>
          <t>Zero calorie/sugar/sweetener</t>
        </is>
      </c>
      <c r="W140" s="32" t="n"/>
      <c r="X140" s="32" t="n"/>
      <c r="Y140" s="32" t="n"/>
      <c r="Z140" s="32" t="n"/>
      <c r="AA140" s="15" t="inlineStr">
        <is>
          <t>Very High</t>
        </is>
      </c>
      <c r="AB140" s="15" t="inlineStr">
        <is>
          <t>PepsiCo muscle; aggressive pricing &amp; distribution</t>
        </is>
      </c>
      <c r="AC140" s="15" t="inlineStr">
        <is>
          <t>Cheerful zero-calorie sparkling water at a sharp price</t>
        </is>
      </c>
      <c r="AD140" s="15" t="inlineStr">
        <is>
          <t>Mainstream zero-everything seltzer, usually well priced.</t>
        </is>
      </c>
      <c r="AE140" s="32" t="n"/>
      <c r="AF140" s="34">
        <f>IF(AND(ISNUMBER($P140),ISNUMBER($AL140),$AL140&lt;&gt;0),ROUND($P140/$AL140*100,1),"")</f>
        <v/>
      </c>
      <c r="AG140" s="35">
        <f>IF(AND(ISNUMBER($S140),ISNUMBER($AL140),$AL140&lt;&gt;0),ROUND($S140/$AL140*100,2),"")</f>
        <v/>
      </c>
      <c r="AH140" s="34">
        <f>IF(AND(ISNUMBER($Q140),ISNUMBER($AL140),$AL140&lt;&gt;0),ROUND($Q140/$AL140*100,1),"")</f>
        <v/>
      </c>
      <c r="AI140" s="29">
        <f>IF(ISNUMBER($S140),IF($S140&lt;=1,"Yes","No"),"n/a")</f>
        <v/>
      </c>
      <c r="AJ140" s="29">
        <f>IF(ISNUMBER($S140),ROUND(MAX(0,MIN(100,100-$S140*2.5-IF(ISNUMBER($T140),$T140,0)*0.12+IF($S140&lt;=1,12,0))),0),"")</f>
        <v/>
      </c>
      <c r="AK140" s="29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29" t="n">
        <v>355</v>
      </c>
      <c r="AM140" s="30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bubly</t>
        </is>
      </c>
      <c r="B141" s="15" t="inlineStr">
        <is>
          <t>bubly Sparkling Water | Watermelon | 8-pack 355mL</t>
        </is>
      </c>
      <c r="C141" s="15" t="inlineStr">
        <is>
          <t>5) Sparkling water &amp; soda</t>
        </is>
      </c>
      <c r="D141" s="15" t="inlineStr">
        <is>
          <t>355 mL can</t>
        </is>
      </c>
      <c r="E141" s="29" t="n">
        <v>8</v>
      </c>
      <c r="F141" s="30" t="n"/>
      <c r="G141" s="31">
        <f>IF(AND(ISNUMBER($F141),ISNUMBER($E141),$E141&lt;&gt;0),$F141/$E141,"")</f>
        <v/>
      </c>
      <c r="H141" s="31">
        <f>IF(AND(ISNUMBER($F141),ISNUMBER($AL141),ISNUMBER($E141),($AL141*$E141)&lt;&gt;0),$F141/($AL141*$E141)*100,"")</f>
        <v/>
      </c>
      <c r="I141" s="32" t="n"/>
      <c r="J141" s="33" t="n"/>
      <c r="K141" s="31">
        <f>IF(AND(ISNUMBER($F141),ISNUMBER($J141)),$F141*(1-$J141),"")</f>
        <v/>
      </c>
      <c r="L141" s="32" t="n"/>
      <c r="M141" s="32" t="n"/>
      <c r="N141" s="31">
        <f>IF(ISNUMBER($F141),($F141-IF(ISNUMBER($AM141),$AM141,0))*(1-IF(ISNUMBER($J141),$J141,0)),"")</f>
        <v/>
      </c>
      <c r="O141" s="15" t="inlineStr">
        <is>
          <t>Watermelon</t>
        </is>
      </c>
      <c r="P141" s="29" t="n">
        <v>0</v>
      </c>
      <c r="Q141" s="29" t="n">
        <v>0</v>
      </c>
      <c r="R141" s="15" t="inlineStr">
        <is>
          <t>Not listed</t>
        </is>
      </c>
      <c r="S141" s="29" t="n">
        <v>0</v>
      </c>
      <c r="T141" s="29" t="n">
        <v>0</v>
      </c>
      <c r="U141" s="15" t="inlineStr">
        <is>
          <t>None (natural flavours)</t>
        </is>
      </c>
      <c r="V141" s="15" t="inlineStr">
        <is>
          <t>Zero calorie/sugar/sweetener</t>
        </is>
      </c>
      <c r="W141" s="32" t="n"/>
      <c r="X141" s="32" t="n"/>
      <c r="Y141" s="32" t="n"/>
      <c r="Z141" s="32" t="n"/>
      <c r="AA141" s="15" t="inlineStr">
        <is>
          <t>Very High</t>
        </is>
      </c>
      <c r="AB141" s="15" t="inlineStr">
        <is>
          <t>PepsiCo muscle; aggressive pricing &amp; distribution</t>
        </is>
      </c>
      <c r="AC141" s="15" t="inlineStr">
        <is>
          <t>Cheerful zero-calorie sparkling water at a sharp price</t>
        </is>
      </c>
      <c r="AD141" s="15" t="inlineStr">
        <is>
          <t>Mainstream zero-everything seltzer, usually well priced.</t>
        </is>
      </c>
      <c r="AE141" s="32" t="n"/>
      <c r="AF141" s="34">
        <f>IF(AND(ISNUMBER($P141),ISNUMBER($AL141),$AL141&lt;&gt;0),ROUND($P141/$AL141*100,1),"")</f>
        <v/>
      </c>
      <c r="AG141" s="35">
        <f>IF(AND(ISNUMBER($S141),ISNUMBER($AL141),$AL141&lt;&gt;0),ROUND($S141/$AL141*100,2),"")</f>
        <v/>
      </c>
      <c r="AH141" s="34">
        <f>IF(AND(ISNUMBER($Q141),ISNUMBER($AL141),$AL141&lt;&gt;0),ROUND($Q141/$AL141*100,1),"")</f>
        <v/>
      </c>
      <c r="AI141" s="29">
        <f>IF(ISNUMBER($S141),IF($S141&lt;=1,"Yes","No"),"n/a")</f>
        <v/>
      </c>
      <c r="AJ141" s="29">
        <f>IF(ISNUMBER($S141),ROUND(MAX(0,MIN(100,100-$S141*2.5-IF(ISNUMBER($T141),$T141,0)*0.12+IF($S141&lt;=1,12,0))),0),"")</f>
        <v/>
      </c>
      <c r="AK141" s="29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29" t="n">
        <v>355</v>
      </c>
      <c r="AM141" s="30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bubly</t>
        </is>
      </c>
      <c r="B142" s="15" t="inlineStr">
        <is>
          <t>bubly Sparkling Water | Watermelon | 12-pack 355mL</t>
        </is>
      </c>
      <c r="C142" s="15" t="inlineStr">
        <is>
          <t>5) Sparkling water &amp; soda</t>
        </is>
      </c>
      <c r="D142" s="15" t="inlineStr">
        <is>
          <t>355 mL can</t>
        </is>
      </c>
      <c r="E142" s="29" t="n">
        <v>12</v>
      </c>
      <c r="F142" s="30" t="n"/>
      <c r="G142" s="31">
        <f>IF(AND(ISNUMBER($F142),ISNUMBER($E142),$E142&lt;&gt;0),$F142/$E142,"")</f>
        <v/>
      </c>
      <c r="H142" s="31">
        <f>IF(AND(ISNUMBER($F142),ISNUMBER($AL142),ISNUMBER($E142),($AL142*$E142)&lt;&gt;0),$F142/($AL142*$E142)*100,"")</f>
        <v/>
      </c>
      <c r="I142" s="32" t="n"/>
      <c r="J142" s="33" t="n"/>
      <c r="K142" s="31">
        <f>IF(AND(ISNUMBER($F142),ISNUMBER($J142)),$F142*(1-$J142),"")</f>
        <v/>
      </c>
      <c r="L142" s="32" t="n"/>
      <c r="M142" s="32" t="n"/>
      <c r="N142" s="31">
        <f>IF(ISNUMBER($F142),($F142-IF(ISNUMBER($AM142),$AM142,0))*(1-IF(ISNUMBER($J142),$J142,0)),"")</f>
        <v/>
      </c>
      <c r="O142" s="15" t="inlineStr">
        <is>
          <t>Watermelon</t>
        </is>
      </c>
      <c r="P142" s="29" t="n">
        <v>0</v>
      </c>
      <c r="Q142" s="29" t="n">
        <v>0</v>
      </c>
      <c r="R142" s="15" t="inlineStr">
        <is>
          <t>Not listed</t>
        </is>
      </c>
      <c r="S142" s="29" t="n">
        <v>0</v>
      </c>
      <c r="T142" s="29" t="n">
        <v>0</v>
      </c>
      <c r="U142" s="15" t="inlineStr">
        <is>
          <t>None (natural flavours)</t>
        </is>
      </c>
      <c r="V142" s="15" t="inlineStr">
        <is>
          <t>Zero calorie/sugar/sweetener</t>
        </is>
      </c>
      <c r="W142" s="32" t="n"/>
      <c r="X142" s="32" t="n"/>
      <c r="Y142" s="32" t="n"/>
      <c r="Z142" s="32" t="n"/>
      <c r="AA142" s="15" t="inlineStr">
        <is>
          <t>Very High</t>
        </is>
      </c>
      <c r="AB142" s="15" t="inlineStr">
        <is>
          <t>PepsiCo muscle; aggressive pricing &amp; distribution</t>
        </is>
      </c>
      <c r="AC142" s="15" t="inlineStr">
        <is>
          <t>Cheerful zero-calorie sparkling water at a sharp price</t>
        </is>
      </c>
      <c r="AD142" s="15" t="inlineStr">
        <is>
          <t>Mainstream zero-everything seltzer, usually well priced.</t>
        </is>
      </c>
      <c r="AE142" s="32" t="n"/>
      <c r="AF142" s="34">
        <f>IF(AND(ISNUMBER($P142),ISNUMBER($AL142),$AL142&lt;&gt;0),ROUND($P142/$AL142*100,1),"")</f>
        <v/>
      </c>
      <c r="AG142" s="35">
        <f>IF(AND(ISNUMBER($S142),ISNUMBER($AL142),$AL142&lt;&gt;0),ROUND($S142/$AL142*100,2),"")</f>
        <v/>
      </c>
      <c r="AH142" s="34">
        <f>IF(AND(ISNUMBER($Q142),ISNUMBER($AL142),$AL142&lt;&gt;0),ROUND($Q142/$AL142*100,1),"")</f>
        <v/>
      </c>
      <c r="AI142" s="29">
        <f>IF(ISNUMBER($S142),IF($S142&lt;=1,"Yes","No"),"n/a")</f>
        <v/>
      </c>
      <c r="AJ142" s="29">
        <f>IF(ISNUMBER($S142),ROUND(MAX(0,MIN(100,100-$S142*2.5-IF(ISNUMBER($T142),$T142,0)*0.12+IF($S142&lt;=1,12,0))),0),"")</f>
        <v/>
      </c>
      <c r="AK142" s="29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29" t="n">
        <v>355</v>
      </c>
      <c r="AM142" s="30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bubly</t>
        </is>
      </c>
      <c r="B143" s="15" t="inlineStr">
        <is>
          <t>bubly Sparkling Water | Watermelon | 15-pack 355mL</t>
        </is>
      </c>
      <c r="C143" s="15" t="inlineStr">
        <is>
          <t>5) Sparkling water &amp; soda</t>
        </is>
      </c>
      <c r="D143" s="15" t="inlineStr">
        <is>
          <t>355 mL can</t>
        </is>
      </c>
      <c r="E143" s="29" t="n">
        <v>15</v>
      </c>
      <c r="F143" s="30" t="n"/>
      <c r="G143" s="31">
        <f>IF(AND(ISNUMBER($F143),ISNUMBER($E143),$E143&lt;&gt;0),$F143/$E143,"")</f>
        <v/>
      </c>
      <c r="H143" s="31">
        <f>IF(AND(ISNUMBER($F143),ISNUMBER($AL143),ISNUMBER($E143),($AL143*$E143)&lt;&gt;0),$F143/($AL143*$E143)*100,"")</f>
        <v/>
      </c>
      <c r="I143" s="32" t="n"/>
      <c r="J143" s="33" t="n"/>
      <c r="K143" s="31">
        <f>IF(AND(ISNUMBER($F143),ISNUMBER($J143)),$F143*(1-$J143),"")</f>
        <v/>
      </c>
      <c r="L143" s="32" t="n"/>
      <c r="M143" s="32" t="n"/>
      <c r="N143" s="31">
        <f>IF(ISNUMBER($F143),($F143-IF(ISNUMBER($AM143),$AM143,0))*(1-IF(ISNUMBER($J143),$J143,0)),"")</f>
        <v/>
      </c>
      <c r="O143" s="15" t="inlineStr">
        <is>
          <t>Watermelon</t>
        </is>
      </c>
      <c r="P143" s="29" t="n">
        <v>0</v>
      </c>
      <c r="Q143" s="29" t="n">
        <v>0</v>
      </c>
      <c r="R143" s="15" t="inlineStr">
        <is>
          <t>Not listed</t>
        </is>
      </c>
      <c r="S143" s="29" t="n">
        <v>0</v>
      </c>
      <c r="T143" s="29" t="n">
        <v>0</v>
      </c>
      <c r="U143" s="15" t="inlineStr">
        <is>
          <t>None (natural flavours)</t>
        </is>
      </c>
      <c r="V143" s="15" t="inlineStr">
        <is>
          <t>Zero calorie/sugar/sweetener</t>
        </is>
      </c>
      <c r="W143" s="32" t="n"/>
      <c r="X143" s="32" t="n"/>
      <c r="Y143" s="32" t="n"/>
      <c r="Z143" s="32" t="n"/>
      <c r="AA143" s="15" t="inlineStr">
        <is>
          <t>Very High</t>
        </is>
      </c>
      <c r="AB143" s="15" t="inlineStr">
        <is>
          <t>PepsiCo muscle; aggressive pricing &amp; distribution</t>
        </is>
      </c>
      <c r="AC143" s="15" t="inlineStr">
        <is>
          <t>Cheerful zero-calorie sparkling water at a sharp price</t>
        </is>
      </c>
      <c r="AD143" s="15" t="inlineStr">
        <is>
          <t>Mainstream zero-everything seltzer, usually well priced.</t>
        </is>
      </c>
      <c r="AE143" s="32" t="n"/>
      <c r="AF143" s="34">
        <f>IF(AND(ISNUMBER($P143),ISNUMBER($AL143),$AL143&lt;&gt;0),ROUND($P143/$AL143*100,1),"")</f>
        <v/>
      </c>
      <c r="AG143" s="35">
        <f>IF(AND(ISNUMBER($S143),ISNUMBER($AL143),$AL143&lt;&gt;0),ROUND($S143/$AL143*100,2),"")</f>
        <v/>
      </c>
      <c r="AH143" s="34">
        <f>IF(AND(ISNUMBER($Q143),ISNUMBER($AL143),$AL143&lt;&gt;0),ROUND($Q143/$AL143*100,1),"")</f>
        <v/>
      </c>
      <c r="AI143" s="29">
        <f>IF(ISNUMBER($S143),IF($S143&lt;=1,"Yes","No"),"n/a")</f>
        <v/>
      </c>
      <c r="AJ143" s="29">
        <f>IF(ISNUMBER($S143),ROUND(MAX(0,MIN(100,100-$S143*2.5-IF(ISNUMBER($T143),$T143,0)*0.12+IF($S143&lt;=1,12,0))),0),"")</f>
        <v/>
      </c>
      <c r="AK143" s="29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29" t="n">
        <v>355</v>
      </c>
      <c r="AM143" s="30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bubly</t>
        </is>
      </c>
      <c r="B144" s="15" t="inlineStr">
        <is>
          <t>bubly Sparkling Water | Watermelon | 18-pack 355mL</t>
        </is>
      </c>
      <c r="C144" s="15" t="inlineStr">
        <is>
          <t>5) Sparkling water &amp; soda</t>
        </is>
      </c>
      <c r="D144" s="15" t="inlineStr">
        <is>
          <t>355 mL can</t>
        </is>
      </c>
      <c r="E144" s="29" t="n">
        <v>18</v>
      </c>
      <c r="F144" s="30" t="n"/>
      <c r="G144" s="31">
        <f>IF(AND(ISNUMBER($F144),ISNUMBER($E144),$E144&lt;&gt;0),$F144/$E144,"")</f>
        <v/>
      </c>
      <c r="H144" s="31">
        <f>IF(AND(ISNUMBER($F144),ISNUMBER($AL144),ISNUMBER($E144),($AL144*$E144)&lt;&gt;0),$F144/($AL144*$E144)*100,"")</f>
        <v/>
      </c>
      <c r="I144" s="32" t="n"/>
      <c r="J144" s="33" t="n"/>
      <c r="K144" s="31">
        <f>IF(AND(ISNUMBER($F144),ISNUMBER($J144)),$F144*(1-$J144),"")</f>
        <v/>
      </c>
      <c r="L144" s="32" t="n"/>
      <c r="M144" s="32" t="n"/>
      <c r="N144" s="31">
        <f>IF(ISNUMBER($F144),($F144-IF(ISNUMBER($AM144),$AM144,0))*(1-IF(ISNUMBER($J144),$J144,0)),"")</f>
        <v/>
      </c>
      <c r="O144" s="15" t="inlineStr">
        <is>
          <t>Watermelon</t>
        </is>
      </c>
      <c r="P144" s="29" t="n">
        <v>0</v>
      </c>
      <c r="Q144" s="29" t="n">
        <v>0</v>
      </c>
      <c r="R144" s="15" t="inlineStr">
        <is>
          <t>Not listed</t>
        </is>
      </c>
      <c r="S144" s="29" t="n">
        <v>0</v>
      </c>
      <c r="T144" s="29" t="n">
        <v>0</v>
      </c>
      <c r="U144" s="15" t="inlineStr">
        <is>
          <t>None (natural flavours)</t>
        </is>
      </c>
      <c r="V144" s="15" t="inlineStr">
        <is>
          <t>Zero calorie/sugar/sweetener</t>
        </is>
      </c>
      <c r="W144" s="32" t="n"/>
      <c r="X144" s="32" t="n"/>
      <c r="Y144" s="32" t="n"/>
      <c r="Z144" s="32" t="n"/>
      <c r="AA144" s="15" t="inlineStr">
        <is>
          <t>Very High</t>
        </is>
      </c>
      <c r="AB144" s="15" t="inlineStr">
        <is>
          <t>PepsiCo muscle; aggressive pricing &amp; distribution</t>
        </is>
      </c>
      <c r="AC144" s="15" t="inlineStr">
        <is>
          <t>Cheerful zero-calorie sparkling water at a sharp price</t>
        </is>
      </c>
      <c r="AD144" s="15" t="inlineStr">
        <is>
          <t>Mainstream zero-everything seltzer, usually well priced.</t>
        </is>
      </c>
      <c r="AE144" s="32" t="n"/>
      <c r="AF144" s="34">
        <f>IF(AND(ISNUMBER($P144),ISNUMBER($AL144),$AL144&lt;&gt;0),ROUND($P144/$AL144*100,1),"")</f>
        <v/>
      </c>
      <c r="AG144" s="35">
        <f>IF(AND(ISNUMBER($S144),ISNUMBER($AL144),$AL144&lt;&gt;0),ROUND($S144/$AL144*100,2),"")</f>
        <v/>
      </c>
      <c r="AH144" s="34">
        <f>IF(AND(ISNUMBER($Q144),ISNUMBER($AL144),$AL144&lt;&gt;0),ROUND($Q144/$AL144*100,1),"")</f>
        <v/>
      </c>
      <c r="AI144" s="29">
        <f>IF(ISNUMBER($S144),IF($S144&lt;=1,"Yes","No"),"n/a")</f>
        <v/>
      </c>
      <c r="AJ144" s="29">
        <f>IF(ISNUMBER($S144),ROUND(MAX(0,MIN(100,100-$S144*2.5-IF(ISNUMBER($T144),$T144,0)*0.12+IF($S144&lt;=1,12,0))),0),"")</f>
        <v/>
      </c>
      <c r="AK144" s="29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29" t="n">
        <v>355</v>
      </c>
      <c r="AM144" s="30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bubly</t>
        </is>
      </c>
      <c r="B145" s="15" t="inlineStr">
        <is>
          <t>bubly Sparkling Water | Watermelon | 24-pack 355mL</t>
        </is>
      </c>
      <c r="C145" s="15" t="inlineStr">
        <is>
          <t>5) Sparkling water &amp; soda</t>
        </is>
      </c>
      <c r="D145" s="15" t="inlineStr">
        <is>
          <t>355 mL can</t>
        </is>
      </c>
      <c r="E145" s="29" t="n">
        <v>24</v>
      </c>
      <c r="F145" s="30" t="n"/>
      <c r="G145" s="31">
        <f>IF(AND(ISNUMBER($F145),ISNUMBER($E145),$E145&lt;&gt;0),$F145/$E145,"")</f>
        <v/>
      </c>
      <c r="H145" s="31">
        <f>IF(AND(ISNUMBER($F145),ISNUMBER($AL145),ISNUMBER($E145),($AL145*$E145)&lt;&gt;0),$F145/($AL145*$E145)*100,"")</f>
        <v/>
      </c>
      <c r="I145" s="32" t="n"/>
      <c r="J145" s="33" t="n"/>
      <c r="K145" s="31">
        <f>IF(AND(ISNUMBER($F145),ISNUMBER($J145)),$F145*(1-$J145),"")</f>
        <v/>
      </c>
      <c r="L145" s="32" t="n"/>
      <c r="M145" s="32" t="n"/>
      <c r="N145" s="31">
        <f>IF(ISNUMBER($F145),($F145-IF(ISNUMBER($AM145),$AM145,0))*(1-IF(ISNUMBER($J145),$J145,0)),"")</f>
        <v/>
      </c>
      <c r="O145" s="15" t="inlineStr">
        <is>
          <t>Watermelon</t>
        </is>
      </c>
      <c r="P145" s="29" t="n">
        <v>0</v>
      </c>
      <c r="Q145" s="29" t="n">
        <v>0</v>
      </c>
      <c r="R145" s="15" t="inlineStr">
        <is>
          <t>Not listed</t>
        </is>
      </c>
      <c r="S145" s="29" t="n">
        <v>0</v>
      </c>
      <c r="T145" s="29" t="n">
        <v>0</v>
      </c>
      <c r="U145" s="15" t="inlineStr">
        <is>
          <t>None (natural flavours)</t>
        </is>
      </c>
      <c r="V145" s="15" t="inlineStr">
        <is>
          <t>Zero calorie/sugar/sweetener</t>
        </is>
      </c>
      <c r="W145" s="32" t="n"/>
      <c r="X145" s="32" t="n"/>
      <c r="Y145" s="32" t="n"/>
      <c r="Z145" s="32" t="n"/>
      <c r="AA145" s="15" t="inlineStr">
        <is>
          <t>Very High</t>
        </is>
      </c>
      <c r="AB145" s="15" t="inlineStr">
        <is>
          <t>PepsiCo muscle; aggressive pricing &amp; distribution</t>
        </is>
      </c>
      <c r="AC145" s="15" t="inlineStr">
        <is>
          <t>Cheerful zero-calorie sparkling water at a sharp price</t>
        </is>
      </c>
      <c r="AD145" s="15" t="inlineStr">
        <is>
          <t>Mainstream zero-everything seltzer, usually well priced.</t>
        </is>
      </c>
      <c r="AE145" s="32" t="n"/>
      <c r="AF145" s="34">
        <f>IF(AND(ISNUMBER($P145),ISNUMBER($AL145),$AL145&lt;&gt;0),ROUND($P145/$AL145*100,1),"")</f>
        <v/>
      </c>
      <c r="AG145" s="35">
        <f>IF(AND(ISNUMBER($S145),ISNUMBER($AL145),$AL145&lt;&gt;0),ROUND($S145/$AL145*100,2),"")</f>
        <v/>
      </c>
      <c r="AH145" s="34">
        <f>IF(AND(ISNUMBER($Q145),ISNUMBER($AL145),$AL145&lt;&gt;0),ROUND($Q145/$AL145*100,1),"")</f>
        <v/>
      </c>
      <c r="AI145" s="29">
        <f>IF(ISNUMBER($S145),IF($S145&lt;=1,"Yes","No"),"n/a")</f>
        <v/>
      </c>
      <c r="AJ145" s="29">
        <f>IF(ISNUMBER($S145),ROUND(MAX(0,MIN(100,100-$S145*2.5-IF(ISNUMBER($T145),$T145,0)*0.12+IF($S145&lt;=1,12,0))),0),"")</f>
        <v/>
      </c>
      <c r="AK145" s="29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29" t="n">
        <v>355</v>
      </c>
      <c r="AM145" s="30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Waterloo</t>
        </is>
      </c>
      <c r="B146" s="15" t="inlineStr">
        <is>
          <t>Waterloo Sparkling Water | Black Cherry | single 355mL</t>
        </is>
      </c>
      <c r="C146" s="15" t="inlineStr">
        <is>
          <t>5) Sparkling water &amp; soda</t>
        </is>
      </c>
      <c r="D146" s="15" t="inlineStr">
        <is>
          <t>355 mL can</t>
        </is>
      </c>
      <c r="E146" s="29" t="n">
        <v>1</v>
      </c>
      <c r="F146" s="30" t="n"/>
      <c r="G146" s="31">
        <f>IF(AND(ISNUMBER($F146),ISNUMBER($E146),$E146&lt;&gt;0),$F146/$E146,"")</f>
        <v/>
      </c>
      <c r="H146" s="31">
        <f>IF(AND(ISNUMBER($F146),ISNUMBER($AL146),ISNUMBER($E146),($AL146*$E146)&lt;&gt;0),$F146/($AL146*$E146)*100,"")</f>
        <v/>
      </c>
      <c r="I146" s="32" t="n"/>
      <c r="J146" s="33" t="n"/>
      <c r="K146" s="31">
        <f>IF(AND(ISNUMBER($F146),ISNUMBER($J146)),$F146*(1-$J146),"")</f>
        <v/>
      </c>
      <c r="L146" s="32" t="n"/>
      <c r="M146" s="32" t="n"/>
      <c r="N146" s="31">
        <f>IF(ISNUMBER($F146),($F146-IF(ISNUMBER($AM146),$AM146,0))*(1-IF(ISNUMBER($J146),$J146,0)),"")</f>
        <v/>
      </c>
      <c r="O146" s="15" t="inlineStr">
        <is>
          <t>Black Cherry</t>
        </is>
      </c>
      <c r="P146" s="29" t="n">
        <v>0</v>
      </c>
      <c r="Q146" s="29" t="n">
        <v>0</v>
      </c>
      <c r="R146" s="15" t="inlineStr">
        <is>
          <t>Not listed</t>
        </is>
      </c>
      <c r="S146" s="29" t="n">
        <v>0</v>
      </c>
      <c r="T146" s="29" t="n">
        <v>0</v>
      </c>
      <c r="U146" s="15" t="inlineStr">
        <is>
          <t>None (natural flavours)</t>
        </is>
      </c>
      <c r="V146" s="15" t="inlineStr">
        <is>
          <t>Zero calorie/sugar, bold true-to-fruit flavour</t>
        </is>
      </c>
      <c r="W146" s="32" t="n"/>
      <c r="X146" s="32" t="n"/>
      <c r="Y146" s="32" t="n"/>
      <c r="Z146" s="32" t="n"/>
      <c r="AA146" s="15" t="inlineStr">
        <is>
          <t>Medium</t>
        </is>
      </c>
      <c r="AB146" s="15" t="inlineStr">
        <is>
          <t>Flavour-forward challenger; growing</t>
        </is>
      </c>
      <c r="AC146" s="15" t="inlineStr">
        <is>
          <t>Bolder, more flavour-true sparkling water</t>
        </is>
      </c>
      <c r="AD146" s="15" t="inlineStr">
        <is>
          <t>Stronger, more realistic flavour than the big seltzers.</t>
        </is>
      </c>
      <c r="AE146" s="32" t="n"/>
      <c r="AF146" s="34">
        <f>IF(AND(ISNUMBER($P146),ISNUMBER($AL146),$AL146&lt;&gt;0),ROUND($P146/$AL146*100,1),"")</f>
        <v/>
      </c>
      <c r="AG146" s="35">
        <f>IF(AND(ISNUMBER($S146),ISNUMBER($AL146),$AL146&lt;&gt;0),ROUND($S146/$AL146*100,2),"")</f>
        <v/>
      </c>
      <c r="AH146" s="34">
        <f>IF(AND(ISNUMBER($Q146),ISNUMBER($AL146),$AL146&lt;&gt;0),ROUND($Q146/$AL146*100,1),"")</f>
        <v/>
      </c>
      <c r="AI146" s="29">
        <f>IF(ISNUMBER($S146),IF($S146&lt;=1,"Yes","No"),"n/a")</f>
        <v/>
      </c>
      <c r="AJ146" s="29">
        <f>IF(ISNUMBER($S146),ROUND(MAX(0,MIN(100,100-$S146*2.5-IF(ISNUMBER($T146),$T146,0)*0.12+IF($S146&lt;=1,12,0))),0),"")</f>
        <v/>
      </c>
      <c r="AK146" s="29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29" t="n">
        <v>355</v>
      </c>
      <c r="AM146" s="30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Waterloo</t>
        </is>
      </c>
      <c r="B147" s="15" t="inlineStr">
        <is>
          <t>Waterloo Sparkling Water | Black Cherry | 8-pack 355mL</t>
        </is>
      </c>
      <c r="C147" s="15" t="inlineStr">
        <is>
          <t>5) Sparkling water &amp; soda</t>
        </is>
      </c>
      <c r="D147" s="15" t="inlineStr">
        <is>
          <t>355 mL can</t>
        </is>
      </c>
      <c r="E147" s="29" t="n">
        <v>8</v>
      </c>
      <c r="F147" s="30" t="n"/>
      <c r="G147" s="31">
        <f>IF(AND(ISNUMBER($F147),ISNUMBER($E147),$E147&lt;&gt;0),$F147/$E147,"")</f>
        <v/>
      </c>
      <c r="H147" s="31">
        <f>IF(AND(ISNUMBER($F147),ISNUMBER($AL147),ISNUMBER($E147),($AL147*$E147)&lt;&gt;0),$F147/($AL147*$E147)*100,"")</f>
        <v/>
      </c>
      <c r="I147" s="32" t="n"/>
      <c r="J147" s="33" t="n"/>
      <c r="K147" s="31">
        <f>IF(AND(ISNUMBER($F147),ISNUMBER($J147)),$F147*(1-$J147),"")</f>
        <v/>
      </c>
      <c r="L147" s="32" t="n"/>
      <c r="M147" s="32" t="n"/>
      <c r="N147" s="31">
        <f>IF(ISNUMBER($F147),($F147-IF(ISNUMBER($AM147),$AM147,0))*(1-IF(ISNUMBER($J147),$J147,0)),"")</f>
        <v/>
      </c>
      <c r="O147" s="15" t="inlineStr">
        <is>
          <t>Black Cherry</t>
        </is>
      </c>
      <c r="P147" s="29" t="n">
        <v>0</v>
      </c>
      <c r="Q147" s="29" t="n">
        <v>0</v>
      </c>
      <c r="R147" s="15" t="inlineStr">
        <is>
          <t>Not listed</t>
        </is>
      </c>
      <c r="S147" s="29" t="n">
        <v>0</v>
      </c>
      <c r="T147" s="29" t="n">
        <v>0</v>
      </c>
      <c r="U147" s="15" t="inlineStr">
        <is>
          <t>None (natural flavours)</t>
        </is>
      </c>
      <c r="V147" s="15" t="inlineStr">
        <is>
          <t>Zero calorie/sugar, bold true-to-fruit flavour</t>
        </is>
      </c>
      <c r="W147" s="32" t="n"/>
      <c r="X147" s="32" t="n"/>
      <c r="Y147" s="32" t="n"/>
      <c r="Z147" s="32" t="n"/>
      <c r="AA147" s="15" t="inlineStr">
        <is>
          <t>Medium</t>
        </is>
      </c>
      <c r="AB147" s="15" t="inlineStr">
        <is>
          <t>Flavour-forward challenger; growing</t>
        </is>
      </c>
      <c r="AC147" s="15" t="inlineStr">
        <is>
          <t>Bolder, more flavour-true sparkling water</t>
        </is>
      </c>
      <c r="AD147" s="15" t="inlineStr">
        <is>
          <t>Stronger, more realistic flavour than the big seltzers.</t>
        </is>
      </c>
      <c r="AE147" s="32" t="n"/>
      <c r="AF147" s="34">
        <f>IF(AND(ISNUMBER($P147),ISNUMBER($AL147),$AL147&lt;&gt;0),ROUND($P147/$AL147*100,1),"")</f>
        <v/>
      </c>
      <c r="AG147" s="35">
        <f>IF(AND(ISNUMBER($S147),ISNUMBER($AL147),$AL147&lt;&gt;0),ROUND($S147/$AL147*100,2),"")</f>
        <v/>
      </c>
      <c r="AH147" s="34">
        <f>IF(AND(ISNUMBER($Q147),ISNUMBER($AL147),$AL147&lt;&gt;0),ROUND($Q147/$AL147*100,1),"")</f>
        <v/>
      </c>
      <c r="AI147" s="29">
        <f>IF(ISNUMBER($S147),IF($S147&lt;=1,"Yes","No"),"n/a")</f>
        <v/>
      </c>
      <c r="AJ147" s="29">
        <f>IF(ISNUMBER($S147),ROUND(MAX(0,MIN(100,100-$S147*2.5-IF(ISNUMBER($T147),$T147,0)*0.12+IF($S147&lt;=1,12,0))),0),"")</f>
        <v/>
      </c>
      <c r="AK147" s="29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29" t="n">
        <v>355</v>
      </c>
      <c r="AM147" s="30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Waterloo</t>
        </is>
      </c>
      <c r="B148" s="15" t="inlineStr">
        <is>
          <t>Waterloo Sparkling Water | Black Cherry | 12-pack 355mL</t>
        </is>
      </c>
      <c r="C148" s="15" t="inlineStr">
        <is>
          <t>5) Sparkling water &amp; soda</t>
        </is>
      </c>
      <c r="D148" s="15" t="inlineStr">
        <is>
          <t>355 mL can</t>
        </is>
      </c>
      <c r="E148" s="29" t="n">
        <v>12</v>
      </c>
      <c r="F148" s="30" t="n"/>
      <c r="G148" s="31">
        <f>IF(AND(ISNUMBER($F148),ISNUMBER($E148),$E148&lt;&gt;0),$F148/$E148,"")</f>
        <v/>
      </c>
      <c r="H148" s="31">
        <f>IF(AND(ISNUMBER($F148),ISNUMBER($AL148),ISNUMBER($E148),($AL148*$E148)&lt;&gt;0),$F148/($AL148*$E148)*100,"")</f>
        <v/>
      </c>
      <c r="I148" s="32" t="n"/>
      <c r="J148" s="33" t="n"/>
      <c r="K148" s="31">
        <f>IF(AND(ISNUMBER($F148),ISNUMBER($J148)),$F148*(1-$J148),"")</f>
        <v/>
      </c>
      <c r="L148" s="32" t="n"/>
      <c r="M148" s="32" t="n"/>
      <c r="N148" s="31">
        <f>IF(ISNUMBER($F148),($F148-IF(ISNUMBER($AM148),$AM148,0))*(1-IF(ISNUMBER($J148),$J148,0)),"")</f>
        <v/>
      </c>
      <c r="O148" s="15" t="inlineStr">
        <is>
          <t>Black Cherry</t>
        </is>
      </c>
      <c r="P148" s="29" t="n">
        <v>0</v>
      </c>
      <c r="Q148" s="29" t="n">
        <v>0</v>
      </c>
      <c r="R148" s="15" t="inlineStr">
        <is>
          <t>Not listed</t>
        </is>
      </c>
      <c r="S148" s="29" t="n">
        <v>0</v>
      </c>
      <c r="T148" s="29" t="n">
        <v>0</v>
      </c>
      <c r="U148" s="15" t="inlineStr">
        <is>
          <t>None (natural flavours)</t>
        </is>
      </c>
      <c r="V148" s="15" t="inlineStr">
        <is>
          <t>Zero calorie/sugar, bold true-to-fruit flavour</t>
        </is>
      </c>
      <c r="W148" s="32" t="n"/>
      <c r="X148" s="32" t="n"/>
      <c r="Y148" s="32" t="n"/>
      <c r="Z148" s="32" t="n"/>
      <c r="AA148" s="15" t="inlineStr">
        <is>
          <t>Medium</t>
        </is>
      </c>
      <c r="AB148" s="15" t="inlineStr">
        <is>
          <t>Flavour-forward challenger; growing</t>
        </is>
      </c>
      <c r="AC148" s="15" t="inlineStr">
        <is>
          <t>Bolder, more flavour-true sparkling water</t>
        </is>
      </c>
      <c r="AD148" s="15" t="inlineStr">
        <is>
          <t>Stronger, more realistic flavour than the big seltzers.</t>
        </is>
      </c>
      <c r="AE148" s="32" t="n"/>
      <c r="AF148" s="34">
        <f>IF(AND(ISNUMBER($P148),ISNUMBER($AL148),$AL148&lt;&gt;0),ROUND($P148/$AL148*100,1),"")</f>
        <v/>
      </c>
      <c r="AG148" s="35">
        <f>IF(AND(ISNUMBER($S148),ISNUMBER($AL148),$AL148&lt;&gt;0),ROUND($S148/$AL148*100,2),"")</f>
        <v/>
      </c>
      <c r="AH148" s="34">
        <f>IF(AND(ISNUMBER($Q148),ISNUMBER($AL148),$AL148&lt;&gt;0),ROUND($Q148/$AL148*100,1),"")</f>
        <v/>
      </c>
      <c r="AI148" s="29">
        <f>IF(ISNUMBER($S148),IF($S148&lt;=1,"Yes","No"),"n/a")</f>
        <v/>
      </c>
      <c r="AJ148" s="29">
        <f>IF(ISNUMBER($S148),ROUND(MAX(0,MIN(100,100-$S148*2.5-IF(ISNUMBER($T148),$T148,0)*0.12+IF($S148&lt;=1,12,0))),0),"")</f>
        <v/>
      </c>
      <c r="AK148" s="29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29" t="n">
        <v>355</v>
      </c>
      <c r="AM148" s="30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Waterloo</t>
        </is>
      </c>
      <c r="B149" s="15" t="inlineStr">
        <is>
          <t>Waterloo Sparkling Water | Black Cherry | 15-pack 355mL</t>
        </is>
      </c>
      <c r="C149" s="15" t="inlineStr">
        <is>
          <t>5) Sparkling water &amp; soda</t>
        </is>
      </c>
      <c r="D149" s="15" t="inlineStr">
        <is>
          <t>355 mL can</t>
        </is>
      </c>
      <c r="E149" s="29" t="n">
        <v>15</v>
      </c>
      <c r="F149" s="30" t="n"/>
      <c r="G149" s="31">
        <f>IF(AND(ISNUMBER($F149),ISNUMBER($E149),$E149&lt;&gt;0),$F149/$E149,"")</f>
        <v/>
      </c>
      <c r="H149" s="31">
        <f>IF(AND(ISNUMBER($F149),ISNUMBER($AL149),ISNUMBER($E149),($AL149*$E149)&lt;&gt;0),$F149/($AL149*$E149)*100,"")</f>
        <v/>
      </c>
      <c r="I149" s="32" t="n"/>
      <c r="J149" s="33" t="n"/>
      <c r="K149" s="31">
        <f>IF(AND(ISNUMBER($F149),ISNUMBER($J149)),$F149*(1-$J149),"")</f>
        <v/>
      </c>
      <c r="L149" s="32" t="n"/>
      <c r="M149" s="32" t="n"/>
      <c r="N149" s="31">
        <f>IF(ISNUMBER($F149),($F149-IF(ISNUMBER($AM149),$AM149,0))*(1-IF(ISNUMBER($J149),$J149,0)),"")</f>
        <v/>
      </c>
      <c r="O149" s="15" t="inlineStr">
        <is>
          <t>Black Cherry</t>
        </is>
      </c>
      <c r="P149" s="29" t="n">
        <v>0</v>
      </c>
      <c r="Q149" s="29" t="n">
        <v>0</v>
      </c>
      <c r="R149" s="15" t="inlineStr">
        <is>
          <t>Not listed</t>
        </is>
      </c>
      <c r="S149" s="29" t="n">
        <v>0</v>
      </c>
      <c r="T149" s="29" t="n">
        <v>0</v>
      </c>
      <c r="U149" s="15" t="inlineStr">
        <is>
          <t>None (natural flavours)</t>
        </is>
      </c>
      <c r="V149" s="15" t="inlineStr">
        <is>
          <t>Zero calorie/sugar, bold true-to-fruit flavour</t>
        </is>
      </c>
      <c r="W149" s="32" t="n"/>
      <c r="X149" s="32" t="n"/>
      <c r="Y149" s="32" t="n"/>
      <c r="Z149" s="32" t="n"/>
      <c r="AA149" s="15" t="inlineStr">
        <is>
          <t>Medium</t>
        </is>
      </c>
      <c r="AB149" s="15" t="inlineStr">
        <is>
          <t>Flavour-forward challenger; growing</t>
        </is>
      </c>
      <c r="AC149" s="15" t="inlineStr">
        <is>
          <t>Bolder, more flavour-true sparkling water</t>
        </is>
      </c>
      <c r="AD149" s="15" t="inlineStr">
        <is>
          <t>Stronger, more realistic flavour than the big seltzers.</t>
        </is>
      </c>
      <c r="AE149" s="32" t="n"/>
      <c r="AF149" s="34">
        <f>IF(AND(ISNUMBER($P149),ISNUMBER($AL149),$AL149&lt;&gt;0),ROUND($P149/$AL149*100,1),"")</f>
        <v/>
      </c>
      <c r="AG149" s="35">
        <f>IF(AND(ISNUMBER($S149),ISNUMBER($AL149),$AL149&lt;&gt;0),ROUND($S149/$AL149*100,2),"")</f>
        <v/>
      </c>
      <c r="AH149" s="34">
        <f>IF(AND(ISNUMBER($Q149),ISNUMBER($AL149),$AL149&lt;&gt;0),ROUND($Q149/$AL149*100,1),"")</f>
        <v/>
      </c>
      <c r="AI149" s="29">
        <f>IF(ISNUMBER($S149),IF($S149&lt;=1,"Yes","No"),"n/a")</f>
        <v/>
      </c>
      <c r="AJ149" s="29">
        <f>IF(ISNUMBER($S149),ROUND(MAX(0,MIN(100,100-$S149*2.5-IF(ISNUMBER($T149),$T149,0)*0.12+IF($S149&lt;=1,12,0))),0),"")</f>
        <v/>
      </c>
      <c r="AK149" s="29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29" t="n">
        <v>355</v>
      </c>
      <c r="AM149" s="30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Waterloo</t>
        </is>
      </c>
      <c r="B150" s="15" t="inlineStr">
        <is>
          <t>Waterloo Sparkling Water | Black Cherry | 18-pack 355mL</t>
        </is>
      </c>
      <c r="C150" s="15" t="inlineStr">
        <is>
          <t>5) Sparkling water &amp; soda</t>
        </is>
      </c>
      <c r="D150" s="15" t="inlineStr">
        <is>
          <t>355 mL can</t>
        </is>
      </c>
      <c r="E150" s="29" t="n">
        <v>18</v>
      </c>
      <c r="F150" s="30" t="n"/>
      <c r="G150" s="31">
        <f>IF(AND(ISNUMBER($F150),ISNUMBER($E150),$E150&lt;&gt;0),$F150/$E150,"")</f>
        <v/>
      </c>
      <c r="H150" s="31">
        <f>IF(AND(ISNUMBER($F150),ISNUMBER($AL150),ISNUMBER($E150),($AL150*$E150)&lt;&gt;0),$F150/($AL150*$E150)*100,"")</f>
        <v/>
      </c>
      <c r="I150" s="32" t="n"/>
      <c r="J150" s="33" t="n"/>
      <c r="K150" s="31">
        <f>IF(AND(ISNUMBER($F150),ISNUMBER($J150)),$F150*(1-$J150),"")</f>
        <v/>
      </c>
      <c r="L150" s="32" t="n"/>
      <c r="M150" s="32" t="n"/>
      <c r="N150" s="31">
        <f>IF(ISNUMBER($F150),($F150-IF(ISNUMBER($AM150),$AM150,0))*(1-IF(ISNUMBER($J150),$J150,0)),"")</f>
        <v/>
      </c>
      <c r="O150" s="15" t="inlineStr">
        <is>
          <t>Black Cherry</t>
        </is>
      </c>
      <c r="P150" s="29" t="n">
        <v>0</v>
      </c>
      <c r="Q150" s="29" t="n">
        <v>0</v>
      </c>
      <c r="R150" s="15" t="inlineStr">
        <is>
          <t>Not listed</t>
        </is>
      </c>
      <c r="S150" s="29" t="n">
        <v>0</v>
      </c>
      <c r="T150" s="29" t="n">
        <v>0</v>
      </c>
      <c r="U150" s="15" t="inlineStr">
        <is>
          <t>None (natural flavours)</t>
        </is>
      </c>
      <c r="V150" s="15" t="inlineStr">
        <is>
          <t>Zero calorie/sugar, bold true-to-fruit flavour</t>
        </is>
      </c>
      <c r="W150" s="32" t="n"/>
      <c r="X150" s="32" t="n"/>
      <c r="Y150" s="32" t="n"/>
      <c r="Z150" s="32" t="n"/>
      <c r="AA150" s="15" t="inlineStr">
        <is>
          <t>Medium</t>
        </is>
      </c>
      <c r="AB150" s="15" t="inlineStr">
        <is>
          <t>Flavour-forward challenger; growing</t>
        </is>
      </c>
      <c r="AC150" s="15" t="inlineStr">
        <is>
          <t>Bolder, more flavour-true sparkling water</t>
        </is>
      </c>
      <c r="AD150" s="15" t="inlineStr">
        <is>
          <t>Stronger, more realistic flavour than the big seltzers.</t>
        </is>
      </c>
      <c r="AE150" s="32" t="n"/>
      <c r="AF150" s="34">
        <f>IF(AND(ISNUMBER($P150),ISNUMBER($AL150),$AL150&lt;&gt;0),ROUND($P150/$AL150*100,1),"")</f>
        <v/>
      </c>
      <c r="AG150" s="35">
        <f>IF(AND(ISNUMBER($S150),ISNUMBER($AL150),$AL150&lt;&gt;0),ROUND($S150/$AL150*100,2),"")</f>
        <v/>
      </c>
      <c r="AH150" s="34">
        <f>IF(AND(ISNUMBER($Q150),ISNUMBER($AL150),$AL150&lt;&gt;0),ROUND($Q150/$AL150*100,1),"")</f>
        <v/>
      </c>
      <c r="AI150" s="29">
        <f>IF(ISNUMBER($S150),IF($S150&lt;=1,"Yes","No"),"n/a")</f>
        <v/>
      </c>
      <c r="AJ150" s="29">
        <f>IF(ISNUMBER($S150),ROUND(MAX(0,MIN(100,100-$S150*2.5-IF(ISNUMBER($T150),$T150,0)*0.12+IF($S150&lt;=1,12,0))),0),"")</f>
        <v/>
      </c>
      <c r="AK150" s="29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29" t="n">
        <v>355</v>
      </c>
      <c r="AM150" s="30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Waterloo</t>
        </is>
      </c>
      <c r="B151" s="15" t="inlineStr">
        <is>
          <t>Waterloo Sparkling Water | Black Cherry | 24-pack 355mL</t>
        </is>
      </c>
      <c r="C151" s="15" t="inlineStr">
        <is>
          <t>5) Sparkling water &amp; soda</t>
        </is>
      </c>
      <c r="D151" s="15" t="inlineStr">
        <is>
          <t>355 mL can</t>
        </is>
      </c>
      <c r="E151" s="29" t="n">
        <v>24</v>
      </c>
      <c r="F151" s="30" t="n"/>
      <c r="G151" s="31">
        <f>IF(AND(ISNUMBER($F151),ISNUMBER($E151),$E151&lt;&gt;0),$F151/$E151,"")</f>
        <v/>
      </c>
      <c r="H151" s="31">
        <f>IF(AND(ISNUMBER($F151),ISNUMBER($AL151),ISNUMBER($E151),($AL151*$E151)&lt;&gt;0),$F151/($AL151*$E151)*100,"")</f>
        <v/>
      </c>
      <c r="I151" s="32" t="n"/>
      <c r="J151" s="33" t="n"/>
      <c r="K151" s="31">
        <f>IF(AND(ISNUMBER($F151),ISNUMBER($J151)),$F151*(1-$J151),"")</f>
        <v/>
      </c>
      <c r="L151" s="32" t="n"/>
      <c r="M151" s="32" t="n"/>
      <c r="N151" s="31">
        <f>IF(ISNUMBER($F151),($F151-IF(ISNUMBER($AM151),$AM151,0))*(1-IF(ISNUMBER($J151),$J151,0)),"")</f>
        <v/>
      </c>
      <c r="O151" s="15" t="inlineStr">
        <is>
          <t>Black Cherry</t>
        </is>
      </c>
      <c r="P151" s="29" t="n">
        <v>0</v>
      </c>
      <c r="Q151" s="29" t="n">
        <v>0</v>
      </c>
      <c r="R151" s="15" t="inlineStr">
        <is>
          <t>Not listed</t>
        </is>
      </c>
      <c r="S151" s="29" t="n">
        <v>0</v>
      </c>
      <c r="T151" s="29" t="n">
        <v>0</v>
      </c>
      <c r="U151" s="15" t="inlineStr">
        <is>
          <t>None (natural flavours)</t>
        </is>
      </c>
      <c r="V151" s="15" t="inlineStr">
        <is>
          <t>Zero calorie/sugar, bold true-to-fruit flavour</t>
        </is>
      </c>
      <c r="W151" s="32" t="n"/>
      <c r="X151" s="32" t="n"/>
      <c r="Y151" s="32" t="n"/>
      <c r="Z151" s="32" t="n"/>
      <c r="AA151" s="15" t="inlineStr">
        <is>
          <t>Medium</t>
        </is>
      </c>
      <c r="AB151" s="15" t="inlineStr">
        <is>
          <t>Flavour-forward challenger; growing</t>
        </is>
      </c>
      <c r="AC151" s="15" t="inlineStr">
        <is>
          <t>Bolder, more flavour-true sparkling water</t>
        </is>
      </c>
      <c r="AD151" s="15" t="inlineStr">
        <is>
          <t>Stronger, more realistic flavour than the big seltzers.</t>
        </is>
      </c>
      <c r="AE151" s="32" t="n"/>
      <c r="AF151" s="34">
        <f>IF(AND(ISNUMBER($P151),ISNUMBER($AL151),$AL151&lt;&gt;0),ROUND($P151/$AL151*100,1),"")</f>
        <v/>
      </c>
      <c r="AG151" s="35">
        <f>IF(AND(ISNUMBER($S151),ISNUMBER($AL151),$AL151&lt;&gt;0),ROUND($S151/$AL151*100,2),"")</f>
        <v/>
      </c>
      <c r="AH151" s="34">
        <f>IF(AND(ISNUMBER($Q151),ISNUMBER($AL151),$AL151&lt;&gt;0),ROUND($Q151/$AL151*100,1),"")</f>
        <v/>
      </c>
      <c r="AI151" s="29">
        <f>IF(ISNUMBER($S151),IF($S151&lt;=1,"Yes","No"),"n/a")</f>
        <v/>
      </c>
      <c r="AJ151" s="29">
        <f>IF(ISNUMBER($S151),ROUND(MAX(0,MIN(100,100-$S151*2.5-IF(ISNUMBER($T151),$T151,0)*0.12+IF($S151&lt;=1,12,0))),0),"")</f>
        <v/>
      </c>
      <c r="AK151" s="29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29" t="n">
        <v>355</v>
      </c>
      <c r="AM151" s="30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Waterloo</t>
        </is>
      </c>
      <c r="B152" s="15" t="inlineStr">
        <is>
          <t>Waterloo Sparkling Water | Grape | single 355mL</t>
        </is>
      </c>
      <c r="C152" s="15" t="inlineStr">
        <is>
          <t>5) Sparkling water &amp; soda</t>
        </is>
      </c>
      <c r="D152" s="15" t="inlineStr">
        <is>
          <t>355 mL can</t>
        </is>
      </c>
      <c r="E152" s="29" t="n">
        <v>1</v>
      </c>
      <c r="F152" s="30" t="n"/>
      <c r="G152" s="31">
        <f>IF(AND(ISNUMBER($F152),ISNUMBER($E152),$E152&lt;&gt;0),$F152/$E152,"")</f>
        <v/>
      </c>
      <c r="H152" s="31">
        <f>IF(AND(ISNUMBER($F152),ISNUMBER($AL152),ISNUMBER($E152),($AL152*$E152)&lt;&gt;0),$F152/($AL152*$E152)*100,"")</f>
        <v/>
      </c>
      <c r="I152" s="32" t="n"/>
      <c r="J152" s="33" t="n"/>
      <c r="K152" s="31">
        <f>IF(AND(ISNUMBER($F152),ISNUMBER($J152)),$F152*(1-$J152),"")</f>
        <v/>
      </c>
      <c r="L152" s="32" t="n"/>
      <c r="M152" s="32" t="n"/>
      <c r="N152" s="31">
        <f>IF(ISNUMBER($F152),($F152-IF(ISNUMBER($AM152),$AM152,0))*(1-IF(ISNUMBER($J152),$J152,0)),"")</f>
        <v/>
      </c>
      <c r="O152" s="15" t="inlineStr">
        <is>
          <t>Grape</t>
        </is>
      </c>
      <c r="P152" s="29" t="n">
        <v>0</v>
      </c>
      <c r="Q152" s="29" t="n">
        <v>0</v>
      </c>
      <c r="R152" s="15" t="inlineStr">
        <is>
          <t>Not listed</t>
        </is>
      </c>
      <c r="S152" s="29" t="n">
        <v>0</v>
      </c>
      <c r="T152" s="29" t="n">
        <v>0</v>
      </c>
      <c r="U152" s="15" t="inlineStr">
        <is>
          <t>None (natural flavours)</t>
        </is>
      </c>
      <c r="V152" s="15" t="inlineStr">
        <is>
          <t>Zero calorie/sugar, bold true-to-fruit flavour</t>
        </is>
      </c>
      <c r="W152" s="32" t="n"/>
      <c r="X152" s="32" t="n"/>
      <c r="Y152" s="32" t="n"/>
      <c r="Z152" s="32" t="n"/>
      <c r="AA152" s="15" t="inlineStr">
        <is>
          <t>Medium</t>
        </is>
      </c>
      <c r="AB152" s="15" t="inlineStr">
        <is>
          <t>Flavour-forward challenger; growing</t>
        </is>
      </c>
      <c r="AC152" s="15" t="inlineStr">
        <is>
          <t>Bolder, more flavour-true sparkling water</t>
        </is>
      </c>
      <c r="AD152" s="15" t="inlineStr">
        <is>
          <t>Stronger, more realistic flavour than the big seltzers.</t>
        </is>
      </c>
      <c r="AE152" s="32" t="n"/>
      <c r="AF152" s="34">
        <f>IF(AND(ISNUMBER($P152),ISNUMBER($AL152),$AL152&lt;&gt;0),ROUND($P152/$AL152*100,1),"")</f>
        <v/>
      </c>
      <c r="AG152" s="35">
        <f>IF(AND(ISNUMBER($S152),ISNUMBER($AL152),$AL152&lt;&gt;0),ROUND($S152/$AL152*100,2),"")</f>
        <v/>
      </c>
      <c r="AH152" s="34">
        <f>IF(AND(ISNUMBER($Q152),ISNUMBER($AL152),$AL152&lt;&gt;0),ROUND($Q152/$AL152*100,1),"")</f>
        <v/>
      </c>
      <c r="AI152" s="29">
        <f>IF(ISNUMBER($S152),IF($S152&lt;=1,"Yes","No"),"n/a")</f>
        <v/>
      </c>
      <c r="AJ152" s="29">
        <f>IF(ISNUMBER($S152),ROUND(MAX(0,MIN(100,100-$S152*2.5-IF(ISNUMBER($T152),$T152,0)*0.12+IF($S152&lt;=1,12,0))),0),"")</f>
        <v/>
      </c>
      <c r="AK152" s="29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29" t="n">
        <v>355</v>
      </c>
      <c r="AM152" s="30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Waterloo</t>
        </is>
      </c>
      <c r="B153" s="15" t="inlineStr">
        <is>
          <t>Waterloo Sparkling Water | Grape | 8-pack 355mL</t>
        </is>
      </c>
      <c r="C153" s="15" t="inlineStr">
        <is>
          <t>5) Sparkling water &amp; soda</t>
        </is>
      </c>
      <c r="D153" s="15" t="inlineStr">
        <is>
          <t>355 mL can</t>
        </is>
      </c>
      <c r="E153" s="29" t="n">
        <v>8</v>
      </c>
      <c r="F153" s="30" t="n"/>
      <c r="G153" s="31">
        <f>IF(AND(ISNUMBER($F153),ISNUMBER($E153),$E153&lt;&gt;0),$F153/$E153,"")</f>
        <v/>
      </c>
      <c r="H153" s="31">
        <f>IF(AND(ISNUMBER($F153),ISNUMBER($AL153),ISNUMBER($E153),($AL153*$E153)&lt;&gt;0),$F153/($AL153*$E153)*100,"")</f>
        <v/>
      </c>
      <c r="I153" s="32" t="n"/>
      <c r="J153" s="33" t="n"/>
      <c r="K153" s="31">
        <f>IF(AND(ISNUMBER($F153),ISNUMBER($J153)),$F153*(1-$J153),"")</f>
        <v/>
      </c>
      <c r="L153" s="32" t="n"/>
      <c r="M153" s="32" t="n"/>
      <c r="N153" s="31">
        <f>IF(ISNUMBER($F153),($F153-IF(ISNUMBER($AM153),$AM153,0))*(1-IF(ISNUMBER($J153),$J153,0)),"")</f>
        <v/>
      </c>
      <c r="O153" s="15" t="inlineStr">
        <is>
          <t>Grape</t>
        </is>
      </c>
      <c r="P153" s="29" t="n">
        <v>0</v>
      </c>
      <c r="Q153" s="29" t="n">
        <v>0</v>
      </c>
      <c r="R153" s="15" t="inlineStr">
        <is>
          <t>Not listed</t>
        </is>
      </c>
      <c r="S153" s="29" t="n">
        <v>0</v>
      </c>
      <c r="T153" s="29" t="n">
        <v>0</v>
      </c>
      <c r="U153" s="15" t="inlineStr">
        <is>
          <t>None (natural flavours)</t>
        </is>
      </c>
      <c r="V153" s="15" t="inlineStr">
        <is>
          <t>Zero calorie/sugar, bold true-to-fruit flavour</t>
        </is>
      </c>
      <c r="W153" s="32" t="n"/>
      <c r="X153" s="32" t="n"/>
      <c r="Y153" s="32" t="n"/>
      <c r="Z153" s="32" t="n"/>
      <c r="AA153" s="15" t="inlineStr">
        <is>
          <t>Medium</t>
        </is>
      </c>
      <c r="AB153" s="15" t="inlineStr">
        <is>
          <t>Flavour-forward challenger; growing</t>
        </is>
      </c>
      <c r="AC153" s="15" t="inlineStr">
        <is>
          <t>Bolder, more flavour-true sparkling water</t>
        </is>
      </c>
      <c r="AD153" s="15" t="inlineStr">
        <is>
          <t>Stronger, more realistic flavour than the big seltzers.</t>
        </is>
      </c>
      <c r="AE153" s="32" t="n"/>
      <c r="AF153" s="34">
        <f>IF(AND(ISNUMBER($P153),ISNUMBER($AL153),$AL153&lt;&gt;0),ROUND($P153/$AL153*100,1),"")</f>
        <v/>
      </c>
      <c r="AG153" s="35">
        <f>IF(AND(ISNUMBER($S153),ISNUMBER($AL153),$AL153&lt;&gt;0),ROUND($S153/$AL153*100,2),"")</f>
        <v/>
      </c>
      <c r="AH153" s="34">
        <f>IF(AND(ISNUMBER($Q153),ISNUMBER($AL153),$AL153&lt;&gt;0),ROUND($Q153/$AL153*100,1),"")</f>
        <v/>
      </c>
      <c r="AI153" s="29">
        <f>IF(ISNUMBER($S153),IF($S153&lt;=1,"Yes","No"),"n/a")</f>
        <v/>
      </c>
      <c r="AJ153" s="29">
        <f>IF(ISNUMBER($S153),ROUND(MAX(0,MIN(100,100-$S153*2.5-IF(ISNUMBER($T153),$T153,0)*0.12+IF($S153&lt;=1,12,0))),0),"")</f>
        <v/>
      </c>
      <c r="AK153" s="29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29" t="n">
        <v>355</v>
      </c>
      <c r="AM153" s="30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Waterloo</t>
        </is>
      </c>
      <c r="B154" s="15" t="inlineStr">
        <is>
          <t>Waterloo Sparkling Water | Grape | 12-pack 355mL</t>
        </is>
      </c>
      <c r="C154" s="15" t="inlineStr">
        <is>
          <t>5) Sparkling water &amp; soda</t>
        </is>
      </c>
      <c r="D154" s="15" t="inlineStr">
        <is>
          <t>355 mL can</t>
        </is>
      </c>
      <c r="E154" s="29" t="n">
        <v>12</v>
      </c>
      <c r="F154" s="30" t="n"/>
      <c r="G154" s="31">
        <f>IF(AND(ISNUMBER($F154),ISNUMBER($E154),$E154&lt;&gt;0),$F154/$E154,"")</f>
        <v/>
      </c>
      <c r="H154" s="31">
        <f>IF(AND(ISNUMBER($F154),ISNUMBER($AL154),ISNUMBER($E154),($AL154*$E154)&lt;&gt;0),$F154/($AL154*$E154)*100,"")</f>
        <v/>
      </c>
      <c r="I154" s="32" t="n"/>
      <c r="J154" s="33" t="n"/>
      <c r="K154" s="31">
        <f>IF(AND(ISNUMBER($F154),ISNUMBER($J154)),$F154*(1-$J154),"")</f>
        <v/>
      </c>
      <c r="L154" s="32" t="n"/>
      <c r="M154" s="32" t="n"/>
      <c r="N154" s="31">
        <f>IF(ISNUMBER($F154),($F154-IF(ISNUMBER($AM154),$AM154,0))*(1-IF(ISNUMBER($J154),$J154,0)),"")</f>
        <v/>
      </c>
      <c r="O154" s="15" t="inlineStr">
        <is>
          <t>Grape</t>
        </is>
      </c>
      <c r="P154" s="29" t="n">
        <v>0</v>
      </c>
      <c r="Q154" s="29" t="n">
        <v>0</v>
      </c>
      <c r="R154" s="15" t="inlineStr">
        <is>
          <t>Not listed</t>
        </is>
      </c>
      <c r="S154" s="29" t="n">
        <v>0</v>
      </c>
      <c r="T154" s="29" t="n">
        <v>0</v>
      </c>
      <c r="U154" s="15" t="inlineStr">
        <is>
          <t>None (natural flavours)</t>
        </is>
      </c>
      <c r="V154" s="15" t="inlineStr">
        <is>
          <t>Zero calorie/sugar, bold true-to-fruit flavour</t>
        </is>
      </c>
      <c r="W154" s="32" t="n"/>
      <c r="X154" s="32" t="n"/>
      <c r="Y154" s="32" t="n"/>
      <c r="Z154" s="32" t="n"/>
      <c r="AA154" s="15" t="inlineStr">
        <is>
          <t>Medium</t>
        </is>
      </c>
      <c r="AB154" s="15" t="inlineStr">
        <is>
          <t>Flavour-forward challenger; growing</t>
        </is>
      </c>
      <c r="AC154" s="15" t="inlineStr">
        <is>
          <t>Bolder, more flavour-true sparkling water</t>
        </is>
      </c>
      <c r="AD154" s="15" t="inlineStr">
        <is>
          <t>Stronger, more realistic flavour than the big seltzers.</t>
        </is>
      </c>
      <c r="AE154" s="32" t="n"/>
      <c r="AF154" s="34">
        <f>IF(AND(ISNUMBER($P154),ISNUMBER($AL154),$AL154&lt;&gt;0),ROUND($P154/$AL154*100,1),"")</f>
        <v/>
      </c>
      <c r="AG154" s="35">
        <f>IF(AND(ISNUMBER($S154),ISNUMBER($AL154),$AL154&lt;&gt;0),ROUND($S154/$AL154*100,2),"")</f>
        <v/>
      </c>
      <c r="AH154" s="34">
        <f>IF(AND(ISNUMBER($Q154),ISNUMBER($AL154),$AL154&lt;&gt;0),ROUND($Q154/$AL154*100,1),"")</f>
        <v/>
      </c>
      <c r="AI154" s="29">
        <f>IF(ISNUMBER($S154),IF($S154&lt;=1,"Yes","No"),"n/a")</f>
        <v/>
      </c>
      <c r="AJ154" s="29">
        <f>IF(ISNUMBER($S154),ROUND(MAX(0,MIN(100,100-$S154*2.5-IF(ISNUMBER($T154),$T154,0)*0.12+IF($S154&lt;=1,12,0))),0),"")</f>
        <v/>
      </c>
      <c r="AK154" s="29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29" t="n">
        <v>355</v>
      </c>
      <c r="AM154" s="30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Waterloo</t>
        </is>
      </c>
      <c r="B155" s="15" t="inlineStr">
        <is>
          <t>Waterloo Sparkling Water | Grape | 15-pack 355mL</t>
        </is>
      </c>
      <c r="C155" s="15" t="inlineStr">
        <is>
          <t>5) Sparkling water &amp; soda</t>
        </is>
      </c>
      <c r="D155" s="15" t="inlineStr">
        <is>
          <t>355 mL can</t>
        </is>
      </c>
      <c r="E155" s="29" t="n">
        <v>15</v>
      </c>
      <c r="F155" s="30" t="n"/>
      <c r="G155" s="31">
        <f>IF(AND(ISNUMBER($F155),ISNUMBER($E155),$E155&lt;&gt;0),$F155/$E155,"")</f>
        <v/>
      </c>
      <c r="H155" s="31">
        <f>IF(AND(ISNUMBER($F155),ISNUMBER($AL155),ISNUMBER($E155),($AL155*$E155)&lt;&gt;0),$F155/($AL155*$E155)*100,"")</f>
        <v/>
      </c>
      <c r="I155" s="32" t="n"/>
      <c r="J155" s="33" t="n"/>
      <c r="K155" s="31">
        <f>IF(AND(ISNUMBER($F155),ISNUMBER($J155)),$F155*(1-$J155),"")</f>
        <v/>
      </c>
      <c r="L155" s="32" t="n"/>
      <c r="M155" s="32" t="n"/>
      <c r="N155" s="31">
        <f>IF(ISNUMBER($F155),($F155-IF(ISNUMBER($AM155),$AM155,0))*(1-IF(ISNUMBER($J155),$J155,0)),"")</f>
        <v/>
      </c>
      <c r="O155" s="15" t="inlineStr">
        <is>
          <t>Grape</t>
        </is>
      </c>
      <c r="P155" s="29" t="n">
        <v>0</v>
      </c>
      <c r="Q155" s="29" t="n">
        <v>0</v>
      </c>
      <c r="R155" s="15" t="inlineStr">
        <is>
          <t>Not listed</t>
        </is>
      </c>
      <c r="S155" s="29" t="n">
        <v>0</v>
      </c>
      <c r="T155" s="29" t="n">
        <v>0</v>
      </c>
      <c r="U155" s="15" t="inlineStr">
        <is>
          <t>None (natural flavours)</t>
        </is>
      </c>
      <c r="V155" s="15" t="inlineStr">
        <is>
          <t>Zero calorie/sugar, bold true-to-fruit flavour</t>
        </is>
      </c>
      <c r="W155" s="32" t="n"/>
      <c r="X155" s="32" t="n"/>
      <c r="Y155" s="32" t="n"/>
      <c r="Z155" s="32" t="n"/>
      <c r="AA155" s="15" t="inlineStr">
        <is>
          <t>Medium</t>
        </is>
      </c>
      <c r="AB155" s="15" t="inlineStr">
        <is>
          <t>Flavour-forward challenger; growing</t>
        </is>
      </c>
      <c r="AC155" s="15" t="inlineStr">
        <is>
          <t>Bolder, more flavour-true sparkling water</t>
        </is>
      </c>
      <c r="AD155" s="15" t="inlineStr">
        <is>
          <t>Stronger, more realistic flavour than the big seltzers.</t>
        </is>
      </c>
      <c r="AE155" s="32" t="n"/>
      <c r="AF155" s="34">
        <f>IF(AND(ISNUMBER($P155),ISNUMBER($AL155),$AL155&lt;&gt;0),ROUND($P155/$AL155*100,1),"")</f>
        <v/>
      </c>
      <c r="AG155" s="35">
        <f>IF(AND(ISNUMBER($S155),ISNUMBER($AL155),$AL155&lt;&gt;0),ROUND($S155/$AL155*100,2),"")</f>
        <v/>
      </c>
      <c r="AH155" s="34">
        <f>IF(AND(ISNUMBER($Q155),ISNUMBER($AL155),$AL155&lt;&gt;0),ROUND($Q155/$AL155*100,1),"")</f>
        <v/>
      </c>
      <c r="AI155" s="29">
        <f>IF(ISNUMBER($S155),IF($S155&lt;=1,"Yes","No"),"n/a")</f>
        <v/>
      </c>
      <c r="AJ155" s="29">
        <f>IF(ISNUMBER($S155),ROUND(MAX(0,MIN(100,100-$S155*2.5-IF(ISNUMBER($T155),$T155,0)*0.12+IF($S155&lt;=1,12,0))),0),"")</f>
        <v/>
      </c>
      <c r="AK155" s="29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29" t="n">
        <v>355</v>
      </c>
      <c r="AM155" s="30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Waterloo</t>
        </is>
      </c>
      <c r="B156" s="15" t="inlineStr">
        <is>
          <t>Waterloo Sparkling Water | Grape | 18-pack 355mL</t>
        </is>
      </c>
      <c r="C156" s="15" t="inlineStr">
        <is>
          <t>5) Sparkling water &amp; soda</t>
        </is>
      </c>
      <c r="D156" s="15" t="inlineStr">
        <is>
          <t>355 mL can</t>
        </is>
      </c>
      <c r="E156" s="29" t="n">
        <v>18</v>
      </c>
      <c r="F156" s="30" t="n"/>
      <c r="G156" s="31">
        <f>IF(AND(ISNUMBER($F156),ISNUMBER($E156),$E156&lt;&gt;0),$F156/$E156,"")</f>
        <v/>
      </c>
      <c r="H156" s="31">
        <f>IF(AND(ISNUMBER($F156),ISNUMBER($AL156),ISNUMBER($E156),($AL156*$E156)&lt;&gt;0),$F156/($AL156*$E156)*100,"")</f>
        <v/>
      </c>
      <c r="I156" s="32" t="n"/>
      <c r="J156" s="33" t="n"/>
      <c r="K156" s="31">
        <f>IF(AND(ISNUMBER($F156),ISNUMBER($J156)),$F156*(1-$J156),"")</f>
        <v/>
      </c>
      <c r="L156" s="32" t="n"/>
      <c r="M156" s="32" t="n"/>
      <c r="N156" s="31">
        <f>IF(ISNUMBER($F156),($F156-IF(ISNUMBER($AM156),$AM156,0))*(1-IF(ISNUMBER($J156),$J156,0)),"")</f>
        <v/>
      </c>
      <c r="O156" s="15" t="inlineStr">
        <is>
          <t>Grape</t>
        </is>
      </c>
      <c r="P156" s="29" t="n">
        <v>0</v>
      </c>
      <c r="Q156" s="29" t="n">
        <v>0</v>
      </c>
      <c r="R156" s="15" t="inlineStr">
        <is>
          <t>Not listed</t>
        </is>
      </c>
      <c r="S156" s="29" t="n">
        <v>0</v>
      </c>
      <c r="T156" s="29" t="n">
        <v>0</v>
      </c>
      <c r="U156" s="15" t="inlineStr">
        <is>
          <t>None (natural flavours)</t>
        </is>
      </c>
      <c r="V156" s="15" t="inlineStr">
        <is>
          <t>Zero calorie/sugar, bold true-to-fruit flavour</t>
        </is>
      </c>
      <c r="W156" s="32" t="n"/>
      <c r="X156" s="32" t="n"/>
      <c r="Y156" s="32" t="n"/>
      <c r="Z156" s="32" t="n"/>
      <c r="AA156" s="15" t="inlineStr">
        <is>
          <t>Medium</t>
        </is>
      </c>
      <c r="AB156" s="15" t="inlineStr">
        <is>
          <t>Flavour-forward challenger; growing</t>
        </is>
      </c>
      <c r="AC156" s="15" t="inlineStr">
        <is>
          <t>Bolder, more flavour-true sparkling water</t>
        </is>
      </c>
      <c r="AD156" s="15" t="inlineStr">
        <is>
          <t>Stronger, more realistic flavour than the big seltzers.</t>
        </is>
      </c>
      <c r="AE156" s="32" t="n"/>
      <c r="AF156" s="34">
        <f>IF(AND(ISNUMBER($P156),ISNUMBER($AL156),$AL156&lt;&gt;0),ROUND($P156/$AL156*100,1),"")</f>
        <v/>
      </c>
      <c r="AG156" s="35">
        <f>IF(AND(ISNUMBER($S156),ISNUMBER($AL156),$AL156&lt;&gt;0),ROUND($S156/$AL156*100,2),"")</f>
        <v/>
      </c>
      <c r="AH156" s="34">
        <f>IF(AND(ISNUMBER($Q156),ISNUMBER($AL156),$AL156&lt;&gt;0),ROUND($Q156/$AL156*100,1),"")</f>
        <v/>
      </c>
      <c r="AI156" s="29">
        <f>IF(ISNUMBER($S156),IF($S156&lt;=1,"Yes","No"),"n/a")</f>
        <v/>
      </c>
      <c r="AJ156" s="29">
        <f>IF(ISNUMBER($S156),ROUND(MAX(0,MIN(100,100-$S156*2.5-IF(ISNUMBER($T156),$T156,0)*0.12+IF($S156&lt;=1,12,0))),0),"")</f>
        <v/>
      </c>
      <c r="AK156" s="29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29" t="n">
        <v>355</v>
      </c>
      <c r="AM156" s="30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Waterloo</t>
        </is>
      </c>
      <c r="B157" s="15" t="inlineStr">
        <is>
          <t>Waterloo Sparkling Water | Grape | 24-pack 355mL</t>
        </is>
      </c>
      <c r="C157" s="15" t="inlineStr">
        <is>
          <t>5) Sparkling water &amp; soda</t>
        </is>
      </c>
      <c r="D157" s="15" t="inlineStr">
        <is>
          <t>355 mL can</t>
        </is>
      </c>
      <c r="E157" s="29" t="n">
        <v>24</v>
      </c>
      <c r="F157" s="30" t="n"/>
      <c r="G157" s="31">
        <f>IF(AND(ISNUMBER($F157),ISNUMBER($E157),$E157&lt;&gt;0),$F157/$E157,"")</f>
        <v/>
      </c>
      <c r="H157" s="31">
        <f>IF(AND(ISNUMBER($F157),ISNUMBER($AL157),ISNUMBER($E157),($AL157*$E157)&lt;&gt;0),$F157/($AL157*$E157)*100,"")</f>
        <v/>
      </c>
      <c r="I157" s="32" t="n"/>
      <c r="J157" s="33" t="n"/>
      <c r="K157" s="31">
        <f>IF(AND(ISNUMBER($F157),ISNUMBER($J157)),$F157*(1-$J157),"")</f>
        <v/>
      </c>
      <c r="L157" s="32" t="n"/>
      <c r="M157" s="32" t="n"/>
      <c r="N157" s="31">
        <f>IF(ISNUMBER($F157),($F157-IF(ISNUMBER($AM157),$AM157,0))*(1-IF(ISNUMBER($J157),$J157,0)),"")</f>
        <v/>
      </c>
      <c r="O157" s="15" t="inlineStr">
        <is>
          <t>Grape</t>
        </is>
      </c>
      <c r="P157" s="29" t="n">
        <v>0</v>
      </c>
      <c r="Q157" s="29" t="n">
        <v>0</v>
      </c>
      <c r="R157" s="15" t="inlineStr">
        <is>
          <t>Not listed</t>
        </is>
      </c>
      <c r="S157" s="29" t="n">
        <v>0</v>
      </c>
      <c r="T157" s="29" t="n">
        <v>0</v>
      </c>
      <c r="U157" s="15" t="inlineStr">
        <is>
          <t>None (natural flavours)</t>
        </is>
      </c>
      <c r="V157" s="15" t="inlineStr">
        <is>
          <t>Zero calorie/sugar, bold true-to-fruit flavour</t>
        </is>
      </c>
      <c r="W157" s="32" t="n"/>
      <c r="X157" s="32" t="n"/>
      <c r="Y157" s="32" t="n"/>
      <c r="Z157" s="32" t="n"/>
      <c r="AA157" s="15" t="inlineStr">
        <is>
          <t>Medium</t>
        </is>
      </c>
      <c r="AB157" s="15" t="inlineStr">
        <is>
          <t>Flavour-forward challenger; growing</t>
        </is>
      </c>
      <c r="AC157" s="15" t="inlineStr">
        <is>
          <t>Bolder, more flavour-true sparkling water</t>
        </is>
      </c>
      <c r="AD157" s="15" t="inlineStr">
        <is>
          <t>Stronger, more realistic flavour than the big seltzers.</t>
        </is>
      </c>
      <c r="AE157" s="32" t="n"/>
      <c r="AF157" s="34">
        <f>IF(AND(ISNUMBER($P157),ISNUMBER($AL157),$AL157&lt;&gt;0),ROUND($P157/$AL157*100,1),"")</f>
        <v/>
      </c>
      <c r="AG157" s="35">
        <f>IF(AND(ISNUMBER($S157),ISNUMBER($AL157),$AL157&lt;&gt;0),ROUND($S157/$AL157*100,2),"")</f>
        <v/>
      </c>
      <c r="AH157" s="34">
        <f>IF(AND(ISNUMBER($Q157),ISNUMBER($AL157),$AL157&lt;&gt;0),ROUND($Q157/$AL157*100,1),"")</f>
        <v/>
      </c>
      <c r="AI157" s="29">
        <f>IF(ISNUMBER($S157),IF($S157&lt;=1,"Yes","No"),"n/a")</f>
        <v/>
      </c>
      <c r="AJ157" s="29">
        <f>IF(ISNUMBER($S157),ROUND(MAX(0,MIN(100,100-$S157*2.5-IF(ISNUMBER($T157),$T157,0)*0.12+IF($S157&lt;=1,12,0))),0),"")</f>
        <v/>
      </c>
      <c r="AK157" s="29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29" t="n">
        <v>355</v>
      </c>
      <c r="AM157" s="30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Waterloo</t>
        </is>
      </c>
      <c r="B158" s="15" t="inlineStr">
        <is>
          <t>Waterloo Sparkling Water | Watermelon | single 355mL</t>
        </is>
      </c>
      <c r="C158" s="15" t="inlineStr">
        <is>
          <t>5) Sparkling water &amp; soda</t>
        </is>
      </c>
      <c r="D158" s="15" t="inlineStr">
        <is>
          <t>355 mL can</t>
        </is>
      </c>
      <c r="E158" s="29" t="n">
        <v>1</v>
      </c>
      <c r="F158" s="30" t="n"/>
      <c r="G158" s="31">
        <f>IF(AND(ISNUMBER($F158),ISNUMBER($E158),$E158&lt;&gt;0),$F158/$E158,"")</f>
        <v/>
      </c>
      <c r="H158" s="31">
        <f>IF(AND(ISNUMBER($F158),ISNUMBER($AL158),ISNUMBER($E158),($AL158*$E158)&lt;&gt;0),$F158/($AL158*$E158)*100,"")</f>
        <v/>
      </c>
      <c r="I158" s="32" t="n"/>
      <c r="J158" s="33" t="n"/>
      <c r="K158" s="31">
        <f>IF(AND(ISNUMBER($F158),ISNUMBER($J158)),$F158*(1-$J158),"")</f>
        <v/>
      </c>
      <c r="L158" s="32" t="n"/>
      <c r="M158" s="32" t="n"/>
      <c r="N158" s="31">
        <f>IF(ISNUMBER($F158),($F158-IF(ISNUMBER($AM158),$AM158,0))*(1-IF(ISNUMBER($J158),$J158,0)),"")</f>
        <v/>
      </c>
      <c r="O158" s="15" t="inlineStr">
        <is>
          <t>Watermelon</t>
        </is>
      </c>
      <c r="P158" s="29" t="n">
        <v>0</v>
      </c>
      <c r="Q158" s="29" t="n">
        <v>0</v>
      </c>
      <c r="R158" s="15" t="inlineStr">
        <is>
          <t>Not listed</t>
        </is>
      </c>
      <c r="S158" s="29" t="n">
        <v>0</v>
      </c>
      <c r="T158" s="29" t="n">
        <v>0</v>
      </c>
      <c r="U158" s="15" t="inlineStr">
        <is>
          <t>None (natural flavours)</t>
        </is>
      </c>
      <c r="V158" s="15" t="inlineStr">
        <is>
          <t>Zero calorie/sugar, bold true-to-fruit flavour</t>
        </is>
      </c>
      <c r="W158" s="32" t="n"/>
      <c r="X158" s="32" t="n"/>
      <c r="Y158" s="32" t="n"/>
      <c r="Z158" s="32" t="n"/>
      <c r="AA158" s="15" t="inlineStr">
        <is>
          <t>Medium</t>
        </is>
      </c>
      <c r="AB158" s="15" t="inlineStr">
        <is>
          <t>Flavour-forward challenger; growing</t>
        </is>
      </c>
      <c r="AC158" s="15" t="inlineStr">
        <is>
          <t>Bolder, more flavour-true sparkling water</t>
        </is>
      </c>
      <c r="AD158" s="15" t="inlineStr">
        <is>
          <t>Stronger, more realistic flavour than the big seltzers.</t>
        </is>
      </c>
      <c r="AE158" s="32" t="n"/>
      <c r="AF158" s="34">
        <f>IF(AND(ISNUMBER($P158),ISNUMBER($AL158),$AL158&lt;&gt;0),ROUND($P158/$AL158*100,1),"")</f>
        <v/>
      </c>
      <c r="AG158" s="35">
        <f>IF(AND(ISNUMBER($S158),ISNUMBER($AL158),$AL158&lt;&gt;0),ROUND($S158/$AL158*100,2),"")</f>
        <v/>
      </c>
      <c r="AH158" s="34">
        <f>IF(AND(ISNUMBER($Q158),ISNUMBER($AL158),$AL158&lt;&gt;0),ROUND($Q158/$AL158*100,1),"")</f>
        <v/>
      </c>
      <c r="AI158" s="29">
        <f>IF(ISNUMBER($S158),IF($S158&lt;=1,"Yes","No"),"n/a")</f>
        <v/>
      </c>
      <c r="AJ158" s="29">
        <f>IF(ISNUMBER($S158),ROUND(MAX(0,MIN(100,100-$S158*2.5-IF(ISNUMBER($T158),$T158,0)*0.12+IF($S158&lt;=1,12,0))),0),"")</f>
        <v/>
      </c>
      <c r="AK158" s="29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29" t="n">
        <v>355</v>
      </c>
      <c r="AM158" s="30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Waterloo</t>
        </is>
      </c>
      <c r="B159" s="15" t="inlineStr">
        <is>
          <t>Waterloo Sparkling Water | Watermelon | 8-pack 355mL</t>
        </is>
      </c>
      <c r="C159" s="15" t="inlineStr">
        <is>
          <t>5) Sparkling water &amp; soda</t>
        </is>
      </c>
      <c r="D159" s="15" t="inlineStr">
        <is>
          <t>355 mL can</t>
        </is>
      </c>
      <c r="E159" s="29" t="n">
        <v>8</v>
      </c>
      <c r="F159" s="30" t="n"/>
      <c r="G159" s="31">
        <f>IF(AND(ISNUMBER($F159),ISNUMBER($E159),$E159&lt;&gt;0),$F159/$E159,"")</f>
        <v/>
      </c>
      <c r="H159" s="31">
        <f>IF(AND(ISNUMBER($F159),ISNUMBER($AL159),ISNUMBER($E159),($AL159*$E159)&lt;&gt;0),$F159/($AL159*$E159)*100,"")</f>
        <v/>
      </c>
      <c r="I159" s="32" t="n"/>
      <c r="J159" s="33" t="n"/>
      <c r="K159" s="31">
        <f>IF(AND(ISNUMBER($F159),ISNUMBER($J159)),$F159*(1-$J159),"")</f>
        <v/>
      </c>
      <c r="L159" s="32" t="n"/>
      <c r="M159" s="32" t="n"/>
      <c r="N159" s="31">
        <f>IF(ISNUMBER($F159),($F159-IF(ISNUMBER($AM159),$AM159,0))*(1-IF(ISNUMBER($J159),$J159,0)),"")</f>
        <v/>
      </c>
      <c r="O159" s="15" t="inlineStr">
        <is>
          <t>Watermelon</t>
        </is>
      </c>
      <c r="P159" s="29" t="n">
        <v>0</v>
      </c>
      <c r="Q159" s="29" t="n">
        <v>0</v>
      </c>
      <c r="R159" s="15" t="inlineStr">
        <is>
          <t>Not listed</t>
        </is>
      </c>
      <c r="S159" s="29" t="n">
        <v>0</v>
      </c>
      <c r="T159" s="29" t="n">
        <v>0</v>
      </c>
      <c r="U159" s="15" t="inlineStr">
        <is>
          <t>None (natural flavours)</t>
        </is>
      </c>
      <c r="V159" s="15" t="inlineStr">
        <is>
          <t>Zero calorie/sugar, bold true-to-fruit flavour</t>
        </is>
      </c>
      <c r="W159" s="32" t="n"/>
      <c r="X159" s="32" t="n"/>
      <c r="Y159" s="32" t="n"/>
      <c r="Z159" s="32" t="n"/>
      <c r="AA159" s="15" t="inlineStr">
        <is>
          <t>Medium</t>
        </is>
      </c>
      <c r="AB159" s="15" t="inlineStr">
        <is>
          <t>Flavour-forward challenger; growing</t>
        </is>
      </c>
      <c r="AC159" s="15" t="inlineStr">
        <is>
          <t>Bolder, more flavour-true sparkling water</t>
        </is>
      </c>
      <c r="AD159" s="15" t="inlineStr">
        <is>
          <t>Stronger, more realistic flavour than the big seltzers.</t>
        </is>
      </c>
      <c r="AE159" s="32" t="n"/>
      <c r="AF159" s="34">
        <f>IF(AND(ISNUMBER($P159),ISNUMBER($AL159),$AL159&lt;&gt;0),ROUND($P159/$AL159*100,1),"")</f>
        <v/>
      </c>
      <c r="AG159" s="35">
        <f>IF(AND(ISNUMBER($S159),ISNUMBER($AL159),$AL159&lt;&gt;0),ROUND($S159/$AL159*100,2),"")</f>
        <v/>
      </c>
      <c r="AH159" s="34">
        <f>IF(AND(ISNUMBER($Q159),ISNUMBER($AL159),$AL159&lt;&gt;0),ROUND($Q159/$AL159*100,1),"")</f>
        <v/>
      </c>
      <c r="AI159" s="29">
        <f>IF(ISNUMBER($S159),IF($S159&lt;=1,"Yes","No"),"n/a")</f>
        <v/>
      </c>
      <c r="AJ159" s="29">
        <f>IF(ISNUMBER($S159),ROUND(MAX(0,MIN(100,100-$S159*2.5-IF(ISNUMBER($T159),$T159,0)*0.12+IF($S159&lt;=1,12,0))),0),"")</f>
        <v/>
      </c>
      <c r="AK159" s="29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29" t="n">
        <v>355</v>
      </c>
      <c r="AM159" s="30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Waterloo</t>
        </is>
      </c>
      <c r="B160" s="15" t="inlineStr">
        <is>
          <t>Waterloo Sparkling Water | Watermelon | 12-pack 355mL</t>
        </is>
      </c>
      <c r="C160" s="15" t="inlineStr">
        <is>
          <t>5) Sparkling water &amp; soda</t>
        </is>
      </c>
      <c r="D160" s="15" t="inlineStr">
        <is>
          <t>355 mL can</t>
        </is>
      </c>
      <c r="E160" s="29" t="n">
        <v>12</v>
      </c>
      <c r="F160" s="30" t="n"/>
      <c r="G160" s="31">
        <f>IF(AND(ISNUMBER($F160),ISNUMBER($E160),$E160&lt;&gt;0),$F160/$E160,"")</f>
        <v/>
      </c>
      <c r="H160" s="31">
        <f>IF(AND(ISNUMBER($F160),ISNUMBER($AL160),ISNUMBER($E160),($AL160*$E160)&lt;&gt;0),$F160/($AL160*$E160)*100,"")</f>
        <v/>
      </c>
      <c r="I160" s="32" t="n"/>
      <c r="J160" s="33" t="n"/>
      <c r="K160" s="31">
        <f>IF(AND(ISNUMBER($F160),ISNUMBER($J160)),$F160*(1-$J160),"")</f>
        <v/>
      </c>
      <c r="L160" s="32" t="n"/>
      <c r="M160" s="32" t="n"/>
      <c r="N160" s="31">
        <f>IF(ISNUMBER($F160),($F160-IF(ISNUMBER($AM160),$AM160,0))*(1-IF(ISNUMBER($J160),$J160,0)),"")</f>
        <v/>
      </c>
      <c r="O160" s="15" t="inlineStr">
        <is>
          <t>Watermelon</t>
        </is>
      </c>
      <c r="P160" s="29" t="n">
        <v>0</v>
      </c>
      <c r="Q160" s="29" t="n">
        <v>0</v>
      </c>
      <c r="R160" s="15" t="inlineStr">
        <is>
          <t>Not listed</t>
        </is>
      </c>
      <c r="S160" s="29" t="n">
        <v>0</v>
      </c>
      <c r="T160" s="29" t="n">
        <v>0</v>
      </c>
      <c r="U160" s="15" t="inlineStr">
        <is>
          <t>None (natural flavours)</t>
        </is>
      </c>
      <c r="V160" s="15" t="inlineStr">
        <is>
          <t>Zero calorie/sugar, bold true-to-fruit flavour</t>
        </is>
      </c>
      <c r="W160" s="32" t="n"/>
      <c r="X160" s="32" t="n"/>
      <c r="Y160" s="32" t="n"/>
      <c r="Z160" s="32" t="n"/>
      <c r="AA160" s="15" t="inlineStr">
        <is>
          <t>Medium</t>
        </is>
      </c>
      <c r="AB160" s="15" t="inlineStr">
        <is>
          <t>Flavour-forward challenger; growing</t>
        </is>
      </c>
      <c r="AC160" s="15" t="inlineStr">
        <is>
          <t>Bolder, more flavour-true sparkling water</t>
        </is>
      </c>
      <c r="AD160" s="15" t="inlineStr">
        <is>
          <t>Stronger, more realistic flavour than the big seltzers.</t>
        </is>
      </c>
      <c r="AE160" s="32" t="n"/>
      <c r="AF160" s="34">
        <f>IF(AND(ISNUMBER($P160),ISNUMBER($AL160),$AL160&lt;&gt;0),ROUND($P160/$AL160*100,1),"")</f>
        <v/>
      </c>
      <c r="AG160" s="35">
        <f>IF(AND(ISNUMBER($S160),ISNUMBER($AL160),$AL160&lt;&gt;0),ROUND($S160/$AL160*100,2),"")</f>
        <v/>
      </c>
      <c r="AH160" s="34">
        <f>IF(AND(ISNUMBER($Q160),ISNUMBER($AL160),$AL160&lt;&gt;0),ROUND($Q160/$AL160*100,1),"")</f>
        <v/>
      </c>
      <c r="AI160" s="29">
        <f>IF(ISNUMBER($S160),IF($S160&lt;=1,"Yes","No"),"n/a")</f>
        <v/>
      </c>
      <c r="AJ160" s="29">
        <f>IF(ISNUMBER($S160),ROUND(MAX(0,MIN(100,100-$S160*2.5-IF(ISNUMBER($T160),$T160,0)*0.12+IF($S160&lt;=1,12,0))),0),"")</f>
        <v/>
      </c>
      <c r="AK160" s="29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29" t="n">
        <v>355</v>
      </c>
      <c r="AM160" s="30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Waterloo</t>
        </is>
      </c>
      <c r="B161" s="15" t="inlineStr">
        <is>
          <t>Waterloo Sparkling Water | Watermelon | 15-pack 355mL</t>
        </is>
      </c>
      <c r="C161" s="15" t="inlineStr">
        <is>
          <t>5) Sparkling water &amp; soda</t>
        </is>
      </c>
      <c r="D161" s="15" t="inlineStr">
        <is>
          <t>355 mL can</t>
        </is>
      </c>
      <c r="E161" s="29" t="n">
        <v>15</v>
      </c>
      <c r="F161" s="30" t="n"/>
      <c r="G161" s="31">
        <f>IF(AND(ISNUMBER($F161),ISNUMBER($E161),$E161&lt;&gt;0),$F161/$E161,"")</f>
        <v/>
      </c>
      <c r="H161" s="31">
        <f>IF(AND(ISNUMBER($F161),ISNUMBER($AL161),ISNUMBER($E161),($AL161*$E161)&lt;&gt;0),$F161/($AL161*$E161)*100,"")</f>
        <v/>
      </c>
      <c r="I161" s="32" t="n"/>
      <c r="J161" s="33" t="n"/>
      <c r="K161" s="31">
        <f>IF(AND(ISNUMBER($F161),ISNUMBER($J161)),$F161*(1-$J161),"")</f>
        <v/>
      </c>
      <c r="L161" s="32" t="n"/>
      <c r="M161" s="32" t="n"/>
      <c r="N161" s="31">
        <f>IF(ISNUMBER($F161),($F161-IF(ISNUMBER($AM161),$AM161,0))*(1-IF(ISNUMBER($J161),$J161,0)),"")</f>
        <v/>
      </c>
      <c r="O161" s="15" t="inlineStr">
        <is>
          <t>Watermelon</t>
        </is>
      </c>
      <c r="P161" s="29" t="n">
        <v>0</v>
      </c>
      <c r="Q161" s="29" t="n">
        <v>0</v>
      </c>
      <c r="R161" s="15" t="inlineStr">
        <is>
          <t>Not listed</t>
        </is>
      </c>
      <c r="S161" s="29" t="n">
        <v>0</v>
      </c>
      <c r="T161" s="29" t="n">
        <v>0</v>
      </c>
      <c r="U161" s="15" t="inlineStr">
        <is>
          <t>None (natural flavours)</t>
        </is>
      </c>
      <c r="V161" s="15" t="inlineStr">
        <is>
          <t>Zero calorie/sugar, bold true-to-fruit flavour</t>
        </is>
      </c>
      <c r="W161" s="32" t="n"/>
      <c r="X161" s="32" t="n"/>
      <c r="Y161" s="32" t="n"/>
      <c r="Z161" s="32" t="n"/>
      <c r="AA161" s="15" t="inlineStr">
        <is>
          <t>Medium</t>
        </is>
      </c>
      <c r="AB161" s="15" t="inlineStr">
        <is>
          <t>Flavour-forward challenger; growing</t>
        </is>
      </c>
      <c r="AC161" s="15" t="inlineStr">
        <is>
          <t>Bolder, more flavour-true sparkling water</t>
        </is>
      </c>
      <c r="AD161" s="15" t="inlineStr">
        <is>
          <t>Stronger, more realistic flavour than the big seltzers.</t>
        </is>
      </c>
      <c r="AE161" s="32" t="n"/>
      <c r="AF161" s="34">
        <f>IF(AND(ISNUMBER($P161),ISNUMBER($AL161),$AL161&lt;&gt;0),ROUND($P161/$AL161*100,1),"")</f>
        <v/>
      </c>
      <c r="AG161" s="35">
        <f>IF(AND(ISNUMBER($S161),ISNUMBER($AL161),$AL161&lt;&gt;0),ROUND($S161/$AL161*100,2),"")</f>
        <v/>
      </c>
      <c r="AH161" s="34">
        <f>IF(AND(ISNUMBER($Q161),ISNUMBER($AL161),$AL161&lt;&gt;0),ROUND($Q161/$AL161*100,1),"")</f>
        <v/>
      </c>
      <c r="AI161" s="29">
        <f>IF(ISNUMBER($S161),IF($S161&lt;=1,"Yes","No"),"n/a")</f>
        <v/>
      </c>
      <c r="AJ161" s="29">
        <f>IF(ISNUMBER($S161),ROUND(MAX(0,MIN(100,100-$S161*2.5-IF(ISNUMBER($T161),$T161,0)*0.12+IF($S161&lt;=1,12,0))),0),"")</f>
        <v/>
      </c>
      <c r="AK161" s="29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29" t="n">
        <v>355</v>
      </c>
      <c r="AM161" s="30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Waterloo</t>
        </is>
      </c>
      <c r="B162" s="15" t="inlineStr">
        <is>
          <t>Waterloo Sparkling Water | Watermelon | 18-pack 355mL</t>
        </is>
      </c>
      <c r="C162" s="15" t="inlineStr">
        <is>
          <t>5) Sparkling water &amp; soda</t>
        </is>
      </c>
      <c r="D162" s="15" t="inlineStr">
        <is>
          <t>355 mL can</t>
        </is>
      </c>
      <c r="E162" s="29" t="n">
        <v>18</v>
      </c>
      <c r="F162" s="30" t="n"/>
      <c r="G162" s="31">
        <f>IF(AND(ISNUMBER($F162),ISNUMBER($E162),$E162&lt;&gt;0),$F162/$E162,"")</f>
        <v/>
      </c>
      <c r="H162" s="31">
        <f>IF(AND(ISNUMBER($F162),ISNUMBER($AL162),ISNUMBER($E162),($AL162*$E162)&lt;&gt;0),$F162/($AL162*$E162)*100,"")</f>
        <v/>
      </c>
      <c r="I162" s="32" t="n"/>
      <c r="J162" s="33" t="n"/>
      <c r="K162" s="31">
        <f>IF(AND(ISNUMBER($F162),ISNUMBER($J162)),$F162*(1-$J162),"")</f>
        <v/>
      </c>
      <c r="L162" s="32" t="n"/>
      <c r="M162" s="32" t="n"/>
      <c r="N162" s="31">
        <f>IF(ISNUMBER($F162),($F162-IF(ISNUMBER($AM162),$AM162,0))*(1-IF(ISNUMBER($J162),$J162,0)),"")</f>
        <v/>
      </c>
      <c r="O162" s="15" t="inlineStr">
        <is>
          <t>Watermelon</t>
        </is>
      </c>
      <c r="P162" s="29" t="n">
        <v>0</v>
      </c>
      <c r="Q162" s="29" t="n">
        <v>0</v>
      </c>
      <c r="R162" s="15" t="inlineStr">
        <is>
          <t>Not listed</t>
        </is>
      </c>
      <c r="S162" s="29" t="n">
        <v>0</v>
      </c>
      <c r="T162" s="29" t="n">
        <v>0</v>
      </c>
      <c r="U162" s="15" t="inlineStr">
        <is>
          <t>None (natural flavours)</t>
        </is>
      </c>
      <c r="V162" s="15" t="inlineStr">
        <is>
          <t>Zero calorie/sugar, bold true-to-fruit flavour</t>
        </is>
      </c>
      <c r="W162" s="32" t="n"/>
      <c r="X162" s="32" t="n"/>
      <c r="Y162" s="32" t="n"/>
      <c r="Z162" s="32" t="n"/>
      <c r="AA162" s="15" t="inlineStr">
        <is>
          <t>Medium</t>
        </is>
      </c>
      <c r="AB162" s="15" t="inlineStr">
        <is>
          <t>Flavour-forward challenger; growing</t>
        </is>
      </c>
      <c r="AC162" s="15" t="inlineStr">
        <is>
          <t>Bolder, more flavour-true sparkling water</t>
        </is>
      </c>
      <c r="AD162" s="15" t="inlineStr">
        <is>
          <t>Stronger, more realistic flavour than the big seltzers.</t>
        </is>
      </c>
      <c r="AE162" s="32" t="n"/>
      <c r="AF162" s="34">
        <f>IF(AND(ISNUMBER($P162),ISNUMBER($AL162),$AL162&lt;&gt;0),ROUND($P162/$AL162*100,1),"")</f>
        <v/>
      </c>
      <c r="AG162" s="35">
        <f>IF(AND(ISNUMBER($S162),ISNUMBER($AL162),$AL162&lt;&gt;0),ROUND($S162/$AL162*100,2),"")</f>
        <v/>
      </c>
      <c r="AH162" s="34">
        <f>IF(AND(ISNUMBER($Q162),ISNUMBER($AL162),$AL162&lt;&gt;0),ROUND($Q162/$AL162*100,1),"")</f>
        <v/>
      </c>
      <c r="AI162" s="29">
        <f>IF(ISNUMBER($S162),IF($S162&lt;=1,"Yes","No"),"n/a")</f>
        <v/>
      </c>
      <c r="AJ162" s="29">
        <f>IF(ISNUMBER($S162),ROUND(MAX(0,MIN(100,100-$S162*2.5-IF(ISNUMBER($T162),$T162,0)*0.12+IF($S162&lt;=1,12,0))),0),"")</f>
        <v/>
      </c>
      <c r="AK162" s="29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29" t="n">
        <v>355</v>
      </c>
      <c r="AM162" s="30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Waterloo</t>
        </is>
      </c>
      <c r="B163" s="15" t="inlineStr">
        <is>
          <t>Waterloo Sparkling Water | Watermelon | 24-pack 355mL</t>
        </is>
      </c>
      <c r="C163" s="15" t="inlineStr">
        <is>
          <t>5) Sparkling water &amp; soda</t>
        </is>
      </c>
      <c r="D163" s="15" t="inlineStr">
        <is>
          <t>355 mL can</t>
        </is>
      </c>
      <c r="E163" s="29" t="n">
        <v>24</v>
      </c>
      <c r="F163" s="30" t="n"/>
      <c r="G163" s="31">
        <f>IF(AND(ISNUMBER($F163),ISNUMBER($E163),$E163&lt;&gt;0),$F163/$E163,"")</f>
        <v/>
      </c>
      <c r="H163" s="31">
        <f>IF(AND(ISNUMBER($F163),ISNUMBER($AL163),ISNUMBER($E163),($AL163*$E163)&lt;&gt;0),$F163/($AL163*$E163)*100,"")</f>
        <v/>
      </c>
      <c r="I163" s="32" t="n"/>
      <c r="J163" s="33" t="n"/>
      <c r="K163" s="31">
        <f>IF(AND(ISNUMBER($F163),ISNUMBER($J163)),$F163*(1-$J163),"")</f>
        <v/>
      </c>
      <c r="L163" s="32" t="n"/>
      <c r="M163" s="32" t="n"/>
      <c r="N163" s="31">
        <f>IF(ISNUMBER($F163),($F163-IF(ISNUMBER($AM163),$AM163,0))*(1-IF(ISNUMBER($J163),$J163,0)),"")</f>
        <v/>
      </c>
      <c r="O163" s="15" t="inlineStr">
        <is>
          <t>Watermelon</t>
        </is>
      </c>
      <c r="P163" s="29" t="n">
        <v>0</v>
      </c>
      <c r="Q163" s="29" t="n">
        <v>0</v>
      </c>
      <c r="R163" s="15" t="inlineStr">
        <is>
          <t>Not listed</t>
        </is>
      </c>
      <c r="S163" s="29" t="n">
        <v>0</v>
      </c>
      <c r="T163" s="29" t="n">
        <v>0</v>
      </c>
      <c r="U163" s="15" t="inlineStr">
        <is>
          <t>None (natural flavours)</t>
        </is>
      </c>
      <c r="V163" s="15" t="inlineStr">
        <is>
          <t>Zero calorie/sugar, bold true-to-fruit flavour</t>
        </is>
      </c>
      <c r="W163" s="32" t="n"/>
      <c r="X163" s="32" t="n"/>
      <c r="Y163" s="32" t="n"/>
      <c r="Z163" s="32" t="n"/>
      <c r="AA163" s="15" t="inlineStr">
        <is>
          <t>Medium</t>
        </is>
      </c>
      <c r="AB163" s="15" t="inlineStr">
        <is>
          <t>Flavour-forward challenger; growing</t>
        </is>
      </c>
      <c r="AC163" s="15" t="inlineStr">
        <is>
          <t>Bolder, more flavour-true sparkling water</t>
        </is>
      </c>
      <c r="AD163" s="15" t="inlineStr">
        <is>
          <t>Stronger, more realistic flavour than the big seltzers.</t>
        </is>
      </c>
      <c r="AE163" s="32" t="n"/>
      <c r="AF163" s="34">
        <f>IF(AND(ISNUMBER($P163),ISNUMBER($AL163),$AL163&lt;&gt;0),ROUND($P163/$AL163*100,1),"")</f>
        <v/>
      </c>
      <c r="AG163" s="35">
        <f>IF(AND(ISNUMBER($S163),ISNUMBER($AL163),$AL163&lt;&gt;0),ROUND($S163/$AL163*100,2),"")</f>
        <v/>
      </c>
      <c r="AH163" s="34">
        <f>IF(AND(ISNUMBER($Q163),ISNUMBER($AL163),$AL163&lt;&gt;0),ROUND($Q163/$AL163*100,1),"")</f>
        <v/>
      </c>
      <c r="AI163" s="29">
        <f>IF(ISNUMBER($S163),IF($S163&lt;=1,"Yes","No"),"n/a")</f>
        <v/>
      </c>
      <c r="AJ163" s="29">
        <f>IF(ISNUMBER($S163),ROUND(MAX(0,MIN(100,100-$S163*2.5-IF(ISNUMBER($T163),$T163,0)*0.12+IF($S163&lt;=1,12,0))),0),"")</f>
        <v/>
      </c>
      <c r="AK163" s="29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29" t="n">
        <v>355</v>
      </c>
      <c r="AM163" s="30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Waterloo</t>
        </is>
      </c>
      <c r="B164" s="15" t="inlineStr">
        <is>
          <t>Waterloo Sparkling Water | Lemon-Lime | single 355mL</t>
        </is>
      </c>
      <c r="C164" s="15" t="inlineStr">
        <is>
          <t>5) Sparkling water &amp; soda</t>
        </is>
      </c>
      <c r="D164" s="15" t="inlineStr">
        <is>
          <t>355 mL can</t>
        </is>
      </c>
      <c r="E164" s="29" t="n">
        <v>1</v>
      </c>
      <c r="F164" s="30" t="n"/>
      <c r="G164" s="31">
        <f>IF(AND(ISNUMBER($F164),ISNUMBER($E164),$E164&lt;&gt;0),$F164/$E164,"")</f>
        <v/>
      </c>
      <c r="H164" s="31">
        <f>IF(AND(ISNUMBER($F164),ISNUMBER($AL164),ISNUMBER($E164),($AL164*$E164)&lt;&gt;0),$F164/($AL164*$E164)*100,"")</f>
        <v/>
      </c>
      <c r="I164" s="32" t="n"/>
      <c r="J164" s="33" t="n"/>
      <c r="K164" s="31">
        <f>IF(AND(ISNUMBER($F164),ISNUMBER($J164)),$F164*(1-$J164),"")</f>
        <v/>
      </c>
      <c r="L164" s="32" t="n"/>
      <c r="M164" s="32" t="n"/>
      <c r="N164" s="31">
        <f>IF(ISNUMBER($F164),($F164-IF(ISNUMBER($AM164),$AM164,0))*(1-IF(ISNUMBER($J164),$J164,0)),"")</f>
        <v/>
      </c>
      <c r="O164" s="15" t="inlineStr">
        <is>
          <t>Lemon-Lime</t>
        </is>
      </c>
      <c r="P164" s="29" t="n">
        <v>0</v>
      </c>
      <c r="Q164" s="29" t="n">
        <v>0</v>
      </c>
      <c r="R164" s="15" t="inlineStr">
        <is>
          <t>Not listed</t>
        </is>
      </c>
      <c r="S164" s="29" t="n">
        <v>0</v>
      </c>
      <c r="T164" s="29" t="n">
        <v>0</v>
      </c>
      <c r="U164" s="15" t="inlineStr">
        <is>
          <t>None (natural flavours)</t>
        </is>
      </c>
      <c r="V164" s="15" t="inlineStr">
        <is>
          <t>Zero calorie/sugar, bold true-to-fruit flavour</t>
        </is>
      </c>
      <c r="W164" s="32" t="n"/>
      <c r="X164" s="32" t="n"/>
      <c r="Y164" s="32" t="n"/>
      <c r="Z164" s="32" t="n"/>
      <c r="AA164" s="15" t="inlineStr">
        <is>
          <t>Medium</t>
        </is>
      </c>
      <c r="AB164" s="15" t="inlineStr">
        <is>
          <t>Flavour-forward challenger; growing</t>
        </is>
      </c>
      <c r="AC164" s="15" t="inlineStr">
        <is>
          <t>Bolder, more flavour-true sparkling water</t>
        </is>
      </c>
      <c r="AD164" s="15" t="inlineStr">
        <is>
          <t>Stronger, more realistic flavour than the big seltzers.</t>
        </is>
      </c>
      <c r="AE164" s="32" t="n"/>
      <c r="AF164" s="34">
        <f>IF(AND(ISNUMBER($P164),ISNUMBER($AL164),$AL164&lt;&gt;0),ROUND($P164/$AL164*100,1),"")</f>
        <v/>
      </c>
      <c r="AG164" s="35">
        <f>IF(AND(ISNUMBER($S164),ISNUMBER($AL164),$AL164&lt;&gt;0),ROUND($S164/$AL164*100,2),"")</f>
        <v/>
      </c>
      <c r="AH164" s="34">
        <f>IF(AND(ISNUMBER($Q164),ISNUMBER($AL164),$AL164&lt;&gt;0),ROUND($Q164/$AL164*100,1),"")</f>
        <v/>
      </c>
      <c r="AI164" s="29">
        <f>IF(ISNUMBER($S164),IF($S164&lt;=1,"Yes","No"),"n/a")</f>
        <v/>
      </c>
      <c r="AJ164" s="29">
        <f>IF(ISNUMBER($S164),ROUND(MAX(0,MIN(100,100-$S164*2.5-IF(ISNUMBER($T164),$T164,0)*0.12+IF($S164&lt;=1,12,0))),0),"")</f>
        <v/>
      </c>
      <c r="AK164" s="29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29" t="n">
        <v>355</v>
      </c>
      <c r="AM164" s="30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Waterloo</t>
        </is>
      </c>
      <c r="B165" s="15" t="inlineStr">
        <is>
          <t>Waterloo Sparkling Water | Lemon-Lime | 8-pack 355mL</t>
        </is>
      </c>
      <c r="C165" s="15" t="inlineStr">
        <is>
          <t>5) Sparkling water &amp; soda</t>
        </is>
      </c>
      <c r="D165" s="15" t="inlineStr">
        <is>
          <t>355 mL can</t>
        </is>
      </c>
      <c r="E165" s="29" t="n">
        <v>8</v>
      </c>
      <c r="F165" s="30" t="n"/>
      <c r="G165" s="31">
        <f>IF(AND(ISNUMBER($F165),ISNUMBER($E165),$E165&lt;&gt;0),$F165/$E165,"")</f>
        <v/>
      </c>
      <c r="H165" s="31">
        <f>IF(AND(ISNUMBER($F165),ISNUMBER($AL165),ISNUMBER($E165),($AL165*$E165)&lt;&gt;0),$F165/($AL165*$E165)*100,"")</f>
        <v/>
      </c>
      <c r="I165" s="32" t="n"/>
      <c r="J165" s="33" t="n"/>
      <c r="K165" s="31">
        <f>IF(AND(ISNUMBER($F165),ISNUMBER($J165)),$F165*(1-$J165),"")</f>
        <v/>
      </c>
      <c r="L165" s="32" t="n"/>
      <c r="M165" s="32" t="n"/>
      <c r="N165" s="31">
        <f>IF(ISNUMBER($F165),($F165-IF(ISNUMBER($AM165),$AM165,0))*(1-IF(ISNUMBER($J165),$J165,0)),"")</f>
        <v/>
      </c>
      <c r="O165" s="15" t="inlineStr">
        <is>
          <t>Lemon-Lime</t>
        </is>
      </c>
      <c r="P165" s="29" t="n">
        <v>0</v>
      </c>
      <c r="Q165" s="29" t="n">
        <v>0</v>
      </c>
      <c r="R165" s="15" t="inlineStr">
        <is>
          <t>Not listed</t>
        </is>
      </c>
      <c r="S165" s="29" t="n">
        <v>0</v>
      </c>
      <c r="T165" s="29" t="n">
        <v>0</v>
      </c>
      <c r="U165" s="15" t="inlineStr">
        <is>
          <t>None (natural flavours)</t>
        </is>
      </c>
      <c r="V165" s="15" t="inlineStr">
        <is>
          <t>Zero calorie/sugar, bold true-to-fruit flavour</t>
        </is>
      </c>
      <c r="W165" s="32" t="n"/>
      <c r="X165" s="32" t="n"/>
      <c r="Y165" s="32" t="n"/>
      <c r="Z165" s="32" t="n"/>
      <c r="AA165" s="15" t="inlineStr">
        <is>
          <t>Medium</t>
        </is>
      </c>
      <c r="AB165" s="15" t="inlineStr">
        <is>
          <t>Flavour-forward challenger; growing</t>
        </is>
      </c>
      <c r="AC165" s="15" t="inlineStr">
        <is>
          <t>Bolder, more flavour-true sparkling water</t>
        </is>
      </c>
      <c r="AD165" s="15" t="inlineStr">
        <is>
          <t>Stronger, more realistic flavour than the big seltzers.</t>
        </is>
      </c>
      <c r="AE165" s="32" t="n"/>
      <c r="AF165" s="34">
        <f>IF(AND(ISNUMBER($P165),ISNUMBER($AL165),$AL165&lt;&gt;0),ROUND($P165/$AL165*100,1),"")</f>
        <v/>
      </c>
      <c r="AG165" s="35">
        <f>IF(AND(ISNUMBER($S165),ISNUMBER($AL165),$AL165&lt;&gt;0),ROUND($S165/$AL165*100,2),"")</f>
        <v/>
      </c>
      <c r="AH165" s="34">
        <f>IF(AND(ISNUMBER($Q165),ISNUMBER($AL165),$AL165&lt;&gt;0),ROUND($Q165/$AL165*100,1),"")</f>
        <v/>
      </c>
      <c r="AI165" s="29">
        <f>IF(ISNUMBER($S165),IF($S165&lt;=1,"Yes","No"),"n/a")</f>
        <v/>
      </c>
      <c r="AJ165" s="29">
        <f>IF(ISNUMBER($S165),ROUND(MAX(0,MIN(100,100-$S165*2.5-IF(ISNUMBER($T165),$T165,0)*0.12+IF($S165&lt;=1,12,0))),0),"")</f>
        <v/>
      </c>
      <c r="AK165" s="29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29" t="n">
        <v>355</v>
      </c>
      <c r="AM165" s="30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Waterloo</t>
        </is>
      </c>
      <c r="B166" s="15" t="inlineStr">
        <is>
          <t>Waterloo Sparkling Water | Lemon-Lime | 12-pack 355mL</t>
        </is>
      </c>
      <c r="C166" s="15" t="inlineStr">
        <is>
          <t>5) Sparkling water &amp; soda</t>
        </is>
      </c>
      <c r="D166" s="15" t="inlineStr">
        <is>
          <t>355 mL can</t>
        </is>
      </c>
      <c r="E166" s="29" t="n">
        <v>12</v>
      </c>
      <c r="F166" s="30" t="n"/>
      <c r="G166" s="31">
        <f>IF(AND(ISNUMBER($F166),ISNUMBER($E166),$E166&lt;&gt;0),$F166/$E166,"")</f>
        <v/>
      </c>
      <c r="H166" s="31">
        <f>IF(AND(ISNUMBER($F166),ISNUMBER($AL166),ISNUMBER($E166),($AL166*$E166)&lt;&gt;0),$F166/($AL166*$E166)*100,"")</f>
        <v/>
      </c>
      <c r="I166" s="32" t="n"/>
      <c r="J166" s="33" t="n"/>
      <c r="K166" s="31">
        <f>IF(AND(ISNUMBER($F166),ISNUMBER($J166)),$F166*(1-$J166),"")</f>
        <v/>
      </c>
      <c r="L166" s="32" t="n"/>
      <c r="M166" s="32" t="n"/>
      <c r="N166" s="31">
        <f>IF(ISNUMBER($F166),($F166-IF(ISNUMBER($AM166),$AM166,0))*(1-IF(ISNUMBER($J166),$J166,0)),"")</f>
        <v/>
      </c>
      <c r="O166" s="15" t="inlineStr">
        <is>
          <t>Lemon-Lime</t>
        </is>
      </c>
      <c r="P166" s="29" t="n">
        <v>0</v>
      </c>
      <c r="Q166" s="29" t="n">
        <v>0</v>
      </c>
      <c r="R166" s="15" t="inlineStr">
        <is>
          <t>Not listed</t>
        </is>
      </c>
      <c r="S166" s="29" t="n">
        <v>0</v>
      </c>
      <c r="T166" s="29" t="n">
        <v>0</v>
      </c>
      <c r="U166" s="15" t="inlineStr">
        <is>
          <t>None (natural flavours)</t>
        </is>
      </c>
      <c r="V166" s="15" t="inlineStr">
        <is>
          <t>Zero calorie/sugar, bold true-to-fruit flavour</t>
        </is>
      </c>
      <c r="W166" s="32" t="n"/>
      <c r="X166" s="32" t="n"/>
      <c r="Y166" s="32" t="n"/>
      <c r="Z166" s="32" t="n"/>
      <c r="AA166" s="15" t="inlineStr">
        <is>
          <t>Medium</t>
        </is>
      </c>
      <c r="AB166" s="15" t="inlineStr">
        <is>
          <t>Flavour-forward challenger; growing</t>
        </is>
      </c>
      <c r="AC166" s="15" t="inlineStr">
        <is>
          <t>Bolder, more flavour-true sparkling water</t>
        </is>
      </c>
      <c r="AD166" s="15" t="inlineStr">
        <is>
          <t>Stronger, more realistic flavour than the big seltzers.</t>
        </is>
      </c>
      <c r="AE166" s="32" t="n"/>
      <c r="AF166" s="34">
        <f>IF(AND(ISNUMBER($P166),ISNUMBER($AL166),$AL166&lt;&gt;0),ROUND($P166/$AL166*100,1),"")</f>
        <v/>
      </c>
      <c r="AG166" s="35">
        <f>IF(AND(ISNUMBER($S166),ISNUMBER($AL166),$AL166&lt;&gt;0),ROUND($S166/$AL166*100,2),"")</f>
        <v/>
      </c>
      <c r="AH166" s="34">
        <f>IF(AND(ISNUMBER($Q166),ISNUMBER($AL166),$AL166&lt;&gt;0),ROUND($Q166/$AL166*100,1),"")</f>
        <v/>
      </c>
      <c r="AI166" s="29">
        <f>IF(ISNUMBER($S166),IF($S166&lt;=1,"Yes","No"),"n/a")</f>
        <v/>
      </c>
      <c r="AJ166" s="29">
        <f>IF(ISNUMBER($S166),ROUND(MAX(0,MIN(100,100-$S166*2.5-IF(ISNUMBER($T166),$T166,0)*0.12+IF($S166&lt;=1,12,0))),0),"")</f>
        <v/>
      </c>
      <c r="AK166" s="29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29" t="n">
        <v>355</v>
      </c>
      <c r="AM166" s="30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Waterloo</t>
        </is>
      </c>
      <c r="B167" s="15" t="inlineStr">
        <is>
          <t>Waterloo Sparkling Water | Lemon-Lime | 15-pack 355mL</t>
        </is>
      </c>
      <c r="C167" s="15" t="inlineStr">
        <is>
          <t>5) Sparkling water &amp; soda</t>
        </is>
      </c>
      <c r="D167" s="15" t="inlineStr">
        <is>
          <t>355 mL can</t>
        </is>
      </c>
      <c r="E167" s="29" t="n">
        <v>15</v>
      </c>
      <c r="F167" s="30" t="n"/>
      <c r="G167" s="31">
        <f>IF(AND(ISNUMBER($F167),ISNUMBER($E167),$E167&lt;&gt;0),$F167/$E167,"")</f>
        <v/>
      </c>
      <c r="H167" s="31">
        <f>IF(AND(ISNUMBER($F167),ISNUMBER($AL167),ISNUMBER($E167),($AL167*$E167)&lt;&gt;0),$F167/($AL167*$E167)*100,"")</f>
        <v/>
      </c>
      <c r="I167" s="32" t="n"/>
      <c r="J167" s="33" t="n"/>
      <c r="K167" s="31">
        <f>IF(AND(ISNUMBER($F167),ISNUMBER($J167)),$F167*(1-$J167),"")</f>
        <v/>
      </c>
      <c r="L167" s="32" t="n"/>
      <c r="M167" s="32" t="n"/>
      <c r="N167" s="31">
        <f>IF(ISNUMBER($F167),($F167-IF(ISNUMBER($AM167),$AM167,0))*(1-IF(ISNUMBER($J167),$J167,0)),"")</f>
        <v/>
      </c>
      <c r="O167" s="15" t="inlineStr">
        <is>
          <t>Lemon-Lime</t>
        </is>
      </c>
      <c r="P167" s="29" t="n">
        <v>0</v>
      </c>
      <c r="Q167" s="29" t="n">
        <v>0</v>
      </c>
      <c r="R167" s="15" t="inlineStr">
        <is>
          <t>Not listed</t>
        </is>
      </c>
      <c r="S167" s="29" t="n">
        <v>0</v>
      </c>
      <c r="T167" s="29" t="n">
        <v>0</v>
      </c>
      <c r="U167" s="15" t="inlineStr">
        <is>
          <t>None (natural flavours)</t>
        </is>
      </c>
      <c r="V167" s="15" t="inlineStr">
        <is>
          <t>Zero calorie/sugar, bold true-to-fruit flavour</t>
        </is>
      </c>
      <c r="W167" s="32" t="n"/>
      <c r="X167" s="32" t="n"/>
      <c r="Y167" s="32" t="n"/>
      <c r="Z167" s="32" t="n"/>
      <c r="AA167" s="15" t="inlineStr">
        <is>
          <t>Medium</t>
        </is>
      </c>
      <c r="AB167" s="15" t="inlineStr">
        <is>
          <t>Flavour-forward challenger; growing</t>
        </is>
      </c>
      <c r="AC167" s="15" t="inlineStr">
        <is>
          <t>Bolder, more flavour-true sparkling water</t>
        </is>
      </c>
      <c r="AD167" s="15" t="inlineStr">
        <is>
          <t>Stronger, more realistic flavour than the big seltzers.</t>
        </is>
      </c>
      <c r="AE167" s="32" t="n"/>
      <c r="AF167" s="34">
        <f>IF(AND(ISNUMBER($P167),ISNUMBER($AL167),$AL167&lt;&gt;0),ROUND($P167/$AL167*100,1),"")</f>
        <v/>
      </c>
      <c r="AG167" s="35">
        <f>IF(AND(ISNUMBER($S167),ISNUMBER($AL167),$AL167&lt;&gt;0),ROUND($S167/$AL167*100,2),"")</f>
        <v/>
      </c>
      <c r="AH167" s="34">
        <f>IF(AND(ISNUMBER($Q167),ISNUMBER($AL167),$AL167&lt;&gt;0),ROUND($Q167/$AL167*100,1),"")</f>
        <v/>
      </c>
      <c r="AI167" s="29">
        <f>IF(ISNUMBER($S167),IF($S167&lt;=1,"Yes","No"),"n/a")</f>
        <v/>
      </c>
      <c r="AJ167" s="29">
        <f>IF(ISNUMBER($S167),ROUND(MAX(0,MIN(100,100-$S167*2.5-IF(ISNUMBER($T167),$T167,0)*0.12+IF($S167&lt;=1,12,0))),0),"")</f>
        <v/>
      </c>
      <c r="AK167" s="29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29" t="n">
        <v>355</v>
      </c>
      <c r="AM167" s="30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Waterloo</t>
        </is>
      </c>
      <c r="B168" s="15" t="inlineStr">
        <is>
          <t>Waterloo Sparkling Water | Lemon-Lime | 18-pack 355mL</t>
        </is>
      </c>
      <c r="C168" s="15" t="inlineStr">
        <is>
          <t>5) Sparkling water &amp; soda</t>
        </is>
      </c>
      <c r="D168" s="15" t="inlineStr">
        <is>
          <t>355 mL can</t>
        </is>
      </c>
      <c r="E168" s="29" t="n">
        <v>18</v>
      </c>
      <c r="F168" s="30" t="n"/>
      <c r="G168" s="31">
        <f>IF(AND(ISNUMBER($F168),ISNUMBER($E168),$E168&lt;&gt;0),$F168/$E168,"")</f>
        <v/>
      </c>
      <c r="H168" s="31">
        <f>IF(AND(ISNUMBER($F168),ISNUMBER($AL168),ISNUMBER($E168),($AL168*$E168)&lt;&gt;0),$F168/($AL168*$E168)*100,"")</f>
        <v/>
      </c>
      <c r="I168" s="32" t="n"/>
      <c r="J168" s="33" t="n"/>
      <c r="K168" s="31">
        <f>IF(AND(ISNUMBER($F168),ISNUMBER($J168)),$F168*(1-$J168),"")</f>
        <v/>
      </c>
      <c r="L168" s="32" t="n"/>
      <c r="M168" s="32" t="n"/>
      <c r="N168" s="31">
        <f>IF(ISNUMBER($F168),($F168-IF(ISNUMBER($AM168),$AM168,0))*(1-IF(ISNUMBER($J168),$J168,0)),"")</f>
        <v/>
      </c>
      <c r="O168" s="15" t="inlineStr">
        <is>
          <t>Lemon-Lime</t>
        </is>
      </c>
      <c r="P168" s="29" t="n">
        <v>0</v>
      </c>
      <c r="Q168" s="29" t="n">
        <v>0</v>
      </c>
      <c r="R168" s="15" t="inlineStr">
        <is>
          <t>Not listed</t>
        </is>
      </c>
      <c r="S168" s="29" t="n">
        <v>0</v>
      </c>
      <c r="T168" s="29" t="n">
        <v>0</v>
      </c>
      <c r="U168" s="15" t="inlineStr">
        <is>
          <t>None (natural flavours)</t>
        </is>
      </c>
      <c r="V168" s="15" t="inlineStr">
        <is>
          <t>Zero calorie/sugar, bold true-to-fruit flavour</t>
        </is>
      </c>
      <c r="W168" s="32" t="n"/>
      <c r="X168" s="32" t="n"/>
      <c r="Y168" s="32" t="n"/>
      <c r="Z168" s="32" t="n"/>
      <c r="AA168" s="15" t="inlineStr">
        <is>
          <t>Medium</t>
        </is>
      </c>
      <c r="AB168" s="15" t="inlineStr">
        <is>
          <t>Flavour-forward challenger; growing</t>
        </is>
      </c>
      <c r="AC168" s="15" t="inlineStr">
        <is>
          <t>Bolder, more flavour-true sparkling water</t>
        </is>
      </c>
      <c r="AD168" s="15" t="inlineStr">
        <is>
          <t>Stronger, more realistic flavour than the big seltzers.</t>
        </is>
      </c>
      <c r="AE168" s="32" t="n"/>
      <c r="AF168" s="34">
        <f>IF(AND(ISNUMBER($P168),ISNUMBER($AL168),$AL168&lt;&gt;0),ROUND($P168/$AL168*100,1),"")</f>
        <v/>
      </c>
      <c r="AG168" s="35">
        <f>IF(AND(ISNUMBER($S168),ISNUMBER($AL168),$AL168&lt;&gt;0),ROUND($S168/$AL168*100,2),"")</f>
        <v/>
      </c>
      <c r="AH168" s="34">
        <f>IF(AND(ISNUMBER($Q168),ISNUMBER($AL168),$AL168&lt;&gt;0),ROUND($Q168/$AL168*100,1),"")</f>
        <v/>
      </c>
      <c r="AI168" s="29">
        <f>IF(ISNUMBER($S168),IF($S168&lt;=1,"Yes","No"),"n/a")</f>
        <v/>
      </c>
      <c r="AJ168" s="29">
        <f>IF(ISNUMBER($S168),ROUND(MAX(0,MIN(100,100-$S168*2.5-IF(ISNUMBER($T168),$T168,0)*0.12+IF($S168&lt;=1,12,0))),0),"")</f>
        <v/>
      </c>
      <c r="AK168" s="29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29" t="n">
        <v>355</v>
      </c>
      <c r="AM168" s="30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Waterloo</t>
        </is>
      </c>
      <c r="B169" s="15" t="inlineStr">
        <is>
          <t>Waterloo Sparkling Water | Lemon-Lime | 24-pack 355mL</t>
        </is>
      </c>
      <c r="C169" s="15" t="inlineStr">
        <is>
          <t>5) Sparkling water &amp; soda</t>
        </is>
      </c>
      <c r="D169" s="15" t="inlineStr">
        <is>
          <t>355 mL can</t>
        </is>
      </c>
      <c r="E169" s="29" t="n">
        <v>24</v>
      </c>
      <c r="F169" s="30" t="n"/>
      <c r="G169" s="31">
        <f>IF(AND(ISNUMBER($F169),ISNUMBER($E169),$E169&lt;&gt;0),$F169/$E169,"")</f>
        <v/>
      </c>
      <c r="H169" s="31">
        <f>IF(AND(ISNUMBER($F169),ISNUMBER($AL169),ISNUMBER($E169),($AL169*$E169)&lt;&gt;0),$F169/($AL169*$E169)*100,"")</f>
        <v/>
      </c>
      <c r="I169" s="32" t="n"/>
      <c r="J169" s="33" t="n"/>
      <c r="K169" s="31">
        <f>IF(AND(ISNUMBER($F169),ISNUMBER($J169)),$F169*(1-$J169),"")</f>
        <v/>
      </c>
      <c r="L169" s="32" t="n"/>
      <c r="M169" s="32" t="n"/>
      <c r="N169" s="31">
        <f>IF(ISNUMBER($F169),($F169-IF(ISNUMBER($AM169),$AM169,0))*(1-IF(ISNUMBER($J169),$J169,0)),"")</f>
        <v/>
      </c>
      <c r="O169" s="15" t="inlineStr">
        <is>
          <t>Lemon-Lime</t>
        </is>
      </c>
      <c r="P169" s="29" t="n">
        <v>0</v>
      </c>
      <c r="Q169" s="29" t="n">
        <v>0</v>
      </c>
      <c r="R169" s="15" t="inlineStr">
        <is>
          <t>Not listed</t>
        </is>
      </c>
      <c r="S169" s="29" t="n">
        <v>0</v>
      </c>
      <c r="T169" s="29" t="n">
        <v>0</v>
      </c>
      <c r="U169" s="15" t="inlineStr">
        <is>
          <t>None (natural flavours)</t>
        </is>
      </c>
      <c r="V169" s="15" t="inlineStr">
        <is>
          <t>Zero calorie/sugar, bold true-to-fruit flavour</t>
        </is>
      </c>
      <c r="W169" s="32" t="n"/>
      <c r="X169" s="32" t="n"/>
      <c r="Y169" s="32" t="n"/>
      <c r="Z169" s="32" t="n"/>
      <c r="AA169" s="15" t="inlineStr">
        <is>
          <t>Medium</t>
        </is>
      </c>
      <c r="AB169" s="15" t="inlineStr">
        <is>
          <t>Flavour-forward challenger; growing</t>
        </is>
      </c>
      <c r="AC169" s="15" t="inlineStr">
        <is>
          <t>Bolder, more flavour-true sparkling water</t>
        </is>
      </c>
      <c r="AD169" s="15" t="inlineStr">
        <is>
          <t>Stronger, more realistic flavour than the big seltzers.</t>
        </is>
      </c>
      <c r="AE169" s="32" t="n"/>
      <c r="AF169" s="34">
        <f>IF(AND(ISNUMBER($P169),ISNUMBER($AL169),$AL169&lt;&gt;0),ROUND($P169/$AL169*100,1),"")</f>
        <v/>
      </c>
      <c r="AG169" s="35">
        <f>IF(AND(ISNUMBER($S169),ISNUMBER($AL169),$AL169&lt;&gt;0),ROUND($S169/$AL169*100,2),"")</f>
        <v/>
      </c>
      <c r="AH169" s="34">
        <f>IF(AND(ISNUMBER($Q169),ISNUMBER($AL169),$AL169&lt;&gt;0),ROUND($Q169/$AL169*100,1),"")</f>
        <v/>
      </c>
      <c r="AI169" s="29">
        <f>IF(ISNUMBER($S169),IF($S169&lt;=1,"Yes","No"),"n/a")</f>
        <v/>
      </c>
      <c r="AJ169" s="29">
        <f>IF(ISNUMBER($S169),ROUND(MAX(0,MIN(100,100-$S169*2.5-IF(ISNUMBER($T169),$T169,0)*0.12+IF($S169&lt;=1,12,0))),0),"")</f>
        <v/>
      </c>
      <c r="AK169" s="29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29" t="n">
        <v>355</v>
      </c>
      <c r="AM169" s="30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Waterloo</t>
        </is>
      </c>
      <c r="B170" s="15" t="inlineStr">
        <is>
          <t>Waterloo Sparkling Water | Peach | single 355mL</t>
        </is>
      </c>
      <c r="C170" s="15" t="inlineStr">
        <is>
          <t>5) Sparkling water &amp; soda</t>
        </is>
      </c>
      <c r="D170" s="15" t="inlineStr">
        <is>
          <t>355 mL can</t>
        </is>
      </c>
      <c r="E170" s="29" t="n">
        <v>1</v>
      </c>
      <c r="F170" s="30" t="n"/>
      <c r="G170" s="31">
        <f>IF(AND(ISNUMBER($F170),ISNUMBER($E170),$E170&lt;&gt;0),$F170/$E170,"")</f>
        <v/>
      </c>
      <c r="H170" s="31">
        <f>IF(AND(ISNUMBER($F170),ISNUMBER($AL170),ISNUMBER($E170),($AL170*$E170)&lt;&gt;0),$F170/($AL170*$E170)*100,"")</f>
        <v/>
      </c>
      <c r="I170" s="32" t="n"/>
      <c r="J170" s="33" t="n"/>
      <c r="K170" s="31">
        <f>IF(AND(ISNUMBER($F170),ISNUMBER($J170)),$F170*(1-$J170),"")</f>
        <v/>
      </c>
      <c r="L170" s="32" t="n"/>
      <c r="M170" s="32" t="n"/>
      <c r="N170" s="31">
        <f>IF(ISNUMBER($F170),($F170-IF(ISNUMBER($AM170),$AM170,0))*(1-IF(ISNUMBER($J170),$J170,0)),"")</f>
        <v/>
      </c>
      <c r="O170" s="15" t="inlineStr">
        <is>
          <t>Peach</t>
        </is>
      </c>
      <c r="P170" s="29" t="n">
        <v>0</v>
      </c>
      <c r="Q170" s="29" t="n">
        <v>0</v>
      </c>
      <c r="R170" s="15" t="inlineStr">
        <is>
          <t>Not listed</t>
        </is>
      </c>
      <c r="S170" s="29" t="n">
        <v>0</v>
      </c>
      <c r="T170" s="29" t="n">
        <v>0</v>
      </c>
      <c r="U170" s="15" t="inlineStr">
        <is>
          <t>None (natural flavours)</t>
        </is>
      </c>
      <c r="V170" s="15" t="inlineStr">
        <is>
          <t>Zero calorie/sugar, bold true-to-fruit flavour</t>
        </is>
      </c>
      <c r="W170" s="32" t="n"/>
      <c r="X170" s="32" t="n"/>
      <c r="Y170" s="32" t="n"/>
      <c r="Z170" s="32" t="n"/>
      <c r="AA170" s="15" t="inlineStr">
        <is>
          <t>Medium</t>
        </is>
      </c>
      <c r="AB170" s="15" t="inlineStr">
        <is>
          <t>Flavour-forward challenger; growing</t>
        </is>
      </c>
      <c r="AC170" s="15" t="inlineStr">
        <is>
          <t>Bolder, more flavour-true sparkling water</t>
        </is>
      </c>
      <c r="AD170" s="15" t="inlineStr">
        <is>
          <t>Stronger, more realistic flavour than the big seltzers.</t>
        </is>
      </c>
      <c r="AE170" s="32" t="n"/>
      <c r="AF170" s="34">
        <f>IF(AND(ISNUMBER($P170),ISNUMBER($AL170),$AL170&lt;&gt;0),ROUND($P170/$AL170*100,1),"")</f>
        <v/>
      </c>
      <c r="AG170" s="35">
        <f>IF(AND(ISNUMBER($S170),ISNUMBER($AL170),$AL170&lt;&gt;0),ROUND($S170/$AL170*100,2),"")</f>
        <v/>
      </c>
      <c r="AH170" s="34">
        <f>IF(AND(ISNUMBER($Q170),ISNUMBER($AL170),$AL170&lt;&gt;0),ROUND($Q170/$AL170*100,1),"")</f>
        <v/>
      </c>
      <c r="AI170" s="29">
        <f>IF(ISNUMBER($S170),IF($S170&lt;=1,"Yes","No"),"n/a")</f>
        <v/>
      </c>
      <c r="AJ170" s="29">
        <f>IF(ISNUMBER($S170),ROUND(MAX(0,MIN(100,100-$S170*2.5-IF(ISNUMBER($T170),$T170,0)*0.12+IF($S170&lt;=1,12,0))),0),"")</f>
        <v/>
      </c>
      <c r="AK170" s="29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29" t="n">
        <v>355</v>
      </c>
      <c r="AM170" s="30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Waterloo</t>
        </is>
      </c>
      <c r="B171" s="15" t="inlineStr">
        <is>
          <t>Waterloo Sparkling Water | Peach | 8-pack 355mL</t>
        </is>
      </c>
      <c r="C171" s="15" t="inlineStr">
        <is>
          <t>5) Sparkling water &amp; soda</t>
        </is>
      </c>
      <c r="D171" s="15" t="inlineStr">
        <is>
          <t>355 mL can</t>
        </is>
      </c>
      <c r="E171" s="29" t="n">
        <v>8</v>
      </c>
      <c r="F171" s="30" t="n"/>
      <c r="G171" s="31">
        <f>IF(AND(ISNUMBER($F171),ISNUMBER($E171),$E171&lt;&gt;0),$F171/$E171,"")</f>
        <v/>
      </c>
      <c r="H171" s="31">
        <f>IF(AND(ISNUMBER($F171),ISNUMBER($AL171),ISNUMBER($E171),($AL171*$E171)&lt;&gt;0),$F171/($AL171*$E171)*100,"")</f>
        <v/>
      </c>
      <c r="I171" s="32" t="n"/>
      <c r="J171" s="33" t="n"/>
      <c r="K171" s="31">
        <f>IF(AND(ISNUMBER($F171),ISNUMBER($J171)),$F171*(1-$J171),"")</f>
        <v/>
      </c>
      <c r="L171" s="32" t="n"/>
      <c r="M171" s="32" t="n"/>
      <c r="N171" s="31">
        <f>IF(ISNUMBER($F171),($F171-IF(ISNUMBER($AM171),$AM171,0))*(1-IF(ISNUMBER($J171),$J171,0)),"")</f>
        <v/>
      </c>
      <c r="O171" s="15" t="inlineStr">
        <is>
          <t>Peach</t>
        </is>
      </c>
      <c r="P171" s="29" t="n">
        <v>0</v>
      </c>
      <c r="Q171" s="29" t="n">
        <v>0</v>
      </c>
      <c r="R171" s="15" t="inlineStr">
        <is>
          <t>Not listed</t>
        </is>
      </c>
      <c r="S171" s="29" t="n">
        <v>0</v>
      </c>
      <c r="T171" s="29" t="n">
        <v>0</v>
      </c>
      <c r="U171" s="15" t="inlineStr">
        <is>
          <t>None (natural flavours)</t>
        </is>
      </c>
      <c r="V171" s="15" t="inlineStr">
        <is>
          <t>Zero calorie/sugar, bold true-to-fruit flavour</t>
        </is>
      </c>
      <c r="W171" s="32" t="n"/>
      <c r="X171" s="32" t="n"/>
      <c r="Y171" s="32" t="n"/>
      <c r="Z171" s="32" t="n"/>
      <c r="AA171" s="15" t="inlineStr">
        <is>
          <t>Medium</t>
        </is>
      </c>
      <c r="AB171" s="15" t="inlineStr">
        <is>
          <t>Flavour-forward challenger; growing</t>
        </is>
      </c>
      <c r="AC171" s="15" t="inlineStr">
        <is>
          <t>Bolder, more flavour-true sparkling water</t>
        </is>
      </c>
      <c r="AD171" s="15" t="inlineStr">
        <is>
          <t>Stronger, more realistic flavour than the big seltzers.</t>
        </is>
      </c>
      <c r="AE171" s="32" t="n"/>
      <c r="AF171" s="34">
        <f>IF(AND(ISNUMBER($P171),ISNUMBER($AL171),$AL171&lt;&gt;0),ROUND($P171/$AL171*100,1),"")</f>
        <v/>
      </c>
      <c r="AG171" s="35">
        <f>IF(AND(ISNUMBER($S171),ISNUMBER($AL171),$AL171&lt;&gt;0),ROUND($S171/$AL171*100,2),"")</f>
        <v/>
      </c>
      <c r="AH171" s="34">
        <f>IF(AND(ISNUMBER($Q171),ISNUMBER($AL171),$AL171&lt;&gt;0),ROUND($Q171/$AL171*100,1),"")</f>
        <v/>
      </c>
      <c r="AI171" s="29">
        <f>IF(ISNUMBER($S171),IF($S171&lt;=1,"Yes","No"),"n/a")</f>
        <v/>
      </c>
      <c r="AJ171" s="29">
        <f>IF(ISNUMBER($S171),ROUND(MAX(0,MIN(100,100-$S171*2.5-IF(ISNUMBER($T171),$T171,0)*0.12+IF($S171&lt;=1,12,0))),0),"")</f>
        <v/>
      </c>
      <c r="AK171" s="29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29" t="n">
        <v>355</v>
      </c>
      <c r="AM171" s="30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Waterloo</t>
        </is>
      </c>
      <c r="B172" s="15" t="inlineStr">
        <is>
          <t>Waterloo Sparkling Water | Peach | 12-pack 355mL</t>
        </is>
      </c>
      <c r="C172" s="15" t="inlineStr">
        <is>
          <t>5) Sparkling water &amp; soda</t>
        </is>
      </c>
      <c r="D172" s="15" t="inlineStr">
        <is>
          <t>355 mL can</t>
        </is>
      </c>
      <c r="E172" s="29" t="n">
        <v>12</v>
      </c>
      <c r="F172" s="30" t="n"/>
      <c r="G172" s="31">
        <f>IF(AND(ISNUMBER($F172),ISNUMBER($E172),$E172&lt;&gt;0),$F172/$E172,"")</f>
        <v/>
      </c>
      <c r="H172" s="31">
        <f>IF(AND(ISNUMBER($F172),ISNUMBER($AL172),ISNUMBER($E172),($AL172*$E172)&lt;&gt;0),$F172/($AL172*$E172)*100,"")</f>
        <v/>
      </c>
      <c r="I172" s="32" t="n"/>
      <c r="J172" s="33" t="n"/>
      <c r="K172" s="31">
        <f>IF(AND(ISNUMBER($F172),ISNUMBER($J172)),$F172*(1-$J172),"")</f>
        <v/>
      </c>
      <c r="L172" s="32" t="n"/>
      <c r="M172" s="32" t="n"/>
      <c r="N172" s="31">
        <f>IF(ISNUMBER($F172),($F172-IF(ISNUMBER($AM172),$AM172,0))*(1-IF(ISNUMBER($J172),$J172,0)),"")</f>
        <v/>
      </c>
      <c r="O172" s="15" t="inlineStr">
        <is>
          <t>Peach</t>
        </is>
      </c>
      <c r="P172" s="29" t="n">
        <v>0</v>
      </c>
      <c r="Q172" s="29" t="n">
        <v>0</v>
      </c>
      <c r="R172" s="15" t="inlineStr">
        <is>
          <t>Not listed</t>
        </is>
      </c>
      <c r="S172" s="29" t="n">
        <v>0</v>
      </c>
      <c r="T172" s="29" t="n">
        <v>0</v>
      </c>
      <c r="U172" s="15" t="inlineStr">
        <is>
          <t>None (natural flavours)</t>
        </is>
      </c>
      <c r="V172" s="15" t="inlineStr">
        <is>
          <t>Zero calorie/sugar, bold true-to-fruit flavour</t>
        </is>
      </c>
      <c r="W172" s="32" t="n"/>
      <c r="X172" s="32" t="n"/>
      <c r="Y172" s="32" t="n"/>
      <c r="Z172" s="32" t="n"/>
      <c r="AA172" s="15" t="inlineStr">
        <is>
          <t>Medium</t>
        </is>
      </c>
      <c r="AB172" s="15" t="inlineStr">
        <is>
          <t>Flavour-forward challenger; growing</t>
        </is>
      </c>
      <c r="AC172" s="15" t="inlineStr">
        <is>
          <t>Bolder, more flavour-true sparkling water</t>
        </is>
      </c>
      <c r="AD172" s="15" t="inlineStr">
        <is>
          <t>Stronger, more realistic flavour than the big seltzers.</t>
        </is>
      </c>
      <c r="AE172" s="32" t="n"/>
      <c r="AF172" s="34">
        <f>IF(AND(ISNUMBER($P172),ISNUMBER($AL172),$AL172&lt;&gt;0),ROUND($P172/$AL172*100,1),"")</f>
        <v/>
      </c>
      <c r="AG172" s="35">
        <f>IF(AND(ISNUMBER($S172),ISNUMBER($AL172),$AL172&lt;&gt;0),ROUND($S172/$AL172*100,2),"")</f>
        <v/>
      </c>
      <c r="AH172" s="34">
        <f>IF(AND(ISNUMBER($Q172),ISNUMBER($AL172),$AL172&lt;&gt;0),ROUND($Q172/$AL172*100,1),"")</f>
        <v/>
      </c>
      <c r="AI172" s="29">
        <f>IF(ISNUMBER($S172),IF($S172&lt;=1,"Yes","No"),"n/a")</f>
        <v/>
      </c>
      <c r="AJ172" s="29">
        <f>IF(ISNUMBER($S172),ROUND(MAX(0,MIN(100,100-$S172*2.5-IF(ISNUMBER($T172),$T172,0)*0.12+IF($S172&lt;=1,12,0))),0),"")</f>
        <v/>
      </c>
      <c r="AK172" s="29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29" t="n">
        <v>355</v>
      </c>
      <c r="AM172" s="30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Waterloo</t>
        </is>
      </c>
      <c r="B173" s="15" t="inlineStr">
        <is>
          <t>Waterloo Sparkling Water | Peach | 15-pack 355mL</t>
        </is>
      </c>
      <c r="C173" s="15" t="inlineStr">
        <is>
          <t>5) Sparkling water &amp; soda</t>
        </is>
      </c>
      <c r="D173" s="15" t="inlineStr">
        <is>
          <t>355 mL can</t>
        </is>
      </c>
      <c r="E173" s="29" t="n">
        <v>15</v>
      </c>
      <c r="F173" s="30" t="n"/>
      <c r="G173" s="31">
        <f>IF(AND(ISNUMBER($F173),ISNUMBER($E173),$E173&lt;&gt;0),$F173/$E173,"")</f>
        <v/>
      </c>
      <c r="H173" s="31">
        <f>IF(AND(ISNUMBER($F173),ISNUMBER($AL173),ISNUMBER($E173),($AL173*$E173)&lt;&gt;0),$F173/($AL173*$E173)*100,"")</f>
        <v/>
      </c>
      <c r="I173" s="32" t="n"/>
      <c r="J173" s="33" t="n"/>
      <c r="K173" s="31">
        <f>IF(AND(ISNUMBER($F173),ISNUMBER($J173)),$F173*(1-$J173),"")</f>
        <v/>
      </c>
      <c r="L173" s="32" t="n"/>
      <c r="M173" s="32" t="n"/>
      <c r="N173" s="31">
        <f>IF(ISNUMBER($F173),($F173-IF(ISNUMBER($AM173),$AM173,0))*(1-IF(ISNUMBER($J173),$J173,0)),"")</f>
        <v/>
      </c>
      <c r="O173" s="15" t="inlineStr">
        <is>
          <t>Peach</t>
        </is>
      </c>
      <c r="P173" s="29" t="n">
        <v>0</v>
      </c>
      <c r="Q173" s="29" t="n">
        <v>0</v>
      </c>
      <c r="R173" s="15" t="inlineStr">
        <is>
          <t>Not listed</t>
        </is>
      </c>
      <c r="S173" s="29" t="n">
        <v>0</v>
      </c>
      <c r="T173" s="29" t="n">
        <v>0</v>
      </c>
      <c r="U173" s="15" t="inlineStr">
        <is>
          <t>None (natural flavours)</t>
        </is>
      </c>
      <c r="V173" s="15" t="inlineStr">
        <is>
          <t>Zero calorie/sugar, bold true-to-fruit flavour</t>
        </is>
      </c>
      <c r="W173" s="32" t="n"/>
      <c r="X173" s="32" t="n"/>
      <c r="Y173" s="32" t="n"/>
      <c r="Z173" s="32" t="n"/>
      <c r="AA173" s="15" t="inlineStr">
        <is>
          <t>Medium</t>
        </is>
      </c>
      <c r="AB173" s="15" t="inlineStr">
        <is>
          <t>Flavour-forward challenger; growing</t>
        </is>
      </c>
      <c r="AC173" s="15" t="inlineStr">
        <is>
          <t>Bolder, more flavour-true sparkling water</t>
        </is>
      </c>
      <c r="AD173" s="15" t="inlineStr">
        <is>
          <t>Stronger, more realistic flavour than the big seltzers.</t>
        </is>
      </c>
      <c r="AE173" s="32" t="n"/>
      <c r="AF173" s="34">
        <f>IF(AND(ISNUMBER($P173),ISNUMBER($AL173),$AL173&lt;&gt;0),ROUND($P173/$AL173*100,1),"")</f>
        <v/>
      </c>
      <c r="AG173" s="35">
        <f>IF(AND(ISNUMBER($S173),ISNUMBER($AL173),$AL173&lt;&gt;0),ROUND($S173/$AL173*100,2),"")</f>
        <v/>
      </c>
      <c r="AH173" s="34">
        <f>IF(AND(ISNUMBER($Q173),ISNUMBER($AL173),$AL173&lt;&gt;0),ROUND($Q173/$AL173*100,1),"")</f>
        <v/>
      </c>
      <c r="AI173" s="29">
        <f>IF(ISNUMBER($S173),IF($S173&lt;=1,"Yes","No"),"n/a")</f>
        <v/>
      </c>
      <c r="AJ173" s="29">
        <f>IF(ISNUMBER($S173),ROUND(MAX(0,MIN(100,100-$S173*2.5-IF(ISNUMBER($T173),$T173,0)*0.12+IF($S173&lt;=1,12,0))),0),"")</f>
        <v/>
      </c>
      <c r="AK173" s="29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29" t="n">
        <v>355</v>
      </c>
      <c r="AM173" s="30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Waterloo</t>
        </is>
      </c>
      <c r="B174" s="15" t="inlineStr">
        <is>
          <t>Waterloo Sparkling Water | Peach | 18-pack 355mL</t>
        </is>
      </c>
      <c r="C174" s="15" t="inlineStr">
        <is>
          <t>5) Sparkling water &amp; soda</t>
        </is>
      </c>
      <c r="D174" s="15" t="inlineStr">
        <is>
          <t>355 mL can</t>
        </is>
      </c>
      <c r="E174" s="29" t="n">
        <v>18</v>
      </c>
      <c r="F174" s="30" t="n"/>
      <c r="G174" s="31">
        <f>IF(AND(ISNUMBER($F174),ISNUMBER($E174),$E174&lt;&gt;0),$F174/$E174,"")</f>
        <v/>
      </c>
      <c r="H174" s="31">
        <f>IF(AND(ISNUMBER($F174),ISNUMBER($AL174),ISNUMBER($E174),($AL174*$E174)&lt;&gt;0),$F174/($AL174*$E174)*100,"")</f>
        <v/>
      </c>
      <c r="I174" s="32" t="n"/>
      <c r="J174" s="33" t="n"/>
      <c r="K174" s="31">
        <f>IF(AND(ISNUMBER($F174),ISNUMBER($J174)),$F174*(1-$J174),"")</f>
        <v/>
      </c>
      <c r="L174" s="32" t="n"/>
      <c r="M174" s="32" t="n"/>
      <c r="N174" s="31">
        <f>IF(ISNUMBER($F174),($F174-IF(ISNUMBER($AM174),$AM174,0))*(1-IF(ISNUMBER($J174),$J174,0)),"")</f>
        <v/>
      </c>
      <c r="O174" s="15" t="inlineStr">
        <is>
          <t>Peach</t>
        </is>
      </c>
      <c r="P174" s="29" t="n">
        <v>0</v>
      </c>
      <c r="Q174" s="29" t="n">
        <v>0</v>
      </c>
      <c r="R174" s="15" t="inlineStr">
        <is>
          <t>Not listed</t>
        </is>
      </c>
      <c r="S174" s="29" t="n">
        <v>0</v>
      </c>
      <c r="T174" s="29" t="n">
        <v>0</v>
      </c>
      <c r="U174" s="15" t="inlineStr">
        <is>
          <t>None (natural flavours)</t>
        </is>
      </c>
      <c r="V174" s="15" t="inlineStr">
        <is>
          <t>Zero calorie/sugar, bold true-to-fruit flavour</t>
        </is>
      </c>
      <c r="W174" s="32" t="n"/>
      <c r="X174" s="32" t="n"/>
      <c r="Y174" s="32" t="n"/>
      <c r="Z174" s="32" t="n"/>
      <c r="AA174" s="15" t="inlineStr">
        <is>
          <t>Medium</t>
        </is>
      </c>
      <c r="AB174" s="15" t="inlineStr">
        <is>
          <t>Flavour-forward challenger; growing</t>
        </is>
      </c>
      <c r="AC174" s="15" t="inlineStr">
        <is>
          <t>Bolder, more flavour-true sparkling water</t>
        </is>
      </c>
      <c r="AD174" s="15" t="inlineStr">
        <is>
          <t>Stronger, more realistic flavour than the big seltzers.</t>
        </is>
      </c>
      <c r="AE174" s="32" t="n"/>
      <c r="AF174" s="34">
        <f>IF(AND(ISNUMBER($P174),ISNUMBER($AL174),$AL174&lt;&gt;0),ROUND($P174/$AL174*100,1),"")</f>
        <v/>
      </c>
      <c r="AG174" s="35">
        <f>IF(AND(ISNUMBER($S174),ISNUMBER($AL174),$AL174&lt;&gt;0),ROUND($S174/$AL174*100,2),"")</f>
        <v/>
      </c>
      <c r="AH174" s="34">
        <f>IF(AND(ISNUMBER($Q174),ISNUMBER($AL174),$AL174&lt;&gt;0),ROUND($Q174/$AL174*100,1),"")</f>
        <v/>
      </c>
      <c r="AI174" s="29">
        <f>IF(ISNUMBER($S174),IF($S174&lt;=1,"Yes","No"),"n/a")</f>
        <v/>
      </c>
      <c r="AJ174" s="29">
        <f>IF(ISNUMBER($S174),ROUND(MAX(0,MIN(100,100-$S174*2.5-IF(ISNUMBER($T174),$T174,0)*0.12+IF($S174&lt;=1,12,0))),0),"")</f>
        <v/>
      </c>
      <c r="AK174" s="29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29" t="n">
        <v>355</v>
      </c>
      <c r="AM174" s="30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Waterloo</t>
        </is>
      </c>
      <c r="B175" s="15" t="inlineStr">
        <is>
          <t>Waterloo Sparkling Water | Peach | 24-pack 355mL</t>
        </is>
      </c>
      <c r="C175" s="15" t="inlineStr">
        <is>
          <t>5) Sparkling water &amp; soda</t>
        </is>
      </c>
      <c r="D175" s="15" t="inlineStr">
        <is>
          <t>355 mL can</t>
        </is>
      </c>
      <c r="E175" s="29" t="n">
        <v>24</v>
      </c>
      <c r="F175" s="30" t="n"/>
      <c r="G175" s="31">
        <f>IF(AND(ISNUMBER($F175),ISNUMBER($E175),$E175&lt;&gt;0),$F175/$E175,"")</f>
        <v/>
      </c>
      <c r="H175" s="31">
        <f>IF(AND(ISNUMBER($F175),ISNUMBER($AL175),ISNUMBER($E175),($AL175*$E175)&lt;&gt;0),$F175/($AL175*$E175)*100,"")</f>
        <v/>
      </c>
      <c r="I175" s="32" t="n"/>
      <c r="J175" s="33" t="n"/>
      <c r="K175" s="31">
        <f>IF(AND(ISNUMBER($F175),ISNUMBER($J175)),$F175*(1-$J175),"")</f>
        <v/>
      </c>
      <c r="L175" s="32" t="n"/>
      <c r="M175" s="32" t="n"/>
      <c r="N175" s="31">
        <f>IF(ISNUMBER($F175),($F175-IF(ISNUMBER($AM175),$AM175,0))*(1-IF(ISNUMBER($J175),$J175,0)),"")</f>
        <v/>
      </c>
      <c r="O175" s="15" t="inlineStr">
        <is>
          <t>Peach</t>
        </is>
      </c>
      <c r="P175" s="29" t="n">
        <v>0</v>
      </c>
      <c r="Q175" s="29" t="n">
        <v>0</v>
      </c>
      <c r="R175" s="15" t="inlineStr">
        <is>
          <t>Not listed</t>
        </is>
      </c>
      <c r="S175" s="29" t="n">
        <v>0</v>
      </c>
      <c r="T175" s="29" t="n">
        <v>0</v>
      </c>
      <c r="U175" s="15" t="inlineStr">
        <is>
          <t>None (natural flavours)</t>
        </is>
      </c>
      <c r="V175" s="15" t="inlineStr">
        <is>
          <t>Zero calorie/sugar, bold true-to-fruit flavour</t>
        </is>
      </c>
      <c r="W175" s="32" t="n"/>
      <c r="X175" s="32" t="n"/>
      <c r="Y175" s="32" t="n"/>
      <c r="Z175" s="32" t="n"/>
      <c r="AA175" s="15" t="inlineStr">
        <is>
          <t>Medium</t>
        </is>
      </c>
      <c r="AB175" s="15" t="inlineStr">
        <is>
          <t>Flavour-forward challenger; growing</t>
        </is>
      </c>
      <c r="AC175" s="15" t="inlineStr">
        <is>
          <t>Bolder, more flavour-true sparkling water</t>
        </is>
      </c>
      <c r="AD175" s="15" t="inlineStr">
        <is>
          <t>Stronger, more realistic flavour than the big seltzers.</t>
        </is>
      </c>
      <c r="AE175" s="32" t="n"/>
      <c r="AF175" s="34">
        <f>IF(AND(ISNUMBER($P175),ISNUMBER($AL175),$AL175&lt;&gt;0),ROUND($P175/$AL175*100,1),"")</f>
        <v/>
      </c>
      <c r="AG175" s="35">
        <f>IF(AND(ISNUMBER($S175),ISNUMBER($AL175),$AL175&lt;&gt;0),ROUND($S175/$AL175*100,2),"")</f>
        <v/>
      </c>
      <c r="AH175" s="34">
        <f>IF(AND(ISNUMBER($Q175),ISNUMBER($AL175),$AL175&lt;&gt;0),ROUND($Q175/$AL175*100,1),"")</f>
        <v/>
      </c>
      <c r="AI175" s="29">
        <f>IF(ISNUMBER($S175),IF($S175&lt;=1,"Yes","No"),"n/a")</f>
        <v/>
      </c>
      <c r="AJ175" s="29">
        <f>IF(ISNUMBER($S175),ROUND(MAX(0,MIN(100,100-$S175*2.5-IF(ISNUMBER($T175),$T175,0)*0.12+IF($S175&lt;=1,12,0))),0),"")</f>
        <v/>
      </c>
      <c r="AK175" s="29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29" t="n">
        <v>355</v>
      </c>
      <c r="AM175" s="30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Waterloo</t>
        </is>
      </c>
      <c r="B176" s="15" t="inlineStr">
        <is>
          <t>Waterloo Sparkling Water | Mango Orange | single 355mL</t>
        </is>
      </c>
      <c r="C176" s="15" t="inlineStr">
        <is>
          <t>5) Sparkling water &amp; soda</t>
        </is>
      </c>
      <c r="D176" s="15" t="inlineStr">
        <is>
          <t>355 mL can</t>
        </is>
      </c>
      <c r="E176" s="29" t="n">
        <v>1</v>
      </c>
      <c r="F176" s="30" t="n"/>
      <c r="G176" s="31">
        <f>IF(AND(ISNUMBER($F176),ISNUMBER($E176),$E176&lt;&gt;0),$F176/$E176,"")</f>
        <v/>
      </c>
      <c r="H176" s="31">
        <f>IF(AND(ISNUMBER($F176),ISNUMBER($AL176),ISNUMBER($E176),($AL176*$E176)&lt;&gt;0),$F176/($AL176*$E176)*100,"")</f>
        <v/>
      </c>
      <c r="I176" s="32" t="n"/>
      <c r="J176" s="33" t="n"/>
      <c r="K176" s="31">
        <f>IF(AND(ISNUMBER($F176),ISNUMBER($J176)),$F176*(1-$J176),"")</f>
        <v/>
      </c>
      <c r="L176" s="32" t="n"/>
      <c r="M176" s="32" t="n"/>
      <c r="N176" s="31">
        <f>IF(ISNUMBER($F176),($F176-IF(ISNUMBER($AM176),$AM176,0))*(1-IF(ISNUMBER($J176),$J176,0)),"")</f>
        <v/>
      </c>
      <c r="O176" s="15" t="inlineStr">
        <is>
          <t>Mango Orange</t>
        </is>
      </c>
      <c r="P176" s="29" t="n">
        <v>0</v>
      </c>
      <c r="Q176" s="29" t="n">
        <v>0</v>
      </c>
      <c r="R176" s="15" t="inlineStr">
        <is>
          <t>Not listed</t>
        </is>
      </c>
      <c r="S176" s="29" t="n">
        <v>0</v>
      </c>
      <c r="T176" s="29" t="n">
        <v>0</v>
      </c>
      <c r="U176" s="15" t="inlineStr">
        <is>
          <t>None (natural flavours)</t>
        </is>
      </c>
      <c r="V176" s="15" t="inlineStr">
        <is>
          <t>Zero calorie/sugar, bold true-to-fruit flavour</t>
        </is>
      </c>
      <c r="W176" s="32" t="n"/>
      <c r="X176" s="32" t="n"/>
      <c r="Y176" s="32" t="n"/>
      <c r="Z176" s="32" t="n"/>
      <c r="AA176" s="15" t="inlineStr">
        <is>
          <t>Medium</t>
        </is>
      </c>
      <c r="AB176" s="15" t="inlineStr">
        <is>
          <t>Flavour-forward challenger; growing</t>
        </is>
      </c>
      <c r="AC176" s="15" t="inlineStr">
        <is>
          <t>Bolder, more flavour-true sparkling water</t>
        </is>
      </c>
      <c r="AD176" s="15" t="inlineStr">
        <is>
          <t>Stronger, more realistic flavour than the big seltzers.</t>
        </is>
      </c>
      <c r="AE176" s="32" t="n"/>
      <c r="AF176" s="34">
        <f>IF(AND(ISNUMBER($P176),ISNUMBER($AL176),$AL176&lt;&gt;0),ROUND($P176/$AL176*100,1),"")</f>
        <v/>
      </c>
      <c r="AG176" s="35">
        <f>IF(AND(ISNUMBER($S176),ISNUMBER($AL176),$AL176&lt;&gt;0),ROUND($S176/$AL176*100,2),"")</f>
        <v/>
      </c>
      <c r="AH176" s="34">
        <f>IF(AND(ISNUMBER($Q176),ISNUMBER($AL176),$AL176&lt;&gt;0),ROUND($Q176/$AL176*100,1),"")</f>
        <v/>
      </c>
      <c r="AI176" s="29">
        <f>IF(ISNUMBER($S176),IF($S176&lt;=1,"Yes","No"),"n/a")</f>
        <v/>
      </c>
      <c r="AJ176" s="29">
        <f>IF(ISNUMBER($S176),ROUND(MAX(0,MIN(100,100-$S176*2.5-IF(ISNUMBER($T176),$T176,0)*0.12+IF($S176&lt;=1,12,0))),0),"")</f>
        <v/>
      </c>
      <c r="AK176" s="29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29" t="n">
        <v>355</v>
      </c>
      <c r="AM176" s="30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Waterloo</t>
        </is>
      </c>
      <c r="B177" s="15" t="inlineStr">
        <is>
          <t>Waterloo Sparkling Water | Mango Orange | 8-pack 355mL</t>
        </is>
      </c>
      <c r="C177" s="15" t="inlineStr">
        <is>
          <t>5) Sparkling water &amp; soda</t>
        </is>
      </c>
      <c r="D177" s="15" t="inlineStr">
        <is>
          <t>355 mL can</t>
        </is>
      </c>
      <c r="E177" s="29" t="n">
        <v>8</v>
      </c>
      <c r="F177" s="30" t="n"/>
      <c r="G177" s="31">
        <f>IF(AND(ISNUMBER($F177),ISNUMBER($E177),$E177&lt;&gt;0),$F177/$E177,"")</f>
        <v/>
      </c>
      <c r="H177" s="31">
        <f>IF(AND(ISNUMBER($F177),ISNUMBER($AL177),ISNUMBER($E177),($AL177*$E177)&lt;&gt;0),$F177/($AL177*$E177)*100,"")</f>
        <v/>
      </c>
      <c r="I177" s="32" t="n"/>
      <c r="J177" s="33" t="n"/>
      <c r="K177" s="31">
        <f>IF(AND(ISNUMBER($F177),ISNUMBER($J177)),$F177*(1-$J177),"")</f>
        <v/>
      </c>
      <c r="L177" s="32" t="n"/>
      <c r="M177" s="32" t="n"/>
      <c r="N177" s="31">
        <f>IF(ISNUMBER($F177),($F177-IF(ISNUMBER($AM177),$AM177,0))*(1-IF(ISNUMBER($J177),$J177,0)),"")</f>
        <v/>
      </c>
      <c r="O177" s="15" t="inlineStr">
        <is>
          <t>Mango Orange</t>
        </is>
      </c>
      <c r="P177" s="29" t="n">
        <v>0</v>
      </c>
      <c r="Q177" s="29" t="n">
        <v>0</v>
      </c>
      <c r="R177" s="15" t="inlineStr">
        <is>
          <t>Not listed</t>
        </is>
      </c>
      <c r="S177" s="29" t="n">
        <v>0</v>
      </c>
      <c r="T177" s="29" t="n">
        <v>0</v>
      </c>
      <c r="U177" s="15" t="inlineStr">
        <is>
          <t>None (natural flavours)</t>
        </is>
      </c>
      <c r="V177" s="15" t="inlineStr">
        <is>
          <t>Zero calorie/sugar, bold true-to-fruit flavour</t>
        </is>
      </c>
      <c r="W177" s="32" t="n"/>
      <c r="X177" s="32" t="n"/>
      <c r="Y177" s="32" t="n"/>
      <c r="Z177" s="32" t="n"/>
      <c r="AA177" s="15" t="inlineStr">
        <is>
          <t>Medium</t>
        </is>
      </c>
      <c r="AB177" s="15" t="inlineStr">
        <is>
          <t>Flavour-forward challenger; growing</t>
        </is>
      </c>
      <c r="AC177" s="15" t="inlineStr">
        <is>
          <t>Bolder, more flavour-true sparkling water</t>
        </is>
      </c>
      <c r="AD177" s="15" t="inlineStr">
        <is>
          <t>Stronger, more realistic flavour than the big seltzers.</t>
        </is>
      </c>
      <c r="AE177" s="32" t="n"/>
      <c r="AF177" s="34">
        <f>IF(AND(ISNUMBER($P177),ISNUMBER($AL177),$AL177&lt;&gt;0),ROUND($P177/$AL177*100,1),"")</f>
        <v/>
      </c>
      <c r="AG177" s="35">
        <f>IF(AND(ISNUMBER($S177),ISNUMBER($AL177),$AL177&lt;&gt;0),ROUND($S177/$AL177*100,2),"")</f>
        <v/>
      </c>
      <c r="AH177" s="34">
        <f>IF(AND(ISNUMBER($Q177),ISNUMBER($AL177),$AL177&lt;&gt;0),ROUND($Q177/$AL177*100,1),"")</f>
        <v/>
      </c>
      <c r="AI177" s="29">
        <f>IF(ISNUMBER($S177),IF($S177&lt;=1,"Yes","No"),"n/a")</f>
        <v/>
      </c>
      <c r="AJ177" s="29">
        <f>IF(ISNUMBER($S177),ROUND(MAX(0,MIN(100,100-$S177*2.5-IF(ISNUMBER($T177),$T177,0)*0.12+IF($S177&lt;=1,12,0))),0),"")</f>
        <v/>
      </c>
      <c r="AK177" s="29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29" t="n">
        <v>355</v>
      </c>
      <c r="AM177" s="30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Waterloo</t>
        </is>
      </c>
      <c r="B178" s="15" t="inlineStr">
        <is>
          <t>Waterloo Sparkling Water | Mango Orange | 12-pack 355mL</t>
        </is>
      </c>
      <c r="C178" s="15" t="inlineStr">
        <is>
          <t>5) Sparkling water &amp; soda</t>
        </is>
      </c>
      <c r="D178" s="15" t="inlineStr">
        <is>
          <t>355 mL can</t>
        </is>
      </c>
      <c r="E178" s="29" t="n">
        <v>12</v>
      </c>
      <c r="F178" s="30" t="n"/>
      <c r="G178" s="31">
        <f>IF(AND(ISNUMBER($F178),ISNUMBER($E178),$E178&lt;&gt;0),$F178/$E178,"")</f>
        <v/>
      </c>
      <c r="H178" s="31">
        <f>IF(AND(ISNUMBER($F178),ISNUMBER($AL178),ISNUMBER($E178),($AL178*$E178)&lt;&gt;0),$F178/($AL178*$E178)*100,"")</f>
        <v/>
      </c>
      <c r="I178" s="32" t="n"/>
      <c r="J178" s="33" t="n"/>
      <c r="K178" s="31">
        <f>IF(AND(ISNUMBER($F178),ISNUMBER($J178)),$F178*(1-$J178),"")</f>
        <v/>
      </c>
      <c r="L178" s="32" t="n"/>
      <c r="M178" s="32" t="n"/>
      <c r="N178" s="31">
        <f>IF(ISNUMBER($F178),($F178-IF(ISNUMBER($AM178),$AM178,0))*(1-IF(ISNUMBER($J178),$J178,0)),"")</f>
        <v/>
      </c>
      <c r="O178" s="15" t="inlineStr">
        <is>
          <t>Mango Orange</t>
        </is>
      </c>
      <c r="P178" s="29" t="n">
        <v>0</v>
      </c>
      <c r="Q178" s="29" t="n">
        <v>0</v>
      </c>
      <c r="R178" s="15" t="inlineStr">
        <is>
          <t>Not listed</t>
        </is>
      </c>
      <c r="S178" s="29" t="n">
        <v>0</v>
      </c>
      <c r="T178" s="29" t="n">
        <v>0</v>
      </c>
      <c r="U178" s="15" t="inlineStr">
        <is>
          <t>None (natural flavours)</t>
        </is>
      </c>
      <c r="V178" s="15" t="inlineStr">
        <is>
          <t>Zero calorie/sugar, bold true-to-fruit flavour</t>
        </is>
      </c>
      <c r="W178" s="32" t="n"/>
      <c r="X178" s="32" t="n"/>
      <c r="Y178" s="32" t="n"/>
      <c r="Z178" s="32" t="n"/>
      <c r="AA178" s="15" t="inlineStr">
        <is>
          <t>Medium</t>
        </is>
      </c>
      <c r="AB178" s="15" t="inlineStr">
        <is>
          <t>Flavour-forward challenger; growing</t>
        </is>
      </c>
      <c r="AC178" s="15" t="inlineStr">
        <is>
          <t>Bolder, more flavour-true sparkling water</t>
        </is>
      </c>
      <c r="AD178" s="15" t="inlineStr">
        <is>
          <t>Stronger, more realistic flavour than the big seltzers.</t>
        </is>
      </c>
      <c r="AE178" s="32" t="n"/>
      <c r="AF178" s="34">
        <f>IF(AND(ISNUMBER($P178),ISNUMBER($AL178),$AL178&lt;&gt;0),ROUND($P178/$AL178*100,1),"")</f>
        <v/>
      </c>
      <c r="AG178" s="35">
        <f>IF(AND(ISNUMBER($S178),ISNUMBER($AL178),$AL178&lt;&gt;0),ROUND($S178/$AL178*100,2),"")</f>
        <v/>
      </c>
      <c r="AH178" s="34">
        <f>IF(AND(ISNUMBER($Q178),ISNUMBER($AL178),$AL178&lt;&gt;0),ROUND($Q178/$AL178*100,1),"")</f>
        <v/>
      </c>
      <c r="AI178" s="29">
        <f>IF(ISNUMBER($S178),IF($S178&lt;=1,"Yes","No"),"n/a")</f>
        <v/>
      </c>
      <c r="AJ178" s="29">
        <f>IF(ISNUMBER($S178),ROUND(MAX(0,MIN(100,100-$S178*2.5-IF(ISNUMBER($T178),$T178,0)*0.12+IF($S178&lt;=1,12,0))),0),"")</f>
        <v/>
      </c>
      <c r="AK178" s="29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29" t="n">
        <v>355</v>
      </c>
      <c r="AM178" s="30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Waterloo</t>
        </is>
      </c>
      <c r="B179" s="15" t="inlineStr">
        <is>
          <t>Waterloo Sparkling Water | Mango Orange | 15-pack 355mL</t>
        </is>
      </c>
      <c r="C179" s="15" t="inlineStr">
        <is>
          <t>5) Sparkling water &amp; soda</t>
        </is>
      </c>
      <c r="D179" s="15" t="inlineStr">
        <is>
          <t>355 mL can</t>
        </is>
      </c>
      <c r="E179" s="29" t="n">
        <v>15</v>
      </c>
      <c r="F179" s="30" t="n"/>
      <c r="G179" s="31">
        <f>IF(AND(ISNUMBER($F179),ISNUMBER($E179),$E179&lt;&gt;0),$F179/$E179,"")</f>
        <v/>
      </c>
      <c r="H179" s="31">
        <f>IF(AND(ISNUMBER($F179),ISNUMBER($AL179),ISNUMBER($E179),($AL179*$E179)&lt;&gt;0),$F179/($AL179*$E179)*100,"")</f>
        <v/>
      </c>
      <c r="I179" s="32" t="n"/>
      <c r="J179" s="33" t="n"/>
      <c r="K179" s="31">
        <f>IF(AND(ISNUMBER($F179),ISNUMBER($J179)),$F179*(1-$J179),"")</f>
        <v/>
      </c>
      <c r="L179" s="32" t="n"/>
      <c r="M179" s="32" t="n"/>
      <c r="N179" s="31">
        <f>IF(ISNUMBER($F179),($F179-IF(ISNUMBER($AM179),$AM179,0))*(1-IF(ISNUMBER($J179),$J179,0)),"")</f>
        <v/>
      </c>
      <c r="O179" s="15" t="inlineStr">
        <is>
          <t>Mango Orange</t>
        </is>
      </c>
      <c r="P179" s="29" t="n">
        <v>0</v>
      </c>
      <c r="Q179" s="29" t="n">
        <v>0</v>
      </c>
      <c r="R179" s="15" t="inlineStr">
        <is>
          <t>Not listed</t>
        </is>
      </c>
      <c r="S179" s="29" t="n">
        <v>0</v>
      </c>
      <c r="T179" s="29" t="n">
        <v>0</v>
      </c>
      <c r="U179" s="15" t="inlineStr">
        <is>
          <t>None (natural flavours)</t>
        </is>
      </c>
      <c r="V179" s="15" t="inlineStr">
        <is>
          <t>Zero calorie/sugar, bold true-to-fruit flavour</t>
        </is>
      </c>
      <c r="W179" s="32" t="n"/>
      <c r="X179" s="32" t="n"/>
      <c r="Y179" s="32" t="n"/>
      <c r="Z179" s="32" t="n"/>
      <c r="AA179" s="15" t="inlineStr">
        <is>
          <t>Medium</t>
        </is>
      </c>
      <c r="AB179" s="15" t="inlineStr">
        <is>
          <t>Flavour-forward challenger; growing</t>
        </is>
      </c>
      <c r="AC179" s="15" t="inlineStr">
        <is>
          <t>Bolder, more flavour-true sparkling water</t>
        </is>
      </c>
      <c r="AD179" s="15" t="inlineStr">
        <is>
          <t>Stronger, more realistic flavour than the big seltzers.</t>
        </is>
      </c>
      <c r="AE179" s="32" t="n"/>
      <c r="AF179" s="34">
        <f>IF(AND(ISNUMBER($P179),ISNUMBER($AL179),$AL179&lt;&gt;0),ROUND($P179/$AL179*100,1),"")</f>
        <v/>
      </c>
      <c r="AG179" s="35">
        <f>IF(AND(ISNUMBER($S179),ISNUMBER($AL179),$AL179&lt;&gt;0),ROUND($S179/$AL179*100,2),"")</f>
        <v/>
      </c>
      <c r="AH179" s="34">
        <f>IF(AND(ISNUMBER($Q179),ISNUMBER($AL179),$AL179&lt;&gt;0),ROUND($Q179/$AL179*100,1),"")</f>
        <v/>
      </c>
      <c r="AI179" s="29">
        <f>IF(ISNUMBER($S179),IF($S179&lt;=1,"Yes","No"),"n/a")</f>
        <v/>
      </c>
      <c r="AJ179" s="29">
        <f>IF(ISNUMBER($S179),ROUND(MAX(0,MIN(100,100-$S179*2.5-IF(ISNUMBER($T179),$T179,0)*0.12+IF($S179&lt;=1,12,0))),0),"")</f>
        <v/>
      </c>
      <c r="AK179" s="29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29" t="n">
        <v>355</v>
      </c>
      <c r="AM179" s="30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Waterloo</t>
        </is>
      </c>
      <c r="B180" s="15" t="inlineStr">
        <is>
          <t>Waterloo Sparkling Water | Mango Orange | 18-pack 355mL</t>
        </is>
      </c>
      <c r="C180" s="15" t="inlineStr">
        <is>
          <t>5) Sparkling water &amp; soda</t>
        </is>
      </c>
      <c r="D180" s="15" t="inlineStr">
        <is>
          <t>355 mL can</t>
        </is>
      </c>
      <c r="E180" s="29" t="n">
        <v>18</v>
      </c>
      <c r="F180" s="30" t="n"/>
      <c r="G180" s="31">
        <f>IF(AND(ISNUMBER($F180),ISNUMBER($E180),$E180&lt;&gt;0),$F180/$E180,"")</f>
        <v/>
      </c>
      <c r="H180" s="31">
        <f>IF(AND(ISNUMBER($F180),ISNUMBER($AL180),ISNUMBER($E180),($AL180*$E180)&lt;&gt;0),$F180/($AL180*$E180)*100,"")</f>
        <v/>
      </c>
      <c r="I180" s="32" t="n"/>
      <c r="J180" s="33" t="n"/>
      <c r="K180" s="31">
        <f>IF(AND(ISNUMBER($F180),ISNUMBER($J180)),$F180*(1-$J180),"")</f>
        <v/>
      </c>
      <c r="L180" s="32" t="n"/>
      <c r="M180" s="32" t="n"/>
      <c r="N180" s="31">
        <f>IF(ISNUMBER($F180),($F180-IF(ISNUMBER($AM180),$AM180,0))*(1-IF(ISNUMBER($J180),$J180,0)),"")</f>
        <v/>
      </c>
      <c r="O180" s="15" t="inlineStr">
        <is>
          <t>Mango Orange</t>
        </is>
      </c>
      <c r="P180" s="29" t="n">
        <v>0</v>
      </c>
      <c r="Q180" s="29" t="n">
        <v>0</v>
      </c>
      <c r="R180" s="15" t="inlineStr">
        <is>
          <t>Not listed</t>
        </is>
      </c>
      <c r="S180" s="29" t="n">
        <v>0</v>
      </c>
      <c r="T180" s="29" t="n">
        <v>0</v>
      </c>
      <c r="U180" s="15" t="inlineStr">
        <is>
          <t>None (natural flavours)</t>
        </is>
      </c>
      <c r="V180" s="15" t="inlineStr">
        <is>
          <t>Zero calorie/sugar, bold true-to-fruit flavour</t>
        </is>
      </c>
      <c r="W180" s="32" t="n"/>
      <c r="X180" s="32" t="n"/>
      <c r="Y180" s="32" t="n"/>
      <c r="Z180" s="32" t="n"/>
      <c r="AA180" s="15" t="inlineStr">
        <is>
          <t>Medium</t>
        </is>
      </c>
      <c r="AB180" s="15" t="inlineStr">
        <is>
          <t>Flavour-forward challenger; growing</t>
        </is>
      </c>
      <c r="AC180" s="15" t="inlineStr">
        <is>
          <t>Bolder, more flavour-true sparkling water</t>
        </is>
      </c>
      <c r="AD180" s="15" t="inlineStr">
        <is>
          <t>Stronger, more realistic flavour than the big seltzers.</t>
        </is>
      </c>
      <c r="AE180" s="32" t="n"/>
      <c r="AF180" s="34">
        <f>IF(AND(ISNUMBER($P180),ISNUMBER($AL180),$AL180&lt;&gt;0),ROUND($P180/$AL180*100,1),"")</f>
        <v/>
      </c>
      <c r="AG180" s="35">
        <f>IF(AND(ISNUMBER($S180),ISNUMBER($AL180),$AL180&lt;&gt;0),ROUND($S180/$AL180*100,2),"")</f>
        <v/>
      </c>
      <c r="AH180" s="34">
        <f>IF(AND(ISNUMBER($Q180),ISNUMBER($AL180),$AL180&lt;&gt;0),ROUND($Q180/$AL180*100,1),"")</f>
        <v/>
      </c>
      <c r="AI180" s="29">
        <f>IF(ISNUMBER($S180),IF($S180&lt;=1,"Yes","No"),"n/a")</f>
        <v/>
      </c>
      <c r="AJ180" s="29">
        <f>IF(ISNUMBER($S180),ROUND(MAX(0,MIN(100,100-$S180*2.5-IF(ISNUMBER($T180),$T180,0)*0.12+IF($S180&lt;=1,12,0))),0),"")</f>
        <v/>
      </c>
      <c r="AK180" s="29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29" t="n">
        <v>355</v>
      </c>
      <c r="AM180" s="30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Waterloo</t>
        </is>
      </c>
      <c r="B181" s="15" t="inlineStr">
        <is>
          <t>Waterloo Sparkling Water | Mango Orange | 24-pack 355mL</t>
        </is>
      </c>
      <c r="C181" s="15" t="inlineStr">
        <is>
          <t>5) Sparkling water &amp; soda</t>
        </is>
      </c>
      <c r="D181" s="15" t="inlineStr">
        <is>
          <t>355 mL can</t>
        </is>
      </c>
      <c r="E181" s="29" t="n">
        <v>24</v>
      </c>
      <c r="F181" s="30" t="n"/>
      <c r="G181" s="31">
        <f>IF(AND(ISNUMBER($F181),ISNUMBER($E181),$E181&lt;&gt;0),$F181/$E181,"")</f>
        <v/>
      </c>
      <c r="H181" s="31">
        <f>IF(AND(ISNUMBER($F181),ISNUMBER($AL181),ISNUMBER($E181),($AL181*$E181)&lt;&gt;0),$F181/($AL181*$E181)*100,"")</f>
        <v/>
      </c>
      <c r="I181" s="32" t="n"/>
      <c r="J181" s="33" t="n"/>
      <c r="K181" s="31">
        <f>IF(AND(ISNUMBER($F181),ISNUMBER($J181)),$F181*(1-$J181),"")</f>
        <v/>
      </c>
      <c r="L181" s="32" t="n"/>
      <c r="M181" s="32" t="n"/>
      <c r="N181" s="31">
        <f>IF(ISNUMBER($F181),($F181-IF(ISNUMBER($AM181),$AM181,0))*(1-IF(ISNUMBER($J181),$J181,0)),"")</f>
        <v/>
      </c>
      <c r="O181" s="15" t="inlineStr">
        <is>
          <t>Mango Orange</t>
        </is>
      </c>
      <c r="P181" s="29" t="n">
        <v>0</v>
      </c>
      <c r="Q181" s="29" t="n">
        <v>0</v>
      </c>
      <c r="R181" s="15" t="inlineStr">
        <is>
          <t>Not listed</t>
        </is>
      </c>
      <c r="S181" s="29" t="n">
        <v>0</v>
      </c>
      <c r="T181" s="29" t="n">
        <v>0</v>
      </c>
      <c r="U181" s="15" t="inlineStr">
        <is>
          <t>None (natural flavours)</t>
        </is>
      </c>
      <c r="V181" s="15" t="inlineStr">
        <is>
          <t>Zero calorie/sugar, bold true-to-fruit flavour</t>
        </is>
      </c>
      <c r="W181" s="32" t="n"/>
      <c r="X181" s="32" t="n"/>
      <c r="Y181" s="32" t="n"/>
      <c r="Z181" s="32" t="n"/>
      <c r="AA181" s="15" t="inlineStr">
        <is>
          <t>Medium</t>
        </is>
      </c>
      <c r="AB181" s="15" t="inlineStr">
        <is>
          <t>Flavour-forward challenger; growing</t>
        </is>
      </c>
      <c r="AC181" s="15" t="inlineStr">
        <is>
          <t>Bolder, more flavour-true sparkling water</t>
        </is>
      </c>
      <c r="AD181" s="15" t="inlineStr">
        <is>
          <t>Stronger, more realistic flavour than the big seltzers.</t>
        </is>
      </c>
      <c r="AE181" s="32" t="n"/>
      <c r="AF181" s="34">
        <f>IF(AND(ISNUMBER($P181),ISNUMBER($AL181),$AL181&lt;&gt;0),ROUND($P181/$AL181*100,1),"")</f>
        <v/>
      </c>
      <c r="AG181" s="35">
        <f>IF(AND(ISNUMBER($S181),ISNUMBER($AL181),$AL181&lt;&gt;0),ROUND($S181/$AL181*100,2),"")</f>
        <v/>
      </c>
      <c r="AH181" s="34">
        <f>IF(AND(ISNUMBER($Q181),ISNUMBER($AL181),$AL181&lt;&gt;0),ROUND($Q181/$AL181*100,1),"")</f>
        <v/>
      </c>
      <c r="AI181" s="29">
        <f>IF(ISNUMBER($S181),IF($S181&lt;=1,"Yes","No"),"n/a")</f>
        <v/>
      </c>
      <c r="AJ181" s="29">
        <f>IF(ISNUMBER($S181),ROUND(MAX(0,MIN(100,100-$S181*2.5-IF(ISNUMBER($T181),$T181,0)*0.12+IF($S181&lt;=1,12,0))),0),"")</f>
        <v/>
      </c>
      <c r="AK181" s="29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29" t="n">
        <v>355</v>
      </c>
      <c r="AM181" s="30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Waterloo</t>
        </is>
      </c>
      <c r="B182" s="15" t="inlineStr">
        <is>
          <t>Waterloo Sparkling Water | Summer Berry | single 355mL</t>
        </is>
      </c>
      <c r="C182" s="15" t="inlineStr">
        <is>
          <t>5) Sparkling water &amp; soda</t>
        </is>
      </c>
      <c r="D182" s="15" t="inlineStr">
        <is>
          <t>355 mL can</t>
        </is>
      </c>
      <c r="E182" s="29" t="n">
        <v>1</v>
      </c>
      <c r="F182" s="30" t="n"/>
      <c r="G182" s="31">
        <f>IF(AND(ISNUMBER($F182),ISNUMBER($E182),$E182&lt;&gt;0),$F182/$E182,"")</f>
        <v/>
      </c>
      <c r="H182" s="31">
        <f>IF(AND(ISNUMBER($F182),ISNUMBER($AL182),ISNUMBER($E182),($AL182*$E182)&lt;&gt;0),$F182/($AL182*$E182)*100,"")</f>
        <v/>
      </c>
      <c r="I182" s="32" t="n"/>
      <c r="J182" s="33" t="n"/>
      <c r="K182" s="31">
        <f>IF(AND(ISNUMBER($F182),ISNUMBER($J182)),$F182*(1-$J182),"")</f>
        <v/>
      </c>
      <c r="L182" s="32" t="n"/>
      <c r="M182" s="32" t="n"/>
      <c r="N182" s="31">
        <f>IF(ISNUMBER($F182),($F182-IF(ISNUMBER($AM182),$AM182,0))*(1-IF(ISNUMBER($J182),$J182,0)),"")</f>
        <v/>
      </c>
      <c r="O182" s="15" t="inlineStr">
        <is>
          <t>Summer Berry</t>
        </is>
      </c>
      <c r="P182" s="29" t="n">
        <v>0</v>
      </c>
      <c r="Q182" s="29" t="n">
        <v>0</v>
      </c>
      <c r="R182" s="15" t="inlineStr">
        <is>
          <t>Not listed</t>
        </is>
      </c>
      <c r="S182" s="29" t="n">
        <v>0</v>
      </c>
      <c r="T182" s="29" t="n">
        <v>0</v>
      </c>
      <c r="U182" s="15" t="inlineStr">
        <is>
          <t>None (natural flavours)</t>
        </is>
      </c>
      <c r="V182" s="15" t="inlineStr">
        <is>
          <t>Zero calorie/sugar, bold true-to-fruit flavour</t>
        </is>
      </c>
      <c r="W182" s="32" t="n"/>
      <c r="X182" s="32" t="n"/>
      <c r="Y182" s="32" t="n"/>
      <c r="Z182" s="32" t="n"/>
      <c r="AA182" s="15" t="inlineStr">
        <is>
          <t>Medium</t>
        </is>
      </c>
      <c r="AB182" s="15" t="inlineStr">
        <is>
          <t>Flavour-forward challenger; growing</t>
        </is>
      </c>
      <c r="AC182" s="15" t="inlineStr">
        <is>
          <t>Bolder, more flavour-true sparkling water</t>
        </is>
      </c>
      <c r="AD182" s="15" t="inlineStr">
        <is>
          <t>Stronger, more realistic flavour than the big seltzers.</t>
        </is>
      </c>
      <c r="AE182" s="32" t="n"/>
      <c r="AF182" s="34">
        <f>IF(AND(ISNUMBER($P182),ISNUMBER($AL182),$AL182&lt;&gt;0),ROUND($P182/$AL182*100,1),"")</f>
        <v/>
      </c>
      <c r="AG182" s="35">
        <f>IF(AND(ISNUMBER($S182),ISNUMBER($AL182),$AL182&lt;&gt;0),ROUND($S182/$AL182*100,2),"")</f>
        <v/>
      </c>
      <c r="AH182" s="34">
        <f>IF(AND(ISNUMBER($Q182),ISNUMBER($AL182),$AL182&lt;&gt;0),ROUND($Q182/$AL182*100,1),"")</f>
        <v/>
      </c>
      <c r="AI182" s="29">
        <f>IF(ISNUMBER($S182),IF($S182&lt;=1,"Yes","No"),"n/a")</f>
        <v/>
      </c>
      <c r="AJ182" s="29">
        <f>IF(ISNUMBER($S182),ROUND(MAX(0,MIN(100,100-$S182*2.5-IF(ISNUMBER($T182),$T182,0)*0.12+IF($S182&lt;=1,12,0))),0),"")</f>
        <v/>
      </c>
      <c r="AK182" s="29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29" t="n">
        <v>355</v>
      </c>
      <c r="AM182" s="30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Waterloo</t>
        </is>
      </c>
      <c r="B183" s="15" t="inlineStr">
        <is>
          <t>Waterloo Sparkling Water | Summer Berry | 8-pack 355mL</t>
        </is>
      </c>
      <c r="C183" s="15" t="inlineStr">
        <is>
          <t>5) Sparkling water &amp; soda</t>
        </is>
      </c>
      <c r="D183" s="15" t="inlineStr">
        <is>
          <t>355 mL can</t>
        </is>
      </c>
      <c r="E183" s="29" t="n">
        <v>8</v>
      </c>
      <c r="F183" s="30" t="n"/>
      <c r="G183" s="31">
        <f>IF(AND(ISNUMBER($F183),ISNUMBER($E183),$E183&lt;&gt;0),$F183/$E183,"")</f>
        <v/>
      </c>
      <c r="H183" s="31">
        <f>IF(AND(ISNUMBER($F183),ISNUMBER($AL183),ISNUMBER($E183),($AL183*$E183)&lt;&gt;0),$F183/($AL183*$E183)*100,"")</f>
        <v/>
      </c>
      <c r="I183" s="32" t="n"/>
      <c r="J183" s="33" t="n"/>
      <c r="K183" s="31">
        <f>IF(AND(ISNUMBER($F183),ISNUMBER($J183)),$F183*(1-$J183),"")</f>
        <v/>
      </c>
      <c r="L183" s="32" t="n"/>
      <c r="M183" s="32" t="n"/>
      <c r="N183" s="31">
        <f>IF(ISNUMBER($F183),($F183-IF(ISNUMBER($AM183),$AM183,0))*(1-IF(ISNUMBER($J183),$J183,0)),"")</f>
        <v/>
      </c>
      <c r="O183" s="15" t="inlineStr">
        <is>
          <t>Summer Berry</t>
        </is>
      </c>
      <c r="P183" s="29" t="n">
        <v>0</v>
      </c>
      <c r="Q183" s="29" t="n">
        <v>0</v>
      </c>
      <c r="R183" s="15" t="inlineStr">
        <is>
          <t>Not listed</t>
        </is>
      </c>
      <c r="S183" s="29" t="n">
        <v>0</v>
      </c>
      <c r="T183" s="29" t="n">
        <v>0</v>
      </c>
      <c r="U183" s="15" t="inlineStr">
        <is>
          <t>None (natural flavours)</t>
        </is>
      </c>
      <c r="V183" s="15" t="inlineStr">
        <is>
          <t>Zero calorie/sugar, bold true-to-fruit flavour</t>
        </is>
      </c>
      <c r="W183" s="32" t="n"/>
      <c r="X183" s="32" t="n"/>
      <c r="Y183" s="32" t="n"/>
      <c r="Z183" s="32" t="n"/>
      <c r="AA183" s="15" t="inlineStr">
        <is>
          <t>Medium</t>
        </is>
      </c>
      <c r="AB183" s="15" t="inlineStr">
        <is>
          <t>Flavour-forward challenger; growing</t>
        </is>
      </c>
      <c r="AC183" s="15" t="inlineStr">
        <is>
          <t>Bolder, more flavour-true sparkling water</t>
        </is>
      </c>
      <c r="AD183" s="15" t="inlineStr">
        <is>
          <t>Stronger, more realistic flavour than the big seltzers.</t>
        </is>
      </c>
      <c r="AE183" s="32" t="n"/>
      <c r="AF183" s="34">
        <f>IF(AND(ISNUMBER($P183),ISNUMBER($AL183),$AL183&lt;&gt;0),ROUND($P183/$AL183*100,1),"")</f>
        <v/>
      </c>
      <c r="AG183" s="35">
        <f>IF(AND(ISNUMBER($S183),ISNUMBER($AL183),$AL183&lt;&gt;0),ROUND($S183/$AL183*100,2),"")</f>
        <v/>
      </c>
      <c r="AH183" s="34">
        <f>IF(AND(ISNUMBER($Q183),ISNUMBER($AL183),$AL183&lt;&gt;0),ROUND($Q183/$AL183*100,1),"")</f>
        <v/>
      </c>
      <c r="AI183" s="29">
        <f>IF(ISNUMBER($S183),IF($S183&lt;=1,"Yes","No"),"n/a")</f>
        <v/>
      </c>
      <c r="AJ183" s="29">
        <f>IF(ISNUMBER($S183),ROUND(MAX(0,MIN(100,100-$S183*2.5-IF(ISNUMBER($T183),$T183,0)*0.12+IF($S183&lt;=1,12,0))),0),"")</f>
        <v/>
      </c>
      <c r="AK183" s="29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29" t="n">
        <v>355</v>
      </c>
      <c r="AM183" s="30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Waterloo</t>
        </is>
      </c>
      <c r="B184" s="15" t="inlineStr">
        <is>
          <t>Waterloo Sparkling Water | Summer Berry | 12-pack 355mL</t>
        </is>
      </c>
      <c r="C184" s="15" t="inlineStr">
        <is>
          <t>5) Sparkling water &amp; soda</t>
        </is>
      </c>
      <c r="D184" s="15" t="inlineStr">
        <is>
          <t>355 mL can</t>
        </is>
      </c>
      <c r="E184" s="29" t="n">
        <v>12</v>
      </c>
      <c r="F184" s="30" t="n"/>
      <c r="G184" s="31">
        <f>IF(AND(ISNUMBER($F184),ISNUMBER($E184),$E184&lt;&gt;0),$F184/$E184,"")</f>
        <v/>
      </c>
      <c r="H184" s="31">
        <f>IF(AND(ISNUMBER($F184),ISNUMBER($AL184),ISNUMBER($E184),($AL184*$E184)&lt;&gt;0),$F184/($AL184*$E184)*100,"")</f>
        <v/>
      </c>
      <c r="I184" s="32" t="n"/>
      <c r="J184" s="33" t="n"/>
      <c r="K184" s="31">
        <f>IF(AND(ISNUMBER($F184),ISNUMBER($J184)),$F184*(1-$J184),"")</f>
        <v/>
      </c>
      <c r="L184" s="32" t="n"/>
      <c r="M184" s="32" t="n"/>
      <c r="N184" s="31">
        <f>IF(ISNUMBER($F184),($F184-IF(ISNUMBER($AM184),$AM184,0))*(1-IF(ISNUMBER($J184),$J184,0)),"")</f>
        <v/>
      </c>
      <c r="O184" s="15" t="inlineStr">
        <is>
          <t>Summer Berry</t>
        </is>
      </c>
      <c r="P184" s="29" t="n">
        <v>0</v>
      </c>
      <c r="Q184" s="29" t="n">
        <v>0</v>
      </c>
      <c r="R184" s="15" t="inlineStr">
        <is>
          <t>Not listed</t>
        </is>
      </c>
      <c r="S184" s="29" t="n">
        <v>0</v>
      </c>
      <c r="T184" s="29" t="n">
        <v>0</v>
      </c>
      <c r="U184" s="15" t="inlineStr">
        <is>
          <t>None (natural flavours)</t>
        </is>
      </c>
      <c r="V184" s="15" t="inlineStr">
        <is>
          <t>Zero calorie/sugar, bold true-to-fruit flavour</t>
        </is>
      </c>
      <c r="W184" s="32" t="n"/>
      <c r="X184" s="32" t="n"/>
      <c r="Y184" s="32" t="n"/>
      <c r="Z184" s="32" t="n"/>
      <c r="AA184" s="15" t="inlineStr">
        <is>
          <t>Medium</t>
        </is>
      </c>
      <c r="AB184" s="15" t="inlineStr">
        <is>
          <t>Flavour-forward challenger; growing</t>
        </is>
      </c>
      <c r="AC184" s="15" t="inlineStr">
        <is>
          <t>Bolder, more flavour-true sparkling water</t>
        </is>
      </c>
      <c r="AD184" s="15" t="inlineStr">
        <is>
          <t>Stronger, more realistic flavour than the big seltzers.</t>
        </is>
      </c>
      <c r="AE184" s="32" t="n"/>
      <c r="AF184" s="34">
        <f>IF(AND(ISNUMBER($P184),ISNUMBER($AL184),$AL184&lt;&gt;0),ROUND($P184/$AL184*100,1),"")</f>
        <v/>
      </c>
      <c r="AG184" s="35">
        <f>IF(AND(ISNUMBER($S184),ISNUMBER($AL184),$AL184&lt;&gt;0),ROUND($S184/$AL184*100,2),"")</f>
        <v/>
      </c>
      <c r="AH184" s="34">
        <f>IF(AND(ISNUMBER($Q184),ISNUMBER($AL184),$AL184&lt;&gt;0),ROUND($Q184/$AL184*100,1),"")</f>
        <v/>
      </c>
      <c r="AI184" s="29">
        <f>IF(ISNUMBER($S184),IF($S184&lt;=1,"Yes","No"),"n/a")</f>
        <v/>
      </c>
      <c r="AJ184" s="29">
        <f>IF(ISNUMBER($S184),ROUND(MAX(0,MIN(100,100-$S184*2.5-IF(ISNUMBER($T184),$T184,0)*0.12+IF($S184&lt;=1,12,0))),0),"")</f>
        <v/>
      </c>
      <c r="AK184" s="29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29" t="n">
        <v>355</v>
      </c>
      <c r="AM184" s="30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Waterloo</t>
        </is>
      </c>
      <c r="B185" s="15" t="inlineStr">
        <is>
          <t>Waterloo Sparkling Water | Summer Berry | 15-pack 355mL</t>
        </is>
      </c>
      <c r="C185" s="15" t="inlineStr">
        <is>
          <t>5) Sparkling water &amp; soda</t>
        </is>
      </c>
      <c r="D185" s="15" t="inlineStr">
        <is>
          <t>355 mL can</t>
        </is>
      </c>
      <c r="E185" s="29" t="n">
        <v>15</v>
      </c>
      <c r="F185" s="30" t="n"/>
      <c r="G185" s="31">
        <f>IF(AND(ISNUMBER($F185),ISNUMBER($E185),$E185&lt;&gt;0),$F185/$E185,"")</f>
        <v/>
      </c>
      <c r="H185" s="31">
        <f>IF(AND(ISNUMBER($F185),ISNUMBER($AL185),ISNUMBER($E185),($AL185*$E185)&lt;&gt;0),$F185/($AL185*$E185)*100,"")</f>
        <v/>
      </c>
      <c r="I185" s="32" t="n"/>
      <c r="J185" s="33" t="n"/>
      <c r="K185" s="31">
        <f>IF(AND(ISNUMBER($F185),ISNUMBER($J185)),$F185*(1-$J185),"")</f>
        <v/>
      </c>
      <c r="L185" s="32" t="n"/>
      <c r="M185" s="32" t="n"/>
      <c r="N185" s="31">
        <f>IF(ISNUMBER($F185),($F185-IF(ISNUMBER($AM185),$AM185,0))*(1-IF(ISNUMBER($J185),$J185,0)),"")</f>
        <v/>
      </c>
      <c r="O185" s="15" t="inlineStr">
        <is>
          <t>Summer Berry</t>
        </is>
      </c>
      <c r="P185" s="29" t="n">
        <v>0</v>
      </c>
      <c r="Q185" s="29" t="n">
        <v>0</v>
      </c>
      <c r="R185" s="15" t="inlineStr">
        <is>
          <t>Not listed</t>
        </is>
      </c>
      <c r="S185" s="29" t="n">
        <v>0</v>
      </c>
      <c r="T185" s="29" t="n">
        <v>0</v>
      </c>
      <c r="U185" s="15" t="inlineStr">
        <is>
          <t>None (natural flavours)</t>
        </is>
      </c>
      <c r="V185" s="15" t="inlineStr">
        <is>
          <t>Zero calorie/sugar, bold true-to-fruit flavour</t>
        </is>
      </c>
      <c r="W185" s="32" t="n"/>
      <c r="X185" s="32" t="n"/>
      <c r="Y185" s="32" t="n"/>
      <c r="Z185" s="32" t="n"/>
      <c r="AA185" s="15" t="inlineStr">
        <is>
          <t>Medium</t>
        </is>
      </c>
      <c r="AB185" s="15" t="inlineStr">
        <is>
          <t>Flavour-forward challenger; growing</t>
        </is>
      </c>
      <c r="AC185" s="15" t="inlineStr">
        <is>
          <t>Bolder, more flavour-true sparkling water</t>
        </is>
      </c>
      <c r="AD185" s="15" t="inlineStr">
        <is>
          <t>Stronger, more realistic flavour than the big seltzers.</t>
        </is>
      </c>
      <c r="AE185" s="32" t="n"/>
      <c r="AF185" s="34">
        <f>IF(AND(ISNUMBER($P185),ISNUMBER($AL185),$AL185&lt;&gt;0),ROUND($P185/$AL185*100,1),"")</f>
        <v/>
      </c>
      <c r="AG185" s="35">
        <f>IF(AND(ISNUMBER($S185),ISNUMBER($AL185),$AL185&lt;&gt;0),ROUND($S185/$AL185*100,2),"")</f>
        <v/>
      </c>
      <c r="AH185" s="34">
        <f>IF(AND(ISNUMBER($Q185),ISNUMBER($AL185),$AL185&lt;&gt;0),ROUND($Q185/$AL185*100,1),"")</f>
        <v/>
      </c>
      <c r="AI185" s="29">
        <f>IF(ISNUMBER($S185),IF($S185&lt;=1,"Yes","No"),"n/a")</f>
        <v/>
      </c>
      <c r="AJ185" s="29">
        <f>IF(ISNUMBER($S185),ROUND(MAX(0,MIN(100,100-$S185*2.5-IF(ISNUMBER($T185),$T185,0)*0.12+IF($S185&lt;=1,12,0))),0),"")</f>
        <v/>
      </c>
      <c r="AK185" s="29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29" t="n">
        <v>355</v>
      </c>
      <c r="AM185" s="30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Waterloo</t>
        </is>
      </c>
      <c r="B186" s="15" t="inlineStr">
        <is>
          <t>Waterloo Sparkling Water | Summer Berry | 18-pack 355mL</t>
        </is>
      </c>
      <c r="C186" s="15" t="inlineStr">
        <is>
          <t>5) Sparkling water &amp; soda</t>
        </is>
      </c>
      <c r="D186" s="15" t="inlineStr">
        <is>
          <t>355 mL can</t>
        </is>
      </c>
      <c r="E186" s="29" t="n">
        <v>18</v>
      </c>
      <c r="F186" s="30" t="n"/>
      <c r="G186" s="31">
        <f>IF(AND(ISNUMBER($F186),ISNUMBER($E186),$E186&lt;&gt;0),$F186/$E186,"")</f>
        <v/>
      </c>
      <c r="H186" s="31">
        <f>IF(AND(ISNUMBER($F186),ISNUMBER($AL186),ISNUMBER($E186),($AL186*$E186)&lt;&gt;0),$F186/($AL186*$E186)*100,"")</f>
        <v/>
      </c>
      <c r="I186" s="32" t="n"/>
      <c r="J186" s="33" t="n"/>
      <c r="K186" s="31">
        <f>IF(AND(ISNUMBER($F186),ISNUMBER($J186)),$F186*(1-$J186),"")</f>
        <v/>
      </c>
      <c r="L186" s="32" t="n"/>
      <c r="M186" s="32" t="n"/>
      <c r="N186" s="31">
        <f>IF(ISNUMBER($F186),($F186-IF(ISNUMBER($AM186),$AM186,0))*(1-IF(ISNUMBER($J186),$J186,0)),"")</f>
        <v/>
      </c>
      <c r="O186" s="15" t="inlineStr">
        <is>
          <t>Summer Berry</t>
        </is>
      </c>
      <c r="P186" s="29" t="n">
        <v>0</v>
      </c>
      <c r="Q186" s="29" t="n">
        <v>0</v>
      </c>
      <c r="R186" s="15" t="inlineStr">
        <is>
          <t>Not listed</t>
        </is>
      </c>
      <c r="S186" s="29" t="n">
        <v>0</v>
      </c>
      <c r="T186" s="29" t="n">
        <v>0</v>
      </c>
      <c r="U186" s="15" t="inlineStr">
        <is>
          <t>None (natural flavours)</t>
        </is>
      </c>
      <c r="V186" s="15" t="inlineStr">
        <is>
          <t>Zero calorie/sugar, bold true-to-fruit flavour</t>
        </is>
      </c>
      <c r="W186" s="32" t="n"/>
      <c r="X186" s="32" t="n"/>
      <c r="Y186" s="32" t="n"/>
      <c r="Z186" s="32" t="n"/>
      <c r="AA186" s="15" t="inlineStr">
        <is>
          <t>Medium</t>
        </is>
      </c>
      <c r="AB186" s="15" t="inlineStr">
        <is>
          <t>Flavour-forward challenger; growing</t>
        </is>
      </c>
      <c r="AC186" s="15" t="inlineStr">
        <is>
          <t>Bolder, more flavour-true sparkling water</t>
        </is>
      </c>
      <c r="AD186" s="15" t="inlineStr">
        <is>
          <t>Stronger, more realistic flavour than the big seltzers.</t>
        </is>
      </c>
      <c r="AE186" s="32" t="n"/>
      <c r="AF186" s="34">
        <f>IF(AND(ISNUMBER($P186),ISNUMBER($AL186),$AL186&lt;&gt;0),ROUND($P186/$AL186*100,1),"")</f>
        <v/>
      </c>
      <c r="AG186" s="35">
        <f>IF(AND(ISNUMBER($S186),ISNUMBER($AL186),$AL186&lt;&gt;0),ROUND($S186/$AL186*100,2),"")</f>
        <v/>
      </c>
      <c r="AH186" s="34">
        <f>IF(AND(ISNUMBER($Q186),ISNUMBER($AL186),$AL186&lt;&gt;0),ROUND($Q186/$AL186*100,1),"")</f>
        <v/>
      </c>
      <c r="AI186" s="29">
        <f>IF(ISNUMBER($S186),IF($S186&lt;=1,"Yes","No"),"n/a")</f>
        <v/>
      </c>
      <c r="AJ186" s="29">
        <f>IF(ISNUMBER($S186),ROUND(MAX(0,MIN(100,100-$S186*2.5-IF(ISNUMBER($T186),$T186,0)*0.12+IF($S186&lt;=1,12,0))),0),"")</f>
        <v/>
      </c>
      <c r="AK186" s="29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29" t="n">
        <v>355</v>
      </c>
      <c r="AM186" s="30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Waterloo</t>
        </is>
      </c>
      <c r="B187" s="15" t="inlineStr">
        <is>
          <t>Waterloo Sparkling Water | Summer Berry | 24-pack 355mL</t>
        </is>
      </c>
      <c r="C187" s="15" t="inlineStr">
        <is>
          <t>5) Sparkling water &amp; soda</t>
        </is>
      </c>
      <c r="D187" s="15" t="inlineStr">
        <is>
          <t>355 mL can</t>
        </is>
      </c>
      <c r="E187" s="29" t="n">
        <v>24</v>
      </c>
      <c r="F187" s="30" t="n"/>
      <c r="G187" s="31">
        <f>IF(AND(ISNUMBER($F187),ISNUMBER($E187),$E187&lt;&gt;0),$F187/$E187,"")</f>
        <v/>
      </c>
      <c r="H187" s="31">
        <f>IF(AND(ISNUMBER($F187),ISNUMBER($AL187),ISNUMBER($E187),($AL187*$E187)&lt;&gt;0),$F187/($AL187*$E187)*100,"")</f>
        <v/>
      </c>
      <c r="I187" s="32" t="n"/>
      <c r="J187" s="33" t="n"/>
      <c r="K187" s="31">
        <f>IF(AND(ISNUMBER($F187),ISNUMBER($J187)),$F187*(1-$J187),"")</f>
        <v/>
      </c>
      <c r="L187" s="32" t="n"/>
      <c r="M187" s="32" t="n"/>
      <c r="N187" s="31">
        <f>IF(ISNUMBER($F187),($F187-IF(ISNUMBER($AM187),$AM187,0))*(1-IF(ISNUMBER($J187),$J187,0)),"")</f>
        <v/>
      </c>
      <c r="O187" s="15" t="inlineStr">
        <is>
          <t>Summer Berry</t>
        </is>
      </c>
      <c r="P187" s="29" t="n">
        <v>0</v>
      </c>
      <c r="Q187" s="29" t="n">
        <v>0</v>
      </c>
      <c r="R187" s="15" t="inlineStr">
        <is>
          <t>Not listed</t>
        </is>
      </c>
      <c r="S187" s="29" t="n">
        <v>0</v>
      </c>
      <c r="T187" s="29" t="n">
        <v>0</v>
      </c>
      <c r="U187" s="15" t="inlineStr">
        <is>
          <t>None (natural flavours)</t>
        </is>
      </c>
      <c r="V187" s="15" t="inlineStr">
        <is>
          <t>Zero calorie/sugar, bold true-to-fruit flavour</t>
        </is>
      </c>
      <c r="W187" s="32" t="n"/>
      <c r="X187" s="32" t="n"/>
      <c r="Y187" s="32" t="n"/>
      <c r="Z187" s="32" t="n"/>
      <c r="AA187" s="15" t="inlineStr">
        <is>
          <t>Medium</t>
        </is>
      </c>
      <c r="AB187" s="15" t="inlineStr">
        <is>
          <t>Flavour-forward challenger; growing</t>
        </is>
      </c>
      <c r="AC187" s="15" t="inlineStr">
        <is>
          <t>Bolder, more flavour-true sparkling water</t>
        </is>
      </c>
      <c r="AD187" s="15" t="inlineStr">
        <is>
          <t>Stronger, more realistic flavour than the big seltzers.</t>
        </is>
      </c>
      <c r="AE187" s="32" t="n"/>
      <c r="AF187" s="34">
        <f>IF(AND(ISNUMBER($P187),ISNUMBER($AL187),$AL187&lt;&gt;0),ROUND($P187/$AL187*100,1),"")</f>
        <v/>
      </c>
      <c r="AG187" s="35">
        <f>IF(AND(ISNUMBER($S187),ISNUMBER($AL187),$AL187&lt;&gt;0),ROUND($S187/$AL187*100,2),"")</f>
        <v/>
      </c>
      <c r="AH187" s="34">
        <f>IF(AND(ISNUMBER($Q187),ISNUMBER($AL187),$AL187&lt;&gt;0),ROUND($Q187/$AL187*100,1),"")</f>
        <v/>
      </c>
      <c r="AI187" s="29">
        <f>IF(ISNUMBER($S187),IF($S187&lt;=1,"Yes","No"),"n/a")</f>
        <v/>
      </c>
      <c r="AJ187" s="29">
        <f>IF(ISNUMBER($S187),ROUND(MAX(0,MIN(100,100-$S187*2.5-IF(ISNUMBER($T187),$T187,0)*0.12+IF($S187&lt;=1,12,0))),0),"")</f>
        <v/>
      </c>
      <c r="AK187" s="29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29" t="n">
        <v>355</v>
      </c>
      <c r="AM187" s="30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Perrier</t>
        </is>
      </c>
      <c r="B188" s="15" t="inlineStr">
        <is>
          <t>Perrier Carbonated Mineral Water | Original | single 330mL</t>
        </is>
      </c>
      <c r="C188" s="15" t="inlineStr">
        <is>
          <t>5) Sparkling water &amp; soda</t>
        </is>
      </c>
      <c r="D188" s="15" t="inlineStr">
        <is>
          <t>330 mL can</t>
        </is>
      </c>
      <c r="E188" s="29" t="n">
        <v>1</v>
      </c>
      <c r="F188" s="30" t="n"/>
      <c r="G188" s="31">
        <f>IF(AND(ISNUMBER($F188),ISNUMBER($E188),$E188&lt;&gt;0),$F188/$E188,"")</f>
        <v/>
      </c>
      <c r="H188" s="31">
        <f>IF(AND(ISNUMBER($F188),ISNUMBER($AL188),ISNUMBER($E188),($AL188*$E188)&lt;&gt;0),$F188/($AL188*$E188)*100,"")</f>
        <v/>
      </c>
      <c r="I188" s="32" t="n"/>
      <c r="J188" s="33" t="n"/>
      <c r="K188" s="31">
        <f>IF(AND(ISNUMBER($F188),ISNUMBER($J188)),$F188*(1-$J188),"")</f>
        <v/>
      </c>
      <c r="L188" s="32" t="n"/>
      <c r="M188" s="32" t="n"/>
      <c r="N188" s="31">
        <f>IF(ISNUMBER($F188),($F188-IF(ISNUMBER($AM188),$AM188,0))*(1-IF(ISNUMBER($J188),$J188,0)),"")</f>
        <v/>
      </c>
      <c r="O188" s="15" t="inlineStr">
        <is>
          <t>Original</t>
        </is>
      </c>
      <c r="P188" s="29" t="n">
        <v>0</v>
      </c>
      <c r="Q188" s="29" t="n">
        <v>0</v>
      </c>
      <c r="R188" s="15" t="inlineStr">
        <is>
          <t>Not listed</t>
        </is>
      </c>
      <c r="S188" s="29" t="n">
        <v>0</v>
      </c>
      <c r="T188" s="29" t="n">
        <v>0</v>
      </c>
      <c r="U188" s="15" t="inlineStr">
        <is>
          <t>None</t>
        </is>
      </c>
      <c r="V188" s="15" t="inlineStr">
        <is>
          <t>Natural French mineral water from Vergèze (9.5 mg/L sodium, 150 mg/L calcium — below 5 mg label threshold per serving, declared as 0 mg), naturally carbonated, premium</t>
        </is>
      </c>
      <c r="W188" s="32" t="n"/>
      <c r="X188" s="32" t="n"/>
      <c r="Y188" s="32" t="n"/>
      <c r="Z188" s="32" t="n"/>
      <c r="AA188" s="15" t="inlineStr">
        <is>
          <t>High</t>
        </is>
      </c>
      <c r="AB188" s="15" t="inlineStr">
        <is>
          <t>Iconic premium mineral water; mainstream + horeca</t>
        </is>
      </c>
      <c r="AC188" s="15" t="inlineStr">
        <is>
          <t>Premium French sparkling mineral water</t>
        </is>
      </c>
      <c r="AD188" s="15" t="inlineStr">
        <is>
          <t>Premium imported mineral-water cachet and crisp bubbles.</t>
        </is>
      </c>
      <c r="AE188" s="32" t="n"/>
      <c r="AF188" s="34">
        <f>IF(AND(ISNUMBER($P188),ISNUMBER($AL188),$AL188&lt;&gt;0),ROUND($P188/$AL188*100,1),"")</f>
        <v/>
      </c>
      <c r="AG188" s="35">
        <f>IF(AND(ISNUMBER($S188),ISNUMBER($AL188),$AL188&lt;&gt;0),ROUND($S188/$AL188*100,2),"")</f>
        <v/>
      </c>
      <c r="AH188" s="34">
        <f>IF(AND(ISNUMBER($Q188),ISNUMBER($AL188),$AL188&lt;&gt;0),ROUND($Q188/$AL188*100,1),"")</f>
        <v/>
      </c>
      <c r="AI188" s="29">
        <f>IF(ISNUMBER($S188),IF($S188&lt;=1,"Yes","No"),"n/a")</f>
        <v/>
      </c>
      <c r="AJ188" s="29">
        <f>IF(ISNUMBER($S188),ROUND(MAX(0,MIN(100,100-$S188*2.5-IF(ISNUMBER($T188),$T188,0)*0.12+IF($S188&lt;=1,12,0))),0),"")</f>
        <v/>
      </c>
      <c r="AK188" s="29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29" t="n">
        <v>330</v>
      </c>
      <c r="AM188" s="30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Perrier</t>
        </is>
      </c>
      <c r="B189" s="15" t="inlineStr">
        <is>
          <t>Perrier Carbonated Mineral Water | Original | 8-pack 330mL</t>
        </is>
      </c>
      <c r="C189" s="15" t="inlineStr">
        <is>
          <t>5) Sparkling water &amp; soda</t>
        </is>
      </c>
      <c r="D189" s="15" t="inlineStr">
        <is>
          <t>330 mL can</t>
        </is>
      </c>
      <c r="E189" s="29" t="n">
        <v>8</v>
      </c>
      <c r="F189" s="30" t="n"/>
      <c r="G189" s="31">
        <f>IF(AND(ISNUMBER($F189),ISNUMBER($E189),$E189&lt;&gt;0),$F189/$E189,"")</f>
        <v/>
      </c>
      <c r="H189" s="31">
        <f>IF(AND(ISNUMBER($F189),ISNUMBER($AL189),ISNUMBER($E189),($AL189*$E189)&lt;&gt;0),$F189/($AL189*$E189)*100,"")</f>
        <v/>
      </c>
      <c r="I189" s="32" t="n"/>
      <c r="J189" s="33" t="n"/>
      <c r="K189" s="31">
        <f>IF(AND(ISNUMBER($F189),ISNUMBER($J189)),$F189*(1-$J189),"")</f>
        <v/>
      </c>
      <c r="L189" s="32" t="n"/>
      <c r="M189" s="32" t="n"/>
      <c r="N189" s="31">
        <f>IF(ISNUMBER($F189),($F189-IF(ISNUMBER($AM189),$AM189,0))*(1-IF(ISNUMBER($J189),$J189,0)),"")</f>
        <v/>
      </c>
      <c r="O189" s="15" t="inlineStr">
        <is>
          <t>Original</t>
        </is>
      </c>
      <c r="P189" s="29" t="n">
        <v>0</v>
      </c>
      <c r="Q189" s="29" t="n">
        <v>0</v>
      </c>
      <c r="R189" s="15" t="inlineStr">
        <is>
          <t>Not listed</t>
        </is>
      </c>
      <c r="S189" s="29" t="n">
        <v>0</v>
      </c>
      <c r="T189" s="29" t="n">
        <v>0</v>
      </c>
      <c r="U189" s="15" t="inlineStr">
        <is>
          <t>None</t>
        </is>
      </c>
      <c r="V189" s="15" t="inlineStr">
        <is>
          <t>Natural French mineral water from Vergèze (9.5 mg/L sodium, 150 mg/L calcium — below 5 mg label threshold per serving, declared as 0 mg), naturally carbonated, premium</t>
        </is>
      </c>
      <c r="W189" s="32" t="n"/>
      <c r="X189" s="32" t="n"/>
      <c r="Y189" s="32" t="n"/>
      <c r="Z189" s="32" t="n"/>
      <c r="AA189" s="15" t="inlineStr">
        <is>
          <t>High</t>
        </is>
      </c>
      <c r="AB189" s="15" t="inlineStr">
        <is>
          <t>Iconic premium mineral water; mainstream + horeca</t>
        </is>
      </c>
      <c r="AC189" s="15" t="inlineStr">
        <is>
          <t>Premium French sparkling mineral water</t>
        </is>
      </c>
      <c r="AD189" s="15" t="inlineStr">
        <is>
          <t>Premium imported mineral-water cachet and crisp bubbles.</t>
        </is>
      </c>
      <c r="AE189" s="32" t="n"/>
      <c r="AF189" s="34">
        <f>IF(AND(ISNUMBER($P189),ISNUMBER($AL189),$AL189&lt;&gt;0),ROUND($P189/$AL189*100,1),"")</f>
        <v/>
      </c>
      <c r="AG189" s="35">
        <f>IF(AND(ISNUMBER($S189),ISNUMBER($AL189),$AL189&lt;&gt;0),ROUND($S189/$AL189*100,2),"")</f>
        <v/>
      </c>
      <c r="AH189" s="34">
        <f>IF(AND(ISNUMBER($Q189),ISNUMBER($AL189),$AL189&lt;&gt;0),ROUND($Q189/$AL189*100,1),"")</f>
        <v/>
      </c>
      <c r="AI189" s="29">
        <f>IF(ISNUMBER($S189),IF($S189&lt;=1,"Yes","No"),"n/a")</f>
        <v/>
      </c>
      <c r="AJ189" s="29">
        <f>IF(ISNUMBER($S189),ROUND(MAX(0,MIN(100,100-$S189*2.5-IF(ISNUMBER($T189),$T189,0)*0.12+IF($S189&lt;=1,12,0))),0),"")</f>
        <v/>
      </c>
      <c r="AK189" s="29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29" t="n">
        <v>330</v>
      </c>
      <c r="AM189" s="30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Perrier</t>
        </is>
      </c>
      <c r="B190" s="15" t="inlineStr">
        <is>
          <t>Perrier Carbonated Mineral Water | Original | 12-pack 330mL</t>
        </is>
      </c>
      <c r="C190" s="15" t="inlineStr">
        <is>
          <t>5) Sparkling water &amp; soda</t>
        </is>
      </c>
      <c r="D190" s="15" t="inlineStr">
        <is>
          <t>330 mL can</t>
        </is>
      </c>
      <c r="E190" s="29" t="n">
        <v>12</v>
      </c>
      <c r="F190" s="30" t="n"/>
      <c r="G190" s="31">
        <f>IF(AND(ISNUMBER($F190),ISNUMBER($E190),$E190&lt;&gt;0),$F190/$E190,"")</f>
        <v/>
      </c>
      <c r="H190" s="31">
        <f>IF(AND(ISNUMBER($F190),ISNUMBER($AL190),ISNUMBER($E190),($AL190*$E190)&lt;&gt;0),$F190/($AL190*$E190)*100,"")</f>
        <v/>
      </c>
      <c r="I190" s="32" t="n"/>
      <c r="J190" s="33" t="n"/>
      <c r="K190" s="31">
        <f>IF(AND(ISNUMBER($F190),ISNUMBER($J190)),$F190*(1-$J190),"")</f>
        <v/>
      </c>
      <c r="L190" s="32" t="n"/>
      <c r="M190" s="32" t="n"/>
      <c r="N190" s="31">
        <f>IF(ISNUMBER($F190),($F190-IF(ISNUMBER($AM190),$AM190,0))*(1-IF(ISNUMBER($J190),$J190,0)),"")</f>
        <v/>
      </c>
      <c r="O190" s="15" t="inlineStr">
        <is>
          <t>Original</t>
        </is>
      </c>
      <c r="P190" s="29" t="n">
        <v>0</v>
      </c>
      <c r="Q190" s="29" t="n">
        <v>0</v>
      </c>
      <c r="R190" s="15" t="inlineStr">
        <is>
          <t>Not listed</t>
        </is>
      </c>
      <c r="S190" s="29" t="n">
        <v>0</v>
      </c>
      <c r="T190" s="29" t="n">
        <v>0</v>
      </c>
      <c r="U190" s="15" t="inlineStr">
        <is>
          <t>None</t>
        </is>
      </c>
      <c r="V190" s="15" t="inlineStr">
        <is>
          <t>Natural French mineral water from Vergèze (9.5 mg/L sodium, 150 mg/L calcium — below 5 mg label threshold per serving, declared as 0 mg), naturally carbonated, premium</t>
        </is>
      </c>
      <c r="W190" s="32" t="n"/>
      <c r="X190" s="32" t="n"/>
      <c r="Y190" s="32" t="n"/>
      <c r="Z190" s="32" t="n"/>
      <c r="AA190" s="15" t="inlineStr">
        <is>
          <t>High</t>
        </is>
      </c>
      <c r="AB190" s="15" t="inlineStr">
        <is>
          <t>Iconic premium mineral water; mainstream + horeca</t>
        </is>
      </c>
      <c r="AC190" s="15" t="inlineStr">
        <is>
          <t>Premium French sparkling mineral water</t>
        </is>
      </c>
      <c r="AD190" s="15" t="inlineStr">
        <is>
          <t>Premium imported mineral-water cachet and crisp bubbles.</t>
        </is>
      </c>
      <c r="AE190" s="32" t="n"/>
      <c r="AF190" s="34">
        <f>IF(AND(ISNUMBER($P190),ISNUMBER($AL190),$AL190&lt;&gt;0),ROUND($P190/$AL190*100,1),"")</f>
        <v/>
      </c>
      <c r="AG190" s="35">
        <f>IF(AND(ISNUMBER($S190),ISNUMBER($AL190),$AL190&lt;&gt;0),ROUND($S190/$AL190*100,2),"")</f>
        <v/>
      </c>
      <c r="AH190" s="34">
        <f>IF(AND(ISNUMBER($Q190),ISNUMBER($AL190),$AL190&lt;&gt;0),ROUND($Q190/$AL190*100,1),"")</f>
        <v/>
      </c>
      <c r="AI190" s="29">
        <f>IF(ISNUMBER($S190),IF($S190&lt;=1,"Yes","No"),"n/a")</f>
        <v/>
      </c>
      <c r="AJ190" s="29">
        <f>IF(ISNUMBER($S190),ROUND(MAX(0,MIN(100,100-$S190*2.5-IF(ISNUMBER($T190),$T190,0)*0.12+IF($S190&lt;=1,12,0))),0),"")</f>
        <v/>
      </c>
      <c r="AK190" s="29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29" t="n">
        <v>330</v>
      </c>
      <c r="AM190" s="30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Perrier</t>
        </is>
      </c>
      <c r="B191" s="15" t="inlineStr">
        <is>
          <t>Perrier Carbonated Mineral Water | Original | 15-pack 330mL</t>
        </is>
      </c>
      <c r="C191" s="15" t="inlineStr">
        <is>
          <t>5) Sparkling water &amp; soda</t>
        </is>
      </c>
      <c r="D191" s="15" t="inlineStr">
        <is>
          <t>330 mL can</t>
        </is>
      </c>
      <c r="E191" s="29" t="n">
        <v>15</v>
      </c>
      <c r="F191" s="30" t="n"/>
      <c r="G191" s="31">
        <f>IF(AND(ISNUMBER($F191),ISNUMBER($E191),$E191&lt;&gt;0),$F191/$E191,"")</f>
        <v/>
      </c>
      <c r="H191" s="31">
        <f>IF(AND(ISNUMBER($F191),ISNUMBER($AL191),ISNUMBER($E191),($AL191*$E191)&lt;&gt;0),$F191/($AL191*$E191)*100,"")</f>
        <v/>
      </c>
      <c r="I191" s="32" t="n"/>
      <c r="J191" s="33" t="n"/>
      <c r="K191" s="31">
        <f>IF(AND(ISNUMBER($F191),ISNUMBER($J191)),$F191*(1-$J191),"")</f>
        <v/>
      </c>
      <c r="L191" s="32" t="n"/>
      <c r="M191" s="32" t="n"/>
      <c r="N191" s="31">
        <f>IF(ISNUMBER($F191),($F191-IF(ISNUMBER($AM191),$AM191,0))*(1-IF(ISNUMBER($J191),$J191,0)),"")</f>
        <v/>
      </c>
      <c r="O191" s="15" t="inlineStr">
        <is>
          <t>Original</t>
        </is>
      </c>
      <c r="P191" s="29" t="n">
        <v>0</v>
      </c>
      <c r="Q191" s="29" t="n">
        <v>0</v>
      </c>
      <c r="R191" s="15" t="inlineStr">
        <is>
          <t>Not listed</t>
        </is>
      </c>
      <c r="S191" s="29" t="n">
        <v>0</v>
      </c>
      <c r="T191" s="29" t="n">
        <v>0</v>
      </c>
      <c r="U191" s="15" t="inlineStr">
        <is>
          <t>None</t>
        </is>
      </c>
      <c r="V191" s="15" t="inlineStr">
        <is>
          <t>Natural French mineral water from Vergèze (9.5 mg/L sodium, 150 mg/L calcium — below 5 mg label threshold per serving, declared as 0 mg), naturally carbonated, premium</t>
        </is>
      </c>
      <c r="W191" s="32" t="n"/>
      <c r="X191" s="32" t="n"/>
      <c r="Y191" s="32" t="n"/>
      <c r="Z191" s="32" t="n"/>
      <c r="AA191" s="15" t="inlineStr">
        <is>
          <t>High</t>
        </is>
      </c>
      <c r="AB191" s="15" t="inlineStr">
        <is>
          <t>Iconic premium mineral water; mainstream + horeca</t>
        </is>
      </c>
      <c r="AC191" s="15" t="inlineStr">
        <is>
          <t>Premium French sparkling mineral water</t>
        </is>
      </c>
      <c r="AD191" s="15" t="inlineStr">
        <is>
          <t>Premium imported mineral-water cachet and crisp bubbles.</t>
        </is>
      </c>
      <c r="AE191" s="32" t="n"/>
      <c r="AF191" s="34">
        <f>IF(AND(ISNUMBER($P191),ISNUMBER($AL191),$AL191&lt;&gt;0),ROUND($P191/$AL191*100,1),"")</f>
        <v/>
      </c>
      <c r="AG191" s="35">
        <f>IF(AND(ISNUMBER($S191),ISNUMBER($AL191),$AL191&lt;&gt;0),ROUND($S191/$AL191*100,2),"")</f>
        <v/>
      </c>
      <c r="AH191" s="34">
        <f>IF(AND(ISNUMBER($Q191),ISNUMBER($AL191),$AL191&lt;&gt;0),ROUND($Q191/$AL191*100,1),"")</f>
        <v/>
      </c>
      <c r="AI191" s="29">
        <f>IF(ISNUMBER($S191),IF($S191&lt;=1,"Yes","No"),"n/a")</f>
        <v/>
      </c>
      <c r="AJ191" s="29">
        <f>IF(ISNUMBER($S191),ROUND(MAX(0,MIN(100,100-$S191*2.5-IF(ISNUMBER($T191),$T191,0)*0.12+IF($S191&lt;=1,12,0))),0),"")</f>
        <v/>
      </c>
      <c r="AK191" s="29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29" t="n">
        <v>330</v>
      </c>
      <c r="AM191" s="30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Perrier</t>
        </is>
      </c>
      <c r="B192" s="15" t="inlineStr">
        <is>
          <t>Perrier Carbonated Mineral Water | Original | 18-pack 330mL</t>
        </is>
      </c>
      <c r="C192" s="15" t="inlineStr">
        <is>
          <t>5) Sparkling water &amp; soda</t>
        </is>
      </c>
      <c r="D192" s="15" t="inlineStr">
        <is>
          <t>330 mL can</t>
        </is>
      </c>
      <c r="E192" s="29" t="n">
        <v>18</v>
      </c>
      <c r="F192" s="30" t="n"/>
      <c r="G192" s="31">
        <f>IF(AND(ISNUMBER($F192),ISNUMBER($E192),$E192&lt;&gt;0),$F192/$E192,"")</f>
        <v/>
      </c>
      <c r="H192" s="31">
        <f>IF(AND(ISNUMBER($F192),ISNUMBER($AL192),ISNUMBER($E192),($AL192*$E192)&lt;&gt;0),$F192/($AL192*$E192)*100,"")</f>
        <v/>
      </c>
      <c r="I192" s="32" t="n"/>
      <c r="J192" s="33" t="n"/>
      <c r="K192" s="31">
        <f>IF(AND(ISNUMBER($F192),ISNUMBER($J192)),$F192*(1-$J192),"")</f>
        <v/>
      </c>
      <c r="L192" s="32" t="n"/>
      <c r="M192" s="32" t="n"/>
      <c r="N192" s="31">
        <f>IF(ISNUMBER($F192),($F192-IF(ISNUMBER($AM192),$AM192,0))*(1-IF(ISNUMBER($J192),$J192,0)),"")</f>
        <v/>
      </c>
      <c r="O192" s="15" t="inlineStr">
        <is>
          <t>Original</t>
        </is>
      </c>
      <c r="P192" s="29" t="n">
        <v>0</v>
      </c>
      <c r="Q192" s="29" t="n">
        <v>0</v>
      </c>
      <c r="R192" s="15" t="inlineStr">
        <is>
          <t>Not listed</t>
        </is>
      </c>
      <c r="S192" s="29" t="n">
        <v>0</v>
      </c>
      <c r="T192" s="29" t="n">
        <v>0</v>
      </c>
      <c r="U192" s="15" t="inlineStr">
        <is>
          <t>None</t>
        </is>
      </c>
      <c r="V192" s="15" t="inlineStr">
        <is>
          <t>Natural French mineral water from Vergèze (9.5 mg/L sodium, 150 mg/L calcium — below 5 mg label threshold per serving, declared as 0 mg), naturally carbonated, premium</t>
        </is>
      </c>
      <c r="W192" s="32" t="n"/>
      <c r="X192" s="32" t="n"/>
      <c r="Y192" s="32" t="n"/>
      <c r="Z192" s="32" t="n"/>
      <c r="AA192" s="15" t="inlineStr">
        <is>
          <t>High</t>
        </is>
      </c>
      <c r="AB192" s="15" t="inlineStr">
        <is>
          <t>Iconic premium mineral water; mainstream + horeca</t>
        </is>
      </c>
      <c r="AC192" s="15" t="inlineStr">
        <is>
          <t>Premium French sparkling mineral water</t>
        </is>
      </c>
      <c r="AD192" s="15" t="inlineStr">
        <is>
          <t>Premium imported mineral-water cachet and crisp bubbles.</t>
        </is>
      </c>
      <c r="AE192" s="32" t="n"/>
      <c r="AF192" s="34">
        <f>IF(AND(ISNUMBER($P192),ISNUMBER($AL192),$AL192&lt;&gt;0),ROUND($P192/$AL192*100,1),"")</f>
        <v/>
      </c>
      <c r="AG192" s="35">
        <f>IF(AND(ISNUMBER($S192),ISNUMBER($AL192),$AL192&lt;&gt;0),ROUND($S192/$AL192*100,2),"")</f>
        <v/>
      </c>
      <c r="AH192" s="34">
        <f>IF(AND(ISNUMBER($Q192),ISNUMBER($AL192),$AL192&lt;&gt;0),ROUND($Q192/$AL192*100,1),"")</f>
        <v/>
      </c>
      <c r="AI192" s="29">
        <f>IF(ISNUMBER($S192),IF($S192&lt;=1,"Yes","No"),"n/a")</f>
        <v/>
      </c>
      <c r="AJ192" s="29">
        <f>IF(ISNUMBER($S192),ROUND(MAX(0,MIN(100,100-$S192*2.5-IF(ISNUMBER($T192),$T192,0)*0.12+IF($S192&lt;=1,12,0))),0),"")</f>
        <v/>
      </c>
      <c r="AK192" s="29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29" t="n">
        <v>330</v>
      </c>
      <c r="AM192" s="30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Perrier</t>
        </is>
      </c>
      <c r="B193" s="15" t="inlineStr">
        <is>
          <t>Perrier Carbonated Mineral Water | Original | 24-pack 330mL</t>
        </is>
      </c>
      <c r="C193" s="15" t="inlineStr">
        <is>
          <t>5) Sparkling water &amp; soda</t>
        </is>
      </c>
      <c r="D193" s="15" t="inlineStr">
        <is>
          <t>330 mL can</t>
        </is>
      </c>
      <c r="E193" s="29" t="n">
        <v>24</v>
      </c>
      <c r="F193" s="30" t="n"/>
      <c r="G193" s="31">
        <f>IF(AND(ISNUMBER($F193),ISNUMBER($E193),$E193&lt;&gt;0),$F193/$E193,"")</f>
        <v/>
      </c>
      <c r="H193" s="31">
        <f>IF(AND(ISNUMBER($F193),ISNUMBER($AL193),ISNUMBER($E193),($AL193*$E193)&lt;&gt;0),$F193/($AL193*$E193)*100,"")</f>
        <v/>
      </c>
      <c r="I193" s="32" t="n"/>
      <c r="J193" s="33" t="n"/>
      <c r="K193" s="31">
        <f>IF(AND(ISNUMBER($F193),ISNUMBER($J193)),$F193*(1-$J193),"")</f>
        <v/>
      </c>
      <c r="L193" s="32" t="n"/>
      <c r="M193" s="32" t="n"/>
      <c r="N193" s="31">
        <f>IF(ISNUMBER($F193),($F193-IF(ISNUMBER($AM193),$AM193,0))*(1-IF(ISNUMBER($J193),$J193,0)),"")</f>
        <v/>
      </c>
      <c r="O193" s="15" t="inlineStr">
        <is>
          <t>Original</t>
        </is>
      </c>
      <c r="P193" s="29" t="n">
        <v>0</v>
      </c>
      <c r="Q193" s="29" t="n">
        <v>0</v>
      </c>
      <c r="R193" s="15" t="inlineStr">
        <is>
          <t>Not listed</t>
        </is>
      </c>
      <c r="S193" s="29" t="n">
        <v>0</v>
      </c>
      <c r="T193" s="29" t="n">
        <v>0</v>
      </c>
      <c r="U193" s="15" t="inlineStr">
        <is>
          <t>None</t>
        </is>
      </c>
      <c r="V193" s="15" t="inlineStr">
        <is>
          <t>Natural French mineral water from Vergèze (9.5 mg/L sodium, 150 mg/L calcium — below 5 mg label threshold per serving, declared as 0 mg), naturally carbonated, premium</t>
        </is>
      </c>
      <c r="W193" s="32" t="n"/>
      <c r="X193" s="32" t="n"/>
      <c r="Y193" s="32" t="n"/>
      <c r="Z193" s="32" t="n"/>
      <c r="AA193" s="15" t="inlineStr">
        <is>
          <t>High</t>
        </is>
      </c>
      <c r="AB193" s="15" t="inlineStr">
        <is>
          <t>Iconic premium mineral water; mainstream + horeca</t>
        </is>
      </c>
      <c r="AC193" s="15" t="inlineStr">
        <is>
          <t>Premium French sparkling mineral water</t>
        </is>
      </c>
      <c r="AD193" s="15" t="inlineStr">
        <is>
          <t>Premium imported mineral-water cachet and crisp bubbles.</t>
        </is>
      </c>
      <c r="AE193" s="32" t="n"/>
      <c r="AF193" s="34">
        <f>IF(AND(ISNUMBER($P193),ISNUMBER($AL193),$AL193&lt;&gt;0),ROUND($P193/$AL193*100,1),"")</f>
        <v/>
      </c>
      <c r="AG193" s="35">
        <f>IF(AND(ISNUMBER($S193),ISNUMBER($AL193),$AL193&lt;&gt;0),ROUND($S193/$AL193*100,2),"")</f>
        <v/>
      </c>
      <c r="AH193" s="34">
        <f>IF(AND(ISNUMBER($Q193),ISNUMBER($AL193),$AL193&lt;&gt;0),ROUND($Q193/$AL193*100,1),"")</f>
        <v/>
      </c>
      <c r="AI193" s="29">
        <f>IF(ISNUMBER($S193),IF($S193&lt;=1,"Yes","No"),"n/a")</f>
        <v/>
      </c>
      <c r="AJ193" s="29">
        <f>IF(ISNUMBER($S193),ROUND(MAX(0,MIN(100,100-$S193*2.5-IF(ISNUMBER($T193),$T193,0)*0.12+IF($S193&lt;=1,12,0))),0),"")</f>
        <v/>
      </c>
      <c r="AK193" s="29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29" t="n">
        <v>330</v>
      </c>
      <c r="AM193" s="30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Perrier</t>
        </is>
      </c>
      <c r="B194" s="15" t="inlineStr">
        <is>
          <t>Perrier Carbonated Mineral Water | Lime | single 330mL</t>
        </is>
      </c>
      <c r="C194" s="15" t="inlineStr">
        <is>
          <t>5) Sparkling water &amp; soda</t>
        </is>
      </c>
      <c r="D194" s="15" t="inlineStr">
        <is>
          <t>330 mL can</t>
        </is>
      </c>
      <c r="E194" s="29" t="n">
        <v>1</v>
      </c>
      <c r="F194" s="30" t="n"/>
      <c r="G194" s="31">
        <f>IF(AND(ISNUMBER($F194),ISNUMBER($E194),$E194&lt;&gt;0),$F194/$E194,"")</f>
        <v/>
      </c>
      <c r="H194" s="31">
        <f>IF(AND(ISNUMBER($F194),ISNUMBER($AL194),ISNUMBER($E194),($AL194*$E194)&lt;&gt;0),$F194/($AL194*$E194)*100,"")</f>
        <v/>
      </c>
      <c r="I194" s="32" t="n"/>
      <c r="J194" s="33" t="n"/>
      <c r="K194" s="31">
        <f>IF(AND(ISNUMBER($F194),ISNUMBER($J194)),$F194*(1-$J194),"")</f>
        <v/>
      </c>
      <c r="L194" s="32" t="n"/>
      <c r="M194" s="32" t="n"/>
      <c r="N194" s="31">
        <f>IF(ISNUMBER($F194),($F194-IF(ISNUMBER($AM194),$AM194,0))*(1-IF(ISNUMBER($J194),$J194,0)),"")</f>
        <v/>
      </c>
      <c r="O194" s="15" t="inlineStr">
        <is>
          <t>Lime</t>
        </is>
      </c>
      <c r="P194" s="29" t="n">
        <v>0</v>
      </c>
      <c r="Q194" s="29" t="n">
        <v>0</v>
      </c>
      <c r="R194" s="15" t="inlineStr">
        <is>
          <t>Not listed</t>
        </is>
      </c>
      <c r="S194" s="29" t="n">
        <v>0</v>
      </c>
      <c r="T194" s="29" t="n">
        <v>0</v>
      </c>
      <c r="U194" s="15" t="inlineStr">
        <is>
          <t>None</t>
        </is>
      </c>
      <c r="V194" s="15" t="inlineStr">
        <is>
          <t>Natural French mineral water from Vergèze (9.5 mg/L sodium, 150 mg/L calcium — below 5 mg label threshold per serving, declared as 0 mg), naturally carbonated, premium</t>
        </is>
      </c>
      <c r="W194" s="32" t="n"/>
      <c r="X194" s="32" t="n"/>
      <c r="Y194" s="32" t="n"/>
      <c r="Z194" s="32" t="n"/>
      <c r="AA194" s="15" t="inlineStr">
        <is>
          <t>High</t>
        </is>
      </c>
      <c r="AB194" s="15" t="inlineStr">
        <is>
          <t>Iconic premium mineral water; mainstream + horeca</t>
        </is>
      </c>
      <c r="AC194" s="15" t="inlineStr">
        <is>
          <t>Premium French sparkling mineral water</t>
        </is>
      </c>
      <c r="AD194" s="15" t="inlineStr">
        <is>
          <t>Premium imported mineral-water cachet and crisp bubbles.</t>
        </is>
      </c>
      <c r="AE194" s="32" t="n"/>
      <c r="AF194" s="34">
        <f>IF(AND(ISNUMBER($P194),ISNUMBER($AL194),$AL194&lt;&gt;0),ROUND($P194/$AL194*100,1),"")</f>
        <v/>
      </c>
      <c r="AG194" s="35">
        <f>IF(AND(ISNUMBER($S194),ISNUMBER($AL194),$AL194&lt;&gt;0),ROUND($S194/$AL194*100,2),"")</f>
        <v/>
      </c>
      <c r="AH194" s="34">
        <f>IF(AND(ISNUMBER($Q194),ISNUMBER($AL194),$AL194&lt;&gt;0),ROUND($Q194/$AL194*100,1),"")</f>
        <v/>
      </c>
      <c r="AI194" s="29">
        <f>IF(ISNUMBER($S194),IF($S194&lt;=1,"Yes","No"),"n/a")</f>
        <v/>
      </c>
      <c r="AJ194" s="29">
        <f>IF(ISNUMBER($S194),ROUND(MAX(0,MIN(100,100-$S194*2.5-IF(ISNUMBER($T194),$T194,0)*0.12+IF($S194&lt;=1,12,0))),0),"")</f>
        <v/>
      </c>
      <c r="AK194" s="29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29" t="n">
        <v>330</v>
      </c>
      <c r="AM194" s="30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Perrier</t>
        </is>
      </c>
      <c r="B195" s="15" t="inlineStr">
        <is>
          <t>Perrier Carbonated Mineral Water | Lime | 8-pack 330mL</t>
        </is>
      </c>
      <c r="C195" s="15" t="inlineStr">
        <is>
          <t>5) Sparkling water &amp; soda</t>
        </is>
      </c>
      <c r="D195" s="15" t="inlineStr">
        <is>
          <t>330 mL can</t>
        </is>
      </c>
      <c r="E195" s="29" t="n">
        <v>8</v>
      </c>
      <c r="F195" s="30" t="n"/>
      <c r="G195" s="31">
        <f>IF(AND(ISNUMBER($F195),ISNUMBER($E195),$E195&lt;&gt;0),$F195/$E195,"")</f>
        <v/>
      </c>
      <c r="H195" s="31">
        <f>IF(AND(ISNUMBER($F195),ISNUMBER($AL195),ISNUMBER($E195),($AL195*$E195)&lt;&gt;0),$F195/($AL195*$E195)*100,"")</f>
        <v/>
      </c>
      <c r="I195" s="32" t="n"/>
      <c r="J195" s="33" t="n"/>
      <c r="K195" s="31">
        <f>IF(AND(ISNUMBER($F195),ISNUMBER($J195)),$F195*(1-$J195),"")</f>
        <v/>
      </c>
      <c r="L195" s="32" t="n"/>
      <c r="M195" s="32" t="n"/>
      <c r="N195" s="31">
        <f>IF(ISNUMBER($F195),($F195-IF(ISNUMBER($AM195),$AM195,0))*(1-IF(ISNUMBER($J195),$J195,0)),"")</f>
        <v/>
      </c>
      <c r="O195" s="15" t="inlineStr">
        <is>
          <t>Lime</t>
        </is>
      </c>
      <c r="P195" s="29" t="n">
        <v>0</v>
      </c>
      <c r="Q195" s="29" t="n">
        <v>0</v>
      </c>
      <c r="R195" s="15" t="inlineStr">
        <is>
          <t>Not listed</t>
        </is>
      </c>
      <c r="S195" s="29" t="n">
        <v>0</v>
      </c>
      <c r="T195" s="29" t="n">
        <v>0</v>
      </c>
      <c r="U195" s="15" t="inlineStr">
        <is>
          <t>None</t>
        </is>
      </c>
      <c r="V195" s="15" t="inlineStr">
        <is>
          <t>Natural French mineral water from Vergèze (9.5 mg/L sodium, 150 mg/L calcium — below 5 mg label threshold per serving, declared as 0 mg), naturally carbonated, premium</t>
        </is>
      </c>
      <c r="W195" s="32" t="n"/>
      <c r="X195" s="32" t="n"/>
      <c r="Y195" s="32" t="n"/>
      <c r="Z195" s="32" t="n"/>
      <c r="AA195" s="15" t="inlineStr">
        <is>
          <t>High</t>
        </is>
      </c>
      <c r="AB195" s="15" t="inlineStr">
        <is>
          <t>Iconic premium mineral water; mainstream + horeca</t>
        </is>
      </c>
      <c r="AC195" s="15" t="inlineStr">
        <is>
          <t>Premium French sparkling mineral water</t>
        </is>
      </c>
      <c r="AD195" s="15" t="inlineStr">
        <is>
          <t>Premium imported mineral-water cachet and crisp bubbles.</t>
        </is>
      </c>
      <c r="AE195" s="32" t="n"/>
      <c r="AF195" s="34">
        <f>IF(AND(ISNUMBER($P195),ISNUMBER($AL195),$AL195&lt;&gt;0),ROUND($P195/$AL195*100,1),"")</f>
        <v/>
      </c>
      <c r="AG195" s="35">
        <f>IF(AND(ISNUMBER($S195),ISNUMBER($AL195),$AL195&lt;&gt;0),ROUND($S195/$AL195*100,2),"")</f>
        <v/>
      </c>
      <c r="AH195" s="34">
        <f>IF(AND(ISNUMBER($Q195),ISNUMBER($AL195),$AL195&lt;&gt;0),ROUND($Q195/$AL195*100,1),"")</f>
        <v/>
      </c>
      <c r="AI195" s="29">
        <f>IF(ISNUMBER($S195),IF($S195&lt;=1,"Yes","No"),"n/a")</f>
        <v/>
      </c>
      <c r="AJ195" s="29">
        <f>IF(ISNUMBER($S195),ROUND(MAX(0,MIN(100,100-$S195*2.5-IF(ISNUMBER($T195),$T195,0)*0.12+IF($S195&lt;=1,12,0))),0),"")</f>
        <v/>
      </c>
      <c r="AK195" s="29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29" t="n">
        <v>330</v>
      </c>
      <c r="AM195" s="30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Perrier</t>
        </is>
      </c>
      <c r="B196" s="15" t="inlineStr">
        <is>
          <t>Perrier Carbonated Mineral Water | Lime | 12-pack 330mL</t>
        </is>
      </c>
      <c r="C196" s="15" t="inlineStr">
        <is>
          <t>5) Sparkling water &amp; soda</t>
        </is>
      </c>
      <c r="D196" s="15" t="inlineStr">
        <is>
          <t>330 mL can</t>
        </is>
      </c>
      <c r="E196" s="29" t="n">
        <v>12</v>
      </c>
      <c r="F196" s="30" t="n"/>
      <c r="G196" s="31">
        <f>IF(AND(ISNUMBER($F196),ISNUMBER($E196),$E196&lt;&gt;0),$F196/$E196,"")</f>
        <v/>
      </c>
      <c r="H196" s="31">
        <f>IF(AND(ISNUMBER($F196),ISNUMBER($AL196),ISNUMBER($E196),($AL196*$E196)&lt;&gt;0),$F196/($AL196*$E196)*100,"")</f>
        <v/>
      </c>
      <c r="I196" s="32" t="n"/>
      <c r="J196" s="33" t="n"/>
      <c r="K196" s="31">
        <f>IF(AND(ISNUMBER($F196),ISNUMBER($J196)),$F196*(1-$J196),"")</f>
        <v/>
      </c>
      <c r="L196" s="32" t="n"/>
      <c r="M196" s="32" t="n"/>
      <c r="N196" s="31">
        <f>IF(ISNUMBER($F196),($F196-IF(ISNUMBER($AM196),$AM196,0))*(1-IF(ISNUMBER($J196),$J196,0)),"")</f>
        <v/>
      </c>
      <c r="O196" s="15" t="inlineStr">
        <is>
          <t>Lime</t>
        </is>
      </c>
      <c r="P196" s="29" t="n">
        <v>0</v>
      </c>
      <c r="Q196" s="29" t="n">
        <v>0</v>
      </c>
      <c r="R196" s="15" t="inlineStr">
        <is>
          <t>Not listed</t>
        </is>
      </c>
      <c r="S196" s="29" t="n">
        <v>0</v>
      </c>
      <c r="T196" s="29" t="n">
        <v>0</v>
      </c>
      <c r="U196" s="15" t="inlineStr">
        <is>
          <t>None</t>
        </is>
      </c>
      <c r="V196" s="15" t="inlineStr">
        <is>
          <t>Natural French mineral water from Vergèze (9.5 mg/L sodium, 150 mg/L calcium — below 5 mg label threshold per serving, declared as 0 mg), naturally carbonated, premium</t>
        </is>
      </c>
      <c r="W196" s="32" t="n"/>
      <c r="X196" s="32" t="n"/>
      <c r="Y196" s="32" t="n"/>
      <c r="Z196" s="32" t="n"/>
      <c r="AA196" s="15" t="inlineStr">
        <is>
          <t>High</t>
        </is>
      </c>
      <c r="AB196" s="15" t="inlineStr">
        <is>
          <t>Iconic premium mineral water; mainstream + horeca</t>
        </is>
      </c>
      <c r="AC196" s="15" t="inlineStr">
        <is>
          <t>Premium French sparkling mineral water</t>
        </is>
      </c>
      <c r="AD196" s="15" t="inlineStr">
        <is>
          <t>Premium imported mineral-water cachet and crisp bubbles.</t>
        </is>
      </c>
      <c r="AE196" s="32" t="n"/>
      <c r="AF196" s="34">
        <f>IF(AND(ISNUMBER($P196),ISNUMBER($AL196),$AL196&lt;&gt;0),ROUND($P196/$AL196*100,1),"")</f>
        <v/>
      </c>
      <c r="AG196" s="35">
        <f>IF(AND(ISNUMBER($S196),ISNUMBER($AL196),$AL196&lt;&gt;0),ROUND($S196/$AL196*100,2),"")</f>
        <v/>
      </c>
      <c r="AH196" s="34">
        <f>IF(AND(ISNUMBER($Q196),ISNUMBER($AL196),$AL196&lt;&gt;0),ROUND($Q196/$AL196*100,1),"")</f>
        <v/>
      </c>
      <c r="AI196" s="29">
        <f>IF(ISNUMBER($S196),IF($S196&lt;=1,"Yes","No"),"n/a")</f>
        <v/>
      </c>
      <c r="AJ196" s="29">
        <f>IF(ISNUMBER($S196),ROUND(MAX(0,MIN(100,100-$S196*2.5-IF(ISNUMBER($T196),$T196,0)*0.12+IF($S196&lt;=1,12,0))),0),"")</f>
        <v/>
      </c>
      <c r="AK196" s="29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29" t="n">
        <v>330</v>
      </c>
      <c r="AM196" s="30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Perrier</t>
        </is>
      </c>
      <c r="B197" s="15" t="inlineStr">
        <is>
          <t>Perrier Carbonated Mineral Water | Lime | 15-pack 330mL</t>
        </is>
      </c>
      <c r="C197" s="15" t="inlineStr">
        <is>
          <t>5) Sparkling water &amp; soda</t>
        </is>
      </c>
      <c r="D197" s="15" t="inlineStr">
        <is>
          <t>330 mL can</t>
        </is>
      </c>
      <c r="E197" s="29" t="n">
        <v>15</v>
      </c>
      <c r="F197" s="30" t="n"/>
      <c r="G197" s="31">
        <f>IF(AND(ISNUMBER($F197),ISNUMBER($E197),$E197&lt;&gt;0),$F197/$E197,"")</f>
        <v/>
      </c>
      <c r="H197" s="31">
        <f>IF(AND(ISNUMBER($F197),ISNUMBER($AL197),ISNUMBER($E197),($AL197*$E197)&lt;&gt;0),$F197/($AL197*$E197)*100,"")</f>
        <v/>
      </c>
      <c r="I197" s="32" t="n"/>
      <c r="J197" s="33" t="n"/>
      <c r="K197" s="31">
        <f>IF(AND(ISNUMBER($F197),ISNUMBER($J197)),$F197*(1-$J197),"")</f>
        <v/>
      </c>
      <c r="L197" s="32" t="n"/>
      <c r="M197" s="32" t="n"/>
      <c r="N197" s="31">
        <f>IF(ISNUMBER($F197),($F197-IF(ISNUMBER($AM197),$AM197,0))*(1-IF(ISNUMBER($J197),$J197,0)),"")</f>
        <v/>
      </c>
      <c r="O197" s="15" t="inlineStr">
        <is>
          <t>Lime</t>
        </is>
      </c>
      <c r="P197" s="29" t="n">
        <v>0</v>
      </c>
      <c r="Q197" s="29" t="n">
        <v>0</v>
      </c>
      <c r="R197" s="15" t="inlineStr">
        <is>
          <t>Not listed</t>
        </is>
      </c>
      <c r="S197" s="29" t="n">
        <v>0</v>
      </c>
      <c r="T197" s="29" t="n">
        <v>0</v>
      </c>
      <c r="U197" s="15" t="inlineStr">
        <is>
          <t>None</t>
        </is>
      </c>
      <c r="V197" s="15" t="inlineStr">
        <is>
          <t>Natural French mineral water from Vergèze (9.5 mg/L sodium, 150 mg/L calcium — below 5 mg label threshold per serving, declared as 0 mg), naturally carbonated, premium</t>
        </is>
      </c>
      <c r="W197" s="32" t="n"/>
      <c r="X197" s="32" t="n"/>
      <c r="Y197" s="32" t="n"/>
      <c r="Z197" s="32" t="n"/>
      <c r="AA197" s="15" t="inlineStr">
        <is>
          <t>High</t>
        </is>
      </c>
      <c r="AB197" s="15" t="inlineStr">
        <is>
          <t>Iconic premium mineral water; mainstream + horeca</t>
        </is>
      </c>
      <c r="AC197" s="15" t="inlineStr">
        <is>
          <t>Premium French sparkling mineral water</t>
        </is>
      </c>
      <c r="AD197" s="15" t="inlineStr">
        <is>
          <t>Premium imported mineral-water cachet and crisp bubbles.</t>
        </is>
      </c>
      <c r="AE197" s="32" t="n"/>
      <c r="AF197" s="34">
        <f>IF(AND(ISNUMBER($P197),ISNUMBER($AL197),$AL197&lt;&gt;0),ROUND($P197/$AL197*100,1),"")</f>
        <v/>
      </c>
      <c r="AG197" s="35">
        <f>IF(AND(ISNUMBER($S197),ISNUMBER($AL197),$AL197&lt;&gt;0),ROUND($S197/$AL197*100,2),"")</f>
        <v/>
      </c>
      <c r="AH197" s="34">
        <f>IF(AND(ISNUMBER($Q197),ISNUMBER($AL197),$AL197&lt;&gt;0),ROUND($Q197/$AL197*100,1),"")</f>
        <v/>
      </c>
      <c r="AI197" s="29">
        <f>IF(ISNUMBER($S197),IF($S197&lt;=1,"Yes","No"),"n/a")</f>
        <v/>
      </c>
      <c r="AJ197" s="29">
        <f>IF(ISNUMBER($S197),ROUND(MAX(0,MIN(100,100-$S197*2.5-IF(ISNUMBER($T197),$T197,0)*0.12+IF($S197&lt;=1,12,0))),0),"")</f>
        <v/>
      </c>
      <c r="AK197" s="29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29" t="n">
        <v>330</v>
      </c>
      <c r="AM197" s="30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Perrier</t>
        </is>
      </c>
      <c r="B198" s="15" t="inlineStr">
        <is>
          <t>Perrier Carbonated Mineral Water | Lime | 18-pack 330mL</t>
        </is>
      </c>
      <c r="C198" s="15" t="inlineStr">
        <is>
          <t>5) Sparkling water &amp; soda</t>
        </is>
      </c>
      <c r="D198" s="15" t="inlineStr">
        <is>
          <t>330 mL can</t>
        </is>
      </c>
      <c r="E198" s="29" t="n">
        <v>18</v>
      </c>
      <c r="F198" s="30" t="n"/>
      <c r="G198" s="31">
        <f>IF(AND(ISNUMBER($F198),ISNUMBER($E198),$E198&lt;&gt;0),$F198/$E198,"")</f>
        <v/>
      </c>
      <c r="H198" s="31">
        <f>IF(AND(ISNUMBER($F198),ISNUMBER($AL198),ISNUMBER($E198),($AL198*$E198)&lt;&gt;0),$F198/($AL198*$E198)*100,"")</f>
        <v/>
      </c>
      <c r="I198" s="32" t="n"/>
      <c r="J198" s="33" t="n"/>
      <c r="K198" s="31">
        <f>IF(AND(ISNUMBER($F198),ISNUMBER($J198)),$F198*(1-$J198),"")</f>
        <v/>
      </c>
      <c r="L198" s="32" t="n"/>
      <c r="M198" s="32" t="n"/>
      <c r="N198" s="31">
        <f>IF(ISNUMBER($F198),($F198-IF(ISNUMBER($AM198),$AM198,0))*(1-IF(ISNUMBER($J198),$J198,0)),"")</f>
        <v/>
      </c>
      <c r="O198" s="15" t="inlineStr">
        <is>
          <t>Lime</t>
        </is>
      </c>
      <c r="P198" s="29" t="n">
        <v>0</v>
      </c>
      <c r="Q198" s="29" t="n">
        <v>0</v>
      </c>
      <c r="R198" s="15" t="inlineStr">
        <is>
          <t>Not listed</t>
        </is>
      </c>
      <c r="S198" s="29" t="n">
        <v>0</v>
      </c>
      <c r="T198" s="29" t="n">
        <v>0</v>
      </c>
      <c r="U198" s="15" t="inlineStr">
        <is>
          <t>None</t>
        </is>
      </c>
      <c r="V198" s="15" t="inlineStr">
        <is>
          <t>Natural French mineral water from Vergèze (9.5 mg/L sodium, 150 mg/L calcium — below 5 mg label threshold per serving, declared as 0 mg), naturally carbonated, premium</t>
        </is>
      </c>
      <c r="W198" s="32" t="n"/>
      <c r="X198" s="32" t="n"/>
      <c r="Y198" s="32" t="n"/>
      <c r="Z198" s="32" t="n"/>
      <c r="AA198" s="15" t="inlineStr">
        <is>
          <t>High</t>
        </is>
      </c>
      <c r="AB198" s="15" t="inlineStr">
        <is>
          <t>Iconic premium mineral water; mainstream + horeca</t>
        </is>
      </c>
      <c r="AC198" s="15" t="inlineStr">
        <is>
          <t>Premium French sparkling mineral water</t>
        </is>
      </c>
      <c r="AD198" s="15" t="inlineStr">
        <is>
          <t>Premium imported mineral-water cachet and crisp bubbles.</t>
        </is>
      </c>
      <c r="AE198" s="32" t="n"/>
      <c r="AF198" s="34">
        <f>IF(AND(ISNUMBER($P198),ISNUMBER($AL198),$AL198&lt;&gt;0),ROUND($P198/$AL198*100,1),"")</f>
        <v/>
      </c>
      <c r="AG198" s="35">
        <f>IF(AND(ISNUMBER($S198),ISNUMBER($AL198),$AL198&lt;&gt;0),ROUND($S198/$AL198*100,2),"")</f>
        <v/>
      </c>
      <c r="AH198" s="34">
        <f>IF(AND(ISNUMBER($Q198),ISNUMBER($AL198),$AL198&lt;&gt;0),ROUND($Q198/$AL198*100,1),"")</f>
        <v/>
      </c>
      <c r="AI198" s="29">
        <f>IF(ISNUMBER($S198),IF($S198&lt;=1,"Yes","No"),"n/a")</f>
        <v/>
      </c>
      <c r="AJ198" s="29">
        <f>IF(ISNUMBER($S198),ROUND(MAX(0,MIN(100,100-$S198*2.5-IF(ISNUMBER($T198),$T198,0)*0.12+IF($S198&lt;=1,12,0))),0),"")</f>
        <v/>
      </c>
      <c r="AK198" s="29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29" t="n">
        <v>330</v>
      </c>
      <c r="AM198" s="30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Perrier</t>
        </is>
      </c>
      <c r="B199" s="15" t="inlineStr">
        <is>
          <t>Perrier Carbonated Mineral Water | Lime | 24-pack 330mL</t>
        </is>
      </c>
      <c r="C199" s="15" t="inlineStr">
        <is>
          <t>5) Sparkling water &amp; soda</t>
        </is>
      </c>
      <c r="D199" s="15" t="inlineStr">
        <is>
          <t>330 mL can</t>
        </is>
      </c>
      <c r="E199" s="29" t="n">
        <v>24</v>
      </c>
      <c r="F199" s="30" t="n"/>
      <c r="G199" s="31">
        <f>IF(AND(ISNUMBER($F199),ISNUMBER($E199),$E199&lt;&gt;0),$F199/$E199,"")</f>
        <v/>
      </c>
      <c r="H199" s="31">
        <f>IF(AND(ISNUMBER($F199),ISNUMBER($AL199),ISNUMBER($E199),($AL199*$E199)&lt;&gt;0),$F199/($AL199*$E199)*100,"")</f>
        <v/>
      </c>
      <c r="I199" s="32" t="n"/>
      <c r="J199" s="33" t="n"/>
      <c r="K199" s="31">
        <f>IF(AND(ISNUMBER($F199),ISNUMBER($J199)),$F199*(1-$J199),"")</f>
        <v/>
      </c>
      <c r="L199" s="32" t="n"/>
      <c r="M199" s="32" t="n"/>
      <c r="N199" s="31">
        <f>IF(ISNUMBER($F199),($F199-IF(ISNUMBER($AM199),$AM199,0))*(1-IF(ISNUMBER($J199),$J199,0)),"")</f>
        <v/>
      </c>
      <c r="O199" s="15" t="inlineStr">
        <is>
          <t>Lime</t>
        </is>
      </c>
      <c r="P199" s="29" t="n">
        <v>0</v>
      </c>
      <c r="Q199" s="29" t="n">
        <v>0</v>
      </c>
      <c r="R199" s="15" t="inlineStr">
        <is>
          <t>Not listed</t>
        </is>
      </c>
      <c r="S199" s="29" t="n">
        <v>0</v>
      </c>
      <c r="T199" s="29" t="n">
        <v>0</v>
      </c>
      <c r="U199" s="15" t="inlineStr">
        <is>
          <t>None</t>
        </is>
      </c>
      <c r="V199" s="15" t="inlineStr">
        <is>
          <t>Natural French mineral water from Vergèze (9.5 mg/L sodium, 150 mg/L calcium — below 5 mg label threshold per serving, declared as 0 mg), naturally carbonated, premium</t>
        </is>
      </c>
      <c r="W199" s="32" t="n"/>
      <c r="X199" s="32" t="n"/>
      <c r="Y199" s="32" t="n"/>
      <c r="Z199" s="32" t="n"/>
      <c r="AA199" s="15" t="inlineStr">
        <is>
          <t>High</t>
        </is>
      </c>
      <c r="AB199" s="15" t="inlineStr">
        <is>
          <t>Iconic premium mineral water; mainstream + horeca</t>
        </is>
      </c>
      <c r="AC199" s="15" t="inlineStr">
        <is>
          <t>Premium French sparkling mineral water</t>
        </is>
      </c>
      <c r="AD199" s="15" t="inlineStr">
        <is>
          <t>Premium imported mineral-water cachet and crisp bubbles.</t>
        </is>
      </c>
      <c r="AE199" s="32" t="n"/>
      <c r="AF199" s="34">
        <f>IF(AND(ISNUMBER($P199),ISNUMBER($AL199),$AL199&lt;&gt;0),ROUND($P199/$AL199*100,1),"")</f>
        <v/>
      </c>
      <c r="AG199" s="35">
        <f>IF(AND(ISNUMBER($S199),ISNUMBER($AL199),$AL199&lt;&gt;0),ROUND($S199/$AL199*100,2),"")</f>
        <v/>
      </c>
      <c r="AH199" s="34">
        <f>IF(AND(ISNUMBER($Q199),ISNUMBER($AL199),$AL199&lt;&gt;0),ROUND($Q199/$AL199*100,1),"")</f>
        <v/>
      </c>
      <c r="AI199" s="29">
        <f>IF(ISNUMBER($S199),IF($S199&lt;=1,"Yes","No"),"n/a")</f>
        <v/>
      </c>
      <c r="AJ199" s="29">
        <f>IF(ISNUMBER($S199),ROUND(MAX(0,MIN(100,100-$S199*2.5-IF(ISNUMBER($T199),$T199,0)*0.12+IF($S199&lt;=1,12,0))),0),"")</f>
        <v/>
      </c>
      <c r="AK199" s="29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29" t="n">
        <v>330</v>
      </c>
      <c r="AM199" s="30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Perrier</t>
        </is>
      </c>
      <c r="B200" s="15" t="inlineStr">
        <is>
          <t>Perrier Carbonated Mineral Water | Lemon | single 330mL</t>
        </is>
      </c>
      <c r="C200" s="15" t="inlineStr">
        <is>
          <t>5) Sparkling water &amp; soda</t>
        </is>
      </c>
      <c r="D200" s="15" t="inlineStr">
        <is>
          <t>330 mL can</t>
        </is>
      </c>
      <c r="E200" s="29" t="n">
        <v>1</v>
      </c>
      <c r="F200" s="30" t="n"/>
      <c r="G200" s="31">
        <f>IF(AND(ISNUMBER($F200),ISNUMBER($E200),$E200&lt;&gt;0),$F200/$E200,"")</f>
        <v/>
      </c>
      <c r="H200" s="31">
        <f>IF(AND(ISNUMBER($F200),ISNUMBER($AL200),ISNUMBER($E200),($AL200*$E200)&lt;&gt;0),$F200/($AL200*$E200)*100,"")</f>
        <v/>
      </c>
      <c r="I200" s="32" t="n"/>
      <c r="J200" s="33" t="n"/>
      <c r="K200" s="31">
        <f>IF(AND(ISNUMBER($F200),ISNUMBER($J200)),$F200*(1-$J200),"")</f>
        <v/>
      </c>
      <c r="L200" s="32" t="n"/>
      <c r="M200" s="32" t="n"/>
      <c r="N200" s="31">
        <f>IF(ISNUMBER($F200),($F200-IF(ISNUMBER($AM200),$AM200,0))*(1-IF(ISNUMBER($J200),$J200,0)),"")</f>
        <v/>
      </c>
      <c r="O200" s="15" t="inlineStr">
        <is>
          <t>Lemon</t>
        </is>
      </c>
      <c r="P200" s="29" t="n">
        <v>0</v>
      </c>
      <c r="Q200" s="29" t="n">
        <v>0</v>
      </c>
      <c r="R200" s="15" t="inlineStr">
        <is>
          <t>Not listed</t>
        </is>
      </c>
      <c r="S200" s="29" t="n">
        <v>0</v>
      </c>
      <c r="T200" s="29" t="n">
        <v>0</v>
      </c>
      <c r="U200" s="15" t="inlineStr">
        <is>
          <t>None</t>
        </is>
      </c>
      <c r="V200" s="15" t="inlineStr">
        <is>
          <t>Natural French mineral water from Vergèze (9.5 mg/L sodium, 150 mg/L calcium — below 5 mg label threshold per serving, declared as 0 mg), naturally carbonated, premium</t>
        </is>
      </c>
      <c r="W200" s="32" t="n"/>
      <c r="X200" s="32" t="n"/>
      <c r="Y200" s="32" t="n"/>
      <c r="Z200" s="32" t="n"/>
      <c r="AA200" s="15" t="inlineStr">
        <is>
          <t>High</t>
        </is>
      </c>
      <c r="AB200" s="15" t="inlineStr">
        <is>
          <t>Iconic premium mineral water; mainstream + horeca</t>
        </is>
      </c>
      <c r="AC200" s="15" t="inlineStr">
        <is>
          <t>Premium French sparkling mineral water</t>
        </is>
      </c>
      <c r="AD200" s="15" t="inlineStr">
        <is>
          <t>Premium imported mineral-water cachet and crisp bubbles.</t>
        </is>
      </c>
      <c r="AE200" s="32" t="n"/>
      <c r="AF200" s="34">
        <f>IF(AND(ISNUMBER($P200),ISNUMBER($AL200),$AL200&lt;&gt;0),ROUND($P200/$AL200*100,1),"")</f>
        <v/>
      </c>
      <c r="AG200" s="35">
        <f>IF(AND(ISNUMBER($S200),ISNUMBER($AL200),$AL200&lt;&gt;0),ROUND($S200/$AL200*100,2),"")</f>
        <v/>
      </c>
      <c r="AH200" s="34">
        <f>IF(AND(ISNUMBER($Q200),ISNUMBER($AL200),$AL200&lt;&gt;0),ROUND($Q200/$AL200*100,1),"")</f>
        <v/>
      </c>
      <c r="AI200" s="29">
        <f>IF(ISNUMBER($S200),IF($S200&lt;=1,"Yes","No"),"n/a")</f>
        <v/>
      </c>
      <c r="AJ200" s="29">
        <f>IF(ISNUMBER($S200),ROUND(MAX(0,MIN(100,100-$S200*2.5-IF(ISNUMBER($T200),$T200,0)*0.12+IF($S200&lt;=1,12,0))),0),"")</f>
        <v/>
      </c>
      <c r="AK200" s="29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29" t="n">
        <v>330</v>
      </c>
      <c r="AM200" s="30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Perrier</t>
        </is>
      </c>
      <c r="B201" s="15" t="inlineStr">
        <is>
          <t>Perrier Carbonated Mineral Water | Lemon | 8-pack 330mL</t>
        </is>
      </c>
      <c r="C201" s="15" t="inlineStr">
        <is>
          <t>5) Sparkling water &amp; soda</t>
        </is>
      </c>
      <c r="D201" s="15" t="inlineStr">
        <is>
          <t>330 mL can</t>
        </is>
      </c>
      <c r="E201" s="29" t="n">
        <v>8</v>
      </c>
      <c r="F201" s="30" t="n"/>
      <c r="G201" s="31">
        <f>IF(AND(ISNUMBER($F201),ISNUMBER($E201),$E201&lt;&gt;0),$F201/$E201,"")</f>
        <v/>
      </c>
      <c r="H201" s="31">
        <f>IF(AND(ISNUMBER($F201),ISNUMBER($AL201),ISNUMBER($E201),($AL201*$E201)&lt;&gt;0),$F201/($AL201*$E201)*100,"")</f>
        <v/>
      </c>
      <c r="I201" s="32" t="n"/>
      <c r="J201" s="33" t="n"/>
      <c r="K201" s="31">
        <f>IF(AND(ISNUMBER($F201),ISNUMBER($J201)),$F201*(1-$J201),"")</f>
        <v/>
      </c>
      <c r="L201" s="32" t="n"/>
      <c r="M201" s="32" t="n"/>
      <c r="N201" s="31">
        <f>IF(ISNUMBER($F201),($F201-IF(ISNUMBER($AM201),$AM201,0))*(1-IF(ISNUMBER($J201),$J201,0)),"")</f>
        <v/>
      </c>
      <c r="O201" s="15" t="inlineStr">
        <is>
          <t>Lemon</t>
        </is>
      </c>
      <c r="P201" s="29" t="n">
        <v>0</v>
      </c>
      <c r="Q201" s="29" t="n">
        <v>0</v>
      </c>
      <c r="R201" s="15" t="inlineStr">
        <is>
          <t>Not listed</t>
        </is>
      </c>
      <c r="S201" s="29" t="n">
        <v>0</v>
      </c>
      <c r="T201" s="29" t="n">
        <v>0</v>
      </c>
      <c r="U201" s="15" t="inlineStr">
        <is>
          <t>None</t>
        </is>
      </c>
      <c r="V201" s="15" t="inlineStr">
        <is>
          <t>Natural French mineral water from Vergèze (9.5 mg/L sodium, 150 mg/L calcium — below 5 mg label threshold per serving, declared as 0 mg), naturally carbonated, premium</t>
        </is>
      </c>
      <c r="W201" s="32" t="n"/>
      <c r="X201" s="32" t="n"/>
      <c r="Y201" s="32" t="n"/>
      <c r="Z201" s="32" t="n"/>
      <c r="AA201" s="15" t="inlineStr">
        <is>
          <t>High</t>
        </is>
      </c>
      <c r="AB201" s="15" t="inlineStr">
        <is>
          <t>Iconic premium mineral water; mainstream + horeca</t>
        </is>
      </c>
      <c r="AC201" s="15" t="inlineStr">
        <is>
          <t>Premium French sparkling mineral water</t>
        </is>
      </c>
      <c r="AD201" s="15" t="inlineStr">
        <is>
          <t>Premium imported mineral-water cachet and crisp bubbles.</t>
        </is>
      </c>
      <c r="AE201" s="32" t="n"/>
      <c r="AF201" s="34">
        <f>IF(AND(ISNUMBER($P201),ISNUMBER($AL201),$AL201&lt;&gt;0),ROUND($P201/$AL201*100,1),"")</f>
        <v/>
      </c>
      <c r="AG201" s="35">
        <f>IF(AND(ISNUMBER($S201),ISNUMBER($AL201),$AL201&lt;&gt;0),ROUND($S201/$AL201*100,2),"")</f>
        <v/>
      </c>
      <c r="AH201" s="34">
        <f>IF(AND(ISNUMBER($Q201),ISNUMBER($AL201),$AL201&lt;&gt;0),ROUND($Q201/$AL201*100,1),"")</f>
        <v/>
      </c>
      <c r="AI201" s="29">
        <f>IF(ISNUMBER($S201),IF($S201&lt;=1,"Yes","No"),"n/a")</f>
        <v/>
      </c>
      <c r="AJ201" s="29">
        <f>IF(ISNUMBER($S201),ROUND(MAX(0,MIN(100,100-$S201*2.5-IF(ISNUMBER($T201),$T201,0)*0.12+IF($S201&lt;=1,12,0))),0),"")</f>
        <v/>
      </c>
      <c r="AK201" s="29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29" t="n">
        <v>330</v>
      </c>
      <c r="AM201" s="30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Perrier</t>
        </is>
      </c>
      <c r="B202" s="15" t="inlineStr">
        <is>
          <t>Perrier Carbonated Mineral Water | Lemon | 12-pack 330mL</t>
        </is>
      </c>
      <c r="C202" s="15" t="inlineStr">
        <is>
          <t>5) Sparkling water &amp; soda</t>
        </is>
      </c>
      <c r="D202" s="15" t="inlineStr">
        <is>
          <t>330 mL can</t>
        </is>
      </c>
      <c r="E202" s="29" t="n">
        <v>12</v>
      </c>
      <c r="F202" s="30" t="n"/>
      <c r="G202" s="31">
        <f>IF(AND(ISNUMBER($F202),ISNUMBER($E202),$E202&lt;&gt;0),$F202/$E202,"")</f>
        <v/>
      </c>
      <c r="H202" s="31">
        <f>IF(AND(ISNUMBER($F202),ISNUMBER($AL202),ISNUMBER($E202),($AL202*$E202)&lt;&gt;0),$F202/($AL202*$E202)*100,"")</f>
        <v/>
      </c>
      <c r="I202" s="32" t="n"/>
      <c r="J202" s="33" t="n"/>
      <c r="K202" s="31">
        <f>IF(AND(ISNUMBER($F202),ISNUMBER($J202)),$F202*(1-$J202),"")</f>
        <v/>
      </c>
      <c r="L202" s="32" t="n"/>
      <c r="M202" s="32" t="n"/>
      <c r="N202" s="31">
        <f>IF(ISNUMBER($F202),($F202-IF(ISNUMBER($AM202),$AM202,0))*(1-IF(ISNUMBER($J202),$J202,0)),"")</f>
        <v/>
      </c>
      <c r="O202" s="15" t="inlineStr">
        <is>
          <t>Lemon</t>
        </is>
      </c>
      <c r="P202" s="29" t="n">
        <v>0</v>
      </c>
      <c r="Q202" s="29" t="n">
        <v>0</v>
      </c>
      <c r="R202" s="15" t="inlineStr">
        <is>
          <t>Not listed</t>
        </is>
      </c>
      <c r="S202" s="29" t="n">
        <v>0</v>
      </c>
      <c r="T202" s="29" t="n">
        <v>0</v>
      </c>
      <c r="U202" s="15" t="inlineStr">
        <is>
          <t>None</t>
        </is>
      </c>
      <c r="V202" s="15" t="inlineStr">
        <is>
          <t>Natural French mineral water from Vergèze (9.5 mg/L sodium, 150 mg/L calcium — below 5 mg label threshold per serving, declared as 0 mg), naturally carbonated, premium</t>
        </is>
      </c>
      <c r="W202" s="32" t="n"/>
      <c r="X202" s="32" t="n"/>
      <c r="Y202" s="32" t="n"/>
      <c r="Z202" s="32" t="n"/>
      <c r="AA202" s="15" t="inlineStr">
        <is>
          <t>High</t>
        </is>
      </c>
      <c r="AB202" s="15" t="inlineStr">
        <is>
          <t>Iconic premium mineral water; mainstream + horeca</t>
        </is>
      </c>
      <c r="AC202" s="15" t="inlineStr">
        <is>
          <t>Premium French sparkling mineral water</t>
        </is>
      </c>
      <c r="AD202" s="15" t="inlineStr">
        <is>
          <t>Premium imported mineral-water cachet and crisp bubbles.</t>
        </is>
      </c>
      <c r="AE202" s="32" t="n"/>
      <c r="AF202" s="34">
        <f>IF(AND(ISNUMBER($P202),ISNUMBER($AL202),$AL202&lt;&gt;0),ROUND($P202/$AL202*100,1),"")</f>
        <v/>
      </c>
      <c r="AG202" s="35">
        <f>IF(AND(ISNUMBER($S202),ISNUMBER($AL202),$AL202&lt;&gt;0),ROUND($S202/$AL202*100,2),"")</f>
        <v/>
      </c>
      <c r="AH202" s="34">
        <f>IF(AND(ISNUMBER($Q202),ISNUMBER($AL202),$AL202&lt;&gt;0),ROUND($Q202/$AL202*100,1),"")</f>
        <v/>
      </c>
      <c r="AI202" s="29">
        <f>IF(ISNUMBER($S202),IF($S202&lt;=1,"Yes","No"),"n/a")</f>
        <v/>
      </c>
      <c r="AJ202" s="29">
        <f>IF(ISNUMBER($S202),ROUND(MAX(0,MIN(100,100-$S202*2.5-IF(ISNUMBER($T202),$T202,0)*0.12+IF($S202&lt;=1,12,0))),0),"")</f>
        <v/>
      </c>
      <c r="AK202" s="29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29" t="n">
        <v>330</v>
      </c>
      <c r="AM202" s="30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Perrier</t>
        </is>
      </c>
      <c r="B203" s="15" t="inlineStr">
        <is>
          <t>Perrier Carbonated Mineral Water | Lemon | 15-pack 330mL</t>
        </is>
      </c>
      <c r="C203" s="15" t="inlineStr">
        <is>
          <t>5) Sparkling water &amp; soda</t>
        </is>
      </c>
      <c r="D203" s="15" t="inlineStr">
        <is>
          <t>330 mL can</t>
        </is>
      </c>
      <c r="E203" s="29" t="n">
        <v>15</v>
      </c>
      <c r="F203" s="30" t="n"/>
      <c r="G203" s="31">
        <f>IF(AND(ISNUMBER($F203),ISNUMBER($E203),$E203&lt;&gt;0),$F203/$E203,"")</f>
        <v/>
      </c>
      <c r="H203" s="31">
        <f>IF(AND(ISNUMBER($F203),ISNUMBER($AL203),ISNUMBER($E203),($AL203*$E203)&lt;&gt;0),$F203/($AL203*$E203)*100,"")</f>
        <v/>
      </c>
      <c r="I203" s="32" t="n"/>
      <c r="J203" s="33" t="n"/>
      <c r="K203" s="31">
        <f>IF(AND(ISNUMBER($F203),ISNUMBER($J203)),$F203*(1-$J203),"")</f>
        <v/>
      </c>
      <c r="L203" s="32" t="n"/>
      <c r="M203" s="32" t="n"/>
      <c r="N203" s="31">
        <f>IF(ISNUMBER($F203),($F203-IF(ISNUMBER($AM203),$AM203,0))*(1-IF(ISNUMBER($J203),$J203,0)),"")</f>
        <v/>
      </c>
      <c r="O203" s="15" t="inlineStr">
        <is>
          <t>Lemon</t>
        </is>
      </c>
      <c r="P203" s="29" t="n">
        <v>0</v>
      </c>
      <c r="Q203" s="29" t="n">
        <v>0</v>
      </c>
      <c r="R203" s="15" t="inlineStr">
        <is>
          <t>Not listed</t>
        </is>
      </c>
      <c r="S203" s="29" t="n">
        <v>0</v>
      </c>
      <c r="T203" s="29" t="n">
        <v>0</v>
      </c>
      <c r="U203" s="15" t="inlineStr">
        <is>
          <t>None</t>
        </is>
      </c>
      <c r="V203" s="15" t="inlineStr">
        <is>
          <t>Natural French mineral water from Vergèze (9.5 mg/L sodium, 150 mg/L calcium — below 5 mg label threshold per serving, declared as 0 mg), naturally carbonated, premium</t>
        </is>
      </c>
      <c r="W203" s="32" t="n"/>
      <c r="X203" s="32" t="n"/>
      <c r="Y203" s="32" t="n"/>
      <c r="Z203" s="32" t="n"/>
      <c r="AA203" s="15" t="inlineStr">
        <is>
          <t>High</t>
        </is>
      </c>
      <c r="AB203" s="15" t="inlineStr">
        <is>
          <t>Iconic premium mineral water; mainstream + horeca</t>
        </is>
      </c>
      <c r="AC203" s="15" t="inlineStr">
        <is>
          <t>Premium French sparkling mineral water</t>
        </is>
      </c>
      <c r="AD203" s="15" t="inlineStr">
        <is>
          <t>Premium imported mineral-water cachet and crisp bubbles.</t>
        </is>
      </c>
      <c r="AE203" s="32" t="n"/>
      <c r="AF203" s="34">
        <f>IF(AND(ISNUMBER($P203),ISNUMBER($AL203),$AL203&lt;&gt;0),ROUND($P203/$AL203*100,1),"")</f>
        <v/>
      </c>
      <c r="AG203" s="35">
        <f>IF(AND(ISNUMBER($S203),ISNUMBER($AL203),$AL203&lt;&gt;0),ROUND($S203/$AL203*100,2),"")</f>
        <v/>
      </c>
      <c r="AH203" s="34">
        <f>IF(AND(ISNUMBER($Q203),ISNUMBER($AL203),$AL203&lt;&gt;0),ROUND($Q203/$AL203*100,1),"")</f>
        <v/>
      </c>
      <c r="AI203" s="29">
        <f>IF(ISNUMBER($S203),IF($S203&lt;=1,"Yes","No"),"n/a")</f>
        <v/>
      </c>
      <c r="AJ203" s="29">
        <f>IF(ISNUMBER($S203),ROUND(MAX(0,MIN(100,100-$S203*2.5-IF(ISNUMBER($T203),$T203,0)*0.12+IF($S203&lt;=1,12,0))),0),"")</f>
        <v/>
      </c>
      <c r="AK203" s="29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29" t="n">
        <v>330</v>
      </c>
      <c r="AM203" s="30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Perrier</t>
        </is>
      </c>
      <c r="B204" s="15" t="inlineStr">
        <is>
          <t>Perrier Carbonated Mineral Water | Lemon | 18-pack 330mL</t>
        </is>
      </c>
      <c r="C204" s="15" t="inlineStr">
        <is>
          <t>5) Sparkling water &amp; soda</t>
        </is>
      </c>
      <c r="D204" s="15" t="inlineStr">
        <is>
          <t>330 mL can</t>
        </is>
      </c>
      <c r="E204" s="29" t="n">
        <v>18</v>
      </c>
      <c r="F204" s="30" t="n"/>
      <c r="G204" s="31">
        <f>IF(AND(ISNUMBER($F204),ISNUMBER($E204),$E204&lt;&gt;0),$F204/$E204,"")</f>
        <v/>
      </c>
      <c r="H204" s="31">
        <f>IF(AND(ISNUMBER($F204),ISNUMBER($AL204),ISNUMBER($E204),($AL204*$E204)&lt;&gt;0),$F204/($AL204*$E204)*100,"")</f>
        <v/>
      </c>
      <c r="I204" s="32" t="n"/>
      <c r="J204" s="33" t="n"/>
      <c r="K204" s="31">
        <f>IF(AND(ISNUMBER($F204),ISNUMBER($J204)),$F204*(1-$J204),"")</f>
        <v/>
      </c>
      <c r="L204" s="32" t="n"/>
      <c r="M204" s="32" t="n"/>
      <c r="N204" s="31">
        <f>IF(ISNUMBER($F204),($F204-IF(ISNUMBER($AM204),$AM204,0))*(1-IF(ISNUMBER($J204),$J204,0)),"")</f>
        <v/>
      </c>
      <c r="O204" s="15" t="inlineStr">
        <is>
          <t>Lemon</t>
        </is>
      </c>
      <c r="P204" s="29" t="n">
        <v>0</v>
      </c>
      <c r="Q204" s="29" t="n">
        <v>0</v>
      </c>
      <c r="R204" s="15" t="inlineStr">
        <is>
          <t>Not listed</t>
        </is>
      </c>
      <c r="S204" s="29" t="n">
        <v>0</v>
      </c>
      <c r="T204" s="29" t="n">
        <v>0</v>
      </c>
      <c r="U204" s="15" t="inlineStr">
        <is>
          <t>None</t>
        </is>
      </c>
      <c r="V204" s="15" t="inlineStr">
        <is>
          <t>Natural French mineral water from Vergèze (9.5 mg/L sodium, 150 mg/L calcium — below 5 mg label threshold per serving, declared as 0 mg), naturally carbonated, premium</t>
        </is>
      </c>
      <c r="W204" s="32" t="n"/>
      <c r="X204" s="32" t="n"/>
      <c r="Y204" s="32" t="n"/>
      <c r="Z204" s="32" t="n"/>
      <c r="AA204" s="15" t="inlineStr">
        <is>
          <t>High</t>
        </is>
      </c>
      <c r="AB204" s="15" t="inlineStr">
        <is>
          <t>Iconic premium mineral water; mainstream + horeca</t>
        </is>
      </c>
      <c r="AC204" s="15" t="inlineStr">
        <is>
          <t>Premium French sparkling mineral water</t>
        </is>
      </c>
      <c r="AD204" s="15" t="inlineStr">
        <is>
          <t>Premium imported mineral-water cachet and crisp bubbles.</t>
        </is>
      </c>
      <c r="AE204" s="32" t="n"/>
      <c r="AF204" s="34">
        <f>IF(AND(ISNUMBER($P204),ISNUMBER($AL204),$AL204&lt;&gt;0),ROUND($P204/$AL204*100,1),"")</f>
        <v/>
      </c>
      <c r="AG204" s="35">
        <f>IF(AND(ISNUMBER($S204),ISNUMBER($AL204),$AL204&lt;&gt;0),ROUND($S204/$AL204*100,2),"")</f>
        <v/>
      </c>
      <c r="AH204" s="34">
        <f>IF(AND(ISNUMBER($Q204),ISNUMBER($AL204),$AL204&lt;&gt;0),ROUND($Q204/$AL204*100,1),"")</f>
        <v/>
      </c>
      <c r="AI204" s="29">
        <f>IF(ISNUMBER($S204),IF($S204&lt;=1,"Yes","No"),"n/a")</f>
        <v/>
      </c>
      <c r="AJ204" s="29">
        <f>IF(ISNUMBER($S204),ROUND(MAX(0,MIN(100,100-$S204*2.5-IF(ISNUMBER($T204),$T204,0)*0.12+IF($S204&lt;=1,12,0))),0),"")</f>
        <v/>
      </c>
      <c r="AK204" s="29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29" t="n">
        <v>330</v>
      </c>
      <c r="AM204" s="30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Perrier</t>
        </is>
      </c>
      <c r="B205" s="15" t="inlineStr">
        <is>
          <t>Perrier Carbonated Mineral Water | Lemon | 24-pack 330mL</t>
        </is>
      </c>
      <c r="C205" s="15" t="inlineStr">
        <is>
          <t>5) Sparkling water &amp; soda</t>
        </is>
      </c>
      <c r="D205" s="15" t="inlineStr">
        <is>
          <t>330 mL can</t>
        </is>
      </c>
      <c r="E205" s="29" t="n">
        <v>24</v>
      </c>
      <c r="F205" s="30" t="n"/>
      <c r="G205" s="31">
        <f>IF(AND(ISNUMBER($F205),ISNUMBER($E205),$E205&lt;&gt;0),$F205/$E205,"")</f>
        <v/>
      </c>
      <c r="H205" s="31">
        <f>IF(AND(ISNUMBER($F205),ISNUMBER($AL205),ISNUMBER($E205),($AL205*$E205)&lt;&gt;0),$F205/($AL205*$E205)*100,"")</f>
        <v/>
      </c>
      <c r="I205" s="32" t="n"/>
      <c r="J205" s="33" t="n"/>
      <c r="K205" s="31">
        <f>IF(AND(ISNUMBER($F205),ISNUMBER($J205)),$F205*(1-$J205),"")</f>
        <v/>
      </c>
      <c r="L205" s="32" t="n"/>
      <c r="M205" s="32" t="n"/>
      <c r="N205" s="31">
        <f>IF(ISNUMBER($F205),($F205-IF(ISNUMBER($AM205),$AM205,0))*(1-IF(ISNUMBER($J205),$J205,0)),"")</f>
        <v/>
      </c>
      <c r="O205" s="15" t="inlineStr">
        <is>
          <t>Lemon</t>
        </is>
      </c>
      <c r="P205" s="29" t="n">
        <v>0</v>
      </c>
      <c r="Q205" s="29" t="n">
        <v>0</v>
      </c>
      <c r="R205" s="15" t="inlineStr">
        <is>
          <t>Not listed</t>
        </is>
      </c>
      <c r="S205" s="29" t="n">
        <v>0</v>
      </c>
      <c r="T205" s="29" t="n">
        <v>0</v>
      </c>
      <c r="U205" s="15" t="inlineStr">
        <is>
          <t>None</t>
        </is>
      </c>
      <c r="V205" s="15" t="inlineStr">
        <is>
          <t>Natural French mineral water from Vergèze (9.5 mg/L sodium, 150 mg/L calcium — below 5 mg label threshold per serving, declared as 0 mg), naturally carbonated, premium</t>
        </is>
      </c>
      <c r="W205" s="32" t="n"/>
      <c r="X205" s="32" t="n"/>
      <c r="Y205" s="32" t="n"/>
      <c r="Z205" s="32" t="n"/>
      <c r="AA205" s="15" t="inlineStr">
        <is>
          <t>High</t>
        </is>
      </c>
      <c r="AB205" s="15" t="inlineStr">
        <is>
          <t>Iconic premium mineral water; mainstream + horeca</t>
        </is>
      </c>
      <c r="AC205" s="15" t="inlineStr">
        <is>
          <t>Premium French sparkling mineral water</t>
        </is>
      </c>
      <c r="AD205" s="15" t="inlineStr">
        <is>
          <t>Premium imported mineral-water cachet and crisp bubbles.</t>
        </is>
      </c>
      <c r="AE205" s="32" t="n"/>
      <c r="AF205" s="34">
        <f>IF(AND(ISNUMBER($P205),ISNUMBER($AL205),$AL205&lt;&gt;0),ROUND($P205/$AL205*100,1),"")</f>
        <v/>
      </c>
      <c r="AG205" s="35">
        <f>IF(AND(ISNUMBER($S205),ISNUMBER($AL205),$AL205&lt;&gt;0),ROUND($S205/$AL205*100,2),"")</f>
        <v/>
      </c>
      <c r="AH205" s="34">
        <f>IF(AND(ISNUMBER($Q205),ISNUMBER($AL205),$AL205&lt;&gt;0),ROUND($Q205/$AL205*100,1),"")</f>
        <v/>
      </c>
      <c r="AI205" s="29">
        <f>IF(ISNUMBER($S205),IF($S205&lt;=1,"Yes","No"),"n/a")</f>
        <v/>
      </c>
      <c r="AJ205" s="29">
        <f>IF(ISNUMBER($S205),ROUND(MAX(0,MIN(100,100-$S205*2.5-IF(ISNUMBER($T205),$T205,0)*0.12+IF($S205&lt;=1,12,0))),0),"")</f>
        <v/>
      </c>
      <c r="AK205" s="29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29" t="n">
        <v>330</v>
      </c>
      <c r="AM205" s="30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Perrier</t>
        </is>
      </c>
      <c r="B206" s="15" t="inlineStr">
        <is>
          <t>Perrier Carbonated Mineral Water | Pink Grapefruit | single 330mL</t>
        </is>
      </c>
      <c r="C206" s="15" t="inlineStr">
        <is>
          <t>5) Sparkling water &amp; soda</t>
        </is>
      </c>
      <c r="D206" s="15" t="inlineStr">
        <is>
          <t>330 mL can</t>
        </is>
      </c>
      <c r="E206" s="29" t="n">
        <v>1</v>
      </c>
      <c r="F206" s="30" t="n"/>
      <c r="G206" s="31">
        <f>IF(AND(ISNUMBER($F206),ISNUMBER($E206),$E206&lt;&gt;0),$F206/$E206,"")</f>
        <v/>
      </c>
      <c r="H206" s="31">
        <f>IF(AND(ISNUMBER($F206),ISNUMBER($AL206),ISNUMBER($E206),($AL206*$E206)&lt;&gt;0),$F206/($AL206*$E206)*100,"")</f>
        <v/>
      </c>
      <c r="I206" s="32" t="n"/>
      <c r="J206" s="33" t="n"/>
      <c r="K206" s="31">
        <f>IF(AND(ISNUMBER($F206),ISNUMBER($J206)),$F206*(1-$J206),"")</f>
        <v/>
      </c>
      <c r="L206" s="32" t="n"/>
      <c r="M206" s="32" t="n"/>
      <c r="N206" s="31">
        <f>IF(ISNUMBER($F206),($F206-IF(ISNUMBER($AM206),$AM206,0))*(1-IF(ISNUMBER($J206),$J206,0)),"")</f>
        <v/>
      </c>
      <c r="O206" s="15" t="inlineStr">
        <is>
          <t>Pink Grapefruit</t>
        </is>
      </c>
      <c r="P206" s="29" t="n">
        <v>0</v>
      </c>
      <c r="Q206" s="29" t="n">
        <v>0</v>
      </c>
      <c r="R206" s="15" t="inlineStr">
        <is>
          <t>Not listed</t>
        </is>
      </c>
      <c r="S206" s="29" t="n">
        <v>0</v>
      </c>
      <c r="T206" s="29" t="n">
        <v>0</v>
      </c>
      <c r="U206" s="15" t="inlineStr">
        <is>
          <t>None</t>
        </is>
      </c>
      <c r="V206" s="15" t="inlineStr">
        <is>
          <t>Natural French mineral water from Vergèze (9.5 mg/L sodium, 150 mg/L calcium — below 5 mg label threshold per serving, declared as 0 mg), naturally carbonated, premium</t>
        </is>
      </c>
      <c r="W206" s="32" t="n"/>
      <c r="X206" s="32" t="n"/>
      <c r="Y206" s="32" t="n"/>
      <c r="Z206" s="32" t="n"/>
      <c r="AA206" s="15" t="inlineStr">
        <is>
          <t>High</t>
        </is>
      </c>
      <c r="AB206" s="15" t="inlineStr">
        <is>
          <t>Iconic premium mineral water; mainstream + horeca</t>
        </is>
      </c>
      <c r="AC206" s="15" t="inlineStr">
        <is>
          <t>Premium French sparkling mineral water</t>
        </is>
      </c>
      <c r="AD206" s="15" t="inlineStr">
        <is>
          <t>Premium imported mineral-water cachet and crisp bubbles.</t>
        </is>
      </c>
      <c r="AE206" s="32" t="n"/>
      <c r="AF206" s="34">
        <f>IF(AND(ISNUMBER($P206),ISNUMBER($AL206),$AL206&lt;&gt;0),ROUND($P206/$AL206*100,1),"")</f>
        <v/>
      </c>
      <c r="AG206" s="35">
        <f>IF(AND(ISNUMBER($S206),ISNUMBER($AL206),$AL206&lt;&gt;0),ROUND($S206/$AL206*100,2),"")</f>
        <v/>
      </c>
      <c r="AH206" s="34">
        <f>IF(AND(ISNUMBER($Q206),ISNUMBER($AL206),$AL206&lt;&gt;0),ROUND($Q206/$AL206*100,1),"")</f>
        <v/>
      </c>
      <c r="AI206" s="29">
        <f>IF(ISNUMBER($S206),IF($S206&lt;=1,"Yes","No"),"n/a")</f>
        <v/>
      </c>
      <c r="AJ206" s="29">
        <f>IF(ISNUMBER($S206),ROUND(MAX(0,MIN(100,100-$S206*2.5-IF(ISNUMBER($T206),$T206,0)*0.12+IF($S206&lt;=1,12,0))),0),"")</f>
        <v/>
      </c>
      <c r="AK206" s="29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29" t="n">
        <v>330</v>
      </c>
      <c r="AM206" s="30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Perrier</t>
        </is>
      </c>
      <c r="B207" s="15" t="inlineStr">
        <is>
          <t>Perrier Carbonated Mineral Water | Pink Grapefruit | 8-pack 330mL</t>
        </is>
      </c>
      <c r="C207" s="15" t="inlineStr">
        <is>
          <t>5) Sparkling water &amp; soda</t>
        </is>
      </c>
      <c r="D207" s="15" t="inlineStr">
        <is>
          <t>330 mL can</t>
        </is>
      </c>
      <c r="E207" s="29" t="n">
        <v>8</v>
      </c>
      <c r="F207" s="30" t="n"/>
      <c r="G207" s="31">
        <f>IF(AND(ISNUMBER($F207),ISNUMBER($E207),$E207&lt;&gt;0),$F207/$E207,"")</f>
        <v/>
      </c>
      <c r="H207" s="31">
        <f>IF(AND(ISNUMBER($F207),ISNUMBER($AL207),ISNUMBER($E207),($AL207*$E207)&lt;&gt;0),$F207/($AL207*$E207)*100,"")</f>
        <v/>
      </c>
      <c r="I207" s="32" t="n"/>
      <c r="J207" s="33" t="n"/>
      <c r="K207" s="31">
        <f>IF(AND(ISNUMBER($F207),ISNUMBER($J207)),$F207*(1-$J207),"")</f>
        <v/>
      </c>
      <c r="L207" s="32" t="n"/>
      <c r="M207" s="32" t="n"/>
      <c r="N207" s="31">
        <f>IF(ISNUMBER($F207),($F207-IF(ISNUMBER($AM207),$AM207,0))*(1-IF(ISNUMBER($J207),$J207,0)),"")</f>
        <v/>
      </c>
      <c r="O207" s="15" t="inlineStr">
        <is>
          <t>Pink Grapefruit</t>
        </is>
      </c>
      <c r="P207" s="29" t="n">
        <v>0</v>
      </c>
      <c r="Q207" s="29" t="n">
        <v>0</v>
      </c>
      <c r="R207" s="15" t="inlineStr">
        <is>
          <t>Not listed</t>
        </is>
      </c>
      <c r="S207" s="29" t="n">
        <v>0</v>
      </c>
      <c r="T207" s="29" t="n">
        <v>0</v>
      </c>
      <c r="U207" s="15" t="inlineStr">
        <is>
          <t>None</t>
        </is>
      </c>
      <c r="V207" s="15" t="inlineStr">
        <is>
          <t>Natural French mineral water from Vergèze (9.5 mg/L sodium, 150 mg/L calcium — below 5 mg label threshold per serving, declared as 0 mg), naturally carbonated, premium</t>
        </is>
      </c>
      <c r="W207" s="32" t="n"/>
      <c r="X207" s="32" t="n"/>
      <c r="Y207" s="32" t="n"/>
      <c r="Z207" s="32" t="n"/>
      <c r="AA207" s="15" t="inlineStr">
        <is>
          <t>High</t>
        </is>
      </c>
      <c r="AB207" s="15" t="inlineStr">
        <is>
          <t>Iconic premium mineral water; mainstream + horeca</t>
        </is>
      </c>
      <c r="AC207" s="15" t="inlineStr">
        <is>
          <t>Premium French sparkling mineral water</t>
        </is>
      </c>
      <c r="AD207" s="15" t="inlineStr">
        <is>
          <t>Premium imported mineral-water cachet and crisp bubbles.</t>
        </is>
      </c>
      <c r="AE207" s="32" t="n"/>
      <c r="AF207" s="34">
        <f>IF(AND(ISNUMBER($P207),ISNUMBER($AL207),$AL207&lt;&gt;0),ROUND($P207/$AL207*100,1),"")</f>
        <v/>
      </c>
      <c r="AG207" s="35">
        <f>IF(AND(ISNUMBER($S207),ISNUMBER($AL207),$AL207&lt;&gt;0),ROUND($S207/$AL207*100,2),"")</f>
        <v/>
      </c>
      <c r="AH207" s="34">
        <f>IF(AND(ISNUMBER($Q207),ISNUMBER($AL207),$AL207&lt;&gt;0),ROUND($Q207/$AL207*100,1),"")</f>
        <v/>
      </c>
      <c r="AI207" s="29">
        <f>IF(ISNUMBER($S207),IF($S207&lt;=1,"Yes","No"),"n/a")</f>
        <v/>
      </c>
      <c r="AJ207" s="29">
        <f>IF(ISNUMBER($S207),ROUND(MAX(0,MIN(100,100-$S207*2.5-IF(ISNUMBER($T207),$T207,0)*0.12+IF($S207&lt;=1,12,0))),0),"")</f>
        <v/>
      </c>
      <c r="AK207" s="29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29" t="n">
        <v>330</v>
      </c>
      <c r="AM207" s="30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Perrier</t>
        </is>
      </c>
      <c r="B208" s="15" t="inlineStr">
        <is>
          <t>Perrier Carbonated Mineral Water | Pink Grapefruit | 12-pack 330mL</t>
        </is>
      </c>
      <c r="C208" s="15" t="inlineStr">
        <is>
          <t>5) Sparkling water &amp; soda</t>
        </is>
      </c>
      <c r="D208" s="15" t="inlineStr">
        <is>
          <t>330 mL can</t>
        </is>
      </c>
      <c r="E208" s="29" t="n">
        <v>12</v>
      </c>
      <c r="F208" s="30" t="n"/>
      <c r="G208" s="31">
        <f>IF(AND(ISNUMBER($F208),ISNUMBER($E208),$E208&lt;&gt;0),$F208/$E208,"")</f>
        <v/>
      </c>
      <c r="H208" s="31">
        <f>IF(AND(ISNUMBER($F208),ISNUMBER($AL208),ISNUMBER($E208),($AL208*$E208)&lt;&gt;0),$F208/($AL208*$E208)*100,"")</f>
        <v/>
      </c>
      <c r="I208" s="32" t="n"/>
      <c r="J208" s="33" t="n"/>
      <c r="K208" s="31">
        <f>IF(AND(ISNUMBER($F208),ISNUMBER($J208)),$F208*(1-$J208),"")</f>
        <v/>
      </c>
      <c r="L208" s="32" t="n"/>
      <c r="M208" s="32" t="n"/>
      <c r="N208" s="31">
        <f>IF(ISNUMBER($F208),($F208-IF(ISNUMBER($AM208),$AM208,0))*(1-IF(ISNUMBER($J208),$J208,0)),"")</f>
        <v/>
      </c>
      <c r="O208" s="15" t="inlineStr">
        <is>
          <t>Pink Grapefruit</t>
        </is>
      </c>
      <c r="P208" s="29" t="n">
        <v>0</v>
      </c>
      <c r="Q208" s="29" t="n">
        <v>0</v>
      </c>
      <c r="R208" s="15" t="inlineStr">
        <is>
          <t>Not listed</t>
        </is>
      </c>
      <c r="S208" s="29" t="n">
        <v>0</v>
      </c>
      <c r="T208" s="29" t="n">
        <v>0</v>
      </c>
      <c r="U208" s="15" t="inlineStr">
        <is>
          <t>None</t>
        </is>
      </c>
      <c r="V208" s="15" t="inlineStr">
        <is>
          <t>Natural French mineral water from Vergèze (9.5 mg/L sodium, 150 mg/L calcium — below 5 mg label threshold per serving, declared as 0 mg), naturally carbonated, premium</t>
        </is>
      </c>
      <c r="W208" s="32" t="n"/>
      <c r="X208" s="32" t="n"/>
      <c r="Y208" s="32" t="n"/>
      <c r="Z208" s="32" t="n"/>
      <c r="AA208" s="15" t="inlineStr">
        <is>
          <t>High</t>
        </is>
      </c>
      <c r="AB208" s="15" t="inlineStr">
        <is>
          <t>Iconic premium mineral water; mainstream + horeca</t>
        </is>
      </c>
      <c r="AC208" s="15" t="inlineStr">
        <is>
          <t>Premium French sparkling mineral water</t>
        </is>
      </c>
      <c r="AD208" s="15" t="inlineStr">
        <is>
          <t>Premium imported mineral-water cachet and crisp bubbles.</t>
        </is>
      </c>
      <c r="AE208" s="32" t="n"/>
      <c r="AF208" s="34">
        <f>IF(AND(ISNUMBER($P208),ISNUMBER($AL208),$AL208&lt;&gt;0),ROUND($P208/$AL208*100,1),"")</f>
        <v/>
      </c>
      <c r="AG208" s="35">
        <f>IF(AND(ISNUMBER($S208),ISNUMBER($AL208),$AL208&lt;&gt;0),ROUND($S208/$AL208*100,2),"")</f>
        <v/>
      </c>
      <c r="AH208" s="34">
        <f>IF(AND(ISNUMBER($Q208),ISNUMBER($AL208),$AL208&lt;&gt;0),ROUND($Q208/$AL208*100,1),"")</f>
        <v/>
      </c>
      <c r="AI208" s="29">
        <f>IF(ISNUMBER($S208),IF($S208&lt;=1,"Yes","No"),"n/a")</f>
        <v/>
      </c>
      <c r="AJ208" s="29">
        <f>IF(ISNUMBER($S208),ROUND(MAX(0,MIN(100,100-$S208*2.5-IF(ISNUMBER($T208),$T208,0)*0.12+IF($S208&lt;=1,12,0))),0),"")</f>
        <v/>
      </c>
      <c r="AK208" s="29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29" t="n">
        <v>330</v>
      </c>
      <c r="AM208" s="30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Perrier</t>
        </is>
      </c>
      <c r="B209" s="15" t="inlineStr">
        <is>
          <t>Perrier Carbonated Mineral Water | Pink Grapefruit | 15-pack 330mL</t>
        </is>
      </c>
      <c r="C209" s="15" t="inlineStr">
        <is>
          <t>5) Sparkling water &amp; soda</t>
        </is>
      </c>
      <c r="D209" s="15" t="inlineStr">
        <is>
          <t>330 mL can</t>
        </is>
      </c>
      <c r="E209" s="29" t="n">
        <v>15</v>
      </c>
      <c r="F209" s="30" t="n"/>
      <c r="G209" s="31">
        <f>IF(AND(ISNUMBER($F209),ISNUMBER($E209),$E209&lt;&gt;0),$F209/$E209,"")</f>
        <v/>
      </c>
      <c r="H209" s="31">
        <f>IF(AND(ISNUMBER($F209),ISNUMBER($AL209),ISNUMBER($E209),($AL209*$E209)&lt;&gt;0),$F209/($AL209*$E209)*100,"")</f>
        <v/>
      </c>
      <c r="I209" s="32" t="n"/>
      <c r="J209" s="33" t="n"/>
      <c r="K209" s="31">
        <f>IF(AND(ISNUMBER($F209),ISNUMBER($J209)),$F209*(1-$J209),"")</f>
        <v/>
      </c>
      <c r="L209" s="32" t="n"/>
      <c r="M209" s="32" t="n"/>
      <c r="N209" s="31">
        <f>IF(ISNUMBER($F209),($F209-IF(ISNUMBER($AM209),$AM209,0))*(1-IF(ISNUMBER($J209),$J209,0)),"")</f>
        <v/>
      </c>
      <c r="O209" s="15" t="inlineStr">
        <is>
          <t>Pink Grapefruit</t>
        </is>
      </c>
      <c r="P209" s="29" t="n">
        <v>0</v>
      </c>
      <c r="Q209" s="29" t="n">
        <v>0</v>
      </c>
      <c r="R209" s="15" t="inlineStr">
        <is>
          <t>Not listed</t>
        </is>
      </c>
      <c r="S209" s="29" t="n">
        <v>0</v>
      </c>
      <c r="T209" s="29" t="n">
        <v>0</v>
      </c>
      <c r="U209" s="15" t="inlineStr">
        <is>
          <t>None</t>
        </is>
      </c>
      <c r="V209" s="15" t="inlineStr">
        <is>
          <t>Natural French mineral water from Vergèze (9.5 mg/L sodium, 150 mg/L calcium — below 5 mg label threshold per serving, declared as 0 mg), naturally carbonated, premium</t>
        </is>
      </c>
      <c r="W209" s="32" t="n"/>
      <c r="X209" s="32" t="n"/>
      <c r="Y209" s="32" t="n"/>
      <c r="Z209" s="32" t="n"/>
      <c r="AA209" s="15" t="inlineStr">
        <is>
          <t>High</t>
        </is>
      </c>
      <c r="AB209" s="15" t="inlineStr">
        <is>
          <t>Iconic premium mineral water; mainstream + horeca</t>
        </is>
      </c>
      <c r="AC209" s="15" t="inlineStr">
        <is>
          <t>Premium French sparkling mineral water</t>
        </is>
      </c>
      <c r="AD209" s="15" t="inlineStr">
        <is>
          <t>Premium imported mineral-water cachet and crisp bubbles.</t>
        </is>
      </c>
      <c r="AE209" s="32" t="n"/>
      <c r="AF209" s="34">
        <f>IF(AND(ISNUMBER($P209),ISNUMBER($AL209),$AL209&lt;&gt;0),ROUND($P209/$AL209*100,1),"")</f>
        <v/>
      </c>
      <c r="AG209" s="35">
        <f>IF(AND(ISNUMBER($S209),ISNUMBER($AL209),$AL209&lt;&gt;0),ROUND($S209/$AL209*100,2),"")</f>
        <v/>
      </c>
      <c r="AH209" s="34">
        <f>IF(AND(ISNUMBER($Q209),ISNUMBER($AL209),$AL209&lt;&gt;0),ROUND($Q209/$AL209*100,1),"")</f>
        <v/>
      </c>
      <c r="AI209" s="29">
        <f>IF(ISNUMBER($S209),IF($S209&lt;=1,"Yes","No"),"n/a")</f>
        <v/>
      </c>
      <c r="AJ209" s="29">
        <f>IF(ISNUMBER($S209),ROUND(MAX(0,MIN(100,100-$S209*2.5-IF(ISNUMBER($T209),$T209,0)*0.12+IF($S209&lt;=1,12,0))),0),"")</f>
        <v/>
      </c>
      <c r="AK209" s="29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29" t="n">
        <v>330</v>
      </c>
      <c r="AM209" s="30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Perrier</t>
        </is>
      </c>
      <c r="B210" s="15" t="inlineStr">
        <is>
          <t>Perrier Carbonated Mineral Water | Pink Grapefruit | 18-pack 330mL</t>
        </is>
      </c>
      <c r="C210" s="15" t="inlineStr">
        <is>
          <t>5) Sparkling water &amp; soda</t>
        </is>
      </c>
      <c r="D210" s="15" t="inlineStr">
        <is>
          <t>330 mL can</t>
        </is>
      </c>
      <c r="E210" s="29" t="n">
        <v>18</v>
      </c>
      <c r="F210" s="30" t="n"/>
      <c r="G210" s="31">
        <f>IF(AND(ISNUMBER($F210),ISNUMBER($E210),$E210&lt;&gt;0),$F210/$E210,"")</f>
        <v/>
      </c>
      <c r="H210" s="31">
        <f>IF(AND(ISNUMBER($F210),ISNUMBER($AL210),ISNUMBER($E210),($AL210*$E210)&lt;&gt;0),$F210/($AL210*$E210)*100,"")</f>
        <v/>
      </c>
      <c r="I210" s="32" t="n"/>
      <c r="J210" s="33" t="n"/>
      <c r="K210" s="31">
        <f>IF(AND(ISNUMBER($F210),ISNUMBER($J210)),$F210*(1-$J210),"")</f>
        <v/>
      </c>
      <c r="L210" s="32" t="n"/>
      <c r="M210" s="32" t="n"/>
      <c r="N210" s="31">
        <f>IF(ISNUMBER($F210),($F210-IF(ISNUMBER($AM210),$AM210,0))*(1-IF(ISNUMBER($J210),$J210,0)),"")</f>
        <v/>
      </c>
      <c r="O210" s="15" t="inlineStr">
        <is>
          <t>Pink Grapefruit</t>
        </is>
      </c>
      <c r="P210" s="29" t="n">
        <v>0</v>
      </c>
      <c r="Q210" s="29" t="n">
        <v>0</v>
      </c>
      <c r="R210" s="15" t="inlineStr">
        <is>
          <t>Not listed</t>
        </is>
      </c>
      <c r="S210" s="29" t="n">
        <v>0</v>
      </c>
      <c r="T210" s="29" t="n">
        <v>0</v>
      </c>
      <c r="U210" s="15" t="inlineStr">
        <is>
          <t>None</t>
        </is>
      </c>
      <c r="V210" s="15" t="inlineStr">
        <is>
          <t>Natural French mineral water from Vergèze (9.5 mg/L sodium, 150 mg/L calcium — below 5 mg label threshold per serving, declared as 0 mg), naturally carbonated, premium</t>
        </is>
      </c>
      <c r="W210" s="32" t="n"/>
      <c r="X210" s="32" t="n"/>
      <c r="Y210" s="32" t="n"/>
      <c r="Z210" s="32" t="n"/>
      <c r="AA210" s="15" t="inlineStr">
        <is>
          <t>High</t>
        </is>
      </c>
      <c r="AB210" s="15" t="inlineStr">
        <is>
          <t>Iconic premium mineral water; mainstream + horeca</t>
        </is>
      </c>
      <c r="AC210" s="15" t="inlineStr">
        <is>
          <t>Premium French sparkling mineral water</t>
        </is>
      </c>
      <c r="AD210" s="15" t="inlineStr">
        <is>
          <t>Premium imported mineral-water cachet and crisp bubbles.</t>
        </is>
      </c>
      <c r="AE210" s="32" t="n"/>
      <c r="AF210" s="34">
        <f>IF(AND(ISNUMBER($P210),ISNUMBER($AL210),$AL210&lt;&gt;0),ROUND($P210/$AL210*100,1),"")</f>
        <v/>
      </c>
      <c r="AG210" s="35">
        <f>IF(AND(ISNUMBER($S210),ISNUMBER($AL210),$AL210&lt;&gt;0),ROUND($S210/$AL210*100,2),"")</f>
        <v/>
      </c>
      <c r="AH210" s="34">
        <f>IF(AND(ISNUMBER($Q210),ISNUMBER($AL210),$AL210&lt;&gt;0),ROUND($Q210/$AL210*100,1),"")</f>
        <v/>
      </c>
      <c r="AI210" s="29">
        <f>IF(ISNUMBER($S210),IF($S210&lt;=1,"Yes","No"),"n/a")</f>
        <v/>
      </c>
      <c r="AJ210" s="29">
        <f>IF(ISNUMBER($S210),ROUND(MAX(0,MIN(100,100-$S210*2.5-IF(ISNUMBER($T210),$T210,0)*0.12+IF($S210&lt;=1,12,0))),0),"")</f>
        <v/>
      </c>
      <c r="AK210" s="29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29" t="n">
        <v>330</v>
      </c>
      <c r="AM210" s="30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Perrier</t>
        </is>
      </c>
      <c r="B211" s="15" t="inlineStr">
        <is>
          <t>Perrier Carbonated Mineral Water | Pink Grapefruit | 24-pack 330mL</t>
        </is>
      </c>
      <c r="C211" s="15" t="inlineStr">
        <is>
          <t>5) Sparkling water &amp; soda</t>
        </is>
      </c>
      <c r="D211" s="15" t="inlineStr">
        <is>
          <t>330 mL can</t>
        </is>
      </c>
      <c r="E211" s="29" t="n">
        <v>24</v>
      </c>
      <c r="F211" s="30" t="n"/>
      <c r="G211" s="31">
        <f>IF(AND(ISNUMBER($F211),ISNUMBER($E211),$E211&lt;&gt;0),$F211/$E211,"")</f>
        <v/>
      </c>
      <c r="H211" s="31">
        <f>IF(AND(ISNUMBER($F211),ISNUMBER($AL211),ISNUMBER($E211),($AL211*$E211)&lt;&gt;0),$F211/($AL211*$E211)*100,"")</f>
        <v/>
      </c>
      <c r="I211" s="32" t="n"/>
      <c r="J211" s="33" t="n"/>
      <c r="K211" s="31">
        <f>IF(AND(ISNUMBER($F211),ISNUMBER($J211)),$F211*(1-$J211),"")</f>
        <v/>
      </c>
      <c r="L211" s="32" t="n"/>
      <c r="M211" s="32" t="n"/>
      <c r="N211" s="31">
        <f>IF(ISNUMBER($F211),($F211-IF(ISNUMBER($AM211),$AM211,0))*(1-IF(ISNUMBER($J211),$J211,0)),"")</f>
        <v/>
      </c>
      <c r="O211" s="15" t="inlineStr">
        <is>
          <t>Pink Grapefruit</t>
        </is>
      </c>
      <c r="P211" s="29" t="n">
        <v>0</v>
      </c>
      <c r="Q211" s="29" t="n">
        <v>0</v>
      </c>
      <c r="R211" s="15" t="inlineStr">
        <is>
          <t>Not listed</t>
        </is>
      </c>
      <c r="S211" s="29" t="n">
        <v>0</v>
      </c>
      <c r="T211" s="29" t="n">
        <v>0</v>
      </c>
      <c r="U211" s="15" t="inlineStr">
        <is>
          <t>None</t>
        </is>
      </c>
      <c r="V211" s="15" t="inlineStr">
        <is>
          <t>Natural French mineral water from Vergèze (9.5 mg/L sodium, 150 mg/L calcium — below 5 mg label threshold per serving, declared as 0 mg), naturally carbonated, premium</t>
        </is>
      </c>
      <c r="W211" s="32" t="n"/>
      <c r="X211" s="32" t="n"/>
      <c r="Y211" s="32" t="n"/>
      <c r="Z211" s="32" t="n"/>
      <c r="AA211" s="15" t="inlineStr">
        <is>
          <t>High</t>
        </is>
      </c>
      <c r="AB211" s="15" t="inlineStr">
        <is>
          <t>Iconic premium mineral water; mainstream + horeca</t>
        </is>
      </c>
      <c r="AC211" s="15" t="inlineStr">
        <is>
          <t>Premium French sparkling mineral water</t>
        </is>
      </c>
      <c r="AD211" s="15" t="inlineStr">
        <is>
          <t>Premium imported mineral-water cachet and crisp bubbles.</t>
        </is>
      </c>
      <c r="AE211" s="32" t="n"/>
      <c r="AF211" s="34">
        <f>IF(AND(ISNUMBER($P211),ISNUMBER($AL211),$AL211&lt;&gt;0),ROUND($P211/$AL211*100,1),"")</f>
        <v/>
      </c>
      <c r="AG211" s="35">
        <f>IF(AND(ISNUMBER($S211),ISNUMBER($AL211),$AL211&lt;&gt;0),ROUND($S211/$AL211*100,2),"")</f>
        <v/>
      </c>
      <c r="AH211" s="34">
        <f>IF(AND(ISNUMBER($Q211),ISNUMBER($AL211),$AL211&lt;&gt;0),ROUND($Q211/$AL211*100,1),"")</f>
        <v/>
      </c>
      <c r="AI211" s="29">
        <f>IF(ISNUMBER($S211),IF($S211&lt;=1,"Yes","No"),"n/a")</f>
        <v/>
      </c>
      <c r="AJ211" s="29">
        <f>IF(ISNUMBER($S211),ROUND(MAX(0,MIN(100,100-$S211*2.5-IF(ISNUMBER($T211),$T211,0)*0.12+IF($S211&lt;=1,12,0))),0),"")</f>
        <v/>
      </c>
      <c r="AK211" s="29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29" t="n">
        <v>330</v>
      </c>
      <c r="AM211" s="30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Perrier</t>
        </is>
      </c>
      <c r="B212" s="15" t="inlineStr">
        <is>
          <t>Perrier Carbonated Mineral Water | Strawberry | single 330mL</t>
        </is>
      </c>
      <c r="C212" s="15" t="inlineStr">
        <is>
          <t>5) Sparkling water &amp; soda</t>
        </is>
      </c>
      <c r="D212" s="15" t="inlineStr">
        <is>
          <t>330 mL can</t>
        </is>
      </c>
      <c r="E212" s="29" t="n">
        <v>1</v>
      </c>
      <c r="F212" s="30" t="n"/>
      <c r="G212" s="31">
        <f>IF(AND(ISNUMBER($F212),ISNUMBER($E212),$E212&lt;&gt;0),$F212/$E212,"")</f>
        <v/>
      </c>
      <c r="H212" s="31">
        <f>IF(AND(ISNUMBER($F212),ISNUMBER($AL212),ISNUMBER($E212),($AL212*$E212)&lt;&gt;0),$F212/($AL212*$E212)*100,"")</f>
        <v/>
      </c>
      <c r="I212" s="32" t="n"/>
      <c r="J212" s="33" t="n"/>
      <c r="K212" s="31">
        <f>IF(AND(ISNUMBER($F212),ISNUMBER($J212)),$F212*(1-$J212),"")</f>
        <v/>
      </c>
      <c r="L212" s="32" t="n"/>
      <c r="M212" s="32" t="n"/>
      <c r="N212" s="31">
        <f>IF(ISNUMBER($F212),($F212-IF(ISNUMBER($AM212),$AM212,0))*(1-IF(ISNUMBER($J212),$J212,0)),"")</f>
        <v/>
      </c>
      <c r="O212" s="15" t="inlineStr">
        <is>
          <t>Strawberry</t>
        </is>
      </c>
      <c r="P212" s="29" t="n">
        <v>0</v>
      </c>
      <c r="Q212" s="29" t="n">
        <v>0</v>
      </c>
      <c r="R212" s="15" t="inlineStr">
        <is>
          <t>Not listed</t>
        </is>
      </c>
      <c r="S212" s="29" t="n">
        <v>0</v>
      </c>
      <c r="T212" s="29" t="n">
        <v>0</v>
      </c>
      <c r="U212" s="15" t="inlineStr">
        <is>
          <t>None</t>
        </is>
      </c>
      <c r="V212" s="15" t="inlineStr">
        <is>
          <t>Natural French mineral water from Vergèze (9.5 mg/L sodium, 150 mg/L calcium — below 5 mg label threshold per serving, declared as 0 mg), naturally carbonated, premium</t>
        </is>
      </c>
      <c r="W212" s="32" t="n"/>
      <c r="X212" s="32" t="n"/>
      <c r="Y212" s="32" t="n"/>
      <c r="Z212" s="32" t="n"/>
      <c r="AA212" s="15" t="inlineStr">
        <is>
          <t>High</t>
        </is>
      </c>
      <c r="AB212" s="15" t="inlineStr">
        <is>
          <t>Iconic premium mineral water; mainstream + horeca</t>
        </is>
      </c>
      <c r="AC212" s="15" t="inlineStr">
        <is>
          <t>Premium French sparkling mineral water</t>
        </is>
      </c>
      <c r="AD212" s="15" t="inlineStr">
        <is>
          <t>Premium imported mineral-water cachet and crisp bubbles.</t>
        </is>
      </c>
      <c r="AE212" s="32" t="n"/>
      <c r="AF212" s="34">
        <f>IF(AND(ISNUMBER($P212),ISNUMBER($AL212),$AL212&lt;&gt;0),ROUND($P212/$AL212*100,1),"")</f>
        <v/>
      </c>
      <c r="AG212" s="35">
        <f>IF(AND(ISNUMBER($S212),ISNUMBER($AL212),$AL212&lt;&gt;0),ROUND($S212/$AL212*100,2),"")</f>
        <v/>
      </c>
      <c r="AH212" s="34">
        <f>IF(AND(ISNUMBER($Q212),ISNUMBER($AL212),$AL212&lt;&gt;0),ROUND($Q212/$AL212*100,1),"")</f>
        <v/>
      </c>
      <c r="AI212" s="29">
        <f>IF(ISNUMBER($S212),IF($S212&lt;=1,"Yes","No"),"n/a")</f>
        <v/>
      </c>
      <c r="AJ212" s="29">
        <f>IF(ISNUMBER($S212),ROUND(MAX(0,MIN(100,100-$S212*2.5-IF(ISNUMBER($T212),$T212,0)*0.12+IF($S212&lt;=1,12,0))),0),"")</f>
        <v/>
      </c>
      <c r="AK212" s="29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29" t="n">
        <v>330</v>
      </c>
      <c r="AM212" s="30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Perrier</t>
        </is>
      </c>
      <c r="B213" s="15" t="inlineStr">
        <is>
          <t>Perrier Carbonated Mineral Water | Strawberry | 8-pack 330mL</t>
        </is>
      </c>
      <c r="C213" s="15" t="inlineStr">
        <is>
          <t>5) Sparkling water &amp; soda</t>
        </is>
      </c>
      <c r="D213" s="15" t="inlineStr">
        <is>
          <t>330 mL can</t>
        </is>
      </c>
      <c r="E213" s="29" t="n">
        <v>8</v>
      </c>
      <c r="F213" s="30" t="n"/>
      <c r="G213" s="31">
        <f>IF(AND(ISNUMBER($F213),ISNUMBER($E213),$E213&lt;&gt;0),$F213/$E213,"")</f>
        <v/>
      </c>
      <c r="H213" s="31">
        <f>IF(AND(ISNUMBER($F213),ISNUMBER($AL213),ISNUMBER($E213),($AL213*$E213)&lt;&gt;0),$F213/($AL213*$E213)*100,"")</f>
        <v/>
      </c>
      <c r="I213" s="32" t="n"/>
      <c r="J213" s="33" t="n"/>
      <c r="K213" s="31">
        <f>IF(AND(ISNUMBER($F213),ISNUMBER($J213)),$F213*(1-$J213),"")</f>
        <v/>
      </c>
      <c r="L213" s="32" t="n"/>
      <c r="M213" s="32" t="n"/>
      <c r="N213" s="31">
        <f>IF(ISNUMBER($F213),($F213-IF(ISNUMBER($AM213),$AM213,0))*(1-IF(ISNUMBER($J213),$J213,0)),"")</f>
        <v/>
      </c>
      <c r="O213" s="15" t="inlineStr">
        <is>
          <t>Strawberry</t>
        </is>
      </c>
      <c r="P213" s="29" t="n">
        <v>0</v>
      </c>
      <c r="Q213" s="29" t="n">
        <v>0</v>
      </c>
      <c r="R213" s="15" t="inlineStr">
        <is>
          <t>Not listed</t>
        </is>
      </c>
      <c r="S213" s="29" t="n">
        <v>0</v>
      </c>
      <c r="T213" s="29" t="n">
        <v>0</v>
      </c>
      <c r="U213" s="15" t="inlineStr">
        <is>
          <t>None</t>
        </is>
      </c>
      <c r="V213" s="15" t="inlineStr">
        <is>
          <t>Natural French mineral water from Vergèze (9.5 mg/L sodium, 150 mg/L calcium — below 5 mg label threshold per serving, declared as 0 mg), naturally carbonated, premium</t>
        </is>
      </c>
      <c r="W213" s="32" t="n"/>
      <c r="X213" s="32" t="n"/>
      <c r="Y213" s="32" t="n"/>
      <c r="Z213" s="32" t="n"/>
      <c r="AA213" s="15" t="inlineStr">
        <is>
          <t>High</t>
        </is>
      </c>
      <c r="AB213" s="15" t="inlineStr">
        <is>
          <t>Iconic premium mineral water; mainstream + horeca</t>
        </is>
      </c>
      <c r="AC213" s="15" t="inlineStr">
        <is>
          <t>Premium French sparkling mineral water</t>
        </is>
      </c>
      <c r="AD213" s="15" t="inlineStr">
        <is>
          <t>Premium imported mineral-water cachet and crisp bubbles.</t>
        </is>
      </c>
      <c r="AE213" s="32" t="n"/>
      <c r="AF213" s="34">
        <f>IF(AND(ISNUMBER($P213),ISNUMBER($AL213),$AL213&lt;&gt;0),ROUND($P213/$AL213*100,1),"")</f>
        <v/>
      </c>
      <c r="AG213" s="35">
        <f>IF(AND(ISNUMBER($S213),ISNUMBER($AL213),$AL213&lt;&gt;0),ROUND($S213/$AL213*100,2),"")</f>
        <v/>
      </c>
      <c r="AH213" s="34">
        <f>IF(AND(ISNUMBER($Q213),ISNUMBER($AL213),$AL213&lt;&gt;0),ROUND($Q213/$AL213*100,1),"")</f>
        <v/>
      </c>
      <c r="AI213" s="29">
        <f>IF(ISNUMBER($S213),IF($S213&lt;=1,"Yes","No"),"n/a")</f>
        <v/>
      </c>
      <c r="AJ213" s="29">
        <f>IF(ISNUMBER($S213),ROUND(MAX(0,MIN(100,100-$S213*2.5-IF(ISNUMBER($T213),$T213,0)*0.12+IF($S213&lt;=1,12,0))),0),"")</f>
        <v/>
      </c>
      <c r="AK213" s="29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29" t="n">
        <v>330</v>
      </c>
      <c r="AM213" s="30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Perrier</t>
        </is>
      </c>
      <c r="B214" s="15" t="inlineStr">
        <is>
          <t>Perrier Carbonated Mineral Water | Strawberry | 12-pack 330mL</t>
        </is>
      </c>
      <c r="C214" s="15" t="inlineStr">
        <is>
          <t>5) Sparkling water &amp; soda</t>
        </is>
      </c>
      <c r="D214" s="15" t="inlineStr">
        <is>
          <t>330 mL can</t>
        </is>
      </c>
      <c r="E214" s="29" t="n">
        <v>12</v>
      </c>
      <c r="F214" s="30" t="n"/>
      <c r="G214" s="31">
        <f>IF(AND(ISNUMBER($F214),ISNUMBER($E214),$E214&lt;&gt;0),$F214/$E214,"")</f>
        <v/>
      </c>
      <c r="H214" s="31">
        <f>IF(AND(ISNUMBER($F214),ISNUMBER($AL214),ISNUMBER($E214),($AL214*$E214)&lt;&gt;0),$F214/($AL214*$E214)*100,"")</f>
        <v/>
      </c>
      <c r="I214" s="32" t="n"/>
      <c r="J214" s="33" t="n"/>
      <c r="K214" s="31">
        <f>IF(AND(ISNUMBER($F214),ISNUMBER($J214)),$F214*(1-$J214),"")</f>
        <v/>
      </c>
      <c r="L214" s="32" t="n"/>
      <c r="M214" s="32" t="n"/>
      <c r="N214" s="31">
        <f>IF(ISNUMBER($F214),($F214-IF(ISNUMBER($AM214),$AM214,0))*(1-IF(ISNUMBER($J214),$J214,0)),"")</f>
        <v/>
      </c>
      <c r="O214" s="15" t="inlineStr">
        <is>
          <t>Strawberry</t>
        </is>
      </c>
      <c r="P214" s="29" t="n">
        <v>0</v>
      </c>
      <c r="Q214" s="29" t="n">
        <v>0</v>
      </c>
      <c r="R214" s="15" t="inlineStr">
        <is>
          <t>Not listed</t>
        </is>
      </c>
      <c r="S214" s="29" t="n">
        <v>0</v>
      </c>
      <c r="T214" s="29" t="n">
        <v>0</v>
      </c>
      <c r="U214" s="15" t="inlineStr">
        <is>
          <t>None</t>
        </is>
      </c>
      <c r="V214" s="15" t="inlineStr">
        <is>
          <t>Natural French mineral water from Vergèze (9.5 mg/L sodium, 150 mg/L calcium — below 5 mg label threshold per serving, declared as 0 mg), naturally carbonated, premium</t>
        </is>
      </c>
      <c r="W214" s="32" t="n"/>
      <c r="X214" s="32" t="n"/>
      <c r="Y214" s="32" t="n"/>
      <c r="Z214" s="32" t="n"/>
      <c r="AA214" s="15" t="inlineStr">
        <is>
          <t>High</t>
        </is>
      </c>
      <c r="AB214" s="15" t="inlineStr">
        <is>
          <t>Iconic premium mineral water; mainstream + horeca</t>
        </is>
      </c>
      <c r="AC214" s="15" t="inlineStr">
        <is>
          <t>Premium French sparkling mineral water</t>
        </is>
      </c>
      <c r="AD214" s="15" t="inlineStr">
        <is>
          <t>Premium imported mineral-water cachet and crisp bubbles.</t>
        </is>
      </c>
      <c r="AE214" s="32" t="n"/>
      <c r="AF214" s="34">
        <f>IF(AND(ISNUMBER($P214),ISNUMBER($AL214),$AL214&lt;&gt;0),ROUND($P214/$AL214*100,1),"")</f>
        <v/>
      </c>
      <c r="AG214" s="35">
        <f>IF(AND(ISNUMBER($S214),ISNUMBER($AL214),$AL214&lt;&gt;0),ROUND($S214/$AL214*100,2),"")</f>
        <v/>
      </c>
      <c r="AH214" s="34">
        <f>IF(AND(ISNUMBER($Q214),ISNUMBER($AL214),$AL214&lt;&gt;0),ROUND($Q214/$AL214*100,1),"")</f>
        <v/>
      </c>
      <c r="AI214" s="29">
        <f>IF(ISNUMBER($S214),IF($S214&lt;=1,"Yes","No"),"n/a")</f>
        <v/>
      </c>
      <c r="AJ214" s="29">
        <f>IF(ISNUMBER($S214),ROUND(MAX(0,MIN(100,100-$S214*2.5-IF(ISNUMBER($T214),$T214,0)*0.12+IF($S214&lt;=1,12,0))),0),"")</f>
        <v/>
      </c>
      <c r="AK214" s="29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29" t="n">
        <v>330</v>
      </c>
      <c r="AM214" s="30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Perrier</t>
        </is>
      </c>
      <c r="B215" s="15" t="inlineStr">
        <is>
          <t>Perrier Carbonated Mineral Water | Strawberry | 15-pack 330mL</t>
        </is>
      </c>
      <c r="C215" s="15" t="inlineStr">
        <is>
          <t>5) Sparkling water &amp; soda</t>
        </is>
      </c>
      <c r="D215" s="15" t="inlineStr">
        <is>
          <t>330 mL can</t>
        </is>
      </c>
      <c r="E215" s="29" t="n">
        <v>15</v>
      </c>
      <c r="F215" s="30" t="n"/>
      <c r="G215" s="31">
        <f>IF(AND(ISNUMBER($F215),ISNUMBER($E215),$E215&lt;&gt;0),$F215/$E215,"")</f>
        <v/>
      </c>
      <c r="H215" s="31">
        <f>IF(AND(ISNUMBER($F215),ISNUMBER($AL215),ISNUMBER($E215),($AL215*$E215)&lt;&gt;0),$F215/($AL215*$E215)*100,"")</f>
        <v/>
      </c>
      <c r="I215" s="32" t="n"/>
      <c r="J215" s="33" t="n"/>
      <c r="K215" s="31">
        <f>IF(AND(ISNUMBER($F215),ISNUMBER($J215)),$F215*(1-$J215),"")</f>
        <v/>
      </c>
      <c r="L215" s="32" t="n"/>
      <c r="M215" s="32" t="n"/>
      <c r="N215" s="31">
        <f>IF(ISNUMBER($F215),($F215-IF(ISNUMBER($AM215),$AM215,0))*(1-IF(ISNUMBER($J215),$J215,0)),"")</f>
        <v/>
      </c>
      <c r="O215" s="15" t="inlineStr">
        <is>
          <t>Strawberry</t>
        </is>
      </c>
      <c r="P215" s="29" t="n">
        <v>0</v>
      </c>
      <c r="Q215" s="29" t="n">
        <v>0</v>
      </c>
      <c r="R215" s="15" t="inlineStr">
        <is>
          <t>Not listed</t>
        </is>
      </c>
      <c r="S215" s="29" t="n">
        <v>0</v>
      </c>
      <c r="T215" s="29" t="n">
        <v>0</v>
      </c>
      <c r="U215" s="15" t="inlineStr">
        <is>
          <t>None</t>
        </is>
      </c>
      <c r="V215" s="15" t="inlineStr">
        <is>
          <t>Natural French mineral water from Vergèze (9.5 mg/L sodium, 150 mg/L calcium — below 5 mg label threshold per serving, declared as 0 mg), naturally carbonated, premium</t>
        </is>
      </c>
      <c r="W215" s="32" t="n"/>
      <c r="X215" s="32" t="n"/>
      <c r="Y215" s="32" t="n"/>
      <c r="Z215" s="32" t="n"/>
      <c r="AA215" s="15" t="inlineStr">
        <is>
          <t>High</t>
        </is>
      </c>
      <c r="AB215" s="15" t="inlineStr">
        <is>
          <t>Iconic premium mineral water; mainstream + horeca</t>
        </is>
      </c>
      <c r="AC215" s="15" t="inlineStr">
        <is>
          <t>Premium French sparkling mineral water</t>
        </is>
      </c>
      <c r="AD215" s="15" t="inlineStr">
        <is>
          <t>Premium imported mineral-water cachet and crisp bubbles.</t>
        </is>
      </c>
      <c r="AE215" s="32" t="n"/>
      <c r="AF215" s="34">
        <f>IF(AND(ISNUMBER($P215),ISNUMBER($AL215),$AL215&lt;&gt;0),ROUND($P215/$AL215*100,1),"")</f>
        <v/>
      </c>
      <c r="AG215" s="35">
        <f>IF(AND(ISNUMBER($S215),ISNUMBER($AL215),$AL215&lt;&gt;0),ROUND($S215/$AL215*100,2),"")</f>
        <v/>
      </c>
      <c r="AH215" s="34">
        <f>IF(AND(ISNUMBER($Q215),ISNUMBER($AL215),$AL215&lt;&gt;0),ROUND($Q215/$AL215*100,1),"")</f>
        <v/>
      </c>
      <c r="AI215" s="29">
        <f>IF(ISNUMBER($S215),IF($S215&lt;=1,"Yes","No"),"n/a")</f>
        <v/>
      </c>
      <c r="AJ215" s="29">
        <f>IF(ISNUMBER($S215),ROUND(MAX(0,MIN(100,100-$S215*2.5-IF(ISNUMBER($T215),$T215,0)*0.12+IF($S215&lt;=1,12,0))),0),"")</f>
        <v/>
      </c>
      <c r="AK215" s="29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29" t="n">
        <v>330</v>
      </c>
      <c r="AM215" s="30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Perrier</t>
        </is>
      </c>
      <c r="B216" s="15" t="inlineStr">
        <is>
          <t>Perrier Carbonated Mineral Water | Strawberry | 18-pack 330mL</t>
        </is>
      </c>
      <c r="C216" s="15" t="inlineStr">
        <is>
          <t>5) Sparkling water &amp; soda</t>
        </is>
      </c>
      <c r="D216" s="15" t="inlineStr">
        <is>
          <t>330 mL can</t>
        </is>
      </c>
      <c r="E216" s="29" t="n">
        <v>18</v>
      </c>
      <c r="F216" s="30" t="n"/>
      <c r="G216" s="31">
        <f>IF(AND(ISNUMBER($F216),ISNUMBER($E216),$E216&lt;&gt;0),$F216/$E216,"")</f>
        <v/>
      </c>
      <c r="H216" s="31">
        <f>IF(AND(ISNUMBER($F216),ISNUMBER($AL216),ISNUMBER($E216),($AL216*$E216)&lt;&gt;0),$F216/($AL216*$E216)*100,"")</f>
        <v/>
      </c>
      <c r="I216" s="32" t="n"/>
      <c r="J216" s="33" t="n"/>
      <c r="K216" s="31">
        <f>IF(AND(ISNUMBER($F216),ISNUMBER($J216)),$F216*(1-$J216),"")</f>
        <v/>
      </c>
      <c r="L216" s="32" t="n"/>
      <c r="M216" s="32" t="n"/>
      <c r="N216" s="31">
        <f>IF(ISNUMBER($F216),($F216-IF(ISNUMBER($AM216),$AM216,0))*(1-IF(ISNUMBER($J216),$J216,0)),"")</f>
        <v/>
      </c>
      <c r="O216" s="15" t="inlineStr">
        <is>
          <t>Strawberry</t>
        </is>
      </c>
      <c r="P216" s="29" t="n">
        <v>0</v>
      </c>
      <c r="Q216" s="29" t="n">
        <v>0</v>
      </c>
      <c r="R216" s="15" t="inlineStr">
        <is>
          <t>Not listed</t>
        </is>
      </c>
      <c r="S216" s="29" t="n">
        <v>0</v>
      </c>
      <c r="T216" s="29" t="n">
        <v>0</v>
      </c>
      <c r="U216" s="15" t="inlineStr">
        <is>
          <t>None</t>
        </is>
      </c>
      <c r="V216" s="15" t="inlineStr">
        <is>
          <t>Natural French mineral water from Vergèze (9.5 mg/L sodium, 150 mg/L calcium — below 5 mg label threshold per serving, declared as 0 mg), naturally carbonated, premium</t>
        </is>
      </c>
      <c r="W216" s="32" t="n"/>
      <c r="X216" s="32" t="n"/>
      <c r="Y216" s="32" t="n"/>
      <c r="Z216" s="32" t="n"/>
      <c r="AA216" s="15" t="inlineStr">
        <is>
          <t>High</t>
        </is>
      </c>
      <c r="AB216" s="15" t="inlineStr">
        <is>
          <t>Iconic premium mineral water; mainstream + horeca</t>
        </is>
      </c>
      <c r="AC216" s="15" t="inlineStr">
        <is>
          <t>Premium French sparkling mineral water</t>
        </is>
      </c>
      <c r="AD216" s="15" t="inlineStr">
        <is>
          <t>Premium imported mineral-water cachet and crisp bubbles.</t>
        </is>
      </c>
      <c r="AE216" s="32" t="n"/>
      <c r="AF216" s="34">
        <f>IF(AND(ISNUMBER($P216),ISNUMBER($AL216),$AL216&lt;&gt;0),ROUND($P216/$AL216*100,1),"")</f>
        <v/>
      </c>
      <c r="AG216" s="35">
        <f>IF(AND(ISNUMBER($S216),ISNUMBER($AL216),$AL216&lt;&gt;0),ROUND($S216/$AL216*100,2),"")</f>
        <v/>
      </c>
      <c r="AH216" s="34">
        <f>IF(AND(ISNUMBER($Q216),ISNUMBER($AL216),$AL216&lt;&gt;0),ROUND($Q216/$AL216*100,1),"")</f>
        <v/>
      </c>
      <c r="AI216" s="29">
        <f>IF(ISNUMBER($S216),IF($S216&lt;=1,"Yes","No"),"n/a")</f>
        <v/>
      </c>
      <c r="AJ216" s="29">
        <f>IF(ISNUMBER($S216),ROUND(MAX(0,MIN(100,100-$S216*2.5-IF(ISNUMBER($T216),$T216,0)*0.12+IF($S216&lt;=1,12,0))),0),"")</f>
        <v/>
      </c>
      <c r="AK216" s="29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29" t="n">
        <v>330</v>
      </c>
      <c r="AM216" s="30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Perrier</t>
        </is>
      </c>
      <c r="B217" s="15" t="inlineStr">
        <is>
          <t>Perrier Carbonated Mineral Water | Strawberry | 24-pack 330mL</t>
        </is>
      </c>
      <c r="C217" s="15" t="inlineStr">
        <is>
          <t>5) Sparkling water &amp; soda</t>
        </is>
      </c>
      <c r="D217" s="15" t="inlineStr">
        <is>
          <t>330 mL can</t>
        </is>
      </c>
      <c r="E217" s="29" t="n">
        <v>24</v>
      </c>
      <c r="F217" s="30" t="n"/>
      <c r="G217" s="31">
        <f>IF(AND(ISNUMBER($F217),ISNUMBER($E217),$E217&lt;&gt;0),$F217/$E217,"")</f>
        <v/>
      </c>
      <c r="H217" s="31">
        <f>IF(AND(ISNUMBER($F217),ISNUMBER($AL217),ISNUMBER($E217),($AL217*$E217)&lt;&gt;0),$F217/($AL217*$E217)*100,"")</f>
        <v/>
      </c>
      <c r="I217" s="32" t="n"/>
      <c r="J217" s="33" t="n"/>
      <c r="K217" s="31">
        <f>IF(AND(ISNUMBER($F217),ISNUMBER($J217)),$F217*(1-$J217),"")</f>
        <v/>
      </c>
      <c r="L217" s="32" t="n"/>
      <c r="M217" s="32" t="n"/>
      <c r="N217" s="31">
        <f>IF(ISNUMBER($F217),($F217-IF(ISNUMBER($AM217),$AM217,0))*(1-IF(ISNUMBER($J217),$J217,0)),"")</f>
        <v/>
      </c>
      <c r="O217" s="15" t="inlineStr">
        <is>
          <t>Strawberry</t>
        </is>
      </c>
      <c r="P217" s="29" t="n">
        <v>0</v>
      </c>
      <c r="Q217" s="29" t="n">
        <v>0</v>
      </c>
      <c r="R217" s="15" t="inlineStr">
        <is>
          <t>Not listed</t>
        </is>
      </c>
      <c r="S217" s="29" t="n">
        <v>0</v>
      </c>
      <c r="T217" s="29" t="n">
        <v>0</v>
      </c>
      <c r="U217" s="15" t="inlineStr">
        <is>
          <t>None</t>
        </is>
      </c>
      <c r="V217" s="15" t="inlineStr">
        <is>
          <t>Natural French mineral water from Vergèze (9.5 mg/L sodium, 150 mg/L calcium — below 5 mg label threshold per serving, declared as 0 mg), naturally carbonated, premium</t>
        </is>
      </c>
      <c r="W217" s="32" t="n"/>
      <c r="X217" s="32" t="n"/>
      <c r="Y217" s="32" t="n"/>
      <c r="Z217" s="32" t="n"/>
      <c r="AA217" s="15" t="inlineStr">
        <is>
          <t>High</t>
        </is>
      </c>
      <c r="AB217" s="15" t="inlineStr">
        <is>
          <t>Iconic premium mineral water; mainstream + horeca</t>
        </is>
      </c>
      <c r="AC217" s="15" t="inlineStr">
        <is>
          <t>Premium French sparkling mineral water</t>
        </is>
      </c>
      <c r="AD217" s="15" t="inlineStr">
        <is>
          <t>Premium imported mineral-water cachet and crisp bubbles.</t>
        </is>
      </c>
      <c r="AE217" s="32" t="n"/>
      <c r="AF217" s="34">
        <f>IF(AND(ISNUMBER($P217),ISNUMBER($AL217),$AL217&lt;&gt;0),ROUND($P217/$AL217*100,1),"")</f>
        <v/>
      </c>
      <c r="AG217" s="35">
        <f>IF(AND(ISNUMBER($S217),ISNUMBER($AL217),$AL217&lt;&gt;0),ROUND($S217/$AL217*100,2),"")</f>
        <v/>
      </c>
      <c r="AH217" s="34">
        <f>IF(AND(ISNUMBER($Q217),ISNUMBER($AL217),$AL217&lt;&gt;0),ROUND($Q217/$AL217*100,1),"")</f>
        <v/>
      </c>
      <c r="AI217" s="29">
        <f>IF(ISNUMBER($S217),IF($S217&lt;=1,"Yes","No"),"n/a")</f>
        <v/>
      </c>
      <c r="AJ217" s="29">
        <f>IF(ISNUMBER($S217),ROUND(MAX(0,MIN(100,100-$S217*2.5-IF(ISNUMBER($T217),$T217,0)*0.12+IF($S217&lt;=1,12,0))),0),"")</f>
        <v/>
      </c>
      <c r="AK217" s="29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29" t="n">
        <v>330</v>
      </c>
      <c r="AM217" s="30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Perrier</t>
        </is>
      </c>
      <c r="B218" s="15" t="inlineStr">
        <is>
          <t>Perrier Carbonated Mineral Water | Peach | single 330mL</t>
        </is>
      </c>
      <c r="C218" s="15" t="inlineStr">
        <is>
          <t>5) Sparkling water &amp; soda</t>
        </is>
      </c>
      <c r="D218" s="15" t="inlineStr">
        <is>
          <t>330 mL can</t>
        </is>
      </c>
      <c r="E218" s="29" t="n">
        <v>1</v>
      </c>
      <c r="F218" s="30" t="n"/>
      <c r="G218" s="31">
        <f>IF(AND(ISNUMBER($F218),ISNUMBER($E218),$E218&lt;&gt;0),$F218/$E218,"")</f>
        <v/>
      </c>
      <c r="H218" s="31">
        <f>IF(AND(ISNUMBER($F218),ISNUMBER($AL218),ISNUMBER($E218),($AL218*$E218)&lt;&gt;0),$F218/($AL218*$E218)*100,"")</f>
        <v/>
      </c>
      <c r="I218" s="32" t="n"/>
      <c r="J218" s="33" t="n"/>
      <c r="K218" s="31">
        <f>IF(AND(ISNUMBER($F218),ISNUMBER($J218)),$F218*(1-$J218),"")</f>
        <v/>
      </c>
      <c r="L218" s="32" t="n"/>
      <c r="M218" s="32" t="n"/>
      <c r="N218" s="31">
        <f>IF(ISNUMBER($F218),($F218-IF(ISNUMBER($AM218),$AM218,0))*(1-IF(ISNUMBER($J218),$J218,0)),"")</f>
        <v/>
      </c>
      <c r="O218" s="15" t="inlineStr">
        <is>
          <t>Peach</t>
        </is>
      </c>
      <c r="P218" s="29" t="n">
        <v>0</v>
      </c>
      <c r="Q218" s="29" t="n">
        <v>0</v>
      </c>
      <c r="R218" s="15" t="inlineStr">
        <is>
          <t>Not listed</t>
        </is>
      </c>
      <c r="S218" s="29" t="n">
        <v>0</v>
      </c>
      <c r="T218" s="29" t="n">
        <v>0</v>
      </c>
      <c r="U218" s="15" t="inlineStr">
        <is>
          <t>None</t>
        </is>
      </c>
      <c r="V218" s="15" t="inlineStr">
        <is>
          <t>Natural French mineral water from Vergèze (9.5 mg/L sodium, 150 mg/L calcium — below 5 mg label threshold per serving, declared as 0 mg), naturally carbonated, premium</t>
        </is>
      </c>
      <c r="W218" s="32" t="n"/>
      <c r="X218" s="32" t="n"/>
      <c r="Y218" s="32" t="n"/>
      <c r="Z218" s="32" t="n"/>
      <c r="AA218" s="15" t="inlineStr">
        <is>
          <t>High</t>
        </is>
      </c>
      <c r="AB218" s="15" t="inlineStr">
        <is>
          <t>Iconic premium mineral water; mainstream + horeca</t>
        </is>
      </c>
      <c r="AC218" s="15" t="inlineStr">
        <is>
          <t>Premium French sparkling mineral water</t>
        </is>
      </c>
      <c r="AD218" s="15" t="inlineStr">
        <is>
          <t>Premium imported mineral-water cachet and crisp bubbles.</t>
        </is>
      </c>
      <c r="AE218" s="32" t="n"/>
      <c r="AF218" s="34">
        <f>IF(AND(ISNUMBER($P218),ISNUMBER($AL218),$AL218&lt;&gt;0),ROUND($P218/$AL218*100,1),"")</f>
        <v/>
      </c>
      <c r="AG218" s="35">
        <f>IF(AND(ISNUMBER($S218),ISNUMBER($AL218),$AL218&lt;&gt;0),ROUND($S218/$AL218*100,2),"")</f>
        <v/>
      </c>
      <c r="AH218" s="34">
        <f>IF(AND(ISNUMBER($Q218),ISNUMBER($AL218),$AL218&lt;&gt;0),ROUND($Q218/$AL218*100,1),"")</f>
        <v/>
      </c>
      <c r="AI218" s="29">
        <f>IF(ISNUMBER($S218),IF($S218&lt;=1,"Yes","No"),"n/a")</f>
        <v/>
      </c>
      <c r="AJ218" s="29">
        <f>IF(ISNUMBER($S218),ROUND(MAX(0,MIN(100,100-$S218*2.5-IF(ISNUMBER($T218),$T218,0)*0.12+IF($S218&lt;=1,12,0))),0),"")</f>
        <v/>
      </c>
      <c r="AK218" s="29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29" t="n">
        <v>330</v>
      </c>
      <c r="AM218" s="30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Perrier</t>
        </is>
      </c>
      <c r="B219" s="15" t="inlineStr">
        <is>
          <t>Perrier Carbonated Mineral Water | Peach | 8-pack 330mL</t>
        </is>
      </c>
      <c r="C219" s="15" t="inlineStr">
        <is>
          <t>5) Sparkling water &amp; soda</t>
        </is>
      </c>
      <c r="D219" s="15" t="inlineStr">
        <is>
          <t>330 mL can</t>
        </is>
      </c>
      <c r="E219" s="29" t="n">
        <v>8</v>
      </c>
      <c r="F219" s="30" t="n"/>
      <c r="G219" s="31">
        <f>IF(AND(ISNUMBER($F219),ISNUMBER($E219),$E219&lt;&gt;0),$F219/$E219,"")</f>
        <v/>
      </c>
      <c r="H219" s="31">
        <f>IF(AND(ISNUMBER($F219),ISNUMBER($AL219),ISNUMBER($E219),($AL219*$E219)&lt;&gt;0),$F219/($AL219*$E219)*100,"")</f>
        <v/>
      </c>
      <c r="I219" s="32" t="n"/>
      <c r="J219" s="33" t="n"/>
      <c r="K219" s="31">
        <f>IF(AND(ISNUMBER($F219),ISNUMBER($J219)),$F219*(1-$J219),"")</f>
        <v/>
      </c>
      <c r="L219" s="32" t="n"/>
      <c r="M219" s="32" t="n"/>
      <c r="N219" s="31">
        <f>IF(ISNUMBER($F219),($F219-IF(ISNUMBER($AM219),$AM219,0))*(1-IF(ISNUMBER($J219),$J219,0)),"")</f>
        <v/>
      </c>
      <c r="O219" s="15" t="inlineStr">
        <is>
          <t>Peach</t>
        </is>
      </c>
      <c r="P219" s="29" t="n">
        <v>0</v>
      </c>
      <c r="Q219" s="29" t="n">
        <v>0</v>
      </c>
      <c r="R219" s="15" t="inlineStr">
        <is>
          <t>Not listed</t>
        </is>
      </c>
      <c r="S219" s="29" t="n">
        <v>0</v>
      </c>
      <c r="T219" s="29" t="n">
        <v>0</v>
      </c>
      <c r="U219" s="15" t="inlineStr">
        <is>
          <t>None</t>
        </is>
      </c>
      <c r="V219" s="15" t="inlineStr">
        <is>
          <t>Natural French mineral water from Vergèze (9.5 mg/L sodium, 150 mg/L calcium — below 5 mg label threshold per serving, declared as 0 mg), naturally carbonated, premium</t>
        </is>
      </c>
      <c r="W219" s="32" t="n"/>
      <c r="X219" s="32" t="n"/>
      <c r="Y219" s="32" t="n"/>
      <c r="Z219" s="32" t="n"/>
      <c r="AA219" s="15" t="inlineStr">
        <is>
          <t>High</t>
        </is>
      </c>
      <c r="AB219" s="15" t="inlineStr">
        <is>
          <t>Iconic premium mineral water; mainstream + horeca</t>
        </is>
      </c>
      <c r="AC219" s="15" t="inlineStr">
        <is>
          <t>Premium French sparkling mineral water</t>
        </is>
      </c>
      <c r="AD219" s="15" t="inlineStr">
        <is>
          <t>Premium imported mineral-water cachet and crisp bubbles.</t>
        </is>
      </c>
      <c r="AE219" s="32" t="n"/>
      <c r="AF219" s="34">
        <f>IF(AND(ISNUMBER($P219),ISNUMBER($AL219),$AL219&lt;&gt;0),ROUND($P219/$AL219*100,1),"")</f>
        <v/>
      </c>
      <c r="AG219" s="35">
        <f>IF(AND(ISNUMBER($S219),ISNUMBER($AL219),$AL219&lt;&gt;0),ROUND($S219/$AL219*100,2),"")</f>
        <v/>
      </c>
      <c r="AH219" s="34">
        <f>IF(AND(ISNUMBER($Q219),ISNUMBER($AL219),$AL219&lt;&gt;0),ROUND($Q219/$AL219*100,1),"")</f>
        <v/>
      </c>
      <c r="AI219" s="29">
        <f>IF(ISNUMBER($S219),IF($S219&lt;=1,"Yes","No"),"n/a")</f>
        <v/>
      </c>
      <c r="AJ219" s="29">
        <f>IF(ISNUMBER($S219),ROUND(MAX(0,MIN(100,100-$S219*2.5-IF(ISNUMBER($T219),$T219,0)*0.12+IF($S219&lt;=1,12,0))),0),"")</f>
        <v/>
      </c>
      <c r="AK219" s="29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29" t="n">
        <v>330</v>
      </c>
      <c r="AM219" s="30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Perrier</t>
        </is>
      </c>
      <c r="B220" s="15" t="inlineStr">
        <is>
          <t>Perrier Carbonated Mineral Water | Peach | 12-pack 330mL</t>
        </is>
      </c>
      <c r="C220" s="15" t="inlineStr">
        <is>
          <t>5) Sparkling water &amp; soda</t>
        </is>
      </c>
      <c r="D220" s="15" t="inlineStr">
        <is>
          <t>330 mL can</t>
        </is>
      </c>
      <c r="E220" s="29" t="n">
        <v>12</v>
      </c>
      <c r="F220" s="30" t="n"/>
      <c r="G220" s="31">
        <f>IF(AND(ISNUMBER($F220),ISNUMBER($E220),$E220&lt;&gt;0),$F220/$E220,"")</f>
        <v/>
      </c>
      <c r="H220" s="31">
        <f>IF(AND(ISNUMBER($F220),ISNUMBER($AL220),ISNUMBER($E220),($AL220*$E220)&lt;&gt;0),$F220/($AL220*$E220)*100,"")</f>
        <v/>
      </c>
      <c r="I220" s="32" t="n"/>
      <c r="J220" s="33" t="n"/>
      <c r="K220" s="31">
        <f>IF(AND(ISNUMBER($F220),ISNUMBER($J220)),$F220*(1-$J220),"")</f>
        <v/>
      </c>
      <c r="L220" s="32" t="n"/>
      <c r="M220" s="32" t="n"/>
      <c r="N220" s="31">
        <f>IF(ISNUMBER($F220),($F220-IF(ISNUMBER($AM220),$AM220,0))*(1-IF(ISNUMBER($J220),$J220,0)),"")</f>
        <v/>
      </c>
      <c r="O220" s="15" t="inlineStr">
        <is>
          <t>Peach</t>
        </is>
      </c>
      <c r="P220" s="29" t="n">
        <v>0</v>
      </c>
      <c r="Q220" s="29" t="n">
        <v>0</v>
      </c>
      <c r="R220" s="15" t="inlineStr">
        <is>
          <t>Not listed</t>
        </is>
      </c>
      <c r="S220" s="29" t="n">
        <v>0</v>
      </c>
      <c r="T220" s="29" t="n">
        <v>0</v>
      </c>
      <c r="U220" s="15" t="inlineStr">
        <is>
          <t>None</t>
        </is>
      </c>
      <c r="V220" s="15" t="inlineStr">
        <is>
          <t>Natural French mineral water from Vergèze (9.5 mg/L sodium, 150 mg/L calcium — below 5 mg label threshold per serving, declared as 0 mg), naturally carbonated, premium</t>
        </is>
      </c>
      <c r="W220" s="32" t="n"/>
      <c r="X220" s="32" t="n"/>
      <c r="Y220" s="32" t="n"/>
      <c r="Z220" s="32" t="n"/>
      <c r="AA220" s="15" t="inlineStr">
        <is>
          <t>High</t>
        </is>
      </c>
      <c r="AB220" s="15" t="inlineStr">
        <is>
          <t>Iconic premium mineral water; mainstream + horeca</t>
        </is>
      </c>
      <c r="AC220" s="15" t="inlineStr">
        <is>
          <t>Premium French sparkling mineral water</t>
        </is>
      </c>
      <c r="AD220" s="15" t="inlineStr">
        <is>
          <t>Premium imported mineral-water cachet and crisp bubbles.</t>
        </is>
      </c>
      <c r="AE220" s="32" t="n"/>
      <c r="AF220" s="34">
        <f>IF(AND(ISNUMBER($P220),ISNUMBER($AL220),$AL220&lt;&gt;0),ROUND($P220/$AL220*100,1),"")</f>
        <v/>
      </c>
      <c r="AG220" s="35">
        <f>IF(AND(ISNUMBER($S220),ISNUMBER($AL220),$AL220&lt;&gt;0),ROUND($S220/$AL220*100,2),"")</f>
        <v/>
      </c>
      <c r="AH220" s="34">
        <f>IF(AND(ISNUMBER($Q220),ISNUMBER($AL220),$AL220&lt;&gt;0),ROUND($Q220/$AL220*100,1),"")</f>
        <v/>
      </c>
      <c r="AI220" s="29">
        <f>IF(ISNUMBER($S220),IF($S220&lt;=1,"Yes","No"),"n/a")</f>
        <v/>
      </c>
      <c r="AJ220" s="29">
        <f>IF(ISNUMBER($S220),ROUND(MAX(0,MIN(100,100-$S220*2.5-IF(ISNUMBER($T220),$T220,0)*0.12+IF($S220&lt;=1,12,0))),0),"")</f>
        <v/>
      </c>
      <c r="AK220" s="29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29" t="n">
        <v>330</v>
      </c>
      <c r="AM220" s="30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Perrier</t>
        </is>
      </c>
      <c r="B221" s="15" t="inlineStr">
        <is>
          <t>Perrier Carbonated Mineral Water | Peach | 15-pack 330mL</t>
        </is>
      </c>
      <c r="C221" s="15" t="inlineStr">
        <is>
          <t>5) Sparkling water &amp; soda</t>
        </is>
      </c>
      <c r="D221" s="15" t="inlineStr">
        <is>
          <t>330 mL can</t>
        </is>
      </c>
      <c r="E221" s="29" t="n">
        <v>15</v>
      </c>
      <c r="F221" s="30" t="n"/>
      <c r="G221" s="31">
        <f>IF(AND(ISNUMBER($F221),ISNUMBER($E221),$E221&lt;&gt;0),$F221/$E221,"")</f>
        <v/>
      </c>
      <c r="H221" s="31">
        <f>IF(AND(ISNUMBER($F221),ISNUMBER($AL221),ISNUMBER($E221),($AL221*$E221)&lt;&gt;0),$F221/($AL221*$E221)*100,"")</f>
        <v/>
      </c>
      <c r="I221" s="32" t="n"/>
      <c r="J221" s="33" t="n"/>
      <c r="K221" s="31">
        <f>IF(AND(ISNUMBER($F221),ISNUMBER($J221)),$F221*(1-$J221),"")</f>
        <v/>
      </c>
      <c r="L221" s="32" t="n"/>
      <c r="M221" s="32" t="n"/>
      <c r="N221" s="31">
        <f>IF(ISNUMBER($F221),($F221-IF(ISNUMBER($AM221),$AM221,0))*(1-IF(ISNUMBER($J221),$J221,0)),"")</f>
        <v/>
      </c>
      <c r="O221" s="15" t="inlineStr">
        <is>
          <t>Peach</t>
        </is>
      </c>
      <c r="P221" s="29" t="n">
        <v>0</v>
      </c>
      <c r="Q221" s="29" t="n">
        <v>0</v>
      </c>
      <c r="R221" s="15" t="inlineStr">
        <is>
          <t>Not listed</t>
        </is>
      </c>
      <c r="S221" s="29" t="n">
        <v>0</v>
      </c>
      <c r="T221" s="29" t="n">
        <v>0</v>
      </c>
      <c r="U221" s="15" t="inlineStr">
        <is>
          <t>None</t>
        </is>
      </c>
      <c r="V221" s="15" t="inlineStr">
        <is>
          <t>Natural French mineral water from Vergèze (9.5 mg/L sodium, 150 mg/L calcium — below 5 mg label threshold per serving, declared as 0 mg), naturally carbonated, premium</t>
        </is>
      </c>
      <c r="W221" s="32" t="n"/>
      <c r="X221" s="32" t="n"/>
      <c r="Y221" s="32" t="n"/>
      <c r="Z221" s="32" t="n"/>
      <c r="AA221" s="15" t="inlineStr">
        <is>
          <t>High</t>
        </is>
      </c>
      <c r="AB221" s="15" t="inlineStr">
        <is>
          <t>Iconic premium mineral water; mainstream + horeca</t>
        </is>
      </c>
      <c r="AC221" s="15" t="inlineStr">
        <is>
          <t>Premium French sparkling mineral water</t>
        </is>
      </c>
      <c r="AD221" s="15" t="inlineStr">
        <is>
          <t>Premium imported mineral-water cachet and crisp bubbles.</t>
        </is>
      </c>
      <c r="AE221" s="32" t="n"/>
      <c r="AF221" s="34">
        <f>IF(AND(ISNUMBER($P221),ISNUMBER($AL221),$AL221&lt;&gt;0),ROUND($P221/$AL221*100,1),"")</f>
        <v/>
      </c>
      <c r="AG221" s="35">
        <f>IF(AND(ISNUMBER($S221),ISNUMBER($AL221),$AL221&lt;&gt;0),ROUND($S221/$AL221*100,2),"")</f>
        <v/>
      </c>
      <c r="AH221" s="34">
        <f>IF(AND(ISNUMBER($Q221),ISNUMBER($AL221),$AL221&lt;&gt;0),ROUND($Q221/$AL221*100,1),"")</f>
        <v/>
      </c>
      <c r="AI221" s="29">
        <f>IF(ISNUMBER($S221),IF($S221&lt;=1,"Yes","No"),"n/a")</f>
        <v/>
      </c>
      <c r="AJ221" s="29">
        <f>IF(ISNUMBER($S221),ROUND(MAX(0,MIN(100,100-$S221*2.5-IF(ISNUMBER($T221),$T221,0)*0.12+IF($S221&lt;=1,12,0))),0),"")</f>
        <v/>
      </c>
      <c r="AK221" s="29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29" t="n">
        <v>330</v>
      </c>
      <c r="AM221" s="30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Perrier</t>
        </is>
      </c>
      <c r="B222" s="15" t="inlineStr">
        <is>
          <t>Perrier Carbonated Mineral Water | Peach | 18-pack 330mL</t>
        </is>
      </c>
      <c r="C222" s="15" t="inlineStr">
        <is>
          <t>5) Sparkling water &amp; soda</t>
        </is>
      </c>
      <c r="D222" s="15" t="inlineStr">
        <is>
          <t>330 mL can</t>
        </is>
      </c>
      <c r="E222" s="29" t="n">
        <v>18</v>
      </c>
      <c r="F222" s="30" t="n"/>
      <c r="G222" s="31">
        <f>IF(AND(ISNUMBER($F222),ISNUMBER($E222),$E222&lt;&gt;0),$F222/$E222,"")</f>
        <v/>
      </c>
      <c r="H222" s="31">
        <f>IF(AND(ISNUMBER($F222),ISNUMBER($AL222),ISNUMBER($E222),($AL222*$E222)&lt;&gt;0),$F222/($AL222*$E222)*100,"")</f>
        <v/>
      </c>
      <c r="I222" s="32" t="n"/>
      <c r="J222" s="33" t="n"/>
      <c r="K222" s="31">
        <f>IF(AND(ISNUMBER($F222),ISNUMBER($J222)),$F222*(1-$J222),"")</f>
        <v/>
      </c>
      <c r="L222" s="32" t="n"/>
      <c r="M222" s="32" t="n"/>
      <c r="N222" s="31">
        <f>IF(ISNUMBER($F222),($F222-IF(ISNUMBER($AM222),$AM222,0))*(1-IF(ISNUMBER($J222),$J222,0)),"")</f>
        <v/>
      </c>
      <c r="O222" s="15" t="inlineStr">
        <is>
          <t>Peach</t>
        </is>
      </c>
      <c r="P222" s="29" t="n">
        <v>0</v>
      </c>
      <c r="Q222" s="29" t="n">
        <v>0</v>
      </c>
      <c r="R222" s="15" t="inlineStr">
        <is>
          <t>Not listed</t>
        </is>
      </c>
      <c r="S222" s="29" t="n">
        <v>0</v>
      </c>
      <c r="T222" s="29" t="n">
        <v>0</v>
      </c>
      <c r="U222" s="15" t="inlineStr">
        <is>
          <t>None</t>
        </is>
      </c>
      <c r="V222" s="15" t="inlineStr">
        <is>
          <t>Natural French mineral water from Vergèze (9.5 mg/L sodium, 150 mg/L calcium — below 5 mg label threshold per serving, declared as 0 mg), naturally carbonated, premium</t>
        </is>
      </c>
      <c r="W222" s="32" t="n"/>
      <c r="X222" s="32" t="n"/>
      <c r="Y222" s="32" t="n"/>
      <c r="Z222" s="32" t="n"/>
      <c r="AA222" s="15" t="inlineStr">
        <is>
          <t>High</t>
        </is>
      </c>
      <c r="AB222" s="15" t="inlineStr">
        <is>
          <t>Iconic premium mineral water; mainstream + horeca</t>
        </is>
      </c>
      <c r="AC222" s="15" t="inlineStr">
        <is>
          <t>Premium French sparkling mineral water</t>
        </is>
      </c>
      <c r="AD222" s="15" t="inlineStr">
        <is>
          <t>Premium imported mineral-water cachet and crisp bubbles.</t>
        </is>
      </c>
      <c r="AE222" s="32" t="n"/>
      <c r="AF222" s="34">
        <f>IF(AND(ISNUMBER($P222),ISNUMBER($AL222),$AL222&lt;&gt;0),ROUND($P222/$AL222*100,1),"")</f>
        <v/>
      </c>
      <c r="AG222" s="35">
        <f>IF(AND(ISNUMBER($S222),ISNUMBER($AL222),$AL222&lt;&gt;0),ROUND($S222/$AL222*100,2),"")</f>
        <v/>
      </c>
      <c r="AH222" s="34">
        <f>IF(AND(ISNUMBER($Q222),ISNUMBER($AL222),$AL222&lt;&gt;0),ROUND($Q222/$AL222*100,1),"")</f>
        <v/>
      </c>
      <c r="AI222" s="29">
        <f>IF(ISNUMBER($S222),IF($S222&lt;=1,"Yes","No"),"n/a")</f>
        <v/>
      </c>
      <c r="AJ222" s="29">
        <f>IF(ISNUMBER($S222),ROUND(MAX(0,MIN(100,100-$S222*2.5-IF(ISNUMBER($T222),$T222,0)*0.12+IF($S222&lt;=1,12,0))),0),"")</f>
        <v/>
      </c>
      <c r="AK222" s="29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29" t="n">
        <v>330</v>
      </c>
      <c r="AM222" s="30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Perrier</t>
        </is>
      </c>
      <c r="B223" s="15" t="inlineStr">
        <is>
          <t>Perrier Carbonated Mineral Water | Peach | 24-pack 330mL</t>
        </is>
      </c>
      <c r="C223" s="15" t="inlineStr">
        <is>
          <t>5) Sparkling water &amp; soda</t>
        </is>
      </c>
      <c r="D223" s="15" t="inlineStr">
        <is>
          <t>330 mL can</t>
        </is>
      </c>
      <c r="E223" s="29" t="n">
        <v>24</v>
      </c>
      <c r="F223" s="30" t="n"/>
      <c r="G223" s="31">
        <f>IF(AND(ISNUMBER($F223),ISNUMBER($E223),$E223&lt;&gt;0),$F223/$E223,"")</f>
        <v/>
      </c>
      <c r="H223" s="31">
        <f>IF(AND(ISNUMBER($F223),ISNUMBER($AL223),ISNUMBER($E223),($AL223*$E223)&lt;&gt;0),$F223/($AL223*$E223)*100,"")</f>
        <v/>
      </c>
      <c r="I223" s="32" t="n"/>
      <c r="J223" s="33" t="n"/>
      <c r="K223" s="31">
        <f>IF(AND(ISNUMBER($F223),ISNUMBER($J223)),$F223*(1-$J223),"")</f>
        <v/>
      </c>
      <c r="L223" s="32" t="n"/>
      <c r="M223" s="32" t="n"/>
      <c r="N223" s="31">
        <f>IF(ISNUMBER($F223),($F223-IF(ISNUMBER($AM223),$AM223,0))*(1-IF(ISNUMBER($J223),$J223,0)),"")</f>
        <v/>
      </c>
      <c r="O223" s="15" t="inlineStr">
        <is>
          <t>Peach</t>
        </is>
      </c>
      <c r="P223" s="29" t="n">
        <v>0</v>
      </c>
      <c r="Q223" s="29" t="n">
        <v>0</v>
      </c>
      <c r="R223" s="15" t="inlineStr">
        <is>
          <t>Not listed</t>
        </is>
      </c>
      <c r="S223" s="29" t="n">
        <v>0</v>
      </c>
      <c r="T223" s="29" t="n">
        <v>0</v>
      </c>
      <c r="U223" s="15" t="inlineStr">
        <is>
          <t>None</t>
        </is>
      </c>
      <c r="V223" s="15" t="inlineStr">
        <is>
          <t>Natural French mineral water from Vergèze (9.5 mg/L sodium, 150 mg/L calcium — below 5 mg label threshold per serving, declared as 0 mg), naturally carbonated, premium</t>
        </is>
      </c>
      <c r="W223" s="32" t="n"/>
      <c r="X223" s="32" t="n"/>
      <c r="Y223" s="32" t="n"/>
      <c r="Z223" s="32" t="n"/>
      <c r="AA223" s="15" t="inlineStr">
        <is>
          <t>High</t>
        </is>
      </c>
      <c r="AB223" s="15" t="inlineStr">
        <is>
          <t>Iconic premium mineral water; mainstream + horeca</t>
        </is>
      </c>
      <c r="AC223" s="15" t="inlineStr">
        <is>
          <t>Premium French sparkling mineral water</t>
        </is>
      </c>
      <c r="AD223" s="15" t="inlineStr">
        <is>
          <t>Premium imported mineral-water cachet and crisp bubbles.</t>
        </is>
      </c>
      <c r="AE223" s="32" t="n"/>
      <c r="AF223" s="34">
        <f>IF(AND(ISNUMBER($P223),ISNUMBER($AL223),$AL223&lt;&gt;0),ROUND($P223/$AL223*100,1),"")</f>
        <v/>
      </c>
      <c r="AG223" s="35">
        <f>IF(AND(ISNUMBER($S223),ISNUMBER($AL223),$AL223&lt;&gt;0),ROUND($S223/$AL223*100,2),"")</f>
        <v/>
      </c>
      <c r="AH223" s="34">
        <f>IF(AND(ISNUMBER($Q223),ISNUMBER($AL223),$AL223&lt;&gt;0),ROUND($Q223/$AL223*100,1),"")</f>
        <v/>
      </c>
      <c r="AI223" s="29">
        <f>IF(ISNUMBER($S223),IF($S223&lt;=1,"Yes","No"),"n/a")</f>
        <v/>
      </c>
      <c r="AJ223" s="29">
        <f>IF(ISNUMBER($S223),ROUND(MAX(0,MIN(100,100-$S223*2.5-IF(ISNUMBER($T223),$T223,0)*0.12+IF($S223&lt;=1,12,0))),0),"")</f>
        <v/>
      </c>
      <c r="AK223" s="29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29" t="n">
        <v>330</v>
      </c>
      <c r="AM223" s="30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San Pellegrino</t>
        </is>
      </c>
      <c r="B224" s="15" t="inlineStr">
        <is>
          <t>S.Pellegrino Sparkling Natural Mineral Water | Original (mineral) | single 500mL</t>
        </is>
      </c>
      <c r="C224" s="15" t="inlineStr">
        <is>
          <t>5) Sparkling water &amp; soda</t>
        </is>
      </c>
      <c r="D224" s="15" t="inlineStr">
        <is>
          <t>500 mL bottle</t>
        </is>
      </c>
      <c r="E224" s="29" t="n">
        <v>1</v>
      </c>
      <c r="F224" s="30" t="n"/>
      <c r="G224" s="31">
        <f>IF(AND(ISNUMBER($F224),ISNUMBER($E224),$E224&lt;&gt;0),$F224/$E224,"")</f>
        <v/>
      </c>
      <c r="H224" s="31">
        <f>IF(AND(ISNUMBER($F224),ISNUMBER($AL224),ISNUMBER($E224),($AL224*$E224)&lt;&gt;0),$F224/($AL224*$E224)*100,"")</f>
        <v/>
      </c>
      <c r="I224" s="32" t="n"/>
      <c r="J224" s="33" t="n"/>
      <c r="K224" s="31">
        <f>IF(AND(ISNUMBER($F224),ISNUMBER($J224)),$F224*(1-$J224),"")</f>
        <v/>
      </c>
      <c r="L224" s="32" t="n"/>
      <c r="M224" s="32" t="n"/>
      <c r="N224" s="31">
        <f>IF(ISNUMBER($F224),($F224-IF(ISNUMBER($AM224),$AM224,0))*(1-IF(ISNUMBER($J224),$J224,0)),"")</f>
        <v/>
      </c>
      <c r="O224" s="15" t="inlineStr">
        <is>
          <t>Original (mineral)</t>
        </is>
      </c>
      <c r="P224" s="29" t="n">
        <v>0</v>
      </c>
      <c r="Q224" s="29" t="n">
        <v>15</v>
      </c>
      <c r="R224" s="15" t="inlineStr">
        <is>
          <t>Not listed</t>
        </is>
      </c>
      <c r="S224" s="29" t="n">
        <v>0</v>
      </c>
      <c r="T224" s="29" t="n">
        <v>0</v>
      </c>
      <c r="U224" s="15" t="inlineStr">
        <is>
          <t>None</t>
        </is>
      </c>
      <c r="V224" s="15" t="inlineStr">
        <is>
          <t>Italian Alpine natural mineral water, 33.6 mg/L sodium, 179 mg/L calcium, 52 mg/L magnesium, fine perlage, premium dining</t>
        </is>
      </c>
      <c r="W224" s="32" t="n"/>
      <c r="X224" s="32" t="n"/>
      <c r="Y224" s="32" t="n"/>
      <c r="Z224" s="32" t="n"/>
      <c r="AA224" s="15" t="inlineStr">
        <is>
          <t>High</t>
        </is>
      </c>
      <c r="AB224" s="15" t="inlineStr">
        <is>
          <t>Premium mineral water; dining staple</t>
        </is>
      </c>
      <c r="AC224" s="15" t="inlineStr">
        <is>
          <t>Italy's fine-dining sparkling mineral water</t>
        </is>
      </c>
      <c r="AD224" s="15" t="inlineStr">
        <is>
          <t>Premium mineral profile and table-water prestige.</t>
        </is>
      </c>
      <c r="AE224" s="32" t="n"/>
      <c r="AF224" s="34">
        <f>IF(AND(ISNUMBER($P224),ISNUMBER($AL224),$AL224&lt;&gt;0),ROUND($P224/$AL224*100,1),"")</f>
        <v/>
      </c>
      <c r="AG224" s="35">
        <f>IF(AND(ISNUMBER($S224),ISNUMBER($AL224),$AL224&lt;&gt;0),ROUND($S224/$AL224*100,2),"")</f>
        <v/>
      </c>
      <c r="AH224" s="34">
        <f>IF(AND(ISNUMBER($Q224),ISNUMBER($AL224),$AL224&lt;&gt;0),ROUND($Q224/$AL224*100,1),"")</f>
        <v/>
      </c>
      <c r="AI224" s="29">
        <f>IF(ISNUMBER($S224),IF($S224&lt;=1,"Yes","No"),"n/a")</f>
        <v/>
      </c>
      <c r="AJ224" s="29">
        <f>IF(ISNUMBER($S224),ROUND(MAX(0,MIN(100,100-$S224*2.5-IF(ISNUMBER($T224),$T224,0)*0.12+IF($S224&lt;=1,12,0))),0),"")</f>
        <v/>
      </c>
      <c r="AK224" s="29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29" t="n">
        <v>500</v>
      </c>
      <c r="AM224" s="30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San Pellegrino</t>
        </is>
      </c>
      <c r="B225" s="15" t="inlineStr">
        <is>
          <t>S.Pellegrino Sparkling Natural Mineral Water | Original (mineral) | 8-pack 500mL</t>
        </is>
      </c>
      <c r="C225" s="15" t="inlineStr">
        <is>
          <t>5) Sparkling water &amp; soda</t>
        </is>
      </c>
      <c r="D225" s="15" t="inlineStr">
        <is>
          <t>500 mL bottle</t>
        </is>
      </c>
      <c r="E225" s="29" t="n">
        <v>8</v>
      </c>
      <c r="F225" s="30" t="n"/>
      <c r="G225" s="31">
        <f>IF(AND(ISNUMBER($F225),ISNUMBER($E225),$E225&lt;&gt;0),$F225/$E225,"")</f>
        <v/>
      </c>
      <c r="H225" s="31">
        <f>IF(AND(ISNUMBER($F225),ISNUMBER($AL225),ISNUMBER($E225),($AL225*$E225)&lt;&gt;0),$F225/($AL225*$E225)*100,"")</f>
        <v/>
      </c>
      <c r="I225" s="32" t="n"/>
      <c r="J225" s="33" t="n"/>
      <c r="K225" s="31">
        <f>IF(AND(ISNUMBER($F225),ISNUMBER($J225)),$F225*(1-$J225),"")</f>
        <v/>
      </c>
      <c r="L225" s="32" t="n"/>
      <c r="M225" s="32" t="n"/>
      <c r="N225" s="31">
        <f>IF(ISNUMBER($F225),($F225-IF(ISNUMBER($AM225),$AM225,0))*(1-IF(ISNUMBER($J225),$J225,0)),"")</f>
        <v/>
      </c>
      <c r="O225" s="15" t="inlineStr">
        <is>
          <t>Original (mineral)</t>
        </is>
      </c>
      <c r="P225" s="29" t="n">
        <v>0</v>
      </c>
      <c r="Q225" s="29" t="n">
        <v>15</v>
      </c>
      <c r="R225" s="15" t="inlineStr">
        <is>
          <t>Not listed</t>
        </is>
      </c>
      <c r="S225" s="29" t="n">
        <v>0</v>
      </c>
      <c r="T225" s="29" t="n">
        <v>0</v>
      </c>
      <c r="U225" s="15" t="inlineStr">
        <is>
          <t>None</t>
        </is>
      </c>
      <c r="V225" s="15" t="inlineStr">
        <is>
          <t>Italian Alpine natural mineral water, 33.6 mg/L sodium, 179 mg/L calcium, 52 mg/L magnesium, fine perlage, premium dining</t>
        </is>
      </c>
      <c r="W225" s="32" t="n"/>
      <c r="X225" s="32" t="n"/>
      <c r="Y225" s="32" t="n"/>
      <c r="Z225" s="32" t="n"/>
      <c r="AA225" s="15" t="inlineStr">
        <is>
          <t>High</t>
        </is>
      </c>
      <c r="AB225" s="15" t="inlineStr">
        <is>
          <t>Premium mineral water; dining staple</t>
        </is>
      </c>
      <c r="AC225" s="15" t="inlineStr">
        <is>
          <t>Italy's fine-dining sparkling mineral water</t>
        </is>
      </c>
      <c r="AD225" s="15" t="inlineStr">
        <is>
          <t>Premium mineral profile and table-water prestige.</t>
        </is>
      </c>
      <c r="AE225" s="32" t="n"/>
      <c r="AF225" s="34">
        <f>IF(AND(ISNUMBER($P225),ISNUMBER($AL225),$AL225&lt;&gt;0),ROUND($P225/$AL225*100,1),"")</f>
        <v/>
      </c>
      <c r="AG225" s="35">
        <f>IF(AND(ISNUMBER($S225),ISNUMBER($AL225),$AL225&lt;&gt;0),ROUND($S225/$AL225*100,2),"")</f>
        <v/>
      </c>
      <c r="AH225" s="34">
        <f>IF(AND(ISNUMBER($Q225),ISNUMBER($AL225),$AL225&lt;&gt;0),ROUND($Q225/$AL225*100,1),"")</f>
        <v/>
      </c>
      <c r="AI225" s="29">
        <f>IF(ISNUMBER($S225),IF($S225&lt;=1,"Yes","No"),"n/a")</f>
        <v/>
      </c>
      <c r="AJ225" s="29">
        <f>IF(ISNUMBER($S225),ROUND(MAX(0,MIN(100,100-$S225*2.5-IF(ISNUMBER($T225),$T225,0)*0.12+IF($S225&lt;=1,12,0))),0),"")</f>
        <v/>
      </c>
      <c r="AK225" s="29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29" t="n">
        <v>500</v>
      </c>
      <c r="AM225" s="30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San Pellegrino</t>
        </is>
      </c>
      <c r="B226" s="15" t="inlineStr">
        <is>
          <t>S.Pellegrino Sparkling Natural Mineral Water | Original (mineral) | 12-pack 500mL</t>
        </is>
      </c>
      <c r="C226" s="15" t="inlineStr">
        <is>
          <t>5) Sparkling water &amp; soda</t>
        </is>
      </c>
      <c r="D226" s="15" t="inlineStr">
        <is>
          <t>500 mL bottle</t>
        </is>
      </c>
      <c r="E226" s="29" t="n">
        <v>12</v>
      </c>
      <c r="F226" s="30" t="n"/>
      <c r="G226" s="31">
        <f>IF(AND(ISNUMBER($F226),ISNUMBER($E226),$E226&lt;&gt;0),$F226/$E226,"")</f>
        <v/>
      </c>
      <c r="H226" s="31">
        <f>IF(AND(ISNUMBER($F226),ISNUMBER($AL226),ISNUMBER($E226),($AL226*$E226)&lt;&gt;0),$F226/($AL226*$E226)*100,"")</f>
        <v/>
      </c>
      <c r="I226" s="32" t="n"/>
      <c r="J226" s="33" t="n"/>
      <c r="K226" s="31">
        <f>IF(AND(ISNUMBER($F226),ISNUMBER($J226)),$F226*(1-$J226),"")</f>
        <v/>
      </c>
      <c r="L226" s="32" t="n"/>
      <c r="M226" s="32" t="n"/>
      <c r="N226" s="31">
        <f>IF(ISNUMBER($F226),($F226-IF(ISNUMBER($AM226),$AM226,0))*(1-IF(ISNUMBER($J226),$J226,0)),"")</f>
        <v/>
      </c>
      <c r="O226" s="15" t="inlineStr">
        <is>
          <t>Original (mineral)</t>
        </is>
      </c>
      <c r="P226" s="29" t="n">
        <v>0</v>
      </c>
      <c r="Q226" s="29" t="n">
        <v>15</v>
      </c>
      <c r="R226" s="15" t="inlineStr">
        <is>
          <t>Not listed</t>
        </is>
      </c>
      <c r="S226" s="29" t="n">
        <v>0</v>
      </c>
      <c r="T226" s="29" t="n">
        <v>0</v>
      </c>
      <c r="U226" s="15" t="inlineStr">
        <is>
          <t>None</t>
        </is>
      </c>
      <c r="V226" s="15" t="inlineStr">
        <is>
          <t>Italian Alpine natural mineral water, 33.6 mg/L sodium, 179 mg/L calcium, 52 mg/L magnesium, fine perlage, premium dining</t>
        </is>
      </c>
      <c r="W226" s="32" t="n"/>
      <c r="X226" s="32" t="n"/>
      <c r="Y226" s="32" t="n"/>
      <c r="Z226" s="32" t="n"/>
      <c r="AA226" s="15" t="inlineStr">
        <is>
          <t>High</t>
        </is>
      </c>
      <c r="AB226" s="15" t="inlineStr">
        <is>
          <t>Premium mineral water; dining staple</t>
        </is>
      </c>
      <c r="AC226" s="15" t="inlineStr">
        <is>
          <t>Italy's fine-dining sparkling mineral water</t>
        </is>
      </c>
      <c r="AD226" s="15" t="inlineStr">
        <is>
          <t>Premium mineral profile and table-water prestige.</t>
        </is>
      </c>
      <c r="AE226" s="32" t="n"/>
      <c r="AF226" s="34">
        <f>IF(AND(ISNUMBER($P226),ISNUMBER($AL226),$AL226&lt;&gt;0),ROUND($P226/$AL226*100,1),"")</f>
        <v/>
      </c>
      <c r="AG226" s="35">
        <f>IF(AND(ISNUMBER($S226),ISNUMBER($AL226),$AL226&lt;&gt;0),ROUND($S226/$AL226*100,2),"")</f>
        <v/>
      </c>
      <c r="AH226" s="34">
        <f>IF(AND(ISNUMBER($Q226),ISNUMBER($AL226),$AL226&lt;&gt;0),ROUND($Q226/$AL226*100,1),"")</f>
        <v/>
      </c>
      <c r="AI226" s="29">
        <f>IF(ISNUMBER($S226),IF($S226&lt;=1,"Yes","No"),"n/a")</f>
        <v/>
      </c>
      <c r="AJ226" s="29">
        <f>IF(ISNUMBER($S226),ROUND(MAX(0,MIN(100,100-$S226*2.5-IF(ISNUMBER($T226),$T226,0)*0.12+IF($S226&lt;=1,12,0))),0),"")</f>
        <v/>
      </c>
      <c r="AK226" s="29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29" t="n">
        <v>500</v>
      </c>
      <c r="AM226" s="30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San Pellegrino</t>
        </is>
      </c>
      <c r="B227" s="15" t="inlineStr">
        <is>
          <t>S.Pellegrino Sparkling Natural Mineral Water | Original (mineral) | 18-pack 500mL</t>
        </is>
      </c>
      <c r="C227" s="15" t="inlineStr">
        <is>
          <t>5) Sparkling water &amp; soda</t>
        </is>
      </c>
      <c r="D227" s="15" t="inlineStr">
        <is>
          <t>500 mL bottle</t>
        </is>
      </c>
      <c r="E227" s="29" t="n">
        <v>18</v>
      </c>
      <c r="F227" s="30" t="n"/>
      <c r="G227" s="31">
        <f>IF(AND(ISNUMBER($F227),ISNUMBER($E227),$E227&lt;&gt;0),$F227/$E227,"")</f>
        <v/>
      </c>
      <c r="H227" s="31">
        <f>IF(AND(ISNUMBER($F227),ISNUMBER($AL227),ISNUMBER($E227),($AL227*$E227)&lt;&gt;0),$F227/($AL227*$E227)*100,"")</f>
        <v/>
      </c>
      <c r="I227" s="32" t="n"/>
      <c r="J227" s="33" t="n"/>
      <c r="K227" s="31">
        <f>IF(AND(ISNUMBER($F227),ISNUMBER($J227)),$F227*(1-$J227),"")</f>
        <v/>
      </c>
      <c r="L227" s="32" t="n"/>
      <c r="M227" s="32" t="n"/>
      <c r="N227" s="31">
        <f>IF(ISNUMBER($F227),($F227-IF(ISNUMBER($AM227),$AM227,0))*(1-IF(ISNUMBER($J227),$J227,0)),"")</f>
        <v/>
      </c>
      <c r="O227" s="15" t="inlineStr">
        <is>
          <t>Original (mineral)</t>
        </is>
      </c>
      <c r="P227" s="29" t="n">
        <v>0</v>
      </c>
      <c r="Q227" s="29" t="n">
        <v>15</v>
      </c>
      <c r="R227" s="15" t="inlineStr">
        <is>
          <t>Not listed</t>
        </is>
      </c>
      <c r="S227" s="29" t="n">
        <v>0</v>
      </c>
      <c r="T227" s="29" t="n">
        <v>0</v>
      </c>
      <c r="U227" s="15" t="inlineStr">
        <is>
          <t>None</t>
        </is>
      </c>
      <c r="V227" s="15" t="inlineStr">
        <is>
          <t>Italian Alpine natural mineral water, 33.6 mg/L sodium, 179 mg/L calcium, 52 mg/L magnesium, fine perlage, premium dining</t>
        </is>
      </c>
      <c r="W227" s="32" t="n"/>
      <c r="X227" s="32" t="n"/>
      <c r="Y227" s="32" t="n"/>
      <c r="Z227" s="32" t="n"/>
      <c r="AA227" s="15" t="inlineStr">
        <is>
          <t>High</t>
        </is>
      </c>
      <c r="AB227" s="15" t="inlineStr">
        <is>
          <t>Premium mineral water; dining staple</t>
        </is>
      </c>
      <c r="AC227" s="15" t="inlineStr">
        <is>
          <t>Italy's fine-dining sparkling mineral water</t>
        </is>
      </c>
      <c r="AD227" s="15" t="inlineStr">
        <is>
          <t>Premium mineral profile and table-water prestige.</t>
        </is>
      </c>
      <c r="AE227" s="32" t="n"/>
      <c r="AF227" s="34">
        <f>IF(AND(ISNUMBER($P227),ISNUMBER($AL227),$AL227&lt;&gt;0),ROUND($P227/$AL227*100,1),"")</f>
        <v/>
      </c>
      <c r="AG227" s="35">
        <f>IF(AND(ISNUMBER($S227),ISNUMBER($AL227),$AL227&lt;&gt;0),ROUND($S227/$AL227*100,2),"")</f>
        <v/>
      </c>
      <c r="AH227" s="34">
        <f>IF(AND(ISNUMBER($Q227),ISNUMBER($AL227),$AL227&lt;&gt;0),ROUND($Q227/$AL227*100,1),"")</f>
        <v/>
      </c>
      <c r="AI227" s="29">
        <f>IF(ISNUMBER($S227),IF($S227&lt;=1,"Yes","No"),"n/a")</f>
        <v/>
      </c>
      <c r="AJ227" s="29">
        <f>IF(ISNUMBER($S227),ROUND(MAX(0,MIN(100,100-$S227*2.5-IF(ISNUMBER($T227),$T227,0)*0.12+IF($S227&lt;=1,12,0))),0),"")</f>
        <v/>
      </c>
      <c r="AK227" s="29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29" t="n">
        <v>500</v>
      </c>
      <c r="AM227" s="30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San Pellegrino</t>
        </is>
      </c>
      <c r="B228" s="15" t="inlineStr">
        <is>
          <t>S.Pellegrino Sparkling Natural Mineral Water | Original (mineral) | 24-pack 500mL</t>
        </is>
      </c>
      <c r="C228" s="15" t="inlineStr">
        <is>
          <t>5) Sparkling water &amp; soda</t>
        </is>
      </c>
      <c r="D228" s="15" t="inlineStr">
        <is>
          <t>500 mL bottle</t>
        </is>
      </c>
      <c r="E228" s="29" t="n">
        <v>24</v>
      </c>
      <c r="F228" s="30" t="n"/>
      <c r="G228" s="31">
        <f>IF(AND(ISNUMBER($F228),ISNUMBER($E228),$E228&lt;&gt;0),$F228/$E228,"")</f>
        <v/>
      </c>
      <c r="H228" s="31">
        <f>IF(AND(ISNUMBER($F228),ISNUMBER($AL228),ISNUMBER($E228),($AL228*$E228)&lt;&gt;0),$F228/($AL228*$E228)*100,"")</f>
        <v/>
      </c>
      <c r="I228" s="32" t="n"/>
      <c r="J228" s="33" t="n"/>
      <c r="K228" s="31">
        <f>IF(AND(ISNUMBER($F228),ISNUMBER($J228)),$F228*(1-$J228),"")</f>
        <v/>
      </c>
      <c r="L228" s="32" t="n"/>
      <c r="M228" s="32" t="n"/>
      <c r="N228" s="31">
        <f>IF(ISNUMBER($F228),($F228-IF(ISNUMBER($AM228),$AM228,0))*(1-IF(ISNUMBER($J228),$J228,0)),"")</f>
        <v/>
      </c>
      <c r="O228" s="15" t="inlineStr">
        <is>
          <t>Original (mineral)</t>
        </is>
      </c>
      <c r="P228" s="29" t="n">
        <v>0</v>
      </c>
      <c r="Q228" s="29" t="n">
        <v>15</v>
      </c>
      <c r="R228" s="15" t="inlineStr">
        <is>
          <t>Not listed</t>
        </is>
      </c>
      <c r="S228" s="29" t="n">
        <v>0</v>
      </c>
      <c r="T228" s="29" t="n">
        <v>0</v>
      </c>
      <c r="U228" s="15" t="inlineStr">
        <is>
          <t>None</t>
        </is>
      </c>
      <c r="V228" s="15" t="inlineStr">
        <is>
          <t>Italian Alpine natural mineral water, 33.6 mg/L sodium, 179 mg/L calcium, 52 mg/L magnesium, fine perlage, premium dining</t>
        </is>
      </c>
      <c r="W228" s="32" t="n"/>
      <c r="X228" s="32" t="n"/>
      <c r="Y228" s="32" t="n"/>
      <c r="Z228" s="32" t="n"/>
      <c r="AA228" s="15" t="inlineStr">
        <is>
          <t>High</t>
        </is>
      </c>
      <c r="AB228" s="15" t="inlineStr">
        <is>
          <t>Premium mineral water; dining staple</t>
        </is>
      </c>
      <c r="AC228" s="15" t="inlineStr">
        <is>
          <t>Italy's fine-dining sparkling mineral water</t>
        </is>
      </c>
      <c r="AD228" s="15" t="inlineStr">
        <is>
          <t>Premium mineral profile and table-water prestige.</t>
        </is>
      </c>
      <c r="AE228" s="32" t="n"/>
      <c r="AF228" s="34">
        <f>IF(AND(ISNUMBER($P228),ISNUMBER($AL228),$AL228&lt;&gt;0),ROUND($P228/$AL228*100,1),"")</f>
        <v/>
      </c>
      <c r="AG228" s="35">
        <f>IF(AND(ISNUMBER($S228),ISNUMBER($AL228),$AL228&lt;&gt;0),ROUND($S228/$AL228*100,2),"")</f>
        <v/>
      </c>
      <c r="AH228" s="34">
        <f>IF(AND(ISNUMBER($Q228),ISNUMBER($AL228),$AL228&lt;&gt;0),ROUND($Q228/$AL228*100,1),"")</f>
        <v/>
      </c>
      <c r="AI228" s="29">
        <f>IF(ISNUMBER($S228),IF($S228&lt;=1,"Yes","No"),"n/a")</f>
        <v/>
      </c>
      <c r="AJ228" s="29">
        <f>IF(ISNUMBER($S228),ROUND(MAX(0,MIN(100,100-$S228*2.5-IF(ISNUMBER($T228),$T228,0)*0.12+IF($S228&lt;=1,12,0))),0),"")</f>
        <v/>
      </c>
      <c r="AK228" s="29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29" t="n">
        <v>500</v>
      </c>
      <c r="AM228" s="30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San Pellegrino</t>
        </is>
      </c>
      <c r="B229" s="15" t="inlineStr">
        <is>
          <t>Sanpellegrino Aranciata (Italian Sparkling Drink) | Aranciata | single 330mL</t>
        </is>
      </c>
      <c r="C229" s="15" t="inlineStr">
        <is>
          <t>5) Sparkling water &amp; soda</t>
        </is>
      </c>
      <c r="D229" s="15" t="inlineStr">
        <is>
          <t>330 mL can</t>
        </is>
      </c>
      <c r="E229" s="29" t="n">
        <v>1</v>
      </c>
      <c r="F229" s="30" t="n"/>
      <c r="G229" s="31">
        <f>IF(AND(ISNUMBER($F229),ISNUMBER($E229),$E229&lt;&gt;0),$F229/$E229,"")</f>
        <v/>
      </c>
      <c r="H229" s="31">
        <f>IF(AND(ISNUMBER($F229),ISNUMBER($AL229),ISNUMBER($E229),($AL229*$E229)&lt;&gt;0),$F229/($AL229*$E229)*100,"")</f>
        <v/>
      </c>
      <c r="I229" s="32" t="n"/>
      <c r="J229" s="33" t="n"/>
      <c r="K229" s="31">
        <f>IF(AND(ISNUMBER($F229),ISNUMBER($J229)),$F229*(1-$J229),"")</f>
        <v/>
      </c>
      <c r="L229" s="32" t="n"/>
      <c r="M229" s="32" t="n"/>
      <c r="N229" s="31">
        <f>IF(ISNUMBER($F229),($F229-IF(ISNUMBER($AM229),$AM229,0))*(1-IF(ISNUMBER($J229),$J229,0)),"")</f>
        <v/>
      </c>
      <c r="O229" s="15" t="inlineStr">
        <is>
          <t>Aranciata</t>
        </is>
      </c>
      <c r="P229" s="29" t="n">
        <v>0</v>
      </c>
      <c r="Q229" s="29" t="n">
        <v>10</v>
      </c>
      <c r="R229" s="15" t="inlineStr">
        <is>
          <t>Not listed</t>
        </is>
      </c>
      <c r="S229" s="29" t="n">
        <v>16</v>
      </c>
      <c r="T229" s="29" t="n">
        <v>70</v>
      </c>
      <c r="U229" s="15" t="inlineStr">
        <is>
          <t>Sugar + real fruit juice</t>
        </is>
      </c>
      <c r="V229" s="15" t="inlineStr">
        <is>
          <t>Real fruit juice Italian sparkling beverage</t>
        </is>
      </c>
      <c r="W229" s="32" t="n"/>
      <c r="X229" s="32" t="n"/>
      <c r="Y229" s="32" t="n"/>
      <c r="Z229" s="32" t="n"/>
      <c r="AA229" s="15" t="inlineStr">
        <is>
          <t>Medium</t>
        </is>
      </c>
      <c r="AB229" s="15" t="inlineStr">
        <is>
          <t>Premium imported fruit soda; recognizable</t>
        </is>
      </c>
      <c r="AC229" s="15" t="inlineStr">
        <is>
          <t>Italian fruit soda with real juice</t>
        </is>
      </c>
      <c r="AD229" s="15" t="inlineStr">
        <is>
          <t>Premium imported fruit-soda taste with real juice.</t>
        </is>
      </c>
      <c r="AE229" s="32" t="n"/>
      <c r="AF229" s="34">
        <f>IF(AND(ISNUMBER($P229),ISNUMBER($AL229),$AL229&lt;&gt;0),ROUND($P229/$AL229*100,1),"")</f>
        <v/>
      </c>
      <c r="AG229" s="35">
        <f>IF(AND(ISNUMBER($S229),ISNUMBER($AL229),$AL229&lt;&gt;0),ROUND($S229/$AL229*100,2),"")</f>
        <v/>
      </c>
      <c r="AH229" s="34">
        <f>IF(AND(ISNUMBER($Q229),ISNUMBER($AL229),$AL229&lt;&gt;0),ROUND($Q229/$AL229*100,1),"")</f>
        <v/>
      </c>
      <c r="AI229" s="29">
        <f>IF(ISNUMBER($S229),IF($S229&lt;=1,"Yes","No"),"n/a")</f>
        <v/>
      </c>
      <c r="AJ229" s="29">
        <f>IF(ISNUMBER($S229),ROUND(MAX(0,MIN(100,100-$S229*2.5-IF(ISNUMBER($T229),$T229,0)*0.12+IF($S229&lt;=1,12,0))),0),"")</f>
        <v/>
      </c>
      <c r="AK229" s="29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29" t="n">
        <v>330</v>
      </c>
      <c r="AM229" s="30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San Pellegrino</t>
        </is>
      </c>
      <c r="B230" s="15" t="inlineStr">
        <is>
          <t>Sanpellegrino Aranciata (Italian Sparkling Drink) | Aranciata | 8-pack 330mL</t>
        </is>
      </c>
      <c r="C230" s="15" t="inlineStr">
        <is>
          <t>5) Sparkling water &amp; soda</t>
        </is>
      </c>
      <c r="D230" s="15" t="inlineStr">
        <is>
          <t>330 mL can</t>
        </is>
      </c>
      <c r="E230" s="29" t="n">
        <v>8</v>
      </c>
      <c r="F230" s="30" t="n"/>
      <c r="G230" s="31">
        <f>IF(AND(ISNUMBER($F230),ISNUMBER($E230),$E230&lt;&gt;0),$F230/$E230,"")</f>
        <v/>
      </c>
      <c r="H230" s="31">
        <f>IF(AND(ISNUMBER($F230),ISNUMBER($AL230),ISNUMBER($E230),($AL230*$E230)&lt;&gt;0),$F230/($AL230*$E230)*100,"")</f>
        <v/>
      </c>
      <c r="I230" s="32" t="n"/>
      <c r="J230" s="33" t="n"/>
      <c r="K230" s="31">
        <f>IF(AND(ISNUMBER($F230),ISNUMBER($J230)),$F230*(1-$J230),"")</f>
        <v/>
      </c>
      <c r="L230" s="32" t="n"/>
      <c r="M230" s="32" t="n"/>
      <c r="N230" s="31">
        <f>IF(ISNUMBER($F230),($F230-IF(ISNUMBER($AM230),$AM230,0))*(1-IF(ISNUMBER($J230),$J230,0)),"")</f>
        <v/>
      </c>
      <c r="O230" s="15" t="inlineStr">
        <is>
          <t>Aranciata</t>
        </is>
      </c>
      <c r="P230" s="29" t="n">
        <v>0</v>
      </c>
      <c r="Q230" s="29" t="n">
        <v>10</v>
      </c>
      <c r="R230" s="15" t="inlineStr">
        <is>
          <t>Not listed</t>
        </is>
      </c>
      <c r="S230" s="29" t="n">
        <v>16</v>
      </c>
      <c r="T230" s="29" t="n">
        <v>70</v>
      </c>
      <c r="U230" s="15" t="inlineStr">
        <is>
          <t>Sugar + real fruit juice</t>
        </is>
      </c>
      <c r="V230" s="15" t="inlineStr">
        <is>
          <t>Real fruit juice Italian sparkling beverage</t>
        </is>
      </c>
      <c r="W230" s="32" t="n"/>
      <c r="X230" s="32" t="n"/>
      <c r="Y230" s="32" t="n"/>
      <c r="Z230" s="32" t="n"/>
      <c r="AA230" s="15" t="inlineStr">
        <is>
          <t>Medium</t>
        </is>
      </c>
      <c r="AB230" s="15" t="inlineStr">
        <is>
          <t>Premium imported fruit soda; recognizable</t>
        </is>
      </c>
      <c r="AC230" s="15" t="inlineStr">
        <is>
          <t>Italian fruit soda with real juice</t>
        </is>
      </c>
      <c r="AD230" s="15" t="inlineStr">
        <is>
          <t>Premium imported fruit-soda taste with real juice.</t>
        </is>
      </c>
      <c r="AE230" s="32" t="n"/>
      <c r="AF230" s="34">
        <f>IF(AND(ISNUMBER($P230),ISNUMBER($AL230),$AL230&lt;&gt;0),ROUND($P230/$AL230*100,1),"")</f>
        <v/>
      </c>
      <c r="AG230" s="35">
        <f>IF(AND(ISNUMBER($S230),ISNUMBER($AL230),$AL230&lt;&gt;0),ROUND($S230/$AL230*100,2),"")</f>
        <v/>
      </c>
      <c r="AH230" s="34">
        <f>IF(AND(ISNUMBER($Q230),ISNUMBER($AL230),$AL230&lt;&gt;0),ROUND($Q230/$AL230*100,1),"")</f>
        <v/>
      </c>
      <c r="AI230" s="29">
        <f>IF(ISNUMBER($S230),IF($S230&lt;=1,"Yes","No"),"n/a")</f>
        <v/>
      </c>
      <c r="AJ230" s="29">
        <f>IF(ISNUMBER($S230),ROUND(MAX(0,MIN(100,100-$S230*2.5-IF(ISNUMBER($T230),$T230,0)*0.12+IF($S230&lt;=1,12,0))),0),"")</f>
        <v/>
      </c>
      <c r="AK230" s="29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29" t="n">
        <v>330</v>
      </c>
      <c r="AM230" s="30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San Pellegrino</t>
        </is>
      </c>
      <c r="B231" s="15" t="inlineStr">
        <is>
          <t>Sanpellegrino Aranciata (Italian Sparkling Drink) | Aranciata | 12-pack 330mL</t>
        </is>
      </c>
      <c r="C231" s="15" t="inlineStr">
        <is>
          <t>5) Sparkling water &amp; soda</t>
        </is>
      </c>
      <c r="D231" s="15" t="inlineStr">
        <is>
          <t>330 mL can</t>
        </is>
      </c>
      <c r="E231" s="29" t="n">
        <v>12</v>
      </c>
      <c r="F231" s="30" t="n"/>
      <c r="G231" s="31">
        <f>IF(AND(ISNUMBER($F231),ISNUMBER($E231),$E231&lt;&gt;0),$F231/$E231,"")</f>
        <v/>
      </c>
      <c r="H231" s="31">
        <f>IF(AND(ISNUMBER($F231),ISNUMBER($AL231),ISNUMBER($E231),($AL231*$E231)&lt;&gt;0),$F231/($AL231*$E231)*100,"")</f>
        <v/>
      </c>
      <c r="I231" s="32" t="n"/>
      <c r="J231" s="33" t="n"/>
      <c r="K231" s="31">
        <f>IF(AND(ISNUMBER($F231),ISNUMBER($J231)),$F231*(1-$J231),"")</f>
        <v/>
      </c>
      <c r="L231" s="32" t="n"/>
      <c r="M231" s="32" t="n"/>
      <c r="N231" s="31">
        <f>IF(ISNUMBER($F231),($F231-IF(ISNUMBER($AM231),$AM231,0))*(1-IF(ISNUMBER($J231),$J231,0)),"")</f>
        <v/>
      </c>
      <c r="O231" s="15" t="inlineStr">
        <is>
          <t>Aranciata</t>
        </is>
      </c>
      <c r="P231" s="29" t="n">
        <v>0</v>
      </c>
      <c r="Q231" s="29" t="n">
        <v>10</v>
      </c>
      <c r="R231" s="15" t="inlineStr">
        <is>
          <t>Not listed</t>
        </is>
      </c>
      <c r="S231" s="29" t="n">
        <v>16</v>
      </c>
      <c r="T231" s="29" t="n">
        <v>70</v>
      </c>
      <c r="U231" s="15" t="inlineStr">
        <is>
          <t>Sugar + real fruit juice</t>
        </is>
      </c>
      <c r="V231" s="15" t="inlineStr">
        <is>
          <t>Real fruit juice Italian sparkling beverage</t>
        </is>
      </c>
      <c r="W231" s="32" t="n"/>
      <c r="X231" s="32" t="n"/>
      <c r="Y231" s="32" t="n"/>
      <c r="Z231" s="32" t="n"/>
      <c r="AA231" s="15" t="inlineStr">
        <is>
          <t>Medium</t>
        </is>
      </c>
      <c r="AB231" s="15" t="inlineStr">
        <is>
          <t>Premium imported fruit soda; recognizable</t>
        </is>
      </c>
      <c r="AC231" s="15" t="inlineStr">
        <is>
          <t>Italian fruit soda with real juice</t>
        </is>
      </c>
      <c r="AD231" s="15" t="inlineStr">
        <is>
          <t>Premium imported fruit-soda taste with real juice.</t>
        </is>
      </c>
      <c r="AE231" s="32" t="n"/>
      <c r="AF231" s="34">
        <f>IF(AND(ISNUMBER($P231),ISNUMBER($AL231),$AL231&lt;&gt;0),ROUND($P231/$AL231*100,1),"")</f>
        <v/>
      </c>
      <c r="AG231" s="35">
        <f>IF(AND(ISNUMBER($S231),ISNUMBER($AL231),$AL231&lt;&gt;0),ROUND($S231/$AL231*100,2),"")</f>
        <v/>
      </c>
      <c r="AH231" s="34">
        <f>IF(AND(ISNUMBER($Q231),ISNUMBER($AL231),$AL231&lt;&gt;0),ROUND($Q231/$AL231*100,1),"")</f>
        <v/>
      </c>
      <c r="AI231" s="29">
        <f>IF(ISNUMBER($S231),IF($S231&lt;=1,"Yes","No"),"n/a")</f>
        <v/>
      </c>
      <c r="AJ231" s="29">
        <f>IF(ISNUMBER($S231),ROUND(MAX(0,MIN(100,100-$S231*2.5-IF(ISNUMBER($T231),$T231,0)*0.12+IF($S231&lt;=1,12,0))),0),"")</f>
        <v/>
      </c>
      <c r="AK231" s="29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29" t="n">
        <v>330</v>
      </c>
      <c r="AM231" s="30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San Pellegrino</t>
        </is>
      </c>
      <c r="B232" s="15" t="inlineStr">
        <is>
          <t>Sanpellegrino Aranciata (Italian Sparkling Drink) | Aranciata | 15-pack 330mL</t>
        </is>
      </c>
      <c r="C232" s="15" t="inlineStr">
        <is>
          <t>5) Sparkling water &amp; soda</t>
        </is>
      </c>
      <c r="D232" s="15" t="inlineStr">
        <is>
          <t>330 mL can</t>
        </is>
      </c>
      <c r="E232" s="29" t="n">
        <v>15</v>
      </c>
      <c r="F232" s="30" t="n"/>
      <c r="G232" s="31">
        <f>IF(AND(ISNUMBER($F232),ISNUMBER($E232),$E232&lt;&gt;0),$F232/$E232,"")</f>
        <v/>
      </c>
      <c r="H232" s="31">
        <f>IF(AND(ISNUMBER($F232),ISNUMBER($AL232),ISNUMBER($E232),($AL232*$E232)&lt;&gt;0),$F232/($AL232*$E232)*100,"")</f>
        <v/>
      </c>
      <c r="I232" s="32" t="n"/>
      <c r="J232" s="33" t="n"/>
      <c r="K232" s="31">
        <f>IF(AND(ISNUMBER($F232),ISNUMBER($J232)),$F232*(1-$J232),"")</f>
        <v/>
      </c>
      <c r="L232" s="32" t="n"/>
      <c r="M232" s="32" t="n"/>
      <c r="N232" s="31">
        <f>IF(ISNUMBER($F232),($F232-IF(ISNUMBER($AM232),$AM232,0))*(1-IF(ISNUMBER($J232),$J232,0)),"")</f>
        <v/>
      </c>
      <c r="O232" s="15" t="inlineStr">
        <is>
          <t>Aranciata</t>
        </is>
      </c>
      <c r="P232" s="29" t="n">
        <v>0</v>
      </c>
      <c r="Q232" s="29" t="n">
        <v>10</v>
      </c>
      <c r="R232" s="15" t="inlineStr">
        <is>
          <t>Not listed</t>
        </is>
      </c>
      <c r="S232" s="29" t="n">
        <v>16</v>
      </c>
      <c r="T232" s="29" t="n">
        <v>70</v>
      </c>
      <c r="U232" s="15" t="inlineStr">
        <is>
          <t>Sugar + real fruit juice</t>
        </is>
      </c>
      <c r="V232" s="15" t="inlineStr">
        <is>
          <t>Real fruit juice Italian sparkling beverage</t>
        </is>
      </c>
      <c r="W232" s="32" t="n"/>
      <c r="X232" s="32" t="n"/>
      <c r="Y232" s="32" t="n"/>
      <c r="Z232" s="32" t="n"/>
      <c r="AA232" s="15" t="inlineStr">
        <is>
          <t>Medium</t>
        </is>
      </c>
      <c r="AB232" s="15" t="inlineStr">
        <is>
          <t>Premium imported fruit soda; recognizable</t>
        </is>
      </c>
      <c r="AC232" s="15" t="inlineStr">
        <is>
          <t>Italian fruit soda with real juice</t>
        </is>
      </c>
      <c r="AD232" s="15" t="inlineStr">
        <is>
          <t>Premium imported fruit-soda taste with real juice.</t>
        </is>
      </c>
      <c r="AE232" s="32" t="n"/>
      <c r="AF232" s="34">
        <f>IF(AND(ISNUMBER($P232),ISNUMBER($AL232),$AL232&lt;&gt;0),ROUND($P232/$AL232*100,1),"")</f>
        <v/>
      </c>
      <c r="AG232" s="35">
        <f>IF(AND(ISNUMBER($S232),ISNUMBER($AL232),$AL232&lt;&gt;0),ROUND($S232/$AL232*100,2),"")</f>
        <v/>
      </c>
      <c r="AH232" s="34">
        <f>IF(AND(ISNUMBER($Q232),ISNUMBER($AL232),$AL232&lt;&gt;0),ROUND($Q232/$AL232*100,1),"")</f>
        <v/>
      </c>
      <c r="AI232" s="29">
        <f>IF(ISNUMBER($S232),IF($S232&lt;=1,"Yes","No"),"n/a")</f>
        <v/>
      </c>
      <c r="AJ232" s="29">
        <f>IF(ISNUMBER($S232),ROUND(MAX(0,MIN(100,100-$S232*2.5-IF(ISNUMBER($T232),$T232,0)*0.12+IF($S232&lt;=1,12,0))),0),"")</f>
        <v/>
      </c>
      <c r="AK232" s="29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29" t="n">
        <v>330</v>
      </c>
      <c r="AM232" s="30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San Pellegrino</t>
        </is>
      </c>
      <c r="B233" s="15" t="inlineStr">
        <is>
          <t>Sanpellegrino Aranciata (Italian Sparkling Drink) | Aranciata | 18-pack 330mL</t>
        </is>
      </c>
      <c r="C233" s="15" t="inlineStr">
        <is>
          <t>5) Sparkling water &amp; soda</t>
        </is>
      </c>
      <c r="D233" s="15" t="inlineStr">
        <is>
          <t>330 mL can</t>
        </is>
      </c>
      <c r="E233" s="29" t="n">
        <v>18</v>
      </c>
      <c r="F233" s="30" t="n"/>
      <c r="G233" s="31">
        <f>IF(AND(ISNUMBER($F233),ISNUMBER($E233),$E233&lt;&gt;0),$F233/$E233,"")</f>
        <v/>
      </c>
      <c r="H233" s="31">
        <f>IF(AND(ISNUMBER($F233),ISNUMBER($AL233),ISNUMBER($E233),($AL233*$E233)&lt;&gt;0),$F233/($AL233*$E233)*100,"")</f>
        <v/>
      </c>
      <c r="I233" s="32" t="n"/>
      <c r="J233" s="33" t="n"/>
      <c r="K233" s="31">
        <f>IF(AND(ISNUMBER($F233),ISNUMBER($J233)),$F233*(1-$J233),"")</f>
        <v/>
      </c>
      <c r="L233" s="32" t="n"/>
      <c r="M233" s="32" t="n"/>
      <c r="N233" s="31">
        <f>IF(ISNUMBER($F233),($F233-IF(ISNUMBER($AM233),$AM233,0))*(1-IF(ISNUMBER($J233),$J233,0)),"")</f>
        <v/>
      </c>
      <c r="O233" s="15" t="inlineStr">
        <is>
          <t>Aranciata</t>
        </is>
      </c>
      <c r="P233" s="29" t="n">
        <v>0</v>
      </c>
      <c r="Q233" s="29" t="n">
        <v>10</v>
      </c>
      <c r="R233" s="15" t="inlineStr">
        <is>
          <t>Not listed</t>
        </is>
      </c>
      <c r="S233" s="29" t="n">
        <v>16</v>
      </c>
      <c r="T233" s="29" t="n">
        <v>70</v>
      </c>
      <c r="U233" s="15" t="inlineStr">
        <is>
          <t>Sugar + real fruit juice</t>
        </is>
      </c>
      <c r="V233" s="15" t="inlineStr">
        <is>
          <t>Real fruit juice Italian sparkling beverage</t>
        </is>
      </c>
      <c r="W233" s="32" t="n"/>
      <c r="X233" s="32" t="n"/>
      <c r="Y233" s="32" t="n"/>
      <c r="Z233" s="32" t="n"/>
      <c r="AA233" s="15" t="inlineStr">
        <is>
          <t>Medium</t>
        </is>
      </c>
      <c r="AB233" s="15" t="inlineStr">
        <is>
          <t>Premium imported fruit soda; recognizable</t>
        </is>
      </c>
      <c r="AC233" s="15" t="inlineStr">
        <is>
          <t>Italian fruit soda with real juice</t>
        </is>
      </c>
      <c r="AD233" s="15" t="inlineStr">
        <is>
          <t>Premium imported fruit-soda taste with real juice.</t>
        </is>
      </c>
      <c r="AE233" s="32" t="n"/>
      <c r="AF233" s="34">
        <f>IF(AND(ISNUMBER($P233),ISNUMBER($AL233),$AL233&lt;&gt;0),ROUND($P233/$AL233*100,1),"")</f>
        <v/>
      </c>
      <c r="AG233" s="35">
        <f>IF(AND(ISNUMBER($S233),ISNUMBER($AL233),$AL233&lt;&gt;0),ROUND($S233/$AL233*100,2),"")</f>
        <v/>
      </c>
      <c r="AH233" s="34">
        <f>IF(AND(ISNUMBER($Q233),ISNUMBER($AL233),$AL233&lt;&gt;0),ROUND($Q233/$AL233*100,1),"")</f>
        <v/>
      </c>
      <c r="AI233" s="29">
        <f>IF(ISNUMBER($S233),IF($S233&lt;=1,"Yes","No"),"n/a")</f>
        <v/>
      </c>
      <c r="AJ233" s="29">
        <f>IF(ISNUMBER($S233),ROUND(MAX(0,MIN(100,100-$S233*2.5-IF(ISNUMBER($T233),$T233,0)*0.12+IF($S233&lt;=1,12,0))),0),"")</f>
        <v/>
      </c>
      <c r="AK233" s="29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29" t="n">
        <v>330</v>
      </c>
      <c r="AM233" s="30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San Pellegrino</t>
        </is>
      </c>
      <c r="B234" s="15" t="inlineStr">
        <is>
          <t>Sanpellegrino Aranciata (Italian Sparkling Drink) | Aranciata | 24-pack 330mL</t>
        </is>
      </c>
      <c r="C234" s="15" t="inlineStr">
        <is>
          <t>5) Sparkling water &amp; soda</t>
        </is>
      </c>
      <c r="D234" s="15" t="inlineStr">
        <is>
          <t>330 mL can</t>
        </is>
      </c>
      <c r="E234" s="29" t="n">
        <v>24</v>
      </c>
      <c r="F234" s="30" t="n"/>
      <c r="G234" s="31">
        <f>IF(AND(ISNUMBER($F234),ISNUMBER($E234),$E234&lt;&gt;0),$F234/$E234,"")</f>
        <v/>
      </c>
      <c r="H234" s="31">
        <f>IF(AND(ISNUMBER($F234),ISNUMBER($AL234),ISNUMBER($E234),($AL234*$E234)&lt;&gt;0),$F234/($AL234*$E234)*100,"")</f>
        <v/>
      </c>
      <c r="I234" s="32" t="n"/>
      <c r="J234" s="33" t="n"/>
      <c r="K234" s="31">
        <f>IF(AND(ISNUMBER($F234),ISNUMBER($J234)),$F234*(1-$J234),"")</f>
        <v/>
      </c>
      <c r="L234" s="32" t="n"/>
      <c r="M234" s="32" t="n"/>
      <c r="N234" s="31">
        <f>IF(ISNUMBER($F234),($F234-IF(ISNUMBER($AM234),$AM234,0))*(1-IF(ISNUMBER($J234),$J234,0)),"")</f>
        <v/>
      </c>
      <c r="O234" s="15" t="inlineStr">
        <is>
          <t>Aranciata</t>
        </is>
      </c>
      <c r="P234" s="29" t="n">
        <v>0</v>
      </c>
      <c r="Q234" s="29" t="n">
        <v>10</v>
      </c>
      <c r="R234" s="15" t="inlineStr">
        <is>
          <t>Not listed</t>
        </is>
      </c>
      <c r="S234" s="29" t="n">
        <v>16</v>
      </c>
      <c r="T234" s="29" t="n">
        <v>70</v>
      </c>
      <c r="U234" s="15" t="inlineStr">
        <is>
          <t>Sugar + real fruit juice</t>
        </is>
      </c>
      <c r="V234" s="15" t="inlineStr">
        <is>
          <t>Real fruit juice Italian sparkling beverage</t>
        </is>
      </c>
      <c r="W234" s="32" t="n"/>
      <c r="X234" s="32" t="n"/>
      <c r="Y234" s="32" t="n"/>
      <c r="Z234" s="32" t="n"/>
      <c r="AA234" s="15" t="inlineStr">
        <is>
          <t>Medium</t>
        </is>
      </c>
      <c r="AB234" s="15" t="inlineStr">
        <is>
          <t>Premium imported fruit soda; recognizable</t>
        </is>
      </c>
      <c r="AC234" s="15" t="inlineStr">
        <is>
          <t>Italian fruit soda with real juice</t>
        </is>
      </c>
      <c r="AD234" s="15" t="inlineStr">
        <is>
          <t>Premium imported fruit-soda taste with real juice.</t>
        </is>
      </c>
      <c r="AE234" s="32" t="n"/>
      <c r="AF234" s="34">
        <f>IF(AND(ISNUMBER($P234),ISNUMBER($AL234),$AL234&lt;&gt;0),ROUND($P234/$AL234*100,1),"")</f>
        <v/>
      </c>
      <c r="AG234" s="35">
        <f>IF(AND(ISNUMBER($S234),ISNUMBER($AL234),$AL234&lt;&gt;0),ROUND($S234/$AL234*100,2),"")</f>
        <v/>
      </c>
      <c r="AH234" s="34">
        <f>IF(AND(ISNUMBER($Q234),ISNUMBER($AL234),$AL234&lt;&gt;0),ROUND($Q234/$AL234*100,1),"")</f>
        <v/>
      </c>
      <c r="AI234" s="29">
        <f>IF(ISNUMBER($S234),IF($S234&lt;=1,"Yes","No"),"n/a")</f>
        <v/>
      </c>
      <c r="AJ234" s="29">
        <f>IF(ISNUMBER($S234),ROUND(MAX(0,MIN(100,100-$S234*2.5-IF(ISNUMBER($T234),$T234,0)*0.12+IF($S234&lt;=1,12,0))),0),"")</f>
        <v/>
      </c>
      <c r="AK234" s="29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29" t="n">
        <v>330</v>
      </c>
      <c r="AM234" s="30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San Pellegrino</t>
        </is>
      </c>
      <c r="B235" s="15" t="inlineStr">
        <is>
          <t>Sanpellegrino Aranciata (Italian Sparkling Drink) | Aranciata Rossa | single 330mL</t>
        </is>
      </c>
      <c r="C235" s="15" t="inlineStr">
        <is>
          <t>5) Sparkling water &amp; soda</t>
        </is>
      </c>
      <c r="D235" s="15" t="inlineStr">
        <is>
          <t>330 mL can</t>
        </is>
      </c>
      <c r="E235" s="29" t="n">
        <v>1</v>
      </c>
      <c r="F235" s="30" t="n"/>
      <c r="G235" s="31">
        <f>IF(AND(ISNUMBER($F235),ISNUMBER($E235),$E235&lt;&gt;0),$F235/$E235,"")</f>
        <v/>
      </c>
      <c r="H235" s="31">
        <f>IF(AND(ISNUMBER($F235),ISNUMBER($AL235),ISNUMBER($E235),($AL235*$E235)&lt;&gt;0),$F235/($AL235*$E235)*100,"")</f>
        <v/>
      </c>
      <c r="I235" s="32" t="n"/>
      <c r="J235" s="33" t="n"/>
      <c r="K235" s="31">
        <f>IF(AND(ISNUMBER($F235),ISNUMBER($J235)),$F235*(1-$J235),"")</f>
        <v/>
      </c>
      <c r="L235" s="32" t="n"/>
      <c r="M235" s="32" t="n"/>
      <c r="N235" s="31">
        <f>IF(ISNUMBER($F235),($F235-IF(ISNUMBER($AM235),$AM235,0))*(1-IF(ISNUMBER($J235),$J235,0)),"")</f>
        <v/>
      </c>
      <c r="O235" s="15" t="inlineStr">
        <is>
          <t>Aranciata Rossa</t>
        </is>
      </c>
      <c r="P235" s="29" t="n">
        <v>0</v>
      </c>
      <c r="Q235" s="29" t="n">
        <v>10</v>
      </c>
      <c r="R235" s="15" t="inlineStr">
        <is>
          <t>Not listed</t>
        </is>
      </c>
      <c r="S235" s="29" t="n">
        <v>16</v>
      </c>
      <c r="T235" s="29" t="n">
        <v>70</v>
      </c>
      <c r="U235" s="15" t="inlineStr">
        <is>
          <t>Sugar + real fruit juice</t>
        </is>
      </c>
      <c r="V235" s="15" t="inlineStr">
        <is>
          <t>Real fruit juice Italian sparkling beverage</t>
        </is>
      </c>
      <c r="W235" s="32" t="n"/>
      <c r="X235" s="32" t="n"/>
      <c r="Y235" s="32" t="n"/>
      <c r="Z235" s="32" t="n"/>
      <c r="AA235" s="15" t="inlineStr">
        <is>
          <t>Medium</t>
        </is>
      </c>
      <c r="AB235" s="15" t="inlineStr">
        <is>
          <t>Premium imported fruit soda; recognizable</t>
        </is>
      </c>
      <c r="AC235" s="15" t="inlineStr">
        <is>
          <t>Italian fruit soda with real juice</t>
        </is>
      </c>
      <c r="AD235" s="15" t="inlineStr">
        <is>
          <t>Premium imported fruit-soda taste with real juice.</t>
        </is>
      </c>
      <c r="AE235" s="32" t="n"/>
      <c r="AF235" s="34">
        <f>IF(AND(ISNUMBER($P235),ISNUMBER($AL235),$AL235&lt;&gt;0),ROUND($P235/$AL235*100,1),"")</f>
        <v/>
      </c>
      <c r="AG235" s="35">
        <f>IF(AND(ISNUMBER($S235),ISNUMBER($AL235),$AL235&lt;&gt;0),ROUND($S235/$AL235*100,2),"")</f>
        <v/>
      </c>
      <c r="AH235" s="34">
        <f>IF(AND(ISNUMBER($Q235),ISNUMBER($AL235),$AL235&lt;&gt;0),ROUND($Q235/$AL235*100,1),"")</f>
        <v/>
      </c>
      <c r="AI235" s="29">
        <f>IF(ISNUMBER($S235),IF($S235&lt;=1,"Yes","No"),"n/a")</f>
        <v/>
      </c>
      <c r="AJ235" s="29">
        <f>IF(ISNUMBER($S235),ROUND(MAX(0,MIN(100,100-$S235*2.5-IF(ISNUMBER($T235),$T235,0)*0.12+IF($S235&lt;=1,12,0))),0),"")</f>
        <v/>
      </c>
      <c r="AK235" s="29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29" t="n">
        <v>330</v>
      </c>
      <c r="AM235" s="30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San Pellegrino</t>
        </is>
      </c>
      <c r="B236" s="15" t="inlineStr">
        <is>
          <t>Sanpellegrino Aranciata (Italian Sparkling Drink) | Aranciata Rossa | 8-pack 330mL</t>
        </is>
      </c>
      <c r="C236" s="15" t="inlineStr">
        <is>
          <t>5) Sparkling water &amp; soda</t>
        </is>
      </c>
      <c r="D236" s="15" t="inlineStr">
        <is>
          <t>330 mL can</t>
        </is>
      </c>
      <c r="E236" s="29" t="n">
        <v>8</v>
      </c>
      <c r="F236" s="30" t="n"/>
      <c r="G236" s="31">
        <f>IF(AND(ISNUMBER($F236),ISNUMBER($E236),$E236&lt;&gt;0),$F236/$E236,"")</f>
        <v/>
      </c>
      <c r="H236" s="31">
        <f>IF(AND(ISNUMBER($F236),ISNUMBER($AL236),ISNUMBER($E236),($AL236*$E236)&lt;&gt;0),$F236/($AL236*$E236)*100,"")</f>
        <v/>
      </c>
      <c r="I236" s="32" t="n"/>
      <c r="J236" s="33" t="n"/>
      <c r="K236" s="31">
        <f>IF(AND(ISNUMBER($F236),ISNUMBER($J236)),$F236*(1-$J236),"")</f>
        <v/>
      </c>
      <c r="L236" s="32" t="n"/>
      <c r="M236" s="32" t="n"/>
      <c r="N236" s="31">
        <f>IF(ISNUMBER($F236),($F236-IF(ISNUMBER($AM236),$AM236,0))*(1-IF(ISNUMBER($J236),$J236,0)),"")</f>
        <v/>
      </c>
      <c r="O236" s="15" t="inlineStr">
        <is>
          <t>Aranciata Rossa</t>
        </is>
      </c>
      <c r="P236" s="29" t="n">
        <v>0</v>
      </c>
      <c r="Q236" s="29" t="n">
        <v>10</v>
      </c>
      <c r="R236" s="15" t="inlineStr">
        <is>
          <t>Not listed</t>
        </is>
      </c>
      <c r="S236" s="29" t="n">
        <v>16</v>
      </c>
      <c r="T236" s="29" t="n">
        <v>70</v>
      </c>
      <c r="U236" s="15" t="inlineStr">
        <is>
          <t>Sugar + real fruit juice</t>
        </is>
      </c>
      <c r="V236" s="15" t="inlineStr">
        <is>
          <t>Real fruit juice Italian sparkling beverage</t>
        </is>
      </c>
      <c r="W236" s="32" t="n"/>
      <c r="X236" s="32" t="n"/>
      <c r="Y236" s="32" t="n"/>
      <c r="Z236" s="32" t="n"/>
      <c r="AA236" s="15" t="inlineStr">
        <is>
          <t>Medium</t>
        </is>
      </c>
      <c r="AB236" s="15" t="inlineStr">
        <is>
          <t>Premium imported fruit soda; recognizable</t>
        </is>
      </c>
      <c r="AC236" s="15" t="inlineStr">
        <is>
          <t>Italian fruit soda with real juice</t>
        </is>
      </c>
      <c r="AD236" s="15" t="inlineStr">
        <is>
          <t>Premium imported fruit-soda taste with real juice.</t>
        </is>
      </c>
      <c r="AE236" s="32" t="n"/>
      <c r="AF236" s="34">
        <f>IF(AND(ISNUMBER($P236),ISNUMBER($AL236),$AL236&lt;&gt;0),ROUND($P236/$AL236*100,1),"")</f>
        <v/>
      </c>
      <c r="AG236" s="35">
        <f>IF(AND(ISNUMBER($S236),ISNUMBER($AL236),$AL236&lt;&gt;0),ROUND($S236/$AL236*100,2),"")</f>
        <v/>
      </c>
      <c r="AH236" s="34">
        <f>IF(AND(ISNUMBER($Q236),ISNUMBER($AL236),$AL236&lt;&gt;0),ROUND($Q236/$AL236*100,1),"")</f>
        <v/>
      </c>
      <c r="AI236" s="29">
        <f>IF(ISNUMBER($S236),IF($S236&lt;=1,"Yes","No"),"n/a")</f>
        <v/>
      </c>
      <c r="AJ236" s="29">
        <f>IF(ISNUMBER($S236),ROUND(MAX(0,MIN(100,100-$S236*2.5-IF(ISNUMBER($T236),$T236,0)*0.12+IF($S236&lt;=1,12,0))),0),"")</f>
        <v/>
      </c>
      <c r="AK236" s="29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29" t="n">
        <v>330</v>
      </c>
      <c r="AM236" s="30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San Pellegrino</t>
        </is>
      </c>
      <c r="B237" s="15" t="inlineStr">
        <is>
          <t>Sanpellegrino Aranciata (Italian Sparkling Drink) | Aranciata Rossa | 12-pack 330mL</t>
        </is>
      </c>
      <c r="C237" s="15" t="inlineStr">
        <is>
          <t>5) Sparkling water &amp; soda</t>
        </is>
      </c>
      <c r="D237" s="15" t="inlineStr">
        <is>
          <t>330 mL can</t>
        </is>
      </c>
      <c r="E237" s="29" t="n">
        <v>12</v>
      </c>
      <c r="F237" s="30" t="n"/>
      <c r="G237" s="31">
        <f>IF(AND(ISNUMBER($F237),ISNUMBER($E237),$E237&lt;&gt;0),$F237/$E237,"")</f>
        <v/>
      </c>
      <c r="H237" s="31">
        <f>IF(AND(ISNUMBER($F237),ISNUMBER($AL237),ISNUMBER($E237),($AL237*$E237)&lt;&gt;0),$F237/($AL237*$E237)*100,"")</f>
        <v/>
      </c>
      <c r="I237" s="32" t="n"/>
      <c r="J237" s="33" t="n"/>
      <c r="K237" s="31">
        <f>IF(AND(ISNUMBER($F237),ISNUMBER($J237)),$F237*(1-$J237),"")</f>
        <v/>
      </c>
      <c r="L237" s="32" t="n"/>
      <c r="M237" s="32" t="n"/>
      <c r="N237" s="31">
        <f>IF(ISNUMBER($F237),($F237-IF(ISNUMBER($AM237),$AM237,0))*(1-IF(ISNUMBER($J237),$J237,0)),"")</f>
        <v/>
      </c>
      <c r="O237" s="15" t="inlineStr">
        <is>
          <t>Aranciata Rossa</t>
        </is>
      </c>
      <c r="P237" s="29" t="n">
        <v>0</v>
      </c>
      <c r="Q237" s="29" t="n">
        <v>10</v>
      </c>
      <c r="R237" s="15" t="inlineStr">
        <is>
          <t>Not listed</t>
        </is>
      </c>
      <c r="S237" s="29" t="n">
        <v>16</v>
      </c>
      <c r="T237" s="29" t="n">
        <v>70</v>
      </c>
      <c r="U237" s="15" t="inlineStr">
        <is>
          <t>Sugar + real fruit juice</t>
        </is>
      </c>
      <c r="V237" s="15" t="inlineStr">
        <is>
          <t>Real fruit juice Italian sparkling beverage</t>
        </is>
      </c>
      <c r="W237" s="32" t="n"/>
      <c r="X237" s="32" t="n"/>
      <c r="Y237" s="32" t="n"/>
      <c r="Z237" s="32" t="n"/>
      <c r="AA237" s="15" t="inlineStr">
        <is>
          <t>Medium</t>
        </is>
      </c>
      <c r="AB237" s="15" t="inlineStr">
        <is>
          <t>Premium imported fruit soda; recognizable</t>
        </is>
      </c>
      <c r="AC237" s="15" t="inlineStr">
        <is>
          <t>Italian fruit soda with real juice</t>
        </is>
      </c>
      <c r="AD237" s="15" t="inlineStr">
        <is>
          <t>Premium imported fruit-soda taste with real juice.</t>
        </is>
      </c>
      <c r="AE237" s="32" t="n"/>
      <c r="AF237" s="34">
        <f>IF(AND(ISNUMBER($P237),ISNUMBER($AL237),$AL237&lt;&gt;0),ROUND($P237/$AL237*100,1),"")</f>
        <v/>
      </c>
      <c r="AG237" s="35">
        <f>IF(AND(ISNUMBER($S237),ISNUMBER($AL237),$AL237&lt;&gt;0),ROUND($S237/$AL237*100,2),"")</f>
        <v/>
      </c>
      <c r="AH237" s="34">
        <f>IF(AND(ISNUMBER($Q237),ISNUMBER($AL237),$AL237&lt;&gt;0),ROUND($Q237/$AL237*100,1),"")</f>
        <v/>
      </c>
      <c r="AI237" s="29">
        <f>IF(ISNUMBER($S237),IF($S237&lt;=1,"Yes","No"),"n/a")</f>
        <v/>
      </c>
      <c r="AJ237" s="29">
        <f>IF(ISNUMBER($S237),ROUND(MAX(0,MIN(100,100-$S237*2.5-IF(ISNUMBER($T237),$T237,0)*0.12+IF($S237&lt;=1,12,0))),0),"")</f>
        <v/>
      </c>
      <c r="AK237" s="29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29" t="n">
        <v>330</v>
      </c>
      <c r="AM237" s="30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San Pellegrino</t>
        </is>
      </c>
      <c r="B238" s="15" t="inlineStr">
        <is>
          <t>Sanpellegrino Aranciata (Italian Sparkling Drink) | Aranciata Rossa | 15-pack 330mL</t>
        </is>
      </c>
      <c r="C238" s="15" t="inlineStr">
        <is>
          <t>5) Sparkling water &amp; soda</t>
        </is>
      </c>
      <c r="D238" s="15" t="inlineStr">
        <is>
          <t>330 mL can</t>
        </is>
      </c>
      <c r="E238" s="29" t="n">
        <v>15</v>
      </c>
      <c r="F238" s="30" t="n"/>
      <c r="G238" s="31">
        <f>IF(AND(ISNUMBER($F238),ISNUMBER($E238),$E238&lt;&gt;0),$F238/$E238,"")</f>
        <v/>
      </c>
      <c r="H238" s="31">
        <f>IF(AND(ISNUMBER($F238),ISNUMBER($AL238),ISNUMBER($E238),($AL238*$E238)&lt;&gt;0),$F238/($AL238*$E238)*100,"")</f>
        <v/>
      </c>
      <c r="I238" s="32" t="n"/>
      <c r="J238" s="33" t="n"/>
      <c r="K238" s="31">
        <f>IF(AND(ISNUMBER($F238),ISNUMBER($J238)),$F238*(1-$J238),"")</f>
        <v/>
      </c>
      <c r="L238" s="32" t="n"/>
      <c r="M238" s="32" t="n"/>
      <c r="N238" s="31">
        <f>IF(ISNUMBER($F238),($F238-IF(ISNUMBER($AM238),$AM238,0))*(1-IF(ISNUMBER($J238),$J238,0)),"")</f>
        <v/>
      </c>
      <c r="O238" s="15" t="inlineStr">
        <is>
          <t>Aranciata Rossa</t>
        </is>
      </c>
      <c r="P238" s="29" t="n">
        <v>0</v>
      </c>
      <c r="Q238" s="29" t="n">
        <v>10</v>
      </c>
      <c r="R238" s="15" t="inlineStr">
        <is>
          <t>Not listed</t>
        </is>
      </c>
      <c r="S238" s="29" t="n">
        <v>16</v>
      </c>
      <c r="T238" s="29" t="n">
        <v>70</v>
      </c>
      <c r="U238" s="15" t="inlineStr">
        <is>
          <t>Sugar + real fruit juice</t>
        </is>
      </c>
      <c r="V238" s="15" t="inlineStr">
        <is>
          <t>Real fruit juice Italian sparkling beverage</t>
        </is>
      </c>
      <c r="W238" s="32" t="n"/>
      <c r="X238" s="32" t="n"/>
      <c r="Y238" s="32" t="n"/>
      <c r="Z238" s="32" t="n"/>
      <c r="AA238" s="15" t="inlineStr">
        <is>
          <t>Medium</t>
        </is>
      </c>
      <c r="AB238" s="15" t="inlineStr">
        <is>
          <t>Premium imported fruit soda; recognizable</t>
        </is>
      </c>
      <c r="AC238" s="15" t="inlineStr">
        <is>
          <t>Italian fruit soda with real juice</t>
        </is>
      </c>
      <c r="AD238" s="15" t="inlineStr">
        <is>
          <t>Premium imported fruit-soda taste with real juice.</t>
        </is>
      </c>
      <c r="AE238" s="32" t="n"/>
      <c r="AF238" s="34">
        <f>IF(AND(ISNUMBER($P238),ISNUMBER($AL238),$AL238&lt;&gt;0),ROUND($P238/$AL238*100,1),"")</f>
        <v/>
      </c>
      <c r="AG238" s="35">
        <f>IF(AND(ISNUMBER($S238),ISNUMBER($AL238),$AL238&lt;&gt;0),ROUND($S238/$AL238*100,2),"")</f>
        <v/>
      </c>
      <c r="AH238" s="34">
        <f>IF(AND(ISNUMBER($Q238),ISNUMBER($AL238),$AL238&lt;&gt;0),ROUND($Q238/$AL238*100,1),"")</f>
        <v/>
      </c>
      <c r="AI238" s="29">
        <f>IF(ISNUMBER($S238),IF($S238&lt;=1,"Yes","No"),"n/a")</f>
        <v/>
      </c>
      <c r="AJ238" s="29">
        <f>IF(ISNUMBER($S238),ROUND(MAX(0,MIN(100,100-$S238*2.5-IF(ISNUMBER($T238),$T238,0)*0.12+IF($S238&lt;=1,12,0))),0),"")</f>
        <v/>
      </c>
      <c r="AK238" s="29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29" t="n">
        <v>330</v>
      </c>
      <c r="AM238" s="30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San Pellegrino</t>
        </is>
      </c>
      <c r="B239" s="15" t="inlineStr">
        <is>
          <t>Sanpellegrino Aranciata (Italian Sparkling Drink) | Aranciata Rossa | 18-pack 330mL</t>
        </is>
      </c>
      <c r="C239" s="15" t="inlineStr">
        <is>
          <t>5) Sparkling water &amp; soda</t>
        </is>
      </c>
      <c r="D239" s="15" t="inlineStr">
        <is>
          <t>330 mL can</t>
        </is>
      </c>
      <c r="E239" s="29" t="n">
        <v>18</v>
      </c>
      <c r="F239" s="30" t="n"/>
      <c r="G239" s="31">
        <f>IF(AND(ISNUMBER($F239),ISNUMBER($E239),$E239&lt;&gt;0),$F239/$E239,"")</f>
        <v/>
      </c>
      <c r="H239" s="31">
        <f>IF(AND(ISNUMBER($F239),ISNUMBER($AL239),ISNUMBER($E239),($AL239*$E239)&lt;&gt;0),$F239/($AL239*$E239)*100,"")</f>
        <v/>
      </c>
      <c r="I239" s="32" t="n"/>
      <c r="J239" s="33" t="n"/>
      <c r="K239" s="31">
        <f>IF(AND(ISNUMBER($F239),ISNUMBER($J239)),$F239*(1-$J239),"")</f>
        <v/>
      </c>
      <c r="L239" s="32" t="n"/>
      <c r="M239" s="32" t="n"/>
      <c r="N239" s="31">
        <f>IF(ISNUMBER($F239),($F239-IF(ISNUMBER($AM239),$AM239,0))*(1-IF(ISNUMBER($J239),$J239,0)),"")</f>
        <v/>
      </c>
      <c r="O239" s="15" t="inlineStr">
        <is>
          <t>Aranciata Rossa</t>
        </is>
      </c>
      <c r="P239" s="29" t="n">
        <v>0</v>
      </c>
      <c r="Q239" s="29" t="n">
        <v>10</v>
      </c>
      <c r="R239" s="15" t="inlineStr">
        <is>
          <t>Not listed</t>
        </is>
      </c>
      <c r="S239" s="29" t="n">
        <v>16</v>
      </c>
      <c r="T239" s="29" t="n">
        <v>70</v>
      </c>
      <c r="U239" s="15" t="inlineStr">
        <is>
          <t>Sugar + real fruit juice</t>
        </is>
      </c>
      <c r="V239" s="15" t="inlineStr">
        <is>
          <t>Real fruit juice Italian sparkling beverage</t>
        </is>
      </c>
      <c r="W239" s="32" t="n"/>
      <c r="X239" s="32" t="n"/>
      <c r="Y239" s="32" t="n"/>
      <c r="Z239" s="32" t="n"/>
      <c r="AA239" s="15" t="inlineStr">
        <is>
          <t>Medium</t>
        </is>
      </c>
      <c r="AB239" s="15" t="inlineStr">
        <is>
          <t>Premium imported fruit soda; recognizable</t>
        </is>
      </c>
      <c r="AC239" s="15" t="inlineStr">
        <is>
          <t>Italian fruit soda with real juice</t>
        </is>
      </c>
      <c r="AD239" s="15" t="inlineStr">
        <is>
          <t>Premium imported fruit-soda taste with real juice.</t>
        </is>
      </c>
      <c r="AE239" s="32" t="n"/>
      <c r="AF239" s="34">
        <f>IF(AND(ISNUMBER($P239),ISNUMBER($AL239),$AL239&lt;&gt;0),ROUND($P239/$AL239*100,1),"")</f>
        <v/>
      </c>
      <c r="AG239" s="35">
        <f>IF(AND(ISNUMBER($S239),ISNUMBER($AL239),$AL239&lt;&gt;0),ROUND($S239/$AL239*100,2),"")</f>
        <v/>
      </c>
      <c r="AH239" s="34">
        <f>IF(AND(ISNUMBER($Q239),ISNUMBER($AL239),$AL239&lt;&gt;0),ROUND($Q239/$AL239*100,1),"")</f>
        <v/>
      </c>
      <c r="AI239" s="29">
        <f>IF(ISNUMBER($S239),IF($S239&lt;=1,"Yes","No"),"n/a")</f>
        <v/>
      </c>
      <c r="AJ239" s="29">
        <f>IF(ISNUMBER($S239),ROUND(MAX(0,MIN(100,100-$S239*2.5-IF(ISNUMBER($T239),$T239,0)*0.12+IF($S239&lt;=1,12,0))),0),"")</f>
        <v/>
      </c>
      <c r="AK239" s="29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29" t="n">
        <v>330</v>
      </c>
      <c r="AM239" s="30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San Pellegrino</t>
        </is>
      </c>
      <c r="B240" s="15" t="inlineStr">
        <is>
          <t>Sanpellegrino Aranciata (Italian Sparkling Drink) | Aranciata Rossa | 24-pack 330mL</t>
        </is>
      </c>
      <c r="C240" s="15" t="inlineStr">
        <is>
          <t>5) Sparkling water &amp; soda</t>
        </is>
      </c>
      <c r="D240" s="15" t="inlineStr">
        <is>
          <t>330 mL can</t>
        </is>
      </c>
      <c r="E240" s="29" t="n">
        <v>24</v>
      </c>
      <c r="F240" s="30" t="n"/>
      <c r="G240" s="31">
        <f>IF(AND(ISNUMBER($F240),ISNUMBER($E240),$E240&lt;&gt;0),$F240/$E240,"")</f>
        <v/>
      </c>
      <c r="H240" s="31">
        <f>IF(AND(ISNUMBER($F240),ISNUMBER($AL240),ISNUMBER($E240),($AL240*$E240)&lt;&gt;0),$F240/($AL240*$E240)*100,"")</f>
        <v/>
      </c>
      <c r="I240" s="32" t="n"/>
      <c r="J240" s="33" t="n"/>
      <c r="K240" s="31">
        <f>IF(AND(ISNUMBER($F240),ISNUMBER($J240)),$F240*(1-$J240),"")</f>
        <v/>
      </c>
      <c r="L240" s="32" t="n"/>
      <c r="M240" s="32" t="n"/>
      <c r="N240" s="31">
        <f>IF(ISNUMBER($F240),($F240-IF(ISNUMBER($AM240),$AM240,0))*(1-IF(ISNUMBER($J240),$J240,0)),"")</f>
        <v/>
      </c>
      <c r="O240" s="15" t="inlineStr">
        <is>
          <t>Aranciata Rossa</t>
        </is>
      </c>
      <c r="P240" s="29" t="n">
        <v>0</v>
      </c>
      <c r="Q240" s="29" t="n">
        <v>10</v>
      </c>
      <c r="R240" s="15" t="inlineStr">
        <is>
          <t>Not listed</t>
        </is>
      </c>
      <c r="S240" s="29" t="n">
        <v>16</v>
      </c>
      <c r="T240" s="29" t="n">
        <v>70</v>
      </c>
      <c r="U240" s="15" t="inlineStr">
        <is>
          <t>Sugar + real fruit juice</t>
        </is>
      </c>
      <c r="V240" s="15" t="inlineStr">
        <is>
          <t>Real fruit juice Italian sparkling beverage</t>
        </is>
      </c>
      <c r="W240" s="32" t="n"/>
      <c r="X240" s="32" t="n"/>
      <c r="Y240" s="32" t="n"/>
      <c r="Z240" s="32" t="n"/>
      <c r="AA240" s="15" t="inlineStr">
        <is>
          <t>Medium</t>
        </is>
      </c>
      <c r="AB240" s="15" t="inlineStr">
        <is>
          <t>Premium imported fruit soda; recognizable</t>
        </is>
      </c>
      <c r="AC240" s="15" t="inlineStr">
        <is>
          <t>Italian fruit soda with real juice</t>
        </is>
      </c>
      <c r="AD240" s="15" t="inlineStr">
        <is>
          <t>Premium imported fruit-soda taste with real juice.</t>
        </is>
      </c>
      <c r="AE240" s="32" t="n"/>
      <c r="AF240" s="34">
        <f>IF(AND(ISNUMBER($P240),ISNUMBER($AL240),$AL240&lt;&gt;0),ROUND($P240/$AL240*100,1),"")</f>
        <v/>
      </c>
      <c r="AG240" s="35">
        <f>IF(AND(ISNUMBER($S240),ISNUMBER($AL240),$AL240&lt;&gt;0),ROUND($S240/$AL240*100,2),"")</f>
        <v/>
      </c>
      <c r="AH240" s="34">
        <f>IF(AND(ISNUMBER($Q240),ISNUMBER($AL240),$AL240&lt;&gt;0),ROUND($Q240/$AL240*100,1),"")</f>
        <v/>
      </c>
      <c r="AI240" s="29">
        <f>IF(ISNUMBER($S240),IF($S240&lt;=1,"Yes","No"),"n/a")</f>
        <v/>
      </c>
      <c r="AJ240" s="29">
        <f>IF(ISNUMBER($S240),ROUND(MAX(0,MIN(100,100-$S240*2.5-IF(ISNUMBER($T240),$T240,0)*0.12+IF($S240&lt;=1,12,0))),0),"")</f>
        <v/>
      </c>
      <c r="AK240" s="29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29" t="n">
        <v>330</v>
      </c>
      <c r="AM240" s="30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San Pellegrino</t>
        </is>
      </c>
      <c r="B241" s="15" t="inlineStr">
        <is>
          <t>Sanpellegrino Aranciata (Italian Sparkling Drink) | Limonata | single 330mL</t>
        </is>
      </c>
      <c r="C241" s="15" t="inlineStr">
        <is>
          <t>5) Sparkling water &amp; soda</t>
        </is>
      </c>
      <c r="D241" s="15" t="inlineStr">
        <is>
          <t>330 mL can</t>
        </is>
      </c>
      <c r="E241" s="29" t="n">
        <v>1</v>
      </c>
      <c r="F241" s="30" t="n"/>
      <c r="G241" s="31">
        <f>IF(AND(ISNUMBER($F241),ISNUMBER($E241),$E241&lt;&gt;0),$F241/$E241,"")</f>
        <v/>
      </c>
      <c r="H241" s="31">
        <f>IF(AND(ISNUMBER($F241),ISNUMBER($AL241),ISNUMBER($E241),($AL241*$E241)&lt;&gt;0),$F241/($AL241*$E241)*100,"")</f>
        <v/>
      </c>
      <c r="I241" s="32" t="n"/>
      <c r="J241" s="33" t="n"/>
      <c r="K241" s="31">
        <f>IF(AND(ISNUMBER($F241),ISNUMBER($J241)),$F241*(1-$J241),"")</f>
        <v/>
      </c>
      <c r="L241" s="32" t="n"/>
      <c r="M241" s="32" t="n"/>
      <c r="N241" s="31">
        <f>IF(ISNUMBER($F241),($F241-IF(ISNUMBER($AM241),$AM241,0))*(1-IF(ISNUMBER($J241),$J241,0)),"")</f>
        <v/>
      </c>
      <c r="O241" s="15" t="inlineStr">
        <is>
          <t>Limonata</t>
        </is>
      </c>
      <c r="P241" s="29" t="n">
        <v>0</v>
      </c>
      <c r="Q241" s="29" t="n">
        <v>10</v>
      </c>
      <c r="R241" s="15" t="inlineStr">
        <is>
          <t>Not listed</t>
        </is>
      </c>
      <c r="S241" s="29" t="n">
        <v>16</v>
      </c>
      <c r="T241" s="29" t="n">
        <v>70</v>
      </c>
      <c r="U241" s="15" t="inlineStr">
        <is>
          <t>Sugar + real fruit juice</t>
        </is>
      </c>
      <c r="V241" s="15" t="inlineStr">
        <is>
          <t>Real fruit juice Italian sparkling beverage</t>
        </is>
      </c>
      <c r="W241" s="32" t="n"/>
      <c r="X241" s="32" t="n"/>
      <c r="Y241" s="32" t="n"/>
      <c r="Z241" s="32" t="n"/>
      <c r="AA241" s="15" t="inlineStr">
        <is>
          <t>Medium</t>
        </is>
      </c>
      <c r="AB241" s="15" t="inlineStr">
        <is>
          <t>Premium imported fruit soda; recognizable</t>
        </is>
      </c>
      <c r="AC241" s="15" t="inlineStr">
        <is>
          <t>Italian fruit soda with real juice</t>
        </is>
      </c>
      <c r="AD241" s="15" t="inlineStr">
        <is>
          <t>Premium imported fruit-soda taste with real juice.</t>
        </is>
      </c>
      <c r="AE241" s="32" t="n"/>
      <c r="AF241" s="34">
        <f>IF(AND(ISNUMBER($P241),ISNUMBER($AL241),$AL241&lt;&gt;0),ROUND($P241/$AL241*100,1),"")</f>
        <v/>
      </c>
      <c r="AG241" s="35">
        <f>IF(AND(ISNUMBER($S241),ISNUMBER($AL241),$AL241&lt;&gt;0),ROUND($S241/$AL241*100,2),"")</f>
        <v/>
      </c>
      <c r="AH241" s="34">
        <f>IF(AND(ISNUMBER($Q241),ISNUMBER($AL241),$AL241&lt;&gt;0),ROUND($Q241/$AL241*100,1),"")</f>
        <v/>
      </c>
      <c r="AI241" s="29">
        <f>IF(ISNUMBER($S241),IF($S241&lt;=1,"Yes","No"),"n/a")</f>
        <v/>
      </c>
      <c r="AJ241" s="29">
        <f>IF(ISNUMBER($S241),ROUND(MAX(0,MIN(100,100-$S241*2.5-IF(ISNUMBER($T241),$T241,0)*0.12+IF($S241&lt;=1,12,0))),0),"")</f>
        <v/>
      </c>
      <c r="AK241" s="29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29" t="n">
        <v>330</v>
      </c>
      <c r="AM241" s="30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San Pellegrino</t>
        </is>
      </c>
      <c r="B242" s="15" t="inlineStr">
        <is>
          <t>Sanpellegrino Aranciata (Italian Sparkling Drink) | Limonata | 8-pack 330mL</t>
        </is>
      </c>
      <c r="C242" s="15" t="inlineStr">
        <is>
          <t>5) Sparkling water &amp; soda</t>
        </is>
      </c>
      <c r="D242" s="15" t="inlineStr">
        <is>
          <t>330 mL can</t>
        </is>
      </c>
      <c r="E242" s="29" t="n">
        <v>8</v>
      </c>
      <c r="F242" s="30" t="n"/>
      <c r="G242" s="31">
        <f>IF(AND(ISNUMBER($F242),ISNUMBER($E242),$E242&lt;&gt;0),$F242/$E242,"")</f>
        <v/>
      </c>
      <c r="H242" s="31">
        <f>IF(AND(ISNUMBER($F242),ISNUMBER($AL242),ISNUMBER($E242),($AL242*$E242)&lt;&gt;0),$F242/($AL242*$E242)*100,"")</f>
        <v/>
      </c>
      <c r="I242" s="32" t="n"/>
      <c r="J242" s="33" t="n"/>
      <c r="K242" s="31">
        <f>IF(AND(ISNUMBER($F242),ISNUMBER($J242)),$F242*(1-$J242),"")</f>
        <v/>
      </c>
      <c r="L242" s="32" t="n"/>
      <c r="M242" s="32" t="n"/>
      <c r="N242" s="31">
        <f>IF(ISNUMBER($F242),($F242-IF(ISNUMBER($AM242),$AM242,0))*(1-IF(ISNUMBER($J242),$J242,0)),"")</f>
        <v/>
      </c>
      <c r="O242" s="15" t="inlineStr">
        <is>
          <t>Limonata</t>
        </is>
      </c>
      <c r="P242" s="29" t="n">
        <v>0</v>
      </c>
      <c r="Q242" s="29" t="n">
        <v>10</v>
      </c>
      <c r="R242" s="15" t="inlineStr">
        <is>
          <t>Not listed</t>
        </is>
      </c>
      <c r="S242" s="29" t="n">
        <v>16</v>
      </c>
      <c r="T242" s="29" t="n">
        <v>70</v>
      </c>
      <c r="U242" s="15" t="inlineStr">
        <is>
          <t>Sugar + real fruit juice</t>
        </is>
      </c>
      <c r="V242" s="15" t="inlineStr">
        <is>
          <t>Real fruit juice Italian sparkling beverage</t>
        </is>
      </c>
      <c r="W242" s="32" t="n"/>
      <c r="X242" s="32" t="n"/>
      <c r="Y242" s="32" t="n"/>
      <c r="Z242" s="32" t="n"/>
      <c r="AA242" s="15" t="inlineStr">
        <is>
          <t>Medium</t>
        </is>
      </c>
      <c r="AB242" s="15" t="inlineStr">
        <is>
          <t>Premium imported fruit soda; recognizable</t>
        </is>
      </c>
      <c r="AC242" s="15" t="inlineStr">
        <is>
          <t>Italian fruit soda with real juice</t>
        </is>
      </c>
      <c r="AD242" s="15" t="inlineStr">
        <is>
          <t>Premium imported fruit-soda taste with real juice.</t>
        </is>
      </c>
      <c r="AE242" s="32" t="n"/>
      <c r="AF242" s="34">
        <f>IF(AND(ISNUMBER($P242),ISNUMBER($AL242),$AL242&lt;&gt;0),ROUND($P242/$AL242*100,1),"")</f>
        <v/>
      </c>
      <c r="AG242" s="35">
        <f>IF(AND(ISNUMBER($S242),ISNUMBER($AL242),$AL242&lt;&gt;0),ROUND($S242/$AL242*100,2),"")</f>
        <v/>
      </c>
      <c r="AH242" s="34">
        <f>IF(AND(ISNUMBER($Q242),ISNUMBER($AL242),$AL242&lt;&gt;0),ROUND($Q242/$AL242*100,1),"")</f>
        <v/>
      </c>
      <c r="AI242" s="29">
        <f>IF(ISNUMBER($S242),IF($S242&lt;=1,"Yes","No"),"n/a")</f>
        <v/>
      </c>
      <c r="AJ242" s="29">
        <f>IF(ISNUMBER($S242),ROUND(MAX(0,MIN(100,100-$S242*2.5-IF(ISNUMBER($T242),$T242,0)*0.12+IF($S242&lt;=1,12,0))),0),"")</f>
        <v/>
      </c>
      <c r="AK242" s="29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29" t="n">
        <v>330</v>
      </c>
      <c r="AM242" s="30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San Pellegrino</t>
        </is>
      </c>
      <c r="B243" s="15" t="inlineStr">
        <is>
          <t>Sanpellegrino Aranciata (Italian Sparkling Drink) | Limonata | 12-pack 330mL</t>
        </is>
      </c>
      <c r="C243" s="15" t="inlineStr">
        <is>
          <t>5) Sparkling water &amp; soda</t>
        </is>
      </c>
      <c r="D243" s="15" t="inlineStr">
        <is>
          <t>330 mL can</t>
        </is>
      </c>
      <c r="E243" s="29" t="n">
        <v>12</v>
      </c>
      <c r="F243" s="30" t="n"/>
      <c r="G243" s="31">
        <f>IF(AND(ISNUMBER($F243),ISNUMBER($E243),$E243&lt;&gt;0),$F243/$E243,"")</f>
        <v/>
      </c>
      <c r="H243" s="31">
        <f>IF(AND(ISNUMBER($F243),ISNUMBER($AL243),ISNUMBER($E243),($AL243*$E243)&lt;&gt;0),$F243/($AL243*$E243)*100,"")</f>
        <v/>
      </c>
      <c r="I243" s="32" t="n"/>
      <c r="J243" s="33" t="n"/>
      <c r="K243" s="31">
        <f>IF(AND(ISNUMBER($F243),ISNUMBER($J243)),$F243*(1-$J243),"")</f>
        <v/>
      </c>
      <c r="L243" s="32" t="n"/>
      <c r="M243" s="32" t="n"/>
      <c r="N243" s="31">
        <f>IF(ISNUMBER($F243),($F243-IF(ISNUMBER($AM243),$AM243,0))*(1-IF(ISNUMBER($J243),$J243,0)),"")</f>
        <v/>
      </c>
      <c r="O243" s="15" t="inlineStr">
        <is>
          <t>Limonata</t>
        </is>
      </c>
      <c r="P243" s="29" t="n">
        <v>0</v>
      </c>
      <c r="Q243" s="29" t="n">
        <v>10</v>
      </c>
      <c r="R243" s="15" t="inlineStr">
        <is>
          <t>Not listed</t>
        </is>
      </c>
      <c r="S243" s="29" t="n">
        <v>16</v>
      </c>
      <c r="T243" s="29" t="n">
        <v>70</v>
      </c>
      <c r="U243" s="15" t="inlineStr">
        <is>
          <t>Sugar + real fruit juice</t>
        </is>
      </c>
      <c r="V243" s="15" t="inlineStr">
        <is>
          <t>Real fruit juice Italian sparkling beverage</t>
        </is>
      </c>
      <c r="W243" s="32" t="n"/>
      <c r="X243" s="32" t="n"/>
      <c r="Y243" s="32" t="n"/>
      <c r="Z243" s="32" t="n"/>
      <c r="AA243" s="15" t="inlineStr">
        <is>
          <t>Medium</t>
        </is>
      </c>
      <c r="AB243" s="15" t="inlineStr">
        <is>
          <t>Premium imported fruit soda; recognizable</t>
        </is>
      </c>
      <c r="AC243" s="15" t="inlineStr">
        <is>
          <t>Italian fruit soda with real juice</t>
        </is>
      </c>
      <c r="AD243" s="15" t="inlineStr">
        <is>
          <t>Premium imported fruit-soda taste with real juice.</t>
        </is>
      </c>
      <c r="AE243" s="32" t="n"/>
      <c r="AF243" s="34">
        <f>IF(AND(ISNUMBER($P243),ISNUMBER($AL243),$AL243&lt;&gt;0),ROUND($P243/$AL243*100,1),"")</f>
        <v/>
      </c>
      <c r="AG243" s="35">
        <f>IF(AND(ISNUMBER($S243),ISNUMBER($AL243),$AL243&lt;&gt;0),ROUND($S243/$AL243*100,2),"")</f>
        <v/>
      </c>
      <c r="AH243" s="34">
        <f>IF(AND(ISNUMBER($Q243),ISNUMBER($AL243),$AL243&lt;&gt;0),ROUND($Q243/$AL243*100,1),"")</f>
        <v/>
      </c>
      <c r="AI243" s="29">
        <f>IF(ISNUMBER($S243),IF($S243&lt;=1,"Yes","No"),"n/a")</f>
        <v/>
      </c>
      <c r="AJ243" s="29">
        <f>IF(ISNUMBER($S243),ROUND(MAX(0,MIN(100,100-$S243*2.5-IF(ISNUMBER($T243),$T243,0)*0.12+IF($S243&lt;=1,12,0))),0),"")</f>
        <v/>
      </c>
      <c r="AK243" s="29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29" t="n">
        <v>330</v>
      </c>
      <c r="AM243" s="30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San Pellegrino</t>
        </is>
      </c>
      <c r="B244" s="15" t="inlineStr">
        <is>
          <t>Sanpellegrino Aranciata (Italian Sparkling Drink) | Limonata | 15-pack 330mL</t>
        </is>
      </c>
      <c r="C244" s="15" t="inlineStr">
        <is>
          <t>5) Sparkling water &amp; soda</t>
        </is>
      </c>
      <c r="D244" s="15" t="inlineStr">
        <is>
          <t>330 mL can</t>
        </is>
      </c>
      <c r="E244" s="29" t="n">
        <v>15</v>
      </c>
      <c r="F244" s="30" t="n"/>
      <c r="G244" s="31">
        <f>IF(AND(ISNUMBER($F244),ISNUMBER($E244),$E244&lt;&gt;0),$F244/$E244,"")</f>
        <v/>
      </c>
      <c r="H244" s="31">
        <f>IF(AND(ISNUMBER($F244),ISNUMBER($AL244),ISNUMBER($E244),($AL244*$E244)&lt;&gt;0),$F244/($AL244*$E244)*100,"")</f>
        <v/>
      </c>
      <c r="I244" s="32" t="n"/>
      <c r="J244" s="33" t="n"/>
      <c r="K244" s="31">
        <f>IF(AND(ISNUMBER($F244),ISNUMBER($J244)),$F244*(1-$J244),"")</f>
        <v/>
      </c>
      <c r="L244" s="32" t="n"/>
      <c r="M244" s="32" t="n"/>
      <c r="N244" s="31">
        <f>IF(ISNUMBER($F244),($F244-IF(ISNUMBER($AM244),$AM244,0))*(1-IF(ISNUMBER($J244),$J244,0)),"")</f>
        <v/>
      </c>
      <c r="O244" s="15" t="inlineStr">
        <is>
          <t>Limonata</t>
        </is>
      </c>
      <c r="P244" s="29" t="n">
        <v>0</v>
      </c>
      <c r="Q244" s="29" t="n">
        <v>10</v>
      </c>
      <c r="R244" s="15" t="inlineStr">
        <is>
          <t>Not listed</t>
        </is>
      </c>
      <c r="S244" s="29" t="n">
        <v>16</v>
      </c>
      <c r="T244" s="29" t="n">
        <v>70</v>
      </c>
      <c r="U244" s="15" t="inlineStr">
        <is>
          <t>Sugar + real fruit juice</t>
        </is>
      </c>
      <c r="V244" s="15" t="inlineStr">
        <is>
          <t>Real fruit juice Italian sparkling beverage</t>
        </is>
      </c>
      <c r="W244" s="32" t="n"/>
      <c r="X244" s="32" t="n"/>
      <c r="Y244" s="32" t="n"/>
      <c r="Z244" s="32" t="n"/>
      <c r="AA244" s="15" t="inlineStr">
        <is>
          <t>Medium</t>
        </is>
      </c>
      <c r="AB244" s="15" t="inlineStr">
        <is>
          <t>Premium imported fruit soda; recognizable</t>
        </is>
      </c>
      <c r="AC244" s="15" t="inlineStr">
        <is>
          <t>Italian fruit soda with real juice</t>
        </is>
      </c>
      <c r="AD244" s="15" t="inlineStr">
        <is>
          <t>Premium imported fruit-soda taste with real juice.</t>
        </is>
      </c>
      <c r="AE244" s="32" t="n"/>
      <c r="AF244" s="34">
        <f>IF(AND(ISNUMBER($P244),ISNUMBER($AL244),$AL244&lt;&gt;0),ROUND($P244/$AL244*100,1),"")</f>
        <v/>
      </c>
      <c r="AG244" s="35">
        <f>IF(AND(ISNUMBER($S244),ISNUMBER($AL244),$AL244&lt;&gt;0),ROUND($S244/$AL244*100,2),"")</f>
        <v/>
      </c>
      <c r="AH244" s="34">
        <f>IF(AND(ISNUMBER($Q244),ISNUMBER($AL244),$AL244&lt;&gt;0),ROUND($Q244/$AL244*100,1),"")</f>
        <v/>
      </c>
      <c r="AI244" s="29">
        <f>IF(ISNUMBER($S244),IF($S244&lt;=1,"Yes","No"),"n/a")</f>
        <v/>
      </c>
      <c r="AJ244" s="29">
        <f>IF(ISNUMBER($S244),ROUND(MAX(0,MIN(100,100-$S244*2.5-IF(ISNUMBER($T244),$T244,0)*0.12+IF($S244&lt;=1,12,0))),0),"")</f>
        <v/>
      </c>
      <c r="AK244" s="29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29" t="n">
        <v>330</v>
      </c>
      <c r="AM244" s="30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San Pellegrino</t>
        </is>
      </c>
      <c r="B245" s="15" t="inlineStr">
        <is>
          <t>Sanpellegrino Aranciata (Italian Sparkling Drink) | Limonata | 18-pack 330mL</t>
        </is>
      </c>
      <c r="C245" s="15" t="inlineStr">
        <is>
          <t>5) Sparkling water &amp; soda</t>
        </is>
      </c>
      <c r="D245" s="15" t="inlineStr">
        <is>
          <t>330 mL can</t>
        </is>
      </c>
      <c r="E245" s="29" t="n">
        <v>18</v>
      </c>
      <c r="F245" s="30" t="n"/>
      <c r="G245" s="31">
        <f>IF(AND(ISNUMBER($F245),ISNUMBER($E245),$E245&lt;&gt;0),$F245/$E245,"")</f>
        <v/>
      </c>
      <c r="H245" s="31">
        <f>IF(AND(ISNUMBER($F245),ISNUMBER($AL245),ISNUMBER($E245),($AL245*$E245)&lt;&gt;0),$F245/($AL245*$E245)*100,"")</f>
        <v/>
      </c>
      <c r="I245" s="32" t="n"/>
      <c r="J245" s="33" t="n"/>
      <c r="K245" s="31">
        <f>IF(AND(ISNUMBER($F245),ISNUMBER($J245)),$F245*(1-$J245),"")</f>
        <v/>
      </c>
      <c r="L245" s="32" t="n"/>
      <c r="M245" s="32" t="n"/>
      <c r="N245" s="31">
        <f>IF(ISNUMBER($F245),($F245-IF(ISNUMBER($AM245),$AM245,0))*(1-IF(ISNUMBER($J245),$J245,0)),"")</f>
        <v/>
      </c>
      <c r="O245" s="15" t="inlineStr">
        <is>
          <t>Limonata</t>
        </is>
      </c>
      <c r="P245" s="29" t="n">
        <v>0</v>
      </c>
      <c r="Q245" s="29" t="n">
        <v>10</v>
      </c>
      <c r="R245" s="15" t="inlineStr">
        <is>
          <t>Not listed</t>
        </is>
      </c>
      <c r="S245" s="29" t="n">
        <v>16</v>
      </c>
      <c r="T245" s="29" t="n">
        <v>70</v>
      </c>
      <c r="U245" s="15" t="inlineStr">
        <is>
          <t>Sugar + real fruit juice</t>
        </is>
      </c>
      <c r="V245" s="15" t="inlineStr">
        <is>
          <t>Real fruit juice Italian sparkling beverage</t>
        </is>
      </c>
      <c r="W245" s="32" t="n"/>
      <c r="X245" s="32" t="n"/>
      <c r="Y245" s="32" t="n"/>
      <c r="Z245" s="32" t="n"/>
      <c r="AA245" s="15" t="inlineStr">
        <is>
          <t>Medium</t>
        </is>
      </c>
      <c r="AB245" s="15" t="inlineStr">
        <is>
          <t>Premium imported fruit soda; recognizable</t>
        </is>
      </c>
      <c r="AC245" s="15" t="inlineStr">
        <is>
          <t>Italian fruit soda with real juice</t>
        </is>
      </c>
      <c r="AD245" s="15" t="inlineStr">
        <is>
          <t>Premium imported fruit-soda taste with real juice.</t>
        </is>
      </c>
      <c r="AE245" s="32" t="n"/>
      <c r="AF245" s="34">
        <f>IF(AND(ISNUMBER($P245),ISNUMBER($AL245),$AL245&lt;&gt;0),ROUND($P245/$AL245*100,1),"")</f>
        <v/>
      </c>
      <c r="AG245" s="35">
        <f>IF(AND(ISNUMBER($S245),ISNUMBER($AL245),$AL245&lt;&gt;0),ROUND($S245/$AL245*100,2),"")</f>
        <v/>
      </c>
      <c r="AH245" s="34">
        <f>IF(AND(ISNUMBER($Q245),ISNUMBER($AL245),$AL245&lt;&gt;0),ROUND($Q245/$AL245*100,1),"")</f>
        <v/>
      </c>
      <c r="AI245" s="29">
        <f>IF(ISNUMBER($S245),IF($S245&lt;=1,"Yes","No"),"n/a")</f>
        <v/>
      </c>
      <c r="AJ245" s="29">
        <f>IF(ISNUMBER($S245),ROUND(MAX(0,MIN(100,100-$S245*2.5-IF(ISNUMBER($T245),$T245,0)*0.12+IF($S245&lt;=1,12,0))),0),"")</f>
        <v/>
      </c>
      <c r="AK245" s="29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29" t="n">
        <v>330</v>
      </c>
      <c r="AM245" s="30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San Pellegrino</t>
        </is>
      </c>
      <c r="B246" s="15" t="inlineStr">
        <is>
          <t>Sanpellegrino Aranciata (Italian Sparkling Drink) | Limonata | 24-pack 330mL</t>
        </is>
      </c>
      <c r="C246" s="15" t="inlineStr">
        <is>
          <t>5) Sparkling water &amp; soda</t>
        </is>
      </c>
      <c r="D246" s="15" t="inlineStr">
        <is>
          <t>330 mL can</t>
        </is>
      </c>
      <c r="E246" s="29" t="n">
        <v>24</v>
      </c>
      <c r="F246" s="30" t="n"/>
      <c r="G246" s="31">
        <f>IF(AND(ISNUMBER($F246),ISNUMBER($E246),$E246&lt;&gt;0),$F246/$E246,"")</f>
        <v/>
      </c>
      <c r="H246" s="31">
        <f>IF(AND(ISNUMBER($F246),ISNUMBER($AL246),ISNUMBER($E246),($AL246*$E246)&lt;&gt;0),$F246/($AL246*$E246)*100,"")</f>
        <v/>
      </c>
      <c r="I246" s="32" t="n"/>
      <c r="J246" s="33" t="n"/>
      <c r="K246" s="31">
        <f>IF(AND(ISNUMBER($F246),ISNUMBER($J246)),$F246*(1-$J246),"")</f>
        <v/>
      </c>
      <c r="L246" s="32" t="n"/>
      <c r="M246" s="32" t="n"/>
      <c r="N246" s="31">
        <f>IF(ISNUMBER($F246),($F246-IF(ISNUMBER($AM246),$AM246,0))*(1-IF(ISNUMBER($J246),$J246,0)),"")</f>
        <v/>
      </c>
      <c r="O246" s="15" t="inlineStr">
        <is>
          <t>Limonata</t>
        </is>
      </c>
      <c r="P246" s="29" t="n">
        <v>0</v>
      </c>
      <c r="Q246" s="29" t="n">
        <v>10</v>
      </c>
      <c r="R246" s="15" t="inlineStr">
        <is>
          <t>Not listed</t>
        </is>
      </c>
      <c r="S246" s="29" t="n">
        <v>16</v>
      </c>
      <c r="T246" s="29" t="n">
        <v>70</v>
      </c>
      <c r="U246" s="15" t="inlineStr">
        <is>
          <t>Sugar + real fruit juice</t>
        </is>
      </c>
      <c r="V246" s="15" t="inlineStr">
        <is>
          <t>Real fruit juice Italian sparkling beverage</t>
        </is>
      </c>
      <c r="W246" s="32" t="n"/>
      <c r="X246" s="32" t="n"/>
      <c r="Y246" s="32" t="n"/>
      <c r="Z246" s="32" t="n"/>
      <c r="AA246" s="15" t="inlineStr">
        <is>
          <t>Medium</t>
        </is>
      </c>
      <c r="AB246" s="15" t="inlineStr">
        <is>
          <t>Premium imported fruit soda; recognizable</t>
        </is>
      </c>
      <c r="AC246" s="15" t="inlineStr">
        <is>
          <t>Italian fruit soda with real juice</t>
        </is>
      </c>
      <c r="AD246" s="15" t="inlineStr">
        <is>
          <t>Premium imported fruit-soda taste with real juice.</t>
        </is>
      </c>
      <c r="AE246" s="32" t="n"/>
      <c r="AF246" s="34">
        <f>IF(AND(ISNUMBER($P246),ISNUMBER($AL246),$AL246&lt;&gt;0),ROUND($P246/$AL246*100,1),"")</f>
        <v/>
      </c>
      <c r="AG246" s="35">
        <f>IF(AND(ISNUMBER($S246),ISNUMBER($AL246),$AL246&lt;&gt;0),ROUND($S246/$AL246*100,2),"")</f>
        <v/>
      </c>
      <c r="AH246" s="34">
        <f>IF(AND(ISNUMBER($Q246),ISNUMBER($AL246),$AL246&lt;&gt;0),ROUND($Q246/$AL246*100,1),"")</f>
        <v/>
      </c>
      <c r="AI246" s="29">
        <f>IF(ISNUMBER($S246),IF($S246&lt;=1,"Yes","No"),"n/a")</f>
        <v/>
      </c>
      <c r="AJ246" s="29">
        <f>IF(ISNUMBER($S246),ROUND(MAX(0,MIN(100,100-$S246*2.5-IF(ISNUMBER($T246),$T246,0)*0.12+IF($S246&lt;=1,12,0))),0),"")</f>
        <v/>
      </c>
      <c r="AK246" s="29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29" t="n">
        <v>330</v>
      </c>
      <c r="AM246" s="30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San Pellegrino</t>
        </is>
      </c>
      <c r="B247" s="15" t="inlineStr">
        <is>
          <t>Sanpellegrino Aranciata (Italian Sparkling Drink) | Pompelmo | single 330mL</t>
        </is>
      </c>
      <c r="C247" s="15" t="inlineStr">
        <is>
          <t>5) Sparkling water &amp; soda</t>
        </is>
      </c>
      <c r="D247" s="15" t="inlineStr">
        <is>
          <t>330 mL can</t>
        </is>
      </c>
      <c r="E247" s="29" t="n">
        <v>1</v>
      </c>
      <c r="F247" s="30" t="n"/>
      <c r="G247" s="31">
        <f>IF(AND(ISNUMBER($F247),ISNUMBER($E247),$E247&lt;&gt;0),$F247/$E247,"")</f>
        <v/>
      </c>
      <c r="H247" s="31">
        <f>IF(AND(ISNUMBER($F247),ISNUMBER($AL247),ISNUMBER($E247),($AL247*$E247)&lt;&gt;0),$F247/($AL247*$E247)*100,"")</f>
        <v/>
      </c>
      <c r="I247" s="32" t="n"/>
      <c r="J247" s="33" t="n"/>
      <c r="K247" s="31">
        <f>IF(AND(ISNUMBER($F247),ISNUMBER($J247)),$F247*(1-$J247),"")</f>
        <v/>
      </c>
      <c r="L247" s="32" t="n"/>
      <c r="M247" s="32" t="n"/>
      <c r="N247" s="31">
        <f>IF(ISNUMBER($F247),($F247-IF(ISNUMBER($AM247),$AM247,0))*(1-IF(ISNUMBER($J247),$J247,0)),"")</f>
        <v/>
      </c>
      <c r="O247" s="15" t="inlineStr">
        <is>
          <t>Pompelmo</t>
        </is>
      </c>
      <c r="P247" s="29" t="n">
        <v>0</v>
      </c>
      <c r="Q247" s="29" t="n">
        <v>10</v>
      </c>
      <c r="R247" s="15" t="inlineStr">
        <is>
          <t>Not listed</t>
        </is>
      </c>
      <c r="S247" s="29" t="n">
        <v>16</v>
      </c>
      <c r="T247" s="29" t="n">
        <v>70</v>
      </c>
      <c r="U247" s="15" t="inlineStr">
        <is>
          <t>Sugar + real fruit juice</t>
        </is>
      </c>
      <c r="V247" s="15" t="inlineStr">
        <is>
          <t>Real fruit juice Italian sparkling beverage</t>
        </is>
      </c>
      <c r="W247" s="32" t="n"/>
      <c r="X247" s="32" t="n"/>
      <c r="Y247" s="32" t="n"/>
      <c r="Z247" s="32" t="n"/>
      <c r="AA247" s="15" t="inlineStr">
        <is>
          <t>Medium</t>
        </is>
      </c>
      <c r="AB247" s="15" t="inlineStr">
        <is>
          <t>Premium imported fruit soda; recognizable</t>
        </is>
      </c>
      <c r="AC247" s="15" t="inlineStr">
        <is>
          <t>Italian fruit soda with real juice</t>
        </is>
      </c>
      <c r="AD247" s="15" t="inlineStr">
        <is>
          <t>Premium imported fruit-soda taste with real juice.</t>
        </is>
      </c>
      <c r="AE247" s="32" t="n"/>
      <c r="AF247" s="34">
        <f>IF(AND(ISNUMBER($P247),ISNUMBER($AL247),$AL247&lt;&gt;0),ROUND($P247/$AL247*100,1),"")</f>
        <v/>
      </c>
      <c r="AG247" s="35">
        <f>IF(AND(ISNUMBER($S247),ISNUMBER($AL247),$AL247&lt;&gt;0),ROUND($S247/$AL247*100,2),"")</f>
        <v/>
      </c>
      <c r="AH247" s="34">
        <f>IF(AND(ISNUMBER($Q247),ISNUMBER($AL247),$AL247&lt;&gt;0),ROUND($Q247/$AL247*100,1),"")</f>
        <v/>
      </c>
      <c r="AI247" s="29">
        <f>IF(ISNUMBER($S247),IF($S247&lt;=1,"Yes","No"),"n/a")</f>
        <v/>
      </c>
      <c r="AJ247" s="29">
        <f>IF(ISNUMBER($S247),ROUND(MAX(0,MIN(100,100-$S247*2.5-IF(ISNUMBER($T247),$T247,0)*0.12+IF($S247&lt;=1,12,0))),0),"")</f>
        <v/>
      </c>
      <c r="AK247" s="29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29" t="n">
        <v>330</v>
      </c>
      <c r="AM247" s="30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San Pellegrino</t>
        </is>
      </c>
      <c r="B248" s="15" t="inlineStr">
        <is>
          <t>Sanpellegrino Aranciata (Italian Sparkling Drink) | Pompelmo | 8-pack 330mL</t>
        </is>
      </c>
      <c r="C248" s="15" t="inlineStr">
        <is>
          <t>5) Sparkling water &amp; soda</t>
        </is>
      </c>
      <c r="D248" s="15" t="inlineStr">
        <is>
          <t>330 mL can</t>
        </is>
      </c>
      <c r="E248" s="29" t="n">
        <v>8</v>
      </c>
      <c r="F248" s="30" t="n"/>
      <c r="G248" s="31">
        <f>IF(AND(ISNUMBER($F248),ISNUMBER($E248),$E248&lt;&gt;0),$F248/$E248,"")</f>
        <v/>
      </c>
      <c r="H248" s="31">
        <f>IF(AND(ISNUMBER($F248),ISNUMBER($AL248),ISNUMBER($E248),($AL248*$E248)&lt;&gt;0),$F248/($AL248*$E248)*100,"")</f>
        <v/>
      </c>
      <c r="I248" s="32" t="n"/>
      <c r="J248" s="33" t="n"/>
      <c r="K248" s="31">
        <f>IF(AND(ISNUMBER($F248),ISNUMBER($J248)),$F248*(1-$J248),"")</f>
        <v/>
      </c>
      <c r="L248" s="32" t="n"/>
      <c r="M248" s="32" t="n"/>
      <c r="N248" s="31">
        <f>IF(ISNUMBER($F248),($F248-IF(ISNUMBER($AM248),$AM248,0))*(1-IF(ISNUMBER($J248),$J248,0)),"")</f>
        <v/>
      </c>
      <c r="O248" s="15" t="inlineStr">
        <is>
          <t>Pompelmo</t>
        </is>
      </c>
      <c r="P248" s="29" t="n">
        <v>0</v>
      </c>
      <c r="Q248" s="29" t="n">
        <v>10</v>
      </c>
      <c r="R248" s="15" t="inlineStr">
        <is>
          <t>Not listed</t>
        </is>
      </c>
      <c r="S248" s="29" t="n">
        <v>16</v>
      </c>
      <c r="T248" s="29" t="n">
        <v>70</v>
      </c>
      <c r="U248" s="15" t="inlineStr">
        <is>
          <t>Sugar + real fruit juice</t>
        </is>
      </c>
      <c r="V248" s="15" t="inlineStr">
        <is>
          <t>Real fruit juice Italian sparkling beverage</t>
        </is>
      </c>
      <c r="W248" s="32" t="n"/>
      <c r="X248" s="32" t="n"/>
      <c r="Y248" s="32" t="n"/>
      <c r="Z248" s="32" t="n"/>
      <c r="AA248" s="15" t="inlineStr">
        <is>
          <t>Medium</t>
        </is>
      </c>
      <c r="AB248" s="15" t="inlineStr">
        <is>
          <t>Premium imported fruit soda; recognizable</t>
        </is>
      </c>
      <c r="AC248" s="15" t="inlineStr">
        <is>
          <t>Italian fruit soda with real juice</t>
        </is>
      </c>
      <c r="AD248" s="15" t="inlineStr">
        <is>
          <t>Premium imported fruit-soda taste with real juice.</t>
        </is>
      </c>
      <c r="AE248" s="32" t="n"/>
      <c r="AF248" s="34">
        <f>IF(AND(ISNUMBER($P248),ISNUMBER($AL248),$AL248&lt;&gt;0),ROUND($P248/$AL248*100,1),"")</f>
        <v/>
      </c>
      <c r="AG248" s="35">
        <f>IF(AND(ISNUMBER($S248),ISNUMBER($AL248),$AL248&lt;&gt;0),ROUND($S248/$AL248*100,2),"")</f>
        <v/>
      </c>
      <c r="AH248" s="34">
        <f>IF(AND(ISNUMBER($Q248),ISNUMBER($AL248),$AL248&lt;&gt;0),ROUND($Q248/$AL248*100,1),"")</f>
        <v/>
      </c>
      <c r="AI248" s="29">
        <f>IF(ISNUMBER($S248),IF($S248&lt;=1,"Yes","No"),"n/a")</f>
        <v/>
      </c>
      <c r="AJ248" s="29">
        <f>IF(ISNUMBER($S248),ROUND(MAX(0,MIN(100,100-$S248*2.5-IF(ISNUMBER($T248),$T248,0)*0.12+IF($S248&lt;=1,12,0))),0),"")</f>
        <v/>
      </c>
      <c r="AK248" s="29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29" t="n">
        <v>330</v>
      </c>
      <c r="AM248" s="30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San Pellegrino</t>
        </is>
      </c>
      <c r="B249" s="15" t="inlineStr">
        <is>
          <t>Sanpellegrino Aranciata (Italian Sparkling Drink) | Pompelmo | 12-pack 330mL</t>
        </is>
      </c>
      <c r="C249" s="15" t="inlineStr">
        <is>
          <t>5) Sparkling water &amp; soda</t>
        </is>
      </c>
      <c r="D249" s="15" t="inlineStr">
        <is>
          <t>330 mL can</t>
        </is>
      </c>
      <c r="E249" s="29" t="n">
        <v>12</v>
      </c>
      <c r="F249" s="30" t="n"/>
      <c r="G249" s="31">
        <f>IF(AND(ISNUMBER($F249),ISNUMBER($E249),$E249&lt;&gt;0),$F249/$E249,"")</f>
        <v/>
      </c>
      <c r="H249" s="31">
        <f>IF(AND(ISNUMBER($F249),ISNUMBER($AL249),ISNUMBER($E249),($AL249*$E249)&lt;&gt;0),$F249/($AL249*$E249)*100,"")</f>
        <v/>
      </c>
      <c r="I249" s="32" t="n"/>
      <c r="J249" s="33" t="n"/>
      <c r="K249" s="31">
        <f>IF(AND(ISNUMBER($F249),ISNUMBER($J249)),$F249*(1-$J249),"")</f>
        <v/>
      </c>
      <c r="L249" s="32" t="n"/>
      <c r="M249" s="32" t="n"/>
      <c r="N249" s="31">
        <f>IF(ISNUMBER($F249),($F249-IF(ISNUMBER($AM249),$AM249,0))*(1-IF(ISNUMBER($J249),$J249,0)),"")</f>
        <v/>
      </c>
      <c r="O249" s="15" t="inlineStr">
        <is>
          <t>Pompelmo</t>
        </is>
      </c>
      <c r="P249" s="29" t="n">
        <v>0</v>
      </c>
      <c r="Q249" s="29" t="n">
        <v>10</v>
      </c>
      <c r="R249" s="15" t="inlineStr">
        <is>
          <t>Not listed</t>
        </is>
      </c>
      <c r="S249" s="29" t="n">
        <v>16</v>
      </c>
      <c r="T249" s="29" t="n">
        <v>70</v>
      </c>
      <c r="U249" s="15" t="inlineStr">
        <is>
          <t>Sugar + real fruit juice</t>
        </is>
      </c>
      <c r="V249" s="15" t="inlineStr">
        <is>
          <t>Real fruit juice Italian sparkling beverage</t>
        </is>
      </c>
      <c r="W249" s="32" t="n"/>
      <c r="X249" s="32" t="n"/>
      <c r="Y249" s="32" t="n"/>
      <c r="Z249" s="32" t="n"/>
      <c r="AA249" s="15" t="inlineStr">
        <is>
          <t>Medium</t>
        </is>
      </c>
      <c r="AB249" s="15" t="inlineStr">
        <is>
          <t>Premium imported fruit soda; recognizable</t>
        </is>
      </c>
      <c r="AC249" s="15" t="inlineStr">
        <is>
          <t>Italian fruit soda with real juice</t>
        </is>
      </c>
      <c r="AD249" s="15" t="inlineStr">
        <is>
          <t>Premium imported fruit-soda taste with real juice.</t>
        </is>
      </c>
      <c r="AE249" s="32" t="n"/>
      <c r="AF249" s="34">
        <f>IF(AND(ISNUMBER($P249),ISNUMBER($AL249),$AL249&lt;&gt;0),ROUND($P249/$AL249*100,1),"")</f>
        <v/>
      </c>
      <c r="AG249" s="35">
        <f>IF(AND(ISNUMBER($S249),ISNUMBER($AL249),$AL249&lt;&gt;0),ROUND($S249/$AL249*100,2),"")</f>
        <v/>
      </c>
      <c r="AH249" s="34">
        <f>IF(AND(ISNUMBER($Q249),ISNUMBER($AL249),$AL249&lt;&gt;0),ROUND($Q249/$AL249*100,1),"")</f>
        <v/>
      </c>
      <c r="AI249" s="29">
        <f>IF(ISNUMBER($S249),IF($S249&lt;=1,"Yes","No"),"n/a")</f>
        <v/>
      </c>
      <c r="AJ249" s="29">
        <f>IF(ISNUMBER($S249),ROUND(MAX(0,MIN(100,100-$S249*2.5-IF(ISNUMBER($T249),$T249,0)*0.12+IF($S249&lt;=1,12,0))),0),"")</f>
        <v/>
      </c>
      <c r="AK249" s="29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29" t="n">
        <v>330</v>
      </c>
      <c r="AM249" s="30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San Pellegrino</t>
        </is>
      </c>
      <c r="B250" s="15" t="inlineStr">
        <is>
          <t>Sanpellegrino Aranciata (Italian Sparkling Drink) | Pompelmo | 15-pack 330mL</t>
        </is>
      </c>
      <c r="C250" s="15" t="inlineStr">
        <is>
          <t>5) Sparkling water &amp; soda</t>
        </is>
      </c>
      <c r="D250" s="15" t="inlineStr">
        <is>
          <t>330 mL can</t>
        </is>
      </c>
      <c r="E250" s="29" t="n">
        <v>15</v>
      </c>
      <c r="F250" s="30" t="n"/>
      <c r="G250" s="31">
        <f>IF(AND(ISNUMBER($F250),ISNUMBER($E250),$E250&lt;&gt;0),$F250/$E250,"")</f>
        <v/>
      </c>
      <c r="H250" s="31">
        <f>IF(AND(ISNUMBER($F250),ISNUMBER($AL250),ISNUMBER($E250),($AL250*$E250)&lt;&gt;0),$F250/($AL250*$E250)*100,"")</f>
        <v/>
      </c>
      <c r="I250" s="32" t="n"/>
      <c r="J250" s="33" t="n"/>
      <c r="K250" s="31">
        <f>IF(AND(ISNUMBER($F250),ISNUMBER($J250)),$F250*(1-$J250),"")</f>
        <v/>
      </c>
      <c r="L250" s="32" t="n"/>
      <c r="M250" s="32" t="n"/>
      <c r="N250" s="31">
        <f>IF(ISNUMBER($F250),($F250-IF(ISNUMBER($AM250),$AM250,0))*(1-IF(ISNUMBER($J250),$J250,0)),"")</f>
        <v/>
      </c>
      <c r="O250" s="15" t="inlineStr">
        <is>
          <t>Pompelmo</t>
        </is>
      </c>
      <c r="P250" s="29" t="n">
        <v>0</v>
      </c>
      <c r="Q250" s="29" t="n">
        <v>10</v>
      </c>
      <c r="R250" s="15" t="inlineStr">
        <is>
          <t>Not listed</t>
        </is>
      </c>
      <c r="S250" s="29" t="n">
        <v>16</v>
      </c>
      <c r="T250" s="29" t="n">
        <v>70</v>
      </c>
      <c r="U250" s="15" t="inlineStr">
        <is>
          <t>Sugar + real fruit juice</t>
        </is>
      </c>
      <c r="V250" s="15" t="inlineStr">
        <is>
          <t>Real fruit juice Italian sparkling beverage</t>
        </is>
      </c>
      <c r="W250" s="32" t="n"/>
      <c r="X250" s="32" t="n"/>
      <c r="Y250" s="32" t="n"/>
      <c r="Z250" s="32" t="n"/>
      <c r="AA250" s="15" t="inlineStr">
        <is>
          <t>Medium</t>
        </is>
      </c>
      <c r="AB250" s="15" t="inlineStr">
        <is>
          <t>Premium imported fruit soda; recognizable</t>
        </is>
      </c>
      <c r="AC250" s="15" t="inlineStr">
        <is>
          <t>Italian fruit soda with real juice</t>
        </is>
      </c>
      <c r="AD250" s="15" t="inlineStr">
        <is>
          <t>Premium imported fruit-soda taste with real juice.</t>
        </is>
      </c>
      <c r="AE250" s="32" t="n"/>
      <c r="AF250" s="34">
        <f>IF(AND(ISNUMBER($P250),ISNUMBER($AL250),$AL250&lt;&gt;0),ROUND($P250/$AL250*100,1),"")</f>
        <v/>
      </c>
      <c r="AG250" s="35">
        <f>IF(AND(ISNUMBER($S250),ISNUMBER($AL250),$AL250&lt;&gt;0),ROUND($S250/$AL250*100,2),"")</f>
        <v/>
      </c>
      <c r="AH250" s="34">
        <f>IF(AND(ISNUMBER($Q250),ISNUMBER($AL250),$AL250&lt;&gt;0),ROUND($Q250/$AL250*100,1),"")</f>
        <v/>
      </c>
      <c r="AI250" s="29">
        <f>IF(ISNUMBER($S250),IF($S250&lt;=1,"Yes","No"),"n/a")</f>
        <v/>
      </c>
      <c r="AJ250" s="29">
        <f>IF(ISNUMBER($S250),ROUND(MAX(0,MIN(100,100-$S250*2.5-IF(ISNUMBER($T250),$T250,0)*0.12+IF($S250&lt;=1,12,0))),0),"")</f>
        <v/>
      </c>
      <c r="AK250" s="29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29" t="n">
        <v>330</v>
      </c>
      <c r="AM250" s="30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San Pellegrino</t>
        </is>
      </c>
      <c r="B251" s="15" t="inlineStr">
        <is>
          <t>Sanpellegrino Aranciata (Italian Sparkling Drink) | Pompelmo | 18-pack 330mL</t>
        </is>
      </c>
      <c r="C251" s="15" t="inlineStr">
        <is>
          <t>5) Sparkling water &amp; soda</t>
        </is>
      </c>
      <c r="D251" s="15" t="inlineStr">
        <is>
          <t>330 mL can</t>
        </is>
      </c>
      <c r="E251" s="29" t="n">
        <v>18</v>
      </c>
      <c r="F251" s="30" t="n"/>
      <c r="G251" s="31">
        <f>IF(AND(ISNUMBER($F251),ISNUMBER($E251),$E251&lt;&gt;0),$F251/$E251,"")</f>
        <v/>
      </c>
      <c r="H251" s="31">
        <f>IF(AND(ISNUMBER($F251),ISNUMBER($AL251),ISNUMBER($E251),($AL251*$E251)&lt;&gt;0),$F251/($AL251*$E251)*100,"")</f>
        <v/>
      </c>
      <c r="I251" s="32" t="n"/>
      <c r="J251" s="33" t="n"/>
      <c r="K251" s="31">
        <f>IF(AND(ISNUMBER($F251),ISNUMBER($J251)),$F251*(1-$J251),"")</f>
        <v/>
      </c>
      <c r="L251" s="32" t="n"/>
      <c r="M251" s="32" t="n"/>
      <c r="N251" s="31">
        <f>IF(ISNUMBER($F251),($F251-IF(ISNUMBER($AM251),$AM251,0))*(1-IF(ISNUMBER($J251),$J251,0)),"")</f>
        <v/>
      </c>
      <c r="O251" s="15" t="inlineStr">
        <is>
          <t>Pompelmo</t>
        </is>
      </c>
      <c r="P251" s="29" t="n">
        <v>0</v>
      </c>
      <c r="Q251" s="29" t="n">
        <v>10</v>
      </c>
      <c r="R251" s="15" t="inlineStr">
        <is>
          <t>Not listed</t>
        </is>
      </c>
      <c r="S251" s="29" t="n">
        <v>16</v>
      </c>
      <c r="T251" s="29" t="n">
        <v>70</v>
      </c>
      <c r="U251" s="15" t="inlineStr">
        <is>
          <t>Sugar + real fruit juice</t>
        </is>
      </c>
      <c r="V251" s="15" t="inlineStr">
        <is>
          <t>Real fruit juice Italian sparkling beverage</t>
        </is>
      </c>
      <c r="W251" s="32" t="n"/>
      <c r="X251" s="32" t="n"/>
      <c r="Y251" s="32" t="n"/>
      <c r="Z251" s="32" t="n"/>
      <c r="AA251" s="15" t="inlineStr">
        <is>
          <t>Medium</t>
        </is>
      </c>
      <c r="AB251" s="15" t="inlineStr">
        <is>
          <t>Premium imported fruit soda; recognizable</t>
        </is>
      </c>
      <c r="AC251" s="15" t="inlineStr">
        <is>
          <t>Italian fruit soda with real juice</t>
        </is>
      </c>
      <c r="AD251" s="15" t="inlineStr">
        <is>
          <t>Premium imported fruit-soda taste with real juice.</t>
        </is>
      </c>
      <c r="AE251" s="32" t="n"/>
      <c r="AF251" s="34">
        <f>IF(AND(ISNUMBER($P251),ISNUMBER($AL251),$AL251&lt;&gt;0),ROUND($P251/$AL251*100,1),"")</f>
        <v/>
      </c>
      <c r="AG251" s="35">
        <f>IF(AND(ISNUMBER($S251),ISNUMBER($AL251),$AL251&lt;&gt;0),ROUND($S251/$AL251*100,2),"")</f>
        <v/>
      </c>
      <c r="AH251" s="34">
        <f>IF(AND(ISNUMBER($Q251),ISNUMBER($AL251),$AL251&lt;&gt;0),ROUND($Q251/$AL251*100,1),"")</f>
        <v/>
      </c>
      <c r="AI251" s="29">
        <f>IF(ISNUMBER($S251),IF($S251&lt;=1,"Yes","No"),"n/a")</f>
        <v/>
      </c>
      <c r="AJ251" s="29">
        <f>IF(ISNUMBER($S251),ROUND(MAX(0,MIN(100,100-$S251*2.5-IF(ISNUMBER($T251),$T251,0)*0.12+IF($S251&lt;=1,12,0))),0),"")</f>
        <v/>
      </c>
      <c r="AK251" s="29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29" t="n">
        <v>330</v>
      </c>
      <c r="AM251" s="30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San Pellegrino</t>
        </is>
      </c>
      <c r="B252" s="15" t="inlineStr">
        <is>
          <t>Sanpellegrino Aranciata (Italian Sparkling Drink) | Pompelmo | 24-pack 330mL</t>
        </is>
      </c>
      <c r="C252" s="15" t="inlineStr">
        <is>
          <t>5) Sparkling water &amp; soda</t>
        </is>
      </c>
      <c r="D252" s="15" t="inlineStr">
        <is>
          <t>330 mL can</t>
        </is>
      </c>
      <c r="E252" s="29" t="n">
        <v>24</v>
      </c>
      <c r="F252" s="30" t="n"/>
      <c r="G252" s="31">
        <f>IF(AND(ISNUMBER($F252),ISNUMBER($E252),$E252&lt;&gt;0),$F252/$E252,"")</f>
        <v/>
      </c>
      <c r="H252" s="31">
        <f>IF(AND(ISNUMBER($F252),ISNUMBER($AL252),ISNUMBER($E252),($AL252*$E252)&lt;&gt;0),$F252/($AL252*$E252)*100,"")</f>
        <v/>
      </c>
      <c r="I252" s="32" t="n"/>
      <c r="J252" s="33" t="n"/>
      <c r="K252" s="31">
        <f>IF(AND(ISNUMBER($F252),ISNUMBER($J252)),$F252*(1-$J252),"")</f>
        <v/>
      </c>
      <c r="L252" s="32" t="n"/>
      <c r="M252" s="32" t="n"/>
      <c r="N252" s="31">
        <f>IF(ISNUMBER($F252),($F252-IF(ISNUMBER($AM252),$AM252,0))*(1-IF(ISNUMBER($J252),$J252,0)),"")</f>
        <v/>
      </c>
      <c r="O252" s="15" t="inlineStr">
        <is>
          <t>Pompelmo</t>
        </is>
      </c>
      <c r="P252" s="29" t="n">
        <v>0</v>
      </c>
      <c r="Q252" s="29" t="n">
        <v>10</v>
      </c>
      <c r="R252" s="15" t="inlineStr">
        <is>
          <t>Not listed</t>
        </is>
      </c>
      <c r="S252" s="29" t="n">
        <v>16</v>
      </c>
      <c r="T252" s="29" t="n">
        <v>70</v>
      </c>
      <c r="U252" s="15" t="inlineStr">
        <is>
          <t>Sugar + real fruit juice</t>
        </is>
      </c>
      <c r="V252" s="15" t="inlineStr">
        <is>
          <t>Real fruit juice Italian sparkling beverage</t>
        </is>
      </c>
      <c r="W252" s="32" t="n"/>
      <c r="X252" s="32" t="n"/>
      <c r="Y252" s="32" t="n"/>
      <c r="Z252" s="32" t="n"/>
      <c r="AA252" s="15" t="inlineStr">
        <is>
          <t>Medium</t>
        </is>
      </c>
      <c r="AB252" s="15" t="inlineStr">
        <is>
          <t>Premium imported fruit soda; recognizable</t>
        </is>
      </c>
      <c r="AC252" s="15" t="inlineStr">
        <is>
          <t>Italian fruit soda with real juice</t>
        </is>
      </c>
      <c r="AD252" s="15" t="inlineStr">
        <is>
          <t>Premium imported fruit-soda taste with real juice.</t>
        </is>
      </c>
      <c r="AE252" s="32" t="n"/>
      <c r="AF252" s="34">
        <f>IF(AND(ISNUMBER($P252),ISNUMBER($AL252),$AL252&lt;&gt;0),ROUND($P252/$AL252*100,1),"")</f>
        <v/>
      </c>
      <c r="AG252" s="35">
        <f>IF(AND(ISNUMBER($S252),ISNUMBER($AL252),$AL252&lt;&gt;0),ROUND($S252/$AL252*100,2),"")</f>
        <v/>
      </c>
      <c r="AH252" s="34">
        <f>IF(AND(ISNUMBER($Q252),ISNUMBER($AL252),$AL252&lt;&gt;0),ROUND($Q252/$AL252*100,1),"")</f>
        <v/>
      </c>
      <c r="AI252" s="29">
        <f>IF(ISNUMBER($S252),IF($S252&lt;=1,"Yes","No"),"n/a")</f>
        <v/>
      </c>
      <c r="AJ252" s="29">
        <f>IF(ISNUMBER($S252),ROUND(MAX(0,MIN(100,100-$S252*2.5-IF(ISNUMBER($T252),$T252,0)*0.12+IF($S252&lt;=1,12,0))),0),"")</f>
        <v/>
      </c>
      <c r="AK252" s="29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29" t="n">
        <v>330</v>
      </c>
      <c r="AM252" s="30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San Pellegrino</t>
        </is>
      </c>
      <c r="B253" s="15" t="inlineStr">
        <is>
          <t>Sanpellegrino Aranciata (Italian Sparkling Drink) | Melograno e Arancia | single 330mL</t>
        </is>
      </c>
      <c r="C253" s="15" t="inlineStr">
        <is>
          <t>5) Sparkling water &amp; soda</t>
        </is>
      </c>
      <c r="D253" s="15" t="inlineStr">
        <is>
          <t>330 mL can</t>
        </is>
      </c>
      <c r="E253" s="29" t="n">
        <v>1</v>
      </c>
      <c r="F253" s="30" t="n"/>
      <c r="G253" s="31">
        <f>IF(AND(ISNUMBER($F253),ISNUMBER($E253),$E253&lt;&gt;0),$F253/$E253,"")</f>
        <v/>
      </c>
      <c r="H253" s="31">
        <f>IF(AND(ISNUMBER($F253),ISNUMBER($AL253),ISNUMBER($E253),($AL253*$E253)&lt;&gt;0),$F253/($AL253*$E253)*100,"")</f>
        <v/>
      </c>
      <c r="I253" s="32" t="n"/>
      <c r="J253" s="33" t="n"/>
      <c r="K253" s="31">
        <f>IF(AND(ISNUMBER($F253),ISNUMBER($J253)),$F253*(1-$J253),"")</f>
        <v/>
      </c>
      <c r="L253" s="32" t="n"/>
      <c r="M253" s="32" t="n"/>
      <c r="N253" s="31">
        <f>IF(ISNUMBER($F253),($F253-IF(ISNUMBER($AM253),$AM253,0))*(1-IF(ISNUMBER($J253),$J253,0)),"")</f>
        <v/>
      </c>
      <c r="O253" s="15" t="inlineStr">
        <is>
          <t>Melograno e Arancia</t>
        </is>
      </c>
      <c r="P253" s="29" t="n">
        <v>0</v>
      </c>
      <c r="Q253" s="29" t="n">
        <v>10</v>
      </c>
      <c r="R253" s="15" t="inlineStr">
        <is>
          <t>Not listed</t>
        </is>
      </c>
      <c r="S253" s="29" t="n">
        <v>16</v>
      </c>
      <c r="T253" s="29" t="n">
        <v>70</v>
      </c>
      <c r="U253" s="15" t="inlineStr">
        <is>
          <t>Sugar + real fruit juice</t>
        </is>
      </c>
      <c r="V253" s="15" t="inlineStr">
        <is>
          <t>Real fruit juice Italian sparkling beverage</t>
        </is>
      </c>
      <c r="W253" s="32" t="n"/>
      <c r="X253" s="32" t="n"/>
      <c r="Y253" s="32" t="n"/>
      <c r="Z253" s="32" t="n"/>
      <c r="AA253" s="15" t="inlineStr">
        <is>
          <t>Medium</t>
        </is>
      </c>
      <c r="AB253" s="15" t="inlineStr">
        <is>
          <t>Premium imported fruit soda; recognizable</t>
        </is>
      </c>
      <c r="AC253" s="15" t="inlineStr">
        <is>
          <t>Italian fruit soda with real juice</t>
        </is>
      </c>
      <c r="AD253" s="15" t="inlineStr">
        <is>
          <t>Premium imported fruit-soda taste with real juice.</t>
        </is>
      </c>
      <c r="AE253" s="32" t="n"/>
      <c r="AF253" s="34">
        <f>IF(AND(ISNUMBER($P253),ISNUMBER($AL253),$AL253&lt;&gt;0),ROUND($P253/$AL253*100,1),"")</f>
        <v/>
      </c>
      <c r="AG253" s="35">
        <f>IF(AND(ISNUMBER($S253),ISNUMBER($AL253),$AL253&lt;&gt;0),ROUND($S253/$AL253*100,2),"")</f>
        <v/>
      </c>
      <c r="AH253" s="34">
        <f>IF(AND(ISNUMBER($Q253),ISNUMBER($AL253),$AL253&lt;&gt;0),ROUND($Q253/$AL253*100,1),"")</f>
        <v/>
      </c>
      <c r="AI253" s="29">
        <f>IF(ISNUMBER($S253),IF($S253&lt;=1,"Yes","No"),"n/a")</f>
        <v/>
      </c>
      <c r="AJ253" s="29">
        <f>IF(ISNUMBER($S253),ROUND(MAX(0,MIN(100,100-$S253*2.5-IF(ISNUMBER($T253),$T253,0)*0.12+IF($S253&lt;=1,12,0))),0),"")</f>
        <v/>
      </c>
      <c r="AK253" s="29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29" t="n">
        <v>330</v>
      </c>
      <c r="AM253" s="30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San Pellegrino</t>
        </is>
      </c>
      <c r="B254" s="15" t="inlineStr">
        <is>
          <t>Sanpellegrino Aranciata (Italian Sparkling Drink) | Melograno e Arancia | 8-pack 330mL</t>
        </is>
      </c>
      <c r="C254" s="15" t="inlineStr">
        <is>
          <t>5) Sparkling water &amp; soda</t>
        </is>
      </c>
      <c r="D254" s="15" t="inlineStr">
        <is>
          <t>330 mL can</t>
        </is>
      </c>
      <c r="E254" s="29" t="n">
        <v>8</v>
      </c>
      <c r="F254" s="30" t="n"/>
      <c r="G254" s="31">
        <f>IF(AND(ISNUMBER($F254),ISNUMBER($E254),$E254&lt;&gt;0),$F254/$E254,"")</f>
        <v/>
      </c>
      <c r="H254" s="31">
        <f>IF(AND(ISNUMBER($F254),ISNUMBER($AL254),ISNUMBER($E254),($AL254*$E254)&lt;&gt;0),$F254/($AL254*$E254)*100,"")</f>
        <v/>
      </c>
      <c r="I254" s="32" t="n"/>
      <c r="J254" s="33" t="n"/>
      <c r="K254" s="31">
        <f>IF(AND(ISNUMBER($F254),ISNUMBER($J254)),$F254*(1-$J254),"")</f>
        <v/>
      </c>
      <c r="L254" s="32" t="n"/>
      <c r="M254" s="32" t="n"/>
      <c r="N254" s="31">
        <f>IF(ISNUMBER($F254),($F254-IF(ISNUMBER($AM254),$AM254,0))*(1-IF(ISNUMBER($J254),$J254,0)),"")</f>
        <v/>
      </c>
      <c r="O254" s="15" t="inlineStr">
        <is>
          <t>Melograno e Arancia</t>
        </is>
      </c>
      <c r="P254" s="29" t="n">
        <v>0</v>
      </c>
      <c r="Q254" s="29" t="n">
        <v>10</v>
      </c>
      <c r="R254" s="15" t="inlineStr">
        <is>
          <t>Not listed</t>
        </is>
      </c>
      <c r="S254" s="29" t="n">
        <v>16</v>
      </c>
      <c r="T254" s="29" t="n">
        <v>70</v>
      </c>
      <c r="U254" s="15" t="inlineStr">
        <is>
          <t>Sugar + real fruit juice</t>
        </is>
      </c>
      <c r="V254" s="15" t="inlineStr">
        <is>
          <t>Real fruit juice Italian sparkling beverage</t>
        </is>
      </c>
      <c r="W254" s="32" t="n"/>
      <c r="X254" s="32" t="n"/>
      <c r="Y254" s="32" t="n"/>
      <c r="Z254" s="32" t="n"/>
      <c r="AA254" s="15" t="inlineStr">
        <is>
          <t>Medium</t>
        </is>
      </c>
      <c r="AB254" s="15" t="inlineStr">
        <is>
          <t>Premium imported fruit soda; recognizable</t>
        </is>
      </c>
      <c r="AC254" s="15" t="inlineStr">
        <is>
          <t>Italian fruit soda with real juice</t>
        </is>
      </c>
      <c r="AD254" s="15" t="inlineStr">
        <is>
          <t>Premium imported fruit-soda taste with real juice.</t>
        </is>
      </c>
      <c r="AE254" s="32" t="n"/>
      <c r="AF254" s="34">
        <f>IF(AND(ISNUMBER($P254),ISNUMBER($AL254),$AL254&lt;&gt;0),ROUND($P254/$AL254*100,1),"")</f>
        <v/>
      </c>
      <c r="AG254" s="35">
        <f>IF(AND(ISNUMBER($S254),ISNUMBER($AL254),$AL254&lt;&gt;0),ROUND($S254/$AL254*100,2),"")</f>
        <v/>
      </c>
      <c r="AH254" s="34">
        <f>IF(AND(ISNUMBER($Q254),ISNUMBER($AL254),$AL254&lt;&gt;0),ROUND($Q254/$AL254*100,1),"")</f>
        <v/>
      </c>
      <c r="AI254" s="29">
        <f>IF(ISNUMBER($S254),IF($S254&lt;=1,"Yes","No"),"n/a")</f>
        <v/>
      </c>
      <c r="AJ254" s="29">
        <f>IF(ISNUMBER($S254),ROUND(MAX(0,MIN(100,100-$S254*2.5-IF(ISNUMBER($T254),$T254,0)*0.12+IF($S254&lt;=1,12,0))),0),"")</f>
        <v/>
      </c>
      <c r="AK254" s="29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29" t="n">
        <v>330</v>
      </c>
      <c r="AM254" s="30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San Pellegrino</t>
        </is>
      </c>
      <c r="B255" s="15" t="inlineStr">
        <is>
          <t>Sanpellegrino Aranciata (Italian Sparkling Drink) | Melograno e Arancia | 12-pack 330mL</t>
        </is>
      </c>
      <c r="C255" s="15" t="inlineStr">
        <is>
          <t>5) Sparkling water &amp; soda</t>
        </is>
      </c>
      <c r="D255" s="15" t="inlineStr">
        <is>
          <t>330 mL can</t>
        </is>
      </c>
      <c r="E255" s="29" t="n">
        <v>12</v>
      </c>
      <c r="F255" s="30" t="n"/>
      <c r="G255" s="31">
        <f>IF(AND(ISNUMBER($F255),ISNUMBER($E255),$E255&lt;&gt;0),$F255/$E255,"")</f>
        <v/>
      </c>
      <c r="H255" s="31">
        <f>IF(AND(ISNUMBER($F255),ISNUMBER($AL255),ISNUMBER($E255),($AL255*$E255)&lt;&gt;0),$F255/($AL255*$E255)*100,"")</f>
        <v/>
      </c>
      <c r="I255" s="32" t="n"/>
      <c r="J255" s="33" t="n"/>
      <c r="K255" s="31">
        <f>IF(AND(ISNUMBER($F255),ISNUMBER($J255)),$F255*(1-$J255),"")</f>
        <v/>
      </c>
      <c r="L255" s="32" t="n"/>
      <c r="M255" s="32" t="n"/>
      <c r="N255" s="31">
        <f>IF(ISNUMBER($F255),($F255-IF(ISNUMBER($AM255),$AM255,0))*(1-IF(ISNUMBER($J255),$J255,0)),"")</f>
        <v/>
      </c>
      <c r="O255" s="15" t="inlineStr">
        <is>
          <t>Melograno e Arancia</t>
        </is>
      </c>
      <c r="P255" s="29" t="n">
        <v>0</v>
      </c>
      <c r="Q255" s="29" t="n">
        <v>10</v>
      </c>
      <c r="R255" s="15" t="inlineStr">
        <is>
          <t>Not listed</t>
        </is>
      </c>
      <c r="S255" s="29" t="n">
        <v>16</v>
      </c>
      <c r="T255" s="29" t="n">
        <v>70</v>
      </c>
      <c r="U255" s="15" t="inlineStr">
        <is>
          <t>Sugar + real fruit juice</t>
        </is>
      </c>
      <c r="V255" s="15" t="inlineStr">
        <is>
          <t>Real fruit juice Italian sparkling beverage</t>
        </is>
      </c>
      <c r="W255" s="32" t="n"/>
      <c r="X255" s="32" t="n"/>
      <c r="Y255" s="32" t="n"/>
      <c r="Z255" s="32" t="n"/>
      <c r="AA255" s="15" t="inlineStr">
        <is>
          <t>Medium</t>
        </is>
      </c>
      <c r="AB255" s="15" t="inlineStr">
        <is>
          <t>Premium imported fruit soda; recognizable</t>
        </is>
      </c>
      <c r="AC255" s="15" t="inlineStr">
        <is>
          <t>Italian fruit soda with real juice</t>
        </is>
      </c>
      <c r="AD255" s="15" t="inlineStr">
        <is>
          <t>Premium imported fruit-soda taste with real juice.</t>
        </is>
      </c>
      <c r="AE255" s="32" t="n"/>
      <c r="AF255" s="34">
        <f>IF(AND(ISNUMBER($P255),ISNUMBER($AL255),$AL255&lt;&gt;0),ROUND($P255/$AL255*100,1),"")</f>
        <v/>
      </c>
      <c r="AG255" s="35">
        <f>IF(AND(ISNUMBER($S255),ISNUMBER($AL255),$AL255&lt;&gt;0),ROUND($S255/$AL255*100,2),"")</f>
        <v/>
      </c>
      <c r="AH255" s="34">
        <f>IF(AND(ISNUMBER($Q255),ISNUMBER($AL255),$AL255&lt;&gt;0),ROUND($Q255/$AL255*100,1),"")</f>
        <v/>
      </c>
      <c r="AI255" s="29">
        <f>IF(ISNUMBER($S255),IF($S255&lt;=1,"Yes","No"),"n/a")</f>
        <v/>
      </c>
      <c r="AJ255" s="29">
        <f>IF(ISNUMBER($S255),ROUND(MAX(0,MIN(100,100-$S255*2.5-IF(ISNUMBER($T255),$T255,0)*0.12+IF($S255&lt;=1,12,0))),0),"")</f>
        <v/>
      </c>
      <c r="AK255" s="29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29" t="n">
        <v>330</v>
      </c>
      <c r="AM255" s="30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San Pellegrino</t>
        </is>
      </c>
      <c r="B256" s="15" t="inlineStr">
        <is>
          <t>Sanpellegrino Aranciata (Italian Sparkling Drink) | Melograno e Arancia | 15-pack 330mL</t>
        </is>
      </c>
      <c r="C256" s="15" t="inlineStr">
        <is>
          <t>5) Sparkling water &amp; soda</t>
        </is>
      </c>
      <c r="D256" s="15" t="inlineStr">
        <is>
          <t>330 mL can</t>
        </is>
      </c>
      <c r="E256" s="29" t="n">
        <v>15</v>
      </c>
      <c r="F256" s="30" t="n"/>
      <c r="G256" s="31">
        <f>IF(AND(ISNUMBER($F256),ISNUMBER($E256),$E256&lt;&gt;0),$F256/$E256,"")</f>
        <v/>
      </c>
      <c r="H256" s="31">
        <f>IF(AND(ISNUMBER($F256),ISNUMBER($AL256),ISNUMBER($E256),($AL256*$E256)&lt;&gt;0),$F256/($AL256*$E256)*100,"")</f>
        <v/>
      </c>
      <c r="I256" s="32" t="n"/>
      <c r="J256" s="33" t="n"/>
      <c r="K256" s="31">
        <f>IF(AND(ISNUMBER($F256),ISNUMBER($J256)),$F256*(1-$J256),"")</f>
        <v/>
      </c>
      <c r="L256" s="32" t="n"/>
      <c r="M256" s="32" t="n"/>
      <c r="N256" s="31">
        <f>IF(ISNUMBER($F256),($F256-IF(ISNUMBER($AM256),$AM256,0))*(1-IF(ISNUMBER($J256),$J256,0)),"")</f>
        <v/>
      </c>
      <c r="O256" s="15" t="inlineStr">
        <is>
          <t>Melograno e Arancia</t>
        </is>
      </c>
      <c r="P256" s="29" t="n">
        <v>0</v>
      </c>
      <c r="Q256" s="29" t="n">
        <v>10</v>
      </c>
      <c r="R256" s="15" t="inlineStr">
        <is>
          <t>Not listed</t>
        </is>
      </c>
      <c r="S256" s="29" t="n">
        <v>16</v>
      </c>
      <c r="T256" s="29" t="n">
        <v>70</v>
      </c>
      <c r="U256" s="15" t="inlineStr">
        <is>
          <t>Sugar + real fruit juice</t>
        </is>
      </c>
      <c r="V256" s="15" t="inlineStr">
        <is>
          <t>Real fruit juice Italian sparkling beverage</t>
        </is>
      </c>
      <c r="W256" s="32" t="n"/>
      <c r="X256" s="32" t="n"/>
      <c r="Y256" s="32" t="n"/>
      <c r="Z256" s="32" t="n"/>
      <c r="AA256" s="15" t="inlineStr">
        <is>
          <t>Medium</t>
        </is>
      </c>
      <c r="AB256" s="15" t="inlineStr">
        <is>
          <t>Premium imported fruit soda; recognizable</t>
        </is>
      </c>
      <c r="AC256" s="15" t="inlineStr">
        <is>
          <t>Italian fruit soda with real juice</t>
        </is>
      </c>
      <c r="AD256" s="15" t="inlineStr">
        <is>
          <t>Premium imported fruit-soda taste with real juice.</t>
        </is>
      </c>
      <c r="AE256" s="32" t="n"/>
      <c r="AF256" s="34">
        <f>IF(AND(ISNUMBER($P256),ISNUMBER($AL256),$AL256&lt;&gt;0),ROUND($P256/$AL256*100,1),"")</f>
        <v/>
      </c>
      <c r="AG256" s="35">
        <f>IF(AND(ISNUMBER($S256),ISNUMBER($AL256),$AL256&lt;&gt;0),ROUND($S256/$AL256*100,2),"")</f>
        <v/>
      </c>
      <c r="AH256" s="34">
        <f>IF(AND(ISNUMBER($Q256),ISNUMBER($AL256),$AL256&lt;&gt;0),ROUND($Q256/$AL256*100,1),"")</f>
        <v/>
      </c>
      <c r="AI256" s="29">
        <f>IF(ISNUMBER($S256),IF($S256&lt;=1,"Yes","No"),"n/a")</f>
        <v/>
      </c>
      <c r="AJ256" s="29">
        <f>IF(ISNUMBER($S256),ROUND(MAX(0,MIN(100,100-$S256*2.5-IF(ISNUMBER($T256),$T256,0)*0.12+IF($S256&lt;=1,12,0))),0),"")</f>
        <v/>
      </c>
      <c r="AK256" s="29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29" t="n">
        <v>330</v>
      </c>
      <c r="AM256" s="30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San Pellegrino</t>
        </is>
      </c>
      <c r="B257" s="15" t="inlineStr">
        <is>
          <t>Sanpellegrino Aranciata (Italian Sparkling Drink) | Melograno e Arancia | 18-pack 330mL</t>
        </is>
      </c>
      <c r="C257" s="15" t="inlineStr">
        <is>
          <t>5) Sparkling water &amp; soda</t>
        </is>
      </c>
      <c r="D257" s="15" t="inlineStr">
        <is>
          <t>330 mL can</t>
        </is>
      </c>
      <c r="E257" s="29" t="n">
        <v>18</v>
      </c>
      <c r="F257" s="30" t="n"/>
      <c r="G257" s="31">
        <f>IF(AND(ISNUMBER($F257),ISNUMBER($E257),$E257&lt;&gt;0),$F257/$E257,"")</f>
        <v/>
      </c>
      <c r="H257" s="31">
        <f>IF(AND(ISNUMBER($F257),ISNUMBER($AL257),ISNUMBER($E257),($AL257*$E257)&lt;&gt;0),$F257/($AL257*$E257)*100,"")</f>
        <v/>
      </c>
      <c r="I257" s="32" t="n"/>
      <c r="J257" s="33" t="n"/>
      <c r="K257" s="31">
        <f>IF(AND(ISNUMBER($F257),ISNUMBER($J257)),$F257*(1-$J257),"")</f>
        <v/>
      </c>
      <c r="L257" s="32" t="n"/>
      <c r="M257" s="32" t="n"/>
      <c r="N257" s="31">
        <f>IF(ISNUMBER($F257),($F257-IF(ISNUMBER($AM257),$AM257,0))*(1-IF(ISNUMBER($J257),$J257,0)),"")</f>
        <v/>
      </c>
      <c r="O257" s="15" t="inlineStr">
        <is>
          <t>Melograno e Arancia</t>
        </is>
      </c>
      <c r="P257" s="29" t="n">
        <v>0</v>
      </c>
      <c r="Q257" s="29" t="n">
        <v>10</v>
      </c>
      <c r="R257" s="15" t="inlineStr">
        <is>
          <t>Not listed</t>
        </is>
      </c>
      <c r="S257" s="29" t="n">
        <v>16</v>
      </c>
      <c r="T257" s="29" t="n">
        <v>70</v>
      </c>
      <c r="U257" s="15" t="inlineStr">
        <is>
          <t>Sugar + real fruit juice</t>
        </is>
      </c>
      <c r="V257" s="15" t="inlineStr">
        <is>
          <t>Real fruit juice Italian sparkling beverage</t>
        </is>
      </c>
      <c r="W257" s="32" t="n"/>
      <c r="X257" s="32" t="n"/>
      <c r="Y257" s="32" t="n"/>
      <c r="Z257" s="32" t="n"/>
      <c r="AA257" s="15" t="inlineStr">
        <is>
          <t>Medium</t>
        </is>
      </c>
      <c r="AB257" s="15" t="inlineStr">
        <is>
          <t>Premium imported fruit soda; recognizable</t>
        </is>
      </c>
      <c r="AC257" s="15" t="inlineStr">
        <is>
          <t>Italian fruit soda with real juice</t>
        </is>
      </c>
      <c r="AD257" s="15" t="inlineStr">
        <is>
          <t>Premium imported fruit-soda taste with real juice.</t>
        </is>
      </c>
      <c r="AE257" s="32" t="n"/>
      <c r="AF257" s="34">
        <f>IF(AND(ISNUMBER($P257),ISNUMBER($AL257),$AL257&lt;&gt;0),ROUND($P257/$AL257*100,1),"")</f>
        <v/>
      </c>
      <c r="AG257" s="35">
        <f>IF(AND(ISNUMBER($S257),ISNUMBER($AL257),$AL257&lt;&gt;0),ROUND($S257/$AL257*100,2),"")</f>
        <v/>
      </c>
      <c r="AH257" s="34">
        <f>IF(AND(ISNUMBER($Q257),ISNUMBER($AL257),$AL257&lt;&gt;0),ROUND($Q257/$AL257*100,1),"")</f>
        <v/>
      </c>
      <c r="AI257" s="29">
        <f>IF(ISNUMBER($S257),IF($S257&lt;=1,"Yes","No"),"n/a")</f>
        <v/>
      </c>
      <c r="AJ257" s="29">
        <f>IF(ISNUMBER($S257),ROUND(MAX(0,MIN(100,100-$S257*2.5-IF(ISNUMBER($T257),$T257,0)*0.12+IF($S257&lt;=1,12,0))),0),"")</f>
        <v/>
      </c>
      <c r="AK257" s="29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29" t="n">
        <v>330</v>
      </c>
      <c r="AM257" s="30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San Pellegrino</t>
        </is>
      </c>
      <c r="B258" s="15" t="inlineStr">
        <is>
          <t>Sanpellegrino Aranciata (Italian Sparkling Drink) | Melograno e Arancia | 24-pack 330mL</t>
        </is>
      </c>
      <c r="C258" s="15" t="inlineStr">
        <is>
          <t>5) Sparkling water &amp; soda</t>
        </is>
      </c>
      <c r="D258" s="15" t="inlineStr">
        <is>
          <t>330 mL can</t>
        </is>
      </c>
      <c r="E258" s="29" t="n">
        <v>24</v>
      </c>
      <c r="F258" s="30" t="n"/>
      <c r="G258" s="31">
        <f>IF(AND(ISNUMBER($F258),ISNUMBER($E258),$E258&lt;&gt;0),$F258/$E258,"")</f>
        <v/>
      </c>
      <c r="H258" s="31">
        <f>IF(AND(ISNUMBER($F258),ISNUMBER($AL258),ISNUMBER($E258),($AL258*$E258)&lt;&gt;0),$F258/($AL258*$E258)*100,"")</f>
        <v/>
      </c>
      <c r="I258" s="32" t="n"/>
      <c r="J258" s="33" t="n"/>
      <c r="K258" s="31">
        <f>IF(AND(ISNUMBER($F258),ISNUMBER($J258)),$F258*(1-$J258),"")</f>
        <v/>
      </c>
      <c r="L258" s="32" t="n"/>
      <c r="M258" s="32" t="n"/>
      <c r="N258" s="31">
        <f>IF(ISNUMBER($F258),($F258-IF(ISNUMBER($AM258),$AM258,0))*(1-IF(ISNUMBER($J258),$J258,0)),"")</f>
        <v/>
      </c>
      <c r="O258" s="15" t="inlineStr">
        <is>
          <t>Melograno e Arancia</t>
        </is>
      </c>
      <c r="P258" s="29" t="n">
        <v>0</v>
      </c>
      <c r="Q258" s="29" t="n">
        <v>10</v>
      </c>
      <c r="R258" s="15" t="inlineStr">
        <is>
          <t>Not listed</t>
        </is>
      </c>
      <c r="S258" s="29" t="n">
        <v>16</v>
      </c>
      <c r="T258" s="29" t="n">
        <v>70</v>
      </c>
      <c r="U258" s="15" t="inlineStr">
        <is>
          <t>Sugar + real fruit juice</t>
        </is>
      </c>
      <c r="V258" s="15" t="inlineStr">
        <is>
          <t>Real fruit juice Italian sparkling beverage</t>
        </is>
      </c>
      <c r="W258" s="32" t="n"/>
      <c r="X258" s="32" t="n"/>
      <c r="Y258" s="32" t="n"/>
      <c r="Z258" s="32" t="n"/>
      <c r="AA258" s="15" t="inlineStr">
        <is>
          <t>Medium</t>
        </is>
      </c>
      <c r="AB258" s="15" t="inlineStr">
        <is>
          <t>Premium imported fruit soda; recognizable</t>
        </is>
      </c>
      <c r="AC258" s="15" t="inlineStr">
        <is>
          <t>Italian fruit soda with real juice</t>
        </is>
      </c>
      <c r="AD258" s="15" t="inlineStr">
        <is>
          <t>Premium imported fruit-soda taste with real juice.</t>
        </is>
      </c>
      <c r="AE258" s="32" t="n"/>
      <c r="AF258" s="34">
        <f>IF(AND(ISNUMBER($P258),ISNUMBER($AL258),$AL258&lt;&gt;0),ROUND($P258/$AL258*100,1),"")</f>
        <v/>
      </c>
      <c r="AG258" s="35">
        <f>IF(AND(ISNUMBER($S258),ISNUMBER($AL258),$AL258&lt;&gt;0),ROUND($S258/$AL258*100,2),"")</f>
        <v/>
      </c>
      <c r="AH258" s="34">
        <f>IF(AND(ISNUMBER($Q258),ISNUMBER($AL258),$AL258&lt;&gt;0),ROUND($Q258/$AL258*100,1),"")</f>
        <v/>
      </c>
      <c r="AI258" s="29">
        <f>IF(ISNUMBER($S258),IF($S258&lt;=1,"Yes","No"),"n/a")</f>
        <v/>
      </c>
      <c r="AJ258" s="29">
        <f>IF(ISNUMBER($S258),ROUND(MAX(0,MIN(100,100-$S258*2.5-IF(ISNUMBER($T258),$T258,0)*0.12+IF($S258&lt;=1,12,0))),0),"")</f>
        <v/>
      </c>
      <c r="AK258" s="29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29" t="n">
        <v>330</v>
      </c>
      <c r="AM258" s="30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Liquid Death</t>
        </is>
      </c>
      <c r="B259" s="15" t="inlineStr">
        <is>
          <t>Liquid Death Sparkling Water | Severed Lime | single 500mL</t>
        </is>
      </c>
      <c r="C259" s="15" t="inlineStr">
        <is>
          <t>5) Sparkling water &amp; soda</t>
        </is>
      </c>
      <c r="D259" s="15" t="inlineStr">
        <is>
          <t>500 mL can</t>
        </is>
      </c>
      <c r="E259" s="29" t="n">
        <v>1</v>
      </c>
      <c r="F259" s="30" t="n"/>
      <c r="G259" s="31">
        <f>IF(AND(ISNUMBER($F259),ISNUMBER($E259),$E259&lt;&gt;0),$F259/$E259,"")</f>
        <v/>
      </c>
      <c r="H259" s="31">
        <f>IF(AND(ISNUMBER($F259),ISNUMBER($AL259),ISNUMBER($E259),($AL259*$E259)&lt;&gt;0),$F259/($AL259*$E259)*100,"")</f>
        <v/>
      </c>
      <c r="I259" s="32" t="n"/>
      <c r="J259" s="33" t="n"/>
      <c r="K259" s="31">
        <f>IF(AND(ISNUMBER($F259),ISNUMBER($J259)),$F259*(1-$J259),"")</f>
        <v/>
      </c>
      <c r="L259" s="32" t="n"/>
      <c r="M259" s="32" t="n"/>
      <c r="N259" s="31">
        <f>IF(ISNUMBER($F259),($F259-IF(ISNUMBER($AM259),$AM259,0))*(1-IF(ISNUMBER($J259),$J259,0)),"")</f>
        <v/>
      </c>
      <c r="O259" s="15" t="inlineStr">
        <is>
          <t>Severed Lime</t>
        </is>
      </c>
      <c r="P259" s="29" t="n">
        <v>0</v>
      </c>
      <c r="Q259" s="29" t="n">
        <v>5</v>
      </c>
      <c r="R259" s="15" t="inlineStr">
        <is>
          <t>Not listed</t>
        </is>
      </c>
      <c r="S259" s="29" t="n">
        <v>0</v>
      </c>
      <c r="T259" s="29" t="n">
        <v>5</v>
      </c>
      <c r="U259" s="15" t="inlineStr">
        <is>
          <t>Agave nectar + stevia (2026)</t>
        </is>
      </c>
      <c r="V259" s="15" t="inlineStr">
        <is>
          <t>Mountain water, zero sugar, irreverent brand, recyclable tallboy</t>
        </is>
      </c>
      <c r="W259" s="32" t="n"/>
      <c r="X259" s="32" t="n"/>
      <c r="Y259" s="32" t="n"/>
      <c r="Z259" s="32" t="n"/>
      <c r="AA259" s="15" t="inlineStr">
        <is>
          <t>High</t>
        </is>
      </c>
      <c r="AB259" s="15" t="inlineStr">
        <is>
          <t>Viral brand; huge cultural pull beyond product</t>
        </is>
      </c>
      <c r="AC259" s="15" t="inlineStr">
        <is>
          <t>Edgy 'murder your thirst' sparkling water in a tallboy</t>
        </is>
      </c>
      <c r="AD259" s="15" t="inlineStr">
        <is>
          <t>Brand attitude and packaging as much as the water itself.</t>
        </is>
      </c>
      <c r="AE259" s="32" t="n"/>
      <c r="AF259" s="34">
        <f>IF(AND(ISNUMBER($P259),ISNUMBER($AL259),$AL259&lt;&gt;0),ROUND($P259/$AL259*100,1),"")</f>
        <v/>
      </c>
      <c r="AG259" s="35">
        <f>IF(AND(ISNUMBER($S259),ISNUMBER($AL259),$AL259&lt;&gt;0),ROUND($S259/$AL259*100,2),"")</f>
        <v/>
      </c>
      <c r="AH259" s="34">
        <f>IF(AND(ISNUMBER($Q259),ISNUMBER($AL259),$AL259&lt;&gt;0),ROUND($Q259/$AL259*100,1),"")</f>
        <v/>
      </c>
      <c r="AI259" s="29">
        <f>IF(ISNUMBER($S259),IF($S259&lt;=1,"Yes","No"),"n/a")</f>
        <v/>
      </c>
      <c r="AJ259" s="29">
        <f>IF(ISNUMBER($S259),ROUND(MAX(0,MIN(100,100-$S259*2.5-IF(ISNUMBER($T259),$T259,0)*0.12+IF($S259&lt;=1,12,0))),0),"")</f>
        <v/>
      </c>
      <c r="AK259" s="29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29" t="n">
        <v>500</v>
      </c>
      <c r="AM259" s="30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Liquid Death</t>
        </is>
      </c>
      <c r="B260" s="15" t="inlineStr">
        <is>
          <t>Liquid Death Sparkling Water | Severed Lime | 8-pack 500mL</t>
        </is>
      </c>
      <c r="C260" s="15" t="inlineStr">
        <is>
          <t>5) Sparkling water &amp; soda</t>
        </is>
      </c>
      <c r="D260" s="15" t="inlineStr">
        <is>
          <t>500 mL can</t>
        </is>
      </c>
      <c r="E260" s="29" t="n">
        <v>8</v>
      </c>
      <c r="F260" s="30" t="n"/>
      <c r="G260" s="31">
        <f>IF(AND(ISNUMBER($F260),ISNUMBER($E260),$E260&lt;&gt;0),$F260/$E260,"")</f>
        <v/>
      </c>
      <c r="H260" s="31">
        <f>IF(AND(ISNUMBER($F260),ISNUMBER($AL260),ISNUMBER($E260),($AL260*$E260)&lt;&gt;0),$F260/($AL260*$E260)*100,"")</f>
        <v/>
      </c>
      <c r="I260" s="32" t="n"/>
      <c r="J260" s="33" t="n"/>
      <c r="K260" s="31">
        <f>IF(AND(ISNUMBER($F260),ISNUMBER($J260)),$F260*(1-$J260),"")</f>
        <v/>
      </c>
      <c r="L260" s="32" t="n"/>
      <c r="M260" s="32" t="n"/>
      <c r="N260" s="31">
        <f>IF(ISNUMBER($F260),($F260-IF(ISNUMBER($AM260),$AM260,0))*(1-IF(ISNUMBER($J260),$J260,0)),"")</f>
        <v/>
      </c>
      <c r="O260" s="15" t="inlineStr">
        <is>
          <t>Severed Lime</t>
        </is>
      </c>
      <c r="P260" s="29" t="n">
        <v>0</v>
      </c>
      <c r="Q260" s="29" t="n">
        <v>5</v>
      </c>
      <c r="R260" s="15" t="inlineStr">
        <is>
          <t>Not listed</t>
        </is>
      </c>
      <c r="S260" s="29" t="n">
        <v>0</v>
      </c>
      <c r="T260" s="29" t="n">
        <v>5</v>
      </c>
      <c r="U260" s="15" t="inlineStr">
        <is>
          <t>Agave nectar + stevia (2026)</t>
        </is>
      </c>
      <c r="V260" s="15" t="inlineStr">
        <is>
          <t>Mountain water, zero sugar, irreverent brand, recyclable tallboy</t>
        </is>
      </c>
      <c r="W260" s="32" t="n"/>
      <c r="X260" s="32" t="n"/>
      <c r="Y260" s="32" t="n"/>
      <c r="Z260" s="32" t="n"/>
      <c r="AA260" s="15" t="inlineStr">
        <is>
          <t>High</t>
        </is>
      </c>
      <c r="AB260" s="15" t="inlineStr">
        <is>
          <t>Viral brand; huge cultural pull beyond product</t>
        </is>
      </c>
      <c r="AC260" s="15" t="inlineStr">
        <is>
          <t>Edgy 'murder your thirst' sparkling water in a tallboy</t>
        </is>
      </c>
      <c r="AD260" s="15" t="inlineStr">
        <is>
          <t>Brand attitude and packaging as much as the water itself.</t>
        </is>
      </c>
      <c r="AE260" s="32" t="n"/>
      <c r="AF260" s="34">
        <f>IF(AND(ISNUMBER($P260),ISNUMBER($AL260),$AL260&lt;&gt;0),ROUND($P260/$AL260*100,1),"")</f>
        <v/>
      </c>
      <c r="AG260" s="35">
        <f>IF(AND(ISNUMBER($S260),ISNUMBER($AL260),$AL260&lt;&gt;0),ROUND($S260/$AL260*100,2),"")</f>
        <v/>
      </c>
      <c r="AH260" s="34">
        <f>IF(AND(ISNUMBER($Q260),ISNUMBER($AL260),$AL260&lt;&gt;0),ROUND($Q260/$AL260*100,1),"")</f>
        <v/>
      </c>
      <c r="AI260" s="29">
        <f>IF(ISNUMBER($S260),IF($S260&lt;=1,"Yes","No"),"n/a")</f>
        <v/>
      </c>
      <c r="AJ260" s="29">
        <f>IF(ISNUMBER($S260),ROUND(MAX(0,MIN(100,100-$S260*2.5-IF(ISNUMBER($T260),$T260,0)*0.12+IF($S260&lt;=1,12,0))),0),"")</f>
        <v/>
      </c>
      <c r="AK260" s="29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29" t="n">
        <v>500</v>
      </c>
      <c r="AM260" s="30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Liquid Death</t>
        </is>
      </c>
      <c r="B261" s="15" t="inlineStr">
        <is>
          <t>Liquid Death Sparkling Water | Severed Lime | 12-pack 500mL</t>
        </is>
      </c>
      <c r="C261" s="15" t="inlineStr">
        <is>
          <t>5) Sparkling water &amp; soda</t>
        </is>
      </c>
      <c r="D261" s="15" t="inlineStr">
        <is>
          <t>500 mL can</t>
        </is>
      </c>
      <c r="E261" s="29" t="n">
        <v>12</v>
      </c>
      <c r="F261" s="30" t="n"/>
      <c r="G261" s="31">
        <f>IF(AND(ISNUMBER($F261),ISNUMBER($E261),$E261&lt;&gt;0),$F261/$E261,"")</f>
        <v/>
      </c>
      <c r="H261" s="31">
        <f>IF(AND(ISNUMBER($F261),ISNUMBER($AL261),ISNUMBER($E261),($AL261*$E261)&lt;&gt;0),$F261/($AL261*$E261)*100,"")</f>
        <v/>
      </c>
      <c r="I261" s="32" t="n"/>
      <c r="J261" s="33" t="n"/>
      <c r="K261" s="31">
        <f>IF(AND(ISNUMBER($F261),ISNUMBER($J261)),$F261*(1-$J261),"")</f>
        <v/>
      </c>
      <c r="L261" s="32" t="n"/>
      <c r="M261" s="32" t="n"/>
      <c r="N261" s="31">
        <f>IF(ISNUMBER($F261),($F261-IF(ISNUMBER($AM261),$AM261,0))*(1-IF(ISNUMBER($J261),$J261,0)),"")</f>
        <v/>
      </c>
      <c r="O261" s="15" t="inlineStr">
        <is>
          <t>Severed Lime</t>
        </is>
      </c>
      <c r="P261" s="29" t="n">
        <v>0</v>
      </c>
      <c r="Q261" s="29" t="n">
        <v>5</v>
      </c>
      <c r="R261" s="15" t="inlineStr">
        <is>
          <t>Not listed</t>
        </is>
      </c>
      <c r="S261" s="29" t="n">
        <v>0</v>
      </c>
      <c r="T261" s="29" t="n">
        <v>5</v>
      </c>
      <c r="U261" s="15" t="inlineStr">
        <is>
          <t>Agave nectar + stevia (2026)</t>
        </is>
      </c>
      <c r="V261" s="15" t="inlineStr">
        <is>
          <t>Mountain water, zero sugar, irreverent brand, recyclable tallboy</t>
        </is>
      </c>
      <c r="W261" s="32" t="n"/>
      <c r="X261" s="32" t="n"/>
      <c r="Y261" s="32" t="n"/>
      <c r="Z261" s="32" t="n"/>
      <c r="AA261" s="15" t="inlineStr">
        <is>
          <t>High</t>
        </is>
      </c>
      <c r="AB261" s="15" t="inlineStr">
        <is>
          <t>Viral brand; huge cultural pull beyond product</t>
        </is>
      </c>
      <c r="AC261" s="15" t="inlineStr">
        <is>
          <t>Edgy 'murder your thirst' sparkling water in a tallboy</t>
        </is>
      </c>
      <c r="AD261" s="15" t="inlineStr">
        <is>
          <t>Brand attitude and packaging as much as the water itself.</t>
        </is>
      </c>
      <c r="AE261" s="32" t="n"/>
      <c r="AF261" s="34">
        <f>IF(AND(ISNUMBER($P261),ISNUMBER($AL261),$AL261&lt;&gt;0),ROUND($P261/$AL261*100,1),"")</f>
        <v/>
      </c>
      <c r="AG261" s="35">
        <f>IF(AND(ISNUMBER($S261),ISNUMBER($AL261),$AL261&lt;&gt;0),ROUND($S261/$AL261*100,2),"")</f>
        <v/>
      </c>
      <c r="AH261" s="34">
        <f>IF(AND(ISNUMBER($Q261),ISNUMBER($AL261),$AL261&lt;&gt;0),ROUND($Q261/$AL261*100,1),"")</f>
        <v/>
      </c>
      <c r="AI261" s="29">
        <f>IF(ISNUMBER($S261),IF($S261&lt;=1,"Yes","No"),"n/a")</f>
        <v/>
      </c>
      <c r="AJ261" s="29">
        <f>IF(ISNUMBER($S261),ROUND(MAX(0,MIN(100,100-$S261*2.5-IF(ISNUMBER($T261),$T261,0)*0.12+IF($S261&lt;=1,12,0))),0),"")</f>
        <v/>
      </c>
      <c r="AK261" s="29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29" t="n">
        <v>500</v>
      </c>
      <c r="AM261" s="30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Liquid Death</t>
        </is>
      </c>
      <c r="B262" s="15" t="inlineStr">
        <is>
          <t>Liquid Death Sparkling Water | Severed Lime | 18-pack 500mL</t>
        </is>
      </c>
      <c r="C262" s="15" t="inlineStr">
        <is>
          <t>5) Sparkling water &amp; soda</t>
        </is>
      </c>
      <c r="D262" s="15" t="inlineStr">
        <is>
          <t>500 mL can</t>
        </is>
      </c>
      <c r="E262" s="29" t="n">
        <v>18</v>
      </c>
      <c r="F262" s="30" t="n"/>
      <c r="G262" s="31">
        <f>IF(AND(ISNUMBER($F262),ISNUMBER($E262),$E262&lt;&gt;0),$F262/$E262,"")</f>
        <v/>
      </c>
      <c r="H262" s="31">
        <f>IF(AND(ISNUMBER($F262),ISNUMBER($AL262),ISNUMBER($E262),($AL262*$E262)&lt;&gt;0),$F262/($AL262*$E262)*100,"")</f>
        <v/>
      </c>
      <c r="I262" s="32" t="n"/>
      <c r="J262" s="33" t="n"/>
      <c r="K262" s="31">
        <f>IF(AND(ISNUMBER($F262),ISNUMBER($J262)),$F262*(1-$J262),"")</f>
        <v/>
      </c>
      <c r="L262" s="32" t="n"/>
      <c r="M262" s="32" t="n"/>
      <c r="N262" s="31">
        <f>IF(ISNUMBER($F262),($F262-IF(ISNUMBER($AM262),$AM262,0))*(1-IF(ISNUMBER($J262),$J262,0)),"")</f>
        <v/>
      </c>
      <c r="O262" s="15" t="inlineStr">
        <is>
          <t>Severed Lime</t>
        </is>
      </c>
      <c r="P262" s="29" t="n">
        <v>0</v>
      </c>
      <c r="Q262" s="29" t="n">
        <v>5</v>
      </c>
      <c r="R262" s="15" t="inlineStr">
        <is>
          <t>Not listed</t>
        </is>
      </c>
      <c r="S262" s="29" t="n">
        <v>0</v>
      </c>
      <c r="T262" s="29" t="n">
        <v>5</v>
      </c>
      <c r="U262" s="15" t="inlineStr">
        <is>
          <t>Agave nectar + stevia (2026)</t>
        </is>
      </c>
      <c r="V262" s="15" t="inlineStr">
        <is>
          <t>Mountain water, zero sugar, irreverent brand, recyclable tallboy</t>
        </is>
      </c>
      <c r="W262" s="32" t="n"/>
      <c r="X262" s="32" t="n"/>
      <c r="Y262" s="32" t="n"/>
      <c r="Z262" s="32" t="n"/>
      <c r="AA262" s="15" t="inlineStr">
        <is>
          <t>High</t>
        </is>
      </c>
      <c r="AB262" s="15" t="inlineStr">
        <is>
          <t>Viral brand; huge cultural pull beyond product</t>
        </is>
      </c>
      <c r="AC262" s="15" t="inlineStr">
        <is>
          <t>Edgy 'murder your thirst' sparkling water in a tallboy</t>
        </is>
      </c>
      <c r="AD262" s="15" t="inlineStr">
        <is>
          <t>Brand attitude and packaging as much as the water itself.</t>
        </is>
      </c>
      <c r="AE262" s="32" t="n"/>
      <c r="AF262" s="34">
        <f>IF(AND(ISNUMBER($P262),ISNUMBER($AL262),$AL262&lt;&gt;0),ROUND($P262/$AL262*100,1),"")</f>
        <v/>
      </c>
      <c r="AG262" s="35">
        <f>IF(AND(ISNUMBER($S262),ISNUMBER($AL262),$AL262&lt;&gt;0),ROUND($S262/$AL262*100,2),"")</f>
        <v/>
      </c>
      <c r="AH262" s="34">
        <f>IF(AND(ISNUMBER($Q262),ISNUMBER($AL262),$AL262&lt;&gt;0),ROUND($Q262/$AL262*100,1),"")</f>
        <v/>
      </c>
      <c r="AI262" s="29">
        <f>IF(ISNUMBER($S262),IF($S262&lt;=1,"Yes","No"),"n/a")</f>
        <v/>
      </c>
      <c r="AJ262" s="29">
        <f>IF(ISNUMBER($S262),ROUND(MAX(0,MIN(100,100-$S262*2.5-IF(ISNUMBER($T262),$T262,0)*0.12+IF($S262&lt;=1,12,0))),0),"")</f>
        <v/>
      </c>
      <c r="AK262" s="29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29" t="n">
        <v>500</v>
      </c>
      <c r="AM262" s="30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Liquid Death</t>
        </is>
      </c>
      <c r="B263" s="15" t="inlineStr">
        <is>
          <t>Liquid Death Sparkling Water | Severed Lime | 24-pack 500mL</t>
        </is>
      </c>
      <c r="C263" s="15" t="inlineStr">
        <is>
          <t>5) Sparkling water &amp; soda</t>
        </is>
      </c>
      <c r="D263" s="15" t="inlineStr">
        <is>
          <t>500 mL can</t>
        </is>
      </c>
      <c r="E263" s="29" t="n">
        <v>24</v>
      </c>
      <c r="F263" s="30" t="n"/>
      <c r="G263" s="31">
        <f>IF(AND(ISNUMBER($F263),ISNUMBER($E263),$E263&lt;&gt;0),$F263/$E263,"")</f>
        <v/>
      </c>
      <c r="H263" s="31">
        <f>IF(AND(ISNUMBER($F263),ISNUMBER($AL263),ISNUMBER($E263),($AL263*$E263)&lt;&gt;0),$F263/($AL263*$E263)*100,"")</f>
        <v/>
      </c>
      <c r="I263" s="32" t="n"/>
      <c r="J263" s="33" t="n"/>
      <c r="K263" s="31">
        <f>IF(AND(ISNUMBER($F263),ISNUMBER($J263)),$F263*(1-$J263),"")</f>
        <v/>
      </c>
      <c r="L263" s="32" t="n"/>
      <c r="M263" s="32" t="n"/>
      <c r="N263" s="31">
        <f>IF(ISNUMBER($F263),($F263-IF(ISNUMBER($AM263),$AM263,0))*(1-IF(ISNUMBER($J263),$J263,0)),"")</f>
        <v/>
      </c>
      <c r="O263" s="15" t="inlineStr">
        <is>
          <t>Severed Lime</t>
        </is>
      </c>
      <c r="P263" s="29" t="n">
        <v>0</v>
      </c>
      <c r="Q263" s="29" t="n">
        <v>5</v>
      </c>
      <c r="R263" s="15" t="inlineStr">
        <is>
          <t>Not listed</t>
        </is>
      </c>
      <c r="S263" s="29" t="n">
        <v>0</v>
      </c>
      <c r="T263" s="29" t="n">
        <v>5</v>
      </c>
      <c r="U263" s="15" t="inlineStr">
        <is>
          <t>Agave nectar + stevia (2026)</t>
        </is>
      </c>
      <c r="V263" s="15" t="inlineStr">
        <is>
          <t>Mountain water, zero sugar, irreverent brand, recyclable tallboy</t>
        </is>
      </c>
      <c r="W263" s="32" t="n"/>
      <c r="X263" s="32" t="n"/>
      <c r="Y263" s="32" t="n"/>
      <c r="Z263" s="32" t="n"/>
      <c r="AA263" s="15" t="inlineStr">
        <is>
          <t>High</t>
        </is>
      </c>
      <c r="AB263" s="15" t="inlineStr">
        <is>
          <t>Viral brand; huge cultural pull beyond product</t>
        </is>
      </c>
      <c r="AC263" s="15" t="inlineStr">
        <is>
          <t>Edgy 'murder your thirst' sparkling water in a tallboy</t>
        </is>
      </c>
      <c r="AD263" s="15" t="inlineStr">
        <is>
          <t>Brand attitude and packaging as much as the water itself.</t>
        </is>
      </c>
      <c r="AE263" s="32" t="n"/>
      <c r="AF263" s="34">
        <f>IF(AND(ISNUMBER($P263),ISNUMBER($AL263),$AL263&lt;&gt;0),ROUND($P263/$AL263*100,1),"")</f>
        <v/>
      </c>
      <c r="AG263" s="35">
        <f>IF(AND(ISNUMBER($S263),ISNUMBER($AL263),$AL263&lt;&gt;0),ROUND($S263/$AL263*100,2),"")</f>
        <v/>
      </c>
      <c r="AH263" s="34">
        <f>IF(AND(ISNUMBER($Q263),ISNUMBER($AL263),$AL263&lt;&gt;0),ROUND($Q263/$AL263*100,1),"")</f>
        <v/>
      </c>
      <c r="AI263" s="29">
        <f>IF(ISNUMBER($S263),IF($S263&lt;=1,"Yes","No"),"n/a")</f>
        <v/>
      </c>
      <c r="AJ263" s="29">
        <f>IF(ISNUMBER($S263),ROUND(MAX(0,MIN(100,100-$S263*2.5-IF(ISNUMBER($T263),$T263,0)*0.12+IF($S263&lt;=1,12,0))),0),"")</f>
        <v/>
      </c>
      <c r="AK263" s="29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29" t="n">
        <v>500</v>
      </c>
      <c r="AM263" s="30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Liquid Death</t>
        </is>
      </c>
      <c r="B264" s="15" t="inlineStr">
        <is>
          <t>Liquid Death Sparkling Water | Mango Chainsaw | single 500mL</t>
        </is>
      </c>
      <c r="C264" s="15" t="inlineStr">
        <is>
          <t>5) Sparkling water &amp; soda</t>
        </is>
      </c>
      <c r="D264" s="15" t="inlineStr">
        <is>
          <t>500 mL can</t>
        </is>
      </c>
      <c r="E264" s="29" t="n">
        <v>1</v>
      </c>
      <c r="F264" s="30" t="n"/>
      <c r="G264" s="31">
        <f>IF(AND(ISNUMBER($F264),ISNUMBER($E264),$E264&lt;&gt;0),$F264/$E264,"")</f>
        <v/>
      </c>
      <c r="H264" s="31">
        <f>IF(AND(ISNUMBER($F264),ISNUMBER($AL264),ISNUMBER($E264),($AL264*$E264)&lt;&gt;0),$F264/($AL264*$E264)*100,"")</f>
        <v/>
      </c>
      <c r="I264" s="32" t="n"/>
      <c r="J264" s="33" t="n"/>
      <c r="K264" s="31">
        <f>IF(AND(ISNUMBER($F264),ISNUMBER($J264)),$F264*(1-$J264),"")</f>
        <v/>
      </c>
      <c r="L264" s="32" t="n"/>
      <c r="M264" s="32" t="n"/>
      <c r="N264" s="31">
        <f>IF(ISNUMBER($F264),($F264-IF(ISNUMBER($AM264),$AM264,0))*(1-IF(ISNUMBER($J264),$J264,0)),"")</f>
        <v/>
      </c>
      <c r="O264" s="15" t="inlineStr">
        <is>
          <t>Mango Chainsaw</t>
        </is>
      </c>
      <c r="P264" s="29" t="n">
        <v>0</v>
      </c>
      <c r="Q264" s="29" t="n">
        <v>5</v>
      </c>
      <c r="R264" s="15" t="inlineStr">
        <is>
          <t>Not listed</t>
        </is>
      </c>
      <c r="S264" s="29" t="n">
        <v>0</v>
      </c>
      <c r="T264" s="29" t="n">
        <v>5</v>
      </c>
      <c r="U264" s="15" t="inlineStr">
        <is>
          <t>Agave nectar + stevia (2026)</t>
        </is>
      </c>
      <c r="V264" s="15" t="inlineStr">
        <is>
          <t>Mountain water, zero sugar, irreverent brand, recyclable tallboy</t>
        </is>
      </c>
      <c r="W264" s="32" t="n"/>
      <c r="X264" s="32" t="n"/>
      <c r="Y264" s="32" t="n"/>
      <c r="Z264" s="32" t="n"/>
      <c r="AA264" s="15" t="inlineStr">
        <is>
          <t>High</t>
        </is>
      </c>
      <c r="AB264" s="15" t="inlineStr">
        <is>
          <t>Viral brand; huge cultural pull beyond product</t>
        </is>
      </c>
      <c r="AC264" s="15" t="inlineStr">
        <is>
          <t>Edgy 'murder your thirst' sparkling water in a tallboy</t>
        </is>
      </c>
      <c r="AD264" s="15" t="inlineStr">
        <is>
          <t>Brand attitude and packaging as much as the water itself.</t>
        </is>
      </c>
      <c r="AE264" s="32" t="n"/>
      <c r="AF264" s="34">
        <f>IF(AND(ISNUMBER($P264),ISNUMBER($AL264),$AL264&lt;&gt;0),ROUND($P264/$AL264*100,1),"")</f>
        <v/>
      </c>
      <c r="AG264" s="35">
        <f>IF(AND(ISNUMBER($S264),ISNUMBER($AL264),$AL264&lt;&gt;0),ROUND($S264/$AL264*100,2),"")</f>
        <v/>
      </c>
      <c r="AH264" s="34">
        <f>IF(AND(ISNUMBER($Q264),ISNUMBER($AL264),$AL264&lt;&gt;0),ROUND($Q264/$AL264*100,1),"")</f>
        <v/>
      </c>
      <c r="AI264" s="29">
        <f>IF(ISNUMBER($S264),IF($S264&lt;=1,"Yes","No"),"n/a")</f>
        <v/>
      </c>
      <c r="AJ264" s="29">
        <f>IF(ISNUMBER($S264),ROUND(MAX(0,MIN(100,100-$S264*2.5-IF(ISNUMBER($T264),$T264,0)*0.12+IF($S264&lt;=1,12,0))),0),"")</f>
        <v/>
      </c>
      <c r="AK264" s="29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29" t="n">
        <v>500</v>
      </c>
      <c r="AM264" s="30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Liquid Death</t>
        </is>
      </c>
      <c r="B265" s="15" t="inlineStr">
        <is>
          <t>Liquid Death Sparkling Water | Mango Chainsaw | 8-pack 500mL</t>
        </is>
      </c>
      <c r="C265" s="15" t="inlineStr">
        <is>
          <t>5) Sparkling water &amp; soda</t>
        </is>
      </c>
      <c r="D265" s="15" t="inlineStr">
        <is>
          <t>500 mL can</t>
        </is>
      </c>
      <c r="E265" s="29" t="n">
        <v>8</v>
      </c>
      <c r="F265" s="30" t="n"/>
      <c r="G265" s="31">
        <f>IF(AND(ISNUMBER($F265),ISNUMBER($E265),$E265&lt;&gt;0),$F265/$E265,"")</f>
        <v/>
      </c>
      <c r="H265" s="31">
        <f>IF(AND(ISNUMBER($F265),ISNUMBER($AL265),ISNUMBER($E265),($AL265*$E265)&lt;&gt;0),$F265/($AL265*$E265)*100,"")</f>
        <v/>
      </c>
      <c r="I265" s="32" t="n"/>
      <c r="J265" s="33" t="n"/>
      <c r="K265" s="31">
        <f>IF(AND(ISNUMBER($F265),ISNUMBER($J265)),$F265*(1-$J265),"")</f>
        <v/>
      </c>
      <c r="L265" s="32" t="n"/>
      <c r="M265" s="32" t="n"/>
      <c r="N265" s="31">
        <f>IF(ISNUMBER($F265),($F265-IF(ISNUMBER($AM265),$AM265,0))*(1-IF(ISNUMBER($J265),$J265,0)),"")</f>
        <v/>
      </c>
      <c r="O265" s="15" t="inlineStr">
        <is>
          <t>Mango Chainsaw</t>
        </is>
      </c>
      <c r="P265" s="29" t="n">
        <v>0</v>
      </c>
      <c r="Q265" s="29" t="n">
        <v>5</v>
      </c>
      <c r="R265" s="15" t="inlineStr">
        <is>
          <t>Not listed</t>
        </is>
      </c>
      <c r="S265" s="29" t="n">
        <v>0</v>
      </c>
      <c r="T265" s="29" t="n">
        <v>5</v>
      </c>
      <c r="U265" s="15" t="inlineStr">
        <is>
          <t>Agave nectar + stevia (2026)</t>
        </is>
      </c>
      <c r="V265" s="15" t="inlineStr">
        <is>
          <t>Mountain water, zero sugar, irreverent brand, recyclable tallboy</t>
        </is>
      </c>
      <c r="W265" s="32" t="n"/>
      <c r="X265" s="32" t="n"/>
      <c r="Y265" s="32" t="n"/>
      <c r="Z265" s="32" t="n"/>
      <c r="AA265" s="15" t="inlineStr">
        <is>
          <t>High</t>
        </is>
      </c>
      <c r="AB265" s="15" t="inlineStr">
        <is>
          <t>Viral brand; huge cultural pull beyond product</t>
        </is>
      </c>
      <c r="AC265" s="15" t="inlineStr">
        <is>
          <t>Edgy 'murder your thirst' sparkling water in a tallboy</t>
        </is>
      </c>
      <c r="AD265" s="15" t="inlineStr">
        <is>
          <t>Brand attitude and packaging as much as the water itself.</t>
        </is>
      </c>
      <c r="AE265" s="32" t="n"/>
      <c r="AF265" s="34">
        <f>IF(AND(ISNUMBER($P265),ISNUMBER($AL265),$AL265&lt;&gt;0),ROUND($P265/$AL265*100,1),"")</f>
        <v/>
      </c>
      <c r="AG265" s="35">
        <f>IF(AND(ISNUMBER($S265),ISNUMBER($AL265),$AL265&lt;&gt;0),ROUND($S265/$AL265*100,2),"")</f>
        <v/>
      </c>
      <c r="AH265" s="34">
        <f>IF(AND(ISNUMBER($Q265),ISNUMBER($AL265),$AL265&lt;&gt;0),ROUND($Q265/$AL265*100,1),"")</f>
        <v/>
      </c>
      <c r="AI265" s="29">
        <f>IF(ISNUMBER($S265),IF($S265&lt;=1,"Yes","No"),"n/a")</f>
        <v/>
      </c>
      <c r="AJ265" s="29">
        <f>IF(ISNUMBER($S265),ROUND(MAX(0,MIN(100,100-$S265*2.5-IF(ISNUMBER($T265),$T265,0)*0.12+IF($S265&lt;=1,12,0))),0),"")</f>
        <v/>
      </c>
      <c r="AK265" s="29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29" t="n">
        <v>500</v>
      </c>
      <c r="AM265" s="30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Liquid Death</t>
        </is>
      </c>
      <c r="B266" s="15" t="inlineStr">
        <is>
          <t>Liquid Death Sparkling Water | Mango Chainsaw | 12-pack 500mL</t>
        </is>
      </c>
      <c r="C266" s="15" t="inlineStr">
        <is>
          <t>5) Sparkling water &amp; soda</t>
        </is>
      </c>
      <c r="D266" s="15" t="inlineStr">
        <is>
          <t>500 mL can</t>
        </is>
      </c>
      <c r="E266" s="29" t="n">
        <v>12</v>
      </c>
      <c r="F266" s="30" t="n"/>
      <c r="G266" s="31">
        <f>IF(AND(ISNUMBER($F266),ISNUMBER($E266),$E266&lt;&gt;0),$F266/$E266,"")</f>
        <v/>
      </c>
      <c r="H266" s="31">
        <f>IF(AND(ISNUMBER($F266),ISNUMBER($AL266),ISNUMBER($E266),($AL266*$E266)&lt;&gt;0),$F266/($AL266*$E266)*100,"")</f>
        <v/>
      </c>
      <c r="I266" s="32" t="n"/>
      <c r="J266" s="33" t="n"/>
      <c r="K266" s="31">
        <f>IF(AND(ISNUMBER($F266),ISNUMBER($J266)),$F266*(1-$J266),"")</f>
        <v/>
      </c>
      <c r="L266" s="32" t="n"/>
      <c r="M266" s="32" t="n"/>
      <c r="N266" s="31">
        <f>IF(ISNUMBER($F266),($F266-IF(ISNUMBER($AM266),$AM266,0))*(1-IF(ISNUMBER($J266),$J266,0)),"")</f>
        <v/>
      </c>
      <c r="O266" s="15" t="inlineStr">
        <is>
          <t>Mango Chainsaw</t>
        </is>
      </c>
      <c r="P266" s="29" t="n">
        <v>0</v>
      </c>
      <c r="Q266" s="29" t="n">
        <v>5</v>
      </c>
      <c r="R266" s="15" t="inlineStr">
        <is>
          <t>Not listed</t>
        </is>
      </c>
      <c r="S266" s="29" t="n">
        <v>0</v>
      </c>
      <c r="T266" s="29" t="n">
        <v>5</v>
      </c>
      <c r="U266" s="15" t="inlineStr">
        <is>
          <t>Agave nectar + stevia (2026)</t>
        </is>
      </c>
      <c r="V266" s="15" t="inlineStr">
        <is>
          <t>Mountain water, zero sugar, irreverent brand, recyclable tallboy</t>
        </is>
      </c>
      <c r="W266" s="32" t="n"/>
      <c r="X266" s="32" t="n"/>
      <c r="Y266" s="32" t="n"/>
      <c r="Z266" s="32" t="n"/>
      <c r="AA266" s="15" t="inlineStr">
        <is>
          <t>High</t>
        </is>
      </c>
      <c r="AB266" s="15" t="inlineStr">
        <is>
          <t>Viral brand; huge cultural pull beyond product</t>
        </is>
      </c>
      <c r="AC266" s="15" t="inlineStr">
        <is>
          <t>Edgy 'murder your thirst' sparkling water in a tallboy</t>
        </is>
      </c>
      <c r="AD266" s="15" t="inlineStr">
        <is>
          <t>Brand attitude and packaging as much as the water itself.</t>
        </is>
      </c>
      <c r="AE266" s="32" t="n"/>
      <c r="AF266" s="34">
        <f>IF(AND(ISNUMBER($P266),ISNUMBER($AL266),$AL266&lt;&gt;0),ROUND($P266/$AL266*100,1),"")</f>
        <v/>
      </c>
      <c r="AG266" s="35">
        <f>IF(AND(ISNUMBER($S266),ISNUMBER($AL266),$AL266&lt;&gt;0),ROUND($S266/$AL266*100,2),"")</f>
        <v/>
      </c>
      <c r="AH266" s="34">
        <f>IF(AND(ISNUMBER($Q266),ISNUMBER($AL266),$AL266&lt;&gt;0),ROUND($Q266/$AL266*100,1),"")</f>
        <v/>
      </c>
      <c r="AI266" s="29">
        <f>IF(ISNUMBER($S266),IF($S266&lt;=1,"Yes","No"),"n/a")</f>
        <v/>
      </c>
      <c r="AJ266" s="29">
        <f>IF(ISNUMBER($S266),ROUND(MAX(0,MIN(100,100-$S266*2.5-IF(ISNUMBER($T266),$T266,0)*0.12+IF($S266&lt;=1,12,0))),0),"")</f>
        <v/>
      </c>
      <c r="AK266" s="29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29" t="n">
        <v>500</v>
      </c>
      <c r="AM266" s="30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Liquid Death</t>
        </is>
      </c>
      <c r="B267" s="15" t="inlineStr">
        <is>
          <t>Liquid Death Sparkling Water | Mango Chainsaw | 18-pack 500mL</t>
        </is>
      </c>
      <c r="C267" s="15" t="inlineStr">
        <is>
          <t>5) Sparkling water &amp; soda</t>
        </is>
      </c>
      <c r="D267" s="15" t="inlineStr">
        <is>
          <t>500 mL can</t>
        </is>
      </c>
      <c r="E267" s="29" t="n">
        <v>18</v>
      </c>
      <c r="F267" s="30" t="n"/>
      <c r="G267" s="31">
        <f>IF(AND(ISNUMBER($F267),ISNUMBER($E267),$E267&lt;&gt;0),$F267/$E267,"")</f>
        <v/>
      </c>
      <c r="H267" s="31">
        <f>IF(AND(ISNUMBER($F267),ISNUMBER($AL267),ISNUMBER($E267),($AL267*$E267)&lt;&gt;0),$F267/($AL267*$E267)*100,"")</f>
        <v/>
      </c>
      <c r="I267" s="32" t="n"/>
      <c r="J267" s="33" t="n"/>
      <c r="K267" s="31">
        <f>IF(AND(ISNUMBER($F267),ISNUMBER($J267)),$F267*(1-$J267),"")</f>
        <v/>
      </c>
      <c r="L267" s="32" t="n"/>
      <c r="M267" s="32" t="n"/>
      <c r="N267" s="31">
        <f>IF(ISNUMBER($F267),($F267-IF(ISNUMBER($AM267),$AM267,0))*(1-IF(ISNUMBER($J267),$J267,0)),"")</f>
        <v/>
      </c>
      <c r="O267" s="15" t="inlineStr">
        <is>
          <t>Mango Chainsaw</t>
        </is>
      </c>
      <c r="P267" s="29" t="n">
        <v>0</v>
      </c>
      <c r="Q267" s="29" t="n">
        <v>5</v>
      </c>
      <c r="R267" s="15" t="inlineStr">
        <is>
          <t>Not listed</t>
        </is>
      </c>
      <c r="S267" s="29" t="n">
        <v>0</v>
      </c>
      <c r="T267" s="29" t="n">
        <v>5</v>
      </c>
      <c r="U267" s="15" t="inlineStr">
        <is>
          <t>Agave nectar + stevia (2026)</t>
        </is>
      </c>
      <c r="V267" s="15" t="inlineStr">
        <is>
          <t>Mountain water, zero sugar, irreverent brand, recyclable tallboy</t>
        </is>
      </c>
      <c r="W267" s="32" t="n"/>
      <c r="X267" s="32" t="n"/>
      <c r="Y267" s="32" t="n"/>
      <c r="Z267" s="32" t="n"/>
      <c r="AA267" s="15" t="inlineStr">
        <is>
          <t>High</t>
        </is>
      </c>
      <c r="AB267" s="15" t="inlineStr">
        <is>
          <t>Viral brand; huge cultural pull beyond product</t>
        </is>
      </c>
      <c r="AC267" s="15" t="inlineStr">
        <is>
          <t>Edgy 'murder your thirst' sparkling water in a tallboy</t>
        </is>
      </c>
      <c r="AD267" s="15" t="inlineStr">
        <is>
          <t>Brand attitude and packaging as much as the water itself.</t>
        </is>
      </c>
      <c r="AE267" s="32" t="n"/>
      <c r="AF267" s="34">
        <f>IF(AND(ISNUMBER($P267),ISNUMBER($AL267),$AL267&lt;&gt;0),ROUND($P267/$AL267*100,1),"")</f>
        <v/>
      </c>
      <c r="AG267" s="35">
        <f>IF(AND(ISNUMBER($S267),ISNUMBER($AL267),$AL267&lt;&gt;0),ROUND($S267/$AL267*100,2),"")</f>
        <v/>
      </c>
      <c r="AH267" s="34">
        <f>IF(AND(ISNUMBER($Q267),ISNUMBER($AL267),$AL267&lt;&gt;0),ROUND($Q267/$AL267*100,1),"")</f>
        <v/>
      </c>
      <c r="AI267" s="29">
        <f>IF(ISNUMBER($S267),IF($S267&lt;=1,"Yes","No"),"n/a")</f>
        <v/>
      </c>
      <c r="AJ267" s="29">
        <f>IF(ISNUMBER($S267),ROUND(MAX(0,MIN(100,100-$S267*2.5-IF(ISNUMBER($T267),$T267,0)*0.12+IF($S267&lt;=1,12,0))),0),"")</f>
        <v/>
      </c>
      <c r="AK267" s="29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29" t="n">
        <v>500</v>
      </c>
      <c r="AM267" s="30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Liquid Death</t>
        </is>
      </c>
      <c r="B268" s="15" t="inlineStr">
        <is>
          <t>Liquid Death Sparkling Water | Mango Chainsaw | 24-pack 500mL</t>
        </is>
      </c>
      <c r="C268" s="15" t="inlineStr">
        <is>
          <t>5) Sparkling water &amp; soda</t>
        </is>
      </c>
      <c r="D268" s="15" t="inlineStr">
        <is>
          <t>500 mL can</t>
        </is>
      </c>
      <c r="E268" s="29" t="n">
        <v>24</v>
      </c>
      <c r="F268" s="30" t="n"/>
      <c r="G268" s="31">
        <f>IF(AND(ISNUMBER($F268),ISNUMBER($E268),$E268&lt;&gt;0),$F268/$E268,"")</f>
        <v/>
      </c>
      <c r="H268" s="31">
        <f>IF(AND(ISNUMBER($F268),ISNUMBER($AL268),ISNUMBER($E268),($AL268*$E268)&lt;&gt;0),$F268/($AL268*$E268)*100,"")</f>
        <v/>
      </c>
      <c r="I268" s="32" t="n"/>
      <c r="J268" s="33" t="n"/>
      <c r="K268" s="31">
        <f>IF(AND(ISNUMBER($F268),ISNUMBER($J268)),$F268*(1-$J268),"")</f>
        <v/>
      </c>
      <c r="L268" s="32" t="n"/>
      <c r="M268" s="32" t="n"/>
      <c r="N268" s="31">
        <f>IF(ISNUMBER($F268),($F268-IF(ISNUMBER($AM268),$AM268,0))*(1-IF(ISNUMBER($J268),$J268,0)),"")</f>
        <v/>
      </c>
      <c r="O268" s="15" t="inlineStr">
        <is>
          <t>Mango Chainsaw</t>
        </is>
      </c>
      <c r="P268" s="29" t="n">
        <v>0</v>
      </c>
      <c r="Q268" s="29" t="n">
        <v>5</v>
      </c>
      <c r="R268" s="15" t="inlineStr">
        <is>
          <t>Not listed</t>
        </is>
      </c>
      <c r="S268" s="29" t="n">
        <v>0</v>
      </c>
      <c r="T268" s="29" t="n">
        <v>5</v>
      </c>
      <c r="U268" s="15" t="inlineStr">
        <is>
          <t>Agave nectar + stevia (2026)</t>
        </is>
      </c>
      <c r="V268" s="15" t="inlineStr">
        <is>
          <t>Mountain water, zero sugar, irreverent brand, recyclable tallboy</t>
        </is>
      </c>
      <c r="W268" s="32" t="n"/>
      <c r="X268" s="32" t="n"/>
      <c r="Y268" s="32" t="n"/>
      <c r="Z268" s="32" t="n"/>
      <c r="AA268" s="15" t="inlineStr">
        <is>
          <t>High</t>
        </is>
      </c>
      <c r="AB268" s="15" t="inlineStr">
        <is>
          <t>Viral brand; huge cultural pull beyond product</t>
        </is>
      </c>
      <c r="AC268" s="15" t="inlineStr">
        <is>
          <t>Edgy 'murder your thirst' sparkling water in a tallboy</t>
        </is>
      </c>
      <c r="AD268" s="15" t="inlineStr">
        <is>
          <t>Brand attitude and packaging as much as the water itself.</t>
        </is>
      </c>
      <c r="AE268" s="32" t="n"/>
      <c r="AF268" s="34">
        <f>IF(AND(ISNUMBER($P268),ISNUMBER($AL268),$AL268&lt;&gt;0),ROUND($P268/$AL268*100,1),"")</f>
        <v/>
      </c>
      <c r="AG268" s="35">
        <f>IF(AND(ISNUMBER($S268),ISNUMBER($AL268),$AL268&lt;&gt;0),ROUND($S268/$AL268*100,2),"")</f>
        <v/>
      </c>
      <c r="AH268" s="34">
        <f>IF(AND(ISNUMBER($Q268),ISNUMBER($AL268),$AL268&lt;&gt;0),ROUND($Q268/$AL268*100,1),"")</f>
        <v/>
      </c>
      <c r="AI268" s="29">
        <f>IF(ISNUMBER($S268),IF($S268&lt;=1,"Yes","No"),"n/a")</f>
        <v/>
      </c>
      <c r="AJ268" s="29">
        <f>IF(ISNUMBER($S268),ROUND(MAX(0,MIN(100,100-$S268*2.5-IF(ISNUMBER($T268),$T268,0)*0.12+IF($S268&lt;=1,12,0))),0),"")</f>
        <v/>
      </c>
      <c r="AK268" s="29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29" t="n">
        <v>500</v>
      </c>
      <c r="AM268" s="30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Liquid Death</t>
        </is>
      </c>
      <c r="B269" s="15" t="inlineStr">
        <is>
          <t>Liquid Death Sparkling Water | Berry It Alive | single 500mL</t>
        </is>
      </c>
      <c r="C269" s="15" t="inlineStr">
        <is>
          <t>5) Sparkling water &amp; soda</t>
        </is>
      </c>
      <c r="D269" s="15" t="inlineStr">
        <is>
          <t>500 mL can</t>
        </is>
      </c>
      <c r="E269" s="29" t="n">
        <v>1</v>
      </c>
      <c r="F269" s="30" t="n"/>
      <c r="G269" s="31">
        <f>IF(AND(ISNUMBER($F269),ISNUMBER($E269),$E269&lt;&gt;0),$F269/$E269,"")</f>
        <v/>
      </c>
      <c r="H269" s="31">
        <f>IF(AND(ISNUMBER($F269),ISNUMBER($AL269),ISNUMBER($E269),($AL269*$E269)&lt;&gt;0),$F269/($AL269*$E269)*100,"")</f>
        <v/>
      </c>
      <c r="I269" s="32" t="n"/>
      <c r="J269" s="33" t="n"/>
      <c r="K269" s="31">
        <f>IF(AND(ISNUMBER($F269),ISNUMBER($J269)),$F269*(1-$J269),"")</f>
        <v/>
      </c>
      <c r="L269" s="32" t="n"/>
      <c r="M269" s="32" t="n"/>
      <c r="N269" s="31">
        <f>IF(ISNUMBER($F269),($F269-IF(ISNUMBER($AM269),$AM269,0))*(1-IF(ISNUMBER($J269),$J269,0)),"")</f>
        <v/>
      </c>
      <c r="O269" s="15" t="inlineStr">
        <is>
          <t>Berry It Alive</t>
        </is>
      </c>
      <c r="P269" s="29" t="n">
        <v>0</v>
      </c>
      <c r="Q269" s="29" t="n">
        <v>5</v>
      </c>
      <c r="R269" s="15" t="inlineStr">
        <is>
          <t>Not listed</t>
        </is>
      </c>
      <c r="S269" s="29" t="n">
        <v>0</v>
      </c>
      <c r="T269" s="29" t="n">
        <v>5</v>
      </c>
      <c r="U269" s="15" t="inlineStr">
        <is>
          <t>Agave nectar + stevia (2026)</t>
        </is>
      </c>
      <c r="V269" s="15" t="inlineStr">
        <is>
          <t>Mountain water, zero sugar, irreverent brand, recyclable tallboy</t>
        </is>
      </c>
      <c r="W269" s="32" t="n"/>
      <c r="X269" s="32" t="n"/>
      <c r="Y269" s="32" t="n"/>
      <c r="Z269" s="32" t="n"/>
      <c r="AA269" s="15" t="inlineStr">
        <is>
          <t>High</t>
        </is>
      </c>
      <c r="AB269" s="15" t="inlineStr">
        <is>
          <t>Viral brand; huge cultural pull beyond product</t>
        </is>
      </c>
      <c r="AC269" s="15" t="inlineStr">
        <is>
          <t>Edgy 'murder your thirst' sparkling water in a tallboy</t>
        </is>
      </c>
      <c r="AD269" s="15" t="inlineStr">
        <is>
          <t>Brand attitude and packaging as much as the water itself.</t>
        </is>
      </c>
      <c r="AE269" s="32" t="n"/>
      <c r="AF269" s="34">
        <f>IF(AND(ISNUMBER($P269),ISNUMBER($AL269),$AL269&lt;&gt;0),ROUND($P269/$AL269*100,1),"")</f>
        <v/>
      </c>
      <c r="AG269" s="35">
        <f>IF(AND(ISNUMBER($S269),ISNUMBER($AL269),$AL269&lt;&gt;0),ROUND($S269/$AL269*100,2),"")</f>
        <v/>
      </c>
      <c r="AH269" s="34">
        <f>IF(AND(ISNUMBER($Q269),ISNUMBER($AL269),$AL269&lt;&gt;0),ROUND($Q269/$AL269*100,1),"")</f>
        <v/>
      </c>
      <c r="AI269" s="29">
        <f>IF(ISNUMBER($S269),IF($S269&lt;=1,"Yes","No"),"n/a")</f>
        <v/>
      </c>
      <c r="AJ269" s="29">
        <f>IF(ISNUMBER($S269),ROUND(MAX(0,MIN(100,100-$S269*2.5-IF(ISNUMBER($T269),$T269,0)*0.12+IF($S269&lt;=1,12,0))),0),"")</f>
        <v/>
      </c>
      <c r="AK269" s="29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29" t="n">
        <v>500</v>
      </c>
      <c r="AM269" s="30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Liquid Death</t>
        </is>
      </c>
      <c r="B270" s="15" t="inlineStr">
        <is>
          <t>Liquid Death Sparkling Water | Berry It Alive | 8-pack 500mL</t>
        </is>
      </c>
      <c r="C270" s="15" t="inlineStr">
        <is>
          <t>5) Sparkling water &amp; soda</t>
        </is>
      </c>
      <c r="D270" s="15" t="inlineStr">
        <is>
          <t>500 mL can</t>
        </is>
      </c>
      <c r="E270" s="29" t="n">
        <v>8</v>
      </c>
      <c r="F270" s="30" t="n"/>
      <c r="G270" s="31">
        <f>IF(AND(ISNUMBER($F270),ISNUMBER($E270),$E270&lt;&gt;0),$F270/$E270,"")</f>
        <v/>
      </c>
      <c r="H270" s="31">
        <f>IF(AND(ISNUMBER($F270),ISNUMBER($AL270),ISNUMBER($E270),($AL270*$E270)&lt;&gt;0),$F270/($AL270*$E270)*100,"")</f>
        <v/>
      </c>
      <c r="I270" s="32" t="n"/>
      <c r="J270" s="33" t="n"/>
      <c r="K270" s="31">
        <f>IF(AND(ISNUMBER($F270),ISNUMBER($J270)),$F270*(1-$J270),"")</f>
        <v/>
      </c>
      <c r="L270" s="32" t="n"/>
      <c r="M270" s="32" t="n"/>
      <c r="N270" s="31">
        <f>IF(ISNUMBER($F270),($F270-IF(ISNUMBER($AM270),$AM270,0))*(1-IF(ISNUMBER($J270),$J270,0)),"")</f>
        <v/>
      </c>
      <c r="O270" s="15" t="inlineStr">
        <is>
          <t>Berry It Alive</t>
        </is>
      </c>
      <c r="P270" s="29" t="n">
        <v>0</v>
      </c>
      <c r="Q270" s="29" t="n">
        <v>5</v>
      </c>
      <c r="R270" s="15" t="inlineStr">
        <is>
          <t>Not listed</t>
        </is>
      </c>
      <c r="S270" s="29" t="n">
        <v>0</v>
      </c>
      <c r="T270" s="29" t="n">
        <v>5</v>
      </c>
      <c r="U270" s="15" t="inlineStr">
        <is>
          <t>Agave nectar + stevia (2026)</t>
        </is>
      </c>
      <c r="V270" s="15" t="inlineStr">
        <is>
          <t>Mountain water, zero sugar, irreverent brand, recyclable tallboy</t>
        </is>
      </c>
      <c r="W270" s="32" t="n"/>
      <c r="X270" s="32" t="n"/>
      <c r="Y270" s="32" t="n"/>
      <c r="Z270" s="32" t="n"/>
      <c r="AA270" s="15" t="inlineStr">
        <is>
          <t>High</t>
        </is>
      </c>
      <c r="AB270" s="15" t="inlineStr">
        <is>
          <t>Viral brand; huge cultural pull beyond product</t>
        </is>
      </c>
      <c r="AC270" s="15" t="inlineStr">
        <is>
          <t>Edgy 'murder your thirst' sparkling water in a tallboy</t>
        </is>
      </c>
      <c r="AD270" s="15" t="inlineStr">
        <is>
          <t>Brand attitude and packaging as much as the water itself.</t>
        </is>
      </c>
      <c r="AE270" s="32" t="n"/>
      <c r="AF270" s="34">
        <f>IF(AND(ISNUMBER($P270),ISNUMBER($AL270),$AL270&lt;&gt;0),ROUND($P270/$AL270*100,1),"")</f>
        <v/>
      </c>
      <c r="AG270" s="35">
        <f>IF(AND(ISNUMBER($S270),ISNUMBER($AL270),$AL270&lt;&gt;0),ROUND($S270/$AL270*100,2),"")</f>
        <v/>
      </c>
      <c r="AH270" s="34">
        <f>IF(AND(ISNUMBER($Q270),ISNUMBER($AL270),$AL270&lt;&gt;0),ROUND($Q270/$AL270*100,1),"")</f>
        <v/>
      </c>
      <c r="AI270" s="29">
        <f>IF(ISNUMBER($S270),IF($S270&lt;=1,"Yes","No"),"n/a")</f>
        <v/>
      </c>
      <c r="AJ270" s="29">
        <f>IF(ISNUMBER($S270),ROUND(MAX(0,MIN(100,100-$S270*2.5-IF(ISNUMBER($T270),$T270,0)*0.12+IF($S270&lt;=1,12,0))),0),"")</f>
        <v/>
      </c>
      <c r="AK270" s="29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29" t="n">
        <v>500</v>
      </c>
      <c r="AM270" s="30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Liquid Death</t>
        </is>
      </c>
      <c r="B271" s="15" t="inlineStr">
        <is>
          <t>Liquid Death Sparkling Water | Berry It Alive | 12-pack 500mL</t>
        </is>
      </c>
      <c r="C271" s="15" t="inlineStr">
        <is>
          <t>5) Sparkling water &amp; soda</t>
        </is>
      </c>
      <c r="D271" s="15" t="inlineStr">
        <is>
          <t>500 mL can</t>
        </is>
      </c>
      <c r="E271" s="29" t="n">
        <v>12</v>
      </c>
      <c r="F271" s="30" t="n"/>
      <c r="G271" s="31">
        <f>IF(AND(ISNUMBER($F271),ISNUMBER($E271),$E271&lt;&gt;0),$F271/$E271,"")</f>
        <v/>
      </c>
      <c r="H271" s="31">
        <f>IF(AND(ISNUMBER($F271),ISNUMBER($AL271),ISNUMBER($E271),($AL271*$E271)&lt;&gt;0),$F271/($AL271*$E271)*100,"")</f>
        <v/>
      </c>
      <c r="I271" s="32" t="n"/>
      <c r="J271" s="33" t="n"/>
      <c r="K271" s="31">
        <f>IF(AND(ISNUMBER($F271),ISNUMBER($J271)),$F271*(1-$J271),"")</f>
        <v/>
      </c>
      <c r="L271" s="32" t="n"/>
      <c r="M271" s="32" t="n"/>
      <c r="N271" s="31">
        <f>IF(ISNUMBER($F271),($F271-IF(ISNUMBER($AM271),$AM271,0))*(1-IF(ISNUMBER($J271),$J271,0)),"")</f>
        <v/>
      </c>
      <c r="O271" s="15" t="inlineStr">
        <is>
          <t>Berry It Alive</t>
        </is>
      </c>
      <c r="P271" s="29" t="n">
        <v>0</v>
      </c>
      <c r="Q271" s="29" t="n">
        <v>5</v>
      </c>
      <c r="R271" s="15" t="inlineStr">
        <is>
          <t>Not listed</t>
        </is>
      </c>
      <c r="S271" s="29" t="n">
        <v>0</v>
      </c>
      <c r="T271" s="29" t="n">
        <v>5</v>
      </c>
      <c r="U271" s="15" t="inlineStr">
        <is>
          <t>Agave nectar + stevia (2026)</t>
        </is>
      </c>
      <c r="V271" s="15" t="inlineStr">
        <is>
          <t>Mountain water, zero sugar, irreverent brand, recyclable tallboy</t>
        </is>
      </c>
      <c r="W271" s="32" t="n"/>
      <c r="X271" s="32" t="n"/>
      <c r="Y271" s="32" t="n"/>
      <c r="Z271" s="32" t="n"/>
      <c r="AA271" s="15" t="inlineStr">
        <is>
          <t>High</t>
        </is>
      </c>
      <c r="AB271" s="15" t="inlineStr">
        <is>
          <t>Viral brand; huge cultural pull beyond product</t>
        </is>
      </c>
      <c r="AC271" s="15" t="inlineStr">
        <is>
          <t>Edgy 'murder your thirst' sparkling water in a tallboy</t>
        </is>
      </c>
      <c r="AD271" s="15" t="inlineStr">
        <is>
          <t>Brand attitude and packaging as much as the water itself.</t>
        </is>
      </c>
      <c r="AE271" s="32" t="n"/>
      <c r="AF271" s="34">
        <f>IF(AND(ISNUMBER($P271),ISNUMBER($AL271),$AL271&lt;&gt;0),ROUND($P271/$AL271*100,1),"")</f>
        <v/>
      </c>
      <c r="AG271" s="35">
        <f>IF(AND(ISNUMBER($S271),ISNUMBER($AL271),$AL271&lt;&gt;0),ROUND($S271/$AL271*100,2),"")</f>
        <v/>
      </c>
      <c r="AH271" s="34">
        <f>IF(AND(ISNUMBER($Q271),ISNUMBER($AL271),$AL271&lt;&gt;0),ROUND($Q271/$AL271*100,1),"")</f>
        <v/>
      </c>
      <c r="AI271" s="29">
        <f>IF(ISNUMBER($S271),IF($S271&lt;=1,"Yes","No"),"n/a")</f>
        <v/>
      </c>
      <c r="AJ271" s="29">
        <f>IF(ISNUMBER($S271),ROUND(MAX(0,MIN(100,100-$S271*2.5-IF(ISNUMBER($T271),$T271,0)*0.12+IF($S271&lt;=1,12,0))),0),"")</f>
        <v/>
      </c>
      <c r="AK271" s="29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29" t="n">
        <v>500</v>
      </c>
      <c r="AM271" s="30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Liquid Death</t>
        </is>
      </c>
      <c r="B272" s="15" t="inlineStr">
        <is>
          <t>Liquid Death Sparkling Water | Berry It Alive | 18-pack 500mL</t>
        </is>
      </c>
      <c r="C272" s="15" t="inlineStr">
        <is>
          <t>5) Sparkling water &amp; soda</t>
        </is>
      </c>
      <c r="D272" s="15" t="inlineStr">
        <is>
          <t>500 mL can</t>
        </is>
      </c>
      <c r="E272" s="29" t="n">
        <v>18</v>
      </c>
      <c r="F272" s="30" t="n"/>
      <c r="G272" s="31">
        <f>IF(AND(ISNUMBER($F272),ISNUMBER($E272),$E272&lt;&gt;0),$F272/$E272,"")</f>
        <v/>
      </c>
      <c r="H272" s="31">
        <f>IF(AND(ISNUMBER($F272),ISNUMBER($AL272),ISNUMBER($E272),($AL272*$E272)&lt;&gt;0),$F272/($AL272*$E272)*100,"")</f>
        <v/>
      </c>
      <c r="I272" s="32" t="n"/>
      <c r="J272" s="33" t="n"/>
      <c r="K272" s="31">
        <f>IF(AND(ISNUMBER($F272),ISNUMBER($J272)),$F272*(1-$J272),"")</f>
        <v/>
      </c>
      <c r="L272" s="32" t="n"/>
      <c r="M272" s="32" t="n"/>
      <c r="N272" s="31">
        <f>IF(ISNUMBER($F272),($F272-IF(ISNUMBER($AM272),$AM272,0))*(1-IF(ISNUMBER($J272),$J272,0)),"")</f>
        <v/>
      </c>
      <c r="O272" s="15" t="inlineStr">
        <is>
          <t>Berry It Alive</t>
        </is>
      </c>
      <c r="P272" s="29" t="n">
        <v>0</v>
      </c>
      <c r="Q272" s="29" t="n">
        <v>5</v>
      </c>
      <c r="R272" s="15" t="inlineStr">
        <is>
          <t>Not listed</t>
        </is>
      </c>
      <c r="S272" s="29" t="n">
        <v>0</v>
      </c>
      <c r="T272" s="29" t="n">
        <v>5</v>
      </c>
      <c r="U272" s="15" t="inlineStr">
        <is>
          <t>Agave nectar + stevia (2026)</t>
        </is>
      </c>
      <c r="V272" s="15" t="inlineStr">
        <is>
          <t>Mountain water, zero sugar, irreverent brand, recyclable tallboy</t>
        </is>
      </c>
      <c r="W272" s="32" t="n"/>
      <c r="X272" s="32" t="n"/>
      <c r="Y272" s="32" t="n"/>
      <c r="Z272" s="32" t="n"/>
      <c r="AA272" s="15" t="inlineStr">
        <is>
          <t>High</t>
        </is>
      </c>
      <c r="AB272" s="15" t="inlineStr">
        <is>
          <t>Viral brand; huge cultural pull beyond product</t>
        </is>
      </c>
      <c r="AC272" s="15" t="inlineStr">
        <is>
          <t>Edgy 'murder your thirst' sparkling water in a tallboy</t>
        </is>
      </c>
      <c r="AD272" s="15" t="inlineStr">
        <is>
          <t>Brand attitude and packaging as much as the water itself.</t>
        </is>
      </c>
      <c r="AE272" s="32" t="n"/>
      <c r="AF272" s="34">
        <f>IF(AND(ISNUMBER($P272),ISNUMBER($AL272),$AL272&lt;&gt;0),ROUND($P272/$AL272*100,1),"")</f>
        <v/>
      </c>
      <c r="AG272" s="35">
        <f>IF(AND(ISNUMBER($S272),ISNUMBER($AL272),$AL272&lt;&gt;0),ROUND($S272/$AL272*100,2),"")</f>
        <v/>
      </c>
      <c r="AH272" s="34">
        <f>IF(AND(ISNUMBER($Q272),ISNUMBER($AL272),$AL272&lt;&gt;0),ROUND($Q272/$AL272*100,1),"")</f>
        <v/>
      </c>
      <c r="AI272" s="29">
        <f>IF(ISNUMBER($S272),IF($S272&lt;=1,"Yes","No"),"n/a")</f>
        <v/>
      </c>
      <c r="AJ272" s="29">
        <f>IF(ISNUMBER($S272),ROUND(MAX(0,MIN(100,100-$S272*2.5-IF(ISNUMBER($T272),$T272,0)*0.12+IF($S272&lt;=1,12,0))),0),"")</f>
        <v/>
      </c>
      <c r="AK272" s="29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29" t="n">
        <v>500</v>
      </c>
      <c r="AM272" s="30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Liquid Death</t>
        </is>
      </c>
      <c r="B273" s="15" t="inlineStr">
        <is>
          <t>Liquid Death Sparkling Water | Berry It Alive | 24-pack 500mL</t>
        </is>
      </c>
      <c r="C273" s="15" t="inlineStr">
        <is>
          <t>5) Sparkling water &amp; soda</t>
        </is>
      </c>
      <c r="D273" s="15" t="inlineStr">
        <is>
          <t>500 mL can</t>
        </is>
      </c>
      <c r="E273" s="29" t="n">
        <v>24</v>
      </c>
      <c r="F273" s="30" t="n"/>
      <c r="G273" s="31">
        <f>IF(AND(ISNUMBER($F273),ISNUMBER($E273),$E273&lt;&gt;0),$F273/$E273,"")</f>
        <v/>
      </c>
      <c r="H273" s="31">
        <f>IF(AND(ISNUMBER($F273),ISNUMBER($AL273),ISNUMBER($E273),($AL273*$E273)&lt;&gt;0),$F273/($AL273*$E273)*100,"")</f>
        <v/>
      </c>
      <c r="I273" s="32" t="n"/>
      <c r="J273" s="33" t="n"/>
      <c r="K273" s="31">
        <f>IF(AND(ISNUMBER($F273),ISNUMBER($J273)),$F273*(1-$J273),"")</f>
        <v/>
      </c>
      <c r="L273" s="32" t="n"/>
      <c r="M273" s="32" t="n"/>
      <c r="N273" s="31">
        <f>IF(ISNUMBER($F273),($F273-IF(ISNUMBER($AM273),$AM273,0))*(1-IF(ISNUMBER($J273),$J273,0)),"")</f>
        <v/>
      </c>
      <c r="O273" s="15" t="inlineStr">
        <is>
          <t>Berry It Alive</t>
        </is>
      </c>
      <c r="P273" s="29" t="n">
        <v>0</v>
      </c>
      <c r="Q273" s="29" t="n">
        <v>5</v>
      </c>
      <c r="R273" s="15" t="inlineStr">
        <is>
          <t>Not listed</t>
        </is>
      </c>
      <c r="S273" s="29" t="n">
        <v>0</v>
      </c>
      <c r="T273" s="29" t="n">
        <v>5</v>
      </c>
      <c r="U273" s="15" t="inlineStr">
        <is>
          <t>Agave nectar + stevia (2026)</t>
        </is>
      </c>
      <c r="V273" s="15" t="inlineStr">
        <is>
          <t>Mountain water, zero sugar, irreverent brand, recyclable tallboy</t>
        </is>
      </c>
      <c r="W273" s="32" t="n"/>
      <c r="X273" s="32" t="n"/>
      <c r="Y273" s="32" t="n"/>
      <c r="Z273" s="32" t="n"/>
      <c r="AA273" s="15" t="inlineStr">
        <is>
          <t>High</t>
        </is>
      </c>
      <c r="AB273" s="15" t="inlineStr">
        <is>
          <t>Viral brand; huge cultural pull beyond product</t>
        </is>
      </c>
      <c r="AC273" s="15" t="inlineStr">
        <is>
          <t>Edgy 'murder your thirst' sparkling water in a tallboy</t>
        </is>
      </c>
      <c r="AD273" s="15" t="inlineStr">
        <is>
          <t>Brand attitude and packaging as much as the water itself.</t>
        </is>
      </c>
      <c r="AE273" s="32" t="n"/>
      <c r="AF273" s="34">
        <f>IF(AND(ISNUMBER($P273),ISNUMBER($AL273),$AL273&lt;&gt;0),ROUND($P273/$AL273*100,1),"")</f>
        <v/>
      </c>
      <c r="AG273" s="35">
        <f>IF(AND(ISNUMBER($S273),ISNUMBER($AL273),$AL273&lt;&gt;0),ROUND($S273/$AL273*100,2),"")</f>
        <v/>
      </c>
      <c r="AH273" s="34">
        <f>IF(AND(ISNUMBER($Q273),ISNUMBER($AL273),$AL273&lt;&gt;0),ROUND($Q273/$AL273*100,1),"")</f>
        <v/>
      </c>
      <c r="AI273" s="29">
        <f>IF(ISNUMBER($S273),IF($S273&lt;=1,"Yes","No"),"n/a")</f>
        <v/>
      </c>
      <c r="AJ273" s="29">
        <f>IF(ISNUMBER($S273),ROUND(MAX(0,MIN(100,100-$S273*2.5-IF(ISNUMBER($T273),$T273,0)*0.12+IF($S273&lt;=1,12,0))),0),"")</f>
        <v/>
      </c>
      <c r="AK273" s="29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29" t="n">
        <v>500</v>
      </c>
      <c r="AM273" s="30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Liquid Death</t>
        </is>
      </c>
      <c r="B274" s="15" t="inlineStr">
        <is>
          <t>Liquid Death Sparkling Water | Convicted Melon | single 500mL</t>
        </is>
      </c>
      <c r="C274" s="15" t="inlineStr">
        <is>
          <t>5) Sparkling water &amp; soda</t>
        </is>
      </c>
      <c r="D274" s="15" t="inlineStr">
        <is>
          <t>500 mL can</t>
        </is>
      </c>
      <c r="E274" s="29" t="n">
        <v>1</v>
      </c>
      <c r="F274" s="30" t="n"/>
      <c r="G274" s="31">
        <f>IF(AND(ISNUMBER($F274),ISNUMBER($E274),$E274&lt;&gt;0),$F274/$E274,"")</f>
        <v/>
      </c>
      <c r="H274" s="31">
        <f>IF(AND(ISNUMBER($F274),ISNUMBER($AL274),ISNUMBER($E274),($AL274*$E274)&lt;&gt;0),$F274/($AL274*$E274)*100,"")</f>
        <v/>
      </c>
      <c r="I274" s="32" t="n"/>
      <c r="J274" s="33" t="n"/>
      <c r="K274" s="31">
        <f>IF(AND(ISNUMBER($F274),ISNUMBER($J274)),$F274*(1-$J274),"")</f>
        <v/>
      </c>
      <c r="L274" s="32" t="n"/>
      <c r="M274" s="32" t="n"/>
      <c r="N274" s="31">
        <f>IF(ISNUMBER($F274),($F274-IF(ISNUMBER($AM274),$AM274,0))*(1-IF(ISNUMBER($J274),$J274,0)),"")</f>
        <v/>
      </c>
      <c r="O274" s="15" t="inlineStr">
        <is>
          <t>Convicted Melon</t>
        </is>
      </c>
      <c r="P274" s="29" t="n">
        <v>0</v>
      </c>
      <c r="Q274" s="29" t="n">
        <v>5</v>
      </c>
      <c r="R274" s="15" t="inlineStr">
        <is>
          <t>Not listed</t>
        </is>
      </c>
      <c r="S274" s="29" t="n">
        <v>0</v>
      </c>
      <c r="T274" s="29" t="n">
        <v>5</v>
      </c>
      <c r="U274" s="15" t="inlineStr">
        <is>
          <t>Agave nectar + stevia (2026)</t>
        </is>
      </c>
      <c r="V274" s="15" t="inlineStr">
        <is>
          <t>Mountain water, zero sugar, irreverent brand, recyclable tallboy</t>
        </is>
      </c>
      <c r="W274" s="32" t="n"/>
      <c r="X274" s="32" t="n"/>
      <c r="Y274" s="32" t="n"/>
      <c r="Z274" s="32" t="n"/>
      <c r="AA274" s="15" t="inlineStr">
        <is>
          <t>High</t>
        </is>
      </c>
      <c r="AB274" s="15" t="inlineStr">
        <is>
          <t>Viral brand; huge cultural pull beyond product</t>
        </is>
      </c>
      <c r="AC274" s="15" t="inlineStr">
        <is>
          <t>Edgy 'murder your thirst' sparkling water in a tallboy</t>
        </is>
      </c>
      <c r="AD274" s="15" t="inlineStr">
        <is>
          <t>Brand attitude and packaging as much as the water itself.</t>
        </is>
      </c>
      <c r="AE274" s="32" t="n"/>
      <c r="AF274" s="34">
        <f>IF(AND(ISNUMBER($P274),ISNUMBER($AL274),$AL274&lt;&gt;0),ROUND($P274/$AL274*100,1),"")</f>
        <v/>
      </c>
      <c r="AG274" s="35">
        <f>IF(AND(ISNUMBER($S274),ISNUMBER($AL274),$AL274&lt;&gt;0),ROUND($S274/$AL274*100,2),"")</f>
        <v/>
      </c>
      <c r="AH274" s="34">
        <f>IF(AND(ISNUMBER($Q274),ISNUMBER($AL274),$AL274&lt;&gt;0),ROUND($Q274/$AL274*100,1),"")</f>
        <v/>
      </c>
      <c r="AI274" s="29">
        <f>IF(ISNUMBER($S274),IF($S274&lt;=1,"Yes","No"),"n/a")</f>
        <v/>
      </c>
      <c r="AJ274" s="29">
        <f>IF(ISNUMBER($S274),ROUND(MAX(0,MIN(100,100-$S274*2.5-IF(ISNUMBER($T274),$T274,0)*0.12+IF($S274&lt;=1,12,0))),0),"")</f>
        <v/>
      </c>
      <c r="AK274" s="29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29" t="n">
        <v>500</v>
      </c>
      <c r="AM274" s="30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Liquid Death</t>
        </is>
      </c>
      <c r="B275" s="15" t="inlineStr">
        <is>
          <t>Liquid Death Sparkling Water | Convicted Melon | 8-pack 500mL</t>
        </is>
      </c>
      <c r="C275" s="15" t="inlineStr">
        <is>
          <t>5) Sparkling water &amp; soda</t>
        </is>
      </c>
      <c r="D275" s="15" t="inlineStr">
        <is>
          <t>500 mL can</t>
        </is>
      </c>
      <c r="E275" s="29" t="n">
        <v>8</v>
      </c>
      <c r="F275" s="30" t="n"/>
      <c r="G275" s="31">
        <f>IF(AND(ISNUMBER($F275),ISNUMBER($E275),$E275&lt;&gt;0),$F275/$E275,"")</f>
        <v/>
      </c>
      <c r="H275" s="31">
        <f>IF(AND(ISNUMBER($F275),ISNUMBER($AL275),ISNUMBER($E275),($AL275*$E275)&lt;&gt;0),$F275/($AL275*$E275)*100,"")</f>
        <v/>
      </c>
      <c r="I275" s="32" t="n"/>
      <c r="J275" s="33" t="n"/>
      <c r="K275" s="31">
        <f>IF(AND(ISNUMBER($F275),ISNUMBER($J275)),$F275*(1-$J275),"")</f>
        <v/>
      </c>
      <c r="L275" s="32" t="n"/>
      <c r="M275" s="32" t="n"/>
      <c r="N275" s="31">
        <f>IF(ISNUMBER($F275),($F275-IF(ISNUMBER($AM275),$AM275,0))*(1-IF(ISNUMBER($J275),$J275,0)),"")</f>
        <v/>
      </c>
      <c r="O275" s="15" t="inlineStr">
        <is>
          <t>Convicted Melon</t>
        </is>
      </c>
      <c r="P275" s="29" t="n">
        <v>0</v>
      </c>
      <c r="Q275" s="29" t="n">
        <v>5</v>
      </c>
      <c r="R275" s="15" t="inlineStr">
        <is>
          <t>Not listed</t>
        </is>
      </c>
      <c r="S275" s="29" t="n">
        <v>0</v>
      </c>
      <c r="T275" s="29" t="n">
        <v>5</v>
      </c>
      <c r="U275" s="15" t="inlineStr">
        <is>
          <t>Agave nectar + stevia (2026)</t>
        </is>
      </c>
      <c r="V275" s="15" t="inlineStr">
        <is>
          <t>Mountain water, zero sugar, irreverent brand, recyclable tallboy</t>
        </is>
      </c>
      <c r="W275" s="32" t="n"/>
      <c r="X275" s="32" t="n"/>
      <c r="Y275" s="32" t="n"/>
      <c r="Z275" s="32" t="n"/>
      <c r="AA275" s="15" t="inlineStr">
        <is>
          <t>High</t>
        </is>
      </c>
      <c r="AB275" s="15" t="inlineStr">
        <is>
          <t>Viral brand; huge cultural pull beyond product</t>
        </is>
      </c>
      <c r="AC275" s="15" t="inlineStr">
        <is>
          <t>Edgy 'murder your thirst' sparkling water in a tallboy</t>
        </is>
      </c>
      <c r="AD275" s="15" t="inlineStr">
        <is>
          <t>Brand attitude and packaging as much as the water itself.</t>
        </is>
      </c>
      <c r="AE275" s="32" t="n"/>
      <c r="AF275" s="34">
        <f>IF(AND(ISNUMBER($P275),ISNUMBER($AL275),$AL275&lt;&gt;0),ROUND($P275/$AL275*100,1),"")</f>
        <v/>
      </c>
      <c r="AG275" s="35">
        <f>IF(AND(ISNUMBER($S275),ISNUMBER($AL275),$AL275&lt;&gt;0),ROUND($S275/$AL275*100,2),"")</f>
        <v/>
      </c>
      <c r="AH275" s="34">
        <f>IF(AND(ISNUMBER($Q275),ISNUMBER($AL275),$AL275&lt;&gt;0),ROUND($Q275/$AL275*100,1),"")</f>
        <v/>
      </c>
      <c r="AI275" s="29">
        <f>IF(ISNUMBER($S275),IF($S275&lt;=1,"Yes","No"),"n/a")</f>
        <v/>
      </c>
      <c r="AJ275" s="29">
        <f>IF(ISNUMBER($S275),ROUND(MAX(0,MIN(100,100-$S275*2.5-IF(ISNUMBER($T275),$T275,0)*0.12+IF($S275&lt;=1,12,0))),0),"")</f>
        <v/>
      </c>
      <c r="AK275" s="29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29" t="n">
        <v>500</v>
      </c>
      <c r="AM275" s="30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Liquid Death</t>
        </is>
      </c>
      <c r="B276" s="15" t="inlineStr">
        <is>
          <t>Liquid Death Sparkling Water | Convicted Melon | 12-pack 500mL</t>
        </is>
      </c>
      <c r="C276" s="15" t="inlineStr">
        <is>
          <t>5) Sparkling water &amp; soda</t>
        </is>
      </c>
      <c r="D276" s="15" t="inlineStr">
        <is>
          <t>500 mL can</t>
        </is>
      </c>
      <c r="E276" s="29" t="n">
        <v>12</v>
      </c>
      <c r="F276" s="30" t="n"/>
      <c r="G276" s="31">
        <f>IF(AND(ISNUMBER($F276),ISNUMBER($E276),$E276&lt;&gt;0),$F276/$E276,"")</f>
        <v/>
      </c>
      <c r="H276" s="31">
        <f>IF(AND(ISNUMBER($F276),ISNUMBER($AL276),ISNUMBER($E276),($AL276*$E276)&lt;&gt;0),$F276/($AL276*$E276)*100,"")</f>
        <v/>
      </c>
      <c r="I276" s="32" t="n"/>
      <c r="J276" s="33" t="n"/>
      <c r="K276" s="31">
        <f>IF(AND(ISNUMBER($F276),ISNUMBER($J276)),$F276*(1-$J276),"")</f>
        <v/>
      </c>
      <c r="L276" s="32" t="n"/>
      <c r="M276" s="32" t="n"/>
      <c r="N276" s="31">
        <f>IF(ISNUMBER($F276),($F276-IF(ISNUMBER($AM276),$AM276,0))*(1-IF(ISNUMBER($J276),$J276,0)),"")</f>
        <v/>
      </c>
      <c r="O276" s="15" t="inlineStr">
        <is>
          <t>Convicted Melon</t>
        </is>
      </c>
      <c r="P276" s="29" t="n">
        <v>0</v>
      </c>
      <c r="Q276" s="29" t="n">
        <v>5</v>
      </c>
      <c r="R276" s="15" t="inlineStr">
        <is>
          <t>Not listed</t>
        </is>
      </c>
      <c r="S276" s="29" t="n">
        <v>0</v>
      </c>
      <c r="T276" s="29" t="n">
        <v>5</v>
      </c>
      <c r="U276" s="15" t="inlineStr">
        <is>
          <t>Agave nectar + stevia (2026)</t>
        </is>
      </c>
      <c r="V276" s="15" t="inlineStr">
        <is>
          <t>Mountain water, zero sugar, irreverent brand, recyclable tallboy</t>
        </is>
      </c>
      <c r="W276" s="32" t="n"/>
      <c r="X276" s="32" t="n"/>
      <c r="Y276" s="32" t="n"/>
      <c r="Z276" s="32" t="n"/>
      <c r="AA276" s="15" t="inlineStr">
        <is>
          <t>High</t>
        </is>
      </c>
      <c r="AB276" s="15" t="inlineStr">
        <is>
          <t>Viral brand; huge cultural pull beyond product</t>
        </is>
      </c>
      <c r="AC276" s="15" t="inlineStr">
        <is>
          <t>Edgy 'murder your thirst' sparkling water in a tallboy</t>
        </is>
      </c>
      <c r="AD276" s="15" t="inlineStr">
        <is>
          <t>Brand attitude and packaging as much as the water itself.</t>
        </is>
      </c>
      <c r="AE276" s="32" t="n"/>
      <c r="AF276" s="34">
        <f>IF(AND(ISNUMBER($P276),ISNUMBER($AL276),$AL276&lt;&gt;0),ROUND($P276/$AL276*100,1),"")</f>
        <v/>
      </c>
      <c r="AG276" s="35">
        <f>IF(AND(ISNUMBER($S276),ISNUMBER($AL276),$AL276&lt;&gt;0),ROUND($S276/$AL276*100,2),"")</f>
        <v/>
      </c>
      <c r="AH276" s="34">
        <f>IF(AND(ISNUMBER($Q276),ISNUMBER($AL276),$AL276&lt;&gt;0),ROUND($Q276/$AL276*100,1),"")</f>
        <v/>
      </c>
      <c r="AI276" s="29">
        <f>IF(ISNUMBER($S276),IF($S276&lt;=1,"Yes","No"),"n/a")</f>
        <v/>
      </c>
      <c r="AJ276" s="29">
        <f>IF(ISNUMBER($S276),ROUND(MAX(0,MIN(100,100-$S276*2.5-IF(ISNUMBER($T276),$T276,0)*0.12+IF($S276&lt;=1,12,0))),0),"")</f>
        <v/>
      </c>
      <c r="AK276" s="29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29" t="n">
        <v>500</v>
      </c>
      <c r="AM276" s="30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Liquid Death</t>
        </is>
      </c>
      <c r="B277" s="15" t="inlineStr">
        <is>
          <t>Liquid Death Sparkling Water | Convicted Melon | 18-pack 500mL</t>
        </is>
      </c>
      <c r="C277" s="15" t="inlineStr">
        <is>
          <t>5) Sparkling water &amp; soda</t>
        </is>
      </c>
      <c r="D277" s="15" t="inlineStr">
        <is>
          <t>500 mL can</t>
        </is>
      </c>
      <c r="E277" s="29" t="n">
        <v>18</v>
      </c>
      <c r="F277" s="30" t="n"/>
      <c r="G277" s="31">
        <f>IF(AND(ISNUMBER($F277),ISNUMBER($E277),$E277&lt;&gt;0),$F277/$E277,"")</f>
        <v/>
      </c>
      <c r="H277" s="31">
        <f>IF(AND(ISNUMBER($F277),ISNUMBER($AL277),ISNUMBER($E277),($AL277*$E277)&lt;&gt;0),$F277/($AL277*$E277)*100,"")</f>
        <v/>
      </c>
      <c r="I277" s="32" t="n"/>
      <c r="J277" s="33" t="n"/>
      <c r="K277" s="31">
        <f>IF(AND(ISNUMBER($F277),ISNUMBER($J277)),$F277*(1-$J277),"")</f>
        <v/>
      </c>
      <c r="L277" s="32" t="n"/>
      <c r="M277" s="32" t="n"/>
      <c r="N277" s="31">
        <f>IF(ISNUMBER($F277),($F277-IF(ISNUMBER($AM277),$AM277,0))*(1-IF(ISNUMBER($J277),$J277,0)),"")</f>
        <v/>
      </c>
      <c r="O277" s="15" t="inlineStr">
        <is>
          <t>Convicted Melon</t>
        </is>
      </c>
      <c r="P277" s="29" t="n">
        <v>0</v>
      </c>
      <c r="Q277" s="29" t="n">
        <v>5</v>
      </c>
      <c r="R277" s="15" t="inlineStr">
        <is>
          <t>Not listed</t>
        </is>
      </c>
      <c r="S277" s="29" t="n">
        <v>0</v>
      </c>
      <c r="T277" s="29" t="n">
        <v>5</v>
      </c>
      <c r="U277" s="15" t="inlineStr">
        <is>
          <t>Agave nectar + stevia (2026)</t>
        </is>
      </c>
      <c r="V277" s="15" t="inlineStr">
        <is>
          <t>Mountain water, zero sugar, irreverent brand, recyclable tallboy</t>
        </is>
      </c>
      <c r="W277" s="32" t="n"/>
      <c r="X277" s="32" t="n"/>
      <c r="Y277" s="32" t="n"/>
      <c r="Z277" s="32" t="n"/>
      <c r="AA277" s="15" t="inlineStr">
        <is>
          <t>High</t>
        </is>
      </c>
      <c r="AB277" s="15" t="inlineStr">
        <is>
          <t>Viral brand; huge cultural pull beyond product</t>
        </is>
      </c>
      <c r="AC277" s="15" t="inlineStr">
        <is>
          <t>Edgy 'murder your thirst' sparkling water in a tallboy</t>
        </is>
      </c>
      <c r="AD277" s="15" t="inlineStr">
        <is>
          <t>Brand attitude and packaging as much as the water itself.</t>
        </is>
      </c>
      <c r="AE277" s="32" t="n"/>
      <c r="AF277" s="34">
        <f>IF(AND(ISNUMBER($P277),ISNUMBER($AL277),$AL277&lt;&gt;0),ROUND($P277/$AL277*100,1),"")</f>
        <v/>
      </c>
      <c r="AG277" s="35">
        <f>IF(AND(ISNUMBER($S277),ISNUMBER($AL277),$AL277&lt;&gt;0),ROUND($S277/$AL277*100,2),"")</f>
        <v/>
      </c>
      <c r="AH277" s="34">
        <f>IF(AND(ISNUMBER($Q277),ISNUMBER($AL277),$AL277&lt;&gt;0),ROUND($Q277/$AL277*100,1),"")</f>
        <v/>
      </c>
      <c r="AI277" s="29">
        <f>IF(ISNUMBER($S277),IF($S277&lt;=1,"Yes","No"),"n/a")</f>
        <v/>
      </c>
      <c r="AJ277" s="29">
        <f>IF(ISNUMBER($S277),ROUND(MAX(0,MIN(100,100-$S277*2.5-IF(ISNUMBER($T277),$T277,0)*0.12+IF($S277&lt;=1,12,0))),0),"")</f>
        <v/>
      </c>
      <c r="AK277" s="29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29" t="n">
        <v>500</v>
      </c>
      <c r="AM277" s="30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Liquid Death</t>
        </is>
      </c>
      <c r="B278" s="15" t="inlineStr">
        <is>
          <t>Liquid Death Sparkling Water | Convicted Melon | 24-pack 500mL</t>
        </is>
      </c>
      <c r="C278" s="15" t="inlineStr">
        <is>
          <t>5) Sparkling water &amp; soda</t>
        </is>
      </c>
      <c r="D278" s="15" t="inlineStr">
        <is>
          <t>500 mL can</t>
        </is>
      </c>
      <c r="E278" s="29" t="n">
        <v>24</v>
      </c>
      <c r="F278" s="30" t="n"/>
      <c r="G278" s="31">
        <f>IF(AND(ISNUMBER($F278),ISNUMBER($E278),$E278&lt;&gt;0),$F278/$E278,"")</f>
        <v/>
      </c>
      <c r="H278" s="31">
        <f>IF(AND(ISNUMBER($F278),ISNUMBER($AL278),ISNUMBER($E278),($AL278*$E278)&lt;&gt;0),$F278/($AL278*$E278)*100,"")</f>
        <v/>
      </c>
      <c r="I278" s="32" t="n"/>
      <c r="J278" s="33" t="n"/>
      <c r="K278" s="31">
        <f>IF(AND(ISNUMBER($F278),ISNUMBER($J278)),$F278*(1-$J278),"")</f>
        <v/>
      </c>
      <c r="L278" s="32" t="n"/>
      <c r="M278" s="32" t="n"/>
      <c r="N278" s="31">
        <f>IF(ISNUMBER($F278),($F278-IF(ISNUMBER($AM278),$AM278,0))*(1-IF(ISNUMBER($J278),$J278,0)),"")</f>
        <v/>
      </c>
      <c r="O278" s="15" t="inlineStr">
        <is>
          <t>Convicted Melon</t>
        </is>
      </c>
      <c r="P278" s="29" t="n">
        <v>0</v>
      </c>
      <c r="Q278" s="29" t="n">
        <v>5</v>
      </c>
      <c r="R278" s="15" t="inlineStr">
        <is>
          <t>Not listed</t>
        </is>
      </c>
      <c r="S278" s="29" t="n">
        <v>0</v>
      </c>
      <c r="T278" s="29" t="n">
        <v>5</v>
      </c>
      <c r="U278" s="15" t="inlineStr">
        <is>
          <t>Agave nectar + stevia (2026)</t>
        </is>
      </c>
      <c r="V278" s="15" t="inlineStr">
        <is>
          <t>Mountain water, zero sugar, irreverent brand, recyclable tallboy</t>
        </is>
      </c>
      <c r="W278" s="32" t="n"/>
      <c r="X278" s="32" t="n"/>
      <c r="Y278" s="32" t="n"/>
      <c r="Z278" s="32" t="n"/>
      <c r="AA278" s="15" t="inlineStr">
        <is>
          <t>High</t>
        </is>
      </c>
      <c r="AB278" s="15" t="inlineStr">
        <is>
          <t>Viral brand; huge cultural pull beyond product</t>
        </is>
      </c>
      <c r="AC278" s="15" t="inlineStr">
        <is>
          <t>Edgy 'murder your thirst' sparkling water in a tallboy</t>
        </is>
      </c>
      <c r="AD278" s="15" t="inlineStr">
        <is>
          <t>Brand attitude and packaging as much as the water itself.</t>
        </is>
      </c>
      <c r="AE278" s="32" t="n"/>
      <c r="AF278" s="34">
        <f>IF(AND(ISNUMBER($P278),ISNUMBER($AL278),$AL278&lt;&gt;0),ROUND($P278/$AL278*100,1),"")</f>
        <v/>
      </c>
      <c r="AG278" s="35">
        <f>IF(AND(ISNUMBER($S278),ISNUMBER($AL278),$AL278&lt;&gt;0),ROUND($S278/$AL278*100,2),"")</f>
        <v/>
      </c>
      <c r="AH278" s="34">
        <f>IF(AND(ISNUMBER($Q278),ISNUMBER($AL278),$AL278&lt;&gt;0),ROUND($Q278/$AL278*100,1),"")</f>
        <v/>
      </c>
      <c r="AI278" s="29">
        <f>IF(ISNUMBER($S278),IF($S278&lt;=1,"Yes","No"),"n/a")</f>
        <v/>
      </c>
      <c r="AJ278" s="29">
        <f>IF(ISNUMBER($S278),ROUND(MAX(0,MIN(100,100-$S278*2.5-IF(ISNUMBER($T278),$T278,0)*0.12+IF($S278&lt;=1,12,0))),0),"")</f>
        <v/>
      </c>
      <c r="AK278" s="29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29" t="n">
        <v>500</v>
      </c>
      <c r="AM278" s="30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Liquid Death</t>
        </is>
      </c>
      <c r="B279" s="15" t="inlineStr">
        <is>
          <t>Liquid Death Sparkling Water | Grave Fruit | single 500mL</t>
        </is>
      </c>
      <c r="C279" s="15" t="inlineStr">
        <is>
          <t>5) Sparkling water &amp; soda</t>
        </is>
      </c>
      <c r="D279" s="15" t="inlineStr">
        <is>
          <t>500 mL can</t>
        </is>
      </c>
      <c r="E279" s="29" t="n">
        <v>1</v>
      </c>
      <c r="F279" s="30" t="n"/>
      <c r="G279" s="31">
        <f>IF(AND(ISNUMBER($F279),ISNUMBER($E279),$E279&lt;&gt;0),$F279/$E279,"")</f>
        <v/>
      </c>
      <c r="H279" s="31">
        <f>IF(AND(ISNUMBER($F279),ISNUMBER($AL279),ISNUMBER($E279),($AL279*$E279)&lt;&gt;0),$F279/($AL279*$E279)*100,"")</f>
        <v/>
      </c>
      <c r="I279" s="32" t="n"/>
      <c r="J279" s="33" t="n"/>
      <c r="K279" s="31">
        <f>IF(AND(ISNUMBER($F279),ISNUMBER($J279)),$F279*(1-$J279),"")</f>
        <v/>
      </c>
      <c r="L279" s="32" t="n"/>
      <c r="M279" s="32" t="n"/>
      <c r="N279" s="31">
        <f>IF(ISNUMBER($F279),($F279-IF(ISNUMBER($AM279),$AM279,0))*(1-IF(ISNUMBER($J279),$J279,0)),"")</f>
        <v/>
      </c>
      <c r="O279" s="15" t="inlineStr">
        <is>
          <t>Grave Fruit</t>
        </is>
      </c>
      <c r="P279" s="29" t="n">
        <v>0</v>
      </c>
      <c r="Q279" s="29" t="n">
        <v>5</v>
      </c>
      <c r="R279" s="15" t="inlineStr">
        <is>
          <t>Not listed</t>
        </is>
      </c>
      <c r="S279" s="29" t="n">
        <v>0</v>
      </c>
      <c r="T279" s="29" t="n">
        <v>5</v>
      </c>
      <c r="U279" s="15" t="inlineStr">
        <is>
          <t>Agave nectar + stevia (2026)</t>
        </is>
      </c>
      <c r="V279" s="15" t="inlineStr">
        <is>
          <t>Mountain water, zero sugar, irreverent brand, recyclable tallboy</t>
        </is>
      </c>
      <c r="W279" s="32" t="n"/>
      <c r="X279" s="32" t="n"/>
      <c r="Y279" s="32" t="n"/>
      <c r="Z279" s="32" t="n"/>
      <c r="AA279" s="15" t="inlineStr">
        <is>
          <t>High</t>
        </is>
      </c>
      <c r="AB279" s="15" t="inlineStr">
        <is>
          <t>Viral brand; huge cultural pull beyond product</t>
        </is>
      </c>
      <c r="AC279" s="15" t="inlineStr">
        <is>
          <t>Edgy 'murder your thirst' sparkling water in a tallboy</t>
        </is>
      </c>
      <c r="AD279" s="15" t="inlineStr">
        <is>
          <t>Brand attitude and packaging as much as the water itself.</t>
        </is>
      </c>
      <c r="AE279" s="32" t="n"/>
      <c r="AF279" s="34">
        <f>IF(AND(ISNUMBER($P279),ISNUMBER($AL279),$AL279&lt;&gt;0),ROUND($P279/$AL279*100,1),"")</f>
        <v/>
      </c>
      <c r="AG279" s="35">
        <f>IF(AND(ISNUMBER($S279),ISNUMBER($AL279),$AL279&lt;&gt;0),ROUND($S279/$AL279*100,2),"")</f>
        <v/>
      </c>
      <c r="AH279" s="34">
        <f>IF(AND(ISNUMBER($Q279),ISNUMBER($AL279),$AL279&lt;&gt;0),ROUND($Q279/$AL279*100,1),"")</f>
        <v/>
      </c>
      <c r="AI279" s="29">
        <f>IF(ISNUMBER($S279),IF($S279&lt;=1,"Yes","No"),"n/a")</f>
        <v/>
      </c>
      <c r="AJ279" s="29">
        <f>IF(ISNUMBER($S279),ROUND(MAX(0,MIN(100,100-$S279*2.5-IF(ISNUMBER($T279),$T279,0)*0.12+IF($S279&lt;=1,12,0))),0),"")</f>
        <v/>
      </c>
      <c r="AK279" s="29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29" t="n">
        <v>500</v>
      </c>
      <c r="AM279" s="30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Liquid Death</t>
        </is>
      </c>
      <c r="B280" s="15" t="inlineStr">
        <is>
          <t>Liquid Death Sparkling Water | Grave Fruit | 8-pack 500mL</t>
        </is>
      </c>
      <c r="C280" s="15" t="inlineStr">
        <is>
          <t>5) Sparkling water &amp; soda</t>
        </is>
      </c>
      <c r="D280" s="15" t="inlineStr">
        <is>
          <t>500 mL can</t>
        </is>
      </c>
      <c r="E280" s="29" t="n">
        <v>8</v>
      </c>
      <c r="F280" s="30" t="n"/>
      <c r="G280" s="31">
        <f>IF(AND(ISNUMBER($F280),ISNUMBER($E280),$E280&lt;&gt;0),$F280/$E280,"")</f>
        <v/>
      </c>
      <c r="H280" s="31">
        <f>IF(AND(ISNUMBER($F280),ISNUMBER($AL280),ISNUMBER($E280),($AL280*$E280)&lt;&gt;0),$F280/($AL280*$E280)*100,"")</f>
        <v/>
      </c>
      <c r="I280" s="32" t="n"/>
      <c r="J280" s="33" t="n"/>
      <c r="K280" s="31">
        <f>IF(AND(ISNUMBER($F280),ISNUMBER($J280)),$F280*(1-$J280),"")</f>
        <v/>
      </c>
      <c r="L280" s="32" t="n"/>
      <c r="M280" s="32" t="n"/>
      <c r="N280" s="31">
        <f>IF(ISNUMBER($F280),($F280-IF(ISNUMBER($AM280),$AM280,0))*(1-IF(ISNUMBER($J280),$J280,0)),"")</f>
        <v/>
      </c>
      <c r="O280" s="15" t="inlineStr">
        <is>
          <t>Grave Fruit</t>
        </is>
      </c>
      <c r="P280" s="29" t="n">
        <v>0</v>
      </c>
      <c r="Q280" s="29" t="n">
        <v>5</v>
      </c>
      <c r="R280" s="15" t="inlineStr">
        <is>
          <t>Not listed</t>
        </is>
      </c>
      <c r="S280" s="29" t="n">
        <v>0</v>
      </c>
      <c r="T280" s="29" t="n">
        <v>5</v>
      </c>
      <c r="U280" s="15" t="inlineStr">
        <is>
          <t>Agave nectar + stevia (2026)</t>
        </is>
      </c>
      <c r="V280" s="15" t="inlineStr">
        <is>
          <t>Mountain water, zero sugar, irreverent brand, recyclable tallboy</t>
        </is>
      </c>
      <c r="W280" s="32" t="n"/>
      <c r="X280" s="32" t="n"/>
      <c r="Y280" s="32" t="n"/>
      <c r="Z280" s="32" t="n"/>
      <c r="AA280" s="15" t="inlineStr">
        <is>
          <t>High</t>
        </is>
      </c>
      <c r="AB280" s="15" t="inlineStr">
        <is>
          <t>Viral brand; huge cultural pull beyond product</t>
        </is>
      </c>
      <c r="AC280" s="15" t="inlineStr">
        <is>
          <t>Edgy 'murder your thirst' sparkling water in a tallboy</t>
        </is>
      </c>
      <c r="AD280" s="15" t="inlineStr">
        <is>
          <t>Brand attitude and packaging as much as the water itself.</t>
        </is>
      </c>
      <c r="AE280" s="32" t="n"/>
      <c r="AF280" s="34">
        <f>IF(AND(ISNUMBER($P280),ISNUMBER($AL280),$AL280&lt;&gt;0),ROUND($P280/$AL280*100,1),"")</f>
        <v/>
      </c>
      <c r="AG280" s="35">
        <f>IF(AND(ISNUMBER($S280),ISNUMBER($AL280),$AL280&lt;&gt;0),ROUND($S280/$AL280*100,2),"")</f>
        <v/>
      </c>
      <c r="AH280" s="34">
        <f>IF(AND(ISNUMBER($Q280),ISNUMBER($AL280),$AL280&lt;&gt;0),ROUND($Q280/$AL280*100,1),"")</f>
        <v/>
      </c>
      <c r="AI280" s="29">
        <f>IF(ISNUMBER($S280),IF($S280&lt;=1,"Yes","No"),"n/a")</f>
        <v/>
      </c>
      <c r="AJ280" s="29">
        <f>IF(ISNUMBER($S280),ROUND(MAX(0,MIN(100,100-$S280*2.5-IF(ISNUMBER($T280),$T280,0)*0.12+IF($S280&lt;=1,12,0))),0),"")</f>
        <v/>
      </c>
      <c r="AK280" s="29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29" t="n">
        <v>500</v>
      </c>
      <c r="AM280" s="30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Liquid Death</t>
        </is>
      </c>
      <c r="B281" s="15" t="inlineStr">
        <is>
          <t>Liquid Death Sparkling Water | Grave Fruit | 12-pack 500mL</t>
        </is>
      </c>
      <c r="C281" s="15" t="inlineStr">
        <is>
          <t>5) Sparkling water &amp; soda</t>
        </is>
      </c>
      <c r="D281" s="15" t="inlineStr">
        <is>
          <t>500 mL can</t>
        </is>
      </c>
      <c r="E281" s="29" t="n">
        <v>12</v>
      </c>
      <c r="F281" s="30" t="n"/>
      <c r="G281" s="31">
        <f>IF(AND(ISNUMBER($F281),ISNUMBER($E281),$E281&lt;&gt;0),$F281/$E281,"")</f>
        <v/>
      </c>
      <c r="H281" s="31">
        <f>IF(AND(ISNUMBER($F281),ISNUMBER($AL281),ISNUMBER($E281),($AL281*$E281)&lt;&gt;0),$F281/($AL281*$E281)*100,"")</f>
        <v/>
      </c>
      <c r="I281" s="32" t="n"/>
      <c r="J281" s="33" t="n"/>
      <c r="K281" s="31">
        <f>IF(AND(ISNUMBER($F281),ISNUMBER($J281)),$F281*(1-$J281),"")</f>
        <v/>
      </c>
      <c r="L281" s="32" t="n"/>
      <c r="M281" s="32" t="n"/>
      <c r="N281" s="31">
        <f>IF(ISNUMBER($F281),($F281-IF(ISNUMBER($AM281),$AM281,0))*(1-IF(ISNUMBER($J281),$J281,0)),"")</f>
        <v/>
      </c>
      <c r="O281" s="15" t="inlineStr">
        <is>
          <t>Grave Fruit</t>
        </is>
      </c>
      <c r="P281" s="29" t="n">
        <v>0</v>
      </c>
      <c r="Q281" s="29" t="n">
        <v>5</v>
      </c>
      <c r="R281" s="15" t="inlineStr">
        <is>
          <t>Not listed</t>
        </is>
      </c>
      <c r="S281" s="29" t="n">
        <v>0</v>
      </c>
      <c r="T281" s="29" t="n">
        <v>5</v>
      </c>
      <c r="U281" s="15" t="inlineStr">
        <is>
          <t>Agave nectar + stevia (2026)</t>
        </is>
      </c>
      <c r="V281" s="15" t="inlineStr">
        <is>
          <t>Mountain water, zero sugar, irreverent brand, recyclable tallboy</t>
        </is>
      </c>
      <c r="W281" s="32" t="n"/>
      <c r="X281" s="32" t="n"/>
      <c r="Y281" s="32" t="n"/>
      <c r="Z281" s="32" t="n"/>
      <c r="AA281" s="15" t="inlineStr">
        <is>
          <t>High</t>
        </is>
      </c>
      <c r="AB281" s="15" t="inlineStr">
        <is>
          <t>Viral brand; huge cultural pull beyond product</t>
        </is>
      </c>
      <c r="AC281" s="15" t="inlineStr">
        <is>
          <t>Edgy 'murder your thirst' sparkling water in a tallboy</t>
        </is>
      </c>
      <c r="AD281" s="15" t="inlineStr">
        <is>
          <t>Brand attitude and packaging as much as the water itself.</t>
        </is>
      </c>
      <c r="AE281" s="32" t="n"/>
      <c r="AF281" s="34">
        <f>IF(AND(ISNUMBER($P281),ISNUMBER($AL281),$AL281&lt;&gt;0),ROUND($P281/$AL281*100,1),"")</f>
        <v/>
      </c>
      <c r="AG281" s="35">
        <f>IF(AND(ISNUMBER($S281),ISNUMBER($AL281),$AL281&lt;&gt;0),ROUND($S281/$AL281*100,2),"")</f>
        <v/>
      </c>
      <c r="AH281" s="34">
        <f>IF(AND(ISNUMBER($Q281),ISNUMBER($AL281),$AL281&lt;&gt;0),ROUND($Q281/$AL281*100,1),"")</f>
        <v/>
      </c>
      <c r="AI281" s="29">
        <f>IF(ISNUMBER($S281),IF($S281&lt;=1,"Yes","No"),"n/a")</f>
        <v/>
      </c>
      <c r="AJ281" s="29">
        <f>IF(ISNUMBER($S281),ROUND(MAX(0,MIN(100,100-$S281*2.5-IF(ISNUMBER($T281),$T281,0)*0.12+IF($S281&lt;=1,12,0))),0),"")</f>
        <v/>
      </c>
      <c r="AK281" s="29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29" t="n">
        <v>500</v>
      </c>
      <c r="AM281" s="30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Liquid Death</t>
        </is>
      </c>
      <c r="B282" s="15" t="inlineStr">
        <is>
          <t>Liquid Death Sparkling Water | Grave Fruit | 18-pack 500mL</t>
        </is>
      </c>
      <c r="C282" s="15" t="inlineStr">
        <is>
          <t>5) Sparkling water &amp; soda</t>
        </is>
      </c>
      <c r="D282" s="15" t="inlineStr">
        <is>
          <t>500 mL can</t>
        </is>
      </c>
      <c r="E282" s="29" t="n">
        <v>18</v>
      </c>
      <c r="F282" s="30" t="n"/>
      <c r="G282" s="31">
        <f>IF(AND(ISNUMBER($F282),ISNUMBER($E282),$E282&lt;&gt;0),$F282/$E282,"")</f>
        <v/>
      </c>
      <c r="H282" s="31">
        <f>IF(AND(ISNUMBER($F282),ISNUMBER($AL282),ISNUMBER($E282),($AL282*$E282)&lt;&gt;0),$F282/($AL282*$E282)*100,"")</f>
        <v/>
      </c>
      <c r="I282" s="32" t="n"/>
      <c r="J282" s="33" t="n"/>
      <c r="K282" s="31">
        <f>IF(AND(ISNUMBER($F282),ISNUMBER($J282)),$F282*(1-$J282),"")</f>
        <v/>
      </c>
      <c r="L282" s="32" t="n"/>
      <c r="M282" s="32" t="n"/>
      <c r="N282" s="31">
        <f>IF(ISNUMBER($F282),($F282-IF(ISNUMBER($AM282),$AM282,0))*(1-IF(ISNUMBER($J282),$J282,0)),"")</f>
        <v/>
      </c>
      <c r="O282" s="15" t="inlineStr">
        <is>
          <t>Grave Fruit</t>
        </is>
      </c>
      <c r="P282" s="29" t="n">
        <v>0</v>
      </c>
      <c r="Q282" s="29" t="n">
        <v>5</v>
      </c>
      <c r="R282" s="15" t="inlineStr">
        <is>
          <t>Not listed</t>
        </is>
      </c>
      <c r="S282" s="29" t="n">
        <v>0</v>
      </c>
      <c r="T282" s="29" t="n">
        <v>5</v>
      </c>
      <c r="U282" s="15" t="inlineStr">
        <is>
          <t>Agave nectar + stevia (2026)</t>
        </is>
      </c>
      <c r="V282" s="15" t="inlineStr">
        <is>
          <t>Mountain water, zero sugar, irreverent brand, recyclable tallboy</t>
        </is>
      </c>
      <c r="W282" s="32" t="n"/>
      <c r="X282" s="32" t="n"/>
      <c r="Y282" s="32" t="n"/>
      <c r="Z282" s="32" t="n"/>
      <c r="AA282" s="15" t="inlineStr">
        <is>
          <t>High</t>
        </is>
      </c>
      <c r="AB282" s="15" t="inlineStr">
        <is>
          <t>Viral brand; huge cultural pull beyond product</t>
        </is>
      </c>
      <c r="AC282" s="15" t="inlineStr">
        <is>
          <t>Edgy 'murder your thirst' sparkling water in a tallboy</t>
        </is>
      </c>
      <c r="AD282" s="15" t="inlineStr">
        <is>
          <t>Brand attitude and packaging as much as the water itself.</t>
        </is>
      </c>
      <c r="AE282" s="32" t="n"/>
      <c r="AF282" s="34">
        <f>IF(AND(ISNUMBER($P282),ISNUMBER($AL282),$AL282&lt;&gt;0),ROUND($P282/$AL282*100,1),"")</f>
        <v/>
      </c>
      <c r="AG282" s="35">
        <f>IF(AND(ISNUMBER($S282),ISNUMBER($AL282),$AL282&lt;&gt;0),ROUND($S282/$AL282*100,2),"")</f>
        <v/>
      </c>
      <c r="AH282" s="34">
        <f>IF(AND(ISNUMBER($Q282),ISNUMBER($AL282),$AL282&lt;&gt;0),ROUND($Q282/$AL282*100,1),"")</f>
        <v/>
      </c>
      <c r="AI282" s="29">
        <f>IF(ISNUMBER($S282),IF($S282&lt;=1,"Yes","No"),"n/a")</f>
        <v/>
      </c>
      <c r="AJ282" s="29">
        <f>IF(ISNUMBER($S282),ROUND(MAX(0,MIN(100,100-$S282*2.5-IF(ISNUMBER($T282),$T282,0)*0.12+IF($S282&lt;=1,12,0))),0),"")</f>
        <v/>
      </c>
      <c r="AK282" s="29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29" t="n">
        <v>500</v>
      </c>
      <c r="AM282" s="30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Liquid Death</t>
        </is>
      </c>
      <c r="B283" s="15" t="inlineStr">
        <is>
          <t>Liquid Death Sparkling Water | Grave Fruit | 24-pack 500mL</t>
        </is>
      </c>
      <c r="C283" s="15" t="inlineStr">
        <is>
          <t>5) Sparkling water &amp; soda</t>
        </is>
      </c>
      <c r="D283" s="15" t="inlineStr">
        <is>
          <t>500 mL can</t>
        </is>
      </c>
      <c r="E283" s="29" t="n">
        <v>24</v>
      </c>
      <c r="F283" s="30" t="n"/>
      <c r="G283" s="31">
        <f>IF(AND(ISNUMBER($F283),ISNUMBER($E283),$E283&lt;&gt;0),$F283/$E283,"")</f>
        <v/>
      </c>
      <c r="H283" s="31">
        <f>IF(AND(ISNUMBER($F283),ISNUMBER($AL283),ISNUMBER($E283),($AL283*$E283)&lt;&gt;0),$F283/($AL283*$E283)*100,"")</f>
        <v/>
      </c>
      <c r="I283" s="32" t="n"/>
      <c r="J283" s="33" t="n"/>
      <c r="K283" s="31">
        <f>IF(AND(ISNUMBER($F283),ISNUMBER($J283)),$F283*(1-$J283),"")</f>
        <v/>
      </c>
      <c r="L283" s="32" t="n"/>
      <c r="M283" s="32" t="n"/>
      <c r="N283" s="31">
        <f>IF(ISNUMBER($F283),($F283-IF(ISNUMBER($AM283),$AM283,0))*(1-IF(ISNUMBER($J283),$J283,0)),"")</f>
        <v/>
      </c>
      <c r="O283" s="15" t="inlineStr">
        <is>
          <t>Grave Fruit</t>
        </is>
      </c>
      <c r="P283" s="29" t="n">
        <v>0</v>
      </c>
      <c r="Q283" s="29" t="n">
        <v>5</v>
      </c>
      <c r="R283" s="15" t="inlineStr">
        <is>
          <t>Not listed</t>
        </is>
      </c>
      <c r="S283" s="29" t="n">
        <v>0</v>
      </c>
      <c r="T283" s="29" t="n">
        <v>5</v>
      </c>
      <c r="U283" s="15" t="inlineStr">
        <is>
          <t>Agave nectar + stevia (2026)</t>
        </is>
      </c>
      <c r="V283" s="15" t="inlineStr">
        <is>
          <t>Mountain water, zero sugar, irreverent brand, recyclable tallboy</t>
        </is>
      </c>
      <c r="W283" s="32" t="n"/>
      <c r="X283" s="32" t="n"/>
      <c r="Y283" s="32" t="n"/>
      <c r="Z283" s="32" t="n"/>
      <c r="AA283" s="15" t="inlineStr">
        <is>
          <t>High</t>
        </is>
      </c>
      <c r="AB283" s="15" t="inlineStr">
        <is>
          <t>Viral brand; huge cultural pull beyond product</t>
        </is>
      </c>
      <c r="AC283" s="15" t="inlineStr">
        <is>
          <t>Edgy 'murder your thirst' sparkling water in a tallboy</t>
        </is>
      </c>
      <c r="AD283" s="15" t="inlineStr">
        <is>
          <t>Brand attitude and packaging as much as the water itself.</t>
        </is>
      </c>
      <c r="AE283" s="32" t="n"/>
      <c r="AF283" s="34">
        <f>IF(AND(ISNUMBER($P283),ISNUMBER($AL283),$AL283&lt;&gt;0),ROUND($P283/$AL283*100,1),"")</f>
        <v/>
      </c>
      <c r="AG283" s="35">
        <f>IF(AND(ISNUMBER($S283),ISNUMBER($AL283),$AL283&lt;&gt;0),ROUND($S283/$AL283*100,2),"")</f>
        <v/>
      </c>
      <c r="AH283" s="34">
        <f>IF(AND(ISNUMBER($Q283),ISNUMBER($AL283),$AL283&lt;&gt;0),ROUND($Q283/$AL283*100,1),"")</f>
        <v/>
      </c>
      <c r="AI283" s="29">
        <f>IF(ISNUMBER($S283),IF($S283&lt;=1,"Yes","No"),"n/a")</f>
        <v/>
      </c>
      <c r="AJ283" s="29">
        <f>IF(ISNUMBER($S283),ROUND(MAX(0,MIN(100,100-$S283*2.5-IF(ISNUMBER($T283),$T283,0)*0.12+IF($S283&lt;=1,12,0))),0),"")</f>
        <v/>
      </c>
      <c r="AK283" s="29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29" t="n">
        <v>500</v>
      </c>
      <c r="AM283" s="30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Liquid Death</t>
        </is>
      </c>
      <c r="B284" s="15" t="inlineStr">
        <is>
          <t>Liquid Death Sparkling Water | Pina Killada | single 500mL</t>
        </is>
      </c>
      <c r="C284" s="15" t="inlineStr">
        <is>
          <t>5) Sparkling water &amp; soda</t>
        </is>
      </c>
      <c r="D284" s="15" t="inlineStr">
        <is>
          <t>500 mL can</t>
        </is>
      </c>
      <c r="E284" s="29" t="n">
        <v>1</v>
      </c>
      <c r="F284" s="30" t="n"/>
      <c r="G284" s="31">
        <f>IF(AND(ISNUMBER($F284),ISNUMBER($E284),$E284&lt;&gt;0),$F284/$E284,"")</f>
        <v/>
      </c>
      <c r="H284" s="31">
        <f>IF(AND(ISNUMBER($F284),ISNUMBER($AL284),ISNUMBER($E284),($AL284*$E284)&lt;&gt;0),$F284/($AL284*$E284)*100,"")</f>
        <v/>
      </c>
      <c r="I284" s="32" t="n"/>
      <c r="J284" s="33" t="n"/>
      <c r="K284" s="31">
        <f>IF(AND(ISNUMBER($F284),ISNUMBER($J284)),$F284*(1-$J284),"")</f>
        <v/>
      </c>
      <c r="L284" s="32" t="n"/>
      <c r="M284" s="32" t="n"/>
      <c r="N284" s="31">
        <f>IF(ISNUMBER($F284),($F284-IF(ISNUMBER($AM284),$AM284,0))*(1-IF(ISNUMBER($J284),$J284,0)),"")</f>
        <v/>
      </c>
      <c r="O284" s="15" t="inlineStr">
        <is>
          <t>Pina Killada</t>
        </is>
      </c>
      <c r="P284" s="29" t="n">
        <v>0</v>
      </c>
      <c r="Q284" s="29" t="n">
        <v>5</v>
      </c>
      <c r="R284" s="15" t="inlineStr">
        <is>
          <t>Not listed</t>
        </is>
      </c>
      <c r="S284" s="29" t="n">
        <v>0</v>
      </c>
      <c r="T284" s="29" t="n">
        <v>5</v>
      </c>
      <c r="U284" s="15" t="inlineStr">
        <is>
          <t>Agave nectar + stevia (2026)</t>
        </is>
      </c>
      <c r="V284" s="15" t="inlineStr">
        <is>
          <t>Mountain water, zero sugar, irreverent brand, recyclable tallboy</t>
        </is>
      </c>
      <c r="W284" s="32" t="n"/>
      <c r="X284" s="32" t="n"/>
      <c r="Y284" s="32" t="n"/>
      <c r="Z284" s="32" t="n"/>
      <c r="AA284" s="15" t="inlineStr">
        <is>
          <t>High</t>
        </is>
      </c>
      <c r="AB284" s="15" t="inlineStr">
        <is>
          <t>Viral brand; huge cultural pull beyond product</t>
        </is>
      </c>
      <c r="AC284" s="15" t="inlineStr">
        <is>
          <t>Edgy 'murder your thirst' sparkling water in a tallboy</t>
        </is>
      </c>
      <c r="AD284" s="15" t="inlineStr">
        <is>
          <t>Brand attitude and packaging as much as the water itself.</t>
        </is>
      </c>
      <c r="AE284" s="32" t="n"/>
      <c r="AF284" s="34">
        <f>IF(AND(ISNUMBER($P284),ISNUMBER($AL284),$AL284&lt;&gt;0),ROUND($P284/$AL284*100,1),"")</f>
        <v/>
      </c>
      <c r="AG284" s="35">
        <f>IF(AND(ISNUMBER($S284),ISNUMBER($AL284),$AL284&lt;&gt;0),ROUND($S284/$AL284*100,2),"")</f>
        <v/>
      </c>
      <c r="AH284" s="34">
        <f>IF(AND(ISNUMBER($Q284),ISNUMBER($AL284),$AL284&lt;&gt;0),ROUND($Q284/$AL284*100,1),"")</f>
        <v/>
      </c>
      <c r="AI284" s="29">
        <f>IF(ISNUMBER($S284),IF($S284&lt;=1,"Yes","No"),"n/a")</f>
        <v/>
      </c>
      <c r="AJ284" s="29">
        <f>IF(ISNUMBER($S284),ROUND(MAX(0,MIN(100,100-$S284*2.5-IF(ISNUMBER($T284),$T284,0)*0.12+IF($S284&lt;=1,12,0))),0),"")</f>
        <v/>
      </c>
      <c r="AK284" s="29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29" t="n">
        <v>500</v>
      </c>
      <c r="AM284" s="30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Liquid Death</t>
        </is>
      </c>
      <c r="B285" s="15" t="inlineStr">
        <is>
          <t>Liquid Death Sparkling Water | Pina Killada | 8-pack 500mL</t>
        </is>
      </c>
      <c r="C285" s="15" t="inlineStr">
        <is>
          <t>5) Sparkling water &amp; soda</t>
        </is>
      </c>
      <c r="D285" s="15" t="inlineStr">
        <is>
          <t>500 mL can</t>
        </is>
      </c>
      <c r="E285" s="29" t="n">
        <v>8</v>
      </c>
      <c r="F285" s="30" t="n"/>
      <c r="G285" s="31">
        <f>IF(AND(ISNUMBER($F285),ISNUMBER($E285),$E285&lt;&gt;0),$F285/$E285,"")</f>
        <v/>
      </c>
      <c r="H285" s="31">
        <f>IF(AND(ISNUMBER($F285),ISNUMBER($AL285),ISNUMBER($E285),($AL285*$E285)&lt;&gt;0),$F285/($AL285*$E285)*100,"")</f>
        <v/>
      </c>
      <c r="I285" s="32" t="n"/>
      <c r="J285" s="33" t="n"/>
      <c r="K285" s="31">
        <f>IF(AND(ISNUMBER($F285),ISNUMBER($J285)),$F285*(1-$J285),"")</f>
        <v/>
      </c>
      <c r="L285" s="32" t="n"/>
      <c r="M285" s="32" t="n"/>
      <c r="N285" s="31">
        <f>IF(ISNUMBER($F285),($F285-IF(ISNUMBER($AM285),$AM285,0))*(1-IF(ISNUMBER($J285),$J285,0)),"")</f>
        <v/>
      </c>
      <c r="O285" s="15" t="inlineStr">
        <is>
          <t>Pina Killada</t>
        </is>
      </c>
      <c r="P285" s="29" t="n">
        <v>0</v>
      </c>
      <c r="Q285" s="29" t="n">
        <v>5</v>
      </c>
      <c r="R285" s="15" t="inlineStr">
        <is>
          <t>Not listed</t>
        </is>
      </c>
      <c r="S285" s="29" t="n">
        <v>0</v>
      </c>
      <c r="T285" s="29" t="n">
        <v>5</v>
      </c>
      <c r="U285" s="15" t="inlineStr">
        <is>
          <t>Agave nectar + stevia (2026)</t>
        </is>
      </c>
      <c r="V285" s="15" t="inlineStr">
        <is>
          <t>Mountain water, zero sugar, irreverent brand, recyclable tallboy</t>
        </is>
      </c>
      <c r="W285" s="32" t="n"/>
      <c r="X285" s="32" t="n"/>
      <c r="Y285" s="32" t="n"/>
      <c r="Z285" s="32" t="n"/>
      <c r="AA285" s="15" t="inlineStr">
        <is>
          <t>High</t>
        </is>
      </c>
      <c r="AB285" s="15" t="inlineStr">
        <is>
          <t>Viral brand; huge cultural pull beyond product</t>
        </is>
      </c>
      <c r="AC285" s="15" t="inlineStr">
        <is>
          <t>Edgy 'murder your thirst' sparkling water in a tallboy</t>
        </is>
      </c>
      <c r="AD285" s="15" t="inlineStr">
        <is>
          <t>Brand attitude and packaging as much as the water itself.</t>
        </is>
      </c>
      <c r="AE285" s="32" t="n"/>
      <c r="AF285" s="34">
        <f>IF(AND(ISNUMBER($P285),ISNUMBER($AL285),$AL285&lt;&gt;0),ROUND($P285/$AL285*100,1),"")</f>
        <v/>
      </c>
      <c r="AG285" s="35">
        <f>IF(AND(ISNUMBER($S285),ISNUMBER($AL285),$AL285&lt;&gt;0),ROUND($S285/$AL285*100,2),"")</f>
        <v/>
      </c>
      <c r="AH285" s="34">
        <f>IF(AND(ISNUMBER($Q285),ISNUMBER($AL285),$AL285&lt;&gt;0),ROUND($Q285/$AL285*100,1),"")</f>
        <v/>
      </c>
      <c r="AI285" s="29">
        <f>IF(ISNUMBER($S285),IF($S285&lt;=1,"Yes","No"),"n/a")</f>
        <v/>
      </c>
      <c r="AJ285" s="29">
        <f>IF(ISNUMBER($S285),ROUND(MAX(0,MIN(100,100-$S285*2.5-IF(ISNUMBER($T285),$T285,0)*0.12+IF($S285&lt;=1,12,0))),0),"")</f>
        <v/>
      </c>
      <c r="AK285" s="29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29" t="n">
        <v>500</v>
      </c>
      <c r="AM285" s="30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Liquid Death</t>
        </is>
      </c>
      <c r="B286" s="15" t="inlineStr">
        <is>
          <t>Liquid Death Sparkling Water | Pina Killada | 12-pack 500mL</t>
        </is>
      </c>
      <c r="C286" s="15" t="inlineStr">
        <is>
          <t>5) Sparkling water &amp; soda</t>
        </is>
      </c>
      <c r="D286" s="15" t="inlineStr">
        <is>
          <t>500 mL can</t>
        </is>
      </c>
      <c r="E286" s="29" t="n">
        <v>12</v>
      </c>
      <c r="F286" s="30" t="n"/>
      <c r="G286" s="31">
        <f>IF(AND(ISNUMBER($F286),ISNUMBER($E286),$E286&lt;&gt;0),$F286/$E286,"")</f>
        <v/>
      </c>
      <c r="H286" s="31">
        <f>IF(AND(ISNUMBER($F286),ISNUMBER($AL286),ISNUMBER($E286),($AL286*$E286)&lt;&gt;0),$F286/($AL286*$E286)*100,"")</f>
        <v/>
      </c>
      <c r="I286" s="32" t="n"/>
      <c r="J286" s="33" t="n"/>
      <c r="K286" s="31">
        <f>IF(AND(ISNUMBER($F286),ISNUMBER($J286)),$F286*(1-$J286),"")</f>
        <v/>
      </c>
      <c r="L286" s="32" t="n"/>
      <c r="M286" s="32" t="n"/>
      <c r="N286" s="31">
        <f>IF(ISNUMBER($F286),($F286-IF(ISNUMBER($AM286),$AM286,0))*(1-IF(ISNUMBER($J286),$J286,0)),"")</f>
        <v/>
      </c>
      <c r="O286" s="15" t="inlineStr">
        <is>
          <t>Pina Killada</t>
        </is>
      </c>
      <c r="P286" s="29" t="n">
        <v>0</v>
      </c>
      <c r="Q286" s="29" t="n">
        <v>5</v>
      </c>
      <c r="R286" s="15" t="inlineStr">
        <is>
          <t>Not listed</t>
        </is>
      </c>
      <c r="S286" s="29" t="n">
        <v>0</v>
      </c>
      <c r="T286" s="29" t="n">
        <v>5</v>
      </c>
      <c r="U286" s="15" t="inlineStr">
        <is>
          <t>Agave nectar + stevia (2026)</t>
        </is>
      </c>
      <c r="V286" s="15" t="inlineStr">
        <is>
          <t>Mountain water, zero sugar, irreverent brand, recyclable tallboy</t>
        </is>
      </c>
      <c r="W286" s="32" t="n"/>
      <c r="X286" s="32" t="n"/>
      <c r="Y286" s="32" t="n"/>
      <c r="Z286" s="32" t="n"/>
      <c r="AA286" s="15" t="inlineStr">
        <is>
          <t>High</t>
        </is>
      </c>
      <c r="AB286" s="15" t="inlineStr">
        <is>
          <t>Viral brand; huge cultural pull beyond product</t>
        </is>
      </c>
      <c r="AC286" s="15" t="inlineStr">
        <is>
          <t>Edgy 'murder your thirst' sparkling water in a tallboy</t>
        </is>
      </c>
      <c r="AD286" s="15" t="inlineStr">
        <is>
          <t>Brand attitude and packaging as much as the water itself.</t>
        </is>
      </c>
      <c r="AE286" s="32" t="n"/>
      <c r="AF286" s="34">
        <f>IF(AND(ISNUMBER($P286),ISNUMBER($AL286),$AL286&lt;&gt;0),ROUND($P286/$AL286*100,1),"")</f>
        <v/>
      </c>
      <c r="AG286" s="35">
        <f>IF(AND(ISNUMBER($S286),ISNUMBER($AL286),$AL286&lt;&gt;0),ROUND($S286/$AL286*100,2),"")</f>
        <v/>
      </c>
      <c r="AH286" s="34">
        <f>IF(AND(ISNUMBER($Q286),ISNUMBER($AL286),$AL286&lt;&gt;0),ROUND($Q286/$AL286*100,1),"")</f>
        <v/>
      </c>
      <c r="AI286" s="29">
        <f>IF(ISNUMBER($S286),IF($S286&lt;=1,"Yes","No"),"n/a")</f>
        <v/>
      </c>
      <c r="AJ286" s="29">
        <f>IF(ISNUMBER($S286),ROUND(MAX(0,MIN(100,100-$S286*2.5-IF(ISNUMBER($T286),$T286,0)*0.12+IF($S286&lt;=1,12,0))),0),"")</f>
        <v/>
      </c>
      <c r="AK286" s="29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29" t="n">
        <v>500</v>
      </c>
      <c r="AM286" s="30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Liquid Death</t>
        </is>
      </c>
      <c r="B287" s="15" t="inlineStr">
        <is>
          <t>Liquid Death Sparkling Water | Pina Killada | 18-pack 500mL</t>
        </is>
      </c>
      <c r="C287" s="15" t="inlineStr">
        <is>
          <t>5) Sparkling water &amp; soda</t>
        </is>
      </c>
      <c r="D287" s="15" t="inlineStr">
        <is>
          <t>500 mL can</t>
        </is>
      </c>
      <c r="E287" s="29" t="n">
        <v>18</v>
      </c>
      <c r="F287" s="30" t="n"/>
      <c r="G287" s="31">
        <f>IF(AND(ISNUMBER($F287),ISNUMBER($E287),$E287&lt;&gt;0),$F287/$E287,"")</f>
        <v/>
      </c>
      <c r="H287" s="31">
        <f>IF(AND(ISNUMBER($F287),ISNUMBER($AL287),ISNUMBER($E287),($AL287*$E287)&lt;&gt;0),$F287/($AL287*$E287)*100,"")</f>
        <v/>
      </c>
      <c r="I287" s="32" t="n"/>
      <c r="J287" s="33" t="n"/>
      <c r="K287" s="31">
        <f>IF(AND(ISNUMBER($F287),ISNUMBER($J287)),$F287*(1-$J287),"")</f>
        <v/>
      </c>
      <c r="L287" s="32" t="n"/>
      <c r="M287" s="32" t="n"/>
      <c r="N287" s="31">
        <f>IF(ISNUMBER($F287),($F287-IF(ISNUMBER($AM287),$AM287,0))*(1-IF(ISNUMBER($J287),$J287,0)),"")</f>
        <v/>
      </c>
      <c r="O287" s="15" t="inlineStr">
        <is>
          <t>Pina Killada</t>
        </is>
      </c>
      <c r="P287" s="29" t="n">
        <v>0</v>
      </c>
      <c r="Q287" s="29" t="n">
        <v>5</v>
      </c>
      <c r="R287" s="15" t="inlineStr">
        <is>
          <t>Not listed</t>
        </is>
      </c>
      <c r="S287" s="29" t="n">
        <v>0</v>
      </c>
      <c r="T287" s="29" t="n">
        <v>5</v>
      </c>
      <c r="U287" s="15" t="inlineStr">
        <is>
          <t>Agave nectar + stevia (2026)</t>
        </is>
      </c>
      <c r="V287" s="15" t="inlineStr">
        <is>
          <t>Mountain water, zero sugar, irreverent brand, recyclable tallboy</t>
        </is>
      </c>
      <c r="W287" s="32" t="n"/>
      <c r="X287" s="32" t="n"/>
      <c r="Y287" s="32" t="n"/>
      <c r="Z287" s="32" t="n"/>
      <c r="AA287" s="15" t="inlineStr">
        <is>
          <t>High</t>
        </is>
      </c>
      <c r="AB287" s="15" t="inlineStr">
        <is>
          <t>Viral brand; huge cultural pull beyond product</t>
        </is>
      </c>
      <c r="AC287" s="15" t="inlineStr">
        <is>
          <t>Edgy 'murder your thirst' sparkling water in a tallboy</t>
        </is>
      </c>
      <c r="AD287" s="15" t="inlineStr">
        <is>
          <t>Brand attitude and packaging as much as the water itself.</t>
        </is>
      </c>
      <c r="AE287" s="32" t="n"/>
      <c r="AF287" s="34">
        <f>IF(AND(ISNUMBER($P287),ISNUMBER($AL287),$AL287&lt;&gt;0),ROUND($P287/$AL287*100,1),"")</f>
        <v/>
      </c>
      <c r="AG287" s="35">
        <f>IF(AND(ISNUMBER($S287),ISNUMBER($AL287),$AL287&lt;&gt;0),ROUND($S287/$AL287*100,2),"")</f>
        <v/>
      </c>
      <c r="AH287" s="34">
        <f>IF(AND(ISNUMBER($Q287),ISNUMBER($AL287),$AL287&lt;&gt;0),ROUND($Q287/$AL287*100,1),"")</f>
        <v/>
      </c>
      <c r="AI287" s="29">
        <f>IF(ISNUMBER($S287),IF($S287&lt;=1,"Yes","No"),"n/a")</f>
        <v/>
      </c>
      <c r="AJ287" s="29">
        <f>IF(ISNUMBER($S287),ROUND(MAX(0,MIN(100,100-$S287*2.5-IF(ISNUMBER($T287),$T287,0)*0.12+IF($S287&lt;=1,12,0))),0),"")</f>
        <v/>
      </c>
      <c r="AK287" s="29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29" t="n">
        <v>500</v>
      </c>
      <c r="AM287" s="30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Liquid Death</t>
        </is>
      </c>
      <c r="B288" s="15" t="inlineStr">
        <is>
          <t>Liquid Death Sparkling Water | Pina Killada | 24-pack 500mL</t>
        </is>
      </c>
      <c r="C288" s="15" t="inlineStr">
        <is>
          <t>5) Sparkling water &amp; soda</t>
        </is>
      </c>
      <c r="D288" s="15" t="inlineStr">
        <is>
          <t>500 mL can</t>
        </is>
      </c>
      <c r="E288" s="29" t="n">
        <v>24</v>
      </c>
      <c r="F288" s="30" t="n"/>
      <c r="G288" s="31">
        <f>IF(AND(ISNUMBER($F288),ISNUMBER($E288),$E288&lt;&gt;0),$F288/$E288,"")</f>
        <v/>
      </c>
      <c r="H288" s="31">
        <f>IF(AND(ISNUMBER($F288),ISNUMBER($AL288),ISNUMBER($E288),($AL288*$E288)&lt;&gt;0),$F288/($AL288*$E288)*100,"")</f>
        <v/>
      </c>
      <c r="I288" s="32" t="n"/>
      <c r="J288" s="33" t="n"/>
      <c r="K288" s="31">
        <f>IF(AND(ISNUMBER($F288),ISNUMBER($J288)),$F288*(1-$J288),"")</f>
        <v/>
      </c>
      <c r="L288" s="32" t="n"/>
      <c r="M288" s="32" t="n"/>
      <c r="N288" s="31">
        <f>IF(ISNUMBER($F288),($F288-IF(ISNUMBER($AM288),$AM288,0))*(1-IF(ISNUMBER($J288),$J288,0)),"")</f>
        <v/>
      </c>
      <c r="O288" s="15" t="inlineStr">
        <is>
          <t>Pina Killada</t>
        </is>
      </c>
      <c r="P288" s="29" t="n">
        <v>0</v>
      </c>
      <c r="Q288" s="29" t="n">
        <v>5</v>
      </c>
      <c r="R288" s="15" t="inlineStr">
        <is>
          <t>Not listed</t>
        </is>
      </c>
      <c r="S288" s="29" t="n">
        <v>0</v>
      </c>
      <c r="T288" s="29" t="n">
        <v>5</v>
      </c>
      <c r="U288" s="15" t="inlineStr">
        <is>
          <t>Agave nectar + stevia (2026)</t>
        </is>
      </c>
      <c r="V288" s="15" t="inlineStr">
        <is>
          <t>Mountain water, zero sugar, irreverent brand, recyclable tallboy</t>
        </is>
      </c>
      <c r="W288" s="32" t="n"/>
      <c r="X288" s="32" t="n"/>
      <c r="Y288" s="32" t="n"/>
      <c r="Z288" s="32" t="n"/>
      <c r="AA288" s="15" t="inlineStr">
        <is>
          <t>High</t>
        </is>
      </c>
      <c r="AB288" s="15" t="inlineStr">
        <is>
          <t>Viral brand; huge cultural pull beyond product</t>
        </is>
      </c>
      <c r="AC288" s="15" t="inlineStr">
        <is>
          <t>Edgy 'murder your thirst' sparkling water in a tallboy</t>
        </is>
      </c>
      <c r="AD288" s="15" t="inlineStr">
        <is>
          <t>Brand attitude and packaging as much as the water itself.</t>
        </is>
      </c>
      <c r="AE288" s="32" t="n"/>
      <c r="AF288" s="34">
        <f>IF(AND(ISNUMBER($P288),ISNUMBER($AL288),$AL288&lt;&gt;0),ROUND($P288/$AL288*100,1),"")</f>
        <v/>
      </c>
      <c r="AG288" s="35">
        <f>IF(AND(ISNUMBER($S288),ISNUMBER($AL288),$AL288&lt;&gt;0),ROUND($S288/$AL288*100,2),"")</f>
        <v/>
      </c>
      <c r="AH288" s="34">
        <f>IF(AND(ISNUMBER($Q288),ISNUMBER($AL288),$AL288&lt;&gt;0),ROUND($Q288/$AL288*100,1),"")</f>
        <v/>
      </c>
      <c r="AI288" s="29">
        <f>IF(ISNUMBER($S288),IF($S288&lt;=1,"Yes","No"),"n/a")</f>
        <v/>
      </c>
      <c r="AJ288" s="29">
        <f>IF(ISNUMBER($S288),ROUND(MAX(0,MIN(100,100-$S288*2.5-IF(ISNUMBER($T288),$T288,0)*0.12+IF($S288&lt;=1,12,0))),0),"")</f>
        <v/>
      </c>
      <c r="AK288" s="29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29" t="n">
        <v>500</v>
      </c>
      <c r="AM288" s="30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Liquid Death</t>
        </is>
      </c>
      <c r="B289" s="15" t="inlineStr">
        <is>
          <t>Liquid Death Mountain Water (Still) | Still (unflavoured) | single 500mL</t>
        </is>
      </c>
      <c r="C289" s="15" t="inlineStr">
        <is>
          <t>5) Sparkling water &amp; soda</t>
        </is>
      </c>
      <c r="D289" s="15" t="inlineStr">
        <is>
          <t>500 mL can</t>
        </is>
      </c>
      <c r="E289" s="29" t="n">
        <v>1</v>
      </c>
      <c r="F289" s="30" t="n"/>
      <c r="G289" s="31">
        <f>IF(AND(ISNUMBER($F289),ISNUMBER($E289),$E289&lt;&gt;0),$F289/$E289,"")</f>
        <v/>
      </c>
      <c r="H289" s="31">
        <f>IF(AND(ISNUMBER($F289),ISNUMBER($AL289),ISNUMBER($E289),($AL289*$E289)&lt;&gt;0),$F289/($AL289*$E289)*100,"")</f>
        <v/>
      </c>
      <c r="I289" s="32" t="n"/>
      <c r="J289" s="33" t="n"/>
      <c r="K289" s="31">
        <f>IF(AND(ISNUMBER($F289),ISNUMBER($J289)),$F289*(1-$J289),"")</f>
        <v/>
      </c>
      <c r="L289" s="32" t="n"/>
      <c r="M289" s="32" t="n"/>
      <c r="N289" s="31">
        <f>IF(ISNUMBER($F289),($F289-IF(ISNUMBER($AM289),$AM289,0))*(1-IF(ISNUMBER($J289),$J289,0)),"")</f>
        <v/>
      </c>
      <c r="O289" s="15" t="inlineStr">
        <is>
          <t>Still (unflavoured)</t>
        </is>
      </c>
      <c r="P289" s="29" t="n">
        <v>0</v>
      </c>
      <c r="Q289" s="29" t="n">
        <v>0</v>
      </c>
      <c r="R289" s="15" t="inlineStr">
        <is>
          <t>Not listed</t>
        </is>
      </c>
      <c r="S289" s="29" t="n">
        <v>0</v>
      </c>
      <c r="T289" s="29" t="n">
        <v>0</v>
      </c>
      <c r="U289" s="15" t="inlineStr">
        <is>
          <t>None</t>
        </is>
      </c>
      <c r="V289" s="15" t="inlineStr">
        <is>
          <t>Austrian Alps artesian water (single ingredient), pH ~8.0, zero-everything label, infinitely recyclable tallboy can, brand-driven</t>
        </is>
      </c>
      <c r="W289" s="32" t="n"/>
      <c r="X289" s="32" t="n"/>
      <c r="Y289" s="32" t="n"/>
      <c r="Z289" s="32" t="n"/>
      <c r="AA289" s="15" t="inlineStr">
        <is>
          <t>High</t>
        </is>
      </c>
      <c r="AB289" s="15" t="inlineStr">
        <is>
          <t>Viral brand halo on plain water</t>
        </is>
      </c>
      <c r="AC289" s="15" t="inlineStr">
        <is>
          <t>Plain mountain water made cool by branding</t>
        </is>
      </c>
      <c r="AD289" s="15" t="inlineStr">
        <is>
          <t>Buys the brand and the can, not just hydration.</t>
        </is>
      </c>
      <c r="AE289" s="32" t="n"/>
      <c r="AF289" s="34">
        <f>IF(AND(ISNUMBER($P289),ISNUMBER($AL289),$AL289&lt;&gt;0),ROUND($P289/$AL289*100,1),"")</f>
        <v/>
      </c>
      <c r="AG289" s="35">
        <f>IF(AND(ISNUMBER($S289),ISNUMBER($AL289),$AL289&lt;&gt;0),ROUND($S289/$AL289*100,2),"")</f>
        <v/>
      </c>
      <c r="AH289" s="34">
        <f>IF(AND(ISNUMBER($Q289),ISNUMBER($AL289),$AL289&lt;&gt;0),ROUND($Q289/$AL289*100,1),"")</f>
        <v/>
      </c>
      <c r="AI289" s="29">
        <f>IF(ISNUMBER($S289),IF($S289&lt;=1,"Yes","No"),"n/a")</f>
        <v/>
      </c>
      <c r="AJ289" s="29">
        <f>IF(ISNUMBER($S289),ROUND(MAX(0,MIN(100,100-$S289*2.5-IF(ISNUMBER($T289),$T289,0)*0.12+IF($S289&lt;=1,12,0))),0),"")</f>
        <v/>
      </c>
      <c r="AK289" s="29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29" t="n">
        <v>500</v>
      </c>
      <c r="AM289" s="30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Liquid Death</t>
        </is>
      </c>
      <c r="B290" s="15" t="inlineStr">
        <is>
          <t>Liquid Death Mountain Water (Still) | Still (unflavoured) | 8-pack 500mL</t>
        </is>
      </c>
      <c r="C290" s="15" t="inlineStr">
        <is>
          <t>5) Sparkling water &amp; soda</t>
        </is>
      </c>
      <c r="D290" s="15" t="inlineStr">
        <is>
          <t>500 mL can</t>
        </is>
      </c>
      <c r="E290" s="29" t="n">
        <v>8</v>
      </c>
      <c r="F290" s="30" t="n"/>
      <c r="G290" s="31">
        <f>IF(AND(ISNUMBER($F290),ISNUMBER($E290),$E290&lt;&gt;0),$F290/$E290,"")</f>
        <v/>
      </c>
      <c r="H290" s="31">
        <f>IF(AND(ISNUMBER($F290),ISNUMBER($AL290),ISNUMBER($E290),($AL290*$E290)&lt;&gt;0),$F290/($AL290*$E290)*100,"")</f>
        <v/>
      </c>
      <c r="I290" s="32" t="n"/>
      <c r="J290" s="33" t="n"/>
      <c r="K290" s="31">
        <f>IF(AND(ISNUMBER($F290),ISNUMBER($J290)),$F290*(1-$J290),"")</f>
        <v/>
      </c>
      <c r="L290" s="32" t="n"/>
      <c r="M290" s="32" t="n"/>
      <c r="N290" s="31">
        <f>IF(ISNUMBER($F290),($F290-IF(ISNUMBER($AM290),$AM290,0))*(1-IF(ISNUMBER($J290),$J290,0)),"")</f>
        <v/>
      </c>
      <c r="O290" s="15" t="inlineStr">
        <is>
          <t>Still (unflavoured)</t>
        </is>
      </c>
      <c r="P290" s="29" t="n">
        <v>0</v>
      </c>
      <c r="Q290" s="29" t="n">
        <v>0</v>
      </c>
      <c r="R290" s="15" t="inlineStr">
        <is>
          <t>Not listed</t>
        </is>
      </c>
      <c r="S290" s="29" t="n">
        <v>0</v>
      </c>
      <c r="T290" s="29" t="n">
        <v>0</v>
      </c>
      <c r="U290" s="15" t="inlineStr">
        <is>
          <t>None</t>
        </is>
      </c>
      <c r="V290" s="15" t="inlineStr">
        <is>
          <t>Austrian Alps artesian water (single ingredient), pH ~8.0, zero-everything label, infinitely recyclable tallboy can, brand-driven</t>
        </is>
      </c>
      <c r="W290" s="32" t="n"/>
      <c r="X290" s="32" t="n"/>
      <c r="Y290" s="32" t="n"/>
      <c r="Z290" s="32" t="n"/>
      <c r="AA290" s="15" t="inlineStr">
        <is>
          <t>High</t>
        </is>
      </c>
      <c r="AB290" s="15" t="inlineStr">
        <is>
          <t>Viral brand halo on plain water</t>
        </is>
      </c>
      <c r="AC290" s="15" t="inlineStr">
        <is>
          <t>Plain mountain water made cool by branding</t>
        </is>
      </c>
      <c r="AD290" s="15" t="inlineStr">
        <is>
          <t>Buys the brand and the can, not just hydration.</t>
        </is>
      </c>
      <c r="AE290" s="32" t="n"/>
      <c r="AF290" s="34">
        <f>IF(AND(ISNUMBER($P290),ISNUMBER($AL290),$AL290&lt;&gt;0),ROUND($P290/$AL290*100,1),"")</f>
        <v/>
      </c>
      <c r="AG290" s="35">
        <f>IF(AND(ISNUMBER($S290),ISNUMBER($AL290),$AL290&lt;&gt;0),ROUND($S290/$AL290*100,2),"")</f>
        <v/>
      </c>
      <c r="AH290" s="34">
        <f>IF(AND(ISNUMBER($Q290),ISNUMBER($AL290),$AL290&lt;&gt;0),ROUND($Q290/$AL290*100,1),"")</f>
        <v/>
      </c>
      <c r="AI290" s="29">
        <f>IF(ISNUMBER($S290),IF($S290&lt;=1,"Yes","No"),"n/a")</f>
        <v/>
      </c>
      <c r="AJ290" s="29">
        <f>IF(ISNUMBER($S290),ROUND(MAX(0,MIN(100,100-$S290*2.5-IF(ISNUMBER($T290),$T290,0)*0.12+IF($S290&lt;=1,12,0))),0),"")</f>
        <v/>
      </c>
      <c r="AK290" s="29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29" t="n">
        <v>500</v>
      </c>
      <c r="AM290" s="30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Liquid Death</t>
        </is>
      </c>
      <c r="B291" s="15" t="inlineStr">
        <is>
          <t>Liquid Death Mountain Water (Still) | Still (unflavoured) | 12-pack 500mL</t>
        </is>
      </c>
      <c r="C291" s="15" t="inlineStr">
        <is>
          <t>5) Sparkling water &amp; soda</t>
        </is>
      </c>
      <c r="D291" s="15" t="inlineStr">
        <is>
          <t>500 mL can</t>
        </is>
      </c>
      <c r="E291" s="29" t="n">
        <v>12</v>
      </c>
      <c r="F291" s="30" t="n"/>
      <c r="G291" s="31">
        <f>IF(AND(ISNUMBER($F291),ISNUMBER($E291),$E291&lt;&gt;0),$F291/$E291,"")</f>
        <v/>
      </c>
      <c r="H291" s="31">
        <f>IF(AND(ISNUMBER($F291),ISNUMBER($AL291),ISNUMBER($E291),($AL291*$E291)&lt;&gt;0),$F291/($AL291*$E291)*100,"")</f>
        <v/>
      </c>
      <c r="I291" s="32" t="n"/>
      <c r="J291" s="33" t="n"/>
      <c r="K291" s="31">
        <f>IF(AND(ISNUMBER($F291),ISNUMBER($J291)),$F291*(1-$J291),"")</f>
        <v/>
      </c>
      <c r="L291" s="32" t="n"/>
      <c r="M291" s="32" t="n"/>
      <c r="N291" s="31">
        <f>IF(ISNUMBER($F291),($F291-IF(ISNUMBER($AM291),$AM291,0))*(1-IF(ISNUMBER($J291),$J291,0)),"")</f>
        <v/>
      </c>
      <c r="O291" s="15" t="inlineStr">
        <is>
          <t>Still (unflavoured)</t>
        </is>
      </c>
      <c r="P291" s="29" t="n">
        <v>0</v>
      </c>
      <c r="Q291" s="29" t="n">
        <v>0</v>
      </c>
      <c r="R291" s="15" t="inlineStr">
        <is>
          <t>Not listed</t>
        </is>
      </c>
      <c r="S291" s="29" t="n">
        <v>0</v>
      </c>
      <c r="T291" s="29" t="n">
        <v>0</v>
      </c>
      <c r="U291" s="15" t="inlineStr">
        <is>
          <t>None</t>
        </is>
      </c>
      <c r="V291" s="15" t="inlineStr">
        <is>
          <t>Austrian Alps artesian water (single ingredient), pH ~8.0, zero-everything label, infinitely recyclable tallboy can, brand-driven</t>
        </is>
      </c>
      <c r="W291" s="32" t="n"/>
      <c r="X291" s="32" t="n"/>
      <c r="Y291" s="32" t="n"/>
      <c r="Z291" s="32" t="n"/>
      <c r="AA291" s="15" t="inlineStr">
        <is>
          <t>High</t>
        </is>
      </c>
      <c r="AB291" s="15" t="inlineStr">
        <is>
          <t>Viral brand halo on plain water</t>
        </is>
      </c>
      <c r="AC291" s="15" t="inlineStr">
        <is>
          <t>Plain mountain water made cool by branding</t>
        </is>
      </c>
      <c r="AD291" s="15" t="inlineStr">
        <is>
          <t>Buys the brand and the can, not just hydration.</t>
        </is>
      </c>
      <c r="AE291" s="32" t="n"/>
      <c r="AF291" s="34">
        <f>IF(AND(ISNUMBER($P291),ISNUMBER($AL291),$AL291&lt;&gt;0),ROUND($P291/$AL291*100,1),"")</f>
        <v/>
      </c>
      <c r="AG291" s="35">
        <f>IF(AND(ISNUMBER($S291),ISNUMBER($AL291),$AL291&lt;&gt;0),ROUND($S291/$AL291*100,2),"")</f>
        <v/>
      </c>
      <c r="AH291" s="34">
        <f>IF(AND(ISNUMBER($Q291),ISNUMBER($AL291),$AL291&lt;&gt;0),ROUND($Q291/$AL291*100,1),"")</f>
        <v/>
      </c>
      <c r="AI291" s="29">
        <f>IF(ISNUMBER($S291),IF($S291&lt;=1,"Yes","No"),"n/a")</f>
        <v/>
      </c>
      <c r="AJ291" s="29">
        <f>IF(ISNUMBER($S291),ROUND(MAX(0,MIN(100,100-$S291*2.5-IF(ISNUMBER($T291),$T291,0)*0.12+IF($S291&lt;=1,12,0))),0),"")</f>
        <v/>
      </c>
      <c r="AK291" s="29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29" t="n">
        <v>500</v>
      </c>
      <c r="AM291" s="30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Liquid Death</t>
        </is>
      </c>
      <c r="B292" s="15" t="inlineStr">
        <is>
          <t>Liquid Death Mountain Water (Still) | Still (unflavoured) | 18-pack 500mL</t>
        </is>
      </c>
      <c r="C292" s="15" t="inlineStr">
        <is>
          <t>5) Sparkling water &amp; soda</t>
        </is>
      </c>
      <c r="D292" s="15" t="inlineStr">
        <is>
          <t>500 mL can</t>
        </is>
      </c>
      <c r="E292" s="29" t="n">
        <v>18</v>
      </c>
      <c r="F292" s="30" t="n"/>
      <c r="G292" s="31">
        <f>IF(AND(ISNUMBER($F292),ISNUMBER($E292),$E292&lt;&gt;0),$F292/$E292,"")</f>
        <v/>
      </c>
      <c r="H292" s="31">
        <f>IF(AND(ISNUMBER($F292),ISNUMBER($AL292),ISNUMBER($E292),($AL292*$E292)&lt;&gt;0),$F292/($AL292*$E292)*100,"")</f>
        <v/>
      </c>
      <c r="I292" s="32" t="n"/>
      <c r="J292" s="33" t="n"/>
      <c r="K292" s="31">
        <f>IF(AND(ISNUMBER($F292),ISNUMBER($J292)),$F292*(1-$J292),"")</f>
        <v/>
      </c>
      <c r="L292" s="32" t="n"/>
      <c r="M292" s="32" t="n"/>
      <c r="N292" s="31">
        <f>IF(ISNUMBER($F292),($F292-IF(ISNUMBER($AM292),$AM292,0))*(1-IF(ISNUMBER($J292),$J292,0)),"")</f>
        <v/>
      </c>
      <c r="O292" s="15" t="inlineStr">
        <is>
          <t>Still (unflavoured)</t>
        </is>
      </c>
      <c r="P292" s="29" t="n">
        <v>0</v>
      </c>
      <c r="Q292" s="29" t="n">
        <v>0</v>
      </c>
      <c r="R292" s="15" t="inlineStr">
        <is>
          <t>Not listed</t>
        </is>
      </c>
      <c r="S292" s="29" t="n">
        <v>0</v>
      </c>
      <c r="T292" s="29" t="n">
        <v>0</v>
      </c>
      <c r="U292" s="15" t="inlineStr">
        <is>
          <t>None</t>
        </is>
      </c>
      <c r="V292" s="15" t="inlineStr">
        <is>
          <t>Austrian Alps artesian water (single ingredient), pH ~8.0, zero-everything label, infinitely recyclable tallboy can, brand-driven</t>
        </is>
      </c>
      <c r="W292" s="32" t="n"/>
      <c r="X292" s="32" t="n"/>
      <c r="Y292" s="32" t="n"/>
      <c r="Z292" s="32" t="n"/>
      <c r="AA292" s="15" t="inlineStr">
        <is>
          <t>High</t>
        </is>
      </c>
      <c r="AB292" s="15" t="inlineStr">
        <is>
          <t>Viral brand halo on plain water</t>
        </is>
      </c>
      <c r="AC292" s="15" t="inlineStr">
        <is>
          <t>Plain mountain water made cool by branding</t>
        </is>
      </c>
      <c r="AD292" s="15" t="inlineStr">
        <is>
          <t>Buys the brand and the can, not just hydration.</t>
        </is>
      </c>
      <c r="AE292" s="32" t="n"/>
      <c r="AF292" s="34">
        <f>IF(AND(ISNUMBER($P292),ISNUMBER($AL292),$AL292&lt;&gt;0),ROUND($P292/$AL292*100,1),"")</f>
        <v/>
      </c>
      <c r="AG292" s="35">
        <f>IF(AND(ISNUMBER($S292),ISNUMBER($AL292),$AL292&lt;&gt;0),ROUND($S292/$AL292*100,2),"")</f>
        <v/>
      </c>
      <c r="AH292" s="34">
        <f>IF(AND(ISNUMBER($Q292),ISNUMBER($AL292),$AL292&lt;&gt;0),ROUND($Q292/$AL292*100,1),"")</f>
        <v/>
      </c>
      <c r="AI292" s="29">
        <f>IF(ISNUMBER($S292),IF($S292&lt;=1,"Yes","No"),"n/a")</f>
        <v/>
      </c>
      <c r="AJ292" s="29">
        <f>IF(ISNUMBER($S292),ROUND(MAX(0,MIN(100,100-$S292*2.5-IF(ISNUMBER($T292),$T292,0)*0.12+IF($S292&lt;=1,12,0))),0),"")</f>
        <v/>
      </c>
      <c r="AK292" s="29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29" t="n">
        <v>500</v>
      </c>
      <c r="AM292" s="30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Liquid Death</t>
        </is>
      </c>
      <c r="B293" s="15" t="inlineStr">
        <is>
          <t>Liquid Death Mountain Water (Still) | Still (unflavoured) | 24-pack 500mL</t>
        </is>
      </c>
      <c r="C293" s="15" t="inlineStr">
        <is>
          <t>5) Sparkling water &amp; soda</t>
        </is>
      </c>
      <c r="D293" s="15" t="inlineStr">
        <is>
          <t>500 mL can</t>
        </is>
      </c>
      <c r="E293" s="29" t="n">
        <v>24</v>
      </c>
      <c r="F293" s="30" t="n"/>
      <c r="G293" s="31">
        <f>IF(AND(ISNUMBER($F293),ISNUMBER($E293),$E293&lt;&gt;0),$F293/$E293,"")</f>
        <v/>
      </c>
      <c r="H293" s="31">
        <f>IF(AND(ISNUMBER($F293),ISNUMBER($AL293),ISNUMBER($E293),($AL293*$E293)&lt;&gt;0),$F293/($AL293*$E293)*100,"")</f>
        <v/>
      </c>
      <c r="I293" s="32" t="n"/>
      <c r="J293" s="33" t="n"/>
      <c r="K293" s="31">
        <f>IF(AND(ISNUMBER($F293),ISNUMBER($J293)),$F293*(1-$J293),"")</f>
        <v/>
      </c>
      <c r="L293" s="32" t="n"/>
      <c r="M293" s="32" t="n"/>
      <c r="N293" s="31">
        <f>IF(ISNUMBER($F293),($F293-IF(ISNUMBER($AM293),$AM293,0))*(1-IF(ISNUMBER($J293),$J293,0)),"")</f>
        <v/>
      </c>
      <c r="O293" s="15" t="inlineStr">
        <is>
          <t>Still (unflavoured)</t>
        </is>
      </c>
      <c r="P293" s="29" t="n">
        <v>0</v>
      </c>
      <c r="Q293" s="29" t="n">
        <v>0</v>
      </c>
      <c r="R293" s="15" t="inlineStr">
        <is>
          <t>Not listed</t>
        </is>
      </c>
      <c r="S293" s="29" t="n">
        <v>0</v>
      </c>
      <c r="T293" s="29" t="n">
        <v>0</v>
      </c>
      <c r="U293" s="15" t="inlineStr">
        <is>
          <t>None</t>
        </is>
      </c>
      <c r="V293" s="15" t="inlineStr">
        <is>
          <t>Austrian Alps artesian water (single ingredient), pH ~8.0, zero-everything label, infinitely recyclable tallboy can, brand-driven</t>
        </is>
      </c>
      <c r="W293" s="32" t="n"/>
      <c r="X293" s="32" t="n"/>
      <c r="Y293" s="32" t="n"/>
      <c r="Z293" s="32" t="n"/>
      <c r="AA293" s="15" t="inlineStr">
        <is>
          <t>High</t>
        </is>
      </c>
      <c r="AB293" s="15" t="inlineStr">
        <is>
          <t>Viral brand halo on plain water</t>
        </is>
      </c>
      <c r="AC293" s="15" t="inlineStr">
        <is>
          <t>Plain mountain water made cool by branding</t>
        </is>
      </c>
      <c r="AD293" s="15" t="inlineStr">
        <is>
          <t>Buys the brand and the can, not just hydration.</t>
        </is>
      </c>
      <c r="AE293" s="32" t="n"/>
      <c r="AF293" s="34">
        <f>IF(AND(ISNUMBER($P293),ISNUMBER($AL293),$AL293&lt;&gt;0),ROUND($P293/$AL293*100,1),"")</f>
        <v/>
      </c>
      <c r="AG293" s="35">
        <f>IF(AND(ISNUMBER($S293),ISNUMBER($AL293),$AL293&lt;&gt;0),ROUND($S293/$AL293*100,2),"")</f>
        <v/>
      </c>
      <c r="AH293" s="34">
        <f>IF(AND(ISNUMBER($Q293),ISNUMBER($AL293),$AL293&lt;&gt;0),ROUND($Q293/$AL293*100,1),"")</f>
        <v/>
      </c>
      <c r="AI293" s="29">
        <f>IF(ISNUMBER($S293),IF($S293&lt;=1,"Yes","No"),"n/a")</f>
        <v/>
      </c>
      <c r="AJ293" s="29">
        <f>IF(ISNUMBER($S293),ROUND(MAX(0,MIN(100,100-$S293*2.5-IF(ISNUMBER($T293),$T293,0)*0.12+IF($S293&lt;=1,12,0))),0),"")</f>
        <v/>
      </c>
      <c r="AK293" s="29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29" t="n">
        <v>500</v>
      </c>
      <c r="AM293" s="30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Topo Chico</t>
        </is>
      </c>
      <c r="B294" s="15" t="inlineStr">
        <is>
          <t>Topo Chico Mineral Water | Original | single 355mL</t>
        </is>
      </c>
      <c r="C294" s="15" t="inlineStr">
        <is>
          <t>5) Sparkling water &amp; soda</t>
        </is>
      </c>
      <c r="D294" s="15" t="inlineStr">
        <is>
          <t>355 mL bottle</t>
        </is>
      </c>
      <c r="E294" s="29" t="n">
        <v>1</v>
      </c>
      <c r="F294" s="30" t="n"/>
      <c r="G294" s="31">
        <f>IF(AND(ISNUMBER($F294),ISNUMBER($E294),$E294&lt;&gt;0),$F294/$E294,"")</f>
        <v/>
      </c>
      <c r="H294" s="31">
        <f>IF(AND(ISNUMBER($F294),ISNUMBER($AL294),ISNUMBER($E294),($AL294*$E294)&lt;&gt;0),$F294/($AL294*$E294)*100,"")</f>
        <v/>
      </c>
      <c r="I294" s="32" t="n"/>
      <c r="J294" s="33" t="n"/>
      <c r="K294" s="31">
        <f>IF(AND(ISNUMBER($F294),ISNUMBER($J294)),$F294*(1-$J294),"")</f>
        <v/>
      </c>
      <c r="L294" s="32" t="n"/>
      <c r="M294" s="32" t="n"/>
      <c r="N294" s="31">
        <f>IF(ISNUMBER($F294),($F294-IF(ISNUMBER($AM294),$AM294,0))*(1-IF(ISNUMBER($J294),$J294,0)),"")</f>
        <v/>
      </c>
      <c r="O294" s="15" t="inlineStr">
        <is>
          <t>Original</t>
        </is>
      </c>
      <c r="P294" s="29" t="n">
        <v>0</v>
      </c>
      <c r="Q294" s="29" t="n">
        <v>15</v>
      </c>
      <c r="R294" s="15" t="inlineStr">
        <is>
          <t>Not listed</t>
        </is>
      </c>
      <c r="S294" s="29" t="n">
        <v>0</v>
      </c>
      <c r="T294" s="29" t="n">
        <v>0</v>
      </c>
      <c r="U294" s="15" t="inlineStr">
        <is>
          <t>None</t>
        </is>
      </c>
      <c r="V294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4" s="32" t="n"/>
      <c r="X294" s="32" t="n"/>
      <c r="Y294" s="32" t="n"/>
      <c r="Z294" s="32" t="n"/>
      <c r="AA294" s="15" t="inlineStr">
        <is>
          <t>Medium</t>
        </is>
      </c>
      <c r="AB294" s="15" t="inlineStr">
        <is>
          <t>Cult mineral water; cocktail mixer crossover</t>
        </is>
      </c>
      <c r="AC294" s="15" t="inlineStr">
        <is>
          <t>Cult Mexican mineral water with serious fizz</t>
        </is>
      </c>
      <c r="AD294" s="15" t="inlineStr">
        <is>
          <t>Hard carbonation and mixer credibility.</t>
        </is>
      </c>
      <c r="AE294" s="32" t="n"/>
      <c r="AF294" s="34">
        <f>IF(AND(ISNUMBER($P294),ISNUMBER($AL294),$AL294&lt;&gt;0),ROUND($P294/$AL294*100,1),"")</f>
        <v/>
      </c>
      <c r="AG294" s="35">
        <f>IF(AND(ISNUMBER($S294),ISNUMBER($AL294),$AL294&lt;&gt;0),ROUND($S294/$AL294*100,2),"")</f>
        <v/>
      </c>
      <c r="AH294" s="34">
        <f>IF(AND(ISNUMBER($Q294),ISNUMBER($AL294),$AL294&lt;&gt;0),ROUND($Q294/$AL294*100,1),"")</f>
        <v/>
      </c>
      <c r="AI294" s="29">
        <f>IF(ISNUMBER($S294),IF($S294&lt;=1,"Yes","No"),"n/a")</f>
        <v/>
      </c>
      <c r="AJ294" s="29">
        <f>IF(ISNUMBER($S294),ROUND(MAX(0,MIN(100,100-$S294*2.5-IF(ISNUMBER($T294),$T294,0)*0.12+IF($S294&lt;=1,12,0))),0),"")</f>
        <v/>
      </c>
      <c r="AK294" s="29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29" t="n">
        <v>355</v>
      </c>
      <c r="AM294" s="30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Topo Chico</t>
        </is>
      </c>
      <c r="B295" s="15" t="inlineStr">
        <is>
          <t>Topo Chico Mineral Water | Original | 8-pack 355mL</t>
        </is>
      </c>
      <c r="C295" s="15" t="inlineStr">
        <is>
          <t>5) Sparkling water &amp; soda</t>
        </is>
      </c>
      <c r="D295" s="15" t="inlineStr">
        <is>
          <t>355 mL bottle</t>
        </is>
      </c>
      <c r="E295" s="29" t="n">
        <v>8</v>
      </c>
      <c r="F295" s="30" t="n"/>
      <c r="G295" s="31">
        <f>IF(AND(ISNUMBER($F295),ISNUMBER($E295),$E295&lt;&gt;0),$F295/$E295,"")</f>
        <v/>
      </c>
      <c r="H295" s="31">
        <f>IF(AND(ISNUMBER($F295),ISNUMBER($AL295),ISNUMBER($E295),($AL295*$E295)&lt;&gt;0),$F295/($AL295*$E295)*100,"")</f>
        <v/>
      </c>
      <c r="I295" s="32" t="n"/>
      <c r="J295" s="33" t="n"/>
      <c r="K295" s="31">
        <f>IF(AND(ISNUMBER($F295),ISNUMBER($J295)),$F295*(1-$J295),"")</f>
        <v/>
      </c>
      <c r="L295" s="32" t="n"/>
      <c r="M295" s="32" t="n"/>
      <c r="N295" s="31">
        <f>IF(ISNUMBER($F295),($F295-IF(ISNUMBER($AM295),$AM295,0))*(1-IF(ISNUMBER($J295),$J295,0)),"")</f>
        <v/>
      </c>
      <c r="O295" s="15" t="inlineStr">
        <is>
          <t>Original</t>
        </is>
      </c>
      <c r="P295" s="29" t="n">
        <v>0</v>
      </c>
      <c r="Q295" s="29" t="n">
        <v>15</v>
      </c>
      <c r="R295" s="15" t="inlineStr">
        <is>
          <t>Not listed</t>
        </is>
      </c>
      <c r="S295" s="29" t="n">
        <v>0</v>
      </c>
      <c r="T295" s="29" t="n">
        <v>0</v>
      </c>
      <c r="U295" s="15" t="inlineStr">
        <is>
          <t>None</t>
        </is>
      </c>
      <c r="V295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5" s="32" t="n"/>
      <c r="X295" s="32" t="n"/>
      <c r="Y295" s="32" t="n"/>
      <c r="Z295" s="32" t="n"/>
      <c r="AA295" s="15" t="inlineStr">
        <is>
          <t>Medium</t>
        </is>
      </c>
      <c r="AB295" s="15" t="inlineStr">
        <is>
          <t>Cult mineral water; cocktail mixer crossover</t>
        </is>
      </c>
      <c r="AC295" s="15" t="inlineStr">
        <is>
          <t>Cult Mexican mineral water with serious fizz</t>
        </is>
      </c>
      <c r="AD295" s="15" t="inlineStr">
        <is>
          <t>Hard carbonation and mixer credibility.</t>
        </is>
      </c>
      <c r="AE295" s="32" t="n"/>
      <c r="AF295" s="34">
        <f>IF(AND(ISNUMBER($P295),ISNUMBER($AL295),$AL295&lt;&gt;0),ROUND($P295/$AL295*100,1),"")</f>
        <v/>
      </c>
      <c r="AG295" s="35">
        <f>IF(AND(ISNUMBER($S295),ISNUMBER($AL295),$AL295&lt;&gt;0),ROUND($S295/$AL295*100,2),"")</f>
        <v/>
      </c>
      <c r="AH295" s="34">
        <f>IF(AND(ISNUMBER($Q295),ISNUMBER($AL295),$AL295&lt;&gt;0),ROUND($Q295/$AL295*100,1),"")</f>
        <v/>
      </c>
      <c r="AI295" s="29">
        <f>IF(ISNUMBER($S295),IF($S295&lt;=1,"Yes","No"),"n/a")</f>
        <v/>
      </c>
      <c r="AJ295" s="29">
        <f>IF(ISNUMBER($S295),ROUND(MAX(0,MIN(100,100-$S295*2.5-IF(ISNUMBER($T295),$T295,0)*0.12+IF($S295&lt;=1,12,0))),0),"")</f>
        <v/>
      </c>
      <c r="AK295" s="29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29" t="n">
        <v>355</v>
      </c>
      <c r="AM295" s="30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Topo Chico</t>
        </is>
      </c>
      <c r="B296" s="15" t="inlineStr">
        <is>
          <t>Topo Chico Mineral Water | Original | 12-pack 355mL</t>
        </is>
      </c>
      <c r="C296" s="15" t="inlineStr">
        <is>
          <t>5) Sparkling water &amp; soda</t>
        </is>
      </c>
      <c r="D296" s="15" t="inlineStr">
        <is>
          <t>355 mL bottle</t>
        </is>
      </c>
      <c r="E296" s="29" t="n">
        <v>12</v>
      </c>
      <c r="F296" s="30" t="n"/>
      <c r="G296" s="31">
        <f>IF(AND(ISNUMBER($F296),ISNUMBER($E296),$E296&lt;&gt;0),$F296/$E296,"")</f>
        <v/>
      </c>
      <c r="H296" s="31">
        <f>IF(AND(ISNUMBER($F296),ISNUMBER($AL296),ISNUMBER($E296),($AL296*$E296)&lt;&gt;0),$F296/($AL296*$E296)*100,"")</f>
        <v/>
      </c>
      <c r="I296" s="32" t="n"/>
      <c r="J296" s="33" t="n"/>
      <c r="K296" s="31">
        <f>IF(AND(ISNUMBER($F296),ISNUMBER($J296)),$F296*(1-$J296),"")</f>
        <v/>
      </c>
      <c r="L296" s="32" t="n"/>
      <c r="M296" s="32" t="n"/>
      <c r="N296" s="31">
        <f>IF(ISNUMBER($F296),($F296-IF(ISNUMBER($AM296),$AM296,0))*(1-IF(ISNUMBER($J296),$J296,0)),"")</f>
        <v/>
      </c>
      <c r="O296" s="15" t="inlineStr">
        <is>
          <t>Original</t>
        </is>
      </c>
      <c r="P296" s="29" t="n">
        <v>0</v>
      </c>
      <c r="Q296" s="29" t="n">
        <v>15</v>
      </c>
      <c r="R296" s="15" t="inlineStr">
        <is>
          <t>Not listed</t>
        </is>
      </c>
      <c r="S296" s="29" t="n">
        <v>0</v>
      </c>
      <c r="T296" s="29" t="n">
        <v>0</v>
      </c>
      <c r="U296" s="15" t="inlineStr">
        <is>
          <t>None</t>
        </is>
      </c>
      <c r="V296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6" s="32" t="n"/>
      <c r="X296" s="32" t="n"/>
      <c r="Y296" s="32" t="n"/>
      <c r="Z296" s="32" t="n"/>
      <c r="AA296" s="15" t="inlineStr">
        <is>
          <t>Medium</t>
        </is>
      </c>
      <c r="AB296" s="15" t="inlineStr">
        <is>
          <t>Cult mineral water; cocktail mixer crossover</t>
        </is>
      </c>
      <c r="AC296" s="15" t="inlineStr">
        <is>
          <t>Cult Mexican mineral water with serious fizz</t>
        </is>
      </c>
      <c r="AD296" s="15" t="inlineStr">
        <is>
          <t>Hard carbonation and mixer credibility.</t>
        </is>
      </c>
      <c r="AE296" s="32" t="n"/>
      <c r="AF296" s="34">
        <f>IF(AND(ISNUMBER($P296),ISNUMBER($AL296),$AL296&lt;&gt;0),ROUND($P296/$AL296*100,1),"")</f>
        <v/>
      </c>
      <c r="AG296" s="35">
        <f>IF(AND(ISNUMBER($S296),ISNUMBER($AL296),$AL296&lt;&gt;0),ROUND($S296/$AL296*100,2),"")</f>
        <v/>
      </c>
      <c r="AH296" s="34">
        <f>IF(AND(ISNUMBER($Q296),ISNUMBER($AL296),$AL296&lt;&gt;0),ROUND($Q296/$AL296*100,1),"")</f>
        <v/>
      </c>
      <c r="AI296" s="29">
        <f>IF(ISNUMBER($S296),IF($S296&lt;=1,"Yes","No"),"n/a")</f>
        <v/>
      </c>
      <c r="AJ296" s="29">
        <f>IF(ISNUMBER($S296),ROUND(MAX(0,MIN(100,100-$S296*2.5-IF(ISNUMBER($T296),$T296,0)*0.12+IF($S296&lt;=1,12,0))),0),"")</f>
        <v/>
      </c>
      <c r="AK296" s="29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29" t="n">
        <v>355</v>
      </c>
      <c r="AM296" s="30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Topo Chico</t>
        </is>
      </c>
      <c r="B297" s="15" t="inlineStr">
        <is>
          <t>Topo Chico Mineral Water | Original | 15-pack 355mL</t>
        </is>
      </c>
      <c r="C297" s="15" t="inlineStr">
        <is>
          <t>5) Sparkling water &amp; soda</t>
        </is>
      </c>
      <c r="D297" s="15" t="inlineStr">
        <is>
          <t>355 mL bottle</t>
        </is>
      </c>
      <c r="E297" s="29" t="n">
        <v>15</v>
      </c>
      <c r="F297" s="30" t="n"/>
      <c r="G297" s="31">
        <f>IF(AND(ISNUMBER($F297),ISNUMBER($E297),$E297&lt;&gt;0),$F297/$E297,"")</f>
        <v/>
      </c>
      <c r="H297" s="31">
        <f>IF(AND(ISNUMBER($F297),ISNUMBER($AL297),ISNUMBER($E297),($AL297*$E297)&lt;&gt;0),$F297/($AL297*$E297)*100,"")</f>
        <v/>
      </c>
      <c r="I297" s="32" t="n"/>
      <c r="J297" s="33" t="n"/>
      <c r="K297" s="31">
        <f>IF(AND(ISNUMBER($F297),ISNUMBER($J297)),$F297*(1-$J297),"")</f>
        <v/>
      </c>
      <c r="L297" s="32" t="n"/>
      <c r="M297" s="32" t="n"/>
      <c r="N297" s="31">
        <f>IF(ISNUMBER($F297),($F297-IF(ISNUMBER($AM297),$AM297,0))*(1-IF(ISNUMBER($J297),$J297,0)),"")</f>
        <v/>
      </c>
      <c r="O297" s="15" t="inlineStr">
        <is>
          <t>Original</t>
        </is>
      </c>
      <c r="P297" s="29" t="n">
        <v>0</v>
      </c>
      <c r="Q297" s="29" t="n">
        <v>15</v>
      </c>
      <c r="R297" s="15" t="inlineStr">
        <is>
          <t>Not listed</t>
        </is>
      </c>
      <c r="S297" s="29" t="n">
        <v>0</v>
      </c>
      <c r="T297" s="29" t="n">
        <v>0</v>
      </c>
      <c r="U297" s="15" t="inlineStr">
        <is>
          <t>None</t>
        </is>
      </c>
      <c r="V297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7" s="32" t="n"/>
      <c r="X297" s="32" t="n"/>
      <c r="Y297" s="32" t="n"/>
      <c r="Z297" s="32" t="n"/>
      <c r="AA297" s="15" t="inlineStr">
        <is>
          <t>Medium</t>
        </is>
      </c>
      <c r="AB297" s="15" t="inlineStr">
        <is>
          <t>Cult mineral water; cocktail mixer crossover</t>
        </is>
      </c>
      <c r="AC297" s="15" t="inlineStr">
        <is>
          <t>Cult Mexican mineral water with serious fizz</t>
        </is>
      </c>
      <c r="AD297" s="15" t="inlineStr">
        <is>
          <t>Hard carbonation and mixer credibility.</t>
        </is>
      </c>
      <c r="AE297" s="32" t="n"/>
      <c r="AF297" s="34">
        <f>IF(AND(ISNUMBER($P297),ISNUMBER($AL297),$AL297&lt;&gt;0),ROUND($P297/$AL297*100,1),"")</f>
        <v/>
      </c>
      <c r="AG297" s="35">
        <f>IF(AND(ISNUMBER($S297),ISNUMBER($AL297),$AL297&lt;&gt;0),ROUND($S297/$AL297*100,2),"")</f>
        <v/>
      </c>
      <c r="AH297" s="34">
        <f>IF(AND(ISNUMBER($Q297),ISNUMBER($AL297),$AL297&lt;&gt;0),ROUND($Q297/$AL297*100,1),"")</f>
        <v/>
      </c>
      <c r="AI297" s="29">
        <f>IF(ISNUMBER($S297),IF($S297&lt;=1,"Yes","No"),"n/a")</f>
        <v/>
      </c>
      <c r="AJ297" s="29">
        <f>IF(ISNUMBER($S297),ROUND(MAX(0,MIN(100,100-$S297*2.5-IF(ISNUMBER($T297),$T297,0)*0.12+IF($S297&lt;=1,12,0))),0),"")</f>
        <v/>
      </c>
      <c r="AK297" s="29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29" t="n">
        <v>355</v>
      </c>
      <c r="AM297" s="30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Topo Chico</t>
        </is>
      </c>
      <c r="B298" s="15" t="inlineStr">
        <is>
          <t>Topo Chico Mineral Water | Original | 18-pack 355mL</t>
        </is>
      </c>
      <c r="C298" s="15" t="inlineStr">
        <is>
          <t>5) Sparkling water &amp; soda</t>
        </is>
      </c>
      <c r="D298" s="15" t="inlineStr">
        <is>
          <t>355 mL bottle</t>
        </is>
      </c>
      <c r="E298" s="29" t="n">
        <v>18</v>
      </c>
      <c r="F298" s="30" t="n"/>
      <c r="G298" s="31">
        <f>IF(AND(ISNUMBER($F298),ISNUMBER($E298),$E298&lt;&gt;0),$F298/$E298,"")</f>
        <v/>
      </c>
      <c r="H298" s="31">
        <f>IF(AND(ISNUMBER($F298),ISNUMBER($AL298),ISNUMBER($E298),($AL298*$E298)&lt;&gt;0),$F298/($AL298*$E298)*100,"")</f>
        <v/>
      </c>
      <c r="I298" s="32" t="n"/>
      <c r="J298" s="33" t="n"/>
      <c r="K298" s="31">
        <f>IF(AND(ISNUMBER($F298),ISNUMBER($J298)),$F298*(1-$J298),"")</f>
        <v/>
      </c>
      <c r="L298" s="32" t="n"/>
      <c r="M298" s="32" t="n"/>
      <c r="N298" s="31">
        <f>IF(ISNUMBER($F298),($F298-IF(ISNUMBER($AM298),$AM298,0))*(1-IF(ISNUMBER($J298),$J298,0)),"")</f>
        <v/>
      </c>
      <c r="O298" s="15" t="inlineStr">
        <is>
          <t>Original</t>
        </is>
      </c>
      <c r="P298" s="29" t="n">
        <v>0</v>
      </c>
      <c r="Q298" s="29" t="n">
        <v>15</v>
      </c>
      <c r="R298" s="15" t="inlineStr">
        <is>
          <t>Not listed</t>
        </is>
      </c>
      <c r="S298" s="29" t="n">
        <v>0</v>
      </c>
      <c r="T298" s="29" t="n">
        <v>0</v>
      </c>
      <c r="U298" s="15" t="inlineStr">
        <is>
          <t>None</t>
        </is>
      </c>
      <c r="V298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8" s="32" t="n"/>
      <c r="X298" s="32" t="n"/>
      <c r="Y298" s="32" t="n"/>
      <c r="Z298" s="32" t="n"/>
      <c r="AA298" s="15" t="inlineStr">
        <is>
          <t>Medium</t>
        </is>
      </c>
      <c r="AB298" s="15" t="inlineStr">
        <is>
          <t>Cult mineral water; cocktail mixer crossover</t>
        </is>
      </c>
      <c r="AC298" s="15" t="inlineStr">
        <is>
          <t>Cult Mexican mineral water with serious fizz</t>
        </is>
      </c>
      <c r="AD298" s="15" t="inlineStr">
        <is>
          <t>Hard carbonation and mixer credibility.</t>
        </is>
      </c>
      <c r="AE298" s="32" t="n"/>
      <c r="AF298" s="34">
        <f>IF(AND(ISNUMBER($P298),ISNUMBER($AL298),$AL298&lt;&gt;0),ROUND($P298/$AL298*100,1),"")</f>
        <v/>
      </c>
      <c r="AG298" s="35">
        <f>IF(AND(ISNUMBER($S298),ISNUMBER($AL298),$AL298&lt;&gt;0),ROUND($S298/$AL298*100,2),"")</f>
        <v/>
      </c>
      <c r="AH298" s="34">
        <f>IF(AND(ISNUMBER($Q298),ISNUMBER($AL298),$AL298&lt;&gt;0),ROUND($Q298/$AL298*100,1),"")</f>
        <v/>
      </c>
      <c r="AI298" s="29">
        <f>IF(ISNUMBER($S298),IF($S298&lt;=1,"Yes","No"),"n/a")</f>
        <v/>
      </c>
      <c r="AJ298" s="29">
        <f>IF(ISNUMBER($S298),ROUND(MAX(0,MIN(100,100-$S298*2.5-IF(ISNUMBER($T298),$T298,0)*0.12+IF($S298&lt;=1,12,0))),0),"")</f>
        <v/>
      </c>
      <c r="AK298" s="29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29" t="n">
        <v>355</v>
      </c>
      <c r="AM298" s="30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Topo Chico</t>
        </is>
      </c>
      <c r="B299" s="15" t="inlineStr">
        <is>
          <t>Topo Chico Mineral Water | Original | 24-pack 355mL</t>
        </is>
      </c>
      <c r="C299" s="15" t="inlineStr">
        <is>
          <t>5) Sparkling water &amp; soda</t>
        </is>
      </c>
      <c r="D299" s="15" t="inlineStr">
        <is>
          <t>355 mL bottle</t>
        </is>
      </c>
      <c r="E299" s="29" t="n">
        <v>24</v>
      </c>
      <c r="F299" s="30" t="n"/>
      <c r="G299" s="31">
        <f>IF(AND(ISNUMBER($F299),ISNUMBER($E299),$E299&lt;&gt;0),$F299/$E299,"")</f>
        <v/>
      </c>
      <c r="H299" s="31">
        <f>IF(AND(ISNUMBER($F299),ISNUMBER($AL299),ISNUMBER($E299),($AL299*$E299)&lt;&gt;0),$F299/($AL299*$E299)*100,"")</f>
        <v/>
      </c>
      <c r="I299" s="32" t="n"/>
      <c r="J299" s="33" t="n"/>
      <c r="K299" s="31">
        <f>IF(AND(ISNUMBER($F299),ISNUMBER($J299)),$F299*(1-$J299),"")</f>
        <v/>
      </c>
      <c r="L299" s="32" t="n"/>
      <c r="M299" s="32" t="n"/>
      <c r="N299" s="31">
        <f>IF(ISNUMBER($F299),($F299-IF(ISNUMBER($AM299),$AM299,0))*(1-IF(ISNUMBER($J299),$J299,0)),"")</f>
        <v/>
      </c>
      <c r="O299" s="15" t="inlineStr">
        <is>
          <t>Original</t>
        </is>
      </c>
      <c r="P299" s="29" t="n">
        <v>0</v>
      </c>
      <c r="Q299" s="29" t="n">
        <v>15</v>
      </c>
      <c r="R299" s="15" t="inlineStr">
        <is>
          <t>Not listed</t>
        </is>
      </c>
      <c r="S299" s="29" t="n">
        <v>0</v>
      </c>
      <c r="T299" s="29" t="n">
        <v>0</v>
      </c>
      <c r="U299" s="15" t="inlineStr">
        <is>
          <t>None</t>
        </is>
      </c>
      <c r="V299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9" s="32" t="n"/>
      <c r="X299" s="32" t="n"/>
      <c r="Y299" s="32" t="n"/>
      <c r="Z299" s="32" t="n"/>
      <c r="AA299" s="15" t="inlineStr">
        <is>
          <t>Medium</t>
        </is>
      </c>
      <c r="AB299" s="15" t="inlineStr">
        <is>
          <t>Cult mineral water; cocktail mixer crossover</t>
        </is>
      </c>
      <c r="AC299" s="15" t="inlineStr">
        <is>
          <t>Cult Mexican mineral water with serious fizz</t>
        </is>
      </c>
      <c r="AD299" s="15" t="inlineStr">
        <is>
          <t>Hard carbonation and mixer credibility.</t>
        </is>
      </c>
      <c r="AE299" s="32" t="n"/>
      <c r="AF299" s="34">
        <f>IF(AND(ISNUMBER($P299),ISNUMBER($AL299),$AL299&lt;&gt;0),ROUND($P299/$AL299*100,1),"")</f>
        <v/>
      </c>
      <c r="AG299" s="35">
        <f>IF(AND(ISNUMBER($S299),ISNUMBER($AL299),$AL299&lt;&gt;0),ROUND($S299/$AL299*100,2),"")</f>
        <v/>
      </c>
      <c r="AH299" s="34">
        <f>IF(AND(ISNUMBER($Q299),ISNUMBER($AL299),$AL299&lt;&gt;0),ROUND($Q299/$AL299*100,1),"")</f>
        <v/>
      </c>
      <c r="AI299" s="29">
        <f>IF(ISNUMBER($S299),IF($S299&lt;=1,"Yes","No"),"n/a")</f>
        <v/>
      </c>
      <c r="AJ299" s="29">
        <f>IF(ISNUMBER($S299),ROUND(MAX(0,MIN(100,100-$S299*2.5-IF(ISNUMBER($T299),$T299,0)*0.12+IF($S299&lt;=1,12,0))),0),"")</f>
        <v/>
      </c>
      <c r="AK299" s="29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29" t="n">
        <v>355</v>
      </c>
      <c r="AM299" s="30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Topo Chico</t>
        </is>
      </c>
      <c r="B300" s="15" t="inlineStr">
        <is>
          <t>Topo Chico Mineral Water | Twist of Lime | single 355mL</t>
        </is>
      </c>
      <c r="C300" s="15" t="inlineStr">
        <is>
          <t>5) Sparkling water &amp; soda</t>
        </is>
      </c>
      <c r="D300" s="15" t="inlineStr">
        <is>
          <t>355 mL bottle</t>
        </is>
      </c>
      <c r="E300" s="29" t="n">
        <v>1</v>
      </c>
      <c r="F300" s="30" t="n"/>
      <c r="G300" s="31">
        <f>IF(AND(ISNUMBER($F300),ISNUMBER($E300),$E300&lt;&gt;0),$F300/$E300,"")</f>
        <v/>
      </c>
      <c r="H300" s="31">
        <f>IF(AND(ISNUMBER($F300),ISNUMBER($AL300),ISNUMBER($E300),($AL300*$E300)&lt;&gt;0),$F300/($AL300*$E300)*100,"")</f>
        <v/>
      </c>
      <c r="I300" s="32" t="n"/>
      <c r="J300" s="33" t="n"/>
      <c r="K300" s="31">
        <f>IF(AND(ISNUMBER($F300),ISNUMBER($J300)),$F300*(1-$J300),"")</f>
        <v/>
      </c>
      <c r="L300" s="32" t="n"/>
      <c r="M300" s="32" t="n"/>
      <c r="N300" s="31">
        <f>IF(ISNUMBER($F300),($F300-IF(ISNUMBER($AM300),$AM300,0))*(1-IF(ISNUMBER($J300),$J300,0)),"")</f>
        <v/>
      </c>
      <c r="O300" s="15" t="inlineStr">
        <is>
          <t>Twist of Lime</t>
        </is>
      </c>
      <c r="P300" s="29" t="n">
        <v>0</v>
      </c>
      <c r="Q300" s="29" t="n">
        <v>15</v>
      </c>
      <c r="R300" s="15" t="inlineStr">
        <is>
          <t>Not listed</t>
        </is>
      </c>
      <c r="S300" s="29" t="n">
        <v>0</v>
      </c>
      <c r="T300" s="29" t="n">
        <v>0</v>
      </c>
      <c r="U300" s="15" t="inlineStr">
        <is>
          <t>None</t>
        </is>
      </c>
      <c r="V300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0" s="32" t="n"/>
      <c r="X300" s="32" t="n"/>
      <c r="Y300" s="32" t="n"/>
      <c r="Z300" s="32" t="n"/>
      <c r="AA300" s="15" t="inlineStr">
        <is>
          <t>Medium</t>
        </is>
      </c>
      <c r="AB300" s="15" t="inlineStr">
        <is>
          <t>Cult mineral water; cocktail mixer crossover</t>
        </is>
      </c>
      <c r="AC300" s="15" t="inlineStr">
        <is>
          <t>Cult Mexican mineral water with serious fizz</t>
        </is>
      </c>
      <c r="AD300" s="15" t="inlineStr">
        <is>
          <t>Hard carbonation and mixer credibility.</t>
        </is>
      </c>
      <c r="AE300" s="32" t="n"/>
      <c r="AF300" s="34">
        <f>IF(AND(ISNUMBER($P300),ISNUMBER($AL300),$AL300&lt;&gt;0),ROUND($P300/$AL300*100,1),"")</f>
        <v/>
      </c>
      <c r="AG300" s="35">
        <f>IF(AND(ISNUMBER($S300),ISNUMBER($AL300),$AL300&lt;&gt;0),ROUND($S300/$AL300*100,2),"")</f>
        <v/>
      </c>
      <c r="AH300" s="34">
        <f>IF(AND(ISNUMBER($Q300),ISNUMBER($AL300),$AL300&lt;&gt;0),ROUND($Q300/$AL300*100,1),"")</f>
        <v/>
      </c>
      <c r="AI300" s="29">
        <f>IF(ISNUMBER($S300),IF($S300&lt;=1,"Yes","No"),"n/a")</f>
        <v/>
      </c>
      <c r="AJ300" s="29">
        <f>IF(ISNUMBER($S300),ROUND(MAX(0,MIN(100,100-$S300*2.5-IF(ISNUMBER($T300),$T300,0)*0.12+IF($S300&lt;=1,12,0))),0),"")</f>
        <v/>
      </c>
      <c r="AK300" s="29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29" t="n">
        <v>355</v>
      </c>
      <c r="AM300" s="30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Topo Chico</t>
        </is>
      </c>
      <c r="B301" s="15" t="inlineStr">
        <is>
          <t>Topo Chico Mineral Water | Twist of Lime | 8-pack 355mL</t>
        </is>
      </c>
      <c r="C301" s="15" t="inlineStr">
        <is>
          <t>5) Sparkling water &amp; soda</t>
        </is>
      </c>
      <c r="D301" s="15" t="inlineStr">
        <is>
          <t>355 mL bottle</t>
        </is>
      </c>
      <c r="E301" s="29" t="n">
        <v>8</v>
      </c>
      <c r="F301" s="30" t="n"/>
      <c r="G301" s="31">
        <f>IF(AND(ISNUMBER($F301),ISNUMBER($E301),$E301&lt;&gt;0),$F301/$E301,"")</f>
        <v/>
      </c>
      <c r="H301" s="31">
        <f>IF(AND(ISNUMBER($F301),ISNUMBER($AL301),ISNUMBER($E301),($AL301*$E301)&lt;&gt;0),$F301/($AL301*$E301)*100,"")</f>
        <v/>
      </c>
      <c r="I301" s="32" t="n"/>
      <c r="J301" s="33" t="n"/>
      <c r="K301" s="31">
        <f>IF(AND(ISNUMBER($F301),ISNUMBER($J301)),$F301*(1-$J301),"")</f>
        <v/>
      </c>
      <c r="L301" s="32" t="n"/>
      <c r="M301" s="32" t="n"/>
      <c r="N301" s="31">
        <f>IF(ISNUMBER($F301),($F301-IF(ISNUMBER($AM301),$AM301,0))*(1-IF(ISNUMBER($J301),$J301,0)),"")</f>
        <v/>
      </c>
      <c r="O301" s="15" t="inlineStr">
        <is>
          <t>Twist of Lime</t>
        </is>
      </c>
      <c r="P301" s="29" t="n">
        <v>0</v>
      </c>
      <c r="Q301" s="29" t="n">
        <v>15</v>
      </c>
      <c r="R301" s="15" t="inlineStr">
        <is>
          <t>Not listed</t>
        </is>
      </c>
      <c r="S301" s="29" t="n">
        <v>0</v>
      </c>
      <c r="T301" s="29" t="n">
        <v>0</v>
      </c>
      <c r="U301" s="15" t="inlineStr">
        <is>
          <t>None</t>
        </is>
      </c>
      <c r="V301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1" s="32" t="n"/>
      <c r="X301" s="32" t="n"/>
      <c r="Y301" s="32" t="n"/>
      <c r="Z301" s="32" t="n"/>
      <c r="AA301" s="15" t="inlineStr">
        <is>
          <t>Medium</t>
        </is>
      </c>
      <c r="AB301" s="15" t="inlineStr">
        <is>
          <t>Cult mineral water; cocktail mixer crossover</t>
        </is>
      </c>
      <c r="AC301" s="15" t="inlineStr">
        <is>
          <t>Cult Mexican mineral water with serious fizz</t>
        </is>
      </c>
      <c r="AD301" s="15" t="inlineStr">
        <is>
          <t>Hard carbonation and mixer credibility.</t>
        </is>
      </c>
      <c r="AE301" s="32" t="n"/>
      <c r="AF301" s="34">
        <f>IF(AND(ISNUMBER($P301),ISNUMBER($AL301),$AL301&lt;&gt;0),ROUND($P301/$AL301*100,1),"")</f>
        <v/>
      </c>
      <c r="AG301" s="35">
        <f>IF(AND(ISNUMBER($S301),ISNUMBER($AL301),$AL301&lt;&gt;0),ROUND($S301/$AL301*100,2),"")</f>
        <v/>
      </c>
      <c r="AH301" s="34">
        <f>IF(AND(ISNUMBER($Q301),ISNUMBER($AL301),$AL301&lt;&gt;0),ROUND($Q301/$AL301*100,1),"")</f>
        <v/>
      </c>
      <c r="AI301" s="29">
        <f>IF(ISNUMBER($S301),IF($S301&lt;=1,"Yes","No"),"n/a")</f>
        <v/>
      </c>
      <c r="AJ301" s="29">
        <f>IF(ISNUMBER($S301),ROUND(MAX(0,MIN(100,100-$S301*2.5-IF(ISNUMBER($T301),$T301,0)*0.12+IF($S301&lt;=1,12,0))),0),"")</f>
        <v/>
      </c>
      <c r="AK301" s="29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29" t="n">
        <v>355</v>
      </c>
      <c r="AM301" s="30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Topo Chico</t>
        </is>
      </c>
      <c r="B302" s="15" t="inlineStr">
        <is>
          <t>Topo Chico Mineral Water | Twist of Lime | 12-pack 355mL</t>
        </is>
      </c>
      <c r="C302" s="15" t="inlineStr">
        <is>
          <t>5) Sparkling water &amp; soda</t>
        </is>
      </c>
      <c r="D302" s="15" t="inlineStr">
        <is>
          <t>355 mL bottle</t>
        </is>
      </c>
      <c r="E302" s="29" t="n">
        <v>12</v>
      </c>
      <c r="F302" s="30" t="n"/>
      <c r="G302" s="31">
        <f>IF(AND(ISNUMBER($F302),ISNUMBER($E302),$E302&lt;&gt;0),$F302/$E302,"")</f>
        <v/>
      </c>
      <c r="H302" s="31">
        <f>IF(AND(ISNUMBER($F302),ISNUMBER($AL302),ISNUMBER($E302),($AL302*$E302)&lt;&gt;0),$F302/($AL302*$E302)*100,"")</f>
        <v/>
      </c>
      <c r="I302" s="32" t="n"/>
      <c r="J302" s="33" t="n"/>
      <c r="K302" s="31">
        <f>IF(AND(ISNUMBER($F302),ISNUMBER($J302)),$F302*(1-$J302),"")</f>
        <v/>
      </c>
      <c r="L302" s="32" t="n"/>
      <c r="M302" s="32" t="n"/>
      <c r="N302" s="31">
        <f>IF(ISNUMBER($F302),($F302-IF(ISNUMBER($AM302),$AM302,0))*(1-IF(ISNUMBER($J302),$J302,0)),"")</f>
        <v/>
      </c>
      <c r="O302" s="15" t="inlineStr">
        <is>
          <t>Twist of Lime</t>
        </is>
      </c>
      <c r="P302" s="29" t="n">
        <v>0</v>
      </c>
      <c r="Q302" s="29" t="n">
        <v>15</v>
      </c>
      <c r="R302" s="15" t="inlineStr">
        <is>
          <t>Not listed</t>
        </is>
      </c>
      <c r="S302" s="29" t="n">
        <v>0</v>
      </c>
      <c r="T302" s="29" t="n">
        <v>0</v>
      </c>
      <c r="U302" s="15" t="inlineStr">
        <is>
          <t>None</t>
        </is>
      </c>
      <c r="V302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2" s="32" t="n"/>
      <c r="X302" s="32" t="n"/>
      <c r="Y302" s="32" t="n"/>
      <c r="Z302" s="32" t="n"/>
      <c r="AA302" s="15" t="inlineStr">
        <is>
          <t>Medium</t>
        </is>
      </c>
      <c r="AB302" s="15" t="inlineStr">
        <is>
          <t>Cult mineral water; cocktail mixer crossover</t>
        </is>
      </c>
      <c r="AC302" s="15" t="inlineStr">
        <is>
          <t>Cult Mexican mineral water with serious fizz</t>
        </is>
      </c>
      <c r="AD302" s="15" t="inlineStr">
        <is>
          <t>Hard carbonation and mixer credibility.</t>
        </is>
      </c>
      <c r="AE302" s="32" t="n"/>
      <c r="AF302" s="34">
        <f>IF(AND(ISNUMBER($P302),ISNUMBER($AL302),$AL302&lt;&gt;0),ROUND($P302/$AL302*100,1),"")</f>
        <v/>
      </c>
      <c r="AG302" s="35">
        <f>IF(AND(ISNUMBER($S302),ISNUMBER($AL302),$AL302&lt;&gt;0),ROUND($S302/$AL302*100,2),"")</f>
        <v/>
      </c>
      <c r="AH302" s="34">
        <f>IF(AND(ISNUMBER($Q302),ISNUMBER($AL302),$AL302&lt;&gt;0),ROUND($Q302/$AL302*100,1),"")</f>
        <v/>
      </c>
      <c r="AI302" s="29">
        <f>IF(ISNUMBER($S302),IF($S302&lt;=1,"Yes","No"),"n/a")</f>
        <v/>
      </c>
      <c r="AJ302" s="29">
        <f>IF(ISNUMBER($S302),ROUND(MAX(0,MIN(100,100-$S302*2.5-IF(ISNUMBER($T302),$T302,0)*0.12+IF($S302&lt;=1,12,0))),0),"")</f>
        <v/>
      </c>
      <c r="AK302" s="29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29" t="n">
        <v>355</v>
      </c>
      <c r="AM302" s="30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Topo Chico</t>
        </is>
      </c>
      <c r="B303" s="15" t="inlineStr">
        <is>
          <t>Topo Chico Mineral Water | Twist of Lime | 15-pack 355mL</t>
        </is>
      </c>
      <c r="C303" s="15" t="inlineStr">
        <is>
          <t>5) Sparkling water &amp; soda</t>
        </is>
      </c>
      <c r="D303" s="15" t="inlineStr">
        <is>
          <t>355 mL bottle</t>
        </is>
      </c>
      <c r="E303" s="29" t="n">
        <v>15</v>
      </c>
      <c r="F303" s="30" t="n"/>
      <c r="G303" s="31">
        <f>IF(AND(ISNUMBER($F303),ISNUMBER($E303),$E303&lt;&gt;0),$F303/$E303,"")</f>
        <v/>
      </c>
      <c r="H303" s="31">
        <f>IF(AND(ISNUMBER($F303),ISNUMBER($AL303),ISNUMBER($E303),($AL303*$E303)&lt;&gt;0),$F303/($AL303*$E303)*100,"")</f>
        <v/>
      </c>
      <c r="I303" s="32" t="n"/>
      <c r="J303" s="33" t="n"/>
      <c r="K303" s="31">
        <f>IF(AND(ISNUMBER($F303),ISNUMBER($J303)),$F303*(1-$J303),"")</f>
        <v/>
      </c>
      <c r="L303" s="32" t="n"/>
      <c r="M303" s="32" t="n"/>
      <c r="N303" s="31">
        <f>IF(ISNUMBER($F303),($F303-IF(ISNUMBER($AM303),$AM303,0))*(1-IF(ISNUMBER($J303),$J303,0)),"")</f>
        <v/>
      </c>
      <c r="O303" s="15" t="inlineStr">
        <is>
          <t>Twist of Lime</t>
        </is>
      </c>
      <c r="P303" s="29" t="n">
        <v>0</v>
      </c>
      <c r="Q303" s="29" t="n">
        <v>15</v>
      </c>
      <c r="R303" s="15" t="inlineStr">
        <is>
          <t>Not listed</t>
        </is>
      </c>
      <c r="S303" s="29" t="n">
        <v>0</v>
      </c>
      <c r="T303" s="29" t="n">
        <v>0</v>
      </c>
      <c r="U303" s="15" t="inlineStr">
        <is>
          <t>None</t>
        </is>
      </c>
      <c r="V303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3" s="32" t="n"/>
      <c r="X303" s="32" t="n"/>
      <c r="Y303" s="32" t="n"/>
      <c r="Z303" s="32" t="n"/>
      <c r="AA303" s="15" t="inlineStr">
        <is>
          <t>Medium</t>
        </is>
      </c>
      <c r="AB303" s="15" t="inlineStr">
        <is>
          <t>Cult mineral water; cocktail mixer crossover</t>
        </is>
      </c>
      <c r="AC303" s="15" t="inlineStr">
        <is>
          <t>Cult Mexican mineral water with serious fizz</t>
        </is>
      </c>
      <c r="AD303" s="15" t="inlineStr">
        <is>
          <t>Hard carbonation and mixer credibility.</t>
        </is>
      </c>
      <c r="AE303" s="32" t="n"/>
      <c r="AF303" s="34">
        <f>IF(AND(ISNUMBER($P303),ISNUMBER($AL303),$AL303&lt;&gt;0),ROUND($P303/$AL303*100,1),"")</f>
        <v/>
      </c>
      <c r="AG303" s="35">
        <f>IF(AND(ISNUMBER($S303),ISNUMBER($AL303),$AL303&lt;&gt;0),ROUND($S303/$AL303*100,2),"")</f>
        <v/>
      </c>
      <c r="AH303" s="34">
        <f>IF(AND(ISNUMBER($Q303),ISNUMBER($AL303),$AL303&lt;&gt;0),ROUND($Q303/$AL303*100,1),"")</f>
        <v/>
      </c>
      <c r="AI303" s="29">
        <f>IF(ISNUMBER($S303),IF($S303&lt;=1,"Yes","No"),"n/a")</f>
        <v/>
      </c>
      <c r="AJ303" s="29">
        <f>IF(ISNUMBER($S303),ROUND(MAX(0,MIN(100,100-$S303*2.5-IF(ISNUMBER($T303),$T303,0)*0.12+IF($S303&lt;=1,12,0))),0),"")</f>
        <v/>
      </c>
      <c r="AK303" s="29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29" t="n">
        <v>355</v>
      </c>
      <c r="AM303" s="30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Topo Chico</t>
        </is>
      </c>
      <c r="B304" s="15" t="inlineStr">
        <is>
          <t>Topo Chico Mineral Water | Twist of Lime | 18-pack 355mL</t>
        </is>
      </c>
      <c r="C304" s="15" t="inlineStr">
        <is>
          <t>5) Sparkling water &amp; soda</t>
        </is>
      </c>
      <c r="D304" s="15" t="inlineStr">
        <is>
          <t>355 mL bottle</t>
        </is>
      </c>
      <c r="E304" s="29" t="n">
        <v>18</v>
      </c>
      <c r="F304" s="30" t="n"/>
      <c r="G304" s="31">
        <f>IF(AND(ISNUMBER($F304),ISNUMBER($E304),$E304&lt;&gt;0),$F304/$E304,"")</f>
        <v/>
      </c>
      <c r="H304" s="31">
        <f>IF(AND(ISNUMBER($F304),ISNUMBER($AL304),ISNUMBER($E304),($AL304*$E304)&lt;&gt;0),$F304/($AL304*$E304)*100,"")</f>
        <v/>
      </c>
      <c r="I304" s="32" t="n"/>
      <c r="J304" s="33" t="n"/>
      <c r="K304" s="31">
        <f>IF(AND(ISNUMBER($F304),ISNUMBER($J304)),$F304*(1-$J304),"")</f>
        <v/>
      </c>
      <c r="L304" s="32" t="n"/>
      <c r="M304" s="32" t="n"/>
      <c r="N304" s="31">
        <f>IF(ISNUMBER($F304),($F304-IF(ISNUMBER($AM304),$AM304,0))*(1-IF(ISNUMBER($J304),$J304,0)),"")</f>
        <v/>
      </c>
      <c r="O304" s="15" t="inlineStr">
        <is>
          <t>Twist of Lime</t>
        </is>
      </c>
      <c r="P304" s="29" t="n">
        <v>0</v>
      </c>
      <c r="Q304" s="29" t="n">
        <v>15</v>
      </c>
      <c r="R304" s="15" t="inlineStr">
        <is>
          <t>Not listed</t>
        </is>
      </c>
      <c r="S304" s="29" t="n">
        <v>0</v>
      </c>
      <c r="T304" s="29" t="n">
        <v>0</v>
      </c>
      <c r="U304" s="15" t="inlineStr">
        <is>
          <t>None</t>
        </is>
      </c>
      <c r="V304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4" s="32" t="n"/>
      <c r="X304" s="32" t="n"/>
      <c r="Y304" s="32" t="n"/>
      <c r="Z304" s="32" t="n"/>
      <c r="AA304" s="15" t="inlineStr">
        <is>
          <t>Medium</t>
        </is>
      </c>
      <c r="AB304" s="15" t="inlineStr">
        <is>
          <t>Cult mineral water; cocktail mixer crossover</t>
        </is>
      </c>
      <c r="AC304" s="15" t="inlineStr">
        <is>
          <t>Cult Mexican mineral water with serious fizz</t>
        </is>
      </c>
      <c r="AD304" s="15" t="inlineStr">
        <is>
          <t>Hard carbonation and mixer credibility.</t>
        </is>
      </c>
      <c r="AE304" s="32" t="n"/>
      <c r="AF304" s="34">
        <f>IF(AND(ISNUMBER($P304),ISNUMBER($AL304),$AL304&lt;&gt;0),ROUND($P304/$AL304*100,1),"")</f>
        <v/>
      </c>
      <c r="AG304" s="35">
        <f>IF(AND(ISNUMBER($S304),ISNUMBER($AL304),$AL304&lt;&gt;0),ROUND($S304/$AL304*100,2),"")</f>
        <v/>
      </c>
      <c r="AH304" s="34">
        <f>IF(AND(ISNUMBER($Q304),ISNUMBER($AL304),$AL304&lt;&gt;0),ROUND($Q304/$AL304*100,1),"")</f>
        <v/>
      </c>
      <c r="AI304" s="29">
        <f>IF(ISNUMBER($S304),IF($S304&lt;=1,"Yes","No"),"n/a")</f>
        <v/>
      </c>
      <c r="AJ304" s="29">
        <f>IF(ISNUMBER($S304),ROUND(MAX(0,MIN(100,100-$S304*2.5-IF(ISNUMBER($T304),$T304,0)*0.12+IF($S304&lt;=1,12,0))),0),"")</f>
        <v/>
      </c>
      <c r="AK304" s="29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29" t="n">
        <v>355</v>
      </c>
      <c r="AM304" s="30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Topo Chico</t>
        </is>
      </c>
      <c r="B305" s="15" t="inlineStr">
        <is>
          <t>Topo Chico Mineral Water | Twist of Lime | 24-pack 355mL</t>
        </is>
      </c>
      <c r="C305" s="15" t="inlineStr">
        <is>
          <t>5) Sparkling water &amp; soda</t>
        </is>
      </c>
      <c r="D305" s="15" t="inlineStr">
        <is>
          <t>355 mL bottle</t>
        </is>
      </c>
      <c r="E305" s="29" t="n">
        <v>24</v>
      </c>
      <c r="F305" s="30" t="n"/>
      <c r="G305" s="31">
        <f>IF(AND(ISNUMBER($F305),ISNUMBER($E305),$E305&lt;&gt;0),$F305/$E305,"")</f>
        <v/>
      </c>
      <c r="H305" s="31">
        <f>IF(AND(ISNUMBER($F305),ISNUMBER($AL305),ISNUMBER($E305),($AL305*$E305)&lt;&gt;0),$F305/($AL305*$E305)*100,"")</f>
        <v/>
      </c>
      <c r="I305" s="32" t="n"/>
      <c r="J305" s="33" t="n"/>
      <c r="K305" s="31">
        <f>IF(AND(ISNUMBER($F305),ISNUMBER($J305)),$F305*(1-$J305),"")</f>
        <v/>
      </c>
      <c r="L305" s="32" t="n"/>
      <c r="M305" s="32" t="n"/>
      <c r="N305" s="31">
        <f>IF(ISNUMBER($F305),($F305-IF(ISNUMBER($AM305),$AM305,0))*(1-IF(ISNUMBER($J305),$J305,0)),"")</f>
        <v/>
      </c>
      <c r="O305" s="15" t="inlineStr">
        <is>
          <t>Twist of Lime</t>
        </is>
      </c>
      <c r="P305" s="29" t="n">
        <v>0</v>
      </c>
      <c r="Q305" s="29" t="n">
        <v>15</v>
      </c>
      <c r="R305" s="15" t="inlineStr">
        <is>
          <t>Not listed</t>
        </is>
      </c>
      <c r="S305" s="29" t="n">
        <v>0</v>
      </c>
      <c r="T305" s="29" t="n">
        <v>0</v>
      </c>
      <c r="U305" s="15" t="inlineStr">
        <is>
          <t>None</t>
        </is>
      </c>
      <c r="V305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5" s="32" t="n"/>
      <c r="X305" s="32" t="n"/>
      <c r="Y305" s="32" t="n"/>
      <c r="Z305" s="32" t="n"/>
      <c r="AA305" s="15" t="inlineStr">
        <is>
          <t>Medium</t>
        </is>
      </c>
      <c r="AB305" s="15" t="inlineStr">
        <is>
          <t>Cult mineral water; cocktail mixer crossover</t>
        </is>
      </c>
      <c r="AC305" s="15" t="inlineStr">
        <is>
          <t>Cult Mexican mineral water with serious fizz</t>
        </is>
      </c>
      <c r="AD305" s="15" t="inlineStr">
        <is>
          <t>Hard carbonation and mixer credibility.</t>
        </is>
      </c>
      <c r="AE305" s="32" t="n"/>
      <c r="AF305" s="34">
        <f>IF(AND(ISNUMBER($P305),ISNUMBER($AL305),$AL305&lt;&gt;0),ROUND($P305/$AL305*100,1),"")</f>
        <v/>
      </c>
      <c r="AG305" s="35">
        <f>IF(AND(ISNUMBER($S305),ISNUMBER($AL305),$AL305&lt;&gt;0),ROUND($S305/$AL305*100,2),"")</f>
        <v/>
      </c>
      <c r="AH305" s="34">
        <f>IF(AND(ISNUMBER($Q305),ISNUMBER($AL305),$AL305&lt;&gt;0),ROUND($Q305/$AL305*100,1),"")</f>
        <v/>
      </c>
      <c r="AI305" s="29">
        <f>IF(ISNUMBER($S305),IF($S305&lt;=1,"Yes","No"),"n/a")</f>
        <v/>
      </c>
      <c r="AJ305" s="29">
        <f>IF(ISNUMBER($S305),ROUND(MAX(0,MIN(100,100-$S305*2.5-IF(ISNUMBER($T305),$T305,0)*0.12+IF($S305&lt;=1,12,0))),0),"")</f>
        <v/>
      </c>
      <c r="AK305" s="29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29" t="n">
        <v>355</v>
      </c>
      <c r="AM305" s="30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Topo Chico</t>
        </is>
      </c>
      <c r="B306" s="15" t="inlineStr">
        <is>
          <t>Topo Chico Mineral Water | Twist of Grapefruit | single 355mL</t>
        </is>
      </c>
      <c r="C306" s="15" t="inlineStr">
        <is>
          <t>5) Sparkling water &amp; soda</t>
        </is>
      </c>
      <c r="D306" s="15" t="inlineStr">
        <is>
          <t>355 mL bottle</t>
        </is>
      </c>
      <c r="E306" s="29" t="n">
        <v>1</v>
      </c>
      <c r="F306" s="30" t="n"/>
      <c r="G306" s="31">
        <f>IF(AND(ISNUMBER($F306),ISNUMBER($E306),$E306&lt;&gt;0),$F306/$E306,"")</f>
        <v/>
      </c>
      <c r="H306" s="31">
        <f>IF(AND(ISNUMBER($F306),ISNUMBER($AL306),ISNUMBER($E306),($AL306*$E306)&lt;&gt;0),$F306/($AL306*$E306)*100,"")</f>
        <v/>
      </c>
      <c r="I306" s="32" t="n"/>
      <c r="J306" s="33" t="n"/>
      <c r="K306" s="31">
        <f>IF(AND(ISNUMBER($F306),ISNUMBER($J306)),$F306*(1-$J306),"")</f>
        <v/>
      </c>
      <c r="L306" s="32" t="n"/>
      <c r="M306" s="32" t="n"/>
      <c r="N306" s="31">
        <f>IF(ISNUMBER($F306),($F306-IF(ISNUMBER($AM306),$AM306,0))*(1-IF(ISNUMBER($J306),$J306,0)),"")</f>
        <v/>
      </c>
      <c r="O306" s="15" t="inlineStr">
        <is>
          <t>Twist of Grapefruit</t>
        </is>
      </c>
      <c r="P306" s="29" t="n">
        <v>0</v>
      </c>
      <c r="Q306" s="29" t="n">
        <v>15</v>
      </c>
      <c r="R306" s="15" t="inlineStr">
        <is>
          <t>Not listed</t>
        </is>
      </c>
      <c r="S306" s="29" t="n">
        <v>0</v>
      </c>
      <c r="T306" s="29" t="n">
        <v>0</v>
      </c>
      <c r="U306" s="15" t="inlineStr">
        <is>
          <t>None</t>
        </is>
      </c>
      <c r="V306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6" s="32" t="n"/>
      <c r="X306" s="32" t="n"/>
      <c r="Y306" s="32" t="n"/>
      <c r="Z306" s="32" t="n"/>
      <c r="AA306" s="15" t="inlineStr">
        <is>
          <t>Medium</t>
        </is>
      </c>
      <c r="AB306" s="15" t="inlineStr">
        <is>
          <t>Cult mineral water; cocktail mixer crossover</t>
        </is>
      </c>
      <c r="AC306" s="15" t="inlineStr">
        <is>
          <t>Cult Mexican mineral water with serious fizz</t>
        </is>
      </c>
      <c r="AD306" s="15" t="inlineStr">
        <is>
          <t>Hard carbonation and mixer credibility.</t>
        </is>
      </c>
      <c r="AE306" s="32" t="n"/>
      <c r="AF306" s="34">
        <f>IF(AND(ISNUMBER($P306),ISNUMBER($AL306),$AL306&lt;&gt;0),ROUND($P306/$AL306*100,1),"")</f>
        <v/>
      </c>
      <c r="AG306" s="35">
        <f>IF(AND(ISNUMBER($S306),ISNUMBER($AL306),$AL306&lt;&gt;0),ROUND($S306/$AL306*100,2),"")</f>
        <v/>
      </c>
      <c r="AH306" s="34">
        <f>IF(AND(ISNUMBER($Q306),ISNUMBER($AL306),$AL306&lt;&gt;0),ROUND($Q306/$AL306*100,1),"")</f>
        <v/>
      </c>
      <c r="AI306" s="29">
        <f>IF(ISNUMBER($S306),IF($S306&lt;=1,"Yes","No"),"n/a")</f>
        <v/>
      </c>
      <c r="AJ306" s="29">
        <f>IF(ISNUMBER($S306),ROUND(MAX(0,MIN(100,100-$S306*2.5-IF(ISNUMBER($T306),$T306,0)*0.12+IF($S306&lt;=1,12,0))),0),"")</f>
        <v/>
      </c>
      <c r="AK306" s="29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29" t="n">
        <v>355</v>
      </c>
      <c r="AM306" s="30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Topo Chico</t>
        </is>
      </c>
      <c r="B307" s="15" t="inlineStr">
        <is>
          <t>Topo Chico Mineral Water | Twist of Grapefruit | 8-pack 355mL</t>
        </is>
      </c>
      <c r="C307" s="15" t="inlineStr">
        <is>
          <t>5) Sparkling water &amp; soda</t>
        </is>
      </c>
      <c r="D307" s="15" t="inlineStr">
        <is>
          <t>355 mL bottle</t>
        </is>
      </c>
      <c r="E307" s="29" t="n">
        <v>8</v>
      </c>
      <c r="F307" s="30" t="n"/>
      <c r="G307" s="31">
        <f>IF(AND(ISNUMBER($F307),ISNUMBER($E307),$E307&lt;&gt;0),$F307/$E307,"")</f>
        <v/>
      </c>
      <c r="H307" s="31">
        <f>IF(AND(ISNUMBER($F307),ISNUMBER($AL307),ISNUMBER($E307),($AL307*$E307)&lt;&gt;0),$F307/($AL307*$E307)*100,"")</f>
        <v/>
      </c>
      <c r="I307" s="32" t="n"/>
      <c r="J307" s="33" t="n"/>
      <c r="K307" s="31">
        <f>IF(AND(ISNUMBER($F307),ISNUMBER($J307)),$F307*(1-$J307),"")</f>
        <v/>
      </c>
      <c r="L307" s="32" t="n"/>
      <c r="M307" s="32" t="n"/>
      <c r="N307" s="31">
        <f>IF(ISNUMBER($F307),($F307-IF(ISNUMBER($AM307),$AM307,0))*(1-IF(ISNUMBER($J307),$J307,0)),"")</f>
        <v/>
      </c>
      <c r="O307" s="15" t="inlineStr">
        <is>
          <t>Twist of Grapefruit</t>
        </is>
      </c>
      <c r="P307" s="29" t="n">
        <v>0</v>
      </c>
      <c r="Q307" s="29" t="n">
        <v>15</v>
      </c>
      <c r="R307" s="15" t="inlineStr">
        <is>
          <t>Not listed</t>
        </is>
      </c>
      <c r="S307" s="29" t="n">
        <v>0</v>
      </c>
      <c r="T307" s="29" t="n">
        <v>0</v>
      </c>
      <c r="U307" s="15" t="inlineStr">
        <is>
          <t>None</t>
        </is>
      </c>
      <c r="V307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7" s="32" t="n"/>
      <c r="X307" s="32" t="n"/>
      <c r="Y307" s="32" t="n"/>
      <c r="Z307" s="32" t="n"/>
      <c r="AA307" s="15" t="inlineStr">
        <is>
          <t>Medium</t>
        </is>
      </c>
      <c r="AB307" s="15" t="inlineStr">
        <is>
          <t>Cult mineral water; cocktail mixer crossover</t>
        </is>
      </c>
      <c r="AC307" s="15" t="inlineStr">
        <is>
          <t>Cult Mexican mineral water with serious fizz</t>
        </is>
      </c>
      <c r="AD307" s="15" t="inlineStr">
        <is>
          <t>Hard carbonation and mixer credibility.</t>
        </is>
      </c>
      <c r="AE307" s="32" t="n"/>
      <c r="AF307" s="34">
        <f>IF(AND(ISNUMBER($P307),ISNUMBER($AL307),$AL307&lt;&gt;0),ROUND($P307/$AL307*100,1),"")</f>
        <v/>
      </c>
      <c r="AG307" s="35">
        <f>IF(AND(ISNUMBER($S307),ISNUMBER($AL307),$AL307&lt;&gt;0),ROUND($S307/$AL307*100,2),"")</f>
        <v/>
      </c>
      <c r="AH307" s="34">
        <f>IF(AND(ISNUMBER($Q307),ISNUMBER($AL307),$AL307&lt;&gt;0),ROUND($Q307/$AL307*100,1),"")</f>
        <v/>
      </c>
      <c r="AI307" s="29">
        <f>IF(ISNUMBER($S307),IF($S307&lt;=1,"Yes","No"),"n/a")</f>
        <v/>
      </c>
      <c r="AJ307" s="29">
        <f>IF(ISNUMBER($S307),ROUND(MAX(0,MIN(100,100-$S307*2.5-IF(ISNUMBER($T307),$T307,0)*0.12+IF($S307&lt;=1,12,0))),0),"")</f>
        <v/>
      </c>
      <c r="AK307" s="29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29" t="n">
        <v>355</v>
      </c>
      <c r="AM307" s="30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Topo Chico</t>
        </is>
      </c>
      <c r="B308" s="15" t="inlineStr">
        <is>
          <t>Topo Chico Mineral Water | Twist of Grapefruit | 12-pack 355mL</t>
        </is>
      </c>
      <c r="C308" s="15" t="inlineStr">
        <is>
          <t>5) Sparkling water &amp; soda</t>
        </is>
      </c>
      <c r="D308" s="15" t="inlineStr">
        <is>
          <t>355 mL bottle</t>
        </is>
      </c>
      <c r="E308" s="29" t="n">
        <v>12</v>
      </c>
      <c r="F308" s="30" t="n"/>
      <c r="G308" s="31">
        <f>IF(AND(ISNUMBER($F308),ISNUMBER($E308),$E308&lt;&gt;0),$F308/$E308,"")</f>
        <v/>
      </c>
      <c r="H308" s="31">
        <f>IF(AND(ISNUMBER($F308),ISNUMBER($AL308),ISNUMBER($E308),($AL308*$E308)&lt;&gt;0),$F308/($AL308*$E308)*100,"")</f>
        <v/>
      </c>
      <c r="I308" s="32" t="n"/>
      <c r="J308" s="33" t="n"/>
      <c r="K308" s="31">
        <f>IF(AND(ISNUMBER($F308),ISNUMBER($J308)),$F308*(1-$J308),"")</f>
        <v/>
      </c>
      <c r="L308" s="32" t="n"/>
      <c r="M308" s="32" t="n"/>
      <c r="N308" s="31">
        <f>IF(ISNUMBER($F308),($F308-IF(ISNUMBER($AM308),$AM308,0))*(1-IF(ISNUMBER($J308),$J308,0)),"")</f>
        <v/>
      </c>
      <c r="O308" s="15" t="inlineStr">
        <is>
          <t>Twist of Grapefruit</t>
        </is>
      </c>
      <c r="P308" s="29" t="n">
        <v>0</v>
      </c>
      <c r="Q308" s="29" t="n">
        <v>15</v>
      </c>
      <c r="R308" s="15" t="inlineStr">
        <is>
          <t>Not listed</t>
        </is>
      </c>
      <c r="S308" s="29" t="n">
        <v>0</v>
      </c>
      <c r="T308" s="29" t="n">
        <v>0</v>
      </c>
      <c r="U308" s="15" t="inlineStr">
        <is>
          <t>None</t>
        </is>
      </c>
      <c r="V308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8" s="32" t="n"/>
      <c r="X308" s="32" t="n"/>
      <c r="Y308" s="32" t="n"/>
      <c r="Z308" s="32" t="n"/>
      <c r="AA308" s="15" t="inlineStr">
        <is>
          <t>Medium</t>
        </is>
      </c>
      <c r="AB308" s="15" t="inlineStr">
        <is>
          <t>Cult mineral water; cocktail mixer crossover</t>
        </is>
      </c>
      <c r="AC308" s="15" t="inlineStr">
        <is>
          <t>Cult Mexican mineral water with serious fizz</t>
        </is>
      </c>
      <c r="AD308" s="15" t="inlineStr">
        <is>
          <t>Hard carbonation and mixer credibility.</t>
        </is>
      </c>
      <c r="AE308" s="32" t="n"/>
      <c r="AF308" s="34">
        <f>IF(AND(ISNUMBER($P308),ISNUMBER($AL308),$AL308&lt;&gt;0),ROUND($P308/$AL308*100,1),"")</f>
        <v/>
      </c>
      <c r="AG308" s="35">
        <f>IF(AND(ISNUMBER($S308),ISNUMBER($AL308),$AL308&lt;&gt;0),ROUND($S308/$AL308*100,2),"")</f>
        <v/>
      </c>
      <c r="AH308" s="34">
        <f>IF(AND(ISNUMBER($Q308),ISNUMBER($AL308),$AL308&lt;&gt;0),ROUND($Q308/$AL308*100,1),"")</f>
        <v/>
      </c>
      <c r="AI308" s="29">
        <f>IF(ISNUMBER($S308),IF($S308&lt;=1,"Yes","No"),"n/a")</f>
        <v/>
      </c>
      <c r="AJ308" s="29">
        <f>IF(ISNUMBER($S308),ROUND(MAX(0,MIN(100,100-$S308*2.5-IF(ISNUMBER($T308),$T308,0)*0.12+IF($S308&lt;=1,12,0))),0),"")</f>
        <v/>
      </c>
      <c r="AK308" s="29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29" t="n">
        <v>355</v>
      </c>
      <c r="AM308" s="30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Topo Chico</t>
        </is>
      </c>
      <c r="B309" s="15" t="inlineStr">
        <is>
          <t>Topo Chico Mineral Water | Twist of Grapefruit | 15-pack 355mL</t>
        </is>
      </c>
      <c r="C309" s="15" t="inlineStr">
        <is>
          <t>5) Sparkling water &amp; soda</t>
        </is>
      </c>
      <c r="D309" s="15" t="inlineStr">
        <is>
          <t>355 mL bottle</t>
        </is>
      </c>
      <c r="E309" s="29" t="n">
        <v>15</v>
      </c>
      <c r="F309" s="30" t="n"/>
      <c r="G309" s="31">
        <f>IF(AND(ISNUMBER($F309),ISNUMBER($E309),$E309&lt;&gt;0),$F309/$E309,"")</f>
        <v/>
      </c>
      <c r="H309" s="31">
        <f>IF(AND(ISNUMBER($F309),ISNUMBER($AL309),ISNUMBER($E309),($AL309*$E309)&lt;&gt;0),$F309/($AL309*$E309)*100,"")</f>
        <v/>
      </c>
      <c r="I309" s="32" t="n"/>
      <c r="J309" s="33" t="n"/>
      <c r="K309" s="31">
        <f>IF(AND(ISNUMBER($F309),ISNUMBER($J309)),$F309*(1-$J309),"")</f>
        <v/>
      </c>
      <c r="L309" s="32" t="n"/>
      <c r="M309" s="32" t="n"/>
      <c r="N309" s="31">
        <f>IF(ISNUMBER($F309),($F309-IF(ISNUMBER($AM309),$AM309,0))*(1-IF(ISNUMBER($J309),$J309,0)),"")</f>
        <v/>
      </c>
      <c r="O309" s="15" t="inlineStr">
        <is>
          <t>Twist of Grapefruit</t>
        </is>
      </c>
      <c r="P309" s="29" t="n">
        <v>0</v>
      </c>
      <c r="Q309" s="29" t="n">
        <v>15</v>
      </c>
      <c r="R309" s="15" t="inlineStr">
        <is>
          <t>Not listed</t>
        </is>
      </c>
      <c r="S309" s="29" t="n">
        <v>0</v>
      </c>
      <c r="T309" s="29" t="n">
        <v>0</v>
      </c>
      <c r="U309" s="15" t="inlineStr">
        <is>
          <t>None</t>
        </is>
      </c>
      <c r="V309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9" s="32" t="n"/>
      <c r="X309" s="32" t="n"/>
      <c r="Y309" s="32" t="n"/>
      <c r="Z309" s="32" t="n"/>
      <c r="AA309" s="15" t="inlineStr">
        <is>
          <t>Medium</t>
        </is>
      </c>
      <c r="AB309" s="15" t="inlineStr">
        <is>
          <t>Cult mineral water; cocktail mixer crossover</t>
        </is>
      </c>
      <c r="AC309" s="15" t="inlineStr">
        <is>
          <t>Cult Mexican mineral water with serious fizz</t>
        </is>
      </c>
      <c r="AD309" s="15" t="inlineStr">
        <is>
          <t>Hard carbonation and mixer credibility.</t>
        </is>
      </c>
      <c r="AE309" s="32" t="n"/>
      <c r="AF309" s="34">
        <f>IF(AND(ISNUMBER($P309),ISNUMBER($AL309),$AL309&lt;&gt;0),ROUND($P309/$AL309*100,1),"")</f>
        <v/>
      </c>
      <c r="AG309" s="35">
        <f>IF(AND(ISNUMBER($S309),ISNUMBER($AL309),$AL309&lt;&gt;0),ROUND($S309/$AL309*100,2),"")</f>
        <v/>
      </c>
      <c r="AH309" s="34">
        <f>IF(AND(ISNUMBER($Q309),ISNUMBER($AL309),$AL309&lt;&gt;0),ROUND($Q309/$AL309*100,1),"")</f>
        <v/>
      </c>
      <c r="AI309" s="29">
        <f>IF(ISNUMBER($S309),IF($S309&lt;=1,"Yes","No"),"n/a")</f>
        <v/>
      </c>
      <c r="AJ309" s="29">
        <f>IF(ISNUMBER($S309),ROUND(MAX(0,MIN(100,100-$S309*2.5-IF(ISNUMBER($T309),$T309,0)*0.12+IF($S309&lt;=1,12,0))),0),"")</f>
        <v/>
      </c>
      <c r="AK309" s="29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29" t="n">
        <v>355</v>
      </c>
      <c r="AM309" s="30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Topo Chico</t>
        </is>
      </c>
      <c r="B310" s="15" t="inlineStr">
        <is>
          <t>Topo Chico Mineral Water | Twist of Grapefruit | 18-pack 355mL</t>
        </is>
      </c>
      <c r="C310" s="15" t="inlineStr">
        <is>
          <t>5) Sparkling water &amp; soda</t>
        </is>
      </c>
      <c r="D310" s="15" t="inlineStr">
        <is>
          <t>355 mL bottle</t>
        </is>
      </c>
      <c r="E310" s="29" t="n">
        <v>18</v>
      </c>
      <c r="F310" s="30" t="n"/>
      <c r="G310" s="31">
        <f>IF(AND(ISNUMBER($F310),ISNUMBER($E310),$E310&lt;&gt;0),$F310/$E310,"")</f>
        <v/>
      </c>
      <c r="H310" s="31">
        <f>IF(AND(ISNUMBER($F310),ISNUMBER($AL310),ISNUMBER($E310),($AL310*$E310)&lt;&gt;0),$F310/($AL310*$E310)*100,"")</f>
        <v/>
      </c>
      <c r="I310" s="32" t="n"/>
      <c r="J310" s="33" t="n"/>
      <c r="K310" s="31">
        <f>IF(AND(ISNUMBER($F310),ISNUMBER($J310)),$F310*(1-$J310),"")</f>
        <v/>
      </c>
      <c r="L310" s="32" t="n"/>
      <c r="M310" s="32" t="n"/>
      <c r="N310" s="31">
        <f>IF(ISNUMBER($F310),($F310-IF(ISNUMBER($AM310),$AM310,0))*(1-IF(ISNUMBER($J310),$J310,0)),"")</f>
        <v/>
      </c>
      <c r="O310" s="15" t="inlineStr">
        <is>
          <t>Twist of Grapefruit</t>
        </is>
      </c>
      <c r="P310" s="29" t="n">
        <v>0</v>
      </c>
      <c r="Q310" s="29" t="n">
        <v>15</v>
      </c>
      <c r="R310" s="15" t="inlineStr">
        <is>
          <t>Not listed</t>
        </is>
      </c>
      <c r="S310" s="29" t="n">
        <v>0</v>
      </c>
      <c r="T310" s="29" t="n">
        <v>0</v>
      </c>
      <c r="U310" s="15" t="inlineStr">
        <is>
          <t>None</t>
        </is>
      </c>
      <c r="V310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0" s="32" t="n"/>
      <c r="X310" s="32" t="n"/>
      <c r="Y310" s="32" t="n"/>
      <c r="Z310" s="32" t="n"/>
      <c r="AA310" s="15" t="inlineStr">
        <is>
          <t>Medium</t>
        </is>
      </c>
      <c r="AB310" s="15" t="inlineStr">
        <is>
          <t>Cult mineral water; cocktail mixer crossover</t>
        </is>
      </c>
      <c r="AC310" s="15" t="inlineStr">
        <is>
          <t>Cult Mexican mineral water with serious fizz</t>
        </is>
      </c>
      <c r="AD310" s="15" t="inlineStr">
        <is>
          <t>Hard carbonation and mixer credibility.</t>
        </is>
      </c>
      <c r="AE310" s="32" t="n"/>
      <c r="AF310" s="34">
        <f>IF(AND(ISNUMBER($P310),ISNUMBER($AL310),$AL310&lt;&gt;0),ROUND($P310/$AL310*100,1),"")</f>
        <v/>
      </c>
      <c r="AG310" s="35">
        <f>IF(AND(ISNUMBER($S310),ISNUMBER($AL310),$AL310&lt;&gt;0),ROUND($S310/$AL310*100,2),"")</f>
        <v/>
      </c>
      <c r="AH310" s="34">
        <f>IF(AND(ISNUMBER($Q310),ISNUMBER($AL310),$AL310&lt;&gt;0),ROUND($Q310/$AL310*100,1),"")</f>
        <v/>
      </c>
      <c r="AI310" s="29">
        <f>IF(ISNUMBER($S310),IF($S310&lt;=1,"Yes","No"),"n/a")</f>
        <v/>
      </c>
      <c r="AJ310" s="29">
        <f>IF(ISNUMBER($S310),ROUND(MAX(0,MIN(100,100-$S310*2.5-IF(ISNUMBER($T310),$T310,0)*0.12+IF($S310&lt;=1,12,0))),0),"")</f>
        <v/>
      </c>
      <c r="AK310" s="29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29" t="n">
        <v>355</v>
      </c>
      <c r="AM310" s="30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Topo Chico</t>
        </is>
      </c>
      <c r="B311" s="15" t="inlineStr">
        <is>
          <t>Topo Chico Mineral Water | Twist of Grapefruit | 24-pack 355mL</t>
        </is>
      </c>
      <c r="C311" s="15" t="inlineStr">
        <is>
          <t>5) Sparkling water &amp; soda</t>
        </is>
      </c>
      <c r="D311" s="15" t="inlineStr">
        <is>
          <t>355 mL bottle</t>
        </is>
      </c>
      <c r="E311" s="29" t="n">
        <v>24</v>
      </c>
      <c r="F311" s="30" t="n"/>
      <c r="G311" s="31">
        <f>IF(AND(ISNUMBER($F311),ISNUMBER($E311),$E311&lt;&gt;0),$F311/$E311,"")</f>
        <v/>
      </c>
      <c r="H311" s="31">
        <f>IF(AND(ISNUMBER($F311),ISNUMBER($AL311),ISNUMBER($E311),($AL311*$E311)&lt;&gt;0),$F311/($AL311*$E311)*100,"")</f>
        <v/>
      </c>
      <c r="I311" s="32" t="n"/>
      <c r="J311" s="33" t="n"/>
      <c r="K311" s="31">
        <f>IF(AND(ISNUMBER($F311),ISNUMBER($J311)),$F311*(1-$J311),"")</f>
        <v/>
      </c>
      <c r="L311" s="32" t="n"/>
      <c r="M311" s="32" t="n"/>
      <c r="N311" s="31">
        <f>IF(ISNUMBER($F311),($F311-IF(ISNUMBER($AM311),$AM311,0))*(1-IF(ISNUMBER($J311),$J311,0)),"")</f>
        <v/>
      </c>
      <c r="O311" s="15" t="inlineStr">
        <is>
          <t>Twist of Grapefruit</t>
        </is>
      </c>
      <c r="P311" s="29" t="n">
        <v>0</v>
      </c>
      <c r="Q311" s="29" t="n">
        <v>15</v>
      </c>
      <c r="R311" s="15" t="inlineStr">
        <is>
          <t>Not listed</t>
        </is>
      </c>
      <c r="S311" s="29" t="n">
        <v>0</v>
      </c>
      <c r="T311" s="29" t="n">
        <v>0</v>
      </c>
      <c r="U311" s="15" t="inlineStr">
        <is>
          <t>None</t>
        </is>
      </c>
      <c r="V311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1" s="32" t="n"/>
      <c r="X311" s="32" t="n"/>
      <c r="Y311" s="32" t="n"/>
      <c r="Z311" s="32" t="n"/>
      <c r="AA311" s="15" t="inlineStr">
        <is>
          <t>Medium</t>
        </is>
      </c>
      <c r="AB311" s="15" t="inlineStr">
        <is>
          <t>Cult mineral water; cocktail mixer crossover</t>
        </is>
      </c>
      <c r="AC311" s="15" t="inlineStr">
        <is>
          <t>Cult Mexican mineral water with serious fizz</t>
        </is>
      </c>
      <c r="AD311" s="15" t="inlineStr">
        <is>
          <t>Hard carbonation and mixer credibility.</t>
        </is>
      </c>
      <c r="AE311" s="32" t="n"/>
      <c r="AF311" s="34">
        <f>IF(AND(ISNUMBER($P311),ISNUMBER($AL311),$AL311&lt;&gt;0),ROUND($P311/$AL311*100,1),"")</f>
        <v/>
      </c>
      <c r="AG311" s="35">
        <f>IF(AND(ISNUMBER($S311),ISNUMBER($AL311),$AL311&lt;&gt;0),ROUND($S311/$AL311*100,2),"")</f>
        <v/>
      </c>
      <c r="AH311" s="34">
        <f>IF(AND(ISNUMBER($Q311),ISNUMBER($AL311),$AL311&lt;&gt;0),ROUND($Q311/$AL311*100,1),"")</f>
        <v/>
      </c>
      <c r="AI311" s="29">
        <f>IF(ISNUMBER($S311),IF($S311&lt;=1,"Yes","No"),"n/a")</f>
        <v/>
      </c>
      <c r="AJ311" s="29">
        <f>IF(ISNUMBER($S311),ROUND(MAX(0,MIN(100,100-$S311*2.5-IF(ISNUMBER($T311),$T311,0)*0.12+IF($S311&lt;=1,12,0))),0),"")</f>
        <v/>
      </c>
      <c r="AK311" s="29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29" t="n">
        <v>355</v>
      </c>
      <c r="AM311" s="30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Topo Chico</t>
        </is>
      </c>
      <c r="B312" s="15" t="inlineStr">
        <is>
          <t>Topo Chico Mineral Water | Tangerine | single 355mL</t>
        </is>
      </c>
      <c r="C312" s="15" t="inlineStr">
        <is>
          <t>5) Sparkling water &amp; soda</t>
        </is>
      </c>
      <c r="D312" s="15" t="inlineStr">
        <is>
          <t>355 mL bottle</t>
        </is>
      </c>
      <c r="E312" s="29" t="n">
        <v>1</v>
      </c>
      <c r="F312" s="30" t="n"/>
      <c r="G312" s="31">
        <f>IF(AND(ISNUMBER($F312),ISNUMBER($E312),$E312&lt;&gt;0),$F312/$E312,"")</f>
        <v/>
      </c>
      <c r="H312" s="31">
        <f>IF(AND(ISNUMBER($F312),ISNUMBER($AL312),ISNUMBER($E312),($AL312*$E312)&lt;&gt;0),$F312/($AL312*$E312)*100,"")</f>
        <v/>
      </c>
      <c r="I312" s="32" t="n"/>
      <c r="J312" s="33" t="n"/>
      <c r="K312" s="31">
        <f>IF(AND(ISNUMBER($F312),ISNUMBER($J312)),$F312*(1-$J312),"")</f>
        <v/>
      </c>
      <c r="L312" s="32" t="n"/>
      <c r="M312" s="32" t="n"/>
      <c r="N312" s="31">
        <f>IF(ISNUMBER($F312),($F312-IF(ISNUMBER($AM312),$AM312,0))*(1-IF(ISNUMBER($J312),$J312,0)),"")</f>
        <v/>
      </c>
      <c r="O312" s="15" t="inlineStr">
        <is>
          <t>Tangerine</t>
        </is>
      </c>
      <c r="P312" s="29" t="n">
        <v>0</v>
      </c>
      <c r="Q312" s="29" t="n">
        <v>15</v>
      </c>
      <c r="R312" s="15" t="inlineStr">
        <is>
          <t>Not listed</t>
        </is>
      </c>
      <c r="S312" s="29" t="n">
        <v>0</v>
      </c>
      <c r="T312" s="29" t="n">
        <v>0</v>
      </c>
      <c r="U312" s="15" t="inlineStr">
        <is>
          <t>None</t>
        </is>
      </c>
      <c r="V312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2" s="32" t="n"/>
      <c r="X312" s="32" t="n"/>
      <c r="Y312" s="32" t="n"/>
      <c r="Z312" s="32" t="n"/>
      <c r="AA312" s="15" t="inlineStr">
        <is>
          <t>Medium</t>
        </is>
      </c>
      <c r="AB312" s="15" t="inlineStr">
        <is>
          <t>Cult mineral water; cocktail mixer crossover</t>
        </is>
      </c>
      <c r="AC312" s="15" t="inlineStr">
        <is>
          <t>Cult Mexican mineral water with serious fizz</t>
        </is>
      </c>
      <c r="AD312" s="15" t="inlineStr">
        <is>
          <t>Hard carbonation and mixer credibility.</t>
        </is>
      </c>
      <c r="AE312" s="32" t="n"/>
      <c r="AF312" s="34">
        <f>IF(AND(ISNUMBER($P312),ISNUMBER($AL312),$AL312&lt;&gt;0),ROUND($P312/$AL312*100,1),"")</f>
        <v/>
      </c>
      <c r="AG312" s="35">
        <f>IF(AND(ISNUMBER($S312),ISNUMBER($AL312),$AL312&lt;&gt;0),ROUND($S312/$AL312*100,2),"")</f>
        <v/>
      </c>
      <c r="AH312" s="34">
        <f>IF(AND(ISNUMBER($Q312),ISNUMBER($AL312),$AL312&lt;&gt;0),ROUND($Q312/$AL312*100,1),"")</f>
        <v/>
      </c>
      <c r="AI312" s="29">
        <f>IF(ISNUMBER($S312),IF($S312&lt;=1,"Yes","No"),"n/a")</f>
        <v/>
      </c>
      <c r="AJ312" s="29">
        <f>IF(ISNUMBER($S312),ROUND(MAX(0,MIN(100,100-$S312*2.5-IF(ISNUMBER($T312),$T312,0)*0.12+IF($S312&lt;=1,12,0))),0),"")</f>
        <v/>
      </c>
      <c r="AK312" s="29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29" t="n">
        <v>355</v>
      </c>
      <c r="AM312" s="30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Topo Chico</t>
        </is>
      </c>
      <c r="B313" s="15" t="inlineStr">
        <is>
          <t>Topo Chico Mineral Water | Tangerine | 8-pack 355mL</t>
        </is>
      </c>
      <c r="C313" s="15" t="inlineStr">
        <is>
          <t>5) Sparkling water &amp; soda</t>
        </is>
      </c>
      <c r="D313" s="15" t="inlineStr">
        <is>
          <t>355 mL bottle</t>
        </is>
      </c>
      <c r="E313" s="29" t="n">
        <v>8</v>
      </c>
      <c r="F313" s="30" t="n"/>
      <c r="G313" s="31">
        <f>IF(AND(ISNUMBER($F313),ISNUMBER($E313),$E313&lt;&gt;0),$F313/$E313,"")</f>
        <v/>
      </c>
      <c r="H313" s="31">
        <f>IF(AND(ISNUMBER($F313),ISNUMBER($AL313),ISNUMBER($E313),($AL313*$E313)&lt;&gt;0),$F313/($AL313*$E313)*100,"")</f>
        <v/>
      </c>
      <c r="I313" s="32" t="n"/>
      <c r="J313" s="33" t="n"/>
      <c r="K313" s="31">
        <f>IF(AND(ISNUMBER($F313),ISNUMBER($J313)),$F313*(1-$J313),"")</f>
        <v/>
      </c>
      <c r="L313" s="32" t="n"/>
      <c r="M313" s="32" t="n"/>
      <c r="N313" s="31">
        <f>IF(ISNUMBER($F313),($F313-IF(ISNUMBER($AM313),$AM313,0))*(1-IF(ISNUMBER($J313),$J313,0)),"")</f>
        <v/>
      </c>
      <c r="O313" s="15" t="inlineStr">
        <is>
          <t>Tangerine</t>
        </is>
      </c>
      <c r="P313" s="29" t="n">
        <v>0</v>
      </c>
      <c r="Q313" s="29" t="n">
        <v>15</v>
      </c>
      <c r="R313" s="15" t="inlineStr">
        <is>
          <t>Not listed</t>
        </is>
      </c>
      <c r="S313" s="29" t="n">
        <v>0</v>
      </c>
      <c r="T313" s="29" t="n">
        <v>0</v>
      </c>
      <c r="U313" s="15" t="inlineStr">
        <is>
          <t>None</t>
        </is>
      </c>
      <c r="V313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3" s="32" t="n"/>
      <c r="X313" s="32" t="n"/>
      <c r="Y313" s="32" t="n"/>
      <c r="Z313" s="32" t="n"/>
      <c r="AA313" s="15" t="inlineStr">
        <is>
          <t>Medium</t>
        </is>
      </c>
      <c r="AB313" s="15" t="inlineStr">
        <is>
          <t>Cult mineral water; cocktail mixer crossover</t>
        </is>
      </c>
      <c r="AC313" s="15" t="inlineStr">
        <is>
          <t>Cult Mexican mineral water with serious fizz</t>
        </is>
      </c>
      <c r="AD313" s="15" t="inlineStr">
        <is>
          <t>Hard carbonation and mixer credibility.</t>
        </is>
      </c>
      <c r="AE313" s="32" t="n"/>
      <c r="AF313" s="34">
        <f>IF(AND(ISNUMBER($P313),ISNUMBER($AL313),$AL313&lt;&gt;0),ROUND($P313/$AL313*100,1),"")</f>
        <v/>
      </c>
      <c r="AG313" s="35">
        <f>IF(AND(ISNUMBER($S313),ISNUMBER($AL313),$AL313&lt;&gt;0),ROUND($S313/$AL313*100,2),"")</f>
        <v/>
      </c>
      <c r="AH313" s="34">
        <f>IF(AND(ISNUMBER($Q313),ISNUMBER($AL313),$AL313&lt;&gt;0),ROUND($Q313/$AL313*100,1),"")</f>
        <v/>
      </c>
      <c r="AI313" s="29">
        <f>IF(ISNUMBER($S313),IF($S313&lt;=1,"Yes","No"),"n/a")</f>
        <v/>
      </c>
      <c r="AJ313" s="29">
        <f>IF(ISNUMBER($S313),ROUND(MAX(0,MIN(100,100-$S313*2.5-IF(ISNUMBER($T313),$T313,0)*0.12+IF($S313&lt;=1,12,0))),0),"")</f>
        <v/>
      </c>
      <c r="AK313" s="29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29" t="n">
        <v>355</v>
      </c>
      <c r="AM313" s="30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Topo Chico</t>
        </is>
      </c>
      <c r="B314" s="15" t="inlineStr">
        <is>
          <t>Topo Chico Mineral Water | Tangerine | 12-pack 355mL</t>
        </is>
      </c>
      <c r="C314" s="15" t="inlineStr">
        <is>
          <t>5) Sparkling water &amp; soda</t>
        </is>
      </c>
      <c r="D314" s="15" t="inlineStr">
        <is>
          <t>355 mL bottle</t>
        </is>
      </c>
      <c r="E314" s="29" t="n">
        <v>12</v>
      </c>
      <c r="F314" s="30" t="n"/>
      <c r="G314" s="31">
        <f>IF(AND(ISNUMBER($F314),ISNUMBER($E314),$E314&lt;&gt;0),$F314/$E314,"")</f>
        <v/>
      </c>
      <c r="H314" s="31">
        <f>IF(AND(ISNUMBER($F314),ISNUMBER($AL314),ISNUMBER($E314),($AL314*$E314)&lt;&gt;0),$F314/($AL314*$E314)*100,"")</f>
        <v/>
      </c>
      <c r="I314" s="32" t="n"/>
      <c r="J314" s="33" t="n"/>
      <c r="K314" s="31">
        <f>IF(AND(ISNUMBER($F314),ISNUMBER($J314)),$F314*(1-$J314),"")</f>
        <v/>
      </c>
      <c r="L314" s="32" t="n"/>
      <c r="M314" s="32" t="n"/>
      <c r="N314" s="31">
        <f>IF(ISNUMBER($F314),($F314-IF(ISNUMBER($AM314),$AM314,0))*(1-IF(ISNUMBER($J314),$J314,0)),"")</f>
        <v/>
      </c>
      <c r="O314" s="15" t="inlineStr">
        <is>
          <t>Tangerine</t>
        </is>
      </c>
      <c r="P314" s="29" t="n">
        <v>0</v>
      </c>
      <c r="Q314" s="29" t="n">
        <v>15</v>
      </c>
      <c r="R314" s="15" t="inlineStr">
        <is>
          <t>Not listed</t>
        </is>
      </c>
      <c r="S314" s="29" t="n">
        <v>0</v>
      </c>
      <c r="T314" s="29" t="n">
        <v>0</v>
      </c>
      <c r="U314" s="15" t="inlineStr">
        <is>
          <t>None</t>
        </is>
      </c>
      <c r="V314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4" s="32" t="n"/>
      <c r="X314" s="32" t="n"/>
      <c r="Y314" s="32" t="n"/>
      <c r="Z314" s="32" t="n"/>
      <c r="AA314" s="15" t="inlineStr">
        <is>
          <t>Medium</t>
        </is>
      </c>
      <c r="AB314" s="15" t="inlineStr">
        <is>
          <t>Cult mineral water; cocktail mixer crossover</t>
        </is>
      </c>
      <c r="AC314" s="15" t="inlineStr">
        <is>
          <t>Cult Mexican mineral water with serious fizz</t>
        </is>
      </c>
      <c r="AD314" s="15" t="inlineStr">
        <is>
          <t>Hard carbonation and mixer credibility.</t>
        </is>
      </c>
      <c r="AE314" s="32" t="n"/>
      <c r="AF314" s="34">
        <f>IF(AND(ISNUMBER($P314),ISNUMBER($AL314),$AL314&lt;&gt;0),ROUND($P314/$AL314*100,1),"")</f>
        <v/>
      </c>
      <c r="AG314" s="35">
        <f>IF(AND(ISNUMBER($S314),ISNUMBER($AL314),$AL314&lt;&gt;0),ROUND($S314/$AL314*100,2),"")</f>
        <v/>
      </c>
      <c r="AH314" s="34">
        <f>IF(AND(ISNUMBER($Q314),ISNUMBER($AL314),$AL314&lt;&gt;0),ROUND($Q314/$AL314*100,1),"")</f>
        <v/>
      </c>
      <c r="AI314" s="29">
        <f>IF(ISNUMBER($S314),IF($S314&lt;=1,"Yes","No"),"n/a")</f>
        <v/>
      </c>
      <c r="AJ314" s="29">
        <f>IF(ISNUMBER($S314),ROUND(MAX(0,MIN(100,100-$S314*2.5-IF(ISNUMBER($T314),$T314,0)*0.12+IF($S314&lt;=1,12,0))),0),"")</f>
        <v/>
      </c>
      <c r="AK314" s="29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29" t="n">
        <v>355</v>
      </c>
      <c r="AM314" s="30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Topo Chico</t>
        </is>
      </c>
      <c r="B315" s="15" t="inlineStr">
        <is>
          <t>Topo Chico Mineral Water | Tangerine | 15-pack 355mL</t>
        </is>
      </c>
      <c r="C315" s="15" t="inlineStr">
        <is>
          <t>5) Sparkling water &amp; soda</t>
        </is>
      </c>
      <c r="D315" s="15" t="inlineStr">
        <is>
          <t>355 mL bottle</t>
        </is>
      </c>
      <c r="E315" s="29" t="n">
        <v>15</v>
      </c>
      <c r="F315" s="30" t="n"/>
      <c r="G315" s="31">
        <f>IF(AND(ISNUMBER($F315),ISNUMBER($E315),$E315&lt;&gt;0),$F315/$E315,"")</f>
        <v/>
      </c>
      <c r="H315" s="31">
        <f>IF(AND(ISNUMBER($F315),ISNUMBER($AL315),ISNUMBER($E315),($AL315*$E315)&lt;&gt;0),$F315/($AL315*$E315)*100,"")</f>
        <v/>
      </c>
      <c r="I315" s="32" t="n"/>
      <c r="J315" s="33" t="n"/>
      <c r="K315" s="31">
        <f>IF(AND(ISNUMBER($F315),ISNUMBER($J315)),$F315*(1-$J315),"")</f>
        <v/>
      </c>
      <c r="L315" s="32" t="n"/>
      <c r="M315" s="32" t="n"/>
      <c r="N315" s="31">
        <f>IF(ISNUMBER($F315),($F315-IF(ISNUMBER($AM315),$AM315,0))*(1-IF(ISNUMBER($J315),$J315,0)),"")</f>
        <v/>
      </c>
      <c r="O315" s="15" t="inlineStr">
        <is>
          <t>Tangerine</t>
        </is>
      </c>
      <c r="P315" s="29" t="n">
        <v>0</v>
      </c>
      <c r="Q315" s="29" t="n">
        <v>15</v>
      </c>
      <c r="R315" s="15" t="inlineStr">
        <is>
          <t>Not listed</t>
        </is>
      </c>
      <c r="S315" s="29" t="n">
        <v>0</v>
      </c>
      <c r="T315" s="29" t="n">
        <v>0</v>
      </c>
      <c r="U315" s="15" t="inlineStr">
        <is>
          <t>None</t>
        </is>
      </c>
      <c r="V315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5" s="32" t="n"/>
      <c r="X315" s="32" t="n"/>
      <c r="Y315" s="32" t="n"/>
      <c r="Z315" s="32" t="n"/>
      <c r="AA315" s="15" t="inlineStr">
        <is>
          <t>Medium</t>
        </is>
      </c>
      <c r="AB315" s="15" t="inlineStr">
        <is>
          <t>Cult mineral water; cocktail mixer crossover</t>
        </is>
      </c>
      <c r="AC315" s="15" t="inlineStr">
        <is>
          <t>Cult Mexican mineral water with serious fizz</t>
        </is>
      </c>
      <c r="AD315" s="15" t="inlineStr">
        <is>
          <t>Hard carbonation and mixer credibility.</t>
        </is>
      </c>
      <c r="AE315" s="32" t="n"/>
      <c r="AF315" s="34">
        <f>IF(AND(ISNUMBER($P315),ISNUMBER($AL315),$AL315&lt;&gt;0),ROUND($P315/$AL315*100,1),"")</f>
        <v/>
      </c>
      <c r="AG315" s="35">
        <f>IF(AND(ISNUMBER($S315),ISNUMBER($AL315),$AL315&lt;&gt;0),ROUND($S315/$AL315*100,2),"")</f>
        <v/>
      </c>
      <c r="AH315" s="34">
        <f>IF(AND(ISNUMBER($Q315),ISNUMBER($AL315),$AL315&lt;&gt;0),ROUND($Q315/$AL315*100,1),"")</f>
        <v/>
      </c>
      <c r="AI315" s="29">
        <f>IF(ISNUMBER($S315),IF($S315&lt;=1,"Yes","No"),"n/a")</f>
        <v/>
      </c>
      <c r="AJ315" s="29">
        <f>IF(ISNUMBER($S315),ROUND(MAX(0,MIN(100,100-$S315*2.5-IF(ISNUMBER($T315),$T315,0)*0.12+IF($S315&lt;=1,12,0))),0),"")</f>
        <v/>
      </c>
      <c r="AK315" s="29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29" t="n">
        <v>355</v>
      </c>
      <c r="AM315" s="30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Topo Chico</t>
        </is>
      </c>
      <c r="B316" s="15" t="inlineStr">
        <is>
          <t>Topo Chico Mineral Water | Tangerine | 18-pack 355mL</t>
        </is>
      </c>
      <c r="C316" s="15" t="inlineStr">
        <is>
          <t>5) Sparkling water &amp; soda</t>
        </is>
      </c>
      <c r="D316" s="15" t="inlineStr">
        <is>
          <t>355 mL bottle</t>
        </is>
      </c>
      <c r="E316" s="29" t="n">
        <v>18</v>
      </c>
      <c r="F316" s="30" t="n"/>
      <c r="G316" s="31">
        <f>IF(AND(ISNUMBER($F316),ISNUMBER($E316),$E316&lt;&gt;0),$F316/$E316,"")</f>
        <v/>
      </c>
      <c r="H316" s="31">
        <f>IF(AND(ISNUMBER($F316),ISNUMBER($AL316),ISNUMBER($E316),($AL316*$E316)&lt;&gt;0),$F316/($AL316*$E316)*100,"")</f>
        <v/>
      </c>
      <c r="I316" s="32" t="n"/>
      <c r="J316" s="33" t="n"/>
      <c r="K316" s="31">
        <f>IF(AND(ISNUMBER($F316),ISNUMBER($J316)),$F316*(1-$J316),"")</f>
        <v/>
      </c>
      <c r="L316" s="32" t="n"/>
      <c r="M316" s="32" t="n"/>
      <c r="N316" s="31">
        <f>IF(ISNUMBER($F316),($F316-IF(ISNUMBER($AM316),$AM316,0))*(1-IF(ISNUMBER($J316),$J316,0)),"")</f>
        <v/>
      </c>
      <c r="O316" s="15" t="inlineStr">
        <is>
          <t>Tangerine</t>
        </is>
      </c>
      <c r="P316" s="29" t="n">
        <v>0</v>
      </c>
      <c r="Q316" s="29" t="n">
        <v>15</v>
      </c>
      <c r="R316" s="15" t="inlineStr">
        <is>
          <t>Not listed</t>
        </is>
      </c>
      <c r="S316" s="29" t="n">
        <v>0</v>
      </c>
      <c r="T316" s="29" t="n">
        <v>0</v>
      </c>
      <c r="U316" s="15" t="inlineStr">
        <is>
          <t>None</t>
        </is>
      </c>
      <c r="V316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6" s="32" t="n"/>
      <c r="X316" s="32" t="n"/>
      <c r="Y316" s="32" t="n"/>
      <c r="Z316" s="32" t="n"/>
      <c r="AA316" s="15" t="inlineStr">
        <is>
          <t>Medium</t>
        </is>
      </c>
      <c r="AB316" s="15" t="inlineStr">
        <is>
          <t>Cult mineral water; cocktail mixer crossover</t>
        </is>
      </c>
      <c r="AC316" s="15" t="inlineStr">
        <is>
          <t>Cult Mexican mineral water with serious fizz</t>
        </is>
      </c>
      <c r="AD316" s="15" t="inlineStr">
        <is>
          <t>Hard carbonation and mixer credibility.</t>
        </is>
      </c>
      <c r="AE316" s="32" t="n"/>
      <c r="AF316" s="34">
        <f>IF(AND(ISNUMBER($P316),ISNUMBER($AL316),$AL316&lt;&gt;0),ROUND($P316/$AL316*100,1),"")</f>
        <v/>
      </c>
      <c r="AG316" s="35">
        <f>IF(AND(ISNUMBER($S316),ISNUMBER($AL316),$AL316&lt;&gt;0),ROUND($S316/$AL316*100,2),"")</f>
        <v/>
      </c>
      <c r="AH316" s="34">
        <f>IF(AND(ISNUMBER($Q316),ISNUMBER($AL316),$AL316&lt;&gt;0),ROUND($Q316/$AL316*100,1),"")</f>
        <v/>
      </c>
      <c r="AI316" s="29">
        <f>IF(ISNUMBER($S316),IF($S316&lt;=1,"Yes","No"),"n/a")</f>
        <v/>
      </c>
      <c r="AJ316" s="29">
        <f>IF(ISNUMBER($S316),ROUND(MAX(0,MIN(100,100-$S316*2.5-IF(ISNUMBER($T316),$T316,0)*0.12+IF($S316&lt;=1,12,0))),0),"")</f>
        <v/>
      </c>
      <c r="AK316" s="29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29" t="n">
        <v>355</v>
      </c>
      <c r="AM316" s="30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Topo Chico</t>
        </is>
      </c>
      <c r="B317" s="15" t="inlineStr">
        <is>
          <t>Topo Chico Mineral Water | Tangerine | 24-pack 355mL</t>
        </is>
      </c>
      <c r="C317" s="15" t="inlineStr">
        <is>
          <t>5) Sparkling water &amp; soda</t>
        </is>
      </c>
      <c r="D317" s="15" t="inlineStr">
        <is>
          <t>355 mL bottle</t>
        </is>
      </c>
      <c r="E317" s="29" t="n">
        <v>24</v>
      </c>
      <c r="F317" s="30" t="n"/>
      <c r="G317" s="31">
        <f>IF(AND(ISNUMBER($F317),ISNUMBER($E317),$E317&lt;&gt;0),$F317/$E317,"")</f>
        <v/>
      </c>
      <c r="H317" s="31">
        <f>IF(AND(ISNUMBER($F317),ISNUMBER($AL317),ISNUMBER($E317),($AL317*$E317)&lt;&gt;0),$F317/($AL317*$E317)*100,"")</f>
        <v/>
      </c>
      <c r="I317" s="32" t="n"/>
      <c r="J317" s="33" t="n"/>
      <c r="K317" s="31">
        <f>IF(AND(ISNUMBER($F317),ISNUMBER($J317)),$F317*(1-$J317),"")</f>
        <v/>
      </c>
      <c r="L317" s="32" t="n"/>
      <c r="M317" s="32" t="n"/>
      <c r="N317" s="31">
        <f>IF(ISNUMBER($F317),($F317-IF(ISNUMBER($AM317),$AM317,0))*(1-IF(ISNUMBER($J317),$J317,0)),"")</f>
        <v/>
      </c>
      <c r="O317" s="15" t="inlineStr">
        <is>
          <t>Tangerine</t>
        </is>
      </c>
      <c r="P317" s="29" t="n">
        <v>0</v>
      </c>
      <c r="Q317" s="29" t="n">
        <v>15</v>
      </c>
      <c r="R317" s="15" t="inlineStr">
        <is>
          <t>Not listed</t>
        </is>
      </c>
      <c r="S317" s="29" t="n">
        <v>0</v>
      </c>
      <c r="T317" s="29" t="n">
        <v>0</v>
      </c>
      <c r="U317" s="15" t="inlineStr">
        <is>
          <t>None</t>
        </is>
      </c>
      <c r="V317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7" s="32" t="n"/>
      <c r="X317" s="32" t="n"/>
      <c r="Y317" s="32" t="n"/>
      <c r="Z317" s="32" t="n"/>
      <c r="AA317" s="15" t="inlineStr">
        <is>
          <t>Medium</t>
        </is>
      </c>
      <c r="AB317" s="15" t="inlineStr">
        <is>
          <t>Cult mineral water; cocktail mixer crossover</t>
        </is>
      </c>
      <c r="AC317" s="15" t="inlineStr">
        <is>
          <t>Cult Mexican mineral water with serious fizz</t>
        </is>
      </c>
      <c r="AD317" s="15" t="inlineStr">
        <is>
          <t>Hard carbonation and mixer credibility.</t>
        </is>
      </c>
      <c r="AE317" s="32" t="n"/>
      <c r="AF317" s="34">
        <f>IF(AND(ISNUMBER($P317),ISNUMBER($AL317),$AL317&lt;&gt;0),ROUND($P317/$AL317*100,1),"")</f>
        <v/>
      </c>
      <c r="AG317" s="35">
        <f>IF(AND(ISNUMBER($S317),ISNUMBER($AL317),$AL317&lt;&gt;0),ROUND($S317/$AL317*100,2),"")</f>
        <v/>
      </c>
      <c r="AH317" s="34">
        <f>IF(AND(ISNUMBER($Q317),ISNUMBER($AL317),$AL317&lt;&gt;0),ROUND($Q317/$AL317*100,1),"")</f>
        <v/>
      </c>
      <c r="AI317" s="29">
        <f>IF(ISNUMBER($S317),IF($S317&lt;=1,"Yes","No"),"n/a")</f>
        <v/>
      </c>
      <c r="AJ317" s="29">
        <f>IF(ISNUMBER($S317),ROUND(MAX(0,MIN(100,100-$S317*2.5-IF(ISNUMBER($T317),$T317,0)*0.12+IF($S317&lt;=1,12,0))),0),"")</f>
        <v/>
      </c>
      <c r="AK317" s="29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29" t="n">
        <v>355</v>
      </c>
      <c r="AM317" s="30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Polar</t>
        </is>
      </c>
      <c r="B318" s="15" t="inlineStr">
        <is>
          <t>Polar Seltzer | Black Cherry | single 355mL</t>
        </is>
      </c>
      <c r="C318" s="15" t="inlineStr">
        <is>
          <t>5) Sparkling water &amp; soda</t>
        </is>
      </c>
      <c r="D318" s="15" t="inlineStr">
        <is>
          <t>355 mL can</t>
        </is>
      </c>
      <c r="E318" s="29" t="n">
        <v>1</v>
      </c>
      <c r="F318" s="30" t="n"/>
      <c r="G318" s="31">
        <f>IF(AND(ISNUMBER($F318),ISNUMBER($E318),$E318&lt;&gt;0),$F318/$E318,"")</f>
        <v/>
      </c>
      <c r="H318" s="31">
        <f>IF(AND(ISNUMBER($F318),ISNUMBER($AL318),ISNUMBER($E318),($AL318*$E318)&lt;&gt;0),$F318/($AL318*$E318)*100,"")</f>
        <v/>
      </c>
      <c r="I318" s="32" t="n"/>
      <c r="J318" s="33" t="n"/>
      <c r="K318" s="31">
        <f>IF(AND(ISNUMBER($F318),ISNUMBER($J318)),$F318*(1-$J318),"")</f>
        <v/>
      </c>
      <c r="L318" s="32" t="n"/>
      <c r="M318" s="32" t="n"/>
      <c r="N318" s="31">
        <f>IF(ISNUMBER($F318),($F318-IF(ISNUMBER($AM318),$AM318,0))*(1-IF(ISNUMBER($J318),$J318,0)),"")</f>
        <v/>
      </c>
      <c r="O318" s="15" t="inlineStr">
        <is>
          <t>Black Cherry</t>
        </is>
      </c>
      <c r="P318" s="29" t="n">
        <v>0</v>
      </c>
      <c r="Q318" s="29" t="n">
        <v>0</v>
      </c>
      <c r="R318" s="15" t="inlineStr">
        <is>
          <t>Not listed</t>
        </is>
      </c>
      <c r="S318" s="29" t="n">
        <v>0</v>
      </c>
      <c r="T318" s="29" t="n">
        <v>0</v>
      </c>
      <c r="U318" s="15" t="inlineStr">
        <is>
          <t>None (natural flavours)</t>
        </is>
      </c>
      <c r="V318" s="15" t="inlineStr">
        <is>
          <t>Zero calorie/sugar, wide flavour range, value</t>
        </is>
      </c>
      <c r="W318" s="32" t="n"/>
      <c r="X318" s="32" t="n"/>
      <c r="Y318" s="32" t="n"/>
      <c r="Z318" s="32" t="n"/>
      <c r="AA318" s="15" t="inlineStr">
        <is>
          <t>Medium</t>
        </is>
      </c>
      <c r="AB318" s="15" t="inlineStr">
        <is>
          <t>Value seltzer with broad flavour range</t>
        </is>
      </c>
      <c r="AC318" s="15" t="inlineStr">
        <is>
          <t>Value seltzer with a huge flavour range</t>
        </is>
      </c>
      <c r="AD318" s="15" t="inlineStr">
        <is>
          <t>Lots of flavours at a value price.</t>
        </is>
      </c>
      <c r="AE318" s="32" t="n"/>
      <c r="AF318" s="34">
        <f>IF(AND(ISNUMBER($P318),ISNUMBER($AL318),$AL318&lt;&gt;0),ROUND($P318/$AL318*100,1),"")</f>
        <v/>
      </c>
      <c r="AG318" s="35">
        <f>IF(AND(ISNUMBER($S318),ISNUMBER($AL318),$AL318&lt;&gt;0),ROUND($S318/$AL318*100,2),"")</f>
        <v/>
      </c>
      <c r="AH318" s="34">
        <f>IF(AND(ISNUMBER($Q318),ISNUMBER($AL318),$AL318&lt;&gt;0),ROUND($Q318/$AL318*100,1),"")</f>
        <v/>
      </c>
      <c r="AI318" s="29">
        <f>IF(ISNUMBER($S318),IF($S318&lt;=1,"Yes","No"),"n/a")</f>
        <v/>
      </c>
      <c r="AJ318" s="29">
        <f>IF(ISNUMBER($S318),ROUND(MAX(0,MIN(100,100-$S318*2.5-IF(ISNUMBER($T318),$T318,0)*0.12+IF($S318&lt;=1,12,0))),0),"")</f>
        <v/>
      </c>
      <c r="AK318" s="29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29" t="n">
        <v>355</v>
      </c>
      <c r="AM318" s="30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Polar</t>
        </is>
      </c>
      <c r="B319" s="15" t="inlineStr">
        <is>
          <t>Polar Seltzer | Black Cherry | 8-pack 355mL</t>
        </is>
      </c>
      <c r="C319" s="15" t="inlineStr">
        <is>
          <t>5) Sparkling water &amp; soda</t>
        </is>
      </c>
      <c r="D319" s="15" t="inlineStr">
        <is>
          <t>355 mL can</t>
        </is>
      </c>
      <c r="E319" s="29" t="n">
        <v>8</v>
      </c>
      <c r="F319" s="30" t="n"/>
      <c r="G319" s="31">
        <f>IF(AND(ISNUMBER($F319),ISNUMBER($E319),$E319&lt;&gt;0),$F319/$E319,"")</f>
        <v/>
      </c>
      <c r="H319" s="31">
        <f>IF(AND(ISNUMBER($F319),ISNUMBER($AL319),ISNUMBER($E319),($AL319*$E319)&lt;&gt;0),$F319/($AL319*$E319)*100,"")</f>
        <v/>
      </c>
      <c r="I319" s="32" t="n"/>
      <c r="J319" s="33" t="n"/>
      <c r="K319" s="31">
        <f>IF(AND(ISNUMBER($F319),ISNUMBER($J319)),$F319*(1-$J319),"")</f>
        <v/>
      </c>
      <c r="L319" s="32" t="n"/>
      <c r="M319" s="32" t="n"/>
      <c r="N319" s="31">
        <f>IF(ISNUMBER($F319),($F319-IF(ISNUMBER($AM319),$AM319,0))*(1-IF(ISNUMBER($J319),$J319,0)),"")</f>
        <v/>
      </c>
      <c r="O319" s="15" t="inlineStr">
        <is>
          <t>Black Cherry</t>
        </is>
      </c>
      <c r="P319" s="29" t="n">
        <v>0</v>
      </c>
      <c r="Q319" s="29" t="n">
        <v>0</v>
      </c>
      <c r="R319" s="15" t="inlineStr">
        <is>
          <t>Not listed</t>
        </is>
      </c>
      <c r="S319" s="29" t="n">
        <v>0</v>
      </c>
      <c r="T319" s="29" t="n">
        <v>0</v>
      </c>
      <c r="U319" s="15" t="inlineStr">
        <is>
          <t>None (natural flavours)</t>
        </is>
      </c>
      <c r="V319" s="15" t="inlineStr">
        <is>
          <t>Zero calorie/sugar, wide flavour range, value</t>
        </is>
      </c>
      <c r="W319" s="32" t="n"/>
      <c r="X319" s="32" t="n"/>
      <c r="Y319" s="32" t="n"/>
      <c r="Z319" s="32" t="n"/>
      <c r="AA319" s="15" t="inlineStr">
        <is>
          <t>Medium</t>
        </is>
      </c>
      <c r="AB319" s="15" t="inlineStr">
        <is>
          <t>Value seltzer with broad flavour range</t>
        </is>
      </c>
      <c r="AC319" s="15" t="inlineStr">
        <is>
          <t>Value seltzer with a huge flavour range</t>
        </is>
      </c>
      <c r="AD319" s="15" t="inlineStr">
        <is>
          <t>Lots of flavours at a value price.</t>
        </is>
      </c>
      <c r="AE319" s="32" t="n"/>
      <c r="AF319" s="34">
        <f>IF(AND(ISNUMBER($P319),ISNUMBER($AL319),$AL319&lt;&gt;0),ROUND($P319/$AL319*100,1),"")</f>
        <v/>
      </c>
      <c r="AG319" s="35">
        <f>IF(AND(ISNUMBER($S319),ISNUMBER($AL319),$AL319&lt;&gt;0),ROUND($S319/$AL319*100,2),"")</f>
        <v/>
      </c>
      <c r="AH319" s="34">
        <f>IF(AND(ISNUMBER($Q319),ISNUMBER($AL319),$AL319&lt;&gt;0),ROUND($Q319/$AL319*100,1),"")</f>
        <v/>
      </c>
      <c r="AI319" s="29">
        <f>IF(ISNUMBER($S319),IF($S319&lt;=1,"Yes","No"),"n/a")</f>
        <v/>
      </c>
      <c r="AJ319" s="29">
        <f>IF(ISNUMBER($S319),ROUND(MAX(0,MIN(100,100-$S319*2.5-IF(ISNUMBER($T319),$T319,0)*0.12+IF($S319&lt;=1,12,0))),0),"")</f>
        <v/>
      </c>
      <c r="AK319" s="29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29" t="n">
        <v>355</v>
      </c>
      <c r="AM319" s="30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Polar</t>
        </is>
      </c>
      <c r="B320" s="15" t="inlineStr">
        <is>
          <t>Polar Seltzer | Black Cherry | 12-pack 355mL</t>
        </is>
      </c>
      <c r="C320" s="15" t="inlineStr">
        <is>
          <t>5) Sparkling water &amp; soda</t>
        </is>
      </c>
      <c r="D320" s="15" t="inlineStr">
        <is>
          <t>355 mL can</t>
        </is>
      </c>
      <c r="E320" s="29" t="n">
        <v>12</v>
      </c>
      <c r="F320" s="30" t="n"/>
      <c r="G320" s="31">
        <f>IF(AND(ISNUMBER($F320),ISNUMBER($E320),$E320&lt;&gt;0),$F320/$E320,"")</f>
        <v/>
      </c>
      <c r="H320" s="31">
        <f>IF(AND(ISNUMBER($F320),ISNUMBER($AL320),ISNUMBER($E320),($AL320*$E320)&lt;&gt;0),$F320/($AL320*$E320)*100,"")</f>
        <v/>
      </c>
      <c r="I320" s="32" t="n"/>
      <c r="J320" s="33" t="n"/>
      <c r="K320" s="31">
        <f>IF(AND(ISNUMBER($F320),ISNUMBER($J320)),$F320*(1-$J320),"")</f>
        <v/>
      </c>
      <c r="L320" s="32" t="n"/>
      <c r="M320" s="32" t="n"/>
      <c r="N320" s="31">
        <f>IF(ISNUMBER($F320),($F320-IF(ISNUMBER($AM320),$AM320,0))*(1-IF(ISNUMBER($J320),$J320,0)),"")</f>
        <v/>
      </c>
      <c r="O320" s="15" t="inlineStr">
        <is>
          <t>Black Cherry</t>
        </is>
      </c>
      <c r="P320" s="29" t="n">
        <v>0</v>
      </c>
      <c r="Q320" s="29" t="n">
        <v>0</v>
      </c>
      <c r="R320" s="15" t="inlineStr">
        <is>
          <t>Not listed</t>
        </is>
      </c>
      <c r="S320" s="29" t="n">
        <v>0</v>
      </c>
      <c r="T320" s="29" t="n">
        <v>0</v>
      </c>
      <c r="U320" s="15" t="inlineStr">
        <is>
          <t>None (natural flavours)</t>
        </is>
      </c>
      <c r="V320" s="15" t="inlineStr">
        <is>
          <t>Zero calorie/sugar, wide flavour range, value</t>
        </is>
      </c>
      <c r="W320" s="32" t="n"/>
      <c r="X320" s="32" t="n"/>
      <c r="Y320" s="32" t="n"/>
      <c r="Z320" s="32" t="n"/>
      <c r="AA320" s="15" t="inlineStr">
        <is>
          <t>Medium</t>
        </is>
      </c>
      <c r="AB320" s="15" t="inlineStr">
        <is>
          <t>Value seltzer with broad flavour range</t>
        </is>
      </c>
      <c r="AC320" s="15" t="inlineStr">
        <is>
          <t>Value seltzer with a huge flavour range</t>
        </is>
      </c>
      <c r="AD320" s="15" t="inlineStr">
        <is>
          <t>Lots of flavours at a value price.</t>
        </is>
      </c>
      <c r="AE320" s="32" t="n"/>
      <c r="AF320" s="34">
        <f>IF(AND(ISNUMBER($P320),ISNUMBER($AL320),$AL320&lt;&gt;0),ROUND($P320/$AL320*100,1),"")</f>
        <v/>
      </c>
      <c r="AG320" s="35">
        <f>IF(AND(ISNUMBER($S320),ISNUMBER($AL320),$AL320&lt;&gt;0),ROUND($S320/$AL320*100,2),"")</f>
        <v/>
      </c>
      <c r="AH320" s="34">
        <f>IF(AND(ISNUMBER($Q320),ISNUMBER($AL320),$AL320&lt;&gt;0),ROUND($Q320/$AL320*100,1),"")</f>
        <v/>
      </c>
      <c r="AI320" s="29">
        <f>IF(ISNUMBER($S320),IF($S320&lt;=1,"Yes","No"),"n/a")</f>
        <v/>
      </c>
      <c r="AJ320" s="29">
        <f>IF(ISNUMBER($S320),ROUND(MAX(0,MIN(100,100-$S320*2.5-IF(ISNUMBER($T320),$T320,0)*0.12+IF($S320&lt;=1,12,0))),0),"")</f>
        <v/>
      </c>
      <c r="AK320" s="29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29" t="n">
        <v>355</v>
      </c>
      <c r="AM320" s="30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Polar</t>
        </is>
      </c>
      <c r="B321" s="15" t="inlineStr">
        <is>
          <t>Polar Seltzer | Black Cherry | 15-pack 355mL</t>
        </is>
      </c>
      <c r="C321" s="15" t="inlineStr">
        <is>
          <t>5) Sparkling water &amp; soda</t>
        </is>
      </c>
      <c r="D321" s="15" t="inlineStr">
        <is>
          <t>355 mL can</t>
        </is>
      </c>
      <c r="E321" s="29" t="n">
        <v>15</v>
      </c>
      <c r="F321" s="30" t="n"/>
      <c r="G321" s="31">
        <f>IF(AND(ISNUMBER($F321),ISNUMBER($E321),$E321&lt;&gt;0),$F321/$E321,"")</f>
        <v/>
      </c>
      <c r="H321" s="31">
        <f>IF(AND(ISNUMBER($F321),ISNUMBER($AL321),ISNUMBER($E321),($AL321*$E321)&lt;&gt;0),$F321/($AL321*$E321)*100,"")</f>
        <v/>
      </c>
      <c r="I321" s="32" t="n"/>
      <c r="J321" s="33" t="n"/>
      <c r="K321" s="31">
        <f>IF(AND(ISNUMBER($F321),ISNUMBER($J321)),$F321*(1-$J321),"")</f>
        <v/>
      </c>
      <c r="L321" s="32" t="n"/>
      <c r="M321" s="32" t="n"/>
      <c r="N321" s="31">
        <f>IF(ISNUMBER($F321),($F321-IF(ISNUMBER($AM321),$AM321,0))*(1-IF(ISNUMBER($J321),$J321,0)),"")</f>
        <v/>
      </c>
      <c r="O321" s="15" t="inlineStr">
        <is>
          <t>Black Cherry</t>
        </is>
      </c>
      <c r="P321" s="29" t="n">
        <v>0</v>
      </c>
      <c r="Q321" s="29" t="n">
        <v>0</v>
      </c>
      <c r="R321" s="15" t="inlineStr">
        <is>
          <t>Not listed</t>
        </is>
      </c>
      <c r="S321" s="29" t="n">
        <v>0</v>
      </c>
      <c r="T321" s="29" t="n">
        <v>0</v>
      </c>
      <c r="U321" s="15" t="inlineStr">
        <is>
          <t>None (natural flavours)</t>
        </is>
      </c>
      <c r="V321" s="15" t="inlineStr">
        <is>
          <t>Zero calorie/sugar, wide flavour range, value</t>
        </is>
      </c>
      <c r="W321" s="32" t="n"/>
      <c r="X321" s="32" t="n"/>
      <c r="Y321" s="32" t="n"/>
      <c r="Z321" s="32" t="n"/>
      <c r="AA321" s="15" t="inlineStr">
        <is>
          <t>Medium</t>
        </is>
      </c>
      <c r="AB321" s="15" t="inlineStr">
        <is>
          <t>Value seltzer with broad flavour range</t>
        </is>
      </c>
      <c r="AC321" s="15" t="inlineStr">
        <is>
          <t>Value seltzer with a huge flavour range</t>
        </is>
      </c>
      <c r="AD321" s="15" t="inlineStr">
        <is>
          <t>Lots of flavours at a value price.</t>
        </is>
      </c>
      <c r="AE321" s="32" t="n"/>
      <c r="AF321" s="34">
        <f>IF(AND(ISNUMBER($P321),ISNUMBER($AL321),$AL321&lt;&gt;0),ROUND($P321/$AL321*100,1),"")</f>
        <v/>
      </c>
      <c r="AG321" s="35">
        <f>IF(AND(ISNUMBER($S321),ISNUMBER($AL321),$AL321&lt;&gt;0),ROUND($S321/$AL321*100,2),"")</f>
        <v/>
      </c>
      <c r="AH321" s="34">
        <f>IF(AND(ISNUMBER($Q321),ISNUMBER($AL321),$AL321&lt;&gt;0),ROUND($Q321/$AL321*100,1),"")</f>
        <v/>
      </c>
      <c r="AI321" s="29">
        <f>IF(ISNUMBER($S321),IF($S321&lt;=1,"Yes","No"),"n/a")</f>
        <v/>
      </c>
      <c r="AJ321" s="29">
        <f>IF(ISNUMBER($S321),ROUND(MAX(0,MIN(100,100-$S321*2.5-IF(ISNUMBER($T321),$T321,0)*0.12+IF($S321&lt;=1,12,0))),0),"")</f>
        <v/>
      </c>
      <c r="AK321" s="29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29" t="n">
        <v>355</v>
      </c>
      <c r="AM321" s="30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Polar</t>
        </is>
      </c>
      <c r="B322" s="15" t="inlineStr">
        <is>
          <t>Polar Seltzer | Black Cherry | 18-pack 355mL</t>
        </is>
      </c>
      <c r="C322" s="15" t="inlineStr">
        <is>
          <t>5) Sparkling water &amp; soda</t>
        </is>
      </c>
      <c r="D322" s="15" t="inlineStr">
        <is>
          <t>355 mL can</t>
        </is>
      </c>
      <c r="E322" s="29" t="n">
        <v>18</v>
      </c>
      <c r="F322" s="30" t="n"/>
      <c r="G322" s="31">
        <f>IF(AND(ISNUMBER($F322),ISNUMBER($E322),$E322&lt;&gt;0),$F322/$E322,"")</f>
        <v/>
      </c>
      <c r="H322" s="31">
        <f>IF(AND(ISNUMBER($F322),ISNUMBER($AL322),ISNUMBER($E322),($AL322*$E322)&lt;&gt;0),$F322/($AL322*$E322)*100,"")</f>
        <v/>
      </c>
      <c r="I322" s="32" t="n"/>
      <c r="J322" s="33" t="n"/>
      <c r="K322" s="31">
        <f>IF(AND(ISNUMBER($F322),ISNUMBER($J322)),$F322*(1-$J322),"")</f>
        <v/>
      </c>
      <c r="L322" s="32" t="n"/>
      <c r="M322" s="32" t="n"/>
      <c r="N322" s="31">
        <f>IF(ISNUMBER($F322),($F322-IF(ISNUMBER($AM322),$AM322,0))*(1-IF(ISNUMBER($J322),$J322,0)),"")</f>
        <v/>
      </c>
      <c r="O322" s="15" t="inlineStr">
        <is>
          <t>Black Cherry</t>
        </is>
      </c>
      <c r="P322" s="29" t="n">
        <v>0</v>
      </c>
      <c r="Q322" s="29" t="n">
        <v>0</v>
      </c>
      <c r="R322" s="15" t="inlineStr">
        <is>
          <t>Not listed</t>
        </is>
      </c>
      <c r="S322" s="29" t="n">
        <v>0</v>
      </c>
      <c r="T322" s="29" t="n">
        <v>0</v>
      </c>
      <c r="U322" s="15" t="inlineStr">
        <is>
          <t>None (natural flavours)</t>
        </is>
      </c>
      <c r="V322" s="15" t="inlineStr">
        <is>
          <t>Zero calorie/sugar, wide flavour range, value</t>
        </is>
      </c>
      <c r="W322" s="32" t="n"/>
      <c r="X322" s="32" t="n"/>
      <c r="Y322" s="32" t="n"/>
      <c r="Z322" s="32" t="n"/>
      <c r="AA322" s="15" t="inlineStr">
        <is>
          <t>Medium</t>
        </is>
      </c>
      <c r="AB322" s="15" t="inlineStr">
        <is>
          <t>Value seltzer with broad flavour range</t>
        </is>
      </c>
      <c r="AC322" s="15" t="inlineStr">
        <is>
          <t>Value seltzer with a huge flavour range</t>
        </is>
      </c>
      <c r="AD322" s="15" t="inlineStr">
        <is>
          <t>Lots of flavours at a value price.</t>
        </is>
      </c>
      <c r="AE322" s="32" t="n"/>
      <c r="AF322" s="34">
        <f>IF(AND(ISNUMBER($P322),ISNUMBER($AL322),$AL322&lt;&gt;0),ROUND($P322/$AL322*100,1),"")</f>
        <v/>
      </c>
      <c r="AG322" s="35">
        <f>IF(AND(ISNUMBER($S322),ISNUMBER($AL322),$AL322&lt;&gt;0),ROUND($S322/$AL322*100,2),"")</f>
        <v/>
      </c>
      <c r="AH322" s="34">
        <f>IF(AND(ISNUMBER($Q322),ISNUMBER($AL322),$AL322&lt;&gt;0),ROUND($Q322/$AL322*100,1),"")</f>
        <v/>
      </c>
      <c r="AI322" s="29">
        <f>IF(ISNUMBER($S322),IF($S322&lt;=1,"Yes","No"),"n/a")</f>
        <v/>
      </c>
      <c r="AJ322" s="29">
        <f>IF(ISNUMBER($S322),ROUND(MAX(0,MIN(100,100-$S322*2.5-IF(ISNUMBER($T322),$T322,0)*0.12+IF($S322&lt;=1,12,0))),0),"")</f>
        <v/>
      </c>
      <c r="AK322" s="29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29" t="n">
        <v>355</v>
      </c>
      <c r="AM322" s="30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Polar</t>
        </is>
      </c>
      <c r="B323" s="15" t="inlineStr">
        <is>
          <t>Polar Seltzer | Black Cherry | 24-pack 355mL</t>
        </is>
      </c>
      <c r="C323" s="15" t="inlineStr">
        <is>
          <t>5) Sparkling water &amp; soda</t>
        </is>
      </c>
      <c r="D323" s="15" t="inlineStr">
        <is>
          <t>355 mL can</t>
        </is>
      </c>
      <c r="E323" s="29" t="n">
        <v>24</v>
      </c>
      <c r="F323" s="30" t="n"/>
      <c r="G323" s="31">
        <f>IF(AND(ISNUMBER($F323),ISNUMBER($E323),$E323&lt;&gt;0),$F323/$E323,"")</f>
        <v/>
      </c>
      <c r="H323" s="31">
        <f>IF(AND(ISNUMBER($F323),ISNUMBER($AL323),ISNUMBER($E323),($AL323*$E323)&lt;&gt;0),$F323/($AL323*$E323)*100,"")</f>
        <v/>
      </c>
      <c r="I323" s="32" t="n"/>
      <c r="J323" s="33" t="n"/>
      <c r="K323" s="31">
        <f>IF(AND(ISNUMBER($F323),ISNUMBER($J323)),$F323*(1-$J323),"")</f>
        <v/>
      </c>
      <c r="L323" s="32" t="n"/>
      <c r="M323" s="32" t="n"/>
      <c r="N323" s="31">
        <f>IF(ISNUMBER($F323),($F323-IF(ISNUMBER($AM323),$AM323,0))*(1-IF(ISNUMBER($J323),$J323,0)),"")</f>
        <v/>
      </c>
      <c r="O323" s="15" t="inlineStr">
        <is>
          <t>Black Cherry</t>
        </is>
      </c>
      <c r="P323" s="29" t="n">
        <v>0</v>
      </c>
      <c r="Q323" s="29" t="n">
        <v>0</v>
      </c>
      <c r="R323" s="15" t="inlineStr">
        <is>
          <t>Not listed</t>
        </is>
      </c>
      <c r="S323" s="29" t="n">
        <v>0</v>
      </c>
      <c r="T323" s="29" t="n">
        <v>0</v>
      </c>
      <c r="U323" s="15" t="inlineStr">
        <is>
          <t>None (natural flavours)</t>
        </is>
      </c>
      <c r="V323" s="15" t="inlineStr">
        <is>
          <t>Zero calorie/sugar, wide flavour range, value</t>
        </is>
      </c>
      <c r="W323" s="32" t="n"/>
      <c r="X323" s="32" t="n"/>
      <c r="Y323" s="32" t="n"/>
      <c r="Z323" s="32" t="n"/>
      <c r="AA323" s="15" t="inlineStr">
        <is>
          <t>Medium</t>
        </is>
      </c>
      <c r="AB323" s="15" t="inlineStr">
        <is>
          <t>Value seltzer with broad flavour range</t>
        </is>
      </c>
      <c r="AC323" s="15" t="inlineStr">
        <is>
          <t>Value seltzer with a huge flavour range</t>
        </is>
      </c>
      <c r="AD323" s="15" t="inlineStr">
        <is>
          <t>Lots of flavours at a value price.</t>
        </is>
      </c>
      <c r="AE323" s="32" t="n"/>
      <c r="AF323" s="34">
        <f>IF(AND(ISNUMBER($P323),ISNUMBER($AL323),$AL323&lt;&gt;0),ROUND($P323/$AL323*100,1),"")</f>
        <v/>
      </c>
      <c r="AG323" s="35">
        <f>IF(AND(ISNUMBER($S323),ISNUMBER($AL323),$AL323&lt;&gt;0),ROUND($S323/$AL323*100,2),"")</f>
        <v/>
      </c>
      <c r="AH323" s="34">
        <f>IF(AND(ISNUMBER($Q323),ISNUMBER($AL323),$AL323&lt;&gt;0),ROUND($Q323/$AL323*100,1),"")</f>
        <v/>
      </c>
      <c r="AI323" s="29">
        <f>IF(ISNUMBER($S323),IF($S323&lt;=1,"Yes","No"),"n/a")</f>
        <v/>
      </c>
      <c r="AJ323" s="29">
        <f>IF(ISNUMBER($S323),ROUND(MAX(0,MIN(100,100-$S323*2.5-IF(ISNUMBER($T323),$T323,0)*0.12+IF($S323&lt;=1,12,0))),0),"")</f>
        <v/>
      </c>
      <c r="AK323" s="29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29" t="n">
        <v>355</v>
      </c>
      <c r="AM323" s="30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Polar</t>
        </is>
      </c>
      <c r="B324" s="15" t="inlineStr">
        <is>
          <t>Polar Seltzer | Ruby Red Grapefruit | single 355mL</t>
        </is>
      </c>
      <c r="C324" s="15" t="inlineStr">
        <is>
          <t>5) Sparkling water &amp; soda</t>
        </is>
      </c>
      <c r="D324" s="15" t="inlineStr">
        <is>
          <t>355 mL can</t>
        </is>
      </c>
      <c r="E324" s="29" t="n">
        <v>1</v>
      </c>
      <c r="F324" s="30" t="n"/>
      <c r="G324" s="31">
        <f>IF(AND(ISNUMBER($F324),ISNUMBER($E324),$E324&lt;&gt;0),$F324/$E324,"")</f>
        <v/>
      </c>
      <c r="H324" s="31">
        <f>IF(AND(ISNUMBER($F324),ISNUMBER($AL324),ISNUMBER($E324),($AL324*$E324)&lt;&gt;0),$F324/($AL324*$E324)*100,"")</f>
        <v/>
      </c>
      <c r="I324" s="32" t="n"/>
      <c r="J324" s="33" t="n"/>
      <c r="K324" s="31">
        <f>IF(AND(ISNUMBER($F324),ISNUMBER($J324)),$F324*(1-$J324),"")</f>
        <v/>
      </c>
      <c r="L324" s="32" t="n"/>
      <c r="M324" s="32" t="n"/>
      <c r="N324" s="31">
        <f>IF(ISNUMBER($F324),($F324-IF(ISNUMBER($AM324),$AM324,0))*(1-IF(ISNUMBER($J324),$J324,0)),"")</f>
        <v/>
      </c>
      <c r="O324" s="15" t="inlineStr">
        <is>
          <t>Ruby Red Grapefruit</t>
        </is>
      </c>
      <c r="P324" s="29" t="n">
        <v>0</v>
      </c>
      <c r="Q324" s="29" t="n">
        <v>0</v>
      </c>
      <c r="R324" s="15" t="inlineStr">
        <is>
          <t>Not listed</t>
        </is>
      </c>
      <c r="S324" s="29" t="n">
        <v>0</v>
      </c>
      <c r="T324" s="29" t="n">
        <v>0</v>
      </c>
      <c r="U324" s="15" t="inlineStr">
        <is>
          <t>None (natural flavours)</t>
        </is>
      </c>
      <c r="V324" s="15" t="inlineStr">
        <is>
          <t>Zero calorie/sugar, wide flavour range, value</t>
        </is>
      </c>
      <c r="W324" s="32" t="n"/>
      <c r="X324" s="32" t="n"/>
      <c r="Y324" s="32" t="n"/>
      <c r="Z324" s="32" t="n"/>
      <c r="AA324" s="15" t="inlineStr">
        <is>
          <t>Medium</t>
        </is>
      </c>
      <c r="AB324" s="15" t="inlineStr">
        <is>
          <t>Value seltzer with broad flavour range</t>
        </is>
      </c>
      <c r="AC324" s="15" t="inlineStr">
        <is>
          <t>Value seltzer with a huge flavour range</t>
        </is>
      </c>
      <c r="AD324" s="15" t="inlineStr">
        <is>
          <t>Lots of flavours at a value price.</t>
        </is>
      </c>
      <c r="AE324" s="32" t="n"/>
      <c r="AF324" s="34">
        <f>IF(AND(ISNUMBER($P324),ISNUMBER($AL324),$AL324&lt;&gt;0),ROUND($P324/$AL324*100,1),"")</f>
        <v/>
      </c>
      <c r="AG324" s="35">
        <f>IF(AND(ISNUMBER($S324),ISNUMBER($AL324),$AL324&lt;&gt;0),ROUND($S324/$AL324*100,2),"")</f>
        <v/>
      </c>
      <c r="AH324" s="34">
        <f>IF(AND(ISNUMBER($Q324),ISNUMBER($AL324),$AL324&lt;&gt;0),ROUND($Q324/$AL324*100,1),"")</f>
        <v/>
      </c>
      <c r="AI324" s="29">
        <f>IF(ISNUMBER($S324),IF($S324&lt;=1,"Yes","No"),"n/a")</f>
        <v/>
      </c>
      <c r="AJ324" s="29">
        <f>IF(ISNUMBER($S324),ROUND(MAX(0,MIN(100,100-$S324*2.5-IF(ISNUMBER($T324),$T324,0)*0.12+IF($S324&lt;=1,12,0))),0),"")</f>
        <v/>
      </c>
      <c r="AK324" s="29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29" t="n">
        <v>355</v>
      </c>
      <c r="AM324" s="30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Polar</t>
        </is>
      </c>
      <c r="B325" s="15" t="inlineStr">
        <is>
          <t>Polar Seltzer | Ruby Red Grapefruit | 8-pack 355mL</t>
        </is>
      </c>
      <c r="C325" s="15" t="inlineStr">
        <is>
          <t>5) Sparkling water &amp; soda</t>
        </is>
      </c>
      <c r="D325" s="15" t="inlineStr">
        <is>
          <t>355 mL can</t>
        </is>
      </c>
      <c r="E325" s="29" t="n">
        <v>8</v>
      </c>
      <c r="F325" s="30" t="n"/>
      <c r="G325" s="31">
        <f>IF(AND(ISNUMBER($F325),ISNUMBER($E325),$E325&lt;&gt;0),$F325/$E325,"")</f>
        <v/>
      </c>
      <c r="H325" s="31">
        <f>IF(AND(ISNUMBER($F325),ISNUMBER($AL325),ISNUMBER($E325),($AL325*$E325)&lt;&gt;0),$F325/($AL325*$E325)*100,"")</f>
        <v/>
      </c>
      <c r="I325" s="32" t="n"/>
      <c r="J325" s="33" t="n"/>
      <c r="K325" s="31">
        <f>IF(AND(ISNUMBER($F325),ISNUMBER($J325)),$F325*(1-$J325),"")</f>
        <v/>
      </c>
      <c r="L325" s="32" t="n"/>
      <c r="M325" s="32" t="n"/>
      <c r="N325" s="31">
        <f>IF(ISNUMBER($F325),($F325-IF(ISNUMBER($AM325),$AM325,0))*(1-IF(ISNUMBER($J325),$J325,0)),"")</f>
        <v/>
      </c>
      <c r="O325" s="15" t="inlineStr">
        <is>
          <t>Ruby Red Grapefruit</t>
        </is>
      </c>
      <c r="P325" s="29" t="n">
        <v>0</v>
      </c>
      <c r="Q325" s="29" t="n">
        <v>0</v>
      </c>
      <c r="R325" s="15" t="inlineStr">
        <is>
          <t>Not listed</t>
        </is>
      </c>
      <c r="S325" s="29" t="n">
        <v>0</v>
      </c>
      <c r="T325" s="29" t="n">
        <v>0</v>
      </c>
      <c r="U325" s="15" t="inlineStr">
        <is>
          <t>None (natural flavours)</t>
        </is>
      </c>
      <c r="V325" s="15" t="inlineStr">
        <is>
          <t>Zero calorie/sugar, wide flavour range, value</t>
        </is>
      </c>
      <c r="W325" s="32" t="n"/>
      <c r="X325" s="32" t="n"/>
      <c r="Y325" s="32" t="n"/>
      <c r="Z325" s="32" t="n"/>
      <c r="AA325" s="15" t="inlineStr">
        <is>
          <t>Medium</t>
        </is>
      </c>
      <c r="AB325" s="15" t="inlineStr">
        <is>
          <t>Value seltzer with broad flavour range</t>
        </is>
      </c>
      <c r="AC325" s="15" t="inlineStr">
        <is>
          <t>Value seltzer with a huge flavour range</t>
        </is>
      </c>
      <c r="AD325" s="15" t="inlineStr">
        <is>
          <t>Lots of flavours at a value price.</t>
        </is>
      </c>
      <c r="AE325" s="32" t="n"/>
      <c r="AF325" s="34">
        <f>IF(AND(ISNUMBER($P325),ISNUMBER($AL325),$AL325&lt;&gt;0),ROUND($P325/$AL325*100,1),"")</f>
        <v/>
      </c>
      <c r="AG325" s="35">
        <f>IF(AND(ISNUMBER($S325),ISNUMBER($AL325),$AL325&lt;&gt;0),ROUND($S325/$AL325*100,2),"")</f>
        <v/>
      </c>
      <c r="AH325" s="34">
        <f>IF(AND(ISNUMBER($Q325),ISNUMBER($AL325),$AL325&lt;&gt;0),ROUND($Q325/$AL325*100,1),"")</f>
        <v/>
      </c>
      <c r="AI325" s="29">
        <f>IF(ISNUMBER($S325),IF($S325&lt;=1,"Yes","No"),"n/a")</f>
        <v/>
      </c>
      <c r="AJ325" s="29">
        <f>IF(ISNUMBER($S325),ROUND(MAX(0,MIN(100,100-$S325*2.5-IF(ISNUMBER($T325),$T325,0)*0.12+IF($S325&lt;=1,12,0))),0),"")</f>
        <v/>
      </c>
      <c r="AK325" s="29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29" t="n">
        <v>355</v>
      </c>
      <c r="AM325" s="30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Polar</t>
        </is>
      </c>
      <c r="B326" s="15" t="inlineStr">
        <is>
          <t>Polar Seltzer | Ruby Red Grapefruit | 12-pack 355mL</t>
        </is>
      </c>
      <c r="C326" s="15" t="inlineStr">
        <is>
          <t>5) Sparkling water &amp; soda</t>
        </is>
      </c>
      <c r="D326" s="15" t="inlineStr">
        <is>
          <t>355 mL can</t>
        </is>
      </c>
      <c r="E326" s="29" t="n">
        <v>12</v>
      </c>
      <c r="F326" s="30" t="n"/>
      <c r="G326" s="31">
        <f>IF(AND(ISNUMBER($F326),ISNUMBER($E326),$E326&lt;&gt;0),$F326/$E326,"")</f>
        <v/>
      </c>
      <c r="H326" s="31">
        <f>IF(AND(ISNUMBER($F326),ISNUMBER($AL326),ISNUMBER($E326),($AL326*$E326)&lt;&gt;0),$F326/($AL326*$E326)*100,"")</f>
        <v/>
      </c>
      <c r="I326" s="32" t="n"/>
      <c r="J326" s="33" t="n"/>
      <c r="K326" s="31">
        <f>IF(AND(ISNUMBER($F326),ISNUMBER($J326)),$F326*(1-$J326),"")</f>
        <v/>
      </c>
      <c r="L326" s="32" t="n"/>
      <c r="M326" s="32" t="n"/>
      <c r="N326" s="31">
        <f>IF(ISNUMBER($F326),($F326-IF(ISNUMBER($AM326),$AM326,0))*(1-IF(ISNUMBER($J326),$J326,0)),"")</f>
        <v/>
      </c>
      <c r="O326" s="15" t="inlineStr">
        <is>
          <t>Ruby Red Grapefruit</t>
        </is>
      </c>
      <c r="P326" s="29" t="n">
        <v>0</v>
      </c>
      <c r="Q326" s="29" t="n">
        <v>0</v>
      </c>
      <c r="R326" s="15" t="inlineStr">
        <is>
          <t>Not listed</t>
        </is>
      </c>
      <c r="S326" s="29" t="n">
        <v>0</v>
      </c>
      <c r="T326" s="29" t="n">
        <v>0</v>
      </c>
      <c r="U326" s="15" t="inlineStr">
        <is>
          <t>None (natural flavours)</t>
        </is>
      </c>
      <c r="V326" s="15" t="inlineStr">
        <is>
          <t>Zero calorie/sugar, wide flavour range, value</t>
        </is>
      </c>
      <c r="W326" s="32" t="n"/>
      <c r="X326" s="32" t="n"/>
      <c r="Y326" s="32" t="n"/>
      <c r="Z326" s="32" t="n"/>
      <c r="AA326" s="15" t="inlineStr">
        <is>
          <t>Medium</t>
        </is>
      </c>
      <c r="AB326" s="15" t="inlineStr">
        <is>
          <t>Value seltzer with broad flavour range</t>
        </is>
      </c>
      <c r="AC326" s="15" t="inlineStr">
        <is>
          <t>Value seltzer with a huge flavour range</t>
        </is>
      </c>
      <c r="AD326" s="15" t="inlineStr">
        <is>
          <t>Lots of flavours at a value price.</t>
        </is>
      </c>
      <c r="AE326" s="32" t="n"/>
      <c r="AF326" s="34">
        <f>IF(AND(ISNUMBER($P326),ISNUMBER($AL326),$AL326&lt;&gt;0),ROUND($P326/$AL326*100,1),"")</f>
        <v/>
      </c>
      <c r="AG326" s="35">
        <f>IF(AND(ISNUMBER($S326),ISNUMBER($AL326),$AL326&lt;&gt;0),ROUND($S326/$AL326*100,2),"")</f>
        <v/>
      </c>
      <c r="AH326" s="34">
        <f>IF(AND(ISNUMBER($Q326),ISNUMBER($AL326),$AL326&lt;&gt;0),ROUND($Q326/$AL326*100,1),"")</f>
        <v/>
      </c>
      <c r="AI326" s="29">
        <f>IF(ISNUMBER($S326),IF($S326&lt;=1,"Yes","No"),"n/a")</f>
        <v/>
      </c>
      <c r="AJ326" s="29">
        <f>IF(ISNUMBER($S326),ROUND(MAX(0,MIN(100,100-$S326*2.5-IF(ISNUMBER($T326),$T326,0)*0.12+IF($S326&lt;=1,12,0))),0),"")</f>
        <v/>
      </c>
      <c r="AK326" s="29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29" t="n">
        <v>355</v>
      </c>
      <c r="AM326" s="30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Polar</t>
        </is>
      </c>
      <c r="B327" s="15" t="inlineStr">
        <is>
          <t>Polar Seltzer | Ruby Red Grapefruit | 15-pack 355mL</t>
        </is>
      </c>
      <c r="C327" s="15" t="inlineStr">
        <is>
          <t>5) Sparkling water &amp; soda</t>
        </is>
      </c>
      <c r="D327" s="15" t="inlineStr">
        <is>
          <t>355 mL can</t>
        </is>
      </c>
      <c r="E327" s="29" t="n">
        <v>15</v>
      </c>
      <c r="F327" s="30" t="n"/>
      <c r="G327" s="31">
        <f>IF(AND(ISNUMBER($F327),ISNUMBER($E327),$E327&lt;&gt;0),$F327/$E327,"")</f>
        <v/>
      </c>
      <c r="H327" s="31">
        <f>IF(AND(ISNUMBER($F327),ISNUMBER($AL327),ISNUMBER($E327),($AL327*$E327)&lt;&gt;0),$F327/($AL327*$E327)*100,"")</f>
        <v/>
      </c>
      <c r="I327" s="32" t="n"/>
      <c r="J327" s="33" t="n"/>
      <c r="K327" s="31">
        <f>IF(AND(ISNUMBER($F327),ISNUMBER($J327)),$F327*(1-$J327),"")</f>
        <v/>
      </c>
      <c r="L327" s="32" t="n"/>
      <c r="M327" s="32" t="n"/>
      <c r="N327" s="31">
        <f>IF(ISNUMBER($F327),($F327-IF(ISNUMBER($AM327),$AM327,0))*(1-IF(ISNUMBER($J327),$J327,0)),"")</f>
        <v/>
      </c>
      <c r="O327" s="15" t="inlineStr">
        <is>
          <t>Ruby Red Grapefruit</t>
        </is>
      </c>
      <c r="P327" s="29" t="n">
        <v>0</v>
      </c>
      <c r="Q327" s="29" t="n">
        <v>0</v>
      </c>
      <c r="R327" s="15" t="inlineStr">
        <is>
          <t>Not listed</t>
        </is>
      </c>
      <c r="S327" s="29" t="n">
        <v>0</v>
      </c>
      <c r="T327" s="29" t="n">
        <v>0</v>
      </c>
      <c r="U327" s="15" t="inlineStr">
        <is>
          <t>None (natural flavours)</t>
        </is>
      </c>
      <c r="V327" s="15" t="inlineStr">
        <is>
          <t>Zero calorie/sugar, wide flavour range, value</t>
        </is>
      </c>
      <c r="W327" s="32" t="n"/>
      <c r="X327" s="32" t="n"/>
      <c r="Y327" s="32" t="n"/>
      <c r="Z327" s="32" t="n"/>
      <c r="AA327" s="15" t="inlineStr">
        <is>
          <t>Medium</t>
        </is>
      </c>
      <c r="AB327" s="15" t="inlineStr">
        <is>
          <t>Value seltzer with broad flavour range</t>
        </is>
      </c>
      <c r="AC327" s="15" t="inlineStr">
        <is>
          <t>Value seltzer with a huge flavour range</t>
        </is>
      </c>
      <c r="AD327" s="15" t="inlineStr">
        <is>
          <t>Lots of flavours at a value price.</t>
        </is>
      </c>
      <c r="AE327" s="32" t="n"/>
      <c r="AF327" s="34">
        <f>IF(AND(ISNUMBER($P327),ISNUMBER($AL327),$AL327&lt;&gt;0),ROUND($P327/$AL327*100,1),"")</f>
        <v/>
      </c>
      <c r="AG327" s="35">
        <f>IF(AND(ISNUMBER($S327),ISNUMBER($AL327),$AL327&lt;&gt;0),ROUND($S327/$AL327*100,2),"")</f>
        <v/>
      </c>
      <c r="AH327" s="34">
        <f>IF(AND(ISNUMBER($Q327),ISNUMBER($AL327),$AL327&lt;&gt;0),ROUND($Q327/$AL327*100,1),"")</f>
        <v/>
      </c>
      <c r="AI327" s="29">
        <f>IF(ISNUMBER($S327),IF($S327&lt;=1,"Yes","No"),"n/a")</f>
        <v/>
      </c>
      <c r="AJ327" s="29">
        <f>IF(ISNUMBER($S327),ROUND(MAX(0,MIN(100,100-$S327*2.5-IF(ISNUMBER($T327),$T327,0)*0.12+IF($S327&lt;=1,12,0))),0),"")</f>
        <v/>
      </c>
      <c r="AK327" s="29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29" t="n">
        <v>355</v>
      </c>
      <c r="AM327" s="30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Polar</t>
        </is>
      </c>
      <c r="B328" s="15" t="inlineStr">
        <is>
          <t>Polar Seltzer | Ruby Red Grapefruit | 18-pack 355mL</t>
        </is>
      </c>
      <c r="C328" s="15" t="inlineStr">
        <is>
          <t>5) Sparkling water &amp; soda</t>
        </is>
      </c>
      <c r="D328" s="15" t="inlineStr">
        <is>
          <t>355 mL can</t>
        </is>
      </c>
      <c r="E328" s="29" t="n">
        <v>18</v>
      </c>
      <c r="F328" s="30" t="n"/>
      <c r="G328" s="31">
        <f>IF(AND(ISNUMBER($F328),ISNUMBER($E328),$E328&lt;&gt;0),$F328/$E328,"")</f>
        <v/>
      </c>
      <c r="H328" s="31">
        <f>IF(AND(ISNUMBER($F328),ISNUMBER($AL328),ISNUMBER($E328),($AL328*$E328)&lt;&gt;0),$F328/($AL328*$E328)*100,"")</f>
        <v/>
      </c>
      <c r="I328" s="32" t="n"/>
      <c r="J328" s="33" t="n"/>
      <c r="K328" s="31">
        <f>IF(AND(ISNUMBER($F328),ISNUMBER($J328)),$F328*(1-$J328),"")</f>
        <v/>
      </c>
      <c r="L328" s="32" t="n"/>
      <c r="M328" s="32" t="n"/>
      <c r="N328" s="31">
        <f>IF(ISNUMBER($F328),($F328-IF(ISNUMBER($AM328),$AM328,0))*(1-IF(ISNUMBER($J328),$J328,0)),"")</f>
        <v/>
      </c>
      <c r="O328" s="15" t="inlineStr">
        <is>
          <t>Ruby Red Grapefruit</t>
        </is>
      </c>
      <c r="P328" s="29" t="n">
        <v>0</v>
      </c>
      <c r="Q328" s="29" t="n">
        <v>0</v>
      </c>
      <c r="R328" s="15" t="inlineStr">
        <is>
          <t>Not listed</t>
        </is>
      </c>
      <c r="S328" s="29" t="n">
        <v>0</v>
      </c>
      <c r="T328" s="29" t="n">
        <v>0</v>
      </c>
      <c r="U328" s="15" t="inlineStr">
        <is>
          <t>None (natural flavours)</t>
        </is>
      </c>
      <c r="V328" s="15" t="inlineStr">
        <is>
          <t>Zero calorie/sugar, wide flavour range, value</t>
        </is>
      </c>
      <c r="W328" s="32" t="n"/>
      <c r="X328" s="32" t="n"/>
      <c r="Y328" s="32" t="n"/>
      <c r="Z328" s="32" t="n"/>
      <c r="AA328" s="15" t="inlineStr">
        <is>
          <t>Medium</t>
        </is>
      </c>
      <c r="AB328" s="15" t="inlineStr">
        <is>
          <t>Value seltzer with broad flavour range</t>
        </is>
      </c>
      <c r="AC328" s="15" t="inlineStr">
        <is>
          <t>Value seltzer with a huge flavour range</t>
        </is>
      </c>
      <c r="AD328" s="15" t="inlineStr">
        <is>
          <t>Lots of flavours at a value price.</t>
        </is>
      </c>
      <c r="AE328" s="32" t="n"/>
      <c r="AF328" s="34">
        <f>IF(AND(ISNUMBER($P328),ISNUMBER($AL328),$AL328&lt;&gt;0),ROUND($P328/$AL328*100,1),"")</f>
        <v/>
      </c>
      <c r="AG328" s="35">
        <f>IF(AND(ISNUMBER($S328),ISNUMBER($AL328),$AL328&lt;&gt;0),ROUND($S328/$AL328*100,2),"")</f>
        <v/>
      </c>
      <c r="AH328" s="34">
        <f>IF(AND(ISNUMBER($Q328),ISNUMBER($AL328),$AL328&lt;&gt;0),ROUND($Q328/$AL328*100,1),"")</f>
        <v/>
      </c>
      <c r="AI328" s="29">
        <f>IF(ISNUMBER($S328),IF($S328&lt;=1,"Yes","No"),"n/a")</f>
        <v/>
      </c>
      <c r="AJ328" s="29">
        <f>IF(ISNUMBER($S328),ROUND(MAX(0,MIN(100,100-$S328*2.5-IF(ISNUMBER($T328),$T328,0)*0.12+IF($S328&lt;=1,12,0))),0),"")</f>
        <v/>
      </c>
      <c r="AK328" s="29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29" t="n">
        <v>355</v>
      </c>
      <c r="AM328" s="30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Polar</t>
        </is>
      </c>
      <c r="B329" s="15" t="inlineStr">
        <is>
          <t>Polar Seltzer | Ruby Red Grapefruit | 24-pack 355mL</t>
        </is>
      </c>
      <c r="C329" s="15" t="inlineStr">
        <is>
          <t>5) Sparkling water &amp; soda</t>
        </is>
      </c>
      <c r="D329" s="15" t="inlineStr">
        <is>
          <t>355 mL can</t>
        </is>
      </c>
      <c r="E329" s="29" t="n">
        <v>24</v>
      </c>
      <c r="F329" s="30" t="n"/>
      <c r="G329" s="31">
        <f>IF(AND(ISNUMBER($F329),ISNUMBER($E329),$E329&lt;&gt;0),$F329/$E329,"")</f>
        <v/>
      </c>
      <c r="H329" s="31">
        <f>IF(AND(ISNUMBER($F329),ISNUMBER($AL329),ISNUMBER($E329),($AL329*$E329)&lt;&gt;0),$F329/($AL329*$E329)*100,"")</f>
        <v/>
      </c>
      <c r="I329" s="32" t="n"/>
      <c r="J329" s="33" t="n"/>
      <c r="K329" s="31">
        <f>IF(AND(ISNUMBER($F329),ISNUMBER($J329)),$F329*(1-$J329),"")</f>
        <v/>
      </c>
      <c r="L329" s="32" t="n"/>
      <c r="M329" s="32" t="n"/>
      <c r="N329" s="31">
        <f>IF(ISNUMBER($F329),($F329-IF(ISNUMBER($AM329),$AM329,0))*(1-IF(ISNUMBER($J329),$J329,0)),"")</f>
        <v/>
      </c>
      <c r="O329" s="15" t="inlineStr">
        <is>
          <t>Ruby Red Grapefruit</t>
        </is>
      </c>
      <c r="P329" s="29" t="n">
        <v>0</v>
      </c>
      <c r="Q329" s="29" t="n">
        <v>0</v>
      </c>
      <c r="R329" s="15" t="inlineStr">
        <is>
          <t>Not listed</t>
        </is>
      </c>
      <c r="S329" s="29" t="n">
        <v>0</v>
      </c>
      <c r="T329" s="29" t="n">
        <v>0</v>
      </c>
      <c r="U329" s="15" t="inlineStr">
        <is>
          <t>None (natural flavours)</t>
        </is>
      </c>
      <c r="V329" s="15" t="inlineStr">
        <is>
          <t>Zero calorie/sugar, wide flavour range, value</t>
        </is>
      </c>
      <c r="W329" s="32" t="n"/>
      <c r="X329" s="32" t="n"/>
      <c r="Y329" s="32" t="n"/>
      <c r="Z329" s="32" t="n"/>
      <c r="AA329" s="15" t="inlineStr">
        <is>
          <t>Medium</t>
        </is>
      </c>
      <c r="AB329" s="15" t="inlineStr">
        <is>
          <t>Value seltzer with broad flavour range</t>
        </is>
      </c>
      <c r="AC329" s="15" t="inlineStr">
        <is>
          <t>Value seltzer with a huge flavour range</t>
        </is>
      </c>
      <c r="AD329" s="15" t="inlineStr">
        <is>
          <t>Lots of flavours at a value price.</t>
        </is>
      </c>
      <c r="AE329" s="32" t="n"/>
      <c r="AF329" s="34">
        <f>IF(AND(ISNUMBER($P329),ISNUMBER($AL329),$AL329&lt;&gt;0),ROUND($P329/$AL329*100,1),"")</f>
        <v/>
      </c>
      <c r="AG329" s="35">
        <f>IF(AND(ISNUMBER($S329),ISNUMBER($AL329),$AL329&lt;&gt;0),ROUND($S329/$AL329*100,2),"")</f>
        <v/>
      </c>
      <c r="AH329" s="34">
        <f>IF(AND(ISNUMBER($Q329),ISNUMBER($AL329),$AL329&lt;&gt;0),ROUND($Q329/$AL329*100,1),"")</f>
        <v/>
      </c>
      <c r="AI329" s="29">
        <f>IF(ISNUMBER($S329),IF($S329&lt;=1,"Yes","No"),"n/a")</f>
        <v/>
      </c>
      <c r="AJ329" s="29">
        <f>IF(ISNUMBER($S329),ROUND(MAX(0,MIN(100,100-$S329*2.5-IF(ISNUMBER($T329),$T329,0)*0.12+IF($S329&lt;=1,12,0))),0),"")</f>
        <v/>
      </c>
      <c r="AK329" s="29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29" t="n">
        <v>355</v>
      </c>
      <c r="AM329" s="30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Polar</t>
        </is>
      </c>
      <c r="B330" s="15" t="inlineStr">
        <is>
          <t>Polar Seltzer | Lime | single 355mL</t>
        </is>
      </c>
      <c r="C330" s="15" t="inlineStr">
        <is>
          <t>5) Sparkling water &amp; soda</t>
        </is>
      </c>
      <c r="D330" s="15" t="inlineStr">
        <is>
          <t>355 mL can</t>
        </is>
      </c>
      <c r="E330" s="29" t="n">
        <v>1</v>
      </c>
      <c r="F330" s="30" t="n"/>
      <c r="G330" s="31">
        <f>IF(AND(ISNUMBER($F330),ISNUMBER($E330),$E330&lt;&gt;0),$F330/$E330,"")</f>
        <v/>
      </c>
      <c r="H330" s="31">
        <f>IF(AND(ISNUMBER($F330),ISNUMBER($AL330),ISNUMBER($E330),($AL330*$E330)&lt;&gt;0),$F330/($AL330*$E330)*100,"")</f>
        <v/>
      </c>
      <c r="I330" s="32" t="n"/>
      <c r="J330" s="33" t="n"/>
      <c r="K330" s="31">
        <f>IF(AND(ISNUMBER($F330),ISNUMBER($J330)),$F330*(1-$J330),"")</f>
        <v/>
      </c>
      <c r="L330" s="32" t="n"/>
      <c r="M330" s="32" t="n"/>
      <c r="N330" s="31">
        <f>IF(ISNUMBER($F330),($F330-IF(ISNUMBER($AM330),$AM330,0))*(1-IF(ISNUMBER($J330),$J330,0)),"")</f>
        <v/>
      </c>
      <c r="O330" s="15" t="inlineStr">
        <is>
          <t>Lime</t>
        </is>
      </c>
      <c r="P330" s="29" t="n">
        <v>0</v>
      </c>
      <c r="Q330" s="29" t="n">
        <v>0</v>
      </c>
      <c r="R330" s="15" t="inlineStr">
        <is>
          <t>Not listed</t>
        </is>
      </c>
      <c r="S330" s="29" t="n">
        <v>0</v>
      </c>
      <c r="T330" s="29" t="n">
        <v>0</v>
      </c>
      <c r="U330" s="15" t="inlineStr">
        <is>
          <t>None (natural flavours)</t>
        </is>
      </c>
      <c r="V330" s="15" t="inlineStr">
        <is>
          <t>Zero calorie/sugar, wide flavour range, value</t>
        </is>
      </c>
      <c r="W330" s="32" t="n"/>
      <c r="X330" s="32" t="n"/>
      <c r="Y330" s="32" t="n"/>
      <c r="Z330" s="32" t="n"/>
      <c r="AA330" s="15" t="inlineStr">
        <is>
          <t>Medium</t>
        </is>
      </c>
      <c r="AB330" s="15" t="inlineStr">
        <is>
          <t>Value seltzer with broad flavour range</t>
        </is>
      </c>
      <c r="AC330" s="15" t="inlineStr">
        <is>
          <t>Value seltzer with a huge flavour range</t>
        </is>
      </c>
      <c r="AD330" s="15" t="inlineStr">
        <is>
          <t>Lots of flavours at a value price.</t>
        </is>
      </c>
      <c r="AE330" s="32" t="n"/>
      <c r="AF330" s="34">
        <f>IF(AND(ISNUMBER($P330),ISNUMBER($AL330),$AL330&lt;&gt;0),ROUND($P330/$AL330*100,1),"")</f>
        <v/>
      </c>
      <c r="AG330" s="35">
        <f>IF(AND(ISNUMBER($S330),ISNUMBER($AL330),$AL330&lt;&gt;0),ROUND($S330/$AL330*100,2),"")</f>
        <v/>
      </c>
      <c r="AH330" s="34">
        <f>IF(AND(ISNUMBER($Q330),ISNUMBER($AL330),$AL330&lt;&gt;0),ROUND($Q330/$AL330*100,1),"")</f>
        <v/>
      </c>
      <c r="AI330" s="29">
        <f>IF(ISNUMBER($S330),IF($S330&lt;=1,"Yes","No"),"n/a")</f>
        <v/>
      </c>
      <c r="AJ330" s="29">
        <f>IF(ISNUMBER($S330),ROUND(MAX(0,MIN(100,100-$S330*2.5-IF(ISNUMBER($T330),$T330,0)*0.12+IF($S330&lt;=1,12,0))),0),"")</f>
        <v/>
      </c>
      <c r="AK330" s="29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29" t="n">
        <v>355</v>
      </c>
      <c r="AM330" s="30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Polar</t>
        </is>
      </c>
      <c r="B331" s="15" t="inlineStr">
        <is>
          <t>Polar Seltzer | Lime | 8-pack 355mL</t>
        </is>
      </c>
      <c r="C331" s="15" t="inlineStr">
        <is>
          <t>5) Sparkling water &amp; soda</t>
        </is>
      </c>
      <c r="D331" s="15" t="inlineStr">
        <is>
          <t>355 mL can</t>
        </is>
      </c>
      <c r="E331" s="29" t="n">
        <v>8</v>
      </c>
      <c r="F331" s="30" t="n"/>
      <c r="G331" s="31">
        <f>IF(AND(ISNUMBER($F331),ISNUMBER($E331),$E331&lt;&gt;0),$F331/$E331,"")</f>
        <v/>
      </c>
      <c r="H331" s="31">
        <f>IF(AND(ISNUMBER($F331),ISNUMBER($AL331),ISNUMBER($E331),($AL331*$E331)&lt;&gt;0),$F331/($AL331*$E331)*100,"")</f>
        <v/>
      </c>
      <c r="I331" s="32" t="n"/>
      <c r="J331" s="33" t="n"/>
      <c r="K331" s="31">
        <f>IF(AND(ISNUMBER($F331),ISNUMBER($J331)),$F331*(1-$J331),"")</f>
        <v/>
      </c>
      <c r="L331" s="32" t="n"/>
      <c r="M331" s="32" t="n"/>
      <c r="N331" s="31">
        <f>IF(ISNUMBER($F331),($F331-IF(ISNUMBER($AM331),$AM331,0))*(1-IF(ISNUMBER($J331),$J331,0)),"")</f>
        <v/>
      </c>
      <c r="O331" s="15" t="inlineStr">
        <is>
          <t>Lime</t>
        </is>
      </c>
      <c r="P331" s="29" t="n">
        <v>0</v>
      </c>
      <c r="Q331" s="29" t="n">
        <v>0</v>
      </c>
      <c r="R331" s="15" t="inlineStr">
        <is>
          <t>Not listed</t>
        </is>
      </c>
      <c r="S331" s="29" t="n">
        <v>0</v>
      </c>
      <c r="T331" s="29" t="n">
        <v>0</v>
      </c>
      <c r="U331" s="15" t="inlineStr">
        <is>
          <t>None (natural flavours)</t>
        </is>
      </c>
      <c r="V331" s="15" t="inlineStr">
        <is>
          <t>Zero calorie/sugar, wide flavour range, value</t>
        </is>
      </c>
      <c r="W331" s="32" t="n"/>
      <c r="X331" s="32" t="n"/>
      <c r="Y331" s="32" t="n"/>
      <c r="Z331" s="32" t="n"/>
      <c r="AA331" s="15" t="inlineStr">
        <is>
          <t>Medium</t>
        </is>
      </c>
      <c r="AB331" s="15" t="inlineStr">
        <is>
          <t>Value seltzer with broad flavour range</t>
        </is>
      </c>
      <c r="AC331" s="15" t="inlineStr">
        <is>
          <t>Value seltzer with a huge flavour range</t>
        </is>
      </c>
      <c r="AD331" s="15" t="inlineStr">
        <is>
          <t>Lots of flavours at a value price.</t>
        </is>
      </c>
      <c r="AE331" s="32" t="n"/>
      <c r="AF331" s="34">
        <f>IF(AND(ISNUMBER($P331),ISNUMBER($AL331),$AL331&lt;&gt;0),ROUND($P331/$AL331*100,1),"")</f>
        <v/>
      </c>
      <c r="AG331" s="35">
        <f>IF(AND(ISNUMBER($S331),ISNUMBER($AL331),$AL331&lt;&gt;0),ROUND($S331/$AL331*100,2),"")</f>
        <v/>
      </c>
      <c r="AH331" s="34">
        <f>IF(AND(ISNUMBER($Q331),ISNUMBER($AL331),$AL331&lt;&gt;0),ROUND($Q331/$AL331*100,1),"")</f>
        <v/>
      </c>
      <c r="AI331" s="29">
        <f>IF(ISNUMBER($S331),IF($S331&lt;=1,"Yes","No"),"n/a")</f>
        <v/>
      </c>
      <c r="AJ331" s="29">
        <f>IF(ISNUMBER($S331),ROUND(MAX(0,MIN(100,100-$S331*2.5-IF(ISNUMBER($T331),$T331,0)*0.12+IF($S331&lt;=1,12,0))),0),"")</f>
        <v/>
      </c>
      <c r="AK331" s="29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29" t="n">
        <v>355</v>
      </c>
      <c r="AM331" s="30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Polar</t>
        </is>
      </c>
      <c r="B332" s="15" t="inlineStr">
        <is>
          <t>Polar Seltzer | Lime | 12-pack 355mL</t>
        </is>
      </c>
      <c r="C332" s="15" t="inlineStr">
        <is>
          <t>5) Sparkling water &amp; soda</t>
        </is>
      </c>
      <c r="D332" s="15" t="inlineStr">
        <is>
          <t>355 mL can</t>
        </is>
      </c>
      <c r="E332" s="29" t="n">
        <v>12</v>
      </c>
      <c r="F332" s="30" t="n"/>
      <c r="G332" s="31">
        <f>IF(AND(ISNUMBER($F332),ISNUMBER($E332),$E332&lt;&gt;0),$F332/$E332,"")</f>
        <v/>
      </c>
      <c r="H332" s="31">
        <f>IF(AND(ISNUMBER($F332),ISNUMBER($AL332),ISNUMBER($E332),($AL332*$E332)&lt;&gt;0),$F332/($AL332*$E332)*100,"")</f>
        <v/>
      </c>
      <c r="I332" s="32" t="n"/>
      <c r="J332" s="33" t="n"/>
      <c r="K332" s="31">
        <f>IF(AND(ISNUMBER($F332),ISNUMBER($J332)),$F332*(1-$J332),"")</f>
        <v/>
      </c>
      <c r="L332" s="32" t="n"/>
      <c r="M332" s="32" t="n"/>
      <c r="N332" s="31">
        <f>IF(ISNUMBER($F332),($F332-IF(ISNUMBER($AM332),$AM332,0))*(1-IF(ISNUMBER($J332),$J332,0)),"")</f>
        <v/>
      </c>
      <c r="O332" s="15" t="inlineStr">
        <is>
          <t>Lime</t>
        </is>
      </c>
      <c r="P332" s="29" t="n">
        <v>0</v>
      </c>
      <c r="Q332" s="29" t="n">
        <v>0</v>
      </c>
      <c r="R332" s="15" t="inlineStr">
        <is>
          <t>Not listed</t>
        </is>
      </c>
      <c r="S332" s="29" t="n">
        <v>0</v>
      </c>
      <c r="T332" s="29" t="n">
        <v>0</v>
      </c>
      <c r="U332" s="15" t="inlineStr">
        <is>
          <t>None (natural flavours)</t>
        </is>
      </c>
      <c r="V332" s="15" t="inlineStr">
        <is>
          <t>Zero calorie/sugar, wide flavour range, value</t>
        </is>
      </c>
      <c r="W332" s="32" t="n"/>
      <c r="X332" s="32" t="n"/>
      <c r="Y332" s="32" t="n"/>
      <c r="Z332" s="32" t="n"/>
      <c r="AA332" s="15" t="inlineStr">
        <is>
          <t>Medium</t>
        </is>
      </c>
      <c r="AB332" s="15" t="inlineStr">
        <is>
          <t>Value seltzer with broad flavour range</t>
        </is>
      </c>
      <c r="AC332" s="15" t="inlineStr">
        <is>
          <t>Value seltzer with a huge flavour range</t>
        </is>
      </c>
      <c r="AD332" s="15" t="inlineStr">
        <is>
          <t>Lots of flavours at a value price.</t>
        </is>
      </c>
      <c r="AE332" s="32" t="n"/>
      <c r="AF332" s="34">
        <f>IF(AND(ISNUMBER($P332),ISNUMBER($AL332),$AL332&lt;&gt;0),ROUND($P332/$AL332*100,1),"")</f>
        <v/>
      </c>
      <c r="AG332" s="35">
        <f>IF(AND(ISNUMBER($S332),ISNUMBER($AL332),$AL332&lt;&gt;0),ROUND($S332/$AL332*100,2),"")</f>
        <v/>
      </c>
      <c r="AH332" s="34">
        <f>IF(AND(ISNUMBER($Q332),ISNUMBER($AL332),$AL332&lt;&gt;0),ROUND($Q332/$AL332*100,1),"")</f>
        <v/>
      </c>
      <c r="AI332" s="29">
        <f>IF(ISNUMBER($S332),IF($S332&lt;=1,"Yes","No"),"n/a")</f>
        <v/>
      </c>
      <c r="AJ332" s="29">
        <f>IF(ISNUMBER($S332),ROUND(MAX(0,MIN(100,100-$S332*2.5-IF(ISNUMBER($T332),$T332,0)*0.12+IF($S332&lt;=1,12,0))),0),"")</f>
        <v/>
      </c>
      <c r="AK332" s="29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29" t="n">
        <v>355</v>
      </c>
      <c r="AM332" s="30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Polar</t>
        </is>
      </c>
      <c r="B333" s="15" t="inlineStr">
        <is>
          <t>Polar Seltzer | Lime | 15-pack 355mL</t>
        </is>
      </c>
      <c r="C333" s="15" t="inlineStr">
        <is>
          <t>5) Sparkling water &amp; soda</t>
        </is>
      </c>
      <c r="D333" s="15" t="inlineStr">
        <is>
          <t>355 mL can</t>
        </is>
      </c>
      <c r="E333" s="29" t="n">
        <v>15</v>
      </c>
      <c r="F333" s="30" t="n"/>
      <c r="G333" s="31">
        <f>IF(AND(ISNUMBER($F333),ISNUMBER($E333),$E333&lt;&gt;0),$F333/$E333,"")</f>
        <v/>
      </c>
      <c r="H333" s="31">
        <f>IF(AND(ISNUMBER($F333),ISNUMBER($AL333),ISNUMBER($E333),($AL333*$E333)&lt;&gt;0),$F333/($AL333*$E333)*100,"")</f>
        <v/>
      </c>
      <c r="I333" s="32" t="n"/>
      <c r="J333" s="33" t="n"/>
      <c r="K333" s="31">
        <f>IF(AND(ISNUMBER($F333),ISNUMBER($J333)),$F333*(1-$J333),"")</f>
        <v/>
      </c>
      <c r="L333" s="32" t="n"/>
      <c r="M333" s="32" t="n"/>
      <c r="N333" s="31">
        <f>IF(ISNUMBER($F333),($F333-IF(ISNUMBER($AM333),$AM333,0))*(1-IF(ISNUMBER($J333),$J333,0)),"")</f>
        <v/>
      </c>
      <c r="O333" s="15" t="inlineStr">
        <is>
          <t>Lime</t>
        </is>
      </c>
      <c r="P333" s="29" t="n">
        <v>0</v>
      </c>
      <c r="Q333" s="29" t="n">
        <v>0</v>
      </c>
      <c r="R333" s="15" t="inlineStr">
        <is>
          <t>Not listed</t>
        </is>
      </c>
      <c r="S333" s="29" t="n">
        <v>0</v>
      </c>
      <c r="T333" s="29" t="n">
        <v>0</v>
      </c>
      <c r="U333" s="15" t="inlineStr">
        <is>
          <t>None (natural flavours)</t>
        </is>
      </c>
      <c r="V333" s="15" t="inlineStr">
        <is>
          <t>Zero calorie/sugar, wide flavour range, value</t>
        </is>
      </c>
      <c r="W333" s="32" t="n"/>
      <c r="X333" s="32" t="n"/>
      <c r="Y333" s="32" t="n"/>
      <c r="Z333" s="32" t="n"/>
      <c r="AA333" s="15" t="inlineStr">
        <is>
          <t>Medium</t>
        </is>
      </c>
      <c r="AB333" s="15" t="inlineStr">
        <is>
          <t>Value seltzer with broad flavour range</t>
        </is>
      </c>
      <c r="AC333" s="15" t="inlineStr">
        <is>
          <t>Value seltzer with a huge flavour range</t>
        </is>
      </c>
      <c r="AD333" s="15" t="inlineStr">
        <is>
          <t>Lots of flavours at a value price.</t>
        </is>
      </c>
      <c r="AE333" s="32" t="n"/>
      <c r="AF333" s="34">
        <f>IF(AND(ISNUMBER($P333),ISNUMBER($AL333),$AL333&lt;&gt;0),ROUND($P333/$AL333*100,1),"")</f>
        <v/>
      </c>
      <c r="AG333" s="35">
        <f>IF(AND(ISNUMBER($S333),ISNUMBER($AL333),$AL333&lt;&gt;0),ROUND($S333/$AL333*100,2),"")</f>
        <v/>
      </c>
      <c r="AH333" s="34">
        <f>IF(AND(ISNUMBER($Q333),ISNUMBER($AL333),$AL333&lt;&gt;0),ROUND($Q333/$AL333*100,1),"")</f>
        <v/>
      </c>
      <c r="AI333" s="29">
        <f>IF(ISNUMBER($S333),IF($S333&lt;=1,"Yes","No"),"n/a")</f>
        <v/>
      </c>
      <c r="AJ333" s="29">
        <f>IF(ISNUMBER($S333),ROUND(MAX(0,MIN(100,100-$S333*2.5-IF(ISNUMBER($T333),$T333,0)*0.12+IF($S333&lt;=1,12,0))),0),"")</f>
        <v/>
      </c>
      <c r="AK333" s="29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29" t="n">
        <v>355</v>
      </c>
      <c r="AM333" s="30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Polar</t>
        </is>
      </c>
      <c r="B334" s="15" t="inlineStr">
        <is>
          <t>Polar Seltzer | Lime | 18-pack 355mL</t>
        </is>
      </c>
      <c r="C334" s="15" t="inlineStr">
        <is>
          <t>5) Sparkling water &amp; soda</t>
        </is>
      </c>
      <c r="D334" s="15" t="inlineStr">
        <is>
          <t>355 mL can</t>
        </is>
      </c>
      <c r="E334" s="29" t="n">
        <v>18</v>
      </c>
      <c r="F334" s="30" t="n"/>
      <c r="G334" s="31">
        <f>IF(AND(ISNUMBER($F334),ISNUMBER($E334),$E334&lt;&gt;0),$F334/$E334,"")</f>
        <v/>
      </c>
      <c r="H334" s="31">
        <f>IF(AND(ISNUMBER($F334),ISNUMBER($AL334),ISNUMBER($E334),($AL334*$E334)&lt;&gt;0),$F334/($AL334*$E334)*100,"")</f>
        <v/>
      </c>
      <c r="I334" s="32" t="n"/>
      <c r="J334" s="33" t="n"/>
      <c r="K334" s="31">
        <f>IF(AND(ISNUMBER($F334),ISNUMBER($J334)),$F334*(1-$J334),"")</f>
        <v/>
      </c>
      <c r="L334" s="32" t="n"/>
      <c r="M334" s="32" t="n"/>
      <c r="N334" s="31">
        <f>IF(ISNUMBER($F334),($F334-IF(ISNUMBER($AM334),$AM334,0))*(1-IF(ISNUMBER($J334),$J334,0)),"")</f>
        <v/>
      </c>
      <c r="O334" s="15" t="inlineStr">
        <is>
          <t>Lime</t>
        </is>
      </c>
      <c r="P334" s="29" t="n">
        <v>0</v>
      </c>
      <c r="Q334" s="29" t="n">
        <v>0</v>
      </c>
      <c r="R334" s="15" t="inlineStr">
        <is>
          <t>Not listed</t>
        </is>
      </c>
      <c r="S334" s="29" t="n">
        <v>0</v>
      </c>
      <c r="T334" s="29" t="n">
        <v>0</v>
      </c>
      <c r="U334" s="15" t="inlineStr">
        <is>
          <t>None (natural flavours)</t>
        </is>
      </c>
      <c r="V334" s="15" t="inlineStr">
        <is>
          <t>Zero calorie/sugar, wide flavour range, value</t>
        </is>
      </c>
      <c r="W334" s="32" t="n"/>
      <c r="X334" s="32" t="n"/>
      <c r="Y334" s="32" t="n"/>
      <c r="Z334" s="32" t="n"/>
      <c r="AA334" s="15" t="inlineStr">
        <is>
          <t>Medium</t>
        </is>
      </c>
      <c r="AB334" s="15" t="inlineStr">
        <is>
          <t>Value seltzer with broad flavour range</t>
        </is>
      </c>
      <c r="AC334" s="15" t="inlineStr">
        <is>
          <t>Value seltzer with a huge flavour range</t>
        </is>
      </c>
      <c r="AD334" s="15" t="inlineStr">
        <is>
          <t>Lots of flavours at a value price.</t>
        </is>
      </c>
      <c r="AE334" s="32" t="n"/>
      <c r="AF334" s="34">
        <f>IF(AND(ISNUMBER($P334),ISNUMBER($AL334),$AL334&lt;&gt;0),ROUND($P334/$AL334*100,1),"")</f>
        <v/>
      </c>
      <c r="AG334" s="35">
        <f>IF(AND(ISNUMBER($S334),ISNUMBER($AL334),$AL334&lt;&gt;0),ROUND($S334/$AL334*100,2),"")</f>
        <v/>
      </c>
      <c r="AH334" s="34">
        <f>IF(AND(ISNUMBER($Q334),ISNUMBER($AL334),$AL334&lt;&gt;0),ROUND($Q334/$AL334*100,1),"")</f>
        <v/>
      </c>
      <c r="AI334" s="29">
        <f>IF(ISNUMBER($S334),IF($S334&lt;=1,"Yes","No"),"n/a")</f>
        <v/>
      </c>
      <c r="AJ334" s="29">
        <f>IF(ISNUMBER($S334),ROUND(MAX(0,MIN(100,100-$S334*2.5-IF(ISNUMBER($T334),$T334,0)*0.12+IF($S334&lt;=1,12,0))),0),"")</f>
        <v/>
      </c>
      <c r="AK334" s="29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29" t="n">
        <v>355</v>
      </c>
      <c r="AM334" s="30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Polar</t>
        </is>
      </c>
      <c r="B335" s="15" t="inlineStr">
        <is>
          <t>Polar Seltzer | Lime | 24-pack 355mL</t>
        </is>
      </c>
      <c r="C335" s="15" t="inlineStr">
        <is>
          <t>5) Sparkling water &amp; soda</t>
        </is>
      </c>
      <c r="D335" s="15" t="inlineStr">
        <is>
          <t>355 mL can</t>
        </is>
      </c>
      <c r="E335" s="29" t="n">
        <v>24</v>
      </c>
      <c r="F335" s="30" t="n"/>
      <c r="G335" s="31">
        <f>IF(AND(ISNUMBER($F335),ISNUMBER($E335),$E335&lt;&gt;0),$F335/$E335,"")</f>
        <v/>
      </c>
      <c r="H335" s="31">
        <f>IF(AND(ISNUMBER($F335),ISNUMBER($AL335),ISNUMBER($E335),($AL335*$E335)&lt;&gt;0),$F335/($AL335*$E335)*100,"")</f>
        <v/>
      </c>
      <c r="I335" s="32" t="n"/>
      <c r="J335" s="33" t="n"/>
      <c r="K335" s="31">
        <f>IF(AND(ISNUMBER($F335),ISNUMBER($J335)),$F335*(1-$J335),"")</f>
        <v/>
      </c>
      <c r="L335" s="32" t="n"/>
      <c r="M335" s="32" t="n"/>
      <c r="N335" s="31">
        <f>IF(ISNUMBER($F335),($F335-IF(ISNUMBER($AM335),$AM335,0))*(1-IF(ISNUMBER($J335),$J335,0)),"")</f>
        <v/>
      </c>
      <c r="O335" s="15" t="inlineStr">
        <is>
          <t>Lime</t>
        </is>
      </c>
      <c r="P335" s="29" t="n">
        <v>0</v>
      </c>
      <c r="Q335" s="29" t="n">
        <v>0</v>
      </c>
      <c r="R335" s="15" t="inlineStr">
        <is>
          <t>Not listed</t>
        </is>
      </c>
      <c r="S335" s="29" t="n">
        <v>0</v>
      </c>
      <c r="T335" s="29" t="n">
        <v>0</v>
      </c>
      <c r="U335" s="15" t="inlineStr">
        <is>
          <t>None (natural flavours)</t>
        </is>
      </c>
      <c r="V335" s="15" t="inlineStr">
        <is>
          <t>Zero calorie/sugar, wide flavour range, value</t>
        </is>
      </c>
      <c r="W335" s="32" t="n"/>
      <c r="X335" s="32" t="n"/>
      <c r="Y335" s="32" t="n"/>
      <c r="Z335" s="32" t="n"/>
      <c r="AA335" s="15" t="inlineStr">
        <is>
          <t>Medium</t>
        </is>
      </c>
      <c r="AB335" s="15" t="inlineStr">
        <is>
          <t>Value seltzer with broad flavour range</t>
        </is>
      </c>
      <c r="AC335" s="15" t="inlineStr">
        <is>
          <t>Value seltzer with a huge flavour range</t>
        </is>
      </c>
      <c r="AD335" s="15" t="inlineStr">
        <is>
          <t>Lots of flavours at a value price.</t>
        </is>
      </c>
      <c r="AE335" s="32" t="n"/>
      <c r="AF335" s="34">
        <f>IF(AND(ISNUMBER($P335),ISNUMBER($AL335),$AL335&lt;&gt;0),ROUND($P335/$AL335*100,1),"")</f>
        <v/>
      </c>
      <c r="AG335" s="35">
        <f>IF(AND(ISNUMBER($S335),ISNUMBER($AL335),$AL335&lt;&gt;0),ROUND($S335/$AL335*100,2),"")</f>
        <v/>
      </c>
      <c r="AH335" s="34">
        <f>IF(AND(ISNUMBER($Q335),ISNUMBER($AL335),$AL335&lt;&gt;0),ROUND($Q335/$AL335*100,1),"")</f>
        <v/>
      </c>
      <c r="AI335" s="29">
        <f>IF(ISNUMBER($S335),IF($S335&lt;=1,"Yes","No"),"n/a")</f>
        <v/>
      </c>
      <c r="AJ335" s="29">
        <f>IF(ISNUMBER($S335),ROUND(MAX(0,MIN(100,100-$S335*2.5-IF(ISNUMBER($T335),$T335,0)*0.12+IF($S335&lt;=1,12,0))),0),"")</f>
        <v/>
      </c>
      <c r="AK335" s="29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29" t="n">
        <v>355</v>
      </c>
      <c r="AM335" s="30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Polar</t>
        </is>
      </c>
      <c r="B336" s="15" t="inlineStr">
        <is>
          <t>Polar Seltzer | Mandarin | single 355mL</t>
        </is>
      </c>
      <c r="C336" s="15" t="inlineStr">
        <is>
          <t>5) Sparkling water &amp; soda</t>
        </is>
      </c>
      <c r="D336" s="15" t="inlineStr">
        <is>
          <t>355 mL can</t>
        </is>
      </c>
      <c r="E336" s="29" t="n">
        <v>1</v>
      </c>
      <c r="F336" s="30" t="n"/>
      <c r="G336" s="31">
        <f>IF(AND(ISNUMBER($F336),ISNUMBER($E336),$E336&lt;&gt;0),$F336/$E336,"")</f>
        <v/>
      </c>
      <c r="H336" s="31">
        <f>IF(AND(ISNUMBER($F336),ISNUMBER($AL336),ISNUMBER($E336),($AL336*$E336)&lt;&gt;0),$F336/($AL336*$E336)*100,"")</f>
        <v/>
      </c>
      <c r="I336" s="32" t="n"/>
      <c r="J336" s="33" t="n"/>
      <c r="K336" s="31">
        <f>IF(AND(ISNUMBER($F336),ISNUMBER($J336)),$F336*(1-$J336),"")</f>
        <v/>
      </c>
      <c r="L336" s="32" t="n"/>
      <c r="M336" s="32" t="n"/>
      <c r="N336" s="31">
        <f>IF(ISNUMBER($F336),($F336-IF(ISNUMBER($AM336),$AM336,0))*(1-IF(ISNUMBER($J336),$J336,0)),"")</f>
        <v/>
      </c>
      <c r="O336" s="15" t="inlineStr">
        <is>
          <t>Mandarin</t>
        </is>
      </c>
      <c r="P336" s="29" t="n">
        <v>0</v>
      </c>
      <c r="Q336" s="29" t="n">
        <v>0</v>
      </c>
      <c r="R336" s="15" t="inlineStr">
        <is>
          <t>Not listed</t>
        </is>
      </c>
      <c r="S336" s="29" t="n">
        <v>0</v>
      </c>
      <c r="T336" s="29" t="n">
        <v>0</v>
      </c>
      <c r="U336" s="15" t="inlineStr">
        <is>
          <t>None (natural flavours)</t>
        </is>
      </c>
      <c r="V336" s="15" t="inlineStr">
        <is>
          <t>Zero calorie/sugar, wide flavour range, value</t>
        </is>
      </c>
      <c r="W336" s="32" t="n"/>
      <c r="X336" s="32" t="n"/>
      <c r="Y336" s="32" t="n"/>
      <c r="Z336" s="32" t="n"/>
      <c r="AA336" s="15" t="inlineStr">
        <is>
          <t>Medium</t>
        </is>
      </c>
      <c r="AB336" s="15" t="inlineStr">
        <is>
          <t>Value seltzer with broad flavour range</t>
        </is>
      </c>
      <c r="AC336" s="15" t="inlineStr">
        <is>
          <t>Value seltzer with a huge flavour range</t>
        </is>
      </c>
      <c r="AD336" s="15" t="inlineStr">
        <is>
          <t>Lots of flavours at a value price.</t>
        </is>
      </c>
      <c r="AE336" s="32" t="n"/>
      <c r="AF336" s="34">
        <f>IF(AND(ISNUMBER($P336),ISNUMBER($AL336),$AL336&lt;&gt;0),ROUND($P336/$AL336*100,1),"")</f>
        <v/>
      </c>
      <c r="AG336" s="35">
        <f>IF(AND(ISNUMBER($S336),ISNUMBER($AL336),$AL336&lt;&gt;0),ROUND($S336/$AL336*100,2),"")</f>
        <v/>
      </c>
      <c r="AH336" s="34">
        <f>IF(AND(ISNUMBER($Q336),ISNUMBER($AL336),$AL336&lt;&gt;0),ROUND($Q336/$AL336*100,1),"")</f>
        <v/>
      </c>
      <c r="AI336" s="29">
        <f>IF(ISNUMBER($S336),IF($S336&lt;=1,"Yes","No"),"n/a")</f>
        <v/>
      </c>
      <c r="AJ336" s="29">
        <f>IF(ISNUMBER($S336),ROUND(MAX(0,MIN(100,100-$S336*2.5-IF(ISNUMBER($T336),$T336,0)*0.12+IF($S336&lt;=1,12,0))),0),"")</f>
        <v/>
      </c>
      <c r="AK336" s="29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29" t="n">
        <v>355</v>
      </c>
      <c r="AM336" s="30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Polar</t>
        </is>
      </c>
      <c r="B337" s="15" t="inlineStr">
        <is>
          <t>Polar Seltzer | Mandarin | 8-pack 355mL</t>
        </is>
      </c>
      <c r="C337" s="15" t="inlineStr">
        <is>
          <t>5) Sparkling water &amp; soda</t>
        </is>
      </c>
      <c r="D337" s="15" t="inlineStr">
        <is>
          <t>355 mL can</t>
        </is>
      </c>
      <c r="E337" s="29" t="n">
        <v>8</v>
      </c>
      <c r="F337" s="30" t="n"/>
      <c r="G337" s="31">
        <f>IF(AND(ISNUMBER($F337),ISNUMBER($E337),$E337&lt;&gt;0),$F337/$E337,"")</f>
        <v/>
      </c>
      <c r="H337" s="31">
        <f>IF(AND(ISNUMBER($F337),ISNUMBER($AL337),ISNUMBER($E337),($AL337*$E337)&lt;&gt;0),$F337/($AL337*$E337)*100,"")</f>
        <v/>
      </c>
      <c r="I337" s="32" t="n"/>
      <c r="J337" s="33" t="n"/>
      <c r="K337" s="31">
        <f>IF(AND(ISNUMBER($F337),ISNUMBER($J337)),$F337*(1-$J337),"")</f>
        <v/>
      </c>
      <c r="L337" s="32" t="n"/>
      <c r="M337" s="32" t="n"/>
      <c r="N337" s="31">
        <f>IF(ISNUMBER($F337),($F337-IF(ISNUMBER($AM337),$AM337,0))*(1-IF(ISNUMBER($J337),$J337,0)),"")</f>
        <v/>
      </c>
      <c r="O337" s="15" t="inlineStr">
        <is>
          <t>Mandarin</t>
        </is>
      </c>
      <c r="P337" s="29" t="n">
        <v>0</v>
      </c>
      <c r="Q337" s="29" t="n">
        <v>0</v>
      </c>
      <c r="R337" s="15" t="inlineStr">
        <is>
          <t>Not listed</t>
        </is>
      </c>
      <c r="S337" s="29" t="n">
        <v>0</v>
      </c>
      <c r="T337" s="29" t="n">
        <v>0</v>
      </c>
      <c r="U337" s="15" t="inlineStr">
        <is>
          <t>None (natural flavours)</t>
        </is>
      </c>
      <c r="V337" s="15" t="inlineStr">
        <is>
          <t>Zero calorie/sugar, wide flavour range, value</t>
        </is>
      </c>
      <c r="W337" s="32" t="n"/>
      <c r="X337" s="32" t="n"/>
      <c r="Y337" s="32" t="n"/>
      <c r="Z337" s="32" t="n"/>
      <c r="AA337" s="15" t="inlineStr">
        <is>
          <t>Medium</t>
        </is>
      </c>
      <c r="AB337" s="15" t="inlineStr">
        <is>
          <t>Value seltzer with broad flavour range</t>
        </is>
      </c>
      <c r="AC337" s="15" t="inlineStr">
        <is>
          <t>Value seltzer with a huge flavour range</t>
        </is>
      </c>
      <c r="AD337" s="15" t="inlineStr">
        <is>
          <t>Lots of flavours at a value price.</t>
        </is>
      </c>
      <c r="AE337" s="32" t="n"/>
      <c r="AF337" s="34">
        <f>IF(AND(ISNUMBER($P337),ISNUMBER($AL337),$AL337&lt;&gt;0),ROUND($P337/$AL337*100,1),"")</f>
        <v/>
      </c>
      <c r="AG337" s="35">
        <f>IF(AND(ISNUMBER($S337),ISNUMBER($AL337),$AL337&lt;&gt;0),ROUND($S337/$AL337*100,2),"")</f>
        <v/>
      </c>
      <c r="AH337" s="34">
        <f>IF(AND(ISNUMBER($Q337),ISNUMBER($AL337),$AL337&lt;&gt;0),ROUND($Q337/$AL337*100,1),"")</f>
        <v/>
      </c>
      <c r="AI337" s="29">
        <f>IF(ISNUMBER($S337),IF($S337&lt;=1,"Yes","No"),"n/a")</f>
        <v/>
      </c>
      <c r="AJ337" s="29">
        <f>IF(ISNUMBER($S337),ROUND(MAX(0,MIN(100,100-$S337*2.5-IF(ISNUMBER($T337),$T337,0)*0.12+IF($S337&lt;=1,12,0))),0),"")</f>
        <v/>
      </c>
      <c r="AK337" s="29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29" t="n">
        <v>355</v>
      </c>
      <c r="AM337" s="30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Polar</t>
        </is>
      </c>
      <c r="B338" s="15" t="inlineStr">
        <is>
          <t>Polar Seltzer | Mandarin | 12-pack 355mL</t>
        </is>
      </c>
      <c r="C338" s="15" t="inlineStr">
        <is>
          <t>5) Sparkling water &amp; soda</t>
        </is>
      </c>
      <c r="D338" s="15" t="inlineStr">
        <is>
          <t>355 mL can</t>
        </is>
      </c>
      <c r="E338" s="29" t="n">
        <v>12</v>
      </c>
      <c r="F338" s="30" t="n"/>
      <c r="G338" s="31">
        <f>IF(AND(ISNUMBER($F338),ISNUMBER($E338),$E338&lt;&gt;0),$F338/$E338,"")</f>
        <v/>
      </c>
      <c r="H338" s="31">
        <f>IF(AND(ISNUMBER($F338),ISNUMBER($AL338),ISNUMBER($E338),($AL338*$E338)&lt;&gt;0),$F338/($AL338*$E338)*100,"")</f>
        <v/>
      </c>
      <c r="I338" s="32" t="n"/>
      <c r="J338" s="33" t="n"/>
      <c r="K338" s="31">
        <f>IF(AND(ISNUMBER($F338),ISNUMBER($J338)),$F338*(1-$J338),"")</f>
        <v/>
      </c>
      <c r="L338" s="32" t="n"/>
      <c r="M338" s="32" t="n"/>
      <c r="N338" s="31">
        <f>IF(ISNUMBER($F338),($F338-IF(ISNUMBER($AM338),$AM338,0))*(1-IF(ISNUMBER($J338),$J338,0)),"")</f>
        <v/>
      </c>
      <c r="O338" s="15" t="inlineStr">
        <is>
          <t>Mandarin</t>
        </is>
      </c>
      <c r="P338" s="29" t="n">
        <v>0</v>
      </c>
      <c r="Q338" s="29" t="n">
        <v>0</v>
      </c>
      <c r="R338" s="15" t="inlineStr">
        <is>
          <t>Not listed</t>
        </is>
      </c>
      <c r="S338" s="29" t="n">
        <v>0</v>
      </c>
      <c r="T338" s="29" t="n">
        <v>0</v>
      </c>
      <c r="U338" s="15" t="inlineStr">
        <is>
          <t>None (natural flavours)</t>
        </is>
      </c>
      <c r="V338" s="15" t="inlineStr">
        <is>
          <t>Zero calorie/sugar, wide flavour range, value</t>
        </is>
      </c>
      <c r="W338" s="32" t="n"/>
      <c r="X338" s="32" t="n"/>
      <c r="Y338" s="32" t="n"/>
      <c r="Z338" s="32" t="n"/>
      <c r="AA338" s="15" t="inlineStr">
        <is>
          <t>Medium</t>
        </is>
      </c>
      <c r="AB338" s="15" t="inlineStr">
        <is>
          <t>Value seltzer with broad flavour range</t>
        </is>
      </c>
      <c r="AC338" s="15" t="inlineStr">
        <is>
          <t>Value seltzer with a huge flavour range</t>
        </is>
      </c>
      <c r="AD338" s="15" t="inlineStr">
        <is>
          <t>Lots of flavours at a value price.</t>
        </is>
      </c>
      <c r="AE338" s="32" t="n"/>
      <c r="AF338" s="34">
        <f>IF(AND(ISNUMBER($P338),ISNUMBER($AL338),$AL338&lt;&gt;0),ROUND($P338/$AL338*100,1),"")</f>
        <v/>
      </c>
      <c r="AG338" s="35">
        <f>IF(AND(ISNUMBER($S338),ISNUMBER($AL338),$AL338&lt;&gt;0),ROUND($S338/$AL338*100,2),"")</f>
        <v/>
      </c>
      <c r="AH338" s="34">
        <f>IF(AND(ISNUMBER($Q338),ISNUMBER($AL338),$AL338&lt;&gt;0),ROUND($Q338/$AL338*100,1),"")</f>
        <v/>
      </c>
      <c r="AI338" s="29">
        <f>IF(ISNUMBER($S338),IF($S338&lt;=1,"Yes","No"),"n/a")</f>
        <v/>
      </c>
      <c r="AJ338" s="29">
        <f>IF(ISNUMBER($S338),ROUND(MAX(0,MIN(100,100-$S338*2.5-IF(ISNUMBER($T338),$T338,0)*0.12+IF($S338&lt;=1,12,0))),0),"")</f>
        <v/>
      </c>
      <c r="AK338" s="29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29" t="n">
        <v>355</v>
      </c>
      <c r="AM338" s="30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Polar</t>
        </is>
      </c>
      <c r="B339" s="15" t="inlineStr">
        <is>
          <t>Polar Seltzer | Mandarin | 15-pack 355mL</t>
        </is>
      </c>
      <c r="C339" s="15" t="inlineStr">
        <is>
          <t>5) Sparkling water &amp; soda</t>
        </is>
      </c>
      <c r="D339" s="15" t="inlineStr">
        <is>
          <t>355 mL can</t>
        </is>
      </c>
      <c r="E339" s="29" t="n">
        <v>15</v>
      </c>
      <c r="F339" s="30" t="n"/>
      <c r="G339" s="31">
        <f>IF(AND(ISNUMBER($F339),ISNUMBER($E339),$E339&lt;&gt;0),$F339/$E339,"")</f>
        <v/>
      </c>
      <c r="H339" s="31">
        <f>IF(AND(ISNUMBER($F339),ISNUMBER($AL339),ISNUMBER($E339),($AL339*$E339)&lt;&gt;0),$F339/($AL339*$E339)*100,"")</f>
        <v/>
      </c>
      <c r="I339" s="32" t="n"/>
      <c r="J339" s="33" t="n"/>
      <c r="K339" s="31">
        <f>IF(AND(ISNUMBER($F339),ISNUMBER($J339)),$F339*(1-$J339),"")</f>
        <v/>
      </c>
      <c r="L339" s="32" t="n"/>
      <c r="M339" s="32" t="n"/>
      <c r="N339" s="31">
        <f>IF(ISNUMBER($F339),($F339-IF(ISNUMBER($AM339),$AM339,0))*(1-IF(ISNUMBER($J339),$J339,0)),"")</f>
        <v/>
      </c>
      <c r="O339" s="15" t="inlineStr">
        <is>
          <t>Mandarin</t>
        </is>
      </c>
      <c r="P339" s="29" t="n">
        <v>0</v>
      </c>
      <c r="Q339" s="29" t="n">
        <v>0</v>
      </c>
      <c r="R339" s="15" t="inlineStr">
        <is>
          <t>Not listed</t>
        </is>
      </c>
      <c r="S339" s="29" t="n">
        <v>0</v>
      </c>
      <c r="T339" s="29" t="n">
        <v>0</v>
      </c>
      <c r="U339" s="15" t="inlineStr">
        <is>
          <t>None (natural flavours)</t>
        </is>
      </c>
      <c r="V339" s="15" t="inlineStr">
        <is>
          <t>Zero calorie/sugar, wide flavour range, value</t>
        </is>
      </c>
      <c r="W339" s="32" t="n"/>
      <c r="X339" s="32" t="n"/>
      <c r="Y339" s="32" t="n"/>
      <c r="Z339" s="32" t="n"/>
      <c r="AA339" s="15" t="inlineStr">
        <is>
          <t>Medium</t>
        </is>
      </c>
      <c r="AB339" s="15" t="inlineStr">
        <is>
          <t>Value seltzer with broad flavour range</t>
        </is>
      </c>
      <c r="AC339" s="15" t="inlineStr">
        <is>
          <t>Value seltzer with a huge flavour range</t>
        </is>
      </c>
      <c r="AD339" s="15" t="inlineStr">
        <is>
          <t>Lots of flavours at a value price.</t>
        </is>
      </c>
      <c r="AE339" s="32" t="n"/>
      <c r="AF339" s="34">
        <f>IF(AND(ISNUMBER($P339),ISNUMBER($AL339),$AL339&lt;&gt;0),ROUND($P339/$AL339*100,1),"")</f>
        <v/>
      </c>
      <c r="AG339" s="35">
        <f>IF(AND(ISNUMBER($S339),ISNUMBER($AL339),$AL339&lt;&gt;0),ROUND($S339/$AL339*100,2),"")</f>
        <v/>
      </c>
      <c r="AH339" s="34">
        <f>IF(AND(ISNUMBER($Q339),ISNUMBER($AL339),$AL339&lt;&gt;0),ROUND($Q339/$AL339*100,1),"")</f>
        <v/>
      </c>
      <c r="AI339" s="29">
        <f>IF(ISNUMBER($S339),IF($S339&lt;=1,"Yes","No"),"n/a")</f>
        <v/>
      </c>
      <c r="AJ339" s="29">
        <f>IF(ISNUMBER($S339),ROUND(MAX(0,MIN(100,100-$S339*2.5-IF(ISNUMBER($T339),$T339,0)*0.12+IF($S339&lt;=1,12,0))),0),"")</f>
        <v/>
      </c>
      <c r="AK339" s="29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29" t="n">
        <v>355</v>
      </c>
      <c r="AM339" s="30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Polar</t>
        </is>
      </c>
      <c r="B340" s="15" t="inlineStr">
        <is>
          <t>Polar Seltzer | Mandarin | 18-pack 355mL</t>
        </is>
      </c>
      <c r="C340" s="15" t="inlineStr">
        <is>
          <t>5) Sparkling water &amp; soda</t>
        </is>
      </c>
      <c r="D340" s="15" t="inlineStr">
        <is>
          <t>355 mL can</t>
        </is>
      </c>
      <c r="E340" s="29" t="n">
        <v>18</v>
      </c>
      <c r="F340" s="30" t="n"/>
      <c r="G340" s="31">
        <f>IF(AND(ISNUMBER($F340),ISNUMBER($E340),$E340&lt;&gt;0),$F340/$E340,"")</f>
        <v/>
      </c>
      <c r="H340" s="31">
        <f>IF(AND(ISNUMBER($F340),ISNUMBER($AL340),ISNUMBER($E340),($AL340*$E340)&lt;&gt;0),$F340/($AL340*$E340)*100,"")</f>
        <v/>
      </c>
      <c r="I340" s="32" t="n"/>
      <c r="J340" s="33" t="n"/>
      <c r="K340" s="31">
        <f>IF(AND(ISNUMBER($F340),ISNUMBER($J340)),$F340*(1-$J340),"")</f>
        <v/>
      </c>
      <c r="L340" s="32" t="n"/>
      <c r="M340" s="32" t="n"/>
      <c r="N340" s="31">
        <f>IF(ISNUMBER($F340),($F340-IF(ISNUMBER($AM340),$AM340,0))*(1-IF(ISNUMBER($J340),$J340,0)),"")</f>
        <v/>
      </c>
      <c r="O340" s="15" t="inlineStr">
        <is>
          <t>Mandarin</t>
        </is>
      </c>
      <c r="P340" s="29" t="n">
        <v>0</v>
      </c>
      <c r="Q340" s="29" t="n">
        <v>0</v>
      </c>
      <c r="R340" s="15" t="inlineStr">
        <is>
          <t>Not listed</t>
        </is>
      </c>
      <c r="S340" s="29" t="n">
        <v>0</v>
      </c>
      <c r="T340" s="29" t="n">
        <v>0</v>
      </c>
      <c r="U340" s="15" t="inlineStr">
        <is>
          <t>None (natural flavours)</t>
        </is>
      </c>
      <c r="V340" s="15" t="inlineStr">
        <is>
          <t>Zero calorie/sugar, wide flavour range, value</t>
        </is>
      </c>
      <c r="W340" s="32" t="n"/>
      <c r="X340" s="32" t="n"/>
      <c r="Y340" s="32" t="n"/>
      <c r="Z340" s="32" t="n"/>
      <c r="AA340" s="15" t="inlineStr">
        <is>
          <t>Medium</t>
        </is>
      </c>
      <c r="AB340" s="15" t="inlineStr">
        <is>
          <t>Value seltzer with broad flavour range</t>
        </is>
      </c>
      <c r="AC340" s="15" t="inlineStr">
        <is>
          <t>Value seltzer with a huge flavour range</t>
        </is>
      </c>
      <c r="AD340" s="15" t="inlineStr">
        <is>
          <t>Lots of flavours at a value price.</t>
        </is>
      </c>
      <c r="AE340" s="32" t="n"/>
      <c r="AF340" s="34">
        <f>IF(AND(ISNUMBER($P340),ISNUMBER($AL340),$AL340&lt;&gt;0),ROUND($P340/$AL340*100,1),"")</f>
        <v/>
      </c>
      <c r="AG340" s="35">
        <f>IF(AND(ISNUMBER($S340),ISNUMBER($AL340),$AL340&lt;&gt;0),ROUND($S340/$AL340*100,2),"")</f>
        <v/>
      </c>
      <c r="AH340" s="34">
        <f>IF(AND(ISNUMBER($Q340),ISNUMBER($AL340),$AL340&lt;&gt;0),ROUND($Q340/$AL340*100,1),"")</f>
        <v/>
      </c>
      <c r="AI340" s="29">
        <f>IF(ISNUMBER($S340),IF($S340&lt;=1,"Yes","No"),"n/a")</f>
        <v/>
      </c>
      <c r="AJ340" s="29">
        <f>IF(ISNUMBER($S340),ROUND(MAX(0,MIN(100,100-$S340*2.5-IF(ISNUMBER($T340),$T340,0)*0.12+IF($S340&lt;=1,12,0))),0),"")</f>
        <v/>
      </c>
      <c r="AK340" s="29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29" t="n">
        <v>355</v>
      </c>
      <c r="AM340" s="30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Polar</t>
        </is>
      </c>
      <c r="B341" s="15" t="inlineStr">
        <is>
          <t>Polar Seltzer | Mandarin | 24-pack 355mL</t>
        </is>
      </c>
      <c r="C341" s="15" t="inlineStr">
        <is>
          <t>5) Sparkling water &amp; soda</t>
        </is>
      </c>
      <c r="D341" s="15" t="inlineStr">
        <is>
          <t>355 mL can</t>
        </is>
      </c>
      <c r="E341" s="29" t="n">
        <v>24</v>
      </c>
      <c r="F341" s="30" t="n"/>
      <c r="G341" s="31">
        <f>IF(AND(ISNUMBER($F341),ISNUMBER($E341),$E341&lt;&gt;0),$F341/$E341,"")</f>
        <v/>
      </c>
      <c r="H341" s="31">
        <f>IF(AND(ISNUMBER($F341),ISNUMBER($AL341),ISNUMBER($E341),($AL341*$E341)&lt;&gt;0),$F341/($AL341*$E341)*100,"")</f>
        <v/>
      </c>
      <c r="I341" s="32" t="n"/>
      <c r="J341" s="33" t="n"/>
      <c r="K341" s="31">
        <f>IF(AND(ISNUMBER($F341),ISNUMBER($J341)),$F341*(1-$J341),"")</f>
        <v/>
      </c>
      <c r="L341" s="32" t="n"/>
      <c r="M341" s="32" t="n"/>
      <c r="N341" s="31">
        <f>IF(ISNUMBER($F341),($F341-IF(ISNUMBER($AM341),$AM341,0))*(1-IF(ISNUMBER($J341),$J341,0)),"")</f>
        <v/>
      </c>
      <c r="O341" s="15" t="inlineStr">
        <is>
          <t>Mandarin</t>
        </is>
      </c>
      <c r="P341" s="29" t="n">
        <v>0</v>
      </c>
      <c r="Q341" s="29" t="n">
        <v>0</v>
      </c>
      <c r="R341" s="15" t="inlineStr">
        <is>
          <t>Not listed</t>
        </is>
      </c>
      <c r="S341" s="29" t="n">
        <v>0</v>
      </c>
      <c r="T341" s="29" t="n">
        <v>0</v>
      </c>
      <c r="U341" s="15" t="inlineStr">
        <is>
          <t>None (natural flavours)</t>
        </is>
      </c>
      <c r="V341" s="15" t="inlineStr">
        <is>
          <t>Zero calorie/sugar, wide flavour range, value</t>
        </is>
      </c>
      <c r="W341" s="32" t="n"/>
      <c r="X341" s="32" t="n"/>
      <c r="Y341" s="32" t="n"/>
      <c r="Z341" s="32" t="n"/>
      <c r="AA341" s="15" t="inlineStr">
        <is>
          <t>Medium</t>
        </is>
      </c>
      <c r="AB341" s="15" t="inlineStr">
        <is>
          <t>Value seltzer with broad flavour range</t>
        </is>
      </c>
      <c r="AC341" s="15" t="inlineStr">
        <is>
          <t>Value seltzer with a huge flavour range</t>
        </is>
      </c>
      <c r="AD341" s="15" t="inlineStr">
        <is>
          <t>Lots of flavours at a value price.</t>
        </is>
      </c>
      <c r="AE341" s="32" t="n"/>
      <c r="AF341" s="34">
        <f>IF(AND(ISNUMBER($P341),ISNUMBER($AL341),$AL341&lt;&gt;0),ROUND($P341/$AL341*100,1),"")</f>
        <v/>
      </c>
      <c r="AG341" s="35">
        <f>IF(AND(ISNUMBER($S341),ISNUMBER($AL341),$AL341&lt;&gt;0),ROUND($S341/$AL341*100,2),"")</f>
        <v/>
      </c>
      <c r="AH341" s="34">
        <f>IF(AND(ISNUMBER($Q341),ISNUMBER($AL341),$AL341&lt;&gt;0),ROUND($Q341/$AL341*100,1),"")</f>
        <v/>
      </c>
      <c r="AI341" s="29">
        <f>IF(ISNUMBER($S341),IF($S341&lt;=1,"Yes","No"),"n/a")</f>
        <v/>
      </c>
      <c r="AJ341" s="29">
        <f>IF(ISNUMBER($S341),ROUND(MAX(0,MIN(100,100-$S341*2.5-IF(ISNUMBER($T341),$T341,0)*0.12+IF($S341&lt;=1,12,0))),0),"")</f>
        <v/>
      </c>
      <c r="AK341" s="29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29" t="n">
        <v>355</v>
      </c>
      <c r="AM341" s="30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Polar</t>
        </is>
      </c>
      <c r="B342" s="15" t="inlineStr">
        <is>
          <t>Polar Seltzer | Raspberry Lime | single 355mL</t>
        </is>
      </c>
      <c r="C342" s="15" t="inlineStr">
        <is>
          <t>5) Sparkling water &amp; soda</t>
        </is>
      </c>
      <c r="D342" s="15" t="inlineStr">
        <is>
          <t>355 mL can</t>
        </is>
      </c>
      <c r="E342" s="29" t="n">
        <v>1</v>
      </c>
      <c r="F342" s="30" t="n"/>
      <c r="G342" s="31">
        <f>IF(AND(ISNUMBER($F342),ISNUMBER($E342),$E342&lt;&gt;0),$F342/$E342,"")</f>
        <v/>
      </c>
      <c r="H342" s="31">
        <f>IF(AND(ISNUMBER($F342),ISNUMBER($AL342),ISNUMBER($E342),($AL342*$E342)&lt;&gt;0),$F342/($AL342*$E342)*100,"")</f>
        <v/>
      </c>
      <c r="I342" s="32" t="n"/>
      <c r="J342" s="33" t="n"/>
      <c r="K342" s="31">
        <f>IF(AND(ISNUMBER($F342),ISNUMBER($J342)),$F342*(1-$J342),"")</f>
        <v/>
      </c>
      <c r="L342" s="32" t="n"/>
      <c r="M342" s="32" t="n"/>
      <c r="N342" s="31">
        <f>IF(ISNUMBER($F342),($F342-IF(ISNUMBER($AM342),$AM342,0))*(1-IF(ISNUMBER($J342),$J342,0)),"")</f>
        <v/>
      </c>
      <c r="O342" s="15" t="inlineStr">
        <is>
          <t>Raspberry Lime</t>
        </is>
      </c>
      <c r="P342" s="29" t="n">
        <v>0</v>
      </c>
      <c r="Q342" s="29" t="n">
        <v>0</v>
      </c>
      <c r="R342" s="15" t="inlineStr">
        <is>
          <t>Not listed</t>
        </is>
      </c>
      <c r="S342" s="29" t="n">
        <v>0</v>
      </c>
      <c r="T342" s="29" t="n">
        <v>0</v>
      </c>
      <c r="U342" s="15" t="inlineStr">
        <is>
          <t>None (natural flavours)</t>
        </is>
      </c>
      <c r="V342" s="15" t="inlineStr">
        <is>
          <t>Zero calorie/sugar, wide flavour range, value</t>
        </is>
      </c>
      <c r="W342" s="32" t="n"/>
      <c r="X342" s="32" t="n"/>
      <c r="Y342" s="32" t="n"/>
      <c r="Z342" s="32" t="n"/>
      <c r="AA342" s="15" t="inlineStr">
        <is>
          <t>Medium</t>
        </is>
      </c>
      <c r="AB342" s="15" t="inlineStr">
        <is>
          <t>Value seltzer with broad flavour range</t>
        </is>
      </c>
      <c r="AC342" s="15" t="inlineStr">
        <is>
          <t>Value seltzer with a huge flavour range</t>
        </is>
      </c>
      <c r="AD342" s="15" t="inlineStr">
        <is>
          <t>Lots of flavours at a value price.</t>
        </is>
      </c>
      <c r="AE342" s="32" t="n"/>
      <c r="AF342" s="34">
        <f>IF(AND(ISNUMBER($P342),ISNUMBER($AL342),$AL342&lt;&gt;0),ROUND($P342/$AL342*100,1),"")</f>
        <v/>
      </c>
      <c r="AG342" s="35">
        <f>IF(AND(ISNUMBER($S342),ISNUMBER($AL342),$AL342&lt;&gt;0),ROUND($S342/$AL342*100,2),"")</f>
        <v/>
      </c>
      <c r="AH342" s="34">
        <f>IF(AND(ISNUMBER($Q342),ISNUMBER($AL342),$AL342&lt;&gt;0),ROUND($Q342/$AL342*100,1),"")</f>
        <v/>
      </c>
      <c r="AI342" s="29">
        <f>IF(ISNUMBER($S342),IF($S342&lt;=1,"Yes","No"),"n/a")</f>
        <v/>
      </c>
      <c r="AJ342" s="29">
        <f>IF(ISNUMBER($S342),ROUND(MAX(0,MIN(100,100-$S342*2.5-IF(ISNUMBER($T342),$T342,0)*0.12+IF($S342&lt;=1,12,0))),0),"")</f>
        <v/>
      </c>
      <c r="AK342" s="29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29" t="n">
        <v>355</v>
      </c>
      <c r="AM342" s="30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Polar</t>
        </is>
      </c>
      <c r="B343" s="15" t="inlineStr">
        <is>
          <t>Polar Seltzer | Raspberry Lime | 8-pack 355mL</t>
        </is>
      </c>
      <c r="C343" s="15" t="inlineStr">
        <is>
          <t>5) Sparkling water &amp; soda</t>
        </is>
      </c>
      <c r="D343" s="15" t="inlineStr">
        <is>
          <t>355 mL can</t>
        </is>
      </c>
      <c r="E343" s="29" t="n">
        <v>8</v>
      </c>
      <c r="F343" s="30" t="n"/>
      <c r="G343" s="31">
        <f>IF(AND(ISNUMBER($F343),ISNUMBER($E343),$E343&lt;&gt;0),$F343/$E343,"")</f>
        <v/>
      </c>
      <c r="H343" s="31">
        <f>IF(AND(ISNUMBER($F343),ISNUMBER($AL343),ISNUMBER($E343),($AL343*$E343)&lt;&gt;0),$F343/($AL343*$E343)*100,"")</f>
        <v/>
      </c>
      <c r="I343" s="32" t="n"/>
      <c r="J343" s="33" t="n"/>
      <c r="K343" s="31">
        <f>IF(AND(ISNUMBER($F343),ISNUMBER($J343)),$F343*(1-$J343),"")</f>
        <v/>
      </c>
      <c r="L343" s="32" t="n"/>
      <c r="M343" s="32" t="n"/>
      <c r="N343" s="31">
        <f>IF(ISNUMBER($F343),($F343-IF(ISNUMBER($AM343),$AM343,0))*(1-IF(ISNUMBER($J343),$J343,0)),"")</f>
        <v/>
      </c>
      <c r="O343" s="15" t="inlineStr">
        <is>
          <t>Raspberry Lime</t>
        </is>
      </c>
      <c r="P343" s="29" t="n">
        <v>0</v>
      </c>
      <c r="Q343" s="29" t="n">
        <v>0</v>
      </c>
      <c r="R343" s="15" t="inlineStr">
        <is>
          <t>Not listed</t>
        </is>
      </c>
      <c r="S343" s="29" t="n">
        <v>0</v>
      </c>
      <c r="T343" s="29" t="n">
        <v>0</v>
      </c>
      <c r="U343" s="15" t="inlineStr">
        <is>
          <t>None (natural flavours)</t>
        </is>
      </c>
      <c r="V343" s="15" t="inlineStr">
        <is>
          <t>Zero calorie/sugar, wide flavour range, value</t>
        </is>
      </c>
      <c r="W343" s="32" t="n"/>
      <c r="X343" s="32" t="n"/>
      <c r="Y343" s="32" t="n"/>
      <c r="Z343" s="32" t="n"/>
      <c r="AA343" s="15" t="inlineStr">
        <is>
          <t>Medium</t>
        </is>
      </c>
      <c r="AB343" s="15" t="inlineStr">
        <is>
          <t>Value seltzer with broad flavour range</t>
        </is>
      </c>
      <c r="AC343" s="15" t="inlineStr">
        <is>
          <t>Value seltzer with a huge flavour range</t>
        </is>
      </c>
      <c r="AD343" s="15" t="inlineStr">
        <is>
          <t>Lots of flavours at a value price.</t>
        </is>
      </c>
      <c r="AE343" s="32" t="n"/>
      <c r="AF343" s="34">
        <f>IF(AND(ISNUMBER($P343),ISNUMBER($AL343),$AL343&lt;&gt;0),ROUND($P343/$AL343*100,1),"")</f>
        <v/>
      </c>
      <c r="AG343" s="35">
        <f>IF(AND(ISNUMBER($S343),ISNUMBER($AL343),$AL343&lt;&gt;0),ROUND($S343/$AL343*100,2),"")</f>
        <v/>
      </c>
      <c r="AH343" s="34">
        <f>IF(AND(ISNUMBER($Q343),ISNUMBER($AL343),$AL343&lt;&gt;0),ROUND($Q343/$AL343*100,1),"")</f>
        <v/>
      </c>
      <c r="AI343" s="29">
        <f>IF(ISNUMBER($S343),IF($S343&lt;=1,"Yes","No"),"n/a")</f>
        <v/>
      </c>
      <c r="AJ343" s="29">
        <f>IF(ISNUMBER($S343),ROUND(MAX(0,MIN(100,100-$S343*2.5-IF(ISNUMBER($T343),$T343,0)*0.12+IF($S343&lt;=1,12,0))),0),"")</f>
        <v/>
      </c>
      <c r="AK343" s="29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29" t="n">
        <v>355</v>
      </c>
      <c r="AM343" s="30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Polar</t>
        </is>
      </c>
      <c r="B344" s="15" t="inlineStr">
        <is>
          <t>Polar Seltzer | Raspberry Lime | 12-pack 355mL</t>
        </is>
      </c>
      <c r="C344" s="15" t="inlineStr">
        <is>
          <t>5) Sparkling water &amp; soda</t>
        </is>
      </c>
      <c r="D344" s="15" t="inlineStr">
        <is>
          <t>355 mL can</t>
        </is>
      </c>
      <c r="E344" s="29" t="n">
        <v>12</v>
      </c>
      <c r="F344" s="30" t="n"/>
      <c r="G344" s="31">
        <f>IF(AND(ISNUMBER($F344),ISNUMBER($E344),$E344&lt;&gt;0),$F344/$E344,"")</f>
        <v/>
      </c>
      <c r="H344" s="31">
        <f>IF(AND(ISNUMBER($F344),ISNUMBER($AL344),ISNUMBER($E344),($AL344*$E344)&lt;&gt;0),$F344/($AL344*$E344)*100,"")</f>
        <v/>
      </c>
      <c r="I344" s="32" t="n"/>
      <c r="J344" s="33" t="n"/>
      <c r="K344" s="31">
        <f>IF(AND(ISNUMBER($F344),ISNUMBER($J344)),$F344*(1-$J344),"")</f>
        <v/>
      </c>
      <c r="L344" s="32" t="n"/>
      <c r="M344" s="32" t="n"/>
      <c r="N344" s="31">
        <f>IF(ISNUMBER($F344),($F344-IF(ISNUMBER($AM344),$AM344,0))*(1-IF(ISNUMBER($J344),$J344,0)),"")</f>
        <v/>
      </c>
      <c r="O344" s="15" t="inlineStr">
        <is>
          <t>Raspberry Lime</t>
        </is>
      </c>
      <c r="P344" s="29" t="n">
        <v>0</v>
      </c>
      <c r="Q344" s="29" t="n">
        <v>0</v>
      </c>
      <c r="R344" s="15" t="inlineStr">
        <is>
          <t>Not listed</t>
        </is>
      </c>
      <c r="S344" s="29" t="n">
        <v>0</v>
      </c>
      <c r="T344" s="29" t="n">
        <v>0</v>
      </c>
      <c r="U344" s="15" t="inlineStr">
        <is>
          <t>None (natural flavours)</t>
        </is>
      </c>
      <c r="V344" s="15" t="inlineStr">
        <is>
          <t>Zero calorie/sugar, wide flavour range, value</t>
        </is>
      </c>
      <c r="W344" s="32" t="n"/>
      <c r="X344" s="32" t="n"/>
      <c r="Y344" s="32" t="n"/>
      <c r="Z344" s="32" t="n"/>
      <c r="AA344" s="15" t="inlineStr">
        <is>
          <t>Medium</t>
        </is>
      </c>
      <c r="AB344" s="15" t="inlineStr">
        <is>
          <t>Value seltzer with broad flavour range</t>
        </is>
      </c>
      <c r="AC344" s="15" t="inlineStr">
        <is>
          <t>Value seltzer with a huge flavour range</t>
        </is>
      </c>
      <c r="AD344" s="15" t="inlineStr">
        <is>
          <t>Lots of flavours at a value price.</t>
        </is>
      </c>
      <c r="AE344" s="32" t="n"/>
      <c r="AF344" s="34">
        <f>IF(AND(ISNUMBER($P344),ISNUMBER($AL344),$AL344&lt;&gt;0),ROUND($P344/$AL344*100,1),"")</f>
        <v/>
      </c>
      <c r="AG344" s="35">
        <f>IF(AND(ISNUMBER($S344),ISNUMBER($AL344),$AL344&lt;&gt;0),ROUND($S344/$AL344*100,2),"")</f>
        <v/>
      </c>
      <c r="AH344" s="34">
        <f>IF(AND(ISNUMBER($Q344),ISNUMBER($AL344),$AL344&lt;&gt;0),ROUND($Q344/$AL344*100,1),"")</f>
        <v/>
      </c>
      <c r="AI344" s="29">
        <f>IF(ISNUMBER($S344),IF($S344&lt;=1,"Yes","No"),"n/a")</f>
        <v/>
      </c>
      <c r="AJ344" s="29">
        <f>IF(ISNUMBER($S344),ROUND(MAX(0,MIN(100,100-$S344*2.5-IF(ISNUMBER($T344),$T344,0)*0.12+IF($S344&lt;=1,12,0))),0),"")</f>
        <v/>
      </c>
      <c r="AK344" s="29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29" t="n">
        <v>355</v>
      </c>
      <c r="AM344" s="30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Polar</t>
        </is>
      </c>
      <c r="B345" s="15" t="inlineStr">
        <is>
          <t>Polar Seltzer | Raspberry Lime | 15-pack 355mL</t>
        </is>
      </c>
      <c r="C345" s="15" t="inlineStr">
        <is>
          <t>5) Sparkling water &amp; soda</t>
        </is>
      </c>
      <c r="D345" s="15" t="inlineStr">
        <is>
          <t>355 mL can</t>
        </is>
      </c>
      <c r="E345" s="29" t="n">
        <v>15</v>
      </c>
      <c r="F345" s="30" t="n"/>
      <c r="G345" s="31">
        <f>IF(AND(ISNUMBER($F345),ISNUMBER($E345),$E345&lt;&gt;0),$F345/$E345,"")</f>
        <v/>
      </c>
      <c r="H345" s="31">
        <f>IF(AND(ISNUMBER($F345),ISNUMBER($AL345),ISNUMBER($E345),($AL345*$E345)&lt;&gt;0),$F345/($AL345*$E345)*100,"")</f>
        <v/>
      </c>
      <c r="I345" s="32" t="n"/>
      <c r="J345" s="33" t="n"/>
      <c r="K345" s="31">
        <f>IF(AND(ISNUMBER($F345),ISNUMBER($J345)),$F345*(1-$J345),"")</f>
        <v/>
      </c>
      <c r="L345" s="32" t="n"/>
      <c r="M345" s="32" t="n"/>
      <c r="N345" s="31">
        <f>IF(ISNUMBER($F345),($F345-IF(ISNUMBER($AM345),$AM345,0))*(1-IF(ISNUMBER($J345),$J345,0)),"")</f>
        <v/>
      </c>
      <c r="O345" s="15" t="inlineStr">
        <is>
          <t>Raspberry Lime</t>
        </is>
      </c>
      <c r="P345" s="29" t="n">
        <v>0</v>
      </c>
      <c r="Q345" s="29" t="n">
        <v>0</v>
      </c>
      <c r="R345" s="15" t="inlineStr">
        <is>
          <t>Not listed</t>
        </is>
      </c>
      <c r="S345" s="29" t="n">
        <v>0</v>
      </c>
      <c r="T345" s="29" t="n">
        <v>0</v>
      </c>
      <c r="U345" s="15" t="inlineStr">
        <is>
          <t>None (natural flavours)</t>
        </is>
      </c>
      <c r="V345" s="15" t="inlineStr">
        <is>
          <t>Zero calorie/sugar, wide flavour range, value</t>
        </is>
      </c>
      <c r="W345" s="32" t="n"/>
      <c r="X345" s="32" t="n"/>
      <c r="Y345" s="32" t="n"/>
      <c r="Z345" s="32" t="n"/>
      <c r="AA345" s="15" t="inlineStr">
        <is>
          <t>Medium</t>
        </is>
      </c>
      <c r="AB345" s="15" t="inlineStr">
        <is>
          <t>Value seltzer with broad flavour range</t>
        </is>
      </c>
      <c r="AC345" s="15" t="inlineStr">
        <is>
          <t>Value seltzer with a huge flavour range</t>
        </is>
      </c>
      <c r="AD345" s="15" t="inlineStr">
        <is>
          <t>Lots of flavours at a value price.</t>
        </is>
      </c>
      <c r="AE345" s="32" t="n"/>
      <c r="AF345" s="34">
        <f>IF(AND(ISNUMBER($P345),ISNUMBER($AL345),$AL345&lt;&gt;0),ROUND($P345/$AL345*100,1),"")</f>
        <v/>
      </c>
      <c r="AG345" s="35">
        <f>IF(AND(ISNUMBER($S345),ISNUMBER($AL345),$AL345&lt;&gt;0),ROUND($S345/$AL345*100,2),"")</f>
        <v/>
      </c>
      <c r="AH345" s="34">
        <f>IF(AND(ISNUMBER($Q345),ISNUMBER($AL345),$AL345&lt;&gt;0),ROUND($Q345/$AL345*100,1),"")</f>
        <v/>
      </c>
      <c r="AI345" s="29">
        <f>IF(ISNUMBER($S345),IF($S345&lt;=1,"Yes","No"),"n/a")</f>
        <v/>
      </c>
      <c r="AJ345" s="29">
        <f>IF(ISNUMBER($S345),ROUND(MAX(0,MIN(100,100-$S345*2.5-IF(ISNUMBER($T345),$T345,0)*0.12+IF($S345&lt;=1,12,0))),0),"")</f>
        <v/>
      </c>
      <c r="AK345" s="29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29" t="n">
        <v>355</v>
      </c>
      <c r="AM345" s="30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Polar</t>
        </is>
      </c>
      <c r="B346" s="15" t="inlineStr">
        <is>
          <t>Polar Seltzer | Raspberry Lime | 18-pack 355mL</t>
        </is>
      </c>
      <c r="C346" s="15" t="inlineStr">
        <is>
          <t>5) Sparkling water &amp; soda</t>
        </is>
      </c>
      <c r="D346" s="15" t="inlineStr">
        <is>
          <t>355 mL can</t>
        </is>
      </c>
      <c r="E346" s="29" t="n">
        <v>18</v>
      </c>
      <c r="F346" s="30" t="n"/>
      <c r="G346" s="31">
        <f>IF(AND(ISNUMBER($F346),ISNUMBER($E346),$E346&lt;&gt;0),$F346/$E346,"")</f>
        <v/>
      </c>
      <c r="H346" s="31">
        <f>IF(AND(ISNUMBER($F346),ISNUMBER($AL346),ISNUMBER($E346),($AL346*$E346)&lt;&gt;0),$F346/($AL346*$E346)*100,"")</f>
        <v/>
      </c>
      <c r="I346" s="32" t="n"/>
      <c r="J346" s="33" t="n"/>
      <c r="K346" s="31">
        <f>IF(AND(ISNUMBER($F346),ISNUMBER($J346)),$F346*(1-$J346),"")</f>
        <v/>
      </c>
      <c r="L346" s="32" t="n"/>
      <c r="M346" s="32" t="n"/>
      <c r="N346" s="31">
        <f>IF(ISNUMBER($F346),($F346-IF(ISNUMBER($AM346),$AM346,0))*(1-IF(ISNUMBER($J346),$J346,0)),"")</f>
        <v/>
      </c>
      <c r="O346" s="15" t="inlineStr">
        <is>
          <t>Raspberry Lime</t>
        </is>
      </c>
      <c r="P346" s="29" t="n">
        <v>0</v>
      </c>
      <c r="Q346" s="29" t="n">
        <v>0</v>
      </c>
      <c r="R346" s="15" t="inlineStr">
        <is>
          <t>Not listed</t>
        </is>
      </c>
      <c r="S346" s="29" t="n">
        <v>0</v>
      </c>
      <c r="T346" s="29" t="n">
        <v>0</v>
      </c>
      <c r="U346" s="15" t="inlineStr">
        <is>
          <t>None (natural flavours)</t>
        </is>
      </c>
      <c r="V346" s="15" t="inlineStr">
        <is>
          <t>Zero calorie/sugar, wide flavour range, value</t>
        </is>
      </c>
      <c r="W346" s="32" t="n"/>
      <c r="X346" s="32" t="n"/>
      <c r="Y346" s="32" t="n"/>
      <c r="Z346" s="32" t="n"/>
      <c r="AA346" s="15" t="inlineStr">
        <is>
          <t>Medium</t>
        </is>
      </c>
      <c r="AB346" s="15" t="inlineStr">
        <is>
          <t>Value seltzer with broad flavour range</t>
        </is>
      </c>
      <c r="AC346" s="15" t="inlineStr">
        <is>
          <t>Value seltzer with a huge flavour range</t>
        </is>
      </c>
      <c r="AD346" s="15" t="inlineStr">
        <is>
          <t>Lots of flavours at a value price.</t>
        </is>
      </c>
      <c r="AE346" s="32" t="n"/>
      <c r="AF346" s="34">
        <f>IF(AND(ISNUMBER($P346),ISNUMBER($AL346),$AL346&lt;&gt;0),ROUND($P346/$AL346*100,1),"")</f>
        <v/>
      </c>
      <c r="AG346" s="35">
        <f>IF(AND(ISNUMBER($S346),ISNUMBER($AL346),$AL346&lt;&gt;0),ROUND($S346/$AL346*100,2),"")</f>
        <v/>
      </c>
      <c r="AH346" s="34">
        <f>IF(AND(ISNUMBER($Q346),ISNUMBER($AL346),$AL346&lt;&gt;0),ROUND($Q346/$AL346*100,1),"")</f>
        <v/>
      </c>
      <c r="AI346" s="29">
        <f>IF(ISNUMBER($S346),IF($S346&lt;=1,"Yes","No"),"n/a")</f>
        <v/>
      </c>
      <c r="AJ346" s="29">
        <f>IF(ISNUMBER($S346),ROUND(MAX(0,MIN(100,100-$S346*2.5-IF(ISNUMBER($T346),$T346,0)*0.12+IF($S346&lt;=1,12,0))),0),"")</f>
        <v/>
      </c>
      <c r="AK346" s="29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29" t="n">
        <v>355</v>
      </c>
      <c r="AM346" s="30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Polar</t>
        </is>
      </c>
      <c r="B347" s="15" t="inlineStr">
        <is>
          <t>Polar Seltzer | Raspberry Lime | 24-pack 355mL</t>
        </is>
      </c>
      <c r="C347" s="15" t="inlineStr">
        <is>
          <t>5) Sparkling water &amp; soda</t>
        </is>
      </c>
      <c r="D347" s="15" t="inlineStr">
        <is>
          <t>355 mL can</t>
        </is>
      </c>
      <c r="E347" s="29" t="n">
        <v>24</v>
      </c>
      <c r="F347" s="30" t="n"/>
      <c r="G347" s="31">
        <f>IF(AND(ISNUMBER($F347),ISNUMBER($E347),$E347&lt;&gt;0),$F347/$E347,"")</f>
        <v/>
      </c>
      <c r="H347" s="31">
        <f>IF(AND(ISNUMBER($F347),ISNUMBER($AL347),ISNUMBER($E347),($AL347*$E347)&lt;&gt;0),$F347/($AL347*$E347)*100,"")</f>
        <v/>
      </c>
      <c r="I347" s="32" t="n"/>
      <c r="J347" s="33" t="n"/>
      <c r="K347" s="31">
        <f>IF(AND(ISNUMBER($F347),ISNUMBER($J347)),$F347*(1-$J347),"")</f>
        <v/>
      </c>
      <c r="L347" s="32" t="n"/>
      <c r="M347" s="32" t="n"/>
      <c r="N347" s="31">
        <f>IF(ISNUMBER($F347),($F347-IF(ISNUMBER($AM347),$AM347,0))*(1-IF(ISNUMBER($J347),$J347,0)),"")</f>
        <v/>
      </c>
      <c r="O347" s="15" t="inlineStr">
        <is>
          <t>Raspberry Lime</t>
        </is>
      </c>
      <c r="P347" s="29" t="n">
        <v>0</v>
      </c>
      <c r="Q347" s="29" t="n">
        <v>0</v>
      </c>
      <c r="R347" s="15" t="inlineStr">
        <is>
          <t>Not listed</t>
        </is>
      </c>
      <c r="S347" s="29" t="n">
        <v>0</v>
      </c>
      <c r="T347" s="29" t="n">
        <v>0</v>
      </c>
      <c r="U347" s="15" t="inlineStr">
        <is>
          <t>None (natural flavours)</t>
        </is>
      </c>
      <c r="V347" s="15" t="inlineStr">
        <is>
          <t>Zero calorie/sugar, wide flavour range, value</t>
        </is>
      </c>
      <c r="W347" s="32" t="n"/>
      <c r="X347" s="32" t="n"/>
      <c r="Y347" s="32" t="n"/>
      <c r="Z347" s="32" t="n"/>
      <c r="AA347" s="15" t="inlineStr">
        <is>
          <t>Medium</t>
        </is>
      </c>
      <c r="AB347" s="15" t="inlineStr">
        <is>
          <t>Value seltzer with broad flavour range</t>
        </is>
      </c>
      <c r="AC347" s="15" t="inlineStr">
        <is>
          <t>Value seltzer with a huge flavour range</t>
        </is>
      </c>
      <c r="AD347" s="15" t="inlineStr">
        <is>
          <t>Lots of flavours at a value price.</t>
        </is>
      </c>
      <c r="AE347" s="32" t="n"/>
      <c r="AF347" s="34">
        <f>IF(AND(ISNUMBER($P347),ISNUMBER($AL347),$AL347&lt;&gt;0),ROUND($P347/$AL347*100,1),"")</f>
        <v/>
      </c>
      <c r="AG347" s="35">
        <f>IF(AND(ISNUMBER($S347),ISNUMBER($AL347),$AL347&lt;&gt;0),ROUND($S347/$AL347*100,2),"")</f>
        <v/>
      </c>
      <c r="AH347" s="34">
        <f>IF(AND(ISNUMBER($Q347),ISNUMBER($AL347),$AL347&lt;&gt;0),ROUND($Q347/$AL347*100,1),"")</f>
        <v/>
      </c>
      <c r="AI347" s="29">
        <f>IF(ISNUMBER($S347),IF($S347&lt;=1,"Yes","No"),"n/a")</f>
        <v/>
      </c>
      <c r="AJ347" s="29">
        <f>IF(ISNUMBER($S347),ROUND(MAX(0,MIN(100,100-$S347*2.5-IF(ISNUMBER($T347),$T347,0)*0.12+IF($S347&lt;=1,12,0))),0),"")</f>
        <v/>
      </c>
      <c r="AK347" s="29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29" t="n">
        <v>355</v>
      </c>
      <c r="AM347" s="30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Polar</t>
        </is>
      </c>
      <c r="B348" s="15" t="inlineStr">
        <is>
          <t>Polar Seltzer | Vanilla | single 355mL</t>
        </is>
      </c>
      <c r="C348" s="15" t="inlineStr">
        <is>
          <t>5) Sparkling water &amp; soda</t>
        </is>
      </c>
      <c r="D348" s="15" t="inlineStr">
        <is>
          <t>355 mL can</t>
        </is>
      </c>
      <c r="E348" s="29" t="n">
        <v>1</v>
      </c>
      <c r="F348" s="30" t="n"/>
      <c r="G348" s="31">
        <f>IF(AND(ISNUMBER($F348),ISNUMBER($E348),$E348&lt;&gt;0),$F348/$E348,"")</f>
        <v/>
      </c>
      <c r="H348" s="31">
        <f>IF(AND(ISNUMBER($F348),ISNUMBER($AL348),ISNUMBER($E348),($AL348*$E348)&lt;&gt;0),$F348/($AL348*$E348)*100,"")</f>
        <v/>
      </c>
      <c r="I348" s="32" t="n"/>
      <c r="J348" s="33" t="n"/>
      <c r="K348" s="31">
        <f>IF(AND(ISNUMBER($F348),ISNUMBER($J348)),$F348*(1-$J348),"")</f>
        <v/>
      </c>
      <c r="L348" s="32" t="n"/>
      <c r="M348" s="32" t="n"/>
      <c r="N348" s="31">
        <f>IF(ISNUMBER($F348),($F348-IF(ISNUMBER($AM348),$AM348,0))*(1-IF(ISNUMBER($J348),$J348,0)),"")</f>
        <v/>
      </c>
      <c r="O348" s="15" t="inlineStr">
        <is>
          <t>Vanilla</t>
        </is>
      </c>
      <c r="P348" s="29" t="n">
        <v>0</v>
      </c>
      <c r="Q348" s="29" t="n">
        <v>0</v>
      </c>
      <c r="R348" s="15" t="inlineStr">
        <is>
          <t>Not listed</t>
        </is>
      </c>
      <c r="S348" s="29" t="n">
        <v>0</v>
      </c>
      <c r="T348" s="29" t="n">
        <v>0</v>
      </c>
      <c r="U348" s="15" t="inlineStr">
        <is>
          <t>None (natural flavours)</t>
        </is>
      </c>
      <c r="V348" s="15" t="inlineStr">
        <is>
          <t>Zero calorie/sugar, wide flavour range, value</t>
        </is>
      </c>
      <c r="W348" s="32" t="n"/>
      <c r="X348" s="32" t="n"/>
      <c r="Y348" s="32" t="n"/>
      <c r="Z348" s="32" t="n"/>
      <c r="AA348" s="15" t="inlineStr">
        <is>
          <t>Medium</t>
        </is>
      </c>
      <c r="AB348" s="15" t="inlineStr">
        <is>
          <t>Value seltzer with broad flavour range</t>
        </is>
      </c>
      <c r="AC348" s="15" t="inlineStr">
        <is>
          <t>Value seltzer with a huge flavour range</t>
        </is>
      </c>
      <c r="AD348" s="15" t="inlineStr">
        <is>
          <t>Lots of flavours at a value price.</t>
        </is>
      </c>
      <c r="AE348" s="32" t="n"/>
      <c r="AF348" s="34">
        <f>IF(AND(ISNUMBER($P348),ISNUMBER($AL348),$AL348&lt;&gt;0),ROUND($P348/$AL348*100,1),"")</f>
        <v/>
      </c>
      <c r="AG348" s="35">
        <f>IF(AND(ISNUMBER($S348),ISNUMBER($AL348),$AL348&lt;&gt;0),ROUND($S348/$AL348*100,2),"")</f>
        <v/>
      </c>
      <c r="AH348" s="34">
        <f>IF(AND(ISNUMBER($Q348),ISNUMBER($AL348),$AL348&lt;&gt;0),ROUND($Q348/$AL348*100,1),"")</f>
        <v/>
      </c>
      <c r="AI348" s="29">
        <f>IF(ISNUMBER($S348),IF($S348&lt;=1,"Yes","No"),"n/a")</f>
        <v/>
      </c>
      <c r="AJ348" s="29">
        <f>IF(ISNUMBER($S348),ROUND(MAX(0,MIN(100,100-$S348*2.5-IF(ISNUMBER($T348),$T348,0)*0.12+IF($S348&lt;=1,12,0))),0),"")</f>
        <v/>
      </c>
      <c r="AK348" s="29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29" t="n">
        <v>355</v>
      </c>
      <c r="AM348" s="30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Polar</t>
        </is>
      </c>
      <c r="B349" s="15" t="inlineStr">
        <is>
          <t>Polar Seltzer | Vanilla | 8-pack 355mL</t>
        </is>
      </c>
      <c r="C349" s="15" t="inlineStr">
        <is>
          <t>5) Sparkling water &amp; soda</t>
        </is>
      </c>
      <c r="D349" s="15" t="inlineStr">
        <is>
          <t>355 mL can</t>
        </is>
      </c>
      <c r="E349" s="29" t="n">
        <v>8</v>
      </c>
      <c r="F349" s="30" t="n"/>
      <c r="G349" s="31">
        <f>IF(AND(ISNUMBER($F349),ISNUMBER($E349),$E349&lt;&gt;0),$F349/$E349,"")</f>
        <v/>
      </c>
      <c r="H349" s="31">
        <f>IF(AND(ISNUMBER($F349),ISNUMBER($AL349),ISNUMBER($E349),($AL349*$E349)&lt;&gt;0),$F349/($AL349*$E349)*100,"")</f>
        <v/>
      </c>
      <c r="I349" s="32" t="n"/>
      <c r="J349" s="33" t="n"/>
      <c r="K349" s="31">
        <f>IF(AND(ISNUMBER($F349),ISNUMBER($J349)),$F349*(1-$J349),"")</f>
        <v/>
      </c>
      <c r="L349" s="32" t="n"/>
      <c r="M349" s="32" t="n"/>
      <c r="N349" s="31">
        <f>IF(ISNUMBER($F349),($F349-IF(ISNUMBER($AM349),$AM349,0))*(1-IF(ISNUMBER($J349),$J349,0)),"")</f>
        <v/>
      </c>
      <c r="O349" s="15" t="inlineStr">
        <is>
          <t>Vanilla</t>
        </is>
      </c>
      <c r="P349" s="29" t="n">
        <v>0</v>
      </c>
      <c r="Q349" s="29" t="n">
        <v>0</v>
      </c>
      <c r="R349" s="15" t="inlineStr">
        <is>
          <t>Not listed</t>
        </is>
      </c>
      <c r="S349" s="29" t="n">
        <v>0</v>
      </c>
      <c r="T349" s="29" t="n">
        <v>0</v>
      </c>
      <c r="U349" s="15" t="inlineStr">
        <is>
          <t>None (natural flavours)</t>
        </is>
      </c>
      <c r="V349" s="15" t="inlineStr">
        <is>
          <t>Zero calorie/sugar, wide flavour range, value</t>
        </is>
      </c>
      <c r="W349" s="32" t="n"/>
      <c r="X349" s="32" t="n"/>
      <c r="Y349" s="32" t="n"/>
      <c r="Z349" s="32" t="n"/>
      <c r="AA349" s="15" t="inlineStr">
        <is>
          <t>Medium</t>
        </is>
      </c>
      <c r="AB349" s="15" t="inlineStr">
        <is>
          <t>Value seltzer with broad flavour range</t>
        </is>
      </c>
      <c r="AC349" s="15" t="inlineStr">
        <is>
          <t>Value seltzer with a huge flavour range</t>
        </is>
      </c>
      <c r="AD349" s="15" t="inlineStr">
        <is>
          <t>Lots of flavours at a value price.</t>
        </is>
      </c>
      <c r="AE349" s="32" t="n"/>
      <c r="AF349" s="34">
        <f>IF(AND(ISNUMBER($P349),ISNUMBER($AL349),$AL349&lt;&gt;0),ROUND($P349/$AL349*100,1),"")</f>
        <v/>
      </c>
      <c r="AG349" s="35">
        <f>IF(AND(ISNUMBER($S349),ISNUMBER($AL349),$AL349&lt;&gt;0),ROUND($S349/$AL349*100,2),"")</f>
        <v/>
      </c>
      <c r="AH349" s="34">
        <f>IF(AND(ISNUMBER($Q349),ISNUMBER($AL349),$AL349&lt;&gt;0),ROUND($Q349/$AL349*100,1),"")</f>
        <v/>
      </c>
      <c r="AI349" s="29">
        <f>IF(ISNUMBER($S349),IF($S349&lt;=1,"Yes","No"),"n/a")</f>
        <v/>
      </c>
      <c r="AJ349" s="29">
        <f>IF(ISNUMBER($S349),ROUND(MAX(0,MIN(100,100-$S349*2.5-IF(ISNUMBER($T349),$T349,0)*0.12+IF($S349&lt;=1,12,0))),0),"")</f>
        <v/>
      </c>
      <c r="AK349" s="29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29" t="n">
        <v>355</v>
      </c>
      <c r="AM349" s="30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Polar</t>
        </is>
      </c>
      <c r="B350" s="15" t="inlineStr">
        <is>
          <t>Polar Seltzer | Vanilla | 12-pack 355mL</t>
        </is>
      </c>
      <c r="C350" s="15" t="inlineStr">
        <is>
          <t>5) Sparkling water &amp; soda</t>
        </is>
      </c>
      <c r="D350" s="15" t="inlineStr">
        <is>
          <t>355 mL can</t>
        </is>
      </c>
      <c r="E350" s="29" t="n">
        <v>12</v>
      </c>
      <c r="F350" s="30" t="n"/>
      <c r="G350" s="31">
        <f>IF(AND(ISNUMBER($F350),ISNUMBER($E350),$E350&lt;&gt;0),$F350/$E350,"")</f>
        <v/>
      </c>
      <c r="H350" s="31">
        <f>IF(AND(ISNUMBER($F350),ISNUMBER($AL350),ISNUMBER($E350),($AL350*$E350)&lt;&gt;0),$F350/($AL350*$E350)*100,"")</f>
        <v/>
      </c>
      <c r="I350" s="32" t="n"/>
      <c r="J350" s="33" t="n"/>
      <c r="K350" s="31">
        <f>IF(AND(ISNUMBER($F350),ISNUMBER($J350)),$F350*(1-$J350),"")</f>
        <v/>
      </c>
      <c r="L350" s="32" t="n"/>
      <c r="M350" s="32" t="n"/>
      <c r="N350" s="31">
        <f>IF(ISNUMBER($F350),($F350-IF(ISNUMBER($AM350),$AM350,0))*(1-IF(ISNUMBER($J350),$J350,0)),"")</f>
        <v/>
      </c>
      <c r="O350" s="15" t="inlineStr">
        <is>
          <t>Vanilla</t>
        </is>
      </c>
      <c r="P350" s="29" t="n">
        <v>0</v>
      </c>
      <c r="Q350" s="29" t="n">
        <v>0</v>
      </c>
      <c r="R350" s="15" t="inlineStr">
        <is>
          <t>Not listed</t>
        </is>
      </c>
      <c r="S350" s="29" t="n">
        <v>0</v>
      </c>
      <c r="T350" s="29" t="n">
        <v>0</v>
      </c>
      <c r="U350" s="15" t="inlineStr">
        <is>
          <t>None (natural flavours)</t>
        </is>
      </c>
      <c r="V350" s="15" t="inlineStr">
        <is>
          <t>Zero calorie/sugar, wide flavour range, value</t>
        </is>
      </c>
      <c r="W350" s="32" t="n"/>
      <c r="X350" s="32" t="n"/>
      <c r="Y350" s="32" t="n"/>
      <c r="Z350" s="32" t="n"/>
      <c r="AA350" s="15" t="inlineStr">
        <is>
          <t>Medium</t>
        </is>
      </c>
      <c r="AB350" s="15" t="inlineStr">
        <is>
          <t>Value seltzer with broad flavour range</t>
        </is>
      </c>
      <c r="AC350" s="15" t="inlineStr">
        <is>
          <t>Value seltzer with a huge flavour range</t>
        </is>
      </c>
      <c r="AD350" s="15" t="inlineStr">
        <is>
          <t>Lots of flavours at a value price.</t>
        </is>
      </c>
      <c r="AE350" s="32" t="n"/>
      <c r="AF350" s="34">
        <f>IF(AND(ISNUMBER($P350),ISNUMBER($AL350),$AL350&lt;&gt;0),ROUND($P350/$AL350*100,1),"")</f>
        <v/>
      </c>
      <c r="AG350" s="35">
        <f>IF(AND(ISNUMBER($S350),ISNUMBER($AL350),$AL350&lt;&gt;0),ROUND($S350/$AL350*100,2),"")</f>
        <v/>
      </c>
      <c r="AH350" s="34">
        <f>IF(AND(ISNUMBER($Q350),ISNUMBER($AL350),$AL350&lt;&gt;0),ROUND($Q350/$AL350*100,1),"")</f>
        <v/>
      </c>
      <c r="AI350" s="29">
        <f>IF(ISNUMBER($S350),IF($S350&lt;=1,"Yes","No"),"n/a")</f>
        <v/>
      </c>
      <c r="AJ350" s="29">
        <f>IF(ISNUMBER($S350),ROUND(MAX(0,MIN(100,100-$S350*2.5-IF(ISNUMBER($T350),$T350,0)*0.12+IF($S350&lt;=1,12,0))),0),"")</f>
        <v/>
      </c>
      <c r="AK350" s="29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29" t="n">
        <v>355</v>
      </c>
      <c r="AM350" s="30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Polar</t>
        </is>
      </c>
      <c r="B351" s="15" t="inlineStr">
        <is>
          <t>Polar Seltzer | Vanilla | 15-pack 355mL</t>
        </is>
      </c>
      <c r="C351" s="15" t="inlineStr">
        <is>
          <t>5) Sparkling water &amp; soda</t>
        </is>
      </c>
      <c r="D351" s="15" t="inlineStr">
        <is>
          <t>355 mL can</t>
        </is>
      </c>
      <c r="E351" s="29" t="n">
        <v>15</v>
      </c>
      <c r="F351" s="30" t="n"/>
      <c r="G351" s="31">
        <f>IF(AND(ISNUMBER($F351),ISNUMBER($E351),$E351&lt;&gt;0),$F351/$E351,"")</f>
        <v/>
      </c>
      <c r="H351" s="31">
        <f>IF(AND(ISNUMBER($F351),ISNUMBER($AL351),ISNUMBER($E351),($AL351*$E351)&lt;&gt;0),$F351/($AL351*$E351)*100,"")</f>
        <v/>
      </c>
      <c r="I351" s="32" t="n"/>
      <c r="J351" s="33" t="n"/>
      <c r="K351" s="31">
        <f>IF(AND(ISNUMBER($F351),ISNUMBER($J351)),$F351*(1-$J351),"")</f>
        <v/>
      </c>
      <c r="L351" s="32" t="n"/>
      <c r="M351" s="32" t="n"/>
      <c r="N351" s="31">
        <f>IF(ISNUMBER($F351),($F351-IF(ISNUMBER($AM351),$AM351,0))*(1-IF(ISNUMBER($J351),$J351,0)),"")</f>
        <v/>
      </c>
      <c r="O351" s="15" t="inlineStr">
        <is>
          <t>Vanilla</t>
        </is>
      </c>
      <c r="P351" s="29" t="n">
        <v>0</v>
      </c>
      <c r="Q351" s="29" t="n">
        <v>0</v>
      </c>
      <c r="R351" s="15" t="inlineStr">
        <is>
          <t>Not listed</t>
        </is>
      </c>
      <c r="S351" s="29" t="n">
        <v>0</v>
      </c>
      <c r="T351" s="29" t="n">
        <v>0</v>
      </c>
      <c r="U351" s="15" t="inlineStr">
        <is>
          <t>None (natural flavours)</t>
        </is>
      </c>
      <c r="V351" s="15" t="inlineStr">
        <is>
          <t>Zero calorie/sugar, wide flavour range, value</t>
        </is>
      </c>
      <c r="W351" s="32" t="n"/>
      <c r="X351" s="32" t="n"/>
      <c r="Y351" s="32" t="n"/>
      <c r="Z351" s="32" t="n"/>
      <c r="AA351" s="15" t="inlineStr">
        <is>
          <t>Medium</t>
        </is>
      </c>
      <c r="AB351" s="15" t="inlineStr">
        <is>
          <t>Value seltzer with broad flavour range</t>
        </is>
      </c>
      <c r="AC351" s="15" t="inlineStr">
        <is>
          <t>Value seltzer with a huge flavour range</t>
        </is>
      </c>
      <c r="AD351" s="15" t="inlineStr">
        <is>
          <t>Lots of flavours at a value price.</t>
        </is>
      </c>
      <c r="AE351" s="32" t="n"/>
      <c r="AF351" s="34">
        <f>IF(AND(ISNUMBER($P351),ISNUMBER($AL351),$AL351&lt;&gt;0),ROUND($P351/$AL351*100,1),"")</f>
        <v/>
      </c>
      <c r="AG351" s="35">
        <f>IF(AND(ISNUMBER($S351),ISNUMBER($AL351),$AL351&lt;&gt;0),ROUND($S351/$AL351*100,2),"")</f>
        <v/>
      </c>
      <c r="AH351" s="34">
        <f>IF(AND(ISNUMBER($Q351),ISNUMBER($AL351),$AL351&lt;&gt;0),ROUND($Q351/$AL351*100,1),"")</f>
        <v/>
      </c>
      <c r="AI351" s="29">
        <f>IF(ISNUMBER($S351),IF($S351&lt;=1,"Yes","No"),"n/a")</f>
        <v/>
      </c>
      <c r="AJ351" s="29">
        <f>IF(ISNUMBER($S351),ROUND(MAX(0,MIN(100,100-$S351*2.5-IF(ISNUMBER($T351),$T351,0)*0.12+IF($S351&lt;=1,12,0))),0),"")</f>
        <v/>
      </c>
      <c r="AK351" s="29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29" t="n">
        <v>355</v>
      </c>
      <c r="AM351" s="30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Polar</t>
        </is>
      </c>
      <c r="B352" s="15" t="inlineStr">
        <is>
          <t>Polar Seltzer | Vanilla | 18-pack 355mL</t>
        </is>
      </c>
      <c r="C352" s="15" t="inlineStr">
        <is>
          <t>5) Sparkling water &amp; soda</t>
        </is>
      </c>
      <c r="D352" s="15" t="inlineStr">
        <is>
          <t>355 mL can</t>
        </is>
      </c>
      <c r="E352" s="29" t="n">
        <v>18</v>
      </c>
      <c r="F352" s="30" t="n"/>
      <c r="G352" s="31">
        <f>IF(AND(ISNUMBER($F352),ISNUMBER($E352),$E352&lt;&gt;0),$F352/$E352,"")</f>
        <v/>
      </c>
      <c r="H352" s="31">
        <f>IF(AND(ISNUMBER($F352),ISNUMBER($AL352),ISNUMBER($E352),($AL352*$E352)&lt;&gt;0),$F352/($AL352*$E352)*100,"")</f>
        <v/>
      </c>
      <c r="I352" s="32" t="n"/>
      <c r="J352" s="33" t="n"/>
      <c r="K352" s="31">
        <f>IF(AND(ISNUMBER($F352),ISNUMBER($J352)),$F352*(1-$J352),"")</f>
        <v/>
      </c>
      <c r="L352" s="32" t="n"/>
      <c r="M352" s="32" t="n"/>
      <c r="N352" s="31">
        <f>IF(ISNUMBER($F352),($F352-IF(ISNUMBER($AM352),$AM352,0))*(1-IF(ISNUMBER($J352),$J352,0)),"")</f>
        <v/>
      </c>
      <c r="O352" s="15" t="inlineStr">
        <is>
          <t>Vanilla</t>
        </is>
      </c>
      <c r="P352" s="29" t="n">
        <v>0</v>
      </c>
      <c r="Q352" s="29" t="n">
        <v>0</v>
      </c>
      <c r="R352" s="15" t="inlineStr">
        <is>
          <t>Not listed</t>
        </is>
      </c>
      <c r="S352" s="29" t="n">
        <v>0</v>
      </c>
      <c r="T352" s="29" t="n">
        <v>0</v>
      </c>
      <c r="U352" s="15" t="inlineStr">
        <is>
          <t>None (natural flavours)</t>
        </is>
      </c>
      <c r="V352" s="15" t="inlineStr">
        <is>
          <t>Zero calorie/sugar, wide flavour range, value</t>
        </is>
      </c>
      <c r="W352" s="32" t="n"/>
      <c r="X352" s="32" t="n"/>
      <c r="Y352" s="32" t="n"/>
      <c r="Z352" s="32" t="n"/>
      <c r="AA352" s="15" t="inlineStr">
        <is>
          <t>Medium</t>
        </is>
      </c>
      <c r="AB352" s="15" t="inlineStr">
        <is>
          <t>Value seltzer with broad flavour range</t>
        </is>
      </c>
      <c r="AC352" s="15" t="inlineStr">
        <is>
          <t>Value seltzer with a huge flavour range</t>
        </is>
      </c>
      <c r="AD352" s="15" t="inlineStr">
        <is>
          <t>Lots of flavours at a value price.</t>
        </is>
      </c>
      <c r="AE352" s="32" t="n"/>
      <c r="AF352" s="34">
        <f>IF(AND(ISNUMBER($P352),ISNUMBER($AL352),$AL352&lt;&gt;0),ROUND($P352/$AL352*100,1),"")</f>
        <v/>
      </c>
      <c r="AG352" s="35">
        <f>IF(AND(ISNUMBER($S352),ISNUMBER($AL352),$AL352&lt;&gt;0),ROUND($S352/$AL352*100,2),"")</f>
        <v/>
      </c>
      <c r="AH352" s="34">
        <f>IF(AND(ISNUMBER($Q352),ISNUMBER($AL352),$AL352&lt;&gt;0),ROUND($Q352/$AL352*100,1),"")</f>
        <v/>
      </c>
      <c r="AI352" s="29">
        <f>IF(ISNUMBER($S352),IF($S352&lt;=1,"Yes","No"),"n/a")</f>
        <v/>
      </c>
      <c r="AJ352" s="29">
        <f>IF(ISNUMBER($S352),ROUND(MAX(0,MIN(100,100-$S352*2.5-IF(ISNUMBER($T352),$T352,0)*0.12+IF($S352&lt;=1,12,0))),0),"")</f>
        <v/>
      </c>
      <c r="AK352" s="29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29" t="n">
        <v>355</v>
      </c>
      <c r="AM352" s="30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Polar</t>
        </is>
      </c>
      <c r="B353" s="15" t="inlineStr">
        <is>
          <t>Polar Seltzer | Vanilla | 24-pack 355mL</t>
        </is>
      </c>
      <c r="C353" s="15" t="inlineStr">
        <is>
          <t>5) Sparkling water &amp; soda</t>
        </is>
      </c>
      <c r="D353" s="15" t="inlineStr">
        <is>
          <t>355 mL can</t>
        </is>
      </c>
      <c r="E353" s="29" t="n">
        <v>24</v>
      </c>
      <c r="F353" s="30" t="n"/>
      <c r="G353" s="31">
        <f>IF(AND(ISNUMBER($F353),ISNUMBER($E353),$E353&lt;&gt;0),$F353/$E353,"")</f>
        <v/>
      </c>
      <c r="H353" s="31">
        <f>IF(AND(ISNUMBER($F353),ISNUMBER($AL353),ISNUMBER($E353),($AL353*$E353)&lt;&gt;0),$F353/($AL353*$E353)*100,"")</f>
        <v/>
      </c>
      <c r="I353" s="32" t="n"/>
      <c r="J353" s="33" t="n"/>
      <c r="K353" s="31">
        <f>IF(AND(ISNUMBER($F353),ISNUMBER($J353)),$F353*(1-$J353),"")</f>
        <v/>
      </c>
      <c r="L353" s="32" t="n"/>
      <c r="M353" s="32" t="n"/>
      <c r="N353" s="31">
        <f>IF(ISNUMBER($F353),($F353-IF(ISNUMBER($AM353),$AM353,0))*(1-IF(ISNUMBER($J353),$J353,0)),"")</f>
        <v/>
      </c>
      <c r="O353" s="15" t="inlineStr">
        <is>
          <t>Vanilla</t>
        </is>
      </c>
      <c r="P353" s="29" t="n">
        <v>0</v>
      </c>
      <c r="Q353" s="29" t="n">
        <v>0</v>
      </c>
      <c r="R353" s="15" t="inlineStr">
        <is>
          <t>Not listed</t>
        </is>
      </c>
      <c r="S353" s="29" t="n">
        <v>0</v>
      </c>
      <c r="T353" s="29" t="n">
        <v>0</v>
      </c>
      <c r="U353" s="15" t="inlineStr">
        <is>
          <t>None (natural flavours)</t>
        </is>
      </c>
      <c r="V353" s="15" t="inlineStr">
        <is>
          <t>Zero calorie/sugar, wide flavour range, value</t>
        </is>
      </c>
      <c r="W353" s="32" t="n"/>
      <c r="X353" s="32" t="n"/>
      <c r="Y353" s="32" t="n"/>
      <c r="Z353" s="32" t="n"/>
      <c r="AA353" s="15" t="inlineStr">
        <is>
          <t>Medium</t>
        </is>
      </c>
      <c r="AB353" s="15" t="inlineStr">
        <is>
          <t>Value seltzer with broad flavour range</t>
        </is>
      </c>
      <c r="AC353" s="15" t="inlineStr">
        <is>
          <t>Value seltzer with a huge flavour range</t>
        </is>
      </c>
      <c r="AD353" s="15" t="inlineStr">
        <is>
          <t>Lots of flavours at a value price.</t>
        </is>
      </c>
      <c r="AE353" s="32" t="n"/>
      <c r="AF353" s="34">
        <f>IF(AND(ISNUMBER($P353),ISNUMBER($AL353),$AL353&lt;&gt;0),ROUND($P353/$AL353*100,1),"")</f>
        <v/>
      </c>
      <c r="AG353" s="35">
        <f>IF(AND(ISNUMBER($S353),ISNUMBER($AL353),$AL353&lt;&gt;0),ROUND($S353/$AL353*100,2),"")</f>
        <v/>
      </c>
      <c r="AH353" s="34">
        <f>IF(AND(ISNUMBER($Q353),ISNUMBER($AL353),$AL353&lt;&gt;0),ROUND($Q353/$AL353*100,1),"")</f>
        <v/>
      </c>
      <c r="AI353" s="29">
        <f>IF(ISNUMBER($S353),IF($S353&lt;=1,"Yes","No"),"n/a")</f>
        <v/>
      </c>
      <c r="AJ353" s="29">
        <f>IF(ISNUMBER($S353),ROUND(MAX(0,MIN(100,100-$S353*2.5-IF(ISNUMBER($T353),$T353,0)*0.12+IF($S353&lt;=1,12,0))),0),"")</f>
        <v/>
      </c>
      <c r="AK353" s="29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29" t="n">
        <v>355</v>
      </c>
      <c r="AM353" s="30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AHA</t>
        </is>
      </c>
      <c r="B354" s="15" t="inlineStr">
        <is>
          <t>AHA Sparkling Water | Lime + Watermelon | single 355mL</t>
        </is>
      </c>
      <c r="C354" s="15" t="inlineStr">
        <is>
          <t>5) Sparkling water &amp; soda</t>
        </is>
      </c>
      <c r="D354" s="15" t="inlineStr">
        <is>
          <t>355 mL can</t>
        </is>
      </c>
      <c r="E354" s="29" t="n">
        <v>1</v>
      </c>
      <c r="F354" s="30" t="n"/>
      <c r="G354" s="31">
        <f>IF(AND(ISNUMBER($F354),ISNUMBER($E354),$E354&lt;&gt;0),$F354/$E354,"")</f>
        <v/>
      </c>
      <c r="H354" s="31">
        <f>IF(AND(ISNUMBER($F354),ISNUMBER($AL354),ISNUMBER($E354),($AL354*$E354)&lt;&gt;0),$F354/($AL354*$E354)*100,"")</f>
        <v/>
      </c>
      <c r="I354" s="32" t="n"/>
      <c r="J354" s="33" t="n"/>
      <c r="K354" s="31">
        <f>IF(AND(ISNUMBER($F354),ISNUMBER($J354)),$F354*(1-$J354),"")</f>
        <v/>
      </c>
      <c r="L354" s="32" t="n"/>
      <c r="M354" s="32" t="n"/>
      <c r="N354" s="31">
        <f>IF(ISNUMBER($F354),($F354-IF(ISNUMBER($AM354),$AM354,0))*(1-IF(ISNUMBER($J354),$J354,0)),"")</f>
        <v/>
      </c>
      <c r="O354" s="15" t="inlineStr">
        <is>
          <t>Lime + Watermelon</t>
        </is>
      </c>
      <c r="P354" s="29" t="n">
        <v>30</v>
      </c>
      <c r="Q354" s="29" t="n">
        <v>0</v>
      </c>
      <c r="R354" s="15" t="inlineStr">
        <is>
          <t>Not listed</t>
        </is>
      </c>
      <c r="S354" s="29" t="n">
        <v>0</v>
      </c>
      <c r="T354" s="29" t="n">
        <v>0</v>
      </c>
      <c r="U354" s="15" t="inlineStr">
        <is>
          <t>None (natural flavours)</t>
        </is>
      </c>
      <c r="V354" s="15" t="inlineStr">
        <is>
          <t>Zero sugar, bold dual-flavour pairings, some with caffeine</t>
        </is>
      </c>
      <c r="W354" s="32" t="n"/>
      <c r="X354" s="32" t="n"/>
      <c r="Y354" s="32" t="n"/>
      <c r="Z354" s="32" t="n"/>
      <c r="AA354" s="15" t="inlineStr">
        <is>
          <t>Medium</t>
        </is>
      </c>
      <c r="AB354" s="15" t="inlineStr">
        <is>
          <t>Coca-Cola seltzer entry; broad distribution</t>
        </is>
      </c>
      <c r="AC354" s="15" t="inlineStr">
        <is>
          <t>Bold paired-flavour seltzer, some caffeinated</t>
        </is>
      </c>
      <c r="AD354" s="15" t="inlineStr">
        <is>
          <t>Unusual flavour pairings (and optional caffeine) at value price.</t>
        </is>
      </c>
      <c r="AE354" s="32" t="n"/>
      <c r="AF354" s="34">
        <f>IF(AND(ISNUMBER($P354),ISNUMBER($AL354),$AL354&lt;&gt;0),ROUND($P354/$AL354*100,1),"")</f>
        <v/>
      </c>
      <c r="AG354" s="35">
        <f>IF(AND(ISNUMBER($S354),ISNUMBER($AL354),$AL354&lt;&gt;0),ROUND($S354/$AL354*100,2),"")</f>
        <v/>
      </c>
      <c r="AH354" s="34">
        <f>IF(AND(ISNUMBER($Q354),ISNUMBER($AL354),$AL354&lt;&gt;0),ROUND($Q354/$AL354*100,1),"")</f>
        <v/>
      </c>
      <c r="AI354" s="29">
        <f>IF(ISNUMBER($S354),IF($S354&lt;=1,"Yes","No"),"n/a")</f>
        <v/>
      </c>
      <c r="AJ354" s="29">
        <f>IF(ISNUMBER($S354),ROUND(MAX(0,MIN(100,100-$S354*2.5-IF(ISNUMBER($T354),$T354,0)*0.12+IF($S354&lt;=1,12,0))),0),"")</f>
        <v/>
      </c>
      <c r="AK354" s="29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29" t="n">
        <v>355</v>
      </c>
      <c r="AM354" s="30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AHA</t>
        </is>
      </c>
      <c r="B355" s="15" t="inlineStr">
        <is>
          <t>AHA Sparkling Water | Lime + Watermelon | 8-pack 355mL</t>
        </is>
      </c>
      <c r="C355" s="15" t="inlineStr">
        <is>
          <t>5) Sparkling water &amp; soda</t>
        </is>
      </c>
      <c r="D355" s="15" t="inlineStr">
        <is>
          <t>355 mL can</t>
        </is>
      </c>
      <c r="E355" s="29" t="n">
        <v>8</v>
      </c>
      <c r="F355" s="30" t="n"/>
      <c r="G355" s="31">
        <f>IF(AND(ISNUMBER($F355),ISNUMBER($E355),$E355&lt;&gt;0),$F355/$E355,"")</f>
        <v/>
      </c>
      <c r="H355" s="31">
        <f>IF(AND(ISNUMBER($F355),ISNUMBER($AL355),ISNUMBER($E355),($AL355*$E355)&lt;&gt;0),$F355/($AL355*$E355)*100,"")</f>
        <v/>
      </c>
      <c r="I355" s="32" t="n"/>
      <c r="J355" s="33" t="n"/>
      <c r="K355" s="31">
        <f>IF(AND(ISNUMBER($F355),ISNUMBER($J355)),$F355*(1-$J355),"")</f>
        <v/>
      </c>
      <c r="L355" s="32" t="n"/>
      <c r="M355" s="32" t="n"/>
      <c r="N355" s="31">
        <f>IF(ISNUMBER($F355),($F355-IF(ISNUMBER($AM355),$AM355,0))*(1-IF(ISNUMBER($J355),$J355,0)),"")</f>
        <v/>
      </c>
      <c r="O355" s="15" t="inlineStr">
        <is>
          <t>Lime + Watermelon</t>
        </is>
      </c>
      <c r="P355" s="29" t="n">
        <v>30</v>
      </c>
      <c r="Q355" s="29" t="n">
        <v>0</v>
      </c>
      <c r="R355" s="15" t="inlineStr">
        <is>
          <t>Not listed</t>
        </is>
      </c>
      <c r="S355" s="29" t="n">
        <v>0</v>
      </c>
      <c r="T355" s="29" t="n">
        <v>0</v>
      </c>
      <c r="U355" s="15" t="inlineStr">
        <is>
          <t>None (natural flavours)</t>
        </is>
      </c>
      <c r="V355" s="15" t="inlineStr">
        <is>
          <t>Zero sugar, bold dual-flavour pairings, some with caffeine</t>
        </is>
      </c>
      <c r="W355" s="32" t="n"/>
      <c r="X355" s="32" t="n"/>
      <c r="Y355" s="32" t="n"/>
      <c r="Z355" s="32" t="n"/>
      <c r="AA355" s="15" t="inlineStr">
        <is>
          <t>Medium</t>
        </is>
      </c>
      <c r="AB355" s="15" t="inlineStr">
        <is>
          <t>Coca-Cola seltzer entry; broad distribution</t>
        </is>
      </c>
      <c r="AC355" s="15" t="inlineStr">
        <is>
          <t>Bold paired-flavour seltzer, some caffeinated</t>
        </is>
      </c>
      <c r="AD355" s="15" t="inlineStr">
        <is>
          <t>Unusual flavour pairings (and optional caffeine) at value price.</t>
        </is>
      </c>
      <c r="AE355" s="32" t="n"/>
      <c r="AF355" s="34">
        <f>IF(AND(ISNUMBER($P355),ISNUMBER($AL355),$AL355&lt;&gt;0),ROUND($P355/$AL355*100,1),"")</f>
        <v/>
      </c>
      <c r="AG355" s="35">
        <f>IF(AND(ISNUMBER($S355),ISNUMBER($AL355),$AL355&lt;&gt;0),ROUND($S355/$AL355*100,2),"")</f>
        <v/>
      </c>
      <c r="AH355" s="34">
        <f>IF(AND(ISNUMBER($Q355),ISNUMBER($AL355),$AL355&lt;&gt;0),ROUND($Q355/$AL355*100,1),"")</f>
        <v/>
      </c>
      <c r="AI355" s="29">
        <f>IF(ISNUMBER($S355),IF($S355&lt;=1,"Yes","No"),"n/a")</f>
        <v/>
      </c>
      <c r="AJ355" s="29">
        <f>IF(ISNUMBER($S355),ROUND(MAX(0,MIN(100,100-$S355*2.5-IF(ISNUMBER($T355),$T355,0)*0.12+IF($S355&lt;=1,12,0))),0),"")</f>
        <v/>
      </c>
      <c r="AK355" s="29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29" t="n">
        <v>355</v>
      </c>
      <c r="AM355" s="30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AHA</t>
        </is>
      </c>
      <c r="B356" s="15" t="inlineStr">
        <is>
          <t>AHA Sparkling Water | Lime + Watermelon | 12-pack 355mL</t>
        </is>
      </c>
      <c r="C356" s="15" t="inlineStr">
        <is>
          <t>5) Sparkling water &amp; soda</t>
        </is>
      </c>
      <c r="D356" s="15" t="inlineStr">
        <is>
          <t>355 mL can</t>
        </is>
      </c>
      <c r="E356" s="29" t="n">
        <v>12</v>
      </c>
      <c r="F356" s="30" t="n"/>
      <c r="G356" s="31">
        <f>IF(AND(ISNUMBER($F356),ISNUMBER($E356),$E356&lt;&gt;0),$F356/$E356,"")</f>
        <v/>
      </c>
      <c r="H356" s="31">
        <f>IF(AND(ISNUMBER($F356),ISNUMBER($AL356),ISNUMBER($E356),($AL356*$E356)&lt;&gt;0),$F356/($AL356*$E356)*100,"")</f>
        <v/>
      </c>
      <c r="I356" s="32" t="n"/>
      <c r="J356" s="33" t="n"/>
      <c r="K356" s="31">
        <f>IF(AND(ISNUMBER($F356),ISNUMBER($J356)),$F356*(1-$J356),"")</f>
        <v/>
      </c>
      <c r="L356" s="32" t="n"/>
      <c r="M356" s="32" t="n"/>
      <c r="N356" s="31">
        <f>IF(ISNUMBER($F356),($F356-IF(ISNUMBER($AM356),$AM356,0))*(1-IF(ISNUMBER($J356),$J356,0)),"")</f>
        <v/>
      </c>
      <c r="O356" s="15" t="inlineStr">
        <is>
          <t>Lime + Watermelon</t>
        </is>
      </c>
      <c r="P356" s="29" t="n">
        <v>30</v>
      </c>
      <c r="Q356" s="29" t="n">
        <v>0</v>
      </c>
      <c r="R356" s="15" t="inlineStr">
        <is>
          <t>Not listed</t>
        </is>
      </c>
      <c r="S356" s="29" t="n">
        <v>0</v>
      </c>
      <c r="T356" s="29" t="n">
        <v>0</v>
      </c>
      <c r="U356" s="15" t="inlineStr">
        <is>
          <t>None (natural flavours)</t>
        </is>
      </c>
      <c r="V356" s="15" t="inlineStr">
        <is>
          <t>Zero sugar, bold dual-flavour pairings, some with caffeine</t>
        </is>
      </c>
      <c r="W356" s="32" t="n"/>
      <c r="X356" s="32" t="n"/>
      <c r="Y356" s="32" t="n"/>
      <c r="Z356" s="32" t="n"/>
      <c r="AA356" s="15" t="inlineStr">
        <is>
          <t>Medium</t>
        </is>
      </c>
      <c r="AB356" s="15" t="inlineStr">
        <is>
          <t>Coca-Cola seltzer entry; broad distribution</t>
        </is>
      </c>
      <c r="AC356" s="15" t="inlineStr">
        <is>
          <t>Bold paired-flavour seltzer, some caffeinated</t>
        </is>
      </c>
      <c r="AD356" s="15" t="inlineStr">
        <is>
          <t>Unusual flavour pairings (and optional caffeine) at value price.</t>
        </is>
      </c>
      <c r="AE356" s="32" t="n"/>
      <c r="AF356" s="34">
        <f>IF(AND(ISNUMBER($P356),ISNUMBER($AL356),$AL356&lt;&gt;0),ROUND($P356/$AL356*100,1),"")</f>
        <v/>
      </c>
      <c r="AG356" s="35">
        <f>IF(AND(ISNUMBER($S356),ISNUMBER($AL356),$AL356&lt;&gt;0),ROUND($S356/$AL356*100,2),"")</f>
        <v/>
      </c>
      <c r="AH356" s="34">
        <f>IF(AND(ISNUMBER($Q356),ISNUMBER($AL356),$AL356&lt;&gt;0),ROUND($Q356/$AL356*100,1),"")</f>
        <v/>
      </c>
      <c r="AI356" s="29">
        <f>IF(ISNUMBER($S356),IF($S356&lt;=1,"Yes","No"),"n/a")</f>
        <v/>
      </c>
      <c r="AJ356" s="29">
        <f>IF(ISNUMBER($S356),ROUND(MAX(0,MIN(100,100-$S356*2.5-IF(ISNUMBER($T356),$T356,0)*0.12+IF($S356&lt;=1,12,0))),0),"")</f>
        <v/>
      </c>
      <c r="AK356" s="29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29" t="n">
        <v>355</v>
      </c>
      <c r="AM356" s="30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AHA</t>
        </is>
      </c>
      <c r="B357" s="15" t="inlineStr">
        <is>
          <t>AHA Sparkling Water | Lime + Watermelon | 15-pack 355mL</t>
        </is>
      </c>
      <c r="C357" s="15" t="inlineStr">
        <is>
          <t>5) Sparkling water &amp; soda</t>
        </is>
      </c>
      <c r="D357" s="15" t="inlineStr">
        <is>
          <t>355 mL can</t>
        </is>
      </c>
      <c r="E357" s="29" t="n">
        <v>15</v>
      </c>
      <c r="F357" s="30" t="n"/>
      <c r="G357" s="31">
        <f>IF(AND(ISNUMBER($F357),ISNUMBER($E357),$E357&lt;&gt;0),$F357/$E357,"")</f>
        <v/>
      </c>
      <c r="H357" s="31">
        <f>IF(AND(ISNUMBER($F357),ISNUMBER($AL357),ISNUMBER($E357),($AL357*$E357)&lt;&gt;0),$F357/($AL357*$E357)*100,"")</f>
        <v/>
      </c>
      <c r="I357" s="32" t="n"/>
      <c r="J357" s="33" t="n"/>
      <c r="K357" s="31">
        <f>IF(AND(ISNUMBER($F357),ISNUMBER($J357)),$F357*(1-$J357),"")</f>
        <v/>
      </c>
      <c r="L357" s="32" t="n"/>
      <c r="M357" s="32" t="n"/>
      <c r="N357" s="31">
        <f>IF(ISNUMBER($F357),($F357-IF(ISNUMBER($AM357),$AM357,0))*(1-IF(ISNUMBER($J357),$J357,0)),"")</f>
        <v/>
      </c>
      <c r="O357" s="15" t="inlineStr">
        <is>
          <t>Lime + Watermelon</t>
        </is>
      </c>
      <c r="P357" s="29" t="n">
        <v>30</v>
      </c>
      <c r="Q357" s="29" t="n">
        <v>0</v>
      </c>
      <c r="R357" s="15" t="inlineStr">
        <is>
          <t>Not listed</t>
        </is>
      </c>
      <c r="S357" s="29" t="n">
        <v>0</v>
      </c>
      <c r="T357" s="29" t="n">
        <v>0</v>
      </c>
      <c r="U357" s="15" t="inlineStr">
        <is>
          <t>None (natural flavours)</t>
        </is>
      </c>
      <c r="V357" s="15" t="inlineStr">
        <is>
          <t>Zero sugar, bold dual-flavour pairings, some with caffeine</t>
        </is>
      </c>
      <c r="W357" s="32" t="n"/>
      <c r="X357" s="32" t="n"/>
      <c r="Y357" s="32" t="n"/>
      <c r="Z357" s="32" t="n"/>
      <c r="AA357" s="15" t="inlineStr">
        <is>
          <t>Medium</t>
        </is>
      </c>
      <c r="AB357" s="15" t="inlineStr">
        <is>
          <t>Coca-Cola seltzer entry; broad distribution</t>
        </is>
      </c>
      <c r="AC357" s="15" t="inlineStr">
        <is>
          <t>Bold paired-flavour seltzer, some caffeinated</t>
        </is>
      </c>
      <c r="AD357" s="15" t="inlineStr">
        <is>
          <t>Unusual flavour pairings (and optional caffeine) at value price.</t>
        </is>
      </c>
      <c r="AE357" s="32" t="n"/>
      <c r="AF357" s="34">
        <f>IF(AND(ISNUMBER($P357),ISNUMBER($AL357),$AL357&lt;&gt;0),ROUND($P357/$AL357*100,1),"")</f>
        <v/>
      </c>
      <c r="AG357" s="35">
        <f>IF(AND(ISNUMBER($S357),ISNUMBER($AL357),$AL357&lt;&gt;0),ROUND($S357/$AL357*100,2),"")</f>
        <v/>
      </c>
      <c r="AH357" s="34">
        <f>IF(AND(ISNUMBER($Q357),ISNUMBER($AL357),$AL357&lt;&gt;0),ROUND($Q357/$AL357*100,1),"")</f>
        <v/>
      </c>
      <c r="AI357" s="29">
        <f>IF(ISNUMBER($S357),IF($S357&lt;=1,"Yes","No"),"n/a")</f>
        <v/>
      </c>
      <c r="AJ357" s="29">
        <f>IF(ISNUMBER($S357),ROUND(MAX(0,MIN(100,100-$S357*2.5-IF(ISNUMBER($T357),$T357,0)*0.12+IF($S357&lt;=1,12,0))),0),"")</f>
        <v/>
      </c>
      <c r="AK357" s="29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29" t="n">
        <v>355</v>
      </c>
      <c r="AM357" s="30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AHA</t>
        </is>
      </c>
      <c r="B358" s="15" t="inlineStr">
        <is>
          <t>AHA Sparkling Water | Lime + Watermelon | 18-pack 355mL</t>
        </is>
      </c>
      <c r="C358" s="15" t="inlineStr">
        <is>
          <t>5) Sparkling water &amp; soda</t>
        </is>
      </c>
      <c r="D358" s="15" t="inlineStr">
        <is>
          <t>355 mL can</t>
        </is>
      </c>
      <c r="E358" s="29" t="n">
        <v>18</v>
      </c>
      <c r="F358" s="30" t="n"/>
      <c r="G358" s="31">
        <f>IF(AND(ISNUMBER($F358),ISNUMBER($E358),$E358&lt;&gt;0),$F358/$E358,"")</f>
        <v/>
      </c>
      <c r="H358" s="31">
        <f>IF(AND(ISNUMBER($F358),ISNUMBER($AL358),ISNUMBER($E358),($AL358*$E358)&lt;&gt;0),$F358/($AL358*$E358)*100,"")</f>
        <v/>
      </c>
      <c r="I358" s="32" t="n"/>
      <c r="J358" s="33" t="n"/>
      <c r="K358" s="31">
        <f>IF(AND(ISNUMBER($F358),ISNUMBER($J358)),$F358*(1-$J358),"")</f>
        <v/>
      </c>
      <c r="L358" s="32" t="n"/>
      <c r="M358" s="32" t="n"/>
      <c r="N358" s="31">
        <f>IF(ISNUMBER($F358),($F358-IF(ISNUMBER($AM358),$AM358,0))*(1-IF(ISNUMBER($J358),$J358,0)),"")</f>
        <v/>
      </c>
      <c r="O358" s="15" t="inlineStr">
        <is>
          <t>Lime + Watermelon</t>
        </is>
      </c>
      <c r="P358" s="29" t="n">
        <v>30</v>
      </c>
      <c r="Q358" s="29" t="n">
        <v>0</v>
      </c>
      <c r="R358" s="15" t="inlineStr">
        <is>
          <t>Not listed</t>
        </is>
      </c>
      <c r="S358" s="29" t="n">
        <v>0</v>
      </c>
      <c r="T358" s="29" t="n">
        <v>0</v>
      </c>
      <c r="U358" s="15" t="inlineStr">
        <is>
          <t>None (natural flavours)</t>
        </is>
      </c>
      <c r="V358" s="15" t="inlineStr">
        <is>
          <t>Zero sugar, bold dual-flavour pairings, some with caffeine</t>
        </is>
      </c>
      <c r="W358" s="32" t="n"/>
      <c r="X358" s="32" t="n"/>
      <c r="Y358" s="32" t="n"/>
      <c r="Z358" s="32" t="n"/>
      <c r="AA358" s="15" t="inlineStr">
        <is>
          <t>Medium</t>
        </is>
      </c>
      <c r="AB358" s="15" t="inlineStr">
        <is>
          <t>Coca-Cola seltzer entry; broad distribution</t>
        </is>
      </c>
      <c r="AC358" s="15" t="inlineStr">
        <is>
          <t>Bold paired-flavour seltzer, some caffeinated</t>
        </is>
      </c>
      <c r="AD358" s="15" t="inlineStr">
        <is>
          <t>Unusual flavour pairings (and optional caffeine) at value price.</t>
        </is>
      </c>
      <c r="AE358" s="32" t="n"/>
      <c r="AF358" s="34">
        <f>IF(AND(ISNUMBER($P358),ISNUMBER($AL358),$AL358&lt;&gt;0),ROUND($P358/$AL358*100,1),"")</f>
        <v/>
      </c>
      <c r="AG358" s="35">
        <f>IF(AND(ISNUMBER($S358),ISNUMBER($AL358),$AL358&lt;&gt;0),ROUND($S358/$AL358*100,2),"")</f>
        <v/>
      </c>
      <c r="AH358" s="34">
        <f>IF(AND(ISNUMBER($Q358),ISNUMBER($AL358),$AL358&lt;&gt;0),ROUND($Q358/$AL358*100,1),"")</f>
        <v/>
      </c>
      <c r="AI358" s="29">
        <f>IF(ISNUMBER($S358),IF($S358&lt;=1,"Yes","No"),"n/a")</f>
        <v/>
      </c>
      <c r="AJ358" s="29">
        <f>IF(ISNUMBER($S358),ROUND(MAX(0,MIN(100,100-$S358*2.5-IF(ISNUMBER($T358),$T358,0)*0.12+IF($S358&lt;=1,12,0))),0),"")</f>
        <v/>
      </c>
      <c r="AK358" s="29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29" t="n">
        <v>355</v>
      </c>
      <c r="AM358" s="30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AHA</t>
        </is>
      </c>
      <c r="B359" s="15" t="inlineStr">
        <is>
          <t>AHA Sparkling Water | Lime + Watermelon | 24-pack 355mL</t>
        </is>
      </c>
      <c r="C359" s="15" t="inlineStr">
        <is>
          <t>5) Sparkling water &amp; soda</t>
        </is>
      </c>
      <c r="D359" s="15" t="inlineStr">
        <is>
          <t>355 mL can</t>
        </is>
      </c>
      <c r="E359" s="29" t="n">
        <v>24</v>
      </c>
      <c r="F359" s="30" t="n"/>
      <c r="G359" s="31">
        <f>IF(AND(ISNUMBER($F359),ISNUMBER($E359),$E359&lt;&gt;0),$F359/$E359,"")</f>
        <v/>
      </c>
      <c r="H359" s="31">
        <f>IF(AND(ISNUMBER($F359),ISNUMBER($AL359),ISNUMBER($E359),($AL359*$E359)&lt;&gt;0),$F359/($AL359*$E359)*100,"")</f>
        <v/>
      </c>
      <c r="I359" s="32" t="n"/>
      <c r="J359" s="33" t="n"/>
      <c r="K359" s="31">
        <f>IF(AND(ISNUMBER($F359),ISNUMBER($J359)),$F359*(1-$J359),"")</f>
        <v/>
      </c>
      <c r="L359" s="32" t="n"/>
      <c r="M359" s="32" t="n"/>
      <c r="N359" s="31">
        <f>IF(ISNUMBER($F359),($F359-IF(ISNUMBER($AM359),$AM359,0))*(1-IF(ISNUMBER($J359),$J359,0)),"")</f>
        <v/>
      </c>
      <c r="O359" s="15" t="inlineStr">
        <is>
          <t>Lime + Watermelon</t>
        </is>
      </c>
      <c r="P359" s="29" t="n">
        <v>30</v>
      </c>
      <c r="Q359" s="29" t="n">
        <v>0</v>
      </c>
      <c r="R359" s="15" t="inlineStr">
        <is>
          <t>Not listed</t>
        </is>
      </c>
      <c r="S359" s="29" t="n">
        <v>0</v>
      </c>
      <c r="T359" s="29" t="n">
        <v>0</v>
      </c>
      <c r="U359" s="15" t="inlineStr">
        <is>
          <t>None (natural flavours)</t>
        </is>
      </c>
      <c r="V359" s="15" t="inlineStr">
        <is>
          <t>Zero sugar, bold dual-flavour pairings, some with caffeine</t>
        </is>
      </c>
      <c r="W359" s="32" t="n"/>
      <c r="X359" s="32" t="n"/>
      <c r="Y359" s="32" t="n"/>
      <c r="Z359" s="32" t="n"/>
      <c r="AA359" s="15" t="inlineStr">
        <is>
          <t>Medium</t>
        </is>
      </c>
      <c r="AB359" s="15" t="inlineStr">
        <is>
          <t>Coca-Cola seltzer entry; broad distribution</t>
        </is>
      </c>
      <c r="AC359" s="15" t="inlineStr">
        <is>
          <t>Bold paired-flavour seltzer, some caffeinated</t>
        </is>
      </c>
      <c r="AD359" s="15" t="inlineStr">
        <is>
          <t>Unusual flavour pairings (and optional caffeine) at value price.</t>
        </is>
      </c>
      <c r="AE359" s="32" t="n"/>
      <c r="AF359" s="34">
        <f>IF(AND(ISNUMBER($P359),ISNUMBER($AL359),$AL359&lt;&gt;0),ROUND($P359/$AL359*100,1),"")</f>
        <v/>
      </c>
      <c r="AG359" s="35">
        <f>IF(AND(ISNUMBER($S359),ISNUMBER($AL359),$AL359&lt;&gt;0),ROUND($S359/$AL359*100,2),"")</f>
        <v/>
      </c>
      <c r="AH359" s="34">
        <f>IF(AND(ISNUMBER($Q359),ISNUMBER($AL359),$AL359&lt;&gt;0),ROUND($Q359/$AL359*100,1),"")</f>
        <v/>
      </c>
      <c r="AI359" s="29">
        <f>IF(ISNUMBER($S359),IF($S359&lt;=1,"Yes","No"),"n/a")</f>
        <v/>
      </c>
      <c r="AJ359" s="29">
        <f>IF(ISNUMBER($S359),ROUND(MAX(0,MIN(100,100-$S359*2.5-IF(ISNUMBER($T359),$T359,0)*0.12+IF($S359&lt;=1,12,0))),0),"")</f>
        <v/>
      </c>
      <c r="AK359" s="29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29" t="n">
        <v>355</v>
      </c>
      <c r="AM359" s="30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AHA</t>
        </is>
      </c>
      <c r="B360" s="15" t="inlineStr">
        <is>
          <t>AHA Sparkling Water | Citrus + Green Tea (+caffeine) | single 355mL</t>
        </is>
      </c>
      <c r="C360" s="15" t="inlineStr">
        <is>
          <t>5) Sparkling water &amp; soda</t>
        </is>
      </c>
      <c r="D360" s="15" t="inlineStr">
        <is>
          <t>355 mL can</t>
        </is>
      </c>
      <c r="E360" s="29" t="n">
        <v>1</v>
      </c>
      <c r="F360" s="30" t="n"/>
      <c r="G360" s="31">
        <f>IF(AND(ISNUMBER($F360),ISNUMBER($E360),$E360&lt;&gt;0),$F360/$E360,"")</f>
        <v/>
      </c>
      <c r="H360" s="31">
        <f>IF(AND(ISNUMBER($F360),ISNUMBER($AL360),ISNUMBER($E360),($AL360*$E360)&lt;&gt;0),$F360/($AL360*$E360)*100,"")</f>
        <v/>
      </c>
      <c r="I360" s="32" t="n"/>
      <c r="J360" s="33" t="n"/>
      <c r="K360" s="31">
        <f>IF(AND(ISNUMBER($F360),ISNUMBER($J360)),$F360*(1-$J360),"")</f>
        <v/>
      </c>
      <c r="L360" s="32" t="n"/>
      <c r="M360" s="32" t="n"/>
      <c r="N360" s="31">
        <f>IF(ISNUMBER($F360),($F360-IF(ISNUMBER($AM360),$AM360,0))*(1-IF(ISNUMBER($J360),$J360,0)),"")</f>
        <v/>
      </c>
      <c r="O360" s="15" t="inlineStr">
        <is>
          <t>Citrus + Green Tea (+caffeine)</t>
        </is>
      </c>
      <c r="P360" s="29" t="n">
        <v>30</v>
      </c>
      <c r="Q360" s="29" t="n">
        <v>0</v>
      </c>
      <c r="R360" s="15" t="inlineStr">
        <is>
          <t>Not listed</t>
        </is>
      </c>
      <c r="S360" s="29" t="n">
        <v>0</v>
      </c>
      <c r="T360" s="29" t="n">
        <v>0</v>
      </c>
      <c r="U360" s="15" t="inlineStr">
        <is>
          <t>None (natural flavours)</t>
        </is>
      </c>
      <c r="V360" s="15" t="inlineStr">
        <is>
          <t>Zero sugar, bold dual-flavour pairings, some with caffeine</t>
        </is>
      </c>
      <c r="W360" s="32" t="n"/>
      <c r="X360" s="32" t="n"/>
      <c r="Y360" s="32" t="n"/>
      <c r="Z360" s="32" t="n"/>
      <c r="AA360" s="15" t="inlineStr">
        <is>
          <t>Medium</t>
        </is>
      </c>
      <c r="AB360" s="15" t="inlineStr">
        <is>
          <t>Coca-Cola seltzer entry; broad distribution</t>
        </is>
      </c>
      <c r="AC360" s="15" t="inlineStr">
        <is>
          <t>Bold paired-flavour seltzer, some caffeinated</t>
        </is>
      </c>
      <c r="AD360" s="15" t="inlineStr">
        <is>
          <t>Unusual flavour pairings (and optional caffeine) at value price.</t>
        </is>
      </c>
      <c r="AE360" s="32" t="n"/>
      <c r="AF360" s="34">
        <f>IF(AND(ISNUMBER($P360),ISNUMBER($AL360),$AL360&lt;&gt;0),ROUND($P360/$AL360*100,1),"")</f>
        <v/>
      </c>
      <c r="AG360" s="35">
        <f>IF(AND(ISNUMBER($S360),ISNUMBER($AL360),$AL360&lt;&gt;0),ROUND($S360/$AL360*100,2),"")</f>
        <v/>
      </c>
      <c r="AH360" s="34">
        <f>IF(AND(ISNUMBER($Q360),ISNUMBER($AL360),$AL360&lt;&gt;0),ROUND($Q360/$AL360*100,1),"")</f>
        <v/>
      </c>
      <c r="AI360" s="29">
        <f>IF(ISNUMBER($S360),IF($S360&lt;=1,"Yes","No"),"n/a")</f>
        <v/>
      </c>
      <c r="AJ360" s="29">
        <f>IF(ISNUMBER($S360),ROUND(MAX(0,MIN(100,100-$S360*2.5-IF(ISNUMBER($T360),$T360,0)*0.12+IF($S360&lt;=1,12,0))),0),"")</f>
        <v/>
      </c>
      <c r="AK360" s="29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29" t="n">
        <v>355</v>
      </c>
      <c r="AM360" s="30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AHA</t>
        </is>
      </c>
      <c r="B361" s="15" t="inlineStr">
        <is>
          <t>AHA Sparkling Water | Citrus + Green Tea (+caffeine) | 8-pack 355mL</t>
        </is>
      </c>
      <c r="C361" s="15" t="inlineStr">
        <is>
          <t>5) Sparkling water &amp; soda</t>
        </is>
      </c>
      <c r="D361" s="15" t="inlineStr">
        <is>
          <t>355 mL can</t>
        </is>
      </c>
      <c r="E361" s="29" t="n">
        <v>8</v>
      </c>
      <c r="F361" s="30" t="n"/>
      <c r="G361" s="31">
        <f>IF(AND(ISNUMBER($F361),ISNUMBER($E361),$E361&lt;&gt;0),$F361/$E361,"")</f>
        <v/>
      </c>
      <c r="H361" s="31">
        <f>IF(AND(ISNUMBER($F361),ISNUMBER($AL361),ISNUMBER($E361),($AL361*$E361)&lt;&gt;0),$F361/($AL361*$E361)*100,"")</f>
        <v/>
      </c>
      <c r="I361" s="32" t="n"/>
      <c r="J361" s="33" t="n"/>
      <c r="K361" s="31">
        <f>IF(AND(ISNUMBER($F361),ISNUMBER($J361)),$F361*(1-$J361),"")</f>
        <v/>
      </c>
      <c r="L361" s="32" t="n"/>
      <c r="M361" s="32" t="n"/>
      <c r="N361" s="31">
        <f>IF(ISNUMBER($F361),($F361-IF(ISNUMBER($AM361),$AM361,0))*(1-IF(ISNUMBER($J361),$J361,0)),"")</f>
        <v/>
      </c>
      <c r="O361" s="15" t="inlineStr">
        <is>
          <t>Citrus + Green Tea (+caffeine)</t>
        </is>
      </c>
      <c r="P361" s="29" t="n">
        <v>30</v>
      </c>
      <c r="Q361" s="29" t="n">
        <v>0</v>
      </c>
      <c r="R361" s="15" t="inlineStr">
        <is>
          <t>Not listed</t>
        </is>
      </c>
      <c r="S361" s="29" t="n">
        <v>0</v>
      </c>
      <c r="T361" s="29" t="n">
        <v>0</v>
      </c>
      <c r="U361" s="15" t="inlineStr">
        <is>
          <t>None (natural flavours)</t>
        </is>
      </c>
      <c r="V361" s="15" t="inlineStr">
        <is>
          <t>Zero sugar, bold dual-flavour pairings, some with caffeine</t>
        </is>
      </c>
      <c r="W361" s="32" t="n"/>
      <c r="X361" s="32" t="n"/>
      <c r="Y361" s="32" t="n"/>
      <c r="Z361" s="32" t="n"/>
      <c r="AA361" s="15" t="inlineStr">
        <is>
          <t>Medium</t>
        </is>
      </c>
      <c r="AB361" s="15" t="inlineStr">
        <is>
          <t>Coca-Cola seltzer entry; broad distribution</t>
        </is>
      </c>
      <c r="AC361" s="15" t="inlineStr">
        <is>
          <t>Bold paired-flavour seltzer, some caffeinated</t>
        </is>
      </c>
      <c r="AD361" s="15" t="inlineStr">
        <is>
          <t>Unusual flavour pairings (and optional caffeine) at value price.</t>
        </is>
      </c>
      <c r="AE361" s="32" t="n"/>
      <c r="AF361" s="34">
        <f>IF(AND(ISNUMBER($P361),ISNUMBER($AL361),$AL361&lt;&gt;0),ROUND($P361/$AL361*100,1),"")</f>
        <v/>
      </c>
      <c r="AG361" s="35">
        <f>IF(AND(ISNUMBER($S361),ISNUMBER($AL361),$AL361&lt;&gt;0),ROUND($S361/$AL361*100,2),"")</f>
        <v/>
      </c>
      <c r="AH361" s="34">
        <f>IF(AND(ISNUMBER($Q361),ISNUMBER($AL361),$AL361&lt;&gt;0),ROUND($Q361/$AL361*100,1),"")</f>
        <v/>
      </c>
      <c r="AI361" s="29">
        <f>IF(ISNUMBER($S361),IF($S361&lt;=1,"Yes","No"),"n/a")</f>
        <v/>
      </c>
      <c r="AJ361" s="29">
        <f>IF(ISNUMBER($S361),ROUND(MAX(0,MIN(100,100-$S361*2.5-IF(ISNUMBER($T361),$T361,0)*0.12+IF($S361&lt;=1,12,0))),0),"")</f>
        <v/>
      </c>
      <c r="AK361" s="29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29" t="n">
        <v>355</v>
      </c>
      <c r="AM361" s="30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AHA</t>
        </is>
      </c>
      <c r="B362" s="15" t="inlineStr">
        <is>
          <t>AHA Sparkling Water | Citrus + Green Tea (+caffeine) | 12-pack 355mL</t>
        </is>
      </c>
      <c r="C362" s="15" t="inlineStr">
        <is>
          <t>5) Sparkling water &amp; soda</t>
        </is>
      </c>
      <c r="D362" s="15" t="inlineStr">
        <is>
          <t>355 mL can</t>
        </is>
      </c>
      <c r="E362" s="29" t="n">
        <v>12</v>
      </c>
      <c r="F362" s="30" t="n"/>
      <c r="G362" s="31">
        <f>IF(AND(ISNUMBER($F362),ISNUMBER($E362),$E362&lt;&gt;0),$F362/$E362,"")</f>
        <v/>
      </c>
      <c r="H362" s="31">
        <f>IF(AND(ISNUMBER($F362),ISNUMBER($AL362),ISNUMBER($E362),($AL362*$E362)&lt;&gt;0),$F362/($AL362*$E362)*100,"")</f>
        <v/>
      </c>
      <c r="I362" s="32" t="n"/>
      <c r="J362" s="33" t="n"/>
      <c r="K362" s="31">
        <f>IF(AND(ISNUMBER($F362),ISNUMBER($J362)),$F362*(1-$J362),"")</f>
        <v/>
      </c>
      <c r="L362" s="32" t="n"/>
      <c r="M362" s="32" t="n"/>
      <c r="N362" s="31">
        <f>IF(ISNUMBER($F362),($F362-IF(ISNUMBER($AM362),$AM362,0))*(1-IF(ISNUMBER($J362),$J362,0)),"")</f>
        <v/>
      </c>
      <c r="O362" s="15" t="inlineStr">
        <is>
          <t>Citrus + Green Tea (+caffeine)</t>
        </is>
      </c>
      <c r="P362" s="29" t="n">
        <v>30</v>
      </c>
      <c r="Q362" s="29" t="n">
        <v>0</v>
      </c>
      <c r="R362" s="15" t="inlineStr">
        <is>
          <t>Not listed</t>
        </is>
      </c>
      <c r="S362" s="29" t="n">
        <v>0</v>
      </c>
      <c r="T362" s="29" t="n">
        <v>0</v>
      </c>
      <c r="U362" s="15" t="inlineStr">
        <is>
          <t>None (natural flavours)</t>
        </is>
      </c>
      <c r="V362" s="15" t="inlineStr">
        <is>
          <t>Zero sugar, bold dual-flavour pairings, some with caffeine</t>
        </is>
      </c>
      <c r="W362" s="32" t="n"/>
      <c r="X362" s="32" t="n"/>
      <c r="Y362" s="32" t="n"/>
      <c r="Z362" s="32" t="n"/>
      <c r="AA362" s="15" t="inlineStr">
        <is>
          <t>Medium</t>
        </is>
      </c>
      <c r="AB362" s="15" t="inlineStr">
        <is>
          <t>Coca-Cola seltzer entry; broad distribution</t>
        </is>
      </c>
      <c r="AC362" s="15" t="inlineStr">
        <is>
          <t>Bold paired-flavour seltzer, some caffeinated</t>
        </is>
      </c>
      <c r="AD362" s="15" t="inlineStr">
        <is>
          <t>Unusual flavour pairings (and optional caffeine) at value price.</t>
        </is>
      </c>
      <c r="AE362" s="32" t="n"/>
      <c r="AF362" s="34">
        <f>IF(AND(ISNUMBER($P362),ISNUMBER($AL362),$AL362&lt;&gt;0),ROUND($P362/$AL362*100,1),"")</f>
        <v/>
      </c>
      <c r="AG362" s="35">
        <f>IF(AND(ISNUMBER($S362),ISNUMBER($AL362),$AL362&lt;&gt;0),ROUND($S362/$AL362*100,2),"")</f>
        <v/>
      </c>
      <c r="AH362" s="34">
        <f>IF(AND(ISNUMBER($Q362),ISNUMBER($AL362),$AL362&lt;&gt;0),ROUND($Q362/$AL362*100,1),"")</f>
        <v/>
      </c>
      <c r="AI362" s="29">
        <f>IF(ISNUMBER($S362),IF($S362&lt;=1,"Yes","No"),"n/a")</f>
        <v/>
      </c>
      <c r="AJ362" s="29">
        <f>IF(ISNUMBER($S362),ROUND(MAX(0,MIN(100,100-$S362*2.5-IF(ISNUMBER($T362),$T362,0)*0.12+IF($S362&lt;=1,12,0))),0),"")</f>
        <v/>
      </c>
      <c r="AK362" s="29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29" t="n">
        <v>355</v>
      </c>
      <c r="AM362" s="30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AHA</t>
        </is>
      </c>
      <c r="B363" s="15" t="inlineStr">
        <is>
          <t>AHA Sparkling Water | Citrus + Green Tea (+caffeine) | 15-pack 355mL</t>
        </is>
      </c>
      <c r="C363" s="15" t="inlineStr">
        <is>
          <t>5) Sparkling water &amp; soda</t>
        </is>
      </c>
      <c r="D363" s="15" t="inlineStr">
        <is>
          <t>355 mL can</t>
        </is>
      </c>
      <c r="E363" s="29" t="n">
        <v>15</v>
      </c>
      <c r="F363" s="30" t="n"/>
      <c r="G363" s="31">
        <f>IF(AND(ISNUMBER($F363),ISNUMBER($E363),$E363&lt;&gt;0),$F363/$E363,"")</f>
        <v/>
      </c>
      <c r="H363" s="31">
        <f>IF(AND(ISNUMBER($F363),ISNUMBER($AL363),ISNUMBER($E363),($AL363*$E363)&lt;&gt;0),$F363/($AL363*$E363)*100,"")</f>
        <v/>
      </c>
      <c r="I363" s="32" t="n"/>
      <c r="J363" s="33" t="n"/>
      <c r="K363" s="31">
        <f>IF(AND(ISNUMBER($F363),ISNUMBER($J363)),$F363*(1-$J363),"")</f>
        <v/>
      </c>
      <c r="L363" s="32" t="n"/>
      <c r="M363" s="32" t="n"/>
      <c r="N363" s="31">
        <f>IF(ISNUMBER($F363),($F363-IF(ISNUMBER($AM363),$AM363,0))*(1-IF(ISNUMBER($J363),$J363,0)),"")</f>
        <v/>
      </c>
      <c r="O363" s="15" t="inlineStr">
        <is>
          <t>Citrus + Green Tea (+caffeine)</t>
        </is>
      </c>
      <c r="P363" s="29" t="n">
        <v>30</v>
      </c>
      <c r="Q363" s="29" t="n">
        <v>0</v>
      </c>
      <c r="R363" s="15" t="inlineStr">
        <is>
          <t>Not listed</t>
        </is>
      </c>
      <c r="S363" s="29" t="n">
        <v>0</v>
      </c>
      <c r="T363" s="29" t="n">
        <v>0</v>
      </c>
      <c r="U363" s="15" t="inlineStr">
        <is>
          <t>None (natural flavours)</t>
        </is>
      </c>
      <c r="V363" s="15" t="inlineStr">
        <is>
          <t>Zero sugar, bold dual-flavour pairings, some with caffeine</t>
        </is>
      </c>
      <c r="W363" s="32" t="n"/>
      <c r="X363" s="32" t="n"/>
      <c r="Y363" s="32" t="n"/>
      <c r="Z363" s="32" t="n"/>
      <c r="AA363" s="15" t="inlineStr">
        <is>
          <t>Medium</t>
        </is>
      </c>
      <c r="AB363" s="15" t="inlineStr">
        <is>
          <t>Coca-Cola seltzer entry; broad distribution</t>
        </is>
      </c>
      <c r="AC363" s="15" t="inlineStr">
        <is>
          <t>Bold paired-flavour seltzer, some caffeinated</t>
        </is>
      </c>
      <c r="AD363" s="15" t="inlineStr">
        <is>
          <t>Unusual flavour pairings (and optional caffeine) at value price.</t>
        </is>
      </c>
      <c r="AE363" s="32" t="n"/>
      <c r="AF363" s="34">
        <f>IF(AND(ISNUMBER($P363),ISNUMBER($AL363),$AL363&lt;&gt;0),ROUND($P363/$AL363*100,1),"")</f>
        <v/>
      </c>
      <c r="AG363" s="35">
        <f>IF(AND(ISNUMBER($S363),ISNUMBER($AL363),$AL363&lt;&gt;0),ROUND($S363/$AL363*100,2),"")</f>
        <v/>
      </c>
      <c r="AH363" s="34">
        <f>IF(AND(ISNUMBER($Q363),ISNUMBER($AL363),$AL363&lt;&gt;0),ROUND($Q363/$AL363*100,1),"")</f>
        <v/>
      </c>
      <c r="AI363" s="29">
        <f>IF(ISNUMBER($S363),IF($S363&lt;=1,"Yes","No"),"n/a")</f>
        <v/>
      </c>
      <c r="AJ363" s="29">
        <f>IF(ISNUMBER($S363),ROUND(MAX(0,MIN(100,100-$S363*2.5-IF(ISNUMBER($T363),$T363,0)*0.12+IF($S363&lt;=1,12,0))),0),"")</f>
        <v/>
      </c>
      <c r="AK363" s="29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29" t="n">
        <v>355</v>
      </c>
      <c r="AM363" s="30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AHA</t>
        </is>
      </c>
      <c r="B364" s="15" t="inlineStr">
        <is>
          <t>AHA Sparkling Water | Citrus + Green Tea (+caffeine) | 18-pack 355mL</t>
        </is>
      </c>
      <c r="C364" s="15" t="inlineStr">
        <is>
          <t>5) Sparkling water &amp; soda</t>
        </is>
      </c>
      <c r="D364" s="15" t="inlineStr">
        <is>
          <t>355 mL can</t>
        </is>
      </c>
      <c r="E364" s="29" t="n">
        <v>18</v>
      </c>
      <c r="F364" s="30" t="n"/>
      <c r="G364" s="31">
        <f>IF(AND(ISNUMBER($F364),ISNUMBER($E364),$E364&lt;&gt;0),$F364/$E364,"")</f>
        <v/>
      </c>
      <c r="H364" s="31">
        <f>IF(AND(ISNUMBER($F364),ISNUMBER($AL364),ISNUMBER($E364),($AL364*$E364)&lt;&gt;0),$F364/($AL364*$E364)*100,"")</f>
        <v/>
      </c>
      <c r="I364" s="32" t="n"/>
      <c r="J364" s="33" t="n"/>
      <c r="K364" s="31">
        <f>IF(AND(ISNUMBER($F364),ISNUMBER($J364)),$F364*(1-$J364),"")</f>
        <v/>
      </c>
      <c r="L364" s="32" t="n"/>
      <c r="M364" s="32" t="n"/>
      <c r="N364" s="31">
        <f>IF(ISNUMBER($F364),($F364-IF(ISNUMBER($AM364),$AM364,0))*(1-IF(ISNUMBER($J364),$J364,0)),"")</f>
        <v/>
      </c>
      <c r="O364" s="15" t="inlineStr">
        <is>
          <t>Citrus + Green Tea (+caffeine)</t>
        </is>
      </c>
      <c r="P364" s="29" t="n">
        <v>30</v>
      </c>
      <c r="Q364" s="29" t="n">
        <v>0</v>
      </c>
      <c r="R364" s="15" t="inlineStr">
        <is>
          <t>Not listed</t>
        </is>
      </c>
      <c r="S364" s="29" t="n">
        <v>0</v>
      </c>
      <c r="T364" s="29" t="n">
        <v>0</v>
      </c>
      <c r="U364" s="15" t="inlineStr">
        <is>
          <t>None (natural flavours)</t>
        </is>
      </c>
      <c r="V364" s="15" t="inlineStr">
        <is>
          <t>Zero sugar, bold dual-flavour pairings, some with caffeine</t>
        </is>
      </c>
      <c r="W364" s="32" t="n"/>
      <c r="X364" s="32" t="n"/>
      <c r="Y364" s="32" t="n"/>
      <c r="Z364" s="32" t="n"/>
      <c r="AA364" s="15" t="inlineStr">
        <is>
          <t>Medium</t>
        </is>
      </c>
      <c r="AB364" s="15" t="inlineStr">
        <is>
          <t>Coca-Cola seltzer entry; broad distribution</t>
        </is>
      </c>
      <c r="AC364" s="15" t="inlineStr">
        <is>
          <t>Bold paired-flavour seltzer, some caffeinated</t>
        </is>
      </c>
      <c r="AD364" s="15" t="inlineStr">
        <is>
          <t>Unusual flavour pairings (and optional caffeine) at value price.</t>
        </is>
      </c>
      <c r="AE364" s="32" t="n"/>
      <c r="AF364" s="34">
        <f>IF(AND(ISNUMBER($P364),ISNUMBER($AL364),$AL364&lt;&gt;0),ROUND($P364/$AL364*100,1),"")</f>
        <v/>
      </c>
      <c r="AG364" s="35">
        <f>IF(AND(ISNUMBER($S364),ISNUMBER($AL364),$AL364&lt;&gt;0),ROUND($S364/$AL364*100,2),"")</f>
        <v/>
      </c>
      <c r="AH364" s="34">
        <f>IF(AND(ISNUMBER($Q364),ISNUMBER($AL364),$AL364&lt;&gt;0),ROUND($Q364/$AL364*100,1),"")</f>
        <v/>
      </c>
      <c r="AI364" s="29">
        <f>IF(ISNUMBER($S364),IF($S364&lt;=1,"Yes","No"),"n/a")</f>
        <v/>
      </c>
      <c r="AJ364" s="29">
        <f>IF(ISNUMBER($S364),ROUND(MAX(0,MIN(100,100-$S364*2.5-IF(ISNUMBER($T364),$T364,0)*0.12+IF($S364&lt;=1,12,0))),0),"")</f>
        <v/>
      </c>
      <c r="AK364" s="29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29" t="n">
        <v>355</v>
      </c>
      <c r="AM364" s="30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AHA</t>
        </is>
      </c>
      <c r="B365" s="15" t="inlineStr">
        <is>
          <t>AHA Sparkling Water | Citrus + Green Tea (+caffeine) | 24-pack 355mL</t>
        </is>
      </c>
      <c r="C365" s="15" t="inlineStr">
        <is>
          <t>5) Sparkling water &amp; soda</t>
        </is>
      </c>
      <c r="D365" s="15" t="inlineStr">
        <is>
          <t>355 mL can</t>
        </is>
      </c>
      <c r="E365" s="29" t="n">
        <v>24</v>
      </c>
      <c r="F365" s="30" t="n"/>
      <c r="G365" s="31">
        <f>IF(AND(ISNUMBER($F365),ISNUMBER($E365),$E365&lt;&gt;0),$F365/$E365,"")</f>
        <v/>
      </c>
      <c r="H365" s="31">
        <f>IF(AND(ISNUMBER($F365),ISNUMBER($AL365),ISNUMBER($E365),($AL365*$E365)&lt;&gt;0),$F365/($AL365*$E365)*100,"")</f>
        <v/>
      </c>
      <c r="I365" s="32" t="n"/>
      <c r="J365" s="33" t="n"/>
      <c r="K365" s="31">
        <f>IF(AND(ISNUMBER($F365),ISNUMBER($J365)),$F365*(1-$J365),"")</f>
        <v/>
      </c>
      <c r="L365" s="32" t="n"/>
      <c r="M365" s="32" t="n"/>
      <c r="N365" s="31">
        <f>IF(ISNUMBER($F365),($F365-IF(ISNUMBER($AM365),$AM365,0))*(1-IF(ISNUMBER($J365),$J365,0)),"")</f>
        <v/>
      </c>
      <c r="O365" s="15" t="inlineStr">
        <is>
          <t>Citrus + Green Tea (+caffeine)</t>
        </is>
      </c>
      <c r="P365" s="29" t="n">
        <v>30</v>
      </c>
      <c r="Q365" s="29" t="n">
        <v>0</v>
      </c>
      <c r="R365" s="15" t="inlineStr">
        <is>
          <t>Not listed</t>
        </is>
      </c>
      <c r="S365" s="29" t="n">
        <v>0</v>
      </c>
      <c r="T365" s="29" t="n">
        <v>0</v>
      </c>
      <c r="U365" s="15" t="inlineStr">
        <is>
          <t>None (natural flavours)</t>
        </is>
      </c>
      <c r="V365" s="15" t="inlineStr">
        <is>
          <t>Zero sugar, bold dual-flavour pairings, some with caffeine</t>
        </is>
      </c>
      <c r="W365" s="32" t="n"/>
      <c r="X365" s="32" t="n"/>
      <c r="Y365" s="32" t="n"/>
      <c r="Z365" s="32" t="n"/>
      <c r="AA365" s="15" t="inlineStr">
        <is>
          <t>Medium</t>
        </is>
      </c>
      <c r="AB365" s="15" t="inlineStr">
        <is>
          <t>Coca-Cola seltzer entry; broad distribution</t>
        </is>
      </c>
      <c r="AC365" s="15" t="inlineStr">
        <is>
          <t>Bold paired-flavour seltzer, some caffeinated</t>
        </is>
      </c>
      <c r="AD365" s="15" t="inlineStr">
        <is>
          <t>Unusual flavour pairings (and optional caffeine) at value price.</t>
        </is>
      </c>
      <c r="AE365" s="32" t="n"/>
      <c r="AF365" s="34">
        <f>IF(AND(ISNUMBER($P365),ISNUMBER($AL365),$AL365&lt;&gt;0),ROUND($P365/$AL365*100,1),"")</f>
        <v/>
      </c>
      <c r="AG365" s="35">
        <f>IF(AND(ISNUMBER($S365),ISNUMBER($AL365),$AL365&lt;&gt;0),ROUND($S365/$AL365*100,2),"")</f>
        <v/>
      </c>
      <c r="AH365" s="34">
        <f>IF(AND(ISNUMBER($Q365),ISNUMBER($AL365),$AL365&lt;&gt;0),ROUND($Q365/$AL365*100,1),"")</f>
        <v/>
      </c>
      <c r="AI365" s="29">
        <f>IF(ISNUMBER($S365),IF($S365&lt;=1,"Yes","No"),"n/a")</f>
        <v/>
      </c>
      <c r="AJ365" s="29">
        <f>IF(ISNUMBER($S365),ROUND(MAX(0,MIN(100,100-$S365*2.5-IF(ISNUMBER($T365),$T365,0)*0.12+IF($S365&lt;=1,12,0))),0),"")</f>
        <v/>
      </c>
      <c r="AK365" s="29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29" t="n">
        <v>355</v>
      </c>
      <c r="AM365" s="30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AHA</t>
        </is>
      </c>
      <c r="B366" s="15" t="inlineStr">
        <is>
          <t>AHA Sparkling Water | Black Cherry + Coffee | single 355mL</t>
        </is>
      </c>
      <c r="C366" s="15" t="inlineStr">
        <is>
          <t>5) Sparkling water &amp; soda</t>
        </is>
      </c>
      <c r="D366" s="15" t="inlineStr">
        <is>
          <t>355 mL can</t>
        </is>
      </c>
      <c r="E366" s="29" t="n">
        <v>1</v>
      </c>
      <c r="F366" s="30" t="n"/>
      <c r="G366" s="31">
        <f>IF(AND(ISNUMBER($F366),ISNUMBER($E366),$E366&lt;&gt;0),$F366/$E366,"")</f>
        <v/>
      </c>
      <c r="H366" s="31">
        <f>IF(AND(ISNUMBER($F366),ISNUMBER($AL366),ISNUMBER($E366),($AL366*$E366)&lt;&gt;0),$F366/($AL366*$E366)*100,"")</f>
        <v/>
      </c>
      <c r="I366" s="32" t="n"/>
      <c r="J366" s="33" t="n"/>
      <c r="K366" s="31">
        <f>IF(AND(ISNUMBER($F366),ISNUMBER($J366)),$F366*(1-$J366),"")</f>
        <v/>
      </c>
      <c r="L366" s="32" t="n"/>
      <c r="M366" s="32" t="n"/>
      <c r="N366" s="31">
        <f>IF(ISNUMBER($F366),($F366-IF(ISNUMBER($AM366),$AM366,0))*(1-IF(ISNUMBER($J366),$J366,0)),"")</f>
        <v/>
      </c>
      <c r="O366" s="15" t="inlineStr">
        <is>
          <t>Black Cherry + Coffee</t>
        </is>
      </c>
      <c r="P366" s="29" t="n">
        <v>30</v>
      </c>
      <c r="Q366" s="29" t="n">
        <v>0</v>
      </c>
      <c r="R366" s="15" t="inlineStr">
        <is>
          <t>Not listed</t>
        </is>
      </c>
      <c r="S366" s="29" t="n">
        <v>0</v>
      </c>
      <c r="T366" s="29" t="n">
        <v>0</v>
      </c>
      <c r="U366" s="15" t="inlineStr">
        <is>
          <t>None (natural flavours)</t>
        </is>
      </c>
      <c r="V366" s="15" t="inlineStr">
        <is>
          <t>Zero sugar, bold dual-flavour pairings, some with caffeine</t>
        </is>
      </c>
      <c r="W366" s="32" t="n"/>
      <c r="X366" s="32" t="n"/>
      <c r="Y366" s="32" t="n"/>
      <c r="Z366" s="32" t="n"/>
      <c r="AA366" s="15" t="inlineStr">
        <is>
          <t>Medium</t>
        </is>
      </c>
      <c r="AB366" s="15" t="inlineStr">
        <is>
          <t>Coca-Cola seltzer entry; broad distribution</t>
        </is>
      </c>
      <c r="AC366" s="15" t="inlineStr">
        <is>
          <t>Bold paired-flavour seltzer, some caffeinated</t>
        </is>
      </c>
      <c r="AD366" s="15" t="inlineStr">
        <is>
          <t>Unusual flavour pairings (and optional caffeine) at value price.</t>
        </is>
      </c>
      <c r="AE366" s="32" t="n"/>
      <c r="AF366" s="34">
        <f>IF(AND(ISNUMBER($P366),ISNUMBER($AL366),$AL366&lt;&gt;0),ROUND($P366/$AL366*100,1),"")</f>
        <v/>
      </c>
      <c r="AG366" s="35">
        <f>IF(AND(ISNUMBER($S366),ISNUMBER($AL366),$AL366&lt;&gt;0),ROUND($S366/$AL366*100,2),"")</f>
        <v/>
      </c>
      <c r="AH366" s="34">
        <f>IF(AND(ISNUMBER($Q366),ISNUMBER($AL366),$AL366&lt;&gt;0),ROUND($Q366/$AL366*100,1),"")</f>
        <v/>
      </c>
      <c r="AI366" s="29">
        <f>IF(ISNUMBER($S366),IF($S366&lt;=1,"Yes","No"),"n/a")</f>
        <v/>
      </c>
      <c r="AJ366" s="29">
        <f>IF(ISNUMBER($S366),ROUND(MAX(0,MIN(100,100-$S366*2.5-IF(ISNUMBER($T366),$T366,0)*0.12+IF($S366&lt;=1,12,0))),0),"")</f>
        <v/>
      </c>
      <c r="AK366" s="29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29" t="n">
        <v>355</v>
      </c>
      <c r="AM366" s="30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AHA</t>
        </is>
      </c>
      <c r="B367" s="15" t="inlineStr">
        <is>
          <t>AHA Sparkling Water | Black Cherry + Coffee | 8-pack 355mL</t>
        </is>
      </c>
      <c r="C367" s="15" t="inlineStr">
        <is>
          <t>5) Sparkling water &amp; soda</t>
        </is>
      </c>
      <c r="D367" s="15" t="inlineStr">
        <is>
          <t>355 mL can</t>
        </is>
      </c>
      <c r="E367" s="29" t="n">
        <v>8</v>
      </c>
      <c r="F367" s="30" t="n"/>
      <c r="G367" s="31">
        <f>IF(AND(ISNUMBER($F367),ISNUMBER($E367),$E367&lt;&gt;0),$F367/$E367,"")</f>
        <v/>
      </c>
      <c r="H367" s="31">
        <f>IF(AND(ISNUMBER($F367),ISNUMBER($AL367),ISNUMBER($E367),($AL367*$E367)&lt;&gt;0),$F367/($AL367*$E367)*100,"")</f>
        <v/>
      </c>
      <c r="I367" s="32" t="n"/>
      <c r="J367" s="33" t="n"/>
      <c r="K367" s="31">
        <f>IF(AND(ISNUMBER($F367),ISNUMBER($J367)),$F367*(1-$J367),"")</f>
        <v/>
      </c>
      <c r="L367" s="32" t="n"/>
      <c r="M367" s="32" t="n"/>
      <c r="N367" s="31">
        <f>IF(ISNUMBER($F367),($F367-IF(ISNUMBER($AM367),$AM367,0))*(1-IF(ISNUMBER($J367),$J367,0)),"")</f>
        <v/>
      </c>
      <c r="O367" s="15" t="inlineStr">
        <is>
          <t>Black Cherry + Coffee</t>
        </is>
      </c>
      <c r="P367" s="29" t="n">
        <v>30</v>
      </c>
      <c r="Q367" s="29" t="n">
        <v>0</v>
      </c>
      <c r="R367" s="15" t="inlineStr">
        <is>
          <t>Not listed</t>
        </is>
      </c>
      <c r="S367" s="29" t="n">
        <v>0</v>
      </c>
      <c r="T367" s="29" t="n">
        <v>0</v>
      </c>
      <c r="U367" s="15" t="inlineStr">
        <is>
          <t>None (natural flavours)</t>
        </is>
      </c>
      <c r="V367" s="15" t="inlineStr">
        <is>
          <t>Zero sugar, bold dual-flavour pairings, some with caffeine</t>
        </is>
      </c>
      <c r="W367" s="32" t="n"/>
      <c r="X367" s="32" t="n"/>
      <c r="Y367" s="32" t="n"/>
      <c r="Z367" s="32" t="n"/>
      <c r="AA367" s="15" t="inlineStr">
        <is>
          <t>Medium</t>
        </is>
      </c>
      <c r="AB367" s="15" t="inlineStr">
        <is>
          <t>Coca-Cola seltzer entry; broad distribution</t>
        </is>
      </c>
      <c r="AC367" s="15" t="inlineStr">
        <is>
          <t>Bold paired-flavour seltzer, some caffeinated</t>
        </is>
      </c>
      <c r="AD367" s="15" t="inlineStr">
        <is>
          <t>Unusual flavour pairings (and optional caffeine) at value price.</t>
        </is>
      </c>
      <c r="AE367" s="32" t="n"/>
      <c r="AF367" s="34">
        <f>IF(AND(ISNUMBER($P367),ISNUMBER($AL367),$AL367&lt;&gt;0),ROUND($P367/$AL367*100,1),"")</f>
        <v/>
      </c>
      <c r="AG367" s="35">
        <f>IF(AND(ISNUMBER($S367),ISNUMBER($AL367),$AL367&lt;&gt;0),ROUND($S367/$AL367*100,2),"")</f>
        <v/>
      </c>
      <c r="AH367" s="34">
        <f>IF(AND(ISNUMBER($Q367),ISNUMBER($AL367),$AL367&lt;&gt;0),ROUND($Q367/$AL367*100,1),"")</f>
        <v/>
      </c>
      <c r="AI367" s="29">
        <f>IF(ISNUMBER($S367),IF($S367&lt;=1,"Yes","No"),"n/a")</f>
        <v/>
      </c>
      <c r="AJ367" s="29">
        <f>IF(ISNUMBER($S367),ROUND(MAX(0,MIN(100,100-$S367*2.5-IF(ISNUMBER($T367),$T367,0)*0.12+IF($S367&lt;=1,12,0))),0),"")</f>
        <v/>
      </c>
      <c r="AK367" s="29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29" t="n">
        <v>355</v>
      </c>
      <c r="AM367" s="30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AHA</t>
        </is>
      </c>
      <c r="B368" s="15" t="inlineStr">
        <is>
          <t>AHA Sparkling Water | Black Cherry + Coffee | 12-pack 355mL</t>
        </is>
      </c>
      <c r="C368" s="15" t="inlineStr">
        <is>
          <t>5) Sparkling water &amp; soda</t>
        </is>
      </c>
      <c r="D368" s="15" t="inlineStr">
        <is>
          <t>355 mL can</t>
        </is>
      </c>
      <c r="E368" s="29" t="n">
        <v>12</v>
      </c>
      <c r="F368" s="30" t="n"/>
      <c r="G368" s="31">
        <f>IF(AND(ISNUMBER($F368),ISNUMBER($E368),$E368&lt;&gt;0),$F368/$E368,"")</f>
        <v/>
      </c>
      <c r="H368" s="31">
        <f>IF(AND(ISNUMBER($F368),ISNUMBER($AL368),ISNUMBER($E368),($AL368*$E368)&lt;&gt;0),$F368/($AL368*$E368)*100,"")</f>
        <v/>
      </c>
      <c r="I368" s="32" t="n"/>
      <c r="J368" s="33" t="n"/>
      <c r="K368" s="31">
        <f>IF(AND(ISNUMBER($F368),ISNUMBER($J368)),$F368*(1-$J368),"")</f>
        <v/>
      </c>
      <c r="L368" s="32" t="n"/>
      <c r="M368" s="32" t="n"/>
      <c r="N368" s="31">
        <f>IF(ISNUMBER($F368),($F368-IF(ISNUMBER($AM368),$AM368,0))*(1-IF(ISNUMBER($J368),$J368,0)),"")</f>
        <v/>
      </c>
      <c r="O368" s="15" t="inlineStr">
        <is>
          <t>Black Cherry + Coffee</t>
        </is>
      </c>
      <c r="P368" s="29" t="n">
        <v>30</v>
      </c>
      <c r="Q368" s="29" t="n">
        <v>0</v>
      </c>
      <c r="R368" s="15" t="inlineStr">
        <is>
          <t>Not listed</t>
        </is>
      </c>
      <c r="S368" s="29" t="n">
        <v>0</v>
      </c>
      <c r="T368" s="29" t="n">
        <v>0</v>
      </c>
      <c r="U368" s="15" t="inlineStr">
        <is>
          <t>None (natural flavours)</t>
        </is>
      </c>
      <c r="V368" s="15" t="inlineStr">
        <is>
          <t>Zero sugar, bold dual-flavour pairings, some with caffeine</t>
        </is>
      </c>
      <c r="W368" s="32" t="n"/>
      <c r="X368" s="32" t="n"/>
      <c r="Y368" s="32" t="n"/>
      <c r="Z368" s="32" t="n"/>
      <c r="AA368" s="15" t="inlineStr">
        <is>
          <t>Medium</t>
        </is>
      </c>
      <c r="AB368" s="15" t="inlineStr">
        <is>
          <t>Coca-Cola seltzer entry; broad distribution</t>
        </is>
      </c>
      <c r="AC368" s="15" t="inlineStr">
        <is>
          <t>Bold paired-flavour seltzer, some caffeinated</t>
        </is>
      </c>
      <c r="AD368" s="15" t="inlineStr">
        <is>
          <t>Unusual flavour pairings (and optional caffeine) at value price.</t>
        </is>
      </c>
      <c r="AE368" s="32" t="n"/>
      <c r="AF368" s="34">
        <f>IF(AND(ISNUMBER($P368),ISNUMBER($AL368),$AL368&lt;&gt;0),ROUND($P368/$AL368*100,1),"")</f>
        <v/>
      </c>
      <c r="AG368" s="35">
        <f>IF(AND(ISNUMBER($S368),ISNUMBER($AL368),$AL368&lt;&gt;0),ROUND($S368/$AL368*100,2),"")</f>
        <v/>
      </c>
      <c r="AH368" s="34">
        <f>IF(AND(ISNUMBER($Q368),ISNUMBER($AL368),$AL368&lt;&gt;0),ROUND($Q368/$AL368*100,1),"")</f>
        <v/>
      </c>
      <c r="AI368" s="29">
        <f>IF(ISNUMBER($S368),IF($S368&lt;=1,"Yes","No"),"n/a")</f>
        <v/>
      </c>
      <c r="AJ368" s="29">
        <f>IF(ISNUMBER($S368),ROUND(MAX(0,MIN(100,100-$S368*2.5-IF(ISNUMBER($T368),$T368,0)*0.12+IF($S368&lt;=1,12,0))),0),"")</f>
        <v/>
      </c>
      <c r="AK368" s="29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29" t="n">
        <v>355</v>
      </c>
      <c r="AM368" s="30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AHA</t>
        </is>
      </c>
      <c r="B369" s="15" t="inlineStr">
        <is>
          <t>AHA Sparkling Water | Black Cherry + Coffee | 15-pack 355mL</t>
        </is>
      </c>
      <c r="C369" s="15" t="inlineStr">
        <is>
          <t>5) Sparkling water &amp; soda</t>
        </is>
      </c>
      <c r="D369" s="15" t="inlineStr">
        <is>
          <t>355 mL can</t>
        </is>
      </c>
      <c r="E369" s="29" t="n">
        <v>15</v>
      </c>
      <c r="F369" s="30" t="n"/>
      <c r="G369" s="31">
        <f>IF(AND(ISNUMBER($F369),ISNUMBER($E369),$E369&lt;&gt;0),$F369/$E369,"")</f>
        <v/>
      </c>
      <c r="H369" s="31">
        <f>IF(AND(ISNUMBER($F369),ISNUMBER($AL369),ISNUMBER($E369),($AL369*$E369)&lt;&gt;0),$F369/($AL369*$E369)*100,"")</f>
        <v/>
      </c>
      <c r="I369" s="32" t="n"/>
      <c r="J369" s="33" t="n"/>
      <c r="K369" s="31">
        <f>IF(AND(ISNUMBER($F369),ISNUMBER($J369)),$F369*(1-$J369),"")</f>
        <v/>
      </c>
      <c r="L369" s="32" t="n"/>
      <c r="M369" s="32" t="n"/>
      <c r="N369" s="31">
        <f>IF(ISNUMBER($F369),($F369-IF(ISNUMBER($AM369),$AM369,0))*(1-IF(ISNUMBER($J369),$J369,0)),"")</f>
        <v/>
      </c>
      <c r="O369" s="15" t="inlineStr">
        <is>
          <t>Black Cherry + Coffee</t>
        </is>
      </c>
      <c r="P369" s="29" t="n">
        <v>30</v>
      </c>
      <c r="Q369" s="29" t="n">
        <v>0</v>
      </c>
      <c r="R369" s="15" t="inlineStr">
        <is>
          <t>Not listed</t>
        </is>
      </c>
      <c r="S369" s="29" t="n">
        <v>0</v>
      </c>
      <c r="T369" s="29" t="n">
        <v>0</v>
      </c>
      <c r="U369" s="15" t="inlineStr">
        <is>
          <t>None (natural flavours)</t>
        </is>
      </c>
      <c r="V369" s="15" t="inlineStr">
        <is>
          <t>Zero sugar, bold dual-flavour pairings, some with caffeine</t>
        </is>
      </c>
      <c r="W369" s="32" t="n"/>
      <c r="X369" s="32" t="n"/>
      <c r="Y369" s="32" t="n"/>
      <c r="Z369" s="32" t="n"/>
      <c r="AA369" s="15" t="inlineStr">
        <is>
          <t>Medium</t>
        </is>
      </c>
      <c r="AB369" s="15" t="inlineStr">
        <is>
          <t>Coca-Cola seltzer entry; broad distribution</t>
        </is>
      </c>
      <c r="AC369" s="15" t="inlineStr">
        <is>
          <t>Bold paired-flavour seltzer, some caffeinated</t>
        </is>
      </c>
      <c r="AD369" s="15" t="inlineStr">
        <is>
          <t>Unusual flavour pairings (and optional caffeine) at value price.</t>
        </is>
      </c>
      <c r="AE369" s="32" t="n"/>
      <c r="AF369" s="34">
        <f>IF(AND(ISNUMBER($P369),ISNUMBER($AL369),$AL369&lt;&gt;0),ROUND($P369/$AL369*100,1),"")</f>
        <v/>
      </c>
      <c r="AG369" s="35">
        <f>IF(AND(ISNUMBER($S369),ISNUMBER($AL369),$AL369&lt;&gt;0),ROUND($S369/$AL369*100,2),"")</f>
        <v/>
      </c>
      <c r="AH369" s="34">
        <f>IF(AND(ISNUMBER($Q369),ISNUMBER($AL369),$AL369&lt;&gt;0),ROUND($Q369/$AL369*100,1),"")</f>
        <v/>
      </c>
      <c r="AI369" s="29">
        <f>IF(ISNUMBER($S369),IF($S369&lt;=1,"Yes","No"),"n/a")</f>
        <v/>
      </c>
      <c r="AJ369" s="29">
        <f>IF(ISNUMBER($S369),ROUND(MAX(0,MIN(100,100-$S369*2.5-IF(ISNUMBER($T369),$T369,0)*0.12+IF($S369&lt;=1,12,0))),0),"")</f>
        <v/>
      </c>
      <c r="AK369" s="29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29" t="n">
        <v>355</v>
      </c>
      <c r="AM369" s="30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AHA</t>
        </is>
      </c>
      <c r="B370" s="15" t="inlineStr">
        <is>
          <t>AHA Sparkling Water | Black Cherry + Coffee | 18-pack 355mL</t>
        </is>
      </c>
      <c r="C370" s="15" t="inlineStr">
        <is>
          <t>5) Sparkling water &amp; soda</t>
        </is>
      </c>
      <c r="D370" s="15" t="inlineStr">
        <is>
          <t>355 mL can</t>
        </is>
      </c>
      <c r="E370" s="29" t="n">
        <v>18</v>
      </c>
      <c r="F370" s="30" t="n"/>
      <c r="G370" s="31">
        <f>IF(AND(ISNUMBER($F370),ISNUMBER($E370),$E370&lt;&gt;0),$F370/$E370,"")</f>
        <v/>
      </c>
      <c r="H370" s="31">
        <f>IF(AND(ISNUMBER($F370),ISNUMBER($AL370),ISNUMBER($E370),($AL370*$E370)&lt;&gt;0),$F370/($AL370*$E370)*100,"")</f>
        <v/>
      </c>
      <c r="I370" s="32" t="n"/>
      <c r="J370" s="33" t="n"/>
      <c r="K370" s="31">
        <f>IF(AND(ISNUMBER($F370),ISNUMBER($J370)),$F370*(1-$J370),"")</f>
        <v/>
      </c>
      <c r="L370" s="32" t="n"/>
      <c r="M370" s="32" t="n"/>
      <c r="N370" s="31">
        <f>IF(ISNUMBER($F370),($F370-IF(ISNUMBER($AM370),$AM370,0))*(1-IF(ISNUMBER($J370),$J370,0)),"")</f>
        <v/>
      </c>
      <c r="O370" s="15" t="inlineStr">
        <is>
          <t>Black Cherry + Coffee</t>
        </is>
      </c>
      <c r="P370" s="29" t="n">
        <v>30</v>
      </c>
      <c r="Q370" s="29" t="n">
        <v>0</v>
      </c>
      <c r="R370" s="15" t="inlineStr">
        <is>
          <t>Not listed</t>
        </is>
      </c>
      <c r="S370" s="29" t="n">
        <v>0</v>
      </c>
      <c r="T370" s="29" t="n">
        <v>0</v>
      </c>
      <c r="U370" s="15" t="inlineStr">
        <is>
          <t>None (natural flavours)</t>
        </is>
      </c>
      <c r="V370" s="15" t="inlineStr">
        <is>
          <t>Zero sugar, bold dual-flavour pairings, some with caffeine</t>
        </is>
      </c>
      <c r="W370" s="32" t="n"/>
      <c r="X370" s="32" t="n"/>
      <c r="Y370" s="32" t="n"/>
      <c r="Z370" s="32" t="n"/>
      <c r="AA370" s="15" t="inlineStr">
        <is>
          <t>Medium</t>
        </is>
      </c>
      <c r="AB370" s="15" t="inlineStr">
        <is>
          <t>Coca-Cola seltzer entry; broad distribution</t>
        </is>
      </c>
      <c r="AC370" s="15" t="inlineStr">
        <is>
          <t>Bold paired-flavour seltzer, some caffeinated</t>
        </is>
      </c>
      <c r="AD370" s="15" t="inlineStr">
        <is>
          <t>Unusual flavour pairings (and optional caffeine) at value price.</t>
        </is>
      </c>
      <c r="AE370" s="32" t="n"/>
      <c r="AF370" s="34">
        <f>IF(AND(ISNUMBER($P370),ISNUMBER($AL370),$AL370&lt;&gt;0),ROUND($P370/$AL370*100,1),"")</f>
        <v/>
      </c>
      <c r="AG370" s="35">
        <f>IF(AND(ISNUMBER($S370),ISNUMBER($AL370),$AL370&lt;&gt;0),ROUND($S370/$AL370*100,2),"")</f>
        <v/>
      </c>
      <c r="AH370" s="34">
        <f>IF(AND(ISNUMBER($Q370),ISNUMBER($AL370),$AL370&lt;&gt;0),ROUND($Q370/$AL370*100,1),"")</f>
        <v/>
      </c>
      <c r="AI370" s="29">
        <f>IF(ISNUMBER($S370),IF($S370&lt;=1,"Yes","No"),"n/a")</f>
        <v/>
      </c>
      <c r="AJ370" s="29">
        <f>IF(ISNUMBER($S370),ROUND(MAX(0,MIN(100,100-$S370*2.5-IF(ISNUMBER($T370),$T370,0)*0.12+IF($S370&lt;=1,12,0))),0),"")</f>
        <v/>
      </c>
      <c r="AK370" s="29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29" t="n">
        <v>355</v>
      </c>
      <c r="AM370" s="30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AHA</t>
        </is>
      </c>
      <c r="B371" s="15" t="inlineStr">
        <is>
          <t>AHA Sparkling Water | Black Cherry + Coffee | 24-pack 355mL</t>
        </is>
      </c>
      <c r="C371" s="15" t="inlineStr">
        <is>
          <t>5) Sparkling water &amp; soda</t>
        </is>
      </c>
      <c r="D371" s="15" t="inlineStr">
        <is>
          <t>355 mL can</t>
        </is>
      </c>
      <c r="E371" s="29" t="n">
        <v>24</v>
      </c>
      <c r="F371" s="30" t="n"/>
      <c r="G371" s="31">
        <f>IF(AND(ISNUMBER($F371),ISNUMBER($E371),$E371&lt;&gt;0),$F371/$E371,"")</f>
        <v/>
      </c>
      <c r="H371" s="31">
        <f>IF(AND(ISNUMBER($F371),ISNUMBER($AL371),ISNUMBER($E371),($AL371*$E371)&lt;&gt;0),$F371/($AL371*$E371)*100,"")</f>
        <v/>
      </c>
      <c r="I371" s="32" t="n"/>
      <c r="J371" s="33" t="n"/>
      <c r="K371" s="31">
        <f>IF(AND(ISNUMBER($F371),ISNUMBER($J371)),$F371*(1-$J371),"")</f>
        <v/>
      </c>
      <c r="L371" s="32" t="n"/>
      <c r="M371" s="32" t="n"/>
      <c r="N371" s="31">
        <f>IF(ISNUMBER($F371),($F371-IF(ISNUMBER($AM371),$AM371,0))*(1-IF(ISNUMBER($J371),$J371,0)),"")</f>
        <v/>
      </c>
      <c r="O371" s="15" t="inlineStr">
        <is>
          <t>Black Cherry + Coffee</t>
        </is>
      </c>
      <c r="P371" s="29" t="n">
        <v>30</v>
      </c>
      <c r="Q371" s="29" t="n">
        <v>0</v>
      </c>
      <c r="R371" s="15" t="inlineStr">
        <is>
          <t>Not listed</t>
        </is>
      </c>
      <c r="S371" s="29" t="n">
        <v>0</v>
      </c>
      <c r="T371" s="29" t="n">
        <v>0</v>
      </c>
      <c r="U371" s="15" t="inlineStr">
        <is>
          <t>None (natural flavours)</t>
        </is>
      </c>
      <c r="V371" s="15" t="inlineStr">
        <is>
          <t>Zero sugar, bold dual-flavour pairings, some with caffeine</t>
        </is>
      </c>
      <c r="W371" s="32" t="n"/>
      <c r="X371" s="32" t="n"/>
      <c r="Y371" s="32" t="n"/>
      <c r="Z371" s="32" t="n"/>
      <c r="AA371" s="15" t="inlineStr">
        <is>
          <t>Medium</t>
        </is>
      </c>
      <c r="AB371" s="15" t="inlineStr">
        <is>
          <t>Coca-Cola seltzer entry; broad distribution</t>
        </is>
      </c>
      <c r="AC371" s="15" t="inlineStr">
        <is>
          <t>Bold paired-flavour seltzer, some caffeinated</t>
        </is>
      </c>
      <c r="AD371" s="15" t="inlineStr">
        <is>
          <t>Unusual flavour pairings (and optional caffeine) at value price.</t>
        </is>
      </c>
      <c r="AE371" s="32" t="n"/>
      <c r="AF371" s="34">
        <f>IF(AND(ISNUMBER($P371),ISNUMBER($AL371),$AL371&lt;&gt;0),ROUND($P371/$AL371*100,1),"")</f>
        <v/>
      </c>
      <c r="AG371" s="35">
        <f>IF(AND(ISNUMBER($S371),ISNUMBER($AL371),$AL371&lt;&gt;0),ROUND($S371/$AL371*100,2),"")</f>
        <v/>
      </c>
      <c r="AH371" s="34">
        <f>IF(AND(ISNUMBER($Q371),ISNUMBER($AL371),$AL371&lt;&gt;0),ROUND($Q371/$AL371*100,1),"")</f>
        <v/>
      </c>
      <c r="AI371" s="29">
        <f>IF(ISNUMBER($S371),IF($S371&lt;=1,"Yes","No"),"n/a")</f>
        <v/>
      </c>
      <c r="AJ371" s="29">
        <f>IF(ISNUMBER($S371),ROUND(MAX(0,MIN(100,100-$S371*2.5-IF(ISNUMBER($T371),$T371,0)*0.12+IF($S371&lt;=1,12,0))),0),"")</f>
        <v/>
      </c>
      <c r="AK371" s="29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29" t="n">
        <v>355</v>
      </c>
      <c r="AM371" s="30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AHA</t>
        </is>
      </c>
      <c r="B372" s="15" t="inlineStr">
        <is>
          <t>AHA Sparkling Water | Peach + Honey | single 355mL</t>
        </is>
      </c>
      <c r="C372" s="15" t="inlineStr">
        <is>
          <t>5) Sparkling water &amp; soda</t>
        </is>
      </c>
      <c r="D372" s="15" t="inlineStr">
        <is>
          <t>355 mL can</t>
        </is>
      </c>
      <c r="E372" s="29" t="n">
        <v>1</v>
      </c>
      <c r="F372" s="30" t="n"/>
      <c r="G372" s="31">
        <f>IF(AND(ISNUMBER($F372),ISNUMBER($E372),$E372&lt;&gt;0),$F372/$E372,"")</f>
        <v/>
      </c>
      <c r="H372" s="31">
        <f>IF(AND(ISNUMBER($F372),ISNUMBER($AL372),ISNUMBER($E372),($AL372*$E372)&lt;&gt;0),$F372/($AL372*$E372)*100,"")</f>
        <v/>
      </c>
      <c r="I372" s="32" t="n"/>
      <c r="J372" s="33" t="n"/>
      <c r="K372" s="31">
        <f>IF(AND(ISNUMBER($F372),ISNUMBER($J372)),$F372*(1-$J372),"")</f>
        <v/>
      </c>
      <c r="L372" s="32" t="n"/>
      <c r="M372" s="32" t="n"/>
      <c r="N372" s="31">
        <f>IF(ISNUMBER($F372),($F372-IF(ISNUMBER($AM372),$AM372,0))*(1-IF(ISNUMBER($J372),$J372,0)),"")</f>
        <v/>
      </c>
      <c r="O372" s="15" t="inlineStr">
        <is>
          <t>Peach + Honey</t>
        </is>
      </c>
      <c r="P372" s="29" t="n">
        <v>30</v>
      </c>
      <c r="Q372" s="29" t="n">
        <v>0</v>
      </c>
      <c r="R372" s="15" t="inlineStr">
        <is>
          <t>Not listed</t>
        </is>
      </c>
      <c r="S372" s="29" t="n">
        <v>0</v>
      </c>
      <c r="T372" s="29" t="n">
        <v>0</v>
      </c>
      <c r="U372" s="15" t="inlineStr">
        <is>
          <t>None (natural flavours)</t>
        </is>
      </c>
      <c r="V372" s="15" t="inlineStr">
        <is>
          <t>Zero sugar, bold dual-flavour pairings, some with caffeine</t>
        </is>
      </c>
      <c r="W372" s="32" t="n"/>
      <c r="X372" s="32" t="n"/>
      <c r="Y372" s="32" t="n"/>
      <c r="Z372" s="32" t="n"/>
      <c r="AA372" s="15" t="inlineStr">
        <is>
          <t>Medium</t>
        </is>
      </c>
      <c r="AB372" s="15" t="inlineStr">
        <is>
          <t>Coca-Cola seltzer entry; broad distribution</t>
        </is>
      </c>
      <c r="AC372" s="15" t="inlineStr">
        <is>
          <t>Bold paired-flavour seltzer, some caffeinated</t>
        </is>
      </c>
      <c r="AD372" s="15" t="inlineStr">
        <is>
          <t>Unusual flavour pairings (and optional caffeine) at value price.</t>
        </is>
      </c>
      <c r="AE372" s="32" t="n"/>
      <c r="AF372" s="34">
        <f>IF(AND(ISNUMBER($P372),ISNUMBER($AL372),$AL372&lt;&gt;0),ROUND($P372/$AL372*100,1),"")</f>
        <v/>
      </c>
      <c r="AG372" s="35">
        <f>IF(AND(ISNUMBER($S372),ISNUMBER($AL372),$AL372&lt;&gt;0),ROUND($S372/$AL372*100,2),"")</f>
        <v/>
      </c>
      <c r="AH372" s="34">
        <f>IF(AND(ISNUMBER($Q372),ISNUMBER($AL372),$AL372&lt;&gt;0),ROUND($Q372/$AL372*100,1),"")</f>
        <v/>
      </c>
      <c r="AI372" s="29">
        <f>IF(ISNUMBER($S372),IF($S372&lt;=1,"Yes","No"),"n/a")</f>
        <v/>
      </c>
      <c r="AJ372" s="29">
        <f>IF(ISNUMBER($S372),ROUND(MAX(0,MIN(100,100-$S372*2.5-IF(ISNUMBER($T372),$T372,0)*0.12+IF($S372&lt;=1,12,0))),0),"")</f>
        <v/>
      </c>
      <c r="AK372" s="29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29" t="n">
        <v>355</v>
      </c>
      <c r="AM372" s="30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AHA</t>
        </is>
      </c>
      <c r="B373" s="15" t="inlineStr">
        <is>
          <t>AHA Sparkling Water | Peach + Honey | 8-pack 355mL</t>
        </is>
      </c>
      <c r="C373" s="15" t="inlineStr">
        <is>
          <t>5) Sparkling water &amp; soda</t>
        </is>
      </c>
      <c r="D373" s="15" t="inlineStr">
        <is>
          <t>355 mL can</t>
        </is>
      </c>
      <c r="E373" s="29" t="n">
        <v>8</v>
      </c>
      <c r="F373" s="30" t="n"/>
      <c r="G373" s="31">
        <f>IF(AND(ISNUMBER($F373),ISNUMBER($E373),$E373&lt;&gt;0),$F373/$E373,"")</f>
        <v/>
      </c>
      <c r="H373" s="31">
        <f>IF(AND(ISNUMBER($F373),ISNUMBER($AL373),ISNUMBER($E373),($AL373*$E373)&lt;&gt;0),$F373/($AL373*$E373)*100,"")</f>
        <v/>
      </c>
      <c r="I373" s="32" t="n"/>
      <c r="J373" s="33" t="n"/>
      <c r="K373" s="31">
        <f>IF(AND(ISNUMBER($F373),ISNUMBER($J373)),$F373*(1-$J373),"")</f>
        <v/>
      </c>
      <c r="L373" s="32" t="n"/>
      <c r="M373" s="32" t="n"/>
      <c r="N373" s="31">
        <f>IF(ISNUMBER($F373),($F373-IF(ISNUMBER($AM373),$AM373,0))*(1-IF(ISNUMBER($J373),$J373,0)),"")</f>
        <v/>
      </c>
      <c r="O373" s="15" t="inlineStr">
        <is>
          <t>Peach + Honey</t>
        </is>
      </c>
      <c r="P373" s="29" t="n">
        <v>30</v>
      </c>
      <c r="Q373" s="29" t="n">
        <v>0</v>
      </c>
      <c r="R373" s="15" t="inlineStr">
        <is>
          <t>Not listed</t>
        </is>
      </c>
      <c r="S373" s="29" t="n">
        <v>0</v>
      </c>
      <c r="T373" s="29" t="n">
        <v>0</v>
      </c>
      <c r="U373" s="15" t="inlineStr">
        <is>
          <t>None (natural flavours)</t>
        </is>
      </c>
      <c r="V373" s="15" t="inlineStr">
        <is>
          <t>Zero sugar, bold dual-flavour pairings, some with caffeine</t>
        </is>
      </c>
      <c r="W373" s="32" t="n"/>
      <c r="X373" s="32" t="n"/>
      <c r="Y373" s="32" t="n"/>
      <c r="Z373" s="32" t="n"/>
      <c r="AA373" s="15" t="inlineStr">
        <is>
          <t>Medium</t>
        </is>
      </c>
      <c r="AB373" s="15" t="inlineStr">
        <is>
          <t>Coca-Cola seltzer entry; broad distribution</t>
        </is>
      </c>
      <c r="AC373" s="15" t="inlineStr">
        <is>
          <t>Bold paired-flavour seltzer, some caffeinated</t>
        </is>
      </c>
      <c r="AD373" s="15" t="inlineStr">
        <is>
          <t>Unusual flavour pairings (and optional caffeine) at value price.</t>
        </is>
      </c>
      <c r="AE373" s="32" t="n"/>
      <c r="AF373" s="34">
        <f>IF(AND(ISNUMBER($P373),ISNUMBER($AL373),$AL373&lt;&gt;0),ROUND($P373/$AL373*100,1),"")</f>
        <v/>
      </c>
      <c r="AG373" s="35">
        <f>IF(AND(ISNUMBER($S373),ISNUMBER($AL373),$AL373&lt;&gt;0),ROUND($S373/$AL373*100,2),"")</f>
        <v/>
      </c>
      <c r="AH373" s="34">
        <f>IF(AND(ISNUMBER($Q373),ISNUMBER($AL373),$AL373&lt;&gt;0),ROUND($Q373/$AL373*100,1),"")</f>
        <v/>
      </c>
      <c r="AI373" s="29">
        <f>IF(ISNUMBER($S373),IF($S373&lt;=1,"Yes","No"),"n/a")</f>
        <v/>
      </c>
      <c r="AJ373" s="29">
        <f>IF(ISNUMBER($S373),ROUND(MAX(0,MIN(100,100-$S373*2.5-IF(ISNUMBER($T373),$T373,0)*0.12+IF($S373&lt;=1,12,0))),0),"")</f>
        <v/>
      </c>
      <c r="AK373" s="29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29" t="n">
        <v>355</v>
      </c>
      <c r="AM373" s="30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AHA</t>
        </is>
      </c>
      <c r="B374" s="15" t="inlineStr">
        <is>
          <t>AHA Sparkling Water | Peach + Honey | 12-pack 355mL</t>
        </is>
      </c>
      <c r="C374" s="15" t="inlineStr">
        <is>
          <t>5) Sparkling water &amp; soda</t>
        </is>
      </c>
      <c r="D374" s="15" t="inlineStr">
        <is>
          <t>355 mL can</t>
        </is>
      </c>
      <c r="E374" s="29" t="n">
        <v>12</v>
      </c>
      <c r="F374" s="30" t="n"/>
      <c r="G374" s="31">
        <f>IF(AND(ISNUMBER($F374),ISNUMBER($E374),$E374&lt;&gt;0),$F374/$E374,"")</f>
        <v/>
      </c>
      <c r="H374" s="31">
        <f>IF(AND(ISNUMBER($F374),ISNUMBER($AL374),ISNUMBER($E374),($AL374*$E374)&lt;&gt;0),$F374/($AL374*$E374)*100,"")</f>
        <v/>
      </c>
      <c r="I374" s="32" t="n"/>
      <c r="J374" s="33" t="n"/>
      <c r="K374" s="31">
        <f>IF(AND(ISNUMBER($F374),ISNUMBER($J374)),$F374*(1-$J374),"")</f>
        <v/>
      </c>
      <c r="L374" s="32" t="n"/>
      <c r="M374" s="32" t="n"/>
      <c r="N374" s="31">
        <f>IF(ISNUMBER($F374),($F374-IF(ISNUMBER($AM374),$AM374,0))*(1-IF(ISNUMBER($J374),$J374,0)),"")</f>
        <v/>
      </c>
      <c r="O374" s="15" t="inlineStr">
        <is>
          <t>Peach + Honey</t>
        </is>
      </c>
      <c r="P374" s="29" t="n">
        <v>30</v>
      </c>
      <c r="Q374" s="29" t="n">
        <v>0</v>
      </c>
      <c r="R374" s="15" t="inlineStr">
        <is>
          <t>Not listed</t>
        </is>
      </c>
      <c r="S374" s="29" t="n">
        <v>0</v>
      </c>
      <c r="T374" s="29" t="n">
        <v>0</v>
      </c>
      <c r="U374" s="15" t="inlineStr">
        <is>
          <t>None (natural flavours)</t>
        </is>
      </c>
      <c r="V374" s="15" t="inlineStr">
        <is>
          <t>Zero sugar, bold dual-flavour pairings, some with caffeine</t>
        </is>
      </c>
      <c r="W374" s="32" t="n"/>
      <c r="X374" s="32" t="n"/>
      <c r="Y374" s="32" t="n"/>
      <c r="Z374" s="32" t="n"/>
      <c r="AA374" s="15" t="inlineStr">
        <is>
          <t>Medium</t>
        </is>
      </c>
      <c r="AB374" s="15" t="inlineStr">
        <is>
          <t>Coca-Cola seltzer entry; broad distribution</t>
        </is>
      </c>
      <c r="AC374" s="15" t="inlineStr">
        <is>
          <t>Bold paired-flavour seltzer, some caffeinated</t>
        </is>
      </c>
      <c r="AD374" s="15" t="inlineStr">
        <is>
          <t>Unusual flavour pairings (and optional caffeine) at value price.</t>
        </is>
      </c>
      <c r="AE374" s="32" t="n"/>
      <c r="AF374" s="34">
        <f>IF(AND(ISNUMBER($P374),ISNUMBER($AL374),$AL374&lt;&gt;0),ROUND($P374/$AL374*100,1),"")</f>
        <v/>
      </c>
      <c r="AG374" s="35">
        <f>IF(AND(ISNUMBER($S374),ISNUMBER($AL374),$AL374&lt;&gt;0),ROUND($S374/$AL374*100,2),"")</f>
        <v/>
      </c>
      <c r="AH374" s="34">
        <f>IF(AND(ISNUMBER($Q374),ISNUMBER($AL374),$AL374&lt;&gt;0),ROUND($Q374/$AL374*100,1),"")</f>
        <v/>
      </c>
      <c r="AI374" s="29">
        <f>IF(ISNUMBER($S374),IF($S374&lt;=1,"Yes","No"),"n/a")</f>
        <v/>
      </c>
      <c r="AJ374" s="29">
        <f>IF(ISNUMBER($S374),ROUND(MAX(0,MIN(100,100-$S374*2.5-IF(ISNUMBER($T374),$T374,0)*0.12+IF($S374&lt;=1,12,0))),0),"")</f>
        <v/>
      </c>
      <c r="AK374" s="29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29" t="n">
        <v>355</v>
      </c>
      <c r="AM374" s="30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AHA</t>
        </is>
      </c>
      <c r="B375" s="15" t="inlineStr">
        <is>
          <t>AHA Sparkling Water | Peach + Honey | 15-pack 355mL</t>
        </is>
      </c>
      <c r="C375" s="15" t="inlineStr">
        <is>
          <t>5) Sparkling water &amp; soda</t>
        </is>
      </c>
      <c r="D375" s="15" t="inlineStr">
        <is>
          <t>355 mL can</t>
        </is>
      </c>
      <c r="E375" s="29" t="n">
        <v>15</v>
      </c>
      <c r="F375" s="30" t="n"/>
      <c r="G375" s="31">
        <f>IF(AND(ISNUMBER($F375),ISNUMBER($E375),$E375&lt;&gt;0),$F375/$E375,"")</f>
        <v/>
      </c>
      <c r="H375" s="31">
        <f>IF(AND(ISNUMBER($F375),ISNUMBER($AL375),ISNUMBER($E375),($AL375*$E375)&lt;&gt;0),$F375/($AL375*$E375)*100,"")</f>
        <v/>
      </c>
      <c r="I375" s="32" t="n"/>
      <c r="J375" s="33" t="n"/>
      <c r="K375" s="31">
        <f>IF(AND(ISNUMBER($F375),ISNUMBER($J375)),$F375*(1-$J375),"")</f>
        <v/>
      </c>
      <c r="L375" s="32" t="n"/>
      <c r="M375" s="32" t="n"/>
      <c r="N375" s="31">
        <f>IF(ISNUMBER($F375),($F375-IF(ISNUMBER($AM375),$AM375,0))*(1-IF(ISNUMBER($J375),$J375,0)),"")</f>
        <v/>
      </c>
      <c r="O375" s="15" t="inlineStr">
        <is>
          <t>Peach + Honey</t>
        </is>
      </c>
      <c r="P375" s="29" t="n">
        <v>30</v>
      </c>
      <c r="Q375" s="29" t="n">
        <v>0</v>
      </c>
      <c r="R375" s="15" t="inlineStr">
        <is>
          <t>Not listed</t>
        </is>
      </c>
      <c r="S375" s="29" t="n">
        <v>0</v>
      </c>
      <c r="T375" s="29" t="n">
        <v>0</v>
      </c>
      <c r="U375" s="15" t="inlineStr">
        <is>
          <t>None (natural flavours)</t>
        </is>
      </c>
      <c r="V375" s="15" t="inlineStr">
        <is>
          <t>Zero sugar, bold dual-flavour pairings, some with caffeine</t>
        </is>
      </c>
      <c r="W375" s="32" t="n"/>
      <c r="X375" s="32" t="n"/>
      <c r="Y375" s="32" t="n"/>
      <c r="Z375" s="32" t="n"/>
      <c r="AA375" s="15" t="inlineStr">
        <is>
          <t>Medium</t>
        </is>
      </c>
      <c r="AB375" s="15" t="inlineStr">
        <is>
          <t>Coca-Cola seltzer entry; broad distribution</t>
        </is>
      </c>
      <c r="AC375" s="15" t="inlineStr">
        <is>
          <t>Bold paired-flavour seltzer, some caffeinated</t>
        </is>
      </c>
      <c r="AD375" s="15" t="inlineStr">
        <is>
          <t>Unusual flavour pairings (and optional caffeine) at value price.</t>
        </is>
      </c>
      <c r="AE375" s="32" t="n"/>
      <c r="AF375" s="34">
        <f>IF(AND(ISNUMBER($P375),ISNUMBER($AL375),$AL375&lt;&gt;0),ROUND($P375/$AL375*100,1),"")</f>
        <v/>
      </c>
      <c r="AG375" s="35">
        <f>IF(AND(ISNUMBER($S375),ISNUMBER($AL375),$AL375&lt;&gt;0),ROUND($S375/$AL375*100,2),"")</f>
        <v/>
      </c>
      <c r="AH375" s="34">
        <f>IF(AND(ISNUMBER($Q375),ISNUMBER($AL375),$AL375&lt;&gt;0),ROUND($Q375/$AL375*100,1),"")</f>
        <v/>
      </c>
      <c r="AI375" s="29">
        <f>IF(ISNUMBER($S375),IF($S375&lt;=1,"Yes","No"),"n/a")</f>
        <v/>
      </c>
      <c r="AJ375" s="29">
        <f>IF(ISNUMBER($S375),ROUND(MAX(0,MIN(100,100-$S375*2.5-IF(ISNUMBER($T375),$T375,0)*0.12+IF($S375&lt;=1,12,0))),0),"")</f>
        <v/>
      </c>
      <c r="AK375" s="29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29" t="n">
        <v>355</v>
      </c>
      <c r="AM375" s="30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AHA</t>
        </is>
      </c>
      <c r="B376" s="15" t="inlineStr">
        <is>
          <t>AHA Sparkling Water | Peach + Honey | 18-pack 355mL</t>
        </is>
      </c>
      <c r="C376" s="15" t="inlineStr">
        <is>
          <t>5) Sparkling water &amp; soda</t>
        </is>
      </c>
      <c r="D376" s="15" t="inlineStr">
        <is>
          <t>355 mL can</t>
        </is>
      </c>
      <c r="E376" s="29" t="n">
        <v>18</v>
      </c>
      <c r="F376" s="30" t="n"/>
      <c r="G376" s="31">
        <f>IF(AND(ISNUMBER($F376),ISNUMBER($E376),$E376&lt;&gt;0),$F376/$E376,"")</f>
        <v/>
      </c>
      <c r="H376" s="31">
        <f>IF(AND(ISNUMBER($F376),ISNUMBER($AL376),ISNUMBER($E376),($AL376*$E376)&lt;&gt;0),$F376/($AL376*$E376)*100,"")</f>
        <v/>
      </c>
      <c r="I376" s="32" t="n"/>
      <c r="J376" s="33" t="n"/>
      <c r="K376" s="31">
        <f>IF(AND(ISNUMBER($F376),ISNUMBER($J376)),$F376*(1-$J376),"")</f>
        <v/>
      </c>
      <c r="L376" s="32" t="n"/>
      <c r="M376" s="32" t="n"/>
      <c r="N376" s="31">
        <f>IF(ISNUMBER($F376),($F376-IF(ISNUMBER($AM376),$AM376,0))*(1-IF(ISNUMBER($J376),$J376,0)),"")</f>
        <v/>
      </c>
      <c r="O376" s="15" t="inlineStr">
        <is>
          <t>Peach + Honey</t>
        </is>
      </c>
      <c r="P376" s="29" t="n">
        <v>30</v>
      </c>
      <c r="Q376" s="29" t="n">
        <v>0</v>
      </c>
      <c r="R376" s="15" t="inlineStr">
        <is>
          <t>Not listed</t>
        </is>
      </c>
      <c r="S376" s="29" t="n">
        <v>0</v>
      </c>
      <c r="T376" s="29" t="n">
        <v>0</v>
      </c>
      <c r="U376" s="15" t="inlineStr">
        <is>
          <t>None (natural flavours)</t>
        </is>
      </c>
      <c r="V376" s="15" t="inlineStr">
        <is>
          <t>Zero sugar, bold dual-flavour pairings, some with caffeine</t>
        </is>
      </c>
      <c r="W376" s="32" t="n"/>
      <c r="X376" s="32" t="n"/>
      <c r="Y376" s="32" t="n"/>
      <c r="Z376" s="32" t="n"/>
      <c r="AA376" s="15" t="inlineStr">
        <is>
          <t>Medium</t>
        </is>
      </c>
      <c r="AB376" s="15" t="inlineStr">
        <is>
          <t>Coca-Cola seltzer entry; broad distribution</t>
        </is>
      </c>
      <c r="AC376" s="15" t="inlineStr">
        <is>
          <t>Bold paired-flavour seltzer, some caffeinated</t>
        </is>
      </c>
      <c r="AD376" s="15" t="inlineStr">
        <is>
          <t>Unusual flavour pairings (and optional caffeine) at value price.</t>
        </is>
      </c>
      <c r="AE376" s="32" t="n"/>
      <c r="AF376" s="34">
        <f>IF(AND(ISNUMBER($P376),ISNUMBER($AL376),$AL376&lt;&gt;0),ROUND($P376/$AL376*100,1),"")</f>
        <v/>
      </c>
      <c r="AG376" s="35">
        <f>IF(AND(ISNUMBER($S376),ISNUMBER($AL376),$AL376&lt;&gt;0),ROUND($S376/$AL376*100,2),"")</f>
        <v/>
      </c>
      <c r="AH376" s="34">
        <f>IF(AND(ISNUMBER($Q376),ISNUMBER($AL376),$AL376&lt;&gt;0),ROUND($Q376/$AL376*100,1),"")</f>
        <v/>
      </c>
      <c r="AI376" s="29">
        <f>IF(ISNUMBER($S376),IF($S376&lt;=1,"Yes","No"),"n/a")</f>
        <v/>
      </c>
      <c r="AJ376" s="29">
        <f>IF(ISNUMBER($S376),ROUND(MAX(0,MIN(100,100-$S376*2.5-IF(ISNUMBER($T376),$T376,0)*0.12+IF($S376&lt;=1,12,0))),0),"")</f>
        <v/>
      </c>
      <c r="AK376" s="29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29" t="n">
        <v>355</v>
      </c>
      <c r="AM376" s="30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AHA</t>
        </is>
      </c>
      <c r="B377" s="15" t="inlineStr">
        <is>
          <t>AHA Sparkling Water | Peach + Honey | 24-pack 355mL</t>
        </is>
      </c>
      <c r="C377" s="15" t="inlineStr">
        <is>
          <t>5) Sparkling water &amp; soda</t>
        </is>
      </c>
      <c r="D377" s="15" t="inlineStr">
        <is>
          <t>355 mL can</t>
        </is>
      </c>
      <c r="E377" s="29" t="n">
        <v>24</v>
      </c>
      <c r="F377" s="30" t="n"/>
      <c r="G377" s="31">
        <f>IF(AND(ISNUMBER($F377),ISNUMBER($E377),$E377&lt;&gt;0),$F377/$E377,"")</f>
        <v/>
      </c>
      <c r="H377" s="31">
        <f>IF(AND(ISNUMBER($F377),ISNUMBER($AL377),ISNUMBER($E377),($AL377*$E377)&lt;&gt;0),$F377/($AL377*$E377)*100,"")</f>
        <v/>
      </c>
      <c r="I377" s="32" t="n"/>
      <c r="J377" s="33" t="n"/>
      <c r="K377" s="31">
        <f>IF(AND(ISNUMBER($F377),ISNUMBER($J377)),$F377*(1-$J377),"")</f>
        <v/>
      </c>
      <c r="L377" s="32" t="n"/>
      <c r="M377" s="32" t="n"/>
      <c r="N377" s="31">
        <f>IF(ISNUMBER($F377),($F377-IF(ISNUMBER($AM377),$AM377,0))*(1-IF(ISNUMBER($J377),$J377,0)),"")</f>
        <v/>
      </c>
      <c r="O377" s="15" t="inlineStr">
        <is>
          <t>Peach + Honey</t>
        </is>
      </c>
      <c r="P377" s="29" t="n">
        <v>30</v>
      </c>
      <c r="Q377" s="29" t="n">
        <v>0</v>
      </c>
      <c r="R377" s="15" t="inlineStr">
        <is>
          <t>Not listed</t>
        </is>
      </c>
      <c r="S377" s="29" t="n">
        <v>0</v>
      </c>
      <c r="T377" s="29" t="n">
        <v>0</v>
      </c>
      <c r="U377" s="15" t="inlineStr">
        <is>
          <t>None (natural flavours)</t>
        </is>
      </c>
      <c r="V377" s="15" t="inlineStr">
        <is>
          <t>Zero sugar, bold dual-flavour pairings, some with caffeine</t>
        </is>
      </c>
      <c r="W377" s="32" t="n"/>
      <c r="X377" s="32" t="n"/>
      <c r="Y377" s="32" t="n"/>
      <c r="Z377" s="32" t="n"/>
      <c r="AA377" s="15" t="inlineStr">
        <is>
          <t>Medium</t>
        </is>
      </c>
      <c r="AB377" s="15" t="inlineStr">
        <is>
          <t>Coca-Cola seltzer entry; broad distribution</t>
        </is>
      </c>
      <c r="AC377" s="15" t="inlineStr">
        <is>
          <t>Bold paired-flavour seltzer, some caffeinated</t>
        </is>
      </c>
      <c r="AD377" s="15" t="inlineStr">
        <is>
          <t>Unusual flavour pairings (and optional caffeine) at value price.</t>
        </is>
      </c>
      <c r="AE377" s="32" t="n"/>
      <c r="AF377" s="34">
        <f>IF(AND(ISNUMBER($P377),ISNUMBER($AL377),$AL377&lt;&gt;0),ROUND($P377/$AL377*100,1),"")</f>
        <v/>
      </c>
      <c r="AG377" s="35">
        <f>IF(AND(ISNUMBER($S377),ISNUMBER($AL377),$AL377&lt;&gt;0),ROUND($S377/$AL377*100,2),"")</f>
        <v/>
      </c>
      <c r="AH377" s="34">
        <f>IF(AND(ISNUMBER($Q377),ISNUMBER($AL377),$AL377&lt;&gt;0),ROUND($Q377/$AL377*100,1),"")</f>
        <v/>
      </c>
      <c r="AI377" s="29">
        <f>IF(ISNUMBER($S377),IF($S377&lt;=1,"Yes","No"),"n/a")</f>
        <v/>
      </c>
      <c r="AJ377" s="29">
        <f>IF(ISNUMBER($S377),ROUND(MAX(0,MIN(100,100-$S377*2.5-IF(ISNUMBER($T377),$T377,0)*0.12+IF($S377&lt;=1,12,0))),0),"")</f>
        <v/>
      </c>
      <c r="AK377" s="29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29" t="n">
        <v>355</v>
      </c>
      <c r="AM377" s="30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Montellier</t>
        </is>
      </c>
      <c r="B378" s="15" t="inlineStr">
        <is>
          <t>Montellier Carbonated Natural Spring Water | Original | single 355mL</t>
        </is>
      </c>
      <c r="C378" s="15" t="inlineStr">
        <is>
          <t>5) Sparkling water &amp; soda</t>
        </is>
      </c>
      <c r="D378" s="15" t="inlineStr">
        <is>
          <t>355 mL can</t>
        </is>
      </c>
      <c r="E378" s="29" t="n">
        <v>1</v>
      </c>
      <c r="F378" s="30" t="n"/>
      <c r="G378" s="31">
        <f>IF(AND(ISNUMBER($F378),ISNUMBER($E378),$E378&lt;&gt;0),$F378/$E378,"")</f>
        <v/>
      </c>
      <c r="H378" s="31">
        <f>IF(AND(ISNUMBER($F378),ISNUMBER($AL378),ISNUMBER($E378),($AL378*$E378)&lt;&gt;0),$F378/($AL378*$E378)*100,"")</f>
        <v/>
      </c>
      <c r="I378" s="32" t="n"/>
      <c r="J378" s="33" t="n"/>
      <c r="K378" s="31">
        <f>IF(AND(ISNUMBER($F378),ISNUMBER($J378)),$F378*(1-$J378),"")</f>
        <v/>
      </c>
      <c r="L378" s="32" t="n"/>
      <c r="M378" s="32" t="n"/>
      <c r="N378" s="31">
        <f>IF(ISNUMBER($F378),($F378-IF(ISNUMBER($AM378),$AM378,0))*(1-IF(ISNUMBER($J378),$J378,0)),"")</f>
        <v/>
      </c>
      <c r="O378" s="15" t="inlineStr">
        <is>
          <t>Original</t>
        </is>
      </c>
      <c r="P378" s="29" t="n">
        <v>0</v>
      </c>
      <c r="Q378" s="29" t="n">
        <v>5</v>
      </c>
      <c r="R378" s="15" t="inlineStr">
        <is>
          <t>Not listed</t>
        </is>
      </c>
      <c r="S378" s="29" t="n">
        <v>0</v>
      </c>
      <c r="T378" s="29" t="n">
        <v>0</v>
      </c>
      <c r="U378" s="15" t="inlineStr">
        <is>
          <t>None</t>
        </is>
      </c>
      <c r="V378" s="15" t="inlineStr">
        <is>
          <t>Canadian natural spring water, carbonated, zero everything</t>
        </is>
      </c>
      <c r="W378" s="32" t="n"/>
      <c r="X378" s="32" t="n"/>
      <c r="Y378" s="32" t="n"/>
      <c r="Z378" s="32" t="n"/>
      <c r="AA378" s="15" t="inlineStr">
        <is>
          <t>Medium</t>
        </is>
      </c>
      <c r="AB378" s="15" t="inlineStr">
        <is>
          <t>Established Canadian sparkling brand (domestic strength)</t>
        </is>
      </c>
      <c r="AC378" s="15" t="inlineStr">
        <is>
          <t>Canadian carbonated spring water</t>
        </is>
      </c>
      <c r="AD378" s="15" t="inlineStr">
        <is>
          <t>Local Canadian sparkling water, often value priced.</t>
        </is>
      </c>
      <c r="AE378" s="32" t="n"/>
      <c r="AF378" s="34">
        <f>IF(AND(ISNUMBER($P378),ISNUMBER($AL378),$AL378&lt;&gt;0),ROUND($P378/$AL378*100,1),"")</f>
        <v/>
      </c>
      <c r="AG378" s="35">
        <f>IF(AND(ISNUMBER($S378),ISNUMBER($AL378),$AL378&lt;&gt;0),ROUND($S378/$AL378*100,2),"")</f>
        <v/>
      </c>
      <c r="AH378" s="34">
        <f>IF(AND(ISNUMBER($Q378),ISNUMBER($AL378),$AL378&lt;&gt;0),ROUND($Q378/$AL378*100,1),"")</f>
        <v/>
      </c>
      <c r="AI378" s="29">
        <f>IF(ISNUMBER($S378),IF($S378&lt;=1,"Yes","No"),"n/a")</f>
        <v/>
      </c>
      <c r="AJ378" s="29">
        <f>IF(ISNUMBER($S378),ROUND(MAX(0,MIN(100,100-$S378*2.5-IF(ISNUMBER($T378),$T378,0)*0.12+IF($S378&lt;=1,12,0))),0),"")</f>
        <v/>
      </c>
      <c r="AK378" s="29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29" t="n">
        <v>355</v>
      </c>
      <c r="AM378" s="30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Montellier</t>
        </is>
      </c>
      <c r="B379" s="15" t="inlineStr">
        <is>
          <t>Montellier Carbonated Natural Spring Water | Original | 8-pack 355mL</t>
        </is>
      </c>
      <c r="C379" s="15" t="inlineStr">
        <is>
          <t>5) Sparkling water &amp; soda</t>
        </is>
      </c>
      <c r="D379" s="15" t="inlineStr">
        <is>
          <t>355 mL can</t>
        </is>
      </c>
      <c r="E379" s="29" t="n">
        <v>8</v>
      </c>
      <c r="F379" s="30" t="n"/>
      <c r="G379" s="31">
        <f>IF(AND(ISNUMBER($F379),ISNUMBER($E379),$E379&lt;&gt;0),$F379/$E379,"")</f>
        <v/>
      </c>
      <c r="H379" s="31">
        <f>IF(AND(ISNUMBER($F379),ISNUMBER($AL379),ISNUMBER($E379),($AL379*$E379)&lt;&gt;0),$F379/($AL379*$E379)*100,"")</f>
        <v/>
      </c>
      <c r="I379" s="32" t="n"/>
      <c r="J379" s="33" t="n"/>
      <c r="K379" s="31">
        <f>IF(AND(ISNUMBER($F379),ISNUMBER($J379)),$F379*(1-$J379),"")</f>
        <v/>
      </c>
      <c r="L379" s="32" t="n"/>
      <c r="M379" s="32" t="n"/>
      <c r="N379" s="31">
        <f>IF(ISNUMBER($F379),($F379-IF(ISNUMBER($AM379),$AM379,0))*(1-IF(ISNUMBER($J379),$J379,0)),"")</f>
        <v/>
      </c>
      <c r="O379" s="15" t="inlineStr">
        <is>
          <t>Original</t>
        </is>
      </c>
      <c r="P379" s="29" t="n">
        <v>0</v>
      </c>
      <c r="Q379" s="29" t="n">
        <v>5</v>
      </c>
      <c r="R379" s="15" t="inlineStr">
        <is>
          <t>Not listed</t>
        </is>
      </c>
      <c r="S379" s="29" t="n">
        <v>0</v>
      </c>
      <c r="T379" s="29" t="n">
        <v>0</v>
      </c>
      <c r="U379" s="15" t="inlineStr">
        <is>
          <t>None</t>
        </is>
      </c>
      <c r="V379" s="15" t="inlineStr">
        <is>
          <t>Canadian natural spring water, carbonated, zero everything</t>
        </is>
      </c>
      <c r="W379" s="32" t="n"/>
      <c r="X379" s="32" t="n"/>
      <c r="Y379" s="32" t="n"/>
      <c r="Z379" s="32" t="n"/>
      <c r="AA379" s="15" t="inlineStr">
        <is>
          <t>Medium</t>
        </is>
      </c>
      <c r="AB379" s="15" t="inlineStr">
        <is>
          <t>Established Canadian sparkling brand (domestic strength)</t>
        </is>
      </c>
      <c r="AC379" s="15" t="inlineStr">
        <is>
          <t>Canadian carbonated spring water</t>
        </is>
      </c>
      <c r="AD379" s="15" t="inlineStr">
        <is>
          <t>Local Canadian sparkling water, often value priced.</t>
        </is>
      </c>
      <c r="AE379" s="32" t="n"/>
      <c r="AF379" s="34">
        <f>IF(AND(ISNUMBER($P379),ISNUMBER($AL379),$AL379&lt;&gt;0),ROUND($P379/$AL379*100,1),"")</f>
        <v/>
      </c>
      <c r="AG379" s="35">
        <f>IF(AND(ISNUMBER($S379),ISNUMBER($AL379),$AL379&lt;&gt;0),ROUND($S379/$AL379*100,2),"")</f>
        <v/>
      </c>
      <c r="AH379" s="34">
        <f>IF(AND(ISNUMBER($Q379),ISNUMBER($AL379),$AL379&lt;&gt;0),ROUND($Q379/$AL379*100,1),"")</f>
        <v/>
      </c>
      <c r="AI379" s="29">
        <f>IF(ISNUMBER($S379),IF($S379&lt;=1,"Yes","No"),"n/a")</f>
        <v/>
      </c>
      <c r="AJ379" s="29">
        <f>IF(ISNUMBER($S379),ROUND(MAX(0,MIN(100,100-$S379*2.5-IF(ISNUMBER($T379),$T379,0)*0.12+IF($S379&lt;=1,12,0))),0),"")</f>
        <v/>
      </c>
      <c r="AK379" s="29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29" t="n">
        <v>355</v>
      </c>
      <c r="AM379" s="30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Montellier</t>
        </is>
      </c>
      <c r="B380" s="15" t="inlineStr">
        <is>
          <t>Montellier Carbonated Natural Spring Water | Original | 12-pack 355mL</t>
        </is>
      </c>
      <c r="C380" s="15" t="inlineStr">
        <is>
          <t>5) Sparkling water &amp; soda</t>
        </is>
      </c>
      <c r="D380" s="15" t="inlineStr">
        <is>
          <t>355 mL can</t>
        </is>
      </c>
      <c r="E380" s="29" t="n">
        <v>12</v>
      </c>
      <c r="F380" s="30" t="n"/>
      <c r="G380" s="31">
        <f>IF(AND(ISNUMBER($F380),ISNUMBER($E380),$E380&lt;&gt;0),$F380/$E380,"")</f>
        <v/>
      </c>
      <c r="H380" s="31">
        <f>IF(AND(ISNUMBER($F380),ISNUMBER($AL380),ISNUMBER($E380),($AL380*$E380)&lt;&gt;0),$F380/($AL380*$E380)*100,"")</f>
        <v/>
      </c>
      <c r="I380" s="32" t="n"/>
      <c r="J380" s="33" t="n"/>
      <c r="K380" s="31">
        <f>IF(AND(ISNUMBER($F380),ISNUMBER($J380)),$F380*(1-$J380),"")</f>
        <v/>
      </c>
      <c r="L380" s="32" t="n"/>
      <c r="M380" s="32" t="n"/>
      <c r="N380" s="31">
        <f>IF(ISNUMBER($F380),($F380-IF(ISNUMBER($AM380),$AM380,0))*(1-IF(ISNUMBER($J380),$J380,0)),"")</f>
        <v/>
      </c>
      <c r="O380" s="15" t="inlineStr">
        <is>
          <t>Original</t>
        </is>
      </c>
      <c r="P380" s="29" t="n">
        <v>0</v>
      </c>
      <c r="Q380" s="29" t="n">
        <v>5</v>
      </c>
      <c r="R380" s="15" t="inlineStr">
        <is>
          <t>Not listed</t>
        </is>
      </c>
      <c r="S380" s="29" t="n">
        <v>0</v>
      </c>
      <c r="T380" s="29" t="n">
        <v>0</v>
      </c>
      <c r="U380" s="15" t="inlineStr">
        <is>
          <t>None</t>
        </is>
      </c>
      <c r="V380" s="15" t="inlineStr">
        <is>
          <t>Canadian natural spring water, carbonated, zero everything</t>
        </is>
      </c>
      <c r="W380" s="32" t="n"/>
      <c r="X380" s="32" t="n"/>
      <c r="Y380" s="32" t="n"/>
      <c r="Z380" s="32" t="n"/>
      <c r="AA380" s="15" t="inlineStr">
        <is>
          <t>Medium</t>
        </is>
      </c>
      <c r="AB380" s="15" t="inlineStr">
        <is>
          <t>Established Canadian sparkling brand (domestic strength)</t>
        </is>
      </c>
      <c r="AC380" s="15" t="inlineStr">
        <is>
          <t>Canadian carbonated spring water</t>
        </is>
      </c>
      <c r="AD380" s="15" t="inlineStr">
        <is>
          <t>Local Canadian sparkling water, often value priced.</t>
        </is>
      </c>
      <c r="AE380" s="32" t="n"/>
      <c r="AF380" s="34">
        <f>IF(AND(ISNUMBER($P380),ISNUMBER($AL380),$AL380&lt;&gt;0),ROUND($P380/$AL380*100,1),"")</f>
        <v/>
      </c>
      <c r="AG380" s="35">
        <f>IF(AND(ISNUMBER($S380),ISNUMBER($AL380),$AL380&lt;&gt;0),ROUND($S380/$AL380*100,2),"")</f>
        <v/>
      </c>
      <c r="AH380" s="34">
        <f>IF(AND(ISNUMBER($Q380),ISNUMBER($AL380),$AL380&lt;&gt;0),ROUND($Q380/$AL380*100,1),"")</f>
        <v/>
      </c>
      <c r="AI380" s="29">
        <f>IF(ISNUMBER($S380),IF($S380&lt;=1,"Yes","No"),"n/a")</f>
        <v/>
      </c>
      <c r="AJ380" s="29">
        <f>IF(ISNUMBER($S380),ROUND(MAX(0,MIN(100,100-$S380*2.5-IF(ISNUMBER($T380),$T380,0)*0.12+IF($S380&lt;=1,12,0))),0),"")</f>
        <v/>
      </c>
      <c r="AK380" s="29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29" t="n">
        <v>355</v>
      </c>
      <c r="AM380" s="30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Montellier</t>
        </is>
      </c>
      <c r="B381" s="15" t="inlineStr">
        <is>
          <t>Montellier Carbonated Natural Spring Water | Original | 15-pack 355mL</t>
        </is>
      </c>
      <c r="C381" s="15" t="inlineStr">
        <is>
          <t>5) Sparkling water &amp; soda</t>
        </is>
      </c>
      <c r="D381" s="15" t="inlineStr">
        <is>
          <t>355 mL can</t>
        </is>
      </c>
      <c r="E381" s="29" t="n">
        <v>15</v>
      </c>
      <c r="F381" s="30" t="n"/>
      <c r="G381" s="31">
        <f>IF(AND(ISNUMBER($F381),ISNUMBER($E381),$E381&lt;&gt;0),$F381/$E381,"")</f>
        <v/>
      </c>
      <c r="H381" s="31">
        <f>IF(AND(ISNUMBER($F381),ISNUMBER($AL381),ISNUMBER($E381),($AL381*$E381)&lt;&gt;0),$F381/($AL381*$E381)*100,"")</f>
        <v/>
      </c>
      <c r="I381" s="32" t="n"/>
      <c r="J381" s="33" t="n"/>
      <c r="K381" s="31">
        <f>IF(AND(ISNUMBER($F381),ISNUMBER($J381)),$F381*(1-$J381),"")</f>
        <v/>
      </c>
      <c r="L381" s="32" t="n"/>
      <c r="M381" s="32" t="n"/>
      <c r="N381" s="31">
        <f>IF(ISNUMBER($F381),($F381-IF(ISNUMBER($AM381),$AM381,0))*(1-IF(ISNUMBER($J381),$J381,0)),"")</f>
        <v/>
      </c>
      <c r="O381" s="15" t="inlineStr">
        <is>
          <t>Original</t>
        </is>
      </c>
      <c r="P381" s="29" t="n">
        <v>0</v>
      </c>
      <c r="Q381" s="29" t="n">
        <v>5</v>
      </c>
      <c r="R381" s="15" t="inlineStr">
        <is>
          <t>Not listed</t>
        </is>
      </c>
      <c r="S381" s="29" t="n">
        <v>0</v>
      </c>
      <c r="T381" s="29" t="n">
        <v>0</v>
      </c>
      <c r="U381" s="15" t="inlineStr">
        <is>
          <t>None</t>
        </is>
      </c>
      <c r="V381" s="15" t="inlineStr">
        <is>
          <t>Canadian natural spring water, carbonated, zero everything</t>
        </is>
      </c>
      <c r="W381" s="32" t="n"/>
      <c r="X381" s="32" t="n"/>
      <c r="Y381" s="32" t="n"/>
      <c r="Z381" s="32" t="n"/>
      <c r="AA381" s="15" t="inlineStr">
        <is>
          <t>Medium</t>
        </is>
      </c>
      <c r="AB381" s="15" t="inlineStr">
        <is>
          <t>Established Canadian sparkling brand (domestic strength)</t>
        </is>
      </c>
      <c r="AC381" s="15" t="inlineStr">
        <is>
          <t>Canadian carbonated spring water</t>
        </is>
      </c>
      <c r="AD381" s="15" t="inlineStr">
        <is>
          <t>Local Canadian sparkling water, often value priced.</t>
        </is>
      </c>
      <c r="AE381" s="32" t="n"/>
      <c r="AF381" s="34">
        <f>IF(AND(ISNUMBER($P381),ISNUMBER($AL381),$AL381&lt;&gt;0),ROUND($P381/$AL381*100,1),"")</f>
        <v/>
      </c>
      <c r="AG381" s="35">
        <f>IF(AND(ISNUMBER($S381),ISNUMBER($AL381),$AL381&lt;&gt;0),ROUND($S381/$AL381*100,2),"")</f>
        <v/>
      </c>
      <c r="AH381" s="34">
        <f>IF(AND(ISNUMBER($Q381),ISNUMBER($AL381),$AL381&lt;&gt;0),ROUND($Q381/$AL381*100,1),"")</f>
        <v/>
      </c>
      <c r="AI381" s="29">
        <f>IF(ISNUMBER($S381),IF($S381&lt;=1,"Yes","No"),"n/a")</f>
        <v/>
      </c>
      <c r="AJ381" s="29">
        <f>IF(ISNUMBER($S381),ROUND(MAX(0,MIN(100,100-$S381*2.5-IF(ISNUMBER($T381),$T381,0)*0.12+IF($S381&lt;=1,12,0))),0),"")</f>
        <v/>
      </c>
      <c r="AK381" s="29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29" t="n">
        <v>355</v>
      </c>
      <c r="AM381" s="30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Montellier</t>
        </is>
      </c>
      <c r="B382" s="15" t="inlineStr">
        <is>
          <t>Montellier Carbonated Natural Spring Water | Original | 18-pack 355mL</t>
        </is>
      </c>
      <c r="C382" s="15" t="inlineStr">
        <is>
          <t>5) Sparkling water &amp; soda</t>
        </is>
      </c>
      <c r="D382" s="15" t="inlineStr">
        <is>
          <t>355 mL can</t>
        </is>
      </c>
      <c r="E382" s="29" t="n">
        <v>18</v>
      </c>
      <c r="F382" s="30" t="n"/>
      <c r="G382" s="31">
        <f>IF(AND(ISNUMBER($F382),ISNUMBER($E382),$E382&lt;&gt;0),$F382/$E382,"")</f>
        <v/>
      </c>
      <c r="H382" s="31">
        <f>IF(AND(ISNUMBER($F382),ISNUMBER($AL382),ISNUMBER($E382),($AL382*$E382)&lt;&gt;0),$F382/($AL382*$E382)*100,"")</f>
        <v/>
      </c>
      <c r="I382" s="32" t="n"/>
      <c r="J382" s="33" t="n"/>
      <c r="K382" s="31">
        <f>IF(AND(ISNUMBER($F382),ISNUMBER($J382)),$F382*(1-$J382),"")</f>
        <v/>
      </c>
      <c r="L382" s="32" t="n"/>
      <c r="M382" s="32" t="n"/>
      <c r="N382" s="31">
        <f>IF(ISNUMBER($F382),($F382-IF(ISNUMBER($AM382),$AM382,0))*(1-IF(ISNUMBER($J382),$J382,0)),"")</f>
        <v/>
      </c>
      <c r="O382" s="15" t="inlineStr">
        <is>
          <t>Original</t>
        </is>
      </c>
      <c r="P382" s="29" t="n">
        <v>0</v>
      </c>
      <c r="Q382" s="29" t="n">
        <v>5</v>
      </c>
      <c r="R382" s="15" t="inlineStr">
        <is>
          <t>Not listed</t>
        </is>
      </c>
      <c r="S382" s="29" t="n">
        <v>0</v>
      </c>
      <c r="T382" s="29" t="n">
        <v>0</v>
      </c>
      <c r="U382" s="15" t="inlineStr">
        <is>
          <t>None</t>
        </is>
      </c>
      <c r="V382" s="15" t="inlineStr">
        <is>
          <t>Canadian natural spring water, carbonated, zero everything</t>
        </is>
      </c>
      <c r="W382" s="32" t="n"/>
      <c r="X382" s="32" t="n"/>
      <c r="Y382" s="32" t="n"/>
      <c r="Z382" s="32" t="n"/>
      <c r="AA382" s="15" t="inlineStr">
        <is>
          <t>Medium</t>
        </is>
      </c>
      <c r="AB382" s="15" t="inlineStr">
        <is>
          <t>Established Canadian sparkling brand (domestic strength)</t>
        </is>
      </c>
      <c r="AC382" s="15" t="inlineStr">
        <is>
          <t>Canadian carbonated spring water</t>
        </is>
      </c>
      <c r="AD382" s="15" t="inlineStr">
        <is>
          <t>Local Canadian sparkling water, often value priced.</t>
        </is>
      </c>
      <c r="AE382" s="32" t="n"/>
      <c r="AF382" s="34">
        <f>IF(AND(ISNUMBER($P382),ISNUMBER($AL382),$AL382&lt;&gt;0),ROUND($P382/$AL382*100,1),"")</f>
        <v/>
      </c>
      <c r="AG382" s="35">
        <f>IF(AND(ISNUMBER($S382),ISNUMBER($AL382),$AL382&lt;&gt;0),ROUND($S382/$AL382*100,2),"")</f>
        <v/>
      </c>
      <c r="AH382" s="34">
        <f>IF(AND(ISNUMBER($Q382),ISNUMBER($AL382),$AL382&lt;&gt;0),ROUND($Q382/$AL382*100,1),"")</f>
        <v/>
      </c>
      <c r="AI382" s="29">
        <f>IF(ISNUMBER($S382),IF($S382&lt;=1,"Yes","No"),"n/a")</f>
        <v/>
      </c>
      <c r="AJ382" s="29">
        <f>IF(ISNUMBER($S382),ROUND(MAX(0,MIN(100,100-$S382*2.5-IF(ISNUMBER($T382),$T382,0)*0.12+IF($S382&lt;=1,12,0))),0),"")</f>
        <v/>
      </c>
      <c r="AK382" s="29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29" t="n">
        <v>355</v>
      </c>
      <c r="AM382" s="30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Montellier</t>
        </is>
      </c>
      <c r="B383" s="15" t="inlineStr">
        <is>
          <t>Montellier Carbonated Natural Spring Water | Original | 24-pack 355mL</t>
        </is>
      </c>
      <c r="C383" s="15" t="inlineStr">
        <is>
          <t>5) Sparkling water &amp; soda</t>
        </is>
      </c>
      <c r="D383" s="15" t="inlineStr">
        <is>
          <t>355 mL can</t>
        </is>
      </c>
      <c r="E383" s="29" t="n">
        <v>24</v>
      </c>
      <c r="F383" s="30" t="n"/>
      <c r="G383" s="31">
        <f>IF(AND(ISNUMBER($F383),ISNUMBER($E383),$E383&lt;&gt;0),$F383/$E383,"")</f>
        <v/>
      </c>
      <c r="H383" s="31">
        <f>IF(AND(ISNUMBER($F383),ISNUMBER($AL383),ISNUMBER($E383),($AL383*$E383)&lt;&gt;0),$F383/($AL383*$E383)*100,"")</f>
        <v/>
      </c>
      <c r="I383" s="32" t="n"/>
      <c r="J383" s="33" t="n"/>
      <c r="K383" s="31">
        <f>IF(AND(ISNUMBER($F383),ISNUMBER($J383)),$F383*(1-$J383),"")</f>
        <v/>
      </c>
      <c r="L383" s="32" t="n"/>
      <c r="M383" s="32" t="n"/>
      <c r="N383" s="31">
        <f>IF(ISNUMBER($F383),($F383-IF(ISNUMBER($AM383),$AM383,0))*(1-IF(ISNUMBER($J383),$J383,0)),"")</f>
        <v/>
      </c>
      <c r="O383" s="15" t="inlineStr">
        <is>
          <t>Original</t>
        </is>
      </c>
      <c r="P383" s="29" t="n">
        <v>0</v>
      </c>
      <c r="Q383" s="29" t="n">
        <v>5</v>
      </c>
      <c r="R383" s="15" t="inlineStr">
        <is>
          <t>Not listed</t>
        </is>
      </c>
      <c r="S383" s="29" t="n">
        <v>0</v>
      </c>
      <c r="T383" s="29" t="n">
        <v>0</v>
      </c>
      <c r="U383" s="15" t="inlineStr">
        <is>
          <t>None</t>
        </is>
      </c>
      <c r="V383" s="15" t="inlineStr">
        <is>
          <t>Canadian natural spring water, carbonated, zero everything</t>
        </is>
      </c>
      <c r="W383" s="32" t="n"/>
      <c r="X383" s="32" t="n"/>
      <c r="Y383" s="32" t="n"/>
      <c r="Z383" s="32" t="n"/>
      <c r="AA383" s="15" t="inlineStr">
        <is>
          <t>Medium</t>
        </is>
      </c>
      <c r="AB383" s="15" t="inlineStr">
        <is>
          <t>Established Canadian sparkling brand (domestic strength)</t>
        </is>
      </c>
      <c r="AC383" s="15" t="inlineStr">
        <is>
          <t>Canadian carbonated spring water</t>
        </is>
      </c>
      <c r="AD383" s="15" t="inlineStr">
        <is>
          <t>Local Canadian sparkling water, often value priced.</t>
        </is>
      </c>
      <c r="AE383" s="32" t="n"/>
      <c r="AF383" s="34">
        <f>IF(AND(ISNUMBER($P383),ISNUMBER($AL383),$AL383&lt;&gt;0),ROUND($P383/$AL383*100,1),"")</f>
        <v/>
      </c>
      <c r="AG383" s="35">
        <f>IF(AND(ISNUMBER($S383),ISNUMBER($AL383),$AL383&lt;&gt;0),ROUND($S383/$AL383*100,2),"")</f>
        <v/>
      </c>
      <c r="AH383" s="34">
        <f>IF(AND(ISNUMBER($Q383),ISNUMBER($AL383),$AL383&lt;&gt;0),ROUND($Q383/$AL383*100,1),"")</f>
        <v/>
      </c>
      <c r="AI383" s="29">
        <f>IF(ISNUMBER($S383),IF($S383&lt;=1,"Yes","No"),"n/a")</f>
        <v/>
      </c>
      <c r="AJ383" s="29">
        <f>IF(ISNUMBER($S383),ROUND(MAX(0,MIN(100,100-$S383*2.5-IF(ISNUMBER($T383),$T383,0)*0.12+IF($S383&lt;=1,12,0))),0),"")</f>
        <v/>
      </c>
      <c r="AK383" s="29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29" t="n">
        <v>355</v>
      </c>
      <c r="AM383" s="30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Montellier</t>
        </is>
      </c>
      <c r="B384" s="15" t="inlineStr">
        <is>
          <t>Montellier Carbonated Natural Spring Water | Lime | single 355mL</t>
        </is>
      </c>
      <c r="C384" s="15" t="inlineStr">
        <is>
          <t>5) Sparkling water &amp; soda</t>
        </is>
      </c>
      <c r="D384" s="15" t="inlineStr">
        <is>
          <t>355 mL can</t>
        </is>
      </c>
      <c r="E384" s="29" t="n">
        <v>1</v>
      </c>
      <c r="F384" s="30" t="n"/>
      <c r="G384" s="31">
        <f>IF(AND(ISNUMBER($F384),ISNUMBER($E384),$E384&lt;&gt;0),$F384/$E384,"")</f>
        <v/>
      </c>
      <c r="H384" s="31">
        <f>IF(AND(ISNUMBER($F384),ISNUMBER($AL384),ISNUMBER($E384),($AL384*$E384)&lt;&gt;0),$F384/($AL384*$E384)*100,"")</f>
        <v/>
      </c>
      <c r="I384" s="32" t="n"/>
      <c r="J384" s="33" t="n"/>
      <c r="K384" s="31">
        <f>IF(AND(ISNUMBER($F384),ISNUMBER($J384)),$F384*(1-$J384),"")</f>
        <v/>
      </c>
      <c r="L384" s="32" t="n"/>
      <c r="M384" s="32" t="n"/>
      <c r="N384" s="31">
        <f>IF(ISNUMBER($F384),($F384-IF(ISNUMBER($AM384),$AM384,0))*(1-IF(ISNUMBER($J384),$J384,0)),"")</f>
        <v/>
      </c>
      <c r="O384" s="15" t="inlineStr">
        <is>
          <t>Lime</t>
        </is>
      </c>
      <c r="P384" s="29" t="n">
        <v>0</v>
      </c>
      <c r="Q384" s="29" t="n">
        <v>5</v>
      </c>
      <c r="R384" s="15" t="inlineStr">
        <is>
          <t>Not listed</t>
        </is>
      </c>
      <c r="S384" s="29" t="n">
        <v>0</v>
      </c>
      <c r="T384" s="29" t="n">
        <v>0</v>
      </c>
      <c r="U384" s="15" t="inlineStr">
        <is>
          <t>None</t>
        </is>
      </c>
      <c r="V384" s="15" t="inlineStr">
        <is>
          <t>Canadian natural spring water, carbonated, zero everything</t>
        </is>
      </c>
      <c r="W384" s="32" t="n"/>
      <c r="X384" s="32" t="n"/>
      <c r="Y384" s="32" t="n"/>
      <c r="Z384" s="32" t="n"/>
      <c r="AA384" s="15" t="inlineStr">
        <is>
          <t>Medium</t>
        </is>
      </c>
      <c r="AB384" s="15" t="inlineStr">
        <is>
          <t>Established Canadian sparkling brand (domestic strength)</t>
        </is>
      </c>
      <c r="AC384" s="15" t="inlineStr">
        <is>
          <t>Canadian carbonated spring water</t>
        </is>
      </c>
      <c r="AD384" s="15" t="inlineStr">
        <is>
          <t>Local Canadian sparkling water, often value priced.</t>
        </is>
      </c>
      <c r="AE384" s="32" t="n"/>
      <c r="AF384" s="34">
        <f>IF(AND(ISNUMBER($P384),ISNUMBER($AL384),$AL384&lt;&gt;0),ROUND($P384/$AL384*100,1),"")</f>
        <v/>
      </c>
      <c r="AG384" s="35">
        <f>IF(AND(ISNUMBER($S384),ISNUMBER($AL384),$AL384&lt;&gt;0),ROUND($S384/$AL384*100,2),"")</f>
        <v/>
      </c>
      <c r="AH384" s="34">
        <f>IF(AND(ISNUMBER($Q384),ISNUMBER($AL384),$AL384&lt;&gt;0),ROUND($Q384/$AL384*100,1),"")</f>
        <v/>
      </c>
      <c r="AI384" s="29">
        <f>IF(ISNUMBER($S384),IF($S384&lt;=1,"Yes","No"),"n/a")</f>
        <v/>
      </c>
      <c r="AJ384" s="29">
        <f>IF(ISNUMBER($S384),ROUND(MAX(0,MIN(100,100-$S384*2.5-IF(ISNUMBER($T384),$T384,0)*0.12+IF($S384&lt;=1,12,0))),0),"")</f>
        <v/>
      </c>
      <c r="AK384" s="29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29" t="n">
        <v>355</v>
      </c>
      <c r="AM384" s="30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Montellier</t>
        </is>
      </c>
      <c r="B385" s="15" t="inlineStr">
        <is>
          <t>Montellier Carbonated Natural Spring Water | Lime | 8-pack 355mL</t>
        </is>
      </c>
      <c r="C385" s="15" t="inlineStr">
        <is>
          <t>5) Sparkling water &amp; soda</t>
        </is>
      </c>
      <c r="D385" s="15" t="inlineStr">
        <is>
          <t>355 mL can</t>
        </is>
      </c>
      <c r="E385" s="29" t="n">
        <v>8</v>
      </c>
      <c r="F385" s="30" t="n"/>
      <c r="G385" s="31">
        <f>IF(AND(ISNUMBER($F385),ISNUMBER($E385),$E385&lt;&gt;0),$F385/$E385,"")</f>
        <v/>
      </c>
      <c r="H385" s="31">
        <f>IF(AND(ISNUMBER($F385),ISNUMBER($AL385),ISNUMBER($E385),($AL385*$E385)&lt;&gt;0),$F385/($AL385*$E385)*100,"")</f>
        <v/>
      </c>
      <c r="I385" s="32" t="n"/>
      <c r="J385" s="33" t="n"/>
      <c r="K385" s="31">
        <f>IF(AND(ISNUMBER($F385),ISNUMBER($J385)),$F385*(1-$J385),"")</f>
        <v/>
      </c>
      <c r="L385" s="32" t="n"/>
      <c r="M385" s="32" t="n"/>
      <c r="N385" s="31">
        <f>IF(ISNUMBER($F385),($F385-IF(ISNUMBER($AM385),$AM385,0))*(1-IF(ISNUMBER($J385),$J385,0)),"")</f>
        <v/>
      </c>
      <c r="O385" s="15" t="inlineStr">
        <is>
          <t>Lime</t>
        </is>
      </c>
      <c r="P385" s="29" t="n">
        <v>0</v>
      </c>
      <c r="Q385" s="29" t="n">
        <v>5</v>
      </c>
      <c r="R385" s="15" t="inlineStr">
        <is>
          <t>Not listed</t>
        </is>
      </c>
      <c r="S385" s="29" t="n">
        <v>0</v>
      </c>
      <c r="T385" s="29" t="n">
        <v>0</v>
      </c>
      <c r="U385" s="15" t="inlineStr">
        <is>
          <t>None</t>
        </is>
      </c>
      <c r="V385" s="15" t="inlineStr">
        <is>
          <t>Canadian natural spring water, carbonated, zero everything</t>
        </is>
      </c>
      <c r="W385" s="32" t="n"/>
      <c r="X385" s="32" t="n"/>
      <c r="Y385" s="32" t="n"/>
      <c r="Z385" s="32" t="n"/>
      <c r="AA385" s="15" t="inlineStr">
        <is>
          <t>Medium</t>
        </is>
      </c>
      <c r="AB385" s="15" t="inlineStr">
        <is>
          <t>Established Canadian sparkling brand (domestic strength)</t>
        </is>
      </c>
      <c r="AC385" s="15" t="inlineStr">
        <is>
          <t>Canadian carbonated spring water</t>
        </is>
      </c>
      <c r="AD385" s="15" t="inlineStr">
        <is>
          <t>Local Canadian sparkling water, often value priced.</t>
        </is>
      </c>
      <c r="AE385" s="32" t="n"/>
      <c r="AF385" s="34">
        <f>IF(AND(ISNUMBER($P385),ISNUMBER($AL385),$AL385&lt;&gt;0),ROUND($P385/$AL385*100,1),"")</f>
        <v/>
      </c>
      <c r="AG385" s="35">
        <f>IF(AND(ISNUMBER($S385),ISNUMBER($AL385),$AL385&lt;&gt;0),ROUND($S385/$AL385*100,2),"")</f>
        <v/>
      </c>
      <c r="AH385" s="34">
        <f>IF(AND(ISNUMBER($Q385),ISNUMBER($AL385),$AL385&lt;&gt;0),ROUND($Q385/$AL385*100,1),"")</f>
        <v/>
      </c>
      <c r="AI385" s="29">
        <f>IF(ISNUMBER($S385),IF($S385&lt;=1,"Yes","No"),"n/a")</f>
        <v/>
      </c>
      <c r="AJ385" s="29">
        <f>IF(ISNUMBER($S385),ROUND(MAX(0,MIN(100,100-$S385*2.5-IF(ISNUMBER($T385),$T385,0)*0.12+IF($S385&lt;=1,12,0))),0),"")</f>
        <v/>
      </c>
      <c r="AK385" s="29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29" t="n">
        <v>355</v>
      </c>
      <c r="AM385" s="30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Montellier</t>
        </is>
      </c>
      <c r="B386" s="15" t="inlineStr">
        <is>
          <t>Montellier Carbonated Natural Spring Water | Lime | 12-pack 355mL</t>
        </is>
      </c>
      <c r="C386" s="15" t="inlineStr">
        <is>
          <t>5) Sparkling water &amp; soda</t>
        </is>
      </c>
      <c r="D386" s="15" t="inlineStr">
        <is>
          <t>355 mL can</t>
        </is>
      </c>
      <c r="E386" s="29" t="n">
        <v>12</v>
      </c>
      <c r="F386" s="30" t="n"/>
      <c r="G386" s="31">
        <f>IF(AND(ISNUMBER($F386),ISNUMBER($E386),$E386&lt;&gt;0),$F386/$E386,"")</f>
        <v/>
      </c>
      <c r="H386" s="31">
        <f>IF(AND(ISNUMBER($F386),ISNUMBER($AL386),ISNUMBER($E386),($AL386*$E386)&lt;&gt;0),$F386/($AL386*$E386)*100,"")</f>
        <v/>
      </c>
      <c r="I386" s="32" t="n"/>
      <c r="J386" s="33" t="n"/>
      <c r="K386" s="31">
        <f>IF(AND(ISNUMBER($F386),ISNUMBER($J386)),$F386*(1-$J386),"")</f>
        <v/>
      </c>
      <c r="L386" s="32" t="n"/>
      <c r="M386" s="32" t="n"/>
      <c r="N386" s="31">
        <f>IF(ISNUMBER($F386),($F386-IF(ISNUMBER($AM386),$AM386,0))*(1-IF(ISNUMBER($J386),$J386,0)),"")</f>
        <v/>
      </c>
      <c r="O386" s="15" t="inlineStr">
        <is>
          <t>Lime</t>
        </is>
      </c>
      <c r="P386" s="29" t="n">
        <v>0</v>
      </c>
      <c r="Q386" s="29" t="n">
        <v>5</v>
      </c>
      <c r="R386" s="15" t="inlineStr">
        <is>
          <t>Not listed</t>
        </is>
      </c>
      <c r="S386" s="29" t="n">
        <v>0</v>
      </c>
      <c r="T386" s="29" t="n">
        <v>0</v>
      </c>
      <c r="U386" s="15" t="inlineStr">
        <is>
          <t>None</t>
        </is>
      </c>
      <c r="V386" s="15" t="inlineStr">
        <is>
          <t>Canadian natural spring water, carbonated, zero everything</t>
        </is>
      </c>
      <c r="W386" s="32" t="n"/>
      <c r="X386" s="32" t="n"/>
      <c r="Y386" s="32" t="n"/>
      <c r="Z386" s="32" t="n"/>
      <c r="AA386" s="15" t="inlineStr">
        <is>
          <t>Medium</t>
        </is>
      </c>
      <c r="AB386" s="15" t="inlineStr">
        <is>
          <t>Established Canadian sparkling brand (domestic strength)</t>
        </is>
      </c>
      <c r="AC386" s="15" t="inlineStr">
        <is>
          <t>Canadian carbonated spring water</t>
        </is>
      </c>
      <c r="AD386" s="15" t="inlineStr">
        <is>
          <t>Local Canadian sparkling water, often value priced.</t>
        </is>
      </c>
      <c r="AE386" s="32" t="n"/>
      <c r="AF386" s="34">
        <f>IF(AND(ISNUMBER($P386),ISNUMBER($AL386),$AL386&lt;&gt;0),ROUND($P386/$AL386*100,1),"")</f>
        <v/>
      </c>
      <c r="AG386" s="35">
        <f>IF(AND(ISNUMBER($S386),ISNUMBER($AL386),$AL386&lt;&gt;0),ROUND($S386/$AL386*100,2),"")</f>
        <v/>
      </c>
      <c r="AH386" s="34">
        <f>IF(AND(ISNUMBER($Q386),ISNUMBER($AL386),$AL386&lt;&gt;0),ROUND($Q386/$AL386*100,1),"")</f>
        <v/>
      </c>
      <c r="AI386" s="29">
        <f>IF(ISNUMBER($S386),IF($S386&lt;=1,"Yes","No"),"n/a")</f>
        <v/>
      </c>
      <c r="AJ386" s="29">
        <f>IF(ISNUMBER($S386),ROUND(MAX(0,MIN(100,100-$S386*2.5-IF(ISNUMBER($T386),$T386,0)*0.12+IF($S386&lt;=1,12,0))),0),"")</f>
        <v/>
      </c>
      <c r="AK386" s="29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29" t="n">
        <v>355</v>
      </c>
      <c r="AM386" s="30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Montellier</t>
        </is>
      </c>
      <c r="B387" s="15" t="inlineStr">
        <is>
          <t>Montellier Carbonated Natural Spring Water | Lime | 15-pack 355mL</t>
        </is>
      </c>
      <c r="C387" s="15" t="inlineStr">
        <is>
          <t>5) Sparkling water &amp; soda</t>
        </is>
      </c>
      <c r="D387" s="15" t="inlineStr">
        <is>
          <t>355 mL can</t>
        </is>
      </c>
      <c r="E387" s="29" t="n">
        <v>15</v>
      </c>
      <c r="F387" s="30" t="n"/>
      <c r="G387" s="31">
        <f>IF(AND(ISNUMBER($F387),ISNUMBER($E387),$E387&lt;&gt;0),$F387/$E387,"")</f>
        <v/>
      </c>
      <c r="H387" s="31">
        <f>IF(AND(ISNUMBER($F387),ISNUMBER($AL387),ISNUMBER($E387),($AL387*$E387)&lt;&gt;0),$F387/($AL387*$E387)*100,"")</f>
        <v/>
      </c>
      <c r="I387" s="32" t="n"/>
      <c r="J387" s="33" t="n"/>
      <c r="K387" s="31">
        <f>IF(AND(ISNUMBER($F387),ISNUMBER($J387)),$F387*(1-$J387),"")</f>
        <v/>
      </c>
      <c r="L387" s="32" t="n"/>
      <c r="M387" s="32" t="n"/>
      <c r="N387" s="31">
        <f>IF(ISNUMBER($F387),($F387-IF(ISNUMBER($AM387),$AM387,0))*(1-IF(ISNUMBER($J387),$J387,0)),"")</f>
        <v/>
      </c>
      <c r="O387" s="15" t="inlineStr">
        <is>
          <t>Lime</t>
        </is>
      </c>
      <c r="P387" s="29" t="n">
        <v>0</v>
      </c>
      <c r="Q387" s="29" t="n">
        <v>5</v>
      </c>
      <c r="R387" s="15" t="inlineStr">
        <is>
          <t>Not listed</t>
        </is>
      </c>
      <c r="S387" s="29" t="n">
        <v>0</v>
      </c>
      <c r="T387" s="29" t="n">
        <v>0</v>
      </c>
      <c r="U387" s="15" t="inlineStr">
        <is>
          <t>None</t>
        </is>
      </c>
      <c r="V387" s="15" t="inlineStr">
        <is>
          <t>Canadian natural spring water, carbonated, zero everything</t>
        </is>
      </c>
      <c r="W387" s="32" t="n"/>
      <c r="X387" s="32" t="n"/>
      <c r="Y387" s="32" t="n"/>
      <c r="Z387" s="32" t="n"/>
      <c r="AA387" s="15" t="inlineStr">
        <is>
          <t>Medium</t>
        </is>
      </c>
      <c r="AB387" s="15" t="inlineStr">
        <is>
          <t>Established Canadian sparkling brand (domestic strength)</t>
        </is>
      </c>
      <c r="AC387" s="15" t="inlineStr">
        <is>
          <t>Canadian carbonated spring water</t>
        </is>
      </c>
      <c r="AD387" s="15" t="inlineStr">
        <is>
          <t>Local Canadian sparkling water, often value priced.</t>
        </is>
      </c>
      <c r="AE387" s="32" t="n"/>
      <c r="AF387" s="34">
        <f>IF(AND(ISNUMBER($P387),ISNUMBER($AL387),$AL387&lt;&gt;0),ROUND($P387/$AL387*100,1),"")</f>
        <v/>
      </c>
      <c r="AG387" s="35">
        <f>IF(AND(ISNUMBER($S387),ISNUMBER($AL387),$AL387&lt;&gt;0),ROUND($S387/$AL387*100,2),"")</f>
        <v/>
      </c>
      <c r="AH387" s="34">
        <f>IF(AND(ISNUMBER($Q387),ISNUMBER($AL387),$AL387&lt;&gt;0),ROUND($Q387/$AL387*100,1),"")</f>
        <v/>
      </c>
      <c r="AI387" s="29">
        <f>IF(ISNUMBER($S387),IF($S387&lt;=1,"Yes","No"),"n/a")</f>
        <v/>
      </c>
      <c r="AJ387" s="29">
        <f>IF(ISNUMBER($S387),ROUND(MAX(0,MIN(100,100-$S387*2.5-IF(ISNUMBER($T387),$T387,0)*0.12+IF($S387&lt;=1,12,0))),0),"")</f>
        <v/>
      </c>
      <c r="AK387" s="29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29" t="n">
        <v>355</v>
      </c>
      <c r="AM387" s="30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Montellier</t>
        </is>
      </c>
      <c r="B388" s="15" t="inlineStr">
        <is>
          <t>Montellier Carbonated Natural Spring Water | Lime | 18-pack 355mL</t>
        </is>
      </c>
      <c r="C388" s="15" t="inlineStr">
        <is>
          <t>5) Sparkling water &amp; soda</t>
        </is>
      </c>
      <c r="D388" s="15" t="inlineStr">
        <is>
          <t>355 mL can</t>
        </is>
      </c>
      <c r="E388" s="29" t="n">
        <v>18</v>
      </c>
      <c r="F388" s="30" t="n"/>
      <c r="G388" s="31">
        <f>IF(AND(ISNUMBER($F388),ISNUMBER($E388),$E388&lt;&gt;0),$F388/$E388,"")</f>
        <v/>
      </c>
      <c r="H388" s="31">
        <f>IF(AND(ISNUMBER($F388),ISNUMBER($AL388),ISNUMBER($E388),($AL388*$E388)&lt;&gt;0),$F388/($AL388*$E388)*100,"")</f>
        <v/>
      </c>
      <c r="I388" s="32" t="n"/>
      <c r="J388" s="33" t="n"/>
      <c r="K388" s="31">
        <f>IF(AND(ISNUMBER($F388),ISNUMBER($J388)),$F388*(1-$J388),"")</f>
        <v/>
      </c>
      <c r="L388" s="32" t="n"/>
      <c r="M388" s="32" t="n"/>
      <c r="N388" s="31">
        <f>IF(ISNUMBER($F388),($F388-IF(ISNUMBER($AM388),$AM388,0))*(1-IF(ISNUMBER($J388),$J388,0)),"")</f>
        <v/>
      </c>
      <c r="O388" s="15" t="inlineStr">
        <is>
          <t>Lime</t>
        </is>
      </c>
      <c r="P388" s="29" t="n">
        <v>0</v>
      </c>
      <c r="Q388" s="29" t="n">
        <v>5</v>
      </c>
      <c r="R388" s="15" t="inlineStr">
        <is>
          <t>Not listed</t>
        </is>
      </c>
      <c r="S388" s="29" t="n">
        <v>0</v>
      </c>
      <c r="T388" s="29" t="n">
        <v>0</v>
      </c>
      <c r="U388" s="15" t="inlineStr">
        <is>
          <t>None</t>
        </is>
      </c>
      <c r="V388" s="15" t="inlineStr">
        <is>
          <t>Canadian natural spring water, carbonated, zero everything</t>
        </is>
      </c>
      <c r="W388" s="32" t="n"/>
      <c r="X388" s="32" t="n"/>
      <c r="Y388" s="32" t="n"/>
      <c r="Z388" s="32" t="n"/>
      <c r="AA388" s="15" t="inlineStr">
        <is>
          <t>Medium</t>
        </is>
      </c>
      <c r="AB388" s="15" t="inlineStr">
        <is>
          <t>Established Canadian sparkling brand (domestic strength)</t>
        </is>
      </c>
      <c r="AC388" s="15" t="inlineStr">
        <is>
          <t>Canadian carbonated spring water</t>
        </is>
      </c>
      <c r="AD388" s="15" t="inlineStr">
        <is>
          <t>Local Canadian sparkling water, often value priced.</t>
        </is>
      </c>
      <c r="AE388" s="32" t="n"/>
      <c r="AF388" s="34">
        <f>IF(AND(ISNUMBER($P388),ISNUMBER($AL388),$AL388&lt;&gt;0),ROUND($P388/$AL388*100,1),"")</f>
        <v/>
      </c>
      <c r="AG388" s="35">
        <f>IF(AND(ISNUMBER($S388),ISNUMBER($AL388),$AL388&lt;&gt;0),ROUND($S388/$AL388*100,2),"")</f>
        <v/>
      </c>
      <c r="AH388" s="34">
        <f>IF(AND(ISNUMBER($Q388),ISNUMBER($AL388),$AL388&lt;&gt;0),ROUND($Q388/$AL388*100,1),"")</f>
        <v/>
      </c>
      <c r="AI388" s="29">
        <f>IF(ISNUMBER($S388),IF($S388&lt;=1,"Yes","No"),"n/a")</f>
        <v/>
      </c>
      <c r="AJ388" s="29">
        <f>IF(ISNUMBER($S388),ROUND(MAX(0,MIN(100,100-$S388*2.5-IF(ISNUMBER($T388),$T388,0)*0.12+IF($S388&lt;=1,12,0))),0),"")</f>
        <v/>
      </c>
      <c r="AK388" s="29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29" t="n">
        <v>355</v>
      </c>
      <c r="AM388" s="30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Montellier</t>
        </is>
      </c>
      <c r="B389" s="15" t="inlineStr">
        <is>
          <t>Montellier Carbonated Natural Spring Water | Lime | 24-pack 355mL</t>
        </is>
      </c>
      <c r="C389" s="15" t="inlineStr">
        <is>
          <t>5) Sparkling water &amp; soda</t>
        </is>
      </c>
      <c r="D389" s="15" t="inlineStr">
        <is>
          <t>355 mL can</t>
        </is>
      </c>
      <c r="E389" s="29" t="n">
        <v>24</v>
      </c>
      <c r="F389" s="30" t="n"/>
      <c r="G389" s="31">
        <f>IF(AND(ISNUMBER($F389),ISNUMBER($E389),$E389&lt;&gt;0),$F389/$E389,"")</f>
        <v/>
      </c>
      <c r="H389" s="31">
        <f>IF(AND(ISNUMBER($F389),ISNUMBER($AL389),ISNUMBER($E389),($AL389*$E389)&lt;&gt;0),$F389/($AL389*$E389)*100,"")</f>
        <v/>
      </c>
      <c r="I389" s="32" t="n"/>
      <c r="J389" s="33" t="n"/>
      <c r="K389" s="31">
        <f>IF(AND(ISNUMBER($F389),ISNUMBER($J389)),$F389*(1-$J389),"")</f>
        <v/>
      </c>
      <c r="L389" s="32" t="n"/>
      <c r="M389" s="32" t="n"/>
      <c r="N389" s="31">
        <f>IF(ISNUMBER($F389),($F389-IF(ISNUMBER($AM389),$AM389,0))*(1-IF(ISNUMBER($J389),$J389,0)),"")</f>
        <v/>
      </c>
      <c r="O389" s="15" t="inlineStr">
        <is>
          <t>Lime</t>
        </is>
      </c>
      <c r="P389" s="29" t="n">
        <v>0</v>
      </c>
      <c r="Q389" s="29" t="n">
        <v>5</v>
      </c>
      <c r="R389" s="15" t="inlineStr">
        <is>
          <t>Not listed</t>
        </is>
      </c>
      <c r="S389" s="29" t="n">
        <v>0</v>
      </c>
      <c r="T389" s="29" t="n">
        <v>0</v>
      </c>
      <c r="U389" s="15" t="inlineStr">
        <is>
          <t>None</t>
        </is>
      </c>
      <c r="V389" s="15" t="inlineStr">
        <is>
          <t>Canadian natural spring water, carbonated, zero everything</t>
        </is>
      </c>
      <c r="W389" s="32" t="n"/>
      <c r="X389" s="32" t="n"/>
      <c r="Y389" s="32" t="n"/>
      <c r="Z389" s="32" t="n"/>
      <c r="AA389" s="15" t="inlineStr">
        <is>
          <t>Medium</t>
        </is>
      </c>
      <c r="AB389" s="15" t="inlineStr">
        <is>
          <t>Established Canadian sparkling brand (domestic strength)</t>
        </is>
      </c>
      <c r="AC389" s="15" t="inlineStr">
        <is>
          <t>Canadian carbonated spring water</t>
        </is>
      </c>
      <c r="AD389" s="15" t="inlineStr">
        <is>
          <t>Local Canadian sparkling water, often value priced.</t>
        </is>
      </c>
      <c r="AE389" s="32" t="n"/>
      <c r="AF389" s="34">
        <f>IF(AND(ISNUMBER($P389),ISNUMBER($AL389),$AL389&lt;&gt;0),ROUND($P389/$AL389*100,1),"")</f>
        <v/>
      </c>
      <c r="AG389" s="35">
        <f>IF(AND(ISNUMBER($S389),ISNUMBER($AL389),$AL389&lt;&gt;0),ROUND($S389/$AL389*100,2),"")</f>
        <v/>
      </c>
      <c r="AH389" s="34">
        <f>IF(AND(ISNUMBER($Q389),ISNUMBER($AL389),$AL389&lt;&gt;0),ROUND($Q389/$AL389*100,1),"")</f>
        <v/>
      </c>
      <c r="AI389" s="29">
        <f>IF(ISNUMBER($S389),IF($S389&lt;=1,"Yes","No"),"n/a")</f>
        <v/>
      </c>
      <c r="AJ389" s="29">
        <f>IF(ISNUMBER($S389),ROUND(MAX(0,MIN(100,100-$S389*2.5-IF(ISNUMBER($T389),$T389,0)*0.12+IF($S389&lt;=1,12,0))),0),"")</f>
        <v/>
      </c>
      <c r="AK389" s="29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29" t="n">
        <v>355</v>
      </c>
      <c r="AM389" s="30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Montellier</t>
        </is>
      </c>
      <c r="B390" s="15" t="inlineStr">
        <is>
          <t>Montellier Carbonated Natural Spring Water | Lemon | single 355mL</t>
        </is>
      </c>
      <c r="C390" s="15" t="inlineStr">
        <is>
          <t>5) Sparkling water &amp; soda</t>
        </is>
      </c>
      <c r="D390" s="15" t="inlineStr">
        <is>
          <t>355 mL can</t>
        </is>
      </c>
      <c r="E390" s="29" t="n">
        <v>1</v>
      </c>
      <c r="F390" s="30" t="n"/>
      <c r="G390" s="31">
        <f>IF(AND(ISNUMBER($F390),ISNUMBER($E390),$E390&lt;&gt;0),$F390/$E390,"")</f>
        <v/>
      </c>
      <c r="H390" s="31">
        <f>IF(AND(ISNUMBER($F390),ISNUMBER($AL390),ISNUMBER($E390),($AL390*$E390)&lt;&gt;0),$F390/($AL390*$E390)*100,"")</f>
        <v/>
      </c>
      <c r="I390" s="32" t="n"/>
      <c r="J390" s="33" t="n"/>
      <c r="K390" s="31">
        <f>IF(AND(ISNUMBER($F390),ISNUMBER($J390)),$F390*(1-$J390),"")</f>
        <v/>
      </c>
      <c r="L390" s="32" t="n"/>
      <c r="M390" s="32" t="n"/>
      <c r="N390" s="31">
        <f>IF(ISNUMBER($F390),($F390-IF(ISNUMBER($AM390),$AM390,0))*(1-IF(ISNUMBER($J390),$J390,0)),"")</f>
        <v/>
      </c>
      <c r="O390" s="15" t="inlineStr">
        <is>
          <t>Lemon</t>
        </is>
      </c>
      <c r="P390" s="29" t="n">
        <v>0</v>
      </c>
      <c r="Q390" s="29" t="n">
        <v>5</v>
      </c>
      <c r="R390" s="15" t="inlineStr">
        <is>
          <t>Not listed</t>
        </is>
      </c>
      <c r="S390" s="29" t="n">
        <v>0</v>
      </c>
      <c r="T390" s="29" t="n">
        <v>0</v>
      </c>
      <c r="U390" s="15" t="inlineStr">
        <is>
          <t>None</t>
        </is>
      </c>
      <c r="V390" s="15" t="inlineStr">
        <is>
          <t>Canadian natural spring water, carbonated, zero everything</t>
        </is>
      </c>
      <c r="W390" s="32" t="n"/>
      <c r="X390" s="32" t="n"/>
      <c r="Y390" s="32" t="n"/>
      <c r="Z390" s="32" t="n"/>
      <c r="AA390" s="15" t="inlineStr">
        <is>
          <t>Medium</t>
        </is>
      </c>
      <c r="AB390" s="15" t="inlineStr">
        <is>
          <t>Established Canadian sparkling brand (domestic strength)</t>
        </is>
      </c>
      <c r="AC390" s="15" t="inlineStr">
        <is>
          <t>Canadian carbonated spring water</t>
        </is>
      </c>
      <c r="AD390" s="15" t="inlineStr">
        <is>
          <t>Local Canadian sparkling water, often value priced.</t>
        </is>
      </c>
      <c r="AE390" s="32" t="n"/>
      <c r="AF390" s="34">
        <f>IF(AND(ISNUMBER($P390),ISNUMBER($AL390),$AL390&lt;&gt;0),ROUND($P390/$AL390*100,1),"")</f>
        <v/>
      </c>
      <c r="AG390" s="35">
        <f>IF(AND(ISNUMBER($S390),ISNUMBER($AL390),$AL390&lt;&gt;0),ROUND($S390/$AL390*100,2),"")</f>
        <v/>
      </c>
      <c r="AH390" s="34">
        <f>IF(AND(ISNUMBER($Q390),ISNUMBER($AL390),$AL390&lt;&gt;0),ROUND($Q390/$AL390*100,1),"")</f>
        <v/>
      </c>
      <c r="AI390" s="29">
        <f>IF(ISNUMBER($S390),IF($S390&lt;=1,"Yes","No"),"n/a")</f>
        <v/>
      </c>
      <c r="AJ390" s="29">
        <f>IF(ISNUMBER($S390),ROUND(MAX(0,MIN(100,100-$S390*2.5-IF(ISNUMBER($T390),$T390,0)*0.12+IF($S390&lt;=1,12,0))),0),"")</f>
        <v/>
      </c>
      <c r="AK390" s="29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29" t="n">
        <v>355</v>
      </c>
      <c r="AM390" s="30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Montellier</t>
        </is>
      </c>
      <c r="B391" s="15" t="inlineStr">
        <is>
          <t>Montellier Carbonated Natural Spring Water | Lemon | 8-pack 355mL</t>
        </is>
      </c>
      <c r="C391" s="15" t="inlineStr">
        <is>
          <t>5) Sparkling water &amp; soda</t>
        </is>
      </c>
      <c r="D391" s="15" t="inlineStr">
        <is>
          <t>355 mL can</t>
        </is>
      </c>
      <c r="E391" s="29" t="n">
        <v>8</v>
      </c>
      <c r="F391" s="30" t="n"/>
      <c r="G391" s="31">
        <f>IF(AND(ISNUMBER($F391),ISNUMBER($E391),$E391&lt;&gt;0),$F391/$E391,"")</f>
        <v/>
      </c>
      <c r="H391" s="31">
        <f>IF(AND(ISNUMBER($F391),ISNUMBER($AL391),ISNUMBER($E391),($AL391*$E391)&lt;&gt;0),$F391/($AL391*$E391)*100,"")</f>
        <v/>
      </c>
      <c r="I391" s="32" t="n"/>
      <c r="J391" s="33" t="n"/>
      <c r="K391" s="31">
        <f>IF(AND(ISNUMBER($F391),ISNUMBER($J391)),$F391*(1-$J391),"")</f>
        <v/>
      </c>
      <c r="L391" s="32" t="n"/>
      <c r="M391" s="32" t="n"/>
      <c r="N391" s="31">
        <f>IF(ISNUMBER($F391),($F391-IF(ISNUMBER($AM391),$AM391,0))*(1-IF(ISNUMBER($J391),$J391,0)),"")</f>
        <v/>
      </c>
      <c r="O391" s="15" t="inlineStr">
        <is>
          <t>Lemon</t>
        </is>
      </c>
      <c r="P391" s="29" t="n">
        <v>0</v>
      </c>
      <c r="Q391" s="29" t="n">
        <v>5</v>
      </c>
      <c r="R391" s="15" t="inlineStr">
        <is>
          <t>Not listed</t>
        </is>
      </c>
      <c r="S391" s="29" t="n">
        <v>0</v>
      </c>
      <c r="T391" s="29" t="n">
        <v>0</v>
      </c>
      <c r="U391" s="15" t="inlineStr">
        <is>
          <t>None</t>
        </is>
      </c>
      <c r="V391" s="15" t="inlineStr">
        <is>
          <t>Canadian natural spring water, carbonated, zero everything</t>
        </is>
      </c>
      <c r="W391" s="32" t="n"/>
      <c r="X391" s="32" t="n"/>
      <c r="Y391" s="32" t="n"/>
      <c r="Z391" s="32" t="n"/>
      <c r="AA391" s="15" t="inlineStr">
        <is>
          <t>Medium</t>
        </is>
      </c>
      <c r="AB391" s="15" t="inlineStr">
        <is>
          <t>Established Canadian sparkling brand (domestic strength)</t>
        </is>
      </c>
      <c r="AC391" s="15" t="inlineStr">
        <is>
          <t>Canadian carbonated spring water</t>
        </is>
      </c>
      <c r="AD391" s="15" t="inlineStr">
        <is>
          <t>Local Canadian sparkling water, often value priced.</t>
        </is>
      </c>
      <c r="AE391" s="32" t="n"/>
      <c r="AF391" s="34">
        <f>IF(AND(ISNUMBER($P391),ISNUMBER($AL391),$AL391&lt;&gt;0),ROUND($P391/$AL391*100,1),"")</f>
        <v/>
      </c>
      <c r="AG391" s="35">
        <f>IF(AND(ISNUMBER($S391),ISNUMBER($AL391),$AL391&lt;&gt;0),ROUND($S391/$AL391*100,2),"")</f>
        <v/>
      </c>
      <c r="AH391" s="34">
        <f>IF(AND(ISNUMBER($Q391),ISNUMBER($AL391),$AL391&lt;&gt;0),ROUND($Q391/$AL391*100,1),"")</f>
        <v/>
      </c>
      <c r="AI391" s="29">
        <f>IF(ISNUMBER($S391),IF($S391&lt;=1,"Yes","No"),"n/a")</f>
        <v/>
      </c>
      <c r="AJ391" s="29">
        <f>IF(ISNUMBER($S391),ROUND(MAX(0,MIN(100,100-$S391*2.5-IF(ISNUMBER($T391),$T391,0)*0.12+IF($S391&lt;=1,12,0))),0),"")</f>
        <v/>
      </c>
      <c r="AK391" s="29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29" t="n">
        <v>355</v>
      </c>
      <c r="AM391" s="30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Montellier</t>
        </is>
      </c>
      <c r="B392" s="15" t="inlineStr">
        <is>
          <t>Montellier Carbonated Natural Spring Water | Lemon | 12-pack 355mL</t>
        </is>
      </c>
      <c r="C392" s="15" t="inlineStr">
        <is>
          <t>5) Sparkling water &amp; soda</t>
        </is>
      </c>
      <c r="D392" s="15" t="inlineStr">
        <is>
          <t>355 mL can</t>
        </is>
      </c>
      <c r="E392" s="29" t="n">
        <v>12</v>
      </c>
      <c r="F392" s="30" t="n"/>
      <c r="G392" s="31">
        <f>IF(AND(ISNUMBER($F392),ISNUMBER($E392),$E392&lt;&gt;0),$F392/$E392,"")</f>
        <v/>
      </c>
      <c r="H392" s="31">
        <f>IF(AND(ISNUMBER($F392),ISNUMBER($AL392),ISNUMBER($E392),($AL392*$E392)&lt;&gt;0),$F392/($AL392*$E392)*100,"")</f>
        <v/>
      </c>
      <c r="I392" s="32" t="n"/>
      <c r="J392" s="33" t="n"/>
      <c r="K392" s="31">
        <f>IF(AND(ISNUMBER($F392),ISNUMBER($J392)),$F392*(1-$J392),"")</f>
        <v/>
      </c>
      <c r="L392" s="32" t="n"/>
      <c r="M392" s="32" t="n"/>
      <c r="N392" s="31">
        <f>IF(ISNUMBER($F392),($F392-IF(ISNUMBER($AM392),$AM392,0))*(1-IF(ISNUMBER($J392),$J392,0)),"")</f>
        <v/>
      </c>
      <c r="O392" s="15" t="inlineStr">
        <is>
          <t>Lemon</t>
        </is>
      </c>
      <c r="P392" s="29" t="n">
        <v>0</v>
      </c>
      <c r="Q392" s="29" t="n">
        <v>5</v>
      </c>
      <c r="R392" s="15" t="inlineStr">
        <is>
          <t>Not listed</t>
        </is>
      </c>
      <c r="S392" s="29" t="n">
        <v>0</v>
      </c>
      <c r="T392" s="29" t="n">
        <v>0</v>
      </c>
      <c r="U392" s="15" t="inlineStr">
        <is>
          <t>None</t>
        </is>
      </c>
      <c r="V392" s="15" t="inlineStr">
        <is>
          <t>Canadian natural spring water, carbonated, zero everything</t>
        </is>
      </c>
      <c r="W392" s="32" t="n"/>
      <c r="X392" s="32" t="n"/>
      <c r="Y392" s="32" t="n"/>
      <c r="Z392" s="32" t="n"/>
      <c r="AA392" s="15" t="inlineStr">
        <is>
          <t>Medium</t>
        </is>
      </c>
      <c r="AB392" s="15" t="inlineStr">
        <is>
          <t>Established Canadian sparkling brand (domestic strength)</t>
        </is>
      </c>
      <c r="AC392" s="15" t="inlineStr">
        <is>
          <t>Canadian carbonated spring water</t>
        </is>
      </c>
      <c r="AD392" s="15" t="inlineStr">
        <is>
          <t>Local Canadian sparkling water, often value priced.</t>
        </is>
      </c>
      <c r="AE392" s="32" t="n"/>
      <c r="AF392" s="34">
        <f>IF(AND(ISNUMBER($P392),ISNUMBER($AL392),$AL392&lt;&gt;0),ROUND($P392/$AL392*100,1),"")</f>
        <v/>
      </c>
      <c r="AG392" s="35">
        <f>IF(AND(ISNUMBER($S392),ISNUMBER($AL392),$AL392&lt;&gt;0),ROUND($S392/$AL392*100,2),"")</f>
        <v/>
      </c>
      <c r="AH392" s="34">
        <f>IF(AND(ISNUMBER($Q392),ISNUMBER($AL392),$AL392&lt;&gt;0),ROUND($Q392/$AL392*100,1),"")</f>
        <v/>
      </c>
      <c r="AI392" s="29">
        <f>IF(ISNUMBER($S392),IF($S392&lt;=1,"Yes","No"),"n/a")</f>
        <v/>
      </c>
      <c r="AJ392" s="29">
        <f>IF(ISNUMBER($S392),ROUND(MAX(0,MIN(100,100-$S392*2.5-IF(ISNUMBER($T392),$T392,0)*0.12+IF($S392&lt;=1,12,0))),0),"")</f>
        <v/>
      </c>
      <c r="AK392" s="29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29" t="n">
        <v>355</v>
      </c>
      <c r="AM392" s="30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Montellier</t>
        </is>
      </c>
      <c r="B393" s="15" t="inlineStr">
        <is>
          <t>Montellier Carbonated Natural Spring Water | Lemon | 15-pack 355mL</t>
        </is>
      </c>
      <c r="C393" s="15" t="inlineStr">
        <is>
          <t>5) Sparkling water &amp; soda</t>
        </is>
      </c>
      <c r="D393" s="15" t="inlineStr">
        <is>
          <t>355 mL can</t>
        </is>
      </c>
      <c r="E393" s="29" t="n">
        <v>15</v>
      </c>
      <c r="F393" s="30" t="n"/>
      <c r="G393" s="31">
        <f>IF(AND(ISNUMBER($F393),ISNUMBER($E393),$E393&lt;&gt;0),$F393/$E393,"")</f>
        <v/>
      </c>
      <c r="H393" s="31">
        <f>IF(AND(ISNUMBER($F393),ISNUMBER($AL393),ISNUMBER($E393),($AL393*$E393)&lt;&gt;0),$F393/($AL393*$E393)*100,"")</f>
        <v/>
      </c>
      <c r="I393" s="32" t="n"/>
      <c r="J393" s="33" t="n"/>
      <c r="K393" s="31">
        <f>IF(AND(ISNUMBER($F393),ISNUMBER($J393)),$F393*(1-$J393),"")</f>
        <v/>
      </c>
      <c r="L393" s="32" t="n"/>
      <c r="M393" s="32" t="n"/>
      <c r="N393" s="31">
        <f>IF(ISNUMBER($F393),($F393-IF(ISNUMBER($AM393),$AM393,0))*(1-IF(ISNUMBER($J393),$J393,0)),"")</f>
        <v/>
      </c>
      <c r="O393" s="15" t="inlineStr">
        <is>
          <t>Lemon</t>
        </is>
      </c>
      <c r="P393" s="29" t="n">
        <v>0</v>
      </c>
      <c r="Q393" s="29" t="n">
        <v>5</v>
      </c>
      <c r="R393" s="15" t="inlineStr">
        <is>
          <t>Not listed</t>
        </is>
      </c>
      <c r="S393" s="29" t="n">
        <v>0</v>
      </c>
      <c r="T393" s="29" t="n">
        <v>0</v>
      </c>
      <c r="U393" s="15" t="inlineStr">
        <is>
          <t>None</t>
        </is>
      </c>
      <c r="V393" s="15" t="inlineStr">
        <is>
          <t>Canadian natural spring water, carbonated, zero everything</t>
        </is>
      </c>
      <c r="W393" s="32" t="n"/>
      <c r="X393" s="32" t="n"/>
      <c r="Y393" s="32" t="n"/>
      <c r="Z393" s="32" t="n"/>
      <c r="AA393" s="15" t="inlineStr">
        <is>
          <t>Medium</t>
        </is>
      </c>
      <c r="AB393" s="15" t="inlineStr">
        <is>
          <t>Established Canadian sparkling brand (domestic strength)</t>
        </is>
      </c>
      <c r="AC393" s="15" t="inlineStr">
        <is>
          <t>Canadian carbonated spring water</t>
        </is>
      </c>
      <c r="AD393" s="15" t="inlineStr">
        <is>
          <t>Local Canadian sparkling water, often value priced.</t>
        </is>
      </c>
      <c r="AE393" s="32" t="n"/>
      <c r="AF393" s="34">
        <f>IF(AND(ISNUMBER($P393),ISNUMBER($AL393),$AL393&lt;&gt;0),ROUND($P393/$AL393*100,1),"")</f>
        <v/>
      </c>
      <c r="AG393" s="35">
        <f>IF(AND(ISNUMBER($S393),ISNUMBER($AL393),$AL393&lt;&gt;0),ROUND($S393/$AL393*100,2),"")</f>
        <v/>
      </c>
      <c r="AH393" s="34">
        <f>IF(AND(ISNUMBER($Q393),ISNUMBER($AL393),$AL393&lt;&gt;0),ROUND($Q393/$AL393*100,1),"")</f>
        <v/>
      </c>
      <c r="AI393" s="29">
        <f>IF(ISNUMBER($S393),IF($S393&lt;=1,"Yes","No"),"n/a")</f>
        <v/>
      </c>
      <c r="AJ393" s="29">
        <f>IF(ISNUMBER($S393),ROUND(MAX(0,MIN(100,100-$S393*2.5-IF(ISNUMBER($T393),$T393,0)*0.12+IF($S393&lt;=1,12,0))),0),"")</f>
        <v/>
      </c>
      <c r="AK393" s="29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29" t="n">
        <v>355</v>
      </c>
      <c r="AM393" s="30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Montellier</t>
        </is>
      </c>
      <c r="B394" s="15" t="inlineStr">
        <is>
          <t>Montellier Carbonated Natural Spring Water | Lemon | 18-pack 355mL</t>
        </is>
      </c>
      <c r="C394" s="15" t="inlineStr">
        <is>
          <t>5) Sparkling water &amp; soda</t>
        </is>
      </c>
      <c r="D394" s="15" t="inlineStr">
        <is>
          <t>355 mL can</t>
        </is>
      </c>
      <c r="E394" s="29" t="n">
        <v>18</v>
      </c>
      <c r="F394" s="30" t="n"/>
      <c r="G394" s="31">
        <f>IF(AND(ISNUMBER($F394),ISNUMBER($E394),$E394&lt;&gt;0),$F394/$E394,"")</f>
        <v/>
      </c>
      <c r="H394" s="31">
        <f>IF(AND(ISNUMBER($F394),ISNUMBER($AL394),ISNUMBER($E394),($AL394*$E394)&lt;&gt;0),$F394/($AL394*$E394)*100,"")</f>
        <v/>
      </c>
      <c r="I394" s="32" t="n"/>
      <c r="J394" s="33" t="n"/>
      <c r="K394" s="31">
        <f>IF(AND(ISNUMBER($F394),ISNUMBER($J394)),$F394*(1-$J394),"")</f>
        <v/>
      </c>
      <c r="L394" s="32" t="n"/>
      <c r="M394" s="32" t="n"/>
      <c r="N394" s="31">
        <f>IF(ISNUMBER($F394),($F394-IF(ISNUMBER($AM394),$AM394,0))*(1-IF(ISNUMBER($J394),$J394,0)),"")</f>
        <v/>
      </c>
      <c r="O394" s="15" t="inlineStr">
        <is>
          <t>Lemon</t>
        </is>
      </c>
      <c r="P394" s="29" t="n">
        <v>0</v>
      </c>
      <c r="Q394" s="29" t="n">
        <v>5</v>
      </c>
      <c r="R394" s="15" t="inlineStr">
        <is>
          <t>Not listed</t>
        </is>
      </c>
      <c r="S394" s="29" t="n">
        <v>0</v>
      </c>
      <c r="T394" s="29" t="n">
        <v>0</v>
      </c>
      <c r="U394" s="15" t="inlineStr">
        <is>
          <t>None</t>
        </is>
      </c>
      <c r="V394" s="15" t="inlineStr">
        <is>
          <t>Canadian natural spring water, carbonated, zero everything</t>
        </is>
      </c>
      <c r="W394" s="32" t="n"/>
      <c r="X394" s="32" t="n"/>
      <c r="Y394" s="32" t="n"/>
      <c r="Z394" s="32" t="n"/>
      <c r="AA394" s="15" t="inlineStr">
        <is>
          <t>Medium</t>
        </is>
      </c>
      <c r="AB394" s="15" t="inlineStr">
        <is>
          <t>Established Canadian sparkling brand (domestic strength)</t>
        </is>
      </c>
      <c r="AC394" s="15" t="inlineStr">
        <is>
          <t>Canadian carbonated spring water</t>
        </is>
      </c>
      <c r="AD394" s="15" t="inlineStr">
        <is>
          <t>Local Canadian sparkling water, often value priced.</t>
        </is>
      </c>
      <c r="AE394" s="32" t="n"/>
      <c r="AF394" s="34">
        <f>IF(AND(ISNUMBER($P394),ISNUMBER($AL394),$AL394&lt;&gt;0),ROUND($P394/$AL394*100,1),"")</f>
        <v/>
      </c>
      <c r="AG394" s="35">
        <f>IF(AND(ISNUMBER($S394),ISNUMBER($AL394),$AL394&lt;&gt;0),ROUND($S394/$AL394*100,2),"")</f>
        <v/>
      </c>
      <c r="AH394" s="34">
        <f>IF(AND(ISNUMBER($Q394),ISNUMBER($AL394),$AL394&lt;&gt;0),ROUND($Q394/$AL394*100,1),"")</f>
        <v/>
      </c>
      <c r="AI394" s="29">
        <f>IF(ISNUMBER($S394),IF($S394&lt;=1,"Yes","No"),"n/a")</f>
        <v/>
      </c>
      <c r="AJ394" s="29">
        <f>IF(ISNUMBER($S394),ROUND(MAX(0,MIN(100,100-$S394*2.5-IF(ISNUMBER($T394),$T394,0)*0.12+IF($S394&lt;=1,12,0))),0),"")</f>
        <v/>
      </c>
      <c r="AK394" s="29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29" t="n">
        <v>355</v>
      </c>
      <c r="AM394" s="30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Montellier</t>
        </is>
      </c>
      <c r="B395" s="15" t="inlineStr">
        <is>
          <t>Montellier Carbonated Natural Spring Water | Lemon | 24-pack 355mL</t>
        </is>
      </c>
      <c r="C395" s="15" t="inlineStr">
        <is>
          <t>5) Sparkling water &amp; soda</t>
        </is>
      </c>
      <c r="D395" s="15" t="inlineStr">
        <is>
          <t>355 mL can</t>
        </is>
      </c>
      <c r="E395" s="29" t="n">
        <v>24</v>
      </c>
      <c r="F395" s="30" t="n"/>
      <c r="G395" s="31">
        <f>IF(AND(ISNUMBER($F395),ISNUMBER($E395),$E395&lt;&gt;0),$F395/$E395,"")</f>
        <v/>
      </c>
      <c r="H395" s="31">
        <f>IF(AND(ISNUMBER($F395),ISNUMBER($AL395),ISNUMBER($E395),($AL395*$E395)&lt;&gt;0),$F395/($AL395*$E395)*100,"")</f>
        <v/>
      </c>
      <c r="I395" s="32" t="n"/>
      <c r="J395" s="33" t="n"/>
      <c r="K395" s="31">
        <f>IF(AND(ISNUMBER($F395),ISNUMBER($J395)),$F395*(1-$J395),"")</f>
        <v/>
      </c>
      <c r="L395" s="32" t="n"/>
      <c r="M395" s="32" t="n"/>
      <c r="N395" s="31">
        <f>IF(ISNUMBER($F395),($F395-IF(ISNUMBER($AM395),$AM395,0))*(1-IF(ISNUMBER($J395),$J395,0)),"")</f>
        <v/>
      </c>
      <c r="O395" s="15" t="inlineStr">
        <is>
          <t>Lemon</t>
        </is>
      </c>
      <c r="P395" s="29" t="n">
        <v>0</v>
      </c>
      <c r="Q395" s="29" t="n">
        <v>5</v>
      </c>
      <c r="R395" s="15" t="inlineStr">
        <is>
          <t>Not listed</t>
        </is>
      </c>
      <c r="S395" s="29" t="n">
        <v>0</v>
      </c>
      <c r="T395" s="29" t="n">
        <v>0</v>
      </c>
      <c r="U395" s="15" t="inlineStr">
        <is>
          <t>None</t>
        </is>
      </c>
      <c r="V395" s="15" t="inlineStr">
        <is>
          <t>Canadian natural spring water, carbonated, zero everything</t>
        </is>
      </c>
      <c r="W395" s="32" t="n"/>
      <c r="X395" s="32" t="n"/>
      <c r="Y395" s="32" t="n"/>
      <c r="Z395" s="32" t="n"/>
      <c r="AA395" s="15" t="inlineStr">
        <is>
          <t>Medium</t>
        </is>
      </c>
      <c r="AB395" s="15" t="inlineStr">
        <is>
          <t>Established Canadian sparkling brand (domestic strength)</t>
        </is>
      </c>
      <c r="AC395" s="15" t="inlineStr">
        <is>
          <t>Canadian carbonated spring water</t>
        </is>
      </c>
      <c r="AD395" s="15" t="inlineStr">
        <is>
          <t>Local Canadian sparkling water, often value priced.</t>
        </is>
      </c>
      <c r="AE395" s="32" t="n"/>
      <c r="AF395" s="34">
        <f>IF(AND(ISNUMBER($P395),ISNUMBER($AL395),$AL395&lt;&gt;0),ROUND($P395/$AL395*100,1),"")</f>
        <v/>
      </c>
      <c r="AG395" s="35">
        <f>IF(AND(ISNUMBER($S395),ISNUMBER($AL395),$AL395&lt;&gt;0),ROUND($S395/$AL395*100,2),"")</f>
        <v/>
      </c>
      <c r="AH395" s="34">
        <f>IF(AND(ISNUMBER($Q395),ISNUMBER($AL395),$AL395&lt;&gt;0),ROUND($Q395/$AL395*100,1),"")</f>
        <v/>
      </c>
      <c r="AI395" s="29">
        <f>IF(ISNUMBER($S395),IF($S395&lt;=1,"Yes","No"),"n/a")</f>
        <v/>
      </c>
      <c r="AJ395" s="29">
        <f>IF(ISNUMBER($S395),ROUND(MAX(0,MIN(100,100-$S395*2.5-IF(ISNUMBER($T395),$T395,0)*0.12+IF($S395&lt;=1,12,0))),0),"")</f>
        <v/>
      </c>
      <c r="AK395" s="29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29" t="n">
        <v>355</v>
      </c>
      <c r="AM395" s="30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Montellier</t>
        </is>
      </c>
      <c r="B396" s="15" t="inlineStr">
        <is>
          <t>Montellier Carbonated Natural Spring Water | Mango | single 355mL</t>
        </is>
      </c>
      <c r="C396" s="15" t="inlineStr">
        <is>
          <t>5) Sparkling water &amp; soda</t>
        </is>
      </c>
      <c r="D396" s="15" t="inlineStr">
        <is>
          <t>355 mL can</t>
        </is>
      </c>
      <c r="E396" s="29" t="n">
        <v>1</v>
      </c>
      <c r="F396" s="30" t="n"/>
      <c r="G396" s="31">
        <f>IF(AND(ISNUMBER($F396),ISNUMBER($E396),$E396&lt;&gt;0),$F396/$E396,"")</f>
        <v/>
      </c>
      <c r="H396" s="31">
        <f>IF(AND(ISNUMBER($F396),ISNUMBER($AL396),ISNUMBER($E396),($AL396*$E396)&lt;&gt;0),$F396/($AL396*$E396)*100,"")</f>
        <v/>
      </c>
      <c r="I396" s="32" t="n"/>
      <c r="J396" s="33" t="n"/>
      <c r="K396" s="31">
        <f>IF(AND(ISNUMBER($F396),ISNUMBER($J396)),$F396*(1-$J396),"")</f>
        <v/>
      </c>
      <c r="L396" s="32" t="n"/>
      <c r="M396" s="32" t="n"/>
      <c r="N396" s="31">
        <f>IF(ISNUMBER($F396),($F396-IF(ISNUMBER($AM396),$AM396,0))*(1-IF(ISNUMBER($J396),$J396,0)),"")</f>
        <v/>
      </c>
      <c r="O396" s="15" t="inlineStr">
        <is>
          <t>Mango</t>
        </is>
      </c>
      <c r="P396" s="29" t="n">
        <v>0</v>
      </c>
      <c r="Q396" s="29" t="n">
        <v>5</v>
      </c>
      <c r="R396" s="15" t="inlineStr">
        <is>
          <t>Not listed</t>
        </is>
      </c>
      <c r="S396" s="29" t="n">
        <v>0</v>
      </c>
      <c r="T396" s="29" t="n">
        <v>0</v>
      </c>
      <c r="U396" s="15" t="inlineStr">
        <is>
          <t>None</t>
        </is>
      </c>
      <c r="V396" s="15" t="inlineStr">
        <is>
          <t>Canadian natural spring water, carbonated, zero everything</t>
        </is>
      </c>
      <c r="W396" s="32" t="n"/>
      <c r="X396" s="32" t="n"/>
      <c r="Y396" s="32" t="n"/>
      <c r="Z396" s="32" t="n"/>
      <c r="AA396" s="15" t="inlineStr">
        <is>
          <t>Medium</t>
        </is>
      </c>
      <c r="AB396" s="15" t="inlineStr">
        <is>
          <t>Established Canadian sparkling brand (domestic strength)</t>
        </is>
      </c>
      <c r="AC396" s="15" t="inlineStr">
        <is>
          <t>Canadian carbonated spring water</t>
        </is>
      </c>
      <c r="AD396" s="15" t="inlineStr">
        <is>
          <t>Local Canadian sparkling water, often value priced.</t>
        </is>
      </c>
      <c r="AE396" s="32" t="n"/>
      <c r="AF396" s="34">
        <f>IF(AND(ISNUMBER($P396),ISNUMBER($AL396),$AL396&lt;&gt;0),ROUND($P396/$AL396*100,1),"")</f>
        <v/>
      </c>
      <c r="AG396" s="35">
        <f>IF(AND(ISNUMBER($S396),ISNUMBER($AL396),$AL396&lt;&gt;0),ROUND($S396/$AL396*100,2),"")</f>
        <v/>
      </c>
      <c r="AH396" s="34">
        <f>IF(AND(ISNUMBER($Q396),ISNUMBER($AL396),$AL396&lt;&gt;0),ROUND($Q396/$AL396*100,1),"")</f>
        <v/>
      </c>
      <c r="AI396" s="29">
        <f>IF(ISNUMBER($S396),IF($S396&lt;=1,"Yes","No"),"n/a")</f>
        <v/>
      </c>
      <c r="AJ396" s="29">
        <f>IF(ISNUMBER($S396),ROUND(MAX(0,MIN(100,100-$S396*2.5-IF(ISNUMBER($T396),$T396,0)*0.12+IF($S396&lt;=1,12,0))),0),"")</f>
        <v/>
      </c>
      <c r="AK396" s="29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29" t="n">
        <v>355</v>
      </c>
      <c r="AM396" s="30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Montellier</t>
        </is>
      </c>
      <c r="B397" s="15" t="inlineStr">
        <is>
          <t>Montellier Carbonated Natural Spring Water | Mango | 8-pack 355mL</t>
        </is>
      </c>
      <c r="C397" s="15" t="inlineStr">
        <is>
          <t>5) Sparkling water &amp; soda</t>
        </is>
      </c>
      <c r="D397" s="15" t="inlineStr">
        <is>
          <t>355 mL can</t>
        </is>
      </c>
      <c r="E397" s="29" t="n">
        <v>8</v>
      </c>
      <c r="F397" s="30" t="n"/>
      <c r="G397" s="31">
        <f>IF(AND(ISNUMBER($F397),ISNUMBER($E397),$E397&lt;&gt;0),$F397/$E397,"")</f>
        <v/>
      </c>
      <c r="H397" s="31">
        <f>IF(AND(ISNUMBER($F397),ISNUMBER($AL397),ISNUMBER($E397),($AL397*$E397)&lt;&gt;0),$F397/($AL397*$E397)*100,"")</f>
        <v/>
      </c>
      <c r="I397" s="32" t="n"/>
      <c r="J397" s="33" t="n"/>
      <c r="K397" s="31">
        <f>IF(AND(ISNUMBER($F397),ISNUMBER($J397)),$F397*(1-$J397),"")</f>
        <v/>
      </c>
      <c r="L397" s="32" t="n"/>
      <c r="M397" s="32" t="n"/>
      <c r="N397" s="31">
        <f>IF(ISNUMBER($F397),($F397-IF(ISNUMBER($AM397),$AM397,0))*(1-IF(ISNUMBER($J397),$J397,0)),"")</f>
        <v/>
      </c>
      <c r="O397" s="15" t="inlineStr">
        <is>
          <t>Mango</t>
        </is>
      </c>
      <c r="P397" s="29" t="n">
        <v>0</v>
      </c>
      <c r="Q397" s="29" t="n">
        <v>5</v>
      </c>
      <c r="R397" s="15" t="inlineStr">
        <is>
          <t>Not listed</t>
        </is>
      </c>
      <c r="S397" s="29" t="n">
        <v>0</v>
      </c>
      <c r="T397" s="29" t="n">
        <v>0</v>
      </c>
      <c r="U397" s="15" t="inlineStr">
        <is>
          <t>None</t>
        </is>
      </c>
      <c r="V397" s="15" t="inlineStr">
        <is>
          <t>Canadian natural spring water, carbonated, zero everything</t>
        </is>
      </c>
      <c r="W397" s="32" t="n"/>
      <c r="X397" s="32" t="n"/>
      <c r="Y397" s="32" t="n"/>
      <c r="Z397" s="32" t="n"/>
      <c r="AA397" s="15" t="inlineStr">
        <is>
          <t>Medium</t>
        </is>
      </c>
      <c r="AB397" s="15" t="inlineStr">
        <is>
          <t>Established Canadian sparkling brand (domestic strength)</t>
        </is>
      </c>
      <c r="AC397" s="15" t="inlineStr">
        <is>
          <t>Canadian carbonated spring water</t>
        </is>
      </c>
      <c r="AD397" s="15" t="inlineStr">
        <is>
          <t>Local Canadian sparkling water, often value priced.</t>
        </is>
      </c>
      <c r="AE397" s="32" t="n"/>
      <c r="AF397" s="34">
        <f>IF(AND(ISNUMBER($P397),ISNUMBER($AL397),$AL397&lt;&gt;0),ROUND($P397/$AL397*100,1),"")</f>
        <v/>
      </c>
      <c r="AG397" s="35">
        <f>IF(AND(ISNUMBER($S397),ISNUMBER($AL397),$AL397&lt;&gt;0),ROUND($S397/$AL397*100,2),"")</f>
        <v/>
      </c>
      <c r="AH397" s="34">
        <f>IF(AND(ISNUMBER($Q397),ISNUMBER($AL397),$AL397&lt;&gt;0),ROUND($Q397/$AL397*100,1),"")</f>
        <v/>
      </c>
      <c r="AI397" s="29">
        <f>IF(ISNUMBER($S397),IF($S397&lt;=1,"Yes","No"),"n/a")</f>
        <v/>
      </c>
      <c r="AJ397" s="29">
        <f>IF(ISNUMBER($S397),ROUND(MAX(0,MIN(100,100-$S397*2.5-IF(ISNUMBER($T397),$T397,0)*0.12+IF($S397&lt;=1,12,0))),0),"")</f>
        <v/>
      </c>
      <c r="AK397" s="29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29" t="n">
        <v>355</v>
      </c>
      <c r="AM397" s="30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Montellier</t>
        </is>
      </c>
      <c r="B398" s="15" t="inlineStr">
        <is>
          <t>Montellier Carbonated Natural Spring Water | Mango | 12-pack 355mL</t>
        </is>
      </c>
      <c r="C398" s="15" t="inlineStr">
        <is>
          <t>5) Sparkling water &amp; soda</t>
        </is>
      </c>
      <c r="D398" s="15" t="inlineStr">
        <is>
          <t>355 mL can</t>
        </is>
      </c>
      <c r="E398" s="29" t="n">
        <v>12</v>
      </c>
      <c r="F398" s="30" t="n"/>
      <c r="G398" s="31">
        <f>IF(AND(ISNUMBER($F398),ISNUMBER($E398),$E398&lt;&gt;0),$F398/$E398,"")</f>
        <v/>
      </c>
      <c r="H398" s="31">
        <f>IF(AND(ISNUMBER($F398),ISNUMBER($AL398),ISNUMBER($E398),($AL398*$E398)&lt;&gt;0),$F398/($AL398*$E398)*100,"")</f>
        <v/>
      </c>
      <c r="I398" s="32" t="n"/>
      <c r="J398" s="33" t="n"/>
      <c r="K398" s="31">
        <f>IF(AND(ISNUMBER($F398),ISNUMBER($J398)),$F398*(1-$J398),"")</f>
        <v/>
      </c>
      <c r="L398" s="32" t="n"/>
      <c r="M398" s="32" t="n"/>
      <c r="N398" s="31">
        <f>IF(ISNUMBER($F398),($F398-IF(ISNUMBER($AM398),$AM398,0))*(1-IF(ISNUMBER($J398),$J398,0)),"")</f>
        <v/>
      </c>
      <c r="O398" s="15" t="inlineStr">
        <is>
          <t>Mango</t>
        </is>
      </c>
      <c r="P398" s="29" t="n">
        <v>0</v>
      </c>
      <c r="Q398" s="29" t="n">
        <v>5</v>
      </c>
      <c r="R398" s="15" t="inlineStr">
        <is>
          <t>Not listed</t>
        </is>
      </c>
      <c r="S398" s="29" t="n">
        <v>0</v>
      </c>
      <c r="T398" s="29" t="n">
        <v>0</v>
      </c>
      <c r="U398" s="15" t="inlineStr">
        <is>
          <t>None</t>
        </is>
      </c>
      <c r="V398" s="15" t="inlineStr">
        <is>
          <t>Canadian natural spring water, carbonated, zero everything</t>
        </is>
      </c>
      <c r="W398" s="32" t="n"/>
      <c r="X398" s="32" t="n"/>
      <c r="Y398" s="32" t="n"/>
      <c r="Z398" s="32" t="n"/>
      <c r="AA398" s="15" t="inlineStr">
        <is>
          <t>Medium</t>
        </is>
      </c>
      <c r="AB398" s="15" t="inlineStr">
        <is>
          <t>Established Canadian sparkling brand (domestic strength)</t>
        </is>
      </c>
      <c r="AC398" s="15" t="inlineStr">
        <is>
          <t>Canadian carbonated spring water</t>
        </is>
      </c>
      <c r="AD398" s="15" t="inlineStr">
        <is>
          <t>Local Canadian sparkling water, often value priced.</t>
        </is>
      </c>
      <c r="AE398" s="32" t="n"/>
      <c r="AF398" s="34">
        <f>IF(AND(ISNUMBER($P398),ISNUMBER($AL398),$AL398&lt;&gt;0),ROUND($P398/$AL398*100,1),"")</f>
        <v/>
      </c>
      <c r="AG398" s="35">
        <f>IF(AND(ISNUMBER($S398),ISNUMBER($AL398),$AL398&lt;&gt;0),ROUND($S398/$AL398*100,2),"")</f>
        <v/>
      </c>
      <c r="AH398" s="34">
        <f>IF(AND(ISNUMBER($Q398),ISNUMBER($AL398),$AL398&lt;&gt;0),ROUND($Q398/$AL398*100,1),"")</f>
        <v/>
      </c>
      <c r="AI398" s="29">
        <f>IF(ISNUMBER($S398),IF($S398&lt;=1,"Yes","No"),"n/a")</f>
        <v/>
      </c>
      <c r="AJ398" s="29">
        <f>IF(ISNUMBER($S398),ROUND(MAX(0,MIN(100,100-$S398*2.5-IF(ISNUMBER($T398),$T398,0)*0.12+IF($S398&lt;=1,12,0))),0),"")</f>
        <v/>
      </c>
      <c r="AK398" s="29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29" t="n">
        <v>355</v>
      </c>
      <c r="AM398" s="30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Montellier</t>
        </is>
      </c>
      <c r="B399" s="15" t="inlineStr">
        <is>
          <t>Montellier Carbonated Natural Spring Water | Mango | 15-pack 355mL</t>
        </is>
      </c>
      <c r="C399" s="15" t="inlineStr">
        <is>
          <t>5) Sparkling water &amp; soda</t>
        </is>
      </c>
      <c r="D399" s="15" t="inlineStr">
        <is>
          <t>355 mL can</t>
        </is>
      </c>
      <c r="E399" s="29" t="n">
        <v>15</v>
      </c>
      <c r="F399" s="30" t="n"/>
      <c r="G399" s="31">
        <f>IF(AND(ISNUMBER($F399),ISNUMBER($E399),$E399&lt;&gt;0),$F399/$E399,"")</f>
        <v/>
      </c>
      <c r="H399" s="31">
        <f>IF(AND(ISNUMBER($F399),ISNUMBER($AL399),ISNUMBER($E399),($AL399*$E399)&lt;&gt;0),$F399/($AL399*$E399)*100,"")</f>
        <v/>
      </c>
      <c r="I399" s="32" t="n"/>
      <c r="J399" s="33" t="n"/>
      <c r="K399" s="31">
        <f>IF(AND(ISNUMBER($F399),ISNUMBER($J399)),$F399*(1-$J399),"")</f>
        <v/>
      </c>
      <c r="L399" s="32" t="n"/>
      <c r="M399" s="32" t="n"/>
      <c r="N399" s="31">
        <f>IF(ISNUMBER($F399),($F399-IF(ISNUMBER($AM399),$AM399,0))*(1-IF(ISNUMBER($J399),$J399,0)),"")</f>
        <v/>
      </c>
      <c r="O399" s="15" t="inlineStr">
        <is>
          <t>Mango</t>
        </is>
      </c>
      <c r="P399" s="29" t="n">
        <v>0</v>
      </c>
      <c r="Q399" s="29" t="n">
        <v>5</v>
      </c>
      <c r="R399" s="15" t="inlineStr">
        <is>
          <t>Not listed</t>
        </is>
      </c>
      <c r="S399" s="29" t="n">
        <v>0</v>
      </c>
      <c r="T399" s="29" t="n">
        <v>0</v>
      </c>
      <c r="U399" s="15" t="inlineStr">
        <is>
          <t>None</t>
        </is>
      </c>
      <c r="V399" s="15" t="inlineStr">
        <is>
          <t>Canadian natural spring water, carbonated, zero everything</t>
        </is>
      </c>
      <c r="W399" s="32" t="n"/>
      <c r="X399" s="32" t="n"/>
      <c r="Y399" s="32" t="n"/>
      <c r="Z399" s="32" t="n"/>
      <c r="AA399" s="15" t="inlineStr">
        <is>
          <t>Medium</t>
        </is>
      </c>
      <c r="AB399" s="15" t="inlineStr">
        <is>
          <t>Established Canadian sparkling brand (domestic strength)</t>
        </is>
      </c>
      <c r="AC399" s="15" t="inlineStr">
        <is>
          <t>Canadian carbonated spring water</t>
        </is>
      </c>
      <c r="AD399" s="15" t="inlineStr">
        <is>
          <t>Local Canadian sparkling water, often value priced.</t>
        </is>
      </c>
      <c r="AE399" s="32" t="n"/>
      <c r="AF399" s="34">
        <f>IF(AND(ISNUMBER($P399),ISNUMBER($AL399),$AL399&lt;&gt;0),ROUND($P399/$AL399*100,1),"")</f>
        <v/>
      </c>
      <c r="AG399" s="35">
        <f>IF(AND(ISNUMBER($S399),ISNUMBER($AL399),$AL399&lt;&gt;0),ROUND($S399/$AL399*100,2),"")</f>
        <v/>
      </c>
      <c r="AH399" s="34">
        <f>IF(AND(ISNUMBER($Q399),ISNUMBER($AL399),$AL399&lt;&gt;0),ROUND($Q399/$AL399*100,1),"")</f>
        <v/>
      </c>
      <c r="AI399" s="29">
        <f>IF(ISNUMBER($S399),IF($S399&lt;=1,"Yes","No"),"n/a")</f>
        <v/>
      </c>
      <c r="AJ399" s="29">
        <f>IF(ISNUMBER($S399),ROUND(MAX(0,MIN(100,100-$S399*2.5-IF(ISNUMBER($T399),$T399,0)*0.12+IF($S399&lt;=1,12,0))),0),"")</f>
        <v/>
      </c>
      <c r="AK399" s="29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29" t="n">
        <v>355</v>
      </c>
      <c r="AM399" s="30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Montellier</t>
        </is>
      </c>
      <c r="B400" s="15" t="inlineStr">
        <is>
          <t>Montellier Carbonated Natural Spring Water | Mango | 18-pack 355mL</t>
        </is>
      </c>
      <c r="C400" s="15" t="inlineStr">
        <is>
          <t>5) Sparkling water &amp; soda</t>
        </is>
      </c>
      <c r="D400" s="15" t="inlineStr">
        <is>
          <t>355 mL can</t>
        </is>
      </c>
      <c r="E400" s="29" t="n">
        <v>18</v>
      </c>
      <c r="F400" s="30" t="n"/>
      <c r="G400" s="31">
        <f>IF(AND(ISNUMBER($F400),ISNUMBER($E400),$E400&lt;&gt;0),$F400/$E400,"")</f>
        <v/>
      </c>
      <c r="H400" s="31">
        <f>IF(AND(ISNUMBER($F400),ISNUMBER($AL400),ISNUMBER($E400),($AL400*$E400)&lt;&gt;0),$F400/($AL400*$E400)*100,"")</f>
        <v/>
      </c>
      <c r="I400" s="32" t="n"/>
      <c r="J400" s="33" t="n"/>
      <c r="K400" s="31">
        <f>IF(AND(ISNUMBER($F400),ISNUMBER($J400)),$F400*(1-$J400),"")</f>
        <v/>
      </c>
      <c r="L400" s="32" t="n"/>
      <c r="M400" s="32" t="n"/>
      <c r="N400" s="31">
        <f>IF(ISNUMBER($F400),($F400-IF(ISNUMBER($AM400),$AM400,0))*(1-IF(ISNUMBER($J400),$J400,0)),"")</f>
        <v/>
      </c>
      <c r="O400" s="15" t="inlineStr">
        <is>
          <t>Mango</t>
        </is>
      </c>
      <c r="P400" s="29" t="n">
        <v>0</v>
      </c>
      <c r="Q400" s="29" t="n">
        <v>5</v>
      </c>
      <c r="R400" s="15" t="inlineStr">
        <is>
          <t>Not listed</t>
        </is>
      </c>
      <c r="S400" s="29" t="n">
        <v>0</v>
      </c>
      <c r="T400" s="29" t="n">
        <v>0</v>
      </c>
      <c r="U400" s="15" t="inlineStr">
        <is>
          <t>None</t>
        </is>
      </c>
      <c r="V400" s="15" t="inlineStr">
        <is>
          <t>Canadian natural spring water, carbonated, zero everything</t>
        </is>
      </c>
      <c r="W400" s="32" t="n"/>
      <c r="X400" s="32" t="n"/>
      <c r="Y400" s="32" t="n"/>
      <c r="Z400" s="32" t="n"/>
      <c r="AA400" s="15" t="inlineStr">
        <is>
          <t>Medium</t>
        </is>
      </c>
      <c r="AB400" s="15" t="inlineStr">
        <is>
          <t>Established Canadian sparkling brand (domestic strength)</t>
        </is>
      </c>
      <c r="AC400" s="15" t="inlineStr">
        <is>
          <t>Canadian carbonated spring water</t>
        </is>
      </c>
      <c r="AD400" s="15" t="inlineStr">
        <is>
          <t>Local Canadian sparkling water, often value priced.</t>
        </is>
      </c>
      <c r="AE400" s="32" t="n"/>
      <c r="AF400" s="34">
        <f>IF(AND(ISNUMBER($P400),ISNUMBER($AL400),$AL400&lt;&gt;0),ROUND($P400/$AL400*100,1),"")</f>
        <v/>
      </c>
      <c r="AG400" s="35">
        <f>IF(AND(ISNUMBER($S400),ISNUMBER($AL400),$AL400&lt;&gt;0),ROUND($S400/$AL400*100,2),"")</f>
        <v/>
      </c>
      <c r="AH400" s="34">
        <f>IF(AND(ISNUMBER($Q400),ISNUMBER($AL400),$AL400&lt;&gt;0),ROUND($Q400/$AL400*100,1),"")</f>
        <v/>
      </c>
      <c r="AI400" s="29">
        <f>IF(ISNUMBER($S400),IF($S400&lt;=1,"Yes","No"),"n/a")</f>
        <v/>
      </c>
      <c r="AJ400" s="29">
        <f>IF(ISNUMBER($S400),ROUND(MAX(0,MIN(100,100-$S400*2.5-IF(ISNUMBER($T400),$T400,0)*0.12+IF($S400&lt;=1,12,0))),0),"")</f>
        <v/>
      </c>
      <c r="AK400" s="29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29" t="n">
        <v>355</v>
      </c>
      <c r="AM400" s="30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Montellier</t>
        </is>
      </c>
      <c r="B401" s="15" t="inlineStr">
        <is>
          <t>Montellier Carbonated Natural Spring Water | Mango | 24-pack 355mL</t>
        </is>
      </c>
      <c r="C401" s="15" t="inlineStr">
        <is>
          <t>5) Sparkling water &amp; soda</t>
        </is>
      </c>
      <c r="D401" s="15" t="inlineStr">
        <is>
          <t>355 mL can</t>
        </is>
      </c>
      <c r="E401" s="29" t="n">
        <v>24</v>
      </c>
      <c r="F401" s="30" t="n"/>
      <c r="G401" s="31">
        <f>IF(AND(ISNUMBER($F401),ISNUMBER($E401),$E401&lt;&gt;0),$F401/$E401,"")</f>
        <v/>
      </c>
      <c r="H401" s="31">
        <f>IF(AND(ISNUMBER($F401),ISNUMBER($AL401),ISNUMBER($E401),($AL401*$E401)&lt;&gt;0),$F401/($AL401*$E401)*100,"")</f>
        <v/>
      </c>
      <c r="I401" s="32" t="n"/>
      <c r="J401" s="33" t="n"/>
      <c r="K401" s="31">
        <f>IF(AND(ISNUMBER($F401),ISNUMBER($J401)),$F401*(1-$J401),"")</f>
        <v/>
      </c>
      <c r="L401" s="32" t="n"/>
      <c r="M401" s="32" t="n"/>
      <c r="N401" s="31">
        <f>IF(ISNUMBER($F401),($F401-IF(ISNUMBER($AM401),$AM401,0))*(1-IF(ISNUMBER($J401),$J401,0)),"")</f>
        <v/>
      </c>
      <c r="O401" s="15" t="inlineStr">
        <is>
          <t>Mango</t>
        </is>
      </c>
      <c r="P401" s="29" t="n">
        <v>0</v>
      </c>
      <c r="Q401" s="29" t="n">
        <v>5</v>
      </c>
      <c r="R401" s="15" t="inlineStr">
        <is>
          <t>Not listed</t>
        </is>
      </c>
      <c r="S401" s="29" t="n">
        <v>0</v>
      </c>
      <c r="T401" s="29" t="n">
        <v>0</v>
      </c>
      <c r="U401" s="15" t="inlineStr">
        <is>
          <t>None</t>
        </is>
      </c>
      <c r="V401" s="15" t="inlineStr">
        <is>
          <t>Canadian natural spring water, carbonated, zero everything</t>
        </is>
      </c>
      <c r="W401" s="32" t="n"/>
      <c r="X401" s="32" t="n"/>
      <c r="Y401" s="32" t="n"/>
      <c r="Z401" s="32" t="n"/>
      <c r="AA401" s="15" t="inlineStr">
        <is>
          <t>Medium</t>
        </is>
      </c>
      <c r="AB401" s="15" t="inlineStr">
        <is>
          <t>Established Canadian sparkling brand (domestic strength)</t>
        </is>
      </c>
      <c r="AC401" s="15" t="inlineStr">
        <is>
          <t>Canadian carbonated spring water</t>
        </is>
      </c>
      <c r="AD401" s="15" t="inlineStr">
        <is>
          <t>Local Canadian sparkling water, often value priced.</t>
        </is>
      </c>
      <c r="AE401" s="32" t="n"/>
      <c r="AF401" s="34">
        <f>IF(AND(ISNUMBER($P401),ISNUMBER($AL401),$AL401&lt;&gt;0),ROUND($P401/$AL401*100,1),"")</f>
        <v/>
      </c>
      <c r="AG401" s="35">
        <f>IF(AND(ISNUMBER($S401),ISNUMBER($AL401),$AL401&lt;&gt;0),ROUND($S401/$AL401*100,2),"")</f>
        <v/>
      </c>
      <c r="AH401" s="34">
        <f>IF(AND(ISNUMBER($Q401),ISNUMBER($AL401),$AL401&lt;&gt;0),ROUND($Q401/$AL401*100,1),"")</f>
        <v/>
      </c>
      <c r="AI401" s="29">
        <f>IF(ISNUMBER($S401),IF($S401&lt;=1,"Yes","No"),"n/a")</f>
        <v/>
      </c>
      <c r="AJ401" s="29">
        <f>IF(ISNUMBER($S401),ROUND(MAX(0,MIN(100,100-$S401*2.5-IF(ISNUMBER($T401),$T401,0)*0.12+IF($S401&lt;=1,12,0))),0),"")</f>
        <v/>
      </c>
      <c r="AK401" s="29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29" t="n">
        <v>355</v>
      </c>
      <c r="AM401" s="30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Montellier</t>
        </is>
      </c>
      <c r="B402" s="15" t="inlineStr">
        <is>
          <t>Montellier Carbonated Natural Spring Water | Cranberry | single 355mL</t>
        </is>
      </c>
      <c r="C402" s="15" t="inlineStr">
        <is>
          <t>5) Sparkling water &amp; soda</t>
        </is>
      </c>
      <c r="D402" s="15" t="inlineStr">
        <is>
          <t>355 mL can</t>
        </is>
      </c>
      <c r="E402" s="29" t="n">
        <v>1</v>
      </c>
      <c r="F402" s="30" t="n"/>
      <c r="G402" s="31">
        <f>IF(AND(ISNUMBER($F402),ISNUMBER($E402),$E402&lt;&gt;0),$F402/$E402,"")</f>
        <v/>
      </c>
      <c r="H402" s="31">
        <f>IF(AND(ISNUMBER($F402),ISNUMBER($AL402),ISNUMBER($E402),($AL402*$E402)&lt;&gt;0),$F402/($AL402*$E402)*100,"")</f>
        <v/>
      </c>
      <c r="I402" s="32" t="n"/>
      <c r="J402" s="33" t="n"/>
      <c r="K402" s="31">
        <f>IF(AND(ISNUMBER($F402),ISNUMBER($J402)),$F402*(1-$J402),"")</f>
        <v/>
      </c>
      <c r="L402" s="32" t="n"/>
      <c r="M402" s="32" t="n"/>
      <c r="N402" s="31">
        <f>IF(ISNUMBER($F402),($F402-IF(ISNUMBER($AM402),$AM402,0))*(1-IF(ISNUMBER($J402),$J402,0)),"")</f>
        <v/>
      </c>
      <c r="O402" s="15" t="inlineStr">
        <is>
          <t>Cranberry</t>
        </is>
      </c>
      <c r="P402" s="29" t="n">
        <v>0</v>
      </c>
      <c r="Q402" s="29" t="n">
        <v>5</v>
      </c>
      <c r="R402" s="15" t="inlineStr">
        <is>
          <t>Not listed</t>
        </is>
      </c>
      <c r="S402" s="29" t="n">
        <v>0</v>
      </c>
      <c r="T402" s="29" t="n">
        <v>0</v>
      </c>
      <c r="U402" s="15" t="inlineStr">
        <is>
          <t>None</t>
        </is>
      </c>
      <c r="V402" s="15" t="inlineStr">
        <is>
          <t>Canadian natural spring water, carbonated, zero everything</t>
        </is>
      </c>
      <c r="W402" s="32" t="n"/>
      <c r="X402" s="32" t="n"/>
      <c r="Y402" s="32" t="n"/>
      <c r="Z402" s="32" t="n"/>
      <c r="AA402" s="15" t="inlineStr">
        <is>
          <t>Medium</t>
        </is>
      </c>
      <c r="AB402" s="15" t="inlineStr">
        <is>
          <t>Established Canadian sparkling brand (domestic strength)</t>
        </is>
      </c>
      <c r="AC402" s="15" t="inlineStr">
        <is>
          <t>Canadian carbonated spring water</t>
        </is>
      </c>
      <c r="AD402" s="15" t="inlineStr">
        <is>
          <t>Local Canadian sparkling water, often value priced.</t>
        </is>
      </c>
      <c r="AE402" s="32" t="n"/>
      <c r="AF402" s="34">
        <f>IF(AND(ISNUMBER($P402),ISNUMBER($AL402),$AL402&lt;&gt;0),ROUND($P402/$AL402*100,1),"")</f>
        <v/>
      </c>
      <c r="AG402" s="35">
        <f>IF(AND(ISNUMBER($S402),ISNUMBER($AL402),$AL402&lt;&gt;0),ROUND($S402/$AL402*100,2),"")</f>
        <v/>
      </c>
      <c r="AH402" s="34">
        <f>IF(AND(ISNUMBER($Q402),ISNUMBER($AL402),$AL402&lt;&gt;0),ROUND($Q402/$AL402*100,1),"")</f>
        <v/>
      </c>
      <c r="AI402" s="29">
        <f>IF(ISNUMBER($S402),IF($S402&lt;=1,"Yes","No"),"n/a")</f>
        <v/>
      </c>
      <c r="AJ402" s="29">
        <f>IF(ISNUMBER($S402),ROUND(MAX(0,MIN(100,100-$S402*2.5-IF(ISNUMBER($T402),$T402,0)*0.12+IF($S402&lt;=1,12,0))),0),"")</f>
        <v/>
      </c>
      <c r="AK402" s="29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29" t="n">
        <v>355</v>
      </c>
      <c r="AM402" s="30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Montellier</t>
        </is>
      </c>
      <c r="B403" s="15" t="inlineStr">
        <is>
          <t>Montellier Carbonated Natural Spring Water | Cranberry | 8-pack 355mL</t>
        </is>
      </c>
      <c r="C403" s="15" t="inlineStr">
        <is>
          <t>5) Sparkling water &amp; soda</t>
        </is>
      </c>
      <c r="D403" s="15" t="inlineStr">
        <is>
          <t>355 mL can</t>
        </is>
      </c>
      <c r="E403" s="29" t="n">
        <v>8</v>
      </c>
      <c r="F403" s="30" t="n"/>
      <c r="G403" s="31">
        <f>IF(AND(ISNUMBER($F403),ISNUMBER($E403),$E403&lt;&gt;0),$F403/$E403,"")</f>
        <v/>
      </c>
      <c r="H403" s="31">
        <f>IF(AND(ISNUMBER($F403),ISNUMBER($AL403),ISNUMBER($E403),($AL403*$E403)&lt;&gt;0),$F403/($AL403*$E403)*100,"")</f>
        <v/>
      </c>
      <c r="I403" s="32" t="n"/>
      <c r="J403" s="33" t="n"/>
      <c r="K403" s="31">
        <f>IF(AND(ISNUMBER($F403),ISNUMBER($J403)),$F403*(1-$J403),"")</f>
        <v/>
      </c>
      <c r="L403" s="32" t="n"/>
      <c r="M403" s="32" t="n"/>
      <c r="N403" s="31">
        <f>IF(ISNUMBER($F403),($F403-IF(ISNUMBER($AM403),$AM403,0))*(1-IF(ISNUMBER($J403),$J403,0)),"")</f>
        <v/>
      </c>
      <c r="O403" s="15" t="inlineStr">
        <is>
          <t>Cranberry</t>
        </is>
      </c>
      <c r="P403" s="29" t="n">
        <v>0</v>
      </c>
      <c r="Q403" s="29" t="n">
        <v>5</v>
      </c>
      <c r="R403" s="15" t="inlineStr">
        <is>
          <t>Not listed</t>
        </is>
      </c>
      <c r="S403" s="29" t="n">
        <v>0</v>
      </c>
      <c r="T403" s="29" t="n">
        <v>0</v>
      </c>
      <c r="U403" s="15" t="inlineStr">
        <is>
          <t>None</t>
        </is>
      </c>
      <c r="V403" s="15" t="inlineStr">
        <is>
          <t>Canadian natural spring water, carbonated, zero everything</t>
        </is>
      </c>
      <c r="W403" s="32" t="n"/>
      <c r="X403" s="32" t="n"/>
      <c r="Y403" s="32" t="n"/>
      <c r="Z403" s="32" t="n"/>
      <c r="AA403" s="15" t="inlineStr">
        <is>
          <t>Medium</t>
        </is>
      </c>
      <c r="AB403" s="15" t="inlineStr">
        <is>
          <t>Established Canadian sparkling brand (domestic strength)</t>
        </is>
      </c>
      <c r="AC403" s="15" t="inlineStr">
        <is>
          <t>Canadian carbonated spring water</t>
        </is>
      </c>
      <c r="AD403" s="15" t="inlineStr">
        <is>
          <t>Local Canadian sparkling water, often value priced.</t>
        </is>
      </c>
      <c r="AE403" s="32" t="n"/>
      <c r="AF403" s="34">
        <f>IF(AND(ISNUMBER($P403),ISNUMBER($AL403),$AL403&lt;&gt;0),ROUND($P403/$AL403*100,1),"")</f>
        <v/>
      </c>
      <c r="AG403" s="35">
        <f>IF(AND(ISNUMBER($S403),ISNUMBER($AL403),$AL403&lt;&gt;0),ROUND($S403/$AL403*100,2),"")</f>
        <v/>
      </c>
      <c r="AH403" s="34">
        <f>IF(AND(ISNUMBER($Q403),ISNUMBER($AL403),$AL403&lt;&gt;0),ROUND($Q403/$AL403*100,1),"")</f>
        <v/>
      </c>
      <c r="AI403" s="29">
        <f>IF(ISNUMBER($S403),IF($S403&lt;=1,"Yes","No"),"n/a")</f>
        <v/>
      </c>
      <c r="AJ403" s="29">
        <f>IF(ISNUMBER($S403),ROUND(MAX(0,MIN(100,100-$S403*2.5-IF(ISNUMBER($T403),$T403,0)*0.12+IF($S403&lt;=1,12,0))),0),"")</f>
        <v/>
      </c>
      <c r="AK403" s="29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29" t="n">
        <v>355</v>
      </c>
      <c r="AM403" s="30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Montellier</t>
        </is>
      </c>
      <c r="B404" s="15" t="inlineStr">
        <is>
          <t>Montellier Carbonated Natural Spring Water | Cranberry | 12-pack 355mL</t>
        </is>
      </c>
      <c r="C404" s="15" t="inlineStr">
        <is>
          <t>5) Sparkling water &amp; soda</t>
        </is>
      </c>
      <c r="D404" s="15" t="inlineStr">
        <is>
          <t>355 mL can</t>
        </is>
      </c>
      <c r="E404" s="29" t="n">
        <v>12</v>
      </c>
      <c r="F404" s="30" t="n"/>
      <c r="G404" s="31">
        <f>IF(AND(ISNUMBER($F404),ISNUMBER($E404),$E404&lt;&gt;0),$F404/$E404,"")</f>
        <v/>
      </c>
      <c r="H404" s="31">
        <f>IF(AND(ISNUMBER($F404),ISNUMBER($AL404),ISNUMBER($E404),($AL404*$E404)&lt;&gt;0),$F404/($AL404*$E404)*100,"")</f>
        <v/>
      </c>
      <c r="I404" s="32" t="n"/>
      <c r="J404" s="33" t="n"/>
      <c r="K404" s="31">
        <f>IF(AND(ISNUMBER($F404),ISNUMBER($J404)),$F404*(1-$J404),"")</f>
        <v/>
      </c>
      <c r="L404" s="32" t="n"/>
      <c r="M404" s="32" t="n"/>
      <c r="N404" s="31">
        <f>IF(ISNUMBER($F404),($F404-IF(ISNUMBER($AM404),$AM404,0))*(1-IF(ISNUMBER($J404),$J404,0)),"")</f>
        <v/>
      </c>
      <c r="O404" s="15" t="inlineStr">
        <is>
          <t>Cranberry</t>
        </is>
      </c>
      <c r="P404" s="29" t="n">
        <v>0</v>
      </c>
      <c r="Q404" s="29" t="n">
        <v>5</v>
      </c>
      <c r="R404" s="15" t="inlineStr">
        <is>
          <t>Not listed</t>
        </is>
      </c>
      <c r="S404" s="29" t="n">
        <v>0</v>
      </c>
      <c r="T404" s="29" t="n">
        <v>0</v>
      </c>
      <c r="U404" s="15" t="inlineStr">
        <is>
          <t>None</t>
        </is>
      </c>
      <c r="V404" s="15" t="inlineStr">
        <is>
          <t>Canadian natural spring water, carbonated, zero everything</t>
        </is>
      </c>
      <c r="W404" s="32" t="n"/>
      <c r="X404" s="32" t="n"/>
      <c r="Y404" s="32" t="n"/>
      <c r="Z404" s="32" t="n"/>
      <c r="AA404" s="15" t="inlineStr">
        <is>
          <t>Medium</t>
        </is>
      </c>
      <c r="AB404" s="15" t="inlineStr">
        <is>
          <t>Established Canadian sparkling brand (domestic strength)</t>
        </is>
      </c>
      <c r="AC404" s="15" t="inlineStr">
        <is>
          <t>Canadian carbonated spring water</t>
        </is>
      </c>
      <c r="AD404" s="15" t="inlineStr">
        <is>
          <t>Local Canadian sparkling water, often value priced.</t>
        </is>
      </c>
      <c r="AE404" s="32" t="n"/>
      <c r="AF404" s="34">
        <f>IF(AND(ISNUMBER($P404),ISNUMBER($AL404),$AL404&lt;&gt;0),ROUND($P404/$AL404*100,1),"")</f>
        <v/>
      </c>
      <c r="AG404" s="35">
        <f>IF(AND(ISNUMBER($S404),ISNUMBER($AL404),$AL404&lt;&gt;0),ROUND($S404/$AL404*100,2),"")</f>
        <v/>
      </c>
      <c r="AH404" s="34">
        <f>IF(AND(ISNUMBER($Q404),ISNUMBER($AL404),$AL404&lt;&gt;0),ROUND($Q404/$AL404*100,1),"")</f>
        <v/>
      </c>
      <c r="AI404" s="29">
        <f>IF(ISNUMBER($S404),IF($S404&lt;=1,"Yes","No"),"n/a")</f>
        <v/>
      </c>
      <c r="AJ404" s="29">
        <f>IF(ISNUMBER($S404),ROUND(MAX(0,MIN(100,100-$S404*2.5-IF(ISNUMBER($T404),$T404,0)*0.12+IF($S404&lt;=1,12,0))),0),"")</f>
        <v/>
      </c>
      <c r="AK404" s="29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29" t="n">
        <v>355</v>
      </c>
      <c r="AM404" s="30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Montellier</t>
        </is>
      </c>
      <c r="B405" s="15" t="inlineStr">
        <is>
          <t>Montellier Carbonated Natural Spring Water | Cranberry | 15-pack 355mL</t>
        </is>
      </c>
      <c r="C405" s="15" t="inlineStr">
        <is>
          <t>5) Sparkling water &amp; soda</t>
        </is>
      </c>
      <c r="D405" s="15" t="inlineStr">
        <is>
          <t>355 mL can</t>
        </is>
      </c>
      <c r="E405" s="29" t="n">
        <v>15</v>
      </c>
      <c r="F405" s="30" t="n"/>
      <c r="G405" s="31">
        <f>IF(AND(ISNUMBER($F405),ISNUMBER($E405),$E405&lt;&gt;0),$F405/$E405,"")</f>
        <v/>
      </c>
      <c r="H405" s="31">
        <f>IF(AND(ISNUMBER($F405),ISNUMBER($AL405),ISNUMBER($E405),($AL405*$E405)&lt;&gt;0),$F405/($AL405*$E405)*100,"")</f>
        <v/>
      </c>
      <c r="I405" s="32" t="n"/>
      <c r="J405" s="33" t="n"/>
      <c r="K405" s="31">
        <f>IF(AND(ISNUMBER($F405),ISNUMBER($J405)),$F405*(1-$J405),"")</f>
        <v/>
      </c>
      <c r="L405" s="32" t="n"/>
      <c r="M405" s="32" t="n"/>
      <c r="N405" s="31">
        <f>IF(ISNUMBER($F405),($F405-IF(ISNUMBER($AM405),$AM405,0))*(1-IF(ISNUMBER($J405),$J405,0)),"")</f>
        <v/>
      </c>
      <c r="O405" s="15" t="inlineStr">
        <is>
          <t>Cranberry</t>
        </is>
      </c>
      <c r="P405" s="29" t="n">
        <v>0</v>
      </c>
      <c r="Q405" s="29" t="n">
        <v>5</v>
      </c>
      <c r="R405" s="15" t="inlineStr">
        <is>
          <t>Not listed</t>
        </is>
      </c>
      <c r="S405" s="29" t="n">
        <v>0</v>
      </c>
      <c r="T405" s="29" t="n">
        <v>0</v>
      </c>
      <c r="U405" s="15" t="inlineStr">
        <is>
          <t>None</t>
        </is>
      </c>
      <c r="V405" s="15" t="inlineStr">
        <is>
          <t>Canadian natural spring water, carbonated, zero everything</t>
        </is>
      </c>
      <c r="W405" s="32" t="n"/>
      <c r="X405" s="32" t="n"/>
      <c r="Y405" s="32" t="n"/>
      <c r="Z405" s="32" t="n"/>
      <c r="AA405" s="15" t="inlineStr">
        <is>
          <t>Medium</t>
        </is>
      </c>
      <c r="AB405" s="15" t="inlineStr">
        <is>
          <t>Established Canadian sparkling brand (domestic strength)</t>
        </is>
      </c>
      <c r="AC405" s="15" t="inlineStr">
        <is>
          <t>Canadian carbonated spring water</t>
        </is>
      </c>
      <c r="AD405" s="15" t="inlineStr">
        <is>
          <t>Local Canadian sparkling water, often value priced.</t>
        </is>
      </c>
      <c r="AE405" s="32" t="n"/>
      <c r="AF405" s="34">
        <f>IF(AND(ISNUMBER($P405),ISNUMBER($AL405),$AL405&lt;&gt;0),ROUND($P405/$AL405*100,1),"")</f>
        <v/>
      </c>
      <c r="AG405" s="35">
        <f>IF(AND(ISNUMBER($S405),ISNUMBER($AL405),$AL405&lt;&gt;0),ROUND($S405/$AL405*100,2),"")</f>
        <v/>
      </c>
      <c r="AH405" s="34">
        <f>IF(AND(ISNUMBER($Q405),ISNUMBER($AL405),$AL405&lt;&gt;0),ROUND($Q405/$AL405*100,1),"")</f>
        <v/>
      </c>
      <c r="AI405" s="29">
        <f>IF(ISNUMBER($S405),IF($S405&lt;=1,"Yes","No"),"n/a")</f>
        <v/>
      </c>
      <c r="AJ405" s="29">
        <f>IF(ISNUMBER($S405),ROUND(MAX(0,MIN(100,100-$S405*2.5-IF(ISNUMBER($T405),$T405,0)*0.12+IF($S405&lt;=1,12,0))),0),"")</f>
        <v/>
      </c>
      <c r="AK405" s="29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29" t="n">
        <v>355</v>
      </c>
      <c r="AM405" s="30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Montellier</t>
        </is>
      </c>
      <c r="B406" s="15" t="inlineStr">
        <is>
          <t>Montellier Carbonated Natural Spring Water | Cranberry | 18-pack 355mL</t>
        </is>
      </c>
      <c r="C406" s="15" t="inlineStr">
        <is>
          <t>5) Sparkling water &amp; soda</t>
        </is>
      </c>
      <c r="D406" s="15" t="inlineStr">
        <is>
          <t>355 mL can</t>
        </is>
      </c>
      <c r="E406" s="29" t="n">
        <v>18</v>
      </c>
      <c r="F406" s="30" t="n"/>
      <c r="G406" s="31">
        <f>IF(AND(ISNUMBER($F406),ISNUMBER($E406),$E406&lt;&gt;0),$F406/$E406,"")</f>
        <v/>
      </c>
      <c r="H406" s="31">
        <f>IF(AND(ISNUMBER($F406),ISNUMBER($AL406),ISNUMBER($E406),($AL406*$E406)&lt;&gt;0),$F406/($AL406*$E406)*100,"")</f>
        <v/>
      </c>
      <c r="I406" s="32" t="n"/>
      <c r="J406" s="33" t="n"/>
      <c r="K406" s="31">
        <f>IF(AND(ISNUMBER($F406),ISNUMBER($J406)),$F406*(1-$J406),"")</f>
        <v/>
      </c>
      <c r="L406" s="32" t="n"/>
      <c r="M406" s="32" t="n"/>
      <c r="N406" s="31">
        <f>IF(ISNUMBER($F406),($F406-IF(ISNUMBER($AM406),$AM406,0))*(1-IF(ISNUMBER($J406),$J406,0)),"")</f>
        <v/>
      </c>
      <c r="O406" s="15" t="inlineStr">
        <is>
          <t>Cranberry</t>
        </is>
      </c>
      <c r="P406" s="29" t="n">
        <v>0</v>
      </c>
      <c r="Q406" s="29" t="n">
        <v>5</v>
      </c>
      <c r="R406" s="15" t="inlineStr">
        <is>
          <t>Not listed</t>
        </is>
      </c>
      <c r="S406" s="29" t="n">
        <v>0</v>
      </c>
      <c r="T406" s="29" t="n">
        <v>0</v>
      </c>
      <c r="U406" s="15" t="inlineStr">
        <is>
          <t>None</t>
        </is>
      </c>
      <c r="V406" s="15" t="inlineStr">
        <is>
          <t>Canadian natural spring water, carbonated, zero everything</t>
        </is>
      </c>
      <c r="W406" s="32" t="n"/>
      <c r="X406" s="32" t="n"/>
      <c r="Y406" s="32" t="n"/>
      <c r="Z406" s="32" t="n"/>
      <c r="AA406" s="15" t="inlineStr">
        <is>
          <t>Medium</t>
        </is>
      </c>
      <c r="AB406" s="15" t="inlineStr">
        <is>
          <t>Established Canadian sparkling brand (domestic strength)</t>
        </is>
      </c>
      <c r="AC406" s="15" t="inlineStr">
        <is>
          <t>Canadian carbonated spring water</t>
        </is>
      </c>
      <c r="AD406" s="15" t="inlineStr">
        <is>
          <t>Local Canadian sparkling water, often value priced.</t>
        </is>
      </c>
      <c r="AE406" s="32" t="n"/>
      <c r="AF406" s="34">
        <f>IF(AND(ISNUMBER($P406),ISNUMBER($AL406),$AL406&lt;&gt;0),ROUND($P406/$AL406*100,1),"")</f>
        <v/>
      </c>
      <c r="AG406" s="35">
        <f>IF(AND(ISNUMBER($S406),ISNUMBER($AL406),$AL406&lt;&gt;0),ROUND($S406/$AL406*100,2),"")</f>
        <v/>
      </c>
      <c r="AH406" s="34">
        <f>IF(AND(ISNUMBER($Q406),ISNUMBER($AL406),$AL406&lt;&gt;0),ROUND($Q406/$AL406*100,1),"")</f>
        <v/>
      </c>
      <c r="AI406" s="29">
        <f>IF(ISNUMBER($S406),IF($S406&lt;=1,"Yes","No"),"n/a")</f>
        <v/>
      </c>
      <c r="AJ406" s="29">
        <f>IF(ISNUMBER($S406),ROUND(MAX(0,MIN(100,100-$S406*2.5-IF(ISNUMBER($T406),$T406,0)*0.12+IF($S406&lt;=1,12,0))),0),"")</f>
        <v/>
      </c>
      <c r="AK406" s="29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29" t="n">
        <v>355</v>
      </c>
      <c r="AM406" s="30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Montellier</t>
        </is>
      </c>
      <c r="B407" s="15" t="inlineStr">
        <is>
          <t>Montellier Carbonated Natural Spring Water | Cranberry | 24-pack 355mL</t>
        </is>
      </c>
      <c r="C407" s="15" t="inlineStr">
        <is>
          <t>5) Sparkling water &amp; soda</t>
        </is>
      </c>
      <c r="D407" s="15" t="inlineStr">
        <is>
          <t>355 mL can</t>
        </is>
      </c>
      <c r="E407" s="29" t="n">
        <v>24</v>
      </c>
      <c r="F407" s="30" t="n"/>
      <c r="G407" s="31">
        <f>IF(AND(ISNUMBER($F407),ISNUMBER($E407),$E407&lt;&gt;0),$F407/$E407,"")</f>
        <v/>
      </c>
      <c r="H407" s="31">
        <f>IF(AND(ISNUMBER($F407),ISNUMBER($AL407),ISNUMBER($E407),($AL407*$E407)&lt;&gt;0),$F407/($AL407*$E407)*100,"")</f>
        <v/>
      </c>
      <c r="I407" s="32" t="n"/>
      <c r="J407" s="33" t="n"/>
      <c r="K407" s="31">
        <f>IF(AND(ISNUMBER($F407),ISNUMBER($J407)),$F407*(1-$J407),"")</f>
        <v/>
      </c>
      <c r="L407" s="32" t="n"/>
      <c r="M407" s="32" t="n"/>
      <c r="N407" s="31">
        <f>IF(ISNUMBER($F407),($F407-IF(ISNUMBER($AM407),$AM407,0))*(1-IF(ISNUMBER($J407),$J407,0)),"")</f>
        <v/>
      </c>
      <c r="O407" s="15" t="inlineStr">
        <is>
          <t>Cranberry</t>
        </is>
      </c>
      <c r="P407" s="29" t="n">
        <v>0</v>
      </c>
      <c r="Q407" s="29" t="n">
        <v>5</v>
      </c>
      <c r="R407" s="15" t="inlineStr">
        <is>
          <t>Not listed</t>
        </is>
      </c>
      <c r="S407" s="29" t="n">
        <v>0</v>
      </c>
      <c r="T407" s="29" t="n">
        <v>0</v>
      </c>
      <c r="U407" s="15" t="inlineStr">
        <is>
          <t>None</t>
        </is>
      </c>
      <c r="V407" s="15" t="inlineStr">
        <is>
          <t>Canadian natural spring water, carbonated, zero everything</t>
        </is>
      </c>
      <c r="W407" s="32" t="n"/>
      <c r="X407" s="32" t="n"/>
      <c r="Y407" s="32" t="n"/>
      <c r="Z407" s="32" t="n"/>
      <c r="AA407" s="15" t="inlineStr">
        <is>
          <t>Medium</t>
        </is>
      </c>
      <c r="AB407" s="15" t="inlineStr">
        <is>
          <t>Established Canadian sparkling brand (domestic strength)</t>
        </is>
      </c>
      <c r="AC407" s="15" t="inlineStr">
        <is>
          <t>Canadian carbonated spring water</t>
        </is>
      </c>
      <c r="AD407" s="15" t="inlineStr">
        <is>
          <t>Local Canadian sparkling water, often value priced.</t>
        </is>
      </c>
      <c r="AE407" s="32" t="n"/>
      <c r="AF407" s="34">
        <f>IF(AND(ISNUMBER($P407),ISNUMBER($AL407),$AL407&lt;&gt;0),ROUND($P407/$AL407*100,1),"")</f>
        <v/>
      </c>
      <c r="AG407" s="35">
        <f>IF(AND(ISNUMBER($S407),ISNUMBER($AL407),$AL407&lt;&gt;0),ROUND($S407/$AL407*100,2),"")</f>
        <v/>
      </c>
      <c r="AH407" s="34">
        <f>IF(AND(ISNUMBER($Q407),ISNUMBER($AL407),$AL407&lt;&gt;0),ROUND($Q407/$AL407*100,1),"")</f>
        <v/>
      </c>
      <c r="AI407" s="29">
        <f>IF(ISNUMBER($S407),IF($S407&lt;=1,"Yes","No"),"n/a")</f>
        <v/>
      </c>
      <c r="AJ407" s="29">
        <f>IF(ISNUMBER($S407),ROUND(MAX(0,MIN(100,100-$S407*2.5-IF(ISNUMBER($T407),$T407,0)*0.12+IF($S407&lt;=1,12,0))),0),"")</f>
        <v/>
      </c>
      <c r="AK407" s="29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29" t="n">
        <v>355</v>
      </c>
      <c r="AM407" s="30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Montellier</t>
        </is>
      </c>
      <c r="B408" s="15" t="inlineStr">
        <is>
          <t>Montellier Carbonated Natural Spring Water | Raspberry | single 355mL</t>
        </is>
      </c>
      <c r="C408" s="15" t="inlineStr">
        <is>
          <t>5) Sparkling water &amp; soda</t>
        </is>
      </c>
      <c r="D408" s="15" t="inlineStr">
        <is>
          <t>355 mL can</t>
        </is>
      </c>
      <c r="E408" s="29" t="n">
        <v>1</v>
      </c>
      <c r="F408" s="30" t="n"/>
      <c r="G408" s="31">
        <f>IF(AND(ISNUMBER($F408),ISNUMBER($E408),$E408&lt;&gt;0),$F408/$E408,"")</f>
        <v/>
      </c>
      <c r="H408" s="31">
        <f>IF(AND(ISNUMBER($F408),ISNUMBER($AL408),ISNUMBER($E408),($AL408*$E408)&lt;&gt;0),$F408/($AL408*$E408)*100,"")</f>
        <v/>
      </c>
      <c r="I408" s="32" t="n"/>
      <c r="J408" s="33" t="n"/>
      <c r="K408" s="31">
        <f>IF(AND(ISNUMBER($F408),ISNUMBER($J408)),$F408*(1-$J408),"")</f>
        <v/>
      </c>
      <c r="L408" s="32" t="n"/>
      <c r="M408" s="32" t="n"/>
      <c r="N408" s="31">
        <f>IF(ISNUMBER($F408),($F408-IF(ISNUMBER($AM408),$AM408,0))*(1-IF(ISNUMBER($J408),$J408,0)),"")</f>
        <v/>
      </c>
      <c r="O408" s="15" t="inlineStr">
        <is>
          <t>Raspberry</t>
        </is>
      </c>
      <c r="P408" s="29" t="n">
        <v>0</v>
      </c>
      <c r="Q408" s="29" t="n">
        <v>5</v>
      </c>
      <c r="R408" s="15" t="inlineStr">
        <is>
          <t>Not listed</t>
        </is>
      </c>
      <c r="S408" s="29" t="n">
        <v>0</v>
      </c>
      <c r="T408" s="29" t="n">
        <v>0</v>
      </c>
      <c r="U408" s="15" t="inlineStr">
        <is>
          <t>None</t>
        </is>
      </c>
      <c r="V408" s="15" t="inlineStr">
        <is>
          <t>Canadian natural spring water, carbonated, zero everything</t>
        </is>
      </c>
      <c r="W408" s="32" t="n"/>
      <c r="X408" s="32" t="n"/>
      <c r="Y408" s="32" t="n"/>
      <c r="Z408" s="32" t="n"/>
      <c r="AA408" s="15" t="inlineStr">
        <is>
          <t>Medium</t>
        </is>
      </c>
      <c r="AB408" s="15" t="inlineStr">
        <is>
          <t>Established Canadian sparkling brand (domestic strength)</t>
        </is>
      </c>
      <c r="AC408" s="15" t="inlineStr">
        <is>
          <t>Canadian carbonated spring water</t>
        </is>
      </c>
      <c r="AD408" s="15" t="inlineStr">
        <is>
          <t>Local Canadian sparkling water, often value priced.</t>
        </is>
      </c>
      <c r="AE408" s="32" t="n"/>
      <c r="AF408" s="34">
        <f>IF(AND(ISNUMBER($P408),ISNUMBER($AL408),$AL408&lt;&gt;0),ROUND($P408/$AL408*100,1),"")</f>
        <v/>
      </c>
      <c r="AG408" s="35">
        <f>IF(AND(ISNUMBER($S408),ISNUMBER($AL408),$AL408&lt;&gt;0),ROUND($S408/$AL408*100,2),"")</f>
        <v/>
      </c>
      <c r="AH408" s="34">
        <f>IF(AND(ISNUMBER($Q408),ISNUMBER($AL408),$AL408&lt;&gt;0),ROUND($Q408/$AL408*100,1),"")</f>
        <v/>
      </c>
      <c r="AI408" s="29">
        <f>IF(ISNUMBER($S408),IF($S408&lt;=1,"Yes","No"),"n/a")</f>
        <v/>
      </c>
      <c r="AJ408" s="29">
        <f>IF(ISNUMBER($S408),ROUND(MAX(0,MIN(100,100-$S408*2.5-IF(ISNUMBER($T408),$T408,0)*0.12+IF($S408&lt;=1,12,0))),0),"")</f>
        <v/>
      </c>
      <c r="AK408" s="29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29" t="n">
        <v>355</v>
      </c>
      <c r="AM408" s="30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Montellier</t>
        </is>
      </c>
      <c r="B409" s="15" t="inlineStr">
        <is>
          <t>Montellier Carbonated Natural Spring Water | Raspberry | 8-pack 355mL</t>
        </is>
      </c>
      <c r="C409" s="15" t="inlineStr">
        <is>
          <t>5) Sparkling water &amp; soda</t>
        </is>
      </c>
      <c r="D409" s="15" t="inlineStr">
        <is>
          <t>355 mL can</t>
        </is>
      </c>
      <c r="E409" s="29" t="n">
        <v>8</v>
      </c>
      <c r="F409" s="30" t="n"/>
      <c r="G409" s="31">
        <f>IF(AND(ISNUMBER($F409),ISNUMBER($E409),$E409&lt;&gt;0),$F409/$E409,"")</f>
        <v/>
      </c>
      <c r="H409" s="31">
        <f>IF(AND(ISNUMBER($F409),ISNUMBER($AL409),ISNUMBER($E409),($AL409*$E409)&lt;&gt;0),$F409/($AL409*$E409)*100,"")</f>
        <v/>
      </c>
      <c r="I409" s="32" t="n"/>
      <c r="J409" s="33" t="n"/>
      <c r="K409" s="31">
        <f>IF(AND(ISNUMBER($F409),ISNUMBER($J409)),$F409*(1-$J409),"")</f>
        <v/>
      </c>
      <c r="L409" s="32" t="n"/>
      <c r="M409" s="32" t="n"/>
      <c r="N409" s="31">
        <f>IF(ISNUMBER($F409),($F409-IF(ISNUMBER($AM409),$AM409,0))*(1-IF(ISNUMBER($J409),$J409,0)),"")</f>
        <v/>
      </c>
      <c r="O409" s="15" t="inlineStr">
        <is>
          <t>Raspberry</t>
        </is>
      </c>
      <c r="P409" s="29" t="n">
        <v>0</v>
      </c>
      <c r="Q409" s="29" t="n">
        <v>5</v>
      </c>
      <c r="R409" s="15" t="inlineStr">
        <is>
          <t>Not listed</t>
        </is>
      </c>
      <c r="S409" s="29" t="n">
        <v>0</v>
      </c>
      <c r="T409" s="29" t="n">
        <v>0</v>
      </c>
      <c r="U409" s="15" t="inlineStr">
        <is>
          <t>None</t>
        </is>
      </c>
      <c r="V409" s="15" t="inlineStr">
        <is>
          <t>Canadian natural spring water, carbonated, zero everything</t>
        </is>
      </c>
      <c r="W409" s="32" t="n"/>
      <c r="X409" s="32" t="n"/>
      <c r="Y409" s="32" t="n"/>
      <c r="Z409" s="32" t="n"/>
      <c r="AA409" s="15" t="inlineStr">
        <is>
          <t>Medium</t>
        </is>
      </c>
      <c r="AB409" s="15" t="inlineStr">
        <is>
          <t>Established Canadian sparkling brand (domestic strength)</t>
        </is>
      </c>
      <c r="AC409" s="15" t="inlineStr">
        <is>
          <t>Canadian carbonated spring water</t>
        </is>
      </c>
      <c r="AD409" s="15" t="inlineStr">
        <is>
          <t>Local Canadian sparkling water, often value priced.</t>
        </is>
      </c>
      <c r="AE409" s="32" t="n"/>
      <c r="AF409" s="34">
        <f>IF(AND(ISNUMBER($P409),ISNUMBER($AL409),$AL409&lt;&gt;0),ROUND($P409/$AL409*100,1),"")</f>
        <v/>
      </c>
      <c r="AG409" s="35">
        <f>IF(AND(ISNUMBER($S409),ISNUMBER($AL409),$AL409&lt;&gt;0),ROUND($S409/$AL409*100,2),"")</f>
        <v/>
      </c>
      <c r="AH409" s="34">
        <f>IF(AND(ISNUMBER($Q409),ISNUMBER($AL409),$AL409&lt;&gt;0),ROUND($Q409/$AL409*100,1),"")</f>
        <v/>
      </c>
      <c r="AI409" s="29">
        <f>IF(ISNUMBER($S409),IF($S409&lt;=1,"Yes","No"),"n/a")</f>
        <v/>
      </c>
      <c r="AJ409" s="29">
        <f>IF(ISNUMBER($S409),ROUND(MAX(0,MIN(100,100-$S409*2.5-IF(ISNUMBER($T409),$T409,0)*0.12+IF($S409&lt;=1,12,0))),0),"")</f>
        <v/>
      </c>
      <c r="AK409" s="29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29" t="n">
        <v>355</v>
      </c>
      <c r="AM409" s="30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Montellier</t>
        </is>
      </c>
      <c r="B410" s="15" t="inlineStr">
        <is>
          <t>Montellier Carbonated Natural Spring Water | Raspberry | 12-pack 355mL</t>
        </is>
      </c>
      <c r="C410" s="15" t="inlineStr">
        <is>
          <t>5) Sparkling water &amp; soda</t>
        </is>
      </c>
      <c r="D410" s="15" t="inlineStr">
        <is>
          <t>355 mL can</t>
        </is>
      </c>
      <c r="E410" s="29" t="n">
        <v>12</v>
      </c>
      <c r="F410" s="30" t="n"/>
      <c r="G410" s="31">
        <f>IF(AND(ISNUMBER($F410),ISNUMBER($E410),$E410&lt;&gt;0),$F410/$E410,"")</f>
        <v/>
      </c>
      <c r="H410" s="31">
        <f>IF(AND(ISNUMBER($F410),ISNUMBER($AL410),ISNUMBER($E410),($AL410*$E410)&lt;&gt;0),$F410/($AL410*$E410)*100,"")</f>
        <v/>
      </c>
      <c r="I410" s="32" t="n"/>
      <c r="J410" s="33" t="n"/>
      <c r="K410" s="31">
        <f>IF(AND(ISNUMBER($F410),ISNUMBER($J410)),$F410*(1-$J410),"")</f>
        <v/>
      </c>
      <c r="L410" s="32" t="n"/>
      <c r="M410" s="32" t="n"/>
      <c r="N410" s="31">
        <f>IF(ISNUMBER($F410),($F410-IF(ISNUMBER($AM410),$AM410,0))*(1-IF(ISNUMBER($J410),$J410,0)),"")</f>
        <v/>
      </c>
      <c r="O410" s="15" t="inlineStr">
        <is>
          <t>Raspberry</t>
        </is>
      </c>
      <c r="P410" s="29" t="n">
        <v>0</v>
      </c>
      <c r="Q410" s="29" t="n">
        <v>5</v>
      </c>
      <c r="R410" s="15" t="inlineStr">
        <is>
          <t>Not listed</t>
        </is>
      </c>
      <c r="S410" s="29" t="n">
        <v>0</v>
      </c>
      <c r="T410" s="29" t="n">
        <v>0</v>
      </c>
      <c r="U410" s="15" t="inlineStr">
        <is>
          <t>None</t>
        </is>
      </c>
      <c r="V410" s="15" t="inlineStr">
        <is>
          <t>Canadian natural spring water, carbonated, zero everything</t>
        </is>
      </c>
      <c r="W410" s="32" t="n"/>
      <c r="X410" s="32" t="n"/>
      <c r="Y410" s="32" t="n"/>
      <c r="Z410" s="32" t="n"/>
      <c r="AA410" s="15" t="inlineStr">
        <is>
          <t>Medium</t>
        </is>
      </c>
      <c r="AB410" s="15" t="inlineStr">
        <is>
          <t>Established Canadian sparkling brand (domestic strength)</t>
        </is>
      </c>
      <c r="AC410" s="15" t="inlineStr">
        <is>
          <t>Canadian carbonated spring water</t>
        </is>
      </c>
      <c r="AD410" s="15" t="inlineStr">
        <is>
          <t>Local Canadian sparkling water, often value priced.</t>
        </is>
      </c>
      <c r="AE410" s="32" t="n"/>
      <c r="AF410" s="34">
        <f>IF(AND(ISNUMBER($P410),ISNUMBER($AL410),$AL410&lt;&gt;0),ROUND($P410/$AL410*100,1),"")</f>
        <v/>
      </c>
      <c r="AG410" s="35">
        <f>IF(AND(ISNUMBER($S410),ISNUMBER($AL410),$AL410&lt;&gt;0),ROUND($S410/$AL410*100,2),"")</f>
        <v/>
      </c>
      <c r="AH410" s="34">
        <f>IF(AND(ISNUMBER($Q410),ISNUMBER($AL410),$AL410&lt;&gt;0),ROUND($Q410/$AL410*100,1),"")</f>
        <v/>
      </c>
      <c r="AI410" s="29">
        <f>IF(ISNUMBER($S410),IF($S410&lt;=1,"Yes","No"),"n/a")</f>
        <v/>
      </c>
      <c r="AJ410" s="29">
        <f>IF(ISNUMBER($S410),ROUND(MAX(0,MIN(100,100-$S410*2.5-IF(ISNUMBER($T410),$T410,0)*0.12+IF($S410&lt;=1,12,0))),0),"")</f>
        <v/>
      </c>
      <c r="AK410" s="29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29" t="n">
        <v>355</v>
      </c>
      <c r="AM410" s="30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Montellier</t>
        </is>
      </c>
      <c r="B411" s="15" t="inlineStr">
        <is>
          <t>Montellier Carbonated Natural Spring Water | Raspberry | 15-pack 355mL</t>
        </is>
      </c>
      <c r="C411" s="15" t="inlineStr">
        <is>
          <t>5) Sparkling water &amp; soda</t>
        </is>
      </c>
      <c r="D411" s="15" t="inlineStr">
        <is>
          <t>355 mL can</t>
        </is>
      </c>
      <c r="E411" s="29" t="n">
        <v>15</v>
      </c>
      <c r="F411" s="30" t="n"/>
      <c r="G411" s="31">
        <f>IF(AND(ISNUMBER($F411),ISNUMBER($E411),$E411&lt;&gt;0),$F411/$E411,"")</f>
        <v/>
      </c>
      <c r="H411" s="31">
        <f>IF(AND(ISNUMBER($F411),ISNUMBER($AL411),ISNUMBER($E411),($AL411*$E411)&lt;&gt;0),$F411/($AL411*$E411)*100,"")</f>
        <v/>
      </c>
      <c r="I411" s="32" t="n"/>
      <c r="J411" s="33" t="n"/>
      <c r="K411" s="31">
        <f>IF(AND(ISNUMBER($F411),ISNUMBER($J411)),$F411*(1-$J411),"")</f>
        <v/>
      </c>
      <c r="L411" s="32" t="n"/>
      <c r="M411" s="32" t="n"/>
      <c r="N411" s="31">
        <f>IF(ISNUMBER($F411),($F411-IF(ISNUMBER($AM411),$AM411,0))*(1-IF(ISNUMBER($J411),$J411,0)),"")</f>
        <v/>
      </c>
      <c r="O411" s="15" t="inlineStr">
        <is>
          <t>Raspberry</t>
        </is>
      </c>
      <c r="P411" s="29" t="n">
        <v>0</v>
      </c>
      <c r="Q411" s="29" t="n">
        <v>5</v>
      </c>
      <c r="R411" s="15" t="inlineStr">
        <is>
          <t>Not listed</t>
        </is>
      </c>
      <c r="S411" s="29" t="n">
        <v>0</v>
      </c>
      <c r="T411" s="29" t="n">
        <v>0</v>
      </c>
      <c r="U411" s="15" t="inlineStr">
        <is>
          <t>None</t>
        </is>
      </c>
      <c r="V411" s="15" t="inlineStr">
        <is>
          <t>Canadian natural spring water, carbonated, zero everything</t>
        </is>
      </c>
      <c r="W411" s="32" t="n"/>
      <c r="X411" s="32" t="n"/>
      <c r="Y411" s="32" t="n"/>
      <c r="Z411" s="32" t="n"/>
      <c r="AA411" s="15" t="inlineStr">
        <is>
          <t>Medium</t>
        </is>
      </c>
      <c r="AB411" s="15" t="inlineStr">
        <is>
          <t>Established Canadian sparkling brand (domestic strength)</t>
        </is>
      </c>
      <c r="AC411" s="15" t="inlineStr">
        <is>
          <t>Canadian carbonated spring water</t>
        </is>
      </c>
      <c r="AD411" s="15" t="inlineStr">
        <is>
          <t>Local Canadian sparkling water, often value priced.</t>
        </is>
      </c>
      <c r="AE411" s="32" t="n"/>
      <c r="AF411" s="34">
        <f>IF(AND(ISNUMBER($P411),ISNUMBER($AL411),$AL411&lt;&gt;0),ROUND($P411/$AL411*100,1),"")</f>
        <v/>
      </c>
      <c r="AG411" s="35">
        <f>IF(AND(ISNUMBER($S411),ISNUMBER($AL411),$AL411&lt;&gt;0),ROUND($S411/$AL411*100,2),"")</f>
        <v/>
      </c>
      <c r="AH411" s="34">
        <f>IF(AND(ISNUMBER($Q411),ISNUMBER($AL411),$AL411&lt;&gt;0),ROUND($Q411/$AL411*100,1),"")</f>
        <v/>
      </c>
      <c r="AI411" s="29">
        <f>IF(ISNUMBER($S411),IF($S411&lt;=1,"Yes","No"),"n/a")</f>
        <v/>
      </c>
      <c r="AJ411" s="29">
        <f>IF(ISNUMBER($S411),ROUND(MAX(0,MIN(100,100-$S411*2.5-IF(ISNUMBER($T411),$T411,0)*0.12+IF($S411&lt;=1,12,0))),0),"")</f>
        <v/>
      </c>
      <c r="AK411" s="29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29" t="n">
        <v>355</v>
      </c>
      <c r="AM411" s="30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Montellier</t>
        </is>
      </c>
      <c r="B412" s="15" t="inlineStr">
        <is>
          <t>Montellier Carbonated Natural Spring Water | Raspberry | 18-pack 355mL</t>
        </is>
      </c>
      <c r="C412" s="15" t="inlineStr">
        <is>
          <t>5) Sparkling water &amp; soda</t>
        </is>
      </c>
      <c r="D412" s="15" t="inlineStr">
        <is>
          <t>355 mL can</t>
        </is>
      </c>
      <c r="E412" s="29" t="n">
        <v>18</v>
      </c>
      <c r="F412" s="30" t="n"/>
      <c r="G412" s="31">
        <f>IF(AND(ISNUMBER($F412),ISNUMBER($E412),$E412&lt;&gt;0),$F412/$E412,"")</f>
        <v/>
      </c>
      <c r="H412" s="31">
        <f>IF(AND(ISNUMBER($F412),ISNUMBER($AL412),ISNUMBER($E412),($AL412*$E412)&lt;&gt;0),$F412/($AL412*$E412)*100,"")</f>
        <v/>
      </c>
      <c r="I412" s="32" t="n"/>
      <c r="J412" s="33" t="n"/>
      <c r="K412" s="31">
        <f>IF(AND(ISNUMBER($F412),ISNUMBER($J412)),$F412*(1-$J412),"")</f>
        <v/>
      </c>
      <c r="L412" s="32" t="n"/>
      <c r="M412" s="32" t="n"/>
      <c r="N412" s="31">
        <f>IF(ISNUMBER($F412),($F412-IF(ISNUMBER($AM412),$AM412,0))*(1-IF(ISNUMBER($J412),$J412,0)),"")</f>
        <v/>
      </c>
      <c r="O412" s="15" t="inlineStr">
        <is>
          <t>Raspberry</t>
        </is>
      </c>
      <c r="P412" s="29" t="n">
        <v>0</v>
      </c>
      <c r="Q412" s="29" t="n">
        <v>5</v>
      </c>
      <c r="R412" s="15" t="inlineStr">
        <is>
          <t>Not listed</t>
        </is>
      </c>
      <c r="S412" s="29" t="n">
        <v>0</v>
      </c>
      <c r="T412" s="29" t="n">
        <v>0</v>
      </c>
      <c r="U412" s="15" t="inlineStr">
        <is>
          <t>None</t>
        </is>
      </c>
      <c r="V412" s="15" t="inlineStr">
        <is>
          <t>Canadian natural spring water, carbonated, zero everything</t>
        </is>
      </c>
      <c r="W412" s="32" t="n"/>
      <c r="X412" s="32" t="n"/>
      <c r="Y412" s="32" t="n"/>
      <c r="Z412" s="32" t="n"/>
      <c r="AA412" s="15" t="inlineStr">
        <is>
          <t>Medium</t>
        </is>
      </c>
      <c r="AB412" s="15" t="inlineStr">
        <is>
          <t>Established Canadian sparkling brand (domestic strength)</t>
        </is>
      </c>
      <c r="AC412" s="15" t="inlineStr">
        <is>
          <t>Canadian carbonated spring water</t>
        </is>
      </c>
      <c r="AD412" s="15" t="inlineStr">
        <is>
          <t>Local Canadian sparkling water, often value priced.</t>
        </is>
      </c>
      <c r="AE412" s="32" t="n"/>
      <c r="AF412" s="34">
        <f>IF(AND(ISNUMBER($P412),ISNUMBER($AL412),$AL412&lt;&gt;0),ROUND($P412/$AL412*100,1),"")</f>
        <v/>
      </c>
      <c r="AG412" s="35">
        <f>IF(AND(ISNUMBER($S412),ISNUMBER($AL412),$AL412&lt;&gt;0),ROUND($S412/$AL412*100,2),"")</f>
        <v/>
      </c>
      <c r="AH412" s="34">
        <f>IF(AND(ISNUMBER($Q412),ISNUMBER($AL412),$AL412&lt;&gt;0),ROUND($Q412/$AL412*100,1),"")</f>
        <v/>
      </c>
      <c r="AI412" s="29">
        <f>IF(ISNUMBER($S412),IF($S412&lt;=1,"Yes","No"),"n/a")</f>
        <v/>
      </c>
      <c r="AJ412" s="29">
        <f>IF(ISNUMBER($S412),ROUND(MAX(0,MIN(100,100-$S412*2.5-IF(ISNUMBER($T412),$T412,0)*0.12+IF($S412&lt;=1,12,0))),0),"")</f>
        <v/>
      </c>
      <c r="AK412" s="29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29" t="n">
        <v>355</v>
      </c>
      <c r="AM412" s="30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Montellier</t>
        </is>
      </c>
      <c r="B413" s="15" t="inlineStr">
        <is>
          <t>Montellier Carbonated Natural Spring Water | Raspberry | 24-pack 355mL</t>
        </is>
      </c>
      <c r="C413" s="15" t="inlineStr">
        <is>
          <t>5) Sparkling water &amp; soda</t>
        </is>
      </c>
      <c r="D413" s="15" t="inlineStr">
        <is>
          <t>355 mL can</t>
        </is>
      </c>
      <c r="E413" s="29" t="n">
        <v>24</v>
      </c>
      <c r="F413" s="30" t="n"/>
      <c r="G413" s="31">
        <f>IF(AND(ISNUMBER($F413),ISNUMBER($E413),$E413&lt;&gt;0),$F413/$E413,"")</f>
        <v/>
      </c>
      <c r="H413" s="31">
        <f>IF(AND(ISNUMBER($F413),ISNUMBER($AL413),ISNUMBER($E413),($AL413*$E413)&lt;&gt;0),$F413/($AL413*$E413)*100,"")</f>
        <v/>
      </c>
      <c r="I413" s="32" t="n"/>
      <c r="J413" s="33" t="n"/>
      <c r="K413" s="31">
        <f>IF(AND(ISNUMBER($F413),ISNUMBER($J413)),$F413*(1-$J413),"")</f>
        <v/>
      </c>
      <c r="L413" s="32" t="n"/>
      <c r="M413" s="32" t="n"/>
      <c r="N413" s="31">
        <f>IF(ISNUMBER($F413),($F413-IF(ISNUMBER($AM413),$AM413,0))*(1-IF(ISNUMBER($J413),$J413,0)),"")</f>
        <v/>
      </c>
      <c r="O413" s="15" t="inlineStr">
        <is>
          <t>Raspberry</t>
        </is>
      </c>
      <c r="P413" s="29" t="n">
        <v>0</v>
      </c>
      <c r="Q413" s="29" t="n">
        <v>5</v>
      </c>
      <c r="R413" s="15" t="inlineStr">
        <is>
          <t>Not listed</t>
        </is>
      </c>
      <c r="S413" s="29" t="n">
        <v>0</v>
      </c>
      <c r="T413" s="29" t="n">
        <v>0</v>
      </c>
      <c r="U413" s="15" t="inlineStr">
        <is>
          <t>None</t>
        </is>
      </c>
      <c r="V413" s="15" t="inlineStr">
        <is>
          <t>Canadian natural spring water, carbonated, zero everything</t>
        </is>
      </c>
      <c r="W413" s="32" t="n"/>
      <c r="X413" s="32" t="n"/>
      <c r="Y413" s="32" t="n"/>
      <c r="Z413" s="32" t="n"/>
      <c r="AA413" s="15" t="inlineStr">
        <is>
          <t>Medium</t>
        </is>
      </c>
      <c r="AB413" s="15" t="inlineStr">
        <is>
          <t>Established Canadian sparkling brand (domestic strength)</t>
        </is>
      </c>
      <c r="AC413" s="15" t="inlineStr">
        <is>
          <t>Canadian carbonated spring water</t>
        </is>
      </c>
      <c r="AD413" s="15" t="inlineStr">
        <is>
          <t>Local Canadian sparkling water, often value priced.</t>
        </is>
      </c>
      <c r="AE413" s="32" t="n"/>
      <c r="AF413" s="34">
        <f>IF(AND(ISNUMBER($P413),ISNUMBER($AL413),$AL413&lt;&gt;0),ROUND($P413/$AL413*100,1),"")</f>
        <v/>
      </c>
      <c r="AG413" s="35">
        <f>IF(AND(ISNUMBER($S413),ISNUMBER($AL413),$AL413&lt;&gt;0),ROUND($S413/$AL413*100,2),"")</f>
        <v/>
      </c>
      <c r="AH413" s="34">
        <f>IF(AND(ISNUMBER($Q413),ISNUMBER($AL413),$AL413&lt;&gt;0),ROUND($Q413/$AL413*100,1),"")</f>
        <v/>
      </c>
      <c r="AI413" s="29">
        <f>IF(ISNUMBER($S413),IF($S413&lt;=1,"Yes","No"),"n/a")</f>
        <v/>
      </c>
      <c r="AJ413" s="29">
        <f>IF(ISNUMBER($S413),ROUND(MAX(0,MIN(100,100-$S413*2.5-IF(ISNUMBER($T413),$T413,0)*0.12+IF($S413&lt;=1,12,0))),0),"")</f>
        <v/>
      </c>
      <c r="AK413" s="29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29" t="n">
        <v>355</v>
      </c>
      <c r="AM413" s="30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Eska</t>
        </is>
      </c>
      <c r="B414" s="15" t="inlineStr">
        <is>
          <t>Eska Sparkling Spring Water | Original | single 500mL</t>
        </is>
      </c>
      <c r="C414" s="15" t="inlineStr">
        <is>
          <t>5) Sparkling water &amp; soda</t>
        </is>
      </c>
      <c r="D414" s="15" t="inlineStr">
        <is>
          <t>500 mL bottle</t>
        </is>
      </c>
      <c r="E414" s="29" t="n">
        <v>1</v>
      </c>
      <c r="F414" s="30" t="n"/>
      <c r="G414" s="31">
        <f>IF(AND(ISNUMBER($F414),ISNUMBER($E414),$E414&lt;&gt;0),$F414/$E414,"")</f>
        <v/>
      </c>
      <c r="H414" s="31">
        <f>IF(AND(ISNUMBER($F414),ISNUMBER($AL414),ISNUMBER($E414),($AL414*$E414)&lt;&gt;0),$F414/($AL414*$E414)*100,"")</f>
        <v/>
      </c>
      <c r="I414" s="32" t="n"/>
      <c r="J414" s="33" t="n"/>
      <c r="K414" s="31">
        <f>IF(AND(ISNUMBER($F414),ISNUMBER($J414)),$F414*(1-$J414),"")</f>
        <v/>
      </c>
      <c r="L414" s="32" t="n"/>
      <c r="M414" s="32" t="n"/>
      <c r="N414" s="31">
        <f>IF(ISNUMBER($F414),($F414-IF(ISNUMBER($AM414),$AM414,0))*(1-IF(ISNUMBER($J414),$J414,0)),"")</f>
        <v/>
      </c>
      <c r="O414" s="15" t="inlineStr">
        <is>
          <t>Original</t>
        </is>
      </c>
      <c r="P414" s="29" t="n">
        <v>0</v>
      </c>
      <c r="Q414" s="29" t="n">
        <v>5</v>
      </c>
      <c r="R414" s="15" t="inlineStr">
        <is>
          <t>Not listed</t>
        </is>
      </c>
      <c r="S414" s="29" t="n">
        <v>0</v>
      </c>
      <c r="T414" s="29" t="n">
        <v>0</v>
      </c>
      <c r="U414" s="15" t="inlineStr">
        <is>
          <t>None</t>
        </is>
      </c>
      <c r="V414" s="15" t="inlineStr">
        <is>
          <t>Canadian glacial-era spring water, naturally pure</t>
        </is>
      </c>
      <c r="W414" s="32" t="n"/>
      <c r="X414" s="32" t="n"/>
      <c r="Y414" s="32" t="n"/>
      <c r="Z414" s="32" t="n"/>
      <c r="AA414" s="15" t="inlineStr">
        <is>
          <t>Low</t>
        </is>
      </c>
      <c r="AB414" s="15" t="inlineStr">
        <is>
          <t>Canadian regional brand; modest reach</t>
        </is>
      </c>
      <c r="AC414" s="15" t="inlineStr">
        <is>
          <t>Pure Canadian spring water, sparkling</t>
        </is>
      </c>
      <c r="AD414" s="15" t="inlineStr">
        <is>
          <t>Canadian-sourced purity story.</t>
        </is>
      </c>
      <c r="AE414" s="32" t="n"/>
      <c r="AF414" s="34">
        <f>IF(AND(ISNUMBER($P414),ISNUMBER($AL414),$AL414&lt;&gt;0),ROUND($P414/$AL414*100,1),"")</f>
        <v/>
      </c>
      <c r="AG414" s="35">
        <f>IF(AND(ISNUMBER($S414),ISNUMBER($AL414),$AL414&lt;&gt;0),ROUND($S414/$AL414*100,2),"")</f>
        <v/>
      </c>
      <c r="AH414" s="34">
        <f>IF(AND(ISNUMBER($Q414),ISNUMBER($AL414),$AL414&lt;&gt;0),ROUND($Q414/$AL414*100,1),"")</f>
        <v/>
      </c>
      <c r="AI414" s="29">
        <f>IF(ISNUMBER($S414),IF($S414&lt;=1,"Yes","No"),"n/a")</f>
        <v/>
      </c>
      <c r="AJ414" s="29">
        <f>IF(ISNUMBER($S414),ROUND(MAX(0,MIN(100,100-$S414*2.5-IF(ISNUMBER($T414),$T414,0)*0.12+IF($S414&lt;=1,12,0))),0),"")</f>
        <v/>
      </c>
      <c r="AK414" s="29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29" t="n">
        <v>500</v>
      </c>
      <c r="AM414" s="30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Eska</t>
        </is>
      </c>
      <c r="B415" s="15" t="inlineStr">
        <is>
          <t>Eska Sparkling Spring Water | Original | 8-pack 500mL</t>
        </is>
      </c>
      <c r="C415" s="15" t="inlineStr">
        <is>
          <t>5) Sparkling water &amp; soda</t>
        </is>
      </c>
      <c r="D415" s="15" t="inlineStr">
        <is>
          <t>500 mL bottle</t>
        </is>
      </c>
      <c r="E415" s="29" t="n">
        <v>8</v>
      </c>
      <c r="F415" s="30" t="n"/>
      <c r="G415" s="31">
        <f>IF(AND(ISNUMBER($F415),ISNUMBER($E415),$E415&lt;&gt;0),$F415/$E415,"")</f>
        <v/>
      </c>
      <c r="H415" s="31">
        <f>IF(AND(ISNUMBER($F415),ISNUMBER($AL415),ISNUMBER($E415),($AL415*$E415)&lt;&gt;0),$F415/($AL415*$E415)*100,"")</f>
        <v/>
      </c>
      <c r="I415" s="32" t="n"/>
      <c r="J415" s="33" t="n"/>
      <c r="K415" s="31">
        <f>IF(AND(ISNUMBER($F415),ISNUMBER($J415)),$F415*(1-$J415),"")</f>
        <v/>
      </c>
      <c r="L415" s="32" t="n"/>
      <c r="M415" s="32" t="n"/>
      <c r="N415" s="31">
        <f>IF(ISNUMBER($F415),($F415-IF(ISNUMBER($AM415),$AM415,0))*(1-IF(ISNUMBER($J415),$J415,0)),"")</f>
        <v/>
      </c>
      <c r="O415" s="15" t="inlineStr">
        <is>
          <t>Original</t>
        </is>
      </c>
      <c r="P415" s="29" t="n">
        <v>0</v>
      </c>
      <c r="Q415" s="29" t="n">
        <v>5</v>
      </c>
      <c r="R415" s="15" t="inlineStr">
        <is>
          <t>Not listed</t>
        </is>
      </c>
      <c r="S415" s="29" t="n">
        <v>0</v>
      </c>
      <c r="T415" s="29" t="n">
        <v>0</v>
      </c>
      <c r="U415" s="15" t="inlineStr">
        <is>
          <t>None</t>
        </is>
      </c>
      <c r="V415" s="15" t="inlineStr">
        <is>
          <t>Canadian glacial-era spring water, naturally pure</t>
        </is>
      </c>
      <c r="W415" s="32" t="n"/>
      <c r="X415" s="32" t="n"/>
      <c r="Y415" s="32" t="n"/>
      <c r="Z415" s="32" t="n"/>
      <c r="AA415" s="15" t="inlineStr">
        <is>
          <t>Low</t>
        </is>
      </c>
      <c r="AB415" s="15" t="inlineStr">
        <is>
          <t>Canadian regional brand; modest reach</t>
        </is>
      </c>
      <c r="AC415" s="15" t="inlineStr">
        <is>
          <t>Pure Canadian spring water, sparkling</t>
        </is>
      </c>
      <c r="AD415" s="15" t="inlineStr">
        <is>
          <t>Canadian-sourced purity story.</t>
        </is>
      </c>
      <c r="AE415" s="32" t="n"/>
      <c r="AF415" s="34">
        <f>IF(AND(ISNUMBER($P415),ISNUMBER($AL415),$AL415&lt;&gt;0),ROUND($P415/$AL415*100,1),"")</f>
        <v/>
      </c>
      <c r="AG415" s="35">
        <f>IF(AND(ISNUMBER($S415),ISNUMBER($AL415),$AL415&lt;&gt;0),ROUND($S415/$AL415*100,2),"")</f>
        <v/>
      </c>
      <c r="AH415" s="34">
        <f>IF(AND(ISNUMBER($Q415),ISNUMBER($AL415),$AL415&lt;&gt;0),ROUND($Q415/$AL415*100,1),"")</f>
        <v/>
      </c>
      <c r="AI415" s="29">
        <f>IF(ISNUMBER($S415),IF($S415&lt;=1,"Yes","No"),"n/a")</f>
        <v/>
      </c>
      <c r="AJ415" s="29">
        <f>IF(ISNUMBER($S415),ROUND(MAX(0,MIN(100,100-$S415*2.5-IF(ISNUMBER($T415),$T415,0)*0.12+IF($S415&lt;=1,12,0))),0),"")</f>
        <v/>
      </c>
      <c r="AK415" s="29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29" t="n">
        <v>500</v>
      </c>
      <c r="AM415" s="30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Eska</t>
        </is>
      </c>
      <c r="B416" s="15" t="inlineStr">
        <is>
          <t>Eska Sparkling Spring Water | Original | 12-pack 500mL</t>
        </is>
      </c>
      <c r="C416" s="15" t="inlineStr">
        <is>
          <t>5) Sparkling water &amp; soda</t>
        </is>
      </c>
      <c r="D416" s="15" t="inlineStr">
        <is>
          <t>500 mL bottle</t>
        </is>
      </c>
      <c r="E416" s="29" t="n">
        <v>12</v>
      </c>
      <c r="F416" s="30" t="n"/>
      <c r="G416" s="31">
        <f>IF(AND(ISNUMBER($F416),ISNUMBER($E416),$E416&lt;&gt;0),$F416/$E416,"")</f>
        <v/>
      </c>
      <c r="H416" s="31">
        <f>IF(AND(ISNUMBER($F416),ISNUMBER($AL416),ISNUMBER($E416),($AL416*$E416)&lt;&gt;0),$F416/($AL416*$E416)*100,"")</f>
        <v/>
      </c>
      <c r="I416" s="32" t="n"/>
      <c r="J416" s="33" t="n"/>
      <c r="K416" s="31">
        <f>IF(AND(ISNUMBER($F416),ISNUMBER($J416)),$F416*(1-$J416),"")</f>
        <v/>
      </c>
      <c r="L416" s="32" t="n"/>
      <c r="M416" s="32" t="n"/>
      <c r="N416" s="31">
        <f>IF(ISNUMBER($F416),($F416-IF(ISNUMBER($AM416),$AM416,0))*(1-IF(ISNUMBER($J416),$J416,0)),"")</f>
        <v/>
      </c>
      <c r="O416" s="15" t="inlineStr">
        <is>
          <t>Original</t>
        </is>
      </c>
      <c r="P416" s="29" t="n">
        <v>0</v>
      </c>
      <c r="Q416" s="29" t="n">
        <v>5</v>
      </c>
      <c r="R416" s="15" t="inlineStr">
        <is>
          <t>Not listed</t>
        </is>
      </c>
      <c r="S416" s="29" t="n">
        <v>0</v>
      </c>
      <c r="T416" s="29" t="n">
        <v>0</v>
      </c>
      <c r="U416" s="15" t="inlineStr">
        <is>
          <t>None</t>
        </is>
      </c>
      <c r="V416" s="15" t="inlineStr">
        <is>
          <t>Canadian glacial-era spring water, naturally pure</t>
        </is>
      </c>
      <c r="W416" s="32" t="n"/>
      <c r="X416" s="32" t="n"/>
      <c r="Y416" s="32" t="n"/>
      <c r="Z416" s="32" t="n"/>
      <c r="AA416" s="15" t="inlineStr">
        <is>
          <t>Low</t>
        </is>
      </c>
      <c r="AB416" s="15" t="inlineStr">
        <is>
          <t>Canadian regional brand; modest reach</t>
        </is>
      </c>
      <c r="AC416" s="15" t="inlineStr">
        <is>
          <t>Pure Canadian spring water, sparkling</t>
        </is>
      </c>
      <c r="AD416" s="15" t="inlineStr">
        <is>
          <t>Canadian-sourced purity story.</t>
        </is>
      </c>
      <c r="AE416" s="32" t="n"/>
      <c r="AF416" s="34">
        <f>IF(AND(ISNUMBER($P416),ISNUMBER($AL416),$AL416&lt;&gt;0),ROUND($P416/$AL416*100,1),"")</f>
        <v/>
      </c>
      <c r="AG416" s="35">
        <f>IF(AND(ISNUMBER($S416),ISNUMBER($AL416),$AL416&lt;&gt;0),ROUND($S416/$AL416*100,2),"")</f>
        <v/>
      </c>
      <c r="AH416" s="34">
        <f>IF(AND(ISNUMBER($Q416),ISNUMBER($AL416),$AL416&lt;&gt;0),ROUND($Q416/$AL416*100,1),"")</f>
        <v/>
      </c>
      <c r="AI416" s="29">
        <f>IF(ISNUMBER($S416),IF($S416&lt;=1,"Yes","No"),"n/a")</f>
        <v/>
      </c>
      <c r="AJ416" s="29">
        <f>IF(ISNUMBER($S416),ROUND(MAX(0,MIN(100,100-$S416*2.5-IF(ISNUMBER($T416),$T416,0)*0.12+IF($S416&lt;=1,12,0))),0),"")</f>
        <v/>
      </c>
      <c r="AK416" s="29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29" t="n">
        <v>500</v>
      </c>
      <c r="AM416" s="30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Eska</t>
        </is>
      </c>
      <c r="B417" s="15" t="inlineStr">
        <is>
          <t>Eska Sparkling Spring Water | Original | 18-pack 500mL</t>
        </is>
      </c>
      <c r="C417" s="15" t="inlineStr">
        <is>
          <t>5) Sparkling water &amp; soda</t>
        </is>
      </c>
      <c r="D417" s="15" t="inlineStr">
        <is>
          <t>500 mL bottle</t>
        </is>
      </c>
      <c r="E417" s="29" t="n">
        <v>18</v>
      </c>
      <c r="F417" s="30" t="n"/>
      <c r="G417" s="31">
        <f>IF(AND(ISNUMBER($F417),ISNUMBER($E417),$E417&lt;&gt;0),$F417/$E417,"")</f>
        <v/>
      </c>
      <c r="H417" s="31">
        <f>IF(AND(ISNUMBER($F417),ISNUMBER($AL417),ISNUMBER($E417),($AL417*$E417)&lt;&gt;0),$F417/($AL417*$E417)*100,"")</f>
        <v/>
      </c>
      <c r="I417" s="32" t="n"/>
      <c r="J417" s="33" t="n"/>
      <c r="K417" s="31">
        <f>IF(AND(ISNUMBER($F417),ISNUMBER($J417)),$F417*(1-$J417),"")</f>
        <v/>
      </c>
      <c r="L417" s="32" t="n"/>
      <c r="M417" s="32" t="n"/>
      <c r="N417" s="31">
        <f>IF(ISNUMBER($F417),($F417-IF(ISNUMBER($AM417),$AM417,0))*(1-IF(ISNUMBER($J417),$J417,0)),"")</f>
        <v/>
      </c>
      <c r="O417" s="15" t="inlineStr">
        <is>
          <t>Original</t>
        </is>
      </c>
      <c r="P417" s="29" t="n">
        <v>0</v>
      </c>
      <c r="Q417" s="29" t="n">
        <v>5</v>
      </c>
      <c r="R417" s="15" t="inlineStr">
        <is>
          <t>Not listed</t>
        </is>
      </c>
      <c r="S417" s="29" t="n">
        <v>0</v>
      </c>
      <c r="T417" s="29" t="n">
        <v>0</v>
      </c>
      <c r="U417" s="15" t="inlineStr">
        <is>
          <t>None</t>
        </is>
      </c>
      <c r="V417" s="15" t="inlineStr">
        <is>
          <t>Canadian glacial-era spring water, naturally pure</t>
        </is>
      </c>
      <c r="W417" s="32" t="n"/>
      <c r="X417" s="32" t="n"/>
      <c r="Y417" s="32" t="n"/>
      <c r="Z417" s="32" t="n"/>
      <c r="AA417" s="15" t="inlineStr">
        <is>
          <t>Low</t>
        </is>
      </c>
      <c r="AB417" s="15" t="inlineStr">
        <is>
          <t>Canadian regional brand; modest reach</t>
        </is>
      </c>
      <c r="AC417" s="15" t="inlineStr">
        <is>
          <t>Pure Canadian spring water, sparkling</t>
        </is>
      </c>
      <c r="AD417" s="15" t="inlineStr">
        <is>
          <t>Canadian-sourced purity story.</t>
        </is>
      </c>
      <c r="AE417" s="32" t="n"/>
      <c r="AF417" s="34">
        <f>IF(AND(ISNUMBER($P417),ISNUMBER($AL417),$AL417&lt;&gt;0),ROUND($P417/$AL417*100,1),"")</f>
        <v/>
      </c>
      <c r="AG417" s="35">
        <f>IF(AND(ISNUMBER($S417),ISNUMBER($AL417),$AL417&lt;&gt;0),ROUND($S417/$AL417*100,2),"")</f>
        <v/>
      </c>
      <c r="AH417" s="34">
        <f>IF(AND(ISNUMBER($Q417),ISNUMBER($AL417),$AL417&lt;&gt;0),ROUND($Q417/$AL417*100,1),"")</f>
        <v/>
      </c>
      <c r="AI417" s="29">
        <f>IF(ISNUMBER($S417),IF($S417&lt;=1,"Yes","No"),"n/a")</f>
        <v/>
      </c>
      <c r="AJ417" s="29">
        <f>IF(ISNUMBER($S417),ROUND(MAX(0,MIN(100,100-$S417*2.5-IF(ISNUMBER($T417),$T417,0)*0.12+IF($S417&lt;=1,12,0))),0),"")</f>
        <v/>
      </c>
      <c r="AK417" s="29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29" t="n">
        <v>500</v>
      </c>
      <c r="AM417" s="30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Eska</t>
        </is>
      </c>
      <c r="B418" s="15" t="inlineStr">
        <is>
          <t>Eska Sparkling Spring Water | Original | 24-pack 500mL</t>
        </is>
      </c>
      <c r="C418" s="15" t="inlineStr">
        <is>
          <t>5) Sparkling water &amp; soda</t>
        </is>
      </c>
      <c r="D418" s="15" t="inlineStr">
        <is>
          <t>500 mL bottle</t>
        </is>
      </c>
      <c r="E418" s="29" t="n">
        <v>24</v>
      </c>
      <c r="F418" s="30" t="n"/>
      <c r="G418" s="31">
        <f>IF(AND(ISNUMBER($F418),ISNUMBER($E418),$E418&lt;&gt;0),$F418/$E418,"")</f>
        <v/>
      </c>
      <c r="H418" s="31">
        <f>IF(AND(ISNUMBER($F418),ISNUMBER($AL418),ISNUMBER($E418),($AL418*$E418)&lt;&gt;0),$F418/($AL418*$E418)*100,"")</f>
        <v/>
      </c>
      <c r="I418" s="32" t="n"/>
      <c r="J418" s="33" t="n"/>
      <c r="K418" s="31">
        <f>IF(AND(ISNUMBER($F418),ISNUMBER($J418)),$F418*(1-$J418),"")</f>
        <v/>
      </c>
      <c r="L418" s="32" t="n"/>
      <c r="M418" s="32" t="n"/>
      <c r="N418" s="31">
        <f>IF(ISNUMBER($F418),($F418-IF(ISNUMBER($AM418),$AM418,0))*(1-IF(ISNUMBER($J418),$J418,0)),"")</f>
        <v/>
      </c>
      <c r="O418" s="15" t="inlineStr">
        <is>
          <t>Original</t>
        </is>
      </c>
      <c r="P418" s="29" t="n">
        <v>0</v>
      </c>
      <c r="Q418" s="29" t="n">
        <v>5</v>
      </c>
      <c r="R418" s="15" t="inlineStr">
        <is>
          <t>Not listed</t>
        </is>
      </c>
      <c r="S418" s="29" t="n">
        <v>0</v>
      </c>
      <c r="T418" s="29" t="n">
        <v>0</v>
      </c>
      <c r="U418" s="15" t="inlineStr">
        <is>
          <t>None</t>
        </is>
      </c>
      <c r="V418" s="15" t="inlineStr">
        <is>
          <t>Canadian glacial-era spring water, naturally pure</t>
        </is>
      </c>
      <c r="W418" s="32" t="n"/>
      <c r="X418" s="32" t="n"/>
      <c r="Y418" s="32" t="n"/>
      <c r="Z418" s="32" t="n"/>
      <c r="AA418" s="15" t="inlineStr">
        <is>
          <t>Low</t>
        </is>
      </c>
      <c r="AB418" s="15" t="inlineStr">
        <is>
          <t>Canadian regional brand; modest reach</t>
        </is>
      </c>
      <c r="AC418" s="15" t="inlineStr">
        <is>
          <t>Pure Canadian spring water, sparkling</t>
        </is>
      </c>
      <c r="AD418" s="15" t="inlineStr">
        <is>
          <t>Canadian-sourced purity story.</t>
        </is>
      </c>
      <c r="AE418" s="32" t="n"/>
      <c r="AF418" s="34">
        <f>IF(AND(ISNUMBER($P418),ISNUMBER($AL418),$AL418&lt;&gt;0),ROUND($P418/$AL418*100,1),"")</f>
        <v/>
      </c>
      <c r="AG418" s="35">
        <f>IF(AND(ISNUMBER($S418),ISNUMBER($AL418),$AL418&lt;&gt;0),ROUND($S418/$AL418*100,2),"")</f>
        <v/>
      </c>
      <c r="AH418" s="34">
        <f>IF(AND(ISNUMBER($Q418),ISNUMBER($AL418),$AL418&lt;&gt;0),ROUND($Q418/$AL418*100,1),"")</f>
        <v/>
      </c>
      <c r="AI418" s="29">
        <f>IF(ISNUMBER($S418),IF($S418&lt;=1,"Yes","No"),"n/a")</f>
        <v/>
      </c>
      <c r="AJ418" s="29">
        <f>IF(ISNUMBER($S418),ROUND(MAX(0,MIN(100,100-$S418*2.5-IF(ISNUMBER($T418),$T418,0)*0.12+IF($S418&lt;=1,12,0))),0),"")</f>
        <v/>
      </c>
      <c r="AK418" s="29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29" t="n">
        <v>500</v>
      </c>
      <c r="AM418" s="30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Eska</t>
        </is>
      </c>
      <c r="B419" s="15" t="inlineStr">
        <is>
          <t>Eska Sparkling Spring Water | Lemon | single 500mL</t>
        </is>
      </c>
      <c r="C419" s="15" t="inlineStr">
        <is>
          <t>5) Sparkling water &amp; soda</t>
        </is>
      </c>
      <c r="D419" s="15" t="inlineStr">
        <is>
          <t>500 mL bottle</t>
        </is>
      </c>
      <c r="E419" s="29" t="n">
        <v>1</v>
      </c>
      <c r="F419" s="30" t="n"/>
      <c r="G419" s="31">
        <f>IF(AND(ISNUMBER($F419),ISNUMBER($E419),$E419&lt;&gt;0),$F419/$E419,"")</f>
        <v/>
      </c>
      <c r="H419" s="31">
        <f>IF(AND(ISNUMBER($F419),ISNUMBER($AL419),ISNUMBER($E419),($AL419*$E419)&lt;&gt;0),$F419/($AL419*$E419)*100,"")</f>
        <v/>
      </c>
      <c r="I419" s="32" t="n"/>
      <c r="J419" s="33" t="n"/>
      <c r="K419" s="31">
        <f>IF(AND(ISNUMBER($F419),ISNUMBER($J419)),$F419*(1-$J419),"")</f>
        <v/>
      </c>
      <c r="L419" s="32" t="n"/>
      <c r="M419" s="32" t="n"/>
      <c r="N419" s="31">
        <f>IF(ISNUMBER($F419),($F419-IF(ISNUMBER($AM419),$AM419,0))*(1-IF(ISNUMBER($J419),$J419,0)),"")</f>
        <v/>
      </c>
      <c r="O419" s="15" t="inlineStr">
        <is>
          <t>Lemon</t>
        </is>
      </c>
      <c r="P419" s="29" t="n">
        <v>0</v>
      </c>
      <c r="Q419" s="29" t="n">
        <v>5</v>
      </c>
      <c r="R419" s="15" t="inlineStr">
        <is>
          <t>Not listed</t>
        </is>
      </c>
      <c r="S419" s="29" t="n">
        <v>0</v>
      </c>
      <c r="T419" s="29" t="n">
        <v>0</v>
      </c>
      <c r="U419" s="15" t="inlineStr">
        <is>
          <t>None</t>
        </is>
      </c>
      <c r="V419" s="15" t="inlineStr">
        <is>
          <t>Canadian glacial-era spring water, naturally pure</t>
        </is>
      </c>
      <c r="W419" s="32" t="n"/>
      <c r="X419" s="32" t="n"/>
      <c r="Y419" s="32" t="n"/>
      <c r="Z419" s="32" t="n"/>
      <c r="AA419" s="15" t="inlineStr">
        <is>
          <t>Low</t>
        </is>
      </c>
      <c r="AB419" s="15" t="inlineStr">
        <is>
          <t>Canadian regional brand; modest reach</t>
        </is>
      </c>
      <c r="AC419" s="15" t="inlineStr">
        <is>
          <t>Pure Canadian spring water, sparkling</t>
        </is>
      </c>
      <c r="AD419" s="15" t="inlineStr">
        <is>
          <t>Canadian-sourced purity story.</t>
        </is>
      </c>
      <c r="AE419" s="32" t="n"/>
      <c r="AF419" s="34">
        <f>IF(AND(ISNUMBER($P419),ISNUMBER($AL419),$AL419&lt;&gt;0),ROUND($P419/$AL419*100,1),"")</f>
        <v/>
      </c>
      <c r="AG419" s="35">
        <f>IF(AND(ISNUMBER($S419),ISNUMBER($AL419),$AL419&lt;&gt;0),ROUND($S419/$AL419*100,2),"")</f>
        <v/>
      </c>
      <c r="AH419" s="34">
        <f>IF(AND(ISNUMBER($Q419),ISNUMBER($AL419),$AL419&lt;&gt;0),ROUND($Q419/$AL419*100,1),"")</f>
        <v/>
      </c>
      <c r="AI419" s="29">
        <f>IF(ISNUMBER($S419),IF($S419&lt;=1,"Yes","No"),"n/a")</f>
        <v/>
      </c>
      <c r="AJ419" s="29">
        <f>IF(ISNUMBER($S419),ROUND(MAX(0,MIN(100,100-$S419*2.5-IF(ISNUMBER($T419),$T419,0)*0.12+IF($S419&lt;=1,12,0))),0),"")</f>
        <v/>
      </c>
      <c r="AK419" s="29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29" t="n">
        <v>500</v>
      </c>
      <c r="AM419" s="30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Eska</t>
        </is>
      </c>
      <c r="B420" s="15" t="inlineStr">
        <is>
          <t>Eska Sparkling Spring Water | Lemon | 8-pack 500mL</t>
        </is>
      </c>
      <c r="C420" s="15" t="inlineStr">
        <is>
          <t>5) Sparkling water &amp; soda</t>
        </is>
      </c>
      <c r="D420" s="15" t="inlineStr">
        <is>
          <t>500 mL bottle</t>
        </is>
      </c>
      <c r="E420" s="29" t="n">
        <v>8</v>
      </c>
      <c r="F420" s="30" t="n"/>
      <c r="G420" s="31">
        <f>IF(AND(ISNUMBER($F420),ISNUMBER($E420),$E420&lt;&gt;0),$F420/$E420,"")</f>
        <v/>
      </c>
      <c r="H420" s="31">
        <f>IF(AND(ISNUMBER($F420),ISNUMBER($AL420),ISNUMBER($E420),($AL420*$E420)&lt;&gt;0),$F420/($AL420*$E420)*100,"")</f>
        <v/>
      </c>
      <c r="I420" s="32" t="n"/>
      <c r="J420" s="33" t="n"/>
      <c r="K420" s="31">
        <f>IF(AND(ISNUMBER($F420),ISNUMBER($J420)),$F420*(1-$J420),"")</f>
        <v/>
      </c>
      <c r="L420" s="32" t="n"/>
      <c r="M420" s="32" t="n"/>
      <c r="N420" s="31">
        <f>IF(ISNUMBER($F420),($F420-IF(ISNUMBER($AM420),$AM420,0))*(1-IF(ISNUMBER($J420),$J420,0)),"")</f>
        <v/>
      </c>
      <c r="O420" s="15" t="inlineStr">
        <is>
          <t>Lemon</t>
        </is>
      </c>
      <c r="P420" s="29" t="n">
        <v>0</v>
      </c>
      <c r="Q420" s="29" t="n">
        <v>5</v>
      </c>
      <c r="R420" s="15" t="inlineStr">
        <is>
          <t>Not listed</t>
        </is>
      </c>
      <c r="S420" s="29" t="n">
        <v>0</v>
      </c>
      <c r="T420" s="29" t="n">
        <v>0</v>
      </c>
      <c r="U420" s="15" t="inlineStr">
        <is>
          <t>None</t>
        </is>
      </c>
      <c r="V420" s="15" t="inlineStr">
        <is>
          <t>Canadian glacial-era spring water, naturally pure</t>
        </is>
      </c>
      <c r="W420" s="32" t="n"/>
      <c r="X420" s="32" t="n"/>
      <c r="Y420" s="32" t="n"/>
      <c r="Z420" s="32" t="n"/>
      <c r="AA420" s="15" t="inlineStr">
        <is>
          <t>Low</t>
        </is>
      </c>
      <c r="AB420" s="15" t="inlineStr">
        <is>
          <t>Canadian regional brand; modest reach</t>
        </is>
      </c>
      <c r="AC420" s="15" t="inlineStr">
        <is>
          <t>Pure Canadian spring water, sparkling</t>
        </is>
      </c>
      <c r="AD420" s="15" t="inlineStr">
        <is>
          <t>Canadian-sourced purity story.</t>
        </is>
      </c>
      <c r="AE420" s="32" t="n"/>
      <c r="AF420" s="34">
        <f>IF(AND(ISNUMBER($P420),ISNUMBER($AL420),$AL420&lt;&gt;0),ROUND($P420/$AL420*100,1),"")</f>
        <v/>
      </c>
      <c r="AG420" s="35">
        <f>IF(AND(ISNUMBER($S420),ISNUMBER($AL420),$AL420&lt;&gt;0),ROUND($S420/$AL420*100,2),"")</f>
        <v/>
      </c>
      <c r="AH420" s="34">
        <f>IF(AND(ISNUMBER($Q420),ISNUMBER($AL420),$AL420&lt;&gt;0),ROUND($Q420/$AL420*100,1),"")</f>
        <v/>
      </c>
      <c r="AI420" s="29">
        <f>IF(ISNUMBER($S420),IF($S420&lt;=1,"Yes","No"),"n/a")</f>
        <v/>
      </c>
      <c r="AJ420" s="29">
        <f>IF(ISNUMBER($S420),ROUND(MAX(0,MIN(100,100-$S420*2.5-IF(ISNUMBER($T420),$T420,0)*0.12+IF($S420&lt;=1,12,0))),0),"")</f>
        <v/>
      </c>
      <c r="AK420" s="29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29" t="n">
        <v>500</v>
      </c>
      <c r="AM420" s="30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Eska</t>
        </is>
      </c>
      <c r="B421" s="15" t="inlineStr">
        <is>
          <t>Eska Sparkling Spring Water | Lemon | 12-pack 500mL</t>
        </is>
      </c>
      <c r="C421" s="15" t="inlineStr">
        <is>
          <t>5) Sparkling water &amp; soda</t>
        </is>
      </c>
      <c r="D421" s="15" t="inlineStr">
        <is>
          <t>500 mL bottle</t>
        </is>
      </c>
      <c r="E421" s="29" t="n">
        <v>12</v>
      </c>
      <c r="F421" s="30" t="n"/>
      <c r="G421" s="31">
        <f>IF(AND(ISNUMBER($F421),ISNUMBER($E421),$E421&lt;&gt;0),$F421/$E421,"")</f>
        <v/>
      </c>
      <c r="H421" s="31">
        <f>IF(AND(ISNUMBER($F421),ISNUMBER($AL421),ISNUMBER($E421),($AL421*$E421)&lt;&gt;0),$F421/($AL421*$E421)*100,"")</f>
        <v/>
      </c>
      <c r="I421" s="32" t="n"/>
      <c r="J421" s="33" t="n"/>
      <c r="K421" s="31">
        <f>IF(AND(ISNUMBER($F421),ISNUMBER($J421)),$F421*(1-$J421),"")</f>
        <v/>
      </c>
      <c r="L421" s="32" t="n"/>
      <c r="M421" s="32" t="n"/>
      <c r="N421" s="31">
        <f>IF(ISNUMBER($F421),($F421-IF(ISNUMBER($AM421),$AM421,0))*(1-IF(ISNUMBER($J421),$J421,0)),"")</f>
        <v/>
      </c>
      <c r="O421" s="15" t="inlineStr">
        <is>
          <t>Lemon</t>
        </is>
      </c>
      <c r="P421" s="29" t="n">
        <v>0</v>
      </c>
      <c r="Q421" s="29" t="n">
        <v>5</v>
      </c>
      <c r="R421" s="15" t="inlineStr">
        <is>
          <t>Not listed</t>
        </is>
      </c>
      <c r="S421" s="29" t="n">
        <v>0</v>
      </c>
      <c r="T421" s="29" t="n">
        <v>0</v>
      </c>
      <c r="U421" s="15" t="inlineStr">
        <is>
          <t>None</t>
        </is>
      </c>
      <c r="V421" s="15" t="inlineStr">
        <is>
          <t>Canadian glacial-era spring water, naturally pure</t>
        </is>
      </c>
      <c r="W421" s="32" t="n"/>
      <c r="X421" s="32" t="n"/>
      <c r="Y421" s="32" t="n"/>
      <c r="Z421" s="32" t="n"/>
      <c r="AA421" s="15" t="inlineStr">
        <is>
          <t>Low</t>
        </is>
      </c>
      <c r="AB421" s="15" t="inlineStr">
        <is>
          <t>Canadian regional brand; modest reach</t>
        </is>
      </c>
      <c r="AC421" s="15" t="inlineStr">
        <is>
          <t>Pure Canadian spring water, sparkling</t>
        </is>
      </c>
      <c r="AD421" s="15" t="inlineStr">
        <is>
          <t>Canadian-sourced purity story.</t>
        </is>
      </c>
      <c r="AE421" s="32" t="n"/>
      <c r="AF421" s="34">
        <f>IF(AND(ISNUMBER($P421),ISNUMBER($AL421),$AL421&lt;&gt;0),ROUND($P421/$AL421*100,1),"")</f>
        <v/>
      </c>
      <c r="AG421" s="35">
        <f>IF(AND(ISNUMBER($S421),ISNUMBER($AL421),$AL421&lt;&gt;0),ROUND($S421/$AL421*100,2),"")</f>
        <v/>
      </c>
      <c r="AH421" s="34">
        <f>IF(AND(ISNUMBER($Q421),ISNUMBER($AL421),$AL421&lt;&gt;0),ROUND($Q421/$AL421*100,1),"")</f>
        <v/>
      </c>
      <c r="AI421" s="29">
        <f>IF(ISNUMBER($S421),IF($S421&lt;=1,"Yes","No"),"n/a")</f>
        <v/>
      </c>
      <c r="AJ421" s="29">
        <f>IF(ISNUMBER($S421),ROUND(MAX(0,MIN(100,100-$S421*2.5-IF(ISNUMBER($T421),$T421,0)*0.12+IF($S421&lt;=1,12,0))),0),"")</f>
        <v/>
      </c>
      <c r="AK421" s="29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29" t="n">
        <v>500</v>
      </c>
      <c r="AM421" s="30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Eska</t>
        </is>
      </c>
      <c r="B422" s="15" t="inlineStr">
        <is>
          <t>Eska Sparkling Spring Water | Lemon | 18-pack 500mL</t>
        </is>
      </c>
      <c r="C422" s="15" t="inlineStr">
        <is>
          <t>5) Sparkling water &amp; soda</t>
        </is>
      </c>
      <c r="D422" s="15" t="inlineStr">
        <is>
          <t>500 mL bottle</t>
        </is>
      </c>
      <c r="E422" s="29" t="n">
        <v>18</v>
      </c>
      <c r="F422" s="30" t="n"/>
      <c r="G422" s="31">
        <f>IF(AND(ISNUMBER($F422),ISNUMBER($E422),$E422&lt;&gt;0),$F422/$E422,"")</f>
        <v/>
      </c>
      <c r="H422" s="31">
        <f>IF(AND(ISNUMBER($F422),ISNUMBER($AL422),ISNUMBER($E422),($AL422*$E422)&lt;&gt;0),$F422/($AL422*$E422)*100,"")</f>
        <v/>
      </c>
      <c r="I422" s="32" t="n"/>
      <c r="J422" s="33" t="n"/>
      <c r="K422" s="31">
        <f>IF(AND(ISNUMBER($F422),ISNUMBER($J422)),$F422*(1-$J422),"")</f>
        <v/>
      </c>
      <c r="L422" s="32" t="n"/>
      <c r="M422" s="32" t="n"/>
      <c r="N422" s="31">
        <f>IF(ISNUMBER($F422),($F422-IF(ISNUMBER($AM422),$AM422,0))*(1-IF(ISNUMBER($J422),$J422,0)),"")</f>
        <v/>
      </c>
      <c r="O422" s="15" t="inlineStr">
        <is>
          <t>Lemon</t>
        </is>
      </c>
      <c r="P422" s="29" t="n">
        <v>0</v>
      </c>
      <c r="Q422" s="29" t="n">
        <v>5</v>
      </c>
      <c r="R422" s="15" t="inlineStr">
        <is>
          <t>Not listed</t>
        </is>
      </c>
      <c r="S422" s="29" t="n">
        <v>0</v>
      </c>
      <c r="T422" s="29" t="n">
        <v>0</v>
      </c>
      <c r="U422" s="15" t="inlineStr">
        <is>
          <t>None</t>
        </is>
      </c>
      <c r="V422" s="15" t="inlineStr">
        <is>
          <t>Canadian glacial-era spring water, naturally pure</t>
        </is>
      </c>
      <c r="W422" s="32" t="n"/>
      <c r="X422" s="32" t="n"/>
      <c r="Y422" s="32" t="n"/>
      <c r="Z422" s="32" t="n"/>
      <c r="AA422" s="15" t="inlineStr">
        <is>
          <t>Low</t>
        </is>
      </c>
      <c r="AB422" s="15" t="inlineStr">
        <is>
          <t>Canadian regional brand; modest reach</t>
        </is>
      </c>
      <c r="AC422" s="15" t="inlineStr">
        <is>
          <t>Pure Canadian spring water, sparkling</t>
        </is>
      </c>
      <c r="AD422" s="15" t="inlineStr">
        <is>
          <t>Canadian-sourced purity story.</t>
        </is>
      </c>
      <c r="AE422" s="32" t="n"/>
      <c r="AF422" s="34">
        <f>IF(AND(ISNUMBER($P422),ISNUMBER($AL422),$AL422&lt;&gt;0),ROUND($P422/$AL422*100,1),"")</f>
        <v/>
      </c>
      <c r="AG422" s="35">
        <f>IF(AND(ISNUMBER($S422),ISNUMBER($AL422),$AL422&lt;&gt;0),ROUND($S422/$AL422*100,2),"")</f>
        <v/>
      </c>
      <c r="AH422" s="34">
        <f>IF(AND(ISNUMBER($Q422),ISNUMBER($AL422),$AL422&lt;&gt;0),ROUND($Q422/$AL422*100,1),"")</f>
        <v/>
      </c>
      <c r="AI422" s="29">
        <f>IF(ISNUMBER($S422),IF($S422&lt;=1,"Yes","No"),"n/a")</f>
        <v/>
      </c>
      <c r="AJ422" s="29">
        <f>IF(ISNUMBER($S422),ROUND(MAX(0,MIN(100,100-$S422*2.5-IF(ISNUMBER($T422),$T422,0)*0.12+IF($S422&lt;=1,12,0))),0),"")</f>
        <v/>
      </c>
      <c r="AK422" s="29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29" t="n">
        <v>500</v>
      </c>
      <c r="AM422" s="30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Eska</t>
        </is>
      </c>
      <c r="B423" s="15" t="inlineStr">
        <is>
          <t>Eska Sparkling Spring Water | Lemon | 24-pack 500mL</t>
        </is>
      </c>
      <c r="C423" s="15" t="inlineStr">
        <is>
          <t>5) Sparkling water &amp; soda</t>
        </is>
      </c>
      <c r="D423" s="15" t="inlineStr">
        <is>
          <t>500 mL bottle</t>
        </is>
      </c>
      <c r="E423" s="29" t="n">
        <v>24</v>
      </c>
      <c r="F423" s="30" t="n"/>
      <c r="G423" s="31">
        <f>IF(AND(ISNUMBER($F423),ISNUMBER($E423),$E423&lt;&gt;0),$F423/$E423,"")</f>
        <v/>
      </c>
      <c r="H423" s="31">
        <f>IF(AND(ISNUMBER($F423),ISNUMBER($AL423),ISNUMBER($E423),($AL423*$E423)&lt;&gt;0),$F423/($AL423*$E423)*100,"")</f>
        <v/>
      </c>
      <c r="I423" s="32" t="n"/>
      <c r="J423" s="33" t="n"/>
      <c r="K423" s="31">
        <f>IF(AND(ISNUMBER($F423),ISNUMBER($J423)),$F423*(1-$J423),"")</f>
        <v/>
      </c>
      <c r="L423" s="32" t="n"/>
      <c r="M423" s="32" t="n"/>
      <c r="N423" s="31">
        <f>IF(ISNUMBER($F423),($F423-IF(ISNUMBER($AM423),$AM423,0))*(1-IF(ISNUMBER($J423),$J423,0)),"")</f>
        <v/>
      </c>
      <c r="O423" s="15" t="inlineStr">
        <is>
          <t>Lemon</t>
        </is>
      </c>
      <c r="P423" s="29" t="n">
        <v>0</v>
      </c>
      <c r="Q423" s="29" t="n">
        <v>5</v>
      </c>
      <c r="R423" s="15" t="inlineStr">
        <is>
          <t>Not listed</t>
        </is>
      </c>
      <c r="S423" s="29" t="n">
        <v>0</v>
      </c>
      <c r="T423" s="29" t="n">
        <v>0</v>
      </c>
      <c r="U423" s="15" t="inlineStr">
        <is>
          <t>None</t>
        </is>
      </c>
      <c r="V423" s="15" t="inlineStr">
        <is>
          <t>Canadian glacial-era spring water, naturally pure</t>
        </is>
      </c>
      <c r="W423" s="32" t="n"/>
      <c r="X423" s="32" t="n"/>
      <c r="Y423" s="32" t="n"/>
      <c r="Z423" s="32" t="n"/>
      <c r="AA423" s="15" t="inlineStr">
        <is>
          <t>Low</t>
        </is>
      </c>
      <c r="AB423" s="15" t="inlineStr">
        <is>
          <t>Canadian regional brand; modest reach</t>
        </is>
      </c>
      <c r="AC423" s="15" t="inlineStr">
        <is>
          <t>Pure Canadian spring water, sparkling</t>
        </is>
      </c>
      <c r="AD423" s="15" t="inlineStr">
        <is>
          <t>Canadian-sourced purity story.</t>
        </is>
      </c>
      <c r="AE423" s="32" t="n"/>
      <c r="AF423" s="34">
        <f>IF(AND(ISNUMBER($P423),ISNUMBER($AL423),$AL423&lt;&gt;0),ROUND($P423/$AL423*100,1),"")</f>
        <v/>
      </c>
      <c r="AG423" s="35">
        <f>IF(AND(ISNUMBER($S423),ISNUMBER($AL423),$AL423&lt;&gt;0),ROUND($S423/$AL423*100,2),"")</f>
        <v/>
      </c>
      <c r="AH423" s="34">
        <f>IF(AND(ISNUMBER($Q423),ISNUMBER($AL423),$AL423&lt;&gt;0),ROUND($Q423/$AL423*100,1),"")</f>
        <v/>
      </c>
      <c r="AI423" s="29">
        <f>IF(ISNUMBER($S423),IF($S423&lt;=1,"Yes","No"),"n/a")</f>
        <v/>
      </c>
      <c r="AJ423" s="29">
        <f>IF(ISNUMBER($S423),ROUND(MAX(0,MIN(100,100-$S423*2.5-IF(ISNUMBER($T423),$T423,0)*0.12+IF($S423&lt;=1,12,0))),0),"")</f>
        <v/>
      </c>
      <c r="AK423" s="29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29" t="n">
        <v>500</v>
      </c>
      <c r="AM423" s="30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Eska</t>
        </is>
      </c>
      <c r="B424" s="15" t="inlineStr">
        <is>
          <t>Eska Sparkling Spring Water | Lime | single 500mL</t>
        </is>
      </c>
      <c r="C424" s="15" t="inlineStr">
        <is>
          <t>5) Sparkling water &amp; soda</t>
        </is>
      </c>
      <c r="D424" s="15" t="inlineStr">
        <is>
          <t>500 mL bottle</t>
        </is>
      </c>
      <c r="E424" s="29" t="n">
        <v>1</v>
      </c>
      <c r="F424" s="30" t="n"/>
      <c r="G424" s="31">
        <f>IF(AND(ISNUMBER($F424),ISNUMBER($E424),$E424&lt;&gt;0),$F424/$E424,"")</f>
        <v/>
      </c>
      <c r="H424" s="31">
        <f>IF(AND(ISNUMBER($F424),ISNUMBER($AL424),ISNUMBER($E424),($AL424*$E424)&lt;&gt;0),$F424/($AL424*$E424)*100,"")</f>
        <v/>
      </c>
      <c r="I424" s="32" t="n"/>
      <c r="J424" s="33" t="n"/>
      <c r="K424" s="31">
        <f>IF(AND(ISNUMBER($F424),ISNUMBER($J424)),$F424*(1-$J424),"")</f>
        <v/>
      </c>
      <c r="L424" s="32" t="n"/>
      <c r="M424" s="32" t="n"/>
      <c r="N424" s="31">
        <f>IF(ISNUMBER($F424),($F424-IF(ISNUMBER($AM424),$AM424,0))*(1-IF(ISNUMBER($J424),$J424,0)),"")</f>
        <v/>
      </c>
      <c r="O424" s="15" t="inlineStr">
        <is>
          <t>Lime</t>
        </is>
      </c>
      <c r="P424" s="29" t="n">
        <v>0</v>
      </c>
      <c r="Q424" s="29" t="n">
        <v>5</v>
      </c>
      <c r="R424" s="15" t="inlineStr">
        <is>
          <t>Not listed</t>
        </is>
      </c>
      <c r="S424" s="29" t="n">
        <v>0</v>
      </c>
      <c r="T424" s="29" t="n">
        <v>0</v>
      </c>
      <c r="U424" s="15" t="inlineStr">
        <is>
          <t>None</t>
        </is>
      </c>
      <c r="V424" s="15" t="inlineStr">
        <is>
          <t>Canadian glacial-era spring water, naturally pure</t>
        </is>
      </c>
      <c r="W424" s="32" t="n"/>
      <c r="X424" s="32" t="n"/>
      <c r="Y424" s="32" t="n"/>
      <c r="Z424" s="32" t="n"/>
      <c r="AA424" s="15" t="inlineStr">
        <is>
          <t>Low</t>
        </is>
      </c>
      <c r="AB424" s="15" t="inlineStr">
        <is>
          <t>Canadian regional brand; modest reach</t>
        </is>
      </c>
      <c r="AC424" s="15" t="inlineStr">
        <is>
          <t>Pure Canadian spring water, sparkling</t>
        </is>
      </c>
      <c r="AD424" s="15" t="inlineStr">
        <is>
          <t>Canadian-sourced purity story.</t>
        </is>
      </c>
      <c r="AE424" s="32" t="n"/>
      <c r="AF424" s="34">
        <f>IF(AND(ISNUMBER($P424),ISNUMBER($AL424),$AL424&lt;&gt;0),ROUND($P424/$AL424*100,1),"")</f>
        <v/>
      </c>
      <c r="AG424" s="35">
        <f>IF(AND(ISNUMBER($S424),ISNUMBER($AL424),$AL424&lt;&gt;0),ROUND($S424/$AL424*100,2),"")</f>
        <v/>
      </c>
      <c r="AH424" s="34">
        <f>IF(AND(ISNUMBER($Q424),ISNUMBER($AL424),$AL424&lt;&gt;0),ROUND($Q424/$AL424*100,1),"")</f>
        <v/>
      </c>
      <c r="AI424" s="29">
        <f>IF(ISNUMBER($S424),IF($S424&lt;=1,"Yes","No"),"n/a")</f>
        <v/>
      </c>
      <c r="AJ424" s="29">
        <f>IF(ISNUMBER($S424),ROUND(MAX(0,MIN(100,100-$S424*2.5-IF(ISNUMBER($T424),$T424,0)*0.12+IF($S424&lt;=1,12,0))),0),"")</f>
        <v/>
      </c>
      <c r="AK424" s="29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29" t="n">
        <v>500</v>
      </c>
      <c r="AM424" s="30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Eska</t>
        </is>
      </c>
      <c r="B425" s="15" t="inlineStr">
        <is>
          <t>Eska Sparkling Spring Water | Lime | 8-pack 500mL</t>
        </is>
      </c>
      <c r="C425" s="15" t="inlineStr">
        <is>
          <t>5) Sparkling water &amp; soda</t>
        </is>
      </c>
      <c r="D425" s="15" t="inlineStr">
        <is>
          <t>500 mL bottle</t>
        </is>
      </c>
      <c r="E425" s="29" t="n">
        <v>8</v>
      </c>
      <c r="F425" s="30" t="n"/>
      <c r="G425" s="31">
        <f>IF(AND(ISNUMBER($F425),ISNUMBER($E425),$E425&lt;&gt;0),$F425/$E425,"")</f>
        <v/>
      </c>
      <c r="H425" s="31">
        <f>IF(AND(ISNUMBER($F425),ISNUMBER($AL425),ISNUMBER($E425),($AL425*$E425)&lt;&gt;0),$F425/($AL425*$E425)*100,"")</f>
        <v/>
      </c>
      <c r="I425" s="32" t="n"/>
      <c r="J425" s="33" t="n"/>
      <c r="K425" s="31">
        <f>IF(AND(ISNUMBER($F425),ISNUMBER($J425)),$F425*(1-$J425),"")</f>
        <v/>
      </c>
      <c r="L425" s="32" t="n"/>
      <c r="M425" s="32" t="n"/>
      <c r="N425" s="31">
        <f>IF(ISNUMBER($F425),($F425-IF(ISNUMBER($AM425),$AM425,0))*(1-IF(ISNUMBER($J425),$J425,0)),"")</f>
        <v/>
      </c>
      <c r="O425" s="15" t="inlineStr">
        <is>
          <t>Lime</t>
        </is>
      </c>
      <c r="P425" s="29" t="n">
        <v>0</v>
      </c>
      <c r="Q425" s="29" t="n">
        <v>5</v>
      </c>
      <c r="R425" s="15" t="inlineStr">
        <is>
          <t>Not listed</t>
        </is>
      </c>
      <c r="S425" s="29" t="n">
        <v>0</v>
      </c>
      <c r="T425" s="29" t="n">
        <v>0</v>
      </c>
      <c r="U425" s="15" t="inlineStr">
        <is>
          <t>None</t>
        </is>
      </c>
      <c r="V425" s="15" t="inlineStr">
        <is>
          <t>Canadian glacial-era spring water, naturally pure</t>
        </is>
      </c>
      <c r="W425" s="32" t="n"/>
      <c r="X425" s="32" t="n"/>
      <c r="Y425" s="32" t="n"/>
      <c r="Z425" s="32" t="n"/>
      <c r="AA425" s="15" t="inlineStr">
        <is>
          <t>Low</t>
        </is>
      </c>
      <c r="AB425" s="15" t="inlineStr">
        <is>
          <t>Canadian regional brand; modest reach</t>
        </is>
      </c>
      <c r="AC425" s="15" t="inlineStr">
        <is>
          <t>Pure Canadian spring water, sparkling</t>
        </is>
      </c>
      <c r="AD425" s="15" t="inlineStr">
        <is>
          <t>Canadian-sourced purity story.</t>
        </is>
      </c>
      <c r="AE425" s="32" t="n"/>
      <c r="AF425" s="34">
        <f>IF(AND(ISNUMBER($P425),ISNUMBER($AL425),$AL425&lt;&gt;0),ROUND($P425/$AL425*100,1),"")</f>
        <v/>
      </c>
      <c r="AG425" s="35">
        <f>IF(AND(ISNUMBER($S425),ISNUMBER($AL425),$AL425&lt;&gt;0),ROUND($S425/$AL425*100,2),"")</f>
        <v/>
      </c>
      <c r="AH425" s="34">
        <f>IF(AND(ISNUMBER($Q425),ISNUMBER($AL425),$AL425&lt;&gt;0),ROUND($Q425/$AL425*100,1),"")</f>
        <v/>
      </c>
      <c r="AI425" s="29">
        <f>IF(ISNUMBER($S425),IF($S425&lt;=1,"Yes","No"),"n/a")</f>
        <v/>
      </c>
      <c r="AJ425" s="29">
        <f>IF(ISNUMBER($S425),ROUND(MAX(0,MIN(100,100-$S425*2.5-IF(ISNUMBER($T425),$T425,0)*0.12+IF($S425&lt;=1,12,0))),0),"")</f>
        <v/>
      </c>
      <c r="AK425" s="29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29" t="n">
        <v>500</v>
      </c>
      <c r="AM425" s="30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Eska</t>
        </is>
      </c>
      <c r="B426" s="15" t="inlineStr">
        <is>
          <t>Eska Sparkling Spring Water | Lime | 12-pack 500mL</t>
        </is>
      </c>
      <c r="C426" s="15" t="inlineStr">
        <is>
          <t>5) Sparkling water &amp; soda</t>
        </is>
      </c>
      <c r="D426" s="15" t="inlineStr">
        <is>
          <t>500 mL bottle</t>
        </is>
      </c>
      <c r="E426" s="29" t="n">
        <v>12</v>
      </c>
      <c r="F426" s="30" t="n"/>
      <c r="G426" s="31">
        <f>IF(AND(ISNUMBER($F426),ISNUMBER($E426),$E426&lt;&gt;0),$F426/$E426,"")</f>
        <v/>
      </c>
      <c r="H426" s="31">
        <f>IF(AND(ISNUMBER($F426),ISNUMBER($AL426),ISNUMBER($E426),($AL426*$E426)&lt;&gt;0),$F426/($AL426*$E426)*100,"")</f>
        <v/>
      </c>
      <c r="I426" s="32" t="n"/>
      <c r="J426" s="33" t="n"/>
      <c r="K426" s="31">
        <f>IF(AND(ISNUMBER($F426),ISNUMBER($J426)),$F426*(1-$J426),"")</f>
        <v/>
      </c>
      <c r="L426" s="32" t="n"/>
      <c r="M426" s="32" t="n"/>
      <c r="N426" s="31">
        <f>IF(ISNUMBER($F426),($F426-IF(ISNUMBER($AM426),$AM426,0))*(1-IF(ISNUMBER($J426),$J426,0)),"")</f>
        <v/>
      </c>
      <c r="O426" s="15" t="inlineStr">
        <is>
          <t>Lime</t>
        </is>
      </c>
      <c r="P426" s="29" t="n">
        <v>0</v>
      </c>
      <c r="Q426" s="29" t="n">
        <v>5</v>
      </c>
      <c r="R426" s="15" t="inlineStr">
        <is>
          <t>Not listed</t>
        </is>
      </c>
      <c r="S426" s="29" t="n">
        <v>0</v>
      </c>
      <c r="T426" s="29" t="n">
        <v>0</v>
      </c>
      <c r="U426" s="15" t="inlineStr">
        <is>
          <t>None</t>
        </is>
      </c>
      <c r="V426" s="15" t="inlineStr">
        <is>
          <t>Canadian glacial-era spring water, naturally pure</t>
        </is>
      </c>
      <c r="W426" s="32" t="n"/>
      <c r="X426" s="32" t="n"/>
      <c r="Y426" s="32" t="n"/>
      <c r="Z426" s="32" t="n"/>
      <c r="AA426" s="15" t="inlineStr">
        <is>
          <t>Low</t>
        </is>
      </c>
      <c r="AB426" s="15" t="inlineStr">
        <is>
          <t>Canadian regional brand; modest reach</t>
        </is>
      </c>
      <c r="AC426" s="15" t="inlineStr">
        <is>
          <t>Pure Canadian spring water, sparkling</t>
        </is>
      </c>
      <c r="AD426" s="15" t="inlineStr">
        <is>
          <t>Canadian-sourced purity story.</t>
        </is>
      </c>
      <c r="AE426" s="32" t="n"/>
      <c r="AF426" s="34">
        <f>IF(AND(ISNUMBER($P426),ISNUMBER($AL426),$AL426&lt;&gt;0),ROUND($P426/$AL426*100,1),"")</f>
        <v/>
      </c>
      <c r="AG426" s="35">
        <f>IF(AND(ISNUMBER($S426),ISNUMBER($AL426),$AL426&lt;&gt;0),ROUND($S426/$AL426*100,2),"")</f>
        <v/>
      </c>
      <c r="AH426" s="34">
        <f>IF(AND(ISNUMBER($Q426),ISNUMBER($AL426),$AL426&lt;&gt;0),ROUND($Q426/$AL426*100,1),"")</f>
        <v/>
      </c>
      <c r="AI426" s="29">
        <f>IF(ISNUMBER($S426),IF($S426&lt;=1,"Yes","No"),"n/a")</f>
        <v/>
      </c>
      <c r="AJ426" s="29">
        <f>IF(ISNUMBER($S426),ROUND(MAX(0,MIN(100,100-$S426*2.5-IF(ISNUMBER($T426),$T426,0)*0.12+IF($S426&lt;=1,12,0))),0),"")</f>
        <v/>
      </c>
      <c r="AK426" s="29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29" t="n">
        <v>500</v>
      </c>
      <c r="AM426" s="30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Eska</t>
        </is>
      </c>
      <c r="B427" s="15" t="inlineStr">
        <is>
          <t>Eska Sparkling Spring Water | Lime | 18-pack 500mL</t>
        </is>
      </c>
      <c r="C427" s="15" t="inlineStr">
        <is>
          <t>5) Sparkling water &amp; soda</t>
        </is>
      </c>
      <c r="D427" s="15" t="inlineStr">
        <is>
          <t>500 mL bottle</t>
        </is>
      </c>
      <c r="E427" s="29" t="n">
        <v>18</v>
      </c>
      <c r="F427" s="30" t="n"/>
      <c r="G427" s="31">
        <f>IF(AND(ISNUMBER($F427),ISNUMBER($E427),$E427&lt;&gt;0),$F427/$E427,"")</f>
        <v/>
      </c>
      <c r="H427" s="31">
        <f>IF(AND(ISNUMBER($F427),ISNUMBER($AL427),ISNUMBER($E427),($AL427*$E427)&lt;&gt;0),$F427/($AL427*$E427)*100,"")</f>
        <v/>
      </c>
      <c r="I427" s="32" t="n"/>
      <c r="J427" s="33" t="n"/>
      <c r="K427" s="31">
        <f>IF(AND(ISNUMBER($F427),ISNUMBER($J427)),$F427*(1-$J427),"")</f>
        <v/>
      </c>
      <c r="L427" s="32" t="n"/>
      <c r="M427" s="32" t="n"/>
      <c r="N427" s="31">
        <f>IF(ISNUMBER($F427),($F427-IF(ISNUMBER($AM427),$AM427,0))*(1-IF(ISNUMBER($J427),$J427,0)),"")</f>
        <v/>
      </c>
      <c r="O427" s="15" t="inlineStr">
        <is>
          <t>Lime</t>
        </is>
      </c>
      <c r="P427" s="29" t="n">
        <v>0</v>
      </c>
      <c r="Q427" s="29" t="n">
        <v>5</v>
      </c>
      <c r="R427" s="15" t="inlineStr">
        <is>
          <t>Not listed</t>
        </is>
      </c>
      <c r="S427" s="29" t="n">
        <v>0</v>
      </c>
      <c r="T427" s="29" t="n">
        <v>0</v>
      </c>
      <c r="U427" s="15" t="inlineStr">
        <is>
          <t>None</t>
        </is>
      </c>
      <c r="V427" s="15" t="inlineStr">
        <is>
          <t>Canadian glacial-era spring water, naturally pure</t>
        </is>
      </c>
      <c r="W427" s="32" t="n"/>
      <c r="X427" s="32" t="n"/>
      <c r="Y427" s="32" t="n"/>
      <c r="Z427" s="32" t="n"/>
      <c r="AA427" s="15" t="inlineStr">
        <is>
          <t>Low</t>
        </is>
      </c>
      <c r="AB427" s="15" t="inlineStr">
        <is>
          <t>Canadian regional brand; modest reach</t>
        </is>
      </c>
      <c r="AC427" s="15" t="inlineStr">
        <is>
          <t>Pure Canadian spring water, sparkling</t>
        </is>
      </c>
      <c r="AD427" s="15" t="inlineStr">
        <is>
          <t>Canadian-sourced purity story.</t>
        </is>
      </c>
      <c r="AE427" s="32" t="n"/>
      <c r="AF427" s="34">
        <f>IF(AND(ISNUMBER($P427),ISNUMBER($AL427),$AL427&lt;&gt;0),ROUND($P427/$AL427*100,1),"")</f>
        <v/>
      </c>
      <c r="AG427" s="35">
        <f>IF(AND(ISNUMBER($S427),ISNUMBER($AL427),$AL427&lt;&gt;0),ROUND($S427/$AL427*100,2),"")</f>
        <v/>
      </c>
      <c r="AH427" s="34">
        <f>IF(AND(ISNUMBER($Q427),ISNUMBER($AL427),$AL427&lt;&gt;0),ROUND($Q427/$AL427*100,1),"")</f>
        <v/>
      </c>
      <c r="AI427" s="29">
        <f>IF(ISNUMBER($S427),IF($S427&lt;=1,"Yes","No"),"n/a")</f>
        <v/>
      </c>
      <c r="AJ427" s="29">
        <f>IF(ISNUMBER($S427),ROUND(MAX(0,MIN(100,100-$S427*2.5-IF(ISNUMBER($T427),$T427,0)*0.12+IF($S427&lt;=1,12,0))),0),"")</f>
        <v/>
      </c>
      <c r="AK427" s="29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29" t="n">
        <v>500</v>
      </c>
      <c r="AM427" s="30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Eska</t>
        </is>
      </c>
      <c r="B428" s="15" t="inlineStr">
        <is>
          <t>Eska Sparkling Spring Water | Lime | 24-pack 500mL</t>
        </is>
      </c>
      <c r="C428" s="15" t="inlineStr">
        <is>
          <t>5) Sparkling water &amp; soda</t>
        </is>
      </c>
      <c r="D428" s="15" t="inlineStr">
        <is>
          <t>500 mL bottle</t>
        </is>
      </c>
      <c r="E428" s="29" t="n">
        <v>24</v>
      </c>
      <c r="F428" s="30" t="n"/>
      <c r="G428" s="31">
        <f>IF(AND(ISNUMBER($F428),ISNUMBER($E428),$E428&lt;&gt;0),$F428/$E428,"")</f>
        <v/>
      </c>
      <c r="H428" s="31">
        <f>IF(AND(ISNUMBER($F428),ISNUMBER($AL428),ISNUMBER($E428),($AL428*$E428)&lt;&gt;0),$F428/($AL428*$E428)*100,"")</f>
        <v/>
      </c>
      <c r="I428" s="32" t="n"/>
      <c r="J428" s="33" t="n"/>
      <c r="K428" s="31">
        <f>IF(AND(ISNUMBER($F428),ISNUMBER($J428)),$F428*(1-$J428),"")</f>
        <v/>
      </c>
      <c r="L428" s="32" t="n"/>
      <c r="M428" s="32" t="n"/>
      <c r="N428" s="31">
        <f>IF(ISNUMBER($F428),($F428-IF(ISNUMBER($AM428),$AM428,0))*(1-IF(ISNUMBER($J428),$J428,0)),"")</f>
        <v/>
      </c>
      <c r="O428" s="15" t="inlineStr">
        <is>
          <t>Lime</t>
        </is>
      </c>
      <c r="P428" s="29" t="n">
        <v>0</v>
      </c>
      <c r="Q428" s="29" t="n">
        <v>5</v>
      </c>
      <c r="R428" s="15" t="inlineStr">
        <is>
          <t>Not listed</t>
        </is>
      </c>
      <c r="S428" s="29" t="n">
        <v>0</v>
      </c>
      <c r="T428" s="29" t="n">
        <v>0</v>
      </c>
      <c r="U428" s="15" t="inlineStr">
        <is>
          <t>None</t>
        </is>
      </c>
      <c r="V428" s="15" t="inlineStr">
        <is>
          <t>Canadian glacial-era spring water, naturally pure</t>
        </is>
      </c>
      <c r="W428" s="32" t="n"/>
      <c r="X428" s="32" t="n"/>
      <c r="Y428" s="32" t="n"/>
      <c r="Z428" s="32" t="n"/>
      <c r="AA428" s="15" t="inlineStr">
        <is>
          <t>Low</t>
        </is>
      </c>
      <c r="AB428" s="15" t="inlineStr">
        <is>
          <t>Canadian regional brand; modest reach</t>
        </is>
      </c>
      <c r="AC428" s="15" t="inlineStr">
        <is>
          <t>Pure Canadian spring water, sparkling</t>
        </is>
      </c>
      <c r="AD428" s="15" t="inlineStr">
        <is>
          <t>Canadian-sourced purity story.</t>
        </is>
      </c>
      <c r="AE428" s="32" t="n"/>
      <c r="AF428" s="34">
        <f>IF(AND(ISNUMBER($P428),ISNUMBER($AL428),$AL428&lt;&gt;0),ROUND($P428/$AL428*100,1),"")</f>
        <v/>
      </c>
      <c r="AG428" s="35">
        <f>IF(AND(ISNUMBER($S428),ISNUMBER($AL428),$AL428&lt;&gt;0),ROUND($S428/$AL428*100,2),"")</f>
        <v/>
      </c>
      <c r="AH428" s="34">
        <f>IF(AND(ISNUMBER($Q428),ISNUMBER($AL428),$AL428&lt;&gt;0),ROUND($Q428/$AL428*100,1),"")</f>
        <v/>
      </c>
      <c r="AI428" s="29">
        <f>IF(ISNUMBER($S428),IF($S428&lt;=1,"Yes","No"),"n/a")</f>
        <v/>
      </c>
      <c r="AJ428" s="29">
        <f>IF(ISNUMBER($S428),ROUND(MAX(0,MIN(100,100-$S428*2.5-IF(ISNUMBER($T428),$T428,0)*0.12+IF($S428&lt;=1,12,0))),0),"")</f>
        <v/>
      </c>
      <c r="AK428" s="29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29" t="n">
        <v>500</v>
      </c>
      <c r="AM428" s="30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Coca-Cola</t>
        </is>
      </c>
      <c r="B429" s="15" t="inlineStr">
        <is>
          <t>Coca-Cola Classic | Classic | single 355mL</t>
        </is>
      </c>
      <c r="C429" s="15" t="inlineStr">
        <is>
          <t>5) Sparkling water &amp; soda</t>
        </is>
      </c>
      <c r="D429" s="15" t="inlineStr">
        <is>
          <t>355 mL can</t>
        </is>
      </c>
      <c r="E429" s="29" t="n">
        <v>1</v>
      </c>
      <c r="F429" s="30" t="n"/>
      <c r="G429" s="31">
        <f>IF(AND(ISNUMBER($F429),ISNUMBER($E429),$E429&lt;&gt;0),$F429/$E429,"")</f>
        <v/>
      </c>
      <c r="H429" s="31">
        <f>IF(AND(ISNUMBER($F429),ISNUMBER($AL429),ISNUMBER($E429),($AL429*$E429)&lt;&gt;0),$F429/($AL429*$E429)*100,"")</f>
        <v/>
      </c>
      <c r="I429" s="32" t="n"/>
      <c r="J429" s="33" t="n"/>
      <c r="K429" s="31">
        <f>IF(AND(ISNUMBER($F429),ISNUMBER($J429)),$F429*(1-$J429),"")</f>
        <v/>
      </c>
      <c r="L429" s="32" t="n"/>
      <c r="M429" s="32" t="n"/>
      <c r="N429" s="31">
        <f>IF(ISNUMBER($F429),($F429-IF(ISNUMBER($AM429),$AM429,0))*(1-IF(ISNUMBER($J429),$J429,0)),"")</f>
        <v/>
      </c>
      <c r="O429" s="15" t="inlineStr">
        <is>
          <t>Classic</t>
        </is>
      </c>
      <c r="P429" s="29" t="n">
        <v>34</v>
      </c>
      <c r="Q429" s="29" t="n">
        <v>45</v>
      </c>
      <c r="R429" s="15" t="inlineStr">
        <is>
          <t>Not listed</t>
        </is>
      </c>
      <c r="S429" s="29" t="n">
        <v>39</v>
      </c>
      <c r="T429" s="29" t="n">
        <v>140</v>
      </c>
      <c r="U429" s="15" t="inlineStr">
        <is>
          <t>High-fructose corn syrup / sugar</t>
        </is>
      </c>
      <c r="V429" s="15" t="inlineStr">
        <is>
          <t>Classic cola (no functional claim)</t>
        </is>
      </c>
      <c r="W429" s="32" t="n"/>
      <c r="X429" s="32" t="n"/>
      <c r="Y429" s="32" t="n"/>
      <c r="Z429" s="32" t="n"/>
      <c r="AA429" s="15" t="inlineStr">
        <is>
          <t>Very High</t>
        </is>
      </c>
      <c r="AB429" s="15" t="inlineStr">
        <is>
          <t>World's #1 soda; baseline mass volume</t>
        </is>
      </c>
      <c r="AC429" s="15" t="inlineStr">
        <is>
          <t>The classic cola benchmark</t>
        </is>
      </c>
      <c r="AD429" s="15" t="inlineStr">
        <is>
          <t>Universal taste and brand - the soda baseline.</t>
        </is>
      </c>
      <c r="AE429" s="32" t="n"/>
      <c r="AF429" s="34">
        <f>IF(AND(ISNUMBER($P429),ISNUMBER($AL429),$AL429&lt;&gt;0),ROUND($P429/$AL429*100,1),"")</f>
        <v/>
      </c>
      <c r="AG429" s="35">
        <f>IF(AND(ISNUMBER($S429),ISNUMBER($AL429),$AL429&lt;&gt;0),ROUND($S429/$AL429*100,2),"")</f>
        <v/>
      </c>
      <c r="AH429" s="34">
        <f>IF(AND(ISNUMBER($Q429),ISNUMBER($AL429),$AL429&lt;&gt;0),ROUND($Q429/$AL429*100,1),"")</f>
        <v/>
      </c>
      <c r="AI429" s="29">
        <f>IF(ISNUMBER($S429),IF($S429&lt;=1,"Yes","No"),"n/a")</f>
        <v/>
      </c>
      <c r="AJ429" s="29">
        <f>IF(ISNUMBER($S429),ROUND(MAX(0,MIN(100,100-$S429*2.5-IF(ISNUMBER($T429),$T429,0)*0.12+IF($S429&lt;=1,12,0))),0),"")</f>
        <v/>
      </c>
      <c r="AK429" s="29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29" t="n">
        <v>355</v>
      </c>
      <c r="AM429" s="30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Coca-Cola</t>
        </is>
      </c>
      <c r="B430" s="15" t="inlineStr">
        <is>
          <t>Coca-Cola Classic | Classic | 8-pack 355mL</t>
        </is>
      </c>
      <c r="C430" s="15" t="inlineStr">
        <is>
          <t>5) Sparkling water &amp; soda</t>
        </is>
      </c>
      <c r="D430" s="15" t="inlineStr">
        <is>
          <t>355 mL can</t>
        </is>
      </c>
      <c r="E430" s="29" t="n">
        <v>8</v>
      </c>
      <c r="F430" s="30" t="n"/>
      <c r="G430" s="31">
        <f>IF(AND(ISNUMBER($F430),ISNUMBER($E430),$E430&lt;&gt;0),$F430/$E430,"")</f>
        <v/>
      </c>
      <c r="H430" s="31">
        <f>IF(AND(ISNUMBER($F430),ISNUMBER($AL430),ISNUMBER($E430),($AL430*$E430)&lt;&gt;0),$F430/($AL430*$E430)*100,"")</f>
        <v/>
      </c>
      <c r="I430" s="32" t="n"/>
      <c r="J430" s="33" t="n"/>
      <c r="K430" s="31">
        <f>IF(AND(ISNUMBER($F430),ISNUMBER($J430)),$F430*(1-$J430),"")</f>
        <v/>
      </c>
      <c r="L430" s="32" t="n"/>
      <c r="M430" s="32" t="n"/>
      <c r="N430" s="31">
        <f>IF(ISNUMBER($F430),($F430-IF(ISNUMBER($AM430),$AM430,0))*(1-IF(ISNUMBER($J430),$J430,0)),"")</f>
        <v/>
      </c>
      <c r="O430" s="15" t="inlineStr">
        <is>
          <t>Classic</t>
        </is>
      </c>
      <c r="P430" s="29" t="n">
        <v>34</v>
      </c>
      <c r="Q430" s="29" t="n">
        <v>45</v>
      </c>
      <c r="R430" s="15" t="inlineStr">
        <is>
          <t>Not listed</t>
        </is>
      </c>
      <c r="S430" s="29" t="n">
        <v>39</v>
      </c>
      <c r="T430" s="29" t="n">
        <v>140</v>
      </c>
      <c r="U430" s="15" t="inlineStr">
        <is>
          <t>High-fructose corn syrup / sugar</t>
        </is>
      </c>
      <c r="V430" s="15" t="inlineStr">
        <is>
          <t>Classic cola (no functional claim)</t>
        </is>
      </c>
      <c r="W430" s="32" t="n"/>
      <c r="X430" s="32" t="n"/>
      <c r="Y430" s="32" t="n"/>
      <c r="Z430" s="32" t="n"/>
      <c r="AA430" s="15" t="inlineStr">
        <is>
          <t>Very High</t>
        </is>
      </c>
      <c r="AB430" s="15" t="inlineStr">
        <is>
          <t>World's #1 soda; baseline mass volume</t>
        </is>
      </c>
      <c r="AC430" s="15" t="inlineStr">
        <is>
          <t>The classic cola benchmark</t>
        </is>
      </c>
      <c r="AD430" s="15" t="inlineStr">
        <is>
          <t>Universal taste and brand - the soda baseline.</t>
        </is>
      </c>
      <c r="AE430" s="32" t="n"/>
      <c r="AF430" s="34">
        <f>IF(AND(ISNUMBER($P430),ISNUMBER($AL430),$AL430&lt;&gt;0),ROUND($P430/$AL430*100,1),"")</f>
        <v/>
      </c>
      <c r="AG430" s="35">
        <f>IF(AND(ISNUMBER($S430),ISNUMBER($AL430),$AL430&lt;&gt;0),ROUND($S430/$AL430*100,2),"")</f>
        <v/>
      </c>
      <c r="AH430" s="34">
        <f>IF(AND(ISNUMBER($Q430),ISNUMBER($AL430),$AL430&lt;&gt;0),ROUND($Q430/$AL430*100,1),"")</f>
        <v/>
      </c>
      <c r="AI430" s="29">
        <f>IF(ISNUMBER($S430),IF($S430&lt;=1,"Yes","No"),"n/a")</f>
        <v/>
      </c>
      <c r="AJ430" s="29">
        <f>IF(ISNUMBER($S430),ROUND(MAX(0,MIN(100,100-$S430*2.5-IF(ISNUMBER($T430),$T430,0)*0.12+IF($S430&lt;=1,12,0))),0),"")</f>
        <v/>
      </c>
      <c r="AK430" s="29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29" t="n">
        <v>355</v>
      </c>
      <c r="AM430" s="30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Coca-Cola</t>
        </is>
      </c>
      <c r="B431" s="15" t="inlineStr">
        <is>
          <t>Coca-Cola Classic | Classic | 12-pack 355mL</t>
        </is>
      </c>
      <c r="C431" s="15" t="inlineStr">
        <is>
          <t>5) Sparkling water &amp; soda</t>
        </is>
      </c>
      <c r="D431" s="15" t="inlineStr">
        <is>
          <t>355 mL can</t>
        </is>
      </c>
      <c r="E431" s="29" t="n">
        <v>12</v>
      </c>
      <c r="F431" s="30" t="n"/>
      <c r="G431" s="31">
        <f>IF(AND(ISNUMBER($F431),ISNUMBER($E431),$E431&lt;&gt;0),$F431/$E431,"")</f>
        <v/>
      </c>
      <c r="H431" s="31">
        <f>IF(AND(ISNUMBER($F431),ISNUMBER($AL431),ISNUMBER($E431),($AL431*$E431)&lt;&gt;0),$F431/($AL431*$E431)*100,"")</f>
        <v/>
      </c>
      <c r="I431" s="32" t="n"/>
      <c r="J431" s="33" t="n"/>
      <c r="K431" s="31">
        <f>IF(AND(ISNUMBER($F431),ISNUMBER($J431)),$F431*(1-$J431),"")</f>
        <v/>
      </c>
      <c r="L431" s="32" t="n"/>
      <c r="M431" s="32" t="n"/>
      <c r="N431" s="31">
        <f>IF(ISNUMBER($F431),($F431-IF(ISNUMBER($AM431),$AM431,0))*(1-IF(ISNUMBER($J431),$J431,0)),"")</f>
        <v/>
      </c>
      <c r="O431" s="15" t="inlineStr">
        <is>
          <t>Classic</t>
        </is>
      </c>
      <c r="P431" s="29" t="n">
        <v>34</v>
      </c>
      <c r="Q431" s="29" t="n">
        <v>45</v>
      </c>
      <c r="R431" s="15" t="inlineStr">
        <is>
          <t>Not listed</t>
        </is>
      </c>
      <c r="S431" s="29" t="n">
        <v>39</v>
      </c>
      <c r="T431" s="29" t="n">
        <v>140</v>
      </c>
      <c r="U431" s="15" t="inlineStr">
        <is>
          <t>High-fructose corn syrup / sugar</t>
        </is>
      </c>
      <c r="V431" s="15" t="inlineStr">
        <is>
          <t>Classic cola (no functional claim)</t>
        </is>
      </c>
      <c r="W431" s="32" t="n"/>
      <c r="X431" s="32" t="n"/>
      <c r="Y431" s="32" t="n"/>
      <c r="Z431" s="32" t="n"/>
      <c r="AA431" s="15" t="inlineStr">
        <is>
          <t>Very High</t>
        </is>
      </c>
      <c r="AB431" s="15" t="inlineStr">
        <is>
          <t>World's #1 soda; baseline mass volume</t>
        </is>
      </c>
      <c r="AC431" s="15" t="inlineStr">
        <is>
          <t>The classic cola benchmark</t>
        </is>
      </c>
      <c r="AD431" s="15" t="inlineStr">
        <is>
          <t>Universal taste and brand - the soda baseline.</t>
        </is>
      </c>
      <c r="AE431" s="32" t="n"/>
      <c r="AF431" s="34">
        <f>IF(AND(ISNUMBER($P431),ISNUMBER($AL431),$AL431&lt;&gt;0),ROUND($P431/$AL431*100,1),"")</f>
        <v/>
      </c>
      <c r="AG431" s="35">
        <f>IF(AND(ISNUMBER($S431),ISNUMBER($AL431),$AL431&lt;&gt;0),ROUND($S431/$AL431*100,2),"")</f>
        <v/>
      </c>
      <c r="AH431" s="34">
        <f>IF(AND(ISNUMBER($Q431),ISNUMBER($AL431),$AL431&lt;&gt;0),ROUND($Q431/$AL431*100,1),"")</f>
        <v/>
      </c>
      <c r="AI431" s="29">
        <f>IF(ISNUMBER($S431),IF($S431&lt;=1,"Yes","No"),"n/a")</f>
        <v/>
      </c>
      <c r="AJ431" s="29">
        <f>IF(ISNUMBER($S431),ROUND(MAX(0,MIN(100,100-$S431*2.5-IF(ISNUMBER($T431),$T431,0)*0.12+IF($S431&lt;=1,12,0))),0),"")</f>
        <v/>
      </c>
      <c r="AK431" s="29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29" t="n">
        <v>355</v>
      </c>
      <c r="AM431" s="30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Coca-Cola</t>
        </is>
      </c>
      <c r="B432" s="15" t="inlineStr">
        <is>
          <t>Coca-Cola Classic | Classic | 15-pack 355mL</t>
        </is>
      </c>
      <c r="C432" s="15" t="inlineStr">
        <is>
          <t>5) Sparkling water &amp; soda</t>
        </is>
      </c>
      <c r="D432" s="15" t="inlineStr">
        <is>
          <t>355 mL can</t>
        </is>
      </c>
      <c r="E432" s="29" t="n">
        <v>15</v>
      </c>
      <c r="F432" s="30" t="n"/>
      <c r="G432" s="31">
        <f>IF(AND(ISNUMBER($F432),ISNUMBER($E432),$E432&lt;&gt;0),$F432/$E432,"")</f>
        <v/>
      </c>
      <c r="H432" s="31">
        <f>IF(AND(ISNUMBER($F432),ISNUMBER($AL432),ISNUMBER($E432),($AL432*$E432)&lt;&gt;0),$F432/($AL432*$E432)*100,"")</f>
        <v/>
      </c>
      <c r="I432" s="32" t="n"/>
      <c r="J432" s="33" t="n"/>
      <c r="K432" s="31">
        <f>IF(AND(ISNUMBER($F432),ISNUMBER($J432)),$F432*(1-$J432),"")</f>
        <v/>
      </c>
      <c r="L432" s="32" t="n"/>
      <c r="M432" s="32" t="n"/>
      <c r="N432" s="31">
        <f>IF(ISNUMBER($F432),($F432-IF(ISNUMBER($AM432),$AM432,0))*(1-IF(ISNUMBER($J432),$J432,0)),"")</f>
        <v/>
      </c>
      <c r="O432" s="15" t="inlineStr">
        <is>
          <t>Classic</t>
        </is>
      </c>
      <c r="P432" s="29" t="n">
        <v>34</v>
      </c>
      <c r="Q432" s="29" t="n">
        <v>45</v>
      </c>
      <c r="R432" s="15" t="inlineStr">
        <is>
          <t>Not listed</t>
        </is>
      </c>
      <c r="S432" s="29" t="n">
        <v>39</v>
      </c>
      <c r="T432" s="29" t="n">
        <v>140</v>
      </c>
      <c r="U432" s="15" t="inlineStr">
        <is>
          <t>High-fructose corn syrup / sugar</t>
        </is>
      </c>
      <c r="V432" s="15" t="inlineStr">
        <is>
          <t>Classic cola (no functional claim)</t>
        </is>
      </c>
      <c r="W432" s="32" t="n"/>
      <c r="X432" s="32" t="n"/>
      <c r="Y432" s="32" t="n"/>
      <c r="Z432" s="32" t="n"/>
      <c r="AA432" s="15" t="inlineStr">
        <is>
          <t>Very High</t>
        </is>
      </c>
      <c r="AB432" s="15" t="inlineStr">
        <is>
          <t>World's #1 soda; baseline mass volume</t>
        </is>
      </c>
      <c r="AC432" s="15" t="inlineStr">
        <is>
          <t>The classic cola benchmark</t>
        </is>
      </c>
      <c r="AD432" s="15" t="inlineStr">
        <is>
          <t>Universal taste and brand - the soda baseline.</t>
        </is>
      </c>
      <c r="AE432" s="32" t="n"/>
      <c r="AF432" s="34">
        <f>IF(AND(ISNUMBER($P432),ISNUMBER($AL432),$AL432&lt;&gt;0),ROUND($P432/$AL432*100,1),"")</f>
        <v/>
      </c>
      <c r="AG432" s="35">
        <f>IF(AND(ISNUMBER($S432),ISNUMBER($AL432),$AL432&lt;&gt;0),ROUND($S432/$AL432*100,2),"")</f>
        <v/>
      </c>
      <c r="AH432" s="34">
        <f>IF(AND(ISNUMBER($Q432),ISNUMBER($AL432),$AL432&lt;&gt;0),ROUND($Q432/$AL432*100,1),"")</f>
        <v/>
      </c>
      <c r="AI432" s="29">
        <f>IF(ISNUMBER($S432),IF($S432&lt;=1,"Yes","No"),"n/a")</f>
        <v/>
      </c>
      <c r="AJ432" s="29">
        <f>IF(ISNUMBER($S432),ROUND(MAX(0,MIN(100,100-$S432*2.5-IF(ISNUMBER($T432),$T432,0)*0.12+IF($S432&lt;=1,12,0))),0),"")</f>
        <v/>
      </c>
      <c r="AK432" s="29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29" t="n">
        <v>355</v>
      </c>
      <c r="AM432" s="30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Coca-Cola</t>
        </is>
      </c>
      <c r="B433" s="15" t="inlineStr">
        <is>
          <t>Coca-Cola Classic | Classic | 18-pack 355mL</t>
        </is>
      </c>
      <c r="C433" s="15" t="inlineStr">
        <is>
          <t>5) Sparkling water &amp; soda</t>
        </is>
      </c>
      <c r="D433" s="15" t="inlineStr">
        <is>
          <t>355 mL can</t>
        </is>
      </c>
      <c r="E433" s="29" t="n">
        <v>18</v>
      </c>
      <c r="F433" s="30" t="n"/>
      <c r="G433" s="31">
        <f>IF(AND(ISNUMBER($F433),ISNUMBER($E433),$E433&lt;&gt;0),$F433/$E433,"")</f>
        <v/>
      </c>
      <c r="H433" s="31">
        <f>IF(AND(ISNUMBER($F433),ISNUMBER($AL433),ISNUMBER($E433),($AL433*$E433)&lt;&gt;0),$F433/($AL433*$E433)*100,"")</f>
        <v/>
      </c>
      <c r="I433" s="32" t="n"/>
      <c r="J433" s="33" t="n"/>
      <c r="K433" s="31">
        <f>IF(AND(ISNUMBER($F433),ISNUMBER($J433)),$F433*(1-$J433),"")</f>
        <v/>
      </c>
      <c r="L433" s="32" t="n"/>
      <c r="M433" s="32" t="n"/>
      <c r="N433" s="31">
        <f>IF(ISNUMBER($F433),($F433-IF(ISNUMBER($AM433),$AM433,0))*(1-IF(ISNUMBER($J433),$J433,0)),"")</f>
        <v/>
      </c>
      <c r="O433" s="15" t="inlineStr">
        <is>
          <t>Classic</t>
        </is>
      </c>
      <c r="P433" s="29" t="n">
        <v>34</v>
      </c>
      <c r="Q433" s="29" t="n">
        <v>45</v>
      </c>
      <c r="R433" s="15" t="inlineStr">
        <is>
          <t>Not listed</t>
        </is>
      </c>
      <c r="S433" s="29" t="n">
        <v>39</v>
      </c>
      <c r="T433" s="29" t="n">
        <v>140</v>
      </c>
      <c r="U433" s="15" t="inlineStr">
        <is>
          <t>High-fructose corn syrup / sugar</t>
        </is>
      </c>
      <c r="V433" s="15" t="inlineStr">
        <is>
          <t>Classic cola (no functional claim)</t>
        </is>
      </c>
      <c r="W433" s="32" t="n"/>
      <c r="X433" s="32" t="n"/>
      <c r="Y433" s="32" t="n"/>
      <c r="Z433" s="32" t="n"/>
      <c r="AA433" s="15" t="inlineStr">
        <is>
          <t>Very High</t>
        </is>
      </c>
      <c r="AB433" s="15" t="inlineStr">
        <is>
          <t>World's #1 soda; baseline mass volume</t>
        </is>
      </c>
      <c r="AC433" s="15" t="inlineStr">
        <is>
          <t>The classic cola benchmark</t>
        </is>
      </c>
      <c r="AD433" s="15" t="inlineStr">
        <is>
          <t>Universal taste and brand - the soda baseline.</t>
        </is>
      </c>
      <c r="AE433" s="32" t="n"/>
      <c r="AF433" s="34">
        <f>IF(AND(ISNUMBER($P433),ISNUMBER($AL433),$AL433&lt;&gt;0),ROUND($P433/$AL433*100,1),"")</f>
        <v/>
      </c>
      <c r="AG433" s="35">
        <f>IF(AND(ISNUMBER($S433),ISNUMBER($AL433),$AL433&lt;&gt;0),ROUND($S433/$AL433*100,2),"")</f>
        <v/>
      </c>
      <c r="AH433" s="34">
        <f>IF(AND(ISNUMBER($Q433),ISNUMBER($AL433),$AL433&lt;&gt;0),ROUND($Q433/$AL433*100,1),"")</f>
        <v/>
      </c>
      <c r="AI433" s="29">
        <f>IF(ISNUMBER($S433),IF($S433&lt;=1,"Yes","No"),"n/a")</f>
        <v/>
      </c>
      <c r="AJ433" s="29">
        <f>IF(ISNUMBER($S433),ROUND(MAX(0,MIN(100,100-$S433*2.5-IF(ISNUMBER($T433),$T433,0)*0.12+IF($S433&lt;=1,12,0))),0),"")</f>
        <v/>
      </c>
      <c r="AK433" s="29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29" t="n">
        <v>355</v>
      </c>
      <c r="AM433" s="30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Coca-Cola</t>
        </is>
      </c>
      <c r="B434" s="15" t="inlineStr">
        <is>
          <t>Coca-Cola Classic | Classic | 24-pack 355mL</t>
        </is>
      </c>
      <c r="C434" s="15" t="inlineStr">
        <is>
          <t>5) Sparkling water &amp; soda</t>
        </is>
      </c>
      <c r="D434" s="15" t="inlineStr">
        <is>
          <t>355 mL can</t>
        </is>
      </c>
      <c r="E434" s="29" t="n">
        <v>24</v>
      </c>
      <c r="F434" s="30" t="n"/>
      <c r="G434" s="31">
        <f>IF(AND(ISNUMBER($F434),ISNUMBER($E434),$E434&lt;&gt;0),$F434/$E434,"")</f>
        <v/>
      </c>
      <c r="H434" s="31">
        <f>IF(AND(ISNUMBER($F434),ISNUMBER($AL434),ISNUMBER($E434),($AL434*$E434)&lt;&gt;0),$F434/($AL434*$E434)*100,"")</f>
        <v/>
      </c>
      <c r="I434" s="32" t="n"/>
      <c r="J434" s="33" t="n"/>
      <c r="K434" s="31">
        <f>IF(AND(ISNUMBER($F434),ISNUMBER($J434)),$F434*(1-$J434),"")</f>
        <v/>
      </c>
      <c r="L434" s="32" t="n"/>
      <c r="M434" s="32" t="n"/>
      <c r="N434" s="31">
        <f>IF(ISNUMBER($F434),($F434-IF(ISNUMBER($AM434),$AM434,0))*(1-IF(ISNUMBER($J434),$J434,0)),"")</f>
        <v/>
      </c>
      <c r="O434" s="15" t="inlineStr">
        <is>
          <t>Classic</t>
        </is>
      </c>
      <c r="P434" s="29" t="n">
        <v>34</v>
      </c>
      <c r="Q434" s="29" t="n">
        <v>45</v>
      </c>
      <c r="R434" s="15" t="inlineStr">
        <is>
          <t>Not listed</t>
        </is>
      </c>
      <c r="S434" s="29" t="n">
        <v>39</v>
      </c>
      <c r="T434" s="29" t="n">
        <v>140</v>
      </c>
      <c r="U434" s="15" t="inlineStr">
        <is>
          <t>High-fructose corn syrup / sugar</t>
        </is>
      </c>
      <c r="V434" s="15" t="inlineStr">
        <is>
          <t>Classic cola (no functional claim)</t>
        </is>
      </c>
      <c r="W434" s="32" t="n"/>
      <c r="X434" s="32" t="n"/>
      <c r="Y434" s="32" t="n"/>
      <c r="Z434" s="32" t="n"/>
      <c r="AA434" s="15" t="inlineStr">
        <is>
          <t>Very High</t>
        </is>
      </c>
      <c r="AB434" s="15" t="inlineStr">
        <is>
          <t>World's #1 soda; baseline mass volume</t>
        </is>
      </c>
      <c r="AC434" s="15" t="inlineStr">
        <is>
          <t>The classic cola benchmark</t>
        </is>
      </c>
      <c r="AD434" s="15" t="inlineStr">
        <is>
          <t>Universal taste and brand - the soda baseline.</t>
        </is>
      </c>
      <c r="AE434" s="32" t="n"/>
      <c r="AF434" s="34">
        <f>IF(AND(ISNUMBER($P434),ISNUMBER($AL434),$AL434&lt;&gt;0),ROUND($P434/$AL434*100,1),"")</f>
        <v/>
      </c>
      <c r="AG434" s="35">
        <f>IF(AND(ISNUMBER($S434),ISNUMBER($AL434),$AL434&lt;&gt;0),ROUND($S434/$AL434*100,2),"")</f>
        <v/>
      </c>
      <c r="AH434" s="34">
        <f>IF(AND(ISNUMBER($Q434),ISNUMBER($AL434),$AL434&lt;&gt;0),ROUND($Q434/$AL434*100,1),"")</f>
        <v/>
      </c>
      <c r="AI434" s="29">
        <f>IF(ISNUMBER($S434),IF($S434&lt;=1,"Yes","No"),"n/a")</f>
        <v/>
      </c>
      <c r="AJ434" s="29">
        <f>IF(ISNUMBER($S434),ROUND(MAX(0,MIN(100,100-$S434*2.5-IF(ISNUMBER($T434),$T434,0)*0.12+IF($S434&lt;=1,12,0))),0),"")</f>
        <v/>
      </c>
      <c r="AK434" s="29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29" t="n">
        <v>355</v>
      </c>
      <c r="AM434" s="30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Zevia</t>
        </is>
      </c>
      <c r="B435" s="15" t="inlineStr">
        <is>
          <t>Zevia Zero Calorie Soda | Cola | single 355mL</t>
        </is>
      </c>
      <c r="C435" s="15" t="inlineStr">
        <is>
          <t>5) Sparkling water &amp; soda</t>
        </is>
      </c>
      <c r="D435" s="15" t="inlineStr">
        <is>
          <t>355 mL can</t>
        </is>
      </c>
      <c r="E435" s="29" t="n">
        <v>1</v>
      </c>
      <c r="F435" s="30" t="n"/>
      <c r="G435" s="31">
        <f>IF(AND(ISNUMBER($F435),ISNUMBER($E435),$E435&lt;&gt;0),$F435/$E435,"")</f>
        <v/>
      </c>
      <c r="H435" s="31">
        <f>IF(AND(ISNUMBER($F435),ISNUMBER($AL435),ISNUMBER($E435),($AL435*$E435)&lt;&gt;0),$F435/($AL435*$E435)*100,"")</f>
        <v/>
      </c>
      <c r="I435" s="32" t="n"/>
      <c r="J435" s="33" t="n"/>
      <c r="K435" s="31">
        <f>IF(AND(ISNUMBER($F435),ISNUMBER($J435)),$F435*(1-$J435),"")</f>
        <v/>
      </c>
      <c r="L435" s="32" t="n"/>
      <c r="M435" s="32" t="n"/>
      <c r="N435" s="31">
        <f>IF(ISNUMBER($F435),($F435-IF(ISNUMBER($AM435),$AM435,0))*(1-IF(ISNUMBER($J435),$J435,0)),"")</f>
        <v/>
      </c>
      <c r="O435" s="15" t="inlineStr">
        <is>
          <t>Cola</t>
        </is>
      </c>
      <c r="P435" s="29" t="n">
        <v>0</v>
      </c>
      <c r="Q435" s="29" t="n">
        <v>0</v>
      </c>
      <c r="R435" s="15" t="inlineStr">
        <is>
          <t>Not listed</t>
        </is>
      </c>
      <c r="S435" s="29" t="n">
        <v>0</v>
      </c>
      <c r="T435" s="29" t="n">
        <v>0</v>
      </c>
      <c r="U435" s="15" t="inlineStr">
        <is>
          <t>Stevia</t>
        </is>
      </c>
      <c r="V435" s="15" t="inlineStr">
        <is>
          <t>Zero sugar/calorie, stevia-sweetened, no artificial sweeteners; 0 mg sodium on label; Cola variant contains 45 mg caffeine (all other flavours 0 mg caffeine)</t>
        </is>
      </c>
      <c r="W435" s="32" t="n"/>
      <c r="X435" s="32" t="n"/>
      <c r="Y435" s="32" t="n"/>
      <c r="Z435" s="32" t="n"/>
      <c r="AA435" s="15" t="inlineStr">
        <is>
          <t>Medium</t>
        </is>
      </c>
      <c r="AB435" s="15" t="inlineStr">
        <is>
          <t>Leading naturally-sweetened diet soda</t>
        </is>
      </c>
      <c r="AC435" s="15" t="inlineStr">
        <is>
          <t>Diet soda taste, sweetened only with stevia</t>
        </is>
      </c>
      <c r="AD435" s="15" t="inlineStr">
        <is>
          <t>Full soda flavour, zero sugar, no artificial sweeteners.</t>
        </is>
      </c>
      <c r="AE435" s="32" t="n"/>
      <c r="AF435" s="34">
        <f>IF(AND(ISNUMBER($P435),ISNUMBER($AL435),$AL435&lt;&gt;0),ROUND($P435/$AL435*100,1),"")</f>
        <v/>
      </c>
      <c r="AG435" s="35">
        <f>IF(AND(ISNUMBER($S435),ISNUMBER($AL435),$AL435&lt;&gt;0),ROUND($S435/$AL435*100,2),"")</f>
        <v/>
      </c>
      <c r="AH435" s="34">
        <f>IF(AND(ISNUMBER($Q435),ISNUMBER($AL435),$AL435&lt;&gt;0),ROUND($Q435/$AL435*100,1),"")</f>
        <v/>
      </c>
      <c r="AI435" s="29">
        <f>IF(ISNUMBER($S435),IF($S435&lt;=1,"Yes","No"),"n/a")</f>
        <v/>
      </c>
      <c r="AJ435" s="29">
        <f>IF(ISNUMBER($S435),ROUND(MAX(0,MIN(100,100-$S435*2.5-IF(ISNUMBER($T435),$T435,0)*0.12+IF($S435&lt;=1,12,0))),0),"")</f>
        <v/>
      </c>
      <c r="AK435" s="29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29" t="n">
        <v>355</v>
      </c>
      <c r="AM435" s="30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Zevia</t>
        </is>
      </c>
      <c r="B436" s="15" t="inlineStr">
        <is>
          <t>Zevia Zero Calorie Soda | Cola | 8-pack 355mL</t>
        </is>
      </c>
      <c r="C436" s="15" t="inlineStr">
        <is>
          <t>5) Sparkling water &amp; soda</t>
        </is>
      </c>
      <c r="D436" s="15" t="inlineStr">
        <is>
          <t>355 mL can</t>
        </is>
      </c>
      <c r="E436" s="29" t="n">
        <v>8</v>
      </c>
      <c r="F436" s="30" t="n"/>
      <c r="G436" s="31">
        <f>IF(AND(ISNUMBER($F436),ISNUMBER($E436),$E436&lt;&gt;0),$F436/$E436,"")</f>
        <v/>
      </c>
      <c r="H436" s="31">
        <f>IF(AND(ISNUMBER($F436),ISNUMBER($AL436),ISNUMBER($E436),($AL436*$E436)&lt;&gt;0),$F436/($AL436*$E436)*100,"")</f>
        <v/>
      </c>
      <c r="I436" s="32" t="n"/>
      <c r="J436" s="33" t="n"/>
      <c r="K436" s="31">
        <f>IF(AND(ISNUMBER($F436),ISNUMBER($J436)),$F436*(1-$J436),"")</f>
        <v/>
      </c>
      <c r="L436" s="32" t="n"/>
      <c r="M436" s="32" t="n"/>
      <c r="N436" s="31">
        <f>IF(ISNUMBER($F436),($F436-IF(ISNUMBER($AM436),$AM436,0))*(1-IF(ISNUMBER($J436),$J436,0)),"")</f>
        <v/>
      </c>
      <c r="O436" s="15" t="inlineStr">
        <is>
          <t>Cola</t>
        </is>
      </c>
      <c r="P436" s="29" t="n">
        <v>0</v>
      </c>
      <c r="Q436" s="29" t="n">
        <v>0</v>
      </c>
      <c r="R436" s="15" t="inlineStr">
        <is>
          <t>Not listed</t>
        </is>
      </c>
      <c r="S436" s="29" t="n">
        <v>0</v>
      </c>
      <c r="T436" s="29" t="n">
        <v>0</v>
      </c>
      <c r="U436" s="15" t="inlineStr">
        <is>
          <t>Stevia</t>
        </is>
      </c>
      <c r="V436" s="15" t="inlineStr">
        <is>
          <t>Zero sugar/calorie, stevia-sweetened, no artificial sweeteners; 0 mg sodium on label; Cola variant contains 45 mg caffeine (all other flavours 0 mg caffeine)</t>
        </is>
      </c>
      <c r="W436" s="32" t="n"/>
      <c r="X436" s="32" t="n"/>
      <c r="Y436" s="32" t="n"/>
      <c r="Z436" s="32" t="n"/>
      <c r="AA436" s="15" t="inlineStr">
        <is>
          <t>Medium</t>
        </is>
      </c>
      <c r="AB436" s="15" t="inlineStr">
        <is>
          <t>Leading naturally-sweetened diet soda</t>
        </is>
      </c>
      <c r="AC436" s="15" t="inlineStr">
        <is>
          <t>Diet soda taste, sweetened only with stevia</t>
        </is>
      </c>
      <c r="AD436" s="15" t="inlineStr">
        <is>
          <t>Full soda flavour, zero sugar, no artificial sweeteners.</t>
        </is>
      </c>
      <c r="AE436" s="32" t="n"/>
      <c r="AF436" s="34">
        <f>IF(AND(ISNUMBER($P436),ISNUMBER($AL436),$AL436&lt;&gt;0),ROUND($P436/$AL436*100,1),"")</f>
        <v/>
      </c>
      <c r="AG436" s="35">
        <f>IF(AND(ISNUMBER($S436),ISNUMBER($AL436),$AL436&lt;&gt;0),ROUND($S436/$AL436*100,2),"")</f>
        <v/>
      </c>
      <c r="AH436" s="34">
        <f>IF(AND(ISNUMBER($Q436),ISNUMBER($AL436),$AL436&lt;&gt;0),ROUND($Q436/$AL436*100,1),"")</f>
        <v/>
      </c>
      <c r="AI436" s="29">
        <f>IF(ISNUMBER($S436),IF($S436&lt;=1,"Yes","No"),"n/a")</f>
        <v/>
      </c>
      <c r="AJ436" s="29">
        <f>IF(ISNUMBER($S436),ROUND(MAX(0,MIN(100,100-$S436*2.5-IF(ISNUMBER($T436),$T436,0)*0.12+IF($S436&lt;=1,12,0))),0),"")</f>
        <v/>
      </c>
      <c r="AK436" s="29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29" t="n">
        <v>355</v>
      </c>
      <c r="AM436" s="30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Zevia</t>
        </is>
      </c>
      <c r="B437" s="15" t="inlineStr">
        <is>
          <t>Zevia Zero Calorie Soda | Cola | 12-pack 355mL</t>
        </is>
      </c>
      <c r="C437" s="15" t="inlineStr">
        <is>
          <t>5) Sparkling water &amp; soda</t>
        </is>
      </c>
      <c r="D437" s="15" t="inlineStr">
        <is>
          <t>355 mL can</t>
        </is>
      </c>
      <c r="E437" s="29" t="n">
        <v>12</v>
      </c>
      <c r="F437" s="30" t="n"/>
      <c r="G437" s="31">
        <f>IF(AND(ISNUMBER($F437),ISNUMBER($E437),$E437&lt;&gt;0),$F437/$E437,"")</f>
        <v/>
      </c>
      <c r="H437" s="31">
        <f>IF(AND(ISNUMBER($F437),ISNUMBER($AL437),ISNUMBER($E437),($AL437*$E437)&lt;&gt;0),$F437/($AL437*$E437)*100,"")</f>
        <v/>
      </c>
      <c r="I437" s="32" t="n"/>
      <c r="J437" s="33" t="n"/>
      <c r="K437" s="31">
        <f>IF(AND(ISNUMBER($F437),ISNUMBER($J437)),$F437*(1-$J437),"")</f>
        <v/>
      </c>
      <c r="L437" s="32" t="n"/>
      <c r="M437" s="32" t="n"/>
      <c r="N437" s="31">
        <f>IF(ISNUMBER($F437),($F437-IF(ISNUMBER($AM437),$AM437,0))*(1-IF(ISNUMBER($J437),$J437,0)),"")</f>
        <v/>
      </c>
      <c r="O437" s="15" t="inlineStr">
        <is>
          <t>Cola</t>
        </is>
      </c>
      <c r="P437" s="29" t="n">
        <v>0</v>
      </c>
      <c r="Q437" s="29" t="n">
        <v>0</v>
      </c>
      <c r="R437" s="15" t="inlineStr">
        <is>
          <t>Not listed</t>
        </is>
      </c>
      <c r="S437" s="29" t="n">
        <v>0</v>
      </c>
      <c r="T437" s="29" t="n">
        <v>0</v>
      </c>
      <c r="U437" s="15" t="inlineStr">
        <is>
          <t>Stevia</t>
        </is>
      </c>
      <c r="V437" s="15" t="inlineStr">
        <is>
          <t>Zero sugar/calorie, stevia-sweetened, no artificial sweeteners; 0 mg sodium on label; Cola variant contains 45 mg caffeine (all other flavours 0 mg caffeine)</t>
        </is>
      </c>
      <c r="W437" s="32" t="n"/>
      <c r="X437" s="32" t="n"/>
      <c r="Y437" s="32" t="n"/>
      <c r="Z437" s="32" t="n"/>
      <c r="AA437" s="15" t="inlineStr">
        <is>
          <t>Medium</t>
        </is>
      </c>
      <c r="AB437" s="15" t="inlineStr">
        <is>
          <t>Leading naturally-sweetened diet soda</t>
        </is>
      </c>
      <c r="AC437" s="15" t="inlineStr">
        <is>
          <t>Diet soda taste, sweetened only with stevia</t>
        </is>
      </c>
      <c r="AD437" s="15" t="inlineStr">
        <is>
          <t>Full soda flavour, zero sugar, no artificial sweeteners.</t>
        </is>
      </c>
      <c r="AE437" s="32" t="n"/>
      <c r="AF437" s="34">
        <f>IF(AND(ISNUMBER($P437),ISNUMBER($AL437),$AL437&lt;&gt;0),ROUND($P437/$AL437*100,1),"")</f>
        <v/>
      </c>
      <c r="AG437" s="35">
        <f>IF(AND(ISNUMBER($S437),ISNUMBER($AL437),$AL437&lt;&gt;0),ROUND($S437/$AL437*100,2),"")</f>
        <v/>
      </c>
      <c r="AH437" s="34">
        <f>IF(AND(ISNUMBER($Q437),ISNUMBER($AL437),$AL437&lt;&gt;0),ROUND($Q437/$AL437*100,1),"")</f>
        <v/>
      </c>
      <c r="AI437" s="29">
        <f>IF(ISNUMBER($S437),IF($S437&lt;=1,"Yes","No"),"n/a")</f>
        <v/>
      </c>
      <c r="AJ437" s="29">
        <f>IF(ISNUMBER($S437),ROUND(MAX(0,MIN(100,100-$S437*2.5-IF(ISNUMBER($T437),$T437,0)*0.12+IF($S437&lt;=1,12,0))),0),"")</f>
        <v/>
      </c>
      <c r="AK437" s="29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29" t="n">
        <v>355</v>
      </c>
      <c r="AM437" s="30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Zevia</t>
        </is>
      </c>
      <c r="B438" s="15" t="inlineStr">
        <is>
          <t>Zevia Zero Calorie Soda | Cola | 15-pack 355mL</t>
        </is>
      </c>
      <c r="C438" s="15" t="inlineStr">
        <is>
          <t>5) Sparkling water &amp; soda</t>
        </is>
      </c>
      <c r="D438" s="15" t="inlineStr">
        <is>
          <t>355 mL can</t>
        </is>
      </c>
      <c r="E438" s="29" t="n">
        <v>15</v>
      </c>
      <c r="F438" s="30" t="n"/>
      <c r="G438" s="31">
        <f>IF(AND(ISNUMBER($F438),ISNUMBER($E438),$E438&lt;&gt;0),$F438/$E438,"")</f>
        <v/>
      </c>
      <c r="H438" s="31">
        <f>IF(AND(ISNUMBER($F438),ISNUMBER($AL438),ISNUMBER($E438),($AL438*$E438)&lt;&gt;0),$F438/($AL438*$E438)*100,"")</f>
        <v/>
      </c>
      <c r="I438" s="32" t="n"/>
      <c r="J438" s="33" t="n"/>
      <c r="K438" s="31">
        <f>IF(AND(ISNUMBER($F438),ISNUMBER($J438)),$F438*(1-$J438),"")</f>
        <v/>
      </c>
      <c r="L438" s="32" t="n"/>
      <c r="M438" s="32" t="n"/>
      <c r="N438" s="31">
        <f>IF(ISNUMBER($F438),($F438-IF(ISNUMBER($AM438),$AM438,0))*(1-IF(ISNUMBER($J438),$J438,0)),"")</f>
        <v/>
      </c>
      <c r="O438" s="15" t="inlineStr">
        <is>
          <t>Cola</t>
        </is>
      </c>
      <c r="P438" s="29" t="n">
        <v>0</v>
      </c>
      <c r="Q438" s="29" t="n">
        <v>0</v>
      </c>
      <c r="R438" s="15" t="inlineStr">
        <is>
          <t>Not listed</t>
        </is>
      </c>
      <c r="S438" s="29" t="n">
        <v>0</v>
      </c>
      <c r="T438" s="29" t="n">
        <v>0</v>
      </c>
      <c r="U438" s="15" t="inlineStr">
        <is>
          <t>Stevia</t>
        </is>
      </c>
      <c r="V438" s="15" t="inlineStr">
        <is>
          <t>Zero sugar/calorie, stevia-sweetened, no artificial sweeteners; 0 mg sodium on label; Cola variant contains 45 mg caffeine (all other flavours 0 mg caffeine)</t>
        </is>
      </c>
      <c r="W438" s="32" t="n"/>
      <c r="X438" s="32" t="n"/>
      <c r="Y438" s="32" t="n"/>
      <c r="Z438" s="32" t="n"/>
      <c r="AA438" s="15" t="inlineStr">
        <is>
          <t>Medium</t>
        </is>
      </c>
      <c r="AB438" s="15" t="inlineStr">
        <is>
          <t>Leading naturally-sweetened diet soda</t>
        </is>
      </c>
      <c r="AC438" s="15" t="inlineStr">
        <is>
          <t>Diet soda taste, sweetened only with stevia</t>
        </is>
      </c>
      <c r="AD438" s="15" t="inlineStr">
        <is>
          <t>Full soda flavour, zero sugar, no artificial sweeteners.</t>
        </is>
      </c>
      <c r="AE438" s="32" t="n"/>
      <c r="AF438" s="34">
        <f>IF(AND(ISNUMBER($P438),ISNUMBER($AL438),$AL438&lt;&gt;0),ROUND($P438/$AL438*100,1),"")</f>
        <v/>
      </c>
      <c r="AG438" s="35">
        <f>IF(AND(ISNUMBER($S438),ISNUMBER($AL438),$AL438&lt;&gt;0),ROUND($S438/$AL438*100,2),"")</f>
        <v/>
      </c>
      <c r="AH438" s="34">
        <f>IF(AND(ISNUMBER($Q438),ISNUMBER($AL438),$AL438&lt;&gt;0),ROUND($Q438/$AL438*100,1),"")</f>
        <v/>
      </c>
      <c r="AI438" s="29">
        <f>IF(ISNUMBER($S438),IF($S438&lt;=1,"Yes","No"),"n/a")</f>
        <v/>
      </c>
      <c r="AJ438" s="29">
        <f>IF(ISNUMBER($S438),ROUND(MAX(0,MIN(100,100-$S438*2.5-IF(ISNUMBER($T438),$T438,0)*0.12+IF($S438&lt;=1,12,0))),0),"")</f>
        <v/>
      </c>
      <c r="AK438" s="29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29" t="n">
        <v>355</v>
      </c>
      <c r="AM438" s="30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Zevia</t>
        </is>
      </c>
      <c r="B439" s="15" t="inlineStr">
        <is>
          <t>Zevia Zero Calorie Soda | Cola | 18-pack 355mL</t>
        </is>
      </c>
      <c r="C439" s="15" t="inlineStr">
        <is>
          <t>5) Sparkling water &amp; soda</t>
        </is>
      </c>
      <c r="D439" s="15" t="inlineStr">
        <is>
          <t>355 mL can</t>
        </is>
      </c>
      <c r="E439" s="29" t="n">
        <v>18</v>
      </c>
      <c r="F439" s="30" t="n"/>
      <c r="G439" s="31">
        <f>IF(AND(ISNUMBER($F439),ISNUMBER($E439),$E439&lt;&gt;0),$F439/$E439,"")</f>
        <v/>
      </c>
      <c r="H439" s="31">
        <f>IF(AND(ISNUMBER($F439),ISNUMBER($AL439),ISNUMBER($E439),($AL439*$E439)&lt;&gt;0),$F439/($AL439*$E439)*100,"")</f>
        <v/>
      </c>
      <c r="I439" s="32" t="n"/>
      <c r="J439" s="33" t="n"/>
      <c r="K439" s="31">
        <f>IF(AND(ISNUMBER($F439),ISNUMBER($J439)),$F439*(1-$J439),"")</f>
        <v/>
      </c>
      <c r="L439" s="32" t="n"/>
      <c r="M439" s="32" t="n"/>
      <c r="N439" s="31">
        <f>IF(ISNUMBER($F439),($F439-IF(ISNUMBER($AM439),$AM439,0))*(1-IF(ISNUMBER($J439),$J439,0)),"")</f>
        <v/>
      </c>
      <c r="O439" s="15" t="inlineStr">
        <is>
          <t>Cola</t>
        </is>
      </c>
      <c r="P439" s="29" t="n">
        <v>0</v>
      </c>
      <c r="Q439" s="29" t="n">
        <v>0</v>
      </c>
      <c r="R439" s="15" t="inlineStr">
        <is>
          <t>Not listed</t>
        </is>
      </c>
      <c r="S439" s="29" t="n">
        <v>0</v>
      </c>
      <c r="T439" s="29" t="n">
        <v>0</v>
      </c>
      <c r="U439" s="15" t="inlineStr">
        <is>
          <t>Stevia</t>
        </is>
      </c>
      <c r="V439" s="15" t="inlineStr">
        <is>
          <t>Zero sugar/calorie, stevia-sweetened, no artificial sweeteners; 0 mg sodium on label; Cola variant contains 45 mg caffeine (all other flavours 0 mg caffeine)</t>
        </is>
      </c>
      <c r="W439" s="32" t="n"/>
      <c r="X439" s="32" t="n"/>
      <c r="Y439" s="32" t="n"/>
      <c r="Z439" s="32" t="n"/>
      <c r="AA439" s="15" t="inlineStr">
        <is>
          <t>Medium</t>
        </is>
      </c>
      <c r="AB439" s="15" t="inlineStr">
        <is>
          <t>Leading naturally-sweetened diet soda</t>
        </is>
      </c>
      <c r="AC439" s="15" t="inlineStr">
        <is>
          <t>Diet soda taste, sweetened only with stevia</t>
        </is>
      </c>
      <c r="AD439" s="15" t="inlineStr">
        <is>
          <t>Full soda flavour, zero sugar, no artificial sweeteners.</t>
        </is>
      </c>
      <c r="AE439" s="32" t="n"/>
      <c r="AF439" s="34">
        <f>IF(AND(ISNUMBER($P439),ISNUMBER($AL439),$AL439&lt;&gt;0),ROUND($P439/$AL439*100,1),"")</f>
        <v/>
      </c>
      <c r="AG439" s="35">
        <f>IF(AND(ISNUMBER($S439),ISNUMBER($AL439),$AL439&lt;&gt;0),ROUND($S439/$AL439*100,2),"")</f>
        <v/>
      </c>
      <c r="AH439" s="34">
        <f>IF(AND(ISNUMBER($Q439),ISNUMBER($AL439),$AL439&lt;&gt;0),ROUND($Q439/$AL439*100,1),"")</f>
        <v/>
      </c>
      <c r="AI439" s="29">
        <f>IF(ISNUMBER($S439),IF($S439&lt;=1,"Yes","No"),"n/a")</f>
        <v/>
      </c>
      <c r="AJ439" s="29">
        <f>IF(ISNUMBER($S439),ROUND(MAX(0,MIN(100,100-$S439*2.5-IF(ISNUMBER($T439),$T439,0)*0.12+IF($S439&lt;=1,12,0))),0),"")</f>
        <v/>
      </c>
      <c r="AK439" s="29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29" t="n">
        <v>355</v>
      </c>
      <c r="AM439" s="30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Zevia</t>
        </is>
      </c>
      <c r="B440" s="15" t="inlineStr">
        <is>
          <t>Zevia Zero Calorie Soda | Cola | 24-pack 355mL</t>
        </is>
      </c>
      <c r="C440" s="15" t="inlineStr">
        <is>
          <t>5) Sparkling water &amp; soda</t>
        </is>
      </c>
      <c r="D440" s="15" t="inlineStr">
        <is>
          <t>355 mL can</t>
        </is>
      </c>
      <c r="E440" s="29" t="n">
        <v>24</v>
      </c>
      <c r="F440" s="30" t="n"/>
      <c r="G440" s="31">
        <f>IF(AND(ISNUMBER($F440),ISNUMBER($E440),$E440&lt;&gt;0),$F440/$E440,"")</f>
        <v/>
      </c>
      <c r="H440" s="31">
        <f>IF(AND(ISNUMBER($F440),ISNUMBER($AL440),ISNUMBER($E440),($AL440*$E440)&lt;&gt;0),$F440/($AL440*$E440)*100,"")</f>
        <v/>
      </c>
      <c r="I440" s="32" t="n"/>
      <c r="J440" s="33" t="n"/>
      <c r="K440" s="31">
        <f>IF(AND(ISNUMBER($F440),ISNUMBER($J440)),$F440*(1-$J440),"")</f>
        <v/>
      </c>
      <c r="L440" s="32" t="n"/>
      <c r="M440" s="32" t="n"/>
      <c r="N440" s="31">
        <f>IF(ISNUMBER($F440),($F440-IF(ISNUMBER($AM440),$AM440,0))*(1-IF(ISNUMBER($J440),$J440,0)),"")</f>
        <v/>
      </c>
      <c r="O440" s="15" t="inlineStr">
        <is>
          <t>Cola</t>
        </is>
      </c>
      <c r="P440" s="29" t="n">
        <v>0</v>
      </c>
      <c r="Q440" s="29" t="n">
        <v>0</v>
      </c>
      <c r="R440" s="15" t="inlineStr">
        <is>
          <t>Not listed</t>
        </is>
      </c>
      <c r="S440" s="29" t="n">
        <v>0</v>
      </c>
      <c r="T440" s="29" t="n">
        <v>0</v>
      </c>
      <c r="U440" s="15" t="inlineStr">
        <is>
          <t>Stevia</t>
        </is>
      </c>
      <c r="V440" s="15" t="inlineStr">
        <is>
          <t>Zero sugar/calorie, stevia-sweetened, no artificial sweeteners; 0 mg sodium on label; Cola variant contains 45 mg caffeine (all other flavours 0 mg caffeine)</t>
        </is>
      </c>
      <c r="W440" s="32" t="n"/>
      <c r="X440" s="32" t="n"/>
      <c r="Y440" s="32" t="n"/>
      <c r="Z440" s="32" t="n"/>
      <c r="AA440" s="15" t="inlineStr">
        <is>
          <t>Medium</t>
        </is>
      </c>
      <c r="AB440" s="15" t="inlineStr">
        <is>
          <t>Leading naturally-sweetened diet soda</t>
        </is>
      </c>
      <c r="AC440" s="15" t="inlineStr">
        <is>
          <t>Diet soda taste, sweetened only with stevia</t>
        </is>
      </c>
      <c r="AD440" s="15" t="inlineStr">
        <is>
          <t>Full soda flavour, zero sugar, no artificial sweeteners.</t>
        </is>
      </c>
      <c r="AE440" s="32" t="n"/>
      <c r="AF440" s="34">
        <f>IF(AND(ISNUMBER($P440),ISNUMBER($AL440),$AL440&lt;&gt;0),ROUND($P440/$AL440*100,1),"")</f>
        <v/>
      </c>
      <c r="AG440" s="35">
        <f>IF(AND(ISNUMBER($S440),ISNUMBER($AL440),$AL440&lt;&gt;0),ROUND($S440/$AL440*100,2),"")</f>
        <v/>
      </c>
      <c r="AH440" s="34">
        <f>IF(AND(ISNUMBER($Q440),ISNUMBER($AL440),$AL440&lt;&gt;0),ROUND($Q440/$AL440*100,1),"")</f>
        <v/>
      </c>
      <c r="AI440" s="29">
        <f>IF(ISNUMBER($S440),IF($S440&lt;=1,"Yes","No"),"n/a")</f>
        <v/>
      </c>
      <c r="AJ440" s="29">
        <f>IF(ISNUMBER($S440),ROUND(MAX(0,MIN(100,100-$S440*2.5-IF(ISNUMBER($T440),$T440,0)*0.12+IF($S440&lt;=1,12,0))),0),"")</f>
        <v/>
      </c>
      <c r="AK440" s="29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29" t="n">
        <v>355</v>
      </c>
      <c r="AM440" s="30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Zevia</t>
        </is>
      </c>
      <c r="B441" s="15" t="inlineStr">
        <is>
          <t>Zevia Zero Calorie Soda | Ginger Root Beer | single 355mL</t>
        </is>
      </c>
      <c r="C441" s="15" t="inlineStr">
        <is>
          <t>5) Sparkling water &amp; soda</t>
        </is>
      </c>
      <c r="D441" s="15" t="inlineStr">
        <is>
          <t>355 mL can</t>
        </is>
      </c>
      <c r="E441" s="29" t="n">
        <v>1</v>
      </c>
      <c r="F441" s="30" t="n"/>
      <c r="G441" s="31">
        <f>IF(AND(ISNUMBER($F441),ISNUMBER($E441),$E441&lt;&gt;0),$F441/$E441,"")</f>
        <v/>
      </c>
      <c r="H441" s="31">
        <f>IF(AND(ISNUMBER($F441),ISNUMBER($AL441),ISNUMBER($E441),($AL441*$E441)&lt;&gt;0),$F441/($AL441*$E441)*100,"")</f>
        <v/>
      </c>
      <c r="I441" s="32" t="n"/>
      <c r="J441" s="33" t="n"/>
      <c r="K441" s="31">
        <f>IF(AND(ISNUMBER($F441),ISNUMBER($J441)),$F441*(1-$J441),"")</f>
        <v/>
      </c>
      <c r="L441" s="32" t="n"/>
      <c r="M441" s="32" t="n"/>
      <c r="N441" s="31">
        <f>IF(ISNUMBER($F441),($F441-IF(ISNUMBER($AM441),$AM441,0))*(1-IF(ISNUMBER($J441),$J441,0)),"")</f>
        <v/>
      </c>
      <c r="O441" s="15" t="inlineStr">
        <is>
          <t>Ginger Root Beer</t>
        </is>
      </c>
      <c r="P441" s="29" t="n">
        <v>0</v>
      </c>
      <c r="Q441" s="29" t="n">
        <v>0</v>
      </c>
      <c r="R441" s="15" t="inlineStr">
        <is>
          <t>Not listed</t>
        </is>
      </c>
      <c r="S441" s="29" t="n">
        <v>0</v>
      </c>
      <c r="T441" s="29" t="n">
        <v>0</v>
      </c>
      <c r="U441" s="15" t="inlineStr">
        <is>
          <t>Stevia</t>
        </is>
      </c>
      <c r="V441" s="15" t="inlineStr">
        <is>
          <t>Zero sugar/calorie, stevia-sweetened, no artificial sweeteners; 0 mg sodium on label; Cola variant contains 45 mg caffeine (all other flavours 0 mg caffeine)</t>
        </is>
      </c>
      <c r="W441" s="32" t="n"/>
      <c r="X441" s="32" t="n"/>
      <c r="Y441" s="32" t="n"/>
      <c r="Z441" s="32" t="n"/>
      <c r="AA441" s="15" t="inlineStr">
        <is>
          <t>Medium</t>
        </is>
      </c>
      <c r="AB441" s="15" t="inlineStr">
        <is>
          <t>Leading naturally-sweetened diet soda</t>
        </is>
      </c>
      <c r="AC441" s="15" t="inlineStr">
        <is>
          <t>Diet soda taste, sweetened only with stevia</t>
        </is>
      </c>
      <c r="AD441" s="15" t="inlineStr">
        <is>
          <t>Full soda flavour, zero sugar, no artificial sweeteners.</t>
        </is>
      </c>
      <c r="AE441" s="32" t="n"/>
      <c r="AF441" s="34">
        <f>IF(AND(ISNUMBER($P441),ISNUMBER($AL441),$AL441&lt;&gt;0),ROUND($P441/$AL441*100,1),"")</f>
        <v/>
      </c>
      <c r="AG441" s="35">
        <f>IF(AND(ISNUMBER($S441),ISNUMBER($AL441),$AL441&lt;&gt;0),ROUND($S441/$AL441*100,2),"")</f>
        <v/>
      </c>
      <c r="AH441" s="34">
        <f>IF(AND(ISNUMBER($Q441),ISNUMBER($AL441),$AL441&lt;&gt;0),ROUND($Q441/$AL441*100,1),"")</f>
        <v/>
      </c>
      <c r="AI441" s="29">
        <f>IF(ISNUMBER($S441),IF($S441&lt;=1,"Yes","No"),"n/a")</f>
        <v/>
      </c>
      <c r="AJ441" s="29">
        <f>IF(ISNUMBER($S441),ROUND(MAX(0,MIN(100,100-$S441*2.5-IF(ISNUMBER($T441),$T441,0)*0.12+IF($S441&lt;=1,12,0))),0),"")</f>
        <v/>
      </c>
      <c r="AK441" s="29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29" t="n">
        <v>355</v>
      </c>
      <c r="AM441" s="30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Zevia</t>
        </is>
      </c>
      <c r="B442" s="15" t="inlineStr">
        <is>
          <t>Zevia Zero Calorie Soda | Ginger Root Beer | 8-pack 355mL</t>
        </is>
      </c>
      <c r="C442" s="15" t="inlineStr">
        <is>
          <t>5) Sparkling water &amp; soda</t>
        </is>
      </c>
      <c r="D442" s="15" t="inlineStr">
        <is>
          <t>355 mL can</t>
        </is>
      </c>
      <c r="E442" s="29" t="n">
        <v>8</v>
      </c>
      <c r="F442" s="30" t="n"/>
      <c r="G442" s="31">
        <f>IF(AND(ISNUMBER($F442),ISNUMBER($E442),$E442&lt;&gt;0),$F442/$E442,"")</f>
        <v/>
      </c>
      <c r="H442" s="31">
        <f>IF(AND(ISNUMBER($F442),ISNUMBER($AL442),ISNUMBER($E442),($AL442*$E442)&lt;&gt;0),$F442/($AL442*$E442)*100,"")</f>
        <v/>
      </c>
      <c r="I442" s="32" t="n"/>
      <c r="J442" s="33" t="n"/>
      <c r="K442" s="31">
        <f>IF(AND(ISNUMBER($F442),ISNUMBER($J442)),$F442*(1-$J442),"")</f>
        <v/>
      </c>
      <c r="L442" s="32" t="n"/>
      <c r="M442" s="32" t="n"/>
      <c r="N442" s="31">
        <f>IF(ISNUMBER($F442),($F442-IF(ISNUMBER($AM442),$AM442,0))*(1-IF(ISNUMBER($J442),$J442,0)),"")</f>
        <v/>
      </c>
      <c r="O442" s="15" t="inlineStr">
        <is>
          <t>Ginger Root Beer</t>
        </is>
      </c>
      <c r="P442" s="29" t="n">
        <v>0</v>
      </c>
      <c r="Q442" s="29" t="n">
        <v>0</v>
      </c>
      <c r="R442" s="15" t="inlineStr">
        <is>
          <t>Not listed</t>
        </is>
      </c>
      <c r="S442" s="29" t="n">
        <v>0</v>
      </c>
      <c r="T442" s="29" t="n">
        <v>0</v>
      </c>
      <c r="U442" s="15" t="inlineStr">
        <is>
          <t>Stevia</t>
        </is>
      </c>
      <c r="V442" s="15" t="inlineStr">
        <is>
          <t>Zero sugar/calorie, stevia-sweetened, no artificial sweeteners; 0 mg sodium on label; Cola variant contains 45 mg caffeine (all other flavours 0 mg caffeine)</t>
        </is>
      </c>
      <c r="W442" s="32" t="n"/>
      <c r="X442" s="32" t="n"/>
      <c r="Y442" s="32" t="n"/>
      <c r="Z442" s="32" t="n"/>
      <c r="AA442" s="15" t="inlineStr">
        <is>
          <t>Medium</t>
        </is>
      </c>
      <c r="AB442" s="15" t="inlineStr">
        <is>
          <t>Leading naturally-sweetened diet soda</t>
        </is>
      </c>
      <c r="AC442" s="15" t="inlineStr">
        <is>
          <t>Diet soda taste, sweetened only with stevia</t>
        </is>
      </c>
      <c r="AD442" s="15" t="inlineStr">
        <is>
          <t>Full soda flavour, zero sugar, no artificial sweeteners.</t>
        </is>
      </c>
      <c r="AE442" s="32" t="n"/>
      <c r="AF442" s="34">
        <f>IF(AND(ISNUMBER($P442),ISNUMBER($AL442),$AL442&lt;&gt;0),ROUND($P442/$AL442*100,1),"")</f>
        <v/>
      </c>
      <c r="AG442" s="35">
        <f>IF(AND(ISNUMBER($S442),ISNUMBER($AL442),$AL442&lt;&gt;0),ROUND($S442/$AL442*100,2),"")</f>
        <v/>
      </c>
      <c r="AH442" s="34">
        <f>IF(AND(ISNUMBER($Q442),ISNUMBER($AL442),$AL442&lt;&gt;0),ROUND($Q442/$AL442*100,1),"")</f>
        <v/>
      </c>
      <c r="AI442" s="29">
        <f>IF(ISNUMBER($S442),IF($S442&lt;=1,"Yes","No"),"n/a")</f>
        <v/>
      </c>
      <c r="AJ442" s="29">
        <f>IF(ISNUMBER($S442),ROUND(MAX(0,MIN(100,100-$S442*2.5-IF(ISNUMBER($T442),$T442,0)*0.12+IF($S442&lt;=1,12,0))),0),"")</f>
        <v/>
      </c>
      <c r="AK442" s="29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29" t="n">
        <v>355</v>
      </c>
      <c r="AM442" s="30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Zevia</t>
        </is>
      </c>
      <c r="B443" s="15" t="inlineStr">
        <is>
          <t>Zevia Zero Calorie Soda | Ginger Root Beer | 12-pack 355mL</t>
        </is>
      </c>
      <c r="C443" s="15" t="inlineStr">
        <is>
          <t>5) Sparkling water &amp; soda</t>
        </is>
      </c>
      <c r="D443" s="15" t="inlineStr">
        <is>
          <t>355 mL can</t>
        </is>
      </c>
      <c r="E443" s="29" t="n">
        <v>12</v>
      </c>
      <c r="F443" s="30" t="n"/>
      <c r="G443" s="31">
        <f>IF(AND(ISNUMBER($F443),ISNUMBER($E443),$E443&lt;&gt;0),$F443/$E443,"")</f>
        <v/>
      </c>
      <c r="H443" s="31">
        <f>IF(AND(ISNUMBER($F443),ISNUMBER($AL443),ISNUMBER($E443),($AL443*$E443)&lt;&gt;0),$F443/($AL443*$E443)*100,"")</f>
        <v/>
      </c>
      <c r="I443" s="32" t="n"/>
      <c r="J443" s="33" t="n"/>
      <c r="K443" s="31">
        <f>IF(AND(ISNUMBER($F443),ISNUMBER($J443)),$F443*(1-$J443),"")</f>
        <v/>
      </c>
      <c r="L443" s="32" t="n"/>
      <c r="M443" s="32" t="n"/>
      <c r="N443" s="31">
        <f>IF(ISNUMBER($F443),($F443-IF(ISNUMBER($AM443),$AM443,0))*(1-IF(ISNUMBER($J443),$J443,0)),"")</f>
        <v/>
      </c>
      <c r="O443" s="15" t="inlineStr">
        <is>
          <t>Ginger Root Beer</t>
        </is>
      </c>
      <c r="P443" s="29" t="n">
        <v>0</v>
      </c>
      <c r="Q443" s="29" t="n">
        <v>0</v>
      </c>
      <c r="R443" s="15" t="inlineStr">
        <is>
          <t>Not listed</t>
        </is>
      </c>
      <c r="S443" s="29" t="n">
        <v>0</v>
      </c>
      <c r="T443" s="29" t="n">
        <v>0</v>
      </c>
      <c r="U443" s="15" t="inlineStr">
        <is>
          <t>Stevia</t>
        </is>
      </c>
      <c r="V443" s="15" t="inlineStr">
        <is>
          <t>Zero sugar/calorie, stevia-sweetened, no artificial sweeteners; 0 mg sodium on label; Cola variant contains 45 mg caffeine (all other flavours 0 mg caffeine)</t>
        </is>
      </c>
      <c r="W443" s="32" t="n"/>
      <c r="X443" s="32" t="n"/>
      <c r="Y443" s="32" t="n"/>
      <c r="Z443" s="32" t="n"/>
      <c r="AA443" s="15" t="inlineStr">
        <is>
          <t>Medium</t>
        </is>
      </c>
      <c r="AB443" s="15" t="inlineStr">
        <is>
          <t>Leading naturally-sweetened diet soda</t>
        </is>
      </c>
      <c r="AC443" s="15" t="inlineStr">
        <is>
          <t>Diet soda taste, sweetened only with stevia</t>
        </is>
      </c>
      <c r="AD443" s="15" t="inlineStr">
        <is>
          <t>Full soda flavour, zero sugar, no artificial sweeteners.</t>
        </is>
      </c>
      <c r="AE443" s="32" t="n"/>
      <c r="AF443" s="34">
        <f>IF(AND(ISNUMBER($P443),ISNUMBER($AL443),$AL443&lt;&gt;0),ROUND($P443/$AL443*100,1),"")</f>
        <v/>
      </c>
      <c r="AG443" s="35">
        <f>IF(AND(ISNUMBER($S443),ISNUMBER($AL443),$AL443&lt;&gt;0),ROUND($S443/$AL443*100,2),"")</f>
        <v/>
      </c>
      <c r="AH443" s="34">
        <f>IF(AND(ISNUMBER($Q443),ISNUMBER($AL443),$AL443&lt;&gt;0),ROUND($Q443/$AL443*100,1),"")</f>
        <v/>
      </c>
      <c r="AI443" s="29">
        <f>IF(ISNUMBER($S443),IF($S443&lt;=1,"Yes","No"),"n/a")</f>
        <v/>
      </c>
      <c r="AJ443" s="29">
        <f>IF(ISNUMBER($S443),ROUND(MAX(0,MIN(100,100-$S443*2.5-IF(ISNUMBER($T443),$T443,0)*0.12+IF($S443&lt;=1,12,0))),0),"")</f>
        <v/>
      </c>
      <c r="AK443" s="29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29" t="n">
        <v>355</v>
      </c>
      <c r="AM443" s="30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Zevia</t>
        </is>
      </c>
      <c r="B444" s="15" t="inlineStr">
        <is>
          <t>Zevia Zero Calorie Soda | Ginger Root Beer | 15-pack 355mL</t>
        </is>
      </c>
      <c r="C444" s="15" t="inlineStr">
        <is>
          <t>5) Sparkling water &amp; soda</t>
        </is>
      </c>
      <c r="D444" s="15" t="inlineStr">
        <is>
          <t>355 mL can</t>
        </is>
      </c>
      <c r="E444" s="29" t="n">
        <v>15</v>
      </c>
      <c r="F444" s="30" t="n"/>
      <c r="G444" s="31">
        <f>IF(AND(ISNUMBER($F444),ISNUMBER($E444),$E444&lt;&gt;0),$F444/$E444,"")</f>
        <v/>
      </c>
      <c r="H444" s="31">
        <f>IF(AND(ISNUMBER($F444),ISNUMBER($AL444),ISNUMBER($E444),($AL444*$E444)&lt;&gt;0),$F444/($AL444*$E444)*100,"")</f>
        <v/>
      </c>
      <c r="I444" s="32" t="n"/>
      <c r="J444" s="33" t="n"/>
      <c r="K444" s="31">
        <f>IF(AND(ISNUMBER($F444),ISNUMBER($J444)),$F444*(1-$J444),"")</f>
        <v/>
      </c>
      <c r="L444" s="32" t="n"/>
      <c r="M444" s="32" t="n"/>
      <c r="N444" s="31">
        <f>IF(ISNUMBER($F444),($F444-IF(ISNUMBER($AM444),$AM444,0))*(1-IF(ISNUMBER($J444),$J444,0)),"")</f>
        <v/>
      </c>
      <c r="O444" s="15" t="inlineStr">
        <is>
          <t>Ginger Root Beer</t>
        </is>
      </c>
      <c r="P444" s="29" t="n">
        <v>0</v>
      </c>
      <c r="Q444" s="29" t="n">
        <v>0</v>
      </c>
      <c r="R444" s="15" t="inlineStr">
        <is>
          <t>Not listed</t>
        </is>
      </c>
      <c r="S444" s="29" t="n">
        <v>0</v>
      </c>
      <c r="T444" s="29" t="n">
        <v>0</v>
      </c>
      <c r="U444" s="15" t="inlineStr">
        <is>
          <t>Stevia</t>
        </is>
      </c>
      <c r="V444" s="15" t="inlineStr">
        <is>
          <t>Zero sugar/calorie, stevia-sweetened, no artificial sweeteners; 0 mg sodium on label; Cola variant contains 45 mg caffeine (all other flavours 0 mg caffeine)</t>
        </is>
      </c>
      <c r="W444" s="32" t="n"/>
      <c r="X444" s="32" t="n"/>
      <c r="Y444" s="32" t="n"/>
      <c r="Z444" s="32" t="n"/>
      <c r="AA444" s="15" t="inlineStr">
        <is>
          <t>Medium</t>
        </is>
      </c>
      <c r="AB444" s="15" t="inlineStr">
        <is>
          <t>Leading naturally-sweetened diet soda</t>
        </is>
      </c>
      <c r="AC444" s="15" t="inlineStr">
        <is>
          <t>Diet soda taste, sweetened only with stevia</t>
        </is>
      </c>
      <c r="AD444" s="15" t="inlineStr">
        <is>
          <t>Full soda flavour, zero sugar, no artificial sweeteners.</t>
        </is>
      </c>
      <c r="AE444" s="32" t="n"/>
      <c r="AF444" s="34">
        <f>IF(AND(ISNUMBER($P444),ISNUMBER($AL444),$AL444&lt;&gt;0),ROUND($P444/$AL444*100,1),"")</f>
        <v/>
      </c>
      <c r="AG444" s="35">
        <f>IF(AND(ISNUMBER($S444),ISNUMBER($AL444),$AL444&lt;&gt;0),ROUND($S444/$AL444*100,2),"")</f>
        <v/>
      </c>
      <c r="AH444" s="34">
        <f>IF(AND(ISNUMBER($Q444),ISNUMBER($AL444),$AL444&lt;&gt;0),ROUND($Q444/$AL444*100,1),"")</f>
        <v/>
      </c>
      <c r="AI444" s="29">
        <f>IF(ISNUMBER($S444),IF($S444&lt;=1,"Yes","No"),"n/a")</f>
        <v/>
      </c>
      <c r="AJ444" s="29">
        <f>IF(ISNUMBER($S444),ROUND(MAX(0,MIN(100,100-$S444*2.5-IF(ISNUMBER($T444),$T444,0)*0.12+IF($S444&lt;=1,12,0))),0),"")</f>
        <v/>
      </c>
      <c r="AK444" s="29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29" t="n">
        <v>355</v>
      </c>
      <c r="AM444" s="30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Zevia</t>
        </is>
      </c>
      <c r="B445" s="15" t="inlineStr">
        <is>
          <t>Zevia Zero Calorie Soda | Ginger Root Beer | 18-pack 355mL</t>
        </is>
      </c>
      <c r="C445" s="15" t="inlineStr">
        <is>
          <t>5) Sparkling water &amp; soda</t>
        </is>
      </c>
      <c r="D445" s="15" t="inlineStr">
        <is>
          <t>355 mL can</t>
        </is>
      </c>
      <c r="E445" s="29" t="n">
        <v>18</v>
      </c>
      <c r="F445" s="30" t="n"/>
      <c r="G445" s="31">
        <f>IF(AND(ISNUMBER($F445),ISNUMBER($E445),$E445&lt;&gt;0),$F445/$E445,"")</f>
        <v/>
      </c>
      <c r="H445" s="31">
        <f>IF(AND(ISNUMBER($F445),ISNUMBER($AL445),ISNUMBER($E445),($AL445*$E445)&lt;&gt;0),$F445/($AL445*$E445)*100,"")</f>
        <v/>
      </c>
      <c r="I445" s="32" t="n"/>
      <c r="J445" s="33" t="n"/>
      <c r="K445" s="31">
        <f>IF(AND(ISNUMBER($F445),ISNUMBER($J445)),$F445*(1-$J445),"")</f>
        <v/>
      </c>
      <c r="L445" s="32" t="n"/>
      <c r="M445" s="32" t="n"/>
      <c r="N445" s="31">
        <f>IF(ISNUMBER($F445),($F445-IF(ISNUMBER($AM445),$AM445,0))*(1-IF(ISNUMBER($J445),$J445,0)),"")</f>
        <v/>
      </c>
      <c r="O445" s="15" t="inlineStr">
        <is>
          <t>Ginger Root Beer</t>
        </is>
      </c>
      <c r="P445" s="29" t="n">
        <v>0</v>
      </c>
      <c r="Q445" s="29" t="n">
        <v>0</v>
      </c>
      <c r="R445" s="15" t="inlineStr">
        <is>
          <t>Not listed</t>
        </is>
      </c>
      <c r="S445" s="29" t="n">
        <v>0</v>
      </c>
      <c r="T445" s="29" t="n">
        <v>0</v>
      </c>
      <c r="U445" s="15" t="inlineStr">
        <is>
          <t>Stevia</t>
        </is>
      </c>
      <c r="V445" s="15" t="inlineStr">
        <is>
          <t>Zero sugar/calorie, stevia-sweetened, no artificial sweeteners; 0 mg sodium on label; Cola variant contains 45 mg caffeine (all other flavours 0 mg caffeine)</t>
        </is>
      </c>
      <c r="W445" s="32" t="n"/>
      <c r="X445" s="32" t="n"/>
      <c r="Y445" s="32" t="n"/>
      <c r="Z445" s="32" t="n"/>
      <c r="AA445" s="15" t="inlineStr">
        <is>
          <t>Medium</t>
        </is>
      </c>
      <c r="AB445" s="15" t="inlineStr">
        <is>
          <t>Leading naturally-sweetened diet soda</t>
        </is>
      </c>
      <c r="AC445" s="15" t="inlineStr">
        <is>
          <t>Diet soda taste, sweetened only with stevia</t>
        </is>
      </c>
      <c r="AD445" s="15" t="inlineStr">
        <is>
          <t>Full soda flavour, zero sugar, no artificial sweeteners.</t>
        </is>
      </c>
      <c r="AE445" s="32" t="n"/>
      <c r="AF445" s="34">
        <f>IF(AND(ISNUMBER($P445),ISNUMBER($AL445),$AL445&lt;&gt;0),ROUND($P445/$AL445*100,1),"")</f>
        <v/>
      </c>
      <c r="AG445" s="35">
        <f>IF(AND(ISNUMBER($S445),ISNUMBER($AL445),$AL445&lt;&gt;0),ROUND($S445/$AL445*100,2),"")</f>
        <v/>
      </c>
      <c r="AH445" s="34">
        <f>IF(AND(ISNUMBER($Q445),ISNUMBER($AL445),$AL445&lt;&gt;0),ROUND($Q445/$AL445*100,1),"")</f>
        <v/>
      </c>
      <c r="AI445" s="29">
        <f>IF(ISNUMBER($S445),IF($S445&lt;=1,"Yes","No"),"n/a")</f>
        <v/>
      </c>
      <c r="AJ445" s="29">
        <f>IF(ISNUMBER($S445),ROUND(MAX(0,MIN(100,100-$S445*2.5-IF(ISNUMBER($T445),$T445,0)*0.12+IF($S445&lt;=1,12,0))),0),"")</f>
        <v/>
      </c>
      <c r="AK445" s="29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29" t="n">
        <v>355</v>
      </c>
      <c r="AM445" s="30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Zevia</t>
        </is>
      </c>
      <c r="B446" s="15" t="inlineStr">
        <is>
          <t>Zevia Zero Calorie Soda | Ginger Root Beer | 24-pack 355mL</t>
        </is>
      </c>
      <c r="C446" s="15" t="inlineStr">
        <is>
          <t>5) Sparkling water &amp; soda</t>
        </is>
      </c>
      <c r="D446" s="15" t="inlineStr">
        <is>
          <t>355 mL can</t>
        </is>
      </c>
      <c r="E446" s="29" t="n">
        <v>24</v>
      </c>
      <c r="F446" s="30" t="n"/>
      <c r="G446" s="31">
        <f>IF(AND(ISNUMBER($F446),ISNUMBER($E446),$E446&lt;&gt;0),$F446/$E446,"")</f>
        <v/>
      </c>
      <c r="H446" s="31">
        <f>IF(AND(ISNUMBER($F446),ISNUMBER($AL446),ISNUMBER($E446),($AL446*$E446)&lt;&gt;0),$F446/($AL446*$E446)*100,"")</f>
        <v/>
      </c>
      <c r="I446" s="32" t="n"/>
      <c r="J446" s="33" t="n"/>
      <c r="K446" s="31">
        <f>IF(AND(ISNUMBER($F446),ISNUMBER($J446)),$F446*(1-$J446),"")</f>
        <v/>
      </c>
      <c r="L446" s="32" t="n"/>
      <c r="M446" s="32" t="n"/>
      <c r="N446" s="31">
        <f>IF(ISNUMBER($F446),($F446-IF(ISNUMBER($AM446),$AM446,0))*(1-IF(ISNUMBER($J446),$J446,0)),"")</f>
        <v/>
      </c>
      <c r="O446" s="15" t="inlineStr">
        <is>
          <t>Ginger Root Beer</t>
        </is>
      </c>
      <c r="P446" s="29" t="n">
        <v>0</v>
      </c>
      <c r="Q446" s="29" t="n">
        <v>0</v>
      </c>
      <c r="R446" s="15" t="inlineStr">
        <is>
          <t>Not listed</t>
        </is>
      </c>
      <c r="S446" s="29" t="n">
        <v>0</v>
      </c>
      <c r="T446" s="29" t="n">
        <v>0</v>
      </c>
      <c r="U446" s="15" t="inlineStr">
        <is>
          <t>Stevia</t>
        </is>
      </c>
      <c r="V446" s="15" t="inlineStr">
        <is>
          <t>Zero sugar/calorie, stevia-sweetened, no artificial sweeteners; 0 mg sodium on label; Cola variant contains 45 mg caffeine (all other flavours 0 mg caffeine)</t>
        </is>
      </c>
      <c r="W446" s="32" t="n"/>
      <c r="X446" s="32" t="n"/>
      <c r="Y446" s="32" t="n"/>
      <c r="Z446" s="32" t="n"/>
      <c r="AA446" s="15" t="inlineStr">
        <is>
          <t>Medium</t>
        </is>
      </c>
      <c r="AB446" s="15" t="inlineStr">
        <is>
          <t>Leading naturally-sweetened diet soda</t>
        </is>
      </c>
      <c r="AC446" s="15" t="inlineStr">
        <is>
          <t>Diet soda taste, sweetened only with stevia</t>
        </is>
      </c>
      <c r="AD446" s="15" t="inlineStr">
        <is>
          <t>Full soda flavour, zero sugar, no artificial sweeteners.</t>
        </is>
      </c>
      <c r="AE446" s="32" t="n"/>
      <c r="AF446" s="34">
        <f>IF(AND(ISNUMBER($P446),ISNUMBER($AL446),$AL446&lt;&gt;0),ROUND($P446/$AL446*100,1),"")</f>
        <v/>
      </c>
      <c r="AG446" s="35">
        <f>IF(AND(ISNUMBER($S446),ISNUMBER($AL446),$AL446&lt;&gt;0),ROUND($S446/$AL446*100,2),"")</f>
        <v/>
      </c>
      <c r="AH446" s="34">
        <f>IF(AND(ISNUMBER($Q446),ISNUMBER($AL446),$AL446&lt;&gt;0),ROUND($Q446/$AL446*100,1),"")</f>
        <v/>
      </c>
      <c r="AI446" s="29">
        <f>IF(ISNUMBER($S446),IF($S446&lt;=1,"Yes","No"),"n/a")</f>
        <v/>
      </c>
      <c r="AJ446" s="29">
        <f>IF(ISNUMBER($S446),ROUND(MAX(0,MIN(100,100-$S446*2.5-IF(ISNUMBER($T446),$T446,0)*0.12+IF($S446&lt;=1,12,0))),0),"")</f>
        <v/>
      </c>
      <c r="AK446" s="29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29" t="n">
        <v>355</v>
      </c>
      <c r="AM446" s="30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Zevia</t>
        </is>
      </c>
      <c r="B447" s="15" t="inlineStr">
        <is>
          <t>Zevia Zero Calorie Soda | Cream Soda | single 355mL</t>
        </is>
      </c>
      <c r="C447" s="15" t="inlineStr">
        <is>
          <t>5) Sparkling water &amp; soda</t>
        </is>
      </c>
      <c r="D447" s="15" t="inlineStr">
        <is>
          <t>355 mL can</t>
        </is>
      </c>
      <c r="E447" s="29" t="n">
        <v>1</v>
      </c>
      <c r="F447" s="30" t="n"/>
      <c r="G447" s="31">
        <f>IF(AND(ISNUMBER($F447),ISNUMBER($E447),$E447&lt;&gt;0),$F447/$E447,"")</f>
        <v/>
      </c>
      <c r="H447" s="31">
        <f>IF(AND(ISNUMBER($F447),ISNUMBER($AL447),ISNUMBER($E447),($AL447*$E447)&lt;&gt;0),$F447/($AL447*$E447)*100,"")</f>
        <v/>
      </c>
      <c r="I447" s="32" t="n"/>
      <c r="J447" s="33" t="n"/>
      <c r="K447" s="31">
        <f>IF(AND(ISNUMBER($F447),ISNUMBER($J447)),$F447*(1-$J447),"")</f>
        <v/>
      </c>
      <c r="L447" s="32" t="n"/>
      <c r="M447" s="32" t="n"/>
      <c r="N447" s="31">
        <f>IF(ISNUMBER($F447),($F447-IF(ISNUMBER($AM447),$AM447,0))*(1-IF(ISNUMBER($J447),$J447,0)),"")</f>
        <v/>
      </c>
      <c r="O447" s="15" t="inlineStr">
        <is>
          <t>Cream Soda</t>
        </is>
      </c>
      <c r="P447" s="29" t="n">
        <v>0</v>
      </c>
      <c r="Q447" s="29" t="n">
        <v>0</v>
      </c>
      <c r="R447" s="15" t="inlineStr">
        <is>
          <t>Not listed</t>
        </is>
      </c>
      <c r="S447" s="29" t="n">
        <v>0</v>
      </c>
      <c r="T447" s="29" t="n">
        <v>0</v>
      </c>
      <c r="U447" s="15" t="inlineStr">
        <is>
          <t>Stevia</t>
        </is>
      </c>
      <c r="V447" s="15" t="inlineStr">
        <is>
          <t>Zero sugar/calorie, stevia-sweetened, no artificial sweeteners; 0 mg sodium on label; Cola variant contains 45 mg caffeine (all other flavours 0 mg caffeine)</t>
        </is>
      </c>
      <c r="W447" s="32" t="n"/>
      <c r="X447" s="32" t="n"/>
      <c r="Y447" s="32" t="n"/>
      <c r="Z447" s="32" t="n"/>
      <c r="AA447" s="15" t="inlineStr">
        <is>
          <t>Medium</t>
        </is>
      </c>
      <c r="AB447" s="15" t="inlineStr">
        <is>
          <t>Leading naturally-sweetened diet soda</t>
        </is>
      </c>
      <c r="AC447" s="15" t="inlineStr">
        <is>
          <t>Diet soda taste, sweetened only with stevia</t>
        </is>
      </c>
      <c r="AD447" s="15" t="inlineStr">
        <is>
          <t>Full soda flavour, zero sugar, no artificial sweeteners.</t>
        </is>
      </c>
      <c r="AE447" s="32" t="n"/>
      <c r="AF447" s="34">
        <f>IF(AND(ISNUMBER($P447),ISNUMBER($AL447),$AL447&lt;&gt;0),ROUND($P447/$AL447*100,1),"")</f>
        <v/>
      </c>
      <c r="AG447" s="35">
        <f>IF(AND(ISNUMBER($S447),ISNUMBER($AL447),$AL447&lt;&gt;0),ROUND($S447/$AL447*100,2),"")</f>
        <v/>
      </c>
      <c r="AH447" s="34">
        <f>IF(AND(ISNUMBER($Q447),ISNUMBER($AL447),$AL447&lt;&gt;0),ROUND($Q447/$AL447*100,1),"")</f>
        <v/>
      </c>
      <c r="AI447" s="29">
        <f>IF(ISNUMBER($S447),IF($S447&lt;=1,"Yes","No"),"n/a")</f>
        <v/>
      </c>
      <c r="AJ447" s="29">
        <f>IF(ISNUMBER($S447),ROUND(MAX(0,MIN(100,100-$S447*2.5-IF(ISNUMBER($T447),$T447,0)*0.12+IF($S447&lt;=1,12,0))),0),"")</f>
        <v/>
      </c>
      <c r="AK447" s="29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29" t="n">
        <v>355</v>
      </c>
      <c r="AM447" s="30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Zevia</t>
        </is>
      </c>
      <c r="B448" s="15" t="inlineStr">
        <is>
          <t>Zevia Zero Calorie Soda | Cream Soda | 8-pack 355mL</t>
        </is>
      </c>
      <c r="C448" s="15" t="inlineStr">
        <is>
          <t>5) Sparkling water &amp; soda</t>
        </is>
      </c>
      <c r="D448" s="15" t="inlineStr">
        <is>
          <t>355 mL can</t>
        </is>
      </c>
      <c r="E448" s="29" t="n">
        <v>8</v>
      </c>
      <c r="F448" s="30" t="n"/>
      <c r="G448" s="31">
        <f>IF(AND(ISNUMBER($F448),ISNUMBER($E448),$E448&lt;&gt;0),$F448/$E448,"")</f>
        <v/>
      </c>
      <c r="H448" s="31">
        <f>IF(AND(ISNUMBER($F448),ISNUMBER($AL448),ISNUMBER($E448),($AL448*$E448)&lt;&gt;0),$F448/($AL448*$E448)*100,"")</f>
        <v/>
      </c>
      <c r="I448" s="32" t="n"/>
      <c r="J448" s="33" t="n"/>
      <c r="K448" s="31">
        <f>IF(AND(ISNUMBER($F448),ISNUMBER($J448)),$F448*(1-$J448),"")</f>
        <v/>
      </c>
      <c r="L448" s="32" t="n"/>
      <c r="M448" s="32" t="n"/>
      <c r="N448" s="31">
        <f>IF(ISNUMBER($F448),($F448-IF(ISNUMBER($AM448),$AM448,0))*(1-IF(ISNUMBER($J448),$J448,0)),"")</f>
        <v/>
      </c>
      <c r="O448" s="15" t="inlineStr">
        <is>
          <t>Cream Soda</t>
        </is>
      </c>
      <c r="P448" s="29" t="n">
        <v>0</v>
      </c>
      <c r="Q448" s="29" t="n">
        <v>0</v>
      </c>
      <c r="R448" s="15" t="inlineStr">
        <is>
          <t>Not listed</t>
        </is>
      </c>
      <c r="S448" s="29" t="n">
        <v>0</v>
      </c>
      <c r="T448" s="29" t="n">
        <v>0</v>
      </c>
      <c r="U448" s="15" t="inlineStr">
        <is>
          <t>Stevia</t>
        </is>
      </c>
      <c r="V448" s="15" t="inlineStr">
        <is>
          <t>Zero sugar/calorie, stevia-sweetened, no artificial sweeteners; 0 mg sodium on label; Cola variant contains 45 mg caffeine (all other flavours 0 mg caffeine)</t>
        </is>
      </c>
      <c r="W448" s="32" t="n"/>
      <c r="X448" s="32" t="n"/>
      <c r="Y448" s="32" t="n"/>
      <c r="Z448" s="32" t="n"/>
      <c r="AA448" s="15" t="inlineStr">
        <is>
          <t>Medium</t>
        </is>
      </c>
      <c r="AB448" s="15" t="inlineStr">
        <is>
          <t>Leading naturally-sweetened diet soda</t>
        </is>
      </c>
      <c r="AC448" s="15" t="inlineStr">
        <is>
          <t>Diet soda taste, sweetened only with stevia</t>
        </is>
      </c>
      <c r="AD448" s="15" t="inlineStr">
        <is>
          <t>Full soda flavour, zero sugar, no artificial sweeteners.</t>
        </is>
      </c>
      <c r="AE448" s="32" t="n"/>
      <c r="AF448" s="34">
        <f>IF(AND(ISNUMBER($P448),ISNUMBER($AL448),$AL448&lt;&gt;0),ROUND($P448/$AL448*100,1),"")</f>
        <v/>
      </c>
      <c r="AG448" s="35">
        <f>IF(AND(ISNUMBER($S448),ISNUMBER($AL448),$AL448&lt;&gt;0),ROUND($S448/$AL448*100,2),"")</f>
        <v/>
      </c>
      <c r="AH448" s="34">
        <f>IF(AND(ISNUMBER($Q448),ISNUMBER($AL448),$AL448&lt;&gt;0),ROUND($Q448/$AL448*100,1),"")</f>
        <v/>
      </c>
      <c r="AI448" s="29">
        <f>IF(ISNUMBER($S448),IF($S448&lt;=1,"Yes","No"),"n/a")</f>
        <v/>
      </c>
      <c r="AJ448" s="29">
        <f>IF(ISNUMBER($S448),ROUND(MAX(0,MIN(100,100-$S448*2.5-IF(ISNUMBER($T448),$T448,0)*0.12+IF($S448&lt;=1,12,0))),0),"")</f>
        <v/>
      </c>
      <c r="AK448" s="29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29" t="n">
        <v>355</v>
      </c>
      <c r="AM448" s="30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Zevia</t>
        </is>
      </c>
      <c r="B449" s="15" t="inlineStr">
        <is>
          <t>Zevia Zero Calorie Soda | Cream Soda | 12-pack 355mL</t>
        </is>
      </c>
      <c r="C449" s="15" t="inlineStr">
        <is>
          <t>5) Sparkling water &amp; soda</t>
        </is>
      </c>
      <c r="D449" s="15" t="inlineStr">
        <is>
          <t>355 mL can</t>
        </is>
      </c>
      <c r="E449" s="29" t="n">
        <v>12</v>
      </c>
      <c r="F449" s="30" t="n"/>
      <c r="G449" s="31">
        <f>IF(AND(ISNUMBER($F449),ISNUMBER($E449),$E449&lt;&gt;0),$F449/$E449,"")</f>
        <v/>
      </c>
      <c r="H449" s="31">
        <f>IF(AND(ISNUMBER($F449),ISNUMBER($AL449),ISNUMBER($E449),($AL449*$E449)&lt;&gt;0),$F449/($AL449*$E449)*100,"")</f>
        <v/>
      </c>
      <c r="I449" s="32" t="n"/>
      <c r="J449" s="33" t="n"/>
      <c r="K449" s="31">
        <f>IF(AND(ISNUMBER($F449),ISNUMBER($J449)),$F449*(1-$J449),"")</f>
        <v/>
      </c>
      <c r="L449" s="32" t="n"/>
      <c r="M449" s="32" t="n"/>
      <c r="N449" s="31">
        <f>IF(ISNUMBER($F449),($F449-IF(ISNUMBER($AM449),$AM449,0))*(1-IF(ISNUMBER($J449),$J449,0)),"")</f>
        <v/>
      </c>
      <c r="O449" s="15" t="inlineStr">
        <is>
          <t>Cream Soda</t>
        </is>
      </c>
      <c r="P449" s="29" t="n">
        <v>0</v>
      </c>
      <c r="Q449" s="29" t="n">
        <v>0</v>
      </c>
      <c r="R449" s="15" t="inlineStr">
        <is>
          <t>Not listed</t>
        </is>
      </c>
      <c r="S449" s="29" t="n">
        <v>0</v>
      </c>
      <c r="T449" s="29" t="n">
        <v>0</v>
      </c>
      <c r="U449" s="15" t="inlineStr">
        <is>
          <t>Stevia</t>
        </is>
      </c>
      <c r="V449" s="15" t="inlineStr">
        <is>
          <t>Zero sugar/calorie, stevia-sweetened, no artificial sweeteners; 0 mg sodium on label; Cola variant contains 45 mg caffeine (all other flavours 0 mg caffeine)</t>
        </is>
      </c>
      <c r="W449" s="32" t="n"/>
      <c r="X449" s="32" t="n"/>
      <c r="Y449" s="32" t="n"/>
      <c r="Z449" s="32" t="n"/>
      <c r="AA449" s="15" t="inlineStr">
        <is>
          <t>Medium</t>
        </is>
      </c>
      <c r="AB449" s="15" t="inlineStr">
        <is>
          <t>Leading naturally-sweetened diet soda</t>
        </is>
      </c>
      <c r="AC449" s="15" t="inlineStr">
        <is>
          <t>Diet soda taste, sweetened only with stevia</t>
        </is>
      </c>
      <c r="AD449" s="15" t="inlineStr">
        <is>
          <t>Full soda flavour, zero sugar, no artificial sweeteners.</t>
        </is>
      </c>
      <c r="AE449" s="32" t="n"/>
      <c r="AF449" s="34">
        <f>IF(AND(ISNUMBER($P449),ISNUMBER($AL449),$AL449&lt;&gt;0),ROUND($P449/$AL449*100,1),"")</f>
        <v/>
      </c>
      <c r="AG449" s="35">
        <f>IF(AND(ISNUMBER($S449),ISNUMBER($AL449),$AL449&lt;&gt;0),ROUND($S449/$AL449*100,2),"")</f>
        <v/>
      </c>
      <c r="AH449" s="34">
        <f>IF(AND(ISNUMBER($Q449),ISNUMBER($AL449),$AL449&lt;&gt;0),ROUND($Q449/$AL449*100,1),"")</f>
        <v/>
      </c>
      <c r="AI449" s="29">
        <f>IF(ISNUMBER($S449),IF($S449&lt;=1,"Yes","No"),"n/a")</f>
        <v/>
      </c>
      <c r="AJ449" s="29">
        <f>IF(ISNUMBER($S449),ROUND(MAX(0,MIN(100,100-$S449*2.5-IF(ISNUMBER($T449),$T449,0)*0.12+IF($S449&lt;=1,12,0))),0),"")</f>
        <v/>
      </c>
      <c r="AK449" s="29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29" t="n">
        <v>355</v>
      </c>
      <c r="AM449" s="30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Zevia</t>
        </is>
      </c>
      <c r="B450" s="15" t="inlineStr">
        <is>
          <t>Zevia Zero Calorie Soda | Cream Soda | 15-pack 355mL</t>
        </is>
      </c>
      <c r="C450" s="15" t="inlineStr">
        <is>
          <t>5) Sparkling water &amp; soda</t>
        </is>
      </c>
      <c r="D450" s="15" t="inlineStr">
        <is>
          <t>355 mL can</t>
        </is>
      </c>
      <c r="E450" s="29" t="n">
        <v>15</v>
      </c>
      <c r="F450" s="30" t="n"/>
      <c r="G450" s="31">
        <f>IF(AND(ISNUMBER($F450),ISNUMBER($E450),$E450&lt;&gt;0),$F450/$E450,"")</f>
        <v/>
      </c>
      <c r="H450" s="31">
        <f>IF(AND(ISNUMBER($F450),ISNUMBER($AL450),ISNUMBER($E450),($AL450*$E450)&lt;&gt;0),$F450/($AL450*$E450)*100,"")</f>
        <v/>
      </c>
      <c r="I450" s="32" t="n"/>
      <c r="J450" s="33" t="n"/>
      <c r="K450" s="31">
        <f>IF(AND(ISNUMBER($F450),ISNUMBER($J450)),$F450*(1-$J450),"")</f>
        <v/>
      </c>
      <c r="L450" s="32" t="n"/>
      <c r="M450" s="32" t="n"/>
      <c r="N450" s="31">
        <f>IF(ISNUMBER($F450),($F450-IF(ISNUMBER($AM450),$AM450,0))*(1-IF(ISNUMBER($J450),$J450,0)),"")</f>
        <v/>
      </c>
      <c r="O450" s="15" t="inlineStr">
        <is>
          <t>Cream Soda</t>
        </is>
      </c>
      <c r="P450" s="29" t="n">
        <v>0</v>
      </c>
      <c r="Q450" s="29" t="n">
        <v>0</v>
      </c>
      <c r="R450" s="15" t="inlineStr">
        <is>
          <t>Not listed</t>
        </is>
      </c>
      <c r="S450" s="29" t="n">
        <v>0</v>
      </c>
      <c r="T450" s="29" t="n">
        <v>0</v>
      </c>
      <c r="U450" s="15" t="inlineStr">
        <is>
          <t>Stevia</t>
        </is>
      </c>
      <c r="V450" s="15" t="inlineStr">
        <is>
          <t>Zero sugar/calorie, stevia-sweetened, no artificial sweeteners; 0 mg sodium on label; Cola variant contains 45 mg caffeine (all other flavours 0 mg caffeine)</t>
        </is>
      </c>
      <c r="W450" s="32" t="n"/>
      <c r="X450" s="32" t="n"/>
      <c r="Y450" s="32" t="n"/>
      <c r="Z450" s="32" t="n"/>
      <c r="AA450" s="15" t="inlineStr">
        <is>
          <t>Medium</t>
        </is>
      </c>
      <c r="AB450" s="15" t="inlineStr">
        <is>
          <t>Leading naturally-sweetened diet soda</t>
        </is>
      </c>
      <c r="AC450" s="15" t="inlineStr">
        <is>
          <t>Diet soda taste, sweetened only with stevia</t>
        </is>
      </c>
      <c r="AD450" s="15" t="inlineStr">
        <is>
          <t>Full soda flavour, zero sugar, no artificial sweeteners.</t>
        </is>
      </c>
      <c r="AE450" s="32" t="n"/>
      <c r="AF450" s="34">
        <f>IF(AND(ISNUMBER($P450),ISNUMBER($AL450),$AL450&lt;&gt;0),ROUND($P450/$AL450*100,1),"")</f>
        <v/>
      </c>
      <c r="AG450" s="35">
        <f>IF(AND(ISNUMBER($S450),ISNUMBER($AL450),$AL450&lt;&gt;0),ROUND($S450/$AL450*100,2),"")</f>
        <v/>
      </c>
      <c r="AH450" s="34">
        <f>IF(AND(ISNUMBER($Q450),ISNUMBER($AL450),$AL450&lt;&gt;0),ROUND($Q450/$AL450*100,1),"")</f>
        <v/>
      </c>
      <c r="AI450" s="29">
        <f>IF(ISNUMBER($S450),IF($S450&lt;=1,"Yes","No"),"n/a")</f>
        <v/>
      </c>
      <c r="AJ450" s="29">
        <f>IF(ISNUMBER($S450),ROUND(MAX(0,MIN(100,100-$S450*2.5-IF(ISNUMBER($T450),$T450,0)*0.12+IF($S450&lt;=1,12,0))),0),"")</f>
        <v/>
      </c>
      <c r="AK450" s="29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29" t="n">
        <v>355</v>
      </c>
      <c r="AM450" s="30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Zevia</t>
        </is>
      </c>
      <c r="B451" s="15" t="inlineStr">
        <is>
          <t>Zevia Zero Calorie Soda | Cream Soda | 18-pack 355mL</t>
        </is>
      </c>
      <c r="C451" s="15" t="inlineStr">
        <is>
          <t>5) Sparkling water &amp; soda</t>
        </is>
      </c>
      <c r="D451" s="15" t="inlineStr">
        <is>
          <t>355 mL can</t>
        </is>
      </c>
      <c r="E451" s="29" t="n">
        <v>18</v>
      </c>
      <c r="F451" s="30" t="n"/>
      <c r="G451" s="31">
        <f>IF(AND(ISNUMBER($F451),ISNUMBER($E451),$E451&lt;&gt;0),$F451/$E451,"")</f>
        <v/>
      </c>
      <c r="H451" s="31">
        <f>IF(AND(ISNUMBER($F451),ISNUMBER($AL451),ISNUMBER($E451),($AL451*$E451)&lt;&gt;0),$F451/($AL451*$E451)*100,"")</f>
        <v/>
      </c>
      <c r="I451" s="32" t="n"/>
      <c r="J451" s="33" t="n"/>
      <c r="K451" s="31">
        <f>IF(AND(ISNUMBER($F451),ISNUMBER($J451)),$F451*(1-$J451),"")</f>
        <v/>
      </c>
      <c r="L451" s="32" t="n"/>
      <c r="M451" s="32" t="n"/>
      <c r="N451" s="31">
        <f>IF(ISNUMBER($F451),($F451-IF(ISNUMBER($AM451),$AM451,0))*(1-IF(ISNUMBER($J451),$J451,0)),"")</f>
        <v/>
      </c>
      <c r="O451" s="15" t="inlineStr">
        <is>
          <t>Cream Soda</t>
        </is>
      </c>
      <c r="P451" s="29" t="n">
        <v>0</v>
      </c>
      <c r="Q451" s="29" t="n">
        <v>0</v>
      </c>
      <c r="R451" s="15" t="inlineStr">
        <is>
          <t>Not listed</t>
        </is>
      </c>
      <c r="S451" s="29" t="n">
        <v>0</v>
      </c>
      <c r="T451" s="29" t="n">
        <v>0</v>
      </c>
      <c r="U451" s="15" t="inlineStr">
        <is>
          <t>Stevia</t>
        </is>
      </c>
      <c r="V451" s="15" t="inlineStr">
        <is>
          <t>Zero sugar/calorie, stevia-sweetened, no artificial sweeteners; 0 mg sodium on label; Cola variant contains 45 mg caffeine (all other flavours 0 mg caffeine)</t>
        </is>
      </c>
      <c r="W451" s="32" t="n"/>
      <c r="X451" s="32" t="n"/>
      <c r="Y451" s="32" t="n"/>
      <c r="Z451" s="32" t="n"/>
      <c r="AA451" s="15" t="inlineStr">
        <is>
          <t>Medium</t>
        </is>
      </c>
      <c r="AB451" s="15" t="inlineStr">
        <is>
          <t>Leading naturally-sweetened diet soda</t>
        </is>
      </c>
      <c r="AC451" s="15" t="inlineStr">
        <is>
          <t>Diet soda taste, sweetened only with stevia</t>
        </is>
      </c>
      <c r="AD451" s="15" t="inlineStr">
        <is>
          <t>Full soda flavour, zero sugar, no artificial sweeteners.</t>
        </is>
      </c>
      <c r="AE451" s="32" t="n"/>
      <c r="AF451" s="34">
        <f>IF(AND(ISNUMBER($P451),ISNUMBER($AL451),$AL451&lt;&gt;0),ROUND($P451/$AL451*100,1),"")</f>
        <v/>
      </c>
      <c r="AG451" s="35">
        <f>IF(AND(ISNUMBER($S451),ISNUMBER($AL451),$AL451&lt;&gt;0),ROUND($S451/$AL451*100,2),"")</f>
        <v/>
      </c>
      <c r="AH451" s="34">
        <f>IF(AND(ISNUMBER($Q451),ISNUMBER($AL451),$AL451&lt;&gt;0),ROUND($Q451/$AL451*100,1),"")</f>
        <v/>
      </c>
      <c r="AI451" s="29">
        <f>IF(ISNUMBER($S451),IF($S451&lt;=1,"Yes","No"),"n/a")</f>
        <v/>
      </c>
      <c r="AJ451" s="29">
        <f>IF(ISNUMBER($S451),ROUND(MAX(0,MIN(100,100-$S451*2.5-IF(ISNUMBER($T451),$T451,0)*0.12+IF($S451&lt;=1,12,0))),0),"")</f>
        <v/>
      </c>
      <c r="AK451" s="29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29" t="n">
        <v>355</v>
      </c>
      <c r="AM451" s="30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Zevia</t>
        </is>
      </c>
      <c r="B452" s="15" t="inlineStr">
        <is>
          <t>Zevia Zero Calorie Soda | Cream Soda | 24-pack 355mL</t>
        </is>
      </c>
      <c r="C452" s="15" t="inlineStr">
        <is>
          <t>5) Sparkling water &amp; soda</t>
        </is>
      </c>
      <c r="D452" s="15" t="inlineStr">
        <is>
          <t>355 mL can</t>
        </is>
      </c>
      <c r="E452" s="29" t="n">
        <v>24</v>
      </c>
      <c r="F452" s="30" t="n"/>
      <c r="G452" s="31">
        <f>IF(AND(ISNUMBER($F452),ISNUMBER($E452),$E452&lt;&gt;0),$F452/$E452,"")</f>
        <v/>
      </c>
      <c r="H452" s="31">
        <f>IF(AND(ISNUMBER($F452),ISNUMBER($AL452),ISNUMBER($E452),($AL452*$E452)&lt;&gt;0),$F452/($AL452*$E452)*100,"")</f>
        <v/>
      </c>
      <c r="I452" s="32" t="n"/>
      <c r="J452" s="33" t="n"/>
      <c r="K452" s="31">
        <f>IF(AND(ISNUMBER($F452),ISNUMBER($J452)),$F452*(1-$J452),"")</f>
        <v/>
      </c>
      <c r="L452" s="32" t="n"/>
      <c r="M452" s="32" t="n"/>
      <c r="N452" s="31">
        <f>IF(ISNUMBER($F452),($F452-IF(ISNUMBER($AM452),$AM452,0))*(1-IF(ISNUMBER($J452),$J452,0)),"")</f>
        <v/>
      </c>
      <c r="O452" s="15" t="inlineStr">
        <is>
          <t>Cream Soda</t>
        </is>
      </c>
      <c r="P452" s="29" t="n">
        <v>0</v>
      </c>
      <c r="Q452" s="29" t="n">
        <v>0</v>
      </c>
      <c r="R452" s="15" t="inlineStr">
        <is>
          <t>Not listed</t>
        </is>
      </c>
      <c r="S452" s="29" t="n">
        <v>0</v>
      </c>
      <c r="T452" s="29" t="n">
        <v>0</v>
      </c>
      <c r="U452" s="15" t="inlineStr">
        <is>
          <t>Stevia</t>
        </is>
      </c>
      <c r="V452" s="15" t="inlineStr">
        <is>
          <t>Zero sugar/calorie, stevia-sweetened, no artificial sweeteners; 0 mg sodium on label; Cola variant contains 45 mg caffeine (all other flavours 0 mg caffeine)</t>
        </is>
      </c>
      <c r="W452" s="32" t="n"/>
      <c r="X452" s="32" t="n"/>
      <c r="Y452" s="32" t="n"/>
      <c r="Z452" s="32" t="n"/>
      <c r="AA452" s="15" t="inlineStr">
        <is>
          <t>Medium</t>
        </is>
      </c>
      <c r="AB452" s="15" t="inlineStr">
        <is>
          <t>Leading naturally-sweetened diet soda</t>
        </is>
      </c>
      <c r="AC452" s="15" t="inlineStr">
        <is>
          <t>Diet soda taste, sweetened only with stevia</t>
        </is>
      </c>
      <c r="AD452" s="15" t="inlineStr">
        <is>
          <t>Full soda flavour, zero sugar, no artificial sweeteners.</t>
        </is>
      </c>
      <c r="AE452" s="32" t="n"/>
      <c r="AF452" s="34">
        <f>IF(AND(ISNUMBER($P452),ISNUMBER($AL452),$AL452&lt;&gt;0),ROUND($P452/$AL452*100,1),"")</f>
        <v/>
      </c>
      <c r="AG452" s="35">
        <f>IF(AND(ISNUMBER($S452),ISNUMBER($AL452),$AL452&lt;&gt;0),ROUND($S452/$AL452*100,2),"")</f>
        <v/>
      </c>
      <c r="AH452" s="34">
        <f>IF(AND(ISNUMBER($Q452),ISNUMBER($AL452),$AL452&lt;&gt;0),ROUND($Q452/$AL452*100,1),"")</f>
        <v/>
      </c>
      <c r="AI452" s="29">
        <f>IF(ISNUMBER($S452),IF($S452&lt;=1,"Yes","No"),"n/a")</f>
        <v/>
      </c>
      <c r="AJ452" s="29">
        <f>IF(ISNUMBER($S452),ROUND(MAX(0,MIN(100,100-$S452*2.5-IF(ISNUMBER($T452),$T452,0)*0.12+IF($S452&lt;=1,12,0))),0),"")</f>
        <v/>
      </c>
      <c r="AK452" s="29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29" t="n">
        <v>355</v>
      </c>
      <c r="AM452" s="30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Zevia</t>
        </is>
      </c>
      <c r="B453" s="15" t="inlineStr">
        <is>
          <t>Zevia Zero Calorie Soda | Dr. Zevia | single 355mL</t>
        </is>
      </c>
      <c r="C453" s="15" t="inlineStr">
        <is>
          <t>5) Sparkling water &amp; soda</t>
        </is>
      </c>
      <c r="D453" s="15" t="inlineStr">
        <is>
          <t>355 mL can</t>
        </is>
      </c>
      <c r="E453" s="29" t="n">
        <v>1</v>
      </c>
      <c r="F453" s="30" t="n"/>
      <c r="G453" s="31">
        <f>IF(AND(ISNUMBER($F453),ISNUMBER($E453),$E453&lt;&gt;0),$F453/$E453,"")</f>
        <v/>
      </c>
      <c r="H453" s="31">
        <f>IF(AND(ISNUMBER($F453),ISNUMBER($AL453),ISNUMBER($E453),($AL453*$E453)&lt;&gt;0),$F453/($AL453*$E453)*100,"")</f>
        <v/>
      </c>
      <c r="I453" s="32" t="n"/>
      <c r="J453" s="33" t="n"/>
      <c r="K453" s="31">
        <f>IF(AND(ISNUMBER($F453),ISNUMBER($J453)),$F453*(1-$J453),"")</f>
        <v/>
      </c>
      <c r="L453" s="32" t="n"/>
      <c r="M453" s="32" t="n"/>
      <c r="N453" s="31">
        <f>IF(ISNUMBER($F453),($F453-IF(ISNUMBER($AM453),$AM453,0))*(1-IF(ISNUMBER($J453),$J453,0)),"")</f>
        <v/>
      </c>
      <c r="O453" s="15" t="inlineStr">
        <is>
          <t>Dr. Zevia</t>
        </is>
      </c>
      <c r="P453" s="29" t="n">
        <v>0</v>
      </c>
      <c r="Q453" s="29" t="n">
        <v>0</v>
      </c>
      <c r="R453" s="15" t="inlineStr">
        <is>
          <t>Not listed</t>
        </is>
      </c>
      <c r="S453" s="29" t="n">
        <v>0</v>
      </c>
      <c r="T453" s="29" t="n">
        <v>0</v>
      </c>
      <c r="U453" s="15" t="inlineStr">
        <is>
          <t>Stevia</t>
        </is>
      </c>
      <c r="V453" s="15" t="inlineStr">
        <is>
          <t>Zero sugar/calorie, stevia-sweetened, no artificial sweeteners; 0 mg sodium on label; Cola variant contains 45 mg caffeine (all other flavours 0 mg caffeine)</t>
        </is>
      </c>
      <c r="W453" s="32" t="n"/>
      <c r="X453" s="32" t="n"/>
      <c r="Y453" s="32" t="n"/>
      <c r="Z453" s="32" t="n"/>
      <c r="AA453" s="15" t="inlineStr">
        <is>
          <t>Medium</t>
        </is>
      </c>
      <c r="AB453" s="15" t="inlineStr">
        <is>
          <t>Leading naturally-sweetened diet soda</t>
        </is>
      </c>
      <c r="AC453" s="15" t="inlineStr">
        <is>
          <t>Diet soda taste, sweetened only with stevia</t>
        </is>
      </c>
      <c r="AD453" s="15" t="inlineStr">
        <is>
          <t>Full soda flavour, zero sugar, no artificial sweeteners.</t>
        </is>
      </c>
      <c r="AE453" s="32" t="n"/>
      <c r="AF453" s="34">
        <f>IF(AND(ISNUMBER($P453),ISNUMBER($AL453),$AL453&lt;&gt;0),ROUND($P453/$AL453*100,1),"")</f>
        <v/>
      </c>
      <c r="AG453" s="35">
        <f>IF(AND(ISNUMBER($S453),ISNUMBER($AL453),$AL453&lt;&gt;0),ROUND($S453/$AL453*100,2),"")</f>
        <v/>
      </c>
      <c r="AH453" s="34">
        <f>IF(AND(ISNUMBER($Q453),ISNUMBER($AL453),$AL453&lt;&gt;0),ROUND($Q453/$AL453*100,1),"")</f>
        <v/>
      </c>
      <c r="AI453" s="29">
        <f>IF(ISNUMBER($S453),IF($S453&lt;=1,"Yes","No"),"n/a")</f>
        <v/>
      </c>
      <c r="AJ453" s="29">
        <f>IF(ISNUMBER($S453),ROUND(MAX(0,MIN(100,100-$S453*2.5-IF(ISNUMBER($T453),$T453,0)*0.12+IF($S453&lt;=1,12,0))),0),"")</f>
        <v/>
      </c>
      <c r="AK453" s="29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29" t="n">
        <v>355</v>
      </c>
      <c r="AM453" s="30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Zevia</t>
        </is>
      </c>
      <c r="B454" s="15" t="inlineStr">
        <is>
          <t>Zevia Zero Calorie Soda | Dr. Zevia | 8-pack 355mL</t>
        </is>
      </c>
      <c r="C454" s="15" t="inlineStr">
        <is>
          <t>5) Sparkling water &amp; soda</t>
        </is>
      </c>
      <c r="D454" s="15" t="inlineStr">
        <is>
          <t>355 mL can</t>
        </is>
      </c>
      <c r="E454" s="29" t="n">
        <v>8</v>
      </c>
      <c r="F454" s="30" t="n"/>
      <c r="G454" s="31">
        <f>IF(AND(ISNUMBER($F454),ISNUMBER($E454),$E454&lt;&gt;0),$F454/$E454,"")</f>
        <v/>
      </c>
      <c r="H454" s="31">
        <f>IF(AND(ISNUMBER($F454),ISNUMBER($AL454),ISNUMBER($E454),($AL454*$E454)&lt;&gt;0),$F454/($AL454*$E454)*100,"")</f>
        <v/>
      </c>
      <c r="I454" s="32" t="n"/>
      <c r="J454" s="33" t="n"/>
      <c r="K454" s="31">
        <f>IF(AND(ISNUMBER($F454),ISNUMBER($J454)),$F454*(1-$J454),"")</f>
        <v/>
      </c>
      <c r="L454" s="32" t="n"/>
      <c r="M454" s="32" t="n"/>
      <c r="N454" s="31">
        <f>IF(ISNUMBER($F454),($F454-IF(ISNUMBER($AM454),$AM454,0))*(1-IF(ISNUMBER($J454),$J454,0)),"")</f>
        <v/>
      </c>
      <c r="O454" s="15" t="inlineStr">
        <is>
          <t>Dr. Zevia</t>
        </is>
      </c>
      <c r="P454" s="29" t="n">
        <v>0</v>
      </c>
      <c r="Q454" s="29" t="n">
        <v>0</v>
      </c>
      <c r="R454" s="15" t="inlineStr">
        <is>
          <t>Not listed</t>
        </is>
      </c>
      <c r="S454" s="29" t="n">
        <v>0</v>
      </c>
      <c r="T454" s="29" t="n">
        <v>0</v>
      </c>
      <c r="U454" s="15" t="inlineStr">
        <is>
          <t>Stevia</t>
        </is>
      </c>
      <c r="V454" s="15" t="inlineStr">
        <is>
          <t>Zero sugar/calorie, stevia-sweetened, no artificial sweeteners; 0 mg sodium on label; Cola variant contains 45 mg caffeine (all other flavours 0 mg caffeine)</t>
        </is>
      </c>
      <c r="W454" s="32" t="n"/>
      <c r="X454" s="32" t="n"/>
      <c r="Y454" s="32" t="n"/>
      <c r="Z454" s="32" t="n"/>
      <c r="AA454" s="15" t="inlineStr">
        <is>
          <t>Medium</t>
        </is>
      </c>
      <c r="AB454" s="15" t="inlineStr">
        <is>
          <t>Leading naturally-sweetened diet soda</t>
        </is>
      </c>
      <c r="AC454" s="15" t="inlineStr">
        <is>
          <t>Diet soda taste, sweetened only with stevia</t>
        </is>
      </c>
      <c r="AD454" s="15" t="inlineStr">
        <is>
          <t>Full soda flavour, zero sugar, no artificial sweeteners.</t>
        </is>
      </c>
      <c r="AE454" s="32" t="n"/>
      <c r="AF454" s="34">
        <f>IF(AND(ISNUMBER($P454),ISNUMBER($AL454),$AL454&lt;&gt;0),ROUND($P454/$AL454*100,1),"")</f>
        <v/>
      </c>
      <c r="AG454" s="35">
        <f>IF(AND(ISNUMBER($S454),ISNUMBER($AL454),$AL454&lt;&gt;0),ROUND($S454/$AL454*100,2),"")</f>
        <v/>
      </c>
      <c r="AH454" s="34">
        <f>IF(AND(ISNUMBER($Q454),ISNUMBER($AL454),$AL454&lt;&gt;0),ROUND($Q454/$AL454*100,1),"")</f>
        <v/>
      </c>
      <c r="AI454" s="29">
        <f>IF(ISNUMBER($S454),IF($S454&lt;=1,"Yes","No"),"n/a")</f>
        <v/>
      </c>
      <c r="AJ454" s="29">
        <f>IF(ISNUMBER($S454),ROUND(MAX(0,MIN(100,100-$S454*2.5-IF(ISNUMBER($T454),$T454,0)*0.12+IF($S454&lt;=1,12,0))),0),"")</f>
        <v/>
      </c>
      <c r="AK454" s="29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29" t="n">
        <v>355</v>
      </c>
      <c r="AM454" s="30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Zevia</t>
        </is>
      </c>
      <c r="B455" s="15" t="inlineStr">
        <is>
          <t>Zevia Zero Calorie Soda | Dr. Zevia | 12-pack 355mL</t>
        </is>
      </c>
      <c r="C455" s="15" t="inlineStr">
        <is>
          <t>5) Sparkling water &amp; soda</t>
        </is>
      </c>
      <c r="D455" s="15" t="inlineStr">
        <is>
          <t>355 mL can</t>
        </is>
      </c>
      <c r="E455" s="29" t="n">
        <v>12</v>
      </c>
      <c r="F455" s="30" t="n"/>
      <c r="G455" s="31">
        <f>IF(AND(ISNUMBER($F455),ISNUMBER($E455),$E455&lt;&gt;0),$F455/$E455,"")</f>
        <v/>
      </c>
      <c r="H455" s="31">
        <f>IF(AND(ISNUMBER($F455),ISNUMBER($AL455),ISNUMBER($E455),($AL455*$E455)&lt;&gt;0),$F455/($AL455*$E455)*100,"")</f>
        <v/>
      </c>
      <c r="I455" s="32" t="n"/>
      <c r="J455" s="33" t="n"/>
      <c r="K455" s="31">
        <f>IF(AND(ISNUMBER($F455),ISNUMBER($J455)),$F455*(1-$J455),"")</f>
        <v/>
      </c>
      <c r="L455" s="32" t="n"/>
      <c r="M455" s="32" t="n"/>
      <c r="N455" s="31">
        <f>IF(ISNUMBER($F455),($F455-IF(ISNUMBER($AM455),$AM455,0))*(1-IF(ISNUMBER($J455),$J455,0)),"")</f>
        <v/>
      </c>
      <c r="O455" s="15" t="inlineStr">
        <is>
          <t>Dr. Zevia</t>
        </is>
      </c>
      <c r="P455" s="29" t="n">
        <v>0</v>
      </c>
      <c r="Q455" s="29" t="n">
        <v>0</v>
      </c>
      <c r="R455" s="15" t="inlineStr">
        <is>
          <t>Not listed</t>
        </is>
      </c>
      <c r="S455" s="29" t="n">
        <v>0</v>
      </c>
      <c r="T455" s="29" t="n">
        <v>0</v>
      </c>
      <c r="U455" s="15" t="inlineStr">
        <is>
          <t>Stevia</t>
        </is>
      </c>
      <c r="V455" s="15" t="inlineStr">
        <is>
          <t>Zero sugar/calorie, stevia-sweetened, no artificial sweeteners; 0 mg sodium on label; Cola variant contains 45 mg caffeine (all other flavours 0 mg caffeine)</t>
        </is>
      </c>
      <c r="W455" s="32" t="n"/>
      <c r="X455" s="32" t="n"/>
      <c r="Y455" s="32" t="n"/>
      <c r="Z455" s="32" t="n"/>
      <c r="AA455" s="15" t="inlineStr">
        <is>
          <t>Medium</t>
        </is>
      </c>
      <c r="AB455" s="15" t="inlineStr">
        <is>
          <t>Leading naturally-sweetened diet soda</t>
        </is>
      </c>
      <c r="AC455" s="15" t="inlineStr">
        <is>
          <t>Diet soda taste, sweetened only with stevia</t>
        </is>
      </c>
      <c r="AD455" s="15" t="inlineStr">
        <is>
          <t>Full soda flavour, zero sugar, no artificial sweeteners.</t>
        </is>
      </c>
      <c r="AE455" s="32" t="n"/>
      <c r="AF455" s="34">
        <f>IF(AND(ISNUMBER($P455),ISNUMBER($AL455),$AL455&lt;&gt;0),ROUND($P455/$AL455*100,1),"")</f>
        <v/>
      </c>
      <c r="AG455" s="35">
        <f>IF(AND(ISNUMBER($S455),ISNUMBER($AL455),$AL455&lt;&gt;0),ROUND($S455/$AL455*100,2),"")</f>
        <v/>
      </c>
      <c r="AH455" s="34">
        <f>IF(AND(ISNUMBER($Q455),ISNUMBER($AL455),$AL455&lt;&gt;0),ROUND($Q455/$AL455*100,1),"")</f>
        <v/>
      </c>
      <c r="AI455" s="29">
        <f>IF(ISNUMBER($S455),IF($S455&lt;=1,"Yes","No"),"n/a")</f>
        <v/>
      </c>
      <c r="AJ455" s="29">
        <f>IF(ISNUMBER($S455),ROUND(MAX(0,MIN(100,100-$S455*2.5-IF(ISNUMBER($T455),$T455,0)*0.12+IF($S455&lt;=1,12,0))),0),"")</f>
        <v/>
      </c>
      <c r="AK455" s="29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29" t="n">
        <v>355</v>
      </c>
      <c r="AM455" s="30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Zevia</t>
        </is>
      </c>
      <c r="B456" s="15" t="inlineStr">
        <is>
          <t>Zevia Zero Calorie Soda | Dr. Zevia | 15-pack 355mL</t>
        </is>
      </c>
      <c r="C456" s="15" t="inlineStr">
        <is>
          <t>5) Sparkling water &amp; soda</t>
        </is>
      </c>
      <c r="D456" s="15" t="inlineStr">
        <is>
          <t>355 mL can</t>
        </is>
      </c>
      <c r="E456" s="29" t="n">
        <v>15</v>
      </c>
      <c r="F456" s="30" t="n"/>
      <c r="G456" s="31">
        <f>IF(AND(ISNUMBER($F456),ISNUMBER($E456),$E456&lt;&gt;0),$F456/$E456,"")</f>
        <v/>
      </c>
      <c r="H456" s="31">
        <f>IF(AND(ISNUMBER($F456),ISNUMBER($AL456),ISNUMBER($E456),($AL456*$E456)&lt;&gt;0),$F456/($AL456*$E456)*100,"")</f>
        <v/>
      </c>
      <c r="I456" s="32" t="n"/>
      <c r="J456" s="33" t="n"/>
      <c r="K456" s="31">
        <f>IF(AND(ISNUMBER($F456),ISNUMBER($J456)),$F456*(1-$J456),"")</f>
        <v/>
      </c>
      <c r="L456" s="32" t="n"/>
      <c r="M456" s="32" t="n"/>
      <c r="N456" s="31">
        <f>IF(ISNUMBER($F456),($F456-IF(ISNUMBER($AM456),$AM456,0))*(1-IF(ISNUMBER($J456),$J456,0)),"")</f>
        <v/>
      </c>
      <c r="O456" s="15" t="inlineStr">
        <is>
          <t>Dr. Zevia</t>
        </is>
      </c>
      <c r="P456" s="29" t="n">
        <v>0</v>
      </c>
      <c r="Q456" s="29" t="n">
        <v>0</v>
      </c>
      <c r="R456" s="15" t="inlineStr">
        <is>
          <t>Not listed</t>
        </is>
      </c>
      <c r="S456" s="29" t="n">
        <v>0</v>
      </c>
      <c r="T456" s="29" t="n">
        <v>0</v>
      </c>
      <c r="U456" s="15" t="inlineStr">
        <is>
          <t>Stevia</t>
        </is>
      </c>
      <c r="V456" s="15" t="inlineStr">
        <is>
          <t>Zero sugar/calorie, stevia-sweetened, no artificial sweeteners; 0 mg sodium on label; Cola variant contains 45 mg caffeine (all other flavours 0 mg caffeine)</t>
        </is>
      </c>
      <c r="W456" s="32" t="n"/>
      <c r="X456" s="32" t="n"/>
      <c r="Y456" s="32" t="n"/>
      <c r="Z456" s="32" t="n"/>
      <c r="AA456" s="15" t="inlineStr">
        <is>
          <t>Medium</t>
        </is>
      </c>
      <c r="AB456" s="15" t="inlineStr">
        <is>
          <t>Leading naturally-sweetened diet soda</t>
        </is>
      </c>
      <c r="AC456" s="15" t="inlineStr">
        <is>
          <t>Diet soda taste, sweetened only with stevia</t>
        </is>
      </c>
      <c r="AD456" s="15" t="inlineStr">
        <is>
          <t>Full soda flavour, zero sugar, no artificial sweeteners.</t>
        </is>
      </c>
      <c r="AE456" s="32" t="n"/>
      <c r="AF456" s="34">
        <f>IF(AND(ISNUMBER($P456),ISNUMBER($AL456),$AL456&lt;&gt;0),ROUND($P456/$AL456*100,1),"")</f>
        <v/>
      </c>
      <c r="AG456" s="35">
        <f>IF(AND(ISNUMBER($S456),ISNUMBER($AL456),$AL456&lt;&gt;0),ROUND($S456/$AL456*100,2),"")</f>
        <v/>
      </c>
      <c r="AH456" s="34">
        <f>IF(AND(ISNUMBER($Q456),ISNUMBER($AL456),$AL456&lt;&gt;0),ROUND($Q456/$AL456*100,1),"")</f>
        <v/>
      </c>
      <c r="AI456" s="29">
        <f>IF(ISNUMBER($S456),IF($S456&lt;=1,"Yes","No"),"n/a")</f>
        <v/>
      </c>
      <c r="AJ456" s="29">
        <f>IF(ISNUMBER($S456),ROUND(MAX(0,MIN(100,100-$S456*2.5-IF(ISNUMBER($T456),$T456,0)*0.12+IF($S456&lt;=1,12,0))),0),"")</f>
        <v/>
      </c>
      <c r="AK456" s="29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29" t="n">
        <v>355</v>
      </c>
      <c r="AM456" s="30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Zevia</t>
        </is>
      </c>
      <c r="B457" s="15" t="inlineStr">
        <is>
          <t>Zevia Zero Calorie Soda | Dr. Zevia | 18-pack 355mL</t>
        </is>
      </c>
      <c r="C457" s="15" t="inlineStr">
        <is>
          <t>5) Sparkling water &amp; soda</t>
        </is>
      </c>
      <c r="D457" s="15" t="inlineStr">
        <is>
          <t>355 mL can</t>
        </is>
      </c>
      <c r="E457" s="29" t="n">
        <v>18</v>
      </c>
      <c r="F457" s="30" t="n"/>
      <c r="G457" s="31">
        <f>IF(AND(ISNUMBER($F457),ISNUMBER($E457),$E457&lt;&gt;0),$F457/$E457,"")</f>
        <v/>
      </c>
      <c r="H457" s="31">
        <f>IF(AND(ISNUMBER($F457),ISNUMBER($AL457),ISNUMBER($E457),($AL457*$E457)&lt;&gt;0),$F457/($AL457*$E457)*100,"")</f>
        <v/>
      </c>
      <c r="I457" s="32" t="n"/>
      <c r="J457" s="33" t="n"/>
      <c r="K457" s="31">
        <f>IF(AND(ISNUMBER($F457),ISNUMBER($J457)),$F457*(1-$J457),"")</f>
        <v/>
      </c>
      <c r="L457" s="32" t="n"/>
      <c r="M457" s="32" t="n"/>
      <c r="N457" s="31">
        <f>IF(ISNUMBER($F457),($F457-IF(ISNUMBER($AM457),$AM457,0))*(1-IF(ISNUMBER($J457),$J457,0)),"")</f>
        <v/>
      </c>
      <c r="O457" s="15" t="inlineStr">
        <is>
          <t>Dr. Zevia</t>
        </is>
      </c>
      <c r="P457" s="29" t="n">
        <v>0</v>
      </c>
      <c r="Q457" s="29" t="n">
        <v>0</v>
      </c>
      <c r="R457" s="15" t="inlineStr">
        <is>
          <t>Not listed</t>
        </is>
      </c>
      <c r="S457" s="29" t="n">
        <v>0</v>
      </c>
      <c r="T457" s="29" t="n">
        <v>0</v>
      </c>
      <c r="U457" s="15" t="inlineStr">
        <is>
          <t>Stevia</t>
        </is>
      </c>
      <c r="V457" s="15" t="inlineStr">
        <is>
          <t>Zero sugar/calorie, stevia-sweetened, no artificial sweeteners; 0 mg sodium on label; Cola variant contains 45 mg caffeine (all other flavours 0 mg caffeine)</t>
        </is>
      </c>
      <c r="W457" s="32" t="n"/>
      <c r="X457" s="32" t="n"/>
      <c r="Y457" s="32" t="n"/>
      <c r="Z457" s="32" t="n"/>
      <c r="AA457" s="15" t="inlineStr">
        <is>
          <t>Medium</t>
        </is>
      </c>
      <c r="AB457" s="15" t="inlineStr">
        <is>
          <t>Leading naturally-sweetened diet soda</t>
        </is>
      </c>
      <c r="AC457" s="15" t="inlineStr">
        <is>
          <t>Diet soda taste, sweetened only with stevia</t>
        </is>
      </c>
      <c r="AD457" s="15" t="inlineStr">
        <is>
          <t>Full soda flavour, zero sugar, no artificial sweeteners.</t>
        </is>
      </c>
      <c r="AE457" s="32" t="n"/>
      <c r="AF457" s="34">
        <f>IF(AND(ISNUMBER($P457),ISNUMBER($AL457),$AL457&lt;&gt;0),ROUND($P457/$AL457*100,1),"")</f>
        <v/>
      </c>
      <c r="AG457" s="35">
        <f>IF(AND(ISNUMBER($S457),ISNUMBER($AL457),$AL457&lt;&gt;0),ROUND($S457/$AL457*100,2),"")</f>
        <v/>
      </c>
      <c r="AH457" s="34">
        <f>IF(AND(ISNUMBER($Q457),ISNUMBER($AL457),$AL457&lt;&gt;0),ROUND($Q457/$AL457*100,1),"")</f>
        <v/>
      </c>
      <c r="AI457" s="29">
        <f>IF(ISNUMBER($S457),IF($S457&lt;=1,"Yes","No"),"n/a")</f>
        <v/>
      </c>
      <c r="AJ457" s="29">
        <f>IF(ISNUMBER($S457),ROUND(MAX(0,MIN(100,100-$S457*2.5-IF(ISNUMBER($T457),$T457,0)*0.12+IF($S457&lt;=1,12,0))),0),"")</f>
        <v/>
      </c>
      <c r="AK457" s="29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29" t="n">
        <v>355</v>
      </c>
      <c r="AM457" s="30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Zevia</t>
        </is>
      </c>
      <c r="B458" s="15" t="inlineStr">
        <is>
          <t>Zevia Zero Calorie Soda | Dr. Zevia | 24-pack 355mL</t>
        </is>
      </c>
      <c r="C458" s="15" t="inlineStr">
        <is>
          <t>5) Sparkling water &amp; soda</t>
        </is>
      </c>
      <c r="D458" s="15" t="inlineStr">
        <is>
          <t>355 mL can</t>
        </is>
      </c>
      <c r="E458" s="29" t="n">
        <v>24</v>
      </c>
      <c r="F458" s="30" t="n"/>
      <c r="G458" s="31">
        <f>IF(AND(ISNUMBER($F458),ISNUMBER($E458),$E458&lt;&gt;0),$F458/$E458,"")</f>
        <v/>
      </c>
      <c r="H458" s="31">
        <f>IF(AND(ISNUMBER($F458),ISNUMBER($AL458),ISNUMBER($E458),($AL458*$E458)&lt;&gt;0),$F458/($AL458*$E458)*100,"")</f>
        <v/>
      </c>
      <c r="I458" s="32" t="n"/>
      <c r="J458" s="33" t="n"/>
      <c r="K458" s="31">
        <f>IF(AND(ISNUMBER($F458),ISNUMBER($J458)),$F458*(1-$J458),"")</f>
        <v/>
      </c>
      <c r="L458" s="32" t="n"/>
      <c r="M458" s="32" t="n"/>
      <c r="N458" s="31">
        <f>IF(ISNUMBER($F458),($F458-IF(ISNUMBER($AM458),$AM458,0))*(1-IF(ISNUMBER($J458),$J458,0)),"")</f>
        <v/>
      </c>
      <c r="O458" s="15" t="inlineStr">
        <is>
          <t>Dr. Zevia</t>
        </is>
      </c>
      <c r="P458" s="29" t="n">
        <v>0</v>
      </c>
      <c r="Q458" s="29" t="n">
        <v>0</v>
      </c>
      <c r="R458" s="15" t="inlineStr">
        <is>
          <t>Not listed</t>
        </is>
      </c>
      <c r="S458" s="29" t="n">
        <v>0</v>
      </c>
      <c r="T458" s="29" t="n">
        <v>0</v>
      </c>
      <c r="U458" s="15" t="inlineStr">
        <is>
          <t>Stevia</t>
        </is>
      </c>
      <c r="V458" s="15" t="inlineStr">
        <is>
          <t>Zero sugar/calorie, stevia-sweetened, no artificial sweeteners; 0 mg sodium on label; Cola variant contains 45 mg caffeine (all other flavours 0 mg caffeine)</t>
        </is>
      </c>
      <c r="W458" s="32" t="n"/>
      <c r="X458" s="32" t="n"/>
      <c r="Y458" s="32" t="n"/>
      <c r="Z458" s="32" t="n"/>
      <c r="AA458" s="15" t="inlineStr">
        <is>
          <t>Medium</t>
        </is>
      </c>
      <c r="AB458" s="15" t="inlineStr">
        <is>
          <t>Leading naturally-sweetened diet soda</t>
        </is>
      </c>
      <c r="AC458" s="15" t="inlineStr">
        <is>
          <t>Diet soda taste, sweetened only with stevia</t>
        </is>
      </c>
      <c r="AD458" s="15" t="inlineStr">
        <is>
          <t>Full soda flavour, zero sugar, no artificial sweeteners.</t>
        </is>
      </c>
      <c r="AE458" s="32" t="n"/>
      <c r="AF458" s="34">
        <f>IF(AND(ISNUMBER($P458),ISNUMBER($AL458),$AL458&lt;&gt;0),ROUND($P458/$AL458*100,1),"")</f>
        <v/>
      </c>
      <c r="AG458" s="35">
        <f>IF(AND(ISNUMBER($S458),ISNUMBER($AL458),$AL458&lt;&gt;0),ROUND($S458/$AL458*100,2),"")</f>
        <v/>
      </c>
      <c r="AH458" s="34">
        <f>IF(AND(ISNUMBER($Q458),ISNUMBER($AL458),$AL458&lt;&gt;0),ROUND($Q458/$AL458*100,1),"")</f>
        <v/>
      </c>
      <c r="AI458" s="29">
        <f>IF(ISNUMBER($S458),IF($S458&lt;=1,"Yes","No"),"n/a")</f>
        <v/>
      </c>
      <c r="AJ458" s="29">
        <f>IF(ISNUMBER($S458),ROUND(MAX(0,MIN(100,100-$S458*2.5-IF(ISNUMBER($T458),$T458,0)*0.12+IF($S458&lt;=1,12,0))),0),"")</f>
        <v/>
      </c>
      <c r="AK458" s="29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29" t="n">
        <v>355</v>
      </c>
      <c r="AM458" s="30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Zevia</t>
        </is>
      </c>
      <c r="B459" s="15" t="inlineStr">
        <is>
          <t>Zevia Zero Calorie Soda | Black Cherry | single 355mL</t>
        </is>
      </c>
      <c r="C459" s="15" t="inlineStr">
        <is>
          <t>5) Sparkling water &amp; soda</t>
        </is>
      </c>
      <c r="D459" s="15" t="inlineStr">
        <is>
          <t>355 mL can</t>
        </is>
      </c>
      <c r="E459" s="29" t="n">
        <v>1</v>
      </c>
      <c r="F459" s="30" t="n"/>
      <c r="G459" s="31">
        <f>IF(AND(ISNUMBER($F459),ISNUMBER($E459),$E459&lt;&gt;0),$F459/$E459,"")</f>
        <v/>
      </c>
      <c r="H459" s="31">
        <f>IF(AND(ISNUMBER($F459),ISNUMBER($AL459),ISNUMBER($E459),($AL459*$E459)&lt;&gt;0),$F459/($AL459*$E459)*100,"")</f>
        <v/>
      </c>
      <c r="I459" s="32" t="n"/>
      <c r="J459" s="33" t="n"/>
      <c r="K459" s="31">
        <f>IF(AND(ISNUMBER($F459),ISNUMBER($J459)),$F459*(1-$J459),"")</f>
        <v/>
      </c>
      <c r="L459" s="32" t="n"/>
      <c r="M459" s="32" t="n"/>
      <c r="N459" s="31">
        <f>IF(ISNUMBER($F459),($F459-IF(ISNUMBER($AM459),$AM459,0))*(1-IF(ISNUMBER($J459),$J459,0)),"")</f>
        <v/>
      </c>
      <c r="O459" s="15" t="inlineStr">
        <is>
          <t>Black Cherry</t>
        </is>
      </c>
      <c r="P459" s="29" t="n">
        <v>0</v>
      </c>
      <c r="Q459" s="29" t="n">
        <v>0</v>
      </c>
      <c r="R459" s="15" t="inlineStr">
        <is>
          <t>Not listed</t>
        </is>
      </c>
      <c r="S459" s="29" t="n">
        <v>0</v>
      </c>
      <c r="T459" s="29" t="n">
        <v>0</v>
      </c>
      <c r="U459" s="15" t="inlineStr">
        <is>
          <t>Stevia</t>
        </is>
      </c>
      <c r="V459" s="15" t="inlineStr">
        <is>
          <t>Zero sugar/calorie, stevia-sweetened, no artificial sweeteners; 0 mg sodium on label; Cola variant contains 45 mg caffeine (all other flavours 0 mg caffeine)</t>
        </is>
      </c>
      <c r="W459" s="32" t="n"/>
      <c r="X459" s="32" t="n"/>
      <c r="Y459" s="32" t="n"/>
      <c r="Z459" s="32" t="n"/>
      <c r="AA459" s="15" t="inlineStr">
        <is>
          <t>Medium</t>
        </is>
      </c>
      <c r="AB459" s="15" t="inlineStr">
        <is>
          <t>Leading naturally-sweetened diet soda</t>
        </is>
      </c>
      <c r="AC459" s="15" t="inlineStr">
        <is>
          <t>Diet soda taste, sweetened only with stevia</t>
        </is>
      </c>
      <c r="AD459" s="15" t="inlineStr">
        <is>
          <t>Full soda flavour, zero sugar, no artificial sweeteners.</t>
        </is>
      </c>
      <c r="AE459" s="32" t="n"/>
      <c r="AF459" s="34">
        <f>IF(AND(ISNUMBER($P459),ISNUMBER($AL459),$AL459&lt;&gt;0),ROUND($P459/$AL459*100,1),"")</f>
        <v/>
      </c>
      <c r="AG459" s="35">
        <f>IF(AND(ISNUMBER($S459),ISNUMBER($AL459),$AL459&lt;&gt;0),ROUND($S459/$AL459*100,2),"")</f>
        <v/>
      </c>
      <c r="AH459" s="34">
        <f>IF(AND(ISNUMBER($Q459),ISNUMBER($AL459),$AL459&lt;&gt;0),ROUND($Q459/$AL459*100,1),"")</f>
        <v/>
      </c>
      <c r="AI459" s="29">
        <f>IF(ISNUMBER($S459),IF($S459&lt;=1,"Yes","No"),"n/a")</f>
        <v/>
      </c>
      <c r="AJ459" s="29">
        <f>IF(ISNUMBER($S459),ROUND(MAX(0,MIN(100,100-$S459*2.5-IF(ISNUMBER($T459),$T459,0)*0.12+IF($S459&lt;=1,12,0))),0),"")</f>
        <v/>
      </c>
      <c r="AK459" s="29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29" t="n">
        <v>355</v>
      </c>
      <c r="AM459" s="30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Zevia</t>
        </is>
      </c>
      <c r="B460" s="15" t="inlineStr">
        <is>
          <t>Zevia Zero Calorie Soda | Black Cherry | 8-pack 355mL</t>
        </is>
      </c>
      <c r="C460" s="15" t="inlineStr">
        <is>
          <t>5) Sparkling water &amp; soda</t>
        </is>
      </c>
      <c r="D460" s="15" t="inlineStr">
        <is>
          <t>355 mL can</t>
        </is>
      </c>
      <c r="E460" s="29" t="n">
        <v>8</v>
      </c>
      <c r="F460" s="30" t="n"/>
      <c r="G460" s="31">
        <f>IF(AND(ISNUMBER($F460),ISNUMBER($E460),$E460&lt;&gt;0),$F460/$E460,"")</f>
        <v/>
      </c>
      <c r="H460" s="31">
        <f>IF(AND(ISNUMBER($F460),ISNUMBER($AL460),ISNUMBER($E460),($AL460*$E460)&lt;&gt;0),$F460/($AL460*$E460)*100,"")</f>
        <v/>
      </c>
      <c r="I460" s="32" t="n"/>
      <c r="J460" s="33" t="n"/>
      <c r="K460" s="31">
        <f>IF(AND(ISNUMBER($F460),ISNUMBER($J460)),$F460*(1-$J460),"")</f>
        <v/>
      </c>
      <c r="L460" s="32" t="n"/>
      <c r="M460" s="32" t="n"/>
      <c r="N460" s="31">
        <f>IF(ISNUMBER($F460),($F460-IF(ISNUMBER($AM460),$AM460,0))*(1-IF(ISNUMBER($J460),$J460,0)),"")</f>
        <v/>
      </c>
      <c r="O460" s="15" t="inlineStr">
        <is>
          <t>Black Cherry</t>
        </is>
      </c>
      <c r="P460" s="29" t="n">
        <v>0</v>
      </c>
      <c r="Q460" s="29" t="n">
        <v>0</v>
      </c>
      <c r="R460" s="15" t="inlineStr">
        <is>
          <t>Not listed</t>
        </is>
      </c>
      <c r="S460" s="29" t="n">
        <v>0</v>
      </c>
      <c r="T460" s="29" t="n">
        <v>0</v>
      </c>
      <c r="U460" s="15" t="inlineStr">
        <is>
          <t>Stevia</t>
        </is>
      </c>
      <c r="V460" s="15" t="inlineStr">
        <is>
          <t>Zero sugar/calorie, stevia-sweetened, no artificial sweeteners; 0 mg sodium on label; Cola variant contains 45 mg caffeine (all other flavours 0 mg caffeine)</t>
        </is>
      </c>
      <c r="W460" s="32" t="n"/>
      <c r="X460" s="32" t="n"/>
      <c r="Y460" s="32" t="n"/>
      <c r="Z460" s="32" t="n"/>
      <c r="AA460" s="15" t="inlineStr">
        <is>
          <t>Medium</t>
        </is>
      </c>
      <c r="AB460" s="15" t="inlineStr">
        <is>
          <t>Leading naturally-sweetened diet soda</t>
        </is>
      </c>
      <c r="AC460" s="15" t="inlineStr">
        <is>
          <t>Diet soda taste, sweetened only with stevia</t>
        </is>
      </c>
      <c r="AD460" s="15" t="inlineStr">
        <is>
          <t>Full soda flavour, zero sugar, no artificial sweeteners.</t>
        </is>
      </c>
      <c r="AE460" s="32" t="n"/>
      <c r="AF460" s="34">
        <f>IF(AND(ISNUMBER($P460),ISNUMBER($AL460),$AL460&lt;&gt;0),ROUND($P460/$AL460*100,1),"")</f>
        <v/>
      </c>
      <c r="AG460" s="35">
        <f>IF(AND(ISNUMBER($S460),ISNUMBER($AL460),$AL460&lt;&gt;0),ROUND($S460/$AL460*100,2),"")</f>
        <v/>
      </c>
      <c r="AH460" s="34">
        <f>IF(AND(ISNUMBER($Q460),ISNUMBER($AL460),$AL460&lt;&gt;0),ROUND($Q460/$AL460*100,1),"")</f>
        <v/>
      </c>
      <c r="AI460" s="29">
        <f>IF(ISNUMBER($S460),IF($S460&lt;=1,"Yes","No"),"n/a")</f>
        <v/>
      </c>
      <c r="AJ460" s="29">
        <f>IF(ISNUMBER($S460),ROUND(MAX(0,MIN(100,100-$S460*2.5-IF(ISNUMBER($T460),$T460,0)*0.12+IF($S460&lt;=1,12,0))),0),"")</f>
        <v/>
      </c>
      <c r="AK460" s="29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29" t="n">
        <v>355</v>
      </c>
      <c r="AM460" s="30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Zevia</t>
        </is>
      </c>
      <c r="B461" s="15" t="inlineStr">
        <is>
          <t>Zevia Zero Calorie Soda | Black Cherry | 12-pack 355mL</t>
        </is>
      </c>
      <c r="C461" s="15" t="inlineStr">
        <is>
          <t>5) Sparkling water &amp; soda</t>
        </is>
      </c>
      <c r="D461" s="15" t="inlineStr">
        <is>
          <t>355 mL can</t>
        </is>
      </c>
      <c r="E461" s="29" t="n">
        <v>12</v>
      </c>
      <c r="F461" s="30" t="n"/>
      <c r="G461" s="31">
        <f>IF(AND(ISNUMBER($F461),ISNUMBER($E461),$E461&lt;&gt;0),$F461/$E461,"")</f>
        <v/>
      </c>
      <c r="H461" s="31">
        <f>IF(AND(ISNUMBER($F461),ISNUMBER($AL461),ISNUMBER($E461),($AL461*$E461)&lt;&gt;0),$F461/($AL461*$E461)*100,"")</f>
        <v/>
      </c>
      <c r="I461" s="32" t="n"/>
      <c r="J461" s="33" t="n"/>
      <c r="K461" s="31">
        <f>IF(AND(ISNUMBER($F461),ISNUMBER($J461)),$F461*(1-$J461),"")</f>
        <v/>
      </c>
      <c r="L461" s="32" t="n"/>
      <c r="M461" s="32" t="n"/>
      <c r="N461" s="31">
        <f>IF(ISNUMBER($F461),($F461-IF(ISNUMBER($AM461),$AM461,0))*(1-IF(ISNUMBER($J461),$J461,0)),"")</f>
        <v/>
      </c>
      <c r="O461" s="15" t="inlineStr">
        <is>
          <t>Black Cherry</t>
        </is>
      </c>
      <c r="P461" s="29" t="n">
        <v>0</v>
      </c>
      <c r="Q461" s="29" t="n">
        <v>0</v>
      </c>
      <c r="R461" s="15" t="inlineStr">
        <is>
          <t>Not listed</t>
        </is>
      </c>
      <c r="S461" s="29" t="n">
        <v>0</v>
      </c>
      <c r="T461" s="29" t="n">
        <v>0</v>
      </c>
      <c r="U461" s="15" t="inlineStr">
        <is>
          <t>Stevia</t>
        </is>
      </c>
      <c r="V461" s="15" t="inlineStr">
        <is>
          <t>Zero sugar/calorie, stevia-sweetened, no artificial sweeteners; 0 mg sodium on label; Cola variant contains 45 mg caffeine (all other flavours 0 mg caffeine)</t>
        </is>
      </c>
      <c r="W461" s="32" t="n"/>
      <c r="X461" s="32" t="n"/>
      <c r="Y461" s="32" t="n"/>
      <c r="Z461" s="32" t="n"/>
      <c r="AA461" s="15" t="inlineStr">
        <is>
          <t>Medium</t>
        </is>
      </c>
      <c r="AB461" s="15" t="inlineStr">
        <is>
          <t>Leading naturally-sweetened diet soda</t>
        </is>
      </c>
      <c r="AC461" s="15" t="inlineStr">
        <is>
          <t>Diet soda taste, sweetened only with stevia</t>
        </is>
      </c>
      <c r="AD461" s="15" t="inlineStr">
        <is>
          <t>Full soda flavour, zero sugar, no artificial sweeteners.</t>
        </is>
      </c>
      <c r="AE461" s="32" t="n"/>
      <c r="AF461" s="34">
        <f>IF(AND(ISNUMBER($P461),ISNUMBER($AL461),$AL461&lt;&gt;0),ROUND($P461/$AL461*100,1),"")</f>
        <v/>
      </c>
      <c r="AG461" s="35">
        <f>IF(AND(ISNUMBER($S461),ISNUMBER($AL461),$AL461&lt;&gt;0),ROUND($S461/$AL461*100,2),"")</f>
        <v/>
      </c>
      <c r="AH461" s="34">
        <f>IF(AND(ISNUMBER($Q461),ISNUMBER($AL461),$AL461&lt;&gt;0),ROUND($Q461/$AL461*100,1),"")</f>
        <v/>
      </c>
      <c r="AI461" s="29">
        <f>IF(ISNUMBER($S461),IF($S461&lt;=1,"Yes","No"),"n/a")</f>
        <v/>
      </c>
      <c r="AJ461" s="29">
        <f>IF(ISNUMBER($S461),ROUND(MAX(0,MIN(100,100-$S461*2.5-IF(ISNUMBER($T461),$T461,0)*0.12+IF($S461&lt;=1,12,0))),0),"")</f>
        <v/>
      </c>
      <c r="AK461" s="29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29" t="n">
        <v>355</v>
      </c>
      <c r="AM461" s="30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Zevia</t>
        </is>
      </c>
      <c r="B462" s="15" t="inlineStr">
        <is>
          <t>Zevia Zero Calorie Soda | Black Cherry | 15-pack 355mL</t>
        </is>
      </c>
      <c r="C462" s="15" t="inlineStr">
        <is>
          <t>5) Sparkling water &amp; soda</t>
        </is>
      </c>
      <c r="D462" s="15" t="inlineStr">
        <is>
          <t>355 mL can</t>
        </is>
      </c>
      <c r="E462" s="29" t="n">
        <v>15</v>
      </c>
      <c r="F462" s="30" t="n"/>
      <c r="G462" s="31">
        <f>IF(AND(ISNUMBER($F462),ISNUMBER($E462),$E462&lt;&gt;0),$F462/$E462,"")</f>
        <v/>
      </c>
      <c r="H462" s="31">
        <f>IF(AND(ISNUMBER($F462),ISNUMBER($AL462),ISNUMBER($E462),($AL462*$E462)&lt;&gt;0),$F462/($AL462*$E462)*100,"")</f>
        <v/>
      </c>
      <c r="I462" s="32" t="n"/>
      <c r="J462" s="33" t="n"/>
      <c r="K462" s="31">
        <f>IF(AND(ISNUMBER($F462),ISNUMBER($J462)),$F462*(1-$J462),"")</f>
        <v/>
      </c>
      <c r="L462" s="32" t="n"/>
      <c r="M462" s="32" t="n"/>
      <c r="N462" s="31">
        <f>IF(ISNUMBER($F462),($F462-IF(ISNUMBER($AM462),$AM462,0))*(1-IF(ISNUMBER($J462),$J462,0)),"")</f>
        <v/>
      </c>
      <c r="O462" s="15" t="inlineStr">
        <is>
          <t>Black Cherry</t>
        </is>
      </c>
      <c r="P462" s="29" t="n">
        <v>0</v>
      </c>
      <c r="Q462" s="29" t="n">
        <v>0</v>
      </c>
      <c r="R462" s="15" t="inlineStr">
        <is>
          <t>Not listed</t>
        </is>
      </c>
      <c r="S462" s="29" t="n">
        <v>0</v>
      </c>
      <c r="T462" s="29" t="n">
        <v>0</v>
      </c>
      <c r="U462" s="15" t="inlineStr">
        <is>
          <t>Stevia</t>
        </is>
      </c>
      <c r="V462" s="15" t="inlineStr">
        <is>
          <t>Zero sugar/calorie, stevia-sweetened, no artificial sweeteners; 0 mg sodium on label; Cola variant contains 45 mg caffeine (all other flavours 0 mg caffeine)</t>
        </is>
      </c>
      <c r="W462" s="32" t="n"/>
      <c r="X462" s="32" t="n"/>
      <c r="Y462" s="32" t="n"/>
      <c r="Z462" s="32" t="n"/>
      <c r="AA462" s="15" t="inlineStr">
        <is>
          <t>Medium</t>
        </is>
      </c>
      <c r="AB462" s="15" t="inlineStr">
        <is>
          <t>Leading naturally-sweetened diet soda</t>
        </is>
      </c>
      <c r="AC462" s="15" t="inlineStr">
        <is>
          <t>Diet soda taste, sweetened only with stevia</t>
        </is>
      </c>
      <c r="AD462" s="15" t="inlineStr">
        <is>
          <t>Full soda flavour, zero sugar, no artificial sweeteners.</t>
        </is>
      </c>
      <c r="AE462" s="32" t="n"/>
      <c r="AF462" s="34">
        <f>IF(AND(ISNUMBER($P462),ISNUMBER($AL462),$AL462&lt;&gt;0),ROUND($P462/$AL462*100,1),"")</f>
        <v/>
      </c>
      <c r="AG462" s="35">
        <f>IF(AND(ISNUMBER($S462),ISNUMBER($AL462),$AL462&lt;&gt;0),ROUND($S462/$AL462*100,2),"")</f>
        <v/>
      </c>
      <c r="AH462" s="34">
        <f>IF(AND(ISNUMBER($Q462),ISNUMBER($AL462),$AL462&lt;&gt;0),ROUND($Q462/$AL462*100,1),"")</f>
        <v/>
      </c>
      <c r="AI462" s="29">
        <f>IF(ISNUMBER($S462),IF($S462&lt;=1,"Yes","No"),"n/a")</f>
        <v/>
      </c>
      <c r="AJ462" s="29">
        <f>IF(ISNUMBER($S462),ROUND(MAX(0,MIN(100,100-$S462*2.5-IF(ISNUMBER($T462),$T462,0)*0.12+IF($S462&lt;=1,12,0))),0),"")</f>
        <v/>
      </c>
      <c r="AK462" s="29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29" t="n">
        <v>355</v>
      </c>
      <c r="AM462" s="30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Zevia</t>
        </is>
      </c>
      <c r="B463" s="15" t="inlineStr">
        <is>
          <t>Zevia Zero Calorie Soda | Black Cherry | 18-pack 355mL</t>
        </is>
      </c>
      <c r="C463" s="15" t="inlineStr">
        <is>
          <t>5) Sparkling water &amp; soda</t>
        </is>
      </c>
      <c r="D463" s="15" t="inlineStr">
        <is>
          <t>355 mL can</t>
        </is>
      </c>
      <c r="E463" s="29" t="n">
        <v>18</v>
      </c>
      <c r="F463" s="30" t="n"/>
      <c r="G463" s="31">
        <f>IF(AND(ISNUMBER($F463),ISNUMBER($E463),$E463&lt;&gt;0),$F463/$E463,"")</f>
        <v/>
      </c>
      <c r="H463" s="31">
        <f>IF(AND(ISNUMBER($F463),ISNUMBER($AL463),ISNUMBER($E463),($AL463*$E463)&lt;&gt;0),$F463/($AL463*$E463)*100,"")</f>
        <v/>
      </c>
      <c r="I463" s="32" t="n"/>
      <c r="J463" s="33" t="n"/>
      <c r="K463" s="31">
        <f>IF(AND(ISNUMBER($F463),ISNUMBER($J463)),$F463*(1-$J463),"")</f>
        <v/>
      </c>
      <c r="L463" s="32" t="n"/>
      <c r="M463" s="32" t="n"/>
      <c r="N463" s="31">
        <f>IF(ISNUMBER($F463),($F463-IF(ISNUMBER($AM463),$AM463,0))*(1-IF(ISNUMBER($J463),$J463,0)),"")</f>
        <v/>
      </c>
      <c r="O463" s="15" t="inlineStr">
        <is>
          <t>Black Cherry</t>
        </is>
      </c>
      <c r="P463" s="29" t="n">
        <v>0</v>
      </c>
      <c r="Q463" s="29" t="n">
        <v>0</v>
      </c>
      <c r="R463" s="15" t="inlineStr">
        <is>
          <t>Not listed</t>
        </is>
      </c>
      <c r="S463" s="29" t="n">
        <v>0</v>
      </c>
      <c r="T463" s="29" t="n">
        <v>0</v>
      </c>
      <c r="U463" s="15" t="inlineStr">
        <is>
          <t>Stevia</t>
        </is>
      </c>
      <c r="V463" s="15" t="inlineStr">
        <is>
          <t>Zero sugar/calorie, stevia-sweetened, no artificial sweeteners; 0 mg sodium on label; Cola variant contains 45 mg caffeine (all other flavours 0 mg caffeine)</t>
        </is>
      </c>
      <c r="W463" s="32" t="n"/>
      <c r="X463" s="32" t="n"/>
      <c r="Y463" s="32" t="n"/>
      <c r="Z463" s="32" t="n"/>
      <c r="AA463" s="15" t="inlineStr">
        <is>
          <t>Medium</t>
        </is>
      </c>
      <c r="AB463" s="15" t="inlineStr">
        <is>
          <t>Leading naturally-sweetened diet soda</t>
        </is>
      </c>
      <c r="AC463" s="15" t="inlineStr">
        <is>
          <t>Diet soda taste, sweetened only with stevia</t>
        </is>
      </c>
      <c r="AD463" s="15" t="inlineStr">
        <is>
          <t>Full soda flavour, zero sugar, no artificial sweeteners.</t>
        </is>
      </c>
      <c r="AE463" s="32" t="n"/>
      <c r="AF463" s="34">
        <f>IF(AND(ISNUMBER($P463),ISNUMBER($AL463),$AL463&lt;&gt;0),ROUND($P463/$AL463*100,1),"")</f>
        <v/>
      </c>
      <c r="AG463" s="35">
        <f>IF(AND(ISNUMBER($S463),ISNUMBER($AL463),$AL463&lt;&gt;0),ROUND($S463/$AL463*100,2),"")</f>
        <v/>
      </c>
      <c r="AH463" s="34">
        <f>IF(AND(ISNUMBER($Q463),ISNUMBER($AL463),$AL463&lt;&gt;0),ROUND($Q463/$AL463*100,1),"")</f>
        <v/>
      </c>
      <c r="AI463" s="29">
        <f>IF(ISNUMBER($S463),IF($S463&lt;=1,"Yes","No"),"n/a")</f>
        <v/>
      </c>
      <c r="AJ463" s="29">
        <f>IF(ISNUMBER($S463),ROUND(MAX(0,MIN(100,100-$S463*2.5-IF(ISNUMBER($T463),$T463,0)*0.12+IF($S463&lt;=1,12,0))),0),"")</f>
        <v/>
      </c>
      <c r="AK463" s="29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29" t="n">
        <v>355</v>
      </c>
      <c r="AM463" s="30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Zevia</t>
        </is>
      </c>
      <c r="B464" s="15" t="inlineStr">
        <is>
          <t>Zevia Zero Calorie Soda | Black Cherry | 24-pack 355mL</t>
        </is>
      </c>
      <c r="C464" s="15" t="inlineStr">
        <is>
          <t>5) Sparkling water &amp; soda</t>
        </is>
      </c>
      <c r="D464" s="15" t="inlineStr">
        <is>
          <t>355 mL can</t>
        </is>
      </c>
      <c r="E464" s="29" t="n">
        <v>24</v>
      </c>
      <c r="F464" s="30" t="n"/>
      <c r="G464" s="31">
        <f>IF(AND(ISNUMBER($F464),ISNUMBER($E464),$E464&lt;&gt;0),$F464/$E464,"")</f>
        <v/>
      </c>
      <c r="H464" s="31">
        <f>IF(AND(ISNUMBER($F464),ISNUMBER($AL464),ISNUMBER($E464),($AL464*$E464)&lt;&gt;0),$F464/($AL464*$E464)*100,"")</f>
        <v/>
      </c>
      <c r="I464" s="32" t="n"/>
      <c r="J464" s="33" t="n"/>
      <c r="K464" s="31">
        <f>IF(AND(ISNUMBER($F464),ISNUMBER($J464)),$F464*(1-$J464),"")</f>
        <v/>
      </c>
      <c r="L464" s="32" t="n"/>
      <c r="M464" s="32" t="n"/>
      <c r="N464" s="31">
        <f>IF(ISNUMBER($F464),($F464-IF(ISNUMBER($AM464),$AM464,0))*(1-IF(ISNUMBER($J464),$J464,0)),"")</f>
        <v/>
      </c>
      <c r="O464" s="15" t="inlineStr">
        <is>
          <t>Black Cherry</t>
        </is>
      </c>
      <c r="P464" s="29" t="n">
        <v>0</v>
      </c>
      <c r="Q464" s="29" t="n">
        <v>0</v>
      </c>
      <c r="R464" s="15" t="inlineStr">
        <is>
          <t>Not listed</t>
        </is>
      </c>
      <c r="S464" s="29" t="n">
        <v>0</v>
      </c>
      <c r="T464" s="29" t="n">
        <v>0</v>
      </c>
      <c r="U464" s="15" t="inlineStr">
        <is>
          <t>Stevia</t>
        </is>
      </c>
      <c r="V464" s="15" t="inlineStr">
        <is>
          <t>Zero sugar/calorie, stevia-sweetened, no artificial sweeteners; 0 mg sodium on label; Cola variant contains 45 mg caffeine (all other flavours 0 mg caffeine)</t>
        </is>
      </c>
      <c r="W464" s="32" t="n"/>
      <c r="X464" s="32" t="n"/>
      <c r="Y464" s="32" t="n"/>
      <c r="Z464" s="32" t="n"/>
      <c r="AA464" s="15" t="inlineStr">
        <is>
          <t>Medium</t>
        </is>
      </c>
      <c r="AB464" s="15" t="inlineStr">
        <is>
          <t>Leading naturally-sweetened diet soda</t>
        </is>
      </c>
      <c r="AC464" s="15" t="inlineStr">
        <is>
          <t>Diet soda taste, sweetened only with stevia</t>
        </is>
      </c>
      <c r="AD464" s="15" t="inlineStr">
        <is>
          <t>Full soda flavour, zero sugar, no artificial sweeteners.</t>
        </is>
      </c>
      <c r="AE464" s="32" t="n"/>
      <c r="AF464" s="34">
        <f>IF(AND(ISNUMBER($P464),ISNUMBER($AL464),$AL464&lt;&gt;0),ROUND($P464/$AL464*100,1),"")</f>
        <v/>
      </c>
      <c r="AG464" s="35">
        <f>IF(AND(ISNUMBER($S464),ISNUMBER($AL464),$AL464&lt;&gt;0),ROUND($S464/$AL464*100,2),"")</f>
        <v/>
      </c>
      <c r="AH464" s="34">
        <f>IF(AND(ISNUMBER($Q464),ISNUMBER($AL464),$AL464&lt;&gt;0),ROUND($Q464/$AL464*100,1),"")</f>
        <v/>
      </c>
      <c r="AI464" s="29">
        <f>IF(ISNUMBER($S464),IF($S464&lt;=1,"Yes","No"),"n/a")</f>
        <v/>
      </c>
      <c r="AJ464" s="29">
        <f>IF(ISNUMBER($S464),ROUND(MAX(0,MIN(100,100-$S464*2.5-IF(ISNUMBER($T464),$T464,0)*0.12+IF($S464&lt;=1,12,0))),0),"")</f>
        <v/>
      </c>
      <c r="AK464" s="29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29" t="n">
        <v>355</v>
      </c>
      <c r="AM464" s="30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Zevia</t>
        </is>
      </c>
      <c r="B465" s="15" t="inlineStr">
        <is>
          <t>Zevia Zero Calorie Soda | Grape | single 355mL</t>
        </is>
      </c>
      <c r="C465" s="15" t="inlineStr">
        <is>
          <t>5) Sparkling water &amp; soda</t>
        </is>
      </c>
      <c r="D465" s="15" t="inlineStr">
        <is>
          <t>355 mL can</t>
        </is>
      </c>
      <c r="E465" s="29" t="n">
        <v>1</v>
      </c>
      <c r="F465" s="30" t="n"/>
      <c r="G465" s="31">
        <f>IF(AND(ISNUMBER($F465),ISNUMBER($E465),$E465&lt;&gt;0),$F465/$E465,"")</f>
        <v/>
      </c>
      <c r="H465" s="31">
        <f>IF(AND(ISNUMBER($F465),ISNUMBER($AL465),ISNUMBER($E465),($AL465*$E465)&lt;&gt;0),$F465/($AL465*$E465)*100,"")</f>
        <v/>
      </c>
      <c r="I465" s="32" t="n"/>
      <c r="J465" s="33" t="n"/>
      <c r="K465" s="31">
        <f>IF(AND(ISNUMBER($F465),ISNUMBER($J465)),$F465*(1-$J465),"")</f>
        <v/>
      </c>
      <c r="L465" s="32" t="n"/>
      <c r="M465" s="32" t="n"/>
      <c r="N465" s="31">
        <f>IF(ISNUMBER($F465),($F465-IF(ISNUMBER($AM465),$AM465,0))*(1-IF(ISNUMBER($J465),$J465,0)),"")</f>
        <v/>
      </c>
      <c r="O465" s="15" t="inlineStr">
        <is>
          <t>Grape</t>
        </is>
      </c>
      <c r="P465" s="29" t="n">
        <v>0</v>
      </c>
      <c r="Q465" s="29" t="n">
        <v>0</v>
      </c>
      <c r="R465" s="15" t="inlineStr">
        <is>
          <t>Not listed</t>
        </is>
      </c>
      <c r="S465" s="29" t="n">
        <v>0</v>
      </c>
      <c r="T465" s="29" t="n">
        <v>0</v>
      </c>
      <c r="U465" s="15" t="inlineStr">
        <is>
          <t>Stevia</t>
        </is>
      </c>
      <c r="V465" s="15" t="inlineStr">
        <is>
          <t>Zero sugar/calorie, stevia-sweetened, no artificial sweeteners; 0 mg sodium on label; Cola variant contains 45 mg caffeine (all other flavours 0 mg caffeine)</t>
        </is>
      </c>
      <c r="W465" s="32" t="n"/>
      <c r="X465" s="32" t="n"/>
      <c r="Y465" s="32" t="n"/>
      <c r="Z465" s="32" t="n"/>
      <c r="AA465" s="15" t="inlineStr">
        <is>
          <t>Medium</t>
        </is>
      </c>
      <c r="AB465" s="15" t="inlineStr">
        <is>
          <t>Leading naturally-sweetened diet soda</t>
        </is>
      </c>
      <c r="AC465" s="15" t="inlineStr">
        <is>
          <t>Diet soda taste, sweetened only with stevia</t>
        </is>
      </c>
      <c r="AD465" s="15" t="inlineStr">
        <is>
          <t>Full soda flavour, zero sugar, no artificial sweeteners.</t>
        </is>
      </c>
      <c r="AE465" s="32" t="n"/>
      <c r="AF465" s="34">
        <f>IF(AND(ISNUMBER($P465),ISNUMBER($AL465),$AL465&lt;&gt;0),ROUND($P465/$AL465*100,1),"")</f>
        <v/>
      </c>
      <c r="AG465" s="35">
        <f>IF(AND(ISNUMBER($S465),ISNUMBER($AL465),$AL465&lt;&gt;0),ROUND($S465/$AL465*100,2),"")</f>
        <v/>
      </c>
      <c r="AH465" s="34">
        <f>IF(AND(ISNUMBER($Q465),ISNUMBER($AL465),$AL465&lt;&gt;0),ROUND($Q465/$AL465*100,1),"")</f>
        <v/>
      </c>
      <c r="AI465" s="29">
        <f>IF(ISNUMBER($S465),IF($S465&lt;=1,"Yes","No"),"n/a")</f>
        <v/>
      </c>
      <c r="AJ465" s="29">
        <f>IF(ISNUMBER($S465),ROUND(MAX(0,MIN(100,100-$S465*2.5-IF(ISNUMBER($T465),$T465,0)*0.12+IF($S465&lt;=1,12,0))),0),"")</f>
        <v/>
      </c>
      <c r="AK465" s="29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29" t="n">
        <v>355</v>
      </c>
      <c r="AM465" s="30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Zevia</t>
        </is>
      </c>
      <c r="B466" s="15" t="inlineStr">
        <is>
          <t>Zevia Zero Calorie Soda | Grape | 8-pack 355mL</t>
        </is>
      </c>
      <c r="C466" s="15" t="inlineStr">
        <is>
          <t>5) Sparkling water &amp; soda</t>
        </is>
      </c>
      <c r="D466" s="15" t="inlineStr">
        <is>
          <t>355 mL can</t>
        </is>
      </c>
      <c r="E466" s="29" t="n">
        <v>8</v>
      </c>
      <c r="F466" s="30" t="n"/>
      <c r="G466" s="31">
        <f>IF(AND(ISNUMBER($F466),ISNUMBER($E466),$E466&lt;&gt;0),$F466/$E466,"")</f>
        <v/>
      </c>
      <c r="H466" s="31">
        <f>IF(AND(ISNUMBER($F466),ISNUMBER($AL466),ISNUMBER($E466),($AL466*$E466)&lt;&gt;0),$F466/($AL466*$E466)*100,"")</f>
        <v/>
      </c>
      <c r="I466" s="32" t="n"/>
      <c r="J466" s="33" t="n"/>
      <c r="K466" s="31">
        <f>IF(AND(ISNUMBER($F466),ISNUMBER($J466)),$F466*(1-$J466),"")</f>
        <v/>
      </c>
      <c r="L466" s="32" t="n"/>
      <c r="M466" s="32" t="n"/>
      <c r="N466" s="31">
        <f>IF(ISNUMBER($F466),($F466-IF(ISNUMBER($AM466),$AM466,0))*(1-IF(ISNUMBER($J466),$J466,0)),"")</f>
        <v/>
      </c>
      <c r="O466" s="15" t="inlineStr">
        <is>
          <t>Grape</t>
        </is>
      </c>
      <c r="P466" s="29" t="n">
        <v>0</v>
      </c>
      <c r="Q466" s="29" t="n">
        <v>0</v>
      </c>
      <c r="R466" s="15" t="inlineStr">
        <is>
          <t>Not listed</t>
        </is>
      </c>
      <c r="S466" s="29" t="n">
        <v>0</v>
      </c>
      <c r="T466" s="29" t="n">
        <v>0</v>
      </c>
      <c r="U466" s="15" t="inlineStr">
        <is>
          <t>Stevia</t>
        </is>
      </c>
      <c r="V466" s="15" t="inlineStr">
        <is>
          <t>Zero sugar/calorie, stevia-sweetened, no artificial sweeteners; 0 mg sodium on label; Cola variant contains 45 mg caffeine (all other flavours 0 mg caffeine)</t>
        </is>
      </c>
      <c r="W466" s="32" t="n"/>
      <c r="X466" s="32" t="n"/>
      <c r="Y466" s="32" t="n"/>
      <c r="Z466" s="32" t="n"/>
      <c r="AA466" s="15" t="inlineStr">
        <is>
          <t>Medium</t>
        </is>
      </c>
      <c r="AB466" s="15" t="inlineStr">
        <is>
          <t>Leading naturally-sweetened diet soda</t>
        </is>
      </c>
      <c r="AC466" s="15" t="inlineStr">
        <is>
          <t>Diet soda taste, sweetened only with stevia</t>
        </is>
      </c>
      <c r="AD466" s="15" t="inlineStr">
        <is>
          <t>Full soda flavour, zero sugar, no artificial sweeteners.</t>
        </is>
      </c>
      <c r="AE466" s="32" t="n"/>
      <c r="AF466" s="34">
        <f>IF(AND(ISNUMBER($P466),ISNUMBER($AL466),$AL466&lt;&gt;0),ROUND($P466/$AL466*100,1),"")</f>
        <v/>
      </c>
      <c r="AG466" s="35">
        <f>IF(AND(ISNUMBER($S466),ISNUMBER($AL466),$AL466&lt;&gt;0),ROUND($S466/$AL466*100,2),"")</f>
        <v/>
      </c>
      <c r="AH466" s="34">
        <f>IF(AND(ISNUMBER($Q466),ISNUMBER($AL466),$AL466&lt;&gt;0),ROUND($Q466/$AL466*100,1),"")</f>
        <v/>
      </c>
      <c r="AI466" s="29">
        <f>IF(ISNUMBER($S466),IF($S466&lt;=1,"Yes","No"),"n/a")</f>
        <v/>
      </c>
      <c r="AJ466" s="29">
        <f>IF(ISNUMBER($S466),ROUND(MAX(0,MIN(100,100-$S466*2.5-IF(ISNUMBER($T466),$T466,0)*0.12+IF($S466&lt;=1,12,0))),0),"")</f>
        <v/>
      </c>
      <c r="AK466" s="29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29" t="n">
        <v>355</v>
      </c>
      <c r="AM466" s="30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Zevia</t>
        </is>
      </c>
      <c r="B467" s="15" t="inlineStr">
        <is>
          <t>Zevia Zero Calorie Soda | Grape | 12-pack 355mL</t>
        </is>
      </c>
      <c r="C467" s="15" t="inlineStr">
        <is>
          <t>5) Sparkling water &amp; soda</t>
        </is>
      </c>
      <c r="D467" s="15" t="inlineStr">
        <is>
          <t>355 mL can</t>
        </is>
      </c>
      <c r="E467" s="29" t="n">
        <v>12</v>
      </c>
      <c r="F467" s="30" t="n"/>
      <c r="G467" s="31">
        <f>IF(AND(ISNUMBER($F467),ISNUMBER($E467),$E467&lt;&gt;0),$F467/$E467,"")</f>
        <v/>
      </c>
      <c r="H467" s="31">
        <f>IF(AND(ISNUMBER($F467),ISNUMBER($AL467),ISNUMBER($E467),($AL467*$E467)&lt;&gt;0),$F467/($AL467*$E467)*100,"")</f>
        <v/>
      </c>
      <c r="I467" s="32" t="n"/>
      <c r="J467" s="33" t="n"/>
      <c r="K467" s="31">
        <f>IF(AND(ISNUMBER($F467),ISNUMBER($J467)),$F467*(1-$J467),"")</f>
        <v/>
      </c>
      <c r="L467" s="32" t="n"/>
      <c r="M467" s="32" t="n"/>
      <c r="N467" s="31">
        <f>IF(ISNUMBER($F467),($F467-IF(ISNUMBER($AM467),$AM467,0))*(1-IF(ISNUMBER($J467),$J467,0)),"")</f>
        <v/>
      </c>
      <c r="O467" s="15" t="inlineStr">
        <is>
          <t>Grape</t>
        </is>
      </c>
      <c r="P467" s="29" t="n">
        <v>0</v>
      </c>
      <c r="Q467" s="29" t="n">
        <v>0</v>
      </c>
      <c r="R467" s="15" t="inlineStr">
        <is>
          <t>Not listed</t>
        </is>
      </c>
      <c r="S467" s="29" t="n">
        <v>0</v>
      </c>
      <c r="T467" s="29" t="n">
        <v>0</v>
      </c>
      <c r="U467" s="15" t="inlineStr">
        <is>
          <t>Stevia</t>
        </is>
      </c>
      <c r="V467" s="15" t="inlineStr">
        <is>
          <t>Zero sugar/calorie, stevia-sweetened, no artificial sweeteners; 0 mg sodium on label; Cola variant contains 45 mg caffeine (all other flavours 0 mg caffeine)</t>
        </is>
      </c>
      <c r="W467" s="32" t="n"/>
      <c r="X467" s="32" t="n"/>
      <c r="Y467" s="32" t="n"/>
      <c r="Z467" s="32" t="n"/>
      <c r="AA467" s="15" t="inlineStr">
        <is>
          <t>Medium</t>
        </is>
      </c>
      <c r="AB467" s="15" t="inlineStr">
        <is>
          <t>Leading naturally-sweetened diet soda</t>
        </is>
      </c>
      <c r="AC467" s="15" t="inlineStr">
        <is>
          <t>Diet soda taste, sweetened only with stevia</t>
        </is>
      </c>
      <c r="AD467" s="15" t="inlineStr">
        <is>
          <t>Full soda flavour, zero sugar, no artificial sweeteners.</t>
        </is>
      </c>
      <c r="AE467" s="32" t="n"/>
      <c r="AF467" s="34">
        <f>IF(AND(ISNUMBER($P467),ISNUMBER($AL467),$AL467&lt;&gt;0),ROUND($P467/$AL467*100,1),"")</f>
        <v/>
      </c>
      <c r="AG467" s="35">
        <f>IF(AND(ISNUMBER($S467),ISNUMBER($AL467),$AL467&lt;&gt;0),ROUND($S467/$AL467*100,2),"")</f>
        <v/>
      </c>
      <c r="AH467" s="34">
        <f>IF(AND(ISNUMBER($Q467),ISNUMBER($AL467),$AL467&lt;&gt;0),ROUND($Q467/$AL467*100,1),"")</f>
        <v/>
      </c>
      <c r="AI467" s="29">
        <f>IF(ISNUMBER($S467),IF($S467&lt;=1,"Yes","No"),"n/a")</f>
        <v/>
      </c>
      <c r="AJ467" s="29">
        <f>IF(ISNUMBER($S467),ROUND(MAX(0,MIN(100,100-$S467*2.5-IF(ISNUMBER($T467),$T467,0)*0.12+IF($S467&lt;=1,12,0))),0),"")</f>
        <v/>
      </c>
      <c r="AK467" s="29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29" t="n">
        <v>355</v>
      </c>
      <c r="AM467" s="30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Zevia</t>
        </is>
      </c>
      <c r="B468" s="15" t="inlineStr">
        <is>
          <t>Zevia Zero Calorie Soda | Grape | 15-pack 355mL</t>
        </is>
      </c>
      <c r="C468" s="15" t="inlineStr">
        <is>
          <t>5) Sparkling water &amp; soda</t>
        </is>
      </c>
      <c r="D468" s="15" t="inlineStr">
        <is>
          <t>355 mL can</t>
        </is>
      </c>
      <c r="E468" s="29" t="n">
        <v>15</v>
      </c>
      <c r="F468" s="30" t="n"/>
      <c r="G468" s="31">
        <f>IF(AND(ISNUMBER($F468),ISNUMBER($E468),$E468&lt;&gt;0),$F468/$E468,"")</f>
        <v/>
      </c>
      <c r="H468" s="31">
        <f>IF(AND(ISNUMBER($F468),ISNUMBER($AL468),ISNUMBER($E468),($AL468*$E468)&lt;&gt;0),$F468/($AL468*$E468)*100,"")</f>
        <v/>
      </c>
      <c r="I468" s="32" t="n"/>
      <c r="J468" s="33" t="n"/>
      <c r="K468" s="31">
        <f>IF(AND(ISNUMBER($F468),ISNUMBER($J468)),$F468*(1-$J468),"")</f>
        <v/>
      </c>
      <c r="L468" s="32" t="n"/>
      <c r="M468" s="32" t="n"/>
      <c r="N468" s="31">
        <f>IF(ISNUMBER($F468),($F468-IF(ISNUMBER($AM468),$AM468,0))*(1-IF(ISNUMBER($J468),$J468,0)),"")</f>
        <v/>
      </c>
      <c r="O468" s="15" t="inlineStr">
        <is>
          <t>Grape</t>
        </is>
      </c>
      <c r="P468" s="29" t="n">
        <v>0</v>
      </c>
      <c r="Q468" s="29" t="n">
        <v>0</v>
      </c>
      <c r="R468" s="15" t="inlineStr">
        <is>
          <t>Not listed</t>
        </is>
      </c>
      <c r="S468" s="29" t="n">
        <v>0</v>
      </c>
      <c r="T468" s="29" t="n">
        <v>0</v>
      </c>
      <c r="U468" s="15" t="inlineStr">
        <is>
          <t>Stevia</t>
        </is>
      </c>
      <c r="V468" s="15" t="inlineStr">
        <is>
          <t>Zero sugar/calorie, stevia-sweetened, no artificial sweeteners; 0 mg sodium on label; Cola variant contains 45 mg caffeine (all other flavours 0 mg caffeine)</t>
        </is>
      </c>
      <c r="W468" s="32" t="n"/>
      <c r="X468" s="32" t="n"/>
      <c r="Y468" s="32" t="n"/>
      <c r="Z468" s="32" t="n"/>
      <c r="AA468" s="15" t="inlineStr">
        <is>
          <t>Medium</t>
        </is>
      </c>
      <c r="AB468" s="15" t="inlineStr">
        <is>
          <t>Leading naturally-sweetened diet soda</t>
        </is>
      </c>
      <c r="AC468" s="15" t="inlineStr">
        <is>
          <t>Diet soda taste, sweetened only with stevia</t>
        </is>
      </c>
      <c r="AD468" s="15" t="inlineStr">
        <is>
          <t>Full soda flavour, zero sugar, no artificial sweeteners.</t>
        </is>
      </c>
      <c r="AE468" s="32" t="n"/>
      <c r="AF468" s="34">
        <f>IF(AND(ISNUMBER($P468),ISNUMBER($AL468),$AL468&lt;&gt;0),ROUND($P468/$AL468*100,1),"")</f>
        <v/>
      </c>
      <c r="AG468" s="35">
        <f>IF(AND(ISNUMBER($S468),ISNUMBER($AL468),$AL468&lt;&gt;0),ROUND($S468/$AL468*100,2),"")</f>
        <v/>
      </c>
      <c r="AH468" s="34">
        <f>IF(AND(ISNUMBER($Q468),ISNUMBER($AL468),$AL468&lt;&gt;0),ROUND($Q468/$AL468*100,1),"")</f>
        <v/>
      </c>
      <c r="AI468" s="29">
        <f>IF(ISNUMBER($S468),IF($S468&lt;=1,"Yes","No"),"n/a")</f>
        <v/>
      </c>
      <c r="AJ468" s="29">
        <f>IF(ISNUMBER($S468),ROUND(MAX(0,MIN(100,100-$S468*2.5-IF(ISNUMBER($T468),$T468,0)*0.12+IF($S468&lt;=1,12,0))),0),"")</f>
        <v/>
      </c>
      <c r="AK468" s="29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29" t="n">
        <v>355</v>
      </c>
      <c r="AM468" s="30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Zevia</t>
        </is>
      </c>
      <c r="B469" s="15" t="inlineStr">
        <is>
          <t>Zevia Zero Calorie Soda | Grape | 18-pack 355mL</t>
        </is>
      </c>
      <c r="C469" s="15" t="inlineStr">
        <is>
          <t>5) Sparkling water &amp; soda</t>
        </is>
      </c>
      <c r="D469" s="15" t="inlineStr">
        <is>
          <t>355 mL can</t>
        </is>
      </c>
      <c r="E469" s="29" t="n">
        <v>18</v>
      </c>
      <c r="F469" s="30" t="n"/>
      <c r="G469" s="31">
        <f>IF(AND(ISNUMBER($F469),ISNUMBER($E469),$E469&lt;&gt;0),$F469/$E469,"")</f>
        <v/>
      </c>
      <c r="H469" s="31">
        <f>IF(AND(ISNUMBER($F469),ISNUMBER($AL469),ISNUMBER($E469),($AL469*$E469)&lt;&gt;0),$F469/($AL469*$E469)*100,"")</f>
        <v/>
      </c>
      <c r="I469" s="32" t="n"/>
      <c r="J469" s="33" t="n"/>
      <c r="K469" s="31">
        <f>IF(AND(ISNUMBER($F469),ISNUMBER($J469)),$F469*(1-$J469),"")</f>
        <v/>
      </c>
      <c r="L469" s="32" t="n"/>
      <c r="M469" s="32" t="n"/>
      <c r="N469" s="31">
        <f>IF(ISNUMBER($F469),($F469-IF(ISNUMBER($AM469),$AM469,0))*(1-IF(ISNUMBER($J469),$J469,0)),"")</f>
        <v/>
      </c>
      <c r="O469" s="15" t="inlineStr">
        <is>
          <t>Grape</t>
        </is>
      </c>
      <c r="P469" s="29" t="n">
        <v>0</v>
      </c>
      <c r="Q469" s="29" t="n">
        <v>0</v>
      </c>
      <c r="R469" s="15" t="inlineStr">
        <is>
          <t>Not listed</t>
        </is>
      </c>
      <c r="S469" s="29" t="n">
        <v>0</v>
      </c>
      <c r="T469" s="29" t="n">
        <v>0</v>
      </c>
      <c r="U469" s="15" t="inlineStr">
        <is>
          <t>Stevia</t>
        </is>
      </c>
      <c r="V469" s="15" t="inlineStr">
        <is>
          <t>Zero sugar/calorie, stevia-sweetened, no artificial sweeteners; 0 mg sodium on label; Cola variant contains 45 mg caffeine (all other flavours 0 mg caffeine)</t>
        </is>
      </c>
      <c r="W469" s="32" t="n"/>
      <c r="X469" s="32" t="n"/>
      <c r="Y469" s="32" t="n"/>
      <c r="Z469" s="32" t="n"/>
      <c r="AA469" s="15" t="inlineStr">
        <is>
          <t>Medium</t>
        </is>
      </c>
      <c r="AB469" s="15" t="inlineStr">
        <is>
          <t>Leading naturally-sweetened diet soda</t>
        </is>
      </c>
      <c r="AC469" s="15" t="inlineStr">
        <is>
          <t>Diet soda taste, sweetened only with stevia</t>
        </is>
      </c>
      <c r="AD469" s="15" t="inlineStr">
        <is>
          <t>Full soda flavour, zero sugar, no artificial sweeteners.</t>
        </is>
      </c>
      <c r="AE469" s="32" t="n"/>
      <c r="AF469" s="34">
        <f>IF(AND(ISNUMBER($P469),ISNUMBER($AL469),$AL469&lt;&gt;0),ROUND($P469/$AL469*100,1),"")</f>
        <v/>
      </c>
      <c r="AG469" s="35">
        <f>IF(AND(ISNUMBER($S469),ISNUMBER($AL469),$AL469&lt;&gt;0),ROUND($S469/$AL469*100,2),"")</f>
        <v/>
      </c>
      <c r="AH469" s="34">
        <f>IF(AND(ISNUMBER($Q469),ISNUMBER($AL469),$AL469&lt;&gt;0),ROUND($Q469/$AL469*100,1),"")</f>
        <v/>
      </c>
      <c r="AI469" s="29">
        <f>IF(ISNUMBER($S469),IF($S469&lt;=1,"Yes","No"),"n/a")</f>
        <v/>
      </c>
      <c r="AJ469" s="29">
        <f>IF(ISNUMBER($S469),ROUND(MAX(0,MIN(100,100-$S469*2.5-IF(ISNUMBER($T469),$T469,0)*0.12+IF($S469&lt;=1,12,0))),0),"")</f>
        <v/>
      </c>
      <c r="AK469" s="29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29" t="n">
        <v>355</v>
      </c>
      <c r="AM469" s="30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Zevia</t>
        </is>
      </c>
      <c r="B470" s="15" t="inlineStr">
        <is>
          <t>Zevia Zero Calorie Soda | Grape | 24-pack 355mL</t>
        </is>
      </c>
      <c r="C470" s="15" t="inlineStr">
        <is>
          <t>5) Sparkling water &amp; soda</t>
        </is>
      </c>
      <c r="D470" s="15" t="inlineStr">
        <is>
          <t>355 mL can</t>
        </is>
      </c>
      <c r="E470" s="29" t="n">
        <v>24</v>
      </c>
      <c r="F470" s="30" t="n"/>
      <c r="G470" s="31">
        <f>IF(AND(ISNUMBER($F470),ISNUMBER($E470),$E470&lt;&gt;0),$F470/$E470,"")</f>
        <v/>
      </c>
      <c r="H470" s="31">
        <f>IF(AND(ISNUMBER($F470),ISNUMBER($AL470),ISNUMBER($E470),($AL470*$E470)&lt;&gt;0),$F470/($AL470*$E470)*100,"")</f>
        <v/>
      </c>
      <c r="I470" s="32" t="n"/>
      <c r="J470" s="33" t="n"/>
      <c r="K470" s="31">
        <f>IF(AND(ISNUMBER($F470),ISNUMBER($J470)),$F470*(1-$J470),"")</f>
        <v/>
      </c>
      <c r="L470" s="32" t="n"/>
      <c r="M470" s="32" t="n"/>
      <c r="N470" s="31">
        <f>IF(ISNUMBER($F470),($F470-IF(ISNUMBER($AM470),$AM470,0))*(1-IF(ISNUMBER($J470),$J470,0)),"")</f>
        <v/>
      </c>
      <c r="O470" s="15" t="inlineStr">
        <is>
          <t>Grape</t>
        </is>
      </c>
      <c r="P470" s="29" t="n">
        <v>0</v>
      </c>
      <c r="Q470" s="29" t="n">
        <v>0</v>
      </c>
      <c r="R470" s="15" t="inlineStr">
        <is>
          <t>Not listed</t>
        </is>
      </c>
      <c r="S470" s="29" t="n">
        <v>0</v>
      </c>
      <c r="T470" s="29" t="n">
        <v>0</v>
      </c>
      <c r="U470" s="15" t="inlineStr">
        <is>
          <t>Stevia</t>
        </is>
      </c>
      <c r="V470" s="15" t="inlineStr">
        <is>
          <t>Zero sugar/calorie, stevia-sweetened, no artificial sweeteners; 0 mg sodium on label; Cola variant contains 45 mg caffeine (all other flavours 0 mg caffeine)</t>
        </is>
      </c>
      <c r="W470" s="32" t="n"/>
      <c r="X470" s="32" t="n"/>
      <c r="Y470" s="32" t="n"/>
      <c r="Z470" s="32" t="n"/>
      <c r="AA470" s="15" t="inlineStr">
        <is>
          <t>Medium</t>
        </is>
      </c>
      <c r="AB470" s="15" t="inlineStr">
        <is>
          <t>Leading naturally-sweetened diet soda</t>
        </is>
      </c>
      <c r="AC470" s="15" t="inlineStr">
        <is>
          <t>Diet soda taste, sweetened only with stevia</t>
        </is>
      </c>
      <c r="AD470" s="15" t="inlineStr">
        <is>
          <t>Full soda flavour, zero sugar, no artificial sweeteners.</t>
        </is>
      </c>
      <c r="AE470" s="32" t="n"/>
      <c r="AF470" s="34">
        <f>IF(AND(ISNUMBER($P470),ISNUMBER($AL470),$AL470&lt;&gt;0),ROUND($P470/$AL470*100,1),"")</f>
        <v/>
      </c>
      <c r="AG470" s="35">
        <f>IF(AND(ISNUMBER($S470),ISNUMBER($AL470),$AL470&lt;&gt;0),ROUND($S470/$AL470*100,2),"")</f>
        <v/>
      </c>
      <c r="AH470" s="34">
        <f>IF(AND(ISNUMBER($Q470),ISNUMBER($AL470),$AL470&lt;&gt;0),ROUND($Q470/$AL470*100,1),"")</f>
        <v/>
      </c>
      <c r="AI470" s="29">
        <f>IF(ISNUMBER($S470),IF($S470&lt;=1,"Yes","No"),"n/a")</f>
        <v/>
      </c>
      <c r="AJ470" s="29">
        <f>IF(ISNUMBER($S470),ROUND(MAX(0,MIN(100,100-$S470*2.5-IF(ISNUMBER($T470),$T470,0)*0.12+IF($S470&lt;=1,12,0))),0),"")</f>
        <v/>
      </c>
      <c r="AK470" s="29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29" t="n">
        <v>355</v>
      </c>
      <c r="AM470" s="30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Zevia</t>
        </is>
      </c>
      <c r="B471" s="15" t="inlineStr">
        <is>
          <t>Zevia Zero Calorie Soda | Lemon Lime Twist | single 355mL</t>
        </is>
      </c>
      <c r="C471" s="15" t="inlineStr">
        <is>
          <t>5) Sparkling water &amp; soda</t>
        </is>
      </c>
      <c r="D471" s="15" t="inlineStr">
        <is>
          <t>355 mL can</t>
        </is>
      </c>
      <c r="E471" s="29" t="n">
        <v>1</v>
      </c>
      <c r="F471" s="30" t="n"/>
      <c r="G471" s="31">
        <f>IF(AND(ISNUMBER($F471),ISNUMBER($E471),$E471&lt;&gt;0),$F471/$E471,"")</f>
        <v/>
      </c>
      <c r="H471" s="31">
        <f>IF(AND(ISNUMBER($F471),ISNUMBER($AL471),ISNUMBER($E471),($AL471*$E471)&lt;&gt;0),$F471/($AL471*$E471)*100,"")</f>
        <v/>
      </c>
      <c r="I471" s="32" t="n"/>
      <c r="J471" s="33" t="n"/>
      <c r="K471" s="31">
        <f>IF(AND(ISNUMBER($F471),ISNUMBER($J471)),$F471*(1-$J471),"")</f>
        <v/>
      </c>
      <c r="L471" s="32" t="n"/>
      <c r="M471" s="32" t="n"/>
      <c r="N471" s="31">
        <f>IF(ISNUMBER($F471),($F471-IF(ISNUMBER($AM471),$AM471,0))*(1-IF(ISNUMBER($J471),$J471,0)),"")</f>
        <v/>
      </c>
      <c r="O471" s="15" t="inlineStr">
        <is>
          <t>Lemon Lime Twist</t>
        </is>
      </c>
      <c r="P471" s="29" t="n">
        <v>0</v>
      </c>
      <c r="Q471" s="29" t="n">
        <v>0</v>
      </c>
      <c r="R471" s="15" t="inlineStr">
        <is>
          <t>Not listed</t>
        </is>
      </c>
      <c r="S471" s="29" t="n">
        <v>0</v>
      </c>
      <c r="T471" s="29" t="n">
        <v>0</v>
      </c>
      <c r="U471" s="15" t="inlineStr">
        <is>
          <t>Stevia</t>
        </is>
      </c>
      <c r="V471" s="15" t="inlineStr">
        <is>
          <t>Zero sugar/calorie, stevia-sweetened, no artificial sweeteners; 0 mg sodium on label; Cola variant contains 45 mg caffeine (all other flavours 0 mg caffeine)</t>
        </is>
      </c>
      <c r="W471" s="32" t="n"/>
      <c r="X471" s="32" t="n"/>
      <c r="Y471" s="32" t="n"/>
      <c r="Z471" s="32" t="n"/>
      <c r="AA471" s="15" t="inlineStr">
        <is>
          <t>Medium</t>
        </is>
      </c>
      <c r="AB471" s="15" t="inlineStr">
        <is>
          <t>Leading naturally-sweetened diet soda</t>
        </is>
      </c>
      <c r="AC471" s="15" t="inlineStr">
        <is>
          <t>Diet soda taste, sweetened only with stevia</t>
        </is>
      </c>
      <c r="AD471" s="15" t="inlineStr">
        <is>
          <t>Full soda flavour, zero sugar, no artificial sweeteners.</t>
        </is>
      </c>
      <c r="AE471" s="32" t="n"/>
      <c r="AF471" s="34">
        <f>IF(AND(ISNUMBER($P471),ISNUMBER($AL471),$AL471&lt;&gt;0),ROUND($P471/$AL471*100,1),"")</f>
        <v/>
      </c>
      <c r="AG471" s="35">
        <f>IF(AND(ISNUMBER($S471),ISNUMBER($AL471),$AL471&lt;&gt;0),ROUND($S471/$AL471*100,2),"")</f>
        <v/>
      </c>
      <c r="AH471" s="34">
        <f>IF(AND(ISNUMBER($Q471),ISNUMBER($AL471),$AL471&lt;&gt;0),ROUND($Q471/$AL471*100,1),"")</f>
        <v/>
      </c>
      <c r="AI471" s="29">
        <f>IF(ISNUMBER($S471),IF($S471&lt;=1,"Yes","No"),"n/a")</f>
        <v/>
      </c>
      <c r="AJ471" s="29">
        <f>IF(ISNUMBER($S471),ROUND(MAX(0,MIN(100,100-$S471*2.5-IF(ISNUMBER($T471),$T471,0)*0.12+IF($S471&lt;=1,12,0))),0),"")</f>
        <v/>
      </c>
      <c r="AK471" s="29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29" t="n">
        <v>355</v>
      </c>
      <c r="AM471" s="30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Zevia</t>
        </is>
      </c>
      <c r="B472" s="15" t="inlineStr">
        <is>
          <t>Zevia Zero Calorie Soda | Lemon Lime Twist | 8-pack 355mL</t>
        </is>
      </c>
      <c r="C472" s="15" t="inlineStr">
        <is>
          <t>5) Sparkling water &amp; soda</t>
        </is>
      </c>
      <c r="D472" s="15" t="inlineStr">
        <is>
          <t>355 mL can</t>
        </is>
      </c>
      <c r="E472" s="29" t="n">
        <v>8</v>
      </c>
      <c r="F472" s="30" t="n"/>
      <c r="G472" s="31">
        <f>IF(AND(ISNUMBER($F472),ISNUMBER($E472),$E472&lt;&gt;0),$F472/$E472,"")</f>
        <v/>
      </c>
      <c r="H472" s="31">
        <f>IF(AND(ISNUMBER($F472),ISNUMBER($AL472),ISNUMBER($E472),($AL472*$E472)&lt;&gt;0),$F472/($AL472*$E472)*100,"")</f>
        <v/>
      </c>
      <c r="I472" s="32" t="n"/>
      <c r="J472" s="33" t="n"/>
      <c r="K472" s="31">
        <f>IF(AND(ISNUMBER($F472),ISNUMBER($J472)),$F472*(1-$J472),"")</f>
        <v/>
      </c>
      <c r="L472" s="32" t="n"/>
      <c r="M472" s="32" t="n"/>
      <c r="N472" s="31">
        <f>IF(ISNUMBER($F472),($F472-IF(ISNUMBER($AM472),$AM472,0))*(1-IF(ISNUMBER($J472),$J472,0)),"")</f>
        <v/>
      </c>
      <c r="O472" s="15" t="inlineStr">
        <is>
          <t>Lemon Lime Twist</t>
        </is>
      </c>
      <c r="P472" s="29" t="n">
        <v>0</v>
      </c>
      <c r="Q472" s="29" t="n">
        <v>0</v>
      </c>
      <c r="R472" s="15" t="inlineStr">
        <is>
          <t>Not listed</t>
        </is>
      </c>
      <c r="S472" s="29" t="n">
        <v>0</v>
      </c>
      <c r="T472" s="29" t="n">
        <v>0</v>
      </c>
      <c r="U472" s="15" t="inlineStr">
        <is>
          <t>Stevia</t>
        </is>
      </c>
      <c r="V472" s="15" t="inlineStr">
        <is>
          <t>Zero sugar/calorie, stevia-sweetened, no artificial sweeteners; 0 mg sodium on label; Cola variant contains 45 mg caffeine (all other flavours 0 mg caffeine)</t>
        </is>
      </c>
      <c r="W472" s="32" t="n"/>
      <c r="X472" s="32" t="n"/>
      <c r="Y472" s="32" t="n"/>
      <c r="Z472" s="32" t="n"/>
      <c r="AA472" s="15" t="inlineStr">
        <is>
          <t>Medium</t>
        </is>
      </c>
      <c r="AB472" s="15" t="inlineStr">
        <is>
          <t>Leading naturally-sweetened diet soda</t>
        </is>
      </c>
      <c r="AC472" s="15" t="inlineStr">
        <is>
          <t>Diet soda taste, sweetened only with stevia</t>
        </is>
      </c>
      <c r="AD472" s="15" t="inlineStr">
        <is>
          <t>Full soda flavour, zero sugar, no artificial sweeteners.</t>
        </is>
      </c>
      <c r="AE472" s="32" t="n"/>
      <c r="AF472" s="34">
        <f>IF(AND(ISNUMBER($P472),ISNUMBER($AL472),$AL472&lt;&gt;0),ROUND($P472/$AL472*100,1),"")</f>
        <v/>
      </c>
      <c r="AG472" s="35">
        <f>IF(AND(ISNUMBER($S472),ISNUMBER($AL472),$AL472&lt;&gt;0),ROUND($S472/$AL472*100,2),"")</f>
        <v/>
      </c>
      <c r="AH472" s="34">
        <f>IF(AND(ISNUMBER($Q472),ISNUMBER($AL472),$AL472&lt;&gt;0),ROUND($Q472/$AL472*100,1),"")</f>
        <v/>
      </c>
      <c r="AI472" s="29">
        <f>IF(ISNUMBER($S472),IF($S472&lt;=1,"Yes","No"),"n/a")</f>
        <v/>
      </c>
      <c r="AJ472" s="29">
        <f>IF(ISNUMBER($S472),ROUND(MAX(0,MIN(100,100-$S472*2.5-IF(ISNUMBER($T472),$T472,0)*0.12+IF($S472&lt;=1,12,0))),0),"")</f>
        <v/>
      </c>
      <c r="AK472" s="29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29" t="n">
        <v>355</v>
      </c>
      <c r="AM472" s="30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Zevia</t>
        </is>
      </c>
      <c r="B473" s="15" t="inlineStr">
        <is>
          <t>Zevia Zero Calorie Soda | Lemon Lime Twist | 12-pack 355mL</t>
        </is>
      </c>
      <c r="C473" s="15" t="inlineStr">
        <is>
          <t>5) Sparkling water &amp; soda</t>
        </is>
      </c>
      <c r="D473" s="15" t="inlineStr">
        <is>
          <t>355 mL can</t>
        </is>
      </c>
      <c r="E473" s="29" t="n">
        <v>12</v>
      </c>
      <c r="F473" s="30" t="n"/>
      <c r="G473" s="31">
        <f>IF(AND(ISNUMBER($F473),ISNUMBER($E473),$E473&lt;&gt;0),$F473/$E473,"")</f>
        <v/>
      </c>
      <c r="H473" s="31">
        <f>IF(AND(ISNUMBER($F473),ISNUMBER($AL473),ISNUMBER($E473),($AL473*$E473)&lt;&gt;0),$F473/($AL473*$E473)*100,"")</f>
        <v/>
      </c>
      <c r="I473" s="32" t="n"/>
      <c r="J473" s="33" t="n"/>
      <c r="K473" s="31">
        <f>IF(AND(ISNUMBER($F473),ISNUMBER($J473)),$F473*(1-$J473),"")</f>
        <v/>
      </c>
      <c r="L473" s="32" t="n"/>
      <c r="M473" s="32" t="n"/>
      <c r="N473" s="31">
        <f>IF(ISNUMBER($F473),($F473-IF(ISNUMBER($AM473),$AM473,0))*(1-IF(ISNUMBER($J473),$J473,0)),"")</f>
        <v/>
      </c>
      <c r="O473" s="15" t="inlineStr">
        <is>
          <t>Lemon Lime Twist</t>
        </is>
      </c>
      <c r="P473" s="29" t="n">
        <v>0</v>
      </c>
      <c r="Q473" s="29" t="n">
        <v>0</v>
      </c>
      <c r="R473" s="15" t="inlineStr">
        <is>
          <t>Not listed</t>
        </is>
      </c>
      <c r="S473" s="29" t="n">
        <v>0</v>
      </c>
      <c r="T473" s="29" t="n">
        <v>0</v>
      </c>
      <c r="U473" s="15" t="inlineStr">
        <is>
          <t>Stevia</t>
        </is>
      </c>
      <c r="V473" s="15" t="inlineStr">
        <is>
          <t>Zero sugar/calorie, stevia-sweetened, no artificial sweeteners; 0 mg sodium on label; Cola variant contains 45 mg caffeine (all other flavours 0 mg caffeine)</t>
        </is>
      </c>
      <c r="W473" s="32" t="n"/>
      <c r="X473" s="32" t="n"/>
      <c r="Y473" s="32" t="n"/>
      <c r="Z473" s="32" t="n"/>
      <c r="AA473" s="15" t="inlineStr">
        <is>
          <t>Medium</t>
        </is>
      </c>
      <c r="AB473" s="15" t="inlineStr">
        <is>
          <t>Leading naturally-sweetened diet soda</t>
        </is>
      </c>
      <c r="AC473" s="15" t="inlineStr">
        <is>
          <t>Diet soda taste, sweetened only with stevia</t>
        </is>
      </c>
      <c r="AD473" s="15" t="inlineStr">
        <is>
          <t>Full soda flavour, zero sugar, no artificial sweeteners.</t>
        </is>
      </c>
      <c r="AE473" s="32" t="n"/>
      <c r="AF473" s="34">
        <f>IF(AND(ISNUMBER($P473),ISNUMBER($AL473),$AL473&lt;&gt;0),ROUND($P473/$AL473*100,1),"")</f>
        <v/>
      </c>
      <c r="AG473" s="35">
        <f>IF(AND(ISNUMBER($S473),ISNUMBER($AL473),$AL473&lt;&gt;0),ROUND($S473/$AL473*100,2),"")</f>
        <v/>
      </c>
      <c r="AH473" s="34">
        <f>IF(AND(ISNUMBER($Q473),ISNUMBER($AL473),$AL473&lt;&gt;0),ROUND($Q473/$AL473*100,1),"")</f>
        <v/>
      </c>
      <c r="AI473" s="29">
        <f>IF(ISNUMBER($S473),IF($S473&lt;=1,"Yes","No"),"n/a")</f>
        <v/>
      </c>
      <c r="AJ473" s="29">
        <f>IF(ISNUMBER($S473),ROUND(MAX(0,MIN(100,100-$S473*2.5-IF(ISNUMBER($T473),$T473,0)*0.12+IF($S473&lt;=1,12,0))),0),"")</f>
        <v/>
      </c>
      <c r="AK473" s="29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29" t="n">
        <v>355</v>
      </c>
      <c r="AM473" s="30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Zevia</t>
        </is>
      </c>
      <c r="B474" s="15" t="inlineStr">
        <is>
          <t>Zevia Zero Calorie Soda | Lemon Lime Twist | 15-pack 355mL</t>
        </is>
      </c>
      <c r="C474" s="15" t="inlineStr">
        <is>
          <t>5) Sparkling water &amp; soda</t>
        </is>
      </c>
      <c r="D474" s="15" t="inlineStr">
        <is>
          <t>355 mL can</t>
        </is>
      </c>
      <c r="E474" s="29" t="n">
        <v>15</v>
      </c>
      <c r="F474" s="30" t="n"/>
      <c r="G474" s="31">
        <f>IF(AND(ISNUMBER($F474),ISNUMBER($E474),$E474&lt;&gt;0),$F474/$E474,"")</f>
        <v/>
      </c>
      <c r="H474" s="31">
        <f>IF(AND(ISNUMBER($F474),ISNUMBER($AL474),ISNUMBER($E474),($AL474*$E474)&lt;&gt;0),$F474/($AL474*$E474)*100,"")</f>
        <v/>
      </c>
      <c r="I474" s="32" t="n"/>
      <c r="J474" s="33" t="n"/>
      <c r="K474" s="31">
        <f>IF(AND(ISNUMBER($F474),ISNUMBER($J474)),$F474*(1-$J474),"")</f>
        <v/>
      </c>
      <c r="L474" s="32" t="n"/>
      <c r="M474" s="32" t="n"/>
      <c r="N474" s="31">
        <f>IF(ISNUMBER($F474),($F474-IF(ISNUMBER($AM474),$AM474,0))*(1-IF(ISNUMBER($J474),$J474,0)),"")</f>
        <v/>
      </c>
      <c r="O474" s="15" t="inlineStr">
        <is>
          <t>Lemon Lime Twist</t>
        </is>
      </c>
      <c r="P474" s="29" t="n">
        <v>0</v>
      </c>
      <c r="Q474" s="29" t="n">
        <v>0</v>
      </c>
      <c r="R474" s="15" t="inlineStr">
        <is>
          <t>Not listed</t>
        </is>
      </c>
      <c r="S474" s="29" t="n">
        <v>0</v>
      </c>
      <c r="T474" s="29" t="n">
        <v>0</v>
      </c>
      <c r="U474" s="15" t="inlineStr">
        <is>
          <t>Stevia</t>
        </is>
      </c>
      <c r="V474" s="15" t="inlineStr">
        <is>
          <t>Zero sugar/calorie, stevia-sweetened, no artificial sweeteners; 0 mg sodium on label; Cola variant contains 45 mg caffeine (all other flavours 0 mg caffeine)</t>
        </is>
      </c>
      <c r="W474" s="32" t="n"/>
      <c r="X474" s="32" t="n"/>
      <c r="Y474" s="32" t="n"/>
      <c r="Z474" s="32" t="n"/>
      <c r="AA474" s="15" t="inlineStr">
        <is>
          <t>Medium</t>
        </is>
      </c>
      <c r="AB474" s="15" t="inlineStr">
        <is>
          <t>Leading naturally-sweetened diet soda</t>
        </is>
      </c>
      <c r="AC474" s="15" t="inlineStr">
        <is>
          <t>Diet soda taste, sweetened only with stevia</t>
        </is>
      </c>
      <c r="AD474" s="15" t="inlineStr">
        <is>
          <t>Full soda flavour, zero sugar, no artificial sweeteners.</t>
        </is>
      </c>
      <c r="AE474" s="32" t="n"/>
      <c r="AF474" s="34">
        <f>IF(AND(ISNUMBER($P474),ISNUMBER($AL474),$AL474&lt;&gt;0),ROUND($P474/$AL474*100,1),"")</f>
        <v/>
      </c>
      <c r="AG474" s="35">
        <f>IF(AND(ISNUMBER($S474),ISNUMBER($AL474),$AL474&lt;&gt;0),ROUND($S474/$AL474*100,2),"")</f>
        <v/>
      </c>
      <c r="AH474" s="34">
        <f>IF(AND(ISNUMBER($Q474),ISNUMBER($AL474),$AL474&lt;&gt;0),ROUND($Q474/$AL474*100,1),"")</f>
        <v/>
      </c>
      <c r="AI474" s="29">
        <f>IF(ISNUMBER($S474),IF($S474&lt;=1,"Yes","No"),"n/a")</f>
        <v/>
      </c>
      <c r="AJ474" s="29">
        <f>IF(ISNUMBER($S474),ROUND(MAX(0,MIN(100,100-$S474*2.5-IF(ISNUMBER($T474),$T474,0)*0.12+IF($S474&lt;=1,12,0))),0),"")</f>
        <v/>
      </c>
      <c r="AK474" s="29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29" t="n">
        <v>355</v>
      </c>
      <c r="AM474" s="30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Zevia</t>
        </is>
      </c>
      <c r="B475" s="15" t="inlineStr">
        <is>
          <t>Zevia Zero Calorie Soda | Lemon Lime Twist | 18-pack 355mL</t>
        </is>
      </c>
      <c r="C475" s="15" t="inlineStr">
        <is>
          <t>5) Sparkling water &amp; soda</t>
        </is>
      </c>
      <c r="D475" s="15" t="inlineStr">
        <is>
          <t>355 mL can</t>
        </is>
      </c>
      <c r="E475" s="29" t="n">
        <v>18</v>
      </c>
      <c r="F475" s="30" t="n"/>
      <c r="G475" s="31">
        <f>IF(AND(ISNUMBER($F475),ISNUMBER($E475),$E475&lt;&gt;0),$F475/$E475,"")</f>
        <v/>
      </c>
      <c r="H475" s="31">
        <f>IF(AND(ISNUMBER($F475),ISNUMBER($AL475),ISNUMBER($E475),($AL475*$E475)&lt;&gt;0),$F475/($AL475*$E475)*100,"")</f>
        <v/>
      </c>
      <c r="I475" s="32" t="n"/>
      <c r="J475" s="33" t="n"/>
      <c r="K475" s="31">
        <f>IF(AND(ISNUMBER($F475),ISNUMBER($J475)),$F475*(1-$J475),"")</f>
        <v/>
      </c>
      <c r="L475" s="32" t="n"/>
      <c r="M475" s="32" t="n"/>
      <c r="N475" s="31">
        <f>IF(ISNUMBER($F475),($F475-IF(ISNUMBER($AM475),$AM475,0))*(1-IF(ISNUMBER($J475),$J475,0)),"")</f>
        <v/>
      </c>
      <c r="O475" s="15" t="inlineStr">
        <is>
          <t>Lemon Lime Twist</t>
        </is>
      </c>
      <c r="P475" s="29" t="n">
        <v>0</v>
      </c>
      <c r="Q475" s="29" t="n">
        <v>0</v>
      </c>
      <c r="R475" s="15" t="inlineStr">
        <is>
          <t>Not listed</t>
        </is>
      </c>
      <c r="S475" s="29" t="n">
        <v>0</v>
      </c>
      <c r="T475" s="29" t="n">
        <v>0</v>
      </c>
      <c r="U475" s="15" t="inlineStr">
        <is>
          <t>Stevia</t>
        </is>
      </c>
      <c r="V475" s="15" t="inlineStr">
        <is>
          <t>Zero sugar/calorie, stevia-sweetened, no artificial sweeteners; 0 mg sodium on label; Cola variant contains 45 mg caffeine (all other flavours 0 mg caffeine)</t>
        </is>
      </c>
      <c r="W475" s="32" t="n"/>
      <c r="X475" s="32" t="n"/>
      <c r="Y475" s="32" t="n"/>
      <c r="Z475" s="32" t="n"/>
      <c r="AA475" s="15" t="inlineStr">
        <is>
          <t>Medium</t>
        </is>
      </c>
      <c r="AB475" s="15" t="inlineStr">
        <is>
          <t>Leading naturally-sweetened diet soda</t>
        </is>
      </c>
      <c r="AC475" s="15" t="inlineStr">
        <is>
          <t>Diet soda taste, sweetened only with stevia</t>
        </is>
      </c>
      <c r="AD475" s="15" t="inlineStr">
        <is>
          <t>Full soda flavour, zero sugar, no artificial sweeteners.</t>
        </is>
      </c>
      <c r="AE475" s="32" t="n"/>
      <c r="AF475" s="34">
        <f>IF(AND(ISNUMBER($P475),ISNUMBER($AL475),$AL475&lt;&gt;0),ROUND($P475/$AL475*100,1),"")</f>
        <v/>
      </c>
      <c r="AG475" s="35">
        <f>IF(AND(ISNUMBER($S475),ISNUMBER($AL475),$AL475&lt;&gt;0),ROUND($S475/$AL475*100,2),"")</f>
        <v/>
      </c>
      <c r="AH475" s="34">
        <f>IF(AND(ISNUMBER($Q475),ISNUMBER($AL475),$AL475&lt;&gt;0),ROUND($Q475/$AL475*100,1),"")</f>
        <v/>
      </c>
      <c r="AI475" s="29">
        <f>IF(ISNUMBER($S475),IF($S475&lt;=1,"Yes","No"),"n/a")</f>
        <v/>
      </c>
      <c r="AJ475" s="29">
        <f>IF(ISNUMBER($S475),ROUND(MAX(0,MIN(100,100-$S475*2.5-IF(ISNUMBER($T475),$T475,0)*0.12+IF($S475&lt;=1,12,0))),0),"")</f>
        <v/>
      </c>
      <c r="AK475" s="29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29" t="n">
        <v>355</v>
      </c>
      <c r="AM475" s="30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Zevia</t>
        </is>
      </c>
      <c r="B476" s="15" t="inlineStr">
        <is>
          <t>Zevia Zero Calorie Soda | Lemon Lime Twist | 24-pack 355mL</t>
        </is>
      </c>
      <c r="C476" s="15" t="inlineStr">
        <is>
          <t>5) Sparkling water &amp; soda</t>
        </is>
      </c>
      <c r="D476" s="15" t="inlineStr">
        <is>
          <t>355 mL can</t>
        </is>
      </c>
      <c r="E476" s="29" t="n">
        <v>24</v>
      </c>
      <c r="F476" s="30" t="n"/>
      <c r="G476" s="31">
        <f>IF(AND(ISNUMBER($F476),ISNUMBER($E476),$E476&lt;&gt;0),$F476/$E476,"")</f>
        <v/>
      </c>
      <c r="H476" s="31">
        <f>IF(AND(ISNUMBER($F476),ISNUMBER($AL476),ISNUMBER($E476),($AL476*$E476)&lt;&gt;0),$F476/($AL476*$E476)*100,"")</f>
        <v/>
      </c>
      <c r="I476" s="32" t="n"/>
      <c r="J476" s="33" t="n"/>
      <c r="K476" s="31">
        <f>IF(AND(ISNUMBER($F476),ISNUMBER($J476)),$F476*(1-$J476),"")</f>
        <v/>
      </c>
      <c r="L476" s="32" t="n"/>
      <c r="M476" s="32" t="n"/>
      <c r="N476" s="31">
        <f>IF(ISNUMBER($F476),($F476-IF(ISNUMBER($AM476),$AM476,0))*(1-IF(ISNUMBER($J476),$J476,0)),"")</f>
        <v/>
      </c>
      <c r="O476" s="15" t="inlineStr">
        <is>
          <t>Lemon Lime Twist</t>
        </is>
      </c>
      <c r="P476" s="29" t="n">
        <v>0</v>
      </c>
      <c r="Q476" s="29" t="n">
        <v>0</v>
      </c>
      <c r="R476" s="15" t="inlineStr">
        <is>
          <t>Not listed</t>
        </is>
      </c>
      <c r="S476" s="29" t="n">
        <v>0</v>
      </c>
      <c r="T476" s="29" t="n">
        <v>0</v>
      </c>
      <c r="U476" s="15" t="inlineStr">
        <is>
          <t>Stevia</t>
        </is>
      </c>
      <c r="V476" s="15" t="inlineStr">
        <is>
          <t>Zero sugar/calorie, stevia-sweetened, no artificial sweeteners; 0 mg sodium on label; Cola variant contains 45 mg caffeine (all other flavours 0 mg caffeine)</t>
        </is>
      </c>
      <c r="W476" s="32" t="n"/>
      <c r="X476" s="32" t="n"/>
      <c r="Y476" s="32" t="n"/>
      <c r="Z476" s="32" t="n"/>
      <c r="AA476" s="15" t="inlineStr">
        <is>
          <t>Medium</t>
        </is>
      </c>
      <c r="AB476" s="15" t="inlineStr">
        <is>
          <t>Leading naturally-sweetened diet soda</t>
        </is>
      </c>
      <c r="AC476" s="15" t="inlineStr">
        <is>
          <t>Diet soda taste, sweetened only with stevia</t>
        </is>
      </c>
      <c r="AD476" s="15" t="inlineStr">
        <is>
          <t>Full soda flavour, zero sugar, no artificial sweeteners.</t>
        </is>
      </c>
      <c r="AE476" s="32" t="n"/>
      <c r="AF476" s="34">
        <f>IF(AND(ISNUMBER($P476),ISNUMBER($AL476),$AL476&lt;&gt;0),ROUND($P476/$AL476*100,1),"")</f>
        <v/>
      </c>
      <c r="AG476" s="35">
        <f>IF(AND(ISNUMBER($S476),ISNUMBER($AL476),$AL476&lt;&gt;0),ROUND($S476/$AL476*100,2),"")</f>
        <v/>
      </c>
      <c r="AH476" s="34">
        <f>IF(AND(ISNUMBER($Q476),ISNUMBER($AL476),$AL476&lt;&gt;0),ROUND($Q476/$AL476*100,1),"")</f>
        <v/>
      </c>
      <c r="AI476" s="29">
        <f>IF(ISNUMBER($S476),IF($S476&lt;=1,"Yes","No"),"n/a")</f>
        <v/>
      </c>
      <c r="AJ476" s="29">
        <f>IF(ISNUMBER($S476),ROUND(MAX(0,MIN(100,100-$S476*2.5-IF(ISNUMBER($T476),$T476,0)*0.12+IF($S476&lt;=1,12,0))),0),"")</f>
        <v/>
      </c>
      <c r="AK476" s="29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29" t="n">
        <v>355</v>
      </c>
      <c r="AM476" s="30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Nixie</t>
        </is>
      </c>
      <c r="B477" s="15" t="inlineStr">
        <is>
          <t>Nixie Organic Sparkling Water | Grapefruit Twist | single 355mL</t>
        </is>
      </c>
      <c r="C477" s="15" t="inlineStr">
        <is>
          <t>5) Sparkling water &amp; soda</t>
        </is>
      </c>
      <c r="D477" s="15" t="inlineStr">
        <is>
          <t>355 mL can</t>
        </is>
      </c>
      <c r="E477" s="29" t="n">
        <v>1</v>
      </c>
      <c r="F477" s="30" t="n"/>
      <c r="G477" s="31">
        <f>IF(AND(ISNUMBER($F477),ISNUMBER($E477),$E477&lt;&gt;0),$F477/$E477,"")</f>
        <v/>
      </c>
      <c r="H477" s="31">
        <f>IF(AND(ISNUMBER($F477),ISNUMBER($AL477),ISNUMBER($E477),($AL477*$E477)&lt;&gt;0),$F477/($AL477*$E477)*100,"")</f>
        <v/>
      </c>
      <c r="I477" s="32" t="n"/>
      <c r="J477" s="33" t="n"/>
      <c r="K477" s="31">
        <f>IF(AND(ISNUMBER($F477),ISNUMBER($J477)),$F477*(1-$J477),"")</f>
        <v/>
      </c>
      <c r="L477" s="32" t="n"/>
      <c r="M477" s="32" t="n"/>
      <c r="N477" s="31">
        <f>IF(ISNUMBER($F477),($F477-IF(ISNUMBER($AM477),$AM477,0))*(1-IF(ISNUMBER($J477),$J477,0)),"")</f>
        <v/>
      </c>
      <c r="O477" s="15" t="inlineStr">
        <is>
          <t>Grapefruit Twist</t>
        </is>
      </c>
      <c r="P477" s="29" t="n">
        <v>0</v>
      </c>
      <c r="Q477" s="29" t="n">
        <v>0</v>
      </c>
      <c r="R477" s="15" t="inlineStr">
        <is>
          <t>Not listed</t>
        </is>
      </c>
      <c r="S477" s="29" t="n">
        <v>0</v>
      </c>
      <c r="T477" s="29" t="n">
        <v>0</v>
      </c>
      <c r="U477" s="15" t="inlineStr">
        <is>
          <t>None (organic flavours)</t>
        </is>
      </c>
      <c r="V477" s="15" t="inlineStr">
        <is>
          <t>USDA organic, non-GMO, zero everything</t>
        </is>
      </c>
      <c r="W477" s="32" t="n"/>
      <c r="X477" s="32" t="n"/>
      <c r="Y477" s="32" t="n"/>
      <c r="Z477" s="32" t="n"/>
      <c r="AA477" s="15" t="inlineStr">
        <is>
          <t>Low</t>
        </is>
      </c>
      <c r="AB477" s="15" t="inlineStr">
        <is>
          <t>Small organic-certified seltzer niche</t>
        </is>
      </c>
      <c r="AC477" s="15" t="inlineStr">
        <is>
          <t>Certified-organic zero-everything seltzer</t>
        </is>
      </c>
      <c r="AD477" s="15" t="inlineStr">
        <is>
          <t>Organic certification in a plain-seltzer field that mostly isn't.</t>
        </is>
      </c>
      <c r="AE477" s="32" t="n"/>
      <c r="AF477" s="34">
        <f>IF(AND(ISNUMBER($P477),ISNUMBER($AL477),$AL477&lt;&gt;0),ROUND($P477/$AL477*100,1),"")</f>
        <v/>
      </c>
      <c r="AG477" s="35">
        <f>IF(AND(ISNUMBER($S477),ISNUMBER($AL477),$AL477&lt;&gt;0),ROUND($S477/$AL477*100,2),"")</f>
        <v/>
      </c>
      <c r="AH477" s="34">
        <f>IF(AND(ISNUMBER($Q477),ISNUMBER($AL477),$AL477&lt;&gt;0),ROUND($Q477/$AL477*100,1),"")</f>
        <v/>
      </c>
      <c r="AI477" s="29">
        <f>IF(ISNUMBER($S477),IF($S477&lt;=1,"Yes","No"),"n/a")</f>
        <v/>
      </c>
      <c r="AJ477" s="29">
        <f>IF(ISNUMBER($S477),ROUND(MAX(0,MIN(100,100-$S477*2.5-IF(ISNUMBER($T477),$T477,0)*0.12+IF($S477&lt;=1,12,0))),0),"")</f>
        <v/>
      </c>
      <c r="AK477" s="29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29" t="n">
        <v>355</v>
      </c>
      <c r="AM477" s="30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Nixie</t>
        </is>
      </c>
      <c r="B478" s="15" t="inlineStr">
        <is>
          <t>Nixie Organic Sparkling Water | Grapefruit Twist | 8-pack 355mL</t>
        </is>
      </c>
      <c r="C478" s="15" t="inlineStr">
        <is>
          <t>5) Sparkling water &amp; soda</t>
        </is>
      </c>
      <c r="D478" s="15" t="inlineStr">
        <is>
          <t>355 mL can</t>
        </is>
      </c>
      <c r="E478" s="29" t="n">
        <v>8</v>
      </c>
      <c r="F478" s="30" t="n"/>
      <c r="G478" s="31">
        <f>IF(AND(ISNUMBER($F478),ISNUMBER($E478),$E478&lt;&gt;0),$F478/$E478,"")</f>
        <v/>
      </c>
      <c r="H478" s="31">
        <f>IF(AND(ISNUMBER($F478),ISNUMBER($AL478),ISNUMBER($E478),($AL478*$E478)&lt;&gt;0),$F478/($AL478*$E478)*100,"")</f>
        <v/>
      </c>
      <c r="I478" s="32" t="n"/>
      <c r="J478" s="33" t="n"/>
      <c r="K478" s="31">
        <f>IF(AND(ISNUMBER($F478),ISNUMBER($J478)),$F478*(1-$J478),"")</f>
        <v/>
      </c>
      <c r="L478" s="32" t="n"/>
      <c r="M478" s="32" t="n"/>
      <c r="N478" s="31">
        <f>IF(ISNUMBER($F478),($F478-IF(ISNUMBER($AM478),$AM478,0))*(1-IF(ISNUMBER($J478),$J478,0)),"")</f>
        <v/>
      </c>
      <c r="O478" s="15" t="inlineStr">
        <is>
          <t>Grapefruit Twist</t>
        </is>
      </c>
      <c r="P478" s="29" t="n">
        <v>0</v>
      </c>
      <c r="Q478" s="29" t="n">
        <v>0</v>
      </c>
      <c r="R478" s="15" t="inlineStr">
        <is>
          <t>Not listed</t>
        </is>
      </c>
      <c r="S478" s="29" t="n">
        <v>0</v>
      </c>
      <c r="T478" s="29" t="n">
        <v>0</v>
      </c>
      <c r="U478" s="15" t="inlineStr">
        <is>
          <t>None (organic flavours)</t>
        </is>
      </c>
      <c r="V478" s="15" t="inlineStr">
        <is>
          <t>USDA organic, non-GMO, zero everything</t>
        </is>
      </c>
      <c r="W478" s="32" t="n"/>
      <c r="X478" s="32" t="n"/>
      <c r="Y478" s="32" t="n"/>
      <c r="Z478" s="32" t="n"/>
      <c r="AA478" s="15" t="inlineStr">
        <is>
          <t>Low</t>
        </is>
      </c>
      <c r="AB478" s="15" t="inlineStr">
        <is>
          <t>Small organic-certified seltzer niche</t>
        </is>
      </c>
      <c r="AC478" s="15" t="inlineStr">
        <is>
          <t>Certified-organic zero-everything seltzer</t>
        </is>
      </c>
      <c r="AD478" s="15" t="inlineStr">
        <is>
          <t>Organic certification in a plain-seltzer field that mostly isn't.</t>
        </is>
      </c>
      <c r="AE478" s="32" t="n"/>
      <c r="AF478" s="34">
        <f>IF(AND(ISNUMBER($P478),ISNUMBER($AL478),$AL478&lt;&gt;0),ROUND($P478/$AL478*100,1),"")</f>
        <v/>
      </c>
      <c r="AG478" s="35">
        <f>IF(AND(ISNUMBER($S478),ISNUMBER($AL478),$AL478&lt;&gt;0),ROUND($S478/$AL478*100,2),"")</f>
        <v/>
      </c>
      <c r="AH478" s="34">
        <f>IF(AND(ISNUMBER($Q478),ISNUMBER($AL478),$AL478&lt;&gt;0),ROUND($Q478/$AL478*100,1),"")</f>
        <v/>
      </c>
      <c r="AI478" s="29">
        <f>IF(ISNUMBER($S478),IF($S478&lt;=1,"Yes","No"),"n/a")</f>
        <v/>
      </c>
      <c r="AJ478" s="29">
        <f>IF(ISNUMBER($S478),ROUND(MAX(0,MIN(100,100-$S478*2.5-IF(ISNUMBER($T478),$T478,0)*0.12+IF($S478&lt;=1,12,0))),0),"")</f>
        <v/>
      </c>
      <c r="AK478" s="29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29" t="n">
        <v>355</v>
      </c>
      <c r="AM478" s="30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Nixie</t>
        </is>
      </c>
      <c r="B479" s="15" t="inlineStr">
        <is>
          <t>Nixie Organic Sparkling Water | Grapefruit Twist | 12-pack 355mL</t>
        </is>
      </c>
      <c r="C479" s="15" t="inlineStr">
        <is>
          <t>5) Sparkling water &amp; soda</t>
        </is>
      </c>
      <c r="D479" s="15" t="inlineStr">
        <is>
          <t>355 mL can</t>
        </is>
      </c>
      <c r="E479" s="29" t="n">
        <v>12</v>
      </c>
      <c r="F479" s="30" t="n"/>
      <c r="G479" s="31">
        <f>IF(AND(ISNUMBER($F479),ISNUMBER($E479),$E479&lt;&gt;0),$F479/$E479,"")</f>
        <v/>
      </c>
      <c r="H479" s="31">
        <f>IF(AND(ISNUMBER($F479),ISNUMBER($AL479),ISNUMBER($E479),($AL479*$E479)&lt;&gt;0),$F479/($AL479*$E479)*100,"")</f>
        <v/>
      </c>
      <c r="I479" s="32" t="n"/>
      <c r="J479" s="33" t="n"/>
      <c r="K479" s="31">
        <f>IF(AND(ISNUMBER($F479),ISNUMBER($J479)),$F479*(1-$J479),"")</f>
        <v/>
      </c>
      <c r="L479" s="32" t="n"/>
      <c r="M479" s="32" t="n"/>
      <c r="N479" s="31">
        <f>IF(ISNUMBER($F479),($F479-IF(ISNUMBER($AM479),$AM479,0))*(1-IF(ISNUMBER($J479),$J479,0)),"")</f>
        <v/>
      </c>
      <c r="O479" s="15" t="inlineStr">
        <is>
          <t>Grapefruit Twist</t>
        </is>
      </c>
      <c r="P479" s="29" t="n">
        <v>0</v>
      </c>
      <c r="Q479" s="29" t="n">
        <v>0</v>
      </c>
      <c r="R479" s="15" t="inlineStr">
        <is>
          <t>Not listed</t>
        </is>
      </c>
      <c r="S479" s="29" t="n">
        <v>0</v>
      </c>
      <c r="T479" s="29" t="n">
        <v>0</v>
      </c>
      <c r="U479" s="15" t="inlineStr">
        <is>
          <t>None (organic flavours)</t>
        </is>
      </c>
      <c r="V479" s="15" t="inlineStr">
        <is>
          <t>USDA organic, non-GMO, zero everything</t>
        </is>
      </c>
      <c r="W479" s="32" t="n"/>
      <c r="X479" s="32" t="n"/>
      <c r="Y479" s="32" t="n"/>
      <c r="Z479" s="32" t="n"/>
      <c r="AA479" s="15" t="inlineStr">
        <is>
          <t>Low</t>
        </is>
      </c>
      <c r="AB479" s="15" t="inlineStr">
        <is>
          <t>Small organic-certified seltzer niche</t>
        </is>
      </c>
      <c r="AC479" s="15" t="inlineStr">
        <is>
          <t>Certified-organic zero-everything seltzer</t>
        </is>
      </c>
      <c r="AD479" s="15" t="inlineStr">
        <is>
          <t>Organic certification in a plain-seltzer field that mostly isn't.</t>
        </is>
      </c>
      <c r="AE479" s="32" t="n"/>
      <c r="AF479" s="34">
        <f>IF(AND(ISNUMBER($P479),ISNUMBER($AL479),$AL479&lt;&gt;0),ROUND($P479/$AL479*100,1),"")</f>
        <v/>
      </c>
      <c r="AG479" s="35">
        <f>IF(AND(ISNUMBER($S479),ISNUMBER($AL479),$AL479&lt;&gt;0),ROUND($S479/$AL479*100,2),"")</f>
        <v/>
      </c>
      <c r="AH479" s="34">
        <f>IF(AND(ISNUMBER($Q479),ISNUMBER($AL479),$AL479&lt;&gt;0),ROUND($Q479/$AL479*100,1),"")</f>
        <v/>
      </c>
      <c r="AI479" s="29">
        <f>IF(ISNUMBER($S479),IF($S479&lt;=1,"Yes","No"),"n/a")</f>
        <v/>
      </c>
      <c r="AJ479" s="29">
        <f>IF(ISNUMBER($S479),ROUND(MAX(0,MIN(100,100-$S479*2.5-IF(ISNUMBER($T479),$T479,0)*0.12+IF($S479&lt;=1,12,0))),0),"")</f>
        <v/>
      </c>
      <c r="AK479" s="29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29" t="n">
        <v>355</v>
      </c>
      <c r="AM479" s="30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Nixie</t>
        </is>
      </c>
      <c r="B480" s="15" t="inlineStr">
        <is>
          <t>Nixie Organic Sparkling Water | Grapefruit Twist | 15-pack 355mL</t>
        </is>
      </c>
      <c r="C480" s="15" t="inlineStr">
        <is>
          <t>5) Sparkling water &amp; soda</t>
        </is>
      </c>
      <c r="D480" s="15" t="inlineStr">
        <is>
          <t>355 mL can</t>
        </is>
      </c>
      <c r="E480" s="29" t="n">
        <v>15</v>
      </c>
      <c r="F480" s="30" t="n"/>
      <c r="G480" s="31">
        <f>IF(AND(ISNUMBER($F480),ISNUMBER($E480),$E480&lt;&gt;0),$F480/$E480,"")</f>
        <v/>
      </c>
      <c r="H480" s="31">
        <f>IF(AND(ISNUMBER($F480),ISNUMBER($AL480),ISNUMBER($E480),($AL480*$E480)&lt;&gt;0),$F480/($AL480*$E480)*100,"")</f>
        <v/>
      </c>
      <c r="I480" s="32" t="n"/>
      <c r="J480" s="33" t="n"/>
      <c r="K480" s="31">
        <f>IF(AND(ISNUMBER($F480),ISNUMBER($J480)),$F480*(1-$J480),"")</f>
        <v/>
      </c>
      <c r="L480" s="32" t="n"/>
      <c r="M480" s="32" t="n"/>
      <c r="N480" s="31">
        <f>IF(ISNUMBER($F480),($F480-IF(ISNUMBER($AM480),$AM480,0))*(1-IF(ISNUMBER($J480),$J480,0)),"")</f>
        <v/>
      </c>
      <c r="O480" s="15" t="inlineStr">
        <is>
          <t>Grapefruit Twist</t>
        </is>
      </c>
      <c r="P480" s="29" t="n">
        <v>0</v>
      </c>
      <c r="Q480" s="29" t="n">
        <v>0</v>
      </c>
      <c r="R480" s="15" t="inlineStr">
        <is>
          <t>Not listed</t>
        </is>
      </c>
      <c r="S480" s="29" t="n">
        <v>0</v>
      </c>
      <c r="T480" s="29" t="n">
        <v>0</v>
      </c>
      <c r="U480" s="15" t="inlineStr">
        <is>
          <t>None (organic flavours)</t>
        </is>
      </c>
      <c r="V480" s="15" t="inlineStr">
        <is>
          <t>USDA organic, non-GMO, zero everything</t>
        </is>
      </c>
      <c r="W480" s="32" t="n"/>
      <c r="X480" s="32" t="n"/>
      <c r="Y480" s="32" t="n"/>
      <c r="Z480" s="32" t="n"/>
      <c r="AA480" s="15" t="inlineStr">
        <is>
          <t>Low</t>
        </is>
      </c>
      <c r="AB480" s="15" t="inlineStr">
        <is>
          <t>Small organic-certified seltzer niche</t>
        </is>
      </c>
      <c r="AC480" s="15" t="inlineStr">
        <is>
          <t>Certified-organic zero-everything seltzer</t>
        </is>
      </c>
      <c r="AD480" s="15" t="inlineStr">
        <is>
          <t>Organic certification in a plain-seltzer field that mostly isn't.</t>
        </is>
      </c>
      <c r="AE480" s="32" t="n"/>
      <c r="AF480" s="34">
        <f>IF(AND(ISNUMBER($P480),ISNUMBER($AL480),$AL480&lt;&gt;0),ROUND($P480/$AL480*100,1),"")</f>
        <v/>
      </c>
      <c r="AG480" s="35">
        <f>IF(AND(ISNUMBER($S480),ISNUMBER($AL480),$AL480&lt;&gt;0),ROUND($S480/$AL480*100,2),"")</f>
        <v/>
      </c>
      <c r="AH480" s="34">
        <f>IF(AND(ISNUMBER($Q480),ISNUMBER($AL480),$AL480&lt;&gt;0),ROUND($Q480/$AL480*100,1),"")</f>
        <v/>
      </c>
      <c r="AI480" s="29">
        <f>IF(ISNUMBER($S480),IF($S480&lt;=1,"Yes","No"),"n/a")</f>
        <v/>
      </c>
      <c r="AJ480" s="29">
        <f>IF(ISNUMBER($S480),ROUND(MAX(0,MIN(100,100-$S480*2.5-IF(ISNUMBER($T480),$T480,0)*0.12+IF($S480&lt;=1,12,0))),0),"")</f>
        <v/>
      </c>
      <c r="AK480" s="29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29" t="n">
        <v>355</v>
      </c>
      <c r="AM480" s="30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Nixie</t>
        </is>
      </c>
      <c r="B481" s="15" t="inlineStr">
        <is>
          <t>Nixie Organic Sparkling Water | Grapefruit Twist | 18-pack 355mL</t>
        </is>
      </c>
      <c r="C481" s="15" t="inlineStr">
        <is>
          <t>5) Sparkling water &amp; soda</t>
        </is>
      </c>
      <c r="D481" s="15" t="inlineStr">
        <is>
          <t>355 mL can</t>
        </is>
      </c>
      <c r="E481" s="29" t="n">
        <v>18</v>
      </c>
      <c r="F481" s="30" t="n"/>
      <c r="G481" s="31">
        <f>IF(AND(ISNUMBER($F481),ISNUMBER($E481),$E481&lt;&gt;0),$F481/$E481,"")</f>
        <v/>
      </c>
      <c r="H481" s="31">
        <f>IF(AND(ISNUMBER($F481),ISNUMBER($AL481),ISNUMBER($E481),($AL481*$E481)&lt;&gt;0),$F481/($AL481*$E481)*100,"")</f>
        <v/>
      </c>
      <c r="I481" s="32" t="n"/>
      <c r="J481" s="33" t="n"/>
      <c r="K481" s="31">
        <f>IF(AND(ISNUMBER($F481),ISNUMBER($J481)),$F481*(1-$J481),"")</f>
        <v/>
      </c>
      <c r="L481" s="32" t="n"/>
      <c r="M481" s="32" t="n"/>
      <c r="N481" s="31">
        <f>IF(ISNUMBER($F481),($F481-IF(ISNUMBER($AM481),$AM481,0))*(1-IF(ISNUMBER($J481),$J481,0)),"")</f>
        <v/>
      </c>
      <c r="O481" s="15" t="inlineStr">
        <is>
          <t>Grapefruit Twist</t>
        </is>
      </c>
      <c r="P481" s="29" t="n">
        <v>0</v>
      </c>
      <c r="Q481" s="29" t="n">
        <v>0</v>
      </c>
      <c r="R481" s="15" t="inlineStr">
        <is>
          <t>Not listed</t>
        </is>
      </c>
      <c r="S481" s="29" t="n">
        <v>0</v>
      </c>
      <c r="T481" s="29" t="n">
        <v>0</v>
      </c>
      <c r="U481" s="15" t="inlineStr">
        <is>
          <t>None (organic flavours)</t>
        </is>
      </c>
      <c r="V481" s="15" t="inlineStr">
        <is>
          <t>USDA organic, non-GMO, zero everything</t>
        </is>
      </c>
      <c r="W481" s="32" t="n"/>
      <c r="X481" s="32" t="n"/>
      <c r="Y481" s="32" t="n"/>
      <c r="Z481" s="32" t="n"/>
      <c r="AA481" s="15" t="inlineStr">
        <is>
          <t>Low</t>
        </is>
      </c>
      <c r="AB481" s="15" t="inlineStr">
        <is>
          <t>Small organic-certified seltzer niche</t>
        </is>
      </c>
      <c r="AC481" s="15" t="inlineStr">
        <is>
          <t>Certified-organic zero-everything seltzer</t>
        </is>
      </c>
      <c r="AD481" s="15" t="inlineStr">
        <is>
          <t>Organic certification in a plain-seltzer field that mostly isn't.</t>
        </is>
      </c>
      <c r="AE481" s="32" t="n"/>
      <c r="AF481" s="34">
        <f>IF(AND(ISNUMBER($P481),ISNUMBER($AL481),$AL481&lt;&gt;0),ROUND($P481/$AL481*100,1),"")</f>
        <v/>
      </c>
      <c r="AG481" s="35">
        <f>IF(AND(ISNUMBER($S481),ISNUMBER($AL481),$AL481&lt;&gt;0),ROUND($S481/$AL481*100,2),"")</f>
        <v/>
      </c>
      <c r="AH481" s="34">
        <f>IF(AND(ISNUMBER($Q481),ISNUMBER($AL481),$AL481&lt;&gt;0),ROUND($Q481/$AL481*100,1),"")</f>
        <v/>
      </c>
      <c r="AI481" s="29">
        <f>IF(ISNUMBER($S481),IF($S481&lt;=1,"Yes","No"),"n/a")</f>
        <v/>
      </c>
      <c r="AJ481" s="29">
        <f>IF(ISNUMBER($S481),ROUND(MAX(0,MIN(100,100-$S481*2.5-IF(ISNUMBER($T481),$T481,0)*0.12+IF($S481&lt;=1,12,0))),0),"")</f>
        <v/>
      </c>
      <c r="AK481" s="29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29" t="n">
        <v>355</v>
      </c>
      <c r="AM481" s="30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Nixie</t>
        </is>
      </c>
      <c r="B482" s="15" t="inlineStr">
        <is>
          <t>Nixie Organic Sparkling Water | Grapefruit Twist | 24-pack 355mL</t>
        </is>
      </c>
      <c r="C482" s="15" t="inlineStr">
        <is>
          <t>5) Sparkling water &amp; soda</t>
        </is>
      </c>
      <c r="D482" s="15" t="inlineStr">
        <is>
          <t>355 mL can</t>
        </is>
      </c>
      <c r="E482" s="29" t="n">
        <v>24</v>
      </c>
      <c r="F482" s="30" t="n"/>
      <c r="G482" s="31">
        <f>IF(AND(ISNUMBER($F482),ISNUMBER($E482),$E482&lt;&gt;0),$F482/$E482,"")</f>
        <v/>
      </c>
      <c r="H482" s="31">
        <f>IF(AND(ISNUMBER($F482),ISNUMBER($AL482),ISNUMBER($E482),($AL482*$E482)&lt;&gt;0),$F482/($AL482*$E482)*100,"")</f>
        <v/>
      </c>
      <c r="I482" s="32" t="n"/>
      <c r="J482" s="33" t="n"/>
      <c r="K482" s="31">
        <f>IF(AND(ISNUMBER($F482),ISNUMBER($J482)),$F482*(1-$J482),"")</f>
        <v/>
      </c>
      <c r="L482" s="32" t="n"/>
      <c r="M482" s="32" t="n"/>
      <c r="N482" s="31">
        <f>IF(ISNUMBER($F482),($F482-IF(ISNUMBER($AM482),$AM482,0))*(1-IF(ISNUMBER($J482),$J482,0)),"")</f>
        <v/>
      </c>
      <c r="O482" s="15" t="inlineStr">
        <is>
          <t>Grapefruit Twist</t>
        </is>
      </c>
      <c r="P482" s="29" t="n">
        <v>0</v>
      </c>
      <c r="Q482" s="29" t="n">
        <v>0</v>
      </c>
      <c r="R482" s="15" t="inlineStr">
        <is>
          <t>Not listed</t>
        </is>
      </c>
      <c r="S482" s="29" t="n">
        <v>0</v>
      </c>
      <c r="T482" s="29" t="n">
        <v>0</v>
      </c>
      <c r="U482" s="15" t="inlineStr">
        <is>
          <t>None (organic flavours)</t>
        </is>
      </c>
      <c r="V482" s="15" t="inlineStr">
        <is>
          <t>USDA organic, non-GMO, zero everything</t>
        </is>
      </c>
      <c r="W482" s="32" t="n"/>
      <c r="X482" s="32" t="n"/>
      <c r="Y482" s="32" t="n"/>
      <c r="Z482" s="32" t="n"/>
      <c r="AA482" s="15" t="inlineStr">
        <is>
          <t>Low</t>
        </is>
      </c>
      <c r="AB482" s="15" t="inlineStr">
        <is>
          <t>Small organic-certified seltzer niche</t>
        </is>
      </c>
      <c r="AC482" s="15" t="inlineStr">
        <is>
          <t>Certified-organic zero-everything seltzer</t>
        </is>
      </c>
      <c r="AD482" s="15" t="inlineStr">
        <is>
          <t>Organic certification in a plain-seltzer field that mostly isn't.</t>
        </is>
      </c>
      <c r="AE482" s="32" t="n"/>
      <c r="AF482" s="34">
        <f>IF(AND(ISNUMBER($P482),ISNUMBER($AL482),$AL482&lt;&gt;0),ROUND($P482/$AL482*100,1),"")</f>
        <v/>
      </c>
      <c r="AG482" s="35">
        <f>IF(AND(ISNUMBER($S482),ISNUMBER($AL482),$AL482&lt;&gt;0),ROUND($S482/$AL482*100,2),"")</f>
        <v/>
      </c>
      <c r="AH482" s="34">
        <f>IF(AND(ISNUMBER($Q482),ISNUMBER($AL482),$AL482&lt;&gt;0),ROUND($Q482/$AL482*100,1),"")</f>
        <v/>
      </c>
      <c r="AI482" s="29">
        <f>IF(ISNUMBER($S482),IF($S482&lt;=1,"Yes","No"),"n/a")</f>
        <v/>
      </c>
      <c r="AJ482" s="29">
        <f>IF(ISNUMBER($S482),ROUND(MAX(0,MIN(100,100-$S482*2.5-IF(ISNUMBER($T482),$T482,0)*0.12+IF($S482&lt;=1,12,0))),0),"")</f>
        <v/>
      </c>
      <c r="AK482" s="29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29" t="n">
        <v>355</v>
      </c>
      <c r="AM482" s="30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Nixie</t>
        </is>
      </c>
      <c r="B483" s="15" t="inlineStr">
        <is>
          <t>Nixie Organic Sparkling Water | Lime | single 355mL</t>
        </is>
      </c>
      <c r="C483" s="15" t="inlineStr">
        <is>
          <t>5) Sparkling water &amp; soda</t>
        </is>
      </c>
      <c r="D483" s="15" t="inlineStr">
        <is>
          <t>355 mL can</t>
        </is>
      </c>
      <c r="E483" s="29" t="n">
        <v>1</v>
      </c>
      <c r="F483" s="30" t="n"/>
      <c r="G483" s="31">
        <f>IF(AND(ISNUMBER($F483),ISNUMBER($E483),$E483&lt;&gt;0),$F483/$E483,"")</f>
        <v/>
      </c>
      <c r="H483" s="31">
        <f>IF(AND(ISNUMBER($F483),ISNUMBER($AL483),ISNUMBER($E483),($AL483*$E483)&lt;&gt;0),$F483/($AL483*$E483)*100,"")</f>
        <v/>
      </c>
      <c r="I483" s="32" t="n"/>
      <c r="J483" s="33" t="n"/>
      <c r="K483" s="31">
        <f>IF(AND(ISNUMBER($F483),ISNUMBER($J483)),$F483*(1-$J483),"")</f>
        <v/>
      </c>
      <c r="L483" s="32" t="n"/>
      <c r="M483" s="32" t="n"/>
      <c r="N483" s="31">
        <f>IF(ISNUMBER($F483),($F483-IF(ISNUMBER($AM483),$AM483,0))*(1-IF(ISNUMBER($J483),$J483,0)),"")</f>
        <v/>
      </c>
      <c r="O483" s="15" t="inlineStr">
        <is>
          <t>Lime</t>
        </is>
      </c>
      <c r="P483" s="29" t="n">
        <v>0</v>
      </c>
      <c r="Q483" s="29" t="n">
        <v>0</v>
      </c>
      <c r="R483" s="15" t="inlineStr">
        <is>
          <t>Not listed</t>
        </is>
      </c>
      <c r="S483" s="29" t="n">
        <v>0</v>
      </c>
      <c r="T483" s="29" t="n">
        <v>0</v>
      </c>
      <c r="U483" s="15" t="inlineStr">
        <is>
          <t>None (organic flavours)</t>
        </is>
      </c>
      <c r="V483" s="15" t="inlineStr">
        <is>
          <t>USDA organic, non-GMO, zero everything</t>
        </is>
      </c>
      <c r="W483" s="32" t="n"/>
      <c r="X483" s="32" t="n"/>
      <c r="Y483" s="32" t="n"/>
      <c r="Z483" s="32" t="n"/>
      <c r="AA483" s="15" t="inlineStr">
        <is>
          <t>Low</t>
        </is>
      </c>
      <c r="AB483" s="15" t="inlineStr">
        <is>
          <t>Small organic-certified seltzer niche</t>
        </is>
      </c>
      <c r="AC483" s="15" t="inlineStr">
        <is>
          <t>Certified-organic zero-everything seltzer</t>
        </is>
      </c>
      <c r="AD483" s="15" t="inlineStr">
        <is>
          <t>Organic certification in a plain-seltzer field that mostly isn't.</t>
        </is>
      </c>
      <c r="AE483" s="32" t="n"/>
      <c r="AF483" s="34">
        <f>IF(AND(ISNUMBER($P483),ISNUMBER($AL483),$AL483&lt;&gt;0),ROUND($P483/$AL483*100,1),"")</f>
        <v/>
      </c>
      <c r="AG483" s="35">
        <f>IF(AND(ISNUMBER($S483),ISNUMBER($AL483),$AL483&lt;&gt;0),ROUND($S483/$AL483*100,2),"")</f>
        <v/>
      </c>
      <c r="AH483" s="34">
        <f>IF(AND(ISNUMBER($Q483),ISNUMBER($AL483),$AL483&lt;&gt;0),ROUND($Q483/$AL483*100,1),"")</f>
        <v/>
      </c>
      <c r="AI483" s="29">
        <f>IF(ISNUMBER($S483),IF($S483&lt;=1,"Yes","No"),"n/a")</f>
        <v/>
      </c>
      <c r="AJ483" s="29">
        <f>IF(ISNUMBER($S483),ROUND(MAX(0,MIN(100,100-$S483*2.5-IF(ISNUMBER($T483),$T483,0)*0.12+IF($S483&lt;=1,12,0))),0),"")</f>
        <v/>
      </c>
      <c r="AK483" s="29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29" t="n">
        <v>355</v>
      </c>
      <c r="AM483" s="30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Nixie</t>
        </is>
      </c>
      <c r="B484" s="15" t="inlineStr">
        <is>
          <t>Nixie Organic Sparkling Water | Lime | 8-pack 355mL</t>
        </is>
      </c>
      <c r="C484" s="15" t="inlineStr">
        <is>
          <t>5) Sparkling water &amp; soda</t>
        </is>
      </c>
      <c r="D484" s="15" t="inlineStr">
        <is>
          <t>355 mL can</t>
        </is>
      </c>
      <c r="E484" s="29" t="n">
        <v>8</v>
      </c>
      <c r="F484" s="30" t="n"/>
      <c r="G484" s="31">
        <f>IF(AND(ISNUMBER($F484),ISNUMBER($E484),$E484&lt;&gt;0),$F484/$E484,"")</f>
        <v/>
      </c>
      <c r="H484" s="31">
        <f>IF(AND(ISNUMBER($F484),ISNUMBER($AL484),ISNUMBER($E484),($AL484*$E484)&lt;&gt;0),$F484/($AL484*$E484)*100,"")</f>
        <v/>
      </c>
      <c r="I484" s="32" t="n"/>
      <c r="J484" s="33" t="n"/>
      <c r="K484" s="31">
        <f>IF(AND(ISNUMBER($F484),ISNUMBER($J484)),$F484*(1-$J484),"")</f>
        <v/>
      </c>
      <c r="L484" s="32" t="n"/>
      <c r="M484" s="32" t="n"/>
      <c r="N484" s="31">
        <f>IF(ISNUMBER($F484),($F484-IF(ISNUMBER($AM484),$AM484,0))*(1-IF(ISNUMBER($J484),$J484,0)),"")</f>
        <v/>
      </c>
      <c r="O484" s="15" t="inlineStr">
        <is>
          <t>Lime</t>
        </is>
      </c>
      <c r="P484" s="29" t="n">
        <v>0</v>
      </c>
      <c r="Q484" s="29" t="n">
        <v>0</v>
      </c>
      <c r="R484" s="15" t="inlineStr">
        <is>
          <t>Not listed</t>
        </is>
      </c>
      <c r="S484" s="29" t="n">
        <v>0</v>
      </c>
      <c r="T484" s="29" t="n">
        <v>0</v>
      </c>
      <c r="U484" s="15" t="inlineStr">
        <is>
          <t>None (organic flavours)</t>
        </is>
      </c>
      <c r="V484" s="15" t="inlineStr">
        <is>
          <t>USDA organic, non-GMO, zero everything</t>
        </is>
      </c>
      <c r="W484" s="32" t="n"/>
      <c r="X484" s="32" t="n"/>
      <c r="Y484" s="32" t="n"/>
      <c r="Z484" s="32" t="n"/>
      <c r="AA484" s="15" t="inlineStr">
        <is>
          <t>Low</t>
        </is>
      </c>
      <c r="AB484" s="15" t="inlineStr">
        <is>
          <t>Small organic-certified seltzer niche</t>
        </is>
      </c>
      <c r="AC484" s="15" t="inlineStr">
        <is>
          <t>Certified-organic zero-everything seltzer</t>
        </is>
      </c>
      <c r="AD484" s="15" t="inlineStr">
        <is>
          <t>Organic certification in a plain-seltzer field that mostly isn't.</t>
        </is>
      </c>
      <c r="AE484" s="32" t="n"/>
      <c r="AF484" s="34">
        <f>IF(AND(ISNUMBER($P484),ISNUMBER($AL484),$AL484&lt;&gt;0),ROUND($P484/$AL484*100,1),"")</f>
        <v/>
      </c>
      <c r="AG484" s="35">
        <f>IF(AND(ISNUMBER($S484),ISNUMBER($AL484),$AL484&lt;&gt;0),ROUND($S484/$AL484*100,2),"")</f>
        <v/>
      </c>
      <c r="AH484" s="34">
        <f>IF(AND(ISNUMBER($Q484),ISNUMBER($AL484),$AL484&lt;&gt;0),ROUND($Q484/$AL484*100,1),"")</f>
        <v/>
      </c>
      <c r="AI484" s="29">
        <f>IF(ISNUMBER($S484),IF($S484&lt;=1,"Yes","No"),"n/a")</f>
        <v/>
      </c>
      <c r="AJ484" s="29">
        <f>IF(ISNUMBER($S484),ROUND(MAX(0,MIN(100,100-$S484*2.5-IF(ISNUMBER($T484),$T484,0)*0.12+IF($S484&lt;=1,12,0))),0),"")</f>
        <v/>
      </c>
      <c r="AK484" s="29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29" t="n">
        <v>355</v>
      </c>
      <c r="AM484" s="30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Nixie</t>
        </is>
      </c>
      <c r="B485" s="15" t="inlineStr">
        <is>
          <t>Nixie Organic Sparkling Water | Lime | 12-pack 355mL</t>
        </is>
      </c>
      <c r="C485" s="15" t="inlineStr">
        <is>
          <t>5) Sparkling water &amp; soda</t>
        </is>
      </c>
      <c r="D485" s="15" t="inlineStr">
        <is>
          <t>355 mL can</t>
        </is>
      </c>
      <c r="E485" s="29" t="n">
        <v>12</v>
      </c>
      <c r="F485" s="30" t="n"/>
      <c r="G485" s="31">
        <f>IF(AND(ISNUMBER($F485),ISNUMBER($E485),$E485&lt;&gt;0),$F485/$E485,"")</f>
        <v/>
      </c>
      <c r="H485" s="31">
        <f>IF(AND(ISNUMBER($F485),ISNUMBER($AL485),ISNUMBER($E485),($AL485*$E485)&lt;&gt;0),$F485/($AL485*$E485)*100,"")</f>
        <v/>
      </c>
      <c r="I485" s="32" t="n"/>
      <c r="J485" s="33" t="n"/>
      <c r="K485" s="31">
        <f>IF(AND(ISNUMBER($F485),ISNUMBER($J485)),$F485*(1-$J485),"")</f>
        <v/>
      </c>
      <c r="L485" s="32" t="n"/>
      <c r="M485" s="32" t="n"/>
      <c r="N485" s="31">
        <f>IF(ISNUMBER($F485),($F485-IF(ISNUMBER($AM485),$AM485,0))*(1-IF(ISNUMBER($J485),$J485,0)),"")</f>
        <v/>
      </c>
      <c r="O485" s="15" t="inlineStr">
        <is>
          <t>Lime</t>
        </is>
      </c>
      <c r="P485" s="29" t="n">
        <v>0</v>
      </c>
      <c r="Q485" s="29" t="n">
        <v>0</v>
      </c>
      <c r="R485" s="15" t="inlineStr">
        <is>
          <t>Not listed</t>
        </is>
      </c>
      <c r="S485" s="29" t="n">
        <v>0</v>
      </c>
      <c r="T485" s="29" t="n">
        <v>0</v>
      </c>
      <c r="U485" s="15" t="inlineStr">
        <is>
          <t>None (organic flavours)</t>
        </is>
      </c>
      <c r="V485" s="15" t="inlineStr">
        <is>
          <t>USDA organic, non-GMO, zero everything</t>
        </is>
      </c>
      <c r="W485" s="32" t="n"/>
      <c r="X485" s="32" t="n"/>
      <c r="Y485" s="32" t="n"/>
      <c r="Z485" s="32" t="n"/>
      <c r="AA485" s="15" t="inlineStr">
        <is>
          <t>Low</t>
        </is>
      </c>
      <c r="AB485" s="15" t="inlineStr">
        <is>
          <t>Small organic-certified seltzer niche</t>
        </is>
      </c>
      <c r="AC485" s="15" t="inlineStr">
        <is>
          <t>Certified-organic zero-everything seltzer</t>
        </is>
      </c>
      <c r="AD485" s="15" t="inlineStr">
        <is>
          <t>Organic certification in a plain-seltzer field that mostly isn't.</t>
        </is>
      </c>
      <c r="AE485" s="32" t="n"/>
      <c r="AF485" s="34">
        <f>IF(AND(ISNUMBER($P485),ISNUMBER($AL485),$AL485&lt;&gt;0),ROUND($P485/$AL485*100,1),"")</f>
        <v/>
      </c>
      <c r="AG485" s="35">
        <f>IF(AND(ISNUMBER($S485),ISNUMBER($AL485),$AL485&lt;&gt;0),ROUND($S485/$AL485*100,2),"")</f>
        <v/>
      </c>
      <c r="AH485" s="34">
        <f>IF(AND(ISNUMBER($Q485),ISNUMBER($AL485),$AL485&lt;&gt;0),ROUND($Q485/$AL485*100,1),"")</f>
        <v/>
      </c>
      <c r="AI485" s="29">
        <f>IF(ISNUMBER($S485),IF($S485&lt;=1,"Yes","No"),"n/a")</f>
        <v/>
      </c>
      <c r="AJ485" s="29">
        <f>IF(ISNUMBER($S485),ROUND(MAX(0,MIN(100,100-$S485*2.5-IF(ISNUMBER($T485),$T485,0)*0.12+IF($S485&lt;=1,12,0))),0),"")</f>
        <v/>
      </c>
      <c r="AK485" s="29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29" t="n">
        <v>355</v>
      </c>
      <c r="AM485" s="30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Nixie</t>
        </is>
      </c>
      <c r="B486" s="15" t="inlineStr">
        <is>
          <t>Nixie Organic Sparkling Water | Lime | 15-pack 355mL</t>
        </is>
      </c>
      <c r="C486" s="15" t="inlineStr">
        <is>
          <t>5) Sparkling water &amp; soda</t>
        </is>
      </c>
      <c r="D486" s="15" t="inlineStr">
        <is>
          <t>355 mL can</t>
        </is>
      </c>
      <c r="E486" s="29" t="n">
        <v>15</v>
      </c>
      <c r="F486" s="30" t="n"/>
      <c r="G486" s="31">
        <f>IF(AND(ISNUMBER($F486),ISNUMBER($E486),$E486&lt;&gt;0),$F486/$E486,"")</f>
        <v/>
      </c>
      <c r="H486" s="31">
        <f>IF(AND(ISNUMBER($F486),ISNUMBER($AL486),ISNUMBER($E486),($AL486*$E486)&lt;&gt;0),$F486/($AL486*$E486)*100,"")</f>
        <v/>
      </c>
      <c r="I486" s="32" t="n"/>
      <c r="J486" s="33" t="n"/>
      <c r="K486" s="31">
        <f>IF(AND(ISNUMBER($F486),ISNUMBER($J486)),$F486*(1-$J486),"")</f>
        <v/>
      </c>
      <c r="L486" s="32" t="n"/>
      <c r="M486" s="32" t="n"/>
      <c r="N486" s="31">
        <f>IF(ISNUMBER($F486),($F486-IF(ISNUMBER($AM486),$AM486,0))*(1-IF(ISNUMBER($J486),$J486,0)),"")</f>
        <v/>
      </c>
      <c r="O486" s="15" t="inlineStr">
        <is>
          <t>Lime</t>
        </is>
      </c>
      <c r="P486" s="29" t="n">
        <v>0</v>
      </c>
      <c r="Q486" s="29" t="n">
        <v>0</v>
      </c>
      <c r="R486" s="15" t="inlineStr">
        <is>
          <t>Not listed</t>
        </is>
      </c>
      <c r="S486" s="29" t="n">
        <v>0</v>
      </c>
      <c r="T486" s="29" t="n">
        <v>0</v>
      </c>
      <c r="U486" s="15" t="inlineStr">
        <is>
          <t>None (organic flavours)</t>
        </is>
      </c>
      <c r="V486" s="15" t="inlineStr">
        <is>
          <t>USDA organic, non-GMO, zero everything</t>
        </is>
      </c>
      <c r="W486" s="32" t="n"/>
      <c r="X486" s="32" t="n"/>
      <c r="Y486" s="32" t="n"/>
      <c r="Z486" s="32" t="n"/>
      <c r="AA486" s="15" t="inlineStr">
        <is>
          <t>Low</t>
        </is>
      </c>
      <c r="AB486" s="15" t="inlineStr">
        <is>
          <t>Small organic-certified seltzer niche</t>
        </is>
      </c>
      <c r="AC486" s="15" t="inlineStr">
        <is>
          <t>Certified-organic zero-everything seltzer</t>
        </is>
      </c>
      <c r="AD486" s="15" t="inlineStr">
        <is>
          <t>Organic certification in a plain-seltzer field that mostly isn't.</t>
        </is>
      </c>
      <c r="AE486" s="32" t="n"/>
      <c r="AF486" s="34">
        <f>IF(AND(ISNUMBER($P486),ISNUMBER($AL486),$AL486&lt;&gt;0),ROUND($P486/$AL486*100,1),"")</f>
        <v/>
      </c>
      <c r="AG486" s="35">
        <f>IF(AND(ISNUMBER($S486),ISNUMBER($AL486),$AL486&lt;&gt;0),ROUND($S486/$AL486*100,2),"")</f>
        <v/>
      </c>
      <c r="AH486" s="34">
        <f>IF(AND(ISNUMBER($Q486),ISNUMBER($AL486),$AL486&lt;&gt;0),ROUND($Q486/$AL486*100,1),"")</f>
        <v/>
      </c>
      <c r="AI486" s="29">
        <f>IF(ISNUMBER($S486),IF($S486&lt;=1,"Yes","No"),"n/a")</f>
        <v/>
      </c>
      <c r="AJ486" s="29">
        <f>IF(ISNUMBER($S486),ROUND(MAX(0,MIN(100,100-$S486*2.5-IF(ISNUMBER($T486),$T486,0)*0.12+IF($S486&lt;=1,12,0))),0),"")</f>
        <v/>
      </c>
      <c r="AK486" s="29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29" t="n">
        <v>355</v>
      </c>
      <c r="AM486" s="30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Nixie</t>
        </is>
      </c>
      <c r="B487" s="15" t="inlineStr">
        <is>
          <t>Nixie Organic Sparkling Water | Lime | 18-pack 355mL</t>
        </is>
      </c>
      <c r="C487" s="15" t="inlineStr">
        <is>
          <t>5) Sparkling water &amp; soda</t>
        </is>
      </c>
      <c r="D487" s="15" t="inlineStr">
        <is>
          <t>355 mL can</t>
        </is>
      </c>
      <c r="E487" s="29" t="n">
        <v>18</v>
      </c>
      <c r="F487" s="30" t="n"/>
      <c r="G487" s="31">
        <f>IF(AND(ISNUMBER($F487),ISNUMBER($E487),$E487&lt;&gt;0),$F487/$E487,"")</f>
        <v/>
      </c>
      <c r="H487" s="31">
        <f>IF(AND(ISNUMBER($F487),ISNUMBER($AL487),ISNUMBER($E487),($AL487*$E487)&lt;&gt;0),$F487/($AL487*$E487)*100,"")</f>
        <v/>
      </c>
      <c r="I487" s="32" t="n"/>
      <c r="J487" s="33" t="n"/>
      <c r="K487" s="31">
        <f>IF(AND(ISNUMBER($F487),ISNUMBER($J487)),$F487*(1-$J487),"")</f>
        <v/>
      </c>
      <c r="L487" s="32" t="n"/>
      <c r="M487" s="32" t="n"/>
      <c r="N487" s="31">
        <f>IF(ISNUMBER($F487),($F487-IF(ISNUMBER($AM487),$AM487,0))*(1-IF(ISNUMBER($J487),$J487,0)),"")</f>
        <v/>
      </c>
      <c r="O487" s="15" t="inlineStr">
        <is>
          <t>Lime</t>
        </is>
      </c>
      <c r="P487" s="29" t="n">
        <v>0</v>
      </c>
      <c r="Q487" s="29" t="n">
        <v>0</v>
      </c>
      <c r="R487" s="15" t="inlineStr">
        <is>
          <t>Not listed</t>
        </is>
      </c>
      <c r="S487" s="29" t="n">
        <v>0</v>
      </c>
      <c r="T487" s="29" t="n">
        <v>0</v>
      </c>
      <c r="U487" s="15" t="inlineStr">
        <is>
          <t>None (organic flavours)</t>
        </is>
      </c>
      <c r="V487" s="15" t="inlineStr">
        <is>
          <t>USDA organic, non-GMO, zero everything</t>
        </is>
      </c>
      <c r="W487" s="32" t="n"/>
      <c r="X487" s="32" t="n"/>
      <c r="Y487" s="32" t="n"/>
      <c r="Z487" s="32" t="n"/>
      <c r="AA487" s="15" t="inlineStr">
        <is>
          <t>Low</t>
        </is>
      </c>
      <c r="AB487" s="15" t="inlineStr">
        <is>
          <t>Small organic-certified seltzer niche</t>
        </is>
      </c>
      <c r="AC487" s="15" t="inlineStr">
        <is>
          <t>Certified-organic zero-everything seltzer</t>
        </is>
      </c>
      <c r="AD487" s="15" t="inlineStr">
        <is>
          <t>Organic certification in a plain-seltzer field that mostly isn't.</t>
        </is>
      </c>
      <c r="AE487" s="32" t="n"/>
      <c r="AF487" s="34">
        <f>IF(AND(ISNUMBER($P487),ISNUMBER($AL487),$AL487&lt;&gt;0),ROUND($P487/$AL487*100,1),"")</f>
        <v/>
      </c>
      <c r="AG487" s="35">
        <f>IF(AND(ISNUMBER($S487),ISNUMBER($AL487),$AL487&lt;&gt;0),ROUND($S487/$AL487*100,2),"")</f>
        <v/>
      </c>
      <c r="AH487" s="34">
        <f>IF(AND(ISNUMBER($Q487),ISNUMBER($AL487),$AL487&lt;&gt;0),ROUND($Q487/$AL487*100,1),"")</f>
        <v/>
      </c>
      <c r="AI487" s="29">
        <f>IF(ISNUMBER($S487),IF($S487&lt;=1,"Yes","No"),"n/a")</f>
        <v/>
      </c>
      <c r="AJ487" s="29">
        <f>IF(ISNUMBER($S487),ROUND(MAX(0,MIN(100,100-$S487*2.5-IF(ISNUMBER($T487),$T487,0)*0.12+IF($S487&lt;=1,12,0))),0),"")</f>
        <v/>
      </c>
      <c r="AK487" s="29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29" t="n">
        <v>355</v>
      </c>
      <c r="AM487" s="30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Nixie</t>
        </is>
      </c>
      <c r="B488" s="15" t="inlineStr">
        <is>
          <t>Nixie Organic Sparkling Water | Lime | 24-pack 355mL</t>
        </is>
      </c>
      <c r="C488" s="15" t="inlineStr">
        <is>
          <t>5) Sparkling water &amp; soda</t>
        </is>
      </c>
      <c r="D488" s="15" t="inlineStr">
        <is>
          <t>355 mL can</t>
        </is>
      </c>
      <c r="E488" s="29" t="n">
        <v>24</v>
      </c>
      <c r="F488" s="30" t="n"/>
      <c r="G488" s="31">
        <f>IF(AND(ISNUMBER($F488),ISNUMBER($E488),$E488&lt;&gt;0),$F488/$E488,"")</f>
        <v/>
      </c>
      <c r="H488" s="31">
        <f>IF(AND(ISNUMBER($F488),ISNUMBER($AL488),ISNUMBER($E488),($AL488*$E488)&lt;&gt;0),$F488/($AL488*$E488)*100,"")</f>
        <v/>
      </c>
      <c r="I488" s="32" t="n"/>
      <c r="J488" s="33" t="n"/>
      <c r="K488" s="31">
        <f>IF(AND(ISNUMBER($F488),ISNUMBER($J488)),$F488*(1-$J488),"")</f>
        <v/>
      </c>
      <c r="L488" s="32" t="n"/>
      <c r="M488" s="32" t="n"/>
      <c r="N488" s="31">
        <f>IF(ISNUMBER($F488),($F488-IF(ISNUMBER($AM488),$AM488,0))*(1-IF(ISNUMBER($J488),$J488,0)),"")</f>
        <v/>
      </c>
      <c r="O488" s="15" t="inlineStr">
        <is>
          <t>Lime</t>
        </is>
      </c>
      <c r="P488" s="29" t="n">
        <v>0</v>
      </c>
      <c r="Q488" s="29" t="n">
        <v>0</v>
      </c>
      <c r="R488" s="15" t="inlineStr">
        <is>
          <t>Not listed</t>
        </is>
      </c>
      <c r="S488" s="29" t="n">
        <v>0</v>
      </c>
      <c r="T488" s="29" t="n">
        <v>0</v>
      </c>
      <c r="U488" s="15" t="inlineStr">
        <is>
          <t>None (organic flavours)</t>
        </is>
      </c>
      <c r="V488" s="15" t="inlineStr">
        <is>
          <t>USDA organic, non-GMO, zero everything</t>
        </is>
      </c>
      <c r="W488" s="32" t="n"/>
      <c r="X488" s="32" t="n"/>
      <c r="Y488" s="32" t="n"/>
      <c r="Z488" s="32" t="n"/>
      <c r="AA488" s="15" t="inlineStr">
        <is>
          <t>Low</t>
        </is>
      </c>
      <c r="AB488" s="15" t="inlineStr">
        <is>
          <t>Small organic-certified seltzer niche</t>
        </is>
      </c>
      <c r="AC488" s="15" t="inlineStr">
        <is>
          <t>Certified-organic zero-everything seltzer</t>
        </is>
      </c>
      <c r="AD488" s="15" t="inlineStr">
        <is>
          <t>Organic certification in a plain-seltzer field that mostly isn't.</t>
        </is>
      </c>
      <c r="AE488" s="32" t="n"/>
      <c r="AF488" s="34">
        <f>IF(AND(ISNUMBER($P488),ISNUMBER($AL488),$AL488&lt;&gt;0),ROUND($P488/$AL488*100,1),"")</f>
        <v/>
      </c>
      <c r="AG488" s="35">
        <f>IF(AND(ISNUMBER($S488),ISNUMBER($AL488),$AL488&lt;&gt;0),ROUND($S488/$AL488*100,2),"")</f>
        <v/>
      </c>
      <c r="AH488" s="34">
        <f>IF(AND(ISNUMBER($Q488),ISNUMBER($AL488),$AL488&lt;&gt;0),ROUND($Q488/$AL488*100,1),"")</f>
        <v/>
      </c>
      <c r="AI488" s="29">
        <f>IF(ISNUMBER($S488),IF($S488&lt;=1,"Yes","No"),"n/a")</f>
        <v/>
      </c>
      <c r="AJ488" s="29">
        <f>IF(ISNUMBER($S488),ROUND(MAX(0,MIN(100,100-$S488*2.5-IF(ISNUMBER($T488),$T488,0)*0.12+IF($S488&lt;=1,12,0))),0),"")</f>
        <v/>
      </c>
      <c r="AK488" s="29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29" t="n">
        <v>355</v>
      </c>
      <c r="AM488" s="30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Nixie</t>
        </is>
      </c>
      <c r="B489" s="15" t="inlineStr">
        <is>
          <t>Nixie Organic Sparkling Water | Black Cherry | single 355mL</t>
        </is>
      </c>
      <c r="C489" s="15" t="inlineStr">
        <is>
          <t>5) Sparkling water &amp; soda</t>
        </is>
      </c>
      <c r="D489" s="15" t="inlineStr">
        <is>
          <t>355 mL can</t>
        </is>
      </c>
      <c r="E489" s="29" t="n">
        <v>1</v>
      </c>
      <c r="F489" s="30" t="n"/>
      <c r="G489" s="31">
        <f>IF(AND(ISNUMBER($F489),ISNUMBER($E489),$E489&lt;&gt;0),$F489/$E489,"")</f>
        <v/>
      </c>
      <c r="H489" s="31">
        <f>IF(AND(ISNUMBER($F489),ISNUMBER($AL489),ISNUMBER($E489),($AL489*$E489)&lt;&gt;0),$F489/($AL489*$E489)*100,"")</f>
        <v/>
      </c>
      <c r="I489" s="32" t="n"/>
      <c r="J489" s="33" t="n"/>
      <c r="K489" s="31">
        <f>IF(AND(ISNUMBER($F489),ISNUMBER($J489)),$F489*(1-$J489),"")</f>
        <v/>
      </c>
      <c r="L489" s="32" t="n"/>
      <c r="M489" s="32" t="n"/>
      <c r="N489" s="31">
        <f>IF(ISNUMBER($F489),($F489-IF(ISNUMBER($AM489),$AM489,0))*(1-IF(ISNUMBER($J489),$J489,0)),"")</f>
        <v/>
      </c>
      <c r="O489" s="15" t="inlineStr">
        <is>
          <t>Black Cherry</t>
        </is>
      </c>
      <c r="P489" s="29" t="n">
        <v>0</v>
      </c>
      <c r="Q489" s="29" t="n">
        <v>0</v>
      </c>
      <c r="R489" s="15" t="inlineStr">
        <is>
          <t>Not listed</t>
        </is>
      </c>
      <c r="S489" s="29" t="n">
        <v>0</v>
      </c>
      <c r="T489" s="29" t="n">
        <v>0</v>
      </c>
      <c r="U489" s="15" t="inlineStr">
        <is>
          <t>None (organic flavours)</t>
        </is>
      </c>
      <c r="V489" s="15" t="inlineStr">
        <is>
          <t>USDA organic, non-GMO, zero everything</t>
        </is>
      </c>
      <c r="W489" s="32" t="n"/>
      <c r="X489" s="32" t="n"/>
      <c r="Y489" s="32" t="n"/>
      <c r="Z489" s="32" t="n"/>
      <c r="AA489" s="15" t="inlineStr">
        <is>
          <t>Low</t>
        </is>
      </c>
      <c r="AB489" s="15" t="inlineStr">
        <is>
          <t>Small organic-certified seltzer niche</t>
        </is>
      </c>
      <c r="AC489" s="15" t="inlineStr">
        <is>
          <t>Certified-organic zero-everything seltzer</t>
        </is>
      </c>
      <c r="AD489" s="15" t="inlineStr">
        <is>
          <t>Organic certification in a plain-seltzer field that mostly isn't.</t>
        </is>
      </c>
      <c r="AE489" s="32" t="n"/>
      <c r="AF489" s="34">
        <f>IF(AND(ISNUMBER($P489),ISNUMBER($AL489),$AL489&lt;&gt;0),ROUND($P489/$AL489*100,1),"")</f>
        <v/>
      </c>
      <c r="AG489" s="35">
        <f>IF(AND(ISNUMBER($S489),ISNUMBER($AL489),$AL489&lt;&gt;0),ROUND($S489/$AL489*100,2),"")</f>
        <v/>
      </c>
      <c r="AH489" s="34">
        <f>IF(AND(ISNUMBER($Q489),ISNUMBER($AL489),$AL489&lt;&gt;0),ROUND($Q489/$AL489*100,1),"")</f>
        <v/>
      </c>
      <c r="AI489" s="29">
        <f>IF(ISNUMBER($S489),IF($S489&lt;=1,"Yes","No"),"n/a")</f>
        <v/>
      </c>
      <c r="AJ489" s="29">
        <f>IF(ISNUMBER($S489),ROUND(MAX(0,MIN(100,100-$S489*2.5-IF(ISNUMBER($T489),$T489,0)*0.12+IF($S489&lt;=1,12,0))),0),"")</f>
        <v/>
      </c>
      <c r="AK489" s="29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29" t="n">
        <v>355</v>
      </c>
      <c r="AM489" s="30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Nixie</t>
        </is>
      </c>
      <c r="B490" s="15" t="inlineStr">
        <is>
          <t>Nixie Organic Sparkling Water | Black Cherry | 8-pack 355mL</t>
        </is>
      </c>
      <c r="C490" s="15" t="inlineStr">
        <is>
          <t>5) Sparkling water &amp; soda</t>
        </is>
      </c>
      <c r="D490" s="15" t="inlineStr">
        <is>
          <t>355 mL can</t>
        </is>
      </c>
      <c r="E490" s="29" t="n">
        <v>8</v>
      </c>
      <c r="F490" s="30" t="n"/>
      <c r="G490" s="31">
        <f>IF(AND(ISNUMBER($F490),ISNUMBER($E490),$E490&lt;&gt;0),$F490/$E490,"")</f>
        <v/>
      </c>
      <c r="H490" s="31">
        <f>IF(AND(ISNUMBER($F490),ISNUMBER($AL490),ISNUMBER($E490),($AL490*$E490)&lt;&gt;0),$F490/($AL490*$E490)*100,"")</f>
        <v/>
      </c>
      <c r="I490" s="32" t="n"/>
      <c r="J490" s="33" t="n"/>
      <c r="K490" s="31">
        <f>IF(AND(ISNUMBER($F490),ISNUMBER($J490)),$F490*(1-$J490),"")</f>
        <v/>
      </c>
      <c r="L490" s="32" t="n"/>
      <c r="M490" s="32" t="n"/>
      <c r="N490" s="31">
        <f>IF(ISNUMBER($F490),($F490-IF(ISNUMBER($AM490),$AM490,0))*(1-IF(ISNUMBER($J490),$J490,0)),"")</f>
        <v/>
      </c>
      <c r="O490" s="15" t="inlineStr">
        <is>
          <t>Black Cherry</t>
        </is>
      </c>
      <c r="P490" s="29" t="n">
        <v>0</v>
      </c>
      <c r="Q490" s="29" t="n">
        <v>0</v>
      </c>
      <c r="R490" s="15" t="inlineStr">
        <is>
          <t>Not listed</t>
        </is>
      </c>
      <c r="S490" s="29" t="n">
        <v>0</v>
      </c>
      <c r="T490" s="29" t="n">
        <v>0</v>
      </c>
      <c r="U490" s="15" t="inlineStr">
        <is>
          <t>None (organic flavours)</t>
        </is>
      </c>
      <c r="V490" s="15" t="inlineStr">
        <is>
          <t>USDA organic, non-GMO, zero everything</t>
        </is>
      </c>
      <c r="W490" s="32" t="n"/>
      <c r="X490" s="32" t="n"/>
      <c r="Y490" s="32" t="n"/>
      <c r="Z490" s="32" t="n"/>
      <c r="AA490" s="15" t="inlineStr">
        <is>
          <t>Low</t>
        </is>
      </c>
      <c r="AB490" s="15" t="inlineStr">
        <is>
          <t>Small organic-certified seltzer niche</t>
        </is>
      </c>
      <c r="AC490" s="15" t="inlineStr">
        <is>
          <t>Certified-organic zero-everything seltzer</t>
        </is>
      </c>
      <c r="AD490" s="15" t="inlineStr">
        <is>
          <t>Organic certification in a plain-seltzer field that mostly isn't.</t>
        </is>
      </c>
      <c r="AE490" s="32" t="n"/>
      <c r="AF490" s="34">
        <f>IF(AND(ISNUMBER($P490),ISNUMBER($AL490),$AL490&lt;&gt;0),ROUND($P490/$AL490*100,1),"")</f>
        <v/>
      </c>
      <c r="AG490" s="35">
        <f>IF(AND(ISNUMBER($S490),ISNUMBER($AL490),$AL490&lt;&gt;0),ROUND($S490/$AL490*100,2),"")</f>
        <v/>
      </c>
      <c r="AH490" s="34">
        <f>IF(AND(ISNUMBER($Q490),ISNUMBER($AL490),$AL490&lt;&gt;0),ROUND($Q490/$AL490*100,1),"")</f>
        <v/>
      </c>
      <c r="AI490" s="29">
        <f>IF(ISNUMBER($S490),IF($S490&lt;=1,"Yes","No"),"n/a")</f>
        <v/>
      </c>
      <c r="AJ490" s="29">
        <f>IF(ISNUMBER($S490),ROUND(MAX(0,MIN(100,100-$S490*2.5-IF(ISNUMBER($T490),$T490,0)*0.12+IF($S490&lt;=1,12,0))),0),"")</f>
        <v/>
      </c>
      <c r="AK490" s="29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29" t="n">
        <v>355</v>
      </c>
      <c r="AM490" s="30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Nixie</t>
        </is>
      </c>
      <c r="B491" s="15" t="inlineStr">
        <is>
          <t>Nixie Organic Sparkling Water | Black Cherry | 12-pack 355mL</t>
        </is>
      </c>
      <c r="C491" s="15" t="inlineStr">
        <is>
          <t>5) Sparkling water &amp; soda</t>
        </is>
      </c>
      <c r="D491" s="15" t="inlineStr">
        <is>
          <t>355 mL can</t>
        </is>
      </c>
      <c r="E491" s="29" t="n">
        <v>12</v>
      </c>
      <c r="F491" s="30" t="n"/>
      <c r="G491" s="31">
        <f>IF(AND(ISNUMBER($F491),ISNUMBER($E491),$E491&lt;&gt;0),$F491/$E491,"")</f>
        <v/>
      </c>
      <c r="H491" s="31">
        <f>IF(AND(ISNUMBER($F491),ISNUMBER($AL491),ISNUMBER($E491),($AL491*$E491)&lt;&gt;0),$F491/($AL491*$E491)*100,"")</f>
        <v/>
      </c>
      <c r="I491" s="32" t="n"/>
      <c r="J491" s="33" t="n"/>
      <c r="K491" s="31">
        <f>IF(AND(ISNUMBER($F491),ISNUMBER($J491)),$F491*(1-$J491),"")</f>
        <v/>
      </c>
      <c r="L491" s="32" t="n"/>
      <c r="M491" s="32" t="n"/>
      <c r="N491" s="31">
        <f>IF(ISNUMBER($F491),($F491-IF(ISNUMBER($AM491),$AM491,0))*(1-IF(ISNUMBER($J491),$J491,0)),"")</f>
        <v/>
      </c>
      <c r="O491" s="15" t="inlineStr">
        <is>
          <t>Black Cherry</t>
        </is>
      </c>
      <c r="P491" s="29" t="n">
        <v>0</v>
      </c>
      <c r="Q491" s="29" t="n">
        <v>0</v>
      </c>
      <c r="R491" s="15" t="inlineStr">
        <is>
          <t>Not listed</t>
        </is>
      </c>
      <c r="S491" s="29" t="n">
        <v>0</v>
      </c>
      <c r="T491" s="29" t="n">
        <v>0</v>
      </c>
      <c r="U491" s="15" t="inlineStr">
        <is>
          <t>None (organic flavours)</t>
        </is>
      </c>
      <c r="V491" s="15" t="inlineStr">
        <is>
          <t>USDA organic, non-GMO, zero everything</t>
        </is>
      </c>
      <c r="W491" s="32" t="n"/>
      <c r="X491" s="32" t="n"/>
      <c r="Y491" s="32" t="n"/>
      <c r="Z491" s="32" t="n"/>
      <c r="AA491" s="15" t="inlineStr">
        <is>
          <t>Low</t>
        </is>
      </c>
      <c r="AB491" s="15" t="inlineStr">
        <is>
          <t>Small organic-certified seltzer niche</t>
        </is>
      </c>
      <c r="AC491" s="15" t="inlineStr">
        <is>
          <t>Certified-organic zero-everything seltzer</t>
        </is>
      </c>
      <c r="AD491" s="15" t="inlineStr">
        <is>
          <t>Organic certification in a plain-seltzer field that mostly isn't.</t>
        </is>
      </c>
      <c r="AE491" s="32" t="n"/>
      <c r="AF491" s="34">
        <f>IF(AND(ISNUMBER($P491),ISNUMBER($AL491),$AL491&lt;&gt;0),ROUND($P491/$AL491*100,1),"")</f>
        <v/>
      </c>
      <c r="AG491" s="35">
        <f>IF(AND(ISNUMBER($S491),ISNUMBER($AL491),$AL491&lt;&gt;0),ROUND($S491/$AL491*100,2),"")</f>
        <v/>
      </c>
      <c r="AH491" s="34">
        <f>IF(AND(ISNUMBER($Q491),ISNUMBER($AL491),$AL491&lt;&gt;0),ROUND($Q491/$AL491*100,1),"")</f>
        <v/>
      </c>
      <c r="AI491" s="29">
        <f>IF(ISNUMBER($S491),IF($S491&lt;=1,"Yes","No"),"n/a")</f>
        <v/>
      </c>
      <c r="AJ491" s="29">
        <f>IF(ISNUMBER($S491),ROUND(MAX(0,MIN(100,100-$S491*2.5-IF(ISNUMBER($T491),$T491,0)*0.12+IF($S491&lt;=1,12,0))),0),"")</f>
        <v/>
      </c>
      <c r="AK491" s="29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29" t="n">
        <v>355</v>
      </c>
      <c r="AM491" s="30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Nixie</t>
        </is>
      </c>
      <c r="B492" s="15" t="inlineStr">
        <is>
          <t>Nixie Organic Sparkling Water | Black Cherry | 15-pack 355mL</t>
        </is>
      </c>
      <c r="C492" s="15" t="inlineStr">
        <is>
          <t>5) Sparkling water &amp; soda</t>
        </is>
      </c>
      <c r="D492" s="15" t="inlineStr">
        <is>
          <t>355 mL can</t>
        </is>
      </c>
      <c r="E492" s="29" t="n">
        <v>15</v>
      </c>
      <c r="F492" s="30" t="n"/>
      <c r="G492" s="31">
        <f>IF(AND(ISNUMBER($F492),ISNUMBER($E492),$E492&lt;&gt;0),$F492/$E492,"")</f>
        <v/>
      </c>
      <c r="H492" s="31">
        <f>IF(AND(ISNUMBER($F492),ISNUMBER($AL492),ISNUMBER($E492),($AL492*$E492)&lt;&gt;0),$F492/($AL492*$E492)*100,"")</f>
        <v/>
      </c>
      <c r="I492" s="32" t="n"/>
      <c r="J492" s="33" t="n"/>
      <c r="K492" s="31">
        <f>IF(AND(ISNUMBER($F492),ISNUMBER($J492)),$F492*(1-$J492),"")</f>
        <v/>
      </c>
      <c r="L492" s="32" t="n"/>
      <c r="M492" s="32" t="n"/>
      <c r="N492" s="31">
        <f>IF(ISNUMBER($F492),($F492-IF(ISNUMBER($AM492),$AM492,0))*(1-IF(ISNUMBER($J492),$J492,0)),"")</f>
        <v/>
      </c>
      <c r="O492" s="15" t="inlineStr">
        <is>
          <t>Black Cherry</t>
        </is>
      </c>
      <c r="P492" s="29" t="n">
        <v>0</v>
      </c>
      <c r="Q492" s="29" t="n">
        <v>0</v>
      </c>
      <c r="R492" s="15" t="inlineStr">
        <is>
          <t>Not listed</t>
        </is>
      </c>
      <c r="S492" s="29" t="n">
        <v>0</v>
      </c>
      <c r="T492" s="29" t="n">
        <v>0</v>
      </c>
      <c r="U492" s="15" t="inlineStr">
        <is>
          <t>None (organic flavours)</t>
        </is>
      </c>
      <c r="V492" s="15" t="inlineStr">
        <is>
          <t>USDA organic, non-GMO, zero everything</t>
        </is>
      </c>
      <c r="W492" s="32" t="n"/>
      <c r="X492" s="32" t="n"/>
      <c r="Y492" s="32" t="n"/>
      <c r="Z492" s="32" t="n"/>
      <c r="AA492" s="15" t="inlineStr">
        <is>
          <t>Low</t>
        </is>
      </c>
      <c r="AB492" s="15" t="inlineStr">
        <is>
          <t>Small organic-certified seltzer niche</t>
        </is>
      </c>
      <c r="AC492" s="15" t="inlineStr">
        <is>
          <t>Certified-organic zero-everything seltzer</t>
        </is>
      </c>
      <c r="AD492" s="15" t="inlineStr">
        <is>
          <t>Organic certification in a plain-seltzer field that mostly isn't.</t>
        </is>
      </c>
      <c r="AE492" s="32" t="n"/>
      <c r="AF492" s="34">
        <f>IF(AND(ISNUMBER($P492),ISNUMBER($AL492),$AL492&lt;&gt;0),ROUND($P492/$AL492*100,1),"")</f>
        <v/>
      </c>
      <c r="AG492" s="35">
        <f>IF(AND(ISNUMBER($S492),ISNUMBER($AL492),$AL492&lt;&gt;0),ROUND($S492/$AL492*100,2),"")</f>
        <v/>
      </c>
      <c r="AH492" s="34">
        <f>IF(AND(ISNUMBER($Q492),ISNUMBER($AL492),$AL492&lt;&gt;0),ROUND($Q492/$AL492*100,1),"")</f>
        <v/>
      </c>
      <c r="AI492" s="29">
        <f>IF(ISNUMBER($S492),IF($S492&lt;=1,"Yes","No"),"n/a")</f>
        <v/>
      </c>
      <c r="AJ492" s="29">
        <f>IF(ISNUMBER($S492),ROUND(MAX(0,MIN(100,100-$S492*2.5-IF(ISNUMBER($T492),$T492,0)*0.12+IF($S492&lt;=1,12,0))),0),"")</f>
        <v/>
      </c>
      <c r="AK492" s="29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29" t="n">
        <v>355</v>
      </c>
      <c r="AM492" s="30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Nixie</t>
        </is>
      </c>
      <c r="B493" s="15" t="inlineStr">
        <is>
          <t>Nixie Organic Sparkling Water | Black Cherry | 18-pack 355mL</t>
        </is>
      </c>
      <c r="C493" s="15" t="inlineStr">
        <is>
          <t>5) Sparkling water &amp; soda</t>
        </is>
      </c>
      <c r="D493" s="15" t="inlineStr">
        <is>
          <t>355 mL can</t>
        </is>
      </c>
      <c r="E493" s="29" t="n">
        <v>18</v>
      </c>
      <c r="F493" s="30" t="n"/>
      <c r="G493" s="31">
        <f>IF(AND(ISNUMBER($F493),ISNUMBER($E493),$E493&lt;&gt;0),$F493/$E493,"")</f>
        <v/>
      </c>
      <c r="H493" s="31">
        <f>IF(AND(ISNUMBER($F493),ISNUMBER($AL493),ISNUMBER($E493),($AL493*$E493)&lt;&gt;0),$F493/($AL493*$E493)*100,"")</f>
        <v/>
      </c>
      <c r="I493" s="32" t="n"/>
      <c r="J493" s="33" t="n"/>
      <c r="K493" s="31">
        <f>IF(AND(ISNUMBER($F493),ISNUMBER($J493)),$F493*(1-$J493),"")</f>
        <v/>
      </c>
      <c r="L493" s="32" t="n"/>
      <c r="M493" s="32" t="n"/>
      <c r="N493" s="31">
        <f>IF(ISNUMBER($F493),($F493-IF(ISNUMBER($AM493),$AM493,0))*(1-IF(ISNUMBER($J493),$J493,0)),"")</f>
        <v/>
      </c>
      <c r="O493" s="15" t="inlineStr">
        <is>
          <t>Black Cherry</t>
        </is>
      </c>
      <c r="P493" s="29" t="n">
        <v>0</v>
      </c>
      <c r="Q493" s="29" t="n">
        <v>0</v>
      </c>
      <c r="R493" s="15" t="inlineStr">
        <is>
          <t>Not listed</t>
        </is>
      </c>
      <c r="S493" s="29" t="n">
        <v>0</v>
      </c>
      <c r="T493" s="29" t="n">
        <v>0</v>
      </c>
      <c r="U493" s="15" t="inlineStr">
        <is>
          <t>None (organic flavours)</t>
        </is>
      </c>
      <c r="V493" s="15" t="inlineStr">
        <is>
          <t>USDA organic, non-GMO, zero everything</t>
        </is>
      </c>
      <c r="W493" s="32" t="n"/>
      <c r="X493" s="32" t="n"/>
      <c r="Y493" s="32" t="n"/>
      <c r="Z493" s="32" t="n"/>
      <c r="AA493" s="15" t="inlineStr">
        <is>
          <t>Low</t>
        </is>
      </c>
      <c r="AB493" s="15" t="inlineStr">
        <is>
          <t>Small organic-certified seltzer niche</t>
        </is>
      </c>
      <c r="AC493" s="15" t="inlineStr">
        <is>
          <t>Certified-organic zero-everything seltzer</t>
        </is>
      </c>
      <c r="AD493" s="15" t="inlineStr">
        <is>
          <t>Organic certification in a plain-seltzer field that mostly isn't.</t>
        </is>
      </c>
      <c r="AE493" s="32" t="n"/>
      <c r="AF493" s="34">
        <f>IF(AND(ISNUMBER($P493),ISNUMBER($AL493),$AL493&lt;&gt;0),ROUND($P493/$AL493*100,1),"")</f>
        <v/>
      </c>
      <c r="AG493" s="35">
        <f>IF(AND(ISNUMBER($S493),ISNUMBER($AL493),$AL493&lt;&gt;0),ROUND($S493/$AL493*100,2),"")</f>
        <v/>
      </c>
      <c r="AH493" s="34">
        <f>IF(AND(ISNUMBER($Q493),ISNUMBER($AL493),$AL493&lt;&gt;0),ROUND($Q493/$AL493*100,1),"")</f>
        <v/>
      </c>
      <c r="AI493" s="29">
        <f>IF(ISNUMBER($S493),IF($S493&lt;=1,"Yes","No"),"n/a")</f>
        <v/>
      </c>
      <c r="AJ493" s="29">
        <f>IF(ISNUMBER($S493),ROUND(MAX(0,MIN(100,100-$S493*2.5-IF(ISNUMBER($T493),$T493,0)*0.12+IF($S493&lt;=1,12,0))),0),"")</f>
        <v/>
      </c>
      <c r="AK493" s="29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29" t="n">
        <v>355</v>
      </c>
      <c r="AM493" s="30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Nixie</t>
        </is>
      </c>
      <c r="B494" s="15" t="inlineStr">
        <is>
          <t>Nixie Organic Sparkling Water | Black Cherry | 24-pack 355mL</t>
        </is>
      </c>
      <c r="C494" s="15" t="inlineStr">
        <is>
          <t>5) Sparkling water &amp; soda</t>
        </is>
      </c>
      <c r="D494" s="15" t="inlineStr">
        <is>
          <t>355 mL can</t>
        </is>
      </c>
      <c r="E494" s="29" t="n">
        <v>24</v>
      </c>
      <c r="F494" s="30" t="n"/>
      <c r="G494" s="31">
        <f>IF(AND(ISNUMBER($F494),ISNUMBER($E494),$E494&lt;&gt;0),$F494/$E494,"")</f>
        <v/>
      </c>
      <c r="H494" s="31">
        <f>IF(AND(ISNUMBER($F494),ISNUMBER($AL494),ISNUMBER($E494),($AL494*$E494)&lt;&gt;0),$F494/($AL494*$E494)*100,"")</f>
        <v/>
      </c>
      <c r="I494" s="32" t="n"/>
      <c r="J494" s="33" t="n"/>
      <c r="K494" s="31">
        <f>IF(AND(ISNUMBER($F494),ISNUMBER($J494)),$F494*(1-$J494),"")</f>
        <v/>
      </c>
      <c r="L494" s="32" t="n"/>
      <c r="M494" s="32" t="n"/>
      <c r="N494" s="31">
        <f>IF(ISNUMBER($F494),($F494-IF(ISNUMBER($AM494),$AM494,0))*(1-IF(ISNUMBER($J494),$J494,0)),"")</f>
        <v/>
      </c>
      <c r="O494" s="15" t="inlineStr">
        <is>
          <t>Black Cherry</t>
        </is>
      </c>
      <c r="P494" s="29" t="n">
        <v>0</v>
      </c>
      <c r="Q494" s="29" t="n">
        <v>0</v>
      </c>
      <c r="R494" s="15" t="inlineStr">
        <is>
          <t>Not listed</t>
        </is>
      </c>
      <c r="S494" s="29" t="n">
        <v>0</v>
      </c>
      <c r="T494" s="29" t="n">
        <v>0</v>
      </c>
      <c r="U494" s="15" t="inlineStr">
        <is>
          <t>None (organic flavours)</t>
        </is>
      </c>
      <c r="V494" s="15" t="inlineStr">
        <is>
          <t>USDA organic, non-GMO, zero everything</t>
        </is>
      </c>
      <c r="W494" s="32" t="n"/>
      <c r="X494" s="32" t="n"/>
      <c r="Y494" s="32" t="n"/>
      <c r="Z494" s="32" t="n"/>
      <c r="AA494" s="15" t="inlineStr">
        <is>
          <t>Low</t>
        </is>
      </c>
      <c r="AB494" s="15" t="inlineStr">
        <is>
          <t>Small organic-certified seltzer niche</t>
        </is>
      </c>
      <c r="AC494" s="15" t="inlineStr">
        <is>
          <t>Certified-organic zero-everything seltzer</t>
        </is>
      </c>
      <c r="AD494" s="15" t="inlineStr">
        <is>
          <t>Organic certification in a plain-seltzer field that mostly isn't.</t>
        </is>
      </c>
      <c r="AE494" s="32" t="n"/>
      <c r="AF494" s="34">
        <f>IF(AND(ISNUMBER($P494),ISNUMBER($AL494),$AL494&lt;&gt;0),ROUND($P494/$AL494*100,1),"")</f>
        <v/>
      </c>
      <c r="AG494" s="35">
        <f>IF(AND(ISNUMBER($S494),ISNUMBER($AL494),$AL494&lt;&gt;0),ROUND($S494/$AL494*100,2),"")</f>
        <v/>
      </c>
      <c r="AH494" s="34">
        <f>IF(AND(ISNUMBER($Q494),ISNUMBER($AL494),$AL494&lt;&gt;0),ROUND($Q494/$AL494*100,1),"")</f>
        <v/>
      </c>
      <c r="AI494" s="29">
        <f>IF(ISNUMBER($S494),IF($S494&lt;=1,"Yes","No"),"n/a")</f>
        <v/>
      </c>
      <c r="AJ494" s="29">
        <f>IF(ISNUMBER($S494),ROUND(MAX(0,MIN(100,100-$S494*2.5-IF(ISNUMBER($T494),$T494,0)*0.12+IF($S494&lt;=1,12,0))),0),"")</f>
        <v/>
      </c>
      <c r="AK494" s="29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29" t="n">
        <v>355</v>
      </c>
      <c r="AM494" s="30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Nixie</t>
        </is>
      </c>
      <c r="B495" s="15" t="inlineStr">
        <is>
          <t>Nixie Organic Sparkling Water | Blackberry Mint | single 355mL</t>
        </is>
      </c>
      <c r="C495" s="15" t="inlineStr">
        <is>
          <t>5) Sparkling water &amp; soda</t>
        </is>
      </c>
      <c r="D495" s="15" t="inlineStr">
        <is>
          <t>355 mL can</t>
        </is>
      </c>
      <c r="E495" s="29" t="n">
        <v>1</v>
      </c>
      <c r="F495" s="30" t="n"/>
      <c r="G495" s="31">
        <f>IF(AND(ISNUMBER($F495),ISNUMBER($E495),$E495&lt;&gt;0),$F495/$E495,"")</f>
        <v/>
      </c>
      <c r="H495" s="31">
        <f>IF(AND(ISNUMBER($F495),ISNUMBER($AL495),ISNUMBER($E495),($AL495*$E495)&lt;&gt;0),$F495/($AL495*$E495)*100,"")</f>
        <v/>
      </c>
      <c r="I495" s="32" t="n"/>
      <c r="J495" s="33" t="n"/>
      <c r="K495" s="31">
        <f>IF(AND(ISNUMBER($F495),ISNUMBER($J495)),$F495*(1-$J495),"")</f>
        <v/>
      </c>
      <c r="L495" s="32" t="n"/>
      <c r="M495" s="32" t="n"/>
      <c r="N495" s="31">
        <f>IF(ISNUMBER($F495),($F495-IF(ISNUMBER($AM495),$AM495,0))*(1-IF(ISNUMBER($J495),$J495,0)),"")</f>
        <v/>
      </c>
      <c r="O495" s="15" t="inlineStr">
        <is>
          <t>Blackberry Mint</t>
        </is>
      </c>
      <c r="P495" s="29" t="n">
        <v>0</v>
      </c>
      <c r="Q495" s="29" t="n">
        <v>0</v>
      </c>
      <c r="R495" s="15" t="inlineStr">
        <is>
          <t>Not listed</t>
        </is>
      </c>
      <c r="S495" s="29" t="n">
        <v>0</v>
      </c>
      <c r="T495" s="29" t="n">
        <v>0</v>
      </c>
      <c r="U495" s="15" t="inlineStr">
        <is>
          <t>None (organic flavours)</t>
        </is>
      </c>
      <c r="V495" s="15" t="inlineStr">
        <is>
          <t>USDA organic, non-GMO, zero everything</t>
        </is>
      </c>
      <c r="W495" s="32" t="n"/>
      <c r="X495" s="32" t="n"/>
      <c r="Y495" s="32" t="n"/>
      <c r="Z495" s="32" t="n"/>
      <c r="AA495" s="15" t="inlineStr">
        <is>
          <t>Low</t>
        </is>
      </c>
      <c r="AB495" s="15" t="inlineStr">
        <is>
          <t>Small organic-certified seltzer niche</t>
        </is>
      </c>
      <c r="AC495" s="15" t="inlineStr">
        <is>
          <t>Certified-organic zero-everything seltzer</t>
        </is>
      </c>
      <c r="AD495" s="15" t="inlineStr">
        <is>
          <t>Organic certification in a plain-seltzer field that mostly isn't.</t>
        </is>
      </c>
      <c r="AE495" s="32" t="n"/>
      <c r="AF495" s="34">
        <f>IF(AND(ISNUMBER($P495),ISNUMBER($AL495),$AL495&lt;&gt;0),ROUND($P495/$AL495*100,1),"")</f>
        <v/>
      </c>
      <c r="AG495" s="35">
        <f>IF(AND(ISNUMBER($S495),ISNUMBER($AL495),$AL495&lt;&gt;0),ROUND($S495/$AL495*100,2),"")</f>
        <v/>
      </c>
      <c r="AH495" s="34">
        <f>IF(AND(ISNUMBER($Q495),ISNUMBER($AL495),$AL495&lt;&gt;0),ROUND($Q495/$AL495*100,1),"")</f>
        <v/>
      </c>
      <c r="AI495" s="29">
        <f>IF(ISNUMBER($S495),IF($S495&lt;=1,"Yes","No"),"n/a")</f>
        <v/>
      </c>
      <c r="AJ495" s="29">
        <f>IF(ISNUMBER($S495),ROUND(MAX(0,MIN(100,100-$S495*2.5-IF(ISNUMBER($T495),$T495,0)*0.12+IF($S495&lt;=1,12,0))),0),"")</f>
        <v/>
      </c>
      <c r="AK495" s="29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29" t="n">
        <v>355</v>
      </c>
      <c r="AM495" s="30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Nixie</t>
        </is>
      </c>
      <c r="B496" s="15" t="inlineStr">
        <is>
          <t>Nixie Organic Sparkling Water | Blackberry Mint | 8-pack 355mL</t>
        </is>
      </c>
      <c r="C496" s="15" t="inlineStr">
        <is>
          <t>5) Sparkling water &amp; soda</t>
        </is>
      </c>
      <c r="D496" s="15" t="inlineStr">
        <is>
          <t>355 mL can</t>
        </is>
      </c>
      <c r="E496" s="29" t="n">
        <v>8</v>
      </c>
      <c r="F496" s="30" t="n"/>
      <c r="G496" s="31">
        <f>IF(AND(ISNUMBER($F496),ISNUMBER($E496),$E496&lt;&gt;0),$F496/$E496,"")</f>
        <v/>
      </c>
      <c r="H496" s="31">
        <f>IF(AND(ISNUMBER($F496),ISNUMBER($AL496),ISNUMBER($E496),($AL496*$E496)&lt;&gt;0),$F496/($AL496*$E496)*100,"")</f>
        <v/>
      </c>
      <c r="I496" s="32" t="n"/>
      <c r="J496" s="33" t="n"/>
      <c r="K496" s="31">
        <f>IF(AND(ISNUMBER($F496),ISNUMBER($J496)),$F496*(1-$J496),"")</f>
        <v/>
      </c>
      <c r="L496" s="32" t="n"/>
      <c r="M496" s="32" t="n"/>
      <c r="N496" s="31">
        <f>IF(ISNUMBER($F496),($F496-IF(ISNUMBER($AM496),$AM496,0))*(1-IF(ISNUMBER($J496),$J496,0)),"")</f>
        <v/>
      </c>
      <c r="O496" s="15" t="inlineStr">
        <is>
          <t>Blackberry Mint</t>
        </is>
      </c>
      <c r="P496" s="29" t="n">
        <v>0</v>
      </c>
      <c r="Q496" s="29" t="n">
        <v>0</v>
      </c>
      <c r="R496" s="15" t="inlineStr">
        <is>
          <t>Not listed</t>
        </is>
      </c>
      <c r="S496" s="29" t="n">
        <v>0</v>
      </c>
      <c r="T496" s="29" t="n">
        <v>0</v>
      </c>
      <c r="U496" s="15" t="inlineStr">
        <is>
          <t>None (organic flavours)</t>
        </is>
      </c>
      <c r="V496" s="15" t="inlineStr">
        <is>
          <t>USDA organic, non-GMO, zero everything</t>
        </is>
      </c>
      <c r="W496" s="32" t="n"/>
      <c r="X496" s="32" t="n"/>
      <c r="Y496" s="32" t="n"/>
      <c r="Z496" s="32" t="n"/>
      <c r="AA496" s="15" t="inlineStr">
        <is>
          <t>Low</t>
        </is>
      </c>
      <c r="AB496" s="15" t="inlineStr">
        <is>
          <t>Small organic-certified seltzer niche</t>
        </is>
      </c>
      <c r="AC496" s="15" t="inlineStr">
        <is>
          <t>Certified-organic zero-everything seltzer</t>
        </is>
      </c>
      <c r="AD496" s="15" t="inlineStr">
        <is>
          <t>Organic certification in a plain-seltzer field that mostly isn't.</t>
        </is>
      </c>
      <c r="AE496" s="32" t="n"/>
      <c r="AF496" s="34">
        <f>IF(AND(ISNUMBER($P496),ISNUMBER($AL496),$AL496&lt;&gt;0),ROUND($P496/$AL496*100,1),"")</f>
        <v/>
      </c>
      <c r="AG496" s="35">
        <f>IF(AND(ISNUMBER($S496),ISNUMBER($AL496),$AL496&lt;&gt;0),ROUND($S496/$AL496*100,2),"")</f>
        <v/>
      </c>
      <c r="AH496" s="34">
        <f>IF(AND(ISNUMBER($Q496),ISNUMBER($AL496),$AL496&lt;&gt;0),ROUND($Q496/$AL496*100,1),"")</f>
        <v/>
      </c>
      <c r="AI496" s="29">
        <f>IF(ISNUMBER($S496),IF($S496&lt;=1,"Yes","No"),"n/a")</f>
        <v/>
      </c>
      <c r="AJ496" s="29">
        <f>IF(ISNUMBER($S496),ROUND(MAX(0,MIN(100,100-$S496*2.5-IF(ISNUMBER($T496),$T496,0)*0.12+IF($S496&lt;=1,12,0))),0),"")</f>
        <v/>
      </c>
      <c r="AK496" s="29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29" t="n">
        <v>355</v>
      </c>
      <c r="AM496" s="30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Nixie</t>
        </is>
      </c>
      <c r="B497" s="15" t="inlineStr">
        <is>
          <t>Nixie Organic Sparkling Water | Blackberry Mint | 12-pack 355mL</t>
        </is>
      </c>
      <c r="C497" s="15" t="inlineStr">
        <is>
          <t>5) Sparkling water &amp; soda</t>
        </is>
      </c>
      <c r="D497" s="15" t="inlineStr">
        <is>
          <t>355 mL can</t>
        </is>
      </c>
      <c r="E497" s="29" t="n">
        <v>12</v>
      </c>
      <c r="F497" s="30" t="n"/>
      <c r="G497" s="31">
        <f>IF(AND(ISNUMBER($F497),ISNUMBER($E497),$E497&lt;&gt;0),$F497/$E497,"")</f>
        <v/>
      </c>
      <c r="H497" s="31">
        <f>IF(AND(ISNUMBER($F497),ISNUMBER($AL497),ISNUMBER($E497),($AL497*$E497)&lt;&gt;0),$F497/($AL497*$E497)*100,"")</f>
        <v/>
      </c>
      <c r="I497" s="32" t="n"/>
      <c r="J497" s="33" t="n"/>
      <c r="K497" s="31">
        <f>IF(AND(ISNUMBER($F497),ISNUMBER($J497)),$F497*(1-$J497),"")</f>
        <v/>
      </c>
      <c r="L497" s="32" t="n"/>
      <c r="M497" s="32" t="n"/>
      <c r="N497" s="31">
        <f>IF(ISNUMBER($F497),($F497-IF(ISNUMBER($AM497),$AM497,0))*(1-IF(ISNUMBER($J497),$J497,0)),"")</f>
        <v/>
      </c>
      <c r="O497" s="15" t="inlineStr">
        <is>
          <t>Blackberry Mint</t>
        </is>
      </c>
      <c r="P497" s="29" t="n">
        <v>0</v>
      </c>
      <c r="Q497" s="29" t="n">
        <v>0</v>
      </c>
      <c r="R497" s="15" t="inlineStr">
        <is>
          <t>Not listed</t>
        </is>
      </c>
      <c r="S497" s="29" t="n">
        <v>0</v>
      </c>
      <c r="T497" s="29" t="n">
        <v>0</v>
      </c>
      <c r="U497" s="15" t="inlineStr">
        <is>
          <t>None (organic flavours)</t>
        </is>
      </c>
      <c r="V497" s="15" t="inlineStr">
        <is>
          <t>USDA organic, non-GMO, zero everything</t>
        </is>
      </c>
      <c r="W497" s="32" t="n"/>
      <c r="X497" s="32" t="n"/>
      <c r="Y497" s="32" t="n"/>
      <c r="Z497" s="32" t="n"/>
      <c r="AA497" s="15" t="inlineStr">
        <is>
          <t>Low</t>
        </is>
      </c>
      <c r="AB497" s="15" t="inlineStr">
        <is>
          <t>Small organic-certified seltzer niche</t>
        </is>
      </c>
      <c r="AC497" s="15" t="inlineStr">
        <is>
          <t>Certified-organic zero-everything seltzer</t>
        </is>
      </c>
      <c r="AD497" s="15" t="inlineStr">
        <is>
          <t>Organic certification in a plain-seltzer field that mostly isn't.</t>
        </is>
      </c>
      <c r="AE497" s="32" t="n"/>
      <c r="AF497" s="34">
        <f>IF(AND(ISNUMBER($P497),ISNUMBER($AL497),$AL497&lt;&gt;0),ROUND($P497/$AL497*100,1),"")</f>
        <v/>
      </c>
      <c r="AG497" s="35">
        <f>IF(AND(ISNUMBER($S497),ISNUMBER($AL497),$AL497&lt;&gt;0),ROUND($S497/$AL497*100,2),"")</f>
        <v/>
      </c>
      <c r="AH497" s="34">
        <f>IF(AND(ISNUMBER($Q497),ISNUMBER($AL497),$AL497&lt;&gt;0),ROUND($Q497/$AL497*100,1),"")</f>
        <v/>
      </c>
      <c r="AI497" s="29">
        <f>IF(ISNUMBER($S497),IF($S497&lt;=1,"Yes","No"),"n/a")</f>
        <v/>
      </c>
      <c r="AJ497" s="29">
        <f>IF(ISNUMBER($S497),ROUND(MAX(0,MIN(100,100-$S497*2.5-IF(ISNUMBER($T497),$T497,0)*0.12+IF($S497&lt;=1,12,0))),0),"")</f>
        <v/>
      </c>
      <c r="AK497" s="29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29" t="n">
        <v>355</v>
      </c>
      <c r="AM497" s="30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Nixie</t>
        </is>
      </c>
      <c r="B498" s="15" t="inlineStr">
        <is>
          <t>Nixie Organic Sparkling Water | Blackberry Mint | 15-pack 355mL</t>
        </is>
      </c>
      <c r="C498" s="15" t="inlineStr">
        <is>
          <t>5) Sparkling water &amp; soda</t>
        </is>
      </c>
      <c r="D498" s="15" t="inlineStr">
        <is>
          <t>355 mL can</t>
        </is>
      </c>
      <c r="E498" s="29" t="n">
        <v>15</v>
      </c>
      <c r="F498" s="30" t="n"/>
      <c r="G498" s="31">
        <f>IF(AND(ISNUMBER($F498),ISNUMBER($E498),$E498&lt;&gt;0),$F498/$E498,"")</f>
        <v/>
      </c>
      <c r="H498" s="31">
        <f>IF(AND(ISNUMBER($F498),ISNUMBER($AL498),ISNUMBER($E498),($AL498*$E498)&lt;&gt;0),$F498/($AL498*$E498)*100,"")</f>
        <v/>
      </c>
      <c r="I498" s="32" t="n"/>
      <c r="J498" s="33" t="n"/>
      <c r="K498" s="31">
        <f>IF(AND(ISNUMBER($F498),ISNUMBER($J498)),$F498*(1-$J498),"")</f>
        <v/>
      </c>
      <c r="L498" s="32" t="n"/>
      <c r="M498" s="32" t="n"/>
      <c r="N498" s="31">
        <f>IF(ISNUMBER($F498),($F498-IF(ISNUMBER($AM498),$AM498,0))*(1-IF(ISNUMBER($J498),$J498,0)),"")</f>
        <v/>
      </c>
      <c r="O498" s="15" t="inlineStr">
        <is>
          <t>Blackberry Mint</t>
        </is>
      </c>
      <c r="P498" s="29" t="n">
        <v>0</v>
      </c>
      <c r="Q498" s="29" t="n">
        <v>0</v>
      </c>
      <c r="R498" s="15" t="inlineStr">
        <is>
          <t>Not listed</t>
        </is>
      </c>
      <c r="S498" s="29" t="n">
        <v>0</v>
      </c>
      <c r="T498" s="29" t="n">
        <v>0</v>
      </c>
      <c r="U498" s="15" t="inlineStr">
        <is>
          <t>None (organic flavours)</t>
        </is>
      </c>
      <c r="V498" s="15" t="inlineStr">
        <is>
          <t>USDA organic, non-GMO, zero everything</t>
        </is>
      </c>
      <c r="W498" s="32" t="n"/>
      <c r="X498" s="32" t="n"/>
      <c r="Y498" s="32" t="n"/>
      <c r="Z498" s="32" t="n"/>
      <c r="AA498" s="15" t="inlineStr">
        <is>
          <t>Low</t>
        </is>
      </c>
      <c r="AB498" s="15" t="inlineStr">
        <is>
          <t>Small organic-certified seltzer niche</t>
        </is>
      </c>
      <c r="AC498" s="15" t="inlineStr">
        <is>
          <t>Certified-organic zero-everything seltzer</t>
        </is>
      </c>
      <c r="AD498" s="15" t="inlineStr">
        <is>
          <t>Organic certification in a plain-seltzer field that mostly isn't.</t>
        </is>
      </c>
      <c r="AE498" s="32" t="n"/>
      <c r="AF498" s="34">
        <f>IF(AND(ISNUMBER($P498),ISNUMBER($AL498),$AL498&lt;&gt;0),ROUND($P498/$AL498*100,1),"")</f>
        <v/>
      </c>
      <c r="AG498" s="35">
        <f>IF(AND(ISNUMBER($S498),ISNUMBER($AL498),$AL498&lt;&gt;0),ROUND($S498/$AL498*100,2),"")</f>
        <v/>
      </c>
      <c r="AH498" s="34">
        <f>IF(AND(ISNUMBER($Q498),ISNUMBER($AL498),$AL498&lt;&gt;0),ROUND($Q498/$AL498*100,1),"")</f>
        <v/>
      </c>
      <c r="AI498" s="29">
        <f>IF(ISNUMBER($S498),IF($S498&lt;=1,"Yes","No"),"n/a")</f>
        <v/>
      </c>
      <c r="AJ498" s="29">
        <f>IF(ISNUMBER($S498),ROUND(MAX(0,MIN(100,100-$S498*2.5-IF(ISNUMBER($T498),$T498,0)*0.12+IF($S498&lt;=1,12,0))),0),"")</f>
        <v/>
      </c>
      <c r="AK498" s="29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29" t="n">
        <v>355</v>
      </c>
      <c r="AM498" s="30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Nixie</t>
        </is>
      </c>
      <c r="B499" s="15" t="inlineStr">
        <is>
          <t>Nixie Organic Sparkling Water | Blackberry Mint | 18-pack 355mL</t>
        </is>
      </c>
      <c r="C499" s="15" t="inlineStr">
        <is>
          <t>5) Sparkling water &amp; soda</t>
        </is>
      </c>
      <c r="D499" s="15" t="inlineStr">
        <is>
          <t>355 mL can</t>
        </is>
      </c>
      <c r="E499" s="29" t="n">
        <v>18</v>
      </c>
      <c r="F499" s="30" t="n"/>
      <c r="G499" s="31">
        <f>IF(AND(ISNUMBER($F499),ISNUMBER($E499),$E499&lt;&gt;0),$F499/$E499,"")</f>
        <v/>
      </c>
      <c r="H499" s="31">
        <f>IF(AND(ISNUMBER($F499),ISNUMBER($AL499),ISNUMBER($E499),($AL499*$E499)&lt;&gt;0),$F499/($AL499*$E499)*100,"")</f>
        <v/>
      </c>
      <c r="I499" s="32" t="n"/>
      <c r="J499" s="33" t="n"/>
      <c r="K499" s="31">
        <f>IF(AND(ISNUMBER($F499),ISNUMBER($J499)),$F499*(1-$J499),"")</f>
        <v/>
      </c>
      <c r="L499" s="32" t="n"/>
      <c r="M499" s="32" t="n"/>
      <c r="N499" s="31">
        <f>IF(ISNUMBER($F499),($F499-IF(ISNUMBER($AM499),$AM499,0))*(1-IF(ISNUMBER($J499),$J499,0)),"")</f>
        <v/>
      </c>
      <c r="O499" s="15" t="inlineStr">
        <is>
          <t>Blackberry Mint</t>
        </is>
      </c>
      <c r="P499" s="29" t="n">
        <v>0</v>
      </c>
      <c r="Q499" s="29" t="n">
        <v>0</v>
      </c>
      <c r="R499" s="15" t="inlineStr">
        <is>
          <t>Not listed</t>
        </is>
      </c>
      <c r="S499" s="29" t="n">
        <v>0</v>
      </c>
      <c r="T499" s="29" t="n">
        <v>0</v>
      </c>
      <c r="U499" s="15" t="inlineStr">
        <is>
          <t>None (organic flavours)</t>
        </is>
      </c>
      <c r="V499" s="15" t="inlineStr">
        <is>
          <t>USDA organic, non-GMO, zero everything</t>
        </is>
      </c>
      <c r="W499" s="32" t="n"/>
      <c r="X499" s="32" t="n"/>
      <c r="Y499" s="32" t="n"/>
      <c r="Z499" s="32" t="n"/>
      <c r="AA499" s="15" t="inlineStr">
        <is>
          <t>Low</t>
        </is>
      </c>
      <c r="AB499" s="15" t="inlineStr">
        <is>
          <t>Small organic-certified seltzer niche</t>
        </is>
      </c>
      <c r="AC499" s="15" t="inlineStr">
        <is>
          <t>Certified-organic zero-everything seltzer</t>
        </is>
      </c>
      <c r="AD499" s="15" t="inlineStr">
        <is>
          <t>Organic certification in a plain-seltzer field that mostly isn't.</t>
        </is>
      </c>
      <c r="AE499" s="32" t="n"/>
      <c r="AF499" s="34">
        <f>IF(AND(ISNUMBER($P499),ISNUMBER($AL499),$AL499&lt;&gt;0),ROUND($P499/$AL499*100,1),"")</f>
        <v/>
      </c>
      <c r="AG499" s="35">
        <f>IF(AND(ISNUMBER($S499),ISNUMBER($AL499),$AL499&lt;&gt;0),ROUND($S499/$AL499*100,2),"")</f>
        <v/>
      </c>
      <c r="AH499" s="34">
        <f>IF(AND(ISNUMBER($Q499),ISNUMBER($AL499),$AL499&lt;&gt;0),ROUND($Q499/$AL499*100,1),"")</f>
        <v/>
      </c>
      <c r="AI499" s="29">
        <f>IF(ISNUMBER($S499),IF($S499&lt;=1,"Yes","No"),"n/a")</f>
        <v/>
      </c>
      <c r="AJ499" s="29">
        <f>IF(ISNUMBER($S499),ROUND(MAX(0,MIN(100,100-$S499*2.5-IF(ISNUMBER($T499),$T499,0)*0.12+IF($S499&lt;=1,12,0))),0),"")</f>
        <v/>
      </c>
      <c r="AK499" s="29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29" t="n">
        <v>355</v>
      </c>
      <c r="AM499" s="30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Nixie</t>
        </is>
      </c>
      <c r="B500" s="15" t="inlineStr">
        <is>
          <t>Nixie Organic Sparkling Water | Blackberry Mint | 24-pack 355mL</t>
        </is>
      </c>
      <c r="C500" s="15" t="inlineStr">
        <is>
          <t>5) Sparkling water &amp; soda</t>
        </is>
      </c>
      <c r="D500" s="15" t="inlineStr">
        <is>
          <t>355 mL can</t>
        </is>
      </c>
      <c r="E500" s="29" t="n">
        <v>24</v>
      </c>
      <c r="F500" s="30" t="n"/>
      <c r="G500" s="31">
        <f>IF(AND(ISNUMBER($F500),ISNUMBER($E500),$E500&lt;&gt;0),$F500/$E500,"")</f>
        <v/>
      </c>
      <c r="H500" s="31">
        <f>IF(AND(ISNUMBER($F500),ISNUMBER($AL500),ISNUMBER($E500),($AL500*$E500)&lt;&gt;0),$F500/($AL500*$E500)*100,"")</f>
        <v/>
      </c>
      <c r="I500" s="32" t="n"/>
      <c r="J500" s="33" t="n"/>
      <c r="K500" s="31">
        <f>IF(AND(ISNUMBER($F500),ISNUMBER($J500)),$F500*(1-$J500),"")</f>
        <v/>
      </c>
      <c r="L500" s="32" t="n"/>
      <c r="M500" s="32" t="n"/>
      <c r="N500" s="31">
        <f>IF(ISNUMBER($F500),($F500-IF(ISNUMBER($AM500),$AM500,0))*(1-IF(ISNUMBER($J500),$J500,0)),"")</f>
        <v/>
      </c>
      <c r="O500" s="15" t="inlineStr">
        <is>
          <t>Blackberry Mint</t>
        </is>
      </c>
      <c r="P500" s="29" t="n">
        <v>0</v>
      </c>
      <c r="Q500" s="29" t="n">
        <v>0</v>
      </c>
      <c r="R500" s="15" t="inlineStr">
        <is>
          <t>Not listed</t>
        </is>
      </c>
      <c r="S500" s="29" t="n">
        <v>0</v>
      </c>
      <c r="T500" s="29" t="n">
        <v>0</v>
      </c>
      <c r="U500" s="15" t="inlineStr">
        <is>
          <t>None (organic flavours)</t>
        </is>
      </c>
      <c r="V500" s="15" t="inlineStr">
        <is>
          <t>USDA organic, non-GMO, zero everything</t>
        </is>
      </c>
      <c r="W500" s="32" t="n"/>
      <c r="X500" s="32" t="n"/>
      <c r="Y500" s="32" t="n"/>
      <c r="Z500" s="32" t="n"/>
      <c r="AA500" s="15" t="inlineStr">
        <is>
          <t>Low</t>
        </is>
      </c>
      <c r="AB500" s="15" t="inlineStr">
        <is>
          <t>Small organic-certified seltzer niche</t>
        </is>
      </c>
      <c r="AC500" s="15" t="inlineStr">
        <is>
          <t>Certified-organic zero-everything seltzer</t>
        </is>
      </c>
      <c r="AD500" s="15" t="inlineStr">
        <is>
          <t>Organic certification in a plain-seltzer field that mostly isn't.</t>
        </is>
      </c>
      <c r="AE500" s="32" t="n"/>
      <c r="AF500" s="34">
        <f>IF(AND(ISNUMBER($P500),ISNUMBER($AL500),$AL500&lt;&gt;0),ROUND($P500/$AL500*100,1),"")</f>
        <v/>
      </c>
      <c r="AG500" s="35">
        <f>IF(AND(ISNUMBER($S500),ISNUMBER($AL500),$AL500&lt;&gt;0),ROUND($S500/$AL500*100,2),"")</f>
        <v/>
      </c>
      <c r="AH500" s="34">
        <f>IF(AND(ISNUMBER($Q500),ISNUMBER($AL500),$AL500&lt;&gt;0),ROUND($Q500/$AL500*100,1),"")</f>
        <v/>
      </c>
      <c r="AI500" s="29">
        <f>IF(ISNUMBER($S500),IF($S500&lt;=1,"Yes","No"),"n/a")</f>
        <v/>
      </c>
      <c r="AJ500" s="29">
        <f>IF(ISNUMBER($S500),ROUND(MAX(0,MIN(100,100-$S500*2.5-IF(ISNUMBER($T500),$T500,0)*0.12+IF($S500&lt;=1,12,0))),0),"")</f>
        <v/>
      </c>
      <c r="AK500" s="29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29" t="n">
        <v>355</v>
      </c>
      <c r="AM500" s="30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Nixie</t>
        </is>
      </c>
      <c r="B501" s="15" t="inlineStr">
        <is>
          <t>Nixie Organic Sparkling Water | Watermelon Mint | single 355mL</t>
        </is>
      </c>
      <c r="C501" s="15" t="inlineStr">
        <is>
          <t>5) Sparkling water &amp; soda</t>
        </is>
      </c>
      <c r="D501" s="15" t="inlineStr">
        <is>
          <t>355 mL can</t>
        </is>
      </c>
      <c r="E501" s="29" t="n">
        <v>1</v>
      </c>
      <c r="F501" s="30" t="n"/>
      <c r="G501" s="31">
        <f>IF(AND(ISNUMBER($F501),ISNUMBER($E501),$E501&lt;&gt;0),$F501/$E501,"")</f>
        <v/>
      </c>
      <c r="H501" s="31">
        <f>IF(AND(ISNUMBER($F501),ISNUMBER($AL501),ISNUMBER($E501),($AL501*$E501)&lt;&gt;0),$F501/($AL501*$E501)*100,"")</f>
        <v/>
      </c>
      <c r="I501" s="32" t="n"/>
      <c r="J501" s="33" t="n"/>
      <c r="K501" s="31">
        <f>IF(AND(ISNUMBER($F501),ISNUMBER($J501)),$F501*(1-$J501),"")</f>
        <v/>
      </c>
      <c r="L501" s="32" t="n"/>
      <c r="M501" s="32" t="n"/>
      <c r="N501" s="31">
        <f>IF(ISNUMBER($F501),($F501-IF(ISNUMBER($AM501),$AM501,0))*(1-IF(ISNUMBER($J501),$J501,0)),"")</f>
        <v/>
      </c>
      <c r="O501" s="15" t="inlineStr">
        <is>
          <t>Watermelon Mint</t>
        </is>
      </c>
      <c r="P501" s="29" t="n">
        <v>0</v>
      </c>
      <c r="Q501" s="29" t="n">
        <v>0</v>
      </c>
      <c r="R501" s="15" t="inlineStr">
        <is>
          <t>Not listed</t>
        </is>
      </c>
      <c r="S501" s="29" t="n">
        <v>0</v>
      </c>
      <c r="T501" s="29" t="n">
        <v>0</v>
      </c>
      <c r="U501" s="15" t="inlineStr">
        <is>
          <t>None (organic flavours)</t>
        </is>
      </c>
      <c r="V501" s="15" t="inlineStr">
        <is>
          <t>USDA organic, non-GMO, zero everything</t>
        </is>
      </c>
      <c r="W501" s="32" t="n"/>
      <c r="X501" s="32" t="n"/>
      <c r="Y501" s="32" t="n"/>
      <c r="Z501" s="32" t="n"/>
      <c r="AA501" s="15" t="inlineStr">
        <is>
          <t>Low</t>
        </is>
      </c>
      <c r="AB501" s="15" t="inlineStr">
        <is>
          <t>Small organic-certified seltzer niche</t>
        </is>
      </c>
      <c r="AC501" s="15" t="inlineStr">
        <is>
          <t>Certified-organic zero-everything seltzer</t>
        </is>
      </c>
      <c r="AD501" s="15" t="inlineStr">
        <is>
          <t>Organic certification in a plain-seltzer field that mostly isn't.</t>
        </is>
      </c>
      <c r="AE501" s="32" t="n"/>
      <c r="AF501" s="34">
        <f>IF(AND(ISNUMBER($P501),ISNUMBER($AL501),$AL501&lt;&gt;0),ROUND($P501/$AL501*100,1),"")</f>
        <v/>
      </c>
      <c r="AG501" s="35">
        <f>IF(AND(ISNUMBER($S501),ISNUMBER($AL501),$AL501&lt;&gt;0),ROUND($S501/$AL501*100,2),"")</f>
        <v/>
      </c>
      <c r="AH501" s="34">
        <f>IF(AND(ISNUMBER($Q501),ISNUMBER($AL501),$AL501&lt;&gt;0),ROUND($Q501/$AL501*100,1),"")</f>
        <v/>
      </c>
      <c r="AI501" s="29">
        <f>IF(ISNUMBER($S501),IF($S501&lt;=1,"Yes","No"),"n/a")</f>
        <v/>
      </c>
      <c r="AJ501" s="29">
        <f>IF(ISNUMBER($S501),ROUND(MAX(0,MIN(100,100-$S501*2.5-IF(ISNUMBER($T501),$T501,0)*0.12+IF($S501&lt;=1,12,0))),0),"")</f>
        <v/>
      </c>
      <c r="AK501" s="29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29" t="n">
        <v>355</v>
      </c>
      <c r="AM501" s="30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Nixie</t>
        </is>
      </c>
      <c r="B502" s="15" t="inlineStr">
        <is>
          <t>Nixie Organic Sparkling Water | Watermelon Mint | 8-pack 355mL</t>
        </is>
      </c>
      <c r="C502" s="15" t="inlineStr">
        <is>
          <t>5) Sparkling water &amp; soda</t>
        </is>
      </c>
      <c r="D502" s="15" t="inlineStr">
        <is>
          <t>355 mL can</t>
        </is>
      </c>
      <c r="E502" s="29" t="n">
        <v>8</v>
      </c>
      <c r="F502" s="30" t="n"/>
      <c r="G502" s="31">
        <f>IF(AND(ISNUMBER($F502),ISNUMBER($E502),$E502&lt;&gt;0),$F502/$E502,"")</f>
        <v/>
      </c>
      <c r="H502" s="31">
        <f>IF(AND(ISNUMBER($F502),ISNUMBER($AL502),ISNUMBER($E502),($AL502*$E502)&lt;&gt;0),$F502/($AL502*$E502)*100,"")</f>
        <v/>
      </c>
      <c r="I502" s="32" t="n"/>
      <c r="J502" s="33" t="n"/>
      <c r="K502" s="31">
        <f>IF(AND(ISNUMBER($F502),ISNUMBER($J502)),$F502*(1-$J502),"")</f>
        <v/>
      </c>
      <c r="L502" s="32" t="n"/>
      <c r="M502" s="32" t="n"/>
      <c r="N502" s="31">
        <f>IF(ISNUMBER($F502),($F502-IF(ISNUMBER($AM502),$AM502,0))*(1-IF(ISNUMBER($J502),$J502,0)),"")</f>
        <v/>
      </c>
      <c r="O502" s="15" t="inlineStr">
        <is>
          <t>Watermelon Mint</t>
        </is>
      </c>
      <c r="P502" s="29" t="n">
        <v>0</v>
      </c>
      <c r="Q502" s="29" t="n">
        <v>0</v>
      </c>
      <c r="R502" s="15" t="inlineStr">
        <is>
          <t>Not listed</t>
        </is>
      </c>
      <c r="S502" s="29" t="n">
        <v>0</v>
      </c>
      <c r="T502" s="29" t="n">
        <v>0</v>
      </c>
      <c r="U502" s="15" t="inlineStr">
        <is>
          <t>None (organic flavours)</t>
        </is>
      </c>
      <c r="V502" s="15" t="inlineStr">
        <is>
          <t>USDA organic, non-GMO, zero everything</t>
        </is>
      </c>
      <c r="W502" s="32" t="n"/>
      <c r="X502" s="32" t="n"/>
      <c r="Y502" s="32" t="n"/>
      <c r="Z502" s="32" t="n"/>
      <c r="AA502" s="15" t="inlineStr">
        <is>
          <t>Low</t>
        </is>
      </c>
      <c r="AB502" s="15" t="inlineStr">
        <is>
          <t>Small organic-certified seltzer niche</t>
        </is>
      </c>
      <c r="AC502" s="15" t="inlineStr">
        <is>
          <t>Certified-organic zero-everything seltzer</t>
        </is>
      </c>
      <c r="AD502" s="15" t="inlineStr">
        <is>
          <t>Organic certification in a plain-seltzer field that mostly isn't.</t>
        </is>
      </c>
      <c r="AE502" s="32" t="n"/>
      <c r="AF502" s="34">
        <f>IF(AND(ISNUMBER($P502),ISNUMBER($AL502),$AL502&lt;&gt;0),ROUND($P502/$AL502*100,1),"")</f>
        <v/>
      </c>
      <c r="AG502" s="35">
        <f>IF(AND(ISNUMBER($S502),ISNUMBER($AL502),$AL502&lt;&gt;0),ROUND($S502/$AL502*100,2),"")</f>
        <v/>
      </c>
      <c r="AH502" s="34">
        <f>IF(AND(ISNUMBER($Q502),ISNUMBER($AL502),$AL502&lt;&gt;0),ROUND($Q502/$AL502*100,1),"")</f>
        <v/>
      </c>
      <c r="AI502" s="29">
        <f>IF(ISNUMBER($S502),IF($S502&lt;=1,"Yes","No"),"n/a")</f>
        <v/>
      </c>
      <c r="AJ502" s="29">
        <f>IF(ISNUMBER($S502),ROUND(MAX(0,MIN(100,100-$S502*2.5-IF(ISNUMBER($T502),$T502,0)*0.12+IF($S502&lt;=1,12,0))),0),"")</f>
        <v/>
      </c>
      <c r="AK502" s="29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29" t="n">
        <v>355</v>
      </c>
      <c r="AM502" s="30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Nixie</t>
        </is>
      </c>
      <c r="B503" s="15" t="inlineStr">
        <is>
          <t>Nixie Organic Sparkling Water | Watermelon Mint | 12-pack 355mL</t>
        </is>
      </c>
      <c r="C503" s="15" t="inlineStr">
        <is>
          <t>5) Sparkling water &amp; soda</t>
        </is>
      </c>
      <c r="D503" s="15" t="inlineStr">
        <is>
          <t>355 mL can</t>
        </is>
      </c>
      <c r="E503" s="29" t="n">
        <v>12</v>
      </c>
      <c r="F503" s="30" t="n"/>
      <c r="G503" s="31">
        <f>IF(AND(ISNUMBER($F503),ISNUMBER($E503),$E503&lt;&gt;0),$F503/$E503,"")</f>
        <v/>
      </c>
      <c r="H503" s="31">
        <f>IF(AND(ISNUMBER($F503),ISNUMBER($AL503),ISNUMBER($E503),($AL503*$E503)&lt;&gt;0),$F503/($AL503*$E503)*100,"")</f>
        <v/>
      </c>
      <c r="I503" s="32" t="n"/>
      <c r="J503" s="33" t="n"/>
      <c r="K503" s="31">
        <f>IF(AND(ISNUMBER($F503),ISNUMBER($J503)),$F503*(1-$J503),"")</f>
        <v/>
      </c>
      <c r="L503" s="32" t="n"/>
      <c r="M503" s="32" t="n"/>
      <c r="N503" s="31">
        <f>IF(ISNUMBER($F503),($F503-IF(ISNUMBER($AM503),$AM503,0))*(1-IF(ISNUMBER($J503),$J503,0)),"")</f>
        <v/>
      </c>
      <c r="O503" s="15" t="inlineStr">
        <is>
          <t>Watermelon Mint</t>
        </is>
      </c>
      <c r="P503" s="29" t="n">
        <v>0</v>
      </c>
      <c r="Q503" s="29" t="n">
        <v>0</v>
      </c>
      <c r="R503" s="15" t="inlineStr">
        <is>
          <t>Not listed</t>
        </is>
      </c>
      <c r="S503" s="29" t="n">
        <v>0</v>
      </c>
      <c r="T503" s="29" t="n">
        <v>0</v>
      </c>
      <c r="U503" s="15" t="inlineStr">
        <is>
          <t>None (organic flavours)</t>
        </is>
      </c>
      <c r="V503" s="15" t="inlineStr">
        <is>
          <t>USDA organic, non-GMO, zero everything</t>
        </is>
      </c>
      <c r="W503" s="32" t="n"/>
      <c r="X503" s="32" t="n"/>
      <c r="Y503" s="32" t="n"/>
      <c r="Z503" s="32" t="n"/>
      <c r="AA503" s="15" t="inlineStr">
        <is>
          <t>Low</t>
        </is>
      </c>
      <c r="AB503" s="15" t="inlineStr">
        <is>
          <t>Small organic-certified seltzer niche</t>
        </is>
      </c>
      <c r="AC503" s="15" t="inlineStr">
        <is>
          <t>Certified-organic zero-everything seltzer</t>
        </is>
      </c>
      <c r="AD503" s="15" t="inlineStr">
        <is>
          <t>Organic certification in a plain-seltzer field that mostly isn't.</t>
        </is>
      </c>
      <c r="AE503" s="32" t="n"/>
      <c r="AF503" s="34">
        <f>IF(AND(ISNUMBER($P503),ISNUMBER($AL503),$AL503&lt;&gt;0),ROUND($P503/$AL503*100,1),"")</f>
        <v/>
      </c>
      <c r="AG503" s="35">
        <f>IF(AND(ISNUMBER($S503),ISNUMBER($AL503),$AL503&lt;&gt;0),ROUND($S503/$AL503*100,2),"")</f>
        <v/>
      </c>
      <c r="AH503" s="34">
        <f>IF(AND(ISNUMBER($Q503),ISNUMBER($AL503),$AL503&lt;&gt;0),ROUND($Q503/$AL503*100,1),"")</f>
        <v/>
      </c>
      <c r="AI503" s="29">
        <f>IF(ISNUMBER($S503),IF($S503&lt;=1,"Yes","No"),"n/a")</f>
        <v/>
      </c>
      <c r="AJ503" s="29">
        <f>IF(ISNUMBER($S503),ROUND(MAX(0,MIN(100,100-$S503*2.5-IF(ISNUMBER($T503),$T503,0)*0.12+IF($S503&lt;=1,12,0))),0),"")</f>
        <v/>
      </c>
      <c r="AK503" s="29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29" t="n">
        <v>355</v>
      </c>
      <c r="AM503" s="30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Nixie</t>
        </is>
      </c>
      <c r="B504" s="15" t="inlineStr">
        <is>
          <t>Nixie Organic Sparkling Water | Watermelon Mint | 15-pack 355mL</t>
        </is>
      </c>
      <c r="C504" s="15" t="inlineStr">
        <is>
          <t>5) Sparkling water &amp; soda</t>
        </is>
      </c>
      <c r="D504" s="15" t="inlineStr">
        <is>
          <t>355 mL can</t>
        </is>
      </c>
      <c r="E504" s="29" t="n">
        <v>15</v>
      </c>
      <c r="F504" s="30" t="n"/>
      <c r="G504" s="31">
        <f>IF(AND(ISNUMBER($F504),ISNUMBER($E504),$E504&lt;&gt;0),$F504/$E504,"")</f>
        <v/>
      </c>
      <c r="H504" s="31">
        <f>IF(AND(ISNUMBER($F504),ISNUMBER($AL504),ISNUMBER($E504),($AL504*$E504)&lt;&gt;0),$F504/($AL504*$E504)*100,"")</f>
        <v/>
      </c>
      <c r="I504" s="32" t="n"/>
      <c r="J504" s="33" t="n"/>
      <c r="K504" s="31">
        <f>IF(AND(ISNUMBER($F504),ISNUMBER($J504)),$F504*(1-$J504),"")</f>
        <v/>
      </c>
      <c r="L504" s="32" t="n"/>
      <c r="M504" s="32" t="n"/>
      <c r="N504" s="31">
        <f>IF(ISNUMBER($F504),($F504-IF(ISNUMBER($AM504),$AM504,0))*(1-IF(ISNUMBER($J504),$J504,0)),"")</f>
        <v/>
      </c>
      <c r="O504" s="15" t="inlineStr">
        <is>
          <t>Watermelon Mint</t>
        </is>
      </c>
      <c r="P504" s="29" t="n">
        <v>0</v>
      </c>
      <c r="Q504" s="29" t="n">
        <v>0</v>
      </c>
      <c r="R504" s="15" t="inlineStr">
        <is>
          <t>Not listed</t>
        </is>
      </c>
      <c r="S504" s="29" t="n">
        <v>0</v>
      </c>
      <c r="T504" s="29" t="n">
        <v>0</v>
      </c>
      <c r="U504" s="15" t="inlineStr">
        <is>
          <t>None (organic flavours)</t>
        </is>
      </c>
      <c r="V504" s="15" t="inlineStr">
        <is>
          <t>USDA organic, non-GMO, zero everything</t>
        </is>
      </c>
      <c r="W504" s="32" t="n"/>
      <c r="X504" s="32" t="n"/>
      <c r="Y504" s="32" t="n"/>
      <c r="Z504" s="32" t="n"/>
      <c r="AA504" s="15" t="inlineStr">
        <is>
          <t>Low</t>
        </is>
      </c>
      <c r="AB504" s="15" t="inlineStr">
        <is>
          <t>Small organic-certified seltzer niche</t>
        </is>
      </c>
      <c r="AC504" s="15" t="inlineStr">
        <is>
          <t>Certified-organic zero-everything seltzer</t>
        </is>
      </c>
      <c r="AD504" s="15" t="inlineStr">
        <is>
          <t>Organic certification in a plain-seltzer field that mostly isn't.</t>
        </is>
      </c>
      <c r="AE504" s="32" t="n"/>
      <c r="AF504" s="34">
        <f>IF(AND(ISNUMBER($P504),ISNUMBER($AL504),$AL504&lt;&gt;0),ROUND($P504/$AL504*100,1),"")</f>
        <v/>
      </c>
      <c r="AG504" s="35">
        <f>IF(AND(ISNUMBER($S504),ISNUMBER($AL504),$AL504&lt;&gt;0),ROUND($S504/$AL504*100,2),"")</f>
        <v/>
      </c>
      <c r="AH504" s="34">
        <f>IF(AND(ISNUMBER($Q504),ISNUMBER($AL504),$AL504&lt;&gt;0),ROUND($Q504/$AL504*100,1),"")</f>
        <v/>
      </c>
      <c r="AI504" s="29">
        <f>IF(ISNUMBER($S504),IF($S504&lt;=1,"Yes","No"),"n/a")</f>
        <v/>
      </c>
      <c r="AJ504" s="29">
        <f>IF(ISNUMBER($S504),ROUND(MAX(0,MIN(100,100-$S504*2.5-IF(ISNUMBER($T504),$T504,0)*0.12+IF($S504&lt;=1,12,0))),0),"")</f>
        <v/>
      </c>
      <c r="AK504" s="29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29" t="n">
        <v>355</v>
      </c>
      <c r="AM504" s="30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Nixie</t>
        </is>
      </c>
      <c r="B505" s="15" t="inlineStr">
        <is>
          <t>Nixie Organic Sparkling Water | Watermelon Mint | 18-pack 355mL</t>
        </is>
      </c>
      <c r="C505" s="15" t="inlineStr">
        <is>
          <t>5) Sparkling water &amp; soda</t>
        </is>
      </c>
      <c r="D505" s="15" t="inlineStr">
        <is>
          <t>355 mL can</t>
        </is>
      </c>
      <c r="E505" s="29" t="n">
        <v>18</v>
      </c>
      <c r="F505" s="30" t="n"/>
      <c r="G505" s="31">
        <f>IF(AND(ISNUMBER($F505),ISNUMBER($E505),$E505&lt;&gt;0),$F505/$E505,"")</f>
        <v/>
      </c>
      <c r="H505" s="31">
        <f>IF(AND(ISNUMBER($F505),ISNUMBER($AL505),ISNUMBER($E505),($AL505*$E505)&lt;&gt;0),$F505/($AL505*$E505)*100,"")</f>
        <v/>
      </c>
      <c r="I505" s="32" t="n"/>
      <c r="J505" s="33" t="n"/>
      <c r="K505" s="31">
        <f>IF(AND(ISNUMBER($F505),ISNUMBER($J505)),$F505*(1-$J505),"")</f>
        <v/>
      </c>
      <c r="L505" s="32" t="n"/>
      <c r="M505" s="32" t="n"/>
      <c r="N505" s="31">
        <f>IF(ISNUMBER($F505),($F505-IF(ISNUMBER($AM505),$AM505,0))*(1-IF(ISNUMBER($J505),$J505,0)),"")</f>
        <v/>
      </c>
      <c r="O505" s="15" t="inlineStr">
        <is>
          <t>Watermelon Mint</t>
        </is>
      </c>
      <c r="P505" s="29" t="n">
        <v>0</v>
      </c>
      <c r="Q505" s="29" t="n">
        <v>0</v>
      </c>
      <c r="R505" s="15" t="inlineStr">
        <is>
          <t>Not listed</t>
        </is>
      </c>
      <c r="S505" s="29" t="n">
        <v>0</v>
      </c>
      <c r="T505" s="29" t="n">
        <v>0</v>
      </c>
      <c r="U505" s="15" t="inlineStr">
        <is>
          <t>None (organic flavours)</t>
        </is>
      </c>
      <c r="V505" s="15" t="inlineStr">
        <is>
          <t>USDA organic, non-GMO, zero everything</t>
        </is>
      </c>
      <c r="W505" s="32" t="n"/>
      <c r="X505" s="32" t="n"/>
      <c r="Y505" s="32" t="n"/>
      <c r="Z505" s="32" t="n"/>
      <c r="AA505" s="15" t="inlineStr">
        <is>
          <t>Low</t>
        </is>
      </c>
      <c r="AB505" s="15" t="inlineStr">
        <is>
          <t>Small organic-certified seltzer niche</t>
        </is>
      </c>
      <c r="AC505" s="15" t="inlineStr">
        <is>
          <t>Certified-organic zero-everything seltzer</t>
        </is>
      </c>
      <c r="AD505" s="15" t="inlineStr">
        <is>
          <t>Organic certification in a plain-seltzer field that mostly isn't.</t>
        </is>
      </c>
      <c r="AE505" s="32" t="n"/>
      <c r="AF505" s="34">
        <f>IF(AND(ISNUMBER($P505),ISNUMBER($AL505),$AL505&lt;&gt;0),ROUND($P505/$AL505*100,1),"")</f>
        <v/>
      </c>
      <c r="AG505" s="35">
        <f>IF(AND(ISNUMBER($S505),ISNUMBER($AL505),$AL505&lt;&gt;0),ROUND($S505/$AL505*100,2),"")</f>
        <v/>
      </c>
      <c r="AH505" s="34">
        <f>IF(AND(ISNUMBER($Q505),ISNUMBER($AL505),$AL505&lt;&gt;0),ROUND($Q505/$AL505*100,1),"")</f>
        <v/>
      </c>
      <c r="AI505" s="29">
        <f>IF(ISNUMBER($S505),IF($S505&lt;=1,"Yes","No"),"n/a")</f>
        <v/>
      </c>
      <c r="AJ505" s="29">
        <f>IF(ISNUMBER($S505),ROUND(MAX(0,MIN(100,100-$S505*2.5-IF(ISNUMBER($T505),$T505,0)*0.12+IF($S505&lt;=1,12,0))),0),"")</f>
        <v/>
      </c>
      <c r="AK505" s="29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29" t="n">
        <v>355</v>
      </c>
      <c r="AM505" s="30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Nixie</t>
        </is>
      </c>
      <c r="B506" s="15" t="inlineStr">
        <is>
          <t>Nixie Organic Sparkling Water | Watermelon Mint | 24-pack 355mL</t>
        </is>
      </c>
      <c r="C506" s="15" t="inlineStr">
        <is>
          <t>5) Sparkling water &amp; soda</t>
        </is>
      </c>
      <c r="D506" s="15" t="inlineStr">
        <is>
          <t>355 mL can</t>
        </is>
      </c>
      <c r="E506" s="29" t="n">
        <v>24</v>
      </c>
      <c r="F506" s="30" t="n"/>
      <c r="G506" s="31">
        <f>IF(AND(ISNUMBER($F506),ISNUMBER($E506),$E506&lt;&gt;0),$F506/$E506,"")</f>
        <v/>
      </c>
      <c r="H506" s="31">
        <f>IF(AND(ISNUMBER($F506),ISNUMBER($AL506),ISNUMBER($E506),($AL506*$E506)&lt;&gt;0),$F506/($AL506*$E506)*100,"")</f>
        <v/>
      </c>
      <c r="I506" s="32" t="n"/>
      <c r="J506" s="33" t="n"/>
      <c r="K506" s="31">
        <f>IF(AND(ISNUMBER($F506),ISNUMBER($J506)),$F506*(1-$J506),"")</f>
        <v/>
      </c>
      <c r="L506" s="32" t="n"/>
      <c r="M506" s="32" t="n"/>
      <c r="N506" s="31">
        <f>IF(ISNUMBER($F506),($F506-IF(ISNUMBER($AM506),$AM506,0))*(1-IF(ISNUMBER($J506),$J506,0)),"")</f>
        <v/>
      </c>
      <c r="O506" s="15" t="inlineStr">
        <is>
          <t>Watermelon Mint</t>
        </is>
      </c>
      <c r="P506" s="29" t="n">
        <v>0</v>
      </c>
      <c r="Q506" s="29" t="n">
        <v>0</v>
      </c>
      <c r="R506" s="15" t="inlineStr">
        <is>
          <t>Not listed</t>
        </is>
      </c>
      <c r="S506" s="29" t="n">
        <v>0</v>
      </c>
      <c r="T506" s="29" t="n">
        <v>0</v>
      </c>
      <c r="U506" s="15" t="inlineStr">
        <is>
          <t>None (organic flavours)</t>
        </is>
      </c>
      <c r="V506" s="15" t="inlineStr">
        <is>
          <t>USDA organic, non-GMO, zero everything</t>
        </is>
      </c>
      <c r="W506" s="32" t="n"/>
      <c r="X506" s="32" t="n"/>
      <c r="Y506" s="32" t="n"/>
      <c r="Z506" s="32" t="n"/>
      <c r="AA506" s="15" t="inlineStr">
        <is>
          <t>Low</t>
        </is>
      </c>
      <c r="AB506" s="15" t="inlineStr">
        <is>
          <t>Small organic-certified seltzer niche</t>
        </is>
      </c>
      <c r="AC506" s="15" t="inlineStr">
        <is>
          <t>Certified-organic zero-everything seltzer</t>
        </is>
      </c>
      <c r="AD506" s="15" t="inlineStr">
        <is>
          <t>Organic certification in a plain-seltzer field that mostly isn't.</t>
        </is>
      </c>
      <c r="AE506" s="32" t="n"/>
      <c r="AF506" s="34">
        <f>IF(AND(ISNUMBER($P506),ISNUMBER($AL506),$AL506&lt;&gt;0),ROUND($P506/$AL506*100,1),"")</f>
        <v/>
      </c>
      <c r="AG506" s="35">
        <f>IF(AND(ISNUMBER($S506),ISNUMBER($AL506),$AL506&lt;&gt;0),ROUND($S506/$AL506*100,2),"")</f>
        <v/>
      </c>
      <c r="AH506" s="34">
        <f>IF(AND(ISNUMBER($Q506),ISNUMBER($AL506),$AL506&lt;&gt;0),ROUND($Q506/$AL506*100,1),"")</f>
        <v/>
      </c>
      <c r="AI506" s="29">
        <f>IF(ISNUMBER($S506),IF($S506&lt;=1,"Yes","No"),"n/a")</f>
        <v/>
      </c>
      <c r="AJ506" s="29">
        <f>IF(ISNUMBER($S506),ROUND(MAX(0,MIN(100,100-$S506*2.5-IF(ISNUMBER($T506),$T506,0)*0.12+IF($S506&lt;=1,12,0))),0),"")</f>
        <v/>
      </c>
      <c r="AK506" s="29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29" t="n">
        <v>355</v>
      </c>
      <c r="AM506" s="30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Pepsi</t>
        </is>
      </c>
      <c r="B507" s="15" t="inlineStr">
        <is>
          <t>Pepsi Cola | Original | single 355mL</t>
        </is>
      </c>
      <c r="C507" s="15" t="inlineStr">
        <is>
          <t>5) Sparkling water &amp; soda</t>
        </is>
      </c>
      <c r="D507" s="15" t="inlineStr">
        <is>
          <t>355 mL can</t>
        </is>
      </c>
      <c r="E507" s="29" t="n">
        <v>1</v>
      </c>
      <c r="F507" s="30" t="n"/>
      <c r="G507" s="31">
        <f>IF(AND(ISNUMBER($F507),ISNUMBER($E507),$E507&lt;&gt;0),$F507/$E507,"")</f>
        <v/>
      </c>
      <c r="H507" s="31">
        <f>IF(AND(ISNUMBER($F507),ISNUMBER($AL507),ISNUMBER($E507),($AL507*$E507)&lt;&gt;0),$F507/($AL507*$E507)*100,"")</f>
        <v/>
      </c>
      <c r="I507" s="32" t="n"/>
      <c r="J507" s="33" t="n"/>
      <c r="K507" s="31">
        <f>IF(AND(ISNUMBER($F507),ISNUMBER($J507)),$F507*(1-$J507),"")</f>
        <v/>
      </c>
      <c r="L507" s="32" t="n"/>
      <c r="M507" s="32" t="n"/>
      <c r="N507" s="31">
        <f>IF(ISNUMBER($F507),($F507-IF(ISNUMBER($AM507),$AM507,0))*(1-IF(ISNUMBER($J507),$J507,0)),"")</f>
        <v/>
      </c>
      <c r="O507" s="15" t="inlineStr">
        <is>
          <t>Original</t>
        </is>
      </c>
      <c r="P507" s="29" t="n">
        <v>38</v>
      </c>
      <c r="Q507" s="29" t="n">
        <v>30</v>
      </c>
      <c r="R507" s="15" t="inlineStr">
        <is>
          <t>Not listed</t>
        </is>
      </c>
      <c r="S507" s="29" t="n">
        <v>41</v>
      </c>
      <c r="T507" s="29" t="n">
        <v>150</v>
      </c>
      <c r="U507" s="15" t="inlineStr">
        <is>
          <t>HFCS</t>
        </is>
      </c>
      <c r="V507" s="15" t="inlineStr">
        <is>
          <t>Classic cola (no functional claim)</t>
        </is>
      </c>
      <c r="W507" s="32" t="n"/>
      <c r="X507" s="32" t="n"/>
      <c r="Y507" s="32" t="n"/>
      <c r="Z507" s="32" t="n"/>
      <c r="AA507" s="15" t="inlineStr">
        <is>
          <t>Very High</t>
        </is>
      </c>
      <c r="AB507" s="15" t="inlineStr">
        <is>
          <t>#2 cola; mass volume</t>
        </is>
      </c>
      <c r="AC507" s="15" t="inlineStr">
        <is>
          <t>The other classic cola</t>
        </is>
      </c>
      <c r="AD507" s="15" t="inlineStr">
        <is>
          <t>Cola taste preference and price.</t>
        </is>
      </c>
      <c r="AE507" s="32" t="n"/>
      <c r="AF507" s="34">
        <f>IF(AND(ISNUMBER($P507),ISNUMBER($AL507),$AL507&lt;&gt;0),ROUND($P507/$AL507*100,1),"")</f>
        <v/>
      </c>
      <c r="AG507" s="35">
        <f>IF(AND(ISNUMBER($S507),ISNUMBER($AL507),$AL507&lt;&gt;0),ROUND($S507/$AL507*100,2),"")</f>
        <v/>
      </c>
      <c r="AH507" s="34">
        <f>IF(AND(ISNUMBER($Q507),ISNUMBER($AL507),$AL507&lt;&gt;0),ROUND($Q507/$AL507*100,1),"")</f>
        <v/>
      </c>
      <c r="AI507" s="29">
        <f>IF(ISNUMBER($S507),IF($S507&lt;=1,"Yes","No"),"n/a")</f>
        <v/>
      </c>
      <c r="AJ507" s="29">
        <f>IF(ISNUMBER($S507),ROUND(MAX(0,MIN(100,100-$S507*2.5-IF(ISNUMBER($T507),$T507,0)*0.12+IF($S507&lt;=1,12,0))),0),"")</f>
        <v/>
      </c>
      <c r="AK507" s="29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29" t="n">
        <v>355</v>
      </c>
      <c r="AM507" s="30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Pepsi</t>
        </is>
      </c>
      <c r="B508" s="15" t="inlineStr">
        <is>
          <t>Pepsi Cola | Original | 8-pack 355mL</t>
        </is>
      </c>
      <c r="C508" s="15" t="inlineStr">
        <is>
          <t>5) Sparkling water &amp; soda</t>
        </is>
      </c>
      <c r="D508" s="15" t="inlineStr">
        <is>
          <t>355 mL can</t>
        </is>
      </c>
      <c r="E508" s="29" t="n">
        <v>8</v>
      </c>
      <c r="F508" s="30" t="n"/>
      <c r="G508" s="31">
        <f>IF(AND(ISNUMBER($F508),ISNUMBER($E508),$E508&lt;&gt;0),$F508/$E508,"")</f>
        <v/>
      </c>
      <c r="H508" s="31">
        <f>IF(AND(ISNUMBER($F508),ISNUMBER($AL508),ISNUMBER($E508),($AL508*$E508)&lt;&gt;0),$F508/($AL508*$E508)*100,"")</f>
        <v/>
      </c>
      <c r="I508" s="32" t="n"/>
      <c r="J508" s="33" t="n"/>
      <c r="K508" s="31">
        <f>IF(AND(ISNUMBER($F508),ISNUMBER($J508)),$F508*(1-$J508),"")</f>
        <v/>
      </c>
      <c r="L508" s="32" t="n"/>
      <c r="M508" s="32" t="n"/>
      <c r="N508" s="31">
        <f>IF(ISNUMBER($F508),($F508-IF(ISNUMBER($AM508),$AM508,0))*(1-IF(ISNUMBER($J508),$J508,0)),"")</f>
        <v/>
      </c>
      <c r="O508" s="15" t="inlineStr">
        <is>
          <t>Original</t>
        </is>
      </c>
      <c r="P508" s="29" t="n">
        <v>38</v>
      </c>
      <c r="Q508" s="29" t="n">
        <v>30</v>
      </c>
      <c r="R508" s="15" t="inlineStr">
        <is>
          <t>Not listed</t>
        </is>
      </c>
      <c r="S508" s="29" t="n">
        <v>41</v>
      </c>
      <c r="T508" s="29" t="n">
        <v>150</v>
      </c>
      <c r="U508" s="15" t="inlineStr">
        <is>
          <t>HFCS</t>
        </is>
      </c>
      <c r="V508" s="15" t="inlineStr">
        <is>
          <t>Classic cola (no functional claim)</t>
        </is>
      </c>
      <c r="W508" s="32" t="n"/>
      <c r="X508" s="32" t="n"/>
      <c r="Y508" s="32" t="n"/>
      <c r="Z508" s="32" t="n"/>
      <c r="AA508" s="15" t="inlineStr">
        <is>
          <t>Very High</t>
        </is>
      </c>
      <c r="AB508" s="15" t="inlineStr">
        <is>
          <t>#2 cola; mass volume</t>
        </is>
      </c>
      <c r="AC508" s="15" t="inlineStr">
        <is>
          <t>The other classic cola</t>
        </is>
      </c>
      <c r="AD508" s="15" t="inlineStr">
        <is>
          <t>Cola taste preference and price.</t>
        </is>
      </c>
      <c r="AE508" s="32" t="n"/>
      <c r="AF508" s="34">
        <f>IF(AND(ISNUMBER($P508),ISNUMBER($AL508),$AL508&lt;&gt;0),ROUND($P508/$AL508*100,1),"")</f>
        <v/>
      </c>
      <c r="AG508" s="35">
        <f>IF(AND(ISNUMBER($S508),ISNUMBER($AL508),$AL508&lt;&gt;0),ROUND($S508/$AL508*100,2),"")</f>
        <v/>
      </c>
      <c r="AH508" s="34">
        <f>IF(AND(ISNUMBER($Q508),ISNUMBER($AL508),$AL508&lt;&gt;0),ROUND($Q508/$AL508*100,1),"")</f>
        <v/>
      </c>
      <c r="AI508" s="29">
        <f>IF(ISNUMBER($S508),IF($S508&lt;=1,"Yes","No"),"n/a")</f>
        <v/>
      </c>
      <c r="AJ508" s="29">
        <f>IF(ISNUMBER($S508),ROUND(MAX(0,MIN(100,100-$S508*2.5-IF(ISNUMBER($T508),$T508,0)*0.12+IF($S508&lt;=1,12,0))),0),"")</f>
        <v/>
      </c>
      <c r="AK508" s="29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29" t="n">
        <v>355</v>
      </c>
      <c r="AM508" s="30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Pepsi</t>
        </is>
      </c>
      <c r="B509" s="15" t="inlineStr">
        <is>
          <t>Pepsi Cola | Original | 12-pack 355mL</t>
        </is>
      </c>
      <c r="C509" s="15" t="inlineStr">
        <is>
          <t>5) Sparkling water &amp; soda</t>
        </is>
      </c>
      <c r="D509" s="15" t="inlineStr">
        <is>
          <t>355 mL can</t>
        </is>
      </c>
      <c r="E509" s="29" t="n">
        <v>12</v>
      </c>
      <c r="F509" s="30" t="n"/>
      <c r="G509" s="31">
        <f>IF(AND(ISNUMBER($F509),ISNUMBER($E509),$E509&lt;&gt;0),$F509/$E509,"")</f>
        <v/>
      </c>
      <c r="H509" s="31">
        <f>IF(AND(ISNUMBER($F509),ISNUMBER($AL509),ISNUMBER($E509),($AL509*$E509)&lt;&gt;0),$F509/($AL509*$E509)*100,"")</f>
        <v/>
      </c>
      <c r="I509" s="32" t="n"/>
      <c r="J509" s="33" t="n"/>
      <c r="K509" s="31">
        <f>IF(AND(ISNUMBER($F509),ISNUMBER($J509)),$F509*(1-$J509),"")</f>
        <v/>
      </c>
      <c r="L509" s="32" t="n"/>
      <c r="M509" s="32" t="n"/>
      <c r="N509" s="31">
        <f>IF(ISNUMBER($F509),($F509-IF(ISNUMBER($AM509),$AM509,0))*(1-IF(ISNUMBER($J509),$J509,0)),"")</f>
        <v/>
      </c>
      <c r="O509" s="15" t="inlineStr">
        <is>
          <t>Original</t>
        </is>
      </c>
      <c r="P509" s="29" t="n">
        <v>38</v>
      </c>
      <c r="Q509" s="29" t="n">
        <v>30</v>
      </c>
      <c r="R509" s="15" t="inlineStr">
        <is>
          <t>Not listed</t>
        </is>
      </c>
      <c r="S509" s="29" t="n">
        <v>41</v>
      </c>
      <c r="T509" s="29" t="n">
        <v>150</v>
      </c>
      <c r="U509" s="15" t="inlineStr">
        <is>
          <t>HFCS</t>
        </is>
      </c>
      <c r="V509" s="15" t="inlineStr">
        <is>
          <t>Classic cola (no functional claim)</t>
        </is>
      </c>
      <c r="W509" s="32" t="n"/>
      <c r="X509" s="32" t="n"/>
      <c r="Y509" s="32" t="n"/>
      <c r="Z509" s="32" t="n"/>
      <c r="AA509" s="15" t="inlineStr">
        <is>
          <t>Very High</t>
        </is>
      </c>
      <c r="AB509" s="15" t="inlineStr">
        <is>
          <t>#2 cola; mass volume</t>
        </is>
      </c>
      <c r="AC509" s="15" t="inlineStr">
        <is>
          <t>The other classic cola</t>
        </is>
      </c>
      <c r="AD509" s="15" t="inlineStr">
        <is>
          <t>Cola taste preference and price.</t>
        </is>
      </c>
      <c r="AE509" s="32" t="n"/>
      <c r="AF509" s="34">
        <f>IF(AND(ISNUMBER($P509),ISNUMBER($AL509),$AL509&lt;&gt;0),ROUND($P509/$AL509*100,1),"")</f>
        <v/>
      </c>
      <c r="AG509" s="35">
        <f>IF(AND(ISNUMBER($S509),ISNUMBER($AL509),$AL509&lt;&gt;0),ROUND($S509/$AL509*100,2),"")</f>
        <v/>
      </c>
      <c r="AH509" s="34">
        <f>IF(AND(ISNUMBER($Q509),ISNUMBER($AL509),$AL509&lt;&gt;0),ROUND($Q509/$AL509*100,1),"")</f>
        <v/>
      </c>
      <c r="AI509" s="29">
        <f>IF(ISNUMBER($S509),IF($S509&lt;=1,"Yes","No"),"n/a")</f>
        <v/>
      </c>
      <c r="AJ509" s="29">
        <f>IF(ISNUMBER($S509),ROUND(MAX(0,MIN(100,100-$S509*2.5-IF(ISNUMBER($T509),$T509,0)*0.12+IF($S509&lt;=1,12,0))),0),"")</f>
        <v/>
      </c>
      <c r="AK509" s="29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29" t="n">
        <v>355</v>
      </c>
      <c r="AM509" s="30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Pepsi</t>
        </is>
      </c>
      <c r="B510" s="15" t="inlineStr">
        <is>
          <t>Pepsi Cola | Original | 15-pack 355mL</t>
        </is>
      </c>
      <c r="C510" s="15" t="inlineStr">
        <is>
          <t>5) Sparkling water &amp; soda</t>
        </is>
      </c>
      <c r="D510" s="15" t="inlineStr">
        <is>
          <t>355 mL can</t>
        </is>
      </c>
      <c r="E510" s="29" t="n">
        <v>15</v>
      </c>
      <c r="F510" s="30" t="n"/>
      <c r="G510" s="31">
        <f>IF(AND(ISNUMBER($F510),ISNUMBER($E510),$E510&lt;&gt;0),$F510/$E510,"")</f>
        <v/>
      </c>
      <c r="H510" s="31">
        <f>IF(AND(ISNUMBER($F510),ISNUMBER($AL510),ISNUMBER($E510),($AL510*$E510)&lt;&gt;0),$F510/($AL510*$E510)*100,"")</f>
        <v/>
      </c>
      <c r="I510" s="32" t="n"/>
      <c r="J510" s="33" t="n"/>
      <c r="K510" s="31">
        <f>IF(AND(ISNUMBER($F510),ISNUMBER($J510)),$F510*(1-$J510),"")</f>
        <v/>
      </c>
      <c r="L510" s="32" t="n"/>
      <c r="M510" s="32" t="n"/>
      <c r="N510" s="31">
        <f>IF(ISNUMBER($F510),($F510-IF(ISNUMBER($AM510),$AM510,0))*(1-IF(ISNUMBER($J510),$J510,0)),"")</f>
        <v/>
      </c>
      <c r="O510" s="15" t="inlineStr">
        <is>
          <t>Original</t>
        </is>
      </c>
      <c r="P510" s="29" t="n">
        <v>38</v>
      </c>
      <c r="Q510" s="29" t="n">
        <v>30</v>
      </c>
      <c r="R510" s="15" t="inlineStr">
        <is>
          <t>Not listed</t>
        </is>
      </c>
      <c r="S510" s="29" t="n">
        <v>41</v>
      </c>
      <c r="T510" s="29" t="n">
        <v>150</v>
      </c>
      <c r="U510" s="15" t="inlineStr">
        <is>
          <t>HFCS</t>
        </is>
      </c>
      <c r="V510" s="15" t="inlineStr">
        <is>
          <t>Classic cola (no functional claim)</t>
        </is>
      </c>
      <c r="W510" s="32" t="n"/>
      <c r="X510" s="32" t="n"/>
      <c r="Y510" s="32" t="n"/>
      <c r="Z510" s="32" t="n"/>
      <c r="AA510" s="15" t="inlineStr">
        <is>
          <t>Very High</t>
        </is>
      </c>
      <c r="AB510" s="15" t="inlineStr">
        <is>
          <t>#2 cola; mass volume</t>
        </is>
      </c>
      <c r="AC510" s="15" t="inlineStr">
        <is>
          <t>The other classic cola</t>
        </is>
      </c>
      <c r="AD510" s="15" t="inlineStr">
        <is>
          <t>Cola taste preference and price.</t>
        </is>
      </c>
      <c r="AE510" s="32" t="n"/>
      <c r="AF510" s="34">
        <f>IF(AND(ISNUMBER($P510),ISNUMBER($AL510),$AL510&lt;&gt;0),ROUND($P510/$AL510*100,1),"")</f>
        <v/>
      </c>
      <c r="AG510" s="35">
        <f>IF(AND(ISNUMBER($S510),ISNUMBER($AL510),$AL510&lt;&gt;0),ROUND($S510/$AL510*100,2),"")</f>
        <v/>
      </c>
      <c r="AH510" s="34">
        <f>IF(AND(ISNUMBER($Q510),ISNUMBER($AL510),$AL510&lt;&gt;0),ROUND($Q510/$AL510*100,1),"")</f>
        <v/>
      </c>
      <c r="AI510" s="29">
        <f>IF(ISNUMBER($S510),IF($S510&lt;=1,"Yes","No"),"n/a")</f>
        <v/>
      </c>
      <c r="AJ510" s="29">
        <f>IF(ISNUMBER($S510),ROUND(MAX(0,MIN(100,100-$S510*2.5-IF(ISNUMBER($T510),$T510,0)*0.12+IF($S510&lt;=1,12,0))),0),"")</f>
        <v/>
      </c>
      <c r="AK510" s="29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29" t="n">
        <v>355</v>
      </c>
      <c r="AM510" s="30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Pepsi</t>
        </is>
      </c>
      <c r="B511" s="15" t="inlineStr">
        <is>
          <t>Pepsi Cola | Original | 18-pack 355mL</t>
        </is>
      </c>
      <c r="C511" s="15" t="inlineStr">
        <is>
          <t>5) Sparkling water &amp; soda</t>
        </is>
      </c>
      <c r="D511" s="15" t="inlineStr">
        <is>
          <t>355 mL can</t>
        </is>
      </c>
      <c r="E511" s="29" t="n">
        <v>18</v>
      </c>
      <c r="F511" s="30" t="n"/>
      <c r="G511" s="31">
        <f>IF(AND(ISNUMBER($F511),ISNUMBER($E511),$E511&lt;&gt;0),$F511/$E511,"")</f>
        <v/>
      </c>
      <c r="H511" s="31">
        <f>IF(AND(ISNUMBER($F511),ISNUMBER($AL511),ISNUMBER($E511),($AL511*$E511)&lt;&gt;0),$F511/($AL511*$E511)*100,"")</f>
        <v/>
      </c>
      <c r="I511" s="32" t="n"/>
      <c r="J511" s="33" t="n"/>
      <c r="K511" s="31">
        <f>IF(AND(ISNUMBER($F511),ISNUMBER($J511)),$F511*(1-$J511),"")</f>
        <v/>
      </c>
      <c r="L511" s="32" t="n"/>
      <c r="M511" s="32" t="n"/>
      <c r="N511" s="31">
        <f>IF(ISNUMBER($F511),($F511-IF(ISNUMBER($AM511),$AM511,0))*(1-IF(ISNUMBER($J511),$J511,0)),"")</f>
        <v/>
      </c>
      <c r="O511" s="15" t="inlineStr">
        <is>
          <t>Original</t>
        </is>
      </c>
      <c r="P511" s="29" t="n">
        <v>38</v>
      </c>
      <c r="Q511" s="29" t="n">
        <v>30</v>
      </c>
      <c r="R511" s="15" t="inlineStr">
        <is>
          <t>Not listed</t>
        </is>
      </c>
      <c r="S511" s="29" t="n">
        <v>41</v>
      </c>
      <c r="T511" s="29" t="n">
        <v>150</v>
      </c>
      <c r="U511" s="15" t="inlineStr">
        <is>
          <t>HFCS</t>
        </is>
      </c>
      <c r="V511" s="15" t="inlineStr">
        <is>
          <t>Classic cola (no functional claim)</t>
        </is>
      </c>
      <c r="W511" s="32" t="n"/>
      <c r="X511" s="32" t="n"/>
      <c r="Y511" s="32" t="n"/>
      <c r="Z511" s="32" t="n"/>
      <c r="AA511" s="15" t="inlineStr">
        <is>
          <t>Very High</t>
        </is>
      </c>
      <c r="AB511" s="15" t="inlineStr">
        <is>
          <t>#2 cola; mass volume</t>
        </is>
      </c>
      <c r="AC511" s="15" t="inlineStr">
        <is>
          <t>The other classic cola</t>
        </is>
      </c>
      <c r="AD511" s="15" t="inlineStr">
        <is>
          <t>Cola taste preference and price.</t>
        </is>
      </c>
      <c r="AE511" s="32" t="n"/>
      <c r="AF511" s="34">
        <f>IF(AND(ISNUMBER($P511),ISNUMBER($AL511),$AL511&lt;&gt;0),ROUND($P511/$AL511*100,1),"")</f>
        <v/>
      </c>
      <c r="AG511" s="35">
        <f>IF(AND(ISNUMBER($S511),ISNUMBER($AL511),$AL511&lt;&gt;0),ROUND($S511/$AL511*100,2),"")</f>
        <v/>
      </c>
      <c r="AH511" s="34">
        <f>IF(AND(ISNUMBER($Q511),ISNUMBER($AL511),$AL511&lt;&gt;0),ROUND($Q511/$AL511*100,1),"")</f>
        <v/>
      </c>
      <c r="AI511" s="29">
        <f>IF(ISNUMBER($S511),IF($S511&lt;=1,"Yes","No"),"n/a")</f>
        <v/>
      </c>
      <c r="AJ511" s="29">
        <f>IF(ISNUMBER($S511),ROUND(MAX(0,MIN(100,100-$S511*2.5-IF(ISNUMBER($T511),$T511,0)*0.12+IF($S511&lt;=1,12,0))),0),"")</f>
        <v/>
      </c>
      <c r="AK511" s="29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29" t="n">
        <v>355</v>
      </c>
      <c r="AM511" s="30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Pepsi</t>
        </is>
      </c>
      <c r="B512" s="15" t="inlineStr">
        <is>
          <t>Pepsi Cola | Original | 24-pack 355mL</t>
        </is>
      </c>
      <c r="C512" s="15" t="inlineStr">
        <is>
          <t>5) Sparkling water &amp; soda</t>
        </is>
      </c>
      <c r="D512" s="15" t="inlineStr">
        <is>
          <t>355 mL can</t>
        </is>
      </c>
      <c r="E512" s="29" t="n">
        <v>24</v>
      </c>
      <c r="F512" s="30" t="n"/>
      <c r="G512" s="31">
        <f>IF(AND(ISNUMBER($F512),ISNUMBER($E512),$E512&lt;&gt;0),$F512/$E512,"")</f>
        <v/>
      </c>
      <c r="H512" s="31">
        <f>IF(AND(ISNUMBER($F512),ISNUMBER($AL512),ISNUMBER($E512),($AL512*$E512)&lt;&gt;0),$F512/($AL512*$E512)*100,"")</f>
        <v/>
      </c>
      <c r="I512" s="32" t="n"/>
      <c r="J512" s="33" t="n"/>
      <c r="K512" s="31">
        <f>IF(AND(ISNUMBER($F512),ISNUMBER($J512)),$F512*(1-$J512),"")</f>
        <v/>
      </c>
      <c r="L512" s="32" t="n"/>
      <c r="M512" s="32" t="n"/>
      <c r="N512" s="31">
        <f>IF(ISNUMBER($F512),($F512-IF(ISNUMBER($AM512),$AM512,0))*(1-IF(ISNUMBER($J512),$J512,0)),"")</f>
        <v/>
      </c>
      <c r="O512" s="15" t="inlineStr">
        <is>
          <t>Original</t>
        </is>
      </c>
      <c r="P512" s="29" t="n">
        <v>38</v>
      </c>
      <c r="Q512" s="29" t="n">
        <v>30</v>
      </c>
      <c r="R512" s="15" t="inlineStr">
        <is>
          <t>Not listed</t>
        </is>
      </c>
      <c r="S512" s="29" t="n">
        <v>41</v>
      </c>
      <c r="T512" s="29" t="n">
        <v>150</v>
      </c>
      <c r="U512" s="15" t="inlineStr">
        <is>
          <t>HFCS</t>
        </is>
      </c>
      <c r="V512" s="15" t="inlineStr">
        <is>
          <t>Classic cola (no functional claim)</t>
        </is>
      </c>
      <c r="W512" s="32" t="n"/>
      <c r="X512" s="32" t="n"/>
      <c r="Y512" s="32" t="n"/>
      <c r="Z512" s="32" t="n"/>
      <c r="AA512" s="15" t="inlineStr">
        <is>
          <t>Very High</t>
        </is>
      </c>
      <c r="AB512" s="15" t="inlineStr">
        <is>
          <t>#2 cola; mass volume</t>
        </is>
      </c>
      <c r="AC512" s="15" t="inlineStr">
        <is>
          <t>The other classic cola</t>
        </is>
      </c>
      <c r="AD512" s="15" t="inlineStr">
        <is>
          <t>Cola taste preference and price.</t>
        </is>
      </c>
      <c r="AE512" s="32" t="n"/>
      <c r="AF512" s="34">
        <f>IF(AND(ISNUMBER($P512),ISNUMBER($AL512),$AL512&lt;&gt;0),ROUND($P512/$AL512*100,1),"")</f>
        <v/>
      </c>
      <c r="AG512" s="35">
        <f>IF(AND(ISNUMBER($S512),ISNUMBER($AL512),$AL512&lt;&gt;0),ROUND($S512/$AL512*100,2),"")</f>
        <v/>
      </c>
      <c r="AH512" s="34">
        <f>IF(AND(ISNUMBER($Q512),ISNUMBER($AL512),$AL512&lt;&gt;0),ROUND($Q512/$AL512*100,1),"")</f>
        <v/>
      </c>
      <c r="AI512" s="29">
        <f>IF(ISNUMBER($S512),IF($S512&lt;=1,"Yes","No"),"n/a")</f>
        <v/>
      </c>
      <c r="AJ512" s="29">
        <f>IF(ISNUMBER($S512),ROUND(MAX(0,MIN(100,100-$S512*2.5-IF(ISNUMBER($T512),$T512,0)*0.12+IF($S512&lt;=1,12,0))),0),"")</f>
        <v/>
      </c>
      <c r="AK512" s="29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29" t="n">
        <v>355</v>
      </c>
      <c r="AM512" s="30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Pepsi</t>
        </is>
      </c>
      <c r="B513" s="15" t="inlineStr">
        <is>
          <t>Pepsi Cola | Wild Cherry | single 355mL</t>
        </is>
      </c>
      <c r="C513" s="15" t="inlineStr">
        <is>
          <t>5) Sparkling water &amp; soda</t>
        </is>
      </c>
      <c r="D513" s="15" t="inlineStr">
        <is>
          <t>355 mL can</t>
        </is>
      </c>
      <c r="E513" s="29" t="n">
        <v>1</v>
      </c>
      <c r="F513" s="30" t="n"/>
      <c r="G513" s="31">
        <f>IF(AND(ISNUMBER($F513),ISNUMBER($E513),$E513&lt;&gt;0),$F513/$E513,"")</f>
        <v/>
      </c>
      <c r="H513" s="31">
        <f>IF(AND(ISNUMBER($F513),ISNUMBER($AL513),ISNUMBER($E513),($AL513*$E513)&lt;&gt;0),$F513/($AL513*$E513)*100,"")</f>
        <v/>
      </c>
      <c r="I513" s="32" t="n"/>
      <c r="J513" s="33" t="n"/>
      <c r="K513" s="31">
        <f>IF(AND(ISNUMBER($F513),ISNUMBER($J513)),$F513*(1-$J513),"")</f>
        <v/>
      </c>
      <c r="L513" s="32" t="n"/>
      <c r="M513" s="32" t="n"/>
      <c r="N513" s="31">
        <f>IF(ISNUMBER($F513),($F513-IF(ISNUMBER($AM513),$AM513,0))*(1-IF(ISNUMBER($J513),$J513,0)),"")</f>
        <v/>
      </c>
      <c r="O513" s="15" t="inlineStr">
        <is>
          <t>Wild Cherry</t>
        </is>
      </c>
      <c r="P513" s="29" t="n">
        <v>38</v>
      </c>
      <c r="Q513" s="29" t="n">
        <v>30</v>
      </c>
      <c r="R513" s="15" t="inlineStr">
        <is>
          <t>Not listed</t>
        </is>
      </c>
      <c r="S513" s="29" t="n">
        <v>41</v>
      </c>
      <c r="T513" s="29" t="n">
        <v>150</v>
      </c>
      <c r="U513" s="15" t="inlineStr">
        <is>
          <t>HFCS</t>
        </is>
      </c>
      <c r="V513" s="15" t="inlineStr">
        <is>
          <t>Classic cola (no functional claim)</t>
        </is>
      </c>
      <c r="W513" s="32" t="n"/>
      <c r="X513" s="32" t="n"/>
      <c r="Y513" s="32" t="n"/>
      <c r="Z513" s="32" t="n"/>
      <c r="AA513" s="15" t="inlineStr">
        <is>
          <t>Very High</t>
        </is>
      </c>
      <c r="AB513" s="15" t="inlineStr">
        <is>
          <t>#2 cola; mass volume</t>
        </is>
      </c>
      <c r="AC513" s="15" t="inlineStr">
        <is>
          <t>The other classic cola</t>
        </is>
      </c>
      <c r="AD513" s="15" t="inlineStr">
        <is>
          <t>Cola taste preference and price.</t>
        </is>
      </c>
      <c r="AE513" s="32" t="n"/>
      <c r="AF513" s="34">
        <f>IF(AND(ISNUMBER($P513),ISNUMBER($AL513),$AL513&lt;&gt;0),ROUND($P513/$AL513*100,1),"")</f>
        <v/>
      </c>
      <c r="AG513" s="35">
        <f>IF(AND(ISNUMBER($S513),ISNUMBER($AL513),$AL513&lt;&gt;0),ROUND($S513/$AL513*100,2),"")</f>
        <v/>
      </c>
      <c r="AH513" s="34">
        <f>IF(AND(ISNUMBER($Q513),ISNUMBER($AL513),$AL513&lt;&gt;0),ROUND($Q513/$AL513*100,1),"")</f>
        <v/>
      </c>
      <c r="AI513" s="29">
        <f>IF(ISNUMBER($S513),IF($S513&lt;=1,"Yes","No"),"n/a")</f>
        <v/>
      </c>
      <c r="AJ513" s="29">
        <f>IF(ISNUMBER($S513),ROUND(MAX(0,MIN(100,100-$S513*2.5-IF(ISNUMBER($T513),$T513,0)*0.12+IF($S513&lt;=1,12,0))),0),"")</f>
        <v/>
      </c>
      <c r="AK513" s="29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29" t="n">
        <v>355</v>
      </c>
      <c r="AM513" s="30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Pepsi</t>
        </is>
      </c>
      <c r="B514" s="15" t="inlineStr">
        <is>
          <t>Pepsi Cola | Wild Cherry | 8-pack 355mL</t>
        </is>
      </c>
      <c r="C514" s="15" t="inlineStr">
        <is>
          <t>5) Sparkling water &amp; soda</t>
        </is>
      </c>
      <c r="D514" s="15" t="inlineStr">
        <is>
          <t>355 mL can</t>
        </is>
      </c>
      <c r="E514" s="29" t="n">
        <v>8</v>
      </c>
      <c r="F514" s="30" t="n"/>
      <c r="G514" s="31">
        <f>IF(AND(ISNUMBER($F514),ISNUMBER($E514),$E514&lt;&gt;0),$F514/$E514,"")</f>
        <v/>
      </c>
      <c r="H514" s="31">
        <f>IF(AND(ISNUMBER($F514),ISNUMBER($AL514),ISNUMBER($E514),($AL514*$E514)&lt;&gt;0),$F514/($AL514*$E514)*100,"")</f>
        <v/>
      </c>
      <c r="I514" s="32" t="n"/>
      <c r="J514" s="33" t="n"/>
      <c r="K514" s="31">
        <f>IF(AND(ISNUMBER($F514),ISNUMBER($J514)),$F514*(1-$J514),"")</f>
        <v/>
      </c>
      <c r="L514" s="32" t="n"/>
      <c r="M514" s="32" t="n"/>
      <c r="N514" s="31">
        <f>IF(ISNUMBER($F514),($F514-IF(ISNUMBER($AM514),$AM514,0))*(1-IF(ISNUMBER($J514),$J514,0)),"")</f>
        <v/>
      </c>
      <c r="O514" s="15" t="inlineStr">
        <is>
          <t>Wild Cherry</t>
        </is>
      </c>
      <c r="P514" s="29" t="n">
        <v>38</v>
      </c>
      <c r="Q514" s="29" t="n">
        <v>30</v>
      </c>
      <c r="R514" s="15" t="inlineStr">
        <is>
          <t>Not listed</t>
        </is>
      </c>
      <c r="S514" s="29" t="n">
        <v>41</v>
      </c>
      <c r="T514" s="29" t="n">
        <v>150</v>
      </c>
      <c r="U514" s="15" t="inlineStr">
        <is>
          <t>HFCS</t>
        </is>
      </c>
      <c r="V514" s="15" t="inlineStr">
        <is>
          <t>Classic cola (no functional claim)</t>
        </is>
      </c>
      <c r="W514" s="32" t="n"/>
      <c r="X514" s="32" t="n"/>
      <c r="Y514" s="32" t="n"/>
      <c r="Z514" s="32" t="n"/>
      <c r="AA514" s="15" t="inlineStr">
        <is>
          <t>Very High</t>
        </is>
      </c>
      <c r="AB514" s="15" t="inlineStr">
        <is>
          <t>#2 cola; mass volume</t>
        </is>
      </c>
      <c r="AC514" s="15" t="inlineStr">
        <is>
          <t>The other classic cola</t>
        </is>
      </c>
      <c r="AD514" s="15" t="inlineStr">
        <is>
          <t>Cola taste preference and price.</t>
        </is>
      </c>
      <c r="AE514" s="32" t="n"/>
      <c r="AF514" s="34">
        <f>IF(AND(ISNUMBER($P514),ISNUMBER($AL514),$AL514&lt;&gt;0),ROUND($P514/$AL514*100,1),"")</f>
        <v/>
      </c>
      <c r="AG514" s="35">
        <f>IF(AND(ISNUMBER($S514),ISNUMBER($AL514),$AL514&lt;&gt;0),ROUND($S514/$AL514*100,2),"")</f>
        <v/>
      </c>
      <c r="AH514" s="34">
        <f>IF(AND(ISNUMBER($Q514),ISNUMBER($AL514),$AL514&lt;&gt;0),ROUND($Q514/$AL514*100,1),"")</f>
        <v/>
      </c>
      <c r="AI514" s="29">
        <f>IF(ISNUMBER($S514),IF($S514&lt;=1,"Yes","No"),"n/a")</f>
        <v/>
      </c>
      <c r="AJ514" s="29">
        <f>IF(ISNUMBER($S514),ROUND(MAX(0,MIN(100,100-$S514*2.5-IF(ISNUMBER($T514),$T514,0)*0.12+IF($S514&lt;=1,12,0))),0),"")</f>
        <v/>
      </c>
      <c r="AK514" s="29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29" t="n">
        <v>355</v>
      </c>
      <c r="AM514" s="30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Pepsi</t>
        </is>
      </c>
      <c r="B515" s="15" t="inlineStr">
        <is>
          <t>Pepsi Cola | Wild Cherry | 12-pack 355mL</t>
        </is>
      </c>
      <c r="C515" s="15" t="inlineStr">
        <is>
          <t>5) Sparkling water &amp; soda</t>
        </is>
      </c>
      <c r="D515" s="15" t="inlineStr">
        <is>
          <t>355 mL can</t>
        </is>
      </c>
      <c r="E515" s="29" t="n">
        <v>12</v>
      </c>
      <c r="F515" s="30" t="n"/>
      <c r="G515" s="31">
        <f>IF(AND(ISNUMBER($F515),ISNUMBER($E515),$E515&lt;&gt;0),$F515/$E515,"")</f>
        <v/>
      </c>
      <c r="H515" s="31">
        <f>IF(AND(ISNUMBER($F515),ISNUMBER($AL515),ISNUMBER($E515),($AL515*$E515)&lt;&gt;0),$F515/($AL515*$E515)*100,"")</f>
        <v/>
      </c>
      <c r="I515" s="32" t="n"/>
      <c r="J515" s="33" t="n"/>
      <c r="K515" s="31">
        <f>IF(AND(ISNUMBER($F515),ISNUMBER($J515)),$F515*(1-$J515),"")</f>
        <v/>
      </c>
      <c r="L515" s="32" t="n"/>
      <c r="M515" s="32" t="n"/>
      <c r="N515" s="31">
        <f>IF(ISNUMBER($F515),($F515-IF(ISNUMBER($AM515),$AM515,0))*(1-IF(ISNUMBER($J515),$J515,0)),"")</f>
        <v/>
      </c>
      <c r="O515" s="15" t="inlineStr">
        <is>
          <t>Wild Cherry</t>
        </is>
      </c>
      <c r="P515" s="29" t="n">
        <v>38</v>
      </c>
      <c r="Q515" s="29" t="n">
        <v>30</v>
      </c>
      <c r="R515" s="15" t="inlineStr">
        <is>
          <t>Not listed</t>
        </is>
      </c>
      <c r="S515" s="29" t="n">
        <v>41</v>
      </c>
      <c r="T515" s="29" t="n">
        <v>150</v>
      </c>
      <c r="U515" s="15" t="inlineStr">
        <is>
          <t>HFCS</t>
        </is>
      </c>
      <c r="V515" s="15" t="inlineStr">
        <is>
          <t>Classic cola (no functional claim)</t>
        </is>
      </c>
      <c r="W515" s="32" t="n"/>
      <c r="X515" s="32" t="n"/>
      <c r="Y515" s="32" t="n"/>
      <c r="Z515" s="32" t="n"/>
      <c r="AA515" s="15" t="inlineStr">
        <is>
          <t>Very High</t>
        </is>
      </c>
      <c r="AB515" s="15" t="inlineStr">
        <is>
          <t>#2 cola; mass volume</t>
        </is>
      </c>
      <c r="AC515" s="15" t="inlineStr">
        <is>
          <t>The other classic cola</t>
        </is>
      </c>
      <c r="AD515" s="15" t="inlineStr">
        <is>
          <t>Cola taste preference and price.</t>
        </is>
      </c>
      <c r="AE515" s="32" t="n"/>
      <c r="AF515" s="34">
        <f>IF(AND(ISNUMBER($P515),ISNUMBER($AL515),$AL515&lt;&gt;0),ROUND($P515/$AL515*100,1),"")</f>
        <v/>
      </c>
      <c r="AG515" s="35">
        <f>IF(AND(ISNUMBER($S515),ISNUMBER($AL515),$AL515&lt;&gt;0),ROUND($S515/$AL515*100,2),"")</f>
        <v/>
      </c>
      <c r="AH515" s="34">
        <f>IF(AND(ISNUMBER($Q515),ISNUMBER($AL515),$AL515&lt;&gt;0),ROUND($Q515/$AL515*100,1),"")</f>
        <v/>
      </c>
      <c r="AI515" s="29">
        <f>IF(ISNUMBER($S515),IF($S515&lt;=1,"Yes","No"),"n/a")</f>
        <v/>
      </c>
      <c r="AJ515" s="29">
        <f>IF(ISNUMBER($S515),ROUND(MAX(0,MIN(100,100-$S515*2.5-IF(ISNUMBER($T515),$T515,0)*0.12+IF($S515&lt;=1,12,0))),0),"")</f>
        <v/>
      </c>
      <c r="AK515" s="29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29" t="n">
        <v>355</v>
      </c>
      <c r="AM515" s="30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Pepsi</t>
        </is>
      </c>
      <c r="B516" s="15" t="inlineStr">
        <is>
          <t>Pepsi Cola | Wild Cherry | 15-pack 355mL</t>
        </is>
      </c>
      <c r="C516" s="15" t="inlineStr">
        <is>
          <t>5) Sparkling water &amp; soda</t>
        </is>
      </c>
      <c r="D516" s="15" t="inlineStr">
        <is>
          <t>355 mL can</t>
        </is>
      </c>
      <c r="E516" s="29" t="n">
        <v>15</v>
      </c>
      <c r="F516" s="30" t="n"/>
      <c r="G516" s="31">
        <f>IF(AND(ISNUMBER($F516),ISNUMBER($E516),$E516&lt;&gt;0),$F516/$E516,"")</f>
        <v/>
      </c>
      <c r="H516" s="31">
        <f>IF(AND(ISNUMBER($F516),ISNUMBER($AL516),ISNUMBER($E516),($AL516*$E516)&lt;&gt;0),$F516/($AL516*$E516)*100,"")</f>
        <v/>
      </c>
      <c r="I516" s="32" t="n"/>
      <c r="J516" s="33" t="n"/>
      <c r="K516" s="31">
        <f>IF(AND(ISNUMBER($F516),ISNUMBER($J516)),$F516*(1-$J516),"")</f>
        <v/>
      </c>
      <c r="L516" s="32" t="n"/>
      <c r="M516" s="32" t="n"/>
      <c r="N516" s="31">
        <f>IF(ISNUMBER($F516),($F516-IF(ISNUMBER($AM516),$AM516,0))*(1-IF(ISNUMBER($J516),$J516,0)),"")</f>
        <v/>
      </c>
      <c r="O516" s="15" t="inlineStr">
        <is>
          <t>Wild Cherry</t>
        </is>
      </c>
      <c r="P516" s="29" t="n">
        <v>38</v>
      </c>
      <c r="Q516" s="29" t="n">
        <v>30</v>
      </c>
      <c r="R516" s="15" t="inlineStr">
        <is>
          <t>Not listed</t>
        </is>
      </c>
      <c r="S516" s="29" t="n">
        <v>41</v>
      </c>
      <c r="T516" s="29" t="n">
        <v>150</v>
      </c>
      <c r="U516" s="15" t="inlineStr">
        <is>
          <t>HFCS</t>
        </is>
      </c>
      <c r="V516" s="15" t="inlineStr">
        <is>
          <t>Classic cola (no functional claim)</t>
        </is>
      </c>
      <c r="W516" s="32" t="n"/>
      <c r="X516" s="32" t="n"/>
      <c r="Y516" s="32" t="n"/>
      <c r="Z516" s="32" t="n"/>
      <c r="AA516" s="15" t="inlineStr">
        <is>
          <t>Very High</t>
        </is>
      </c>
      <c r="AB516" s="15" t="inlineStr">
        <is>
          <t>#2 cola; mass volume</t>
        </is>
      </c>
      <c r="AC516" s="15" t="inlineStr">
        <is>
          <t>The other classic cola</t>
        </is>
      </c>
      <c r="AD516" s="15" t="inlineStr">
        <is>
          <t>Cola taste preference and price.</t>
        </is>
      </c>
      <c r="AE516" s="32" t="n"/>
      <c r="AF516" s="34">
        <f>IF(AND(ISNUMBER($P516),ISNUMBER($AL516),$AL516&lt;&gt;0),ROUND($P516/$AL516*100,1),"")</f>
        <v/>
      </c>
      <c r="AG516" s="35">
        <f>IF(AND(ISNUMBER($S516),ISNUMBER($AL516),$AL516&lt;&gt;0),ROUND($S516/$AL516*100,2),"")</f>
        <v/>
      </c>
      <c r="AH516" s="34">
        <f>IF(AND(ISNUMBER($Q516),ISNUMBER($AL516),$AL516&lt;&gt;0),ROUND($Q516/$AL516*100,1),"")</f>
        <v/>
      </c>
      <c r="AI516" s="29">
        <f>IF(ISNUMBER($S516),IF($S516&lt;=1,"Yes","No"),"n/a")</f>
        <v/>
      </c>
      <c r="AJ516" s="29">
        <f>IF(ISNUMBER($S516),ROUND(MAX(0,MIN(100,100-$S516*2.5-IF(ISNUMBER($T516),$T516,0)*0.12+IF($S516&lt;=1,12,0))),0),"")</f>
        <v/>
      </c>
      <c r="AK516" s="29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29" t="n">
        <v>355</v>
      </c>
      <c r="AM516" s="30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Pepsi</t>
        </is>
      </c>
      <c r="B517" s="15" t="inlineStr">
        <is>
          <t>Pepsi Cola | Wild Cherry | 18-pack 355mL</t>
        </is>
      </c>
      <c r="C517" s="15" t="inlineStr">
        <is>
          <t>5) Sparkling water &amp; soda</t>
        </is>
      </c>
      <c r="D517" s="15" t="inlineStr">
        <is>
          <t>355 mL can</t>
        </is>
      </c>
      <c r="E517" s="29" t="n">
        <v>18</v>
      </c>
      <c r="F517" s="30" t="n"/>
      <c r="G517" s="31">
        <f>IF(AND(ISNUMBER($F517),ISNUMBER($E517),$E517&lt;&gt;0),$F517/$E517,"")</f>
        <v/>
      </c>
      <c r="H517" s="31">
        <f>IF(AND(ISNUMBER($F517),ISNUMBER($AL517),ISNUMBER($E517),($AL517*$E517)&lt;&gt;0),$F517/($AL517*$E517)*100,"")</f>
        <v/>
      </c>
      <c r="I517" s="32" t="n"/>
      <c r="J517" s="33" t="n"/>
      <c r="K517" s="31">
        <f>IF(AND(ISNUMBER($F517),ISNUMBER($J517)),$F517*(1-$J517),"")</f>
        <v/>
      </c>
      <c r="L517" s="32" t="n"/>
      <c r="M517" s="32" t="n"/>
      <c r="N517" s="31">
        <f>IF(ISNUMBER($F517),($F517-IF(ISNUMBER($AM517),$AM517,0))*(1-IF(ISNUMBER($J517),$J517,0)),"")</f>
        <v/>
      </c>
      <c r="O517" s="15" t="inlineStr">
        <is>
          <t>Wild Cherry</t>
        </is>
      </c>
      <c r="P517" s="29" t="n">
        <v>38</v>
      </c>
      <c r="Q517" s="29" t="n">
        <v>30</v>
      </c>
      <c r="R517" s="15" t="inlineStr">
        <is>
          <t>Not listed</t>
        </is>
      </c>
      <c r="S517" s="29" t="n">
        <v>41</v>
      </c>
      <c r="T517" s="29" t="n">
        <v>150</v>
      </c>
      <c r="U517" s="15" t="inlineStr">
        <is>
          <t>HFCS</t>
        </is>
      </c>
      <c r="V517" s="15" t="inlineStr">
        <is>
          <t>Classic cola (no functional claim)</t>
        </is>
      </c>
      <c r="W517" s="32" t="n"/>
      <c r="X517" s="32" t="n"/>
      <c r="Y517" s="32" t="n"/>
      <c r="Z517" s="32" t="n"/>
      <c r="AA517" s="15" t="inlineStr">
        <is>
          <t>Very High</t>
        </is>
      </c>
      <c r="AB517" s="15" t="inlineStr">
        <is>
          <t>#2 cola; mass volume</t>
        </is>
      </c>
      <c r="AC517" s="15" t="inlineStr">
        <is>
          <t>The other classic cola</t>
        </is>
      </c>
      <c r="AD517" s="15" t="inlineStr">
        <is>
          <t>Cola taste preference and price.</t>
        </is>
      </c>
      <c r="AE517" s="32" t="n"/>
      <c r="AF517" s="34">
        <f>IF(AND(ISNUMBER($P517),ISNUMBER($AL517),$AL517&lt;&gt;0),ROUND($P517/$AL517*100,1),"")</f>
        <v/>
      </c>
      <c r="AG517" s="35">
        <f>IF(AND(ISNUMBER($S517),ISNUMBER($AL517),$AL517&lt;&gt;0),ROUND($S517/$AL517*100,2),"")</f>
        <v/>
      </c>
      <c r="AH517" s="34">
        <f>IF(AND(ISNUMBER($Q517),ISNUMBER($AL517),$AL517&lt;&gt;0),ROUND($Q517/$AL517*100,1),"")</f>
        <v/>
      </c>
      <c r="AI517" s="29">
        <f>IF(ISNUMBER($S517),IF($S517&lt;=1,"Yes","No"),"n/a")</f>
        <v/>
      </c>
      <c r="AJ517" s="29">
        <f>IF(ISNUMBER($S517),ROUND(MAX(0,MIN(100,100-$S517*2.5-IF(ISNUMBER($T517),$T517,0)*0.12+IF($S517&lt;=1,12,0))),0),"")</f>
        <v/>
      </c>
      <c r="AK517" s="29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29" t="n">
        <v>355</v>
      </c>
      <c r="AM517" s="30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Pepsi</t>
        </is>
      </c>
      <c r="B518" s="15" t="inlineStr">
        <is>
          <t>Pepsi Cola | Wild Cherry | 24-pack 355mL</t>
        </is>
      </c>
      <c r="C518" s="15" t="inlineStr">
        <is>
          <t>5) Sparkling water &amp; soda</t>
        </is>
      </c>
      <c r="D518" s="15" t="inlineStr">
        <is>
          <t>355 mL can</t>
        </is>
      </c>
      <c r="E518" s="29" t="n">
        <v>24</v>
      </c>
      <c r="F518" s="30" t="n"/>
      <c r="G518" s="31">
        <f>IF(AND(ISNUMBER($F518),ISNUMBER($E518),$E518&lt;&gt;0),$F518/$E518,"")</f>
        <v/>
      </c>
      <c r="H518" s="31">
        <f>IF(AND(ISNUMBER($F518),ISNUMBER($AL518),ISNUMBER($E518),($AL518*$E518)&lt;&gt;0),$F518/($AL518*$E518)*100,"")</f>
        <v/>
      </c>
      <c r="I518" s="32" t="n"/>
      <c r="J518" s="33" t="n"/>
      <c r="K518" s="31">
        <f>IF(AND(ISNUMBER($F518),ISNUMBER($J518)),$F518*(1-$J518),"")</f>
        <v/>
      </c>
      <c r="L518" s="32" t="n"/>
      <c r="M518" s="32" t="n"/>
      <c r="N518" s="31">
        <f>IF(ISNUMBER($F518),($F518-IF(ISNUMBER($AM518),$AM518,0))*(1-IF(ISNUMBER($J518),$J518,0)),"")</f>
        <v/>
      </c>
      <c r="O518" s="15" t="inlineStr">
        <is>
          <t>Wild Cherry</t>
        </is>
      </c>
      <c r="P518" s="29" t="n">
        <v>38</v>
      </c>
      <c r="Q518" s="29" t="n">
        <v>30</v>
      </c>
      <c r="R518" s="15" t="inlineStr">
        <is>
          <t>Not listed</t>
        </is>
      </c>
      <c r="S518" s="29" t="n">
        <v>41</v>
      </c>
      <c r="T518" s="29" t="n">
        <v>150</v>
      </c>
      <c r="U518" s="15" t="inlineStr">
        <is>
          <t>HFCS</t>
        </is>
      </c>
      <c r="V518" s="15" t="inlineStr">
        <is>
          <t>Classic cola (no functional claim)</t>
        </is>
      </c>
      <c r="W518" s="32" t="n"/>
      <c r="X518" s="32" t="n"/>
      <c r="Y518" s="32" t="n"/>
      <c r="Z518" s="32" t="n"/>
      <c r="AA518" s="15" t="inlineStr">
        <is>
          <t>Very High</t>
        </is>
      </c>
      <c r="AB518" s="15" t="inlineStr">
        <is>
          <t>#2 cola; mass volume</t>
        </is>
      </c>
      <c r="AC518" s="15" t="inlineStr">
        <is>
          <t>The other classic cola</t>
        </is>
      </c>
      <c r="AD518" s="15" t="inlineStr">
        <is>
          <t>Cola taste preference and price.</t>
        </is>
      </c>
      <c r="AE518" s="32" t="n"/>
      <c r="AF518" s="34">
        <f>IF(AND(ISNUMBER($P518),ISNUMBER($AL518),$AL518&lt;&gt;0),ROUND($P518/$AL518*100,1),"")</f>
        <v/>
      </c>
      <c r="AG518" s="35">
        <f>IF(AND(ISNUMBER($S518),ISNUMBER($AL518),$AL518&lt;&gt;0),ROUND($S518/$AL518*100,2),"")</f>
        <v/>
      </c>
      <c r="AH518" s="34">
        <f>IF(AND(ISNUMBER($Q518),ISNUMBER($AL518),$AL518&lt;&gt;0),ROUND($Q518/$AL518*100,1),"")</f>
        <v/>
      </c>
      <c r="AI518" s="29">
        <f>IF(ISNUMBER($S518),IF($S518&lt;=1,"Yes","No"),"n/a")</f>
        <v/>
      </c>
      <c r="AJ518" s="29">
        <f>IF(ISNUMBER($S518),ROUND(MAX(0,MIN(100,100-$S518*2.5-IF(ISNUMBER($T518),$T518,0)*0.12+IF($S518&lt;=1,12,0))),0),"")</f>
        <v/>
      </c>
      <c r="AK518" s="29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29" t="n">
        <v>355</v>
      </c>
      <c r="AM518" s="30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Pepsi</t>
        </is>
      </c>
      <c r="B519" s="15" t="inlineStr">
        <is>
          <t>Pepsi Cola | Vanilla | single 355mL</t>
        </is>
      </c>
      <c r="C519" s="15" t="inlineStr">
        <is>
          <t>5) Sparkling water &amp; soda</t>
        </is>
      </c>
      <c r="D519" s="15" t="inlineStr">
        <is>
          <t>355 mL can</t>
        </is>
      </c>
      <c r="E519" s="29" t="n">
        <v>1</v>
      </c>
      <c r="F519" s="30" t="n"/>
      <c r="G519" s="31">
        <f>IF(AND(ISNUMBER($F519),ISNUMBER($E519),$E519&lt;&gt;0),$F519/$E519,"")</f>
        <v/>
      </c>
      <c r="H519" s="31">
        <f>IF(AND(ISNUMBER($F519),ISNUMBER($AL519),ISNUMBER($E519),($AL519*$E519)&lt;&gt;0),$F519/($AL519*$E519)*100,"")</f>
        <v/>
      </c>
      <c r="I519" s="32" t="n"/>
      <c r="J519" s="33" t="n"/>
      <c r="K519" s="31">
        <f>IF(AND(ISNUMBER($F519),ISNUMBER($J519)),$F519*(1-$J519),"")</f>
        <v/>
      </c>
      <c r="L519" s="32" t="n"/>
      <c r="M519" s="32" t="n"/>
      <c r="N519" s="31">
        <f>IF(ISNUMBER($F519),($F519-IF(ISNUMBER($AM519),$AM519,0))*(1-IF(ISNUMBER($J519),$J519,0)),"")</f>
        <v/>
      </c>
      <c r="O519" s="15" t="inlineStr">
        <is>
          <t>Vanilla</t>
        </is>
      </c>
      <c r="P519" s="29" t="n">
        <v>38</v>
      </c>
      <c r="Q519" s="29" t="n">
        <v>30</v>
      </c>
      <c r="R519" s="15" t="inlineStr">
        <is>
          <t>Not listed</t>
        </is>
      </c>
      <c r="S519" s="29" t="n">
        <v>41</v>
      </c>
      <c r="T519" s="29" t="n">
        <v>150</v>
      </c>
      <c r="U519" s="15" t="inlineStr">
        <is>
          <t>HFCS</t>
        </is>
      </c>
      <c r="V519" s="15" t="inlineStr">
        <is>
          <t>Classic cola (no functional claim)</t>
        </is>
      </c>
      <c r="W519" s="32" t="n"/>
      <c r="X519" s="32" t="n"/>
      <c r="Y519" s="32" t="n"/>
      <c r="Z519" s="32" t="n"/>
      <c r="AA519" s="15" t="inlineStr">
        <is>
          <t>Very High</t>
        </is>
      </c>
      <c r="AB519" s="15" t="inlineStr">
        <is>
          <t>#2 cola; mass volume</t>
        </is>
      </c>
      <c r="AC519" s="15" t="inlineStr">
        <is>
          <t>The other classic cola</t>
        </is>
      </c>
      <c r="AD519" s="15" t="inlineStr">
        <is>
          <t>Cola taste preference and price.</t>
        </is>
      </c>
      <c r="AE519" s="32" t="n"/>
      <c r="AF519" s="34">
        <f>IF(AND(ISNUMBER($P519),ISNUMBER($AL519),$AL519&lt;&gt;0),ROUND($P519/$AL519*100,1),"")</f>
        <v/>
      </c>
      <c r="AG519" s="35">
        <f>IF(AND(ISNUMBER($S519),ISNUMBER($AL519),$AL519&lt;&gt;0),ROUND($S519/$AL519*100,2),"")</f>
        <v/>
      </c>
      <c r="AH519" s="34">
        <f>IF(AND(ISNUMBER($Q519),ISNUMBER($AL519),$AL519&lt;&gt;0),ROUND($Q519/$AL519*100,1),"")</f>
        <v/>
      </c>
      <c r="AI519" s="29">
        <f>IF(ISNUMBER($S519),IF($S519&lt;=1,"Yes","No"),"n/a")</f>
        <v/>
      </c>
      <c r="AJ519" s="29">
        <f>IF(ISNUMBER($S519),ROUND(MAX(0,MIN(100,100-$S519*2.5-IF(ISNUMBER($T519),$T519,0)*0.12+IF($S519&lt;=1,12,0))),0),"")</f>
        <v/>
      </c>
      <c r="AK519" s="29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29" t="n">
        <v>355</v>
      </c>
      <c r="AM519" s="30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Pepsi</t>
        </is>
      </c>
      <c r="B520" s="15" t="inlineStr">
        <is>
          <t>Pepsi Cola | Vanilla | 8-pack 355mL</t>
        </is>
      </c>
      <c r="C520" s="15" t="inlineStr">
        <is>
          <t>5) Sparkling water &amp; soda</t>
        </is>
      </c>
      <c r="D520" s="15" t="inlineStr">
        <is>
          <t>355 mL can</t>
        </is>
      </c>
      <c r="E520" s="29" t="n">
        <v>8</v>
      </c>
      <c r="F520" s="30" t="n"/>
      <c r="G520" s="31">
        <f>IF(AND(ISNUMBER($F520),ISNUMBER($E520),$E520&lt;&gt;0),$F520/$E520,"")</f>
        <v/>
      </c>
      <c r="H520" s="31">
        <f>IF(AND(ISNUMBER($F520),ISNUMBER($AL520),ISNUMBER($E520),($AL520*$E520)&lt;&gt;0),$F520/($AL520*$E520)*100,"")</f>
        <v/>
      </c>
      <c r="I520" s="32" t="n"/>
      <c r="J520" s="33" t="n"/>
      <c r="K520" s="31">
        <f>IF(AND(ISNUMBER($F520),ISNUMBER($J520)),$F520*(1-$J520),"")</f>
        <v/>
      </c>
      <c r="L520" s="32" t="n"/>
      <c r="M520" s="32" t="n"/>
      <c r="N520" s="31">
        <f>IF(ISNUMBER($F520),($F520-IF(ISNUMBER($AM520),$AM520,0))*(1-IF(ISNUMBER($J520),$J520,0)),"")</f>
        <v/>
      </c>
      <c r="O520" s="15" t="inlineStr">
        <is>
          <t>Vanilla</t>
        </is>
      </c>
      <c r="P520" s="29" t="n">
        <v>38</v>
      </c>
      <c r="Q520" s="29" t="n">
        <v>30</v>
      </c>
      <c r="R520" s="15" t="inlineStr">
        <is>
          <t>Not listed</t>
        </is>
      </c>
      <c r="S520" s="29" t="n">
        <v>41</v>
      </c>
      <c r="T520" s="29" t="n">
        <v>150</v>
      </c>
      <c r="U520" s="15" t="inlineStr">
        <is>
          <t>HFCS</t>
        </is>
      </c>
      <c r="V520" s="15" t="inlineStr">
        <is>
          <t>Classic cola (no functional claim)</t>
        </is>
      </c>
      <c r="W520" s="32" t="n"/>
      <c r="X520" s="32" t="n"/>
      <c r="Y520" s="32" t="n"/>
      <c r="Z520" s="32" t="n"/>
      <c r="AA520" s="15" t="inlineStr">
        <is>
          <t>Very High</t>
        </is>
      </c>
      <c r="AB520" s="15" t="inlineStr">
        <is>
          <t>#2 cola; mass volume</t>
        </is>
      </c>
      <c r="AC520" s="15" t="inlineStr">
        <is>
          <t>The other classic cola</t>
        </is>
      </c>
      <c r="AD520" s="15" t="inlineStr">
        <is>
          <t>Cola taste preference and price.</t>
        </is>
      </c>
      <c r="AE520" s="32" t="n"/>
      <c r="AF520" s="34">
        <f>IF(AND(ISNUMBER($P520),ISNUMBER($AL520),$AL520&lt;&gt;0),ROUND($P520/$AL520*100,1),"")</f>
        <v/>
      </c>
      <c r="AG520" s="35">
        <f>IF(AND(ISNUMBER($S520),ISNUMBER($AL520),$AL520&lt;&gt;0),ROUND($S520/$AL520*100,2),"")</f>
        <v/>
      </c>
      <c r="AH520" s="34">
        <f>IF(AND(ISNUMBER($Q520),ISNUMBER($AL520),$AL520&lt;&gt;0),ROUND($Q520/$AL520*100,1),"")</f>
        <v/>
      </c>
      <c r="AI520" s="29">
        <f>IF(ISNUMBER($S520),IF($S520&lt;=1,"Yes","No"),"n/a")</f>
        <v/>
      </c>
      <c r="AJ520" s="29">
        <f>IF(ISNUMBER($S520),ROUND(MAX(0,MIN(100,100-$S520*2.5-IF(ISNUMBER($T520),$T520,0)*0.12+IF($S520&lt;=1,12,0))),0),"")</f>
        <v/>
      </c>
      <c r="AK520" s="29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29" t="n">
        <v>355</v>
      </c>
      <c r="AM520" s="30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Pepsi</t>
        </is>
      </c>
      <c r="B521" s="15" t="inlineStr">
        <is>
          <t>Pepsi Cola | Vanilla | 12-pack 355mL</t>
        </is>
      </c>
      <c r="C521" s="15" t="inlineStr">
        <is>
          <t>5) Sparkling water &amp; soda</t>
        </is>
      </c>
      <c r="D521" s="15" t="inlineStr">
        <is>
          <t>355 mL can</t>
        </is>
      </c>
      <c r="E521" s="29" t="n">
        <v>12</v>
      </c>
      <c r="F521" s="30" t="n"/>
      <c r="G521" s="31">
        <f>IF(AND(ISNUMBER($F521),ISNUMBER($E521),$E521&lt;&gt;0),$F521/$E521,"")</f>
        <v/>
      </c>
      <c r="H521" s="31">
        <f>IF(AND(ISNUMBER($F521),ISNUMBER($AL521),ISNUMBER($E521),($AL521*$E521)&lt;&gt;0),$F521/($AL521*$E521)*100,"")</f>
        <v/>
      </c>
      <c r="I521" s="32" t="n"/>
      <c r="J521" s="33" t="n"/>
      <c r="K521" s="31">
        <f>IF(AND(ISNUMBER($F521),ISNUMBER($J521)),$F521*(1-$J521),"")</f>
        <v/>
      </c>
      <c r="L521" s="32" t="n"/>
      <c r="M521" s="32" t="n"/>
      <c r="N521" s="31">
        <f>IF(ISNUMBER($F521),($F521-IF(ISNUMBER($AM521),$AM521,0))*(1-IF(ISNUMBER($J521),$J521,0)),"")</f>
        <v/>
      </c>
      <c r="O521" s="15" t="inlineStr">
        <is>
          <t>Vanilla</t>
        </is>
      </c>
      <c r="P521" s="29" t="n">
        <v>38</v>
      </c>
      <c r="Q521" s="29" t="n">
        <v>30</v>
      </c>
      <c r="R521" s="15" t="inlineStr">
        <is>
          <t>Not listed</t>
        </is>
      </c>
      <c r="S521" s="29" t="n">
        <v>41</v>
      </c>
      <c r="T521" s="29" t="n">
        <v>150</v>
      </c>
      <c r="U521" s="15" t="inlineStr">
        <is>
          <t>HFCS</t>
        </is>
      </c>
      <c r="V521" s="15" t="inlineStr">
        <is>
          <t>Classic cola (no functional claim)</t>
        </is>
      </c>
      <c r="W521" s="32" t="n"/>
      <c r="X521" s="32" t="n"/>
      <c r="Y521" s="32" t="n"/>
      <c r="Z521" s="32" t="n"/>
      <c r="AA521" s="15" t="inlineStr">
        <is>
          <t>Very High</t>
        </is>
      </c>
      <c r="AB521" s="15" t="inlineStr">
        <is>
          <t>#2 cola; mass volume</t>
        </is>
      </c>
      <c r="AC521" s="15" t="inlineStr">
        <is>
          <t>The other classic cola</t>
        </is>
      </c>
      <c r="AD521" s="15" t="inlineStr">
        <is>
          <t>Cola taste preference and price.</t>
        </is>
      </c>
      <c r="AE521" s="32" t="n"/>
      <c r="AF521" s="34">
        <f>IF(AND(ISNUMBER($P521),ISNUMBER($AL521),$AL521&lt;&gt;0),ROUND($P521/$AL521*100,1),"")</f>
        <v/>
      </c>
      <c r="AG521" s="35">
        <f>IF(AND(ISNUMBER($S521),ISNUMBER($AL521),$AL521&lt;&gt;0),ROUND($S521/$AL521*100,2),"")</f>
        <v/>
      </c>
      <c r="AH521" s="34">
        <f>IF(AND(ISNUMBER($Q521),ISNUMBER($AL521),$AL521&lt;&gt;0),ROUND($Q521/$AL521*100,1),"")</f>
        <v/>
      </c>
      <c r="AI521" s="29">
        <f>IF(ISNUMBER($S521),IF($S521&lt;=1,"Yes","No"),"n/a")</f>
        <v/>
      </c>
      <c r="AJ521" s="29">
        <f>IF(ISNUMBER($S521),ROUND(MAX(0,MIN(100,100-$S521*2.5-IF(ISNUMBER($T521),$T521,0)*0.12+IF($S521&lt;=1,12,0))),0),"")</f>
        <v/>
      </c>
      <c r="AK521" s="29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29" t="n">
        <v>355</v>
      </c>
      <c r="AM521" s="30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Pepsi</t>
        </is>
      </c>
      <c r="B522" s="15" t="inlineStr">
        <is>
          <t>Pepsi Cola | Vanilla | 15-pack 355mL</t>
        </is>
      </c>
      <c r="C522" s="15" t="inlineStr">
        <is>
          <t>5) Sparkling water &amp; soda</t>
        </is>
      </c>
      <c r="D522" s="15" t="inlineStr">
        <is>
          <t>355 mL can</t>
        </is>
      </c>
      <c r="E522" s="29" t="n">
        <v>15</v>
      </c>
      <c r="F522" s="30" t="n"/>
      <c r="G522" s="31">
        <f>IF(AND(ISNUMBER($F522),ISNUMBER($E522),$E522&lt;&gt;0),$F522/$E522,"")</f>
        <v/>
      </c>
      <c r="H522" s="31">
        <f>IF(AND(ISNUMBER($F522),ISNUMBER($AL522),ISNUMBER($E522),($AL522*$E522)&lt;&gt;0),$F522/($AL522*$E522)*100,"")</f>
        <v/>
      </c>
      <c r="I522" s="32" t="n"/>
      <c r="J522" s="33" t="n"/>
      <c r="K522" s="31">
        <f>IF(AND(ISNUMBER($F522),ISNUMBER($J522)),$F522*(1-$J522),"")</f>
        <v/>
      </c>
      <c r="L522" s="32" t="n"/>
      <c r="M522" s="32" t="n"/>
      <c r="N522" s="31">
        <f>IF(ISNUMBER($F522),($F522-IF(ISNUMBER($AM522),$AM522,0))*(1-IF(ISNUMBER($J522),$J522,0)),"")</f>
        <v/>
      </c>
      <c r="O522" s="15" t="inlineStr">
        <is>
          <t>Vanilla</t>
        </is>
      </c>
      <c r="P522" s="29" t="n">
        <v>38</v>
      </c>
      <c r="Q522" s="29" t="n">
        <v>30</v>
      </c>
      <c r="R522" s="15" t="inlineStr">
        <is>
          <t>Not listed</t>
        </is>
      </c>
      <c r="S522" s="29" t="n">
        <v>41</v>
      </c>
      <c r="T522" s="29" t="n">
        <v>150</v>
      </c>
      <c r="U522" s="15" t="inlineStr">
        <is>
          <t>HFCS</t>
        </is>
      </c>
      <c r="V522" s="15" t="inlineStr">
        <is>
          <t>Classic cola (no functional claim)</t>
        </is>
      </c>
      <c r="W522" s="32" t="n"/>
      <c r="X522" s="32" t="n"/>
      <c r="Y522" s="32" t="n"/>
      <c r="Z522" s="32" t="n"/>
      <c r="AA522" s="15" t="inlineStr">
        <is>
          <t>Very High</t>
        </is>
      </c>
      <c r="AB522" s="15" t="inlineStr">
        <is>
          <t>#2 cola; mass volume</t>
        </is>
      </c>
      <c r="AC522" s="15" t="inlineStr">
        <is>
          <t>The other classic cola</t>
        </is>
      </c>
      <c r="AD522" s="15" t="inlineStr">
        <is>
          <t>Cola taste preference and price.</t>
        </is>
      </c>
      <c r="AE522" s="32" t="n"/>
      <c r="AF522" s="34">
        <f>IF(AND(ISNUMBER($P522),ISNUMBER($AL522),$AL522&lt;&gt;0),ROUND($P522/$AL522*100,1),"")</f>
        <v/>
      </c>
      <c r="AG522" s="35">
        <f>IF(AND(ISNUMBER($S522),ISNUMBER($AL522),$AL522&lt;&gt;0),ROUND($S522/$AL522*100,2),"")</f>
        <v/>
      </c>
      <c r="AH522" s="34">
        <f>IF(AND(ISNUMBER($Q522),ISNUMBER($AL522),$AL522&lt;&gt;0),ROUND($Q522/$AL522*100,1),"")</f>
        <v/>
      </c>
      <c r="AI522" s="29">
        <f>IF(ISNUMBER($S522),IF($S522&lt;=1,"Yes","No"),"n/a")</f>
        <v/>
      </c>
      <c r="AJ522" s="29">
        <f>IF(ISNUMBER($S522),ROUND(MAX(0,MIN(100,100-$S522*2.5-IF(ISNUMBER($T522),$T522,0)*0.12+IF($S522&lt;=1,12,0))),0),"")</f>
        <v/>
      </c>
      <c r="AK522" s="29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29" t="n">
        <v>355</v>
      </c>
      <c r="AM522" s="30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Pepsi</t>
        </is>
      </c>
      <c r="B523" s="15" t="inlineStr">
        <is>
          <t>Pepsi Cola | Vanilla | 18-pack 355mL</t>
        </is>
      </c>
      <c r="C523" s="15" t="inlineStr">
        <is>
          <t>5) Sparkling water &amp; soda</t>
        </is>
      </c>
      <c r="D523" s="15" t="inlineStr">
        <is>
          <t>355 mL can</t>
        </is>
      </c>
      <c r="E523" s="29" t="n">
        <v>18</v>
      </c>
      <c r="F523" s="30" t="n"/>
      <c r="G523" s="31">
        <f>IF(AND(ISNUMBER($F523),ISNUMBER($E523),$E523&lt;&gt;0),$F523/$E523,"")</f>
        <v/>
      </c>
      <c r="H523" s="31">
        <f>IF(AND(ISNUMBER($F523),ISNUMBER($AL523),ISNUMBER($E523),($AL523*$E523)&lt;&gt;0),$F523/($AL523*$E523)*100,"")</f>
        <v/>
      </c>
      <c r="I523" s="32" t="n"/>
      <c r="J523" s="33" t="n"/>
      <c r="K523" s="31">
        <f>IF(AND(ISNUMBER($F523),ISNUMBER($J523)),$F523*(1-$J523),"")</f>
        <v/>
      </c>
      <c r="L523" s="32" t="n"/>
      <c r="M523" s="32" t="n"/>
      <c r="N523" s="31">
        <f>IF(ISNUMBER($F523),($F523-IF(ISNUMBER($AM523),$AM523,0))*(1-IF(ISNUMBER($J523),$J523,0)),"")</f>
        <v/>
      </c>
      <c r="O523" s="15" t="inlineStr">
        <is>
          <t>Vanilla</t>
        </is>
      </c>
      <c r="P523" s="29" t="n">
        <v>38</v>
      </c>
      <c r="Q523" s="29" t="n">
        <v>30</v>
      </c>
      <c r="R523" s="15" t="inlineStr">
        <is>
          <t>Not listed</t>
        </is>
      </c>
      <c r="S523" s="29" t="n">
        <v>41</v>
      </c>
      <c r="T523" s="29" t="n">
        <v>150</v>
      </c>
      <c r="U523" s="15" t="inlineStr">
        <is>
          <t>HFCS</t>
        </is>
      </c>
      <c r="V523" s="15" t="inlineStr">
        <is>
          <t>Classic cola (no functional claim)</t>
        </is>
      </c>
      <c r="W523" s="32" t="n"/>
      <c r="X523" s="32" t="n"/>
      <c r="Y523" s="32" t="n"/>
      <c r="Z523" s="32" t="n"/>
      <c r="AA523" s="15" t="inlineStr">
        <is>
          <t>Very High</t>
        </is>
      </c>
      <c r="AB523" s="15" t="inlineStr">
        <is>
          <t>#2 cola; mass volume</t>
        </is>
      </c>
      <c r="AC523" s="15" t="inlineStr">
        <is>
          <t>The other classic cola</t>
        </is>
      </c>
      <c r="AD523" s="15" t="inlineStr">
        <is>
          <t>Cola taste preference and price.</t>
        </is>
      </c>
      <c r="AE523" s="32" t="n"/>
      <c r="AF523" s="34">
        <f>IF(AND(ISNUMBER($P523),ISNUMBER($AL523),$AL523&lt;&gt;0),ROUND($P523/$AL523*100,1),"")</f>
        <v/>
      </c>
      <c r="AG523" s="35">
        <f>IF(AND(ISNUMBER($S523),ISNUMBER($AL523),$AL523&lt;&gt;0),ROUND($S523/$AL523*100,2),"")</f>
        <v/>
      </c>
      <c r="AH523" s="34">
        <f>IF(AND(ISNUMBER($Q523),ISNUMBER($AL523),$AL523&lt;&gt;0),ROUND($Q523/$AL523*100,1),"")</f>
        <v/>
      </c>
      <c r="AI523" s="29">
        <f>IF(ISNUMBER($S523),IF($S523&lt;=1,"Yes","No"),"n/a")</f>
        <v/>
      </c>
      <c r="AJ523" s="29">
        <f>IF(ISNUMBER($S523),ROUND(MAX(0,MIN(100,100-$S523*2.5-IF(ISNUMBER($T523),$T523,0)*0.12+IF($S523&lt;=1,12,0))),0),"")</f>
        <v/>
      </c>
      <c r="AK523" s="29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29" t="n">
        <v>355</v>
      </c>
      <c r="AM523" s="30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Pepsi</t>
        </is>
      </c>
      <c r="B524" s="15" t="inlineStr">
        <is>
          <t>Pepsi Cola | Vanilla | 24-pack 355mL</t>
        </is>
      </c>
      <c r="C524" s="15" t="inlineStr">
        <is>
          <t>5) Sparkling water &amp; soda</t>
        </is>
      </c>
      <c r="D524" s="15" t="inlineStr">
        <is>
          <t>355 mL can</t>
        </is>
      </c>
      <c r="E524" s="29" t="n">
        <v>24</v>
      </c>
      <c r="F524" s="30" t="n"/>
      <c r="G524" s="31">
        <f>IF(AND(ISNUMBER($F524),ISNUMBER($E524),$E524&lt;&gt;0),$F524/$E524,"")</f>
        <v/>
      </c>
      <c r="H524" s="31">
        <f>IF(AND(ISNUMBER($F524),ISNUMBER($AL524),ISNUMBER($E524),($AL524*$E524)&lt;&gt;0),$F524/($AL524*$E524)*100,"")</f>
        <v/>
      </c>
      <c r="I524" s="32" t="n"/>
      <c r="J524" s="33" t="n"/>
      <c r="K524" s="31">
        <f>IF(AND(ISNUMBER($F524),ISNUMBER($J524)),$F524*(1-$J524),"")</f>
        <v/>
      </c>
      <c r="L524" s="32" t="n"/>
      <c r="M524" s="32" t="n"/>
      <c r="N524" s="31">
        <f>IF(ISNUMBER($F524),($F524-IF(ISNUMBER($AM524),$AM524,0))*(1-IF(ISNUMBER($J524),$J524,0)),"")</f>
        <v/>
      </c>
      <c r="O524" s="15" t="inlineStr">
        <is>
          <t>Vanilla</t>
        </is>
      </c>
      <c r="P524" s="29" t="n">
        <v>38</v>
      </c>
      <c r="Q524" s="29" t="n">
        <v>30</v>
      </c>
      <c r="R524" s="15" t="inlineStr">
        <is>
          <t>Not listed</t>
        </is>
      </c>
      <c r="S524" s="29" t="n">
        <v>41</v>
      </c>
      <c r="T524" s="29" t="n">
        <v>150</v>
      </c>
      <c r="U524" s="15" t="inlineStr">
        <is>
          <t>HFCS</t>
        </is>
      </c>
      <c r="V524" s="15" t="inlineStr">
        <is>
          <t>Classic cola (no functional claim)</t>
        </is>
      </c>
      <c r="W524" s="32" t="n"/>
      <c r="X524" s="32" t="n"/>
      <c r="Y524" s="32" t="n"/>
      <c r="Z524" s="32" t="n"/>
      <c r="AA524" s="15" t="inlineStr">
        <is>
          <t>Very High</t>
        </is>
      </c>
      <c r="AB524" s="15" t="inlineStr">
        <is>
          <t>#2 cola; mass volume</t>
        </is>
      </c>
      <c r="AC524" s="15" t="inlineStr">
        <is>
          <t>The other classic cola</t>
        </is>
      </c>
      <c r="AD524" s="15" t="inlineStr">
        <is>
          <t>Cola taste preference and price.</t>
        </is>
      </c>
      <c r="AE524" s="32" t="n"/>
      <c r="AF524" s="34">
        <f>IF(AND(ISNUMBER($P524),ISNUMBER($AL524),$AL524&lt;&gt;0),ROUND($P524/$AL524*100,1),"")</f>
        <v/>
      </c>
      <c r="AG524" s="35">
        <f>IF(AND(ISNUMBER($S524),ISNUMBER($AL524),$AL524&lt;&gt;0),ROUND($S524/$AL524*100,2),"")</f>
        <v/>
      </c>
      <c r="AH524" s="34">
        <f>IF(AND(ISNUMBER($Q524),ISNUMBER($AL524),$AL524&lt;&gt;0),ROUND($Q524/$AL524*100,1),"")</f>
        <v/>
      </c>
      <c r="AI524" s="29">
        <f>IF(ISNUMBER($S524),IF($S524&lt;=1,"Yes","No"),"n/a")</f>
        <v/>
      </c>
      <c r="AJ524" s="29">
        <f>IF(ISNUMBER($S524),ROUND(MAX(0,MIN(100,100-$S524*2.5-IF(ISNUMBER($T524),$T524,0)*0.12+IF($S524&lt;=1,12,0))),0),"")</f>
        <v/>
      </c>
      <c r="AK524" s="29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29" t="n">
        <v>355</v>
      </c>
      <c r="AM524" s="30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Pepsi</t>
        </is>
      </c>
      <c r="B525" s="15" t="inlineStr">
        <is>
          <t>Pepsi Zero Sugar | Original | single 355mL</t>
        </is>
      </c>
      <c r="C525" s="15" t="inlineStr">
        <is>
          <t>5) Sparkling water &amp; soda</t>
        </is>
      </c>
      <c r="D525" s="15" t="inlineStr">
        <is>
          <t>355 mL can</t>
        </is>
      </c>
      <c r="E525" s="29" t="n">
        <v>1</v>
      </c>
      <c r="F525" s="30" t="n"/>
      <c r="G525" s="31">
        <f>IF(AND(ISNUMBER($F525),ISNUMBER($E525),$E525&lt;&gt;0),$F525/$E525,"")</f>
        <v/>
      </c>
      <c r="H525" s="31">
        <f>IF(AND(ISNUMBER($F525),ISNUMBER($AL525),ISNUMBER($E525),($AL525*$E525)&lt;&gt;0),$F525/($AL525*$E525)*100,"")</f>
        <v/>
      </c>
      <c r="I525" s="32" t="n"/>
      <c r="J525" s="33" t="n"/>
      <c r="K525" s="31">
        <f>IF(AND(ISNUMBER($F525),ISNUMBER($J525)),$F525*(1-$J525),"")</f>
        <v/>
      </c>
      <c r="L525" s="32" t="n"/>
      <c r="M525" s="32" t="n"/>
      <c r="N525" s="31">
        <f>IF(ISNUMBER($F525),($F525-IF(ISNUMBER($AM525),$AM525,0))*(1-IF(ISNUMBER($J525),$J525,0)),"")</f>
        <v/>
      </c>
      <c r="O525" s="15" t="inlineStr">
        <is>
          <t>Original</t>
        </is>
      </c>
      <c r="P525" s="29" t="n">
        <v>69</v>
      </c>
      <c r="Q525" s="29" t="n">
        <v>35</v>
      </c>
      <c r="R525" s="15" t="inlineStr">
        <is>
          <t>Not listed</t>
        </is>
      </c>
      <c r="S525" s="29" t="n">
        <v>0</v>
      </c>
      <c r="T525" s="29" t="n">
        <v>0</v>
      </c>
      <c r="U525" s="15" t="inlineStr">
        <is>
          <t>Aspartame + acesulfame-K</t>
        </is>
      </c>
      <c r="V525" s="15" t="inlineStr">
        <is>
          <t>Zero sugar cola, extra caffeine</t>
        </is>
      </c>
      <c r="W525" s="32" t="n"/>
      <c r="X525" s="32" t="n"/>
      <c r="Y525" s="32" t="n"/>
      <c r="Z525" s="32" t="n"/>
      <c r="AA525" s="15" t="inlineStr">
        <is>
          <t>High</t>
        </is>
      </c>
      <c r="AB525" s="15" t="inlineStr">
        <is>
          <t>Strong zero-sugar cola</t>
        </is>
      </c>
      <c r="AC525" s="15" t="inlineStr">
        <is>
          <t>Zero-sugar cola with a caffeine kick</t>
        </is>
      </c>
      <c r="AD525" s="15" t="inlineStr">
        <is>
          <t>No sugar, more caffeine.</t>
        </is>
      </c>
      <c r="AE525" s="32" t="n"/>
      <c r="AF525" s="34">
        <f>IF(AND(ISNUMBER($P525),ISNUMBER($AL525),$AL525&lt;&gt;0),ROUND($P525/$AL525*100,1),"")</f>
        <v/>
      </c>
      <c r="AG525" s="35">
        <f>IF(AND(ISNUMBER($S525),ISNUMBER($AL525),$AL525&lt;&gt;0),ROUND($S525/$AL525*100,2),"")</f>
        <v/>
      </c>
      <c r="AH525" s="34">
        <f>IF(AND(ISNUMBER($Q525),ISNUMBER($AL525),$AL525&lt;&gt;0),ROUND($Q525/$AL525*100,1),"")</f>
        <v/>
      </c>
      <c r="AI525" s="29">
        <f>IF(ISNUMBER($S525),IF($S525&lt;=1,"Yes","No"),"n/a")</f>
        <v/>
      </c>
      <c r="AJ525" s="29">
        <f>IF(ISNUMBER($S525),ROUND(MAX(0,MIN(100,100-$S525*2.5-IF(ISNUMBER($T525),$T525,0)*0.12+IF($S525&lt;=1,12,0))),0),"")</f>
        <v/>
      </c>
      <c r="AK525" s="29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29" t="n">
        <v>355</v>
      </c>
      <c r="AM525" s="30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Pepsi</t>
        </is>
      </c>
      <c r="B526" s="15" t="inlineStr">
        <is>
          <t>Pepsi Zero Sugar | Original | 8-pack 355mL</t>
        </is>
      </c>
      <c r="C526" s="15" t="inlineStr">
        <is>
          <t>5) Sparkling water &amp; soda</t>
        </is>
      </c>
      <c r="D526" s="15" t="inlineStr">
        <is>
          <t>355 mL can</t>
        </is>
      </c>
      <c r="E526" s="29" t="n">
        <v>8</v>
      </c>
      <c r="F526" s="30" t="n"/>
      <c r="G526" s="31">
        <f>IF(AND(ISNUMBER($F526),ISNUMBER($E526),$E526&lt;&gt;0),$F526/$E526,"")</f>
        <v/>
      </c>
      <c r="H526" s="31">
        <f>IF(AND(ISNUMBER($F526),ISNUMBER($AL526),ISNUMBER($E526),($AL526*$E526)&lt;&gt;0),$F526/($AL526*$E526)*100,"")</f>
        <v/>
      </c>
      <c r="I526" s="32" t="n"/>
      <c r="J526" s="33" t="n"/>
      <c r="K526" s="31">
        <f>IF(AND(ISNUMBER($F526),ISNUMBER($J526)),$F526*(1-$J526),"")</f>
        <v/>
      </c>
      <c r="L526" s="32" t="n"/>
      <c r="M526" s="32" t="n"/>
      <c r="N526" s="31">
        <f>IF(ISNUMBER($F526),($F526-IF(ISNUMBER($AM526),$AM526,0))*(1-IF(ISNUMBER($J526),$J526,0)),"")</f>
        <v/>
      </c>
      <c r="O526" s="15" t="inlineStr">
        <is>
          <t>Original</t>
        </is>
      </c>
      <c r="P526" s="29" t="n">
        <v>69</v>
      </c>
      <c r="Q526" s="29" t="n">
        <v>35</v>
      </c>
      <c r="R526" s="15" t="inlineStr">
        <is>
          <t>Not listed</t>
        </is>
      </c>
      <c r="S526" s="29" t="n">
        <v>0</v>
      </c>
      <c r="T526" s="29" t="n">
        <v>0</v>
      </c>
      <c r="U526" s="15" t="inlineStr">
        <is>
          <t>Aspartame + acesulfame-K</t>
        </is>
      </c>
      <c r="V526" s="15" t="inlineStr">
        <is>
          <t>Zero sugar cola, extra caffeine</t>
        </is>
      </c>
      <c r="W526" s="32" t="n"/>
      <c r="X526" s="32" t="n"/>
      <c r="Y526" s="32" t="n"/>
      <c r="Z526" s="32" t="n"/>
      <c r="AA526" s="15" t="inlineStr">
        <is>
          <t>High</t>
        </is>
      </c>
      <c r="AB526" s="15" t="inlineStr">
        <is>
          <t>Strong zero-sugar cola</t>
        </is>
      </c>
      <c r="AC526" s="15" t="inlineStr">
        <is>
          <t>Zero-sugar cola with a caffeine kick</t>
        </is>
      </c>
      <c r="AD526" s="15" t="inlineStr">
        <is>
          <t>No sugar, more caffeine.</t>
        </is>
      </c>
      <c r="AE526" s="32" t="n"/>
      <c r="AF526" s="34">
        <f>IF(AND(ISNUMBER($P526),ISNUMBER($AL526),$AL526&lt;&gt;0),ROUND($P526/$AL526*100,1),"")</f>
        <v/>
      </c>
      <c r="AG526" s="35">
        <f>IF(AND(ISNUMBER($S526),ISNUMBER($AL526),$AL526&lt;&gt;0),ROUND($S526/$AL526*100,2),"")</f>
        <v/>
      </c>
      <c r="AH526" s="34">
        <f>IF(AND(ISNUMBER($Q526),ISNUMBER($AL526),$AL526&lt;&gt;0),ROUND($Q526/$AL526*100,1),"")</f>
        <v/>
      </c>
      <c r="AI526" s="29">
        <f>IF(ISNUMBER($S526),IF($S526&lt;=1,"Yes","No"),"n/a")</f>
        <v/>
      </c>
      <c r="AJ526" s="29">
        <f>IF(ISNUMBER($S526),ROUND(MAX(0,MIN(100,100-$S526*2.5-IF(ISNUMBER($T526),$T526,0)*0.12+IF($S526&lt;=1,12,0))),0),"")</f>
        <v/>
      </c>
      <c r="AK526" s="29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29" t="n">
        <v>355</v>
      </c>
      <c r="AM526" s="30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Pepsi</t>
        </is>
      </c>
      <c r="B527" s="15" t="inlineStr">
        <is>
          <t>Pepsi Zero Sugar | Original | 12-pack 355mL</t>
        </is>
      </c>
      <c r="C527" s="15" t="inlineStr">
        <is>
          <t>5) Sparkling water &amp; soda</t>
        </is>
      </c>
      <c r="D527" s="15" t="inlineStr">
        <is>
          <t>355 mL can</t>
        </is>
      </c>
      <c r="E527" s="29" t="n">
        <v>12</v>
      </c>
      <c r="F527" s="30" t="n"/>
      <c r="G527" s="31">
        <f>IF(AND(ISNUMBER($F527),ISNUMBER($E527),$E527&lt;&gt;0),$F527/$E527,"")</f>
        <v/>
      </c>
      <c r="H527" s="31">
        <f>IF(AND(ISNUMBER($F527),ISNUMBER($AL527),ISNUMBER($E527),($AL527*$E527)&lt;&gt;0),$F527/($AL527*$E527)*100,"")</f>
        <v/>
      </c>
      <c r="I527" s="32" t="n"/>
      <c r="J527" s="33" t="n"/>
      <c r="K527" s="31">
        <f>IF(AND(ISNUMBER($F527),ISNUMBER($J527)),$F527*(1-$J527),"")</f>
        <v/>
      </c>
      <c r="L527" s="32" t="n"/>
      <c r="M527" s="32" t="n"/>
      <c r="N527" s="31">
        <f>IF(ISNUMBER($F527),($F527-IF(ISNUMBER($AM527),$AM527,0))*(1-IF(ISNUMBER($J527),$J527,0)),"")</f>
        <v/>
      </c>
      <c r="O527" s="15" t="inlineStr">
        <is>
          <t>Original</t>
        </is>
      </c>
      <c r="P527" s="29" t="n">
        <v>69</v>
      </c>
      <c r="Q527" s="29" t="n">
        <v>35</v>
      </c>
      <c r="R527" s="15" t="inlineStr">
        <is>
          <t>Not listed</t>
        </is>
      </c>
      <c r="S527" s="29" t="n">
        <v>0</v>
      </c>
      <c r="T527" s="29" t="n">
        <v>0</v>
      </c>
      <c r="U527" s="15" t="inlineStr">
        <is>
          <t>Aspartame + acesulfame-K</t>
        </is>
      </c>
      <c r="V527" s="15" t="inlineStr">
        <is>
          <t>Zero sugar cola, extra caffeine</t>
        </is>
      </c>
      <c r="W527" s="32" t="n"/>
      <c r="X527" s="32" t="n"/>
      <c r="Y527" s="32" t="n"/>
      <c r="Z527" s="32" t="n"/>
      <c r="AA527" s="15" t="inlineStr">
        <is>
          <t>High</t>
        </is>
      </c>
      <c r="AB527" s="15" t="inlineStr">
        <is>
          <t>Strong zero-sugar cola</t>
        </is>
      </c>
      <c r="AC527" s="15" t="inlineStr">
        <is>
          <t>Zero-sugar cola with a caffeine kick</t>
        </is>
      </c>
      <c r="AD527" s="15" t="inlineStr">
        <is>
          <t>No sugar, more caffeine.</t>
        </is>
      </c>
      <c r="AE527" s="32" t="n"/>
      <c r="AF527" s="34">
        <f>IF(AND(ISNUMBER($P527),ISNUMBER($AL527),$AL527&lt;&gt;0),ROUND($P527/$AL527*100,1),"")</f>
        <v/>
      </c>
      <c r="AG527" s="35">
        <f>IF(AND(ISNUMBER($S527),ISNUMBER($AL527),$AL527&lt;&gt;0),ROUND($S527/$AL527*100,2),"")</f>
        <v/>
      </c>
      <c r="AH527" s="34">
        <f>IF(AND(ISNUMBER($Q527),ISNUMBER($AL527),$AL527&lt;&gt;0),ROUND($Q527/$AL527*100,1),"")</f>
        <v/>
      </c>
      <c r="AI527" s="29">
        <f>IF(ISNUMBER($S527),IF($S527&lt;=1,"Yes","No"),"n/a")</f>
        <v/>
      </c>
      <c r="AJ527" s="29">
        <f>IF(ISNUMBER($S527),ROUND(MAX(0,MIN(100,100-$S527*2.5-IF(ISNUMBER($T527),$T527,0)*0.12+IF($S527&lt;=1,12,0))),0),"")</f>
        <v/>
      </c>
      <c r="AK527" s="29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29" t="n">
        <v>355</v>
      </c>
      <c r="AM527" s="30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Pepsi</t>
        </is>
      </c>
      <c r="B528" s="15" t="inlineStr">
        <is>
          <t>Pepsi Zero Sugar | Original | 15-pack 355mL</t>
        </is>
      </c>
      <c r="C528" s="15" t="inlineStr">
        <is>
          <t>5) Sparkling water &amp; soda</t>
        </is>
      </c>
      <c r="D528" s="15" t="inlineStr">
        <is>
          <t>355 mL can</t>
        </is>
      </c>
      <c r="E528" s="29" t="n">
        <v>15</v>
      </c>
      <c r="F528" s="30" t="n"/>
      <c r="G528" s="31">
        <f>IF(AND(ISNUMBER($F528),ISNUMBER($E528),$E528&lt;&gt;0),$F528/$E528,"")</f>
        <v/>
      </c>
      <c r="H528" s="31">
        <f>IF(AND(ISNUMBER($F528),ISNUMBER($AL528),ISNUMBER($E528),($AL528*$E528)&lt;&gt;0),$F528/($AL528*$E528)*100,"")</f>
        <v/>
      </c>
      <c r="I528" s="32" t="n"/>
      <c r="J528" s="33" t="n"/>
      <c r="K528" s="31">
        <f>IF(AND(ISNUMBER($F528),ISNUMBER($J528)),$F528*(1-$J528),"")</f>
        <v/>
      </c>
      <c r="L528" s="32" t="n"/>
      <c r="M528" s="32" t="n"/>
      <c r="N528" s="31">
        <f>IF(ISNUMBER($F528),($F528-IF(ISNUMBER($AM528),$AM528,0))*(1-IF(ISNUMBER($J528),$J528,0)),"")</f>
        <v/>
      </c>
      <c r="O528" s="15" t="inlineStr">
        <is>
          <t>Original</t>
        </is>
      </c>
      <c r="P528" s="29" t="n">
        <v>69</v>
      </c>
      <c r="Q528" s="29" t="n">
        <v>35</v>
      </c>
      <c r="R528" s="15" t="inlineStr">
        <is>
          <t>Not listed</t>
        </is>
      </c>
      <c r="S528" s="29" t="n">
        <v>0</v>
      </c>
      <c r="T528" s="29" t="n">
        <v>0</v>
      </c>
      <c r="U528" s="15" t="inlineStr">
        <is>
          <t>Aspartame + acesulfame-K</t>
        </is>
      </c>
      <c r="V528" s="15" t="inlineStr">
        <is>
          <t>Zero sugar cola, extra caffeine</t>
        </is>
      </c>
      <c r="W528" s="32" t="n"/>
      <c r="X528" s="32" t="n"/>
      <c r="Y528" s="32" t="n"/>
      <c r="Z528" s="32" t="n"/>
      <c r="AA528" s="15" t="inlineStr">
        <is>
          <t>High</t>
        </is>
      </c>
      <c r="AB528" s="15" t="inlineStr">
        <is>
          <t>Strong zero-sugar cola</t>
        </is>
      </c>
      <c r="AC528" s="15" t="inlineStr">
        <is>
          <t>Zero-sugar cola with a caffeine kick</t>
        </is>
      </c>
      <c r="AD528" s="15" t="inlineStr">
        <is>
          <t>No sugar, more caffeine.</t>
        </is>
      </c>
      <c r="AE528" s="32" t="n"/>
      <c r="AF528" s="34">
        <f>IF(AND(ISNUMBER($P528),ISNUMBER($AL528),$AL528&lt;&gt;0),ROUND($P528/$AL528*100,1),"")</f>
        <v/>
      </c>
      <c r="AG528" s="35">
        <f>IF(AND(ISNUMBER($S528),ISNUMBER($AL528),$AL528&lt;&gt;0),ROUND($S528/$AL528*100,2),"")</f>
        <v/>
      </c>
      <c r="AH528" s="34">
        <f>IF(AND(ISNUMBER($Q528),ISNUMBER($AL528),$AL528&lt;&gt;0),ROUND($Q528/$AL528*100,1),"")</f>
        <v/>
      </c>
      <c r="AI528" s="29">
        <f>IF(ISNUMBER($S528),IF($S528&lt;=1,"Yes","No"),"n/a")</f>
        <v/>
      </c>
      <c r="AJ528" s="29">
        <f>IF(ISNUMBER($S528),ROUND(MAX(0,MIN(100,100-$S528*2.5-IF(ISNUMBER($T528),$T528,0)*0.12+IF($S528&lt;=1,12,0))),0),"")</f>
        <v/>
      </c>
      <c r="AK528" s="29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29" t="n">
        <v>355</v>
      </c>
      <c r="AM528" s="30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Pepsi</t>
        </is>
      </c>
      <c r="B529" s="15" t="inlineStr">
        <is>
          <t>Pepsi Zero Sugar | Original | 18-pack 355mL</t>
        </is>
      </c>
      <c r="C529" s="15" t="inlineStr">
        <is>
          <t>5) Sparkling water &amp; soda</t>
        </is>
      </c>
      <c r="D529" s="15" t="inlineStr">
        <is>
          <t>355 mL can</t>
        </is>
      </c>
      <c r="E529" s="29" t="n">
        <v>18</v>
      </c>
      <c r="F529" s="30" t="n"/>
      <c r="G529" s="31">
        <f>IF(AND(ISNUMBER($F529),ISNUMBER($E529),$E529&lt;&gt;0),$F529/$E529,"")</f>
        <v/>
      </c>
      <c r="H529" s="31">
        <f>IF(AND(ISNUMBER($F529),ISNUMBER($AL529),ISNUMBER($E529),($AL529*$E529)&lt;&gt;0),$F529/($AL529*$E529)*100,"")</f>
        <v/>
      </c>
      <c r="I529" s="32" t="n"/>
      <c r="J529" s="33" t="n"/>
      <c r="K529" s="31">
        <f>IF(AND(ISNUMBER($F529),ISNUMBER($J529)),$F529*(1-$J529),"")</f>
        <v/>
      </c>
      <c r="L529" s="32" t="n"/>
      <c r="M529" s="32" t="n"/>
      <c r="N529" s="31">
        <f>IF(ISNUMBER($F529),($F529-IF(ISNUMBER($AM529),$AM529,0))*(1-IF(ISNUMBER($J529),$J529,0)),"")</f>
        <v/>
      </c>
      <c r="O529" s="15" t="inlineStr">
        <is>
          <t>Original</t>
        </is>
      </c>
      <c r="P529" s="29" t="n">
        <v>69</v>
      </c>
      <c r="Q529" s="29" t="n">
        <v>35</v>
      </c>
      <c r="R529" s="15" t="inlineStr">
        <is>
          <t>Not listed</t>
        </is>
      </c>
      <c r="S529" s="29" t="n">
        <v>0</v>
      </c>
      <c r="T529" s="29" t="n">
        <v>0</v>
      </c>
      <c r="U529" s="15" t="inlineStr">
        <is>
          <t>Aspartame + acesulfame-K</t>
        </is>
      </c>
      <c r="V529" s="15" t="inlineStr">
        <is>
          <t>Zero sugar cola, extra caffeine</t>
        </is>
      </c>
      <c r="W529" s="32" t="n"/>
      <c r="X529" s="32" t="n"/>
      <c r="Y529" s="32" t="n"/>
      <c r="Z529" s="32" t="n"/>
      <c r="AA529" s="15" t="inlineStr">
        <is>
          <t>High</t>
        </is>
      </c>
      <c r="AB529" s="15" t="inlineStr">
        <is>
          <t>Strong zero-sugar cola</t>
        </is>
      </c>
      <c r="AC529" s="15" t="inlineStr">
        <is>
          <t>Zero-sugar cola with a caffeine kick</t>
        </is>
      </c>
      <c r="AD529" s="15" t="inlineStr">
        <is>
          <t>No sugar, more caffeine.</t>
        </is>
      </c>
      <c r="AE529" s="32" t="n"/>
      <c r="AF529" s="34">
        <f>IF(AND(ISNUMBER($P529),ISNUMBER($AL529),$AL529&lt;&gt;0),ROUND($P529/$AL529*100,1),"")</f>
        <v/>
      </c>
      <c r="AG529" s="35">
        <f>IF(AND(ISNUMBER($S529),ISNUMBER($AL529),$AL529&lt;&gt;0),ROUND($S529/$AL529*100,2),"")</f>
        <v/>
      </c>
      <c r="AH529" s="34">
        <f>IF(AND(ISNUMBER($Q529),ISNUMBER($AL529),$AL529&lt;&gt;0),ROUND($Q529/$AL529*100,1),"")</f>
        <v/>
      </c>
      <c r="AI529" s="29">
        <f>IF(ISNUMBER($S529),IF($S529&lt;=1,"Yes","No"),"n/a")</f>
        <v/>
      </c>
      <c r="AJ529" s="29">
        <f>IF(ISNUMBER($S529),ROUND(MAX(0,MIN(100,100-$S529*2.5-IF(ISNUMBER($T529),$T529,0)*0.12+IF($S529&lt;=1,12,0))),0),"")</f>
        <v/>
      </c>
      <c r="AK529" s="29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29" t="n">
        <v>355</v>
      </c>
      <c r="AM529" s="30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Pepsi</t>
        </is>
      </c>
      <c r="B530" s="15" t="inlineStr">
        <is>
          <t>Pepsi Zero Sugar | Original | 24-pack 355mL</t>
        </is>
      </c>
      <c r="C530" s="15" t="inlineStr">
        <is>
          <t>5) Sparkling water &amp; soda</t>
        </is>
      </c>
      <c r="D530" s="15" t="inlineStr">
        <is>
          <t>355 mL can</t>
        </is>
      </c>
      <c r="E530" s="29" t="n">
        <v>24</v>
      </c>
      <c r="F530" s="30" t="n"/>
      <c r="G530" s="31">
        <f>IF(AND(ISNUMBER($F530),ISNUMBER($E530),$E530&lt;&gt;0),$F530/$E530,"")</f>
        <v/>
      </c>
      <c r="H530" s="31">
        <f>IF(AND(ISNUMBER($F530),ISNUMBER($AL530),ISNUMBER($E530),($AL530*$E530)&lt;&gt;0),$F530/($AL530*$E530)*100,"")</f>
        <v/>
      </c>
      <c r="I530" s="32" t="n"/>
      <c r="J530" s="33" t="n"/>
      <c r="K530" s="31">
        <f>IF(AND(ISNUMBER($F530),ISNUMBER($J530)),$F530*(1-$J530),"")</f>
        <v/>
      </c>
      <c r="L530" s="32" t="n"/>
      <c r="M530" s="32" t="n"/>
      <c r="N530" s="31">
        <f>IF(ISNUMBER($F530),($F530-IF(ISNUMBER($AM530),$AM530,0))*(1-IF(ISNUMBER($J530),$J530,0)),"")</f>
        <v/>
      </c>
      <c r="O530" s="15" t="inlineStr">
        <is>
          <t>Original</t>
        </is>
      </c>
      <c r="P530" s="29" t="n">
        <v>69</v>
      </c>
      <c r="Q530" s="29" t="n">
        <v>35</v>
      </c>
      <c r="R530" s="15" t="inlineStr">
        <is>
          <t>Not listed</t>
        </is>
      </c>
      <c r="S530" s="29" t="n">
        <v>0</v>
      </c>
      <c r="T530" s="29" t="n">
        <v>0</v>
      </c>
      <c r="U530" s="15" t="inlineStr">
        <is>
          <t>Aspartame + acesulfame-K</t>
        </is>
      </c>
      <c r="V530" s="15" t="inlineStr">
        <is>
          <t>Zero sugar cola, extra caffeine</t>
        </is>
      </c>
      <c r="W530" s="32" t="n"/>
      <c r="X530" s="32" t="n"/>
      <c r="Y530" s="32" t="n"/>
      <c r="Z530" s="32" t="n"/>
      <c r="AA530" s="15" t="inlineStr">
        <is>
          <t>High</t>
        </is>
      </c>
      <c r="AB530" s="15" t="inlineStr">
        <is>
          <t>Strong zero-sugar cola</t>
        </is>
      </c>
      <c r="AC530" s="15" t="inlineStr">
        <is>
          <t>Zero-sugar cola with a caffeine kick</t>
        </is>
      </c>
      <c r="AD530" s="15" t="inlineStr">
        <is>
          <t>No sugar, more caffeine.</t>
        </is>
      </c>
      <c r="AE530" s="32" t="n"/>
      <c r="AF530" s="34">
        <f>IF(AND(ISNUMBER($P530),ISNUMBER($AL530),$AL530&lt;&gt;0),ROUND($P530/$AL530*100,1),"")</f>
        <v/>
      </c>
      <c r="AG530" s="35">
        <f>IF(AND(ISNUMBER($S530),ISNUMBER($AL530),$AL530&lt;&gt;0),ROUND($S530/$AL530*100,2),"")</f>
        <v/>
      </c>
      <c r="AH530" s="34">
        <f>IF(AND(ISNUMBER($Q530),ISNUMBER($AL530),$AL530&lt;&gt;0),ROUND($Q530/$AL530*100,1),"")</f>
        <v/>
      </c>
      <c r="AI530" s="29">
        <f>IF(ISNUMBER($S530),IF($S530&lt;=1,"Yes","No"),"n/a")</f>
        <v/>
      </c>
      <c r="AJ530" s="29">
        <f>IF(ISNUMBER($S530),ROUND(MAX(0,MIN(100,100-$S530*2.5-IF(ISNUMBER($T530),$T530,0)*0.12+IF($S530&lt;=1,12,0))),0),"")</f>
        <v/>
      </c>
      <c r="AK530" s="29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29" t="n">
        <v>355</v>
      </c>
      <c r="AM530" s="30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Pepsi</t>
        </is>
      </c>
      <c r="B531" s="15" t="inlineStr">
        <is>
          <t>Pepsi Zero Sugar | Wild Cherry | single 355mL</t>
        </is>
      </c>
      <c r="C531" s="15" t="inlineStr">
        <is>
          <t>5) Sparkling water &amp; soda</t>
        </is>
      </c>
      <c r="D531" s="15" t="inlineStr">
        <is>
          <t>355 mL can</t>
        </is>
      </c>
      <c r="E531" s="29" t="n">
        <v>1</v>
      </c>
      <c r="F531" s="30" t="n"/>
      <c r="G531" s="31">
        <f>IF(AND(ISNUMBER($F531),ISNUMBER($E531),$E531&lt;&gt;0),$F531/$E531,"")</f>
        <v/>
      </c>
      <c r="H531" s="31">
        <f>IF(AND(ISNUMBER($F531),ISNUMBER($AL531),ISNUMBER($E531),($AL531*$E531)&lt;&gt;0),$F531/($AL531*$E531)*100,"")</f>
        <v/>
      </c>
      <c r="I531" s="32" t="n"/>
      <c r="J531" s="33" t="n"/>
      <c r="K531" s="31">
        <f>IF(AND(ISNUMBER($F531),ISNUMBER($J531)),$F531*(1-$J531),"")</f>
        <v/>
      </c>
      <c r="L531" s="32" t="n"/>
      <c r="M531" s="32" t="n"/>
      <c r="N531" s="31">
        <f>IF(ISNUMBER($F531),($F531-IF(ISNUMBER($AM531),$AM531,0))*(1-IF(ISNUMBER($J531),$J531,0)),"")</f>
        <v/>
      </c>
      <c r="O531" s="15" t="inlineStr">
        <is>
          <t>Wild Cherry</t>
        </is>
      </c>
      <c r="P531" s="29" t="n">
        <v>69</v>
      </c>
      <c r="Q531" s="29" t="n">
        <v>35</v>
      </c>
      <c r="R531" s="15" t="inlineStr">
        <is>
          <t>Not listed</t>
        </is>
      </c>
      <c r="S531" s="29" t="n">
        <v>0</v>
      </c>
      <c r="T531" s="29" t="n">
        <v>0</v>
      </c>
      <c r="U531" s="15" t="inlineStr">
        <is>
          <t>Aspartame + acesulfame-K</t>
        </is>
      </c>
      <c r="V531" s="15" t="inlineStr">
        <is>
          <t>Zero sugar cola, extra caffeine</t>
        </is>
      </c>
      <c r="W531" s="32" t="n"/>
      <c r="X531" s="32" t="n"/>
      <c r="Y531" s="32" t="n"/>
      <c r="Z531" s="32" t="n"/>
      <c r="AA531" s="15" t="inlineStr">
        <is>
          <t>High</t>
        </is>
      </c>
      <c r="AB531" s="15" t="inlineStr">
        <is>
          <t>Strong zero-sugar cola</t>
        </is>
      </c>
      <c r="AC531" s="15" t="inlineStr">
        <is>
          <t>Zero-sugar cola with a caffeine kick</t>
        </is>
      </c>
      <c r="AD531" s="15" t="inlineStr">
        <is>
          <t>No sugar, more caffeine.</t>
        </is>
      </c>
      <c r="AE531" s="32" t="n"/>
      <c r="AF531" s="34">
        <f>IF(AND(ISNUMBER($P531),ISNUMBER($AL531),$AL531&lt;&gt;0),ROUND($P531/$AL531*100,1),"")</f>
        <v/>
      </c>
      <c r="AG531" s="35">
        <f>IF(AND(ISNUMBER($S531),ISNUMBER($AL531),$AL531&lt;&gt;0),ROUND($S531/$AL531*100,2),"")</f>
        <v/>
      </c>
      <c r="AH531" s="34">
        <f>IF(AND(ISNUMBER($Q531),ISNUMBER($AL531),$AL531&lt;&gt;0),ROUND($Q531/$AL531*100,1),"")</f>
        <v/>
      </c>
      <c r="AI531" s="29">
        <f>IF(ISNUMBER($S531),IF($S531&lt;=1,"Yes","No"),"n/a")</f>
        <v/>
      </c>
      <c r="AJ531" s="29">
        <f>IF(ISNUMBER($S531),ROUND(MAX(0,MIN(100,100-$S531*2.5-IF(ISNUMBER($T531),$T531,0)*0.12+IF($S531&lt;=1,12,0))),0),"")</f>
        <v/>
      </c>
      <c r="AK531" s="29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29" t="n">
        <v>355</v>
      </c>
      <c r="AM531" s="30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Pepsi</t>
        </is>
      </c>
      <c r="B532" s="15" t="inlineStr">
        <is>
          <t>Pepsi Zero Sugar | Wild Cherry | 8-pack 355mL</t>
        </is>
      </c>
      <c r="C532" s="15" t="inlineStr">
        <is>
          <t>5) Sparkling water &amp; soda</t>
        </is>
      </c>
      <c r="D532" s="15" t="inlineStr">
        <is>
          <t>355 mL can</t>
        </is>
      </c>
      <c r="E532" s="29" t="n">
        <v>8</v>
      </c>
      <c r="F532" s="30" t="n"/>
      <c r="G532" s="31">
        <f>IF(AND(ISNUMBER($F532),ISNUMBER($E532),$E532&lt;&gt;0),$F532/$E532,"")</f>
        <v/>
      </c>
      <c r="H532" s="31">
        <f>IF(AND(ISNUMBER($F532),ISNUMBER($AL532),ISNUMBER($E532),($AL532*$E532)&lt;&gt;0),$F532/($AL532*$E532)*100,"")</f>
        <v/>
      </c>
      <c r="I532" s="32" t="n"/>
      <c r="J532" s="33" t="n"/>
      <c r="K532" s="31">
        <f>IF(AND(ISNUMBER($F532),ISNUMBER($J532)),$F532*(1-$J532),"")</f>
        <v/>
      </c>
      <c r="L532" s="32" t="n"/>
      <c r="M532" s="32" t="n"/>
      <c r="N532" s="31">
        <f>IF(ISNUMBER($F532),($F532-IF(ISNUMBER($AM532),$AM532,0))*(1-IF(ISNUMBER($J532),$J532,0)),"")</f>
        <v/>
      </c>
      <c r="O532" s="15" t="inlineStr">
        <is>
          <t>Wild Cherry</t>
        </is>
      </c>
      <c r="P532" s="29" t="n">
        <v>69</v>
      </c>
      <c r="Q532" s="29" t="n">
        <v>35</v>
      </c>
      <c r="R532" s="15" t="inlineStr">
        <is>
          <t>Not listed</t>
        </is>
      </c>
      <c r="S532" s="29" t="n">
        <v>0</v>
      </c>
      <c r="T532" s="29" t="n">
        <v>0</v>
      </c>
      <c r="U532" s="15" t="inlineStr">
        <is>
          <t>Aspartame + acesulfame-K</t>
        </is>
      </c>
      <c r="V532" s="15" t="inlineStr">
        <is>
          <t>Zero sugar cola, extra caffeine</t>
        </is>
      </c>
      <c r="W532" s="32" t="n"/>
      <c r="X532" s="32" t="n"/>
      <c r="Y532" s="32" t="n"/>
      <c r="Z532" s="32" t="n"/>
      <c r="AA532" s="15" t="inlineStr">
        <is>
          <t>High</t>
        </is>
      </c>
      <c r="AB532" s="15" t="inlineStr">
        <is>
          <t>Strong zero-sugar cola</t>
        </is>
      </c>
      <c r="AC532" s="15" t="inlineStr">
        <is>
          <t>Zero-sugar cola with a caffeine kick</t>
        </is>
      </c>
      <c r="AD532" s="15" t="inlineStr">
        <is>
          <t>No sugar, more caffeine.</t>
        </is>
      </c>
      <c r="AE532" s="32" t="n"/>
      <c r="AF532" s="34">
        <f>IF(AND(ISNUMBER($P532),ISNUMBER($AL532),$AL532&lt;&gt;0),ROUND($P532/$AL532*100,1),"")</f>
        <v/>
      </c>
      <c r="AG532" s="35">
        <f>IF(AND(ISNUMBER($S532),ISNUMBER($AL532),$AL532&lt;&gt;0),ROUND($S532/$AL532*100,2),"")</f>
        <v/>
      </c>
      <c r="AH532" s="34">
        <f>IF(AND(ISNUMBER($Q532),ISNUMBER($AL532),$AL532&lt;&gt;0),ROUND($Q532/$AL532*100,1),"")</f>
        <v/>
      </c>
      <c r="AI532" s="29">
        <f>IF(ISNUMBER($S532),IF($S532&lt;=1,"Yes","No"),"n/a")</f>
        <v/>
      </c>
      <c r="AJ532" s="29">
        <f>IF(ISNUMBER($S532),ROUND(MAX(0,MIN(100,100-$S532*2.5-IF(ISNUMBER($T532),$T532,0)*0.12+IF($S532&lt;=1,12,0))),0),"")</f>
        <v/>
      </c>
      <c r="AK532" s="29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29" t="n">
        <v>355</v>
      </c>
      <c r="AM532" s="30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Pepsi</t>
        </is>
      </c>
      <c r="B533" s="15" t="inlineStr">
        <is>
          <t>Pepsi Zero Sugar | Wild Cherry | 12-pack 355mL</t>
        </is>
      </c>
      <c r="C533" s="15" t="inlineStr">
        <is>
          <t>5) Sparkling water &amp; soda</t>
        </is>
      </c>
      <c r="D533" s="15" t="inlineStr">
        <is>
          <t>355 mL can</t>
        </is>
      </c>
      <c r="E533" s="29" t="n">
        <v>12</v>
      </c>
      <c r="F533" s="30" t="n"/>
      <c r="G533" s="31">
        <f>IF(AND(ISNUMBER($F533),ISNUMBER($E533),$E533&lt;&gt;0),$F533/$E533,"")</f>
        <v/>
      </c>
      <c r="H533" s="31">
        <f>IF(AND(ISNUMBER($F533),ISNUMBER($AL533),ISNUMBER($E533),($AL533*$E533)&lt;&gt;0),$F533/($AL533*$E533)*100,"")</f>
        <v/>
      </c>
      <c r="I533" s="32" t="n"/>
      <c r="J533" s="33" t="n"/>
      <c r="K533" s="31">
        <f>IF(AND(ISNUMBER($F533),ISNUMBER($J533)),$F533*(1-$J533),"")</f>
        <v/>
      </c>
      <c r="L533" s="32" t="n"/>
      <c r="M533" s="32" t="n"/>
      <c r="N533" s="31">
        <f>IF(ISNUMBER($F533),($F533-IF(ISNUMBER($AM533),$AM533,0))*(1-IF(ISNUMBER($J533),$J533,0)),"")</f>
        <v/>
      </c>
      <c r="O533" s="15" t="inlineStr">
        <is>
          <t>Wild Cherry</t>
        </is>
      </c>
      <c r="P533" s="29" t="n">
        <v>69</v>
      </c>
      <c r="Q533" s="29" t="n">
        <v>35</v>
      </c>
      <c r="R533" s="15" t="inlineStr">
        <is>
          <t>Not listed</t>
        </is>
      </c>
      <c r="S533" s="29" t="n">
        <v>0</v>
      </c>
      <c r="T533" s="29" t="n">
        <v>0</v>
      </c>
      <c r="U533" s="15" t="inlineStr">
        <is>
          <t>Aspartame + acesulfame-K</t>
        </is>
      </c>
      <c r="V533" s="15" t="inlineStr">
        <is>
          <t>Zero sugar cola, extra caffeine</t>
        </is>
      </c>
      <c r="W533" s="32" t="n"/>
      <c r="X533" s="32" t="n"/>
      <c r="Y533" s="32" t="n"/>
      <c r="Z533" s="32" t="n"/>
      <c r="AA533" s="15" t="inlineStr">
        <is>
          <t>High</t>
        </is>
      </c>
      <c r="AB533" s="15" t="inlineStr">
        <is>
          <t>Strong zero-sugar cola</t>
        </is>
      </c>
      <c r="AC533" s="15" t="inlineStr">
        <is>
          <t>Zero-sugar cola with a caffeine kick</t>
        </is>
      </c>
      <c r="AD533" s="15" t="inlineStr">
        <is>
          <t>No sugar, more caffeine.</t>
        </is>
      </c>
      <c r="AE533" s="32" t="n"/>
      <c r="AF533" s="34">
        <f>IF(AND(ISNUMBER($P533),ISNUMBER($AL533),$AL533&lt;&gt;0),ROUND($P533/$AL533*100,1),"")</f>
        <v/>
      </c>
      <c r="AG533" s="35">
        <f>IF(AND(ISNUMBER($S533),ISNUMBER($AL533),$AL533&lt;&gt;0),ROUND($S533/$AL533*100,2),"")</f>
        <v/>
      </c>
      <c r="AH533" s="34">
        <f>IF(AND(ISNUMBER($Q533),ISNUMBER($AL533),$AL533&lt;&gt;0),ROUND($Q533/$AL533*100,1),"")</f>
        <v/>
      </c>
      <c r="AI533" s="29">
        <f>IF(ISNUMBER($S533),IF($S533&lt;=1,"Yes","No"),"n/a")</f>
        <v/>
      </c>
      <c r="AJ533" s="29">
        <f>IF(ISNUMBER($S533),ROUND(MAX(0,MIN(100,100-$S533*2.5-IF(ISNUMBER($T533),$T533,0)*0.12+IF($S533&lt;=1,12,0))),0),"")</f>
        <v/>
      </c>
      <c r="AK533" s="29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29" t="n">
        <v>355</v>
      </c>
      <c r="AM533" s="30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Pepsi</t>
        </is>
      </c>
      <c r="B534" s="15" t="inlineStr">
        <is>
          <t>Pepsi Zero Sugar | Wild Cherry | 15-pack 355mL</t>
        </is>
      </c>
      <c r="C534" s="15" t="inlineStr">
        <is>
          <t>5) Sparkling water &amp; soda</t>
        </is>
      </c>
      <c r="D534" s="15" t="inlineStr">
        <is>
          <t>355 mL can</t>
        </is>
      </c>
      <c r="E534" s="29" t="n">
        <v>15</v>
      </c>
      <c r="F534" s="30" t="n"/>
      <c r="G534" s="31">
        <f>IF(AND(ISNUMBER($F534),ISNUMBER($E534),$E534&lt;&gt;0),$F534/$E534,"")</f>
        <v/>
      </c>
      <c r="H534" s="31">
        <f>IF(AND(ISNUMBER($F534),ISNUMBER($AL534),ISNUMBER($E534),($AL534*$E534)&lt;&gt;0),$F534/($AL534*$E534)*100,"")</f>
        <v/>
      </c>
      <c r="I534" s="32" t="n"/>
      <c r="J534" s="33" t="n"/>
      <c r="K534" s="31">
        <f>IF(AND(ISNUMBER($F534),ISNUMBER($J534)),$F534*(1-$J534),"")</f>
        <v/>
      </c>
      <c r="L534" s="32" t="n"/>
      <c r="M534" s="32" t="n"/>
      <c r="N534" s="31">
        <f>IF(ISNUMBER($F534),($F534-IF(ISNUMBER($AM534),$AM534,0))*(1-IF(ISNUMBER($J534),$J534,0)),"")</f>
        <v/>
      </c>
      <c r="O534" s="15" t="inlineStr">
        <is>
          <t>Wild Cherry</t>
        </is>
      </c>
      <c r="P534" s="29" t="n">
        <v>69</v>
      </c>
      <c r="Q534" s="29" t="n">
        <v>35</v>
      </c>
      <c r="R534" s="15" t="inlineStr">
        <is>
          <t>Not listed</t>
        </is>
      </c>
      <c r="S534" s="29" t="n">
        <v>0</v>
      </c>
      <c r="T534" s="29" t="n">
        <v>0</v>
      </c>
      <c r="U534" s="15" t="inlineStr">
        <is>
          <t>Aspartame + acesulfame-K</t>
        </is>
      </c>
      <c r="V534" s="15" t="inlineStr">
        <is>
          <t>Zero sugar cola, extra caffeine</t>
        </is>
      </c>
      <c r="W534" s="32" t="n"/>
      <c r="X534" s="32" t="n"/>
      <c r="Y534" s="32" t="n"/>
      <c r="Z534" s="32" t="n"/>
      <c r="AA534" s="15" t="inlineStr">
        <is>
          <t>High</t>
        </is>
      </c>
      <c r="AB534" s="15" t="inlineStr">
        <is>
          <t>Strong zero-sugar cola</t>
        </is>
      </c>
      <c r="AC534" s="15" t="inlineStr">
        <is>
          <t>Zero-sugar cola with a caffeine kick</t>
        </is>
      </c>
      <c r="AD534" s="15" t="inlineStr">
        <is>
          <t>No sugar, more caffeine.</t>
        </is>
      </c>
      <c r="AE534" s="32" t="n"/>
      <c r="AF534" s="34">
        <f>IF(AND(ISNUMBER($P534),ISNUMBER($AL534),$AL534&lt;&gt;0),ROUND($P534/$AL534*100,1),"")</f>
        <v/>
      </c>
      <c r="AG534" s="35">
        <f>IF(AND(ISNUMBER($S534),ISNUMBER($AL534),$AL534&lt;&gt;0),ROUND($S534/$AL534*100,2),"")</f>
        <v/>
      </c>
      <c r="AH534" s="34">
        <f>IF(AND(ISNUMBER($Q534),ISNUMBER($AL534),$AL534&lt;&gt;0),ROUND($Q534/$AL534*100,1),"")</f>
        <v/>
      </c>
      <c r="AI534" s="29">
        <f>IF(ISNUMBER($S534),IF($S534&lt;=1,"Yes","No"),"n/a")</f>
        <v/>
      </c>
      <c r="AJ534" s="29">
        <f>IF(ISNUMBER($S534),ROUND(MAX(0,MIN(100,100-$S534*2.5-IF(ISNUMBER($T534),$T534,0)*0.12+IF($S534&lt;=1,12,0))),0),"")</f>
        <v/>
      </c>
      <c r="AK534" s="29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29" t="n">
        <v>355</v>
      </c>
      <c r="AM534" s="30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Pepsi</t>
        </is>
      </c>
      <c r="B535" s="15" t="inlineStr">
        <is>
          <t>Pepsi Zero Sugar | Wild Cherry | 18-pack 355mL</t>
        </is>
      </c>
      <c r="C535" s="15" t="inlineStr">
        <is>
          <t>5) Sparkling water &amp; soda</t>
        </is>
      </c>
      <c r="D535" s="15" t="inlineStr">
        <is>
          <t>355 mL can</t>
        </is>
      </c>
      <c r="E535" s="29" t="n">
        <v>18</v>
      </c>
      <c r="F535" s="30" t="n"/>
      <c r="G535" s="31">
        <f>IF(AND(ISNUMBER($F535),ISNUMBER($E535),$E535&lt;&gt;0),$F535/$E535,"")</f>
        <v/>
      </c>
      <c r="H535" s="31">
        <f>IF(AND(ISNUMBER($F535),ISNUMBER($AL535),ISNUMBER($E535),($AL535*$E535)&lt;&gt;0),$F535/($AL535*$E535)*100,"")</f>
        <v/>
      </c>
      <c r="I535" s="32" t="n"/>
      <c r="J535" s="33" t="n"/>
      <c r="K535" s="31">
        <f>IF(AND(ISNUMBER($F535),ISNUMBER($J535)),$F535*(1-$J535),"")</f>
        <v/>
      </c>
      <c r="L535" s="32" t="n"/>
      <c r="M535" s="32" t="n"/>
      <c r="N535" s="31">
        <f>IF(ISNUMBER($F535),($F535-IF(ISNUMBER($AM535),$AM535,0))*(1-IF(ISNUMBER($J535),$J535,0)),"")</f>
        <v/>
      </c>
      <c r="O535" s="15" t="inlineStr">
        <is>
          <t>Wild Cherry</t>
        </is>
      </c>
      <c r="P535" s="29" t="n">
        <v>69</v>
      </c>
      <c r="Q535" s="29" t="n">
        <v>35</v>
      </c>
      <c r="R535" s="15" t="inlineStr">
        <is>
          <t>Not listed</t>
        </is>
      </c>
      <c r="S535" s="29" t="n">
        <v>0</v>
      </c>
      <c r="T535" s="29" t="n">
        <v>0</v>
      </c>
      <c r="U535" s="15" t="inlineStr">
        <is>
          <t>Aspartame + acesulfame-K</t>
        </is>
      </c>
      <c r="V535" s="15" t="inlineStr">
        <is>
          <t>Zero sugar cola, extra caffeine</t>
        </is>
      </c>
      <c r="W535" s="32" t="n"/>
      <c r="X535" s="32" t="n"/>
      <c r="Y535" s="32" t="n"/>
      <c r="Z535" s="32" t="n"/>
      <c r="AA535" s="15" t="inlineStr">
        <is>
          <t>High</t>
        </is>
      </c>
      <c r="AB535" s="15" t="inlineStr">
        <is>
          <t>Strong zero-sugar cola</t>
        </is>
      </c>
      <c r="AC535" s="15" t="inlineStr">
        <is>
          <t>Zero-sugar cola with a caffeine kick</t>
        </is>
      </c>
      <c r="AD535" s="15" t="inlineStr">
        <is>
          <t>No sugar, more caffeine.</t>
        </is>
      </c>
      <c r="AE535" s="32" t="n"/>
      <c r="AF535" s="34">
        <f>IF(AND(ISNUMBER($P535),ISNUMBER($AL535),$AL535&lt;&gt;0),ROUND($P535/$AL535*100,1),"")</f>
        <v/>
      </c>
      <c r="AG535" s="35">
        <f>IF(AND(ISNUMBER($S535),ISNUMBER($AL535),$AL535&lt;&gt;0),ROUND($S535/$AL535*100,2),"")</f>
        <v/>
      </c>
      <c r="AH535" s="34">
        <f>IF(AND(ISNUMBER($Q535),ISNUMBER($AL535),$AL535&lt;&gt;0),ROUND($Q535/$AL535*100,1),"")</f>
        <v/>
      </c>
      <c r="AI535" s="29">
        <f>IF(ISNUMBER($S535),IF($S535&lt;=1,"Yes","No"),"n/a")</f>
        <v/>
      </c>
      <c r="AJ535" s="29">
        <f>IF(ISNUMBER($S535),ROUND(MAX(0,MIN(100,100-$S535*2.5-IF(ISNUMBER($T535),$T535,0)*0.12+IF($S535&lt;=1,12,0))),0),"")</f>
        <v/>
      </c>
      <c r="AK535" s="29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29" t="n">
        <v>355</v>
      </c>
      <c r="AM535" s="30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Pepsi</t>
        </is>
      </c>
      <c r="B536" s="15" t="inlineStr">
        <is>
          <t>Pepsi Zero Sugar | Wild Cherry | 24-pack 355mL</t>
        </is>
      </c>
      <c r="C536" s="15" t="inlineStr">
        <is>
          <t>5) Sparkling water &amp; soda</t>
        </is>
      </c>
      <c r="D536" s="15" t="inlineStr">
        <is>
          <t>355 mL can</t>
        </is>
      </c>
      <c r="E536" s="29" t="n">
        <v>24</v>
      </c>
      <c r="F536" s="30" t="n"/>
      <c r="G536" s="31">
        <f>IF(AND(ISNUMBER($F536),ISNUMBER($E536),$E536&lt;&gt;0),$F536/$E536,"")</f>
        <v/>
      </c>
      <c r="H536" s="31">
        <f>IF(AND(ISNUMBER($F536),ISNUMBER($AL536),ISNUMBER($E536),($AL536*$E536)&lt;&gt;0),$F536/($AL536*$E536)*100,"")</f>
        <v/>
      </c>
      <c r="I536" s="32" t="n"/>
      <c r="J536" s="33" t="n"/>
      <c r="K536" s="31">
        <f>IF(AND(ISNUMBER($F536),ISNUMBER($J536)),$F536*(1-$J536),"")</f>
        <v/>
      </c>
      <c r="L536" s="32" t="n"/>
      <c r="M536" s="32" t="n"/>
      <c r="N536" s="31">
        <f>IF(ISNUMBER($F536),($F536-IF(ISNUMBER($AM536),$AM536,0))*(1-IF(ISNUMBER($J536),$J536,0)),"")</f>
        <v/>
      </c>
      <c r="O536" s="15" t="inlineStr">
        <is>
          <t>Wild Cherry</t>
        </is>
      </c>
      <c r="P536" s="29" t="n">
        <v>69</v>
      </c>
      <c r="Q536" s="29" t="n">
        <v>35</v>
      </c>
      <c r="R536" s="15" t="inlineStr">
        <is>
          <t>Not listed</t>
        </is>
      </c>
      <c r="S536" s="29" t="n">
        <v>0</v>
      </c>
      <c r="T536" s="29" t="n">
        <v>0</v>
      </c>
      <c r="U536" s="15" t="inlineStr">
        <is>
          <t>Aspartame + acesulfame-K</t>
        </is>
      </c>
      <c r="V536" s="15" t="inlineStr">
        <is>
          <t>Zero sugar cola, extra caffeine</t>
        </is>
      </c>
      <c r="W536" s="32" t="n"/>
      <c r="X536" s="32" t="n"/>
      <c r="Y536" s="32" t="n"/>
      <c r="Z536" s="32" t="n"/>
      <c r="AA536" s="15" t="inlineStr">
        <is>
          <t>High</t>
        </is>
      </c>
      <c r="AB536" s="15" t="inlineStr">
        <is>
          <t>Strong zero-sugar cola</t>
        </is>
      </c>
      <c r="AC536" s="15" t="inlineStr">
        <is>
          <t>Zero-sugar cola with a caffeine kick</t>
        </is>
      </c>
      <c r="AD536" s="15" t="inlineStr">
        <is>
          <t>No sugar, more caffeine.</t>
        </is>
      </c>
      <c r="AE536" s="32" t="n"/>
      <c r="AF536" s="34">
        <f>IF(AND(ISNUMBER($P536),ISNUMBER($AL536),$AL536&lt;&gt;0),ROUND($P536/$AL536*100,1),"")</f>
        <v/>
      </c>
      <c r="AG536" s="35">
        <f>IF(AND(ISNUMBER($S536),ISNUMBER($AL536),$AL536&lt;&gt;0),ROUND($S536/$AL536*100,2),"")</f>
        <v/>
      </c>
      <c r="AH536" s="34">
        <f>IF(AND(ISNUMBER($Q536),ISNUMBER($AL536),$AL536&lt;&gt;0),ROUND($Q536/$AL536*100,1),"")</f>
        <v/>
      </c>
      <c r="AI536" s="29">
        <f>IF(ISNUMBER($S536),IF($S536&lt;=1,"Yes","No"),"n/a")</f>
        <v/>
      </c>
      <c r="AJ536" s="29">
        <f>IF(ISNUMBER($S536),ROUND(MAX(0,MIN(100,100-$S536*2.5-IF(ISNUMBER($T536),$T536,0)*0.12+IF($S536&lt;=1,12,0))),0),"")</f>
        <v/>
      </c>
      <c r="AK536" s="29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29" t="n">
        <v>355</v>
      </c>
      <c r="AM536" s="30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Pepsi</t>
        </is>
      </c>
      <c r="B537" s="15" t="inlineStr">
        <is>
          <t>Pepsi Zero Sugar | Mango | single 355mL</t>
        </is>
      </c>
      <c r="C537" s="15" t="inlineStr">
        <is>
          <t>5) Sparkling water &amp; soda</t>
        </is>
      </c>
      <c r="D537" s="15" t="inlineStr">
        <is>
          <t>355 mL can</t>
        </is>
      </c>
      <c r="E537" s="29" t="n">
        <v>1</v>
      </c>
      <c r="F537" s="30" t="n"/>
      <c r="G537" s="31">
        <f>IF(AND(ISNUMBER($F537),ISNUMBER($E537),$E537&lt;&gt;0),$F537/$E537,"")</f>
        <v/>
      </c>
      <c r="H537" s="31">
        <f>IF(AND(ISNUMBER($F537),ISNUMBER($AL537),ISNUMBER($E537),($AL537*$E537)&lt;&gt;0),$F537/($AL537*$E537)*100,"")</f>
        <v/>
      </c>
      <c r="I537" s="32" t="n"/>
      <c r="J537" s="33" t="n"/>
      <c r="K537" s="31">
        <f>IF(AND(ISNUMBER($F537),ISNUMBER($J537)),$F537*(1-$J537),"")</f>
        <v/>
      </c>
      <c r="L537" s="32" t="n"/>
      <c r="M537" s="32" t="n"/>
      <c r="N537" s="31">
        <f>IF(ISNUMBER($F537),($F537-IF(ISNUMBER($AM537),$AM537,0))*(1-IF(ISNUMBER($J537),$J537,0)),"")</f>
        <v/>
      </c>
      <c r="O537" s="15" t="inlineStr">
        <is>
          <t>Mango</t>
        </is>
      </c>
      <c r="P537" s="29" t="n">
        <v>69</v>
      </c>
      <c r="Q537" s="29" t="n">
        <v>35</v>
      </c>
      <c r="R537" s="15" t="inlineStr">
        <is>
          <t>Not listed</t>
        </is>
      </c>
      <c r="S537" s="29" t="n">
        <v>0</v>
      </c>
      <c r="T537" s="29" t="n">
        <v>0</v>
      </c>
      <c r="U537" s="15" t="inlineStr">
        <is>
          <t>Aspartame + acesulfame-K</t>
        </is>
      </c>
      <c r="V537" s="15" t="inlineStr">
        <is>
          <t>Zero sugar cola, extra caffeine</t>
        </is>
      </c>
      <c r="W537" s="32" t="n"/>
      <c r="X537" s="32" t="n"/>
      <c r="Y537" s="32" t="n"/>
      <c r="Z537" s="32" t="n"/>
      <c r="AA537" s="15" t="inlineStr">
        <is>
          <t>High</t>
        </is>
      </c>
      <c r="AB537" s="15" t="inlineStr">
        <is>
          <t>Strong zero-sugar cola</t>
        </is>
      </c>
      <c r="AC537" s="15" t="inlineStr">
        <is>
          <t>Zero-sugar cola with a caffeine kick</t>
        </is>
      </c>
      <c r="AD537" s="15" t="inlineStr">
        <is>
          <t>No sugar, more caffeine.</t>
        </is>
      </c>
      <c r="AE537" s="32" t="n"/>
      <c r="AF537" s="34">
        <f>IF(AND(ISNUMBER($P537),ISNUMBER($AL537),$AL537&lt;&gt;0),ROUND($P537/$AL537*100,1),"")</f>
        <v/>
      </c>
      <c r="AG537" s="35">
        <f>IF(AND(ISNUMBER($S537),ISNUMBER($AL537),$AL537&lt;&gt;0),ROUND($S537/$AL537*100,2),"")</f>
        <v/>
      </c>
      <c r="AH537" s="34">
        <f>IF(AND(ISNUMBER($Q537),ISNUMBER($AL537),$AL537&lt;&gt;0),ROUND($Q537/$AL537*100,1),"")</f>
        <v/>
      </c>
      <c r="AI537" s="29">
        <f>IF(ISNUMBER($S537),IF($S537&lt;=1,"Yes","No"),"n/a")</f>
        <v/>
      </c>
      <c r="AJ537" s="29">
        <f>IF(ISNUMBER($S537),ROUND(MAX(0,MIN(100,100-$S537*2.5-IF(ISNUMBER($T537),$T537,0)*0.12+IF($S537&lt;=1,12,0))),0),"")</f>
        <v/>
      </c>
      <c r="AK537" s="29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29" t="n">
        <v>355</v>
      </c>
      <c r="AM537" s="30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Pepsi</t>
        </is>
      </c>
      <c r="B538" s="15" t="inlineStr">
        <is>
          <t>Pepsi Zero Sugar | Mango | 8-pack 355mL</t>
        </is>
      </c>
      <c r="C538" s="15" t="inlineStr">
        <is>
          <t>5) Sparkling water &amp; soda</t>
        </is>
      </c>
      <c r="D538" s="15" t="inlineStr">
        <is>
          <t>355 mL can</t>
        </is>
      </c>
      <c r="E538" s="29" t="n">
        <v>8</v>
      </c>
      <c r="F538" s="30" t="n"/>
      <c r="G538" s="31">
        <f>IF(AND(ISNUMBER($F538),ISNUMBER($E538),$E538&lt;&gt;0),$F538/$E538,"")</f>
        <v/>
      </c>
      <c r="H538" s="31">
        <f>IF(AND(ISNUMBER($F538),ISNUMBER($AL538),ISNUMBER($E538),($AL538*$E538)&lt;&gt;0),$F538/($AL538*$E538)*100,"")</f>
        <v/>
      </c>
      <c r="I538" s="32" t="n"/>
      <c r="J538" s="33" t="n"/>
      <c r="K538" s="31">
        <f>IF(AND(ISNUMBER($F538),ISNUMBER($J538)),$F538*(1-$J538),"")</f>
        <v/>
      </c>
      <c r="L538" s="32" t="n"/>
      <c r="M538" s="32" t="n"/>
      <c r="N538" s="31">
        <f>IF(ISNUMBER($F538),($F538-IF(ISNUMBER($AM538),$AM538,0))*(1-IF(ISNUMBER($J538),$J538,0)),"")</f>
        <v/>
      </c>
      <c r="O538" s="15" t="inlineStr">
        <is>
          <t>Mango</t>
        </is>
      </c>
      <c r="P538" s="29" t="n">
        <v>69</v>
      </c>
      <c r="Q538" s="29" t="n">
        <v>35</v>
      </c>
      <c r="R538" s="15" t="inlineStr">
        <is>
          <t>Not listed</t>
        </is>
      </c>
      <c r="S538" s="29" t="n">
        <v>0</v>
      </c>
      <c r="T538" s="29" t="n">
        <v>0</v>
      </c>
      <c r="U538" s="15" t="inlineStr">
        <is>
          <t>Aspartame + acesulfame-K</t>
        </is>
      </c>
      <c r="V538" s="15" t="inlineStr">
        <is>
          <t>Zero sugar cola, extra caffeine</t>
        </is>
      </c>
      <c r="W538" s="32" t="n"/>
      <c r="X538" s="32" t="n"/>
      <c r="Y538" s="32" t="n"/>
      <c r="Z538" s="32" t="n"/>
      <c r="AA538" s="15" t="inlineStr">
        <is>
          <t>High</t>
        </is>
      </c>
      <c r="AB538" s="15" t="inlineStr">
        <is>
          <t>Strong zero-sugar cola</t>
        </is>
      </c>
      <c r="AC538" s="15" t="inlineStr">
        <is>
          <t>Zero-sugar cola with a caffeine kick</t>
        </is>
      </c>
      <c r="AD538" s="15" t="inlineStr">
        <is>
          <t>No sugar, more caffeine.</t>
        </is>
      </c>
      <c r="AE538" s="32" t="n"/>
      <c r="AF538" s="34">
        <f>IF(AND(ISNUMBER($P538),ISNUMBER($AL538),$AL538&lt;&gt;0),ROUND($P538/$AL538*100,1),"")</f>
        <v/>
      </c>
      <c r="AG538" s="35">
        <f>IF(AND(ISNUMBER($S538),ISNUMBER($AL538),$AL538&lt;&gt;0),ROUND($S538/$AL538*100,2),"")</f>
        <v/>
      </c>
      <c r="AH538" s="34">
        <f>IF(AND(ISNUMBER($Q538),ISNUMBER($AL538),$AL538&lt;&gt;0),ROUND($Q538/$AL538*100,1),"")</f>
        <v/>
      </c>
      <c r="AI538" s="29">
        <f>IF(ISNUMBER($S538),IF($S538&lt;=1,"Yes","No"),"n/a")</f>
        <v/>
      </c>
      <c r="AJ538" s="29">
        <f>IF(ISNUMBER($S538),ROUND(MAX(0,MIN(100,100-$S538*2.5-IF(ISNUMBER($T538),$T538,0)*0.12+IF($S538&lt;=1,12,0))),0),"")</f>
        <v/>
      </c>
      <c r="AK538" s="29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29" t="n">
        <v>355</v>
      </c>
      <c r="AM538" s="30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Pepsi</t>
        </is>
      </c>
      <c r="B539" s="15" t="inlineStr">
        <is>
          <t>Pepsi Zero Sugar | Mango | 12-pack 355mL</t>
        </is>
      </c>
      <c r="C539" s="15" t="inlineStr">
        <is>
          <t>5) Sparkling water &amp; soda</t>
        </is>
      </c>
      <c r="D539" s="15" t="inlineStr">
        <is>
          <t>355 mL can</t>
        </is>
      </c>
      <c r="E539" s="29" t="n">
        <v>12</v>
      </c>
      <c r="F539" s="30" t="n"/>
      <c r="G539" s="31">
        <f>IF(AND(ISNUMBER($F539),ISNUMBER($E539),$E539&lt;&gt;0),$F539/$E539,"")</f>
        <v/>
      </c>
      <c r="H539" s="31">
        <f>IF(AND(ISNUMBER($F539),ISNUMBER($AL539),ISNUMBER($E539),($AL539*$E539)&lt;&gt;0),$F539/($AL539*$E539)*100,"")</f>
        <v/>
      </c>
      <c r="I539" s="32" t="n"/>
      <c r="J539" s="33" t="n"/>
      <c r="K539" s="31">
        <f>IF(AND(ISNUMBER($F539),ISNUMBER($J539)),$F539*(1-$J539),"")</f>
        <v/>
      </c>
      <c r="L539" s="32" t="n"/>
      <c r="M539" s="32" t="n"/>
      <c r="N539" s="31">
        <f>IF(ISNUMBER($F539),($F539-IF(ISNUMBER($AM539),$AM539,0))*(1-IF(ISNUMBER($J539),$J539,0)),"")</f>
        <v/>
      </c>
      <c r="O539" s="15" t="inlineStr">
        <is>
          <t>Mango</t>
        </is>
      </c>
      <c r="P539" s="29" t="n">
        <v>69</v>
      </c>
      <c r="Q539" s="29" t="n">
        <v>35</v>
      </c>
      <c r="R539" s="15" t="inlineStr">
        <is>
          <t>Not listed</t>
        </is>
      </c>
      <c r="S539" s="29" t="n">
        <v>0</v>
      </c>
      <c r="T539" s="29" t="n">
        <v>0</v>
      </c>
      <c r="U539" s="15" t="inlineStr">
        <is>
          <t>Aspartame + acesulfame-K</t>
        </is>
      </c>
      <c r="V539" s="15" t="inlineStr">
        <is>
          <t>Zero sugar cola, extra caffeine</t>
        </is>
      </c>
      <c r="W539" s="32" t="n"/>
      <c r="X539" s="32" t="n"/>
      <c r="Y539" s="32" t="n"/>
      <c r="Z539" s="32" t="n"/>
      <c r="AA539" s="15" t="inlineStr">
        <is>
          <t>High</t>
        </is>
      </c>
      <c r="AB539" s="15" t="inlineStr">
        <is>
          <t>Strong zero-sugar cola</t>
        </is>
      </c>
      <c r="AC539" s="15" t="inlineStr">
        <is>
          <t>Zero-sugar cola with a caffeine kick</t>
        </is>
      </c>
      <c r="AD539" s="15" t="inlineStr">
        <is>
          <t>No sugar, more caffeine.</t>
        </is>
      </c>
      <c r="AE539" s="32" t="n"/>
      <c r="AF539" s="34">
        <f>IF(AND(ISNUMBER($P539),ISNUMBER($AL539),$AL539&lt;&gt;0),ROUND($P539/$AL539*100,1),"")</f>
        <v/>
      </c>
      <c r="AG539" s="35">
        <f>IF(AND(ISNUMBER($S539),ISNUMBER($AL539),$AL539&lt;&gt;0),ROUND($S539/$AL539*100,2),"")</f>
        <v/>
      </c>
      <c r="AH539" s="34">
        <f>IF(AND(ISNUMBER($Q539),ISNUMBER($AL539),$AL539&lt;&gt;0),ROUND($Q539/$AL539*100,1),"")</f>
        <v/>
      </c>
      <c r="AI539" s="29">
        <f>IF(ISNUMBER($S539),IF($S539&lt;=1,"Yes","No"),"n/a")</f>
        <v/>
      </c>
      <c r="AJ539" s="29">
        <f>IF(ISNUMBER($S539),ROUND(MAX(0,MIN(100,100-$S539*2.5-IF(ISNUMBER($T539),$T539,0)*0.12+IF($S539&lt;=1,12,0))),0),"")</f>
        <v/>
      </c>
      <c r="AK539" s="29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29" t="n">
        <v>355</v>
      </c>
      <c r="AM539" s="30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Pepsi</t>
        </is>
      </c>
      <c r="B540" s="15" t="inlineStr">
        <is>
          <t>Pepsi Zero Sugar | Mango | 15-pack 355mL</t>
        </is>
      </c>
      <c r="C540" s="15" t="inlineStr">
        <is>
          <t>5) Sparkling water &amp; soda</t>
        </is>
      </c>
      <c r="D540" s="15" t="inlineStr">
        <is>
          <t>355 mL can</t>
        </is>
      </c>
      <c r="E540" s="29" t="n">
        <v>15</v>
      </c>
      <c r="F540" s="30" t="n"/>
      <c r="G540" s="31">
        <f>IF(AND(ISNUMBER($F540),ISNUMBER($E540),$E540&lt;&gt;0),$F540/$E540,"")</f>
        <v/>
      </c>
      <c r="H540" s="31">
        <f>IF(AND(ISNUMBER($F540),ISNUMBER($AL540),ISNUMBER($E540),($AL540*$E540)&lt;&gt;0),$F540/($AL540*$E540)*100,"")</f>
        <v/>
      </c>
      <c r="I540" s="32" t="n"/>
      <c r="J540" s="33" t="n"/>
      <c r="K540" s="31">
        <f>IF(AND(ISNUMBER($F540),ISNUMBER($J540)),$F540*(1-$J540),"")</f>
        <v/>
      </c>
      <c r="L540" s="32" t="n"/>
      <c r="M540" s="32" t="n"/>
      <c r="N540" s="31">
        <f>IF(ISNUMBER($F540),($F540-IF(ISNUMBER($AM540),$AM540,0))*(1-IF(ISNUMBER($J540),$J540,0)),"")</f>
        <v/>
      </c>
      <c r="O540" s="15" t="inlineStr">
        <is>
          <t>Mango</t>
        </is>
      </c>
      <c r="P540" s="29" t="n">
        <v>69</v>
      </c>
      <c r="Q540" s="29" t="n">
        <v>35</v>
      </c>
      <c r="R540" s="15" t="inlineStr">
        <is>
          <t>Not listed</t>
        </is>
      </c>
      <c r="S540" s="29" t="n">
        <v>0</v>
      </c>
      <c r="T540" s="29" t="n">
        <v>0</v>
      </c>
      <c r="U540" s="15" t="inlineStr">
        <is>
          <t>Aspartame + acesulfame-K</t>
        </is>
      </c>
      <c r="V540" s="15" t="inlineStr">
        <is>
          <t>Zero sugar cola, extra caffeine</t>
        </is>
      </c>
      <c r="W540" s="32" t="n"/>
      <c r="X540" s="32" t="n"/>
      <c r="Y540" s="32" t="n"/>
      <c r="Z540" s="32" t="n"/>
      <c r="AA540" s="15" t="inlineStr">
        <is>
          <t>High</t>
        </is>
      </c>
      <c r="AB540" s="15" t="inlineStr">
        <is>
          <t>Strong zero-sugar cola</t>
        </is>
      </c>
      <c r="AC540" s="15" t="inlineStr">
        <is>
          <t>Zero-sugar cola with a caffeine kick</t>
        </is>
      </c>
      <c r="AD540" s="15" t="inlineStr">
        <is>
          <t>No sugar, more caffeine.</t>
        </is>
      </c>
      <c r="AE540" s="32" t="n"/>
      <c r="AF540" s="34">
        <f>IF(AND(ISNUMBER($P540),ISNUMBER($AL540),$AL540&lt;&gt;0),ROUND($P540/$AL540*100,1),"")</f>
        <v/>
      </c>
      <c r="AG540" s="35">
        <f>IF(AND(ISNUMBER($S540),ISNUMBER($AL540),$AL540&lt;&gt;0),ROUND($S540/$AL540*100,2),"")</f>
        <v/>
      </c>
      <c r="AH540" s="34">
        <f>IF(AND(ISNUMBER($Q540),ISNUMBER($AL540),$AL540&lt;&gt;0),ROUND($Q540/$AL540*100,1),"")</f>
        <v/>
      </c>
      <c r="AI540" s="29">
        <f>IF(ISNUMBER($S540),IF($S540&lt;=1,"Yes","No"),"n/a")</f>
        <v/>
      </c>
      <c r="AJ540" s="29">
        <f>IF(ISNUMBER($S540),ROUND(MAX(0,MIN(100,100-$S540*2.5-IF(ISNUMBER($T540),$T540,0)*0.12+IF($S540&lt;=1,12,0))),0),"")</f>
        <v/>
      </c>
      <c r="AK540" s="29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29" t="n">
        <v>355</v>
      </c>
      <c r="AM540" s="30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Pepsi</t>
        </is>
      </c>
      <c r="B541" s="15" t="inlineStr">
        <is>
          <t>Pepsi Zero Sugar | Mango | 18-pack 355mL</t>
        </is>
      </c>
      <c r="C541" s="15" t="inlineStr">
        <is>
          <t>5) Sparkling water &amp; soda</t>
        </is>
      </c>
      <c r="D541" s="15" t="inlineStr">
        <is>
          <t>355 mL can</t>
        </is>
      </c>
      <c r="E541" s="29" t="n">
        <v>18</v>
      </c>
      <c r="F541" s="30" t="n"/>
      <c r="G541" s="31">
        <f>IF(AND(ISNUMBER($F541),ISNUMBER($E541),$E541&lt;&gt;0),$F541/$E541,"")</f>
        <v/>
      </c>
      <c r="H541" s="31">
        <f>IF(AND(ISNUMBER($F541),ISNUMBER($AL541),ISNUMBER($E541),($AL541*$E541)&lt;&gt;0),$F541/($AL541*$E541)*100,"")</f>
        <v/>
      </c>
      <c r="I541" s="32" t="n"/>
      <c r="J541" s="33" t="n"/>
      <c r="K541" s="31">
        <f>IF(AND(ISNUMBER($F541),ISNUMBER($J541)),$F541*(1-$J541),"")</f>
        <v/>
      </c>
      <c r="L541" s="32" t="n"/>
      <c r="M541" s="32" t="n"/>
      <c r="N541" s="31">
        <f>IF(ISNUMBER($F541),($F541-IF(ISNUMBER($AM541),$AM541,0))*(1-IF(ISNUMBER($J541),$J541,0)),"")</f>
        <v/>
      </c>
      <c r="O541" s="15" t="inlineStr">
        <is>
          <t>Mango</t>
        </is>
      </c>
      <c r="P541" s="29" t="n">
        <v>69</v>
      </c>
      <c r="Q541" s="29" t="n">
        <v>35</v>
      </c>
      <c r="R541" s="15" t="inlineStr">
        <is>
          <t>Not listed</t>
        </is>
      </c>
      <c r="S541" s="29" t="n">
        <v>0</v>
      </c>
      <c r="T541" s="29" t="n">
        <v>0</v>
      </c>
      <c r="U541" s="15" t="inlineStr">
        <is>
          <t>Aspartame + acesulfame-K</t>
        </is>
      </c>
      <c r="V541" s="15" t="inlineStr">
        <is>
          <t>Zero sugar cola, extra caffeine</t>
        </is>
      </c>
      <c r="W541" s="32" t="n"/>
      <c r="X541" s="32" t="n"/>
      <c r="Y541" s="32" t="n"/>
      <c r="Z541" s="32" t="n"/>
      <c r="AA541" s="15" t="inlineStr">
        <is>
          <t>High</t>
        </is>
      </c>
      <c r="AB541" s="15" t="inlineStr">
        <is>
          <t>Strong zero-sugar cola</t>
        </is>
      </c>
      <c r="AC541" s="15" t="inlineStr">
        <is>
          <t>Zero-sugar cola with a caffeine kick</t>
        </is>
      </c>
      <c r="AD541" s="15" t="inlineStr">
        <is>
          <t>No sugar, more caffeine.</t>
        </is>
      </c>
      <c r="AE541" s="32" t="n"/>
      <c r="AF541" s="34">
        <f>IF(AND(ISNUMBER($P541),ISNUMBER($AL541),$AL541&lt;&gt;0),ROUND($P541/$AL541*100,1),"")</f>
        <v/>
      </c>
      <c r="AG541" s="35">
        <f>IF(AND(ISNUMBER($S541),ISNUMBER($AL541),$AL541&lt;&gt;0),ROUND($S541/$AL541*100,2),"")</f>
        <v/>
      </c>
      <c r="AH541" s="34">
        <f>IF(AND(ISNUMBER($Q541),ISNUMBER($AL541),$AL541&lt;&gt;0),ROUND($Q541/$AL541*100,1),"")</f>
        <v/>
      </c>
      <c r="AI541" s="29">
        <f>IF(ISNUMBER($S541),IF($S541&lt;=1,"Yes","No"),"n/a")</f>
        <v/>
      </c>
      <c r="AJ541" s="29">
        <f>IF(ISNUMBER($S541),ROUND(MAX(0,MIN(100,100-$S541*2.5-IF(ISNUMBER($T541),$T541,0)*0.12+IF($S541&lt;=1,12,0))),0),"")</f>
        <v/>
      </c>
      <c r="AK541" s="29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29" t="n">
        <v>355</v>
      </c>
      <c r="AM541" s="30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Pepsi</t>
        </is>
      </c>
      <c r="B542" s="15" t="inlineStr">
        <is>
          <t>Pepsi Zero Sugar | Mango | 24-pack 355mL</t>
        </is>
      </c>
      <c r="C542" s="15" t="inlineStr">
        <is>
          <t>5) Sparkling water &amp; soda</t>
        </is>
      </c>
      <c r="D542" s="15" t="inlineStr">
        <is>
          <t>355 mL can</t>
        </is>
      </c>
      <c r="E542" s="29" t="n">
        <v>24</v>
      </c>
      <c r="F542" s="30" t="n"/>
      <c r="G542" s="31">
        <f>IF(AND(ISNUMBER($F542),ISNUMBER($E542),$E542&lt;&gt;0),$F542/$E542,"")</f>
        <v/>
      </c>
      <c r="H542" s="31">
        <f>IF(AND(ISNUMBER($F542),ISNUMBER($AL542),ISNUMBER($E542),($AL542*$E542)&lt;&gt;0),$F542/($AL542*$E542)*100,"")</f>
        <v/>
      </c>
      <c r="I542" s="32" t="n"/>
      <c r="J542" s="33" t="n"/>
      <c r="K542" s="31">
        <f>IF(AND(ISNUMBER($F542),ISNUMBER($J542)),$F542*(1-$J542),"")</f>
        <v/>
      </c>
      <c r="L542" s="32" t="n"/>
      <c r="M542" s="32" t="n"/>
      <c r="N542" s="31">
        <f>IF(ISNUMBER($F542),($F542-IF(ISNUMBER($AM542),$AM542,0))*(1-IF(ISNUMBER($J542),$J542,0)),"")</f>
        <v/>
      </c>
      <c r="O542" s="15" t="inlineStr">
        <is>
          <t>Mango</t>
        </is>
      </c>
      <c r="P542" s="29" t="n">
        <v>69</v>
      </c>
      <c r="Q542" s="29" t="n">
        <v>35</v>
      </c>
      <c r="R542" s="15" t="inlineStr">
        <is>
          <t>Not listed</t>
        </is>
      </c>
      <c r="S542" s="29" t="n">
        <v>0</v>
      </c>
      <c r="T542" s="29" t="n">
        <v>0</v>
      </c>
      <c r="U542" s="15" t="inlineStr">
        <is>
          <t>Aspartame + acesulfame-K</t>
        </is>
      </c>
      <c r="V542" s="15" t="inlineStr">
        <is>
          <t>Zero sugar cola, extra caffeine</t>
        </is>
      </c>
      <c r="W542" s="32" t="n"/>
      <c r="X542" s="32" t="n"/>
      <c r="Y542" s="32" t="n"/>
      <c r="Z542" s="32" t="n"/>
      <c r="AA542" s="15" t="inlineStr">
        <is>
          <t>High</t>
        </is>
      </c>
      <c r="AB542" s="15" t="inlineStr">
        <is>
          <t>Strong zero-sugar cola</t>
        </is>
      </c>
      <c r="AC542" s="15" t="inlineStr">
        <is>
          <t>Zero-sugar cola with a caffeine kick</t>
        </is>
      </c>
      <c r="AD542" s="15" t="inlineStr">
        <is>
          <t>No sugar, more caffeine.</t>
        </is>
      </c>
      <c r="AE542" s="32" t="n"/>
      <c r="AF542" s="34">
        <f>IF(AND(ISNUMBER($P542),ISNUMBER($AL542),$AL542&lt;&gt;0),ROUND($P542/$AL542*100,1),"")</f>
        <v/>
      </c>
      <c r="AG542" s="35">
        <f>IF(AND(ISNUMBER($S542),ISNUMBER($AL542),$AL542&lt;&gt;0),ROUND($S542/$AL542*100,2),"")</f>
        <v/>
      </c>
      <c r="AH542" s="34">
        <f>IF(AND(ISNUMBER($Q542),ISNUMBER($AL542),$AL542&lt;&gt;0),ROUND($Q542/$AL542*100,1),"")</f>
        <v/>
      </c>
      <c r="AI542" s="29">
        <f>IF(ISNUMBER($S542),IF($S542&lt;=1,"Yes","No"),"n/a")</f>
        <v/>
      </c>
      <c r="AJ542" s="29">
        <f>IF(ISNUMBER($S542),ROUND(MAX(0,MIN(100,100-$S542*2.5-IF(ISNUMBER($T542),$T542,0)*0.12+IF($S542&lt;=1,12,0))),0),"")</f>
        <v/>
      </c>
      <c r="AK542" s="29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29" t="n">
        <v>355</v>
      </c>
      <c r="AM542" s="30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Diet Pepsi</t>
        </is>
      </c>
      <c r="B543" s="15" t="inlineStr">
        <is>
          <t>Diet Pepsi | Original | single 355mL</t>
        </is>
      </c>
      <c r="C543" s="15" t="inlineStr">
        <is>
          <t>5) Sparkling water &amp; soda</t>
        </is>
      </c>
      <c r="D543" s="15" t="inlineStr">
        <is>
          <t>355 mL can</t>
        </is>
      </c>
      <c r="E543" s="29" t="n">
        <v>1</v>
      </c>
      <c r="F543" s="30" t="n"/>
      <c r="G543" s="31">
        <f>IF(AND(ISNUMBER($F543),ISNUMBER($E543),$E543&lt;&gt;0),$F543/$E543,"")</f>
        <v/>
      </c>
      <c r="H543" s="31">
        <f>IF(AND(ISNUMBER($F543),ISNUMBER($AL543),ISNUMBER($E543),($AL543*$E543)&lt;&gt;0),$F543/($AL543*$E543)*100,"")</f>
        <v/>
      </c>
      <c r="I543" s="32" t="n"/>
      <c r="J543" s="33" t="n"/>
      <c r="K543" s="31">
        <f>IF(AND(ISNUMBER($F543),ISNUMBER($J543)),$F543*(1-$J543),"")</f>
        <v/>
      </c>
      <c r="L543" s="32" t="n"/>
      <c r="M543" s="32" t="n"/>
      <c r="N543" s="31">
        <f>IF(ISNUMBER($F543),($F543-IF(ISNUMBER($AM543),$AM543,0))*(1-IF(ISNUMBER($J543),$J543,0)),"")</f>
        <v/>
      </c>
      <c r="O543" s="15" t="inlineStr">
        <is>
          <t>Original</t>
        </is>
      </c>
      <c r="P543" s="29" t="n">
        <v>35</v>
      </c>
      <c r="Q543" s="29" t="n">
        <v>35</v>
      </c>
      <c r="R543" s="15" t="inlineStr">
        <is>
          <t>Not listed</t>
        </is>
      </c>
      <c r="S543" s="29" t="n">
        <v>0</v>
      </c>
      <c r="T543" s="29" t="n">
        <v>0</v>
      </c>
      <c r="U543" s="15" t="inlineStr">
        <is>
          <t>Aspartame</t>
        </is>
      </c>
      <c r="V543" s="15" t="inlineStr">
        <is>
          <t>Zero calorie cola</t>
        </is>
      </c>
      <c r="W543" s="32" t="n"/>
      <c r="X543" s="32" t="n"/>
      <c r="Y543" s="32" t="n"/>
      <c r="Z543" s="32" t="n"/>
      <c r="AA543" s="15" t="inlineStr">
        <is>
          <t>High</t>
        </is>
      </c>
      <c r="AB543" s="15" t="inlineStr">
        <is>
          <t>Legacy diet cola</t>
        </is>
      </c>
      <c r="AC543" s="15" t="inlineStr">
        <is>
          <t>Classic diet cola</t>
        </is>
      </c>
      <c r="AD543" s="15" t="inlineStr">
        <is>
          <t>Familiar diet-cola taste.</t>
        </is>
      </c>
      <c r="AE543" s="32" t="n"/>
      <c r="AF543" s="34">
        <f>IF(AND(ISNUMBER($P543),ISNUMBER($AL543),$AL543&lt;&gt;0),ROUND($P543/$AL543*100,1),"")</f>
        <v/>
      </c>
      <c r="AG543" s="35">
        <f>IF(AND(ISNUMBER($S543),ISNUMBER($AL543),$AL543&lt;&gt;0),ROUND($S543/$AL543*100,2),"")</f>
        <v/>
      </c>
      <c r="AH543" s="34">
        <f>IF(AND(ISNUMBER($Q543),ISNUMBER($AL543),$AL543&lt;&gt;0),ROUND($Q543/$AL543*100,1),"")</f>
        <v/>
      </c>
      <c r="AI543" s="29">
        <f>IF(ISNUMBER($S543),IF($S543&lt;=1,"Yes","No"),"n/a")</f>
        <v/>
      </c>
      <c r="AJ543" s="29">
        <f>IF(ISNUMBER($S543),ROUND(MAX(0,MIN(100,100-$S543*2.5-IF(ISNUMBER($T543),$T543,0)*0.12+IF($S543&lt;=1,12,0))),0),"")</f>
        <v/>
      </c>
      <c r="AK543" s="29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29" t="n">
        <v>355</v>
      </c>
      <c r="AM543" s="30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Diet Pepsi</t>
        </is>
      </c>
      <c r="B544" s="15" t="inlineStr">
        <is>
          <t>Diet Pepsi | Original | 8-pack 355mL</t>
        </is>
      </c>
      <c r="C544" s="15" t="inlineStr">
        <is>
          <t>5) Sparkling water &amp; soda</t>
        </is>
      </c>
      <c r="D544" s="15" t="inlineStr">
        <is>
          <t>355 mL can</t>
        </is>
      </c>
      <c r="E544" s="29" t="n">
        <v>8</v>
      </c>
      <c r="F544" s="30" t="n"/>
      <c r="G544" s="31">
        <f>IF(AND(ISNUMBER($F544),ISNUMBER($E544),$E544&lt;&gt;0),$F544/$E544,"")</f>
        <v/>
      </c>
      <c r="H544" s="31">
        <f>IF(AND(ISNUMBER($F544),ISNUMBER($AL544),ISNUMBER($E544),($AL544*$E544)&lt;&gt;0),$F544/($AL544*$E544)*100,"")</f>
        <v/>
      </c>
      <c r="I544" s="32" t="n"/>
      <c r="J544" s="33" t="n"/>
      <c r="K544" s="31">
        <f>IF(AND(ISNUMBER($F544),ISNUMBER($J544)),$F544*(1-$J544),"")</f>
        <v/>
      </c>
      <c r="L544" s="32" t="n"/>
      <c r="M544" s="32" t="n"/>
      <c r="N544" s="31">
        <f>IF(ISNUMBER($F544),($F544-IF(ISNUMBER($AM544),$AM544,0))*(1-IF(ISNUMBER($J544),$J544,0)),"")</f>
        <v/>
      </c>
      <c r="O544" s="15" t="inlineStr">
        <is>
          <t>Original</t>
        </is>
      </c>
      <c r="P544" s="29" t="n">
        <v>35</v>
      </c>
      <c r="Q544" s="29" t="n">
        <v>35</v>
      </c>
      <c r="R544" s="15" t="inlineStr">
        <is>
          <t>Not listed</t>
        </is>
      </c>
      <c r="S544" s="29" t="n">
        <v>0</v>
      </c>
      <c r="T544" s="29" t="n">
        <v>0</v>
      </c>
      <c r="U544" s="15" t="inlineStr">
        <is>
          <t>Aspartame</t>
        </is>
      </c>
      <c r="V544" s="15" t="inlineStr">
        <is>
          <t>Zero calorie cola</t>
        </is>
      </c>
      <c r="W544" s="32" t="n"/>
      <c r="X544" s="32" t="n"/>
      <c r="Y544" s="32" t="n"/>
      <c r="Z544" s="32" t="n"/>
      <c r="AA544" s="15" t="inlineStr">
        <is>
          <t>High</t>
        </is>
      </c>
      <c r="AB544" s="15" t="inlineStr">
        <is>
          <t>Legacy diet cola</t>
        </is>
      </c>
      <c r="AC544" s="15" t="inlineStr">
        <is>
          <t>Classic diet cola</t>
        </is>
      </c>
      <c r="AD544" s="15" t="inlineStr">
        <is>
          <t>Familiar diet-cola taste.</t>
        </is>
      </c>
      <c r="AE544" s="32" t="n"/>
      <c r="AF544" s="34">
        <f>IF(AND(ISNUMBER($P544),ISNUMBER($AL544),$AL544&lt;&gt;0),ROUND($P544/$AL544*100,1),"")</f>
        <v/>
      </c>
      <c r="AG544" s="35">
        <f>IF(AND(ISNUMBER($S544),ISNUMBER($AL544),$AL544&lt;&gt;0),ROUND($S544/$AL544*100,2),"")</f>
        <v/>
      </c>
      <c r="AH544" s="34">
        <f>IF(AND(ISNUMBER($Q544),ISNUMBER($AL544),$AL544&lt;&gt;0),ROUND($Q544/$AL544*100,1),"")</f>
        <v/>
      </c>
      <c r="AI544" s="29">
        <f>IF(ISNUMBER($S544),IF($S544&lt;=1,"Yes","No"),"n/a")</f>
        <v/>
      </c>
      <c r="AJ544" s="29">
        <f>IF(ISNUMBER($S544),ROUND(MAX(0,MIN(100,100-$S544*2.5-IF(ISNUMBER($T544),$T544,0)*0.12+IF($S544&lt;=1,12,0))),0),"")</f>
        <v/>
      </c>
      <c r="AK544" s="29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29" t="n">
        <v>355</v>
      </c>
      <c r="AM544" s="30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Diet Pepsi</t>
        </is>
      </c>
      <c r="B545" s="15" t="inlineStr">
        <is>
          <t>Diet Pepsi | Original | 12-pack 355mL</t>
        </is>
      </c>
      <c r="C545" s="15" t="inlineStr">
        <is>
          <t>5) Sparkling water &amp; soda</t>
        </is>
      </c>
      <c r="D545" s="15" t="inlineStr">
        <is>
          <t>355 mL can</t>
        </is>
      </c>
      <c r="E545" s="29" t="n">
        <v>12</v>
      </c>
      <c r="F545" s="30" t="n"/>
      <c r="G545" s="31">
        <f>IF(AND(ISNUMBER($F545),ISNUMBER($E545),$E545&lt;&gt;0),$F545/$E545,"")</f>
        <v/>
      </c>
      <c r="H545" s="31">
        <f>IF(AND(ISNUMBER($F545),ISNUMBER($AL545),ISNUMBER($E545),($AL545*$E545)&lt;&gt;0),$F545/($AL545*$E545)*100,"")</f>
        <v/>
      </c>
      <c r="I545" s="32" t="n"/>
      <c r="J545" s="33" t="n"/>
      <c r="K545" s="31">
        <f>IF(AND(ISNUMBER($F545),ISNUMBER($J545)),$F545*(1-$J545),"")</f>
        <v/>
      </c>
      <c r="L545" s="32" t="n"/>
      <c r="M545" s="32" t="n"/>
      <c r="N545" s="31">
        <f>IF(ISNUMBER($F545),($F545-IF(ISNUMBER($AM545),$AM545,0))*(1-IF(ISNUMBER($J545),$J545,0)),"")</f>
        <v/>
      </c>
      <c r="O545" s="15" t="inlineStr">
        <is>
          <t>Original</t>
        </is>
      </c>
      <c r="P545" s="29" t="n">
        <v>35</v>
      </c>
      <c r="Q545" s="29" t="n">
        <v>35</v>
      </c>
      <c r="R545" s="15" t="inlineStr">
        <is>
          <t>Not listed</t>
        </is>
      </c>
      <c r="S545" s="29" t="n">
        <v>0</v>
      </c>
      <c r="T545" s="29" t="n">
        <v>0</v>
      </c>
      <c r="U545" s="15" t="inlineStr">
        <is>
          <t>Aspartame</t>
        </is>
      </c>
      <c r="V545" s="15" t="inlineStr">
        <is>
          <t>Zero calorie cola</t>
        </is>
      </c>
      <c r="W545" s="32" t="n"/>
      <c r="X545" s="32" t="n"/>
      <c r="Y545" s="32" t="n"/>
      <c r="Z545" s="32" t="n"/>
      <c r="AA545" s="15" t="inlineStr">
        <is>
          <t>High</t>
        </is>
      </c>
      <c r="AB545" s="15" t="inlineStr">
        <is>
          <t>Legacy diet cola</t>
        </is>
      </c>
      <c r="AC545" s="15" t="inlineStr">
        <is>
          <t>Classic diet cola</t>
        </is>
      </c>
      <c r="AD545" s="15" t="inlineStr">
        <is>
          <t>Familiar diet-cola taste.</t>
        </is>
      </c>
      <c r="AE545" s="32" t="n"/>
      <c r="AF545" s="34">
        <f>IF(AND(ISNUMBER($P545),ISNUMBER($AL545),$AL545&lt;&gt;0),ROUND($P545/$AL545*100,1),"")</f>
        <v/>
      </c>
      <c r="AG545" s="35">
        <f>IF(AND(ISNUMBER($S545),ISNUMBER($AL545),$AL545&lt;&gt;0),ROUND($S545/$AL545*100,2),"")</f>
        <v/>
      </c>
      <c r="AH545" s="34">
        <f>IF(AND(ISNUMBER($Q545),ISNUMBER($AL545),$AL545&lt;&gt;0),ROUND($Q545/$AL545*100,1),"")</f>
        <v/>
      </c>
      <c r="AI545" s="29">
        <f>IF(ISNUMBER($S545),IF($S545&lt;=1,"Yes","No"),"n/a")</f>
        <v/>
      </c>
      <c r="AJ545" s="29">
        <f>IF(ISNUMBER($S545),ROUND(MAX(0,MIN(100,100-$S545*2.5-IF(ISNUMBER($T545),$T545,0)*0.12+IF($S545&lt;=1,12,0))),0),"")</f>
        <v/>
      </c>
      <c r="AK545" s="29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29" t="n">
        <v>355</v>
      </c>
      <c r="AM545" s="30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Diet Pepsi</t>
        </is>
      </c>
      <c r="B546" s="15" t="inlineStr">
        <is>
          <t>Diet Pepsi | Original | 15-pack 355mL</t>
        </is>
      </c>
      <c r="C546" s="15" t="inlineStr">
        <is>
          <t>5) Sparkling water &amp; soda</t>
        </is>
      </c>
      <c r="D546" s="15" t="inlineStr">
        <is>
          <t>355 mL can</t>
        </is>
      </c>
      <c r="E546" s="29" t="n">
        <v>15</v>
      </c>
      <c r="F546" s="30" t="n"/>
      <c r="G546" s="31">
        <f>IF(AND(ISNUMBER($F546),ISNUMBER($E546),$E546&lt;&gt;0),$F546/$E546,"")</f>
        <v/>
      </c>
      <c r="H546" s="31">
        <f>IF(AND(ISNUMBER($F546),ISNUMBER($AL546),ISNUMBER($E546),($AL546*$E546)&lt;&gt;0),$F546/($AL546*$E546)*100,"")</f>
        <v/>
      </c>
      <c r="I546" s="32" t="n"/>
      <c r="J546" s="33" t="n"/>
      <c r="K546" s="31">
        <f>IF(AND(ISNUMBER($F546),ISNUMBER($J546)),$F546*(1-$J546),"")</f>
        <v/>
      </c>
      <c r="L546" s="32" t="n"/>
      <c r="M546" s="32" t="n"/>
      <c r="N546" s="31">
        <f>IF(ISNUMBER($F546),($F546-IF(ISNUMBER($AM546),$AM546,0))*(1-IF(ISNUMBER($J546),$J546,0)),"")</f>
        <v/>
      </c>
      <c r="O546" s="15" t="inlineStr">
        <is>
          <t>Original</t>
        </is>
      </c>
      <c r="P546" s="29" t="n">
        <v>35</v>
      </c>
      <c r="Q546" s="29" t="n">
        <v>35</v>
      </c>
      <c r="R546" s="15" t="inlineStr">
        <is>
          <t>Not listed</t>
        </is>
      </c>
      <c r="S546" s="29" t="n">
        <v>0</v>
      </c>
      <c r="T546" s="29" t="n">
        <v>0</v>
      </c>
      <c r="U546" s="15" t="inlineStr">
        <is>
          <t>Aspartame</t>
        </is>
      </c>
      <c r="V546" s="15" t="inlineStr">
        <is>
          <t>Zero calorie cola</t>
        </is>
      </c>
      <c r="W546" s="32" t="n"/>
      <c r="X546" s="32" t="n"/>
      <c r="Y546" s="32" t="n"/>
      <c r="Z546" s="32" t="n"/>
      <c r="AA546" s="15" t="inlineStr">
        <is>
          <t>High</t>
        </is>
      </c>
      <c r="AB546" s="15" t="inlineStr">
        <is>
          <t>Legacy diet cola</t>
        </is>
      </c>
      <c r="AC546" s="15" t="inlineStr">
        <is>
          <t>Classic diet cola</t>
        </is>
      </c>
      <c r="AD546" s="15" t="inlineStr">
        <is>
          <t>Familiar diet-cola taste.</t>
        </is>
      </c>
      <c r="AE546" s="32" t="n"/>
      <c r="AF546" s="34">
        <f>IF(AND(ISNUMBER($P546),ISNUMBER($AL546),$AL546&lt;&gt;0),ROUND($P546/$AL546*100,1),"")</f>
        <v/>
      </c>
      <c r="AG546" s="35">
        <f>IF(AND(ISNUMBER($S546),ISNUMBER($AL546),$AL546&lt;&gt;0),ROUND($S546/$AL546*100,2),"")</f>
        <v/>
      </c>
      <c r="AH546" s="34">
        <f>IF(AND(ISNUMBER($Q546),ISNUMBER($AL546),$AL546&lt;&gt;0),ROUND($Q546/$AL546*100,1),"")</f>
        <v/>
      </c>
      <c r="AI546" s="29">
        <f>IF(ISNUMBER($S546),IF($S546&lt;=1,"Yes","No"),"n/a")</f>
        <v/>
      </c>
      <c r="AJ546" s="29">
        <f>IF(ISNUMBER($S546),ROUND(MAX(0,MIN(100,100-$S546*2.5-IF(ISNUMBER($T546),$T546,0)*0.12+IF($S546&lt;=1,12,0))),0),"")</f>
        <v/>
      </c>
      <c r="AK546" s="29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29" t="n">
        <v>355</v>
      </c>
      <c r="AM546" s="30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Diet Pepsi</t>
        </is>
      </c>
      <c r="B547" s="15" t="inlineStr">
        <is>
          <t>Diet Pepsi | Original | 18-pack 355mL</t>
        </is>
      </c>
      <c r="C547" s="15" t="inlineStr">
        <is>
          <t>5) Sparkling water &amp; soda</t>
        </is>
      </c>
      <c r="D547" s="15" t="inlineStr">
        <is>
          <t>355 mL can</t>
        </is>
      </c>
      <c r="E547" s="29" t="n">
        <v>18</v>
      </c>
      <c r="F547" s="30" t="n"/>
      <c r="G547" s="31">
        <f>IF(AND(ISNUMBER($F547),ISNUMBER($E547),$E547&lt;&gt;0),$F547/$E547,"")</f>
        <v/>
      </c>
      <c r="H547" s="31">
        <f>IF(AND(ISNUMBER($F547),ISNUMBER($AL547),ISNUMBER($E547),($AL547*$E547)&lt;&gt;0),$F547/($AL547*$E547)*100,"")</f>
        <v/>
      </c>
      <c r="I547" s="32" t="n"/>
      <c r="J547" s="33" t="n"/>
      <c r="K547" s="31">
        <f>IF(AND(ISNUMBER($F547),ISNUMBER($J547)),$F547*(1-$J547),"")</f>
        <v/>
      </c>
      <c r="L547" s="32" t="n"/>
      <c r="M547" s="32" t="n"/>
      <c r="N547" s="31">
        <f>IF(ISNUMBER($F547),($F547-IF(ISNUMBER($AM547),$AM547,0))*(1-IF(ISNUMBER($J547),$J547,0)),"")</f>
        <v/>
      </c>
      <c r="O547" s="15" t="inlineStr">
        <is>
          <t>Original</t>
        </is>
      </c>
      <c r="P547" s="29" t="n">
        <v>35</v>
      </c>
      <c r="Q547" s="29" t="n">
        <v>35</v>
      </c>
      <c r="R547" s="15" t="inlineStr">
        <is>
          <t>Not listed</t>
        </is>
      </c>
      <c r="S547" s="29" t="n">
        <v>0</v>
      </c>
      <c r="T547" s="29" t="n">
        <v>0</v>
      </c>
      <c r="U547" s="15" t="inlineStr">
        <is>
          <t>Aspartame</t>
        </is>
      </c>
      <c r="V547" s="15" t="inlineStr">
        <is>
          <t>Zero calorie cola</t>
        </is>
      </c>
      <c r="W547" s="32" t="n"/>
      <c r="X547" s="32" t="n"/>
      <c r="Y547" s="32" t="n"/>
      <c r="Z547" s="32" t="n"/>
      <c r="AA547" s="15" t="inlineStr">
        <is>
          <t>High</t>
        </is>
      </c>
      <c r="AB547" s="15" t="inlineStr">
        <is>
          <t>Legacy diet cola</t>
        </is>
      </c>
      <c r="AC547" s="15" t="inlineStr">
        <is>
          <t>Classic diet cola</t>
        </is>
      </c>
      <c r="AD547" s="15" t="inlineStr">
        <is>
          <t>Familiar diet-cola taste.</t>
        </is>
      </c>
      <c r="AE547" s="32" t="n"/>
      <c r="AF547" s="34">
        <f>IF(AND(ISNUMBER($P547),ISNUMBER($AL547),$AL547&lt;&gt;0),ROUND($P547/$AL547*100,1),"")</f>
        <v/>
      </c>
      <c r="AG547" s="35">
        <f>IF(AND(ISNUMBER($S547),ISNUMBER($AL547),$AL547&lt;&gt;0),ROUND($S547/$AL547*100,2),"")</f>
        <v/>
      </c>
      <c r="AH547" s="34">
        <f>IF(AND(ISNUMBER($Q547),ISNUMBER($AL547),$AL547&lt;&gt;0),ROUND($Q547/$AL547*100,1),"")</f>
        <v/>
      </c>
      <c r="AI547" s="29">
        <f>IF(ISNUMBER($S547),IF($S547&lt;=1,"Yes","No"),"n/a")</f>
        <v/>
      </c>
      <c r="AJ547" s="29">
        <f>IF(ISNUMBER($S547),ROUND(MAX(0,MIN(100,100-$S547*2.5-IF(ISNUMBER($T547),$T547,0)*0.12+IF($S547&lt;=1,12,0))),0),"")</f>
        <v/>
      </c>
      <c r="AK547" s="29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29" t="n">
        <v>355</v>
      </c>
      <c r="AM547" s="30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Diet Pepsi</t>
        </is>
      </c>
      <c r="B548" s="15" t="inlineStr">
        <is>
          <t>Diet Pepsi | Original | 24-pack 355mL</t>
        </is>
      </c>
      <c r="C548" s="15" t="inlineStr">
        <is>
          <t>5) Sparkling water &amp; soda</t>
        </is>
      </c>
      <c r="D548" s="15" t="inlineStr">
        <is>
          <t>355 mL can</t>
        </is>
      </c>
      <c r="E548" s="29" t="n">
        <v>24</v>
      </c>
      <c r="F548" s="30" t="n"/>
      <c r="G548" s="31">
        <f>IF(AND(ISNUMBER($F548),ISNUMBER($E548),$E548&lt;&gt;0),$F548/$E548,"")</f>
        <v/>
      </c>
      <c r="H548" s="31">
        <f>IF(AND(ISNUMBER($F548),ISNUMBER($AL548),ISNUMBER($E548),($AL548*$E548)&lt;&gt;0),$F548/($AL548*$E548)*100,"")</f>
        <v/>
      </c>
      <c r="I548" s="32" t="n"/>
      <c r="J548" s="33" t="n"/>
      <c r="K548" s="31">
        <f>IF(AND(ISNUMBER($F548),ISNUMBER($J548)),$F548*(1-$J548),"")</f>
        <v/>
      </c>
      <c r="L548" s="32" t="n"/>
      <c r="M548" s="32" t="n"/>
      <c r="N548" s="31">
        <f>IF(ISNUMBER($F548),($F548-IF(ISNUMBER($AM548),$AM548,0))*(1-IF(ISNUMBER($J548),$J548,0)),"")</f>
        <v/>
      </c>
      <c r="O548" s="15" t="inlineStr">
        <is>
          <t>Original</t>
        </is>
      </c>
      <c r="P548" s="29" t="n">
        <v>35</v>
      </c>
      <c r="Q548" s="29" t="n">
        <v>35</v>
      </c>
      <c r="R548" s="15" t="inlineStr">
        <is>
          <t>Not listed</t>
        </is>
      </c>
      <c r="S548" s="29" t="n">
        <v>0</v>
      </c>
      <c r="T548" s="29" t="n">
        <v>0</v>
      </c>
      <c r="U548" s="15" t="inlineStr">
        <is>
          <t>Aspartame</t>
        </is>
      </c>
      <c r="V548" s="15" t="inlineStr">
        <is>
          <t>Zero calorie cola</t>
        </is>
      </c>
      <c r="W548" s="32" t="n"/>
      <c r="X548" s="32" t="n"/>
      <c r="Y548" s="32" t="n"/>
      <c r="Z548" s="32" t="n"/>
      <c r="AA548" s="15" t="inlineStr">
        <is>
          <t>High</t>
        </is>
      </c>
      <c r="AB548" s="15" t="inlineStr">
        <is>
          <t>Legacy diet cola</t>
        </is>
      </c>
      <c r="AC548" s="15" t="inlineStr">
        <is>
          <t>Classic diet cola</t>
        </is>
      </c>
      <c r="AD548" s="15" t="inlineStr">
        <is>
          <t>Familiar diet-cola taste.</t>
        </is>
      </c>
      <c r="AE548" s="32" t="n"/>
      <c r="AF548" s="34">
        <f>IF(AND(ISNUMBER($P548),ISNUMBER($AL548),$AL548&lt;&gt;0),ROUND($P548/$AL548*100,1),"")</f>
        <v/>
      </c>
      <c r="AG548" s="35">
        <f>IF(AND(ISNUMBER($S548),ISNUMBER($AL548),$AL548&lt;&gt;0),ROUND($S548/$AL548*100,2),"")</f>
        <v/>
      </c>
      <c r="AH548" s="34">
        <f>IF(AND(ISNUMBER($Q548),ISNUMBER($AL548),$AL548&lt;&gt;0),ROUND($Q548/$AL548*100,1),"")</f>
        <v/>
      </c>
      <c r="AI548" s="29">
        <f>IF(ISNUMBER($S548),IF($S548&lt;=1,"Yes","No"),"n/a")</f>
        <v/>
      </c>
      <c r="AJ548" s="29">
        <f>IF(ISNUMBER($S548),ROUND(MAX(0,MIN(100,100-$S548*2.5-IF(ISNUMBER($T548),$T548,0)*0.12+IF($S548&lt;=1,12,0))),0),"")</f>
        <v/>
      </c>
      <c r="AK548" s="29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29" t="n">
        <v>355</v>
      </c>
      <c r="AM548" s="30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Coca-Cola</t>
        </is>
      </c>
      <c r="B549" s="15" t="inlineStr">
        <is>
          <t>Coca-Cola Zero Sugar | Original | single 355mL</t>
        </is>
      </c>
      <c r="C549" s="15" t="inlineStr">
        <is>
          <t>5) Sparkling water &amp; soda</t>
        </is>
      </c>
      <c r="D549" s="15" t="inlineStr">
        <is>
          <t>355 mL can</t>
        </is>
      </c>
      <c r="E549" s="29" t="n">
        <v>1</v>
      </c>
      <c r="F549" s="30" t="n"/>
      <c r="G549" s="31">
        <f>IF(AND(ISNUMBER($F549),ISNUMBER($E549),$E549&lt;&gt;0),$F549/$E549,"")</f>
        <v/>
      </c>
      <c r="H549" s="31">
        <f>IF(AND(ISNUMBER($F549),ISNUMBER($AL549),ISNUMBER($E549),($AL549*$E549)&lt;&gt;0),$F549/($AL549*$E549)*100,"")</f>
        <v/>
      </c>
      <c r="I549" s="32" t="n"/>
      <c r="J549" s="33" t="n"/>
      <c r="K549" s="31">
        <f>IF(AND(ISNUMBER($F549),ISNUMBER($J549)),$F549*(1-$J549),"")</f>
        <v/>
      </c>
      <c r="L549" s="32" t="n"/>
      <c r="M549" s="32" t="n"/>
      <c r="N549" s="31">
        <f>IF(ISNUMBER($F549),($F549-IF(ISNUMBER($AM549),$AM549,0))*(1-IF(ISNUMBER($J549),$J549,0)),"")</f>
        <v/>
      </c>
      <c r="O549" s="15" t="inlineStr">
        <is>
          <t>Original</t>
        </is>
      </c>
      <c r="P549" s="29" t="n">
        <v>34</v>
      </c>
      <c r="Q549" s="29" t="n">
        <v>40</v>
      </c>
      <c r="R549" s="15" t="inlineStr">
        <is>
          <t>Not listed</t>
        </is>
      </c>
      <c r="S549" s="29" t="n">
        <v>0</v>
      </c>
      <c r="T549" s="29" t="n">
        <v>0</v>
      </c>
      <c r="U549" s="15" t="inlineStr">
        <is>
          <t>Aspartame + acesulfame-K</t>
        </is>
      </c>
      <c r="V549" s="15" t="inlineStr">
        <is>
          <t>Zero sugar, real-cola taste</t>
        </is>
      </c>
      <c r="W549" s="32" t="n"/>
      <c r="X549" s="32" t="n"/>
      <c r="Y549" s="32" t="n"/>
      <c r="Z549" s="32" t="n"/>
      <c r="AA549" s="15" t="inlineStr">
        <is>
          <t>Very High</t>
        </is>
      </c>
      <c r="AB549" s="15" t="inlineStr">
        <is>
          <t>Fast-growing zero-sugar cola</t>
        </is>
      </c>
      <c r="AC549" s="15" t="inlineStr">
        <is>
          <t>Coke taste, zero sugar</t>
        </is>
      </c>
      <c r="AD549" s="15" t="inlineStr">
        <is>
          <t>Closest zero-sugar match to Coke.</t>
        </is>
      </c>
      <c r="AE549" s="32" t="n"/>
      <c r="AF549" s="34">
        <f>IF(AND(ISNUMBER($P549),ISNUMBER($AL549),$AL549&lt;&gt;0),ROUND($P549/$AL549*100,1),"")</f>
        <v/>
      </c>
      <c r="AG549" s="35">
        <f>IF(AND(ISNUMBER($S549),ISNUMBER($AL549),$AL549&lt;&gt;0),ROUND($S549/$AL549*100,2),"")</f>
        <v/>
      </c>
      <c r="AH549" s="34">
        <f>IF(AND(ISNUMBER($Q549),ISNUMBER($AL549),$AL549&lt;&gt;0),ROUND($Q549/$AL549*100,1),"")</f>
        <v/>
      </c>
      <c r="AI549" s="29">
        <f>IF(ISNUMBER($S549),IF($S549&lt;=1,"Yes","No"),"n/a")</f>
        <v/>
      </c>
      <c r="AJ549" s="29">
        <f>IF(ISNUMBER($S549),ROUND(MAX(0,MIN(100,100-$S549*2.5-IF(ISNUMBER($T549),$T549,0)*0.12+IF($S549&lt;=1,12,0))),0),"")</f>
        <v/>
      </c>
      <c r="AK549" s="29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29" t="n">
        <v>355</v>
      </c>
      <c r="AM549" s="30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Coca-Cola</t>
        </is>
      </c>
      <c r="B550" s="15" t="inlineStr">
        <is>
          <t>Coca-Cola Zero Sugar | Original | 8-pack 355mL</t>
        </is>
      </c>
      <c r="C550" s="15" t="inlineStr">
        <is>
          <t>5) Sparkling water &amp; soda</t>
        </is>
      </c>
      <c r="D550" s="15" t="inlineStr">
        <is>
          <t>355 mL can</t>
        </is>
      </c>
      <c r="E550" s="29" t="n">
        <v>8</v>
      </c>
      <c r="F550" s="30" t="n"/>
      <c r="G550" s="31">
        <f>IF(AND(ISNUMBER($F550),ISNUMBER($E550),$E550&lt;&gt;0),$F550/$E550,"")</f>
        <v/>
      </c>
      <c r="H550" s="31">
        <f>IF(AND(ISNUMBER($F550),ISNUMBER($AL550),ISNUMBER($E550),($AL550*$E550)&lt;&gt;0),$F550/($AL550*$E550)*100,"")</f>
        <v/>
      </c>
      <c r="I550" s="32" t="n"/>
      <c r="J550" s="33" t="n"/>
      <c r="K550" s="31">
        <f>IF(AND(ISNUMBER($F550),ISNUMBER($J550)),$F550*(1-$J550),"")</f>
        <v/>
      </c>
      <c r="L550" s="32" t="n"/>
      <c r="M550" s="32" t="n"/>
      <c r="N550" s="31">
        <f>IF(ISNUMBER($F550),($F550-IF(ISNUMBER($AM550),$AM550,0))*(1-IF(ISNUMBER($J550),$J550,0)),"")</f>
        <v/>
      </c>
      <c r="O550" s="15" t="inlineStr">
        <is>
          <t>Original</t>
        </is>
      </c>
      <c r="P550" s="29" t="n">
        <v>34</v>
      </c>
      <c r="Q550" s="29" t="n">
        <v>40</v>
      </c>
      <c r="R550" s="15" t="inlineStr">
        <is>
          <t>Not listed</t>
        </is>
      </c>
      <c r="S550" s="29" t="n">
        <v>0</v>
      </c>
      <c r="T550" s="29" t="n">
        <v>0</v>
      </c>
      <c r="U550" s="15" t="inlineStr">
        <is>
          <t>Aspartame + acesulfame-K</t>
        </is>
      </c>
      <c r="V550" s="15" t="inlineStr">
        <is>
          <t>Zero sugar, real-cola taste</t>
        </is>
      </c>
      <c r="W550" s="32" t="n"/>
      <c r="X550" s="32" t="n"/>
      <c r="Y550" s="32" t="n"/>
      <c r="Z550" s="32" t="n"/>
      <c r="AA550" s="15" t="inlineStr">
        <is>
          <t>Very High</t>
        </is>
      </c>
      <c r="AB550" s="15" t="inlineStr">
        <is>
          <t>Fast-growing zero-sugar cola</t>
        </is>
      </c>
      <c r="AC550" s="15" t="inlineStr">
        <is>
          <t>Coke taste, zero sugar</t>
        </is>
      </c>
      <c r="AD550" s="15" t="inlineStr">
        <is>
          <t>Closest zero-sugar match to Coke.</t>
        </is>
      </c>
      <c r="AE550" s="32" t="n"/>
      <c r="AF550" s="34">
        <f>IF(AND(ISNUMBER($P550),ISNUMBER($AL550),$AL550&lt;&gt;0),ROUND($P550/$AL550*100,1),"")</f>
        <v/>
      </c>
      <c r="AG550" s="35">
        <f>IF(AND(ISNUMBER($S550),ISNUMBER($AL550),$AL550&lt;&gt;0),ROUND($S550/$AL550*100,2),"")</f>
        <v/>
      </c>
      <c r="AH550" s="34">
        <f>IF(AND(ISNUMBER($Q550),ISNUMBER($AL550),$AL550&lt;&gt;0),ROUND($Q550/$AL550*100,1),"")</f>
        <v/>
      </c>
      <c r="AI550" s="29">
        <f>IF(ISNUMBER($S550),IF($S550&lt;=1,"Yes","No"),"n/a")</f>
        <v/>
      </c>
      <c r="AJ550" s="29">
        <f>IF(ISNUMBER($S550),ROUND(MAX(0,MIN(100,100-$S550*2.5-IF(ISNUMBER($T550),$T550,0)*0.12+IF($S550&lt;=1,12,0))),0),"")</f>
        <v/>
      </c>
      <c r="AK550" s="29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29" t="n">
        <v>355</v>
      </c>
      <c r="AM550" s="30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Coca-Cola</t>
        </is>
      </c>
      <c r="B551" s="15" t="inlineStr">
        <is>
          <t>Coca-Cola Zero Sugar | Original | 12-pack 355mL</t>
        </is>
      </c>
      <c r="C551" s="15" t="inlineStr">
        <is>
          <t>5) Sparkling water &amp; soda</t>
        </is>
      </c>
      <c r="D551" s="15" t="inlineStr">
        <is>
          <t>355 mL can</t>
        </is>
      </c>
      <c r="E551" s="29" t="n">
        <v>12</v>
      </c>
      <c r="F551" s="30" t="n"/>
      <c r="G551" s="31">
        <f>IF(AND(ISNUMBER($F551),ISNUMBER($E551),$E551&lt;&gt;0),$F551/$E551,"")</f>
        <v/>
      </c>
      <c r="H551" s="31">
        <f>IF(AND(ISNUMBER($F551),ISNUMBER($AL551),ISNUMBER($E551),($AL551*$E551)&lt;&gt;0),$F551/($AL551*$E551)*100,"")</f>
        <v/>
      </c>
      <c r="I551" s="32" t="n"/>
      <c r="J551" s="33" t="n"/>
      <c r="K551" s="31">
        <f>IF(AND(ISNUMBER($F551),ISNUMBER($J551)),$F551*(1-$J551),"")</f>
        <v/>
      </c>
      <c r="L551" s="32" t="n"/>
      <c r="M551" s="32" t="n"/>
      <c r="N551" s="31">
        <f>IF(ISNUMBER($F551),($F551-IF(ISNUMBER($AM551),$AM551,0))*(1-IF(ISNUMBER($J551),$J551,0)),"")</f>
        <v/>
      </c>
      <c r="O551" s="15" t="inlineStr">
        <is>
          <t>Original</t>
        </is>
      </c>
      <c r="P551" s="29" t="n">
        <v>34</v>
      </c>
      <c r="Q551" s="29" t="n">
        <v>40</v>
      </c>
      <c r="R551" s="15" t="inlineStr">
        <is>
          <t>Not listed</t>
        </is>
      </c>
      <c r="S551" s="29" t="n">
        <v>0</v>
      </c>
      <c r="T551" s="29" t="n">
        <v>0</v>
      </c>
      <c r="U551" s="15" t="inlineStr">
        <is>
          <t>Aspartame + acesulfame-K</t>
        </is>
      </c>
      <c r="V551" s="15" t="inlineStr">
        <is>
          <t>Zero sugar, real-cola taste</t>
        </is>
      </c>
      <c r="W551" s="32" t="n"/>
      <c r="X551" s="32" t="n"/>
      <c r="Y551" s="32" t="n"/>
      <c r="Z551" s="32" t="n"/>
      <c r="AA551" s="15" t="inlineStr">
        <is>
          <t>Very High</t>
        </is>
      </c>
      <c r="AB551" s="15" t="inlineStr">
        <is>
          <t>Fast-growing zero-sugar cola</t>
        </is>
      </c>
      <c r="AC551" s="15" t="inlineStr">
        <is>
          <t>Coke taste, zero sugar</t>
        </is>
      </c>
      <c r="AD551" s="15" t="inlineStr">
        <is>
          <t>Closest zero-sugar match to Coke.</t>
        </is>
      </c>
      <c r="AE551" s="32" t="n"/>
      <c r="AF551" s="34">
        <f>IF(AND(ISNUMBER($P551),ISNUMBER($AL551),$AL551&lt;&gt;0),ROUND($P551/$AL551*100,1),"")</f>
        <v/>
      </c>
      <c r="AG551" s="35">
        <f>IF(AND(ISNUMBER($S551),ISNUMBER($AL551),$AL551&lt;&gt;0),ROUND($S551/$AL551*100,2),"")</f>
        <v/>
      </c>
      <c r="AH551" s="34">
        <f>IF(AND(ISNUMBER($Q551),ISNUMBER($AL551),$AL551&lt;&gt;0),ROUND($Q551/$AL551*100,1),"")</f>
        <v/>
      </c>
      <c r="AI551" s="29">
        <f>IF(ISNUMBER($S551),IF($S551&lt;=1,"Yes","No"),"n/a")</f>
        <v/>
      </c>
      <c r="AJ551" s="29">
        <f>IF(ISNUMBER($S551),ROUND(MAX(0,MIN(100,100-$S551*2.5-IF(ISNUMBER($T551),$T551,0)*0.12+IF($S551&lt;=1,12,0))),0),"")</f>
        <v/>
      </c>
      <c r="AK551" s="29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29" t="n">
        <v>355</v>
      </c>
      <c r="AM551" s="30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Coca-Cola</t>
        </is>
      </c>
      <c r="B552" s="15" t="inlineStr">
        <is>
          <t>Coca-Cola Zero Sugar | Original | 15-pack 355mL</t>
        </is>
      </c>
      <c r="C552" s="15" t="inlineStr">
        <is>
          <t>5) Sparkling water &amp; soda</t>
        </is>
      </c>
      <c r="D552" s="15" t="inlineStr">
        <is>
          <t>355 mL can</t>
        </is>
      </c>
      <c r="E552" s="29" t="n">
        <v>15</v>
      </c>
      <c r="F552" s="30" t="n"/>
      <c r="G552" s="31">
        <f>IF(AND(ISNUMBER($F552),ISNUMBER($E552),$E552&lt;&gt;0),$F552/$E552,"")</f>
        <v/>
      </c>
      <c r="H552" s="31">
        <f>IF(AND(ISNUMBER($F552),ISNUMBER($AL552),ISNUMBER($E552),($AL552*$E552)&lt;&gt;0),$F552/($AL552*$E552)*100,"")</f>
        <v/>
      </c>
      <c r="I552" s="32" t="n"/>
      <c r="J552" s="33" t="n"/>
      <c r="K552" s="31">
        <f>IF(AND(ISNUMBER($F552),ISNUMBER($J552)),$F552*(1-$J552),"")</f>
        <v/>
      </c>
      <c r="L552" s="32" t="n"/>
      <c r="M552" s="32" t="n"/>
      <c r="N552" s="31">
        <f>IF(ISNUMBER($F552),($F552-IF(ISNUMBER($AM552),$AM552,0))*(1-IF(ISNUMBER($J552),$J552,0)),"")</f>
        <v/>
      </c>
      <c r="O552" s="15" t="inlineStr">
        <is>
          <t>Original</t>
        </is>
      </c>
      <c r="P552" s="29" t="n">
        <v>34</v>
      </c>
      <c r="Q552" s="29" t="n">
        <v>40</v>
      </c>
      <c r="R552" s="15" t="inlineStr">
        <is>
          <t>Not listed</t>
        </is>
      </c>
      <c r="S552" s="29" t="n">
        <v>0</v>
      </c>
      <c r="T552" s="29" t="n">
        <v>0</v>
      </c>
      <c r="U552" s="15" t="inlineStr">
        <is>
          <t>Aspartame + acesulfame-K</t>
        </is>
      </c>
      <c r="V552" s="15" t="inlineStr">
        <is>
          <t>Zero sugar, real-cola taste</t>
        </is>
      </c>
      <c r="W552" s="32" t="n"/>
      <c r="X552" s="32" t="n"/>
      <c r="Y552" s="32" t="n"/>
      <c r="Z552" s="32" t="n"/>
      <c r="AA552" s="15" t="inlineStr">
        <is>
          <t>Very High</t>
        </is>
      </c>
      <c r="AB552" s="15" t="inlineStr">
        <is>
          <t>Fast-growing zero-sugar cola</t>
        </is>
      </c>
      <c r="AC552" s="15" t="inlineStr">
        <is>
          <t>Coke taste, zero sugar</t>
        </is>
      </c>
      <c r="AD552" s="15" t="inlineStr">
        <is>
          <t>Closest zero-sugar match to Coke.</t>
        </is>
      </c>
      <c r="AE552" s="32" t="n"/>
      <c r="AF552" s="34">
        <f>IF(AND(ISNUMBER($P552),ISNUMBER($AL552),$AL552&lt;&gt;0),ROUND($P552/$AL552*100,1),"")</f>
        <v/>
      </c>
      <c r="AG552" s="35">
        <f>IF(AND(ISNUMBER($S552),ISNUMBER($AL552),$AL552&lt;&gt;0),ROUND($S552/$AL552*100,2),"")</f>
        <v/>
      </c>
      <c r="AH552" s="34">
        <f>IF(AND(ISNUMBER($Q552),ISNUMBER($AL552),$AL552&lt;&gt;0),ROUND($Q552/$AL552*100,1),"")</f>
        <v/>
      </c>
      <c r="AI552" s="29">
        <f>IF(ISNUMBER($S552),IF($S552&lt;=1,"Yes","No"),"n/a")</f>
        <v/>
      </c>
      <c r="AJ552" s="29">
        <f>IF(ISNUMBER($S552),ROUND(MAX(0,MIN(100,100-$S552*2.5-IF(ISNUMBER($T552),$T552,0)*0.12+IF($S552&lt;=1,12,0))),0),"")</f>
        <v/>
      </c>
      <c r="AK552" s="29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29" t="n">
        <v>355</v>
      </c>
      <c r="AM552" s="30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Coca-Cola</t>
        </is>
      </c>
      <c r="B553" s="15" t="inlineStr">
        <is>
          <t>Coca-Cola Zero Sugar | Original | 18-pack 355mL</t>
        </is>
      </c>
      <c r="C553" s="15" t="inlineStr">
        <is>
          <t>5) Sparkling water &amp; soda</t>
        </is>
      </c>
      <c r="D553" s="15" t="inlineStr">
        <is>
          <t>355 mL can</t>
        </is>
      </c>
      <c r="E553" s="29" t="n">
        <v>18</v>
      </c>
      <c r="F553" s="30" t="n"/>
      <c r="G553" s="31">
        <f>IF(AND(ISNUMBER($F553),ISNUMBER($E553),$E553&lt;&gt;0),$F553/$E553,"")</f>
        <v/>
      </c>
      <c r="H553" s="31">
        <f>IF(AND(ISNUMBER($F553),ISNUMBER($AL553),ISNUMBER($E553),($AL553*$E553)&lt;&gt;0),$F553/($AL553*$E553)*100,"")</f>
        <v/>
      </c>
      <c r="I553" s="32" t="n"/>
      <c r="J553" s="33" t="n"/>
      <c r="K553" s="31">
        <f>IF(AND(ISNUMBER($F553),ISNUMBER($J553)),$F553*(1-$J553),"")</f>
        <v/>
      </c>
      <c r="L553" s="32" t="n"/>
      <c r="M553" s="32" t="n"/>
      <c r="N553" s="31">
        <f>IF(ISNUMBER($F553),($F553-IF(ISNUMBER($AM553),$AM553,0))*(1-IF(ISNUMBER($J553),$J553,0)),"")</f>
        <v/>
      </c>
      <c r="O553" s="15" t="inlineStr">
        <is>
          <t>Original</t>
        </is>
      </c>
      <c r="P553" s="29" t="n">
        <v>34</v>
      </c>
      <c r="Q553" s="29" t="n">
        <v>40</v>
      </c>
      <c r="R553" s="15" t="inlineStr">
        <is>
          <t>Not listed</t>
        </is>
      </c>
      <c r="S553" s="29" t="n">
        <v>0</v>
      </c>
      <c r="T553" s="29" t="n">
        <v>0</v>
      </c>
      <c r="U553" s="15" t="inlineStr">
        <is>
          <t>Aspartame + acesulfame-K</t>
        </is>
      </c>
      <c r="V553" s="15" t="inlineStr">
        <is>
          <t>Zero sugar, real-cola taste</t>
        </is>
      </c>
      <c r="W553" s="32" t="n"/>
      <c r="X553" s="32" t="n"/>
      <c r="Y553" s="32" t="n"/>
      <c r="Z553" s="32" t="n"/>
      <c r="AA553" s="15" t="inlineStr">
        <is>
          <t>Very High</t>
        </is>
      </c>
      <c r="AB553" s="15" t="inlineStr">
        <is>
          <t>Fast-growing zero-sugar cola</t>
        </is>
      </c>
      <c r="AC553" s="15" t="inlineStr">
        <is>
          <t>Coke taste, zero sugar</t>
        </is>
      </c>
      <c r="AD553" s="15" t="inlineStr">
        <is>
          <t>Closest zero-sugar match to Coke.</t>
        </is>
      </c>
      <c r="AE553" s="32" t="n"/>
      <c r="AF553" s="34">
        <f>IF(AND(ISNUMBER($P553),ISNUMBER($AL553),$AL553&lt;&gt;0),ROUND($P553/$AL553*100,1),"")</f>
        <v/>
      </c>
      <c r="AG553" s="35">
        <f>IF(AND(ISNUMBER($S553),ISNUMBER($AL553),$AL553&lt;&gt;0),ROUND($S553/$AL553*100,2),"")</f>
        <v/>
      </c>
      <c r="AH553" s="34">
        <f>IF(AND(ISNUMBER($Q553),ISNUMBER($AL553),$AL553&lt;&gt;0),ROUND($Q553/$AL553*100,1),"")</f>
        <v/>
      </c>
      <c r="AI553" s="29">
        <f>IF(ISNUMBER($S553),IF($S553&lt;=1,"Yes","No"),"n/a")</f>
        <v/>
      </c>
      <c r="AJ553" s="29">
        <f>IF(ISNUMBER($S553),ROUND(MAX(0,MIN(100,100-$S553*2.5-IF(ISNUMBER($T553),$T553,0)*0.12+IF($S553&lt;=1,12,0))),0),"")</f>
        <v/>
      </c>
      <c r="AK553" s="29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29" t="n">
        <v>355</v>
      </c>
      <c r="AM553" s="30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Coca-Cola</t>
        </is>
      </c>
      <c r="B554" s="15" t="inlineStr">
        <is>
          <t>Coca-Cola Zero Sugar | Original | 24-pack 355mL</t>
        </is>
      </c>
      <c r="C554" s="15" t="inlineStr">
        <is>
          <t>5) Sparkling water &amp; soda</t>
        </is>
      </c>
      <c r="D554" s="15" t="inlineStr">
        <is>
          <t>355 mL can</t>
        </is>
      </c>
      <c r="E554" s="29" t="n">
        <v>24</v>
      </c>
      <c r="F554" s="30" t="n"/>
      <c r="G554" s="31">
        <f>IF(AND(ISNUMBER($F554),ISNUMBER($E554),$E554&lt;&gt;0),$F554/$E554,"")</f>
        <v/>
      </c>
      <c r="H554" s="31">
        <f>IF(AND(ISNUMBER($F554),ISNUMBER($AL554),ISNUMBER($E554),($AL554*$E554)&lt;&gt;0),$F554/($AL554*$E554)*100,"")</f>
        <v/>
      </c>
      <c r="I554" s="32" t="n"/>
      <c r="J554" s="33" t="n"/>
      <c r="K554" s="31">
        <f>IF(AND(ISNUMBER($F554),ISNUMBER($J554)),$F554*(1-$J554),"")</f>
        <v/>
      </c>
      <c r="L554" s="32" t="n"/>
      <c r="M554" s="32" t="n"/>
      <c r="N554" s="31">
        <f>IF(ISNUMBER($F554),($F554-IF(ISNUMBER($AM554),$AM554,0))*(1-IF(ISNUMBER($J554),$J554,0)),"")</f>
        <v/>
      </c>
      <c r="O554" s="15" t="inlineStr">
        <is>
          <t>Original</t>
        </is>
      </c>
      <c r="P554" s="29" t="n">
        <v>34</v>
      </c>
      <c r="Q554" s="29" t="n">
        <v>40</v>
      </c>
      <c r="R554" s="15" t="inlineStr">
        <is>
          <t>Not listed</t>
        </is>
      </c>
      <c r="S554" s="29" t="n">
        <v>0</v>
      </c>
      <c r="T554" s="29" t="n">
        <v>0</v>
      </c>
      <c r="U554" s="15" t="inlineStr">
        <is>
          <t>Aspartame + acesulfame-K</t>
        </is>
      </c>
      <c r="V554" s="15" t="inlineStr">
        <is>
          <t>Zero sugar, real-cola taste</t>
        </is>
      </c>
      <c r="W554" s="32" t="n"/>
      <c r="X554" s="32" t="n"/>
      <c r="Y554" s="32" t="n"/>
      <c r="Z554" s="32" t="n"/>
      <c r="AA554" s="15" t="inlineStr">
        <is>
          <t>Very High</t>
        </is>
      </c>
      <c r="AB554" s="15" t="inlineStr">
        <is>
          <t>Fast-growing zero-sugar cola</t>
        </is>
      </c>
      <c r="AC554" s="15" t="inlineStr">
        <is>
          <t>Coke taste, zero sugar</t>
        </is>
      </c>
      <c r="AD554" s="15" t="inlineStr">
        <is>
          <t>Closest zero-sugar match to Coke.</t>
        </is>
      </c>
      <c r="AE554" s="32" t="n"/>
      <c r="AF554" s="34">
        <f>IF(AND(ISNUMBER($P554),ISNUMBER($AL554),$AL554&lt;&gt;0),ROUND($P554/$AL554*100,1),"")</f>
        <v/>
      </c>
      <c r="AG554" s="35">
        <f>IF(AND(ISNUMBER($S554),ISNUMBER($AL554),$AL554&lt;&gt;0),ROUND($S554/$AL554*100,2),"")</f>
        <v/>
      </c>
      <c r="AH554" s="34">
        <f>IF(AND(ISNUMBER($Q554),ISNUMBER($AL554),$AL554&lt;&gt;0),ROUND($Q554/$AL554*100,1),"")</f>
        <v/>
      </c>
      <c r="AI554" s="29">
        <f>IF(ISNUMBER($S554),IF($S554&lt;=1,"Yes","No"),"n/a")</f>
        <v/>
      </c>
      <c r="AJ554" s="29">
        <f>IF(ISNUMBER($S554),ROUND(MAX(0,MIN(100,100-$S554*2.5-IF(ISNUMBER($T554),$T554,0)*0.12+IF($S554&lt;=1,12,0))),0),"")</f>
        <v/>
      </c>
      <c r="AK554" s="29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29" t="n">
        <v>355</v>
      </c>
      <c r="AM554" s="30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Coca-Cola</t>
        </is>
      </c>
      <c r="B555" s="15" t="inlineStr">
        <is>
          <t>Coca-Cola Zero Sugar | Cherry | single 355mL</t>
        </is>
      </c>
      <c r="C555" s="15" t="inlineStr">
        <is>
          <t>5) Sparkling water &amp; soda</t>
        </is>
      </c>
      <c r="D555" s="15" t="inlineStr">
        <is>
          <t>355 mL can</t>
        </is>
      </c>
      <c r="E555" s="29" t="n">
        <v>1</v>
      </c>
      <c r="F555" s="30" t="n"/>
      <c r="G555" s="31">
        <f>IF(AND(ISNUMBER($F555),ISNUMBER($E555),$E555&lt;&gt;0),$F555/$E555,"")</f>
        <v/>
      </c>
      <c r="H555" s="31">
        <f>IF(AND(ISNUMBER($F555),ISNUMBER($AL555),ISNUMBER($E555),($AL555*$E555)&lt;&gt;0),$F555/($AL555*$E555)*100,"")</f>
        <v/>
      </c>
      <c r="I555" s="32" t="n"/>
      <c r="J555" s="33" t="n"/>
      <c r="K555" s="31">
        <f>IF(AND(ISNUMBER($F555),ISNUMBER($J555)),$F555*(1-$J555),"")</f>
        <v/>
      </c>
      <c r="L555" s="32" t="n"/>
      <c r="M555" s="32" t="n"/>
      <c r="N555" s="31">
        <f>IF(ISNUMBER($F555),($F555-IF(ISNUMBER($AM555),$AM555,0))*(1-IF(ISNUMBER($J555),$J555,0)),"")</f>
        <v/>
      </c>
      <c r="O555" s="15" t="inlineStr">
        <is>
          <t>Cherry</t>
        </is>
      </c>
      <c r="P555" s="29" t="n">
        <v>34</v>
      </c>
      <c r="Q555" s="29" t="n">
        <v>40</v>
      </c>
      <c r="R555" s="15" t="inlineStr">
        <is>
          <t>Not listed</t>
        </is>
      </c>
      <c r="S555" s="29" t="n">
        <v>0</v>
      </c>
      <c r="T555" s="29" t="n">
        <v>0</v>
      </c>
      <c r="U555" s="15" t="inlineStr">
        <is>
          <t>Aspartame + acesulfame-K</t>
        </is>
      </c>
      <c r="V555" s="15" t="inlineStr">
        <is>
          <t>Zero sugar, real-cola taste</t>
        </is>
      </c>
      <c r="W555" s="32" t="n"/>
      <c r="X555" s="32" t="n"/>
      <c r="Y555" s="32" t="n"/>
      <c r="Z555" s="32" t="n"/>
      <c r="AA555" s="15" t="inlineStr">
        <is>
          <t>Very High</t>
        </is>
      </c>
      <c r="AB555" s="15" t="inlineStr">
        <is>
          <t>Fast-growing zero-sugar cola</t>
        </is>
      </c>
      <c r="AC555" s="15" t="inlineStr">
        <is>
          <t>Coke taste, zero sugar</t>
        </is>
      </c>
      <c r="AD555" s="15" t="inlineStr">
        <is>
          <t>Closest zero-sugar match to Coke.</t>
        </is>
      </c>
      <c r="AE555" s="32" t="n"/>
      <c r="AF555" s="34">
        <f>IF(AND(ISNUMBER($P555),ISNUMBER($AL555),$AL555&lt;&gt;0),ROUND($P555/$AL555*100,1),"")</f>
        <v/>
      </c>
      <c r="AG555" s="35">
        <f>IF(AND(ISNUMBER($S555),ISNUMBER($AL555),$AL555&lt;&gt;0),ROUND($S555/$AL555*100,2),"")</f>
        <v/>
      </c>
      <c r="AH555" s="34">
        <f>IF(AND(ISNUMBER($Q555),ISNUMBER($AL555),$AL555&lt;&gt;0),ROUND($Q555/$AL555*100,1),"")</f>
        <v/>
      </c>
      <c r="AI555" s="29">
        <f>IF(ISNUMBER($S555),IF($S555&lt;=1,"Yes","No"),"n/a")</f>
        <v/>
      </c>
      <c r="AJ555" s="29">
        <f>IF(ISNUMBER($S555),ROUND(MAX(0,MIN(100,100-$S555*2.5-IF(ISNUMBER($T555),$T555,0)*0.12+IF($S555&lt;=1,12,0))),0),"")</f>
        <v/>
      </c>
      <c r="AK555" s="29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29" t="n">
        <v>355</v>
      </c>
      <c r="AM555" s="30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Coca-Cola</t>
        </is>
      </c>
      <c r="B556" s="15" t="inlineStr">
        <is>
          <t>Coca-Cola Zero Sugar | Cherry | 8-pack 355mL</t>
        </is>
      </c>
      <c r="C556" s="15" t="inlineStr">
        <is>
          <t>5) Sparkling water &amp; soda</t>
        </is>
      </c>
      <c r="D556" s="15" t="inlineStr">
        <is>
          <t>355 mL can</t>
        </is>
      </c>
      <c r="E556" s="29" t="n">
        <v>8</v>
      </c>
      <c r="F556" s="30" t="n"/>
      <c r="G556" s="31">
        <f>IF(AND(ISNUMBER($F556),ISNUMBER($E556),$E556&lt;&gt;0),$F556/$E556,"")</f>
        <v/>
      </c>
      <c r="H556" s="31">
        <f>IF(AND(ISNUMBER($F556),ISNUMBER($AL556),ISNUMBER($E556),($AL556*$E556)&lt;&gt;0),$F556/($AL556*$E556)*100,"")</f>
        <v/>
      </c>
      <c r="I556" s="32" t="n"/>
      <c r="J556" s="33" t="n"/>
      <c r="K556" s="31">
        <f>IF(AND(ISNUMBER($F556),ISNUMBER($J556)),$F556*(1-$J556),"")</f>
        <v/>
      </c>
      <c r="L556" s="32" t="n"/>
      <c r="M556" s="32" t="n"/>
      <c r="N556" s="31">
        <f>IF(ISNUMBER($F556),($F556-IF(ISNUMBER($AM556),$AM556,0))*(1-IF(ISNUMBER($J556),$J556,0)),"")</f>
        <v/>
      </c>
      <c r="O556" s="15" t="inlineStr">
        <is>
          <t>Cherry</t>
        </is>
      </c>
      <c r="P556" s="29" t="n">
        <v>34</v>
      </c>
      <c r="Q556" s="29" t="n">
        <v>40</v>
      </c>
      <c r="R556" s="15" t="inlineStr">
        <is>
          <t>Not listed</t>
        </is>
      </c>
      <c r="S556" s="29" t="n">
        <v>0</v>
      </c>
      <c r="T556" s="29" t="n">
        <v>0</v>
      </c>
      <c r="U556" s="15" t="inlineStr">
        <is>
          <t>Aspartame + acesulfame-K</t>
        </is>
      </c>
      <c r="V556" s="15" t="inlineStr">
        <is>
          <t>Zero sugar, real-cola taste</t>
        </is>
      </c>
      <c r="W556" s="32" t="n"/>
      <c r="X556" s="32" t="n"/>
      <c r="Y556" s="32" t="n"/>
      <c r="Z556" s="32" t="n"/>
      <c r="AA556" s="15" t="inlineStr">
        <is>
          <t>Very High</t>
        </is>
      </c>
      <c r="AB556" s="15" t="inlineStr">
        <is>
          <t>Fast-growing zero-sugar cola</t>
        </is>
      </c>
      <c r="AC556" s="15" t="inlineStr">
        <is>
          <t>Coke taste, zero sugar</t>
        </is>
      </c>
      <c r="AD556" s="15" t="inlineStr">
        <is>
          <t>Closest zero-sugar match to Coke.</t>
        </is>
      </c>
      <c r="AE556" s="32" t="n"/>
      <c r="AF556" s="34">
        <f>IF(AND(ISNUMBER($P556),ISNUMBER($AL556),$AL556&lt;&gt;0),ROUND($P556/$AL556*100,1),"")</f>
        <v/>
      </c>
      <c r="AG556" s="35">
        <f>IF(AND(ISNUMBER($S556),ISNUMBER($AL556),$AL556&lt;&gt;0),ROUND($S556/$AL556*100,2),"")</f>
        <v/>
      </c>
      <c r="AH556" s="34">
        <f>IF(AND(ISNUMBER($Q556),ISNUMBER($AL556),$AL556&lt;&gt;0),ROUND($Q556/$AL556*100,1),"")</f>
        <v/>
      </c>
      <c r="AI556" s="29">
        <f>IF(ISNUMBER($S556),IF($S556&lt;=1,"Yes","No"),"n/a")</f>
        <v/>
      </c>
      <c r="AJ556" s="29">
        <f>IF(ISNUMBER($S556),ROUND(MAX(0,MIN(100,100-$S556*2.5-IF(ISNUMBER($T556),$T556,0)*0.12+IF($S556&lt;=1,12,0))),0),"")</f>
        <v/>
      </c>
      <c r="AK556" s="29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29" t="n">
        <v>355</v>
      </c>
      <c r="AM556" s="30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  <row r="557" ht="28" customHeight="1">
      <c r="A557" s="15" t="inlineStr">
        <is>
          <t>Coca-Cola</t>
        </is>
      </c>
      <c r="B557" s="15" t="inlineStr">
        <is>
          <t>Coca-Cola Zero Sugar | Cherry | 12-pack 355mL</t>
        </is>
      </c>
      <c r="C557" s="15" t="inlineStr">
        <is>
          <t>5) Sparkling water &amp; soda</t>
        </is>
      </c>
      <c r="D557" s="15" t="inlineStr">
        <is>
          <t>355 mL can</t>
        </is>
      </c>
      <c r="E557" s="29" t="n">
        <v>12</v>
      </c>
      <c r="F557" s="30" t="n"/>
      <c r="G557" s="31">
        <f>IF(AND(ISNUMBER($F557),ISNUMBER($E557),$E557&lt;&gt;0),$F557/$E557,"")</f>
        <v/>
      </c>
      <c r="H557" s="31">
        <f>IF(AND(ISNUMBER($F557),ISNUMBER($AL557),ISNUMBER($E557),($AL557*$E557)&lt;&gt;0),$F557/($AL557*$E557)*100,"")</f>
        <v/>
      </c>
      <c r="I557" s="32" t="n"/>
      <c r="J557" s="33" t="n"/>
      <c r="K557" s="31">
        <f>IF(AND(ISNUMBER($F557),ISNUMBER($J557)),$F557*(1-$J557),"")</f>
        <v/>
      </c>
      <c r="L557" s="32" t="n"/>
      <c r="M557" s="32" t="n"/>
      <c r="N557" s="31">
        <f>IF(ISNUMBER($F557),($F557-IF(ISNUMBER($AM557),$AM557,0))*(1-IF(ISNUMBER($J557),$J557,0)),"")</f>
        <v/>
      </c>
      <c r="O557" s="15" t="inlineStr">
        <is>
          <t>Cherry</t>
        </is>
      </c>
      <c r="P557" s="29" t="n">
        <v>34</v>
      </c>
      <c r="Q557" s="29" t="n">
        <v>40</v>
      </c>
      <c r="R557" s="15" t="inlineStr">
        <is>
          <t>Not listed</t>
        </is>
      </c>
      <c r="S557" s="29" t="n">
        <v>0</v>
      </c>
      <c r="T557" s="29" t="n">
        <v>0</v>
      </c>
      <c r="U557" s="15" t="inlineStr">
        <is>
          <t>Aspartame + acesulfame-K</t>
        </is>
      </c>
      <c r="V557" s="15" t="inlineStr">
        <is>
          <t>Zero sugar, real-cola taste</t>
        </is>
      </c>
      <c r="W557" s="32" t="n"/>
      <c r="X557" s="32" t="n"/>
      <c r="Y557" s="32" t="n"/>
      <c r="Z557" s="32" t="n"/>
      <c r="AA557" s="15" t="inlineStr">
        <is>
          <t>Very High</t>
        </is>
      </c>
      <c r="AB557" s="15" t="inlineStr">
        <is>
          <t>Fast-growing zero-sugar cola</t>
        </is>
      </c>
      <c r="AC557" s="15" t="inlineStr">
        <is>
          <t>Coke taste, zero sugar</t>
        </is>
      </c>
      <c r="AD557" s="15" t="inlineStr">
        <is>
          <t>Closest zero-sugar match to Coke.</t>
        </is>
      </c>
      <c r="AE557" s="32" t="n"/>
      <c r="AF557" s="34">
        <f>IF(AND(ISNUMBER($P557),ISNUMBER($AL557),$AL557&lt;&gt;0),ROUND($P557/$AL557*100,1),"")</f>
        <v/>
      </c>
      <c r="AG557" s="35">
        <f>IF(AND(ISNUMBER($S557),ISNUMBER($AL557),$AL557&lt;&gt;0),ROUND($S557/$AL557*100,2),"")</f>
        <v/>
      </c>
      <c r="AH557" s="34">
        <f>IF(AND(ISNUMBER($Q557),ISNUMBER($AL557),$AL557&lt;&gt;0),ROUND($Q557/$AL557*100,1),"")</f>
        <v/>
      </c>
      <c r="AI557" s="29">
        <f>IF(ISNUMBER($S557),IF($S557&lt;=1,"Yes","No"),"n/a")</f>
        <v/>
      </c>
      <c r="AJ557" s="29">
        <f>IF(ISNUMBER($S557),ROUND(MAX(0,MIN(100,100-$S557*2.5-IF(ISNUMBER($T557),$T557,0)*0.12+IF($S557&lt;=1,12,0))),0),"")</f>
        <v/>
      </c>
      <c r="AK557" s="29">
        <f>IF(ISNUMBER($Q557),IF($Q557&gt;=100,20,IF($Q557&gt;=30,10,0)),0)+IF(ISNUMBER($R557),IF($R557&gt;=100,20,0),0)+IF(ISNUMBER($P557),IF($P557&gt;=150,20,IF($P557&gt;=50,12,5)),0)+IF(ISNUMBER($S557),IF($S557&lt;=1,15,0),0)</f>
        <v/>
      </c>
      <c r="AL557" s="29" t="n">
        <v>355</v>
      </c>
      <c r="AM557" s="30" t="n"/>
      <c r="AN557" s="15" t="inlineStr">
        <is>
          <t>Secondary/approx; NOT verified on Amazon.ca</t>
        </is>
      </c>
      <c r="AO557" s="15" t="inlineStr">
        <is>
          <t>BLANK -&gt; requires live Amazon.ca capture</t>
        </is>
      </c>
      <c r="AP557" s="15" t="inlineStr">
        <is>
          <t>Unverified commercial data</t>
        </is>
      </c>
    </row>
    <row r="558" ht="28" customHeight="1">
      <c r="A558" s="15" t="inlineStr">
        <is>
          <t>Coca-Cola</t>
        </is>
      </c>
      <c r="B558" s="15" t="inlineStr">
        <is>
          <t>Coca-Cola Zero Sugar | Cherry | 15-pack 355mL</t>
        </is>
      </c>
      <c r="C558" s="15" t="inlineStr">
        <is>
          <t>5) Sparkling water &amp; soda</t>
        </is>
      </c>
      <c r="D558" s="15" t="inlineStr">
        <is>
          <t>355 mL can</t>
        </is>
      </c>
      <c r="E558" s="29" t="n">
        <v>15</v>
      </c>
      <c r="F558" s="30" t="n"/>
      <c r="G558" s="31">
        <f>IF(AND(ISNUMBER($F558),ISNUMBER($E558),$E558&lt;&gt;0),$F558/$E558,"")</f>
        <v/>
      </c>
      <c r="H558" s="31">
        <f>IF(AND(ISNUMBER($F558),ISNUMBER($AL558),ISNUMBER($E558),($AL558*$E558)&lt;&gt;0),$F558/($AL558*$E558)*100,"")</f>
        <v/>
      </c>
      <c r="I558" s="32" t="n"/>
      <c r="J558" s="33" t="n"/>
      <c r="K558" s="31">
        <f>IF(AND(ISNUMBER($F558),ISNUMBER($J558)),$F558*(1-$J558),"")</f>
        <v/>
      </c>
      <c r="L558" s="32" t="n"/>
      <c r="M558" s="32" t="n"/>
      <c r="N558" s="31">
        <f>IF(ISNUMBER($F558),($F558-IF(ISNUMBER($AM558),$AM558,0))*(1-IF(ISNUMBER($J558),$J558,0)),"")</f>
        <v/>
      </c>
      <c r="O558" s="15" t="inlineStr">
        <is>
          <t>Cherry</t>
        </is>
      </c>
      <c r="P558" s="29" t="n">
        <v>34</v>
      </c>
      <c r="Q558" s="29" t="n">
        <v>40</v>
      </c>
      <c r="R558" s="15" t="inlineStr">
        <is>
          <t>Not listed</t>
        </is>
      </c>
      <c r="S558" s="29" t="n">
        <v>0</v>
      </c>
      <c r="T558" s="29" t="n">
        <v>0</v>
      </c>
      <c r="U558" s="15" t="inlineStr">
        <is>
          <t>Aspartame + acesulfame-K</t>
        </is>
      </c>
      <c r="V558" s="15" t="inlineStr">
        <is>
          <t>Zero sugar, real-cola taste</t>
        </is>
      </c>
      <c r="W558" s="32" t="n"/>
      <c r="X558" s="32" t="n"/>
      <c r="Y558" s="32" t="n"/>
      <c r="Z558" s="32" t="n"/>
      <c r="AA558" s="15" t="inlineStr">
        <is>
          <t>Very High</t>
        </is>
      </c>
      <c r="AB558" s="15" t="inlineStr">
        <is>
          <t>Fast-growing zero-sugar cola</t>
        </is>
      </c>
      <c r="AC558" s="15" t="inlineStr">
        <is>
          <t>Coke taste, zero sugar</t>
        </is>
      </c>
      <c r="AD558" s="15" t="inlineStr">
        <is>
          <t>Closest zero-sugar match to Coke.</t>
        </is>
      </c>
      <c r="AE558" s="32" t="n"/>
      <c r="AF558" s="34">
        <f>IF(AND(ISNUMBER($P558),ISNUMBER($AL558),$AL558&lt;&gt;0),ROUND($P558/$AL558*100,1),"")</f>
        <v/>
      </c>
      <c r="AG558" s="35">
        <f>IF(AND(ISNUMBER($S558),ISNUMBER($AL558),$AL558&lt;&gt;0),ROUND($S558/$AL558*100,2),"")</f>
        <v/>
      </c>
      <c r="AH558" s="34">
        <f>IF(AND(ISNUMBER($Q558),ISNUMBER($AL558),$AL558&lt;&gt;0),ROUND($Q558/$AL558*100,1),"")</f>
        <v/>
      </c>
      <c r="AI558" s="29">
        <f>IF(ISNUMBER($S558),IF($S558&lt;=1,"Yes","No"),"n/a")</f>
        <v/>
      </c>
      <c r="AJ558" s="29">
        <f>IF(ISNUMBER($S558),ROUND(MAX(0,MIN(100,100-$S558*2.5-IF(ISNUMBER($T558),$T558,0)*0.12+IF($S558&lt;=1,12,0))),0),"")</f>
        <v/>
      </c>
      <c r="AK558" s="29">
        <f>IF(ISNUMBER($Q558),IF($Q558&gt;=100,20,IF($Q558&gt;=30,10,0)),0)+IF(ISNUMBER($R558),IF($R558&gt;=100,20,0),0)+IF(ISNUMBER($P558),IF($P558&gt;=150,20,IF($P558&gt;=50,12,5)),0)+IF(ISNUMBER($S558),IF($S558&lt;=1,15,0),0)</f>
        <v/>
      </c>
      <c r="AL558" s="29" t="n">
        <v>355</v>
      </c>
      <c r="AM558" s="30" t="n"/>
      <c r="AN558" s="15" t="inlineStr">
        <is>
          <t>Secondary/approx; NOT verified on Amazon.ca</t>
        </is>
      </c>
      <c r="AO558" s="15" t="inlineStr">
        <is>
          <t>BLANK -&gt; requires live Amazon.ca capture</t>
        </is>
      </c>
      <c r="AP558" s="15" t="inlineStr">
        <is>
          <t>Unverified commercial data</t>
        </is>
      </c>
    </row>
    <row r="559" ht="28" customHeight="1">
      <c r="A559" s="15" t="inlineStr">
        <is>
          <t>Coca-Cola</t>
        </is>
      </c>
      <c r="B559" s="15" t="inlineStr">
        <is>
          <t>Coca-Cola Zero Sugar | Cherry | 18-pack 355mL</t>
        </is>
      </c>
      <c r="C559" s="15" t="inlineStr">
        <is>
          <t>5) Sparkling water &amp; soda</t>
        </is>
      </c>
      <c r="D559" s="15" t="inlineStr">
        <is>
          <t>355 mL can</t>
        </is>
      </c>
      <c r="E559" s="29" t="n">
        <v>18</v>
      </c>
      <c r="F559" s="30" t="n"/>
      <c r="G559" s="31">
        <f>IF(AND(ISNUMBER($F559),ISNUMBER($E559),$E559&lt;&gt;0),$F559/$E559,"")</f>
        <v/>
      </c>
      <c r="H559" s="31">
        <f>IF(AND(ISNUMBER($F559),ISNUMBER($AL559),ISNUMBER($E559),($AL559*$E559)&lt;&gt;0),$F559/($AL559*$E559)*100,"")</f>
        <v/>
      </c>
      <c r="I559" s="32" t="n"/>
      <c r="J559" s="33" t="n"/>
      <c r="K559" s="31">
        <f>IF(AND(ISNUMBER($F559),ISNUMBER($J559)),$F559*(1-$J559),"")</f>
        <v/>
      </c>
      <c r="L559" s="32" t="n"/>
      <c r="M559" s="32" t="n"/>
      <c r="N559" s="31">
        <f>IF(ISNUMBER($F559),($F559-IF(ISNUMBER($AM559),$AM559,0))*(1-IF(ISNUMBER($J559),$J559,0)),"")</f>
        <v/>
      </c>
      <c r="O559" s="15" t="inlineStr">
        <is>
          <t>Cherry</t>
        </is>
      </c>
      <c r="P559" s="29" t="n">
        <v>34</v>
      </c>
      <c r="Q559" s="29" t="n">
        <v>40</v>
      </c>
      <c r="R559" s="15" t="inlineStr">
        <is>
          <t>Not listed</t>
        </is>
      </c>
      <c r="S559" s="29" t="n">
        <v>0</v>
      </c>
      <c r="T559" s="29" t="n">
        <v>0</v>
      </c>
      <c r="U559" s="15" t="inlineStr">
        <is>
          <t>Aspartame + acesulfame-K</t>
        </is>
      </c>
      <c r="V559" s="15" t="inlineStr">
        <is>
          <t>Zero sugar, real-cola taste</t>
        </is>
      </c>
      <c r="W559" s="32" t="n"/>
      <c r="X559" s="32" t="n"/>
      <c r="Y559" s="32" t="n"/>
      <c r="Z559" s="32" t="n"/>
      <c r="AA559" s="15" t="inlineStr">
        <is>
          <t>Very High</t>
        </is>
      </c>
      <c r="AB559" s="15" t="inlineStr">
        <is>
          <t>Fast-growing zero-sugar cola</t>
        </is>
      </c>
      <c r="AC559" s="15" t="inlineStr">
        <is>
          <t>Coke taste, zero sugar</t>
        </is>
      </c>
      <c r="AD559" s="15" t="inlineStr">
        <is>
          <t>Closest zero-sugar match to Coke.</t>
        </is>
      </c>
      <c r="AE559" s="32" t="n"/>
      <c r="AF559" s="34">
        <f>IF(AND(ISNUMBER($P559),ISNUMBER($AL559),$AL559&lt;&gt;0),ROUND($P559/$AL559*100,1),"")</f>
        <v/>
      </c>
      <c r="AG559" s="35">
        <f>IF(AND(ISNUMBER($S559),ISNUMBER($AL559),$AL559&lt;&gt;0),ROUND($S559/$AL559*100,2),"")</f>
        <v/>
      </c>
      <c r="AH559" s="34">
        <f>IF(AND(ISNUMBER($Q559),ISNUMBER($AL559),$AL559&lt;&gt;0),ROUND($Q559/$AL559*100,1),"")</f>
        <v/>
      </c>
      <c r="AI559" s="29">
        <f>IF(ISNUMBER($S559),IF($S559&lt;=1,"Yes","No"),"n/a")</f>
        <v/>
      </c>
      <c r="AJ559" s="29">
        <f>IF(ISNUMBER($S559),ROUND(MAX(0,MIN(100,100-$S559*2.5-IF(ISNUMBER($T559),$T559,0)*0.12+IF($S559&lt;=1,12,0))),0),"")</f>
        <v/>
      </c>
      <c r="AK559" s="29">
        <f>IF(ISNUMBER($Q559),IF($Q559&gt;=100,20,IF($Q559&gt;=30,10,0)),0)+IF(ISNUMBER($R559),IF($R559&gt;=100,20,0),0)+IF(ISNUMBER($P559),IF($P559&gt;=150,20,IF($P559&gt;=50,12,5)),0)+IF(ISNUMBER($S559),IF($S559&lt;=1,15,0),0)</f>
        <v/>
      </c>
      <c r="AL559" s="29" t="n">
        <v>355</v>
      </c>
      <c r="AM559" s="30" t="n"/>
      <c r="AN559" s="15" t="inlineStr">
        <is>
          <t>Secondary/approx; NOT verified on Amazon.ca</t>
        </is>
      </c>
      <c r="AO559" s="15" t="inlineStr">
        <is>
          <t>BLANK -&gt; requires live Amazon.ca capture</t>
        </is>
      </c>
      <c r="AP559" s="15" t="inlineStr">
        <is>
          <t>Unverified commercial data</t>
        </is>
      </c>
    </row>
    <row r="560" ht="28" customHeight="1">
      <c r="A560" s="15" t="inlineStr">
        <is>
          <t>Coca-Cola</t>
        </is>
      </c>
      <c r="B560" s="15" t="inlineStr">
        <is>
          <t>Coca-Cola Zero Sugar | Cherry | 24-pack 355mL</t>
        </is>
      </c>
      <c r="C560" s="15" t="inlineStr">
        <is>
          <t>5) Sparkling water &amp; soda</t>
        </is>
      </c>
      <c r="D560" s="15" t="inlineStr">
        <is>
          <t>355 mL can</t>
        </is>
      </c>
      <c r="E560" s="29" t="n">
        <v>24</v>
      </c>
      <c r="F560" s="30" t="n"/>
      <c r="G560" s="31">
        <f>IF(AND(ISNUMBER($F560),ISNUMBER($E560),$E560&lt;&gt;0),$F560/$E560,"")</f>
        <v/>
      </c>
      <c r="H560" s="31">
        <f>IF(AND(ISNUMBER($F560),ISNUMBER($AL560),ISNUMBER($E560),($AL560*$E560)&lt;&gt;0),$F560/($AL560*$E560)*100,"")</f>
        <v/>
      </c>
      <c r="I560" s="32" t="n"/>
      <c r="J560" s="33" t="n"/>
      <c r="K560" s="31">
        <f>IF(AND(ISNUMBER($F560),ISNUMBER($J560)),$F560*(1-$J560),"")</f>
        <v/>
      </c>
      <c r="L560" s="32" t="n"/>
      <c r="M560" s="32" t="n"/>
      <c r="N560" s="31">
        <f>IF(ISNUMBER($F560),($F560-IF(ISNUMBER($AM560),$AM560,0))*(1-IF(ISNUMBER($J560),$J560,0)),"")</f>
        <v/>
      </c>
      <c r="O560" s="15" t="inlineStr">
        <is>
          <t>Cherry</t>
        </is>
      </c>
      <c r="P560" s="29" t="n">
        <v>34</v>
      </c>
      <c r="Q560" s="29" t="n">
        <v>40</v>
      </c>
      <c r="R560" s="15" t="inlineStr">
        <is>
          <t>Not listed</t>
        </is>
      </c>
      <c r="S560" s="29" t="n">
        <v>0</v>
      </c>
      <c r="T560" s="29" t="n">
        <v>0</v>
      </c>
      <c r="U560" s="15" t="inlineStr">
        <is>
          <t>Aspartame + acesulfame-K</t>
        </is>
      </c>
      <c r="V560" s="15" t="inlineStr">
        <is>
          <t>Zero sugar, real-cola taste</t>
        </is>
      </c>
      <c r="W560" s="32" t="n"/>
      <c r="X560" s="32" t="n"/>
      <c r="Y560" s="32" t="n"/>
      <c r="Z560" s="32" t="n"/>
      <c r="AA560" s="15" t="inlineStr">
        <is>
          <t>Very High</t>
        </is>
      </c>
      <c r="AB560" s="15" t="inlineStr">
        <is>
          <t>Fast-growing zero-sugar cola</t>
        </is>
      </c>
      <c r="AC560" s="15" t="inlineStr">
        <is>
          <t>Coke taste, zero sugar</t>
        </is>
      </c>
      <c r="AD560" s="15" t="inlineStr">
        <is>
          <t>Closest zero-sugar match to Coke.</t>
        </is>
      </c>
      <c r="AE560" s="32" t="n"/>
      <c r="AF560" s="34">
        <f>IF(AND(ISNUMBER($P560),ISNUMBER($AL560),$AL560&lt;&gt;0),ROUND($P560/$AL560*100,1),"")</f>
        <v/>
      </c>
      <c r="AG560" s="35">
        <f>IF(AND(ISNUMBER($S560),ISNUMBER($AL560),$AL560&lt;&gt;0),ROUND($S560/$AL560*100,2),"")</f>
        <v/>
      </c>
      <c r="AH560" s="34">
        <f>IF(AND(ISNUMBER($Q560),ISNUMBER($AL560),$AL560&lt;&gt;0),ROUND($Q560/$AL560*100,1),"")</f>
        <v/>
      </c>
      <c r="AI560" s="29">
        <f>IF(ISNUMBER($S560),IF($S560&lt;=1,"Yes","No"),"n/a")</f>
        <v/>
      </c>
      <c r="AJ560" s="29">
        <f>IF(ISNUMBER($S560),ROUND(MAX(0,MIN(100,100-$S560*2.5-IF(ISNUMBER($T560),$T560,0)*0.12+IF($S560&lt;=1,12,0))),0),"")</f>
        <v/>
      </c>
      <c r="AK560" s="29">
        <f>IF(ISNUMBER($Q560),IF($Q560&gt;=100,20,IF($Q560&gt;=30,10,0)),0)+IF(ISNUMBER($R560),IF($R560&gt;=100,20,0),0)+IF(ISNUMBER($P560),IF($P560&gt;=150,20,IF($P560&gt;=50,12,5)),0)+IF(ISNUMBER($S560),IF($S560&lt;=1,15,0),0)</f>
        <v/>
      </c>
      <c r="AL560" s="29" t="n">
        <v>355</v>
      </c>
      <c r="AM560" s="30" t="n"/>
      <c r="AN560" s="15" t="inlineStr">
        <is>
          <t>Secondary/approx; NOT verified on Amazon.ca</t>
        </is>
      </c>
      <c r="AO560" s="15" t="inlineStr">
        <is>
          <t>BLANK -&gt; requires live Amazon.ca capture</t>
        </is>
      </c>
      <c r="AP560" s="15" t="inlineStr">
        <is>
          <t>Unverified commercial data</t>
        </is>
      </c>
    </row>
    <row r="561" ht="28" customHeight="1">
      <c r="A561" s="15" t="inlineStr">
        <is>
          <t>Coca-Cola</t>
        </is>
      </c>
      <c r="B561" s="15" t="inlineStr">
        <is>
          <t>Coca-Cola Zero Sugar | Vanilla | single 355mL</t>
        </is>
      </c>
      <c r="C561" s="15" t="inlineStr">
        <is>
          <t>5) Sparkling water &amp; soda</t>
        </is>
      </c>
      <c r="D561" s="15" t="inlineStr">
        <is>
          <t>355 mL can</t>
        </is>
      </c>
      <c r="E561" s="29" t="n">
        <v>1</v>
      </c>
      <c r="F561" s="30" t="n"/>
      <c r="G561" s="31">
        <f>IF(AND(ISNUMBER($F561),ISNUMBER($E561),$E561&lt;&gt;0),$F561/$E561,"")</f>
        <v/>
      </c>
      <c r="H561" s="31">
        <f>IF(AND(ISNUMBER($F561),ISNUMBER($AL561),ISNUMBER($E561),($AL561*$E561)&lt;&gt;0),$F561/($AL561*$E561)*100,"")</f>
        <v/>
      </c>
      <c r="I561" s="32" t="n"/>
      <c r="J561" s="33" t="n"/>
      <c r="K561" s="31">
        <f>IF(AND(ISNUMBER($F561),ISNUMBER($J561)),$F561*(1-$J561),"")</f>
        <v/>
      </c>
      <c r="L561" s="32" t="n"/>
      <c r="M561" s="32" t="n"/>
      <c r="N561" s="31">
        <f>IF(ISNUMBER($F561),($F561-IF(ISNUMBER($AM561),$AM561,0))*(1-IF(ISNUMBER($J561),$J561,0)),"")</f>
        <v/>
      </c>
      <c r="O561" s="15" t="inlineStr">
        <is>
          <t>Vanilla</t>
        </is>
      </c>
      <c r="P561" s="29" t="n">
        <v>34</v>
      </c>
      <c r="Q561" s="29" t="n">
        <v>40</v>
      </c>
      <c r="R561" s="15" t="inlineStr">
        <is>
          <t>Not listed</t>
        </is>
      </c>
      <c r="S561" s="29" t="n">
        <v>0</v>
      </c>
      <c r="T561" s="29" t="n">
        <v>0</v>
      </c>
      <c r="U561" s="15" t="inlineStr">
        <is>
          <t>Aspartame + acesulfame-K</t>
        </is>
      </c>
      <c r="V561" s="15" t="inlineStr">
        <is>
          <t>Zero sugar, real-cola taste</t>
        </is>
      </c>
      <c r="W561" s="32" t="n"/>
      <c r="X561" s="32" t="n"/>
      <c r="Y561" s="32" t="n"/>
      <c r="Z561" s="32" t="n"/>
      <c r="AA561" s="15" t="inlineStr">
        <is>
          <t>Very High</t>
        </is>
      </c>
      <c r="AB561" s="15" t="inlineStr">
        <is>
          <t>Fast-growing zero-sugar cola</t>
        </is>
      </c>
      <c r="AC561" s="15" t="inlineStr">
        <is>
          <t>Coke taste, zero sugar</t>
        </is>
      </c>
      <c r="AD561" s="15" t="inlineStr">
        <is>
          <t>Closest zero-sugar match to Coke.</t>
        </is>
      </c>
      <c r="AE561" s="32" t="n"/>
      <c r="AF561" s="34">
        <f>IF(AND(ISNUMBER($P561),ISNUMBER($AL561),$AL561&lt;&gt;0),ROUND($P561/$AL561*100,1),"")</f>
        <v/>
      </c>
      <c r="AG561" s="35">
        <f>IF(AND(ISNUMBER($S561),ISNUMBER($AL561),$AL561&lt;&gt;0),ROUND($S561/$AL561*100,2),"")</f>
        <v/>
      </c>
      <c r="AH561" s="34">
        <f>IF(AND(ISNUMBER($Q561),ISNUMBER($AL561),$AL561&lt;&gt;0),ROUND($Q561/$AL561*100,1),"")</f>
        <v/>
      </c>
      <c r="AI561" s="29">
        <f>IF(ISNUMBER($S561),IF($S561&lt;=1,"Yes","No"),"n/a")</f>
        <v/>
      </c>
      <c r="AJ561" s="29">
        <f>IF(ISNUMBER($S561),ROUND(MAX(0,MIN(100,100-$S561*2.5-IF(ISNUMBER($T561),$T561,0)*0.12+IF($S561&lt;=1,12,0))),0),"")</f>
        <v/>
      </c>
      <c r="AK561" s="29">
        <f>IF(ISNUMBER($Q561),IF($Q561&gt;=100,20,IF($Q561&gt;=30,10,0)),0)+IF(ISNUMBER($R561),IF($R561&gt;=100,20,0),0)+IF(ISNUMBER($P561),IF($P561&gt;=150,20,IF($P561&gt;=50,12,5)),0)+IF(ISNUMBER($S561),IF($S561&lt;=1,15,0),0)</f>
        <v/>
      </c>
      <c r="AL561" s="29" t="n">
        <v>355</v>
      </c>
      <c r="AM561" s="30" t="n"/>
      <c r="AN561" s="15" t="inlineStr">
        <is>
          <t>Secondary/approx; NOT verified on Amazon.ca</t>
        </is>
      </c>
      <c r="AO561" s="15" t="inlineStr">
        <is>
          <t>BLANK -&gt; requires live Amazon.ca capture</t>
        </is>
      </c>
      <c r="AP561" s="15" t="inlineStr">
        <is>
          <t>Unverified commercial data</t>
        </is>
      </c>
    </row>
    <row r="562" ht="28" customHeight="1">
      <c r="A562" s="15" t="inlineStr">
        <is>
          <t>Coca-Cola</t>
        </is>
      </c>
      <c r="B562" s="15" t="inlineStr">
        <is>
          <t>Coca-Cola Zero Sugar | Vanilla | 8-pack 355mL</t>
        </is>
      </c>
      <c r="C562" s="15" t="inlineStr">
        <is>
          <t>5) Sparkling water &amp; soda</t>
        </is>
      </c>
      <c r="D562" s="15" t="inlineStr">
        <is>
          <t>355 mL can</t>
        </is>
      </c>
      <c r="E562" s="29" t="n">
        <v>8</v>
      </c>
      <c r="F562" s="30" t="n"/>
      <c r="G562" s="31">
        <f>IF(AND(ISNUMBER($F562),ISNUMBER($E562),$E562&lt;&gt;0),$F562/$E562,"")</f>
        <v/>
      </c>
      <c r="H562" s="31">
        <f>IF(AND(ISNUMBER($F562),ISNUMBER($AL562),ISNUMBER($E562),($AL562*$E562)&lt;&gt;0),$F562/($AL562*$E562)*100,"")</f>
        <v/>
      </c>
      <c r="I562" s="32" t="n"/>
      <c r="J562" s="33" t="n"/>
      <c r="K562" s="31">
        <f>IF(AND(ISNUMBER($F562),ISNUMBER($J562)),$F562*(1-$J562),"")</f>
        <v/>
      </c>
      <c r="L562" s="32" t="n"/>
      <c r="M562" s="32" t="n"/>
      <c r="N562" s="31">
        <f>IF(ISNUMBER($F562),($F562-IF(ISNUMBER($AM562),$AM562,0))*(1-IF(ISNUMBER($J562),$J562,0)),"")</f>
        <v/>
      </c>
      <c r="O562" s="15" t="inlineStr">
        <is>
          <t>Vanilla</t>
        </is>
      </c>
      <c r="P562" s="29" t="n">
        <v>34</v>
      </c>
      <c r="Q562" s="29" t="n">
        <v>40</v>
      </c>
      <c r="R562" s="15" t="inlineStr">
        <is>
          <t>Not listed</t>
        </is>
      </c>
      <c r="S562" s="29" t="n">
        <v>0</v>
      </c>
      <c r="T562" s="29" t="n">
        <v>0</v>
      </c>
      <c r="U562" s="15" t="inlineStr">
        <is>
          <t>Aspartame + acesulfame-K</t>
        </is>
      </c>
      <c r="V562" s="15" t="inlineStr">
        <is>
          <t>Zero sugar, real-cola taste</t>
        </is>
      </c>
      <c r="W562" s="32" t="n"/>
      <c r="X562" s="32" t="n"/>
      <c r="Y562" s="32" t="n"/>
      <c r="Z562" s="32" t="n"/>
      <c r="AA562" s="15" t="inlineStr">
        <is>
          <t>Very High</t>
        </is>
      </c>
      <c r="AB562" s="15" t="inlineStr">
        <is>
          <t>Fast-growing zero-sugar cola</t>
        </is>
      </c>
      <c r="AC562" s="15" t="inlineStr">
        <is>
          <t>Coke taste, zero sugar</t>
        </is>
      </c>
      <c r="AD562" s="15" t="inlineStr">
        <is>
          <t>Closest zero-sugar match to Coke.</t>
        </is>
      </c>
      <c r="AE562" s="32" t="n"/>
      <c r="AF562" s="34">
        <f>IF(AND(ISNUMBER($P562),ISNUMBER($AL562),$AL562&lt;&gt;0),ROUND($P562/$AL562*100,1),"")</f>
        <v/>
      </c>
      <c r="AG562" s="35">
        <f>IF(AND(ISNUMBER($S562),ISNUMBER($AL562),$AL562&lt;&gt;0),ROUND($S562/$AL562*100,2),"")</f>
        <v/>
      </c>
      <c r="AH562" s="34">
        <f>IF(AND(ISNUMBER($Q562),ISNUMBER($AL562),$AL562&lt;&gt;0),ROUND($Q562/$AL562*100,1),"")</f>
        <v/>
      </c>
      <c r="AI562" s="29">
        <f>IF(ISNUMBER($S562),IF($S562&lt;=1,"Yes","No"),"n/a")</f>
        <v/>
      </c>
      <c r="AJ562" s="29">
        <f>IF(ISNUMBER($S562),ROUND(MAX(0,MIN(100,100-$S562*2.5-IF(ISNUMBER($T562),$T562,0)*0.12+IF($S562&lt;=1,12,0))),0),"")</f>
        <v/>
      </c>
      <c r="AK562" s="29">
        <f>IF(ISNUMBER($Q562),IF($Q562&gt;=100,20,IF($Q562&gt;=30,10,0)),0)+IF(ISNUMBER($R562),IF($R562&gt;=100,20,0),0)+IF(ISNUMBER($P562),IF($P562&gt;=150,20,IF($P562&gt;=50,12,5)),0)+IF(ISNUMBER($S562),IF($S562&lt;=1,15,0),0)</f>
        <v/>
      </c>
      <c r="AL562" s="29" t="n">
        <v>355</v>
      </c>
      <c r="AM562" s="30" t="n"/>
      <c r="AN562" s="15" t="inlineStr">
        <is>
          <t>Secondary/approx; NOT verified on Amazon.ca</t>
        </is>
      </c>
      <c r="AO562" s="15" t="inlineStr">
        <is>
          <t>BLANK -&gt; requires live Amazon.ca capture</t>
        </is>
      </c>
      <c r="AP562" s="15" t="inlineStr">
        <is>
          <t>Unverified commercial data</t>
        </is>
      </c>
    </row>
    <row r="563" ht="28" customHeight="1">
      <c r="A563" s="15" t="inlineStr">
        <is>
          <t>Coca-Cola</t>
        </is>
      </c>
      <c r="B563" s="15" t="inlineStr">
        <is>
          <t>Coca-Cola Zero Sugar | Vanilla | 12-pack 355mL</t>
        </is>
      </c>
      <c r="C563" s="15" t="inlineStr">
        <is>
          <t>5) Sparkling water &amp; soda</t>
        </is>
      </c>
      <c r="D563" s="15" t="inlineStr">
        <is>
          <t>355 mL can</t>
        </is>
      </c>
      <c r="E563" s="29" t="n">
        <v>12</v>
      </c>
      <c r="F563" s="30" t="n"/>
      <c r="G563" s="31">
        <f>IF(AND(ISNUMBER($F563),ISNUMBER($E563),$E563&lt;&gt;0),$F563/$E563,"")</f>
        <v/>
      </c>
      <c r="H563" s="31">
        <f>IF(AND(ISNUMBER($F563),ISNUMBER($AL563),ISNUMBER($E563),($AL563*$E563)&lt;&gt;0),$F563/($AL563*$E563)*100,"")</f>
        <v/>
      </c>
      <c r="I563" s="32" t="n"/>
      <c r="J563" s="33" t="n"/>
      <c r="K563" s="31">
        <f>IF(AND(ISNUMBER($F563),ISNUMBER($J563)),$F563*(1-$J563),"")</f>
        <v/>
      </c>
      <c r="L563" s="32" t="n"/>
      <c r="M563" s="32" t="n"/>
      <c r="N563" s="31">
        <f>IF(ISNUMBER($F563),($F563-IF(ISNUMBER($AM563),$AM563,0))*(1-IF(ISNUMBER($J563),$J563,0)),"")</f>
        <v/>
      </c>
      <c r="O563" s="15" t="inlineStr">
        <is>
          <t>Vanilla</t>
        </is>
      </c>
      <c r="P563" s="29" t="n">
        <v>34</v>
      </c>
      <c r="Q563" s="29" t="n">
        <v>40</v>
      </c>
      <c r="R563" s="15" t="inlineStr">
        <is>
          <t>Not listed</t>
        </is>
      </c>
      <c r="S563" s="29" t="n">
        <v>0</v>
      </c>
      <c r="T563" s="29" t="n">
        <v>0</v>
      </c>
      <c r="U563" s="15" t="inlineStr">
        <is>
          <t>Aspartame + acesulfame-K</t>
        </is>
      </c>
      <c r="V563" s="15" t="inlineStr">
        <is>
          <t>Zero sugar, real-cola taste</t>
        </is>
      </c>
      <c r="W563" s="32" t="n"/>
      <c r="X563" s="32" t="n"/>
      <c r="Y563" s="32" t="n"/>
      <c r="Z563" s="32" t="n"/>
      <c r="AA563" s="15" t="inlineStr">
        <is>
          <t>Very High</t>
        </is>
      </c>
      <c r="AB563" s="15" t="inlineStr">
        <is>
          <t>Fast-growing zero-sugar cola</t>
        </is>
      </c>
      <c r="AC563" s="15" t="inlineStr">
        <is>
          <t>Coke taste, zero sugar</t>
        </is>
      </c>
      <c r="AD563" s="15" t="inlineStr">
        <is>
          <t>Closest zero-sugar match to Coke.</t>
        </is>
      </c>
      <c r="AE563" s="32" t="n"/>
      <c r="AF563" s="34">
        <f>IF(AND(ISNUMBER($P563),ISNUMBER($AL563),$AL563&lt;&gt;0),ROUND($P563/$AL563*100,1),"")</f>
        <v/>
      </c>
      <c r="AG563" s="35">
        <f>IF(AND(ISNUMBER($S563),ISNUMBER($AL563),$AL563&lt;&gt;0),ROUND($S563/$AL563*100,2),"")</f>
        <v/>
      </c>
      <c r="AH563" s="34">
        <f>IF(AND(ISNUMBER($Q563),ISNUMBER($AL563),$AL563&lt;&gt;0),ROUND($Q563/$AL563*100,1),"")</f>
        <v/>
      </c>
      <c r="AI563" s="29">
        <f>IF(ISNUMBER($S563),IF($S563&lt;=1,"Yes","No"),"n/a")</f>
        <v/>
      </c>
      <c r="AJ563" s="29">
        <f>IF(ISNUMBER($S563),ROUND(MAX(0,MIN(100,100-$S563*2.5-IF(ISNUMBER($T563),$T563,0)*0.12+IF($S563&lt;=1,12,0))),0),"")</f>
        <v/>
      </c>
      <c r="AK563" s="29">
        <f>IF(ISNUMBER($Q563),IF($Q563&gt;=100,20,IF($Q563&gt;=30,10,0)),0)+IF(ISNUMBER($R563),IF($R563&gt;=100,20,0),0)+IF(ISNUMBER($P563),IF($P563&gt;=150,20,IF($P563&gt;=50,12,5)),0)+IF(ISNUMBER($S563),IF($S563&lt;=1,15,0),0)</f>
        <v/>
      </c>
      <c r="AL563" s="29" t="n">
        <v>355</v>
      </c>
      <c r="AM563" s="30" t="n"/>
      <c r="AN563" s="15" t="inlineStr">
        <is>
          <t>Secondary/approx; NOT verified on Amazon.ca</t>
        </is>
      </c>
      <c r="AO563" s="15" t="inlineStr">
        <is>
          <t>BLANK -&gt; requires live Amazon.ca capture</t>
        </is>
      </c>
      <c r="AP563" s="15" t="inlineStr">
        <is>
          <t>Unverified commercial data</t>
        </is>
      </c>
    </row>
    <row r="564" ht="28" customHeight="1">
      <c r="A564" s="15" t="inlineStr">
        <is>
          <t>Coca-Cola</t>
        </is>
      </c>
      <c r="B564" s="15" t="inlineStr">
        <is>
          <t>Coca-Cola Zero Sugar | Vanilla | 15-pack 355mL</t>
        </is>
      </c>
      <c r="C564" s="15" t="inlineStr">
        <is>
          <t>5) Sparkling water &amp; soda</t>
        </is>
      </c>
      <c r="D564" s="15" t="inlineStr">
        <is>
          <t>355 mL can</t>
        </is>
      </c>
      <c r="E564" s="29" t="n">
        <v>15</v>
      </c>
      <c r="F564" s="30" t="n"/>
      <c r="G564" s="31">
        <f>IF(AND(ISNUMBER($F564),ISNUMBER($E564),$E564&lt;&gt;0),$F564/$E564,"")</f>
        <v/>
      </c>
      <c r="H564" s="31">
        <f>IF(AND(ISNUMBER($F564),ISNUMBER($AL564),ISNUMBER($E564),($AL564*$E564)&lt;&gt;0),$F564/($AL564*$E564)*100,"")</f>
        <v/>
      </c>
      <c r="I564" s="32" t="n"/>
      <c r="J564" s="33" t="n"/>
      <c r="K564" s="31">
        <f>IF(AND(ISNUMBER($F564),ISNUMBER($J564)),$F564*(1-$J564),"")</f>
        <v/>
      </c>
      <c r="L564" s="32" t="n"/>
      <c r="M564" s="32" t="n"/>
      <c r="N564" s="31">
        <f>IF(ISNUMBER($F564),($F564-IF(ISNUMBER($AM564),$AM564,0))*(1-IF(ISNUMBER($J564),$J564,0)),"")</f>
        <v/>
      </c>
      <c r="O564" s="15" t="inlineStr">
        <is>
          <t>Vanilla</t>
        </is>
      </c>
      <c r="P564" s="29" t="n">
        <v>34</v>
      </c>
      <c r="Q564" s="29" t="n">
        <v>40</v>
      </c>
      <c r="R564" s="15" t="inlineStr">
        <is>
          <t>Not listed</t>
        </is>
      </c>
      <c r="S564" s="29" t="n">
        <v>0</v>
      </c>
      <c r="T564" s="29" t="n">
        <v>0</v>
      </c>
      <c r="U564" s="15" t="inlineStr">
        <is>
          <t>Aspartame + acesulfame-K</t>
        </is>
      </c>
      <c r="V564" s="15" t="inlineStr">
        <is>
          <t>Zero sugar, real-cola taste</t>
        </is>
      </c>
      <c r="W564" s="32" t="n"/>
      <c r="X564" s="32" t="n"/>
      <c r="Y564" s="32" t="n"/>
      <c r="Z564" s="32" t="n"/>
      <c r="AA564" s="15" t="inlineStr">
        <is>
          <t>Very High</t>
        </is>
      </c>
      <c r="AB564" s="15" t="inlineStr">
        <is>
          <t>Fast-growing zero-sugar cola</t>
        </is>
      </c>
      <c r="AC564" s="15" t="inlineStr">
        <is>
          <t>Coke taste, zero sugar</t>
        </is>
      </c>
      <c r="AD564" s="15" t="inlineStr">
        <is>
          <t>Closest zero-sugar match to Coke.</t>
        </is>
      </c>
      <c r="AE564" s="32" t="n"/>
      <c r="AF564" s="34">
        <f>IF(AND(ISNUMBER($P564),ISNUMBER($AL564),$AL564&lt;&gt;0),ROUND($P564/$AL564*100,1),"")</f>
        <v/>
      </c>
      <c r="AG564" s="35">
        <f>IF(AND(ISNUMBER($S564),ISNUMBER($AL564),$AL564&lt;&gt;0),ROUND($S564/$AL564*100,2),"")</f>
        <v/>
      </c>
      <c r="AH564" s="34">
        <f>IF(AND(ISNUMBER($Q564),ISNUMBER($AL564),$AL564&lt;&gt;0),ROUND($Q564/$AL564*100,1),"")</f>
        <v/>
      </c>
      <c r="AI564" s="29">
        <f>IF(ISNUMBER($S564),IF($S564&lt;=1,"Yes","No"),"n/a")</f>
        <v/>
      </c>
      <c r="AJ564" s="29">
        <f>IF(ISNUMBER($S564),ROUND(MAX(0,MIN(100,100-$S564*2.5-IF(ISNUMBER($T564),$T564,0)*0.12+IF($S564&lt;=1,12,0))),0),"")</f>
        <v/>
      </c>
      <c r="AK564" s="29">
        <f>IF(ISNUMBER($Q564),IF($Q564&gt;=100,20,IF($Q564&gt;=30,10,0)),0)+IF(ISNUMBER($R564),IF($R564&gt;=100,20,0),0)+IF(ISNUMBER($P564),IF($P564&gt;=150,20,IF($P564&gt;=50,12,5)),0)+IF(ISNUMBER($S564),IF($S564&lt;=1,15,0),0)</f>
        <v/>
      </c>
      <c r="AL564" s="29" t="n">
        <v>355</v>
      </c>
      <c r="AM564" s="30" t="n"/>
      <c r="AN564" s="15" t="inlineStr">
        <is>
          <t>Secondary/approx; NOT verified on Amazon.ca</t>
        </is>
      </c>
      <c r="AO564" s="15" t="inlineStr">
        <is>
          <t>BLANK -&gt; requires live Amazon.ca capture</t>
        </is>
      </c>
      <c r="AP564" s="15" t="inlineStr">
        <is>
          <t>Unverified commercial data</t>
        </is>
      </c>
    </row>
    <row r="565" ht="28" customHeight="1">
      <c r="A565" s="15" t="inlineStr">
        <is>
          <t>Coca-Cola</t>
        </is>
      </c>
      <c r="B565" s="15" t="inlineStr">
        <is>
          <t>Coca-Cola Zero Sugar | Vanilla | 18-pack 355mL</t>
        </is>
      </c>
      <c r="C565" s="15" t="inlineStr">
        <is>
          <t>5) Sparkling water &amp; soda</t>
        </is>
      </c>
      <c r="D565" s="15" t="inlineStr">
        <is>
          <t>355 mL can</t>
        </is>
      </c>
      <c r="E565" s="29" t="n">
        <v>18</v>
      </c>
      <c r="F565" s="30" t="n"/>
      <c r="G565" s="31">
        <f>IF(AND(ISNUMBER($F565),ISNUMBER($E565),$E565&lt;&gt;0),$F565/$E565,"")</f>
        <v/>
      </c>
      <c r="H565" s="31">
        <f>IF(AND(ISNUMBER($F565),ISNUMBER($AL565),ISNUMBER($E565),($AL565*$E565)&lt;&gt;0),$F565/($AL565*$E565)*100,"")</f>
        <v/>
      </c>
      <c r="I565" s="32" t="n"/>
      <c r="J565" s="33" t="n"/>
      <c r="K565" s="31">
        <f>IF(AND(ISNUMBER($F565),ISNUMBER($J565)),$F565*(1-$J565),"")</f>
        <v/>
      </c>
      <c r="L565" s="32" t="n"/>
      <c r="M565" s="32" t="n"/>
      <c r="N565" s="31">
        <f>IF(ISNUMBER($F565),($F565-IF(ISNUMBER($AM565),$AM565,0))*(1-IF(ISNUMBER($J565),$J565,0)),"")</f>
        <v/>
      </c>
      <c r="O565" s="15" t="inlineStr">
        <is>
          <t>Vanilla</t>
        </is>
      </c>
      <c r="P565" s="29" t="n">
        <v>34</v>
      </c>
      <c r="Q565" s="29" t="n">
        <v>40</v>
      </c>
      <c r="R565" s="15" t="inlineStr">
        <is>
          <t>Not listed</t>
        </is>
      </c>
      <c r="S565" s="29" t="n">
        <v>0</v>
      </c>
      <c r="T565" s="29" t="n">
        <v>0</v>
      </c>
      <c r="U565" s="15" t="inlineStr">
        <is>
          <t>Aspartame + acesulfame-K</t>
        </is>
      </c>
      <c r="V565" s="15" t="inlineStr">
        <is>
          <t>Zero sugar, real-cola taste</t>
        </is>
      </c>
      <c r="W565" s="32" t="n"/>
      <c r="X565" s="32" t="n"/>
      <c r="Y565" s="32" t="n"/>
      <c r="Z565" s="32" t="n"/>
      <c r="AA565" s="15" t="inlineStr">
        <is>
          <t>Very High</t>
        </is>
      </c>
      <c r="AB565" s="15" t="inlineStr">
        <is>
          <t>Fast-growing zero-sugar cola</t>
        </is>
      </c>
      <c r="AC565" s="15" t="inlineStr">
        <is>
          <t>Coke taste, zero sugar</t>
        </is>
      </c>
      <c r="AD565" s="15" t="inlineStr">
        <is>
          <t>Closest zero-sugar match to Coke.</t>
        </is>
      </c>
      <c r="AE565" s="32" t="n"/>
      <c r="AF565" s="34">
        <f>IF(AND(ISNUMBER($P565),ISNUMBER($AL565),$AL565&lt;&gt;0),ROUND($P565/$AL565*100,1),"")</f>
        <v/>
      </c>
      <c r="AG565" s="35">
        <f>IF(AND(ISNUMBER($S565),ISNUMBER($AL565),$AL565&lt;&gt;0),ROUND($S565/$AL565*100,2),"")</f>
        <v/>
      </c>
      <c r="AH565" s="34">
        <f>IF(AND(ISNUMBER($Q565),ISNUMBER($AL565),$AL565&lt;&gt;0),ROUND($Q565/$AL565*100,1),"")</f>
        <v/>
      </c>
      <c r="AI565" s="29">
        <f>IF(ISNUMBER($S565),IF($S565&lt;=1,"Yes","No"),"n/a")</f>
        <v/>
      </c>
      <c r="AJ565" s="29">
        <f>IF(ISNUMBER($S565),ROUND(MAX(0,MIN(100,100-$S565*2.5-IF(ISNUMBER($T565),$T565,0)*0.12+IF($S565&lt;=1,12,0))),0),"")</f>
        <v/>
      </c>
      <c r="AK565" s="29">
        <f>IF(ISNUMBER($Q565),IF($Q565&gt;=100,20,IF($Q565&gt;=30,10,0)),0)+IF(ISNUMBER($R565),IF($R565&gt;=100,20,0),0)+IF(ISNUMBER($P565),IF($P565&gt;=150,20,IF($P565&gt;=50,12,5)),0)+IF(ISNUMBER($S565),IF($S565&lt;=1,15,0),0)</f>
        <v/>
      </c>
      <c r="AL565" s="29" t="n">
        <v>355</v>
      </c>
      <c r="AM565" s="30" t="n"/>
      <c r="AN565" s="15" t="inlineStr">
        <is>
          <t>Secondary/approx; NOT verified on Amazon.ca</t>
        </is>
      </c>
      <c r="AO565" s="15" t="inlineStr">
        <is>
          <t>BLANK -&gt; requires live Amazon.ca capture</t>
        </is>
      </c>
      <c r="AP565" s="15" t="inlineStr">
        <is>
          <t>Unverified commercial data</t>
        </is>
      </c>
    </row>
    <row r="566" ht="28" customHeight="1">
      <c r="A566" s="15" t="inlineStr">
        <is>
          <t>Coca-Cola</t>
        </is>
      </c>
      <c r="B566" s="15" t="inlineStr">
        <is>
          <t>Coca-Cola Zero Sugar | Vanilla | 24-pack 355mL</t>
        </is>
      </c>
      <c r="C566" s="15" t="inlineStr">
        <is>
          <t>5) Sparkling water &amp; soda</t>
        </is>
      </c>
      <c r="D566" s="15" t="inlineStr">
        <is>
          <t>355 mL can</t>
        </is>
      </c>
      <c r="E566" s="29" t="n">
        <v>24</v>
      </c>
      <c r="F566" s="30" t="n"/>
      <c r="G566" s="31">
        <f>IF(AND(ISNUMBER($F566),ISNUMBER($E566),$E566&lt;&gt;0),$F566/$E566,"")</f>
        <v/>
      </c>
      <c r="H566" s="31">
        <f>IF(AND(ISNUMBER($F566),ISNUMBER($AL566),ISNUMBER($E566),($AL566*$E566)&lt;&gt;0),$F566/($AL566*$E566)*100,"")</f>
        <v/>
      </c>
      <c r="I566" s="32" t="n"/>
      <c r="J566" s="33" t="n"/>
      <c r="K566" s="31">
        <f>IF(AND(ISNUMBER($F566),ISNUMBER($J566)),$F566*(1-$J566),"")</f>
        <v/>
      </c>
      <c r="L566" s="32" t="n"/>
      <c r="M566" s="32" t="n"/>
      <c r="N566" s="31">
        <f>IF(ISNUMBER($F566),($F566-IF(ISNUMBER($AM566),$AM566,0))*(1-IF(ISNUMBER($J566),$J566,0)),"")</f>
        <v/>
      </c>
      <c r="O566" s="15" t="inlineStr">
        <is>
          <t>Vanilla</t>
        </is>
      </c>
      <c r="P566" s="29" t="n">
        <v>34</v>
      </c>
      <c r="Q566" s="29" t="n">
        <v>40</v>
      </c>
      <c r="R566" s="15" t="inlineStr">
        <is>
          <t>Not listed</t>
        </is>
      </c>
      <c r="S566" s="29" t="n">
        <v>0</v>
      </c>
      <c r="T566" s="29" t="n">
        <v>0</v>
      </c>
      <c r="U566" s="15" t="inlineStr">
        <is>
          <t>Aspartame + acesulfame-K</t>
        </is>
      </c>
      <c r="V566" s="15" t="inlineStr">
        <is>
          <t>Zero sugar, real-cola taste</t>
        </is>
      </c>
      <c r="W566" s="32" t="n"/>
      <c r="X566" s="32" t="n"/>
      <c r="Y566" s="32" t="n"/>
      <c r="Z566" s="32" t="n"/>
      <c r="AA566" s="15" t="inlineStr">
        <is>
          <t>Very High</t>
        </is>
      </c>
      <c r="AB566" s="15" t="inlineStr">
        <is>
          <t>Fast-growing zero-sugar cola</t>
        </is>
      </c>
      <c r="AC566" s="15" t="inlineStr">
        <is>
          <t>Coke taste, zero sugar</t>
        </is>
      </c>
      <c r="AD566" s="15" t="inlineStr">
        <is>
          <t>Closest zero-sugar match to Coke.</t>
        </is>
      </c>
      <c r="AE566" s="32" t="n"/>
      <c r="AF566" s="34">
        <f>IF(AND(ISNUMBER($P566),ISNUMBER($AL566),$AL566&lt;&gt;0),ROUND($P566/$AL566*100,1),"")</f>
        <v/>
      </c>
      <c r="AG566" s="35">
        <f>IF(AND(ISNUMBER($S566),ISNUMBER($AL566),$AL566&lt;&gt;0),ROUND($S566/$AL566*100,2),"")</f>
        <v/>
      </c>
      <c r="AH566" s="34">
        <f>IF(AND(ISNUMBER($Q566),ISNUMBER($AL566),$AL566&lt;&gt;0),ROUND($Q566/$AL566*100,1),"")</f>
        <v/>
      </c>
      <c r="AI566" s="29">
        <f>IF(ISNUMBER($S566),IF($S566&lt;=1,"Yes","No"),"n/a")</f>
        <v/>
      </c>
      <c r="AJ566" s="29">
        <f>IF(ISNUMBER($S566),ROUND(MAX(0,MIN(100,100-$S566*2.5-IF(ISNUMBER($T566),$T566,0)*0.12+IF($S566&lt;=1,12,0))),0),"")</f>
        <v/>
      </c>
      <c r="AK566" s="29">
        <f>IF(ISNUMBER($Q566),IF($Q566&gt;=100,20,IF($Q566&gt;=30,10,0)),0)+IF(ISNUMBER($R566),IF($R566&gt;=100,20,0),0)+IF(ISNUMBER($P566),IF($P566&gt;=150,20,IF($P566&gt;=50,12,5)),0)+IF(ISNUMBER($S566),IF($S566&lt;=1,15,0),0)</f>
        <v/>
      </c>
      <c r="AL566" s="29" t="n">
        <v>355</v>
      </c>
      <c r="AM566" s="30" t="n"/>
      <c r="AN566" s="15" t="inlineStr">
        <is>
          <t>Secondary/approx; NOT verified on Amazon.ca</t>
        </is>
      </c>
      <c r="AO566" s="15" t="inlineStr">
        <is>
          <t>BLANK -&gt; requires live Amazon.ca capture</t>
        </is>
      </c>
      <c r="AP566" s="15" t="inlineStr">
        <is>
          <t>Unverified commercial data</t>
        </is>
      </c>
    </row>
    <row r="567" ht="28" customHeight="1">
      <c r="A567" s="15" t="inlineStr">
        <is>
          <t>Diet Coke</t>
        </is>
      </c>
      <c r="B567" s="15" t="inlineStr">
        <is>
          <t>Diet Coke | Original | single 355mL</t>
        </is>
      </c>
      <c r="C567" s="15" t="inlineStr">
        <is>
          <t>5) Sparkling water &amp; soda</t>
        </is>
      </c>
      <c r="D567" s="15" t="inlineStr">
        <is>
          <t>355 mL can</t>
        </is>
      </c>
      <c r="E567" s="29" t="n">
        <v>1</v>
      </c>
      <c r="F567" s="30" t="n"/>
      <c r="G567" s="31">
        <f>IF(AND(ISNUMBER($F567),ISNUMBER($E567),$E567&lt;&gt;0),$F567/$E567,"")</f>
        <v/>
      </c>
      <c r="H567" s="31">
        <f>IF(AND(ISNUMBER($F567),ISNUMBER($AL567),ISNUMBER($E567),($AL567*$E567)&lt;&gt;0),$F567/($AL567*$E567)*100,"")</f>
        <v/>
      </c>
      <c r="I567" s="32" t="n"/>
      <c r="J567" s="33" t="n"/>
      <c r="K567" s="31">
        <f>IF(AND(ISNUMBER($F567),ISNUMBER($J567)),$F567*(1-$J567),"")</f>
        <v/>
      </c>
      <c r="L567" s="32" t="n"/>
      <c r="M567" s="32" t="n"/>
      <c r="N567" s="31">
        <f>IF(ISNUMBER($F567),($F567-IF(ISNUMBER($AM567),$AM567,0))*(1-IF(ISNUMBER($J567),$J567,0)),"")</f>
        <v/>
      </c>
      <c r="O567" s="15" t="inlineStr">
        <is>
          <t>Original</t>
        </is>
      </c>
      <c r="P567" s="29" t="n">
        <v>46</v>
      </c>
      <c r="Q567" s="29" t="n">
        <v>40</v>
      </c>
      <c r="R567" s="15" t="inlineStr">
        <is>
          <t>Not listed</t>
        </is>
      </c>
      <c r="S567" s="29" t="n">
        <v>0</v>
      </c>
      <c r="T567" s="29" t="n">
        <v>0</v>
      </c>
      <c r="U567" s="15" t="inlineStr">
        <is>
          <t>Aspartame</t>
        </is>
      </c>
      <c r="V567" s="15" t="inlineStr">
        <is>
          <t>Zero calorie</t>
        </is>
      </c>
      <c r="W567" s="32" t="n"/>
      <c r="X567" s="32" t="n"/>
      <c r="Y567" s="32" t="n"/>
      <c r="Z567" s="32" t="n"/>
      <c r="AA567" s="15" t="inlineStr">
        <is>
          <t>Very High</t>
        </is>
      </c>
      <c r="AB567" s="15" t="inlineStr">
        <is>
          <t>Iconic diet cola</t>
        </is>
      </c>
      <c r="AC567" s="15" t="inlineStr">
        <is>
          <t>The classic diet cola</t>
        </is>
      </c>
      <c r="AD567" s="15" t="inlineStr">
        <is>
          <t>Distinct diet-cola flavour loyalty.</t>
        </is>
      </c>
      <c r="AE567" s="32" t="n"/>
      <c r="AF567" s="34">
        <f>IF(AND(ISNUMBER($P567),ISNUMBER($AL567),$AL567&lt;&gt;0),ROUND($P567/$AL567*100,1),"")</f>
        <v/>
      </c>
      <c r="AG567" s="35">
        <f>IF(AND(ISNUMBER($S567),ISNUMBER($AL567),$AL567&lt;&gt;0),ROUND($S567/$AL567*100,2),"")</f>
        <v/>
      </c>
      <c r="AH567" s="34">
        <f>IF(AND(ISNUMBER($Q567),ISNUMBER($AL567),$AL567&lt;&gt;0),ROUND($Q567/$AL567*100,1),"")</f>
        <v/>
      </c>
      <c r="AI567" s="29">
        <f>IF(ISNUMBER($S567),IF($S567&lt;=1,"Yes","No"),"n/a")</f>
        <v/>
      </c>
      <c r="AJ567" s="29">
        <f>IF(ISNUMBER($S567),ROUND(MAX(0,MIN(100,100-$S567*2.5-IF(ISNUMBER($T567),$T567,0)*0.12+IF($S567&lt;=1,12,0))),0),"")</f>
        <v/>
      </c>
      <c r="AK567" s="29">
        <f>IF(ISNUMBER($Q567),IF($Q567&gt;=100,20,IF($Q567&gt;=30,10,0)),0)+IF(ISNUMBER($R567),IF($R567&gt;=100,20,0),0)+IF(ISNUMBER($P567),IF($P567&gt;=150,20,IF($P567&gt;=50,12,5)),0)+IF(ISNUMBER($S567),IF($S567&lt;=1,15,0),0)</f>
        <v/>
      </c>
      <c r="AL567" s="29" t="n">
        <v>355</v>
      </c>
      <c r="AM567" s="30" t="n"/>
      <c r="AN567" s="15" t="inlineStr">
        <is>
          <t>Secondary/approx; NOT verified on Amazon.ca</t>
        </is>
      </c>
      <c r="AO567" s="15" t="inlineStr">
        <is>
          <t>BLANK -&gt; requires live Amazon.ca capture</t>
        </is>
      </c>
      <c r="AP567" s="15" t="inlineStr">
        <is>
          <t>Unverified commercial data</t>
        </is>
      </c>
    </row>
    <row r="568" ht="28" customHeight="1">
      <c r="A568" s="15" t="inlineStr">
        <is>
          <t>Diet Coke</t>
        </is>
      </c>
      <c r="B568" s="15" t="inlineStr">
        <is>
          <t>Diet Coke | Original | 8-pack 355mL</t>
        </is>
      </c>
      <c r="C568" s="15" t="inlineStr">
        <is>
          <t>5) Sparkling water &amp; soda</t>
        </is>
      </c>
      <c r="D568" s="15" t="inlineStr">
        <is>
          <t>355 mL can</t>
        </is>
      </c>
      <c r="E568" s="29" t="n">
        <v>8</v>
      </c>
      <c r="F568" s="30" t="n"/>
      <c r="G568" s="31">
        <f>IF(AND(ISNUMBER($F568),ISNUMBER($E568),$E568&lt;&gt;0),$F568/$E568,"")</f>
        <v/>
      </c>
      <c r="H568" s="31">
        <f>IF(AND(ISNUMBER($F568),ISNUMBER($AL568),ISNUMBER($E568),($AL568*$E568)&lt;&gt;0),$F568/($AL568*$E568)*100,"")</f>
        <v/>
      </c>
      <c r="I568" s="32" t="n"/>
      <c r="J568" s="33" t="n"/>
      <c r="K568" s="31">
        <f>IF(AND(ISNUMBER($F568),ISNUMBER($J568)),$F568*(1-$J568),"")</f>
        <v/>
      </c>
      <c r="L568" s="32" t="n"/>
      <c r="M568" s="32" t="n"/>
      <c r="N568" s="31">
        <f>IF(ISNUMBER($F568),($F568-IF(ISNUMBER($AM568),$AM568,0))*(1-IF(ISNUMBER($J568),$J568,0)),"")</f>
        <v/>
      </c>
      <c r="O568" s="15" t="inlineStr">
        <is>
          <t>Original</t>
        </is>
      </c>
      <c r="P568" s="29" t="n">
        <v>46</v>
      </c>
      <c r="Q568" s="29" t="n">
        <v>40</v>
      </c>
      <c r="R568" s="15" t="inlineStr">
        <is>
          <t>Not listed</t>
        </is>
      </c>
      <c r="S568" s="29" t="n">
        <v>0</v>
      </c>
      <c r="T568" s="29" t="n">
        <v>0</v>
      </c>
      <c r="U568" s="15" t="inlineStr">
        <is>
          <t>Aspartame</t>
        </is>
      </c>
      <c r="V568" s="15" t="inlineStr">
        <is>
          <t>Zero calorie</t>
        </is>
      </c>
      <c r="W568" s="32" t="n"/>
      <c r="X568" s="32" t="n"/>
      <c r="Y568" s="32" t="n"/>
      <c r="Z568" s="32" t="n"/>
      <c r="AA568" s="15" t="inlineStr">
        <is>
          <t>Very High</t>
        </is>
      </c>
      <c r="AB568" s="15" t="inlineStr">
        <is>
          <t>Iconic diet cola</t>
        </is>
      </c>
      <c r="AC568" s="15" t="inlineStr">
        <is>
          <t>The classic diet cola</t>
        </is>
      </c>
      <c r="AD568" s="15" t="inlineStr">
        <is>
          <t>Distinct diet-cola flavour loyalty.</t>
        </is>
      </c>
      <c r="AE568" s="32" t="n"/>
      <c r="AF568" s="34">
        <f>IF(AND(ISNUMBER($P568),ISNUMBER($AL568),$AL568&lt;&gt;0),ROUND($P568/$AL568*100,1),"")</f>
        <v/>
      </c>
      <c r="AG568" s="35">
        <f>IF(AND(ISNUMBER($S568),ISNUMBER($AL568),$AL568&lt;&gt;0),ROUND($S568/$AL568*100,2),"")</f>
        <v/>
      </c>
      <c r="AH568" s="34">
        <f>IF(AND(ISNUMBER($Q568),ISNUMBER($AL568),$AL568&lt;&gt;0),ROUND($Q568/$AL568*100,1),"")</f>
        <v/>
      </c>
      <c r="AI568" s="29">
        <f>IF(ISNUMBER($S568),IF($S568&lt;=1,"Yes","No"),"n/a")</f>
        <v/>
      </c>
      <c r="AJ568" s="29">
        <f>IF(ISNUMBER($S568),ROUND(MAX(0,MIN(100,100-$S568*2.5-IF(ISNUMBER($T568),$T568,0)*0.12+IF($S568&lt;=1,12,0))),0),"")</f>
        <v/>
      </c>
      <c r="AK568" s="29">
        <f>IF(ISNUMBER($Q568),IF($Q568&gt;=100,20,IF($Q568&gt;=30,10,0)),0)+IF(ISNUMBER($R568),IF($R568&gt;=100,20,0),0)+IF(ISNUMBER($P568),IF($P568&gt;=150,20,IF($P568&gt;=50,12,5)),0)+IF(ISNUMBER($S568),IF($S568&lt;=1,15,0),0)</f>
        <v/>
      </c>
      <c r="AL568" s="29" t="n">
        <v>355</v>
      </c>
      <c r="AM568" s="30" t="n"/>
      <c r="AN568" s="15" t="inlineStr">
        <is>
          <t>Secondary/approx; NOT verified on Amazon.ca</t>
        </is>
      </c>
      <c r="AO568" s="15" t="inlineStr">
        <is>
          <t>BLANK -&gt; requires live Amazon.ca capture</t>
        </is>
      </c>
      <c r="AP568" s="15" t="inlineStr">
        <is>
          <t>Unverified commercial data</t>
        </is>
      </c>
    </row>
    <row r="569" ht="28" customHeight="1">
      <c r="A569" s="15" t="inlineStr">
        <is>
          <t>Diet Coke</t>
        </is>
      </c>
      <c r="B569" s="15" t="inlineStr">
        <is>
          <t>Diet Coke | Original | 12-pack 355mL</t>
        </is>
      </c>
      <c r="C569" s="15" t="inlineStr">
        <is>
          <t>5) Sparkling water &amp; soda</t>
        </is>
      </c>
      <c r="D569" s="15" t="inlineStr">
        <is>
          <t>355 mL can</t>
        </is>
      </c>
      <c r="E569" s="29" t="n">
        <v>12</v>
      </c>
      <c r="F569" s="30" t="n"/>
      <c r="G569" s="31">
        <f>IF(AND(ISNUMBER($F569),ISNUMBER($E569),$E569&lt;&gt;0),$F569/$E569,"")</f>
        <v/>
      </c>
      <c r="H569" s="31">
        <f>IF(AND(ISNUMBER($F569),ISNUMBER($AL569),ISNUMBER($E569),($AL569*$E569)&lt;&gt;0),$F569/($AL569*$E569)*100,"")</f>
        <v/>
      </c>
      <c r="I569" s="32" t="n"/>
      <c r="J569" s="33" t="n"/>
      <c r="K569" s="31">
        <f>IF(AND(ISNUMBER($F569),ISNUMBER($J569)),$F569*(1-$J569),"")</f>
        <v/>
      </c>
      <c r="L569" s="32" t="n"/>
      <c r="M569" s="32" t="n"/>
      <c r="N569" s="31">
        <f>IF(ISNUMBER($F569),($F569-IF(ISNUMBER($AM569),$AM569,0))*(1-IF(ISNUMBER($J569),$J569,0)),"")</f>
        <v/>
      </c>
      <c r="O569" s="15" t="inlineStr">
        <is>
          <t>Original</t>
        </is>
      </c>
      <c r="P569" s="29" t="n">
        <v>46</v>
      </c>
      <c r="Q569" s="29" t="n">
        <v>40</v>
      </c>
      <c r="R569" s="15" t="inlineStr">
        <is>
          <t>Not listed</t>
        </is>
      </c>
      <c r="S569" s="29" t="n">
        <v>0</v>
      </c>
      <c r="T569" s="29" t="n">
        <v>0</v>
      </c>
      <c r="U569" s="15" t="inlineStr">
        <is>
          <t>Aspartame</t>
        </is>
      </c>
      <c r="V569" s="15" t="inlineStr">
        <is>
          <t>Zero calorie</t>
        </is>
      </c>
      <c r="W569" s="32" t="n"/>
      <c r="X569" s="32" t="n"/>
      <c r="Y569" s="32" t="n"/>
      <c r="Z569" s="32" t="n"/>
      <c r="AA569" s="15" t="inlineStr">
        <is>
          <t>Very High</t>
        </is>
      </c>
      <c r="AB569" s="15" t="inlineStr">
        <is>
          <t>Iconic diet cola</t>
        </is>
      </c>
      <c r="AC569" s="15" t="inlineStr">
        <is>
          <t>The classic diet cola</t>
        </is>
      </c>
      <c r="AD569" s="15" t="inlineStr">
        <is>
          <t>Distinct diet-cola flavour loyalty.</t>
        </is>
      </c>
      <c r="AE569" s="32" t="n"/>
      <c r="AF569" s="34">
        <f>IF(AND(ISNUMBER($P569),ISNUMBER($AL569),$AL569&lt;&gt;0),ROUND($P569/$AL569*100,1),"")</f>
        <v/>
      </c>
      <c r="AG569" s="35">
        <f>IF(AND(ISNUMBER($S569),ISNUMBER($AL569),$AL569&lt;&gt;0),ROUND($S569/$AL569*100,2),"")</f>
        <v/>
      </c>
      <c r="AH569" s="34">
        <f>IF(AND(ISNUMBER($Q569),ISNUMBER($AL569),$AL569&lt;&gt;0),ROUND($Q569/$AL569*100,1),"")</f>
        <v/>
      </c>
      <c r="AI569" s="29">
        <f>IF(ISNUMBER($S569),IF($S569&lt;=1,"Yes","No"),"n/a")</f>
        <v/>
      </c>
      <c r="AJ569" s="29">
        <f>IF(ISNUMBER($S569),ROUND(MAX(0,MIN(100,100-$S569*2.5-IF(ISNUMBER($T569),$T569,0)*0.12+IF($S569&lt;=1,12,0))),0),"")</f>
        <v/>
      </c>
      <c r="AK569" s="29">
        <f>IF(ISNUMBER($Q569),IF($Q569&gt;=100,20,IF($Q569&gt;=30,10,0)),0)+IF(ISNUMBER($R569),IF($R569&gt;=100,20,0),0)+IF(ISNUMBER($P569),IF($P569&gt;=150,20,IF($P569&gt;=50,12,5)),0)+IF(ISNUMBER($S569),IF($S569&lt;=1,15,0),0)</f>
        <v/>
      </c>
      <c r="AL569" s="29" t="n">
        <v>355</v>
      </c>
      <c r="AM569" s="30" t="n"/>
      <c r="AN569" s="15" t="inlineStr">
        <is>
          <t>Secondary/approx; NOT verified on Amazon.ca</t>
        </is>
      </c>
      <c r="AO569" s="15" t="inlineStr">
        <is>
          <t>BLANK -&gt; requires live Amazon.ca capture</t>
        </is>
      </c>
      <c r="AP569" s="15" t="inlineStr">
        <is>
          <t>Unverified commercial data</t>
        </is>
      </c>
    </row>
    <row r="570" ht="28" customHeight="1">
      <c r="A570" s="15" t="inlineStr">
        <is>
          <t>Diet Coke</t>
        </is>
      </c>
      <c r="B570" s="15" t="inlineStr">
        <is>
          <t>Diet Coke | Original | 15-pack 355mL</t>
        </is>
      </c>
      <c r="C570" s="15" t="inlineStr">
        <is>
          <t>5) Sparkling water &amp; soda</t>
        </is>
      </c>
      <c r="D570" s="15" t="inlineStr">
        <is>
          <t>355 mL can</t>
        </is>
      </c>
      <c r="E570" s="29" t="n">
        <v>15</v>
      </c>
      <c r="F570" s="30" t="n"/>
      <c r="G570" s="31">
        <f>IF(AND(ISNUMBER($F570),ISNUMBER($E570),$E570&lt;&gt;0),$F570/$E570,"")</f>
        <v/>
      </c>
      <c r="H570" s="31">
        <f>IF(AND(ISNUMBER($F570),ISNUMBER($AL570),ISNUMBER($E570),($AL570*$E570)&lt;&gt;0),$F570/($AL570*$E570)*100,"")</f>
        <v/>
      </c>
      <c r="I570" s="32" t="n"/>
      <c r="J570" s="33" t="n"/>
      <c r="K570" s="31">
        <f>IF(AND(ISNUMBER($F570),ISNUMBER($J570)),$F570*(1-$J570),"")</f>
        <v/>
      </c>
      <c r="L570" s="32" t="n"/>
      <c r="M570" s="32" t="n"/>
      <c r="N570" s="31">
        <f>IF(ISNUMBER($F570),($F570-IF(ISNUMBER($AM570),$AM570,0))*(1-IF(ISNUMBER($J570),$J570,0)),"")</f>
        <v/>
      </c>
      <c r="O570" s="15" t="inlineStr">
        <is>
          <t>Original</t>
        </is>
      </c>
      <c r="P570" s="29" t="n">
        <v>46</v>
      </c>
      <c r="Q570" s="29" t="n">
        <v>40</v>
      </c>
      <c r="R570" s="15" t="inlineStr">
        <is>
          <t>Not listed</t>
        </is>
      </c>
      <c r="S570" s="29" t="n">
        <v>0</v>
      </c>
      <c r="T570" s="29" t="n">
        <v>0</v>
      </c>
      <c r="U570" s="15" t="inlineStr">
        <is>
          <t>Aspartame</t>
        </is>
      </c>
      <c r="V570" s="15" t="inlineStr">
        <is>
          <t>Zero calorie</t>
        </is>
      </c>
      <c r="W570" s="32" t="n"/>
      <c r="X570" s="32" t="n"/>
      <c r="Y570" s="32" t="n"/>
      <c r="Z570" s="32" t="n"/>
      <c r="AA570" s="15" t="inlineStr">
        <is>
          <t>Very High</t>
        </is>
      </c>
      <c r="AB570" s="15" t="inlineStr">
        <is>
          <t>Iconic diet cola</t>
        </is>
      </c>
      <c r="AC570" s="15" t="inlineStr">
        <is>
          <t>The classic diet cola</t>
        </is>
      </c>
      <c r="AD570" s="15" t="inlineStr">
        <is>
          <t>Distinct diet-cola flavour loyalty.</t>
        </is>
      </c>
      <c r="AE570" s="32" t="n"/>
      <c r="AF570" s="34">
        <f>IF(AND(ISNUMBER($P570),ISNUMBER($AL570),$AL570&lt;&gt;0),ROUND($P570/$AL570*100,1),"")</f>
        <v/>
      </c>
      <c r="AG570" s="35">
        <f>IF(AND(ISNUMBER($S570),ISNUMBER($AL570),$AL570&lt;&gt;0),ROUND($S570/$AL570*100,2),"")</f>
        <v/>
      </c>
      <c r="AH570" s="34">
        <f>IF(AND(ISNUMBER($Q570),ISNUMBER($AL570),$AL570&lt;&gt;0),ROUND($Q570/$AL570*100,1),"")</f>
        <v/>
      </c>
      <c r="AI570" s="29">
        <f>IF(ISNUMBER($S570),IF($S570&lt;=1,"Yes","No"),"n/a")</f>
        <v/>
      </c>
      <c r="AJ570" s="29">
        <f>IF(ISNUMBER($S570),ROUND(MAX(0,MIN(100,100-$S570*2.5-IF(ISNUMBER($T570),$T570,0)*0.12+IF($S570&lt;=1,12,0))),0),"")</f>
        <v/>
      </c>
      <c r="AK570" s="29">
        <f>IF(ISNUMBER($Q570),IF($Q570&gt;=100,20,IF($Q570&gt;=30,10,0)),0)+IF(ISNUMBER($R570),IF($R570&gt;=100,20,0),0)+IF(ISNUMBER($P570),IF($P570&gt;=150,20,IF($P570&gt;=50,12,5)),0)+IF(ISNUMBER($S570),IF($S570&lt;=1,15,0),0)</f>
        <v/>
      </c>
      <c r="AL570" s="29" t="n">
        <v>355</v>
      </c>
      <c r="AM570" s="30" t="n"/>
      <c r="AN570" s="15" t="inlineStr">
        <is>
          <t>Secondary/approx; NOT verified on Amazon.ca</t>
        </is>
      </c>
      <c r="AO570" s="15" t="inlineStr">
        <is>
          <t>BLANK -&gt; requires live Amazon.ca capture</t>
        </is>
      </c>
      <c r="AP570" s="15" t="inlineStr">
        <is>
          <t>Unverified commercial data</t>
        </is>
      </c>
    </row>
    <row r="571" ht="28" customHeight="1">
      <c r="A571" s="15" t="inlineStr">
        <is>
          <t>Diet Coke</t>
        </is>
      </c>
      <c r="B571" s="15" t="inlineStr">
        <is>
          <t>Diet Coke | Original | 18-pack 355mL</t>
        </is>
      </c>
      <c r="C571" s="15" t="inlineStr">
        <is>
          <t>5) Sparkling water &amp; soda</t>
        </is>
      </c>
      <c r="D571" s="15" t="inlineStr">
        <is>
          <t>355 mL can</t>
        </is>
      </c>
      <c r="E571" s="29" t="n">
        <v>18</v>
      </c>
      <c r="F571" s="30" t="n"/>
      <c r="G571" s="31">
        <f>IF(AND(ISNUMBER($F571),ISNUMBER($E571),$E571&lt;&gt;0),$F571/$E571,"")</f>
        <v/>
      </c>
      <c r="H571" s="31">
        <f>IF(AND(ISNUMBER($F571),ISNUMBER($AL571),ISNUMBER($E571),($AL571*$E571)&lt;&gt;0),$F571/($AL571*$E571)*100,"")</f>
        <v/>
      </c>
      <c r="I571" s="32" t="n"/>
      <c r="J571" s="33" t="n"/>
      <c r="K571" s="31">
        <f>IF(AND(ISNUMBER($F571),ISNUMBER($J571)),$F571*(1-$J571),"")</f>
        <v/>
      </c>
      <c r="L571" s="32" t="n"/>
      <c r="M571" s="32" t="n"/>
      <c r="N571" s="31">
        <f>IF(ISNUMBER($F571),($F571-IF(ISNUMBER($AM571),$AM571,0))*(1-IF(ISNUMBER($J571),$J571,0)),"")</f>
        <v/>
      </c>
      <c r="O571" s="15" t="inlineStr">
        <is>
          <t>Original</t>
        </is>
      </c>
      <c r="P571" s="29" t="n">
        <v>46</v>
      </c>
      <c r="Q571" s="29" t="n">
        <v>40</v>
      </c>
      <c r="R571" s="15" t="inlineStr">
        <is>
          <t>Not listed</t>
        </is>
      </c>
      <c r="S571" s="29" t="n">
        <v>0</v>
      </c>
      <c r="T571" s="29" t="n">
        <v>0</v>
      </c>
      <c r="U571" s="15" t="inlineStr">
        <is>
          <t>Aspartame</t>
        </is>
      </c>
      <c r="V571" s="15" t="inlineStr">
        <is>
          <t>Zero calorie</t>
        </is>
      </c>
      <c r="W571" s="32" t="n"/>
      <c r="X571" s="32" t="n"/>
      <c r="Y571" s="32" t="n"/>
      <c r="Z571" s="32" t="n"/>
      <c r="AA571" s="15" t="inlineStr">
        <is>
          <t>Very High</t>
        </is>
      </c>
      <c r="AB571" s="15" t="inlineStr">
        <is>
          <t>Iconic diet cola</t>
        </is>
      </c>
      <c r="AC571" s="15" t="inlineStr">
        <is>
          <t>The classic diet cola</t>
        </is>
      </c>
      <c r="AD571" s="15" t="inlineStr">
        <is>
          <t>Distinct diet-cola flavour loyalty.</t>
        </is>
      </c>
      <c r="AE571" s="32" t="n"/>
      <c r="AF571" s="34">
        <f>IF(AND(ISNUMBER($P571),ISNUMBER($AL571),$AL571&lt;&gt;0),ROUND($P571/$AL571*100,1),"")</f>
        <v/>
      </c>
      <c r="AG571" s="35">
        <f>IF(AND(ISNUMBER($S571),ISNUMBER($AL571),$AL571&lt;&gt;0),ROUND($S571/$AL571*100,2),"")</f>
        <v/>
      </c>
      <c r="AH571" s="34">
        <f>IF(AND(ISNUMBER($Q571),ISNUMBER($AL571),$AL571&lt;&gt;0),ROUND($Q571/$AL571*100,1),"")</f>
        <v/>
      </c>
      <c r="AI571" s="29">
        <f>IF(ISNUMBER($S571),IF($S571&lt;=1,"Yes","No"),"n/a")</f>
        <v/>
      </c>
      <c r="AJ571" s="29">
        <f>IF(ISNUMBER($S571),ROUND(MAX(0,MIN(100,100-$S571*2.5-IF(ISNUMBER($T571),$T571,0)*0.12+IF($S571&lt;=1,12,0))),0),"")</f>
        <v/>
      </c>
      <c r="AK571" s="29">
        <f>IF(ISNUMBER($Q571),IF($Q571&gt;=100,20,IF($Q571&gt;=30,10,0)),0)+IF(ISNUMBER($R571),IF($R571&gt;=100,20,0),0)+IF(ISNUMBER($P571),IF($P571&gt;=150,20,IF($P571&gt;=50,12,5)),0)+IF(ISNUMBER($S571),IF($S571&lt;=1,15,0),0)</f>
        <v/>
      </c>
      <c r="AL571" s="29" t="n">
        <v>355</v>
      </c>
      <c r="AM571" s="30" t="n"/>
      <c r="AN571" s="15" t="inlineStr">
        <is>
          <t>Secondary/approx; NOT verified on Amazon.ca</t>
        </is>
      </c>
      <c r="AO571" s="15" t="inlineStr">
        <is>
          <t>BLANK -&gt; requires live Amazon.ca capture</t>
        </is>
      </c>
      <c r="AP571" s="15" t="inlineStr">
        <is>
          <t>Unverified commercial data</t>
        </is>
      </c>
    </row>
    <row r="572" ht="28" customHeight="1">
      <c r="A572" s="15" t="inlineStr">
        <is>
          <t>Diet Coke</t>
        </is>
      </c>
      <c r="B572" s="15" t="inlineStr">
        <is>
          <t>Diet Coke | Original | 24-pack 355mL</t>
        </is>
      </c>
      <c r="C572" s="15" t="inlineStr">
        <is>
          <t>5) Sparkling water &amp; soda</t>
        </is>
      </c>
      <c r="D572" s="15" t="inlineStr">
        <is>
          <t>355 mL can</t>
        </is>
      </c>
      <c r="E572" s="29" t="n">
        <v>24</v>
      </c>
      <c r="F572" s="30" t="n"/>
      <c r="G572" s="31">
        <f>IF(AND(ISNUMBER($F572),ISNUMBER($E572),$E572&lt;&gt;0),$F572/$E572,"")</f>
        <v/>
      </c>
      <c r="H572" s="31">
        <f>IF(AND(ISNUMBER($F572),ISNUMBER($AL572),ISNUMBER($E572),($AL572*$E572)&lt;&gt;0),$F572/($AL572*$E572)*100,"")</f>
        <v/>
      </c>
      <c r="I572" s="32" t="n"/>
      <c r="J572" s="33" t="n"/>
      <c r="K572" s="31">
        <f>IF(AND(ISNUMBER($F572),ISNUMBER($J572)),$F572*(1-$J572),"")</f>
        <v/>
      </c>
      <c r="L572" s="32" t="n"/>
      <c r="M572" s="32" t="n"/>
      <c r="N572" s="31">
        <f>IF(ISNUMBER($F572),($F572-IF(ISNUMBER($AM572),$AM572,0))*(1-IF(ISNUMBER($J572),$J572,0)),"")</f>
        <v/>
      </c>
      <c r="O572" s="15" t="inlineStr">
        <is>
          <t>Original</t>
        </is>
      </c>
      <c r="P572" s="29" t="n">
        <v>46</v>
      </c>
      <c r="Q572" s="29" t="n">
        <v>40</v>
      </c>
      <c r="R572" s="15" t="inlineStr">
        <is>
          <t>Not listed</t>
        </is>
      </c>
      <c r="S572" s="29" t="n">
        <v>0</v>
      </c>
      <c r="T572" s="29" t="n">
        <v>0</v>
      </c>
      <c r="U572" s="15" t="inlineStr">
        <is>
          <t>Aspartame</t>
        </is>
      </c>
      <c r="V572" s="15" t="inlineStr">
        <is>
          <t>Zero calorie</t>
        </is>
      </c>
      <c r="W572" s="32" t="n"/>
      <c r="X572" s="32" t="n"/>
      <c r="Y572" s="32" t="n"/>
      <c r="Z572" s="32" t="n"/>
      <c r="AA572" s="15" t="inlineStr">
        <is>
          <t>Very High</t>
        </is>
      </c>
      <c r="AB572" s="15" t="inlineStr">
        <is>
          <t>Iconic diet cola</t>
        </is>
      </c>
      <c r="AC572" s="15" t="inlineStr">
        <is>
          <t>The classic diet cola</t>
        </is>
      </c>
      <c r="AD572" s="15" t="inlineStr">
        <is>
          <t>Distinct diet-cola flavour loyalty.</t>
        </is>
      </c>
      <c r="AE572" s="32" t="n"/>
      <c r="AF572" s="34">
        <f>IF(AND(ISNUMBER($P572),ISNUMBER($AL572),$AL572&lt;&gt;0),ROUND($P572/$AL572*100,1),"")</f>
        <v/>
      </c>
      <c r="AG572" s="35">
        <f>IF(AND(ISNUMBER($S572),ISNUMBER($AL572),$AL572&lt;&gt;0),ROUND($S572/$AL572*100,2),"")</f>
        <v/>
      </c>
      <c r="AH572" s="34">
        <f>IF(AND(ISNUMBER($Q572),ISNUMBER($AL572),$AL572&lt;&gt;0),ROUND($Q572/$AL572*100,1),"")</f>
        <v/>
      </c>
      <c r="AI572" s="29">
        <f>IF(ISNUMBER($S572),IF($S572&lt;=1,"Yes","No"),"n/a")</f>
        <v/>
      </c>
      <c r="AJ572" s="29">
        <f>IF(ISNUMBER($S572),ROUND(MAX(0,MIN(100,100-$S572*2.5-IF(ISNUMBER($T572),$T572,0)*0.12+IF($S572&lt;=1,12,0))),0),"")</f>
        <v/>
      </c>
      <c r="AK572" s="29">
        <f>IF(ISNUMBER($Q572),IF($Q572&gt;=100,20,IF($Q572&gt;=30,10,0)),0)+IF(ISNUMBER($R572),IF($R572&gt;=100,20,0),0)+IF(ISNUMBER($P572),IF($P572&gt;=150,20,IF($P572&gt;=50,12,5)),0)+IF(ISNUMBER($S572),IF($S572&lt;=1,15,0),0)</f>
        <v/>
      </c>
      <c r="AL572" s="29" t="n">
        <v>355</v>
      </c>
      <c r="AM572" s="30" t="n"/>
      <c r="AN572" s="15" t="inlineStr">
        <is>
          <t>Secondary/approx; NOT verified on Amazon.ca</t>
        </is>
      </c>
      <c r="AO572" s="15" t="inlineStr">
        <is>
          <t>BLANK -&gt; requires live Amazon.ca capture</t>
        </is>
      </c>
      <c r="AP572" s="15" t="inlineStr">
        <is>
          <t>Unverified commercial data</t>
        </is>
      </c>
    </row>
    <row r="573" ht="28" customHeight="1">
      <c r="A573" s="15" t="inlineStr">
        <is>
          <t>Diet Coke</t>
        </is>
      </c>
      <c r="B573" s="15" t="inlineStr">
        <is>
          <t>Diet Coke | Cherry | single 355mL</t>
        </is>
      </c>
      <c r="C573" s="15" t="inlineStr">
        <is>
          <t>5) Sparkling water &amp; soda</t>
        </is>
      </c>
      <c r="D573" s="15" t="inlineStr">
        <is>
          <t>355 mL can</t>
        </is>
      </c>
      <c r="E573" s="29" t="n">
        <v>1</v>
      </c>
      <c r="F573" s="30" t="n"/>
      <c r="G573" s="31">
        <f>IF(AND(ISNUMBER($F573),ISNUMBER($E573),$E573&lt;&gt;0),$F573/$E573,"")</f>
        <v/>
      </c>
      <c r="H573" s="31">
        <f>IF(AND(ISNUMBER($F573),ISNUMBER($AL573),ISNUMBER($E573),($AL573*$E573)&lt;&gt;0),$F573/($AL573*$E573)*100,"")</f>
        <v/>
      </c>
      <c r="I573" s="32" t="n"/>
      <c r="J573" s="33" t="n"/>
      <c r="K573" s="31">
        <f>IF(AND(ISNUMBER($F573),ISNUMBER($J573)),$F573*(1-$J573),"")</f>
        <v/>
      </c>
      <c r="L573" s="32" t="n"/>
      <c r="M573" s="32" t="n"/>
      <c r="N573" s="31">
        <f>IF(ISNUMBER($F573),($F573-IF(ISNUMBER($AM573),$AM573,0))*(1-IF(ISNUMBER($J573),$J573,0)),"")</f>
        <v/>
      </c>
      <c r="O573" s="15" t="inlineStr">
        <is>
          <t>Cherry</t>
        </is>
      </c>
      <c r="P573" s="29" t="n">
        <v>46</v>
      </c>
      <c r="Q573" s="29" t="n">
        <v>40</v>
      </c>
      <c r="R573" s="15" t="inlineStr">
        <is>
          <t>Not listed</t>
        </is>
      </c>
      <c r="S573" s="29" t="n">
        <v>0</v>
      </c>
      <c r="T573" s="29" t="n">
        <v>0</v>
      </c>
      <c r="U573" s="15" t="inlineStr">
        <is>
          <t>Aspartame</t>
        </is>
      </c>
      <c r="V573" s="15" t="inlineStr">
        <is>
          <t>Zero calorie</t>
        </is>
      </c>
      <c r="W573" s="32" t="n"/>
      <c r="X573" s="32" t="n"/>
      <c r="Y573" s="32" t="n"/>
      <c r="Z573" s="32" t="n"/>
      <c r="AA573" s="15" t="inlineStr">
        <is>
          <t>Very High</t>
        </is>
      </c>
      <c r="AB573" s="15" t="inlineStr">
        <is>
          <t>Iconic diet cola</t>
        </is>
      </c>
      <c r="AC573" s="15" t="inlineStr">
        <is>
          <t>The classic diet cola</t>
        </is>
      </c>
      <c r="AD573" s="15" t="inlineStr">
        <is>
          <t>Distinct diet-cola flavour loyalty.</t>
        </is>
      </c>
      <c r="AE573" s="32" t="n"/>
      <c r="AF573" s="34">
        <f>IF(AND(ISNUMBER($P573),ISNUMBER($AL573),$AL573&lt;&gt;0),ROUND($P573/$AL573*100,1),"")</f>
        <v/>
      </c>
      <c r="AG573" s="35">
        <f>IF(AND(ISNUMBER($S573),ISNUMBER($AL573),$AL573&lt;&gt;0),ROUND($S573/$AL573*100,2),"")</f>
        <v/>
      </c>
      <c r="AH573" s="34">
        <f>IF(AND(ISNUMBER($Q573),ISNUMBER($AL573),$AL573&lt;&gt;0),ROUND($Q573/$AL573*100,1),"")</f>
        <v/>
      </c>
      <c r="AI573" s="29">
        <f>IF(ISNUMBER($S573),IF($S573&lt;=1,"Yes","No"),"n/a")</f>
        <v/>
      </c>
      <c r="AJ573" s="29">
        <f>IF(ISNUMBER($S573),ROUND(MAX(0,MIN(100,100-$S573*2.5-IF(ISNUMBER($T573),$T573,0)*0.12+IF($S573&lt;=1,12,0))),0),"")</f>
        <v/>
      </c>
      <c r="AK573" s="29">
        <f>IF(ISNUMBER($Q573),IF($Q573&gt;=100,20,IF($Q573&gt;=30,10,0)),0)+IF(ISNUMBER($R573),IF($R573&gt;=100,20,0),0)+IF(ISNUMBER($P573),IF($P573&gt;=150,20,IF($P573&gt;=50,12,5)),0)+IF(ISNUMBER($S573),IF($S573&lt;=1,15,0),0)</f>
        <v/>
      </c>
      <c r="AL573" s="29" t="n">
        <v>355</v>
      </c>
      <c r="AM573" s="30" t="n"/>
      <c r="AN573" s="15" t="inlineStr">
        <is>
          <t>Secondary/approx; NOT verified on Amazon.ca</t>
        </is>
      </c>
      <c r="AO573" s="15" t="inlineStr">
        <is>
          <t>BLANK -&gt; requires live Amazon.ca capture</t>
        </is>
      </c>
      <c r="AP573" s="15" t="inlineStr">
        <is>
          <t>Unverified commercial data</t>
        </is>
      </c>
    </row>
    <row r="574" ht="28" customHeight="1">
      <c r="A574" s="15" t="inlineStr">
        <is>
          <t>Diet Coke</t>
        </is>
      </c>
      <c r="B574" s="15" t="inlineStr">
        <is>
          <t>Diet Coke | Cherry | 8-pack 355mL</t>
        </is>
      </c>
      <c r="C574" s="15" t="inlineStr">
        <is>
          <t>5) Sparkling water &amp; soda</t>
        </is>
      </c>
      <c r="D574" s="15" t="inlineStr">
        <is>
          <t>355 mL can</t>
        </is>
      </c>
      <c r="E574" s="29" t="n">
        <v>8</v>
      </c>
      <c r="F574" s="30" t="n"/>
      <c r="G574" s="31">
        <f>IF(AND(ISNUMBER($F574),ISNUMBER($E574),$E574&lt;&gt;0),$F574/$E574,"")</f>
        <v/>
      </c>
      <c r="H574" s="31">
        <f>IF(AND(ISNUMBER($F574),ISNUMBER($AL574),ISNUMBER($E574),($AL574*$E574)&lt;&gt;0),$F574/($AL574*$E574)*100,"")</f>
        <v/>
      </c>
      <c r="I574" s="32" t="n"/>
      <c r="J574" s="33" t="n"/>
      <c r="K574" s="31">
        <f>IF(AND(ISNUMBER($F574),ISNUMBER($J574)),$F574*(1-$J574),"")</f>
        <v/>
      </c>
      <c r="L574" s="32" t="n"/>
      <c r="M574" s="32" t="n"/>
      <c r="N574" s="31">
        <f>IF(ISNUMBER($F574),($F574-IF(ISNUMBER($AM574),$AM574,0))*(1-IF(ISNUMBER($J574),$J574,0)),"")</f>
        <v/>
      </c>
      <c r="O574" s="15" t="inlineStr">
        <is>
          <t>Cherry</t>
        </is>
      </c>
      <c r="P574" s="29" t="n">
        <v>46</v>
      </c>
      <c r="Q574" s="29" t="n">
        <v>40</v>
      </c>
      <c r="R574" s="15" t="inlineStr">
        <is>
          <t>Not listed</t>
        </is>
      </c>
      <c r="S574" s="29" t="n">
        <v>0</v>
      </c>
      <c r="T574" s="29" t="n">
        <v>0</v>
      </c>
      <c r="U574" s="15" t="inlineStr">
        <is>
          <t>Aspartame</t>
        </is>
      </c>
      <c r="V574" s="15" t="inlineStr">
        <is>
          <t>Zero calorie</t>
        </is>
      </c>
      <c r="W574" s="32" t="n"/>
      <c r="X574" s="32" t="n"/>
      <c r="Y574" s="32" t="n"/>
      <c r="Z574" s="32" t="n"/>
      <c r="AA574" s="15" t="inlineStr">
        <is>
          <t>Very High</t>
        </is>
      </c>
      <c r="AB574" s="15" t="inlineStr">
        <is>
          <t>Iconic diet cola</t>
        </is>
      </c>
      <c r="AC574" s="15" t="inlineStr">
        <is>
          <t>The classic diet cola</t>
        </is>
      </c>
      <c r="AD574" s="15" t="inlineStr">
        <is>
          <t>Distinct diet-cola flavour loyalty.</t>
        </is>
      </c>
      <c r="AE574" s="32" t="n"/>
      <c r="AF574" s="34">
        <f>IF(AND(ISNUMBER($P574),ISNUMBER($AL574),$AL574&lt;&gt;0),ROUND($P574/$AL574*100,1),"")</f>
        <v/>
      </c>
      <c r="AG574" s="35">
        <f>IF(AND(ISNUMBER($S574),ISNUMBER($AL574),$AL574&lt;&gt;0),ROUND($S574/$AL574*100,2),"")</f>
        <v/>
      </c>
      <c r="AH574" s="34">
        <f>IF(AND(ISNUMBER($Q574),ISNUMBER($AL574),$AL574&lt;&gt;0),ROUND($Q574/$AL574*100,1),"")</f>
        <v/>
      </c>
      <c r="AI574" s="29">
        <f>IF(ISNUMBER($S574),IF($S574&lt;=1,"Yes","No"),"n/a")</f>
        <v/>
      </c>
      <c r="AJ574" s="29">
        <f>IF(ISNUMBER($S574),ROUND(MAX(0,MIN(100,100-$S574*2.5-IF(ISNUMBER($T574),$T574,0)*0.12+IF($S574&lt;=1,12,0))),0),"")</f>
        <v/>
      </c>
      <c r="AK574" s="29">
        <f>IF(ISNUMBER($Q574),IF($Q574&gt;=100,20,IF($Q574&gt;=30,10,0)),0)+IF(ISNUMBER($R574),IF($R574&gt;=100,20,0),0)+IF(ISNUMBER($P574),IF($P574&gt;=150,20,IF($P574&gt;=50,12,5)),0)+IF(ISNUMBER($S574),IF($S574&lt;=1,15,0),0)</f>
        <v/>
      </c>
      <c r="AL574" s="29" t="n">
        <v>355</v>
      </c>
      <c r="AM574" s="30" t="n"/>
      <c r="AN574" s="15" t="inlineStr">
        <is>
          <t>Secondary/approx; NOT verified on Amazon.ca</t>
        </is>
      </c>
      <c r="AO574" s="15" t="inlineStr">
        <is>
          <t>BLANK -&gt; requires live Amazon.ca capture</t>
        </is>
      </c>
      <c r="AP574" s="15" t="inlineStr">
        <is>
          <t>Unverified commercial data</t>
        </is>
      </c>
    </row>
    <row r="575" ht="28" customHeight="1">
      <c r="A575" s="15" t="inlineStr">
        <is>
          <t>Diet Coke</t>
        </is>
      </c>
      <c r="B575" s="15" t="inlineStr">
        <is>
          <t>Diet Coke | Cherry | 12-pack 355mL</t>
        </is>
      </c>
      <c r="C575" s="15" t="inlineStr">
        <is>
          <t>5) Sparkling water &amp; soda</t>
        </is>
      </c>
      <c r="D575" s="15" t="inlineStr">
        <is>
          <t>355 mL can</t>
        </is>
      </c>
      <c r="E575" s="29" t="n">
        <v>12</v>
      </c>
      <c r="F575" s="30" t="n"/>
      <c r="G575" s="31">
        <f>IF(AND(ISNUMBER($F575),ISNUMBER($E575),$E575&lt;&gt;0),$F575/$E575,"")</f>
        <v/>
      </c>
      <c r="H575" s="31">
        <f>IF(AND(ISNUMBER($F575),ISNUMBER($AL575),ISNUMBER($E575),($AL575*$E575)&lt;&gt;0),$F575/($AL575*$E575)*100,"")</f>
        <v/>
      </c>
      <c r="I575" s="32" t="n"/>
      <c r="J575" s="33" t="n"/>
      <c r="K575" s="31">
        <f>IF(AND(ISNUMBER($F575),ISNUMBER($J575)),$F575*(1-$J575),"")</f>
        <v/>
      </c>
      <c r="L575" s="32" t="n"/>
      <c r="M575" s="32" t="n"/>
      <c r="N575" s="31">
        <f>IF(ISNUMBER($F575),($F575-IF(ISNUMBER($AM575),$AM575,0))*(1-IF(ISNUMBER($J575),$J575,0)),"")</f>
        <v/>
      </c>
      <c r="O575" s="15" t="inlineStr">
        <is>
          <t>Cherry</t>
        </is>
      </c>
      <c r="P575" s="29" t="n">
        <v>46</v>
      </c>
      <c r="Q575" s="29" t="n">
        <v>40</v>
      </c>
      <c r="R575" s="15" t="inlineStr">
        <is>
          <t>Not listed</t>
        </is>
      </c>
      <c r="S575" s="29" t="n">
        <v>0</v>
      </c>
      <c r="T575" s="29" t="n">
        <v>0</v>
      </c>
      <c r="U575" s="15" t="inlineStr">
        <is>
          <t>Aspartame</t>
        </is>
      </c>
      <c r="V575" s="15" t="inlineStr">
        <is>
          <t>Zero calorie</t>
        </is>
      </c>
      <c r="W575" s="32" t="n"/>
      <c r="X575" s="32" t="n"/>
      <c r="Y575" s="32" t="n"/>
      <c r="Z575" s="32" t="n"/>
      <c r="AA575" s="15" t="inlineStr">
        <is>
          <t>Very High</t>
        </is>
      </c>
      <c r="AB575" s="15" t="inlineStr">
        <is>
          <t>Iconic diet cola</t>
        </is>
      </c>
      <c r="AC575" s="15" t="inlineStr">
        <is>
          <t>The classic diet cola</t>
        </is>
      </c>
      <c r="AD575" s="15" t="inlineStr">
        <is>
          <t>Distinct diet-cola flavour loyalty.</t>
        </is>
      </c>
      <c r="AE575" s="32" t="n"/>
      <c r="AF575" s="34">
        <f>IF(AND(ISNUMBER($P575),ISNUMBER($AL575),$AL575&lt;&gt;0),ROUND($P575/$AL575*100,1),"")</f>
        <v/>
      </c>
      <c r="AG575" s="35">
        <f>IF(AND(ISNUMBER($S575),ISNUMBER($AL575),$AL575&lt;&gt;0),ROUND($S575/$AL575*100,2),"")</f>
        <v/>
      </c>
      <c r="AH575" s="34">
        <f>IF(AND(ISNUMBER($Q575),ISNUMBER($AL575),$AL575&lt;&gt;0),ROUND($Q575/$AL575*100,1),"")</f>
        <v/>
      </c>
      <c r="AI575" s="29">
        <f>IF(ISNUMBER($S575),IF($S575&lt;=1,"Yes","No"),"n/a")</f>
        <v/>
      </c>
      <c r="AJ575" s="29">
        <f>IF(ISNUMBER($S575),ROUND(MAX(0,MIN(100,100-$S575*2.5-IF(ISNUMBER($T575),$T575,0)*0.12+IF($S575&lt;=1,12,0))),0),"")</f>
        <v/>
      </c>
      <c r="AK575" s="29">
        <f>IF(ISNUMBER($Q575),IF($Q575&gt;=100,20,IF($Q575&gt;=30,10,0)),0)+IF(ISNUMBER($R575),IF($R575&gt;=100,20,0),0)+IF(ISNUMBER($P575),IF($P575&gt;=150,20,IF($P575&gt;=50,12,5)),0)+IF(ISNUMBER($S575),IF($S575&lt;=1,15,0),0)</f>
        <v/>
      </c>
      <c r="AL575" s="29" t="n">
        <v>355</v>
      </c>
      <c r="AM575" s="30" t="n"/>
      <c r="AN575" s="15" t="inlineStr">
        <is>
          <t>Secondary/approx; NOT verified on Amazon.ca</t>
        </is>
      </c>
      <c r="AO575" s="15" t="inlineStr">
        <is>
          <t>BLANK -&gt; requires live Amazon.ca capture</t>
        </is>
      </c>
      <c r="AP575" s="15" t="inlineStr">
        <is>
          <t>Unverified commercial data</t>
        </is>
      </c>
    </row>
    <row r="576" ht="28" customHeight="1">
      <c r="A576" s="15" t="inlineStr">
        <is>
          <t>Diet Coke</t>
        </is>
      </c>
      <c r="B576" s="15" t="inlineStr">
        <is>
          <t>Diet Coke | Cherry | 15-pack 355mL</t>
        </is>
      </c>
      <c r="C576" s="15" t="inlineStr">
        <is>
          <t>5) Sparkling water &amp; soda</t>
        </is>
      </c>
      <c r="D576" s="15" t="inlineStr">
        <is>
          <t>355 mL can</t>
        </is>
      </c>
      <c r="E576" s="29" t="n">
        <v>15</v>
      </c>
      <c r="F576" s="30" t="n"/>
      <c r="G576" s="31">
        <f>IF(AND(ISNUMBER($F576),ISNUMBER($E576),$E576&lt;&gt;0),$F576/$E576,"")</f>
        <v/>
      </c>
      <c r="H576" s="31">
        <f>IF(AND(ISNUMBER($F576),ISNUMBER($AL576),ISNUMBER($E576),($AL576*$E576)&lt;&gt;0),$F576/($AL576*$E576)*100,"")</f>
        <v/>
      </c>
      <c r="I576" s="32" t="n"/>
      <c r="J576" s="33" t="n"/>
      <c r="K576" s="31">
        <f>IF(AND(ISNUMBER($F576),ISNUMBER($J576)),$F576*(1-$J576),"")</f>
        <v/>
      </c>
      <c r="L576" s="32" t="n"/>
      <c r="M576" s="32" t="n"/>
      <c r="N576" s="31">
        <f>IF(ISNUMBER($F576),($F576-IF(ISNUMBER($AM576),$AM576,0))*(1-IF(ISNUMBER($J576),$J576,0)),"")</f>
        <v/>
      </c>
      <c r="O576" s="15" t="inlineStr">
        <is>
          <t>Cherry</t>
        </is>
      </c>
      <c r="P576" s="29" t="n">
        <v>46</v>
      </c>
      <c r="Q576" s="29" t="n">
        <v>40</v>
      </c>
      <c r="R576" s="15" t="inlineStr">
        <is>
          <t>Not listed</t>
        </is>
      </c>
      <c r="S576" s="29" t="n">
        <v>0</v>
      </c>
      <c r="T576" s="29" t="n">
        <v>0</v>
      </c>
      <c r="U576" s="15" t="inlineStr">
        <is>
          <t>Aspartame</t>
        </is>
      </c>
      <c r="V576" s="15" t="inlineStr">
        <is>
          <t>Zero calorie</t>
        </is>
      </c>
      <c r="W576" s="32" t="n"/>
      <c r="X576" s="32" t="n"/>
      <c r="Y576" s="32" t="n"/>
      <c r="Z576" s="32" t="n"/>
      <c r="AA576" s="15" t="inlineStr">
        <is>
          <t>Very High</t>
        </is>
      </c>
      <c r="AB576" s="15" t="inlineStr">
        <is>
          <t>Iconic diet cola</t>
        </is>
      </c>
      <c r="AC576" s="15" t="inlineStr">
        <is>
          <t>The classic diet cola</t>
        </is>
      </c>
      <c r="AD576" s="15" t="inlineStr">
        <is>
          <t>Distinct diet-cola flavour loyalty.</t>
        </is>
      </c>
      <c r="AE576" s="32" t="n"/>
      <c r="AF576" s="34">
        <f>IF(AND(ISNUMBER($P576),ISNUMBER($AL576),$AL576&lt;&gt;0),ROUND($P576/$AL576*100,1),"")</f>
        <v/>
      </c>
      <c r="AG576" s="35">
        <f>IF(AND(ISNUMBER($S576),ISNUMBER($AL576),$AL576&lt;&gt;0),ROUND($S576/$AL576*100,2),"")</f>
        <v/>
      </c>
      <c r="AH576" s="34">
        <f>IF(AND(ISNUMBER($Q576),ISNUMBER($AL576),$AL576&lt;&gt;0),ROUND($Q576/$AL576*100,1),"")</f>
        <v/>
      </c>
      <c r="AI576" s="29">
        <f>IF(ISNUMBER($S576),IF($S576&lt;=1,"Yes","No"),"n/a")</f>
        <v/>
      </c>
      <c r="AJ576" s="29">
        <f>IF(ISNUMBER($S576),ROUND(MAX(0,MIN(100,100-$S576*2.5-IF(ISNUMBER($T576),$T576,0)*0.12+IF($S576&lt;=1,12,0))),0),"")</f>
        <v/>
      </c>
      <c r="AK576" s="29">
        <f>IF(ISNUMBER($Q576),IF($Q576&gt;=100,20,IF($Q576&gt;=30,10,0)),0)+IF(ISNUMBER($R576),IF($R576&gt;=100,20,0),0)+IF(ISNUMBER($P576),IF($P576&gt;=150,20,IF($P576&gt;=50,12,5)),0)+IF(ISNUMBER($S576),IF($S576&lt;=1,15,0),0)</f>
        <v/>
      </c>
      <c r="AL576" s="29" t="n">
        <v>355</v>
      </c>
      <c r="AM576" s="30" t="n"/>
      <c r="AN576" s="15" t="inlineStr">
        <is>
          <t>Secondary/approx; NOT verified on Amazon.ca</t>
        </is>
      </c>
      <c r="AO576" s="15" t="inlineStr">
        <is>
          <t>BLANK -&gt; requires live Amazon.ca capture</t>
        </is>
      </c>
      <c r="AP576" s="15" t="inlineStr">
        <is>
          <t>Unverified commercial data</t>
        </is>
      </c>
    </row>
    <row r="577" ht="28" customHeight="1">
      <c r="A577" s="15" t="inlineStr">
        <is>
          <t>Diet Coke</t>
        </is>
      </c>
      <c r="B577" s="15" t="inlineStr">
        <is>
          <t>Diet Coke | Cherry | 18-pack 355mL</t>
        </is>
      </c>
      <c r="C577" s="15" t="inlineStr">
        <is>
          <t>5) Sparkling water &amp; soda</t>
        </is>
      </c>
      <c r="D577" s="15" t="inlineStr">
        <is>
          <t>355 mL can</t>
        </is>
      </c>
      <c r="E577" s="29" t="n">
        <v>18</v>
      </c>
      <c r="F577" s="30" t="n"/>
      <c r="G577" s="31">
        <f>IF(AND(ISNUMBER($F577),ISNUMBER($E577),$E577&lt;&gt;0),$F577/$E577,"")</f>
        <v/>
      </c>
      <c r="H577" s="31">
        <f>IF(AND(ISNUMBER($F577),ISNUMBER($AL577),ISNUMBER($E577),($AL577*$E577)&lt;&gt;0),$F577/($AL577*$E577)*100,"")</f>
        <v/>
      </c>
      <c r="I577" s="32" t="n"/>
      <c r="J577" s="33" t="n"/>
      <c r="K577" s="31">
        <f>IF(AND(ISNUMBER($F577),ISNUMBER($J577)),$F577*(1-$J577),"")</f>
        <v/>
      </c>
      <c r="L577" s="32" t="n"/>
      <c r="M577" s="32" t="n"/>
      <c r="N577" s="31">
        <f>IF(ISNUMBER($F577),($F577-IF(ISNUMBER($AM577),$AM577,0))*(1-IF(ISNUMBER($J577),$J577,0)),"")</f>
        <v/>
      </c>
      <c r="O577" s="15" t="inlineStr">
        <is>
          <t>Cherry</t>
        </is>
      </c>
      <c r="P577" s="29" t="n">
        <v>46</v>
      </c>
      <c r="Q577" s="29" t="n">
        <v>40</v>
      </c>
      <c r="R577" s="15" t="inlineStr">
        <is>
          <t>Not listed</t>
        </is>
      </c>
      <c r="S577" s="29" t="n">
        <v>0</v>
      </c>
      <c r="T577" s="29" t="n">
        <v>0</v>
      </c>
      <c r="U577" s="15" t="inlineStr">
        <is>
          <t>Aspartame</t>
        </is>
      </c>
      <c r="V577" s="15" t="inlineStr">
        <is>
          <t>Zero calorie</t>
        </is>
      </c>
      <c r="W577" s="32" t="n"/>
      <c r="X577" s="32" t="n"/>
      <c r="Y577" s="32" t="n"/>
      <c r="Z577" s="32" t="n"/>
      <c r="AA577" s="15" t="inlineStr">
        <is>
          <t>Very High</t>
        </is>
      </c>
      <c r="AB577" s="15" t="inlineStr">
        <is>
          <t>Iconic diet cola</t>
        </is>
      </c>
      <c r="AC577" s="15" t="inlineStr">
        <is>
          <t>The classic diet cola</t>
        </is>
      </c>
      <c r="AD577" s="15" t="inlineStr">
        <is>
          <t>Distinct diet-cola flavour loyalty.</t>
        </is>
      </c>
      <c r="AE577" s="32" t="n"/>
      <c r="AF577" s="34">
        <f>IF(AND(ISNUMBER($P577),ISNUMBER($AL577),$AL577&lt;&gt;0),ROUND($P577/$AL577*100,1),"")</f>
        <v/>
      </c>
      <c r="AG577" s="35">
        <f>IF(AND(ISNUMBER($S577),ISNUMBER($AL577),$AL577&lt;&gt;0),ROUND($S577/$AL577*100,2),"")</f>
        <v/>
      </c>
      <c r="AH577" s="34">
        <f>IF(AND(ISNUMBER($Q577),ISNUMBER($AL577),$AL577&lt;&gt;0),ROUND($Q577/$AL577*100,1),"")</f>
        <v/>
      </c>
      <c r="AI577" s="29">
        <f>IF(ISNUMBER($S577),IF($S577&lt;=1,"Yes","No"),"n/a")</f>
        <v/>
      </c>
      <c r="AJ577" s="29">
        <f>IF(ISNUMBER($S577),ROUND(MAX(0,MIN(100,100-$S577*2.5-IF(ISNUMBER($T577),$T577,0)*0.12+IF($S577&lt;=1,12,0))),0),"")</f>
        <v/>
      </c>
      <c r="AK577" s="29">
        <f>IF(ISNUMBER($Q577),IF($Q577&gt;=100,20,IF($Q577&gt;=30,10,0)),0)+IF(ISNUMBER($R577),IF($R577&gt;=100,20,0),0)+IF(ISNUMBER($P577),IF($P577&gt;=150,20,IF($P577&gt;=50,12,5)),0)+IF(ISNUMBER($S577),IF($S577&lt;=1,15,0),0)</f>
        <v/>
      </c>
      <c r="AL577" s="29" t="n">
        <v>355</v>
      </c>
      <c r="AM577" s="30" t="n"/>
      <c r="AN577" s="15" t="inlineStr">
        <is>
          <t>Secondary/approx; NOT verified on Amazon.ca</t>
        </is>
      </c>
      <c r="AO577" s="15" t="inlineStr">
        <is>
          <t>BLANK -&gt; requires live Amazon.ca capture</t>
        </is>
      </c>
      <c r="AP577" s="15" t="inlineStr">
        <is>
          <t>Unverified commercial data</t>
        </is>
      </c>
    </row>
    <row r="578" ht="28" customHeight="1">
      <c r="A578" s="15" t="inlineStr">
        <is>
          <t>Diet Coke</t>
        </is>
      </c>
      <c r="B578" s="15" t="inlineStr">
        <is>
          <t>Diet Coke | Cherry | 24-pack 355mL</t>
        </is>
      </c>
      <c r="C578" s="15" t="inlineStr">
        <is>
          <t>5) Sparkling water &amp; soda</t>
        </is>
      </c>
      <c r="D578" s="15" t="inlineStr">
        <is>
          <t>355 mL can</t>
        </is>
      </c>
      <c r="E578" s="29" t="n">
        <v>24</v>
      </c>
      <c r="F578" s="30" t="n"/>
      <c r="G578" s="31">
        <f>IF(AND(ISNUMBER($F578),ISNUMBER($E578),$E578&lt;&gt;0),$F578/$E578,"")</f>
        <v/>
      </c>
      <c r="H578" s="31">
        <f>IF(AND(ISNUMBER($F578),ISNUMBER($AL578),ISNUMBER($E578),($AL578*$E578)&lt;&gt;0),$F578/($AL578*$E578)*100,"")</f>
        <v/>
      </c>
      <c r="I578" s="32" t="n"/>
      <c r="J578" s="33" t="n"/>
      <c r="K578" s="31">
        <f>IF(AND(ISNUMBER($F578),ISNUMBER($J578)),$F578*(1-$J578),"")</f>
        <v/>
      </c>
      <c r="L578" s="32" t="n"/>
      <c r="M578" s="32" t="n"/>
      <c r="N578" s="31">
        <f>IF(ISNUMBER($F578),($F578-IF(ISNUMBER($AM578),$AM578,0))*(1-IF(ISNUMBER($J578),$J578,0)),"")</f>
        <v/>
      </c>
      <c r="O578" s="15" t="inlineStr">
        <is>
          <t>Cherry</t>
        </is>
      </c>
      <c r="P578" s="29" t="n">
        <v>46</v>
      </c>
      <c r="Q578" s="29" t="n">
        <v>40</v>
      </c>
      <c r="R578" s="15" t="inlineStr">
        <is>
          <t>Not listed</t>
        </is>
      </c>
      <c r="S578" s="29" t="n">
        <v>0</v>
      </c>
      <c r="T578" s="29" t="n">
        <v>0</v>
      </c>
      <c r="U578" s="15" t="inlineStr">
        <is>
          <t>Aspartame</t>
        </is>
      </c>
      <c r="V578" s="15" t="inlineStr">
        <is>
          <t>Zero calorie</t>
        </is>
      </c>
      <c r="W578" s="32" t="n"/>
      <c r="X578" s="32" t="n"/>
      <c r="Y578" s="32" t="n"/>
      <c r="Z578" s="32" t="n"/>
      <c r="AA578" s="15" t="inlineStr">
        <is>
          <t>Very High</t>
        </is>
      </c>
      <c r="AB578" s="15" t="inlineStr">
        <is>
          <t>Iconic diet cola</t>
        </is>
      </c>
      <c r="AC578" s="15" t="inlineStr">
        <is>
          <t>The classic diet cola</t>
        </is>
      </c>
      <c r="AD578" s="15" t="inlineStr">
        <is>
          <t>Distinct diet-cola flavour loyalty.</t>
        </is>
      </c>
      <c r="AE578" s="32" t="n"/>
      <c r="AF578" s="34">
        <f>IF(AND(ISNUMBER($P578),ISNUMBER($AL578),$AL578&lt;&gt;0),ROUND($P578/$AL578*100,1),"")</f>
        <v/>
      </c>
      <c r="AG578" s="35">
        <f>IF(AND(ISNUMBER($S578),ISNUMBER($AL578),$AL578&lt;&gt;0),ROUND($S578/$AL578*100,2),"")</f>
        <v/>
      </c>
      <c r="AH578" s="34">
        <f>IF(AND(ISNUMBER($Q578),ISNUMBER($AL578),$AL578&lt;&gt;0),ROUND($Q578/$AL578*100,1),"")</f>
        <v/>
      </c>
      <c r="AI578" s="29">
        <f>IF(ISNUMBER($S578),IF($S578&lt;=1,"Yes","No"),"n/a")</f>
        <v/>
      </c>
      <c r="AJ578" s="29">
        <f>IF(ISNUMBER($S578),ROUND(MAX(0,MIN(100,100-$S578*2.5-IF(ISNUMBER($T578),$T578,0)*0.12+IF($S578&lt;=1,12,0))),0),"")</f>
        <v/>
      </c>
      <c r="AK578" s="29">
        <f>IF(ISNUMBER($Q578),IF($Q578&gt;=100,20,IF($Q578&gt;=30,10,0)),0)+IF(ISNUMBER($R578),IF($R578&gt;=100,20,0),0)+IF(ISNUMBER($P578),IF($P578&gt;=150,20,IF($P578&gt;=50,12,5)),0)+IF(ISNUMBER($S578),IF($S578&lt;=1,15,0),0)</f>
        <v/>
      </c>
      <c r="AL578" s="29" t="n">
        <v>355</v>
      </c>
      <c r="AM578" s="30" t="n"/>
      <c r="AN578" s="15" t="inlineStr">
        <is>
          <t>Secondary/approx; NOT verified on Amazon.ca</t>
        </is>
      </c>
      <c r="AO578" s="15" t="inlineStr">
        <is>
          <t>BLANK -&gt; requires live Amazon.ca capture</t>
        </is>
      </c>
      <c r="AP578" s="15" t="inlineStr">
        <is>
          <t>Unverified commercial data</t>
        </is>
      </c>
    </row>
    <row r="579" ht="28" customHeight="1">
      <c r="A579" s="15" t="inlineStr">
        <is>
          <t>Diet Coke</t>
        </is>
      </c>
      <c r="B579" s="15" t="inlineStr">
        <is>
          <t>Diet Coke | Lime | single 355mL</t>
        </is>
      </c>
      <c r="C579" s="15" t="inlineStr">
        <is>
          <t>5) Sparkling water &amp; soda</t>
        </is>
      </c>
      <c r="D579" s="15" t="inlineStr">
        <is>
          <t>355 mL can</t>
        </is>
      </c>
      <c r="E579" s="29" t="n">
        <v>1</v>
      </c>
      <c r="F579" s="30" t="n"/>
      <c r="G579" s="31">
        <f>IF(AND(ISNUMBER($F579),ISNUMBER($E579),$E579&lt;&gt;0),$F579/$E579,"")</f>
        <v/>
      </c>
      <c r="H579" s="31">
        <f>IF(AND(ISNUMBER($F579),ISNUMBER($AL579),ISNUMBER($E579),($AL579*$E579)&lt;&gt;0),$F579/($AL579*$E579)*100,"")</f>
        <v/>
      </c>
      <c r="I579" s="32" t="n"/>
      <c r="J579" s="33" t="n"/>
      <c r="K579" s="31">
        <f>IF(AND(ISNUMBER($F579),ISNUMBER($J579)),$F579*(1-$J579),"")</f>
        <v/>
      </c>
      <c r="L579" s="32" t="n"/>
      <c r="M579" s="32" t="n"/>
      <c r="N579" s="31">
        <f>IF(ISNUMBER($F579),($F579-IF(ISNUMBER($AM579),$AM579,0))*(1-IF(ISNUMBER($J579),$J579,0)),"")</f>
        <v/>
      </c>
      <c r="O579" s="15" t="inlineStr">
        <is>
          <t>Lime</t>
        </is>
      </c>
      <c r="P579" s="29" t="n">
        <v>46</v>
      </c>
      <c r="Q579" s="29" t="n">
        <v>40</v>
      </c>
      <c r="R579" s="15" t="inlineStr">
        <is>
          <t>Not listed</t>
        </is>
      </c>
      <c r="S579" s="29" t="n">
        <v>0</v>
      </c>
      <c r="T579" s="29" t="n">
        <v>0</v>
      </c>
      <c r="U579" s="15" t="inlineStr">
        <is>
          <t>Aspartame</t>
        </is>
      </c>
      <c r="V579" s="15" t="inlineStr">
        <is>
          <t>Zero calorie</t>
        </is>
      </c>
      <c r="W579" s="32" t="n"/>
      <c r="X579" s="32" t="n"/>
      <c r="Y579" s="32" t="n"/>
      <c r="Z579" s="32" t="n"/>
      <c r="AA579" s="15" t="inlineStr">
        <is>
          <t>Very High</t>
        </is>
      </c>
      <c r="AB579" s="15" t="inlineStr">
        <is>
          <t>Iconic diet cola</t>
        </is>
      </c>
      <c r="AC579" s="15" t="inlineStr">
        <is>
          <t>The classic diet cola</t>
        </is>
      </c>
      <c r="AD579" s="15" t="inlineStr">
        <is>
          <t>Distinct diet-cola flavour loyalty.</t>
        </is>
      </c>
      <c r="AE579" s="32" t="n"/>
      <c r="AF579" s="34">
        <f>IF(AND(ISNUMBER($P579),ISNUMBER($AL579),$AL579&lt;&gt;0),ROUND($P579/$AL579*100,1),"")</f>
        <v/>
      </c>
      <c r="AG579" s="35">
        <f>IF(AND(ISNUMBER($S579),ISNUMBER($AL579),$AL579&lt;&gt;0),ROUND($S579/$AL579*100,2),"")</f>
        <v/>
      </c>
      <c r="AH579" s="34">
        <f>IF(AND(ISNUMBER($Q579),ISNUMBER($AL579),$AL579&lt;&gt;0),ROUND($Q579/$AL579*100,1),"")</f>
        <v/>
      </c>
      <c r="AI579" s="29">
        <f>IF(ISNUMBER($S579),IF($S579&lt;=1,"Yes","No"),"n/a")</f>
        <v/>
      </c>
      <c r="AJ579" s="29">
        <f>IF(ISNUMBER($S579),ROUND(MAX(0,MIN(100,100-$S579*2.5-IF(ISNUMBER($T579),$T579,0)*0.12+IF($S579&lt;=1,12,0))),0),"")</f>
        <v/>
      </c>
      <c r="AK579" s="29">
        <f>IF(ISNUMBER($Q579),IF($Q579&gt;=100,20,IF($Q579&gt;=30,10,0)),0)+IF(ISNUMBER($R579),IF($R579&gt;=100,20,0),0)+IF(ISNUMBER($P579),IF($P579&gt;=150,20,IF($P579&gt;=50,12,5)),0)+IF(ISNUMBER($S579),IF($S579&lt;=1,15,0),0)</f>
        <v/>
      </c>
      <c r="AL579" s="29" t="n">
        <v>355</v>
      </c>
      <c r="AM579" s="30" t="n"/>
      <c r="AN579" s="15" t="inlineStr">
        <is>
          <t>Secondary/approx; NOT verified on Amazon.ca</t>
        </is>
      </c>
      <c r="AO579" s="15" t="inlineStr">
        <is>
          <t>BLANK -&gt; requires live Amazon.ca capture</t>
        </is>
      </c>
      <c r="AP579" s="15" t="inlineStr">
        <is>
          <t>Unverified commercial data</t>
        </is>
      </c>
    </row>
    <row r="580" ht="28" customHeight="1">
      <c r="A580" s="15" t="inlineStr">
        <is>
          <t>Diet Coke</t>
        </is>
      </c>
      <c r="B580" s="15" t="inlineStr">
        <is>
          <t>Diet Coke | Lime | 8-pack 355mL</t>
        </is>
      </c>
      <c r="C580" s="15" t="inlineStr">
        <is>
          <t>5) Sparkling water &amp; soda</t>
        </is>
      </c>
      <c r="D580" s="15" t="inlineStr">
        <is>
          <t>355 mL can</t>
        </is>
      </c>
      <c r="E580" s="29" t="n">
        <v>8</v>
      </c>
      <c r="F580" s="30" t="n"/>
      <c r="G580" s="31">
        <f>IF(AND(ISNUMBER($F580),ISNUMBER($E580),$E580&lt;&gt;0),$F580/$E580,"")</f>
        <v/>
      </c>
      <c r="H580" s="31">
        <f>IF(AND(ISNUMBER($F580),ISNUMBER($AL580),ISNUMBER($E580),($AL580*$E580)&lt;&gt;0),$F580/($AL580*$E580)*100,"")</f>
        <v/>
      </c>
      <c r="I580" s="32" t="n"/>
      <c r="J580" s="33" t="n"/>
      <c r="K580" s="31">
        <f>IF(AND(ISNUMBER($F580),ISNUMBER($J580)),$F580*(1-$J580),"")</f>
        <v/>
      </c>
      <c r="L580" s="32" t="n"/>
      <c r="M580" s="32" t="n"/>
      <c r="N580" s="31">
        <f>IF(ISNUMBER($F580),($F580-IF(ISNUMBER($AM580),$AM580,0))*(1-IF(ISNUMBER($J580),$J580,0)),"")</f>
        <v/>
      </c>
      <c r="O580" s="15" t="inlineStr">
        <is>
          <t>Lime</t>
        </is>
      </c>
      <c r="P580" s="29" t="n">
        <v>46</v>
      </c>
      <c r="Q580" s="29" t="n">
        <v>40</v>
      </c>
      <c r="R580" s="15" t="inlineStr">
        <is>
          <t>Not listed</t>
        </is>
      </c>
      <c r="S580" s="29" t="n">
        <v>0</v>
      </c>
      <c r="T580" s="29" t="n">
        <v>0</v>
      </c>
      <c r="U580" s="15" t="inlineStr">
        <is>
          <t>Aspartame</t>
        </is>
      </c>
      <c r="V580" s="15" t="inlineStr">
        <is>
          <t>Zero calorie</t>
        </is>
      </c>
      <c r="W580" s="32" t="n"/>
      <c r="X580" s="32" t="n"/>
      <c r="Y580" s="32" t="n"/>
      <c r="Z580" s="32" t="n"/>
      <c r="AA580" s="15" t="inlineStr">
        <is>
          <t>Very High</t>
        </is>
      </c>
      <c r="AB580" s="15" t="inlineStr">
        <is>
          <t>Iconic diet cola</t>
        </is>
      </c>
      <c r="AC580" s="15" t="inlineStr">
        <is>
          <t>The classic diet cola</t>
        </is>
      </c>
      <c r="AD580" s="15" t="inlineStr">
        <is>
          <t>Distinct diet-cola flavour loyalty.</t>
        </is>
      </c>
      <c r="AE580" s="32" t="n"/>
      <c r="AF580" s="34">
        <f>IF(AND(ISNUMBER($P580),ISNUMBER($AL580),$AL580&lt;&gt;0),ROUND($P580/$AL580*100,1),"")</f>
        <v/>
      </c>
      <c r="AG580" s="35">
        <f>IF(AND(ISNUMBER($S580),ISNUMBER($AL580),$AL580&lt;&gt;0),ROUND($S580/$AL580*100,2),"")</f>
        <v/>
      </c>
      <c r="AH580" s="34">
        <f>IF(AND(ISNUMBER($Q580),ISNUMBER($AL580),$AL580&lt;&gt;0),ROUND($Q580/$AL580*100,1),"")</f>
        <v/>
      </c>
      <c r="AI580" s="29">
        <f>IF(ISNUMBER($S580),IF($S580&lt;=1,"Yes","No"),"n/a")</f>
        <v/>
      </c>
      <c r="AJ580" s="29">
        <f>IF(ISNUMBER($S580),ROUND(MAX(0,MIN(100,100-$S580*2.5-IF(ISNUMBER($T580),$T580,0)*0.12+IF($S580&lt;=1,12,0))),0),"")</f>
        <v/>
      </c>
      <c r="AK580" s="29">
        <f>IF(ISNUMBER($Q580),IF($Q580&gt;=100,20,IF($Q580&gt;=30,10,0)),0)+IF(ISNUMBER($R580),IF($R580&gt;=100,20,0),0)+IF(ISNUMBER($P580),IF($P580&gt;=150,20,IF($P580&gt;=50,12,5)),0)+IF(ISNUMBER($S580),IF($S580&lt;=1,15,0),0)</f>
        <v/>
      </c>
      <c r="AL580" s="29" t="n">
        <v>355</v>
      </c>
      <c r="AM580" s="30" t="n"/>
      <c r="AN580" s="15" t="inlineStr">
        <is>
          <t>Secondary/approx; NOT verified on Amazon.ca</t>
        </is>
      </c>
      <c r="AO580" s="15" t="inlineStr">
        <is>
          <t>BLANK -&gt; requires live Amazon.ca capture</t>
        </is>
      </c>
      <c r="AP580" s="15" t="inlineStr">
        <is>
          <t>Unverified commercial data</t>
        </is>
      </c>
    </row>
    <row r="581" ht="28" customHeight="1">
      <c r="A581" s="15" t="inlineStr">
        <is>
          <t>Diet Coke</t>
        </is>
      </c>
      <c r="B581" s="15" t="inlineStr">
        <is>
          <t>Diet Coke | Lime | 12-pack 355mL</t>
        </is>
      </c>
      <c r="C581" s="15" t="inlineStr">
        <is>
          <t>5) Sparkling water &amp; soda</t>
        </is>
      </c>
      <c r="D581" s="15" t="inlineStr">
        <is>
          <t>355 mL can</t>
        </is>
      </c>
      <c r="E581" s="29" t="n">
        <v>12</v>
      </c>
      <c r="F581" s="30" t="n"/>
      <c r="G581" s="31">
        <f>IF(AND(ISNUMBER($F581),ISNUMBER($E581),$E581&lt;&gt;0),$F581/$E581,"")</f>
        <v/>
      </c>
      <c r="H581" s="31">
        <f>IF(AND(ISNUMBER($F581),ISNUMBER($AL581),ISNUMBER($E581),($AL581*$E581)&lt;&gt;0),$F581/($AL581*$E581)*100,"")</f>
        <v/>
      </c>
      <c r="I581" s="32" t="n"/>
      <c r="J581" s="33" t="n"/>
      <c r="K581" s="31">
        <f>IF(AND(ISNUMBER($F581),ISNUMBER($J581)),$F581*(1-$J581),"")</f>
        <v/>
      </c>
      <c r="L581" s="32" t="n"/>
      <c r="M581" s="32" t="n"/>
      <c r="N581" s="31">
        <f>IF(ISNUMBER($F581),($F581-IF(ISNUMBER($AM581),$AM581,0))*(1-IF(ISNUMBER($J581),$J581,0)),"")</f>
        <v/>
      </c>
      <c r="O581" s="15" t="inlineStr">
        <is>
          <t>Lime</t>
        </is>
      </c>
      <c r="P581" s="29" t="n">
        <v>46</v>
      </c>
      <c r="Q581" s="29" t="n">
        <v>40</v>
      </c>
      <c r="R581" s="15" t="inlineStr">
        <is>
          <t>Not listed</t>
        </is>
      </c>
      <c r="S581" s="29" t="n">
        <v>0</v>
      </c>
      <c r="T581" s="29" t="n">
        <v>0</v>
      </c>
      <c r="U581" s="15" t="inlineStr">
        <is>
          <t>Aspartame</t>
        </is>
      </c>
      <c r="V581" s="15" t="inlineStr">
        <is>
          <t>Zero calorie</t>
        </is>
      </c>
      <c r="W581" s="32" t="n"/>
      <c r="X581" s="32" t="n"/>
      <c r="Y581" s="32" t="n"/>
      <c r="Z581" s="32" t="n"/>
      <c r="AA581" s="15" t="inlineStr">
        <is>
          <t>Very High</t>
        </is>
      </c>
      <c r="AB581" s="15" t="inlineStr">
        <is>
          <t>Iconic diet cola</t>
        </is>
      </c>
      <c r="AC581" s="15" t="inlineStr">
        <is>
          <t>The classic diet cola</t>
        </is>
      </c>
      <c r="AD581" s="15" t="inlineStr">
        <is>
          <t>Distinct diet-cola flavour loyalty.</t>
        </is>
      </c>
      <c r="AE581" s="32" t="n"/>
      <c r="AF581" s="34">
        <f>IF(AND(ISNUMBER($P581),ISNUMBER($AL581),$AL581&lt;&gt;0),ROUND($P581/$AL581*100,1),"")</f>
        <v/>
      </c>
      <c r="AG581" s="35">
        <f>IF(AND(ISNUMBER($S581),ISNUMBER($AL581),$AL581&lt;&gt;0),ROUND($S581/$AL581*100,2),"")</f>
        <v/>
      </c>
      <c r="AH581" s="34">
        <f>IF(AND(ISNUMBER($Q581),ISNUMBER($AL581),$AL581&lt;&gt;0),ROUND($Q581/$AL581*100,1),"")</f>
        <v/>
      </c>
      <c r="AI581" s="29">
        <f>IF(ISNUMBER($S581),IF($S581&lt;=1,"Yes","No"),"n/a")</f>
        <v/>
      </c>
      <c r="AJ581" s="29">
        <f>IF(ISNUMBER($S581),ROUND(MAX(0,MIN(100,100-$S581*2.5-IF(ISNUMBER($T581),$T581,0)*0.12+IF($S581&lt;=1,12,0))),0),"")</f>
        <v/>
      </c>
      <c r="AK581" s="29">
        <f>IF(ISNUMBER($Q581),IF($Q581&gt;=100,20,IF($Q581&gt;=30,10,0)),0)+IF(ISNUMBER($R581),IF($R581&gt;=100,20,0),0)+IF(ISNUMBER($P581),IF($P581&gt;=150,20,IF($P581&gt;=50,12,5)),0)+IF(ISNUMBER($S581),IF($S581&lt;=1,15,0),0)</f>
        <v/>
      </c>
      <c r="AL581" s="29" t="n">
        <v>355</v>
      </c>
      <c r="AM581" s="30" t="n"/>
      <c r="AN581" s="15" t="inlineStr">
        <is>
          <t>Secondary/approx; NOT verified on Amazon.ca</t>
        </is>
      </c>
      <c r="AO581" s="15" t="inlineStr">
        <is>
          <t>BLANK -&gt; requires live Amazon.ca capture</t>
        </is>
      </c>
      <c r="AP581" s="15" t="inlineStr">
        <is>
          <t>Unverified commercial data</t>
        </is>
      </c>
    </row>
    <row r="582" ht="28" customHeight="1">
      <c r="A582" s="15" t="inlineStr">
        <is>
          <t>Diet Coke</t>
        </is>
      </c>
      <c r="B582" s="15" t="inlineStr">
        <is>
          <t>Diet Coke | Lime | 15-pack 355mL</t>
        </is>
      </c>
      <c r="C582" s="15" t="inlineStr">
        <is>
          <t>5) Sparkling water &amp; soda</t>
        </is>
      </c>
      <c r="D582" s="15" t="inlineStr">
        <is>
          <t>355 mL can</t>
        </is>
      </c>
      <c r="E582" s="29" t="n">
        <v>15</v>
      </c>
      <c r="F582" s="30" t="n"/>
      <c r="G582" s="31">
        <f>IF(AND(ISNUMBER($F582),ISNUMBER($E582),$E582&lt;&gt;0),$F582/$E582,"")</f>
        <v/>
      </c>
      <c r="H582" s="31">
        <f>IF(AND(ISNUMBER($F582),ISNUMBER($AL582),ISNUMBER($E582),($AL582*$E582)&lt;&gt;0),$F582/($AL582*$E582)*100,"")</f>
        <v/>
      </c>
      <c r="I582" s="32" t="n"/>
      <c r="J582" s="33" t="n"/>
      <c r="K582" s="31">
        <f>IF(AND(ISNUMBER($F582),ISNUMBER($J582)),$F582*(1-$J582),"")</f>
        <v/>
      </c>
      <c r="L582" s="32" t="n"/>
      <c r="M582" s="32" t="n"/>
      <c r="N582" s="31">
        <f>IF(ISNUMBER($F582),($F582-IF(ISNUMBER($AM582),$AM582,0))*(1-IF(ISNUMBER($J582),$J582,0)),"")</f>
        <v/>
      </c>
      <c r="O582" s="15" t="inlineStr">
        <is>
          <t>Lime</t>
        </is>
      </c>
      <c r="P582" s="29" t="n">
        <v>46</v>
      </c>
      <c r="Q582" s="29" t="n">
        <v>40</v>
      </c>
      <c r="R582" s="15" t="inlineStr">
        <is>
          <t>Not listed</t>
        </is>
      </c>
      <c r="S582" s="29" t="n">
        <v>0</v>
      </c>
      <c r="T582" s="29" t="n">
        <v>0</v>
      </c>
      <c r="U582" s="15" t="inlineStr">
        <is>
          <t>Aspartame</t>
        </is>
      </c>
      <c r="V582" s="15" t="inlineStr">
        <is>
          <t>Zero calorie</t>
        </is>
      </c>
      <c r="W582" s="32" t="n"/>
      <c r="X582" s="32" t="n"/>
      <c r="Y582" s="32" t="n"/>
      <c r="Z582" s="32" t="n"/>
      <c r="AA582" s="15" t="inlineStr">
        <is>
          <t>Very High</t>
        </is>
      </c>
      <c r="AB582" s="15" t="inlineStr">
        <is>
          <t>Iconic diet cola</t>
        </is>
      </c>
      <c r="AC582" s="15" t="inlineStr">
        <is>
          <t>The classic diet cola</t>
        </is>
      </c>
      <c r="AD582" s="15" t="inlineStr">
        <is>
          <t>Distinct diet-cola flavour loyalty.</t>
        </is>
      </c>
      <c r="AE582" s="32" t="n"/>
      <c r="AF582" s="34">
        <f>IF(AND(ISNUMBER($P582),ISNUMBER($AL582),$AL582&lt;&gt;0),ROUND($P582/$AL582*100,1),"")</f>
        <v/>
      </c>
      <c r="AG582" s="35">
        <f>IF(AND(ISNUMBER($S582),ISNUMBER($AL582),$AL582&lt;&gt;0),ROUND($S582/$AL582*100,2),"")</f>
        <v/>
      </c>
      <c r="AH582" s="34">
        <f>IF(AND(ISNUMBER($Q582),ISNUMBER($AL582),$AL582&lt;&gt;0),ROUND($Q582/$AL582*100,1),"")</f>
        <v/>
      </c>
      <c r="AI582" s="29">
        <f>IF(ISNUMBER($S582),IF($S582&lt;=1,"Yes","No"),"n/a")</f>
        <v/>
      </c>
      <c r="AJ582" s="29">
        <f>IF(ISNUMBER($S582),ROUND(MAX(0,MIN(100,100-$S582*2.5-IF(ISNUMBER($T582),$T582,0)*0.12+IF($S582&lt;=1,12,0))),0),"")</f>
        <v/>
      </c>
      <c r="AK582" s="29">
        <f>IF(ISNUMBER($Q582),IF($Q582&gt;=100,20,IF($Q582&gt;=30,10,0)),0)+IF(ISNUMBER($R582),IF($R582&gt;=100,20,0),0)+IF(ISNUMBER($P582),IF($P582&gt;=150,20,IF($P582&gt;=50,12,5)),0)+IF(ISNUMBER($S582),IF($S582&lt;=1,15,0),0)</f>
        <v/>
      </c>
      <c r="AL582" s="29" t="n">
        <v>355</v>
      </c>
      <c r="AM582" s="30" t="n"/>
      <c r="AN582" s="15" t="inlineStr">
        <is>
          <t>Secondary/approx; NOT verified on Amazon.ca</t>
        </is>
      </c>
      <c r="AO582" s="15" t="inlineStr">
        <is>
          <t>BLANK -&gt; requires live Amazon.ca capture</t>
        </is>
      </c>
      <c r="AP582" s="15" t="inlineStr">
        <is>
          <t>Unverified commercial data</t>
        </is>
      </c>
    </row>
    <row r="583" ht="28" customHeight="1">
      <c r="A583" s="15" t="inlineStr">
        <is>
          <t>Diet Coke</t>
        </is>
      </c>
      <c r="B583" s="15" t="inlineStr">
        <is>
          <t>Diet Coke | Lime | 18-pack 355mL</t>
        </is>
      </c>
      <c r="C583" s="15" t="inlineStr">
        <is>
          <t>5) Sparkling water &amp; soda</t>
        </is>
      </c>
      <c r="D583" s="15" t="inlineStr">
        <is>
          <t>355 mL can</t>
        </is>
      </c>
      <c r="E583" s="29" t="n">
        <v>18</v>
      </c>
      <c r="F583" s="30" t="n"/>
      <c r="G583" s="31">
        <f>IF(AND(ISNUMBER($F583),ISNUMBER($E583),$E583&lt;&gt;0),$F583/$E583,"")</f>
        <v/>
      </c>
      <c r="H583" s="31">
        <f>IF(AND(ISNUMBER($F583),ISNUMBER($AL583),ISNUMBER($E583),($AL583*$E583)&lt;&gt;0),$F583/($AL583*$E583)*100,"")</f>
        <v/>
      </c>
      <c r="I583" s="32" t="n"/>
      <c r="J583" s="33" t="n"/>
      <c r="K583" s="31">
        <f>IF(AND(ISNUMBER($F583),ISNUMBER($J583)),$F583*(1-$J583),"")</f>
        <v/>
      </c>
      <c r="L583" s="32" t="n"/>
      <c r="M583" s="32" t="n"/>
      <c r="N583" s="31">
        <f>IF(ISNUMBER($F583),($F583-IF(ISNUMBER($AM583),$AM583,0))*(1-IF(ISNUMBER($J583),$J583,0)),"")</f>
        <v/>
      </c>
      <c r="O583" s="15" t="inlineStr">
        <is>
          <t>Lime</t>
        </is>
      </c>
      <c r="P583" s="29" t="n">
        <v>46</v>
      </c>
      <c r="Q583" s="29" t="n">
        <v>40</v>
      </c>
      <c r="R583" s="15" t="inlineStr">
        <is>
          <t>Not listed</t>
        </is>
      </c>
      <c r="S583" s="29" t="n">
        <v>0</v>
      </c>
      <c r="T583" s="29" t="n">
        <v>0</v>
      </c>
      <c r="U583" s="15" t="inlineStr">
        <is>
          <t>Aspartame</t>
        </is>
      </c>
      <c r="V583" s="15" t="inlineStr">
        <is>
          <t>Zero calorie</t>
        </is>
      </c>
      <c r="W583" s="32" t="n"/>
      <c r="X583" s="32" t="n"/>
      <c r="Y583" s="32" t="n"/>
      <c r="Z583" s="32" t="n"/>
      <c r="AA583" s="15" t="inlineStr">
        <is>
          <t>Very High</t>
        </is>
      </c>
      <c r="AB583" s="15" t="inlineStr">
        <is>
          <t>Iconic diet cola</t>
        </is>
      </c>
      <c r="AC583" s="15" t="inlineStr">
        <is>
          <t>The classic diet cola</t>
        </is>
      </c>
      <c r="AD583" s="15" t="inlineStr">
        <is>
          <t>Distinct diet-cola flavour loyalty.</t>
        </is>
      </c>
      <c r="AE583" s="32" t="n"/>
      <c r="AF583" s="34">
        <f>IF(AND(ISNUMBER($P583),ISNUMBER($AL583),$AL583&lt;&gt;0),ROUND($P583/$AL583*100,1),"")</f>
        <v/>
      </c>
      <c r="AG583" s="35">
        <f>IF(AND(ISNUMBER($S583),ISNUMBER($AL583),$AL583&lt;&gt;0),ROUND($S583/$AL583*100,2),"")</f>
        <v/>
      </c>
      <c r="AH583" s="34">
        <f>IF(AND(ISNUMBER($Q583),ISNUMBER($AL583),$AL583&lt;&gt;0),ROUND($Q583/$AL583*100,1),"")</f>
        <v/>
      </c>
      <c r="AI583" s="29">
        <f>IF(ISNUMBER($S583),IF($S583&lt;=1,"Yes","No"),"n/a")</f>
        <v/>
      </c>
      <c r="AJ583" s="29">
        <f>IF(ISNUMBER($S583),ROUND(MAX(0,MIN(100,100-$S583*2.5-IF(ISNUMBER($T583),$T583,0)*0.12+IF($S583&lt;=1,12,0))),0),"")</f>
        <v/>
      </c>
      <c r="AK583" s="29">
        <f>IF(ISNUMBER($Q583),IF($Q583&gt;=100,20,IF($Q583&gt;=30,10,0)),0)+IF(ISNUMBER($R583),IF($R583&gt;=100,20,0),0)+IF(ISNUMBER($P583),IF($P583&gt;=150,20,IF($P583&gt;=50,12,5)),0)+IF(ISNUMBER($S583),IF($S583&lt;=1,15,0),0)</f>
        <v/>
      </c>
      <c r="AL583" s="29" t="n">
        <v>355</v>
      </c>
      <c r="AM583" s="30" t="n"/>
      <c r="AN583" s="15" t="inlineStr">
        <is>
          <t>Secondary/approx; NOT verified on Amazon.ca</t>
        </is>
      </c>
      <c r="AO583" s="15" t="inlineStr">
        <is>
          <t>BLANK -&gt; requires live Amazon.ca capture</t>
        </is>
      </c>
      <c r="AP583" s="15" t="inlineStr">
        <is>
          <t>Unverified commercial data</t>
        </is>
      </c>
    </row>
    <row r="584" ht="28" customHeight="1">
      <c r="A584" s="15" t="inlineStr">
        <is>
          <t>Diet Coke</t>
        </is>
      </c>
      <c r="B584" s="15" t="inlineStr">
        <is>
          <t>Diet Coke | Lime | 24-pack 355mL</t>
        </is>
      </c>
      <c r="C584" s="15" t="inlineStr">
        <is>
          <t>5) Sparkling water &amp; soda</t>
        </is>
      </c>
      <c r="D584" s="15" t="inlineStr">
        <is>
          <t>355 mL can</t>
        </is>
      </c>
      <c r="E584" s="29" t="n">
        <v>24</v>
      </c>
      <c r="F584" s="30" t="n"/>
      <c r="G584" s="31">
        <f>IF(AND(ISNUMBER($F584),ISNUMBER($E584),$E584&lt;&gt;0),$F584/$E584,"")</f>
        <v/>
      </c>
      <c r="H584" s="31">
        <f>IF(AND(ISNUMBER($F584),ISNUMBER($AL584),ISNUMBER($E584),($AL584*$E584)&lt;&gt;0),$F584/($AL584*$E584)*100,"")</f>
        <v/>
      </c>
      <c r="I584" s="32" t="n"/>
      <c r="J584" s="33" t="n"/>
      <c r="K584" s="31">
        <f>IF(AND(ISNUMBER($F584),ISNUMBER($J584)),$F584*(1-$J584),"")</f>
        <v/>
      </c>
      <c r="L584" s="32" t="n"/>
      <c r="M584" s="32" t="n"/>
      <c r="N584" s="31">
        <f>IF(ISNUMBER($F584),($F584-IF(ISNUMBER($AM584),$AM584,0))*(1-IF(ISNUMBER($J584),$J584,0)),"")</f>
        <v/>
      </c>
      <c r="O584" s="15" t="inlineStr">
        <is>
          <t>Lime</t>
        </is>
      </c>
      <c r="P584" s="29" t="n">
        <v>46</v>
      </c>
      <c r="Q584" s="29" t="n">
        <v>40</v>
      </c>
      <c r="R584" s="15" t="inlineStr">
        <is>
          <t>Not listed</t>
        </is>
      </c>
      <c r="S584" s="29" t="n">
        <v>0</v>
      </c>
      <c r="T584" s="29" t="n">
        <v>0</v>
      </c>
      <c r="U584" s="15" t="inlineStr">
        <is>
          <t>Aspartame</t>
        </is>
      </c>
      <c r="V584" s="15" t="inlineStr">
        <is>
          <t>Zero calorie</t>
        </is>
      </c>
      <c r="W584" s="32" t="n"/>
      <c r="X584" s="32" t="n"/>
      <c r="Y584" s="32" t="n"/>
      <c r="Z584" s="32" t="n"/>
      <c r="AA584" s="15" t="inlineStr">
        <is>
          <t>Very High</t>
        </is>
      </c>
      <c r="AB584" s="15" t="inlineStr">
        <is>
          <t>Iconic diet cola</t>
        </is>
      </c>
      <c r="AC584" s="15" t="inlineStr">
        <is>
          <t>The classic diet cola</t>
        </is>
      </c>
      <c r="AD584" s="15" t="inlineStr">
        <is>
          <t>Distinct diet-cola flavour loyalty.</t>
        </is>
      </c>
      <c r="AE584" s="32" t="n"/>
      <c r="AF584" s="34">
        <f>IF(AND(ISNUMBER($P584),ISNUMBER($AL584),$AL584&lt;&gt;0),ROUND($P584/$AL584*100,1),"")</f>
        <v/>
      </c>
      <c r="AG584" s="35">
        <f>IF(AND(ISNUMBER($S584),ISNUMBER($AL584),$AL584&lt;&gt;0),ROUND($S584/$AL584*100,2),"")</f>
        <v/>
      </c>
      <c r="AH584" s="34">
        <f>IF(AND(ISNUMBER($Q584),ISNUMBER($AL584),$AL584&lt;&gt;0),ROUND($Q584/$AL584*100,1),"")</f>
        <v/>
      </c>
      <c r="AI584" s="29">
        <f>IF(ISNUMBER($S584),IF($S584&lt;=1,"Yes","No"),"n/a")</f>
        <v/>
      </c>
      <c r="AJ584" s="29">
        <f>IF(ISNUMBER($S584),ROUND(MAX(0,MIN(100,100-$S584*2.5-IF(ISNUMBER($T584),$T584,0)*0.12+IF($S584&lt;=1,12,0))),0),"")</f>
        <v/>
      </c>
      <c r="AK584" s="29">
        <f>IF(ISNUMBER($Q584),IF($Q584&gt;=100,20,IF($Q584&gt;=30,10,0)),0)+IF(ISNUMBER($R584),IF($R584&gt;=100,20,0),0)+IF(ISNUMBER($P584),IF($P584&gt;=150,20,IF($P584&gt;=50,12,5)),0)+IF(ISNUMBER($S584),IF($S584&lt;=1,15,0),0)</f>
        <v/>
      </c>
      <c r="AL584" s="29" t="n">
        <v>355</v>
      </c>
      <c r="AM584" s="30" t="n"/>
      <c r="AN584" s="15" t="inlineStr">
        <is>
          <t>Secondary/approx; NOT verified on Amazon.ca</t>
        </is>
      </c>
      <c r="AO584" s="15" t="inlineStr">
        <is>
          <t>BLANK -&gt; requires live Amazon.ca capture</t>
        </is>
      </c>
      <c r="AP584" s="15" t="inlineStr">
        <is>
          <t>Unverified commercial data</t>
        </is>
      </c>
    </row>
    <row r="585" ht="28" customHeight="1">
      <c r="A585" s="15" t="inlineStr">
        <is>
          <t>Diet Coke</t>
        </is>
      </c>
      <c r="B585" s="15" t="inlineStr">
        <is>
          <t>Diet Coke | Caffeine-Free | single 355mL</t>
        </is>
      </c>
      <c r="C585" s="15" t="inlineStr">
        <is>
          <t>5) Sparkling water &amp; soda</t>
        </is>
      </c>
      <c r="D585" s="15" t="inlineStr">
        <is>
          <t>355 mL can</t>
        </is>
      </c>
      <c r="E585" s="29" t="n">
        <v>1</v>
      </c>
      <c r="F585" s="30" t="n"/>
      <c r="G585" s="31">
        <f>IF(AND(ISNUMBER($F585),ISNUMBER($E585),$E585&lt;&gt;0),$F585/$E585,"")</f>
        <v/>
      </c>
      <c r="H585" s="31">
        <f>IF(AND(ISNUMBER($F585),ISNUMBER($AL585),ISNUMBER($E585),($AL585*$E585)&lt;&gt;0),$F585/($AL585*$E585)*100,"")</f>
        <v/>
      </c>
      <c r="I585" s="32" t="n"/>
      <c r="J585" s="33" t="n"/>
      <c r="K585" s="31">
        <f>IF(AND(ISNUMBER($F585),ISNUMBER($J585)),$F585*(1-$J585),"")</f>
        <v/>
      </c>
      <c r="L585" s="32" t="n"/>
      <c r="M585" s="32" t="n"/>
      <c r="N585" s="31">
        <f>IF(ISNUMBER($F585),($F585-IF(ISNUMBER($AM585),$AM585,0))*(1-IF(ISNUMBER($J585),$J585,0)),"")</f>
        <v/>
      </c>
      <c r="O585" s="15" t="inlineStr">
        <is>
          <t>Caffeine-Free</t>
        </is>
      </c>
      <c r="P585" s="29" t="n">
        <v>46</v>
      </c>
      <c r="Q585" s="29" t="n">
        <v>40</v>
      </c>
      <c r="R585" s="15" t="inlineStr">
        <is>
          <t>Not listed</t>
        </is>
      </c>
      <c r="S585" s="29" t="n">
        <v>0</v>
      </c>
      <c r="T585" s="29" t="n">
        <v>0</v>
      </c>
      <c r="U585" s="15" t="inlineStr">
        <is>
          <t>Aspartame</t>
        </is>
      </c>
      <c r="V585" s="15" t="inlineStr">
        <is>
          <t>Zero calorie</t>
        </is>
      </c>
      <c r="W585" s="32" t="n"/>
      <c r="X585" s="32" t="n"/>
      <c r="Y585" s="32" t="n"/>
      <c r="Z585" s="32" t="n"/>
      <c r="AA585" s="15" t="inlineStr">
        <is>
          <t>Very High</t>
        </is>
      </c>
      <c r="AB585" s="15" t="inlineStr">
        <is>
          <t>Iconic diet cola</t>
        </is>
      </c>
      <c r="AC585" s="15" t="inlineStr">
        <is>
          <t>The classic diet cola</t>
        </is>
      </c>
      <c r="AD585" s="15" t="inlineStr">
        <is>
          <t>Distinct diet-cola flavour loyalty.</t>
        </is>
      </c>
      <c r="AE585" s="32" t="n"/>
      <c r="AF585" s="34">
        <f>IF(AND(ISNUMBER($P585),ISNUMBER($AL585),$AL585&lt;&gt;0),ROUND($P585/$AL585*100,1),"")</f>
        <v/>
      </c>
      <c r="AG585" s="35">
        <f>IF(AND(ISNUMBER($S585),ISNUMBER($AL585),$AL585&lt;&gt;0),ROUND($S585/$AL585*100,2),"")</f>
        <v/>
      </c>
      <c r="AH585" s="34">
        <f>IF(AND(ISNUMBER($Q585),ISNUMBER($AL585),$AL585&lt;&gt;0),ROUND($Q585/$AL585*100,1),"")</f>
        <v/>
      </c>
      <c r="AI585" s="29">
        <f>IF(ISNUMBER($S585),IF($S585&lt;=1,"Yes","No"),"n/a")</f>
        <v/>
      </c>
      <c r="AJ585" s="29">
        <f>IF(ISNUMBER($S585),ROUND(MAX(0,MIN(100,100-$S585*2.5-IF(ISNUMBER($T585),$T585,0)*0.12+IF($S585&lt;=1,12,0))),0),"")</f>
        <v/>
      </c>
      <c r="AK585" s="29">
        <f>IF(ISNUMBER($Q585),IF($Q585&gt;=100,20,IF($Q585&gt;=30,10,0)),0)+IF(ISNUMBER($R585),IF($R585&gt;=100,20,0),0)+IF(ISNUMBER($P585),IF($P585&gt;=150,20,IF($P585&gt;=50,12,5)),0)+IF(ISNUMBER($S585),IF($S585&lt;=1,15,0),0)</f>
        <v/>
      </c>
      <c r="AL585" s="29" t="n">
        <v>355</v>
      </c>
      <c r="AM585" s="30" t="n"/>
      <c r="AN585" s="15" t="inlineStr">
        <is>
          <t>Secondary/approx; NOT verified on Amazon.ca</t>
        </is>
      </c>
      <c r="AO585" s="15" t="inlineStr">
        <is>
          <t>BLANK -&gt; requires live Amazon.ca capture</t>
        </is>
      </c>
      <c r="AP585" s="15" t="inlineStr">
        <is>
          <t>Unverified commercial data</t>
        </is>
      </c>
    </row>
    <row r="586" ht="28" customHeight="1">
      <c r="A586" s="15" t="inlineStr">
        <is>
          <t>Diet Coke</t>
        </is>
      </c>
      <c r="B586" s="15" t="inlineStr">
        <is>
          <t>Diet Coke | Caffeine-Free | 8-pack 355mL</t>
        </is>
      </c>
      <c r="C586" s="15" t="inlineStr">
        <is>
          <t>5) Sparkling water &amp; soda</t>
        </is>
      </c>
      <c r="D586" s="15" t="inlineStr">
        <is>
          <t>355 mL can</t>
        </is>
      </c>
      <c r="E586" s="29" t="n">
        <v>8</v>
      </c>
      <c r="F586" s="30" t="n"/>
      <c r="G586" s="31">
        <f>IF(AND(ISNUMBER($F586),ISNUMBER($E586),$E586&lt;&gt;0),$F586/$E586,"")</f>
        <v/>
      </c>
      <c r="H586" s="31">
        <f>IF(AND(ISNUMBER($F586),ISNUMBER($AL586),ISNUMBER($E586),($AL586*$E586)&lt;&gt;0),$F586/($AL586*$E586)*100,"")</f>
        <v/>
      </c>
      <c r="I586" s="32" t="n"/>
      <c r="J586" s="33" t="n"/>
      <c r="K586" s="31">
        <f>IF(AND(ISNUMBER($F586),ISNUMBER($J586)),$F586*(1-$J586),"")</f>
        <v/>
      </c>
      <c r="L586" s="32" t="n"/>
      <c r="M586" s="32" t="n"/>
      <c r="N586" s="31">
        <f>IF(ISNUMBER($F586),($F586-IF(ISNUMBER($AM586),$AM586,0))*(1-IF(ISNUMBER($J586),$J586,0)),"")</f>
        <v/>
      </c>
      <c r="O586" s="15" t="inlineStr">
        <is>
          <t>Caffeine-Free</t>
        </is>
      </c>
      <c r="P586" s="29" t="n">
        <v>46</v>
      </c>
      <c r="Q586" s="29" t="n">
        <v>40</v>
      </c>
      <c r="R586" s="15" t="inlineStr">
        <is>
          <t>Not listed</t>
        </is>
      </c>
      <c r="S586" s="29" t="n">
        <v>0</v>
      </c>
      <c r="T586" s="29" t="n">
        <v>0</v>
      </c>
      <c r="U586" s="15" t="inlineStr">
        <is>
          <t>Aspartame</t>
        </is>
      </c>
      <c r="V586" s="15" t="inlineStr">
        <is>
          <t>Zero calorie</t>
        </is>
      </c>
      <c r="W586" s="32" t="n"/>
      <c r="X586" s="32" t="n"/>
      <c r="Y586" s="32" t="n"/>
      <c r="Z586" s="32" t="n"/>
      <c r="AA586" s="15" t="inlineStr">
        <is>
          <t>Very High</t>
        </is>
      </c>
      <c r="AB586" s="15" t="inlineStr">
        <is>
          <t>Iconic diet cola</t>
        </is>
      </c>
      <c r="AC586" s="15" t="inlineStr">
        <is>
          <t>The classic diet cola</t>
        </is>
      </c>
      <c r="AD586" s="15" t="inlineStr">
        <is>
          <t>Distinct diet-cola flavour loyalty.</t>
        </is>
      </c>
      <c r="AE586" s="32" t="n"/>
      <c r="AF586" s="34">
        <f>IF(AND(ISNUMBER($P586),ISNUMBER($AL586),$AL586&lt;&gt;0),ROUND($P586/$AL586*100,1),"")</f>
        <v/>
      </c>
      <c r="AG586" s="35">
        <f>IF(AND(ISNUMBER($S586),ISNUMBER($AL586),$AL586&lt;&gt;0),ROUND($S586/$AL586*100,2),"")</f>
        <v/>
      </c>
      <c r="AH586" s="34">
        <f>IF(AND(ISNUMBER($Q586),ISNUMBER($AL586),$AL586&lt;&gt;0),ROUND($Q586/$AL586*100,1),"")</f>
        <v/>
      </c>
      <c r="AI586" s="29">
        <f>IF(ISNUMBER($S586),IF($S586&lt;=1,"Yes","No"),"n/a")</f>
        <v/>
      </c>
      <c r="AJ586" s="29">
        <f>IF(ISNUMBER($S586),ROUND(MAX(0,MIN(100,100-$S586*2.5-IF(ISNUMBER($T586),$T586,0)*0.12+IF($S586&lt;=1,12,0))),0),"")</f>
        <v/>
      </c>
      <c r="AK586" s="29">
        <f>IF(ISNUMBER($Q586),IF($Q586&gt;=100,20,IF($Q586&gt;=30,10,0)),0)+IF(ISNUMBER($R586),IF($R586&gt;=100,20,0),0)+IF(ISNUMBER($P586),IF($P586&gt;=150,20,IF($P586&gt;=50,12,5)),0)+IF(ISNUMBER($S586),IF($S586&lt;=1,15,0),0)</f>
        <v/>
      </c>
      <c r="AL586" s="29" t="n">
        <v>355</v>
      </c>
      <c r="AM586" s="30" t="n"/>
      <c r="AN586" s="15" t="inlineStr">
        <is>
          <t>Secondary/approx; NOT verified on Amazon.ca</t>
        </is>
      </c>
      <c r="AO586" s="15" t="inlineStr">
        <is>
          <t>BLANK -&gt; requires live Amazon.ca capture</t>
        </is>
      </c>
      <c r="AP586" s="15" t="inlineStr">
        <is>
          <t>Unverified commercial data</t>
        </is>
      </c>
    </row>
    <row r="587" ht="28" customHeight="1">
      <c r="A587" s="15" t="inlineStr">
        <is>
          <t>Diet Coke</t>
        </is>
      </c>
      <c r="B587" s="15" t="inlineStr">
        <is>
          <t>Diet Coke | Caffeine-Free | 12-pack 355mL</t>
        </is>
      </c>
      <c r="C587" s="15" t="inlineStr">
        <is>
          <t>5) Sparkling water &amp; soda</t>
        </is>
      </c>
      <c r="D587" s="15" t="inlineStr">
        <is>
          <t>355 mL can</t>
        </is>
      </c>
      <c r="E587" s="29" t="n">
        <v>12</v>
      </c>
      <c r="F587" s="30" t="n"/>
      <c r="G587" s="31">
        <f>IF(AND(ISNUMBER($F587),ISNUMBER($E587),$E587&lt;&gt;0),$F587/$E587,"")</f>
        <v/>
      </c>
      <c r="H587" s="31">
        <f>IF(AND(ISNUMBER($F587),ISNUMBER($AL587),ISNUMBER($E587),($AL587*$E587)&lt;&gt;0),$F587/($AL587*$E587)*100,"")</f>
        <v/>
      </c>
      <c r="I587" s="32" t="n"/>
      <c r="J587" s="33" t="n"/>
      <c r="K587" s="31">
        <f>IF(AND(ISNUMBER($F587),ISNUMBER($J587)),$F587*(1-$J587),"")</f>
        <v/>
      </c>
      <c r="L587" s="32" t="n"/>
      <c r="M587" s="32" t="n"/>
      <c r="N587" s="31">
        <f>IF(ISNUMBER($F587),($F587-IF(ISNUMBER($AM587),$AM587,0))*(1-IF(ISNUMBER($J587),$J587,0)),"")</f>
        <v/>
      </c>
      <c r="O587" s="15" t="inlineStr">
        <is>
          <t>Caffeine-Free</t>
        </is>
      </c>
      <c r="P587" s="29" t="n">
        <v>46</v>
      </c>
      <c r="Q587" s="29" t="n">
        <v>40</v>
      </c>
      <c r="R587" s="15" t="inlineStr">
        <is>
          <t>Not listed</t>
        </is>
      </c>
      <c r="S587" s="29" t="n">
        <v>0</v>
      </c>
      <c r="T587" s="29" t="n">
        <v>0</v>
      </c>
      <c r="U587" s="15" t="inlineStr">
        <is>
          <t>Aspartame</t>
        </is>
      </c>
      <c r="V587" s="15" t="inlineStr">
        <is>
          <t>Zero calorie</t>
        </is>
      </c>
      <c r="W587" s="32" t="n"/>
      <c r="X587" s="32" t="n"/>
      <c r="Y587" s="32" t="n"/>
      <c r="Z587" s="32" t="n"/>
      <c r="AA587" s="15" t="inlineStr">
        <is>
          <t>Very High</t>
        </is>
      </c>
      <c r="AB587" s="15" t="inlineStr">
        <is>
          <t>Iconic diet cola</t>
        </is>
      </c>
      <c r="AC587" s="15" t="inlineStr">
        <is>
          <t>The classic diet cola</t>
        </is>
      </c>
      <c r="AD587" s="15" t="inlineStr">
        <is>
          <t>Distinct diet-cola flavour loyalty.</t>
        </is>
      </c>
      <c r="AE587" s="32" t="n"/>
      <c r="AF587" s="34">
        <f>IF(AND(ISNUMBER($P587),ISNUMBER($AL587),$AL587&lt;&gt;0),ROUND($P587/$AL587*100,1),"")</f>
        <v/>
      </c>
      <c r="AG587" s="35">
        <f>IF(AND(ISNUMBER($S587),ISNUMBER($AL587),$AL587&lt;&gt;0),ROUND($S587/$AL587*100,2),"")</f>
        <v/>
      </c>
      <c r="AH587" s="34">
        <f>IF(AND(ISNUMBER($Q587),ISNUMBER($AL587),$AL587&lt;&gt;0),ROUND($Q587/$AL587*100,1),"")</f>
        <v/>
      </c>
      <c r="AI587" s="29">
        <f>IF(ISNUMBER($S587),IF($S587&lt;=1,"Yes","No"),"n/a")</f>
        <v/>
      </c>
      <c r="AJ587" s="29">
        <f>IF(ISNUMBER($S587),ROUND(MAX(0,MIN(100,100-$S587*2.5-IF(ISNUMBER($T587),$T587,0)*0.12+IF($S587&lt;=1,12,0))),0),"")</f>
        <v/>
      </c>
      <c r="AK587" s="29">
        <f>IF(ISNUMBER($Q587),IF($Q587&gt;=100,20,IF($Q587&gt;=30,10,0)),0)+IF(ISNUMBER($R587),IF($R587&gt;=100,20,0),0)+IF(ISNUMBER($P587),IF($P587&gt;=150,20,IF($P587&gt;=50,12,5)),0)+IF(ISNUMBER($S587),IF($S587&lt;=1,15,0),0)</f>
        <v/>
      </c>
      <c r="AL587" s="29" t="n">
        <v>355</v>
      </c>
      <c r="AM587" s="30" t="n"/>
      <c r="AN587" s="15" t="inlineStr">
        <is>
          <t>Secondary/approx; NOT verified on Amazon.ca</t>
        </is>
      </c>
      <c r="AO587" s="15" t="inlineStr">
        <is>
          <t>BLANK -&gt; requires live Amazon.ca capture</t>
        </is>
      </c>
      <c r="AP587" s="15" t="inlineStr">
        <is>
          <t>Unverified commercial data</t>
        </is>
      </c>
    </row>
    <row r="588" ht="28" customHeight="1">
      <c r="A588" s="15" t="inlineStr">
        <is>
          <t>Diet Coke</t>
        </is>
      </c>
      <c r="B588" s="15" t="inlineStr">
        <is>
          <t>Diet Coke | Caffeine-Free | 15-pack 355mL</t>
        </is>
      </c>
      <c r="C588" s="15" t="inlineStr">
        <is>
          <t>5) Sparkling water &amp; soda</t>
        </is>
      </c>
      <c r="D588" s="15" t="inlineStr">
        <is>
          <t>355 mL can</t>
        </is>
      </c>
      <c r="E588" s="29" t="n">
        <v>15</v>
      </c>
      <c r="F588" s="30" t="n"/>
      <c r="G588" s="31">
        <f>IF(AND(ISNUMBER($F588),ISNUMBER($E588),$E588&lt;&gt;0),$F588/$E588,"")</f>
        <v/>
      </c>
      <c r="H588" s="31">
        <f>IF(AND(ISNUMBER($F588),ISNUMBER($AL588),ISNUMBER($E588),($AL588*$E588)&lt;&gt;0),$F588/($AL588*$E588)*100,"")</f>
        <v/>
      </c>
      <c r="I588" s="32" t="n"/>
      <c r="J588" s="33" t="n"/>
      <c r="K588" s="31">
        <f>IF(AND(ISNUMBER($F588),ISNUMBER($J588)),$F588*(1-$J588),"")</f>
        <v/>
      </c>
      <c r="L588" s="32" t="n"/>
      <c r="M588" s="32" t="n"/>
      <c r="N588" s="31">
        <f>IF(ISNUMBER($F588),($F588-IF(ISNUMBER($AM588),$AM588,0))*(1-IF(ISNUMBER($J588),$J588,0)),"")</f>
        <v/>
      </c>
      <c r="O588" s="15" t="inlineStr">
        <is>
          <t>Caffeine-Free</t>
        </is>
      </c>
      <c r="P588" s="29" t="n">
        <v>46</v>
      </c>
      <c r="Q588" s="29" t="n">
        <v>40</v>
      </c>
      <c r="R588" s="15" t="inlineStr">
        <is>
          <t>Not listed</t>
        </is>
      </c>
      <c r="S588" s="29" t="n">
        <v>0</v>
      </c>
      <c r="T588" s="29" t="n">
        <v>0</v>
      </c>
      <c r="U588" s="15" t="inlineStr">
        <is>
          <t>Aspartame</t>
        </is>
      </c>
      <c r="V588" s="15" t="inlineStr">
        <is>
          <t>Zero calorie</t>
        </is>
      </c>
      <c r="W588" s="32" t="n"/>
      <c r="X588" s="32" t="n"/>
      <c r="Y588" s="32" t="n"/>
      <c r="Z588" s="32" t="n"/>
      <c r="AA588" s="15" t="inlineStr">
        <is>
          <t>Very High</t>
        </is>
      </c>
      <c r="AB588" s="15" t="inlineStr">
        <is>
          <t>Iconic diet cola</t>
        </is>
      </c>
      <c r="AC588" s="15" t="inlineStr">
        <is>
          <t>The classic diet cola</t>
        </is>
      </c>
      <c r="AD588" s="15" t="inlineStr">
        <is>
          <t>Distinct diet-cola flavour loyalty.</t>
        </is>
      </c>
      <c r="AE588" s="32" t="n"/>
      <c r="AF588" s="34">
        <f>IF(AND(ISNUMBER($P588),ISNUMBER($AL588),$AL588&lt;&gt;0),ROUND($P588/$AL588*100,1),"")</f>
        <v/>
      </c>
      <c r="AG588" s="35">
        <f>IF(AND(ISNUMBER($S588),ISNUMBER($AL588),$AL588&lt;&gt;0),ROUND($S588/$AL588*100,2),"")</f>
        <v/>
      </c>
      <c r="AH588" s="34">
        <f>IF(AND(ISNUMBER($Q588),ISNUMBER($AL588),$AL588&lt;&gt;0),ROUND($Q588/$AL588*100,1),"")</f>
        <v/>
      </c>
      <c r="AI588" s="29">
        <f>IF(ISNUMBER($S588),IF($S588&lt;=1,"Yes","No"),"n/a")</f>
        <v/>
      </c>
      <c r="AJ588" s="29">
        <f>IF(ISNUMBER($S588),ROUND(MAX(0,MIN(100,100-$S588*2.5-IF(ISNUMBER($T588),$T588,0)*0.12+IF($S588&lt;=1,12,0))),0),"")</f>
        <v/>
      </c>
      <c r="AK588" s="29">
        <f>IF(ISNUMBER($Q588),IF($Q588&gt;=100,20,IF($Q588&gt;=30,10,0)),0)+IF(ISNUMBER($R588),IF($R588&gt;=100,20,0),0)+IF(ISNUMBER($P588),IF($P588&gt;=150,20,IF($P588&gt;=50,12,5)),0)+IF(ISNUMBER($S588),IF($S588&lt;=1,15,0),0)</f>
        <v/>
      </c>
      <c r="AL588" s="29" t="n">
        <v>355</v>
      </c>
      <c r="AM588" s="30" t="n"/>
      <c r="AN588" s="15" t="inlineStr">
        <is>
          <t>Secondary/approx; NOT verified on Amazon.ca</t>
        </is>
      </c>
      <c r="AO588" s="15" t="inlineStr">
        <is>
          <t>BLANK -&gt; requires live Amazon.ca capture</t>
        </is>
      </c>
      <c r="AP588" s="15" t="inlineStr">
        <is>
          <t>Unverified commercial data</t>
        </is>
      </c>
    </row>
    <row r="589" ht="28" customHeight="1">
      <c r="A589" s="15" t="inlineStr">
        <is>
          <t>Diet Coke</t>
        </is>
      </c>
      <c r="B589" s="15" t="inlineStr">
        <is>
          <t>Diet Coke | Caffeine-Free | 18-pack 355mL</t>
        </is>
      </c>
      <c r="C589" s="15" t="inlineStr">
        <is>
          <t>5) Sparkling water &amp; soda</t>
        </is>
      </c>
      <c r="D589" s="15" t="inlineStr">
        <is>
          <t>355 mL can</t>
        </is>
      </c>
      <c r="E589" s="29" t="n">
        <v>18</v>
      </c>
      <c r="F589" s="30" t="n"/>
      <c r="G589" s="31">
        <f>IF(AND(ISNUMBER($F589),ISNUMBER($E589),$E589&lt;&gt;0),$F589/$E589,"")</f>
        <v/>
      </c>
      <c r="H589" s="31">
        <f>IF(AND(ISNUMBER($F589),ISNUMBER($AL589),ISNUMBER($E589),($AL589*$E589)&lt;&gt;0),$F589/($AL589*$E589)*100,"")</f>
        <v/>
      </c>
      <c r="I589" s="32" t="n"/>
      <c r="J589" s="33" t="n"/>
      <c r="K589" s="31">
        <f>IF(AND(ISNUMBER($F589),ISNUMBER($J589)),$F589*(1-$J589),"")</f>
        <v/>
      </c>
      <c r="L589" s="32" t="n"/>
      <c r="M589" s="32" t="n"/>
      <c r="N589" s="31">
        <f>IF(ISNUMBER($F589),($F589-IF(ISNUMBER($AM589),$AM589,0))*(1-IF(ISNUMBER($J589),$J589,0)),"")</f>
        <v/>
      </c>
      <c r="O589" s="15" t="inlineStr">
        <is>
          <t>Caffeine-Free</t>
        </is>
      </c>
      <c r="P589" s="29" t="n">
        <v>46</v>
      </c>
      <c r="Q589" s="29" t="n">
        <v>40</v>
      </c>
      <c r="R589" s="15" t="inlineStr">
        <is>
          <t>Not listed</t>
        </is>
      </c>
      <c r="S589" s="29" t="n">
        <v>0</v>
      </c>
      <c r="T589" s="29" t="n">
        <v>0</v>
      </c>
      <c r="U589" s="15" t="inlineStr">
        <is>
          <t>Aspartame</t>
        </is>
      </c>
      <c r="V589" s="15" t="inlineStr">
        <is>
          <t>Zero calorie</t>
        </is>
      </c>
      <c r="W589" s="32" t="n"/>
      <c r="X589" s="32" t="n"/>
      <c r="Y589" s="32" t="n"/>
      <c r="Z589" s="32" t="n"/>
      <c r="AA589" s="15" t="inlineStr">
        <is>
          <t>Very High</t>
        </is>
      </c>
      <c r="AB589" s="15" t="inlineStr">
        <is>
          <t>Iconic diet cola</t>
        </is>
      </c>
      <c r="AC589" s="15" t="inlineStr">
        <is>
          <t>The classic diet cola</t>
        </is>
      </c>
      <c r="AD589" s="15" t="inlineStr">
        <is>
          <t>Distinct diet-cola flavour loyalty.</t>
        </is>
      </c>
      <c r="AE589" s="32" t="n"/>
      <c r="AF589" s="34">
        <f>IF(AND(ISNUMBER($P589),ISNUMBER($AL589),$AL589&lt;&gt;0),ROUND($P589/$AL589*100,1),"")</f>
        <v/>
      </c>
      <c r="AG589" s="35">
        <f>IF(AND(ISNUMBER($S589),ISNUMBER($AL589),$AL589&lt;&gt;0),ROUND($S589/$AL589*100,2),"")</f>
        <v/>
      </c>
      <c r="AH589" s="34">
        <f>IF(AND(ISNUMBER($Q589),ISNUMBER($AL589),$AL589&lt;&gt;0),ROUND($Q589/$AL589*100,1),"")</f>
        <v/>
      </c>
      <c r="AI589" s="29">
        <f>IF(ISNUMBER($S589),IF($S589&lt;=1,"Yes","No"),"n/a")</f>
        <v/>
      </c>
      <c r="AJ589" s="29">
        <f>IF(ISNUMBER($S589),ROUND(MAX(0,MIN(100,100-$S589*2.5-IF(ISNUMBER($T589),$T589,0)*0.12+IF($S589&lt;=1,12,0))),0),"")</f>
        <v/>
      </c>
      <c r="AK589" s="29">
        <f>IF(ISNUMBER($Q589),IF($Q589&gt;=100,20,IF($Q589&gt;=30,10,0)),0)+IF(ISNUMBER($R589),IF($R589&gt;=100,20,0),0)+IF(ISNUMBER($P589),IF($P589&gt;=150,20,IF($P589&gt;=50,12,5)),0)+IF(ISNUMBER($S589),IF($S589&lt;=1,15,0),0)</f>
        <v/>
      </c>
      <c r="AL589" s="29" t="n">
        <v>355</v>
      </c>
      <c r="AM589" s="30" t="n"/>
      <c r="AN589" s="15" t="inlineStr">
        <is>
          <t>Secondary/approx; NOT verified on Amazon.ca</t>
        </is>
      </c>
      <c r="AO589" s="15" t="inlineStr">
        <is>
          <t>BLANK -&gt; requires live Amazon.ca capture</t>
        </is>
      </c>
      <c r="AP589" s="15" t="inlineStr">
        <is>
          <t>Unverified commercial data</t>
        </is>
      </c>
    </row>
    <row r="590" ht="28" customHeight="1">
      <c r="A590" s="15" t="inlineStr">
        <is>
          <t>Diet Coke</t>
        </is>
      </c>
      <c r="B590" s="15" t="inlineStr">
        <is>
          <t>Diet Coke | Caffeine-Free | 24-pack 355mL</t>
        </is>
      </c>
      <c r="C590" s="15" t="inlineStr">
        <is>
          <t>5) Sparkling water &amp; soda</t>
        </is>
      </c>
      <c r="D590" s="15" t="inlineStr">
        <is>
          <t>355 mL can</t>
        </is>
      </c>
      <c r="E590" s="29" t="n">
        <v>24</v>
      </c>
      <c r="F590" s="30" t="n"/>
      <c r="G590" s="31">
        <f>IF(AND(ISNUMBER($F590),ISNUMBER($E590),$E590&lt;&gt;0),$F590/$E590,"")</f>
        <v/>
      </c>
      <c r="H590" s="31">
        <f>IF(AND(ISNUMBER($F590),ISNUMBER($AL590),ISNUMBER($E590),($AL590*$E590)&lt;&gt;0),$F590/($AL590*$E590)*100,"")</f>
        <v/>
      </c>
      <c r="I590" s="32" t="n"/>
      <c r="J590" s="33" t="n"/>
      <c r="K590" s="31">
        <f>IF(AND(ISNUMBER($F590),ISNUMBER($J590)),$F590*(1-$J590),"")</f>
        <v/>
      </c>
      <c r="L590" s="32" t="n"/>
      <c r="M590" s="32" t="n"/>
      <c r="N590" s="31">
        <f>IF(ISNUMBER($F590),($F590-IF(ISNUMBER($AM590),$AM590,0))*(1-IF(ISNUMBER($J590),$J590,0)),"")</f>
        <v/>
      </c>
      <c r="O590" s="15" t="inlineStr">
        <is>
          <t>Caffeine-Free</t>
        </is>
      </c>
      <c r="P590" s="29" t="n">
        <v>46</v>
      </c>
      <c r="Q590" s="29" t="n">
        <v>40</v>
      </c>
      <c r="R590" s="15" t="inlineStr">
        <is>
          <t>Not listed</t>
        </is>
      </c>
      <c r="S590" s="29" t="n">
        <v>0</v>
      </c>
      <c r="T590" s="29" t="n">
        <v>0</v>
      </c>
      <c r="U590" s="15" t="inlineStr">
        <is>
          <t>Aspartame</t>
        </is>
      </c>
      <c r="V590" s="15" t="inlineStr">
        <is>
          <t>Zero calorie</t>
        </is>
      </c>
      <c r="W590" s="32" t="n"/>
      <c r="X590" s="32" t="n"/>
      <c r="Y590" s="32" t="n"/>
      <c r="Z590" s="32" t="n"/>
      <c r="AA590" s="15" t="inlineStr">
        <is>
          <t>Very High</t>
        </is>
      </c>
      <c r="AB590" s="15" t="inlineStr">
        <is>
          <t>Iconic diet cola</t>
        </is>
      </c>
      <c r="AC590" s="15" t="inlineStr">
        <is>
          <t>The classic diet cola</t>
        </is>
      </c>
      <c r="AD590" s="15" t="inlineStr">
        <is>
          <t>Distinct diet-cola flavour loyalty.</t>
        </is>
      </c>
      <c r="AE590" s="32" t="n"/>
      <c r="AF590" s="34">
        <f>IF(AND(ISNUMBER($P590),ISNUMBER($AL590),$AL590&lt;&gt;0),ROUND($P590/$AL590*100,1),"")</f>
        <v/>
      </c>
      <c r="AG590" s="35">
        <f>IF(AND(ISNUMBER($S590),ISNUMBER($AL590),$AL590&lt;&gt;0),ROUND($S590/$AL590*100,2),"")</f>
        <v/>
      </c>
      <c r="AH590" s="34">
        <f>IF(AND(ISNUMBER($Q590),ISNUMBER($AL590),$AL590&lt;&gt;0),ROUND($Q590/$AL590*100,1),"")</f>
        <v/>
      </c>
      <c r="AI590" s="29">
        <f>IF(ISNUMBER($S590),IF($S590&lt;=1,"Yes","No"),"n/a")</f>
        <v/>
      </c>
      <c r="AJ590" s="29">
        <f>IF(ISNUMBER($S590),ROUND(MAX(0,MIN(100,100-$S590*2.5-IF(ISNUMBER($T590),$T590,0)*0.12+IF($S590&lt;=1,12,0))),0),"")</f>
        <v/>
      </c>
      <c r="AK590" s="29">
        <f>IF(ISNUMBER($Q590),IF($Q590&gt;=100,20,IF($Q590&gt;=30,10,0)),0)+IF(ISNUMBER($R590),IF($R590&gt;=100,20,0),0)+IF(ISNUMBER($P590),IF($P590&gt;=150,20,IF($P590&gt;=50,12,5)),0)+IF(ISNUMBER($S590),IF($S590&lt;=1,15,0),0)</f>
        <v/>
      </c>
      <c r="AL590" s="29" t="n">
        <v>355</v>
      </c>
      <c r="AM590" s="30" t="n"/>
      <c r="AN590" s="15" t="inlineStr">
        <is>
          <t>Secondary/approx; NOT verified on Amazon.ca</t>
        </is>
      </c>
      <c r="AO590" s="15" t="inlineStr">
        <is>
          <t>BLANK -&gt; requires live Amazon.ca capture</t>
        </is>
      </c>
      <c r="AP590" s="15" t="inlineStr">
        <is>
          <t>Unverified commercial data</t>
        </is>
      </c>
    </row>
    <row r="591" ht="28" customHeight="1">
      <c r="A591" s="15" t="inlineStr">
        <is>
          <t>Sprite</t>
        </is>
      </c>
      <c r="B591" s="15" t="inlineStr">
        <is>
          <t>Sprite Lemon-Lime | Original | single 355mL</t>
        </is>
      </c>
      <c r="C591" s="15" t="inlineStr">
        <is>
          <t>5) Sparkling water &amp; soda</t>
        </is>
      </c>
      <c r="D591" s="15" t="inlineStr">
        <is>
          <t>355 mL can</t>
        </is>
      </c>
      <c r="E591" s="29" t="n">
        <v>1</v>
      </c>
      <c r="F591" s="30" t="n"/>
      <c r="G591" s="31">
        <f>IF(AND(ISNUMBER($F591),ISNUMBER($E591),$E591&lt;&gt;0),$F591/$E591,"")</f>
        <v/>
      </c>
      <c r="H591" s="31">
        <f>IF(AND(ISNUMBER($F591),ISNUMBER($AL591),ISNUMBER($E591),($AL591*$E591)&lt;&gt;0),$F591/($AL591*$E591)*100,"")</f>
        <v/>
      </c>
      <c r="I591" s="32" t="n"/>
      <c r="J591" s="33" t="n"/>
      <c r="K591" s="31">
        <f>IF(AND(ISNUMBER($F591),ISNUMBER($J591)),$F591*(1-$J591),"")</f>
        <v/>
      </c>
      <c r="L591" s="32" t="n"/>
      <c r="M591" s="32" t="n"/>
      <c r="N591" s="31">
        <f>IF(ISNUMBER($F591),($F591-IF(ISNUMBER($AM591),$AM591,0))*(1-IF(ISNUMBER($J591),$J591,0)),"")</f>
        <v/>
      </c>
      <c r="O591" s="15" t="inlineStr">
        <is>
          <t>Original</t>
        </is>
      </c>
      <c r="P591" s="29" t="n">
        <v>0</v>
      </c>
      <c r="Q591" s="29" t="n">
        <v>65</v>
      </c>
      <c r="R591" s="15" t="inlineStr">
        <is>
          <t>Not listed</t>
        </is>
      </c>
      <c r="S591" s="29" t="n">
        <v>38</v>
      </c>
      <c r="T591" s="29" t="n">
        <v>140</v>
      </c>
      <c r="U591" s="15" t="inlineStr">
        <is>
          <t>HFCS</t>
        </is>
      </c>
      <c r="V591" s="15" t="inlineStr">
        <is>
          <t>Caffeine-free lemon-lime</t>
        </is>
      </c>
      <c r="W591" s="32" t="n"/>
      <c r="X591" s="32" t="n"/>
      <c r="Y591" s="32" t="n"/>
      <c r="Z591" s="32" t="n"/>
      <c r="AA591" s="15" t="inlineStr">
        <is>
          <t>Very High</t>
        </is>
      </c>
      <c r="AB591" s="15" t="inlineStr">
        <is>
          <t>#1 lemon-lime soda</t>
        </is>
      </c>
      <c r="AC591" s="15" t="inlineStr">
        <is>
          <t>Crisp caffeine-free lemon-lime</t>
        </is>
      </c>
      <c r="AD591" s="15" t="inlineStr">
        <is>
          <t>Clean lemon-lime, no caffeine.</t>
        </is>
      </c>
      <c r="AE591" s="32" t="n"/>
      <c r="AF591" s="34">
        <f>IF(AND(ISNUMBER($P591),ISNUMBER($AL591),$AL591&lt;&gt;0),ROUND($P591/$AL591*100,1),"")</f>
        <v/>
      </c>
      <c r="AG591" s="35">
        <f>IF(AND(ISNUMBER($S591),ISNUMBER($AL591),$AL591&lt;&gt;0),ROUND($S591/$AL591*100,2),"")</f>
        <v/>
      </c>
      <c r="AH591" s="34">
        <f>IF(AND(ISNUMBER($Q591),ISNUMBER($AL591),$AL591&lt;&gt;0),ROUND($Q591/$AL591*100,1),"")</f>
        <v/>
      </c>
      <c r="AI591" s="29">
        <f>IF(ISNUMBER($S591),IF($S591&lt;=1,"Yes","No"),"n/a")</f>
        <v/>
      </c>
      <c r="AJ591" s="29">
        <f>IF(ISNUMBER($S591),ROUND(MAX(0,MIN(100,100-$S591*2.5-IF(ISNUMBER($T591),$T591,0)*0.12+IF($S591&lt;=1,12,0))),0),"")</f>
        <v/>
      </c>
      <c r="AK591" s="29">
        <f>IF(ISNUMBER($Q591),IF($Q591&gt;=100,20,IF($Q591&gt;=30,10,0)),0)+IF(ISNUMBER($R591),IF($R591&gt;=100,20,0),0)+IF(ISNUMBER($P591),IF($P591&gt;=150,20,IF($P591&gt;=50,12,5)),0)+IF(ISNUMBER($S591),IF($S591&lt;=1,15,0),0)</f>
        <v/>
      </c>
      <c r="AL591" s="29" t="n">
        <v>355</v>
      </c>
      <c r="AM591" s="30" t="n"/>
      <c r="AN591" s="15" t="inlineStr">
        <is>
          <t>Secondary/approx; NOT verified on Amazon.ca</t>
        </is>
      </c>
      <c r="AO591" s="15" t="inlineStr">
        <is>
          <t>BLANK -&gt; requires live Amazon.ca capture</t>
        </is>
      </c>
      <c r="AP591" s="15" t="inlineStr">
        <is>
          <t>Unverified commercial data</t>
        </is>
      </c>
    </row>
    <row r="592" ht="28" customHeight="1">
      <c r="A592" s="15" t="inlineStr">
        <is>
          <t>Sprite</t>
        </is>
      </c>
      <c r="B592" s="15" t="inlineStr">
        <is>
          <t>Sprite Lemon-Lime | Original | 8-pack 355mL</t>
        </is>
      </c>
      <c r="C592" s="15" t="inlineStr">
        <is>
          <t>5) Sparkling water &amp; soda</t>
        </is>
      </c>
      <c r="D592" s="15" t="inlineStr">
        <is>
          <t>355 mL can</t>
        </is>
      </c>
      <c r="E592" s="29" t="n">
        <v>8</v>
      </c>
      <c r="F592" s="30" t="n"/>
      <c r="G592" s="31">
        <f>IF(AND(ISNUMBER($F592),ISNUMBER($E592),$E592&lt;&gt;0),$F592/$E592,"")</f>
        <v/>
      </c>
      <c r="H592" s="31">
        <f>IF(AND(ISNUMBER($F592),ISNUMBER($AL592),ISNUMBER($E592),($AL592*$E592)&lt;&gt;0),$F592/($AL592*$E592)*100,"")</f>
        <v/>
      </c>
      <c r="I592" s="32" t="n"/>
      <c r="J592" s="33" t="n"/>
      <c r="K592" s="31">
        <f>IF(AND(ISNUMBER($F592),ISNUMBER($J592)),$F592*(1-$J592),"")</f>
        <v/>
      </c>
      <c r="L592" s="32" t="n"/>
      <c r="M592" s="32" t="n"/>
      <c r="N592" s="31">
        <f>IF(ISNUMBER($F592),($F592-IF(ISNUMBER($AM592),$AM592,0))*(1-IF(ISNUMBER($J592),$J592,0)),"")</f>
        <v/>
      </c>
      <c r="O592" s="15" t="inlineStr">
        <is>
          <t>Original</t>
        </is>
      </c>
      <c r="P592" s="29" t="n">
        <v>0</v>
      </c>
      <c r="Q592" s="29" t="n">
        <v>65</v>
      </c>
      <c r="R592" s="15" t="inlineStr">
        <is>
          <t>Not listed</t>
        </is>
      </c>
      <c r="S592" s="29" t="n">
        <v>38</v>
      </c>
      <c r="T592" s="29" t="n">
        <v>140</v>
      </c>
      <c r="U592" s="15" t="inlineStr">
        <is>
          <t>HFCS</t>
        </is>
      </c>
      <c r="V592" s="15" t="inlineStr">
        <is>
          <t>Caffeine-free lemon-lime</t>
        </is>
      </c>
      <c r="W592" s="32" t="n"/>
      <c r="X592" s="32" t="n"/>
      <c r="Y592" s="32" t="n"/>
      <c r="Z592" s="32" t="n"/>
      <c r="AA592" s="15" t="inlineStr">
        <is>
          <t>Very High</t>
        </is>
      </c>
      <c r="AB592" s="15" t="inlineStr">
        <is>
          <t>#1 lemon-lime soda</t>
        </is>
      </c>
      <c r="AC592" s="15" t="inlineStr">
        <is>
          <t>Crisp caffeine-free lemon-lime</t>
        </is>
      </c>
      <c r="AD592" s="15" t="inlineStr">
        <is>
          <t>Clean lemon-lime, no caffeine.</t>
        </is>
      </c>
      <c r="AE592" s="32" t="n"/>
      <c r="AF592" s="34">
        <f>IF(AND(ISNUMBER($P592),ISNUMBER($AL592),$AL592&lt;&gt;0),ROUND($P592/$AL592*100,1),"")</f>
        <v/>
      </c>
      <c r="AG592" s="35">
        <f>IF(AND(ISNUMBER($S592),ISNUMBER($AL592),$AL592&lt;&gt;0),ROUND($S592/$AL592*100,2),"")</f>
        <v/>
      </c>
      <c r="AH592" s="34">
        <f>IF(AND(ISNUMBER($Q592),ISNUMBER($AL592),$AL592&lt;&gt;0),ROUND($Q592/$AL592*100,1),"")</f>
        <v/>
      </c>
      <c r="AI592" s="29">
        <f>IF(ISNUMBER($S592),IF($S592&lt;=1,"Yes","No"),"n/a")</f>
        <v/>
      </c>
      <c r="AJ592" s="29">
        <f>IF(ISNUMBER($S592),ROUND(MAX(0,MIN(100,100-$S592*2.5-IF(ISNUMBER($T592),$T592,0)*0.12+IF($S592&lt;=1,12,0))),0),"")</f>
        <v/>
      </c>
      <c r="AK592" s="29">
        <f>IF(ISNUMBER($Q592),IF($Q592&gt;=100,20,IF($Q592&gt;=30,10,0)),0)+IF(ISNUMBER($R592),IF($R592&gt;=100,20,0),0)+IF(ISNUMBER($P592),IF($P592&gt;=150,20,IF($P592&gt;=50,12,5)),0)+IF(ISNUMBER($S592),IF($S592&lt;=1,15,0),0)</f>
        <v/>
      </c>
      <c r="AL592" s="29" t="n">
        <v>355</v>
      </c>
      <c r="AM592" s="30" t="n"/>
      <c r="AN592" s="15" t="inlineStr">
        <is>
          <t>Secondary/approx; NOT verified on Amazon.ca</t>
        </is>
      </c>
      <c r="AO592" s="15" t="inlineStr">
        <is>
          <t>BLANK -&gt; requires live Amazon.ca capture</t>
        </is>
      </c>
      <c r="AP592" s="15" t="inlineStr">
        <is>
          <t>Unverified commercial data</t>
        </is>
      </c>
    </row>
    <row r="593" ht="28" customHeight="1">
      <c r="A593" s="15" t="inlineStr">
        <is>
          <t>Sprite</t>
        </is>
      </c>
      <c r="B593" s="15" t="inlineStr">
        <is>
          <t>Sprite Lemon-Lime | Original | 12-pack 355mL</t>
        </is>
      </c>
      <c r="C593" s="15" t="inlineStr">
        <is>
          <t>5) Sparkling water &amp; soda</t>
        </is>
      </c>
      <c r="D593" s="15" t="inlineStr">
        <is>
          <t>355 mL can</t>
        </is>
      </c>
      <c r="E593" s="29" t="n">
        <v>12</v>
      </c>
      <c r="F593" s="30" t="n"/>
      <c r="G593" s="31">
        <f>IF(AND(ISNUMBER($F593),ISNUMBER($E593),$E593&lt;&gt;0),$F593/$E593,"")</f>
        <v/>
      </c>
      <c r="H593" s="31">
        <f>IF(AND(ISNUMBER($F593),ISNUMBER($AL593),ISNUMBER($E593),($AL593*$E593)&lt;&gt;0),$F593/($AL593*$E593)*100,"")</f>
        <v/>
      </c>
      <c r="I593" s="32" t="n"/>
      <c r="J593" s="33" t="n"/>
      <c r="K593" s="31">
        <f>IF(AND(ISNUMBER($F593),ISNUMBER($J593)),$F593*(1-$J593),"")</f>
        <v/>
      </c>
      <c r="L593" s="32" t="n"/>
      <c r="M593" s="32" t="n"/>
      <c r="N593" s="31">
        <f>IF(ISNUMBER($F593),($F593-IF(ISNUMBER($AM593),$AM593,0))*(1-IF(ISNUMBER($J593),$J593,0)),"")</f>
        <v/>
      </c>
      <c r="O593" s="15" t="inlineStr">
        <is>
          <t>Original</t>
        </is>
      </c>
      <c r="P593" s="29" t="n">
        <v>0</v>
      </c>
      <c r="Q593" s="29" t="n">
        <v>65</v>
      </c>
      <c r="R593" s="15" t="inlineStr">
        <is>
          <t>Not listed</t>
        </is>
      </c>
      <c r="S593" s="29" t="n">
        <v>38</v>
      </c>
      <c r="T593" s="29" t="n">
        <v>140</v>
      </c>
      <c r="U593" s="15" t="inlineStr">
        <is>
          <t>HFCS</t>
        </is>
      </c>
      <c r="V593" s="15" t="inlineStr">
        <is>
          <t>Caffeine-free lemon-lime</t>
        </is>
      </c>
      <c r="W593" s="32" t="n"/>
      <c r="X593" s="32" t="n"/>
      <c r="Y593" s="32" t="n"/>
      <c r="Z593" s="32" t="n"/>
      <c r="AA593" s="15" t="inlineStr">
        <is>
          <t>Very High</t>
        </is>
      </c>
      <c r="AB593" s="15" t="inlineStr">
        <is>
          <t>#1 lemon-lime soda</t>
        </is>
      </c>
      <c r="AC593" s="15" t="inlineStr">
        <is>
          <t>Crisp caffeine-free lemon-lime</t>
        </is>
      </c>
      <c r="AD593" s="15" t="inlineStr">
        <is>
          <t>Clean lemon-lime, no caffeine.</t>
        </is>
      </c>
      <c r="AE593" s="32" t="n"/>
      <c r="AF593" s="34">
        <f>IF(AND(ISNUMBER($P593),ISNUMBER($AL593),$AL593&lt;&gt;0),ROUND($P593/$AL593*100,1),"")</f>
        <v/>
      </c>
      <c r="AG593" s="35">
        <f>IF(AND(ISNUMBER($S593),ISNUMBER($AL593),$AL593&lt;&gt;0),ROUND($S593/$AL593*100,2),"")</f>
        <v/>
      </c>
      <c r="AH593" s="34">
        <f>IF(AND(ISNUMBER($Q593),ISNUMBER($AL593),$AL593&lt;&gt;0),ROUND($Q593/$AL593*100,1),"")</f>
        <v/>
      </c>
      <c r="AI593" s="29">
        <f>IF(ISNUMBER($S593),IF($S593&lt;=1,"Yes","No"),"n/a")</f>
        <v/>
      </c>
      <c r="AJ593" s="29">
        <f>IF(ISNUMBER($S593),ROUND(MAX(0,MIN(100,100-$S593*2.5-IF(ISNUMBER($T593),$T593,0)*0.12+IF($S593&lt;=1,12,0))),0),"")</f>
        <v/>
      </c>
      <c r="AK593" s="29">
        <f>IF(ISNUMBER($Q593),IF($Q593&gt;=100,20,IF($Q593&gt;=30,10,0)),0)+IF(ISNUMBER($R593),IF($R593&gt;=100,20,0),0)+IF(ISNUMBER($P593),IF($P593&gt;=150,20,IF($P593&gt;=50,12,5)),0)+IF(ISNUMBER($S593),IF($S593&lt;=1,15,0),0)</f>
        <v/>
      </c>
      <c r="AL593" s="29" t="n">
        <v>355</v>
      </c>
      <c r="AM593" s="30" t="n"/>
      <c r="AN593" s="15" t="inlineStr">
        <is>
          <t>Secondary/approx; NOT verified on Amazon.ca</t>
        </is>
      </c>
      <c r="AO593" s="15" t="inlineStr">
        <is>
          <t>BLANK -&gt; requires live Amazon.ca capture</t>
        </is>
      </c>
      <c r="AP593" s="15" t="inlineStr">
        <is>
          <t>Unverified commercial data</t>
        </is>
      </c>
    </row>
    <row r="594" ht="28" customHeight="1">
      <c r="A594" s="15" t="inlineStr">
        <is>
          <t>Sprite</t>
        </is>
      </c>
      <c r="B594" s="15" t="inlineStr">
        <is>
          <t>Sprite Lemon-Lime | Original | 15-pack 355mL</t>
        </is>
      </c>
      <c r="C594" s="15" t="inlineStr">
        <is>
          <t>5) Sparkling water &amp; soda</t>
        </is>
      </c>
      <c r="D594" s="15" t="inlineStr">
        <is>
          <t>355 mL can</t>
        </is>
      </c>
      <c r="E594" s="29" t="n">
        <v>15</v>
      </c>
      <c r="F594" s="30" t="n"/>
      <c r="G594" s="31">
        <f>IF(AND(ISNUMBER($F594),ISNUMBER($E594),$E594&lt;&gt;0),$F594/$E594,"")</f>
        <v/>
      </c>
      <c r="H594" s="31">
        <f>IF(AND(ISNUMBER($F594),ISNUMBER($AL594),ISNUMBER($E594),($AL594*$E594)&lt;&gt;0),$F594/($AL594*$E594)*100,"")</f>
        <v/>
      </c>
      <c r="I594" s="32" t="n"/>
      <c r="J594" s="33" t="n"/>
      <c r="K594" s="31">
        <f>IF(AND(ISNUMBER($F594),ISNUMBER($J594)),$F594*(1-$J594),"")</f>
        <v/>
      </c>
      <c r="L594" s="32" t="n"/>
      <c r="M594" s="32" t="n"/>
      <c r="N594" s="31">
        <f>IF(ISNUMBER($F594),($F594-IF(ISNUMBER($AM594),$AM594,0))*(1-IF(ISNUMBER($J594),$J594,0)),"")</f>
        <v/>
      </c>
      <c r="O594" s="15" t="inlineStr">
        <is>
          <t>Original</t>
        </is>
      </c>
      <c r="P594" s="29" t="n">
        <v>0</v>
      </c>
      <c r="Q594" s="29" t="n">
        <v>65</v>
      </c>
      <c r="R594" s="15" t="inlineStr">
        <is>
          <t>Not listed</t>
        </is>
      </c>
      <c r="S594" s="29" t="n">
        <v>38</v>
      </c>
      <c r="T594" s="29" t="n">
        <v>140</v>
      </c>
      <c r="U594" s="15" t="inlineStr">
        <is>
          <t>HFCS</t>
        </is>
      </c>
      <c r="V594" s="15" t="inlineStr">
        <is>
          <t>Caffeine-free lemon-lime</t>
        </is>
      </c>
      <c r="W594" s="32" t="n"/>
      <c r="X594" s="32" t="n"/>
      <c r="Y594" s="32" t="n"/>
      <c r="Z594" s="32" t="n"/>
      <c r="AA594" s="15" t="inlineStr">
        <is>
          <t>Very High</t>
        </is>
      </c>
      <c r="AB594" s="15" t="inlineStr">
        <is>
          <t>#1 lemon-lime soda</t>
        </is>
      </c>
      <c r="AC594" s="15" t="inlineStr">
        <is>
          <t>Crisp caffeine-free lemon-lime</t>
        </is>
      </c>
      <c r="AD594" s="15" t="inlineStr">
        <is>
          <t>Clean lemon-lime, no caffeine.</t>
        </is>
      </c>
      <c r="AE594" s="32" t="n"/>
      <c r="AF594" s="34">
        <f>IF(AND(ISNUMBER($P594),ISNUMBER($AL594),$AL594&lt;&gt;0),ROUND($P594/$AL594*100,1),"")</f>
        <v/>
      </c>
      <c r="AG594" s="35">
        <f>IF(AND(ISNUMBER($S594),ISNUMBER($AL594),$AL594&lt;&gt;0),ROUND($S594/$AL594*100,2),"")</f>
        <v/>
      </c>
      <c r="AH594" s="34">
        <f>IF(AND(ISNUMBER($Q594),ISNUMBER($AL594),$AL594&lt;&gt;0),ROUND($Q594/$AL594*100,1),"")</f>
        <v/>
      </c>
      <c r="AI594" s="29">
        <f>IF(ISNUMBER($S594),IF($S594&lt;=1,"Yes","No"),"n/a")</f>
        <v/>
      </c>
      <c r="AJ594" s="29">
        <f>IF(ISNUMBER($S594),ROUND(MAX(0,MIN(100,100-$S594*2.5-IF(ISNUMBER($T594),$T594,0)*0.12+IF($S594&lt;=1,12,0))),0),"")</f>
        <v/>
      </c>
      <c r="AK594" s="29">
        <f>IF(ISNUMBER($Q594),IF($Q594&gt;=100,20,IF($Q594&gt;=30,10,0)),0)+IF(ISNUMBER($R594),IF($R594&gt;=100,20,0),0)+IF(ISNUMBER($P594),IF($P594&gt;=150,20,IF($P594&gt;=50,12,5)),0)+IF(ISNUMBER($S594),IF($S594&lt;=1,15,0),0)</f>
        <v/>
      </c>
      <c r="AL594" s="29" t="n">
        <v>355</v>
      </c>
      <c r="AM594" s="30" t="n"/>
      <c r="AN594" s="15" t="inlineStr">
        <is>
          <t>Secondary/approx; NOT verified on Amazon.ca</t>
        </is>
      </c>
      <c r="AO594" s="15" t="inlineStr">
        <is>
          <t>BLANK -&gt; requires live Amazon.ca capture</t>
        </is>
      </c>
      <c r="AP594" s="15" t="inlineStr">
        <is>
          <t>Unverified commercial data</t>
        </is>
      </c>
    </row>
    <row r="595" ht="28" customHeight="1">
      <c r="A595" s="15" t="inlineStr">
        <is>
          <t>Sprite</t>
        </is>
      </c>
      <c r="B595" s="15" t="inlineStr">
        <is>
          <t>Sprite Lemon-Lime | Original | 18-pack 355mL</t>
        </is>
      </c>
      <c r="C595" s="15" t="inlineStr">
        <is>
          <t>5) Sparkling water &amp; soda</t>
        </is>
      </c>
      <c r="D595" s="15" t="inlineStr">
        <is>
          <t>355 mL can</t>
        </is>
      </c>
      <c r="E595" s="29" t="n">
        <v>18</v>
      </c>
      <c r="F595" s="30" t="n"/>
      <c r="G595" s="31">
        <f>IF(AND(ISNUMBER($F595),ISNUMBER($E595),$E595&lt;&gt;0),$F595/$E595,"")</f>
        <v/>
      </c>
      <c r="H595" s="31">
        <f>IF(AND(ISNUMBER($F595),ISNUMBER($AL595),ISNUMBER($E595),($AL595*$E595)&lt;&gt;0),$F595/($AL595*$E595)*100,"")</f>
        <v/>
      </c>
      <c r="I595" s="32" t="n"/>
      <c r="J595" s="33" t="n"/>
      <c r="K595" s="31">
        <f>IF(AND(ISNUMBER($F595),ISNUMBER($J595)),$F595*(1-$J595),"")</f>
        <v/>
      </c>
      <c r="L595" s="32" t="n"/>
      <c r="M595" s="32" t="n"/>
      <c r="N595" s="31">
        <f>IF(ISNUMBER($F595),($F595-IF(ISNUMBER($AM595),$AM595,0))*(1-IF(ISNUMBER($J595),$J595,0)),"")</f>
        <v/>
      </c>
      <c r="O595" s="15" t="inlineStr">
        <is>
          <t>Original</t>
        </is>
      </c>
      <c r="P595" s="29" t="n">
        <v>0</v>
      </c>
      <c r="Q595" s="29" t="n">
        <v>65</v>
      </c>
      <c r="R595" s="15" t="inlineStr">
        <is>
          <t>Not listed</t>
        </is>
      </c>
      <c r="S595" s="29" t="n">
        <v>38</v>
      </c>
      <c r="T595" s="29" t="n">
        <v>140</v>
      </c>
      <c r="U595" s="15" t="inlineStr">
        <is>
          <t>HFCS</t>
        </is>
      </c>
      <c r="V595" s="15" t="inlineStr">
        <is>
          <t>Caffeine-free lemon-lime</t>
        </is>
      </c>
      <c r="W595" s="32" t="n"/>
      <c r="X595" s="32" t="n"/>
      <c r="Y595" s="32" t="n"/>
      <c r="Z595" s="32" t="n"/>
      <c r="AA595" s="15" t="inlineStr">
        <is>
          <t>Very High</t>
        </is>
      </c>
      <c r="AB595" s="15" t="inlineStr">
        <is>
          <t>#1 lemon-lime soda</t>
        </is>
      </c>
      <c r="AC595" s="15" t="inlineStr">
        <is>
          <t>Crisp caffeine-free lemon-lime</t>
        </is>
      </c>
      <c r="AD595" s="15" t="inlineStr">
        <is>
          <t>Clean lemon-lime, no caffeine.</t>
        </is>
      </c>
      <c r="AE595" s="32" t="n"/>
      <c r="AF595" s="34">
        <f>IF(AND(ISNUMBER($P595),ISNUMBER($AL595),$AL595&lt;&gt;0),ROUND($P595/$AL595*100,1),"")</f>
        <v/>
      </c>
      <c r="AG595" s="35">
        <f>IF(AND(ISNUMBER($S595),ISNUMBER($AL595),$AL595&lt;&gt;0),ROUND($S595/$AL595*100,2),"")</f>
        <v/>
      </c>
      <c r="AH595" s="34">
        <f>IF(AND(ISNUMBER($Q595),ISNUMBER($AL595),$AL595&lt;&gt;0),ROUND($Q595/$AL595*100,1),"")</f>
        <v/>
      </c>
      <c r="AI595" s="29">
        <f>IF(ISNUMBER($S595),IF($S595&lt;=1,"Yes","No"),"n/a")</f>
        <v/>
      </c>
      <c r="AJ595" s="29">
        <f>IF(ISNUMBER($S595),ROUND(MAX(0,MIN(100,100-$S595*2.5-IF(ISNUMBER($T595),$T595,0)*0.12+IF($S595&lt;=1,12,0))),0),"")</f>
        <v/>
      </c>
      <c r="AK595" s="29">
        <f>IF(ISNUMBER($Q595),IF($Q595&gt;=100,20,IF($Q595&gt;=30,10,0)),0)+IF(ISNUMBER($R595),IF($R595&gt;=100,20,0),0)+IF(ISNUMBER($P595),IF($P595&gt;=150,20,IF($P595&gt;=50,12,5)),0)+IF(ISNUMBER($S595),IF($S595&lt;=1,15,0),0)</f>
        <v/>
      </c>
      <c r="AL595" s="29" t="n">
        <v>355</v>
      </c>
      <c r="AM595" s="30" t="n"/>
      <c r="AN595" s="15" t="inlineStr">
        <is>
          <t>Secondary/approx; NOT verified on Amazon.ca</t>
        </is>
      </c>
      <c r="AO595" s="15" t="inlineStr">
        <is>
          <t>BLANK -&gt; requires live Amazon.ca capture</t>
        </is>
      </c>
      <c r="AP595" s="15" t="inlineStr">
        <is>
          <t>Unverified commercial data</t>
        </is>
      </c>
    </row>
    <row r="596" ht="28" customHeight="1">
      <c r="A596" s="15" t="inlineStr">
        <is>
          <t>Sprite</t>
        </is>
      </c>
      <c r="B596" s="15" t="inlineStr">
        <is>
          <t>Sprite Lemon-Lime | Original | 24-pack 355mL</t>
        </is>
      </c>
      <c r="C596" s="15" t="inlineStr">
        <is>
          <t>5) Sparkling water &amp; soda</t>
        </is>
      </c>
      <c r="D596" s="15" t="inlineStr">
        <is>
          <t>355 mL can</t>
        </is>
      </c>
      <c r="E596" s="29" t="n">
        <v>24</v>
      </c>
      <c r="F596" s="30" t="n"/>
      <c r="G596" s="31">
        <f>IF(AND(ISNUMBER($F596),ISNUMBER($E596),$E596&lt;&gt;0),$F596/$E596,"")</f>
        <v/>
      </c>
      <c r="H596" s="31">
        <f>IF(AND(ISNUMBER($F596),ISNUMBER($AL596),ISNUMBER($E596),($AL596*$E596)&lt;&gt;0),$F596/($AL596*$E596)*100,"")</f>
        <v/>
      </c>
      <c r="I596" s="32" t="n"/>
      <c r="J596" s="33" t="n"/>
      <c r="K596" s="31">
        <f>IF(AND(ISNUMBER($F596),ISNUMBER($J596)),$F596*(1-$J596),"")</f>
        <v/>
      </c>
      <c r="L596" s="32" t="n"/>
      <c r="M596" s="32" t="n"/>
      <c r="N596" s="31">
        <f>IF(ISNUMBER($F596),($F596-IF(ISNUMBER($AM596),$AM596,0))*(1-IF(ISNUMBER($J596),$J596,0)),"")</f>
        <v/>
      </c>
      <c r="O596" s="15" t="inlineStr">
        <is>
          <t>Original</t>
        </is>
      </c>
      <c r="P596" s="29" t="n">
        <v>0</v>
      </c>
      <c r="Q596" s="29" t="n">
        <v>65</v>
      </c>
      <c r="R596" s="15" t="inlineStr">
        <is>
          <t>Not listed</t>
        </is>
      </c>
      <c r="S596" s="29" t="n">
        <v>38</v>
      </c>
      <c r="T596" s="29" t="n">
        <v>140</v>
      </c>
      <c r="U596" s="15" t="inlineStr">
        <is>
          <t>HFCS</t>
        </is>
      </c>
      <c r="V596" s="15" t="inlineStr">
        <is>
          <t>Caffeine-free lemon-lime</t>
        </is>
      </c>
      <c r="W596" s="32" t="n"/>
      <c r="X596" s="32" t="n"/>
      <c r="Y596" s="32" t="n"/>
      <c r="Z596" s="32" t="n"/>
      <c r="AA596" s="15" t="inlineStr">
        <is>
          <t>Very High</t>
        </is>
      </c>
      <c r="AB596" s="15" t="inlineStr">
        <is>
          <t>#1 lemon-lime soda</t>
        </is>
      </c>
      <c r="AC596" s="15" t="inlineStr">
        <is>
          <t>Crisp caffeine-free lemon-lime</t>
        </is>
      </c>
      <c r="AD596" s="15" t="inlineStr">
        <is>
          <t>Clean lemon-lime, no caffeine.</t>
        </is>
      </c>
      <c r="AE596" s="32" t="n"/>
      <c r="AF596" s="34">
        <f>IF(AND(ISNUMBER($P596),ISNUMBER($AL596),$AL596&lt;&gt;0),ROUND($P596/$AL596*100,1),"")</f>
        <v/>
      </c>
      <c r="AG596" s="35">
        <f>IF(AND(ISNUMBER($S596),ISNUMBER($AL596),$AL596&lt;&gt;0),ROUND($S596/$AL596*100,2),"")</f>
        <v/>
      </c>
      <c r="AH596" s="34">
        <f>IF(AND(ISNUMBER($Q596),ISNUMBER($AL596),$AL596&lt;&gt;0),ROUND($Q596/$AL596*100,1),"")</f>
        <v/>
      </c>
      <c r="AI596" s="29">
        <f>IF(ISNUMBER($S596),IF($S596&lt;=1,"Yes","No"),"n/a")</f>
        <v/>
      </c>
      <c r="AJ596" s="29">
        <f>IF(ISNUMBER($S596),ROUND(MAX(0,MIN(100,100-$S596*2.5-IF(ISNUMBER($T596),$T596,0)*0.12+IF($S596&lt;=1,12,0))),0),"")</f>
        <v/>
      </c>
      <c r="AK596" s="29">
        <f>IF(ISNUMBER($Q596),IF($Q596&gt;=100,20,IF($Q596&gt;=30,10,0)),0)+IF(ISNUMBER($R596),IF($R596&gt;=100,20,0),0)+IF(ISNUMBER($P596),IF($P596&gt;=150,20,IF($P596&gt;=50,12,5)),0)+IF(ISNUMBER($S596),IF($S596&lt;=1,15,0),0)</f>
        <v/>
      </c>
      <c r="AL596" s="29" t="n">
        <v>355</v>
      </c>
      <c r="AM596" s="30" t="n"/>
      <c r="AN596" s="15" t="inlineStr">
        <is>
          <t>Secondary/approx; NOT verified on Amazon.ca</t>
        </is>
      </c>
      <c r="AO596" s="15" t="inlineStr">
        <is>
          <t>BLANK -&gt; requires live Amazon.ca capture</t>
        </is>
      </c>
      <c r="AP596" s="15" t="inlineStr">
        <is>
          <t>Unverified commercial data</t>
        </is>
      </c>
    </row>
    <row r="597" ht="28" customHeight="1">
      <c r="A597" s="15" t="inlineStr">
        <is>
          <t>Sprite</t>
        </is>
      </c>
      <c r="B597" s="15" t="inlineStr">
        <is>
          <t>Sprite Lemon-Lime | Cherry | single 355mL</t>
        </is>
      </c>
      <c r="C597" s="15" t="inlineStr">
        <is>
          <t>5) Sparkling water &amp; soda</t>
        </is>
      </c>
      <c r="D597" s="15" t="inlineStr">
        <is>
          <t>355 mL can</t>
        </is>
      </c>
      <c r="E597" s="29" t="n">
        <v>1</v>
      </c>
      <c r="F597" s="30" t="n"/>
      <c r="G597" s="31">
        <f>IF(AND(ISNUMBER($F597),ISNUMBER($E597),$E597&lt;&gt;0),$F597/$E597,"")</f>
        <v/>
      </c>
      <c r="H597" s="31">
        <f>IF(AND(ISNUMBER($F597),ISNUMBER($AL597),ISNUMBER($E597),($AL597*$E597)&lt;&gt;0),$F597/($AL597*$E597)*100,"")</f>
        <v/>
      </c>
      <c r="I597" s="32" t="n"/>
      <c r="J597" s="33" t="n"/>
      <c r="K597" s="31">
        <f>IF(AND(ISNUMBER($F597),ISNUMBER($J597)),$F597*(1-$J597),"")</f>
        <v/>
      </c>
      <c r="L597" s="32" t="n"/>
      <c r="M597" s="32" t="n"/>
      <c r="N597" s="31">
        <f>IF(ISNUMBER($F597),($F597-IF(ISNUMBER($AM597),$AM597,0))*(1-IF(ISNUMBER($J597),$J597,0)),"")</f>
        <v/>
      </c>
      <c r="O597" s="15" t="inlineStr">
        <is>
          <t>Cherry</t>
        </is>
      </c>
      <c r="P597" s="29" t="n">
        <v>0</v>
      </c>
      <c r="Q597" s="29" t="n">
        <v>65</v>
      </c>
      <c r="R597" s="15" t="inlineStr">
        <is>
          <t>Not listed</t>
        </is>
      </c>
      <c r="S597" s="29" t="n">
        <v>38</v>
      </c>
      <c r="T597" s="29" t="n">
        <v>140</v>
      </c>
      <c r="U597" s="15" t="inlineStr">
        <is>
          <t>HFCS</t>
        </is>
      </c>
      <c r="V597" s="15" t="inlineStr">
        <is>
          <t>Caffeine-free lemon-lime</t>
        </is>
      </c>
      <c r="W597" s="32" t="n"/>
      <c r="X597" s="32" t="n"/>
      <c r="Y597" s="32" t="n"/>
      <c r="Z597" s="32" t="n"/>
      <c r="AA597" s="15" t="inlineStr">
        <is>
          <t>Very High</t>
        </is>
      </c>
      <c r="AB597" s="15" t="inlineStr">
        <is>
          <t>#1 lemon-lime soda</t>
        </is>
      </c>
      <c r="AC597" s="15" t="inlineStr">
        <is>
          <t>Crisp caffeine-free lemon-lime</t>
        </is>
      </c>
      <c r="AD597" s="15" t="inlineStr">
        <is>
          <t>Clean lemon-lime, no caffeine.</t>
        </is>
      </c>
      <c r="AE597" s="32" t="n"/>
      <c r="AF597" s="34">
        <f>IF(AND(ISNUMBER($P597),ISNUMBER($AL597),$AL597&lt;&gt;0),ROUND($P597/$AL597*100,1),"")</f>
        <v/>
      </c>
      <c r="AG597" s="35">
        <f>IF(AND(ISNUMBER($S597),ISNUMBER($AL597),$AL597&lt;&gt;0),ROUND($S597/$AL597*100,2),"")</f>
        <v/>
      </c>
      <c r="AH597" s="34">
        <f>IF(AND(ISNUMBER($Q597),ISNUMBER($AL597),$AL597&lt;&gt;0),ROUND($Q597/$AL597*100,1),"")</f>
        <v/>
      </c>
      <c r="AI597" s="29">
        <f>IF(ISNUMBER($S597),IF($S597&lt;=1,"Yes","No"),"n/a")</f>
        <v/>
      </c>
      <c r="AJ597" s="29">
        <f>IF(ISNUMBER($S597),ROUND(MAX(0,MIN(100,100-$S597*2.5-IF(ISNUMBER($T597),$T597,0)*0.12+IF($S597&lt;=1,12,0))),0),"")</f>
        <v/>
      </c>
      <c r="AK597" s="29">
        <f>IF(ISNUMBER($Q597),IF($Q597&gt;=100,20,IF($Q597&gt;=30,10,0)),0)+IF(ISNUMBER($R597),IF($R597&gt;=100,20,0),0)+IF(ISNUMBER($P597),IF($P597&gt;=150,20,IF($P597&gt;=50,12,5)),0)+IF(ISNUMBER($S597),IF($S597&lt;=1,15,0),0)</f>
        <v/>
      </c>
      <c r="AL597" s="29" t="n">
        <v>355</v>
      </c>
      <c r="AM597" s="30" t="n"/>
      <c r="AN597" s="15" t="inlineStr">
        <is>
          <t>Secondary/approx; NOT verified on Amazon.ca</t>
        </is>
      </c>
      <c r="AO597" s="15" t="inlineStr">
        <is>
          <t>BLANK -&gt; requires live Amazon.ca capture</t>
        </is>
      </c>
      <c r="AP597" s="15" t="inlineStr">
        <is>
          <t>Unverified commercial data</t>
        </is>
      </c>
    </row>
    <row r="598" ht="28" customHeight="1">
      <c r="A598" s="15" t="inlineStr">
        <is>
          <t>Sprite</t>
        </is>
      </c>
      <c r="B598" s="15" t="inlineStr">
        <is>
          <t>Sprite Lemon-Lime | Cherry | 8-pack 355mL</t>
        </is>
      </c>
      <c r="C598" s="15" t="inlineStr">
        <is>
          <t>5) Sparkling water &amp; soda</t>
        </is>
      </c>
      <c r="D598" s="15" t="inlineStr">
        <is>
          <t>355 mL can</t>
        </is>
      </c>
      <c r="E598" s="29" t="n">
        <v>8</v>
      </c>
      <c r="F598" s="30" t="n"/>
      <c r="G598" s="31">
        <f>IF(AND(ISNUMBER($F598),ISNUMBER($E598),$E598&lt;&gt;0),$F598/$E598,"")</f>
        <v/>
      </c>
      <c r="H598" s="31">
        <f>IF(AND(ISNUMBER($F598),ISNUMBER($AL598),ISNUMBER($E598),($AL598*$E598)&lt;&gt;0),$F598/($AL598*$E598)*100,"")</f>
        <v/>
      </c>
      <c r="I598" s="32" t="n"/>
      <c r="J598" s="33" t="n"/>
      <c r="K598" s="31">
        <f>IF(AND(ISNUMBER($F598),ISNUMBER($J598)),$F598*(1-$J598),"")</f>
        <v/>
      </c>
      <c r="L598" s="32" t="n"/>
      <c r="M598" s="32" t="n"/>
      <c r="N598" s="31">
        <f>IF(ISNUMBER($F598),($F598-IF(ISNUMBER($AM598),$AM598,0))*(1-IF(ISNUMBER($J598),$J598,0)),"")</f>
        <v/>
      </c>
      <c r="O598" s="15" t="inlineStr">
        <is>
          <t>Cherry</t>
        </is>
      </c>
      <c r="P598" s="29" t="n">
        <v>0</v>
      </c>
      <c r="Q598" s="29" t="n">
        <v>65</v>
      </c>
      <c r="R598" s="15" t="inlineStr">
        <is>
          <t>Not listed</t>
        </is>
      </c>
      <c r="S598" s="29" t="n">
        <v>38</v>
      </c>
      <c r="T598" s="29" t="n">
        <v>140</v>
      </c>
      <c r="U598" s="15" t="inlineStr">
        <is>
          <t>HFCS</t>
        </is>
      </c>
      <c r="V598" s="15" t="inlineStr">
        <is>
          <t>Caffeine-free lemon-lime</t>
        </is>
      </c>
      <c r="W598" s="32" t="n"/>
      <c r="X598" s="32" t="n"/>
      <c r="Y598" s="32" t="n"/>
      <c r="Z598" s="32" t="n"/>
      <c r="AA598" s="15" t="inlineStr">
        <is>
          <t>Very High</t>
        </is>
      </c>
      <c r="AB598" s="15" t="inlineStr">
        <is>
          <t>#1 lemon-lime soda</t>
        </is>
      </c>
      <c r="AC598" s="15" t="inlineStr">
        <is>
          <t>Crisp caffeine-free lemon-lime</t>
        </is>
      </c>
      <c r="AD598" s="15" t="inlineStr">
        <is>
          <t>Clean lemon-lime, no caffeine.</t>
        </is>
      </c>
      <c r="AE598" s="32" t="n"/>
      <c r="AF598" s="34">
        <f>IF(AND(ISNUMBER($P598),ISNUMBER($AL598),$AL598&lt;&gt;0),ROUND($P598/$AL598*100,1),"")</f>
        <v/>
      </c>
      <c r="AG598" s="35">
        <f>IF(AND(ISNUMBER($S598),ISNUMBER($AL598),$AL598&lt;&gt;0),ROUND($S598/$AL598*100,2),"")</f>
        <v/>
      </c>
      <c r="AH598" s="34">
        <f>IF(AND(ISNUMBER($Q598),ISNUMBER($AL598),$AL598&lt;&gt;0),ROUND($Q598/$AL598*100,1),"")</f>
        <v/>
      </c>
      <c r="AI598" s="29">
        <f>IF(ISNUMBER($S598),IF($S598&lt;=1,"Yes","No"),"n/a")</f>
        <v/>
      </c>
      <c r="AJ598" s="29">
        <f>IF(ISNUMBER($S598),ROUND(MAX(0,MIN(100,100-$S598*2.5-IF(ISNUMBER($T598),$T598,0)*0.12+IF($S598&lt;=1,12,0))),0),"")</f>
        <v/>
      </c>
      <c r="AK598" s="29">
        <f>IF(ISNUMBER($Q598),IF($Q598&gt;=100,20,IF($Q598&gt;=30,10,0)),0)+IF(ISNUMBER($R598),IF($R598&gt;=100,20,0),0)+IF(ISNUMBER($P598),IF($P598&gt;=150,20,IF($P598&gt;=50,12,5)),0)+IF(ISNUMBER($S598),IF($S598&lt;=1,15,0),0)</f>
        <v/>
      </c>
      <c r="AL598" s="29" t="n">
        <v>355</v>
      </c>
      <c r="AM598" s="30" t="n"/>
      <c r="AN598" s="15" t="inlineStr">
        <is>
          <t>Secondary/approx; NOT verified on Amazon.ca</t>
        </is>
      </c>
      <c r="AO598" s="15" t="inlineStr">
        <is>
          <t>BLANK -&gt; requires live Amazon.ca capture</t>
        </is>
      </c>
      <c r="AP598" s="15" t="inlineStr">
        <is>
          <t>Unverified commercial data</t>
        </is>
      </c>
    </row>
    <row r="599" ht="28" customHeight="1">
      <c r="A599" s="15" t="inlineStr">
        <is>
          <t>Sprite</t>
        </is>
      </c>
      <c r="B599" s="15" t="inlineStr">
        <is>
          <t>Sprite Lemon-Lime | Cherry | 12-pack 355mL</t>
        </is>
      </c>
      <c r="C599" s="15" t="inlineStr">
        <is>
          <t>5) Sparkling water &amp; soda</t>
        </is>
      </c>
      <c r="D599" s="15" t="inlineStr">
        <is>
          <t>355 mL can</t>
        </is>
      </c>
      <c r="E599" s="29" t="n">
        <v>12</v>
      </c>
      <c r="F599" s="30" t="n"/>
      <c r="G599" s="31">
        <f>IF(AND(ISNUMBER($F599),ISNUMBER($E599),$E599&lt;&gt;0),$F599/$E599,"")</f>
        <v/>
      </c>
      <c r="H599" s="31">
        <f>IF(AND(ISNUMBER($F599),ISNUMBER($AL599),ISNUMBER($E599),($AL599*$E599)&lt;&gt;0),$F599/($AL599*$E599)*100,"")</f>
        <v/>
      </c>
      <c r="I599" s="32" t="n"/>
      <c r="J599" s="33" t="n"/>
      <c r="K599" s="31">
        <f>IF(AND(ISNUMBER($F599),ISNUMBER($J599)),$F599*(1-$J599),"")</f>
        <v/>
      </c>
      <c r="L599" s="32" t="n"/>
      <c r="M599" s="32" t="n"/>
      <c r="N599" s="31">
        <f>IF(ISNUMBER($F599),($F599-IF(ISNUMBER($AM599),$AM599,0))*(1-IF(ISNUMBER($J599),$J599,0)),"")</f>
        <v/>
      </c>
      <c r="O599" s="15" t="inlineStr">
        <is>
          <t>Cherry</t>
        </is>
      </c>
      <c r="P599" s="29" t="n">
        <v>0</v>
      </c>
      <c r="Q599" s="29" t="n">
        <v>65</v>
      </c>
      <c r="R599" s="15" t="inlineStr">
        <is>
          <t>Not listed</t>
        </is>
      </c>
      <c r="S599" s="29" t="n">
        <v>38</v>
      </c>
      <c r="T599" s="29" t="n">
        <v>140</v>
      </c>
      <c r="U599" s="15" t="inlineStr">
        <is>
          <t>HFCS</t>
        </is>
      </c>
      <c r="V599" s="15" t="inlineStr">
        <is>
          <t>Caffeine-free lemon-lime</t>
        </is>
      </c>
      <c r="W599" s="32" t="n"/>
      <c r="X599" s="32" t="n"/>
      <c r="Y599" s="32" t="n"/>
      <c r="Z599" s="32" t="n"/>
      <c r="AA599" s="15" t="inlineStr">
        <is>
          <t>Very High</t>
        </is>
      </c>
      <c r="AB599" s="15" t="inlineStr">
        <is>
          <t>#1 lemon-lime soda</t>
        </is>
      </c>
      <c r="AC599" s="15" t="inlineStr">
        <is>
          <t>Crisp caffeine-free lemon-lime</t>
        </is>
      </c>
      <c r="AD599" s="15" t="inlineStr">
        <is>
          <t>Clean lemon-lime, no caffeine.</t>
        </is>
      </c>
      <c r="AE599" s="32" t="n"/>
      <c r="AF599" s="34">
        <f>IF(AND(ISNUMBER($P599),ISNUMBER($AL599),$AL599&lt;&gt;0),ROUND($P599/$AL599*100,1),"")</f>
        <v/>
      </c>
      <c r="AG599" s="35">
        <f>IF(AND(ISNUMBER($S599),ISNUMBER($AL599),$AL599&lt;&gt;0),ROUND($S599/$AL599*100,2),"")</f>
        <v/>
      </c>
      <c r="AH599" s="34">
        <f>IF(AND(ISNUMBER($Q599),ISNUMBER($AL599),$AL599&lt;&gt;0),ROUND($Q599/$AL599*100,1),"")</f>
        <v/>
      </c>
      <c r="AI599" s="29">
        <f>IF(ISNUMBER($S599),IF($S599&lt;=1,"Yes","No"),"n/a")</f>
        <v/>
      </c>
      <c r="AJ599" s="29">
        <f>IF(ISNUMBER($S599),ROUND(MAX(0,MIN(100,100-$S599*2.5-IF(ISNUMBER($T599),$T599,0)*0.12+IF($S599&lt;=1,12,0))),0),"")</f>
        <v/>
      </c>
      <c r="AK599" s="29">
        <f>IF(ISNUMBER($Q599),IF($Q599&gt;=100,20,IF($Q599&gt;=30,10,0)),0)+IF(ISNUMBER($R599),IF($R599&gt;=100,20,0),0)+IF(ISNUMBER($P599),IF($P599&gt;=150,20,IF($P599&gt;=50,12,5)),0)+IF(ISNUMBER($S599),IF($S599&lt;=1,15,0),0)</f>
        <v/>
      </c>
      <c r="AL599" s="29" t="n">
        <v>355</v>
      </c>
      <c r="AM599" s="30" t="n"/>
      <c r="AN599" s="15" t="inlineStr">
        <is>
          <t>Secondary/approx; NOT verified on Amazon.ca</t>
        </is>
      </c>
      <c r="AO599" s="15" t="inlineStr">
        <is>
          <t>BLANK -&gt; requires live Amazon.ca capture</t>
        </is>
      </c>
      <c r="AP599" s="15" t="inlineStr">
        <is>
          <t>Unverified commercial data</t>
        </is>
      </c>
    </row>
    <row r="600" ht="28" customHeight="1">
      <c r="A600" s="15" t="inlineStr">
        <is>
          <t>Sprite</t>
        </is>
      </c>
      <c r="B600" s="15" t="inlineStr">
        <is>
          <t>Sprite Lemon-Lime | Cherry | 15-pack 355mL</t>
        </is>
      </c>
      <c r="C600" s="15" t="inlineStr">
        <is>
          <t>5) Sparkling water &amp; soda</t>
        </is>
      </c>
      <c r="D600" s="15" t="inlineStr">
        <is>
          <t>355 mL can</t>
        </is>
      </c>
      <c r="E600" s="29" t="n">
        <v>15</v>
      </c>
      <c r="F600" s="30" t="n"/>
      <c r="G600" s="31">
        <f>IF(AND(ISNUMBER($F600),ISNUMBER($E600),$E600&lt;&gt;0),$F600/$E600,"")</f>
        <v/>
      </c>
      <c r="H600" s="31">
        <f>IF(AND(ISNUMBER($F600),ISNUMBER($AL600),ISNUMBER($E600),($AL600*$E600)&lt;&gt;0),$F600/($AL600*$E600)*100,"")</f>
        <v/>
      </c>
      <c r="I600" s="32" t="n"/>
      <c r="J600" s="33" t="n"/>
      <c r="K600" s="31">
        <f>IF(AND(ISNUMBER($F600),ISNUMBER($J600)),$F600*(1-$J600),"")</f>
        <v/>
      </c>
      <c r="L600" s="32" t="n"/>
      <c r="M600" s="32" t="n"/>
      <c r="N600" s="31">
        <f>IF(ISNUMBER($F600),($F600-IF(ISNUMBER($AM600),$AM600,0))*(1-IF(ISNUMBER($J600),$J600,0)),"")</f>
        <v/>
      </c>
      <c r="O600" s="15" t="inlineStr">
        <is>
          <t>Cherry</t>
        </is>
      </c>
      <c r="P600" s="29" t="n">
        <v>0</v>
      </c>
      <c r="Q600" s="29" t="n">
        <v>65</v>
      </c>
      <c r="R600" s="15" t="inlineStr">
        <is>
          <t>Not listed</t>
        </is>
      </c>
      <c r="S600" s="29" t="n">
        <v>38</v>
      </c>
      <c r="T600" s="29" t="n">
        <v>140</v>
      </c>
      <c r="U600" s="15" t="inlineStr">
        <is>
          <t>HFCS</t>
        </is>
      </c>
      <c r="V600" s="15" t="inlineStr">
        <is>
          <t>Caffeine-free lemon-lime</t>
        </is>
      </c>
      <c r="W600" s="32" t="n"/>
      <c r="X600" s="32" t="n"/>
      <c r="Y600" s="32" t="n"/>
      <c r="Z600" s="32" t="n"/>
      <c r="AA600" s="15" t="inlineStr">
        <is>
          <t>Very High</t>
        </is>
      </c>
      <c r="AB600" s="15" t="inlineStr">
        <is>
          <t>#1 lemon-lime soda</t>
        </is>
      </c>
      <c r="AC600" s="15" t="inlineStr">
        <is>
          <t>Crisp caffeine-free lemon-lime</t>
        </is>
      </c>
      <c r="AD600" s="15" t="inlineStr">
        <is>
          <t>Clean lemon-lime, no caffeine.</t>
        </is>
      </c>
      <c r="AE600" s="32" t="n"/>
      <c r="AF600" s="34">
        <f>IF(AND(ISNUMBER($P600),ISNUMBER($AL600),$AL600&lt;&gt;0),ROUND($P600/$AL600*100,1),"")</f>
        <v/>
      </c>
      <c r="AG600" s="35">
        <f>IF(AND(ISNUMBER($S600),ISNUMBER($AL600),$AL600&lt;&gt;0),ROUND($S600/$AL600*100,2),"")</f>
        <v/>
      </c>
      <c r="AH600" s="34">
        <f>IF(AND(ISNUMBER($Q600),ISNUMBER($AL600),$AL600&lt;&gt;0),ROUND($Q600/$AL600*100,1),"")</f>
        <v/>
      </c>
      <c r="AI600" s="29">
        <f>IF(ISNUMBER($S600),IF($S600&lt;=1,"Yes","No"),"n/a")</f>
        <v/>
      </c>
      <c r="AJ600" s="29">
        <f>IF(ISNUMBER($S600),ROUND(MAX(0,MIN(100,100-$S600*2.5-IF(ISNUMBER($T600),$T600,0)*0.12+IF($S600&lt;=1,12,0))),0),"")</f>
        <v/>
      </c>
      <c r="AK600" s="29">
        <f>IF(ISNUMBER($Q600),IF($Q600&gt;=100,20,IF($Q600&gt;=30,10,0)),0)+IF(ISNUMBER($R600),IF($R600&gt;=100,20,0),0)+IF(ISNUMBER($P600),IF($P600&gt;=150,20,IF($P600&gt;=50,12,5)),0)+IF(ISNUMBER($S600),IF($S600&lt;=1,15,0),0)</f>
        <v/>
      </c>
      <c r="AL600" s="29" t="n">
        <v>355</v>
      </c>
      <c r="AM600" s="30" t="n"/>
      <c r="AN600" s="15" t="inlineStr">
        <is>
          <t>Secondary/approx; NOT verified on Amazon.ca</t>
        </is>
      </c>
      <c r="AO600" s="15" t="inlineStr">
        <is>
          <t>BLANK -&gt; requires live Amazon.ca capture</t>
        </is>
      </c>
      <c r="AP600" s="15" t="inlineStr">
        <is>
          <t>Unverified commercial data</t>
        </is>
      </c>
    </row>
    <row r="601" ht="28" customHeight="1">
      <c r="A601" s="15" t="inlineStr">
        <is>
          <t>Sprite</t>
        </is>
      </c>
      <c r="B601" s="15" t="inlineStr">
        <is>
          <t>Sprite Lemon-Lime | Cherry | 18-pack 355mL</t>
        </is>
      </c>
      <c r="C601" s="15" t="inlineStr">
        <is>
          <t>5) Sparkling water &amp; soda</t>
        </is>
      </c>
      <c r="D601" s="15" t="inlineStr">
        <is>
          <t>355 mL can</t>
        </is>
      </c>
      <c r="E601" s="29" t="n">
        <v>18</v>
      </c>
      <c r="F601" s="30" t="n"/>
      <c r="G601" s="31">
        <f>IF(AND(ISNUMBER($F601),ISNUMBER($E601),$E601&lt;&gt;0),$F601/$E601,"")</f>
        <v/>
      </c>
      <c r="H601" s="31">
        <f>IF(AND(ISNUMBER($F601),ISNUMBER($AL601),ISNUMBER($E601),($AL601*$E601)&lt;&gt;0),$F601/($AL601*$E601)*100,"")</f>
        <v/>
      </c>
      <c r="I601" s="32" t="n"/>
      <c r="J601" s="33" t="n"/>
      <c r="K601" s="31">
        <f>IF(AND(ISNUMBER($F601),ISNUMBER($J601)),$F601*(1-$J601),"")</f>
        <v/>
      </c>
      <c r="L601" s="32" t="n"/>
      <c r="M601" s="32" t="n"/>
      <c r="N601" s="31">
        <f>IF(ISNUMBER($F601),($F601-IF(ISNUMBER($AM601),$AM601,0))*(1-IF(ISNUMBER($J601),$J601,0)),"")</f>
        <v/>
      </c>
      <c r="O601" s="15" t="inlineStr">
        <is>
          <t>Cherry</t>
        </is>
      </c>
      <c r="P601" s="29" t="n">
        <v>0</v>
      </c>
      <c r="Q601" s="29" t="n">
        <v>65</v>
      </c>
      <c r="R601" s="15" t="inlineStr">
        <is>
          <t>Not listed</t>
        </is>
      </c>
      <c r="S601" s="29" t="n">
        <v>38</v>
      </c>
      <c r="T601" s="29" t="n">
        <v>140</v>
      </c>
      <c r="U601" s="15" t="inlineStr">
        <is>
          <t>HFCS</t>
        </is>
      </c>
      <c r="V601" s="15" t="inlineStr">
        <is>
          <t>Caffeine-free lemon-lime</t>
        </is>
      </c>
      <c r="W601" s="32" t="n"/>
      <c r="X601" s="32" t="n"/>
      <c r="Y601" s="32" t="n"/>
      <c r="Z601" s="32" t="n"/>
      <c r="AA601" s="15" t="inlineStr">
        <is>
          <t>Very High</t>
        </is>
      </c>
      <c r="AB601" s="15" t="inlineStr">
        <is>
          <t>#1 lemon-lime soda</t>
        </is>
      </c>
      <c r="AC601" s="15" t="inlineStr">
        <is>
          <t>Crisp caffeine-free lemon-lime</t>
        </is>
      </c>
      <c r="AD601" s="15" t="inlineStr">
        <is>
          <t>Clean lemon-lime, no caffeine.</t>
        </is>
      </c>
      <c r="AE601" s="32" t="n"/>
      <c r="AF601" s="34">
        <f>IF(AND(ISNUMBER($P601),ISNUMBER($AL601),$AL601&lt;&gt;0),ROUND($P601/$AL601*100,1),"")</f>
        <v/>
      </c>
      <c r="AG601" s="35">
        <f>IF(AND(ISNUMBER($S601),ISNUMBER($AL601),$AL601&lt;&gt;0),ROUND($S601/$AL601*100,2),"")</f>
        <v/>
      </c>
      <c r="AH601" s="34">
        <f>IF(AND(ISNUMBER($Q601),ISNUMBER($AL601),$AL601&lt;&gt;0),ROUND($Q601/$AL601*100,1),"")</f>
        <v/>
      </c>
      <c r="AI601" s="29">
        <f>IF(ISNUMBER($S601),IF($S601&lt;=1,"Yes","No"),"n/a")</f>
        <v/>
      </c>
      <c r="AJ601" s="29">
        <f>IF(ISNUMBER($S601),ROUND(MAX(0,MIN(100,100-$S601*2.5-IF(ISNUMBER($T601),$T601,0)*0.12+IF($S601&lt;=1,12,0))),0),"")</f>
        <v/>
      </c>
      <c r="AK601" s="29">
        <f>IF(ISNUMBER($Q601),IF($Q601&gt;=100,20,IF($Q601&gt;=30,10,0)),0)+IF(ISNUMBER($R601),IF($R601&gt;=100,20,0),0)+IF(ISNUMBER($P601),IF($P601&gt;=150,20,IF($P601&gt;=50,12,5)),0)+IF(ISNUMBER($S601),IF($S601&lt;=1,15,0),0)</f>
        <v/>
      </c>
      <c r="AL601" s="29" t="n">
        <v>355</v>
      </c>
      <c r="AM601" s="30" t="n"/>
      <c r="AN601" s="15" t="inlineStr">
        <is>
          <t>Secondary/approx; NOT verified on Amazon.ca</t>
        </is>
      </c>
      <c r="AO601" s="15" t="inlineStr">
        <is>
          <t>BLANK -&gt; requires live Amazon.ca capture</t>
        </is>
      </c>
      <c r="AP601" s="15" t="inlineStr">
        <is>
          <t>Unverified commercial data</t>
        </is>
      </c>
    </row>
    <row r="602" ht="28" customHeight="1">
      <c r="A602" s="15" t="inlineStr">
        <is>
          <t>Sprite</t>
        </is>
      </c>
      <c r="B602" s="15" t="inlineStr">
        <is>
          <t>Sprite Lemon-Lime | Cherry | 24-pack 355mL</t>
        </is>
      </c>
      <c r="C602" s="15" t="inlineStr">
        <is>
          <t>5) Sparkling water &amp; soda</t>
        </is>
      </c>
      <c r="D602" s="15" t="inlineStr">
        <is>
          <t>355 mL can</t>
        </is>
      </c>
      <c r="E602" s="29" t="n">
        <v>24</v>
      </c>
      <c r="F602" s="30" t="n"/>
      <c r="G602" s="31">
        <f>IF(AND(ISNUMBER($F602),ISNUMBER($E602),$E602&lt;&gt;0),$F602/$E602,"")</f>
        <v/>
      </c>
      <c r="H602" s="31">
        <f>IF(AND(ISNUMBER($F602),ISNUMBER($AL602),ISNUMBER($E602),($AL602*$E602)&lt;&gt;0),$F602/($AL602*$E602)*100,"")</f>
        <v/>
      </c>
      <c r="I602" s="32" t="n"/>
      <c r="J602" s="33" t="n"/>
      <c r="K602" s="31">
        <f>IF(AND(ISNUMBER($F602),ISNUMBER($J602)),$F602*(1-$J602),"")</f>
        <v/>
      </c>
      <c r="L602" s="32" t="n"/>
      <c r="M602" s="32" t="n"/>
      <c r="N602" s="31">
        <f>IF(ISNUMBER($F602),($F602-IF(ISNUMBER($AM602),$AM602,0))*(1-IF(ISNUMBER($J602),$J602,0)),"")</f>
        <v/>
      </c>
      <c r="O602" s="15" t="inlineStr">
        <is>
          <t>Cherry</t>
        </is>
      </c>
      <c r="P602" s="29" t="n">
        <v>0</v>
      </c>
      <c r="Q602" s="29" t="n">
        <v>65</v>
      </c>
      <c r="R602" s="15" t="inlineStr">
        <is>
          <t>Not listed</t>
        </is>
      </c>
      <c r="S602" s="29" t="n">
        <v>38</v>
      </c>
      <c r="T602" s="29" t="n">
        <v>140</v>
      </c>
      <c r="U602" s="15" t="inlineStr">
        <is>
          <t>HFCS</t>
        </is>
      </c>
      <c r="V602" s="15" t="inlineStr">
        <is>
          <t>Caffeine-free lemon-lime</t>
        </is>
      </c>
      <c r="W602" s="32" t="n"/>
      <c r="X602" s="32" t="n"/>
      <c r="Y602" s="32" t="n"/>
      <c r="Z602" s="32" t="n"/>
      <c r="AA602" s="15" t="inlineStr">
        <is>
          <t>Very High</t>
        </is>
      </c>
      <c r="AB602" s="15" t="inlineStr">
        <is>
          <t>#1 lemon-lime soda</t>
        </is>
      </c>
      <c r="AC602" s="15" t="inlineStr">
        <is>
          <t>Crisp caffeine-free lemon-lime</t>
        </is>
      </c>
      <c r="AD602" s="15" t="inlineStr">
        <is>
          <t>Clean lemon-lime, no caffeine.</t>
        </is>
      </c>
      <c r="AE602" s="32" t="n"/>
      <c r="AF602" s="34">
        <f>IF(AND(ISNUMBER($P602),ISNUMBER($AL602),$AL602&lt;&gt;0),ROUND($P602/$AL602*100,1),"")</f>
        <v/>
      </c>
      <c r="AG602" s="35">
        <f>IF(AND(ISNUMBER($S602),ISNUMBER($AL602),$AL602&lt;&gt;0),ROUND($S602/$AL602*100,2),"")</f>
        <v/>
      </c>
      <c r="AH602" s="34">
        <f>IF(AND(ISNUMBER($Q602),ISNUMBER($AL602),$AL602&lt;&gt;0),ROUND($Q602/$AL602*100,1),"")</f>
        <v/>
      </c>
      <c r="AI602" s="29">
        <f>IF(ISNUMBER($S602),IF($S602&lt;=1,"Yes","No"),"n/a")</f>
        <v/>
      </c>
      <c r="AJ602" s="29">
        <f>IF(ISNUMBER($S602),ROUND(MAX(0,MIN(100,100-$S602*2.5-IF(ISNUMBER($T602),$T602,0)*0.12+IF($S602&lt;=1,12,0))),0),"")</f>
        <v/>
      </c>
      <c r="AK602" s="29">
        <f>IF(ISNUMBER($Q602),IF($Q602&gt;=100,20,IF($Q602&gt;=30,10,0)),0)+IF(ISNUMBER($R602),IF($R602&gt;=100,20,0),0)+IF(ISNUMBER($P602),IF($P602&gt;=150,20,IF($P602&gt;=50,12,5)),0)+IF(ISNUMBER($S602),IF($S602&lt;=1,15,0),0)</f>
        <v/>
      </c>
      <c r="AL602" s="29" t="n">
        <v>355</v>
      </c>
      <c r="AM602" s="30" t="n"/>
      <c r="AN602" s="15" t="inlineStr">
        <is>
          <t>Secondary/approx; NOT verified on Amazon.ca</t>
        </is>
      </c>
      <c r="AO602" s="15" t="inlineStr">
        <is>
          <t>BLANK -&gt; requires live Amazon.ca capture</t>
        </is>
      </c>
      <c r="AP602" s="15" t="inlineStr">
        <is>
          <t>Unverified commercial data</t>
        </is>
      </c>
    </row>
    <row r="603" ht="28" customHeight="1">
      <c r="A603" s="15" t="inlineStr">
        <is>
          <t>Sprite</t>
        </is>
      </c>
      <c r="B603" s="15" t="inlineStr">
        <is>
          <t>Sprite Lemon-Lime | Tropical | single 355mL</t>
        </is>
      </c>
      <c r="C603" s="15" t="inlineStr">
        <is>
          <t>5) Sparkling water &amp; soda</t>
        </is>
      </c>
      <c r="D603" s="15" t="inlineStr">
        <is>
          <t>355 mL can</t>
        </is>
      </c>
      <c r="E603" s="29" t="n">
        <v>1</v>
      </c>
      <c r="F603" s="30" t="n"/>
      <c r="G603" s="31">
        <f>IF(AND(ISNUMBER($F603),ISNUMBER($E603),$E603&lt;&gt;0),$F603/$E603,"")</f>
        <v/>
      </c>
      <c r="H603" s="31">
        <f>IF(AND(ISNUMBER($F603),ISNUMBER($AL603),ISNUMBER($E603),($AL603*$E603)&lt;&gt;0),$F603/($AL603*$E603)*100,"")</f>
        <v/>
      </c>
      <c r="I603" s="32" t="n"/>
      <c r="J603" s="33" t="n"/>
      <c r="K603" s="31">
        <f>IF(AND(ISNUMBER($F603),ISNUMBER($J603)),$F603*(1-$J603),"")</f>
        <v/>
      </c>
      <c r="L603" s="32" t="n"/>
      <c r="M603" s="32" t="n"/>
      <c r="N603" s="31">
        <f>IF(ISNUMBER($F603),($F603-IF(ISNUMBER($AM603),$AM603,0))*(1-IF(ISNUMBER($J603),$J603,0)),"")</f>
        <v/>
      </c>
      <c r="O603" s="15" t="inlineStr">
        <is>
          <t>Tropical</t>
        </is>
      </c>
      <c r="P603" s="29" t="n">
        <v>0</v>
      </c>
      <c r="Q603" s="29" t="n">
        <v>65</v>
      </c>
      <c r="R603" s="15" t="inlineStr">
        <is>
          <t>Not listed</t>
        </is>
      </c>
      <c r="S603" s="29" t="n">
        <v>38</v>
      </c>
      <c r="T603" s="29" t="n">
        <v>140</v>
      </c>
      <c r="U603" s="15" t="inlineStr">
        <is>
          <t>HFCS</t>
        </is>
      </c>
      <c r="V603" s="15" t="inlineStr">
        <is>
          <t>Caffeine-free lemon-lime</t>
        </is>
      </c>
      <c r="W603" s="32" t="n"/>
      <c r="X603" s="32" t="n"/>
      <c r="Y603" s="32" t="n"/>
      <c r="Z603" s="32" t="n"/>
      <c r="AA603" s="15" t="inlineStr">
        <is>
          <t>Very High</t>
        </is>
      </c>
      <c r="AB603" s="15" t="inlineStr">
        <is>
          <t>#1 lemon-lime soda</t>
        </is>
      </c>
      <c r="AC603" s="15" t="inlineStr">
        <is>
          <t>Crisp caffeine-free lemon-lime</t>
        </is>
      </c>
      <c r="AD603" s="15" t="inlineStr">
        <is>
          <t>Clean lemon-lime, no caffeine.</t>
        </is>
      </c>
      <c r="AE603" s="32" t="n"/>
      <c r="AF603" s="34">
        <f>IF(AND(ISNUMBER($P603),ISNUMBER($AL603),$AL603&lt;&gt;0),ROUND($P603/$AL603*100,1),"")</f>
        <v/>
      </c>
      <c r="AG603" s="35">
        <f>IF(AND(ISNUMBER($S603),ISNUMBER($AL603),$AL603&lt;&gt;0),ROUND($S603/$AL603*100,2),"")</f>
        <v/>
      </c>
      <c r="AH603" s="34">
        <f>IF(AND(ISNUMBER($Q603),ISNUMBER($AL603),$AL603&lt;&gt;0),ROUND($Q603/$AL603*100,1),"")</f>
        <v/>
      </c>
      <c r="AI603" s="29">
        <f>IF(ISNUMBER($S603),IF($S603&lt;=1,"Yes","No"),"n/a")</f>
        <v/>
      </c>
      <c r="AJ603" s="29">
        <f>IF(ISNUMBER($S603),ROUND(MAX(0,MIN(100,100-$S603*2.5-IF(ISNUMBER($T603),$T603,0)*0.12+IF($S603&lt;=1,12,0))),0),"")</f>
        <v/>
      </c>
      <c r="AK603" s="29">
        <f>IF(ISNUMBER($Q603),IF($Q603&gt;=100,20,IF($Q603&gt;=30,10,0)),0)+IF(ISNUMBER($R603),IF($R603&gt;=100,20,0),0)+IF(ISNUMBER($P603),IF($P603&gt;=150,20,IF($P603&gt;=50,12,5)),0)+IF(ISNUMBER($S603),IF($S603&lt;=1,15,0),0)</f>
        <v/>
      </c>
      <c r="AL603" s="29" t="n">
        <v>355</v>
      </c>
      <c r="AM603" s="30" t="n"/>
      <c r="AN603" s="15" t="inlineStr">
        <is>
          <t>Secondary/approx; NOT verified on Amazon.ca</t>
        </is>
      </c>
      <c r="AO603" s="15" t="inlineStr">
        <is>
          <t>BLANK -&gt; requires live Amazon.ca capture</t>
        </is>
      </c>
      <c r="AP603" s="15" t="inlineStr">
        <is>
          <t>Unverified commercial data</t>
        </is>
      </c>
    </row>
    <row r="604" ht="28" customHeight="1">
      <c r="A604" s="15" t="inlineStr">
        <is>
          <t>Sprite</t>
        </is>
      </c>
      <c r="B604" s="15" t="inlineStr">
        <is>
          <t>Sprite Lemon-Lime | Tropical | 8-pack 355mL</t>
        </is>
      </c>
      <c r="C604" s="15" t="inlineStr">
        <is>
          <t>5) Sparkling water &amp; soda</t>
        </is>
      </c>
      <c r="D604" s="15" t="inlineStr">
        <is>
          <t>355 mL can</t>
        </is>
      </c>
      <c r="E604" s="29" t="n">
        <v>8</v>
      </c>
      <c r="F604" s="30" t="n"/>
      <c r="G604" s="31">
        <f>IF(AND(ISNUMBER($F604),ISNUMBER($E604),$E604&lt;&gt;0),$F604/$E604,"")</f>
        <v/>
      </c>
      <c r="H604" s="31">
        <f>IF(AND(ISNUMBER($F604),ISNUMBER($AL604),ISNUMBER($E604),($AL604*$E604)&lt;&gt;0),$F604/($AL604*$E604)*100,"")</f>
        <v/>
      </c>
      <c r="I604" s="32" t="n"/>
      <c r="J604" s="33" t="n"/>
      <c r="K604" s="31">
        <f>IF(AND(ISNUMBER($F604),ISNUMBER($J604)),$F604*(1-$J604),"")</f>
        <v/>
      </c>
      <c r="L604" s="32" t="n"/>
      <c r="M604" s="32" t="n"/>
      <c r="N604" s="31">
        <f>IF(ISNUMBER($F604),($F604-IF(ISNUMBER($AM604),$AM604,0))*(1-IF(ISNUMBER($J604),$J604,0)),"")</f>
        <v/>
      </c>
      <c r="O604" s="15" t="inlineStr">
        <is>
          <t>Tropical</t>
        </is>
      </c>
      <c r="P604" s="29" t="n">
        <v>0</v>
      </c>
      <c r="Q604" s="29" t="n">
        <v>65</v>
      </c>
      <c r="R604" s="15" t="inlineStr">
        <is>
          <t>Not listed</t>
        </is>
      </c>
      <c r="S604" s="29" t="n">
        <v>38</v>
      </c>
      <c r="T604" s="29" t="n">
        <v>140</v>
      </c>
      <c r="U604" s="15" t="inlineStr">
        <is>
          <t>HFCS</t>
        </is>
      </c>
      <c r="V604" s="15" t="inlineStr">
        <is>
          <t>Caffeine-free lemon-lime</t>
        </is>
      </c>
      <c r="W604" s="32" t="n"/>
      <c r="X604" s="32" t="n"/>
      <c r="Y604" s="32" t="n"/>
      <c r="Z604" s="32" t="n"/>
      <c r="AA604" s="15" t="inlineStr">
        <is>
          <t>Very High</t>
        </is>
      </c>
      <c r="AB604" s="15" t="inlineStr">
        <is>
          <t>#1 lemon-lime soda</t>
        </is>
      </c>
      <c r="AC604" s="15" t="inlineStr">
        <is>
          <t>Crisp caffeine-free lemon-lime</t>
        </is>
      </c>
      <c r="AD604" s="15" t="inlineStr">
        <is>
          <t>Clean lemon-lime, no caffeine.</t>
        </is>
      </c>
      <c r="AE604" s="32" t="n"/>
      <c r="AF604" s="34">
        <f>IF(AND(ISNUMBER($P604),ISNUMBER($AL604),$AL604&lt;&gt;0),ROUND($P604/$AL604*100,1),"")</f>
        <v/>
      </c>
      <c r="AG604" s="35">
        <f>IF(AND(ISNUMBER($S604),ISNUMBER($AL604),$AL604&lt;&gt;0),ROUND($S604/$AL604*100,2),"")</f>
        <v/>
      </c>
      <c r="AH604" s="34">
        <f>IF(AND(ISNUMBER($Q604),ISNUMBER($AL604),$AL604&lt;&gt;0),ROUND($Q604/$AL604*100,1),"")</f>
        <v/>
      </c>
      <c r="AI604" s="29">
        <f>IF(ISNUMBER($S604),IF($S604&lt;=1,"Yes","No"),"n/a")</f>
        <v/>
      </c>
      <c r="AJ604" s="29">
        <f>IF(ISNUMBER($S604),ROUND(MAX(0,MIN(100,100-$S604*2.5-IF(ISNUMBER($T604),$T604,0)*0.12+IF($S604&lt;=1,12,0))),0),"")</f>
        <v/>
      </c>
      <c r="AK604" s="29">
        <f>IF(ISNUMBER($Q604),IF($Q604&gt;=100,20,IF($Q604&gt;=30,10,0)),0)+IF(ISNUMBER($R604),IF($R604&gt;=100,20,0),0)+IF(ISNUMBER($P604),IF($P604&gt;=150,20,IF($P604&gt;=50,12,5)),0)+IF(ISNUMBER($S604),IF($S604&lt;=1,15,0),0)</f>
        <v/>
      </c>
      <c r="AL604" s="29" t="n">
        <v>355</v>
      </c>
      <c r="AM604" s="30" t="n"/>
      <c r="AN604" s="15" t="inlineStr">
        <is>
          <t>Secondary/approx; NOT verified on Amazon.ca</t>
        </is>
      </c>
      <c r="AO604" s="15" t="inlineStr">
        <is>
          <t>BLANK -&gt; requires live Amazon.ca capture</t>
        </is>
      </c>
      <c r="AP604" s="15" t="inlineStr">
        <is>
          <t>Unverified commercial data</t>
        </is>
      </c>
    </row>
    <row r="605" ht="28" customHeight="1">
      <c r="A605" s="15" t="inlineStr">
        <is>
          <t>Sprite</t>
        </is>
      </c>
      <c r="B605" s="15" t="inlineStr">
        <is>
          <t>Sprite Lemon-Lime | Tropical | 12-pack 355mL</t>
        </is>
      </c>
      <c r="C605" s="15" t="inlineStr">
        <is>
          <t>5) Sparkling water &amp; soda</t>
        </is>
      </c>
      <c r="D605" s="15" t="inlineStr">
        <is>
          <t>355 mL can</t>
        </is>
      </c>
      <c r="E605" s="29" t="n">
        <v>12</v>
      </c>
      <c r="F605" s="30" t="n"/>
      <c r="G605" s="31">
        <f>IF(AND(ISNUMBER($F605),ISNUMBER($E605),$E605&lt;&gt;0),$F605/$E605,"")</f>
        <v/>
      </c>
      <c r="H605" s="31">
        <f>IF(AND(ISNUMBER($F605),ISNUMBER($AL605),ISNUMBER($E605),($AL605*$E605)&lt;&gt;0),$F605/($AL605*$E605)*100,"")</f>
        <v/>
      </c>
      <c r="I605" s="32" t="n"/>
      <c r="J605" s="33" t="n"/>
      <c r="K605" s="31">
        <f>IF(AND(ISNUMBER($F605),ISNUMBER($J605)),$F605*(1-$J605),"")</f>
        <v/>
      </c>
      <c r="L605" s="32" t="n"/>
      <c r="M605" s="32" t="n"/>
      <c r="N605" s="31">
        <f>IF(ISNUMBER($F605),($F605-IF(ISNUMBER($AM605),$AM605,0))*(1-IF(ISNUMBER($J605),$J605,0)),"")</f>
        <v/>
      </c>
      <c r="O605" s="15" t="inlineStr">
        <is>
          <t>Tropical</t>
        </is>
      </c>
      <c r="P605" s="29" t="n">
        <v>0</v>
      </c>
      <c r="Q605" s="29" t="n">
        <v>65</v>
      </c>
      <c r="R605" s="15" t="inlineStr">
        <is>
          <t>Not listed</t>
        </is>
      </c>
      <c r="S605" s="29" t="n">
        <v>38</v>
      </c>
      <c r="T605" s="29" t="n">
        <v>140</v>
      </c>
      <c r="U605" s="15" t="inlineStr">
        <is>
          <t>HFCS</t>
        </is>
      </c>
      <c r="V605" s="15" t="inlineStr">
        <is>
          <t>Caffeine-free lemon-lime</t>
        </is>
      </c>
      <c r="W605" s="32" t="n"/>
      <c r="X605" s="32" t="n"/>
      <c r="Y605" s="32" t="n"/>
      <c r="Z605" s="32" t="n"/>
      <c r="AA605" s="15" t="inlineStr">
        <is>
          <t>Very High</t>
        </is>
      </c>
      <c r="AB605" s="15" t="inlineStr">
        <is>
          <t>#1 lemon-lime soda</t>
        </is>
      </c>
      <c r="AC605" s="15" t="inlineStr">
        <is>
          <t>Crisp caffeine-free lemon-lime</t>
        </is>
      </c>
      <c r="AD605" s="15" t="inlineStr">
        <is>
          <t>Clean lemon-lime, no caffeine.</t>
        </is>
      </c>
      <c r="AE605" s="32" t="n"/>
      <c r="AF605" s="34">
        <f>IF(AND(ISNUMBER($P605),ISNUMBER($AL605),$AL605&lt;&gt;0),ROUND($P605/$AL605*100,1),"")</f>
        <v/>
      </c>
      <c r="AG605" s="35">
        <f>IF(AND(ISNUMBER($S605),ISNUMBER($AL605),$AL605&lt;&gt;0),ROUND($S605/$AL605*100,2),"")</f>
        <v/>
      </c>
      <c r="AH605" s="34">
        <f>IF(AND(ISNUMBER($Q605),ISNUMBER($AL605),$AL605&lt;&gt;0),ROUND($Q605/$AL605*100,1),"")</f>
        <v/>
      </c>
      <c r="AI605" s="29">
        <f>IF(ISNUMBER($S605),IF($S605&lt;=1,"Yes","No"),"n/a")</f>
        <v/>
      </c>
      <c r="AJ605" s="29">
        <f>IF(ISNUMBER($S605),ROUND(MAX(0,MIN(100,100-$S605*2.5-IF(ISNUMBER($T605),$T605,0)*0.12+IF($S605&lt;=1,12,0))),0),"")</f>
        <v/>
      </c>
      <c r="AK605" s="29">
        <f>IF(ISNUMBER($Q605),IF($Q605&gt;=100,20,IF($Q605&gt;=30,10,0)),0)+IF(ISNUMBER($R605),IF($R605&gt;=100,20,0),0)+IF(ISNUMBER($P605),IF($P605&gt;=150,20,IF($P605&gt;=50,12,5)),0)+IF(ISNUMBER($S605),IF($S605&lt;=1,15,0),0)</f>
        <v/>
      </c>
      <c r="AL605" s="29" t="n">
        <v>355</v>
      </c>
      <c r="AM605" s="30" t="n"/>
      <c r="AN605" s="15" t="inlineStr">
        <is>
          <t>Secondary/approx; NOT verified on Amazon.ca</t>
        </is>
      </c>
      <c r="AO605" s="15" t="inlineStr">
        <is>
          <t>BLANK -&gt; requires live Amazon.ca capture</t>
        </is>
      </c>
      <c r="AP605" s="15" t="inlineStr">
        <is>
          <t>Unverified commercial data</t>
        </is>
      </c>
    </row>
    <row r="606" ht="28" customHeight="1">
      <c r="A606" s="15" t="inlineStr">
        <is>
          <t>Sprite</t>
        </is>
      </c>
      <c r="B606" s="15" t="inlineStr">
        <is>
          <t>Sprite Lemon-Lime | Tropical | 15-pack 355mL</t>
        </is>
      </c>
      <c r="C606" s="15" t="inlineStr">
        <is>
          <t>5) Sparkling water &amp; soda</t>
        </is>
      </c>
      <c r="D606" s="15" t="inlineStr">
        <is>
          <t>355 mL can</t>
        </is>
      </c>
      <c r="E606" s="29" t="n">
        <v>15</v>
      </c>
      <c r="F606" s="30" t="n"/>
      <c r="G606" s="31">
        <f>IF(AND(ISNUMBER($F606),ISNUMBER($E606),$E606&lt;&gt;0),$F606/$E606,"")</f>
        <v/>
      </c>
      <c r="H606" s="31">
        <f>IF(AND(ISNUMBER($F606),ISNUMBER($AL606),ISNUMBER($E606),($AL606*$E606)&lt;&gt;0),$F606/($AL606*$E606)*100,"")</f>
        <v/>
      </c>
      <c r="I606" s="32" t="n"/>
      <c r="J606" s="33" t="n"/>
      <c r="K606" s="31">
        <f>IF(AND(ISNUMBER($F606),ISNUMBER($J606)),$F606*(1-$J606),"")</f>
        <v/>
      </c>
      <c r="L606" s="32" t="n"/>
      <c r="M606" s="32" t="n"/>
      <c r="N606" s="31">
        <f>IF(ISNUMBER($F606),($F606-IF(ISNUMBER($AM606),$AM606,0))*(1-IF(ISNUMBER($J606),$J606,0)),"")</f>
        <v/>
      </c>
      <c r="O606" s="15" t="inlineStr">
        <is>
          <t>Tropical</t>
        </is>
      </c>
      <c r="P606" s="29" t="n">
        <v>0</v>
      </c>
      <c r="Q606" s="29" t="n">
        <v>65</v>
      </c>
      <c r="R606" s="15" t="inlineStr">
        <is>
          <t>Not listed</t>
        </is>
      </c>
      <c r="S606" s="29" t="n">
        <v>38</v>
      </c>
      <c r="T606" s="29" t="n">
        <v>140</v>
      </c>
      <c r="U606" s="15" t="inlineStr">
        <is>
          <t>HFCS</t>
        </is>
      </c>
      <c r="V606" s="15" t="inlineStr">
        <is>
          <t>Caffeine-free lemon-lime</t>
        </is>
      </c>
      <c r="W606" s="32" t="n"/>
      <c r="X606" s="32" t="n"/>
      <c r="Y606" s="32" t="n"/>
      <c r="Z606" s="32" t="n"/>
      <c r="AA606" s="15" t="inlineStr">
        <is>
          <t>Very High</t>
        </is>
      </c>
      <c r="AB606" s="15" t="inlineStr">
        <is>
          <t>#1 lemon-lime soda</t>
        </is>
      </c>
      <c r="AC606" s="15" t="inlineStr">
        <is>
          <t>Crisp caffeine-free lemon-lime</t>
        </is>
      </c>
      <c r="AD606" s="15" t="inlineStr">
        <is>
          <t>Clean lemon-lime, no caffeine.</t>
        </is>
      </c>
      <c r="AE606" s="32" t="n"/>
      <c r="AF606" s="34">
        <f>IF(AND(ISNUMBER($P606),ISNUMBER($AL606),$AL606&lt;&gt;0),ROUND($P606/$AL606*100,1),"")</f>
        <v/>
      </c>
      <c r="AG606" s="35">
        <f>IF(AND(ISNUMBER($S606),ISNUMBER($AL606),$AL606&lt;&gt;0),ROUND($S606/$AL606*100,2),"")</f>
        <v/>
      </c>
      <c r="AH606" s="34">
        <f>IF(AND(ISNUMBER($Q606),ISNUMBER($AL606),$AL606&lt;&gt;0),ROUND($Q606/$AL606*100,1),"")</f>
        <v/>
      </c>
      <c r="AI606" s="29">
        <f>IF(ISNUMBER($S606),IF($S606&lt;=1,"Yes","No"),"n/a")</f>
        <v/>
      </c>
      <c r="AJ606" s="29">
        <f>IF(ISNUMBER($S606),ROUND(MAX(0,MIN(100,100-$S606*2.5-IF(ISNUMBER($T606),$T606,0)*0.12+IF($S606&lt;=1,12,0))),0),"")</f>
        <v/>
      </c>
      <c r="AK606" s="29">
        <f>IF(ISNUMBER($Q606),IF($Q606&gt;=100,20,IF($Q606&gt;=30,10,0)),0)+IF(ISNUMBER($R606),IF($R606&gt;=100,20,0),0)+IF(ISNUMBER($P606),IF($P606&gt;=150,20,IF($P606&gt;=50,12,5)),0)+IF(ISNUMBER($S606),IF($S606&lt;=1,15,0),0)</f>
        <v/>
      </c>
      <c r="AL606" s="29" t="n">
        <v>355</v>
      </c>
      <c r="AM606" s="30" t="n"/>
      <c r="AN606" s="15" t="inlineStr">
        <is>
          <t>Secondary/approx; NOT verified on Amazon.ca</t>
        </is>
      </c>
      <c r="AO606" s="15" t="inlineStr">
        <is>
          <t>BLANK -&gt; requires live Amazon.ca capture</t>
        </is>
      </c>
      <c r="AP606" s="15" t="inlineStr">
        <is>
          <t>Unverified commercial data</t>
        </is>
      </c>
    </row>
    <row r="607" ht="28" customHeight="1">
      <c r="A607" s="15" t="inlineStr">
        <is>
          <t>Sprite</t>
        </is>
      </c>
      <c r="B607" s="15" t="inlineStr">
        <is>
          <t>Sprite Lemon-Lime | Tropical | 18-pack 355mL</t>
        </is>
      </c>
      <c r="C607" s="15" t="inlineStr">
        <is>
          <t>5) Sparkling water &amp; soda</t>
        </is>
      </c>
      <c r="D607" s="15" t="inlineStr">
        <is>
          <t>355 mL can</t>
        </is>
      </c>
      <c r="E607" s="29" t="n">
        <v>18</v>
      </c>
      <c r="F607" s="30" t="n"/>
      <c r="G607" s="31">
        <f>IF(AND(ISNUMBER($F607),ISNUMBER($E607),$E607&lt;&gt;0),$F607/$E607,"")</f>
        <v/>
      </c>
      <c r="H607" s="31">
        <f>IF(AND(ISNUMBER($F607),ISNUMBER($AL607),ISNUMBER($E607),($AL607*$E607)&lt;&gt;0),$F607/($AL607*$E607)*100,"")</f>
        <v/>
      </c>
      <c r="I607" s="32" t="n"/>
      <c r="J607" s="33" t="n"/>
      <c r="K607" s="31">
        <f>IF(AND(ISNUMBER($F607),ISNUMBER($J607)),$F607*(1-$J607),"")</f>
        <v/>
      </c>
      <c r="L607" s="32" t="n"/>
      <c r="M607" s="32" t="n"/>
      <c r="N607" s="31">
        <f>IF(ISNUMBER($F607),($F607-IF(ISNUMBER($AM607),$AM607,0))*(1-IF(ISNUMBER($J607),$J607,0)),"")</f>
        <v/>
      </c>
      <c r="O607" s="15" t="inlineStr">
        <is>
          <t>Tropical</t>
        </is>
      </c>
      <c r="P607" s="29" t="n">
        <v>0</v>
      </c>
      <c r="Q607" s="29" t="n">
        <v>65</v>
      </c>
      <c r="R607" s="15" t="inlineStr">
        <is>
          <t>Not listed</t>
        </is>
      </c>
      <c r="S607" s="29" t="n">
        <v>38</v>
      </c>
      <c r="T607" s="29" t="n">
        <v>140</v>
      </c>
      <c r="U607" s="15" t="inlineStr">
        <is>
          <t>HFCS</t>
        </is>
      </c>
      <c r="V607" s="15" t="inlineStr">
        <is>
          <t>Caffeine-free lemon-lime</t>
        </is>
      </c>
      <c r="W607" s="32" t="n"/>
      <c r="X607" s="32" t="n"/>
      <c r="Y607" s="32" t="n"/>
      <c r="Z607" s="32" t="n"/>
      <c r="AA607" s="15" t="inlineStr">
        <is>
          <t>Very High</t>
        </is>
      </c>
      <c r="AB607" s="15" t="inlineStr">
        <is>
          <t>#1 lemon-lime soda</t>
        </is>
      </c>
      <c r="AC607" s="15" t="inlineStr">
        <is>
          <t>Crisp caffeine-free lemon-lime</t>
        </is>
      </c>
      <c r="AD607" s="15" t="inlineStr">
        <is>
          <t>Clean lemon-lime, no caffeine.</t>
        </is>
      </c>
      <c r="AE607" s="32" t="n"/>
      <c r="AF607" s="34">
        <f>IF(AND(ISNUMBER($P607),ISNUMBER($AL607),$AL607&lt;&gt;0),ROUND($P607/$AL607*100,1),"")</f>
        <v/>
      </c>
      <c r="AG607" s="35">
        <f>IF(AND(ISNUMBER($S607),ISNUMBER($AL607),$AL607&lt;&gt;0),ROUND($S607/$AL607*100,2),"")</f>
        <v/>
      </c>
      <c r="AH607" s="34">
        <f>IF(AND(ISNUMBER($Q607),ISNUMBER($AL607),$AL607&lt;&gt;0),ROUND($Q607/$AL607*100,1),"")</f>
        <v/>
      </c>
      <c r="AI607" s="29">
        <f>IF(ISNUMBER($S607),IF($S607&lt;=1,"Yes","No"),"n/a")</f>
        <v/>
      </c>
      <c r="AJ607" s="29">
        <f>IF(ISNUMBER($S607),ROUND(MAX(0,MIN(100,100-$S607*2.5-IF(ISNUMBER($T607),$T607,0)*0.12+IF($S607&lt;=1,12,0))),0),"")</f>
        <v/>
      </c>
      <c r="AK607" s="29">
        <f>IF(ISNUMBER($Q607),IF($Q607&gt;=100,20,IF($Q607&gt;=30,10,0)),0)+IF(ISNUMBER($R607),IF($R607&gt;=100,20,0),0)+IF(ISNUMBER($P607),IF($P607&gt;=150,20,IF($P607&gt;=50,12,5)),0)+IF(ISNUMBER($S607),IF($S607&lt;=1,15,0),0)</f>
        <v/>
      </c>
      <c r="AL607" s="29" t="n">
        <v>355</v>
      </c>
      <c r="AM607" s="30" t="n"/>
      <c r="AN607" s="15" t="inlineStr">
        <is>
          <t>Secondary/approx; NOT verified on Amazon.ca</t>
        </is>
      </c>
      <c r="AO607" s="15" t="inlineStr">
        <is>
          <t>BLANK -&gt; requires live Amazon.ca capture</t>
        </is>
      </c>
      <c r="AP607" s="15" t="inlineStr">
        <is>
          <t>Unverified commercial data</t>
        </is>
      </c>
    </row>
    <row r="608" ht="28" customHeight="1">
      <c r="A608" s="15" t="inlineStr">
        <is>
          <t>Sprite</t>
        </is>
      </c>
      <c r="B608" s="15" t="inlineStr">
        <is>
          <t>Sprite Lemon-Lime | Tropical | 24-pack 355mL</t>
        </is>
      </c>
      <c r="C608" s="15" t="inlineStr">
        <is>
          <t>5) Sparkling water &amp; soda</t>
        </is>
      </c>
      <c r="D608" s="15" t="inlineStr">
        <is>
          <t>355 mL can</t>
        </is>
      </c>
      <c r="E608" s="29" t="n">
        <v>24</v>
      </c>
      <c r="F608" s="30" t="n"/>
      <c r="G608" s="31">
        <f>IF(AND(ISNUMBER($F608),ISNUMBER($E608),$E608&lt;&gt;0),$F608/$E608,"")</f>
        <v/>
      </c>
      <c r="H608" s="31">
        <f>IF(AND(ISNUMBER($F608),ISNUMBER($AL608),ISNUMBER($E608),($AL608*$E608)&lt;&gt;0),$F608/($AL608*$E608)*100,"")</f>
        <v/>
      </c>
      <c r="I608" s="32" t="n"/>
      <c r="J608" s="33" t="n"/>
      <c r="K608" s="31">
        <f>IF(AND(ISNUMBER($F608),ISNUMBER($J608)),$F608*(1-$J608),"")</f>
        <v/>
      </c>
      <c r="L608" s="32" t="n"/>
      <c r="M608" s="32" t="n"/>
      <c r="N608" s="31">
        <f>IF(ISNUMBER($F608),($F608-IF(ISNUMBER($AM608),$AM608,0))*(1-IF(ISNUMBER($J608),$J608,0)),"")</f>
        <v/>
      </c>
      <c r="O608" s="15" t="inlineStr">
        <is>
          <t>Tropical</t>
        </is>
      </c>
      <c r="P608" s="29" t="n">
        <v>0</v>
      </c>
      <c r="Q608" s="29" t="n">
        <v>65</v>
      </c>
      <c r="R608" s="15" t="inlineStr">
        <is>
          <t>Not listed</t>
        </is>
      </c>
      <c r="S608" s="29" t="n">
        <v>38</v>
      </c>
      <c r="T608" s="29" t="n">
        <v>140</v>
      </c>
      <c r="U608" s="15" t="inlineStr">
        <is>
          <t>HFCS</t>
        </is>
      </c>
      <c r="V608" s="15" t="inlineStr">
        <is>
          <t>Caffeine-free lemon-lime</t>
        </is>
      </c>
      <c r="W608" s="32" t="n"/>
      <c r="X608" s="32" t="n"/>
      <c r="Y608" s="32" t="n"/>
      <c r="Z608" s="32" t="n"/>
      <c r="AA608" s="15" t="inlineStr">
        <is>
          <t>Very High</t>
        </is>
      </c>
      <c r="AB608" s="15" t="inlineStr">
        <is>
          <t>#1 lemon-lime soda</t>
        </is>
      </c>
      <c r="AC608" s="15" t="inlineStr">
        <is>
          <t>Crisp caffeine-free lemon-lime</t>
        </is>
      </c>
      <c r="AD608" s="15" t="inlineStr">
        <is>
          <t>Clean lemon-lime, no caffeine.</t>
        </is>
      </c>
      <c r="AE608" s="32" t="n"/>
      <c r="AF608" s="34">
        <f>IF(AND(ISNUMBER($P608),ISNUMBER($AL608),$AL608&lt;&gt;0),ROUND($P608/$AL608*100,1),"")</f>
        <v/>
      </c>
      <c r="AG608" s="35">
        <f>IF(AND(ISNUMBER($S608),ISNUMBER($AL608),$AL608&lt;&gt;0),ROUND($S608/$AL608*100,2),"")</f>
        <v/>
      </c>
      <c r="AH608" s="34">
        <f>IF(AND(ISNUMBER($Q608),ISNUMBER($AL608),$AL608&lt;&gt;0),ROUND($Q608/$AL608*100,1),"")</f>
        <v/>
      </c>
      <c r="AI608" s="29">
        <f>IF(ISNUMBER($S608),IF($S608&lt;=1,"Yes","No"),"n/a")</f>
        <v/>
      </c>
      <c r="AJ608" s="29">
        <f>IF(ISNUMBER($S608),ROUND(MAX(0,MIN(100,100-$S608*2.5-IF(ISNUMBER($T608),$T608,0)*0.12+IF($S608&lt;=1,12,0))),0),"")</f>
        <v/>
      </c>
      <c r="AK608" s="29">
        <f>IF(ISNUMBER($Q608),IF($Q608&gt;=100,20,IF($Q608&gt;=30,10,0)),0)+IF(ISNUMBER($R608),IF($R608&gt;=100,20,0),0)+IF(ISNUMBER($P608),IF($P608&gt;=150,20,IF($P608&gt;=50,12,5)),0)+IF(ISNUMBER($S608),IF($S608&lt;=1,15,0),0)</f>
        <v/>
      </c>
      <c r="AL608" s="29" t="n">
        <v>355</v>
      </c>
      <c r="AM608" s="30" t="n"/>
      <c r="AN608" s="15" t="inlineStr">
        <is>
          <t>Secondary/approx; NOT verified on Amazon.ca</t>
        </is>
      </c>
      <c r="AO608" s="15" t="inlineStr">
        <is>
          <t>BLANK -&gt; requires live Amazon.ca capture</t>
        </is>
      </c>
      <c r="AP608" s="15" t="inlineStr">
        <is>
          <t>Unverified commercial data</t>
        </is>
      </c>
    </row>
    <row r="609" ht="28" customHeight="1">
      <c r="A609" s="15" t="inlineStr">
        <is>
          <t>Sprite</t>
        </is>
      </c>
      <c r="B609" s="15" t="inlineStr">
        <is>
          <t>Sprite Zero Sugar | Original | single 355mL</t>
        </is>
      </c>
      <c r="C609" s="15" t="inlineStr">
        <is>
          <t>5) Sparkling water &amp; soda</t>
        </is>
      </c>
      <c r="D609" s="15" t="inlineStr">
        <is>
          <t>355 mL can</t>
        </is>
      </c>
      <c r="E609" s="29" t="n">
        <v>1</v>
      </c>
      <c r="F609" s="30" t="n"/>
      <c r="G609" s="31">
        <f>IF(AND(ISNUMBER($F609),ISNUMBER($E609),$E609&lt;&gt;0),$F609/$E609,"")</f>
        <v/>
      </c>
      <c r="H609" s="31">
        <f>IF(AND(ISNUMBER($F609),ISNUMBER($AL609),ISNUMBER($E609),($AL609*$E609)&lt;&gt;0),$F609/($AL609*$E609)*100,"")</f>
        <v/>
      </c>
      <c r="I609" s="32" t="n"/>
      <c r="J609" s="33" t="n"/>
      <c r="K609" s="31">
        <f>IF(AND(ISNUMBER($F609),ISNUMBER($J609)),$F609*(1-$J609),"")</f>
        <v/>
      </c>
      <c r="L609" s="32" t="n"/>
      <c r="M609" s="32" t="n"/>
      <c r="N609" s="31">
        <f>IF(ISNUMBER($F609),($F609-IF(ISNUMBER($AM609),$AM609,0))*(1-IF(ISNUMBER($J609),$J609,0)),"")</f>
        <v/>
      </c>
      <c r="O609" s="15" t="inlineStr">
        <is>
          <t>Original</t>
        </is>
      </c>
      <c r="P609" s="29" t="n">
        <v>0</v>
      </c>
      <c r="Q609" s="29" t="n">
        <v>40</v>
      </c>
      <c r="R609" s="15" t="inlineStr">
        <is>
          <t>Not listed</t>
        </is>
      </c>
      <c r="S609" s="29" t="n">
        <v>0</v>
      </c>
      <c r="T609" s="29" t="n">
        <v>0</v>
      </c>
      <c r="U609" s="15" t="inlineStr">
        <is>
          <t>Aspartame + acesulfame-K</t>
        </is>
      </c>
      <c r="V609" s="15" t="inlineStr">
        <is>
          <t>Zero sugar lemon-lime</t>
        </is>
      </c>
      <c r="W609" s="32" t="n"/>
      <c r="X609" s="32" t="n"/>
      <c r="Y609" s="32" t="n"/>
      <c r="Z609" s="32" t="n"/>
      <c r="AA609" s="15" t="inlineStr">
        <is>
          <t>High</t>
        </is>
      </c>
      <c r="AB609" s="15" t="inlineStr">
        <is>
          <t>Zero-sugar variant</t>
        </is>
      </c>
      <c r="AC609" s="15" t="inlineStr">
        <is>
          <t>Zero-sugar lemon-lime</t>
        </is>
      </c>
      <c r="AD609" s="15" t="inlineStr">
        <is>
          <t>Lemon-lime without sugar.</t>
        </is>
      </c>
      <c r="AE609" s="32" t="n"/>
      <c r="AF609" s="34">
        <f>IF(AND(ISNUMBER($P609),ISNUMBER($AL609),$AL609&lt;&gt;0),ROUND($P609/$AL609*100,1),"")</f>
        <v/>
      </c>
      <c r="AG609" s="35">
        <f>IF(AND(ISNUMBER($S609),ISNUMBER($AL609),$AL609&lt;&gt;0),ROUND($S609/$AL609*100,2),"")</f>
        <v/>
      </c>
      <c r="AH609" s="34">
        <f>IF(AND(ISNUMBER($Q609),ISNUMBER($AL609),$AL609&lt;&gt;0),ROUND($Q609/$AL609*100,1),"")</f>
        <v/>
      </c>
      <c r="AI609" s="29">
        <f>IF(ISNUMBER($S609),IF($S609&lt;=1,"Yes","No"),"n/a")</f>
        <v/>
      </c>
      <c r="AJ609" s="29">
        <f>IF(ISNUMBER($S609),ROUND(MAX(0,MIN(100,100-$S609*2.5-IF(ISNUMBER($T609),$T609,0)*0.12+IF($S609&lt;=1,12,0))),0),"")</f>
        <v/>
      </c>
      <c r="AK609" s="29">
        <f>IF(ISNUMBER($Q609),IF($Q609&gt;=100,20,IF($Q609&gt;=30,10,0)),0)+IF(ISNUMBER($R609),IF($R609&gt;=100,20,0),0)+IF(ISNUMBER($P609),IF($P609&gt;=150,20,IF($P609&gt;=50,12,5)),0)+IF(ISNUMBER($S609),IF($S609&lt;=1,15,0),0)</f>
        <v/>
      </c>
      <c r="AL609" s="29" t="n">
        <v>355</v>
      </c>
      <c r="AM609" s="30" t="n"/>
      <c r="AN609" s="15" t="inlineStr">
        <is>
          <t>Secondary/approx; NOT verified on Amazon.ca</t>
        </is>
      </c>
      <c r="AO609" s="15" t="inlineStr">
        <is>
          <t>BLANK -&gt; requires live Amazon.ca capture</t>
        </is>
      </c>
      <c r="AP609" s="15" t="inlineStr">
        <is>
          <t>Unverified commercial data</t>
        </is>
      </c>
    </row>
    <row r="610" ht="28" customHeight="1">
      <c r="A610" s="15" t="inlineStr">
        <is>
          <t>Sprite</t>
        </is>
      </c>
      <c r="B610" s="15" t="inlineStr">
        <is>
          <t>Sprite Zero Sugar | Original | 8-pack 355mL</t>
        </is>
      </c>
      <c r="C610" s="15" t="inlineStr">
        <is>
          <t>5) Sparkling water &amp; soda</t>
        </is>
      </c>
      <c r="D610" s="15" t="inlineStr">
        <is>
          <t>355 mL can</t>
        </is>
      </c>
      <c r="E610" s="29" t="n">
        <v>8</v>
      </c>
      <c r="F610" s="30" t="n"/>
      <c r="G610" s="31">
        <f>IF(AND(ISNUMBER($F610),ISNUMBER($E610),$E610&lt;&gt;0),$F610/$E610,"")</f>
        <v/>
      </c>
      <c r="H610" s="31">
        <f>IF(AND(ISNUMBER($F610),ISNUMBER($AL610),ISNUMBER($E610),($AL610*$E610)&lt;&gt;0),$F610/($AL610*$E610)*100,"")</f>
        <v/>
      </c>
      <c r="I610" s="32" t="n"/>
      <c r="J610" s="33" t="n"/>
      <c r="K610" s="31">
        <f>IF(AND(ISNUMBER($F610),ISNUMBER($J610)),$F610*(1-$J610),"")</f>
        <v/>
      </c>
      <c r="L610" s="32" t="n"/>
      <c r="M610" s="32" t="n"/>
      <c r="N610" s="31">
        <f>IF(ISNUMBER($F610),($F610-IF(ISNUMBER($AM610),$AM610,0))*(1-IF(ISNUMBER($J610),$J610,0)),"")</f>
        <v/>
      </c>
      <c r="O610" s="15" t="inlineStr">
        <is>
          <t>Original</t>
        </is>
      </c>
      <c r="P610" s="29" t="n">
        <v>0</v>
      </c>
      <c r="Q610" s="29" t="n">
        <v>40</v>
      </c>
      <c r="R610" s="15" t="inlineStr">
        <is>
          <t>Not listed</t>
        </is>
      </c>
      <c r="S610" s="29" t="n">
        <v>0</v>
      </c>
      <c r="T610" s="29" t="n">
        <v>0</v>
      </c>
      <c r="U610" s="15" t="inlineStr">
        <is>
          <t>Aspartame + acesulfame-K</t>
        </is>
      </c>
      <c r="V610" s="15" t="inlineStr">
        <is>
          <t>Zero sugar lemon-lime</t>
        </is>
      </c>
      <c r="W610" s="32" t="n"/>
      <c r="X610" s="32" t="n"/>
      <c r="Y610" s="32" t="n"/>
      <c r="Z610" s="32" t="n"/>
      <c r="AA610" s="15" t="inlineStr">
        <is>
          <t>High</t>
        </is>
      </c>
      <c r="AB610" s="15" t="inlineStr">
        <is>
          <t>Zero-sugar variant</t>
        </is>
      </c>
      <c r="AC610" s="15" t="inlineStr">
        <is>
          <t>Zero-sugar lemon-lime</t>
        </is>
      </c>
      <c r="AD610" s="15" t="inlineStr">
        <is>
          <t>Lemon-lime without sugar.</t>
        </is>
      </c>
      <c r="AE610" s="32" t="n"/>
      <c r="AF610" s="34">
        <f>IF(AND(ISNUMBER($P610),ISNUMBER($AL610),$AL610&lt;&gt;0),ROUND($P610/$AL610*100,1),"")</f>
        <v/>
      </c>
      <c r="AG610" s="35">
        <f>IF(AND(ISNUMBER($S610),ISNUMBER($AL610),$AL610&lt;&gt;0),ROUND($S610/$AL610*100,2),"")</f>
        <v/>
      </c>
      <c r="AH610" s="34">
        <f>IF(AND(ISNUMBER($Q610),ISNUMBER($AL610),$AL610&lt;&gt;0),ROUND($Q610/$AL610*100,1),"")</f>
        <v/>
      </c>
      <c r="AI610" s="29">
        <f>IF(ISNUMBER($S610),IF($S610&lt;=1,"Yes","No"),"n/a")</f>
        <v/>
      </c>
      <c r="AJ610" s="29">
        <f>IF(ISNUMBER($S610),ROUND(MAX(0,MIN(100,100-$S610*2.5-IF(ISNUMBER($T610),$T610,0)*0.12+IF($S610&lt;=1,12,0))),0),"")</f>
        <v/>
      </c>
      <c r="AK610" s="29">
        <f>IF(ISNUMBER($Q610),IF($Q610&gt;=100,20,IF($Q610&gt;=30,10,0)),0)+IF(ISNUMBER($R610),IF($R610&gt;=100,20,0),0)+IF(ISNUMBER($P610),IF($P610&gt;=150,20,IF($P610&gt;=50,12,5)),0)+IF(ISNUMBER($S610),IF($S610&lt;=1,15,0),0)</f>
        <v/>
      </c>
      <c r="AL610" s="29" t="n">
        <v>355</v>
      </c>
      <c r="AM610" s="30" t="n"/>
      <c r="AN610" s="15" t="inlineStr">
        <is>
          <t>Secondary/approx; NOT verified on Amazon.ca</t>
        </is>
      </c>
      <c r="AO610" s="15" t="inlineStr">
        <is>
          <t>BLANK -&gt; requires live Amazon.ca capture</t>
        </is>
      </c>
      <c r="AP610" s="15" t="inlineStr">
        <is>
          <t>Unverified commercial data</t>
        </is>
      </c>
    </row>
    <row r="611" ht="28" customHeight="1">
      <c r="A611" s="15" t="inlineStr">
        <is>
          <t>Sprite</t>
        </is>
      </c>
      <c r="B611" s="15" t="inlineStr">
        <is>
          <t>Sprite Zero Sugar | Original | 12-pack 355mL</t>
        </is>
      </c>
      <c r="C611" s="15" t="inlineStr">
        <is>
          <t>5) Sparkling water &amp; soda</t>
        </is>
      </c>
      <c r="D611" s="15" t="inlineStr">
        <is>
          <t>355 mL can</t>
        </is>
      </c>
      <c r="E611" s="29" t="n">
        <v>12</v>
      </c>
      <c r="F611" s="30" t="n"/>
      <c r="G611" s="31">
        <f>IF(AND(ISNUMBER($F611),ISNUMBER($E611),$E611&lt;&gt;0),$F611/$E611,"")</f>
        <v/>
      </c>
      <c r="H611" s="31">
        <f>IF(AND(ISNUMBER($F611),ISNUMBER($AL611),ISNUMBER($E611),($AL611*$E611)&lt;&gt;0),$F611/($AL611*$E611)*100,"")</f>
        <v/>
      </c>
      <c r="I611" s="32" t="n"/>
      <c r="J611" s="33" t="n"/>
      <c r="K611" s="31">
        <f>IF(AND(ISNUMBER($F611),ISNUMBER($J611)),$F611*(1-$J611),"")</f>
        <v/>
      </c>
      <c r="L611" s="32" t="n"/>
      <c r="M611" s="32" t="n"/>
      <c r="N611" s="31">
        <f>IF(ISNUMBER($F611),($F611-IF(ISNUMBER($AM611),$AM611,0))*(1-IF(ISNUMBER($J611),$J611,0)),"")</f>
        <v/>
      </c>
      <c r="O611" s="15" t="inlineStr">
        <is>
          <t>Original</t>
        </is>
      </c>
      <c r="P611" s="29" t="n">
        <v>0</v>
      </c>
      <c r="Q611" s="29" t="n">
        <v>40</v>
      </c>
      <c r="R611" s="15" t="inlineStr">
        <is>
          <t>Not listed</t>
        </is>
      </c>
      <c r="S611" s="29" t="n">
        <v>0</v>
      </c>
      <c r="T611" s="29" t="n">
        <v>0</v>
      </c>
      <c r="U611" s="15" t="inlineStr">
        <is>
          <t>Aspartame + acesulfame-K</t>
        </is>
      </c>
      <c r="V611" s="15" t="inlineStr">
        <is>
          <t>Zero sugar lemon-lime</t>
        </is>
      </c>
      <c r="W611" s="32" t="n"/>
      <c r="X611" s="32" t="n"/>
      <c r="Y611" s="32" t="n"/>
      <c r="Z611" s="32" t="n"/>
      <c r="AA611" s="15" t="inlineStr">
        <is>
          <t>High</t>
        </is>
      </c>
      <c r="AB611" s="15" t="inlineStr">
        <is>
          <t>Zero-sugar variant</t>
        </is>
      </c>
      <c r="AC611" s="15" t="inlineStr">
        <is>
          <t>Zero-sugar lemon-lime</t>
        </is>
      </c>
      <c r="AD611" s="15" t="inlineStr">
        <is>
          <t>Lemon-lime without sugar.</t>
        </is>
      </c>
      <c r="AE611" s="32" t="n"/>
      <c r="AF611" s="34">
        <f>IF(AND(ISNUMBER($P611),ISNUMBER($AL611),$AL611&lt;&gt;0),ROUND($P611/$AL611*100,1),"")</f>
        <v/>
      </c>
      <c r="AG611" s="35">
        <f>IF(AND(ISNUMBER($S611),ISNUMBER($AL611),$AL611&lt;&gt;0),ROUND($S611/$AL611*100,2),"")</f>
        <v/>
      </c>
      <c r="AH611" s="34">
        <f>IF(AND(ISNUMBER($Q611),ISNUMBER($AL611),$AL611&lt;&gt;0),ROUND($Q611/$AL611*100,1),"")</f>
        <v/>
      </c>
      <c r="AI611" s="29">
        <f>IF(ISNUMBER($S611),IF($S611&lt;=1,"Yes","No"),"n/a")</f>
        <v/>
      </c>
      <c r="AJ611" s="29">
        <f>IF(ISNUMBER($S611),ROUND(MAX(0,MIN(100,100-$S611*2.5-IF(ISNUMBER($T611),$T611,0)*0.12+IF($S611&lt;=1,12,0))),0),"")</f>
        <v/>
      </c>
      <c r="AK611" s="29">
        <f>IF(ISNUMBER($Q611),IF($Q611&gt;=100,20,IF($Q611&gt;=30,10,0)),0)+IF(ISNUMBER($R611),IF($R611&gt;=100,20,0),0)+IF(ISNUMBER($P611),IF($P611&gt;=150,20,IF($P611&gt;=50,12,5)),0)+IF(ISNUMBER($S611),IF($S611&lt;=1,15,0),0)</f>
        <v/>
      </c>
      <c r="AL611" s="29" t="n">
        <v>355</v>
      </c>
      <c r="AM611" s="30" t="n"/>
      <c r="AN611" s="15" t="inlineStr">
        <is>
          <t>Secondary/approx; NOT verified on Amazon.ca</t>
        </is>
      </c>
      <c r="AO611" s="15" t="inlineStr">
        <is>
          <t>BLANK -&gt; requires live Amazon.ca capture</t>
        </is>
      </c>
      <c r="AP611" s="15" t="inlineStr">
        <is>
          <t>Unverified commercial data</t>
        </is>
      </c>
    </row>
    <row r="612" ht="28" customHeight="1">
      <c r="A612" s="15" t="inlineStr">
        <is>
          <t>Sprite</t>
        </is>
      </c>
      <c r="B612" s="15" t="inlineStr">
        <is>
          <t>Sprite Zero Sugar | Original | 15-pack 355mL</t>
        </is>
      </c>
      <c r="C612" s="15" t="inlineStr">
        <is>
          <t>5) Sparkling water &amp; soda</t>
        </is>
      </c>
      <c r="D612" s="15" t="inlineStr">
        <is>
          <t>355 mL can</t>
        </is>
      </c>
      <c r="E612" s="29" t="n">
        <v>15</v>
      </c>
      <c r="F612" s="30" t="n"/>
      <c r="G612" s="31">
        <f>IF(AND(ISNUMBER($F612),ISNUMBER($E612),$E612&lt;&gt;0),$F612/$E612,"")</f>
        <v/>
      </c>
      <c r="H612" s="31">
        <f>IF(AND(ISNUMBER($F612),ISNUMBER($AL612),ISNUMBER($E612),($AL612*$E612)&lt;&gt;0),$F612/($AL612*$E612)*100,"")</f>
        <v/>
      </c>
      <c r="I612" s="32" t="n"/>
      <c r="J612" s="33" t="n"/>
      <c r="K612" s="31">
        <f>IF(AND(ISNUMBER($F612),ISNUMBER($J612)),$F612*(1-$J612),"")</f>
        <v/>
      </c>
      <c r="L612" s="32" t="n"/>
      <c r="M612" s="32" t="n"/>
      <c r="N612" s="31">
        <f>IF(ISNUMBER($F612),($F612-IF(ISNUMBER($AM612),$AM612,0))*(1-IF(ISNUMBER($J612),$J612,0)),"")</f>
        <v/>
      </c>
      <c r="O612" s="15" t="inlineStr">
        <is>
          <t>Original</t>
        </is>
      </c>
      <c r="P612" s="29" t="n">
        <v>0</v>
      </c>
      <c r="Q612" s="29" t="n">
        <v>40</v>
      </c>
      <c r="R612" s="15" t="inlineStr">
        <is>
          <t>Not listed</t>
        </is>
      </c>
      <c r="S612" s="29" t="n">
        <v>0</v>
      </c>
      <c r="T612" s="29" t="n">
        <v>0</v>
      </c>
      <c r="U612" s="15" t="inlineStr">
        <is>
          <t>Aspartame + acesulfame-K</t>
        </is>
      </c>
      <c r="V612" s="15" t="inlineStr">
        <is>
          <t>Zero sugar lemon-lime</t>
        </is>
      </c>
      <c r="W612" s="32" t="n"/>
      <c r="X612" s="32" t="n"/>
      <c r="Y612" s="32" t="n"/>
      <c r="Z612" s="32" t="n"/>
      <c r="AA612" s="15" t="inlineStr">
        <is>
          <t>High</t>
        </is>
      </c>
      <c r="AB612" s="15" t="inlineStr">
        <is>
          <t>Zero-sugar variant</t>
        </is>
      </c>
      <c r="AC612" s="15" t="inlineStr">
        <is>
          <t>Zero-sugar lemon-lime</t>
        </is>
      </c>
      <c r="AD612" s="15" t="inlineStr">
        <is>
          <t>Lemon-lime without sugar.</t>
        </is>
      </c>
      <c r="AE612" s="32" t="n"/>
      <c r="AF612" s="34">
        <f>IF(AND(ISNUMBER($P612),ISNUMBER($AL612),$AL612&lt;&gt;0),ROUND($P612/$AL612*100,1),"")</f>
        <v/>
      </c>
      <c r="AG612" s="35">
        <f>IF(AND(ISNUMBER($S612),ISNUMBER($AL612),$AL612&lt;&gt;0),ROUND($S612/$AL612*100,2),"")</f>
        <v/>
      </c>
      <c r="AH612" s="34">
        <f>IF(AND(ISNUMBER($Q612),ISNUMBER($AL612),$AL612&lt;&gt;0),ROUND($Q612/$AL612*100,1),"")</f>
        <v/>
      </c>
      <c r="AI612" s="29">
        <f>IF(ISNUMBER($S612),IF($S612&lt;=1,"Yes","No"),"n/a")</f>
        <v/>
      </c>
      <c r="AJ612" s="29">
        <f>IF(ISNUMBER($S612),ROUND(MAX(0,MIN(100,100-$S612*2.5-IF(ISNUMBER($T612),$T612,0)*0.12+IF($S612&lt;=1,12,0))),0),"")</f>
        <v/>
      </c>
      <c r="AK612" s="29">
        <f>IF(ISNUMBER($Q612),IF($Q612&gt;=100,20,IF($Q612&gt;=30,10,0)),0)+IF(ISNUMBER($R612),IF($R612&gt;=100,20,0),0)+IF(ISNUMBER($P612),IF($P612&gt;=150,20,IF($P612&gt;=50,12,5)),0)+IF(ISNUMBER($S612),IF($S612&lt;=1,15,0),0)</f>
        <v/>
      </c>
      <c r="AL612" s="29" t="n">
        <v>355</v>
      </c>
      <c r="AM612" s="30" t="n"/>
      <c r="AN612" s="15" t="inlineStr">
        <is>
          <t>Secondary/approx; NOT verified on Amazon.ca</t>
        </is>
      </c>
      <c r="AO612" s="15" t="inlineStr">
        <is>
          <t>BLANK -&gt; requires live Amazon.ca capture</t>
        </is>
      </c>
      <c r="AP612" s="15" t="inlineStr">
        <is>
          <t>Unverified commercial data</t>
        </is>
      </c>
    </row>
    <row r="613" ht="28" customHeight="1">
      <c r="A613" s="15" t="inlineStr">
        <is>
          <t>Sprite</t>
        </is>
      </c>
      <c r="B613" s="15" t="inlineStr">
        <is>
          <t>Sprite Zero Sugar | Original | 18-pack 355mL</t>
        </is>
      </c>
      <c r="C613" s="15" t="inlineStr">
        <is>
          <t>5) Sparkling water &amp; soda</t>
        </is>
      </c>
      <c r="D613" s="15" t="inlineStr">
        <is>
          <t>355 mL can</t>
        </is>
      </c>
      <c r="E613" s="29" t="n">
        <v>18</v>
      </c>
      <c r="F613" s="30" t="n"/>
      <c r="G613" s="31">
        <f>IF(AND(ISNUMBER($F613),ISNUMBER($E613),$E613&lt;&gt;0),$F613/$E613,"")</f>
        <v/>
      </c>
      <c r="H613" s="31">
        <f>IF(AND(ISNUMBER($F613),ISNUMBER($AL613),ISNUMBER($E613),($AL613*$E613)&lt;&gt;0),$F613/($AL613*$E613)*100,"")</f>
        <v/>
      </c>
      <c r="I613" s="32" t="n"/>
      <c r="J613" s="33" t="n"/>
      <c r="K613" s="31">
        <f>IF(AND(ISNUMBER($F613),ISNUMBER($J613)),$F613*(1-$J613),"")</f>
        <v/>
      </c>
      <c r="L613" s="32" t="n"/>
      <c r="M613" s="32" t="n"/>
      <c r="N613" s="31">
        <f>IF(ISNUMBER($F613),($F613-IF(ISNUMBER($AM613),$AM613,0))*(1-IF(ISNUMBER($J613),$J613,0)),"")</f>
        <v/>
      </c>
      <c r="O613" s="15" t="inlineStr">
        <is>
          <t>Original</t>
        </is>
      </c>
      <c r="P613" s="29" t="n">
        <v>0</v>
      </c>
      <c r="Q613" s="29" t="n">
        <v>40</v>
      </c>
      <c r="R613" s="15" t="inlineStr">
        <is>
          <t>Not listed</t>
        </is>
      </c>
      <c r="S613" s="29" t="n">
        <v>0</v>
      </c>
      <c r="T613" s="29" t="n">
        <v>0</v>
      </c>
      <c r="U613" s="15" t="inlineStr">
        <is>
          <t>Aspartame + acesulfame-K</t>
        </is>
      </c>
      <c r="V613" s="15" t="inlineStr">
        <is>
          <t>Zero sugar lemon-lime</t>
        </is>
      </c>
      <c r="W613" s="32" t="n"/>
      <c r="X613" s="32" t="n"/>
      <c r="Y613" s="32" t="n"/>
      <c r="Z613" s="32" t="n"/>
      <c r="AA613" s="15" t="inlineStr">
        <is>
          <t>High</t>
        </is>
      </c>
      <c r="AB613" s="15" t="inlineStr">
        <is>
          <t>Zero-sugar variant</t>
        </is>
      </c>
      <c r="AC613" s="15" t="inlineStr">
        <is>
          <t>Zero-sugar lemon-lime</t>
        </is>
      </c>
      <c r="AD613" s="15" t="inlineStr">
        <is>
          <t>Lemon-lime without sugar.</t>
        </is>
      </c>
      <c r="AE613" s="32" t="n"/>
      <c r="AF613" s="34">
        <f>IF(AND(ISNUMBER($P613),ISNUMBER($AL613),$AL613&lt;&gt;0),ROUND($P613/$AL613*100,1),"")</f>
        <v/>
      </c>
      <c r="AG613" s="35">
        <f>IF(AND(ISNUMBER($S613),ISNUMBER($AL613),$AL613&lt;&gt;0),ROUND($S613/$AL613*100,2),"")</f>
        <v/>
      </c>
      <c r="AH613" s="34">
        <f>IF(AND(ISNUMBER($Q613),ISNUMBER($AL613),$AL613&lt;&gt;0),ROUND($Q613/$AL613*100,1),"")</f>
        <v/>
      </c>
      <c r="AI613" s="29">
        <f>IF(ISNUMBER($S613),IF($S613&lt;=1,"Yes","No"),"n/a")</f>
        <v/>
      </c>
      <c r="AJ613" s="29">
        <f>IF(ISNUMBER($S613),ROUND(MAX(0,MIN(100,100-$S613*2.5-IF(ISNUMBER($T613),$T613,0)*0.12+IF($S613&lt;=1,12,0))),0),"")</f>
        <v/>
      </c>
      <c r="AK613" s="29">
        <f>IF(ISNUMBER($Q613),IF($Q613&gt;=100,20,IF($Q613&gt;=30,10,0)),0)+IF(ISNUMBER($R613),IF($R613&gt;=100,20,0),0)+IF(ISNUMBER($P613),IF($P613&gt;=150,20,IF($P613&gt;=50,12,5)),0)+IF(ISNUMBER($S613),IF($S613&lt;=1,15,0),0)</f>
        <v/>
      </c>
      <c r="AL613" s="29" t="n">
        <v>355</v>
      </c>
      <c r="AM613" s="30" t="n"/>
      <c r="AN613" s="15" t="inlineStr">
        <is>
          <t>Secondary/approx; NOT verified on Amazon.ca</t>
        </is>
      </c>
      <c r="AO613" s="15" t="inlineStr">
        <is>
          <t>BLANK -&gt; requires live Amazon.ca capture</t>
        </is>
      </c>
      <c r="AP613" s="15" t="inlineStr">
        <is>
          <t>Unverified commercial data</t>
        </is>
      </c>
    </row>
    <row r="614" ht="28" customHeight="1">
      <c r="A614" s="15" t="inlineStr">
        <is>
          <t>Sprite</t>
        </is>
      </c>
      <c r="B614" s="15" t="inlineStr">
        <is>
          <t>Sprite Zero Sugar | Original | 24-pack 355mL</t>
        </is>
      </c>
      <c r="C614" s="15" t="inlineStr">
        <is>
          <t>5) Sparkling water &amp; soda</t>
        </is>
      </c>
      <c r="D614" s="15" t="inlineStr">
        <is>
          <t>355 mL can</t>
        </is>
      </c>
      <c r="E614" s="29" t="n">
        <v>24</v>
      </c>
      <c r="F614" s="30" t="n"/>
      <c r="G614" s="31">
        <f>IF(AND(ISNUMBER($F614),ISNUMBER($E614),$E614&lt;&gt;0),$F614/$E614,"")</f>
        <v/>
      </c>
      <c r="H614" s="31">
        <f>IF(AND(ISNUMBER($F614),ISNUMBER($AL614),ISNUMBER($E614),($AL614*$E614)&lt;&gt;0),$F614/($AL614*$E614)*100,"")</f>
        <v/>
      </c>
      <c r="I614" s="32" t="n"/>
      <c r="J614" s="33" t="n"/>
      <c r="K614" s="31">
        <f>IF(AND(ISNUMBER($F614),ISNUMBER($J614)),$F614*(1-$J614),"")</f>
        <v/>
      </c>
      <c r="L614" s="32" t="n"/>
      <c r="M614" s="32" t="n"/>
      <c r="N614" s="31">
        <f>IF(ISNUMBER($F614),($F614-IF(ISNUMBER($AM614),$AM614,0))*(1-IF(ISNUMBER($J614),$J614,0)),"")</f>
        <v/>
      </c>
      <c r="O614" s="15" t="inlineStr">
        <is>
          <t>Original</t>
        </is>
      </c>
      <c r="P614" s="29" t="n">
        <v>0</v>
      </c>
      <c r="Q614" s="29" t="n">
        <v>40</v>
      </c>
      <c r="R614" s="15" t="inlineStr">
        <is>
          <t>Not listed</t>
        </is>
      </c>
      <c r="S614" s="29" t="n">
        <v>0</v>
      </c>
      <c r="T614" s="29" t="n">
        <v>0</v>
      </c>
      <c r="U614" s="15" t="inlineStr">
        <is>
          <t>Aspartame + acesulfame-K</t>
        </is>
      </c>
      <c r="V614" s="15" t="inlineStr">
        <is>
          <t>Zero sugar lemon-lime</t>
        </is>
      </c>
      <c r="W614" s="32" t="n"/>
      <c r="X614" s="32" t="n"/>
      <c r="Y614" s="32" t="n"/>
      <c r="Z614" s="32" t="n"/>
      <c r="AA614" s="15" t="inlineStr">
        <is>
          <t>High</t>
        </is>
      </c>
      <c r="AB614" s="15" t="inlineStr">
        <is>
          <t>Zero-sugar variant</t>
        </is>
      </c>
      <c r="AC614" s="15" t="inlineStr">
        <is>
          <t>Zero-sugar lemon-lime</t>
        </is>
      </c>
      <c r="AD614" s="15" t="inlineStr">
        <is>
          <t>Lemon-lime without sugar.</t>
        </is>
      </c>
      <c r="AE614" s="32" t="n"/>
      <c r="AF614" s="34">
        <f>IF(AND(ISNUMBER($P614),ISNUMBER($AL614),$AL614&lt;&gt;0),ROUND($P614/$AL614*100,1),"")</f>
        <v/>
      </c>
      <c r="AG614" s="35">
        <f>IF(AND(ISNUMBER($S614),ISNUMBER($AL614),$AL614&lt;&gt;0),ROUND($S614/$AL614*100,2),"")</f>
        <v/>
      </c>
      <c r="AH614" s="34">
        <f>IF(AND(ISNUMBER($Q614),ISNUMBER($AL614),$AL614&lt;&gt;0),ROUND($Q614/$AL614*100,1),"")</f>
        <v/>
      </c>
      <c r="AI614" s="29">
        <f>IF(ISNUMBER($S614),IF($S614&lt;=1,"Yes","No"),"n/a")</f>
        <v/>
      </c>
      <c r="AJ614" s="29">
        <f>IF(ISNUMBER($S614),ROUND(MAX(0,MIN(100,100-$S614*2.5-IF(ISNUMBER($T614),$T614,0)*0.12+IF($S614&lt;=1,12,0))),0),"")</f>
        <v/>
      </c>
      <c r="AK614" s="29">
        <f>IF(ISNUMBER($Q614),IF($Q614&gt;=100,20,IF($Q614&gt;=30,10,0)),0)+IF(ISNUMBER($R614),IF($R614&gt;=100,20,0),0)+IF(ISNUMBER($P614),IF($P614&gt;=150,20,IF($P614&gt;=50,12,5)),0)+IF(ISNUMBER($S614),IF($S614&lt;=1,15,0),0)</f>
        <v/>
      </c>
      <c r="AL614" s="29" t="n">
        <v>355</v>
      </c>
      <c r="AM614" s="30" t="n"/>
      <c r="AN614" s="15" t="inlineStr">
        <is>
          <t>Secondary/approx; NOT verified on Amazon.ca</t>
        </is>
      </c>
      <c r="AO614" s="15" t="inlineStr">
        <is>
          <t>BLANK -&gt; requires live Amazon.ca capture</t>
        </is>
      </c>
      <c r="AP614" s="15" t="inlineStr">
        <is>
          <t>Unverified commercial data</t>
        </is>
      </c>
    </row>
    <row r="615" ht="28" customHeight="1">
      <c r="A615" s="15" t="inlineStr">
        <is>
          <t>Fanta</t>
        </is>
      </c>
      <c r="B615" s="15" t="inlineStr">
        <is>
          <t>Fanta Orange | Orange | single 355mL</t>
        </is>
      </c>
      <c r="C615" s="15" t="inlineStr">
        <is>
          <t>5) Sparkling water &amp; soda</t>
        </is>
      </c>
      <c r="D615" s="15" t="inlineStr">
        <is>
          <t>355 mL can</t>
        </is>
      </c>
      <c r="E615" s="29" t="n">
        <v>1</v>
      </c>
      <c r="F615" s="30" t="n"/>
      <c r="G615" s="31">
        <f>IF(AND(ISNUMBER($F615),ISNUMBER($E615),$E615&lt;&gt;0),$F615/$E615,"")</f>
        <v/>
      </c>
      <c r="H615" s="31">
        <f>IF(AND(ISNUMBER($F615),ISNUMBER($AL615),ISNUMBER($E615),($AL615*$E615)&lt;&gt;0),$F615/($AL615*$E615)*100,"")</f>
        <v/>
      </c>
      <c r="I615" s="32" t="n"/>
      <c r="J615" s="33" t="n"/>
      <c r="K615" s="31">
        <f>IF(AND(ISNUMBER($F615),ISNUMBER($J615)),$F615*(1-$J615),"")</f>
        <v/>
      </c>
      <c r="L615" s="32" t="n"/>
      <c r="M615" s="32" t="n"/>
      <c r="N615" s="31">
        <f>IF(ISNUMBER($F615),($F615-IF(ISNUMBER($AM615),$AM615,0))*(1-IF(ISNUMBER($J615),$J615,0)),"")</f>
        <v/>
      </c>
      <c r="O615" s="15" t="inlineStr">
        <is>
          <t>Orange</t>
        </is>
      </c>
      <c r="P615" s="29" t="n">
        <v>0</v>
      </c>
      <c r="Q615" s="29" t="n">
        <v>55</v>
      </c>
      <c r="R615" s="15" t="inlineStr">
        <is>
          <t>Not listed</t>
        </is>
      </c>
      <c r="S615" s="29" t="n">
        <v>44</v>
      </c>
      <c r="T615" s="29" t="n">
        <v>160</v>
      </c>
      <c r="U615" s="15" t="inlineStr">
        <is>
          <t>HFCS</t>
        </is>
      </c>
      <c r="V615" s="15" t="inlineStr">
        <is>
          <t>Fruit-flavoured soda</t>
        </is>
      </c>
      <c r="W615" s="32" t="n"/>
      <c r="X615" s="32" t="n"/>
      <c r="Y615" s="32" t="n"/>
      <c r="Z615" s="32" t="n"/>
      <c r="AA615" s="15" t="inlineStr">
        <is>
          <t>High</t>
        </is>
      </c>
      <c r="AB615" s="15" t="inlineStr">
        <is>
          <t>Leading orange soda</t>
        </is>
      </c>
      <c r="AC615" s="15" t="inlineStr">
        <is>
          <t>Bright fruity orange soda</t>
        </is>
      </c>
      <c r="AD615" s="15" t="inlineStr">
        <is>
          <t>Sweet fruity flavour, no caffeine.</t>
        </is>
      </c>
      <c r="AE615" s="32" t="n"/>
      <c r="AF615" s="34">
        <f>IF(AND(ISNUMBER($P615),ISNUMBER($AL615),$AL615&lt;&gt;0),ROUND($P615/$AL615*100,1),"")</f>
        <v/>
      </c>
      <c r="AG615" s="35">
        <f>IF(AND(ISNUMBER($S615),ISNUMBER($AL615),$AL615&lt;&gt;0),ROUND($S615/$AL615*100,2),"")</f>
        <v/>
      </c>
      <c r="AH615" s="34">
        <f>IF(AND(ISNUMBER($Q615),ISNUMBER($AL615),$AL615&lt;&gt;0),ROUND($Q615/$AL615*100,1),"")</f>
        <v/>
      </c>
      <c r="AI615" s="29">
        <f>IF(ISNUMBER($S615),IF($S615&lt;=1,"Yes","No"),"n/a")</f>
        <v/>
      </c>
      <c r="AJ615" s="29">
        <f>IF(ISNUMBER($S615),ROUND(MAX(0,MIN(100,100-$S615*2.5-IF(ISNUMBER($T615),$T615,0)*0.12+IF($S615&lt;=1,12,0))),0),"")</f>
        <v/>
      </c>
      <c r="AK615" s="29">
        <f>IF(ISNUMBER($Q615),IF($Q615&gt;=100,20,IF($Q615&gt;=30,10,0)),0)+IF(ISNUMBER($R615),IF($R615&gt;=100,20,0),0)+IF(ISNUMBER($P615),IF($P615&gt;=150,20,IF($P615&gt;=50,12,5)),0)+IF(ISNUMBER($S615),IF($S615&lt;=1,15,0),0)</f>
        <v/>
      </c>
      <c r="AL615" s="29" t="n">
        <v>355</v>
      </c>
      <c r="AM615" s="30" t="n"/>
      <c r="AN615" s="15" t="inlineStr">
        <is>
          <t>Secondary/approx; NOT verified on Amazon.ca</t>
        </is>
      </c>
      <c r="AO615" s="15" t="inlineStr">
        <is>
          <t>BLANK -&gt; requires live Amazon.ca capture</t>
        </is>
      </c>
      <c r="AP615" s="15" t="inlineStr">
        <is>
          <t>Unverified commercial data</t>
        </is>
      </c>
    </row>
    <row r="616" ht="28" customHeight="1">
      <c r="A616" s="15" t="inlineStr">
        <is>
          <t>Fanta</t>
        </is>
      </c>
      <c r="B616" s="15" t="inlineStr">
        <is>
          <t>Fanta Orange | Orange | 8-pack 355mL</t>
        </is>
      </c>
      <c r="C616" s="15" t="inlineStr">
        <is>
          <t>5) Sparkling water &amp; soda</t>
        </is>
      </c>
      <c r="D616" s="15" t="inlineStr">
        <is>
          <t>355 mL can</t>
        </is>
      </c>
      <c r="E616" s="29" t="n">
        <v>8</v>
      </c>
      <c r="F616" s="30" t="n"/>
      <c r="G616" s="31">
        <f>IF(AND(ISNUMBER($F616),ISNUMBER($E616),$E616&lt;&gt;0),$F616/$E616,"")</f>
        <v/>
      </c>
      <c r="H616" s="31">
        <f>IF(AND(ISNUMBER($F616),ISNUMBER($AL616),ISNUMBER($E616),($AL616*$E616)&lt;&gt;0),$F616/($AL616*$E616)*100,"")</f>
        <v/>
      </c>
      <c r="I616" s="32" t="n"/>
      <c r="J616" s="33" t="n"/>
      <c r="K616" s="31">
        <f>IF(AND(ISNUMBER($F616),ISNUMBER($J616)),$F616*(1-$J616),"")</f>
        <v/>
      </c>
      <c r="L616" s="32" t="n"/>
      <c r="M616" s="32" t="n"/>
      <c r="N616" s="31">
        <f>IF(ISNUMBER($F616),($F616-IF(ISNUMBER($AM616),$AM616,0))*(1-IF(ISNUMBER($J616),$J616,0)),"")</f>
        <v/>
      </c>
      <c r="O616" s="15" t="inlineStr">
        <is>
          <t>Orange</t>
        </is>
      </c>
      <c r="P616" s="29" t="n">
        <v>0</v>
      </c>
      <c r="Q616" s="29" t="n">
        <v>55</v>
      </c>
      <c r="R616" s="15" t="inlineStr">
        <is>
          <t>Not listed</t>
        </is>
      </c>
      <c r="S616" s="29" t="n">
        <v>44</v>
      </c>
      <c r="T616" s="29" t="n">
        <v>160</v>
      </c>
      <c r="U616" s="15" t="inlineStr">
        <is>
          <t>HFCS</t>
        </is>
      </c>
      <c r="V616" s="15" t="inlineStr">
        <is>
          <t>Fruit-flavoured soda</t>
        </is>
      </c>
      <c r="W616" s="32" t="n"/>
      <c r="X616" s="32" t="n"/>
      <c r="Y616" s="32" t="n"/>
      <c r="Z616" s="32" t="n"/>
      <c r="AA616" s="15" t="inlineStr">
        <is>
          <t>High</t>
        </is>
      </c>
      <c r="AB616" s="15" t="inlineStr">
        <is>
          <t>Leading orange soda</t>
        </is>
      </c>
      <c r="AC616" s="15" t="inlineStr">
        <is>
          <t>Bright fruity orange soda</t>
        </is>
      </c>
      <c r="AD616" s="15" t="inlineStr">
        <is>
          <t>Sweet fruity flavour, no caffeine.</t>
        </is>
      </c>
      <c r="AE616" s="32" t="n"/>
      <c r="AF616" s="34">
        <f>IF(AND(ISNUMBER($P616),ISNUMBER($AL616),$AL616&lt;&gt;0),ROUND($P616/$AL616*100,1),"")</f>
        <v/>
      </c>
      <c r="AG616" s="35">
        <f>IF(AND(ISNUMBER($S616),ISNUMBER($AL616),$AL616&lt;&gt;0),ROUND($S616/$AL616*100,2),"")</f>
        <v/>
      </c>
      <c r="AH616" s="34">
        <f>IF(AND(ISNUMBER($Q616),ISNUMBER($AL616),$AL616&lt;&gt;0),ROUND($Q616/$AL616*100,1),"")</f>
        <v/>
      </c>
      <c r="AI616" s="29">
        <f>IF(ISNUMBER($S616),IF($S616&lt;=1,"Yes","No"),"n/a")</f>
        <v/>
      </c>
      <c r="AJ616" s="29">
        <f>IF(ISNUMBER($S616),ROUND(MAX(0,MIN(100,100-$S616*2.5-IF(ISNUMBER($T616),$T616,0)*0.12+IF($S616&lt;=1,12,0))),0),"")</f>
        <v/>
      </c>
      <c r="AK616" s="29">
        <f>IF(ISNUMBER($Q616),IF($Q616&gt;=100,20,IF($Q616&gt;=30,10,0)),0)+IF(ISNUMBER($R616),IF($R616&gt;=100,20,0),0)+IF(ISNUMBER($P616),IF($P616&gt;=150,20,IF($P616&gt;=50,12,5)),0)+IF(ISNUMBER($S616),IF($S616&lt;=1,15,0),0)</f>
        <v/>
      </c>
      <c r="AL616" s="29" t="n">
        <v>355</v>
      </c>
      <c r="AM616" s="30" t="n"/>
      <c r="AN616" s="15" t="inlineStr">
        <is>
          <t>Secondary/approx; NOT verified on Amazon.ca</t>
        </is>
      </c>
      <c r="AO616" s="15" t="inlineStr">
        <is>
          <t>BLANK -&gt; requires live Amazon.ca capture</t>
        </is>
      </c>
      <c r="AP616" s="15" t="inlineStr">
        <is>
          <t>Unverified commercial data</t>
        </is>
      </c>
    </row>
    <row r="617" ht="28" customHeight="1">
      <c r="A617" s="15" t="inlineStr">
        <is>
          <t>Fanta</t>
        </is>
      </c>
      <c r="B617" s="15" t="inlineStr">
        <is>
          <t>Fanta Orange | Orange | 12-pack 355mL</t>
        </is>
      </c>
      <c r="C617" s="15" t="inlineStr">
        <is>
          <t>5) Sparkling water &amp; soda</t>
        </is>
      </c>
      <c r="D617" s="15" t="inlineStr">
        <is>
          <t>355 mL can</t>
        </is>
      </c>
      <c r="E617" s="29" t="n">
        <v>12</v>
      </c>
      <c r="F617" s="30" t="n"/>
      <c r="G617" s="31">
        <f>IF(AND(ISNUMBER($F617),ISNUMBER($E617),$E617&lt;&gt;0),$F617/$E617,"")</f>
        <v/>
      </c>
      <c r="H617" s="31">
        <f>IF(AND(ISNUMBER($F617),ISNUMBER($AL617),ISNUMBER($E617),($AL617*$E617)&lt;&gt;0),$F617/($AL617*$E617)*100,"")</f>
        <v/>
      </c>
      <c r="I617" s="32" t="n"/>
      <c r="J617" s="33" t="n"/>
      <c r="K617" s="31">
        <f>IF(AND(ISNUMBER($F617),ISNUMBER($J617)),$F617*(1-$J617),"")</f>
        <v/>
      </c>
      <c r="L617" s="32" t="n"/>
      <c r="M617" s="32" t="n"/>
      <c r="N617" s="31">
        <f>IF(ISNUMBER($F617),($F617-IF(ISNUMBER($AM617),$AM617,0))*(1-IF(ISNUMBER($J617),$J617,0)),"")</f>
        <v/>
      </c>
      <c r="O617" s="15" t="inlineStr">
        <is>
          <t>Orange</t>
        </is>
      </c>
      <c r="P617" s="29" t="n">
        <v>0</v>
      </c>
      <c r="Q617" s="29" t="n">
        <v>55</v>
      </c>
      <c r="R617" s="15" t="inlineStr">
        <is>
          <t>Not listed</t>
        </is>
      </c>
      <c r="S617" s="29" t="n">
        <v>44</v>
      </c>
      <c r="T617" s="29" t="n">
        <v>160</v>
      </c>
      <c r="U617" s="15" t="inlineStr">
        <is>
          <t>HFCS</t>
        </is>
      </c>
      <c r="V617" s="15" t="inlineStr">
        <is>
          <t>Fruit-flavoured soda</t>
        </is>
      </c>
      <c r="W617" s="32" t="n"/>
      <c r="X617" s="32" t="n"/>
      <c r="Y617" s="32" t="n"/>
      <c r="Z617" s="32" t="n"/>
      <c r="AA617" s="15" t="inlineStr">
        <is>
          <t>High</t>
        </is>
      </c>
      <c r="AB617" s="15" t="inlineStr">
        <is>
          <t>Leading orange soda</t>
        </is>
      </c>
      <c r="AC617" s="15" t="inlineStr">
        <is>
          <t>Bright fruity orange soda</t>
        </is>
      </c>
      <c r="AD617" s="15" t="inlineStr">
        <is>
          <t>Sweet fruity flavour, no caffeine.</t>
        </is>
      </c>
      <c r="AE617" s="32" t="n"/>
      <c r="AF617" s="34">
        <f>IF(AND(ISNUMBER($P617),ISNUMBER($AL617),$AL617&lt;&gt;0),ROUND($P617/$AL617*100,1),"")</f>
        <v/>
      </c>
      <c r="AG617" s="35">
        <f>IF(AND(ISNUMBER($S617),ISNUMBER($AL617),$AL617&lt;&gt;0),ROUND($S617/$AL617*100,2),"")</f>
        <v/>
      </c>
      <c r="AH617" s="34">
        <f>IF(AND(ISNUMBER($Q617),ISNUMBER($AL617),$AL617&lt;&gt;0),ROUND($Q617/$AL617*100,1),"")</f>
        <v/>
      </c>
      <c r="AI617" s="29">
        <f>IF(ISNUMBER($S617),IF($S617&lt;=1,"Yes","No"),"n/a")</f>
        <v/>
      </c>
      <c r="AJ617" s="29">
        <f>IF(ISNUMBER($S617),ROUND(MAX(0,MIN(100,100-$S617*2.5-IF(ISNUMBER($T617),$T617,0)*0.12+IF($S617&lt;=1,12,0))),0),"")</f>
        <v/>
      </c>
      <c r="AK617" s="29">
        <f>IF(ISNUMBER($Q617),IF($Q617&gt;=100,20,IF($Q617&gt;=30,10,0)),0)+IF(ISNUMBER($R617),IF($R617&gt;=100,20,0),0)+IF(ISNUMBER($P617),IF($P617&gt;=150,20,IF($P617&gt;=50,12,5)),0)+IF(ISNUMBER($S617),IF($S617&lt;=1,15,0),0)</f>
        <v/>
      </c>
      <c r="AL617" s="29" t="n">
        <v>355</v>
      </c>
      <c r="AM617" s="30" t="n"/>
      <c r="AN617" s="15" t="inlineStr">
        <is>
          <t>Secondary/approx; NOT verified on Amazon.ca</t>
        </is>
      </c>
      <c r="AO617" s="15" t="inlineStr">
        <is>
          <t>BLANK -&gt; requires live Amazon.ca capture</t>
        </is>
      </c>
      <c r="AP617" s="15" t="inlineStr">
        <is>
          <t>Unverified commercial data</t>
        </is>
      </c>
    </row>
    <row r="618" ht="28" customHeight="1">
      <c r="A618" s="15" t="inlineStr">
        <is>
          <t>Fanta</t>
        </is>
      </c>
      <c r="B618" s="15" t="inlineStr">
        <is>
          <t>Fanta Orange | Orange | 15-pack 355mL</t>
        </is>
      </c>
      <c r="C618" s="15" t="inlineStr">
        <is>
          <t>5) Sparkling water &amp; soda</t>
        </is>
      </c>
      <c r="D618" s="15" t="inlineStr">
        <is>
          <t>355 mL can</t>
        </is>
      </c>
      <c r="E618" s="29" t="n">
        <v>15</v>
      </c>
      <c r="F618" s="30" t="n"/>
      <c r="G618" s="31">
        <f>IF(AND(ISNUMBER($F618),ISNUMBER($E618),$E618&lt;&gt;0),$F618/$E618,"")</f>
        <v/>
      </c>
      <c r="H618" s="31">
        <f>IF(AND(ISNUMBER($F618),ISNUMBER($AL618),ISNUMBER($E618),($AL618*$E618)&lt;&gt;0),$F618/($AL618*$E618)*100,"")</f>
        <v/>
      </c>
      <c r="I618" s="32" t="n"/>
      <c r="J618" s="33" t="n"/>
      <c r="K618" s="31">
        <f>IF(AND(ISNUMBER($F618),ISNUMBER($J618)),$F618*(1-$J618),"")</f>
        <v/>
      </c>
      <c r="L618" s="32" t="n"/>
      <c r="M618" s="32" t="n"/>
      <c r="N618" s="31">
        <f>IF(ISNUMBER($F618),($F618-IF(ISNUMBER($AM618),$AM618,0))*(1-IF(ISNUMBER($J618),$J618,0)),"")</f>
        <v/>
      </c>
      <c r="O618" s="15" t="inlineStr">
        <is>
          <t>Orange</t>
        </is>
      </c>
      <c r="P618" s="29" t="n">
        <v>0</v>
      </c>
      <c r="Q618" s="29" t="n">
        <v>55</v>
      </c>
      <c r="R618" s="15" t="inlineStr">
        <is>
          <t>Not listed</t>
        </is>
      </c>
      <c r="S618" s="29" t="n">
        <v>44</v>
      </c>
      <c r="T618" s="29" t="n">
        <v>160</v>
      </c>
      <c r="U618" s="15" t="inlineStr">
        <is>
          <t>HFCS</t>
        </is>
      </c>
      <c r="V618" s="15" t="inlineStr">
        <is>
          <t>Fruit-flavoured soda</t>
        </is>
      </c>
      <c r="W618" s="32" t="n"/>
      <c r="X618" s="32" t="n"/>
      <c r="Y618" s="32" t="n"/>
      <c r="Z618" s="32" t="n"/>
      <c r="AA618" s="15" t="inlineStr">
        <is>
          <t>High</t>
        </is>
      </c>
      <c r="AB618" s="15" t="inlineStr">
        <is>
          <t>Leading orange soda</t>
        </is>
      </c>
      <c r="AC618" s="15" t="inlineStr">
        <is>
          <t>Bright fruity orange soda</t>
        </is>
      </c>
      <c r="AD618" s="15" t="inlineStr">
        <is>
          <t>Sweet fruity flavour, no caffeine.</t>
        </is>
      </c>
      <c r="AE618" s="32" t="n"/>
      <c r="AF618" s="34">
        <f>IF(AND(ISNUMBER($P618),ISNUMBER($AL618),$AL618&lt;&gt;0),ROUND($P618/$AL618*100,1),"")</f>
        <v/>
      </c>
      <c r="AG618" s="35">
        <f>IF(AND(ISNUMBER($S618),ISNUMBER($AL618),$AL618&lt;&gt;0),ROUND($S618/$AL618*100,2),"")</f>
        <v/>
      </c>
      <c r="AH618" s="34">
        <f>IF(AND(ISNUMBER($Q618),ISNUMBER($AL618),$AL618&lt;&gt;0),ROUND($Q618/$AL618*100,1),"")</f>
        <v/>
      </c>
      <c r="AI618" s="29">
        <f>IF(ISNUMBER($S618),IF($S618&lt;=1,"Yes","No"),"n/a")</f>
        <v/>
      </c>
      <c r="AJ618" s="29">
        <f>IF(ISNUMBER($S618),ROUND(MAX(0,MIN(100,100-$S618*2.5-IF(ISNUMBER($T618),$T618,0)*0.12+IF($S618&lt;=1,12,0))),0),"")</f>
        <v/>
      </c>
      <c r="AK618" s="29">
        <f>IF(ISNUMBER($Q618),IF($Q618&gt;=100,20,IF($Q618&gt;=30,10,0)),0)+IF(ISNUMBER($R618),IF($R618&gt;=100,20,0),0)+IF(ISNUMBER($P618),IF($P618&gt;=150,20,IF($P618&gt;=50,12,5)),0)+IF(ISNUMBER($S618),IF($S618&lt;=1,15,0),0)</f>
        <v/>
      </c>
      <c r="AL618" s="29" t="n">
        <v>355</v>
      </c>
      <c r="AM618" s="30" t="n"/>
      <c r="AN618" s="15" t="inlineStr">
        <is>
          <t>Secondary/approx; NOT verified on Amazon.ca</t>
        </is>
      </c>
      <c r="AO618" s="15" t="inlineStr">
        <is>
          <t>BLANK -&gt; requires live Amazon.ca capture</t>
        </is>
      </c>
      <c r="AP618" s="15" t="inlineStr">
        <is>
          <t>Unverified commercial data</t>
        </is>
      </c>
    </row>
    <row r="619" ht="28" customHeight="1">
      <c r="A619" s="15" t="inlineStr">
        <is>
          <t>Fanta</t>
        </is>
      </c>
      <c r="B619" s="15" t="inlineStr">
        <is>
          <t>Fanta Orange | Orange | 18-pack 355mL</t>
        </is>
      </c>
      <c r="C619" s="15" t="inlineStr">
        <is>
          <t>5) Sparkling water &amp; soda</t>
        </is>
      </c>
      <c r="D619" s="15" t="inlineStr">
        <is>
          <t>355 mL can</t>
        </is>
      </c>
      <c r="E619" s="29" t="n">
        <v>18</v>
      </c>
      <c r="F619" s="30" t="n"/>
      <c r="G619" s="31">
        <f>IF(AND(ISNUMBER($F619),ISNUMBER($E619),$E619&lt;&gt;0),$F619/$E619,"")</f>
        <v/>
      </c>
      <c r="H619" s="31">
        <f>IF(AND(ISNUMBER($F619),ISNUMBER($AL619),ISNUMBER($E619),($AL619*$E619)&lt;&gt;0),$F619/($AL619*$E619)*100,"")</f>
        <v/>
      </c>
      <c r="I619" s="32" t="n"/>
      <c r="J619" s="33" t="n"/>
      <c r="K619" s="31">
        <f>IF(AND(ISNUMBER($F619),ISNUMBER($J619)),$F619*(1-$J619),"")</f>
        <v/>
      </c>
      <c r="L619" s="32" t="n"/>
      <c r="M619" s="32" t="n"/>
      <c r="N619" s="31">
        <f>IF(ISNUMBER($F619),($F619-IF(ISNUMBER($AM619),$AM619,0))*(1-IF(ISNUMBER($J619),$J619,0)),"")</f>
        <v/>
      </c>
      <c r="O619" s="15" t="inlineStr">
        <is>
          <t>Orange</t>
        </is>
      </c>
      <c r="P619" s="29" t="n">
        <v>0</v>
      </c>
      <c r="Q619" s="29" t="n">
        <v>55</v>
      </c>
      <c r="R619" s="15" t="inlineStr">
        <is>
          <t>Not listed</t>
        </is>
      </c>
      <c r="S619" s="29" t="n">
        <v>44</v>
      </c>
      <c r="T619" s="29" t="n">
        <v>160</v>
      </c>
      <c r="U619" s="15" t="inlineStr">
        <is>
          <t>HFCS</t>
        </is>
      </c>
      <c r="V619" s="15" t="inlineStr">
        <is>
          <t>Fruit-flavoured soda</t>
        </is>
      </c>
      <c r="W619" s="32" t="n"/>
      <c r="X619" s="32" t="n"/>
      <c r="Y619" s="32" t="n"/>
      <c r="Z619" s="32" t="n"/>
      <c r="AA619" s="15" t="inlineStr">
        <is>
          <t>High</t>
        </is>
      </c>
      <c r="AB619" s="15" t="inlineStr">
        <is>
          <t>Leading orange soda</t>
        </is>
      </c>
      <c r="AC619" s="15" t="inlineStr">
        <is>
          <t>Bright fruity orange soda</t>
        </is>
      </c>
      <c r="AD619" s="15" t="inlineStr">
        <is>
          <t>Sweet fruity flavour, no caffeine.</t>
        </is>
      </c>
      <c r="AE619" s="32" t="n"/>
      <c r="AF619" s="34">
        <f>IF(AND(ISNUMBER($P619),ISNUMBER($AL619),$AL619&lt;&gt;0),ROUND($P619/$AL619*100,1),"")</f>
        <v/>
      </c>
      <c r="AG619" s="35">
        <f>IF(AND(ISNUMBER($S619),ISNUMBER($AL619),$AL619&lt;&gt;0),ROUND($S619/$AL619*100,2),"")</f>
        <v/>
      </c>
      <c r="AH619" s="34">
        <f>IF(AND(ISNUMBER($Q619),ISNUMBER($AL619),$AL619&lt;&gt;0),ROUND($Q619/$AL619*100,1),"")</f>
        <v/>
      </c>
      <c r="AI619" s="29">
        <f>IF(ISNUMBER($S619),IF($S619&lt;=1,"Yes","No"),"n/a")</f>
        <v/>
      </c>
      <c r="AJ619" s="29">
        <f>IF(ISNUMBER($S619),ROUND(MAX(0,MIN(100,100-$S619*2.5-IF(ISNUMBER($T619),$T619,0)*0.12+IF($S619&lt;=1,12,0))),0),"")</f>
        <v/>
      </c>
      <c r="AK619" s="29">
        <f>IF(ISNUMBER($Q619),IF($Q619&gt;=100,20,IF($Q619&gt;=30,10,0)),0)+IF(ISNUMBER($R619),IF($R619&gt;=100,20,0),0)+IF(ISNUMBER($P619),IF($P619&gt;=150,20,IF($P619&gt;=50,12,5)),0)+IF(ISNUMBER($S619),IF($S619&lt;=1,15,0),0)</f>
        <v/>
      </c>
      <c r="AL619" s="29" t="n">
        <v>355</v>
      </c>
      <c r="AM619" s="30" t="n"/>
      <c r="AN619" s="15" t="inlineStr">
        <is>
          <t>Secondary/approx; NOT verified on Amazon.ca</t>
        </is>
      </c>
      <c r="AO619" s="15" t="inlineStr">
        <is>
          <t>BLANK -&gt; requires live Amazon.ca capture</t>
        </is>
      </c>
      <c r="AP619" s="15" t="inlineStr">
        <is>
          <t>Unverified commercial data</t>
        </is>
      </c>
    </row>
    <row r="620" ht="28" customHeight="1">
      <c r="A620" s="15" t="inlineStr">
        <is>
          <t>Fanta</t>
        </is>
      </c>
      <c r="B620" s="15" t="inlineStr">
        <is>
          <t>Fanta Orange | Orange | 24-pack 355mL</t>
        </is>
      </c>
      <c r="C620" s="15" t="inlineStr">
        <is>
          <t>5) Sparkling water &amp; soda</t>
        </is>
      </c>
      <c r="D620" s="15" t="inlineStr">
        <is>
          <t>355 mL can</t>
        </is>
      </c>
      <c r="E620" s="29" t="n">
        <v>24</v>
      </c>
      <c r="F620" s="30" t="n"/>
      <c r="G620" s="31">
        <f>IF(AND(ISNUMBER($F620),ISNUMBER($E620),$E620&lt;&gt;0),$F620/$E620,"")</f>
        <v/>
      </c>
      <c r="H620" s="31">
        <f>IF(AND(ISNUMBER($F620),ISNUMBER($AL620),ISNUMBER($E620),($AL620*$E620)&lt;&gt;0),$F620/($AL620*$E620)*100,"")</f>
        <v/>
      </c>
      <c r="I620" s="32" t="n"/>
      <c r="J620" s="33" t="n"/>
      <c r="K620" s="31">
        <f>IF(AND(ISNUMBER($F620),ISNUMBER($J620)),$F620*(1-$J620),"")</f>
        <v/>
      </c>
      <c r="L620" s="32" t="n"/>
      <c r="M620" s="32" t="n"/>
      <c r="N620" s="31">
        <f>IF(ISNUMBER($F620),($F620-IF(ISNUMBER($AM620),$AM620,0))*(1-IF(ISNUMBER($J620),$J620,0)),"")</f>
        <v/>
      </c>
      <c r="O620" s="15" t="inlineStr">
        <is>
          <t>Orange</t>
        </is>
      </c>
      <c r="P620" s="29" t="n">
        <v>0</v>
      </c>
      <c r="Q620" s="29" t="n">
        <v>55</v>
      </c>
      <c r="R620" s="15" t="inlineStr">
        <is>
          <t>Not listed</t>
        </is>
      </c>
      <c r="S620" s="29" t="n">
        <v>44</v>
      </c>
      <c r="T620" s="29" t="n">
        <v>160</v>
      </c>
      <c r="U620" s="15" t="inlineStr">
        <is>
          <t>HFCS</t>
        </is>
      </c>
      <c r="V620" s="15" t="inlineStr">
        <is>
          <t>Fruit-flavoured soda</t>
        </is>
      </c>
      <c r="W620" s="32" t="n"/>
      <c r="X620" s="32" t="n"/>
      <c r="Y620" s="32" t="n"/>
      <c r="Z620" s="32" t="n"/>
      <c r="AA620" s="15" t="inlineStr">
        <is>
          <t>High</t>
        </is>
      </c>
      <c r="AB620" s="15" t="inlineStr">
        <is>
          <t>Leading orange soda</t>
        </is>
      </c>
      <c r="AC620" s="15" t="inlineStr">
        <is>
          <t>Bright fruity orange soda</t>
        </is>
      </c>
      <c r="AD620" s="15" t="inlineStr">
        <is>
          <t>Sweet fruity flavour, no caffeine.</t>
        </is>
      </c>
      <c r="AE620" s="32" t="n"/>
      <c r="AF620" s="34">
        <f>IF(AND(ISNUMBER($P620),ISNUMBER($AL620),$AL620&lt;&gt;0),ROUND($P620/$AL620*100,1),"")</f>
        <v/>
      </c>
      <c r="AG620" s="35">
        <f>IF(AND(ISNUMBER($S620),ISNUMBER($AL620),$AL620&lt;&gt;0),ROUND($S620/$AL620*100,2),"")</f>
        <v/>
      </c>
      <c r="AH620" s="34">
        <f>IF(AND(ISNUMBER($Q620),ISNUMBER($AL620),$AL620&lt;&gt;0),ROUND($Q620/$AL620*100,1),"")</f>
        <v/>
      </c>
      <c r="AI620" s="29">
        <f>IF(ISNUMBER($S620),IF($S620&lt;=1,"Yes","No"),"n/a")</f>
        <v/>
      </c>
      <c r="AJ620" s="29">
        <f>IF(ISNUMBER($S620),ROUND(MAX(0,MIN(100,100-$S620*2.5-IF(ISNUMBER($T620),$T620,0)*0.12+IF($S620&lt;=1,12,0))),0),"")</f>
        <v/>
      </c>
      <c r="AK620" s="29">
        <f>IF(ISNUMBER($Q620),IF($Q620&gt;=100,20,IF($Q620&gt;=30,10,0)),0)+IF(ISNUMBER($R620),IF($R620&gt;=100,20,0),0)+IF(ISNUMBER($P620),IF($P620&gt;=150,20,IF($P620&gt;=50,12,5)),0)+IF(ISNUMBER($S620),IF($S620&lt;=1,15,0),0)</f>
        <v/>
      </c>
      <c r="AL620" s="29" t="n">
        <v>355</v>
      </c>
      <c r="AM620" s="30" t="n"/>
      <c r="AN620" s="15" t="inlineStr">
        <is>
          <t>Secondary/approx; NOT verified on Amazon.ca</t>
        </is>
      </c>
      <c r="AO620" s="15" t="inlineStr">
        <is>
          <t>BLANK -&gt; requires live Amazon.ca capture</t>
        </is>
      </c>
      <c r="AP620" s="15" t="inlineStr">
        <is>
          <t>Unverified commercial data</t>
        </is>
      </c>
    </row>
    <row r="621" ht="28" customHeight="1">
      <c r="A621" s="15" t="inlineStr">
        <is>
          <t>Fanta</t>
        </is>
      </c>
      <c r="B621" s="15" t="inlineStr">
        <is>
          <t>Fanta Orange | Grape | single 355mL</t>
        </is>
      </c>
      <c r="C621" s="15" t="inlineStr">
        <is>
          <t>5) Sparkling water &amp; soda</t>
        </is>
      </c>
      <c r="D621" s="15" t="inlineStr">
        <is>
          <t>355 mL can</t>
        </is>
      </c>
      <c r="E621" s="29" t="n">
        <v>1</v>
      </c>
      <c r="F621" s="30" t="n"/>
      <c r="G621" s="31">
        <f>IF(AND(ISNUMBER($F621),ISNUMBER($E621),$E621&lt;&gt;0),$F621/$E621,"")</f>
        <v/>
      </c>
      <c r="H621" s="31">
        <f>IF(AND(ISNUMBER($F621),ISNUMBER($AL621),ISNUMBER($E621),($AL621*$E621)&lt;&gt;0),$F621/($AL621*$E621)*100,"")</f>
        <v/>
      </c>
      <c r="I621" s="32" t="n"/>
      <c r="J621" s="33" t="n"/>
      <c r="K621" s="31">
        <f>IF(AND(ISNUMBER($F621),ISNUMBER($J621)),$F621*(1-$J621),"")</f>
        <v/>
      </c>
      <c r="L621" s="32" t="n"/>
      <c r="M621" s="32" t="n"/>
      <c r="N621" s="31">
        <f>IF(ISNUMBER($F621),($F621-IF(ISNUMBER($AM621),$AM621,0))*(1-IF(ISNUMBER($J621),$J621,0)),"")</f>
        <v/>
      </c>
      <c r="O621" s="15" t="inlineStr">
        <is>
          <t>Grape</t>
        </is>
      </c>
      <c r="P621" s="29" t="n">
        <v>0</v>
      </c>
      <c r="Q621" s="29" t="n">
        <v>55</v>
      </c>
      <c r="R621" s="15" t="inlineStr">
        <is>
          <t>Not listed</t>
        </is>
      </c>
      <c r="S621" s="29" t="n">
        <v>44</v>
      </c>
      <c r="T621" s="29" t="n">
        <v>160</v>
      </c>
      <c r="U621" s="15" t="inlineStr">
        <is>
          <t>HFCS</t>
        </is>
      </c>
      <c r="V621" s="15" t="inlineStr">
        <is>
          <t>Fruit-flavoured soda</t>
        </is>
      </c>
      <c r="W621" s="32" t="n"/>
      <c r="X621" s="32" t="n"/>
      <c r="Y621" s="32" t="n"/>
      <c r="Z621" s="32" t="n"/>
      <c r="AA621" s="15" t="inlineStr">
        <is>
          <t>High</t>
        </is>
      </c>
      <c r="AB621" s="15" t="inlineStr">
        <is>
          <t>Leading orange soda</t>
        </is>
      </c>
      <c r="AC621" s="15" t="inlineStr">
        <is>
          <t>Bright fruity orange soda</t>
        </is>
      </c>
      <c r="AD621" s="15" t="inlineStr">
        <is>
          <t>Sweet fruity flavour, no caffeine.</t>
        </is>
      </c>
      <c r="AE621" s="32" t="n"/>
      <c r="AF621" s="34">
        <f>IF(AND(ISNUMBER($P621),ISNUMBER($AL621),$AL621&lt;&gt;0),ROUND($P621/$AL621*100,1),"")</f>
        <v/>
      </c>
      <c r="AG621" s="35">
        <f>IF(AND(ISNUMBER($S621),ISNUMBER($AL621),$AL621&lt;&gt;0),ROUND($S621/$AL621*100,2),"")</f>
        <v/>
      </c>
      <c r="AH621" s="34">
        <f>IF(AND(ISNUMBER($Q621),ISNUMBER($AL621),$AL621&lt;&gt;0),ROUND($Q621/$AL621*100,1),"")</f>
        <v/>
      </c>
      <c r="AI621" s="29">
        <f>IF(ISNUMBER($S621),IF($S621&lt;=1,"Yes","No"),"n/a")</f>
        <v/>
      </c>
      <c r="AJ621" s="29">
        <f>IF(ISNUMBER($S621),ROUND(MAX(0,MIN(100,100-$S621*2.5-IF(ISNUMBER($T621),$T621,0)*0.12+IF($S621&lt;=1,12,0))),0),"")</f>
        <v/>
      </c>
      <c r="AK621" s="29">
        <f>IF(ISNUMBER($Q621),IF($Q621&gt;=100,20,IF($Q621&gt;=30,10,0)),0)+IF(ISNUMBER($R621),IF($R621&gt;=100,20,0),0)+IF(ISNUMBER($P621),IF($P621&gt;=150,20,IF($P621&gt;=50,12,5)),0)+IF(ISNUMBER($S621),IF($S621&lt;=1,15,0),0)</f>
        <v/>
      </c>
      <c r="AL621" s="29" t="n">
        <v>355</v>
      </c>
      <c r="AM621" s="30" t="n"/>
      <c r="AN621" s="15" t="inlineStr">
        <is>
          <t>Secondary/approx; NOT verified on Amazon.ca</t>
        </is>
      </c>
      <c r="AO621" s="15" t="inlineStr">
        <is>
          <t>BLANK -&gt; requires live Amazon.ca capture</t>
        </is>
      </c>
      <c r="AP621" s="15" t="inlineStr">
        <is>
          <t>Unverified commercial data</t>
        </is>
      </c>
    </row>
    <row r="622" ht="28" customHeight="1">
      <c r="A622" s="15" t="inlineStr">
        <is>
          <t>Fanta</t>
        </is>
      </c>
      <c r="B622" s="15" t="inlineStr">
        <is>
          <t>Fanta Orange | Grape | 8-pack 355mL</t>
        </is>
      </c>
      <c r="C622" s="15" t="inlineStr">
        <is>
          <t>5) Sparkling water &amp; soda</t>
        </is>
      </c>
      <c r="D622" s="15" t="inlineStr">
        <is>
          <t>355 mL can</t>
        </is>
      </c>
      <c r="E622" s="29" t="n">
        <v>8</v>
      </c>
      <c r="F622" s="30" t="n"/>
      <c r="G622" s="31">
        <f>IF(AND(ISNUMBER($F622),ISNUMBER($E622),$E622&lt;&gt;0),$F622/$E622,"")</f>
        <v/>
      </c>
      <c r="H622" s="31">
        <f>IF(AND(ISNUMBER($F622),ISNUMBER($AL622),ISNUMBER($E622),($AL622*$E622)&lt;&gt;0),$F622/($AL622*$E622)*100,"")</f>
        <v/>
      </c>
      <c r="I622" s="32" t="n"/>
      <c r="J622" s="33" t="n"/>
      <c r="K622" s="31">
        <f>IF(AND(ISNUMBER($F622),ISNUMBER($J622)),$F622*(1-$J622),"")</f>
        <v/>
      </c>
      <c r="L622" s="32" t="n"/>
      <c r="M622" s="32" t="n"/>
      <c r="N622" s="31">
        <f>IF(ISNUMBER($F622),($F622-IF(ISNUMBER($AM622),$AM622,0))*(1-IF(ISNUMBER($J622),$J622,0)),"")</f>
        <v/>
      </c>
      <c r="O622" s="15" t="inlineStr">
        <is>
          <t>Grape</t>
        </is>
      </c>
      <c r="P622" s="29" t="n">
        <v>0</v>
      </c>
      <c r="Q622" s="29" t="n">
        <v>55</v>
      </c>
      <c r="R622" s="15" t="inlineStr">
        <is>
          <t>Not listed</t>
        </is>
      </c>
      <c r="S622" s="29" t="n">
        <v>44</v>
      </c>
      <c r="T622" s="29" t="n">
        <v>160</v>
      </c>
      <c r="U622" s="15" t="inlineStr">
        <is>
          <t>HFCS</t>
        </is>
      </c>
      <c r="V622" s="15" t="inlineStr">
        <is>
          <t>Fruit-flavoured soda</t>
        </is>
      </c>
      <c r="W622" s="32" t="n"/>
      <c r="X622" s="32" t="n"/>
      <c r="Y622" s="32" t="n"/>
      <c r="Z622" s="32" t="n"/>
      <c r="AA622" s="15" t="inlineStr">
        <is>
          <t>High</t>
        </is>
      </c>
      <c r="AB622" s="15" t="inlineStr">
        <is>
          <t>Leading orange soda</t>
        </is>
      </c>
      <c r="AC622" s="15" t="inlineStr">
        <is>
          <t>Bright fruity orange soda</t>
        </is>
      </c>
      <c r="AD622" s="15" t="inlineStr">
        <is>
          <t>Sweet fruity flavour, no caffeine.</t>
        </is>
      </c>
      <c r="AE622" s="32" t="n"/>
      <c r="AF622" s="34">
        <f>IF(AND(ISNUMBER($P622),ISNUMBER($AL622),$AL622&lt;&gt;0),ROUND($P622/$AL622*100,1),"")</f>
        <v/>
      </c>
      <c r="AG622" s="35">
        <f>IF(AND(ISNUMBER($S622),ISNUMBER($AL622),$AL622&lt;&gt;0),ROUND($S622/$AL622*100,2),"")</f>
        <v/>
      </c>
      <c r="AH622" s="34">
        <f>IF(AND(ISNUMBER($Q622),ISNUMBER($AL622),$AL622&lt;&gt;0),ROUND($Q622/$AL622*100,1),"")</f>
        <v/>
      </c>
      <c r="AI622" s="29">
        <f>IF(ISNUMBER($S622),IF($S622&lt;=1,"Yes","No"),"n/a")</f>
        <v/>
      </c>
      <c r="AJ622" s="29">
        <f>IF(ISNUMBER($S622),ROUND(MAX(0,MIN(100,100-$S622*2.5-IF(ISNUMBER($T622),$T622,0)*0.12+IF($S622&lt;=1,12,0))),0),"")</f>
        <v/>
      </c>
      <c r="AK622" s="29">
        <f>IF(ISNUMBER($Q622),IF($Q622&gt;=100,20,IF($Q622&gt;=30,10,0)),0)+IF(ISNUMBER($R622),IF($R622&gt;=100,20,0),0)+IF(ISNUMBER($P622),IF($P622&gt;=150,20,IF($P622&gt;=50,12,5)),0)+IF(ISNUMBER($S622),IF($S622&lt;=1,15,0),0)</f>
        <v/>
      </c>
      <c r="AL622" s="29" t="n">
        <v>355</v>
      </c>
      <c r="AM622" s="30" t="n"/>
      <c r="AN622" s="15" t="inlineStr">
        <is>
          <t>Secondary/approx; NOT verified on Amazon.ca</t>
        </is>
      </c>
      <c r="AO622" s="15" t="inlineStr">
        <is>
          <t>BLANK -&gt; requires live Amazon.ca capture</t>
        </is>
      </c>
      <c r="AP622" s="15" t="inlineStr">
        <is>
          <t>Unverified commercial data</t>
        </is>
      </c>
    </row>
    <row r="623" ht="28" customHeight="1">
      <c r="A623" s="15" t="inlineStr">
        <is>
          <t>Fanta</t>
        </is>
      </c>
      <c r="B623" s="15" t="inlineStr">
        <is>
          <t>Fanta Orange | Grape | 12-pack 355mL</t>
        </is>
      </c>
      <c r="C623" s="15" t="inlineStr">
        <is>
          <t>5) Sparkling water &amp; soda</t>
        </is>
      </c>
      <c r="D623" s="15" t="inlineStr">
        <is>
          <t>355 mL can</t>
        </is>
      </c>
      <c r="E623" s="29" t="n">
        <v>12</v>
      </c>
      <c r="F623" s="30" t="n"/>
      <c r="G623" s="31">
        <f>IF(AND(ISNUMBER($F623),ISNUMBER($E623),$E623&lt;&gt;0),$F623/$E623,"")</f>
        <v/>
      </c>
      <c r="H623" s="31">
        <f>IF(AND(ISNUMBER($F623),ISNUMBER($AL623),ISNUMBER($E623),($AL623*$E623)&lt;&gt;0),$F623/($AL623*$E623)*100,"")</f>
        <v/>
      </c>
      <c r="I623" s="32" t="n"/>
      <c r="J623" s="33" t="n"/>
      <c r="K623" s="31">
        <f>IF(AND(ISNUMBER($F623),ISNUMBER($J623)),$F623*(1-$J623),"")</f>
        <v/>
      </c>
      <c r="L623" s="32" t="n"/>
      <c r="M623" s="32" t="n"/>
      <c r="N623" s="31">
        <f>IF(ISNUMBER($F623),($F623-IF(ISNUMBER($AM623),$AM623,0))*(1-IF(ISNUMBER($J623),$J623,0)),"")</f>
        <v/>
      </c>
      <c r="O623" s="15" t="inlineStr">
        <is>
          <t>Grape</t>
        </is>
      </c>
      <c r="P623" s="29" t="n">
        <v>0</v>
      </c>
      <c r="Q623" s="29" t="n">
        <v>55</v>
      </c>
      <c r="R623" s="15" t="inlineStr">
        <is>
          <t>Not listed</t>
        </is>
      </c>
      <c r="S623" s="29" t="n">
        <v>44</v>
      </c>
      <c r="T623" s="29" t="n">
        <v>160</v>
      </c>
      <c r="U623" s="15" t="inlineStr">
        <is>
          <t>HFCS</t>
        </is>
      </c>
      <c r="V623" s="15" t="inlineStr">
        <is>
          <t>Fruit-flavoured soda</t>
        </is>
      </c>
      <c r="W623" s="32" t="n"/>
      <c r="X623" s="32" t="n"/>
      <c r="Y623" s="32" t="n"/>
      <c r="Z623" s="32" t="n"/>
      <c r="AA623" s="15" t="inlineStr">
        <is>
          <t>High</t>
        </is>
      </c>
      <c r="AB623" s="15" t="inlineStr">
        <is>
          <t>Leading orange soda</t>
        </is>
      </c>
      <c r="AC623" s="15" t="inlineStr">
        <is>
          <t>Bright fruity orange soda</t>
        </is>
      </c>
      <c r="AD623" s="15" t="inlineStr">
        <is>
          <t>Sweet fruity flavour, no caffeine.</t>
        </is>
      </c>
      <c r="AE623" s="32" t="n"/>
      <c r="AF623" s="34">
        <f>IF(AND(ISNUMBER($P623),ISNUMBER($AL623),$AL623&lt;&gt;0),ROUND($P623/$AL623*100,1),"")</f>
        <v/>
      </c>
      <c r="AG623" s="35">
        <f>IF(AND(ISNUMBER($S623),ISNUMBER($AL623),$AL623&lt;&gt;0),ROUND($S623/$AL623*100,2),"")</f>
        <v/>
      </c>
      <c r="AH623" s="34">
        <f>IF(AND(ISNUMBER($Q623),ISNUMBER($AL623),$AL623&lt;&gt;0),ROUND($Q623/$AL623*100,1),"")</f>
        <v/>
      </c>
      <c r="AI623" s="29">
        <f>IF(ISNUMBER($S623),IF($S623&lt;=1,"Yes","No"),"n/a")</f>
        <v/>
      </c>
      <c r="AJ623" s="29">
        <f>IF(ISNUMBER($S623),ROUND(MAX(0,MIN(100,100-$S623*2.5-IF(ISNUMBER($T623),$T623,0)*0.12+IF($S623&lt;=1,12,0))),0),"")</f>
        <v/>
      </c>
      <c r="AK623" s="29">
        <f>IF(ISNUMBER($Q623),IF($Q623&gt;=100,20,IF($Q623&gt;=30,10,0)),0)+IF(ISNUMBER($R623),IF($R623&gt;=100,20,0),0)+IF(ISNUMBER($P623),IF($P623&gt;=150,20,IF($P623&gt;=50,12,5)),0)+IF(ISNUMBER($S623),IF($S623&lt;=1,15,0),0)</f>
        <v/>
      </c>
      <c r="AL623" s="29" t="n">
        <v>355</v>
      </c>
      <c r="AM623" s="30" t="n"/>
      <c r="AN623" s="15" t="inlineStr">
        <is>
          <t>Secondary/approx; NOT verified on Amazon.ca</t>
        </is>
      </c>
      <c r="AO623" s="15" t="inlineStr">
        <is>
          <t>BLANK -&gt; requires live Amazon.ca capture</t>
        </is>
      </c>
      <c r="AP623" s="15" t="inlineStr">
        <is>
          <t>Unverified commercial data</t>
        </is>
      </c>
    </row>
    <row r="624" ht="28" customHeight="1">
      <c r="A624" s="15" t="inlineStr">
        <is>
          <t>Fanta</t>
        </is>
      </c>
      <c r="B624" s="15" t="inlineStr">
        <is>
          <t>Fanta Orange | Grape | 15-pack 355mL</t>
        </is>
      </c>
      <c r="C624" s="15" t="inlineStr">
        <is>
          <t>5) Sparkling water &amp; soda</t>
        </is>
      </c>
      <c r="D624" s="15" t="inlineStr">
        <is>
          <t>355 mL can</t>
        </is>
      </c>
      <c r="E624" s="29" t="n">
        <v>15</v>
      </c>
      <c r="F624" s="30" t="n"/>
      <c r="G624" s="31">
        <f>IF(AND(ISNUMBER($F624),ISNUMBER($E624),$E624&lt;&gt;0),$F624/$E624,"")</f>
        <v/>
      </c>
      <c r="H624" s="31">
        <f>IF(AND(ISNUMBER($F624),ISNUMBER($AL624),ISNUMBER($E624),($AL624*$E624)&lt;&gt;0),$F624/($AL624*$E624)*100,"")</f>
        <v/>
      </c>
      <c r="I624" s="32" t="n"/>
      <c r="J624" s="33" t="n"/>
      <c r="K624" s="31">
        <f>IF(AND(ISNUMBER($F624),ISNUMBER($J624)),$F624*(1-$J624),"")</f>
        <v/>
      </c>
      <c r="L624" s="32" t="n"/>
      <c r="M624" s="32" t="n"/>
      <c r="N624" s="31">
        <f>IF(ISNUMBER($F624),($F624-IF(ISNUMBER($AM624),$AM624,0))*(1-IF(ISNUMBER($J624),$J624,0)),"")</f>
        <v/>
      </c>
      <c r="O624" s="15" t="inlineStr">
        <is>
          <t>Grape</t>
        </is>
      </c>
      <c r="P624" s="29" t="n">
        <v>0</v>
      </c>
      <c r="Q624" s="29" t="n">
        <v>55</v>
      </c>
      <c r="R624" s="15" t="inlineStr">
        <is>
          <t>Not listed</t>
        </is>
      </c>
      <c r="S624" s="29" t="n">
        <v>44</v>
      </c>
      <c r="T624" s="29" t="n">
        <v>160</v>
      </c>
      <c r="U624" s="15" t="inlineStr">
        <is>
          <t>HFCS</t>
        </is>
      </c>
      <c r="V624" s="15" t="inlineStr">
        <is>
          <t>Fruit-flavoured soda</t>
        </is>
      </c>
      <c r="W624" s="32" t="n"/>
      <c r="X624" s="32" t="n"/>
      <c r="Y624" s="32" t="n"/>
      <c r="Z624" s="32" t="n"/>
      <c r="AA624" s="15" t="inlineStr">
        <is>
          <t>High</t>
        </is>
      </c>
      <c r="AB624" s="15" t="inlineStr">
        <is>
          <t>Leading orange soda</t>
        </is>
      </c>
      <c r="AC624" s="15" t="inlineStr">
        <is>
          <t>Bright fruity orange soda</t>
        </is>
      </c>
      <c r="AD624" s="15" t="inlineStr">
        <is>
          <t>Sweet fruity flavour, no caffeine.</t>
        </is>
      </c>
      <c r="AE624" s="32" t="n"/>
      <c r="AF624" s="34">
        <f>IF(AND(ISNUMBER($P624),ISNUMBER($AL624),$AL624&lt;&gt;0),ROUND($P624/$AL624*100,1),"")</f>
        <v/>
      </c>
      <c r="AG624" s="35">
        <f>IF(AND(ISNUMBER($S624),ISNUMBER($AL624),$AL624&lt;&gt;0),ROUND($S624/$AL624*100,2),"")</f>
        <v/>
      </c>
      <c r="AH624" s="34">
        <f>IF(AND(ISNUMBER($Q624),ISNUMBER($AL624),$AL624&lt;&gt;0),ROUND($Q624/$AL624*100,1),"")</f>
        <v/>
      </c>
      <c r="AI624" s="29">
        <f>IF(ISNUMBER($S624),IF($S624&lt;=1,"Yes","No"),"n/a")</f>
        <v/>
      </c>
      <c r="AJ624" s="29">
        <f>IF(ISNUMBER($S624),ROUND(MAX(0,MIN(100,100-$S624*2.5-IF(ISNUMBER($T624),$T624,0)*0.12+IF($S624&lt;=1,12,0))),0),"")</f>
        <v/>
      </c>
      <c r="AK624" s="29">
        <f>IF(ISNUMBER($Q624),IF($Q624&gt;=100,20,IF($Q624&gt;=30,10,0)),0)+IF(ISNUMBER($R624),IF($R624&gt;=100,20,0),0)+IF(ISNUMBER($P624),IF($P624&gt;=150,20,IF($P624&gt;=50,12,5)),0)+IF(ISNUMBER($S624),IF($S624&lt;=1,15,0),0)</f>
        <v/>
      </c>
      <c r="AL624" s="29" t="n">
        <v>355</v>
      </c>
      <c r="AM624" s="30" t="n"/>
      <c r="AN624" s="15" t="inlineStr">
        <is>
          <t>Secondary/approx; NOT verified on Amazon.ca</t>
        </is>
      </c>
      <c r="AO624" s="15" t="inlineStr">
        <is>
          <t>BLANK -&gt; requires live Amazon.ca capture</t>
        </is>
      </c>
      <c r="AP624" s="15" t="inlineStr">
        <is>
          <t>Unverified commercial data</t>
        </is>
      </c>
    </row>
    <row r="625" ht="28" customHeight="1">
      <c r="A625" s="15" t="inlineStr">
        <is>
          <t>Fanta</t>
        </is>
      </c>
      <c r="B625" s="15" t="inlineStr">
        <is>
          <t>Fanta Orange | Grape | 18-pack 355mL</t>
        </is>
      </c>
      <c r="C625" s="15" t="inlineStr">
        <is>
          <t>5) Sparkling water &amp; soda</t>
        </is>
      </c>
      <c r="D625" s="15" t="inlineStr">
        <is>
          <t>355 mL can</t>
        </is>
      </c>
      <c r="E625" s="29" t="n">
        <v>18</v>
      </c>
      <c r="F625" s="30" t="n"/>
      <c r="G625" s="31">
        <f>IF(AND(ISNUMBER($F625),ISNUMBER($E625),$E625&lt;&gt;0),$F625/$E625,"")</f>
        <v/>
      </c>
      <c r="H625" s="31">
        <f>IF(AND(ISNUMBER($F625),ISNUMBER($AL625),ISNUMBER($E625),($AL625*$E625)&lt;&gt;0),$F625/($AL625*$E625)*100,"")</f>
        <v/>
      </c>
      <c r="I625" s="32" t="n"/>
      <c r="J625" s="33" t="n"/>
      <c r="K625" s="31">
        <f>IF(AND(ISNUMBER($F625),ISNUMBER($J625)),$F625*(1-$J625),"")</f>
        <v/>
      </c>
      <c r="L625" s="32" t="n"/>
      <c r="M625" s="32" t="n"/>
      <c r="N625" s="31">
        <f>IF(ISNUMBER($F625),($F625-IF(ISNUMBER($AM625),$AM625,0))*(1-IF(ISNUMBER($J625),$J625,0)),"")</f>
        <v/>
      </c>
      <c r="O625" s="15" t="inlineStr">
        <is>
          <t>Grape</t>
        </is>
      </c>
      <c r="P625" s="29" t="n">
        <v>0</v>
      </c>
      <c r="Q625" s="29" t="n">
        <v>55</v>
      </c>
      <c r="R625" s="15" t="inlineStr">
        <is>
          <t>Not listed</t>
        </is>
      </c>
      <c r="S625" s="29" t="n">
        <v>44</v>
      </c>
      <c r="T625" s="29" t="n">
        <v>160</v>
      </c>
      <c r="U625" s="15" t="inlineStr">
        <is>
          <t>HFCS</t>
        </is>
      </c>
      <c r="V625" s="15" t="inlineStr">
        <is>
          <t>Fruit-flavoured soda</t>
        </is>
      </c>
      <c r="W625" s="32" t="n"/>
      <c r="X625" s="32" t="n"/>
      <c r="Y625" s="32" t="n"/>
      <c r="Z625" s="32" t="n"/>
      <c r="AA625" s="15" t="inlineStr">
        <is>
          <t>High</t>
        </is>
      </c>
      <c r="AB625" s="15" t="inlineStr">
        <is>
          <t>Leading orange soda</t>
        </is>
      </c>
      <c r="AC625" s="15" t="inlineStr">
        <is>
          <t>Bright fruity orange soda</t>
        </is>
      </c>
      <c r="AD625" s="15" t="inlineStr">
        <is>
          <t>Sweet fruity flavour, no caffeine.</t>
        </is>
      </c>
      <c r="AE625" s="32" t="n"/>
      <c r="AF625" s="34">
        <f>IF(AND(ISNUMBER($P625),ISNUMBER($AL625),$AL625&lt;&gt;0),ROUND($P625/$AL625*100,1),"")</f>
        <v/>
      </c>
      <c r="AG625" s="35">
        <f>IF(AND(ISNUMBER($S625),ISNUMBER($AL625),$AL625&lt;&gt;0),ROUND($S625/$AL625*100,2),"")</f>
        <v/>
      </c>
      <c r="AH625" s="34">
        <f>IF(AND(ISNUMBER($Q625),ISNUMBER($AL625),$AL625&lt;&gt;0),ROUND($Q625/$AL625*100,1),"")</f>
        <v/>
      </c>
      <c r="AI625" s="29">
        <f>IF(ISNUMBER($S625),IF($S625&lt;=1,"Yes","No"),"n/a")</f>
        <v/>
      </c>
      <c r="AJ625" s="29">
        <f>IF(ISNUMBER($S625),ROUND(MAX(0,MIN(100,100-$S625*2.5-IF(ISNUMBER($T625),$T625,0)*0.12+IF($S625&lt;=1,12,0))),0),"")</f>
        <v/>
      </c>
      <c r="AK625" s="29">
        <f>IF(ISNUMBER($Q625),IF($Q625&gt;=100,20,IF($Q625&gt;=30,10,0)),0)+IF(ISNUMBER($R625),IF($R625&gt;=100,20,0),0)+IF(ISNUMBER($P625),IF($P625&gt;=150,20,IF($P625&gt;=50,12,5)),0)+IF(ISNUMBER($S625),IF($S625&lt;=1,15,0),0)</f>
        <v/>
      </c>
      <c r="AL625" s="29" t="n">
        <v>355</v>
      </c>
      <c r="AM625" s="30" t="n"/>
      <c r="AN625" s="15" t="inlineStr">
        <is>
          <t>Secondary/approx; NOT verified on Amazon.ca</t>
        </is>
      </c>
      <c r="AO625" s="15" t="inlineStr">
        <is>
          <t>BLANK -&gt; requires live Amazon.ca capture</t>
        </is>
      </c>
      <c r="AP625" s="15" t="inlineStr">
        <is>
          <t>Unverified commercial data</t>
        </is>
      </c>
    </row>
    <row r="626" ht="28" customHeight="1">
      <c r="A626" s="15" t="inlineStr">
        <is>
          <t>Fanta</t>
        </is>
      </c>
      <c r="B626" s="15" t="inlineStr">
        <is>
          <t>Fanta Orange | Grape | 24-pack 355mL</t>
        </is>
      </c>
      <c r="C626" s="15" t="inlineStr">
        <is>
          <t>5) Sparkling water &amp; soda</t>
        </is>
      </c>
      <c r="D626" s="15" t="inlineStr">
        <is>
          <t>355 mL can</t>
        </is>
      </c>
      <c r="E626" s="29" t="n">
        <v>24</v>
      </c>
      <c r="F626" s="30" t="n"/>
      <c r="G626" s="31">
        <f>IF(AND(ISNUMBER($F626),ISNUMBER($E626),$E626&lt;&gt;0),$F626/$E626,"")</f>
        <v/>
      </c>
      <c r="H626" s="31">
        <f>IF(AND(ISNUMBER($F626),ISNUMBER($AL626),ISNUMBER($E626),($AL626*$E626)&lt;&gt;0),$F626/($AL626*$E626)*100,"")</f>
        <v/>
      </c>
      <c r="I626" s="32" t="n"/>
      <c r="J626" s="33" t="n"/>
      <c r="K626" s="31">
        <f>IF(AND(ISNUMBER($F626),ISNUMBER($J626)),$F626*(1-$J626),"")</f>
        <v/>
      </c>
      <c r="L626" s="32" t="n"/>
      <c r="M626" s="32" t="n"/>
      <c r="N626" s="31">
        <f>IF(ISNUMBER($F626),($F626-IF(ISNUMBER($AM626),$AM626,0))*(1-IF(ISNUMBER($J626),$J626,0)),"")</f>
        <v/>
      </c>
      <c r="O626" s="15" t="inlineStr">
        <is>
          <t>Grape</t>
        </is>
      </c>
      <c r="P626" s="29" t="n">
        <v>0</v>
      </c>
      <c r="Q626" s="29" t="n">
        <v>55</v>
      </c>
      <c r="R626" s="15" t="inlineStr">
        <is>
          <t>Not listed</t>
        </is>
      </c>
      <c r="S626" s="29" t="n">
        <v>44</v>
      </c>
      <c r="T626" s="29" t="n">
        <v>160</v>
      </c>
      <c r="U626" s="15" t="inlineStr">
        <is>
          <t>HFCS</t>
        </is>
      </c>
      <c r="V626" s="15" t="inlineStr">
        <is>
          <t>Fruit-flavoured soda</t>
        </is>
      </c>
      <c r="W626" s="32" t="n"/>
      <c r="X626" s="32" t="n"/>
      <c r="Y626" s="32" t="n"/>
      <c r="Z626" s="32" t="n"/>
      <c r="AA626" s="15" t="inlineStr">
        <is>
          <t>High</t>
        </is>
      </c>
      <c r="AB626" s="15" t="inlineStr">
        <is>
          <t>Leading orange soda</t>
        </is>
      </c>
      <c r="AC626" s="15" t="inlineStr">
        <is>
          <t>Bright fruity orange soda</t>
        </is>
      </c>
      <c r="AD626" s="15" t="inlineStr">
        <is>
          <t>Sweet fruity flavour, no caffeine.</t>
        </is>
      </c>
      <c r="AE626" s="32" t="n"/>
      <c r="AF626" s="34">
        <f>IF(AND(ISNUMBER($P626),ISNUMBER($AL626),$AL626&lt;&gt;0),ROUND($P626/$AL626*100,1),"")</f>
        <v/>
      </c>
      <c r="AG626" s="35">
        <f>IF(AND(ISNUMBER($S626),ISNUMBER($AL626),$AL626&lt;&gt;0),ROUND($S626/$AL626*100,2),"")</f>
        <v/>
      </c>
      <c r="AH626" s="34">
        <f>IF(AND(ISNUMBER($Q626),ISNUMBER($AL626),$AL626&lt;&gt;0),ROUND($Q626/$AL626*100,1),"")</f>
        <v/>
      </c>
      <c r="AI626" s="29">
        <f>IF(ISNUMBER($S626),IF($S626&lt;=1,"Yes","No"),"n/a")</f>
        <v/>
      </c>
      <c r="AJ626" s="29">
        <f>IF(ISNUMBER($S626),ROUND(MAX(0,MIN(100,100-$S626*2.5-IF(ISNUMBER($T626),$T626,0)*0.12+IF($S626&lt;=1,12,0))),0),"")</f>
        <v/>
      </c>
      <c r="AK626" s="29">
        <f>IF(ISNUMBER($Q626),IF($Q626&gt;=100,20,IF($Q626&gt;=30,10,0)),0)+IF(ISNUMBER($R626),IF($R626&gt;=100,20,0),0)+IF(ISNUMBER($P626),IF($P626&gt;=150,20,IF($P626&gt;=50,12,5)),0)+IF(ISNUMBER($S626),IF($S626&lt;=1,15,0),0)</f>
        <v/>
      </c>
      <c r="AL626" s="29" t="n">
        <v>355</v>
      </c>
      <c r="AM626" s="30" t="n"/>
      <c r="AN626" s="15" t="inlineStr">
        <is>
          <t>Secondary/approx; NOT verified on Amazon.ca</t>
        </is>
      </c>
      <c r="AO626" s="15" t="inlineStr">
        <is>
          <t>BLANK -&gt; requires live Amazon.ca capture</t>
        </is>
      </c>
      <c r="AP626" s="15" t="inlineStr">
        <is>
          <t>Unverified commercial data</t>
        </is>
      </c>
    </row>
    <row r="627" ht="28" customHeight="1">
      <c r="A627" s="15" t="inlineStr">
        <is>
          <t>Fanta</t>
        </is>
      </c>
      <c r="B627" s="15" t="inlineStr">
        <is>
          <t>Fanta Orange | Pineapple | single 355mL</t>
        </is>
      </c>
      <c r="C627" s="15" t="inlineStr">
        <is>
          <t>5) Sparkling water &amp; soda</t>
        </is>
      </c>
      <c r="D627" s="15" t="inlineStr">
        <is>
          <t>355 mL can</t>
        </is>
      </c>
      <c r="E627" s="29" t="n">
        <v>1</v>
      </c>
      <c r="F627" s="30" t="n"/>
      <c r="G627" s="31">
        <f>IF(AND(ISNUMBER($F627),ISNUMBER($E627),$E627&lt;&gt;0),$F627/$E627,"")</f>
        <v/>
      </c>
      <c r="H627" s="31">
        <f>IF(AND(ISNUMBER($F627),ISNUMBER($AL627),ISNUMBER($E627),($AL627*$E627)&lt;&gt;0),$F627/($AL627*$E627)*100,"")</f>
        <v/>
      </c>
      <c r="I627" s="32" t="n"/>
      <c r="J627" s="33" t="n"/>
      <c r="K627" s="31">
        <f>IF(AND(ISNUMBER($F627),ISNUMBER($J627)),$F627*(1-$J627),"")</f>
        <v/>
      </c>
      <c r="L627" s="32" t="n"/>
      <c r="M627" s="32" t="n"/>
      <c r="N627" s="31">
        <f>IF(ISNUMBER($F627),($F627-IF(ISNUMBER($AM627),$AM627,0))*(1-IF(ISNUMBER($J627),$J627,0)),"")</f>
        <v/>
      </c>
      <c r="O627" s="15" t="inlineStr">
        <is>
          <t>Pineapple</t>
        </is>
      </c>
      <c r="P627" s="29" t="n">
        <v>0</v>
      </c>
      <c r="Q627" s="29" t="n">
        <v>55</v>
      </c>
      <c r="R627" s="15" t="inlineStr">
        <is>
          <t>Not listed</t>
        </is>
      </c>
      <c r="S627" s="29" t="n">
        <v>44</v>
      </c>
      <c r="T627" s="29" t="n">
        <v>160</v>
      </c>
      <c r="U627" s="15" t="inlineStr">
        <is>
          <t>HFCS</t>
        </is>
      </c>
      <c r="V627" s="15" t="inlineStr">
        <is>
          <t>Fruit-flavoured soda</t>
        </is>
      </c>
      <c r="W627" s="32" t="n"/>
      <c r="X627" s="32" t="n"/>
      <c r="Y627" s="32" t="n"/>
      <c r="Z627" s="32" t="n"/>
      <c r="AA627" s="15" t="inlineStr">
        <is>
          <t>High</t>
        </is>
      </c>
      <c r="AB627" s="15" t="inlineStr">
        <is>
          <t>Leading orange soda</t>
        </is>
      </c>
      <c r="AC627" s="15" t="inlineStr">
        <is>
          <t>Bright fruity orange soda</t>
        </is>
      </c>
      <c r="AD627" s="15" t="inlineStr">
        <is>
          <t>Sweet fruity flavour, no caffeine.</t>
        </is>
      </c>
      <c r="AE627" s="32" t="n"/>
      <c r="AF627" s="34">
        <f>IF(AND(ISNUMBER($P627),ISNUMBER($AL627),$AL627&lt;&gt;0),ROUND($P627/$AL627*100,1),"")</f>
        <v/>
      </c>
      <c r="AG627" s="35">
        <f>IF(AND(ISNUMBER($S627),ISNUMBER($AL627),$AL627&lt;&gt;0),ROUND($S627/$AL627*100,2),"")</f>
        <v/>
      </c>
      <c r="AH627" s="34">
        <f>IF(AND(ISNUMBER($Q627),ISNUMBER($AL627),$AL627&lt;&gt;0),ROUND($Q627/$AL627*100,1),"")</f>
        <v/>
      </c>
      <c r="AI627" s="29">
        <f>IF(ISNUMBER($S627),IF($S627&lt;=1,"Yes","No"),"n/a")</f>
        <v/>
      </c>
      <c r="AJ627" s="29">
        <f>IF(ISNUMBER($S627),ROUND(MAX(0,MIN(100,100-$S627*2.5-IF(ISNUMBER($T627),$T627,0)*0.12+IF($S627&lt;=1,12,0))),0),"")</f>
        <v/>
      </c>
      <c r="AK627" s="29">
        <f>IF(ISNUMBER($Q627),IF($Q627&gt;=100,20,IF($Q627&gt;=30,10,0)),0)+IF(ISNUMBER($R627),IF($R627&gt;=100,20,0),0)+IF(ISNUMBER($P627),IF($P627&gt;=150,20,IF($P627&gt;=50,12,5)),0)+IF(ISNUMBER($S627),IF($S627&lt;=1,15,0),0)</f>
        <v/>
      </c>
      <c r="AL627" s="29" t="n">
        <v>355</v>
      </c>
      <c r="AM627" s="30" t="n"/>
      <c r="AN627" s="15" t="inlineStr">
        <is>
          <t>Secondary/approx; NOT verified on Amazon.ca</t>
        </is>
      </c>
      <c r="AO627" s="15" t="inlineStr">
        <is>
          <t>BLANK -&gt; requires live Amazon.ca capture</t>
        </is>
      </c>
      <c r="AP627" s="15" t="inlineStr">
        <is>
          <t>Unverified commercial data</t>
        </is>
      </c>
    </row>
    <row r="628" ht="28" customHeight="1">
      <c r="A628" s="15" t="inlineStr">
        <is>
          <t>Fanta</t>
        </is>
      </c>
      <c r="B628" s="15" t="inlineStr">
        <is>
          <t>Fanta Orange | Pineapple | 8-pack 355mL</t>
        </is>
      </c>
      <c r="C628" s="15" t="inlineStr">
        <is>
          <t>5) Sparkling water &amp; soda</t>
        </is>
      </c>
      <c r="D628" s="15" t="inlineStr">
        <is>
          <t>355 mL can</t>
        </is>
      </c>
      <c r="E628" s="29" t="n">
        <v>8</v>
      </c>
      <c r="F628" s="30" t="n"/>
      <c r="G628" s="31">
        <f>IF(AND(ISNUMBER($F628),ISNUMBER($E628),$E628&lt;&gt;0),$F628/$E628,"")</f>
        <v/>
      </c>
      <c r="H628" s="31">
        <f>IF(AND(ISNUMBER($F628),ISNUMBER($AL628),ISNUMBER($E628),($AL628*$E628)&lt;&gt;0),$F628/($AL628*$E628)*100,"")</f>
        <v/>
      </c>
      <c r="I628" s="32" t="n"/>
      <c r="J628" s="33" t="n"/>
      <c r="K628" s="31">
        <f>IF(AND(ISNUMBER($F628),ISNUMBER($J628)),$F628*(1-$J628),"")</f>
        <v/>
      </c>
      <c r="L628" s="32" t="n"/>
      <c r="M628" s="32" t="n"/>
      <c r="N628" s="31">
        <f>IF(ISNUMBER($F628),($F628-IF(ISNUMBER($AM628),$AM628,0))*(1-IF(ISNUMBER($J628),$J628,0)),"")</f>
        <v/>
      </c>
      <c r="O628" s="15" t="inlineStr">
        <is>
          <t>Pineapple</t>
        </is>
      </c>
      <c r="P628" s="29" t="n">
        <v>0</v>
      </c>
      <c r="Q628" s="29" t="n">
        <v>55</v>
      </c>
      <c r="R628" s="15" t="inlineStr">
        <is>
          <t>Not listed</t>
        </is>
      </c>
      <c r="S628" s="29" t="n">
        <v>44</v>
      </c>
      <c r="T628" s="29" t="n">
        <v>160</v>
      </c>
      <c r="U628" s="15" t="inlineStr">
        <is>
          <t>HFCS</t>
        </is>
      </c>
      <c r="V628" s="15" t="inlineStr">
        <is>
          <t>Fruit-flavoured soda</t>
        </is>
      </c>
      <c r="W628" s="32" t="n"/>
      <c r="X628" s="32" t="n"/>
      <c r="Y628" s="32" t="n"/>
      <c r="Z628" s="32" t="n"/>
      <c r="AA628" s="15" t="inlineStr">
        <is>
          <t>High</t>
        </is>
      </c>
      <c r="AB628" s="15" t="inlineStr">
        <is>
          <t>Leading orange soda</t>
        </is>
      </c>
      <c r="AC628" s="15" t="inlineStr">
        <is>
          <t>Bright fruity orange soda</t>
        </is>
      </c>
      <c r="AD628" s="15" t="inlineStr">
        <is>
          <t>Sweet fruity flavour, no caffeine.</t>
        </is>
      </c>
      <c r="AE628" s="32" t="n"/>
      <c r="AF628" s="34">
        <f>IF(AND(ISNUMBER($P628),ISNUMBER($AL628),$AL628&lt;&gt;0),ROUND($P628/$AL628*100,1),"")</f>
        <v/>
      </c>
      <c r="AG628" s="35">
        <f>IF(AND(ISNUMBER($S628),ISNUMBER($AL628),$AL628&lt;&gt;0),ROUND($S628/$AL628*100,2),"")</f>
        <v/>
      </c>
      <c r="AH628" s="34">
        <f>IF(AND(ISNUMBER($Q628),ISNUMBER($AL628),$AL628&lt;&gt;0),ROUND($Q628/$AL628*100,1),"")</f>
        <v/>
      </c>
      <c r="AI628" s="29">
        <f>IF(ISNUMBER($S628),IF($S628&lt;=1,"Yes","No"),"n/a")</f>
        <v/>
      </c>
      <c r="AJ628" s="29">
        <f>IF(ISNUMBER($S628),ROUND(MAX(0,MIN(100,100-$S628*2.5-IF(ISNUMBER($T628),$T628,0)*0.12+IF($S628&lt;=1,12,0))),0),"")</f>
        <v/>
      </c>
      <c r="AK628" s="29">
        <f>IF(ISNUMBER($Q628),IF($Q628&gt;=100,20,IF($Q628&gt;=30,10,0)),0)+IF(ISNUMBER($R628),IF($R628&gt;=100,20,0),0)+IF(ISNUMBER($P628),IF($P628&gt;=150,20,IF($P628&gt;=50,12,5)),0)+IF(ISNUMBER($S628),IF($S628&lt;=1,15,0),0)</f>
        <v/>
      </c>
      <c r="AL628" s="29" t="n">
        <v>355</v>
      </c>
      <c r="AM628" s="30" t="n"/>
      <c r="AN628" s="15" t="inlineStr">
        <is>
          <t>Secondary/approx; NOT verified on Amazon.ca</t>
        </is>
      </c>
      <c r="AO628" s="15" t="inlineStr">
        <is>
          <t>BLANK -&gt; requires live Amazon.ca capture</t>
        </is>
      </c>
      <c r="AP628" s="15" t="inlineStr">
        <is>
          <t>Unverified commercial data</t>
        </is>
      </c>
    </row>
    <row r="629" ht="28" customHeight="1">
      <c r="A629" s="15" t="inlineStr">
        <is>
          <t>Fanta</t>
        </is>
      </c>
      <c r="B629" s="15" t="inlineStr">
        <is>
          <t>Fanta Orange | Pineapple | 12-pack 355mL</t>
        </is>
      </c>
      <c r="C629" s="15" t="inlineStr">
        <is>
          <t>5) Sparkling water &amp; soda</t>
        </is>
      </c>
      <c r="D629" s="15" t="inlineStr">
        <is>
          <t>355 mL can</t>
        </is>
      </c>
      <c r="E629" s="29" t="n">
        <v>12</v>
      </c>
      <c r="F629" s="30" t="n"/>
      <c r="G629" s="31">
        <f>IF(AND(ISNUMBER($F629),ISNUMBER($E629),$E629&lt;&gt;0),$F629/$E629,"")</f>
        <v/>
      </c>
      <c r="H629" s="31">
        <f>IF(AND(ISNUMBER($F629),ISNUMBER($AL629),ISNUMBER($E629),($AL629*$E629)&lt;&gt;0),$F629/($AL629*$E629)*100,"")</f>
        <v/>
      </c>
      <c r="I629" s="32" t="n"/>
      <c r="J629" s="33" t="n"/>
      <c r="K629" s="31">
        <f>IF(AND(ISNUMBER($F629),ISNUMBER($J629)),$F629*(1-$J629),"")</f>
        <v/>
      </c>
      <c r="L629" s="32" t="n"/>
      <c r="M629" s="32" t="n"/>
      <c r="N629" s="31">
        <f>IF(ISNUMBER($F629),($F629-IF(ISNUMBER($AM629),$AM629,0))*(1-IF(ISNUMBER($J629),$J629,0)),"")</f>
        <v/>
      </c>
      <c r="O629" s="15" t="inlineStr">
        <is>
          <t>Pineapple</t>
        </is>
      </c>
      <c r="P629" s="29" t="n">
        <v>0</v>
      </c>
      <c r="Q629" s="29" t="n">
        <v>55</v>
      </c>
      <c r="R629" s="15" t="inlineStr">
        <is>
          <t>Not listed</t>
        </is>
      </c>
      <c r="S629" s="29" t="n">
        <v>44</v>
      </c>
      <c r="T629" s="29" t="n">
        <v>160</v>
      </c>
      <c r="U629" s="15" t="inlineStr">
        <is>
          <t>HFCS</t>
        </is>
      </c>
      <c r="V629" s="15" t="inlineStr">
        <is>
          <t>Fruit-flavoured soda</t>
        </is>
      </c>
      <c r="W629" s="32" t="n"/>
      <c r="X629" s="32" t="n"/>
      <c r="Y629" s="32" t="n"/>
      <c r="Z629" s="32" t="n"/>
      <c r="AA629" s="15" t="inlineStr">
        <is>
          <t>High</t>
        </is>
      </c>
      <c r="AB629" s="15" t="inlineStr">
        <is>
          <t>Leading orange soda</t>
        </is>
      </c>
      <c r="AC629" s="15" t="inlineStr">
        <is>
          <t>Bright fruity orange soda</t>
        </is>
      </c>
      <c r="AD629" s="15" t="inlineStr">
        <is>
          <t>Sweet fruity flavour, no caffeine.</t>
        </is>
      </c>
      <c r="AE629" s="32" t="n"/>
      <c r="AF629" s="34">
        <f>IF(AND(ISNUMBER($P629),ISNUMBER($AL629),$AL629&lt;&gt;0),ROUND($P629/$AL629*100,1),"")</f>
        <v/>
      </c>
      <c r="AG629" s="35">
        <f>IF(AND(ISNUMBER($S629),ISNUMBER($AL629),$AL629&lt;&gt;0),ROUND($S629/$AL629*100,2),"")</f>
        <v/>
      </c>
      <c r="AH629" s="34">
        <f>IF(AND(ISNUMBER($Q629),ISNUMBER($AL629),$AL629&lt;&gt;0),ROUND($Q629/$AL629*100,1),"")</f>
        <v/>
      </c>
      <c r="AI629" s="29">
        <f>IF(ISNUMBER($S629),IF($S629&lt;=1,"Yes","No"),"n/a")</f>
        <v/>
      </c>
      <c r="AJ629" s="29">
        <f>IF(ISNUMBER($S629),ROUND(MAX(0,MIN(100,100-$S629*2.5-IF(ISNUMBER($T629),$T629,0)*0.12+IF($S629&lt;=1,12,0))),0),"")</f>
        <v/>
      </c>
      <c r="AK629" s="29">
        <f>IF(ISNUMBER($Q629),IF($Q629&gt;=100,20,IF($Q629&gt;=30,10,0)),0)+IF(ISNUMBER($R629),IF($R629&gt;=100,20,0),0)+IF(ISNUMBER($P629),IF($P629&gt;=150,20,IF($P629&gt;=50,12,5)),0)+IF(ISNUMBER($S629),IF($S629&lt;=1,15,0),0)</f>
        <v/>
      </c>
      <c r="AL629" s="29" t="n">
        <v>355</v>
      </c>
      <c r="AM629" s="30" t="n"/>
      <c r="AN629" s="15" t="inlineStr">
        <is>
          <t>Secondary/approx; NOT verified on Amazon.ca</t>
        </is>
      </c>
      <c r="AO629" s="15" t="inlineStr">
        <is>
          <t>BLANK -&gt; requires live Amazon.ca capture</t>
        </is>
      </c>
      <c r="AP629" s="15" t="inlineStr">
        <is>
          <t>Unverified commercial data</t>
        </is>
      </c>
    </row>
    <row r="630" ht="28" customHeight="1">
      <c r="A630" s="15" t="inlineStr">
        <is>
          <t>Fanta</t>
        </is>
      </c>
      <c r="B630" s="15" t="inlineStr">
        <is>
          <t>Fanta Orange | Pineapple | 15-pack 355mL</t>
        </is>
      </c>
      <c r="C630" s="15" t="inlineStr">
        <is>
          <t>5) Sparkling water &amp; soda</t>
        </is>
      </c>
      <c r="D630" s="15" t="inlineStr">
        <is>
          <t>355 mL can</t>
        </is>
      </c>
      <c r="E630" s="29" t="n">
        <v>15</v>
      </c>
      <c r="F630" s="30" t="n"/>
      <c r="G630" s="31">
        <f>IF(AND(ISNUMBER($F630),ISNUMBER($E630),$E630&lt;&gt;0),$F630/$E630,"")</f>
        <v/>
      </c>
      <c r="H630" s="31">
        <f>IF(AND(ISNUMBER($F630),ISNUMBER($AL630),ISNUMBER($E630),($AL630*$E630)&lt;&gt;0),$F630/($AL630*$E630)*100,"")</f>
        <v/>
      </c>
      <c r="I630" s="32" t="n"/>
      <c r="J630" s="33" t="n"/>
      <c r="K630" s="31">
        <f>IF(AND(ISNUMBER($F630),ISNUMBER($J630)),$F630*(1-$J630),"")</f>
        <v/>
      </c>
      <c r="L630" s="32" t="n"/>
      <c r="M630" s="32" t="n"/>
      <c r="N630" s="31">
        <f>IF(ISNUMBER($F630),($F630-IF(ISNUMBER($AM630),$AM630,0))*(1-IF(ISNUMBER($J630),$J630,0)),"")</f>
        <v/>
      </c>
      <c r="O630" s="15" t="inlineStr">
        <is>
          <t>Pineapple</t>
        </is>
      </c>
      <c r="P630" s="29" t="n">
        <v>0</v>
      </c>
      <c r="Q630" s="29" t="n">
        <v>55</v>
      </c>
      <c r="R630" s="15" t="inlineStr">
        <is>
          <t>Not listed</t>
        </is>
      </c>
      <c r="S630" s="29" t="n">
        <v>44</v>
      </c>
      <c r="T630" s="29" t="n">
        <v>160</v>
      </c>
      <c r="U630" s="15" t="inlineStr">
        <is>
          <t>HFCS</t>
        </is>
      </c>
      <c r="V630" s="15" t="inlineStr">
        <is>
          <t>Fruit-flavoured soda</t>
        </is>
      </c>
      <c r="W630" s="32" t="n"/>
      <c r="X630" s="32" t="n"/>
      <c r="Y630" s="32" t="n"/>
      <c r="Z630" s="32" t="n"/>
      <c r="AA630" s="15" t="inlineStr">
        <is>
          <t>High</t>
        </is>
      </c>
      <c r="AB630" s="15" t="inlineStr">
        <is>
          <t>Leading orange soda</t>
        </is>
      </c>
      <c r="AC630" s="15" t="inlineStr">
        <is>
          <t>Bright fruity orange soda</t>
        </is>
      </c>
      <c r="AD630" s="15" t="inlineStr">
        <is>
          <t>Sweet fruity flavour, no caffeine.</t>
        </is>
      </c>
      <c r="AE630" s="32" t="n"/>
      <c r="AF630" s="34">
        <f>IF(AND(ISNUMBER($P630),ISNUMBER($AL630),$AL630&lt;&gt;0),ROUND($P630/$AL630*100,1),"")</f>
        <v/>
      </c>
      <c r="AG630" s="35">
        <f>IF(AND(ISNUMBER($S630),ISNUMBER($AL630),$AL630&lt;&gt;0),ROUND($S630/$AL630*100,2),"")</f>
        <v/>
      </c>
      <c r="AH630" s="34">
        <f>IF(AND(ISNUMBER($Q630),ISNUMBER($AL630),$AL630&lt;&gt;0),ROUND($Q630/$AL630*100,1),"")</f>
        <v/>
      </c>
      <c r="AI630" s="29">
        <f>IF(ISNUMBER($S630),IF($S630&lt;=1,"Yes","No"),"n/a")</f>
        <v/>
      </c>
      <c r="AJ630" s="29">
        <f>IF(ISNUMBER($S630),ROUND(MAX(0,MIN(100,100-$S630*2.5-IF(ISNUMBER($T630),$T630,0)*0.12+IF($S630&lt;=1,12,0))),0),"")</f>
        <v/>
      </c>
      <c r="AK630" s="29">
        <f>IF(ISNUMBER($Q630),IF($Q630&gt;=100,20,IF($Q630&gt;=30,10,0)),0)+IF(ISNUMBER($R630),IF($R630&gt;=100,20,0),0)+IF(ISNUMBER($P630),IF($P630&gt;=150,20,IF($P630&gt;=50,12,5)),0)+IF(ISNUMBER($S630),IF($S630&lt;=1,15,0),0)</f>
        <v/>
      </c>
      <c r="AL630" s="29" t="n">
        <v>355</v>
      </c>
      <c r="AM630" s="30" t="n"/>
      <c r="AN630" s="15" t="inlineStr">
        <is>
          <t>Secondary/approx; NOT verified on Amazon.ca</t>
        </is>
      </c>
      <c r="AO630" s="15" t="inlineStr">
        <is>
          <t>BLANK -&gt; requires live Amazon.ca capture</t>
        </is>
      </c>
      <c r="AP630" s="15" t="inlineStr">
        <is>
          <t>Unverified commercial data</t>
        </is>
      </c>
    </row>
    <row r="631" ht="28" customHeight="1">
      <c r="A631" s="15" t="inlineStr">
        <is>
          <t>Fanta</t>
        </is>
      </c>
      <c r="B631" s="15" t="inlineStr">
        <is>
          <t>Fanta Orange | Pineapple | 18-pack 355mL</t>
        </is>
      </c>
      <c r="C631" s="15" t="inlineStr">
        <is>
          <t>5) Sparkling water &amp; soda</t>
        </is>
      </c>
      <c r="D631" s="15" t="inlineStr">
        <is>
          <t>355 mL can</t>
        </is>
      </c>
      <c r="E631" s="29" t="n">
        <v>18</v>
      </c>
      <c r="F631" s="30" t="n"/>
      <c r="G631" s="31">
        <f>IF(AND(ISNUMBER($F631),ISNUMBER($E631),$E631&lt;&gt;0),$F631/$E631,"")</f>
        <v/>
      </c>
      <c r="H631" s="31">
        <f>IF(AND(ISNUMBER($F631),ISNUMBER($AL631),ISNUMBER($E631),($AL631*$E631)&lt;&gt;0),$F631/($AL631*$E631)*100,"")</f>
        <v/>
      </c>
      <c r="I631" s="32" t="n"/>
      <c r="J631" s="33" t="n"/>
      <c r="K631" s="31">
        <f>IF(AND(ISNUMBER($F631),ISNUMBER($J631)),$F631*(1-$J631),"")</f>
        <v/>
      </c>
      <c r="L631" s="32" t="n"/>
      <c r="M631" s="32" t="n"/>
      <c r="N631" s="31">
        <f>IF(ISNUMBER($F631),($F631-IF(ISNUMBER($AM631),$AM631,0))*(1-IF(ISNUMBER($J631),$J631,0)),"")</f>
        <v/>
      </c>
      <c r="O631" s="15" t="inlineStr">
        <is>
          <t>Pineapple</t>
        </is>
      </c>
      <c r="P631" s="29" t="n">
        <v>0</v>
      </c>
      <c r="Q631" s="29" t="n">
        <v>55</v>
      </c>
      <c r="R631" s="15" t="inlineStr">
        <is>
          <t>Not listed</t>
        </is>
      </c>
      <c r="S631" s="29" t="n">
        <v>44</v>
      </c>
      <c r="T631" s="29" t="n">
        <v>160</v>
      </c>
      <c r="U631" s="15" t="inlineStr">
        <is>
          <t>HFCS</t>
        </is>
      </c>
      <c r="V631" s="15" t="inlineStr">
        <is>
          <t>Fruit-flavoured soda</t>
        </is>
      </c>
      <c r="W631" s="32" t="n"/>
      <c r="X631" s="32" t="n"/>
      <c r="Y631" s="32" t="n"/>
      <c r="Z631" s="32" t="n"/>
      <c r="AA631" s="15" t="inlineStr">
        <is>
          <t>High</t>
        </is>
      </c>
      <c r="AB631" s="15" t="inlineStr">
        <is>
          <t>Leading orange soda</t>
        </is>
      </c>
      <c r="AC631" s="15" t="inlineStr">
        <is>
          <t>Bright fruity orange soda</t>
        </is>
      </c>
      <c r="AD631" s="15" t="inlineStr">
        <is>
          <t>Sweet fruity flavour, no caffeine.</t>
        </is>
      </c>
      <c r="AE631" s="32" t="n"/>
      <c r="AF631" s="34">
        <f>IF(AND(ISNUMBER($P631),ISNUMBER($AL631),$AL631&lt;&gt;0),ROUND($P631/$AL631*100,1),"")</f>
        <v/>
      </c>
      <c r="AG631" s="35">
        <f>IF(AND(ISNUMBER($S631),ISNUMBER($AL631),$AL631&lt;&gt;0),ROUND($S631/$AL631*100,2),"")</f>
        <v/>
      </c>
      <c r="AH631" s="34">
        <f>IF(AND(ISNUMBER($Q631),ISNUMBER($AL631),$AL631&lt;&gt;0),ROUND($Q631/$AL631*100,1),"")</f>
        <v/>
      </c>
      <c r="AI631" s="29">
        <f>IF(ISNUMBER($S631),IF($S631&lt;=1,"Yes","No"),"n/a")</f>
        <v/>
      </c>
      <c r="AJ631" s="29">
        <f>IF(ISNUMBER($S631),ROUND(MAX(0,MIN(100,100-$S631*2.5-IF(ISNUMBER($T631),$T631,0)*0.12+IF($S631&lt;=1,12,0))),0),"")</f>
        <v/>
      </c>
      <c r="AK631" s="29">
        <f>IF(ISNUMBER($Q631),IF($Q631&gt;=100,20,IF($Q631&gt;=30,10,0)),0)+IF(ISNUMBER($R631),IF($R631&gt;=100,20,0),0)+IF(ISNUMBER($P631),IF($P631&gt;=150,20,IF($P631&gt;=50,12,5)),0)+IF(ISNUMBER($S631),IF($S631&lt;=1,15,0),0)</f>
        <v/>
      </c>
      <c r="AL631" s="29" t="n">
        <v>355</v>
      </c>
      <c r="AM631" s="30" t="n"/>
      <c r="AN631" s="15" t="inlineStr">
        <is>
          <t>Secondary/approx; NOT verified on Amazon.ca</t>
        </is>
      </c>
      <c r="AO631" s="15" t="inlineStr">
        <is>
          <t>BLANK -&gt; requires live Amazon.ca capture</t>
        </is>
      </c>
      <c r="AP631" s="15" t="inlineStr">
        <is>
          <t>Unverified commercial data</t>
        </is>
      </c>
    </row>
    <row r="632" ht="28" customHeight="1">
      <c r="A632" s="15" t="inlineStr">
        <is>
          <t>Fanta</t>
        </is>
      </c>
      <c r="B632" s="15" t="inlineStr">
        <is>
          <t>Fanta Orange | Pineapple | 24-pack 355mL</t>
        </is>
      </c>
      <c r="C632" s="15" t="inlineStr">
        <is>
          <t>5) Sparkling water &amp; soda</t>
        </is>
      </c>
      <c r="D632" s="15" t="inlineStr">
        <is>
          <t>355 mL can</t>
        </is>
      </c>
      <c r="E632" s="29" t="n">
        <v>24</v>
      </c>
      <c r="F632" s="30" t="n"/>
      <c r="G632" s="31">
        <f>IF(AND(ISNUMBER($F632),ISNUMBER($E632),$E632&lt;&gt;0),$F632/$E632,"")</f>
        <v/>
      </c>
      <c r="H632" s="31">
        <f>IF(AND(ISNUMBER($F632),ISNUMBER($AL632),ISNUMBER($E632),($AL632*$E632)&lt;&gt;0),$F632/($AL632*$E632)*100,"")</f>
        <v/>
      </c>
      <c r="I632" s="32" t="n"/>
      <c r="J632" s="33" t="n"/>
      <c r="K632" s="31">
        <f>IF(AND(ISNUMBER($F632),ISNUMBER($J632)),$F632*(1-$J632),"")</f>
        <v/>
      </c>
      <c r="L632" s="32" t="n"/>
      <c r="M632" s="32" t="n"/>
      <c r="N632" s="31">
        <f>IF(ISNUMBER($F632),($F632-IF(ISNUMBER($AM632),$AM632,0))*(1-IF(ISNUMBER($J632),$J632,0)),"")</f>
        <v/>
      </c>
      <c r="O632" s="15" t="inlineStr">
        <is>
          <t>Pineapple</t>
        </is>
      </c>
      <c r="P632" s="29" t="n">
        <v>0</v>
      </c>
      <c r="Q632" s="29" t="n">
        <v>55</v>
      </c>
      <c r="R632" s="15" t="inlineStr">
        <is>
          <t>Not listed</t>
        </is>
      </c>
      <c r="S632" s="29" t="n">
        <v>44</v>
      </c>
      <c r="T632" s="29" t="n">
        <v>160</v>
      </c>
      <c r="U632" s="15" t="inlineStr">
        <is>
          <t>HFCS</t>
        </is>
      </c>
      <c r="V632" s="15" t="inlineStr">
        <is>
          <t>Fruit-flavoured soda</t>
        </is>
      </c>
      <c r="W632" s="32" t="n"/>
      <c r="X632" s="32" t="n"/>
      <c r="Y632" s="32" t="n"/>
      <c r="Z632" s="32" t="n"/>
      <c r="AA632" s="15" t="inlineStr">
        <is>
          <t>High</t>
        </is>
      </c>
      <c r="AB632" s="15" t="inlineStr">
        <is>
          <t>Leading orange soda</t>
        </is>
      </c>
      <c r="AC632" s="15" t="inlineStr">
        <is>
          <t>Bright fruity orange soda</t>
        </is>
      </c>
      <c r="AD632" s="15" t="inlineStr">
        <is>
          <t>Sweet fruity flavour, no caffeine.</t>
        </is>
      </c>
      <c r="AE632" s="32" t="n"/>
      <c r="AF632" s="34">
        <f>IF(AND(ISNUMBER($P632),ISNUMBER($AL632),$AL632&lt;&gt;0),ROUND($P632/$AL632*100,1),"")</f>
        <v/>
      </c>
      <c r="AG632" s="35">
        <f>IF(AND(ISNUMBER($S632),ISNUMBER($AL632),$AL632&lt;&gt;0),ROUND($S632/$AL632*100,2),"")</f>
        <v/>
      </c>
      <c r="AH632" s="34">
        <f>IF(AND(ISNUMBER($Q632),ISNUMBER($AL632),$AL632&lt;&gt;0),ROUND($Q632/$AL632*100,1),"")</f>
        <v/>
      </c>
      <c r="AI632" s="29">
        <f>IF(ISNUMBER($S632),IF($S632&lt;=1,"Yes","No"),"n/a")</f>
        <v/>
      </c>
      <c r="AJ632" s="29">
        <f>IF(ISNUMBER($S632),ROUND(MAX(0,MIN(100,100-$S632*2.5-IF(ISNUMBER($T632),$T632,0)*0.12+IF($S632&lt;=1,12,0))),0),"")</f>
        <v/>
      </c>
      <c r="AK632" s="29">
        <f>IF(ISNUMBER($Q632),IF($Q632&gt;=100,20,IF($Q632&gt;=30,10,0)),0)+IF(ISNUMBER($R632),IF($R632&gt;=100,20,0),0)+IF(ISNUMBER($P632),IF($P632&gt;=150,20,IF($P632&gt;=50,12,5)),0)+IF(ISNUMBER($S632),IF($S632&lt;=1,15,0),0)</f>
        <v/>
      </c>
      <c r="AL632" s="29" t="n">
        <v>355</v>
      </c>
      <c r="AM632" s="30" t="n"/>
      <c r="AN632" s="15" t="inlineStr">
        <is>
          <t>Secondary/approx; NOT verified on Amazon.ca</t>
        </is>
      </c>
      <c r="AO632" s="15" t="inlineStr">
        <is>
          <t>BLANK -&gt; requires live Amazon.ca capture</t>
        </is>
      </c>
      <c r="AP632" s="15" t="inlineStr">
        <is>
          <t>Unverified commercial data</t>
        </is>
      </c>
    </row>
    <row r="633" ht="28" customHeight="1">
      <c r="A633" s="15" t="inlineStr">
        <is>
          <t>Fanta</t>
        </is>
      </c>
      <c r="B633" s="15" t="inlineStr">
        <is>
          <t>Fanta Orange | Strawberry | single 355mL</t>
        </is>
      </c>
      <c r="C633" s="15" t="inlineStr">
        <is>
          <t>5) Sparkling water &amp; soda</t>
        </is>
      </c>
      <c r="D633" s="15" t="inlineStr">
        <is>
          <t>355 mL can</t>
        </is>
      </c>
      <c r="E633" s="29" t="n">
        <v>1</v>
      </c>
      <c r="F633" s="30" t="n"/>
      <c r="G633" s="31">
        <f>IF(AND(ISNUMBER($F633),ISNUMBER($E633),$E633&lt;&gt;0),$F633/$E633,"")</f>
        <v/>
      </c>
      <c r="H633" s="31">
        <f>IF(AND(ISNUMBER($F633),ISNUMBER($AL633),ISNUMBER($E633),($AL633*$E633)&lt;&gt;0),$F633/($AL633*$E633)*100,"")</f>
        <v/>
      </c>
      <c r="I633" s="32" t="n"/>
      <c r="J633" s="33" t="n"/>
      <c r="K633" s="31">
        <f>IF(AND(ISNUMBER($F633),ISNUMBER($J633)),$F633*(1-$J633),"")</f>
        <v/>
      </c>
      <c r="L633" s="32" t="n"/>
      <c r="M633" s="32" t="n"/>
      <c r="N633" s="31">
        <f>IF(ISNUMBER($F633),($F633-IF(ISNUMBER($AM633),$AM633,0))*(1-IF(ISNUMBER($J633),$J633,0)),"")</f>
        <v/>
      </c>
      <c r="O633" s="15" t="inlineStr">
        <is>
          <t>Strawberry</t>
        </is>
      </c>
      <c r="P633" s="29" t="n">
        <v>0</v>
      </c>
      <c r="Q633" s="29" t="n">
        <v>55</v>
      </c>
      <c r="R633" s="15" t="inlineStr">
        <is>
          <t>Not listed</t>
        </is>
      </c>
      <c r="S633" s="29" t="n">
        <v>44</v>
      </c>
      <c r="T633" s="29" t="n">
        <v>160</v>
      </c>
      <c r="U633" s="15" t="inlineStr">
        <is>
          <t>HFCS</t>
        </is>
      </c>
      <c r="V633" s="15" t="inlineStr">
        <is>
          <t>Fruit-flavoured soda</t>
        </is>
      </c>
      <c r="W633" s="32" t="n"/>
      <c r="X633" s="32" t="n"/>
      <c r="Y633" s="32" t="n"/>
      <c r="Z633" s="32" t="n"/>
      <c r="AA633" s="15" t="inlineStr">
        <is>
          <t>High</t>
        </is>
      </c>
      <c r="AB633" s="15" t="inlineStr">
        <is>
          <t>Leading orange soda</t>
        </is>
      </c>
      <c r="AC633" s="15" t="inlineStr">
        <is>
          <t>Bright fruity orange soda</t>
        </is>
      </c>
      <c r="AD633" s="15" t="inlineStr">
        <is>
          <t>Sweet fruity flavour, no caffeine.</t>
        </is>
      </c>
      <c r="AE633" s="32" t="n"/>
      <c r="AF633" s="34">
        <f>IF(AND(ISNUMBER($P633),ISNUMBER($AL633),$AL633&lt;&gt;0),ROUND($P633/$AL633*100,1),"")</f>
        <v/>
      </c>
      <c r="AG633" s="35">
        <f>IF(AND(ISNUMBER($S633),ISNUMBER($AL633),$AL633&lt;&gt;0),ROUND($S633/$AL633*100,2),"")</f>
        <v/>
      </c>
      <c r="AH633" s="34">
        <f>IF(AND(ISNUMBER($Q633),ISNUMBER($AL633),$AL633&lt;&gt;0),ROUND($Q633/$AL633*100,1),"")</f>
        <v/>
      </c>
      <c r="AI633" s="29">
        <f>IF(ISNUMBER($S633),IF($S633&lt;=1,"Yes","No"),"n/a")</f>
        <v/>
      </c>
      <c r="AJ633" s="29">
        <f>IF(ISNUMBER($S633),ROUND(MAX(0,MIN(100,100-$S633*2.5-IF(ISNUMBER($T633),$T633,0)*0.12+IF($S633&lt;=1,12,0))),0),"")</f>
        <v/>
      </c>
      <c r="AK633" s="29">
        <f>IF(ISNUMBER($Q633),IF($Q633&gt;=100,20,IF($Q633&gt;=30,10,0)),0)+IF(ISNUMBER($R633),IF($R633&gt;=100,20,0),0)+IF(ISNUMBER($P633),IF($P633&gt;=150,20,IF($P633&gt;=50,12,5)),0)+IF(ISNUMBER($S633),IF($S633&lt;=1,15,0),0)</f>
        <v/>
      </c>
      <c r="AL633" s="29" t="n">
        <v>355</v>
      </c>
      <c r="AM633" s="30" t="n"/>
      <c r="AN633" s="15" t="inlineStr">
        <is>
          <t>Secondary/approx; NOT verified on Amazon.ca</t>
        </is>
      </c>
      <c r="AO633" s="15" t="inlineStr">
        <is>
          <t>BLANK -&gt; requires live Amazon.ca capture</t>
        </is>
      </c>
      <c r="AP633" s="15" t="inlineStr">
        <is>
          <t>Unverified commercial data</t>
        </is>
      </c>
    </row>
    <row r="634" ht="28" customHeight="1">
      <c r="A634" s="15" t="inlineStr">
        <is>
          <t>Fanta</t>
        </is>
      </c>
      <c r="B634" s="15" t="inlineStr">
        <is>
          <t>Fanta Orange | Strawberry | 8-pack 355mL</t>
        </is>
      </c>
      <c r="C634" s="15" t="inlineStr">
        <is>
          <t>5) Sparkling water &amp; soda</t>
        </is>
      </c>
      <c r="D634" s="15" t="inlineStr">
        <is>
          <t>355 mL can</t>
        </is>
      </c>
      <c r="E634" s="29" t="n">
        <v>8</v>
      </c>
      <c r="F634" s="30" t="n"/>
      <c r="G634" s="31">
        <f>IF(AND(ISNUMBER($F634),ISNUMBER($E634),$E634&lt;&gt;0),$F634/$E634,"")</f>
        <v/>
      </c>
      <c r="H634" s="31">
        <f>IF(AND(ISNUMBER($F634),ISNUMBER($AL634),ISNUMBER($E634),($AL634*$E634)&lt;&gt;0),$F634/($AL634*$E634)*100,"")</f>
        <v/>
      </c>
      <c r="I634" s="32" t="n"/>
      <c r="J634" s="33" t="n"/>
      <c r="K634" s="31">
        <f>IF(AND(ISNUMBER($F634),ISNUMBER($J634)),$F634*(1-$J634),"")</f>
        <v/>
      </c>
      <c r="L634" s="32" t="n"/>
      <c r="M634" s="32" t="n"/>
      <c r="N634" s="31">
        <f>IF(ISNUMBER($F634),($F634-IF(ISNUMBER($AM634),$AM634,0))*(1-IF(ISNUMBER($J634),$J634,0)),"")</f>
        <v/>
      </c>
      <c r="O634" s="15" t="inlineStr">
        <is>
          <t>Strawberry</t>
        </is>
      </c>
      <c r="P634" s="29" t="n">
        <v>0</v>
      </c>
      <c r="Q634" s="29" t="n">
        <v>55</v>
      </c>
      <c r="R634" s="15" t="inlineStr">
        <is>
          <t>Not listed</t>
        </is>
      </c>
      <c r="S634" s="29" t="n">
        <v>44</v>
      </c>
      <c r="T634" s="29" t="n">
        <v>160</v>
      </c>
      <c r="U634" s="15" t="inlineStr">
        <is>
          <t>HFCS</t>
        </is>
      </c>
      <c r="V634" s="15" t="inlineStr">
        <is>
          <t>Fruit-flavoured soda</t>
        </is>
      </c>
      <c r="W634" s="32" t="n"/>
      <c r="X634" s="32" t="n"/>
      <c r="Y634" s="32" t="n"/>
      <c r="Z634" s="32" t="n"/>
      <c r="AA634" s="15" t="inlineStr">
        <is>
          <t>High</t>
        </is>
      </c>
      <c r="AB634" s="15" t="inlineStr">
        <is>
          <t>Leading orange soda</t>
        </is>
      </c>
      <c r="AC634" s="15" t="inlineStr">
        <is>
          <t>Bright fruity orange soda</t>
        </is>
      </c>
      <c r="AD634" s="15" t="inlineStr">
        <is>
          <t>Sweet fruity flavour, no caffeine.</t>
        </is>
      </c>
      <c r="AE634" s="32" t="n"/>
      <c r="AF634" s="34">
        <f>IF(AND(ISNUMBER($P634),ISNUMBER($AL634),$AL634&lt;&gt;0),ROUND($P634/$AL634*100,1),"")</f>
        <v/>
      </c>
      <c r="AG634" s="35">
        <f>IF(AND(ISNUMBER($S634),ISNUMBER($AL634),$AL634&lt;&gt;0),ROUND($S634/$AL634*100,2),"")</f>
        <v/>
      </c>
      <c r="AH634" s="34">
        <f>IF(AND(ISNUMBER($Q634),ISNUMBER($AL634),$AL634&lt;&gt;0),ROUND($Q634/$AL634*100,1),"")</f>
        <v/>
      </c>
      <c r="AI634" s="29">
        <f>IF(ISNUMBER($S634),IF($S634&lt;=1,"Yes","No"),"n/a")</f>
        <v/>
      </c>
      <c r="AJ634" s="29">
        <f>IF(ISNUMBER($S634),ROUND(MAX(0,MIN(100,100-$S634*2.5-IF(ISNUMBER($T634),$T634,0)*0.12+IF($S634&lt;=1,12,0))),0),"")</f>
        <v/>
      </c>
      <c r="AK634" s="29">
        <f>IF(ISNUMBER($Q634),IF($Q634&gt;=100,20,IF($Q634&gt;=30,10,0)),0)+IF(ISNUMBER($R634),IF($R634&gt;=100,20,0),0)+IF(ISNUMBER($P634),IF($P634&gt;=150,20,IF($P634&gt;=50,12,5)),0)+IF(ISNUMBER($S634),IF($S634&lt;=1,15,0),0)</f>
        <v/>
      </c>
      <c r="AL634" s="29" t="n">
        <v>355</v>
      </c>
      <c r="AM634" s="30" t="n"/>
      <c r="AN634" s="15" t="inlineStr">
        <is>
          <t>Secondary/approx; NOT verified on Amazon.ca</t>
        </is>
      </c>
      <c r="AO634" s="15" t="inlineStr">
        <is>
          <t>BLANK -&gt; requires live Amazon.ca capture</t>
        </is>
      </c>
      <c r="AP634" s="15" t="inlineStr">
        <is>
          <t>Unverified commercial data</t>
        </is>
      </c>
    </row>
    <row r="635" ht="28" customHeight="1">
      <c r="A635" s="15" t="inlineStr">
        <is>
          <t>Fanta</t>
        </is>
      </c>
      <c r="B635" s="15" t="inlineStr">
        <is>
          <t>Fanta Orange | Strawberry | 12-pack 355mL</t>
        </is>
      </c>
      <c r="C635" s="15" t="inlineStr">
        <is>
          <t>5) Sparkling water &amp; soda</t>
        </is>
      </c>
      <c r="D635" s="15" t="inlineStr">
        <is>
          <t>355 mL can</t>
        </is>
      </c>
      <c r="E635" s="29" t="n">
        <v>12</v>
      </c>
      <c r="F635" s="30" t="n"/>
      <c r="G635" s="31">
        <f>IF(AND(ISNUMBER($F635),ISNUMBER($E635),$E635&lt;&gt;0),$F635/$E635,"")</f>
        <v/>
      </c>
      <c r="H635" s="31">
        <f>IF(AND(ISNUMBER($F635),ISNUMBER($AL635),ISNUMBER($E635),($AL635*$E635)&lt;&gt;0),$F635/($AL635*$E635)*100,"")</f>
        <v/>
      </c>
      <c r="I635" s="32" t="n"/>
      <c r="J635" s="33" t="n"/>
      <c r="K635" s="31">
        <f>IF(AND(ISNUMBER($F635),ISNUMBER($J635)),$F635*(1-$J635),"")</f>
        <v/>
      </c>
      <c r="L635" s="32" t="n"/>
      <c r="M635" s="32" t="n"/>
      <c r="N635" s="31">
        <f>IF(ISNUMBER($F635),($F635-IF(ISNUMBER($AM635),$AM635,0))*(1-IF(ISNUMBER($J635),$J635,0)),"")</f>
        <v/>
      </c>
      <c r="O635" s="15" t="inlineStr">
        <is>
          <t>Strawberry</t>
        </is>
      </c>
      <c r="P635" s="29" t="n">
        <v>0</v>
      </c>
      <c r="Q635" s="29" t="n">
        <v>55</v>
      </c>
      <c r="R635" s="15" t="inlineStr">
        <is>
          <t>Not listed</t>
        </is>
      </c>
      <c r="S635" s="29" t="n">
        <v>44</v>
      </c>
      <c r="T635" s="29" t="n">
        <v>160</v>
      </c>
      <c r="U635" s="15" t="inlineStr">
        <is>
          <t>HFCS</t>
        </is>
      </c>
      <c r="V635" s="15" t="inlineStr">
        <is>
          <t>Fruit-flavoured soda</t>
        </is>
      </c>
      <c r="W635" s="32" t="n"/>
      <c r="X635" s="32" t="n"/>
      <c r="Y635" s="32" t="n"/>
      <c r="Z635" s="32" t="n"/>
      <c r="AA635" s="15" t="inlineStr">
        <is>
          <t>High</t>
        </is>
      </c>
      <c r="AB635" s="15" t="inlineStr">
        <is>
          <t>Leading orange soda</t>
        </is>
      </c>
      <c r="AC635" s="15" t="inlineStr">
        <is>
          <t>Bright fruity orange soda</t>
        </is>
      </c>
      <c r="AD635" s="15" t="inlineStr">
        <is>
          <t>Sweet fruity flavour, no caffeine.</t>
        </is>
      </c>
      <c r="AE635" s="32" t="n"/>
      <c r="AF635" s="34">
        <f>IF(AND(ISNUMBER($P635),ISNUMBER($AL635),$AL635&lt;&gt;0),ROUND($P635/$AL635*100,1),"")</f>
        <v/>
      </c>
      <c r="AG635" s="35">
        <f>IF(AND(ISNUMBER($S635),ISNUMBER($AL635),$AL635&lt;&gt;0),ROUND($S635/$AL635*100,2),"")</f>
        <v/>
      </c>
      <c r="AH635" s="34">
        <f>IF(AND(ISNUMBER($Q635),ISNUMBER($AL635),$AL635&lt;&gt;0),ROUND($Q635/$AL635*100,1),"")</f>
        <v/>
      </c>
      <c r="AI635" s="29">
        <f>IF(ISNUMBER($S635),IF($S635&lt;=1,"Yes","No"),"n/a")</f>
        <v/>
      </c>
      <c r="AJ635" s="29">
        <f>IF(ISNUMBER($S635),ROUND(MAX(0,MIN(100,100-$S635*2.5-IF(ISNUMBER($T635),$T635,0)*0.12+IF($S635&lt;=1,12,0))),0),"")</f>
        <v/>
      </c>
      <c r="AK635" s="29">
        <f>IF(ISNUMBER($Q635),IF($Q635&gt;=100,20,IF($Q635&gt;=30,10,0)),0)+IF(ISNUMBER($R635),IF($R635&gt;=100,20,0),0)+IF(ISNUMBER($P635),IF($P635&gt;=150,20,IF($P635&gt;=50,12,5)),0)+IF(ISNUMBER($S635),IF($S635&lt;=1,15,0),0)</f>
        <v/>
      </c>
      <c r="AL635" s="29" t="n">
        <v>355</v>
      </c>
      <c r="AM635" s="30" t="n"/>
      <c r="AN635" s="15" t="inlineStr">
        <is>
          <t>Secondary/approx; NOT verified on Amazon.ca</t>
        </is>
      </c>
      <c r="AO635" s="15" t="inlineStr">
        <is>
          <t>BLANK -&gt; requires live Amazon.ca capture</t>
        </is>
      </c>
      <c r="AP635" s="15" t="inlineStr">
        <is>
          <t>Unverified commercial data</t>
        </is>
      </c>
    </row>
    <row r="636" ht="28" customHeight="1">
      <c r="A636" s="15" t="inlineStr">
        <is>
          <t>Fanta</t>
        </is>
      </c>
      <c r="B636" s="15" t="inlineStr">
        <is>
          <t>Fanta Orange | Strawberry | 15-pack 355mL</t>
        </is>
      </c>
      <c r="C636" s="15" t="inlineStr">
        <is>
          <t>5) Sparkling water &amp; soda</t>
        </is>
      </c>
      <c r="D636" s="15" t="inlineStr">
        <is>
          <t>355 mL can</t>
        </is>
      </c>
      <c r="E636" s="29" t="n">
        <v>15</v>
      </c>
      <c r="F636" s="30" t="n"/>
      <c r="G636" s="31">
        <f>IF(AND(ISNUMBER($F636),ISNUMBER($E636),$E636&lt;&gt;0),$F636/$E636,"")</f>
        <v/>
      </c>
      <c r="H636" s="31">
        <f>IF(AND(ISNUMBER($F636),ISNUMBER($AL636),ISNUMBER($E636),($AL636*$E636)&lt;&gt;0),$F636/($AL636*$E636)*100,"")</f>
        <v/>
      </c>
      <c r="I636" s="32" t="n"/>
      <c r="J636" s="33" t="n"/>
      <c r="K636" s="31">
        <f>IF(AND(ISNUMBER($F636),ISNUMBER($J636)),$F636*(1-$J636),"")</f>
        <v/>
      </c>
      <c r="L636" s="32" t="n"/>
      <c r="M636" s="32" t="n"/>
      <c r="N636" s="31">
        <f>IF(ISNUMBER($F636),($F636-IF(ISNUMBER($AM636),$AM636,0))*(1-IF(ISNUMBER($J636),$J636,0)),"")</f>
        <v/>
      </c>
      <c r="O636" s="15" t="inlineStr">
        <is>
          <t>Strawberry</t>
        </is>
      </c>
      <c r="P636" s="29" t="n">
        <v>0</v>
      </c>
      <c r="Q636" s="29" t="n">
        <v>55</v>
      </c>
      <c r="R636" s="15" t="inlineStr">
        <is>
          <t>Not listed</t>
        </is>
      </c>
      <c r="S636" s="29" t="n">
        <v>44</v>
      </c>
      <c r="T636" s="29" t="n">
        <v>160</v>
      </c>
      <c r="U636" s="15" t="inlineStr">
        <is>
          <t>HFCS</t>
        </is>
      </c>
      <c r="V636" s="15" t="inlineStr">
        <is>
          <t>Fruit-flavoured soda</t>
        </is>
      </c>
      <c r="W636" s="32" t="n"/>
      <c r="X636" s="32" t="n"/>
      <c r="Y636" s="32" t="n"/>
      <c r="Z636" s="32" t="n"/>
      <c r="AA636" s="15" t="inlineStr">
        <is>
          <t>High</t>
        </is>
      </c>
      <c r="AB636" s="15" t="inlineStr">
        <is>
          <t>Leading orange soda</t>
        </is>
      </c>
      <c r="AC636" s="15" t="inlineStr">
        <is>
          <t>Bright fruity orange soda</t>
        </is>
      </c>
      <c r="AD636" s="15" t="inlineStr">
        <is>
          <t>Sweet fruity flavour, no caffeine.</t>
        </is>
      </c>
      <c r="AE636" s="32" t="n"/>
      <c r="AF636" s="34">
        <f>IF(AND(ISNUMBER($P636),ISNUMBER($AL636),$AL636&lt;&gt;0),ROUND($P636/$AL636*100,1),"")</f>
        <v/>
      </c>
      <c r="AG636" s="35">
        <f>IF(AND(ISNUMBER($S636),ISNUMBER($AL636),$AL636&lt;&gt;0),ROUND($S636/$AL636*100,2),"")</f>
        <v/>
      </c>
      <c r="AH636" s="34">
        <f>IF(AND(ISNUMBER($Q636),ISNUMBER($AL636),$AL636&lt;&gt;0),ROUND($Q636/$AL636*100,1),"")</f>
        <v/>
      </c>
      <c r="AI636" s="29">
        <f>IF(ISNUMBER($S636),IF($S636&lt;=1,"Yes","No"),"n/a")</f>
        <v/>
      </c>
      <c r="AJ636" s="29">
        <f>IF(ISNUMBER($S636),ROUND(MAX(0,MIN(100,100-$S636*2.5-IF(ISNUMBER($T636),$T636,0)*0.12+IF($S636&lt;=1,12,0))),0),"")</f>
        <v/>
      </c>
      <c r="AK636" s="29">
        <f>IF(ISNUMBER($Q636),IF($Q636&gt;=100,20,IF($Q636&gt;=30,10,0)),0)+IF(ISNUMBER($R636),IF($R636&gt;=100,20,0),0)+IF(ISNUMBER($P636),IF($P636&gt;=150,20,IF($P636&gt;=50,12,5)),0)+IF(ISNUMBER($S636),IF($S636&lt;=1,15,0),0)</f>
        <v/>
      </c>
      <c r="AL636" s="29" t="n">
        <v>355</v>
      </c>
      <c r="AM636" s="30" t="n"/>
      <c r="AN636" s="15" t="inlineStr">
        <is>
          <t>Secondary/approx; NOT verified on Amazon.ca</t>
        </is>
      </c>
      <c r="AO636" s="15" t="inlineStr">
        <is>
          <t>BLANK -&gt; requires live Amazon.ca capture</t>
        </is>
      </c>
      <c r="AP636" s="15" t="inlineStr">
        <is>
          <t>Unverified commercial data</t>
        </is>
      </c>
    </row>
    <row r="637" ht="28" customHeight="1">
      <c r="A637" s="15" t="inlineStr">
        <is>
          <t>Fanta</t>
        </is>
      </c>
      <c r="B637" s="15" t="inlineStr">
        <is>
          <t>Fanta Orange | Strawberry | 18-pack 355mL</t>
        </is>
      </c>
      <c r="C637" s="15" t="inlineStr">
        <is>
          <t>5) Sparkling water &amp; soda</t>
        </is>
      </c>
      <c r="D637" s="15" t="inlineStr">
        <is>
          <t>355 mL can</t>
        </is>
      </c>
      <c r="E637" s="29" t="n">
        <v>18</v>
      </c>
      <c r="F637" s="30" t="n"/>
      <c r="G637" s="31">
        <f>IF(AND(ISNUMBER($F637),ISNUMBER($E637),$E637&lt;&gt;0),$F637/$E637,"")</f>
        <v/>
      </c>
      <c r="H637" s="31">
        <f>IF(AND(ISNUMBER($F637),ISNUMBER($AL637),ISNUMBER($E637),($AL637*$E637)&lt;&gt;0),$F637/($AL637*$E637)*100,"")</f>
        <v/>
      </c>
      <c r="I637" s="32" t="n"/>
      <c r="J637" s="33" t="n"/>
      <c r="K637" s="31">
        <f>IF(AND(ISNUMBER($F637),ISNUMBER($J637)),$F637*(1-$J637),"")</f>
        <v/>
      </c>
      <c r="L637" s="32" t="n"/>
      <c r="M637" s="32" t="n"/>
      <c r="N637" s="31">
        <f>IF(ISNUMBER($F637),($F637-IF(ISNUMBER($AM637),$AM637,0))*(1-IF(ISNUMBER($J637),$J637,0)),"")</f>
        <v/>
      </c>
      <c r="O637" s="15" t="inlineStr">
        <is>
          <t>Strawberry</t>
        </is>
      </c>
      <c r="P637" s="29" t="n">
        <v>0</v>
      </c>
      <c r="Q637" s="29" t="n">
        <v>55</v>
      </c>
      <c r="R637" s="15" t="inlineStr">
        <is>
          <t>Not listed</t>
        </is>
      </c>
      <c r="S637" s="29" t="n">
        <v>44</v>
      </c>
      <c r="T637" s="29" t="n">
        <v>160</v>
      </c>
      <c r="U637" s="15" t="inlineStr">
        <is>
          <t>HFCS</t>
        </is>
      </c>
      <c r="V637" s="15" t="inlineStr">
        <is>
          <t>Fruit-flavoured soda</t>
        </is>
      </c>
      <c r="W637" s="32" t="n"/>
      <c r="X637" s="32" t="n"/>
      <c r="Y637" s="32" t="n"/>
      <c r="Z637" s="32" t="n"/>
      <c r="AA637" s="15" t="inlineStr">
        <is>
          <t>High</t>
        </is>
      </c>
      <c r="AB637" s="15" t="inlineStr">
        <is>
          <t>Leading orange soda</t>
        </is>
      </c>
      <c r="AC637" s="15" t="inlineStr">
        <is>
          <t>Bright fruity orange soda</t>
        </is>
      </c>
      <c r="AD637" s="15" t="inlineStr">
        <is>
          <t>Sweet fruity flavour, no caffeine.</t>
        </is>
      </c>
      <c r="AE637" s="32" t="n"/>
      <c r="AF637" s="34">
        <f>IF(AND(ISNUMBER($P637),ISNUMBER($AL637),$AL637&lt;&gt;0),ROUND($P637/$AL637*100,1),"")</f>
        <v/>
      </c>
      <c r="AG637" s="35">
        <f>IF(AND(ISNUMBER($S637),ISNUMBER($AL637),$AL637&lt;&gt;0),ROUND($S637/$AL637*100,2),"")</f>
        <v/>
      </c>
      <c r="AH637" s="34">
        <f>IF(AND(ISNUMBER($Q637),ISNUMBER($AL637),$AL637&lt;&gt;0),ROUND($Q637/$AL637*100,1),"")</f>
        <v/>
      </c>
      <c r="AI637" s="29">
        <f>IF(ISNUMBER($S637),IF($S637&lt;=1,"Yes","No"),"n/a")</f>
        <v/>
      </c>
      <c r="AJ637" s="29">
        <f>IF(ISNUMBER($S637),ROUND(MAX(0,MIN(100,100-$S637*2.5-IF(ISNUMBER($T637),$T637,0)*0.12+IF($S637&lt;=1,12,0))),0),"")</f>
        <v/>
      </c>
      <c r="AK637" s="29">
        <f>IF(ISNUMBER($Q637),IF($Q637&gt;=100,20,IF($Q637&gt;=30,10,0)),0)+IF(ISNUMBER($R637),IF($R637&gt;=100,20,0),0)+IF(ISNUMBER($P637),IF($P637&gt;=150,20,IF($P637&gt;=50,12,5)),0)+IF(ISNUMBER($S637),IF($S637&lt;=1,15,0),0)</f>
        <v/>
      </c>
      <c r="AL637" s="29" t="n">
        <v>355</v>
      </c>
      <c r="AM637" s="30" t="n"/>
      <c r="AN637" s="15" t="inlineStr">
        <is>
          <t>Secondary/approx; NOT verified on Amazon.ca</t>
        </is>
      </c>
      <c r="AO637" s="15" t="inlineStr">
        <is>
          <t>BLANK -&gt; requires live Amazon.ca capture</t>
        </is>
      </c>
      <c r="AP637" s="15" t="inlineStr">
        <is>
          <t>Unverified commercial data</t>
        </is>
      </c>
    </row>
    <row r="638" ht="28" customHeight="1">
      <c r="A638" s="15" t="inlineStr">
        <is>
          <t>Fanta</t>
        </is>
      </c>
      <c r="B638" s="15" t="inlineStr">
        <is>
          <t>Fanta Orange | Strawberry | 24-pack 355mL</t>
        </is>
      </c>
      <c r="C638" s="15" t="inlineStr">
        <is>
          <t>5) Sparkling water &amp; soda</t>
        </is>
      </c>
      <c r="D638" s="15" t="inlineStr">
        <is>
          <t>355 mL can</t>
        </is>
      </c>
      <c r="E638" s="29" t="n">
        <v>24</v>
      </c>
      <c r="F638" s="30" t="n"/>
      <c r="G638" s="31">
        <f>IF(AND(ISNUMBER($F638),ISNUMBER($E638),$E638&lt;&gt;0),$F638/$E638,"")</f>
        <v/>
      </c>
      <c r="H638" s="31">
        <f>IF(AND(ISNUMBER($F638),ISNUMBER($AL638),ISNUMBER($E638),($AL638*$E638)&lt;&gt;0),$F638/($AL638*$E638)*100,"")</f>
        <v/>
      </c>
      <c r="I638" s="32" t="n"/>
      <c r="J638" s="33" t="n"/>
      <c r="K638" s="31">
        <f>IF(AND(ISNUMBER($F638),ISNUMBER($J638)),$F638*(1-$J638),"")</f>
        <v/>
      </c>
      <c r="L638" s="32" t="n"/>
      <c r="M638" s="32" t="n"/>
      <c r="N638" s="31">
        <f>IF(ISNUMBER($F638),($F638-IF(ISNUMBER($AM638),$AM638,0))*(1-IF(ISNUMBER($J638),$J638,0)),"")</f>
        <v/>
      </c>
      <c r="O638" s="15" t="inlineStr">
        <is>
          <t>Strawberry</t>
        </is>
      </c>
      <c r="P638" s="29" t="n">
        <v>0</v>
      </c>
      <c r="Q638" s="29" t="n">
        <v>55</v>
      </c>
      <c r="R638" s="15" t="inlineStr">
        <is>
          <t>Not listed</t>
        </is>
      </c>
      <c r="S638" s="29" t="n">
        <v>44</v>
      </c>
      <c r="T638" s="29" t="n">
        <v>160</v>
      </c>
      <c r="U638" s="15" t="inlineStr">
        <is>
          <t>HFCS</t>
        </is>
      </c>
      <c r="V638" s="15" t="inlineStr">
        <is>
          <t>Fruit-flavoured soda</t>
        </is>
      </c>
      <c r="W638" s="32" t="n"/>
      <c r="X638" s="32" t="n"/>
      <c r="Y638" s="32" t="n"/>
      <c r="Z638" s="32" t="n"/>
      <c r="AA638" s="15" t="inlineStr">
        <is>
          <t>High</t>
        </is>
      </c>
      <c r="AB638" s="15" t="inlineStr">
        <is>
          <t>Leading orange soda</t>
        </is>
      </c>
      <c r="AC638" s="15" t="inlineStr">
        <is>
          <t>Bright fruity orange soda</t>
        </is>
      </c>
      <c r="AD638" s="15" t="inlineStr">
        <is>
          <t>Sweet fruity flavour, no caffeine.</t>
        </is>
      </c>
      <c r="AE638" s="32" t="n"/>
      <c r="AF638" s="34">
        <f>IF(AND(ISNUMBER($P638),ISNUMBER($AL638),$AL638&lt;&gt;0),ROUND($P638/$AL638*100,1),"")</f>
        <v/>
      </c>
      <c r="AG638" s="35">
        <f>IF(AND(ISNUMBER($S638),ISNUMBER($AL638),$AL638&lt;&gt;0),ROUND($S638/$AL638*100,2),"")</f>
        <v/>
      </c>
      <c r="AH638" s="34">
        <f>IF(AND(ISNUMBER($Q638),ISNUMBER($AL638),$AL638&lt;&gt;0),ROUND($Q638/$AL638*100,1),"")</f>
        <v/>
      </c>
      <c r="AI638" s="29">
        <f>IF(ISNUMBER($S638),IF($S638&lt;=1,"Yes","No"),"n/a")</f>
        <v/>
      </c>
      <c r="AJ638" s="29">
        <f>IF(ISNUMBER($S638),ROUND(MAX(0,MIN(100,100-$S638*2.5-IF(ISNUMBER($T638),$T638,0)*0.12+IF($S638&lt;=1,12,0))),0),"")</f>
        <v/>
      </c>
      <c r="AK638" s="29">
        <f>IF(ISNUMBER($Q638),IF($Q638&gt;=100,20,IF($Q638&gt;=30,10,0)),0)+IF(ISNUMBER($R638),IF($R638&gt;=100,20,0),0)+IF(ISNUMBER($P638),IF($P638&gt;=150,20,IF($P638&gt;=50,12,5)),0)+IF(ISNUMBER($S638),IF($S638&lt;=1,15,0),0)</f>
        <v/>
      </c>
      <c r="AL638" s="29" t="n">
        <v>355</v>
      </c>
      <c r="AM638" s="30" t="n"/>
      <c r="AN638" s="15" t="inlineStr">
        <is>
          <t>Secondary/approx; NOT verified on Amazon.ca</t>
        </is>
      </c>
      <c r="AO638" s="15" t="inlineStr">
        <is>
          <t>BLANK -&gt; requires live Amazon.ca capture</t>
        </is>
      </c>
      <c r="AP638" s="15" t="inlineStr">
        <is>
          <t>Unverified commercial data</t>
        </is>
      </c>
    </row>
    <row r="639" ht="28" customHeight="1">
      <c r="A639" s="15" t="inlineStr">
        <is>
          <t>7UP</t>
        </is>
      </c>
      <c r="B639" s="15" t="inlineStr">
        <is>
          <t>7UP Lemon-Lime | Original | single 355mL</t>
        </is>
      </c>
      <c r="C639" s="15" t="inlineStr">
        <is>
          <t>5) Sparkling water &amp; soda</t>
        </is>
      </c>
      <c r="D639" s="15" t="inlineStr">
        <is>
          <t>355 mL can</t>
        </is>
      </c>
      <c r="E639" s="29" t="n">
        <v>1</v>
      </c>
      <c r="F639" s="30" t="n"/>
      <c r="G639" s="31">
        <f>IF(AND(ISNUMBER($F639),ISNUMBER($E639),$E639&lt;&gt;0),$F639/$E639,"")</f>
        <v/>
      </c>
      <c r="H639" s="31">
        <f>IF(AND(ISNUMBER($F639),ISNUMBER($AL639),ISNUMBER($E639),($AL639*$E639)&lt;&gt;0),$F639/($AL639*$E639)*100,"")</f>
        <v/>
      </c>
      <c r="I639" s="32" t="n"/>
      <c r="J639" s="33" t="n"/>
      <c r="K639" s="31">
        <f>IF(AND(ISNUMBER($F639),ISNUMBER($J639)),$F639*(1-$J639),"")</f>
        <v/>
      </c>
      <c r="L639" s="32" t="n"/>
      <c r="M639" s="32" t="n"/>
      <c r="N639" s="31">
        <f>IF(ISNUMBER($F639),($F639-IF(ISNUMBER($AM639),$AM639,0))*(1-IF(ISNUMBER($J639),$J639,0)),"")</f>
        <v/>
      </c>
      <c r="O639" s="15" t="inlineStr">
        <is>
          <t>Original</t>
        </is>
      </c>
      <c r="P639" s="29" t="n">
        <v>0</v>
      </c>
      <c r="Q639" s="29" t="n">
        <v>45</v>
      </c>
      <c r="R639" s="15" t="inlineStr">
        <is>
          <t>Not listed</t>
        </is>
      </c>
      <c r="S639" s="29" t="n">
        <v>38</v>
      </c>
      <c r="T639" s="29" t="n">
        <v>140</v>
      </c>
      <c r="U639" s="15" t="inlineStr">
        <is>
          <t>HFCS</t>
        </is>
      </c>
      <c r="V639" s="15" t="inlineStr">
        <is>
          <t>Caffeine-free lemon-lime</t>
        </is>
      </c>
      <c r="W639" s="32" t="n"/>
      <c r="X639" s="32" t="n"/>
      <c r="Y639" s="32" t="n"/>
      <c r="Z639" s="32" t="n"/>
      <c r="AA639" s="15" t="inlineStr">
        <is>
          <t>High</t>
        </is>
      </c>
      <c r="AB639" s="15" t="inlineStr">
        <is>
          <t>Legacy lemon-lime</t>
        </is>
      </c>
      <c r="AC639" s="15" t="inlineStr">
        <is>
          <t>Classic lemon-lime soda</t>
        </is>
      </c>
      <c r="AD639" s="15" t="inlineStr">
        <is>
          <t>Lemon-lime alternative to Sprite.</t>
        </is>
      </c>
      <c r="AE639" s="32" t="n"/>
      <c r="AF639" s="34">
        <f>IF(AND(ISNUMBER($P639),ISNUMBER($AL639),$AL639&lt;&gt;0),ROUND($P639/$AL639*100,1),"")</f>
        <v/>
      </c>
      <c r="AG639" s="35">
        <f>IF(AND(ISNUMBER($S639),ISNUMBER($AL639),$AL639&lt;&gt;0),ROUND($S639/$AL639*100,2),"")</f>
        <v/>
      </c>
      <c r="AH639" s="34">
        <f>IF(AND(ISNUMBER($Q639),ISNUMBER($AL639),$AL639&lt;&gt;0),ROUND($Q639/$AL639*100,1),"")</f>
        <v/>
      </c>
      <c r="AI639" s="29">
        <f>IF(ISNUMBER($S639),IF($S639&lt;=1,"Yes","No"),"n/a")</f>
        <v/>
      </c>
      <c r="AJ639" s="29">
        <f>IF(ISNUMBER($S639),ROUND(MAX(0,MIN(100,100-$S639*2.5-IF(ISNUMBER($T639),$T639,0)*0.12+IF($S639&lt;=1,12,0))),0),"")</f>
        <v/>
      </c>
      <c r="AK639" s="29">
        <f>IF(ISNUMBER($Q639),IF($Q639&gt;=100,20,IF($Q639&gt;=30,10,0)),0)+IF(ISNUMBER($R639),IF($R639&gt;=100,20,0),0)+IF(ISNUMBER($P639),IF($P639&gt;=150,20,IF($P639&gt;=50,12,5)),0)+IF(ISNUMBER($S639),IF($S639&lt;=1,15,0),0)</f>
        <v/>
      </c>
      <c r="AL639" s="29" t="n">
        <v>355</v>
      </c>
      <c r="AM639" s="30" t="n"/>
      <c r="AN639" s="15" t="inlineStr">
        <is>
          <t>Secondary/approx; NOT verified on Amazon.ca</t>
        </is>
      </c>
      <c r="AO639" s="15" t="inlineStr">
        <is>
          <t>BLANK -&gt; requires live Amazon.ca capture</t>
        </is>
      </c>
      <c r="AP639" s="15" t="inlineStr">
        <is>
          <t>Unverified commercial data</t>
        </is>
      </c>
    </row>
    <row r="640" ht="28" customHeight="1">
      <c r="A640" s="15" t="inlineStr">
        <is>
          <t>7UP</t>
        </is>
      </c>
      <c r="B640" s="15" t="inlineStr">
        <is>
          <t>7UP Lemon-Lime | Original | 8-pack 355mL</t>
        </is>
      </c>
      <c r="C640" s="15" t="inlineStr">
        <is>
          <t>5) Sparkling water &amp; soda</t>
        </is>
      </c>
      <c r="D640" s="15" t="inlineStr">
        <is>
          <t>355 mL can</t>
        </is>
      </c>
      <c r="E640" s="29" t="n">
        <v>8</v>
      </c>
      <c r="F640" s="30" t="n"/>
      <c r="G640" s="31">
        <f>IF(AND(ISNUMBER($F640),ISNUMBER($E640),$E640&lt;&gt;0),$F640/$E640,"")</f>
        <v/>
      </c>
      <c r="H640" s="31">
        <f>IF(AND(ISNUMBER($F640),ISNUMBER($AL640),ISNUMBER($E640),($AL640*$E640)&lt;&gt;0),$F640/($AL640*$E640)*100,"")</f>
        <v/>
      </c>
      <c r="I640" s="32" t="n"/>
      <c r="J640" s="33" t="n"/>
      <c r="K640" s="31">
        <f>IF(AND(ISNUMBER($F640),ISNUMBER($J640)),$F640*(1-$J640),"")</f>
        <v/>
      </c>
      <c r="L640" s="32" t="n"/>
      <c r="M640" s="32" t="n"/>
      <c r="N640" s="31">
        <f>IF(ISNUMBER($F640),($F640-IF(ISNUMBER($AM640),$AM640,0))*(1-IF(ISNUMBER($J640),$J640,0)),"")</f>
        <v/>
      </c>
      <c r="O640" s="15" t="inlineStr">
        <is>
          <t>Original</t>
        </is>
      </c>
      <c r="P640" s="29" t="n">
        <v>0</v>
      </c>
      <c r="Q640" s="29" t="n">
        <v>45</v>
      </c>
      <c r="R640" s="15" t="inlineStr">
        <is>
          <t>Not listed</t>
        </is>
      </c>
      <c r="S640" s="29" t="n">
        <v>38</v>
      </c>
      <c r="T640" s="29" t="n">
        <v>140</v>
      </c>
      <c r="U640" s="15" t="inlineStr">
        <is>
          <t>HFCS</t>
        </is>
      </c>
      <c r="V640" s="15" t="inlineStr">
        <is>
          <t>Caffeine-free lemon-lime</t>
        </is>
      </c>
      <c r="W640" s="32" t="n"/>
      <c r="X640" s="32" t="n"/>
      <c r="Y640" s="32" t="n"/>
      <c r="Z640" s="32" t="n"/>
      <c r="AA640" s="15" t="inlineStr">
        <is>
          <t>High</t>
        </is>
      </c>
      <c r="AB640" s="15" t="inlineStr">
        <is>
          <t>Legacy lemon-lime</t>
        </is>
      </c>
      <c r="AC640" s="15" t="inlineStr">
        <is>
          <t>Classic lemon-lime soda</t>
        </is>
      </c>
      <c r="AD640" s="15" t="inlineStr">
        <is>
          <t>Lemon-lime alternative to Sprite.</t>
        </is>
      </c>
      <c r="AE640" s="32" t="n"/>
      <c r="AF640" s="34">
        <f>IF(AND(ISNUMBER($P640),ISNUMBER($AL640),$AL640&lt;&gt;0),ROUND($P640/$AL640*100,1),"")</f>
        <v/>
      </c>
      <c r="AG640" s="35">
        <f>IF(AND(ISNUMBER($S640),ISNUMBER($AL640),$AL640&lt;&gt;0),ROUND($S640/$AL640*100,2),"")</f>
        <v/>
      </c>
      <c r="AH640" s="34">
        <f>IF(AND(ISNUMBER($Q640),ISNUMBER($AL640),$AL640&lt;&gt;0),ROUND($Q640/$AL640*100,1),"")</f>
        <v/>
      </c>
      <c r="AI640" s="29">
        <f>IF(ISNUMBER($S640),IF($S640&lt;=1,"Yes","No"),"n/a")</f>
        <v/>
      </c>
      <c r="AJ640" s="29">
        <f>IF(ISNUMBER($S640),ROUND(MAX(0,MIN(100,100-$S640*2.5-IF(ISNUMBER($T640),$T640,0)*0.12+IF($S640&lt;=1,12,0))),0),"")</f>
        <v/>
      </c>
      <c r="AK640" s="29">
        <f>IF(ISNUMBER($Q640),IF($Q640&gt;=100,20,IF($Q640&gt;=30,10,0)),0)+IF(ISNUMBER($R640),IF($R640&gt;=100,20,0),0)+IF(ISNUMBER($P640),IF($P640&gt;=150,20,IF($P640&gt;=50,12,5)),0)+IF(ISNUMBER($S640),IF($S640&lt;=1,15,0),0)</f>
        <v/>
      </c>
      <c r="AL640" s="29" t="n">
        <v>355</v>
      </c>
      <c r="AM640" s="30" t="n"/>
      <c r="AN640" s="15" t="inlineStr">
        <is>
          <t>Secondary/approx; NOT verified on Amazon.ca</t>
        </is>
      </c>
      <c r="AO640" s="15" t="inlineStr">
        <is>
          <t>BLANK -&gt; requires live Amazon.ca capture</t>
        </is>
      </c>
      <c r="AP640" s="15" t="inlineStr">
        <is>
          <t>Unverified commercial data</t>
        </is>
      </c>
    </row>
    <row r="641" ht="28" customHeight="1">
      <c r="A641" s="15" t="inlineStr">
        <is>
          <t>7UP</t>
        </is>
      </c>
      <c r="B641" s="15" t="inlineStr">
        <is>
          <t>7UP Lemon-Lime | Original | 12-pack 355mL</t>
        </is>
      </c>
      <c r="C641" s="15" t="inlineStr">
        <is>
          <t>5) Sparkling water &amp; soda</t>
        </is>
      </c>
      <c r="D641" s="15" t="inlineStr">
        <is>
          <t>355 mL can</t>
        </is>
      </c>
      <c r="E641" s="29" t="n">
        <v>12</v>
      </c>
      <c r="F641" s="30" t="n"/>
      <c r="G641" s="31">
        <f>IF(AND(ISNUMBER($F641),ISNUMBER($E641),$E641&lt;&gt;0),$F641/$E641,"")</f>
        <v/>
      </c>
      <c r="H641" s="31">
        <f>IF(AND(ISNUMBER($F641),ISNUMBER($AL641),ISNUMBER($E641),($AL641*$E641)&lt;&gt;0),$F641/($AL641*$E641)*100,"")</f>
        <v/>
      </c>
      <c r="I641" s="32" t="n"/>
      <c r="J641" s="33" t="n"/>
      <c r="K641" s="31">
        <f>IF(AND(ISNUMBER($F641),ISNUMBER($J641)),$F641*(1-$J641),"")</f>
        <v/>
      </c>
      <c r="L641" s="32" t="n"/>
      <c r="M641" s="32" t="n"/>
      <c r="N641" s="31">
        <f>IF(ISNUMBER($F641),($F641-IF(ISNUMBER($AM641),$AM641,0))*(1-IF(ISNUMBER($J641),$J641,0)),"")</f>
        <v/>
      </c>
      <c r="O641" s="15" t="inlineStr">
        <is>
          <t>Original</t>
        </is>
      </c>
      <c r="P641" s="29" t="n">
        <v>0</v>
      </c>
      <c r="Q641" s="29" t="n">
        <v>45</v>
      </c>
      <c r="R641" s="15" t="inlineStr">
        <is>
          <t>Not listed</t>
        </is>
      </c>
      <c r="S641" s="29" t="n">
        <v>38</v>
      </c>
      <c r="T641" s="29" t="n">
        <v>140</v>
      </c>
      <c r="U641" s="15" t="inlineStr">
        <is>
          <t>HFCS</t>
        </is>
      </c>
      <c r="V641" s="15" t="inlineStr">
        <is>
          <t>Caffeine-free lemon-lime</t>
        </is>
      </c>
      <c r="W641" s="32" t="n"/>
      <c r="X641" s="32" t="n"/>
      <c r="Y641" s="32" t="n"/>
      <c r="Z641" s="32" t="n"/>
      <c r="AA641" s="15" t="inlineStr">
        <is>
          <t>High</t>
        </is>
      </c>
      <c r="AB641" s="15" t="inlineStr">
        <is>
          <t>Legacy lemon-lime</t>
        </is>
      </c>
      <c r="AC641" s="15" t="inlineStr">
        <is>
          <t>Classic lemon-lime soda</t>
        </is>
      </c>
      <c r="AD641" s="15" t="inlineStr">
        <is>
          <t>Lemon-lime alternative to Sprite.</t>
        </is>
      </c>
      <c r="AE641" s="32" t="n"/>
      <c r="AF641" s="34">
        <f>IF(AND(ISNUMBER($P641),ISNUMBER($AL641),$AL641&lt;&gt;0),ROUND($P641/$AL641*100,1),"")</f>
        <v/>
      </c>
      <c r="AG641" s="35">
        <f>IF(AND(ISNUMBER($S641),ISNUMBER($AL641),$AL641&lt;&gt;0),ROUND($S641/$AL641*100,2),"")</f>
        <v/>
      </c>
      <c r="AH641" s="34">
        <f>IF(AND(ISNUMBER($Q641),ISNUMBER($AL641),$AL641&lt;&gt;0),ROUND($Q641/$AL641*100,1),"")</f>
        <v/>
      </c>
      <c r="AI641" s="29">
        <f>IF(ISNUMBER($S641),IF($S641&lt;=1,"Yes","No"),"n/a")</f>
        <v/>
      </c>
      <c r="AJ641" s="29">
        <f>IF(ISNUMBER($S641),ROUND(MAX(0,MIN(100,100-$S641*2.5-IF(ISNUMBER($T641),$T641,0)*0.12+IF($S641&lt;=1,12,0))),0),"")</f>
        <v/>
      </c>
      <c r="AK641" s="29">
        <f>IF(ISNUMBER($Q641),IF($Q641&gt;=100,20,IF($Q641&gt;=30,10,0)),0)+IF(ISNUMBER($R641),IF($R641&gt;=100,20,0),0)+IF(ISNUMBER($P641),IF($P641&gt;=150,20,IF($P641&gt;=50,12,5)),0)+IF(ISNUMBER($S641),IF($S641&lt;=1,15,0),0)</f>
        <v/>
      </c>
      <c r="AL641" s="29" t="n">
        <v>355</v>
      </c>
      <c r="AM641" s="30" t="n"/>
      <c r="AN641" s="15" t="inlineStr">
        <is>
          <t>Secondary/approx; NOT verified on Amazon.ca</t>
        </is>
      </c>
      <c r="AO641" s="15" t="inlineStr">
        <is>
          <t>BLANK -&gt; requires live Amazon.ca capture</t>
        </is>
      </c>
      <c r="AP641" s="15" t="inlineStr">
        <is>
          <t>Unverified commercial data</t>
        </is>
      </c>
    </row>
    <row r="642" ht="28" customHeight="1">
      <c r="A642" s="15" t="inlineStr">
        <is>
          <t>7UP</t>
        </is>
      </c>
      <c r="B642" s="15" t="inlineStr">
        <is>
          <t>7UP Lemon-Lime | Original | 15-pack 355mL</t>
        </is>
      </c>
      <c r="C642" s="15" t="inlineStr">
        <is>
          <t>5) Sparkling water &amp; soda</t>
        </is>
      </c>
      <c r="D642" s="15" t="inlineStr">
        <is>
          <t>355 mL can</t>
        </is>
      </c>
      <c r="E642" s="29" t="n">
        <v>15</v>
      </c>
      <c r="F642" s="30" t="n"/>
      <c r="G642" s="31">
        <f>IF(AND(ISNUMBER($F642),ISNUMBER($E642),$E642&lt;&gt;0),$F642/$E642,"")</f>
        <v/>
      </c>
      <c r="H642" s="31">
        <f>IF(AND(ISNUMBER($F642),ISNUMBER($AL642),ISNUMBER($E642),($AL642*$E642)&lt;&gt;0),$F642/($AL642*$E642)*100,"")</f>
        <v/>
      </c>
      <c r="I642" s="32" t="n"/>
      <c r="J642" s="33" t="n"/>
      <c r="K642" s="31">
        <f>IF(AND(ISNUMBER($F642),ISNUMBER($J642)),$F642*(1-$J642),"")</f>
        <v/>
      </c>
      <c r="L642" s="32" t="n"/>
      <c r="M642" s="32" t="n"/>
      <c r="N642" s="31">
        <f>IF(ISNUMBER($F642),($F642-IF(ISNUMBER($AM642),$AM642,0))*(1-IF(ISNUMBER($J642),$J642,0)),"")</f>
        <v/>
      </c>
      <c r="O642" s="15" t="inlineStr">
        <is>
          <t>Original</t>
        </is>
      </c>
      <c r="P642" s="29" t="n">
        <v>0</v>
      </c>
      <c r="Q642" s="29" t="n">
        <v>45</v>
      </c>
      <c r="R642" s="15" t="inlineStr">
        <is>
          <t>Not listed</t>
        </is>
      </c>
      <c r="S642" s="29" t="n">
        <v>38</v>
      </c>
      <c r="T642" s="29" t="n">
        <v>140</v>
      </c>
      <c r="U642" s="15" t="inlineStr">
        <is>
          <t>HFCS</t>
        </is>
      </c>
      <c r="V642" s="15" t="inlineStr">
        <is>
          <t>Caffeine-free lemon-lime</t>
        </is>
      </c>
      <c r="W642" s="32" t="n"/>
      <c r="X642" s="32" t="n"/>
      <c r="Y642" s="32" t="n"/>
      <c r="Z642" s="32" t="n"/>
      <c r="AA642" s="15" t="inlineStr">
        <is>
          <t>High</t>
        </is>
      </c>
      <c r="AB642" s="15" t="inlineStr">
        <is>
          <t>Legacy lemon-lime</t>
        </is>
      </c>
      <c r="AC642" s="15" t="inlineStr">
        <is>
          <t>Classic lemon-lime soda</t>
        </is>
      </c>
      <c r="AD642" s="15" t="inlineStr">
        <is>
          <t>Lemon-lime alternative to Sprite.</t>
        </is>
      </c>
      <c r="AE642" s="32" t="n"/>
      <c r="AF642" s="34">
        <f>IF(AND(ISNUMBER($P642),ISNUMBER($AL642),$AL642&lt;&gt;0),ROUND($P642/$AL642*100,1),"")</f>
        <v/>
      </c>
      <c r="AG642" s="35">
        <f>IF(AND(ISNUMBER($S642),ISNUMBER($AL642),$AL642&lt;&gt;0),ROUND($S642/$AL642*100,2),"")</f>
        <v/>
      </c>
      <c r="AH642" s="34">
        <f>IF(AND(ISNUMBER($Q642),ISNUMBER($AL642),$AL642&lt;&gt;0),ROUND($Q642/$AL642*100,1),"")</f>
        <v/>
      </c>
      <c r="AI642" s="29">
        <f>IF(ISNUMBER($S642),IF($S642&lt;=1,"Yes","No"),"n/a")</f>
        <v/>
      </c>
      <c r="AJ642" s="29">
        <f>IF(ISNUMBER($S642),ROUND(MAX(0,MIN(100,100-$S642*2.5-IF(ISNUMBER($T642),$T642,0)*0.12+IF($S642&lt;=1,12,0))),0),"")</f>
        <v/>
      </c>
      <c r="AK642" s="29">
        <f>IF(ISNUMBER($Q642),IF($Q642&gt;=100,20,IF($Q642&gt;=30,10,0)),0)+IF(ISNUMBER($R642),IF($R642&gt;=100,20,0),0)+IF(ISNUMBER($P642),IF($P642&gt;=150,20,IF($P642&gt;=50,12,5)),0)+IF(ISNUMBER($S642),IF($S642&lt;=1,15,0),0)</f>
        <v/>
      </c>
      <c r="AL642" s="29" t="n">
        <v>355</v>
      </c>
      <c r="AM642" s="30" t="n"/>
      <c r="AN642" s="15" t="inlineStr">
        <is>
          <t>Secondary/approx; NOT verified on Amazon.ca</t>
        </is>
      </c>
      <c r="AO642" s="15" t="inlineStr">
        <is>
          <t>BLANK -&gt; requires live Amazon.ca capture</t>
        </is>
      </c>
      <c r="AP642" s="15" t="inlineStr">
        <is>
          <t>Unverified commercial data</t>
        </is>
      </c>
    </row>
    <row r="643" ht="28" customHeight="1">
      <c r="A643" s="15" t="inlineStr">
        <is>
          <t>7UP</t>
        </is>
      </c>
      <c r="B643" s="15" t="inlineStr">
        <is>
          <t>7UP Lemon-Lime | Original | 18-pack 355mL</t>
        </is>
      </c>
      <c r="C643" s="15" t="inlineStr">
        <is>
          <t>5) Sparkling water &amp; soda</t>
        </is>
      </c>
      <c r="D643" s="15" t="inlineStr">
        <is>
          <t>355 mL can</t>
        </is>
      </c>
      <c r="E643" s="29" t="n">
        <v>18</v>
      </c>
      <c r="F643" s="30" t="n"/>
      <c r="G643" s="31">
        <f>IF(AND(ISNUMBER($F643),ISNUMBER($E643),$E643&lt;&gt;0),$F643/$E643,"")</f>
        <v/>
      </c>
      <c r="H643" s="31">
        <f>IF(AND(ISNUMBER($F643),ISNUMBER($AL643),ISNUMBER($E643),($AL643*$E643)&lt;&gt;0),$F643/($AL643*$E643)*100,"")</f>
        <v/>
      </c>
      <c r="I643" s="32" t="n"/>
      <c r="J643" s="33" t="n"/>
      <c r="K643" s="31">
        <f>IF(AND(ISNUMBER($F643),ISNUMBER($J643)),$F643*(1-$J643),"")</f>
        <v/>
      </c>
      <c r="L643" s="32" t="n"/>
      <c r="M643" s="32" t="n"/>
      <c r="N643" s="31">
        <f>IF(ISNUMBER($F643),($F643-IF(ISNUMBER($AM643),$AM643,0))*(1-IF(ISNUMBER($J643),$J643,0)),"")</f>
        <v/>
      </c>
      <c r="O643" s="15" t="inlineStr">
        <is>
          <t>Original</t>
        </is>
      </c>
      <c r="P643" s="29" t="n">
        <v>0</v>
      </c>
      <c r="Q643" s="29" t="n">
        <v>45</v>
      </c>
      <c r="R643" s="15" t="inlineStr">
        <is>
          <t>Not listed</t>
        </is>
      </c>
      <c r="S643" s="29" t="n">
        <v>38</v>
      </c>
      <c r="T643" s="29" t="n">
        <v>140</v>
      </c>
      <c r="U643" s="15" t="inlineStr">
        <is>
          <t>HFCS</t>
        </is>
      </c>
      <c r="V643" s="15" t="inlineStr">
        <is>
          <t>Caffeine-free lemon-lime</t>
        </is>
      </c>
      <c r="W643" s="32" t="n"/>
      <c r="X643" s="32" t="n"/>
      <c r="Y643" s="32" t="n"/>
      <c r="Z643" s="32" t="n"/>
      <c r="AA643" s="15" t="inlineStr">
        <is>
          <t>High</t>
        </is>
      </c>
      <c r="AB643" s="15" t="inlineStr">
        <is>
          <t>Legacy lemon-lime</t>
        </is>
      </c>
      <c r="AC643" s="15" t="inlineStr">
        <is>
          <t>Classic lemon-lime soda</t>
        </is>
      </c>
      <c r="AD643" s="15" t="inlineStr">
        <is>
          <t>Lemon-lime alternative to Sprite.</t>
        </is>
      </c>
      <c r="AE643" s="32" t="n"/>
      <c r="AF643" s="34">
        <f>IF(AND(ISNUMBER($P643),ISNUMBER($AL643),$AL643&lt;&gt;0),ROUND($P643/$AL643*100,1),"")</f>
        <v/>
      </c>
      <c r="AG643" s="35">
        <f>IF(AND(ISNUMBER($S643),ISNUMBER($AL643),$AL643&lt;&gt;0),ROUND($S643/$AL643*100,2),"")</f>
        <v/>
      </c>
      <c r="AH643" s="34">
        <f>IF(AND(ISNUMBER($Q643),ISNUMBER($AL643),$AL643&lt;&gt;0),ROUND($Q643/$AL643*100,1),"")</f>
        <v/>
      </c>
      <c r="AI643" s="29">
        <f>IF(ISNUMBER($S643),IF($S643&lt;=1,"Yes","No"),"n/a")</f>
        <v/>
      </c>
      <c r="AJ643" s="29">
        <f>IF(ISNUMBER($S643),ROUND(MAX(0,MIN(100,100-$S643*2.5-IF(ISNUMBER($T643),$T643,0)*0.12+IF($S643&lt;=1,12,0))),0),"")</f>
        <v/>
      </c>
      <c r="AK643" s="29">
        <f>IF(ISNUMBER($Q643),IF($Q643&gt;=100,20,IF($Q643&gt;=30,10,0)),0)+IF(ISNUMBER($R643),IF($R643&gt;=100,20,0),0)+IF(ISNUMBER($P643),IF($P643&gt;=150,20,IF($P643&gt;=50,12,5)),0)+IF(ISNUMBER($S643),IF($S643&lt;=1,15,0),0)</f>
        <v/>
      </c>
      <c r="AL643" s="29" t="n">
        <v>355</v>
      </c>
      <c r="AM643" s="30" t="n"/>
      <c r="AN643" s="15" t="inlineStr">
        <is>
          <t>Secondary/approx; NOT verified on Amazon.ca</t>
        </is>
      </c>
      <c r="AO643" s="15" t="inlineStr">
        <is>
          <t>BLANK -&gt; requires live Amazon.ca capture</t>
        </is>
      </c>
      <c r="AP643" s="15" t="inlineStr">
        <is>
          <t>Unverified commercial data</t>
        </is>
      </c>
    </row>
    <row r="644" ht="28" customHeight="1">
      <c r="A644" s="15" t="inlineStr">
        <is>
          <t>7UP</t>
        </is>
      </c>
      <c r="B644" s="15" t="inlineStr">
        <is>
          <t>7UP Lemon-Lime | Original | 24-pack 355mL</t>
        </is>
      </c>
      <c r="C644" s="15" t="inlineStr">
        <is>
          <t>5) Sparkling water &amp; soda</t>
        </is>
      </c>
      <c r="D644" s="15" t="inlineStr">
        <is>
          <t>355 mL can</t>
        </is>
      </c>
      <c r="E644" s="29" t="n">
        <v>24</v>
      </c>
      <c r="F644" s="30" t="n"/>
      <c r="G644" s="31">
        <f>IF(AND(ISNUMBER($F644),ISNUMBER($E644),$E644&lt;&gt;0),$F644/$E644,"")</f>
        <v/>
      </c>
      <c r="H644" s="31">
        <f>IF(AND(ISNUMBER($F644),ISNUMBER($AL644),ISNUMBER($E644),($AL644*$E644)&lt;&gt;0),$F644/($AL644*$E644)*100,"")</f>
        <v/>
      </c>
      <c r="I644" s="32" t="n"/>
      <c r="J644" s="33" t="n"/>
      <c r="K644" s="31">
        <f>IF(AND(ISNUMBER($F644),ISNUMBER($J644)),$F644*(1-$J644),"")</f>
        <v/>
      </c>
      <c r="L644" s="32" t="n"/>
      <c r="M644" s="32" t="n"/>
      <c r="N644" s="31">
        <f>IF(ISNUMBER($F644),($F644-IF(ISNUMBER($AM644),$AM644,0))*(1-IF(ISNUMBER($J644),$J644,0)),"")</f>
        <v/>
      </c>
      <c r="O644" s="15" t="inlineStr">
        <is>
          <t>Original</t>
        </is>
      </c>
      <c r="P644" s="29" t="n">
        <v>0</v>
      </c>
      <c r="Q644" s="29" t="n">
        <v>45</v>
      </c>
      <c r="R644" s="15" t="inlineStr">
        <is>
          <t>Not listed</t>
        </is>
      </c>
      <c r="S644" s="29" t="n">
        <v>38</v>
      </c>
      <c r="T644" s="29" t="n">
        <v>140</v>
      </c>
      <c r="U644" s="15" t="inlineStr">
        <is>
          <t>HFCS</t>
        </is>
      </c>
      <c r="V644" s="15" t="inlineStr">
        <is>
          <t>Caffeine-free lemon-lime</t>
        </is>
      </c>
      <c r="W644" s="32" t="n"/>
      <c r="X644" s="32" t="n"/>
      <c r="Y644" s="32" t="n"/>
      <c r="Z644" s="32" t="n"/>
      <c r="AA644" s="15" t="inlineStr">
        <is>
          <t>High</t>
        </is>
      </c>
      <c r="AB644" s="15" t="inlineStr">
        <is>
          <t>Legacy lemon-lime</t>
        </is>
      </c>
      <c r="AC644" s="15" t="inlineStr">
        <is>
          <t>Classic lemon-lime soda</t>
        </is>
      </c>
      <c r="AD644" s="15" t="inlineStr">
        <is>
          <t>Lemon-lime alternative to Sprite.</t>
        </is>
      </c>
      <c r="AE644" s="32" t="n"/>
      <c r="AF644" s="34">
        <f>IF(AND(ISNUMBER($P644),ISNUMBER($AL644),$AL644&lt;&gt;0),ROUND($P644/$AL644*100,1),"")</f>
        <v/>
      </c>
      <c r="AG644" s="35">
        <f>IF(AND(ISNUMBER($S644),ISNUMBER($AL644),$AL644&lt;&gt;0),ROUND($S644/$AL644*100,2),"")</f>
        <v/>
      </c>
      <c r="AH644" s="34">
        <f>IF(AND(ISNUMBER($Q644),ISNUMBER($AL644),$AL644&lt;&gt;0),ROUND($Q644/$AL644*100,1),"")</f>
        <v/>
      </c>
      <c r="AI644" s="29">
        <f>IF(ISNUMBER($S644),IF($S644&lt;=1,"Yes","No"),"n/a")</f>
        <v/>
      </c>
      <c r="AJ644" s="29">
        <f>IF(ISNUMBER($S644),ROUND(MAX(0,MIN(100,100-$S644*2.5-IF(ISNUMBER($T644),$T644,0)*0.12+IF($S644&lt;=1,12,0))),0),"")</f>
        <v/>
      </c>
      <c r="AK644" s="29">
        <f>IF(ISNUMBER($Q644),IF($Q644&gt;=100,20,IF($Q644&gt;=30,10,0)),0)+IF(ISNUMBER($R644),IF($R644&gt;=100,20,0),0)+IF(ISNUMBER($P644),IF($P644&gt;=150,20,IF($P644&gt;=50,12,5)),0)+IF(ISNUMBER($S644),IF($S644&lt;=1,15,0),0)</f>
        <v/>
      </c>
      <c r="AL644" s="29" t="n">
        <v>355</v>
      </c>
      <c r="AM644" s="30" t="n"/>
      <c r="AN644" s="15" t="inlineStr">
        <is>
          <t>Secondary/approx; NOT verified on Amazon.ca</t>
        </is>
      </c>
      <c r="AO644" s="15" t="inlineStr">
        <is>
          <t>BLANK -&gt; requires live Amazon.ca capture</t>
        </is>
      </c>
      <c r="AP644" s="15" t="inlineStr">
        <is>
          <t>Unverified commercial data</t>
        </is>
      </c>
    </row>
    <row r="645" ht="28" customHeight="1">
      <c r="A645" s="15" t="inlineStr">
        <is>
          <t>7UP</t>
        </is>
      </c>
      <c r="B645" s="15" t="inlineStr">
        <is>
          <t>7UP Lemon-Lime | Cherry | single 355mL</t>
        </is>
      </c>
      <c r="C645" s="15" t="inlineStr">
        <is>
          <t>5) Sparkling water &amp; soda</t>
        </is>
      </c>
      <c r="D645" s="15" t="inlineStr">
        <is>
          <t>355 mL can</t>
        </is>
      </c>
      <c r="E645" s="29" t="n">
        <v>1</v>
      </c>
      <c r="F645" s="30" t="n"/>
      <c r="G645" s="31">
        <f>IF(AND(ISNUMBER($F645),ISNUMBER($E645),$E645&lt;&gt;0),$F645/$E645,"")</f>
        <v/>
      </c>
      <c r="H645" s="31">
        <f>IF(AND(ISNUMBER($F645),ISNUMBER($AL645),ISNUMBER($E645),($AL645*$E645)&lt;&gt;0),$F645/($AL645*$E645)*100,"")</f>
        <v/>
      </c>
      <c r="I645" s="32" t="n"/>
      <c r="J645" s="33" t="n"/>
      <c r="K645" s="31">
        <f>IF(AND(ISNUMBER($F645),ISNUMBER($J645)),$F645*(1-$J645),"")</f>
        <v/>
      </c>
      <c r="L645" s="32" t="n"/>
      <c r="M645" s="32" t="n"/>
      <c r="N645" s="31">
        <f>IF(ISNUMBER($F645),($F645-IF(ISNUMBER($AM645),$AM645,0))*(1-IF(ISNUMBER($J645),$J645,0)),"")</f>
        <v/>
      </c>
      <c r="O645" s="15" t="inlineStr">
        <is>
          <t>Cherry</t>
        </is>
      </c>
      <c r="P645" s="29" t="n">
        <v>0</v>
      </c>
      <c r="Q645" s="29" t="n">
        <v>45</v>
      </c>
      <c r="R645" s="15" t="inlineStr">
        <is>
          <t>Not listed</t>
        </is>
      </c>
      <c r="S645" s="29" t="n">
        <v>38</v>
      </c>
      <c r="T645" s="29" t="n">
        <v>140</v>
      </c>
      <c r="U645" s="15" t="inlineStr">
        <is>
          <t>HFCS</t>
        </is>
      </c>
      <c r="V645" s="15" t="inlineStr">
        <is>
          <t>Caffeine-free lemon-lime</t>
        </is>
      </c>
      <c r="W645" s="32" t="n"/>
      <c r="X645" s="32" t="n"/>
      <c r="Y645" s="32" t="n"/>
      <c r="Z645" s="32" t="n"/>
      <c r="AA645" s="15" t="inlineStr">
        <is>
          <t>High</t>
        </is>
      </c>
      <c r="AB645" s="15" t="inlineStr">
        <is>
          <t>Legacy lemon-lime</t>
        </is>
      </c>
      <c r="AC645" s="15" t="inlineStr">
        <is>
          <t>Classic lemon-lime soda</t>
        </is>
      </c>
      <c r="AD645" s="15" t="inlineStr">
        <is>
          <t>Lemon-lime alternative to Sprite.</t>
        </is>
      </c>
      <c r="AE645" s="32" t="n"/>
      <c r="AF645" s="34">
        <f>IF(AND(ISNUMBER($P645),ISNUMBER($AL645),$AL645&lt;&gt;0),ROUND($P645/$AL645*100,1),"")</f>
        <v/>
      </c>
      <c r="AG645" s="35">
        <f>IF(AND(ISNUMBER($S645),ISNUMBER($AL645),$AL645&lt;&gt;0),ROUND($S645/$AL645*100,2),"")</f>
        <v/>
      </c>
      <c r="AH645" s="34">
        <f>IF(AND(ISNUMBER($Q645),ISNUMBER($AL645),$AL645&lt;&gt;0),ROUND($Q645/$AL645*100,1),"")</f>
        <v/>
      </c>
      <c r="AI645" s="29">
        <f>IF(ISNUMBER($S645),IF($S645&lt;=1,"Yes","No"),"n/a")</f>
        <v/>
      </c>
      <c r="AJ645" s="29">
        <f>IF(ISNUMBER($S645),ROUND(MAX(0,MIN(100,100-$S645*2.5-IF(ISNUMBER($T645),$T645,0)*0.12+IF($S645&lt;=1,12,0))),0),"")</f>
        <v/>
      </c>
      <c r="AK645" s="29">
        <f>IF(ISNUMBER($Q645),IF($Q645&gt;=100,20,IF($Q645&gt;=30,10,0)),0)+IF(ISNUMBER($R645),IF($R645&gt;=100,20,0),0)+IF(ISNUMBER($P645),IF($P645&gt;=150,20,IF($P645&gt;=50,12,5)),0)+IF(ISNUMBER($S645),IF($S645&lt;=1,15,0),0)</f>
        <v/>
      </c>
      <c r="AL645" s="29" t="n">
        <v>355</v>
      </c>
      <c r="AM645" s="30" t="n"/>
      <c r="AN645" s="15" t="inlineStr">
        <is>
          <t>Secondary/approx; NOT verified on Amazon.ca</t>
        </is>
      </c>
      <c r="AO645" s="15" t="inlineStr">
        <is>
          <t>BLANK -&gt; requires live Amazon.ca capture</t>
        </is>
      </c>
      <c r="AP645" s="15" t="inlineStr">
        <is>
          <t>Unverified commercial data</t>
        </is>
      </c>
    </row>
    <row r="646" ht="28" customHeight="1">
      <c r="A646" s="15" t="inlineStr">
        <is>
          <t>7UP</t>
        </is>
      </c>
      <c r="B646" s="15" t="inlineStr">
        <is>
          <t>7UP Lemon-Lime | Cherry | 8-pack 355mL</t>
        </is>
      </c>
      <c r="C646" s="15" t="inlineStr">
        <is>
          <t>5) Sparkling water &amp; soda</t>
        </is>
      </c>
      <c r="D646" s="15" t="inlineStr">
        <is>
          <t>355 mL can</t>
        </is>
      </c>
      <c r="E646" s="29" t="n">
        <v>8</v>
      </c>
      <c r="F646" s="30" t="n"/>
      <c r="G646" s="31">
        <f>IF(AND(ISNUMBER($F646),ISNUMBER($E646),$E646&lt;&gt;0),$F646/$E646,"")</f>
        <v/>
      </c>
      <c r="H646" s="31">
        <f>IF(AND(ISNUMBER($F646),ISNUMBER($AL646),ISNUMBER($E646),($AL646*$E646)&lt;&gt;0),$F646/($AL646*$E646)*100,"")</f>
        <v/>
      </c>
      <c r="I646" s="32" t="n"/>
      <c r="J646" s="33" t="n"/>
      <c r="K646" s="31">
        <f>IF(AND(ISNUMBER($F646),ISNUMBER($J646)),$F646*(1-$J646),"")</f>
        <v/>
      </c>
      <c r="L646" s="32" t="n"/>
      <c r="M646" s="32" t="n"/>
      <c r="N646" s="31">
        <f>IF(ISNUMBER($F646),($F646-IF(ISNUMBER($AM646),$AM646,0))*(1-IF(ISNUMBER($J646),$J646,0)),"")</f>
        <v/>
      </c>
      <c r="O646" s="15" t="inlineStr">
        <is>
          <t>Cherry</t>
        </is>
      </c>
      <c r="P646" s="29" t="n">
        <v>0</v>
      </c>
      <c r="Q646" s="29" t="n">
        <v>45</v>
      </c>
      <c r="R646" s="15" t="inlineStr">
        <is>
          <t>Not listed</t>
        </is>
      </c>
      <c r="S646" s="29" t="n">
        <v>38</v>
      </c>
      <c r="T646" s="29" t="n">
        <v>140</v>
      </c>
      <c r="U646" s="15" t="inlineStr">
        <is>
          <t>HFCS</t>
        </is>
      </c>
      <c r="V646" s="15" t="inlineStr">
        <is>
          <t>Caffeine-free lemon-lime</t>
        </is>
      </c>
      <c r="W646" s="32" t="n"/>
      <c r="X646" s="32" t="n"/>
      <c r="Y646" s="32" t="n"/>
      <c r="Z646" s="32" t="n"/>
      <c r="AA646" s="15" t="inlineStr">
        <is>
          <t>High</t>
        </is>
      </c>
      <c r="AB646" s="15" t="inlineStr">
        <is>
          <t>Legacy lemon-lime</t>
        </is>
      </c>
      <c r="AC646" s="15" t="inlineStr">
        <is>
          <t>Classic lemon-lime soda</t>
        </is>
      </c>
      <c r="AD646" s="15" t="inlineStr">
        <is>
          <t>Lemon-lime alternative to Sprite.</t>
        </is>
      </c>
      <c r="AE646" s="32" t="n"/>
      <c r="AF646" s="34">
        <f>IF(AND(ISNUMBER($P646),ISNUMBER($AL646),$AL646&lt;&gt;0),ROUND($P646/$AL646*100,1),"")</f>
        <v/>
      </c>
      <c r="AG646" s="35">
        <f>IF(AND(ISNUMBER($S646),ISNUMBER($AL646),$AL646&lt;&gt;0),ROUND($S646/$AL646*100,2),"")</f>
        <v/>
      </c>
      <c r="AH646" s="34">
        <f>IF(AND(ISNUMBER($Q646),ISNUMBER($AL646),$AL646&lt;&gt;0),ROUND($Q646/$AL646*100,1),"")</f>
        <v/>
      </c>
      <c r="AI646" s="29">
        <f>IF(ISNUMBER($S646),IF($S646&lt;=1,"Yes","No"),"n/a")</f>
        <v/>
      </c>
      <c r="AJ646" s="29">
        <f>IF(ISNUMBER($S646),ROUND(MAX(0,MIN(100,100-$S646*2.5-IF(ISNUMBER($T646),$T646,0)*0.12+IF($S646&lt;=1,12,0))),0),"")</f>
        <v/>
      </c>
      <c r="AK646" s="29">
        <f>IF(ISNUMBER($Q646),IF($Q646&gt;=100,20,IF($Q646&gt;=30,10,0)),0)+IF(ISNUMBER($R646),IF($R646&gt;=100,20,0),0)+IF(ISNUMBER($P646),IF($P646&gt;=150,20,IF($P646&gt;=50,12,5)),0)+IF(ISNUMBER($S646),IF($S646&lt;=1,15,0),0)</f>
        <v/>
      </c>
      <c r="AL646" s="29" t="n">
        <v>355</v>
      </c>
      <c r="AM646" s="30" t="n"/>
      <c r="AN646" s="15" t="inlineStr">
        <is>
          <t>Secondary/approx; NOT verified on Amazon.ca</t>
        </is>
      </c>
      <c r="AO646" s="15" t="inlineStr">
        <is>
          <t>BLANK -&gt; requires live Amazon.ca capture</t>
        </is>
      </c>
      <c r="AP646" s="15" t="inlineStr">
        <is>
          <t>Unverified commercial data</t>
        </is>
      </c>
    </row>
    <row r="647" ht="28" customHeight="1">
      <c r="A647" s="15" t="inlineStr">
        <is>
          <t>7UP</t>
        </is>
      </c>
      <c r="B647" s="15" t="inlineStr">
        <is>
          <t>7UP Lemon-Lime | Cherry | 12-pack 355mL</t>
        </is>
      </c>
      <c r="C647" s="15" t="inlineStr">
        <is>
          <t>5) Sparkling water &amp; soda</t>
        </is>
      </c>
      <c r="D647" s="15" t="inlineStr">
        <is>
          <t>355 mL can</t>
        </is>
      </c>
      <c r="E647" s="29" t="n">
        <v>12</v>
      </c>
      <c r="F647" s="30" t="n"/>
      <c r="G647" s="31">
        <f>IF(AND(ISNUMBER($F647),ISNUMBER($E647),$E647&lt;&gt;0),$F647/$E647,"")</f>
        <v/>
      </c>
      <c r="H647" s="31">
        <f>IF(AND(ISNUMBER($F647),ISNUMBER($AL647),ISNUMBER($E647),($AL647*$E647)&lt;&gt;0),$F647/($AL647*$E647)*100,"")</f>
        <v/>
      </c>
      <c r="I647" s="32" t="n"/>
      <c r="J647" s="33" t="n"/>
      <c r="K647" s="31">
        <f>IF(AND(ISNUMBER($F647),ISNUMBER($J647)),$F647*(1-$J647),"")</f>
        <v/>
      </c>
      <c r="L647" s="32" t="n"/>
      <c r="M647" s="32" t="n"/>
      <c r="N647" s="31">
        <f>IF(ISNUMBER($F647),($F647-IF(ISNUMBER($AM647),$AM647,0))*(1-IF(ISNUMBER($J647),$J647,0)),"")</f>
        <v/>
      </c>
      <c r="O647" s="15" t="inlineStr">
        <is>
          <t>Cherry</t>
        </is>
      </c>
      <c r="P647" s="29" t="n">
        <v>0</v>
      </c>
      <c r="Q647" s="29" t="n">
        <v>45</v>
      </c>
      <c r="R647" s="15" t="inlineStr">
        <is>
          <t>Not listed</t>
        </is>
      </c>
      <c r="S647" s="29" t="n">
        <v>38</v>
      </c>
      <c r="T647" s="29" t="n">
        <v>140</v>
      </c>
      <c r="U647" s="15" t="inlineStr">
        <is>
          <t>HFCS</t>
        </is>
      </c>
      <c r="V647" s="15" t="inlineStr">
        <is>
          <t>Caffeine-free lemon-lime</t>
        </is>
      </c>
      <c r="W647" s="32" t="n"/>
      <c r="X647" s="32" t="n"/>
      <c r="Y647" s="32" t="n"/>
      <c r="Z647" s="32" t="n"/>
      <c r="AA647" s="15" t="inlineStr">
        <is>
          <t>High</t>
        </is>
      </c>
      <c r="AB647" s="15" t="inlineStr">
        <is>
          <t>Legacy lemon-lime</t>
        </is>
      </c>
      <c r="AC647" s="15" t="inlineStr">
        <is>
          <t>Classic lemon-lime soda</t>
        </is>
      </c>
      <c r="AD647" s="15" t="inlineStr">
        <is>
          <t>Lemon-lime alternative to Sprite.</t>
        </is>
      </c>
      <c r="AE647" s="32" t="n"/>
      <c r="AF647" s="34">
        <f>IF(AND(ISNUMBER($P647),ISNUMBER($AL647),$AL647&lt;&gt;0),ROUND($P647/$AL647*100,1),"")</f>
        <v/>
      </c>
      <c r="AG647" s="35">
        <f>IF(AND(ISNUMBER($S647),ISNUMBER($AL647),$AL647&lt;&gt;0),ROUND($S647/$AL647*100,2),"")</f>
        <v/>
      </c>
      <c r="AH647" s="34">
        <f>IF(AND(ISNUMBER($Q647),ISNUMBER($AL647),$AL647&lt;&gt;0),ROUND($Q647/$AL647*100,1),"")</f>
        <v/>
      </c>
      <c r="AI647" s="29">
        <f>IF(ISNUMBER($S647),IF($S647&lt;=1,"Yes","No"),"n/a")</f>
        <v/>
      </c>
      <c r="AJ647" s="29">
        <f>IF(ISNUMBER($S647),ROUND(MAX(0,MIN(100,100-$S647*2.5-IF(ISNUMBER($T647),$T647,0)*0.12+IF($S647&lt;=1,12,0))),0),"")</f>
        <v/>
      </c>
      <c r="AK647" s="29">
        <f>IF(ISNUMBER($Q647),IF($Q647&gt;=100,20,IF($Q647&gt;=30,10,0)),0)+IF(ISNUMBER($R647),IF($R647&gt;=100,20,0),0)+IF(ISNUMBER($P647),IF($P647&gt;=150,20,IF($P647&gt;=50,12,5)),0)+IF(ISNUMBER($S647),IF($S647&lt;=1,15,0),0)</f>
        <v/>
      </c>
      <c r="AL647" s="29" t="n">
        <v>355</v>
      </c>
      <c r="AM647" s="30" t="n"/>
      <c r="AN647" s="15" t="inlineStr">
        <is>
          <t>Secondary/approx; NOT verified on Amazon.ca</t>
        </is>
      </c>
      <c r="AO647" s="15" t="inlineStr">
        <is>
          <t>BLANK -&gt; requires live Amazon.ca capture</t>
        </is>
      </c>
      <c r="AP647" s="15" t="inlineStr">
        <is>
          <t>Unverified commercial data</t>
        </is>
      </c>
    </row>
    <row r="648" ht="28" customHeight="1">
      <c r="A648" s="15" t="inlineStr">
        <is>
          <t>7UP</t>
        </is>
      </c>
      <c r="B648" s="15" t="inlineStr">
        <is>
          <t>7UP Lemon-Lime | Cherry | 15-pack 355mL</t>
        </is>
      </c>
      <c r="C648" s="15" t="inlineStr">
        <is>
          <t>5) Sparkling water &amp; soda</t>
        </is>
      </c>
      <c r="D648" s="15" t="inlineStr">
        <is>
          <t>355 mL can</t>
        </is>
      </c>
      <c r="E648" s="29" t="n">
        <v>15</v>
      </c>
      <c r="F648" s="30" t="n"/>
      <c r="G648" s="31">
        <f>IF(AND(ISNUMBER($F648),ISNUMBER($E648),$E648&lt;&gt;0),$F648/$E648,"")</f>
        <v/>
      </c>
      <c r="H648" s="31">
        <f>IF(AND(ISNUMBER($F648),ISNUMBER($AL648),ISNUMBER($E648),($AL648*$E648)&lt;&gt;0),$F648/($AL648*$E648)*100,"")</f>
        <v/>
      </c>
      <c r="I648" s="32" t="n"/>
      <c r="J648" s="33" t="n"/>
      <c r="K648" s="31">
        <f>IF(AND(ISNUMBER($F648),ISNUMBER($J648)),$F648*(1-$J648),"")</f>
        <v/>
      </c>
      <c r="L648" s="32" t="n"/>
      <c r="M648" s="32" t="n"/>
      <c r="N648" s="31">
        <f>IF(ISNUMBER($F648),($F648-IF(ISNUMBER($AM648),$AM648,0))*(1-IF(ISNUMBER($J648),$J648,0)),"")</f>
        <v/>
      </c>
      <c r="O648" s="15" t="inlineStr">
        <is>
          <t>Cherry</t>
        </is>
      </c>
      <c r="P648" s="29" t="n">
        <v>0</v>
      </c>
      <c r="Q648" s="29" t="n">
        <v>45</v>
      </c>
      <c r="R648" s="15" t="inlineStr">
        <is>
          <t>Not listed</t>
        </is>
      </c>
      <c r="S648" s="29" t="n">
        <v>38</v>
      </c>
      <c r="T648" s="29" t="n">
        <v>140</v>
      </c>
      <c r="U648" s="15" t="inlineStr">
        <is>
          <t>HFCS</t>
        </is>
      </c>
      <c r="V648" s="15" t="inlineStr">
        <is>
          <t>Caffeine-free lemon-lime</t>
        </is>
      </c>
      <c r="W648" s="32" t="n"/>
      <c r="X648" s="32" t="n"/>
      <c r="Y648" s="32" t="n"/>
      <c r="Z648" s="32" t="n"/>
      <c r="AA648" s="15" t="inlineStr">
        <is>
          <t>High</t>
        </is>
      </c>
      <c r="AB648" s="15" t="inlineStr">
        <is>
          <t>Legacy lemon-lime</t>
        </is>
      </c>
      <c r="AC648" s="15" t="inlineStr">
        <is>
          <t>Classic lemon-lime soda</t>
        </is>
      </c>
      <c r="AD648" s="15" t="inlineStr">
        <is>
          <t>Lemon-lime alternative to Sprite.</t>
        </is>
      </c>
      <c r="AE648" s="32" t="n"/>
      <c r="AF648" s="34">
        <f>IF(AND(ISNUMBER($P648),ISNUMBER($AL648),$AL648&lt;&gt;0),ROUND($P648/$AL648*100,1),"")</f>
        <v/>
      </c>
      <c r="AG648" s="35">
        <f>IF(AND(ISNUMBER($S648),ISNUMBER($AL648),$AL648&lt;&gt;0),ROUND($S648/$AL648*100,2),"")</f>
        <v/>
      </c>
      <c r="AH648" s="34">
        <f>IF(AND(ISNUMBER($Q648),ISNUMBER($AL648),$AL648&lt;&gt;0),ROUND($Q648/$AL648*100,1),"")</f>
        <v/>
      </c>
      <c r="AI648" s="29">
        <f>IF(ISNUMBER($S648),IF($S648&lt;=1,"Yes","No"),"n/a")</f>
        <v/>
      </c>
      <c r="AJ648" s="29">
        <f>IF(ISNUMBER($S648),ROUND(MAX(0,MIN(100,100-$S648*2.5-IF(ISNUMBER($T648),$T648,0)*0.12+IF($S648&lt;=1,12,0))),0),"")</f>
        <v/>
      </c>
      <c r="AK648" s="29">
        <f>IF(ISNUMBER($Q648),IF($Q648&gt;=100,20,IF($Q648&gt;=30,10,0)),0)+IF(ISNUMBER($R648),IF($R648&gt;=100,20,0),0)+IF(ISNUMBER($P648),IF($P648&gt;=150,20,IF($P648&gt;=50,12,5)),0)+IF(ISNUMBER($S648),IF($S648&lt;=1,15,0),0)</f>
        <v/>
      </c>
      <c r="AL648" s="29" t="n">
        <v>355</v>
      </c>
      <c r="AM648" s="30" t="n"/>
      <c r="AN648" s="15" t="inlineStr">
        <is>
          <t>Secondary/approx; NOT verified on Amazon.ca</t>
        </is>
      </c>
      <c r="AO648" s="15" t="inlineStr">
        <is>
          <t>BLANK -&gt; requires live Amazon.ca capture</t>
        </is>
      </c>
      <c r="AP648" s="15" t="inlineStr">
        <is>
          <t>Unverified commercial data</t>
        </is>
      </c>
    </row>
    <row r="649" ht="28" customHeight="1">
      <c r="A649" s="15" t="inlineStr">
        <is>
          <t>7UP</t>
        </is>
      </c>
      <c r="B649" s="15" t="inlineStr">
        <is>
          <t>7UP Lemon-Lime | Cherry | 18-pack 355mL</t>
        </is>
      </c>
      <c r="C649" s="15" t="inlineStr">
        <is>
          <t>5) Sparkling water &amp; soda</t>
        </is>
      </c>
      <c r="D649" s="15" t="inlineStr">
        <is>
          <t>355 mL can</t>
        </is>
      </c>
      <c r="E649" s="29" t="n">
        <v>18</v>
      </c>
      <c r="F649" s="30" t="n"/>
      <c r="G649" s="31">
        <f>IF(AND(ISNUMBER($F649),ISNUMBER($E649),$E649&lt;&gt;0),$F649/$E649,"")</f>
        <v/>
      </c>
      <c r="H649" s="31">
        <f>IF(AND(ISNUMBER($F649),ISNUMBER($AL649),ISNUMBER($E649),($AL649*$E649)&lt;&gt;0),$F649/($AL649*$E649)*100,"")</f>
        <v/>
      </c>
      <c r="I649" s="32" t="n"/>
      <c r="J649" s="33" t="n"/>
      <c r="K649" s="31">
        <f>IF(AND(ISNUMBER($F649),ISNUMBER($J649)),$F649*(1-$J649),"")</f>
        <v/>
      </c>
      <c r="L649" s="32" t="n"/>
      <c r="M649" s="32" t="n"/>
      <c r="N649" s="31">
        <f>IF(ISNUMBER($F649),($F649-IF(ISNUMBER($AM649),$AM649,0))*(1-IF(ISNUMBER($J649),$J649,0)),"")</f>
        <v/>
      </c>
      <c r="O649" s="15" t="inlineStr">
        <is>
          <t>Cherry</t>
        </is>
      </c>
      <c r="P649" s="29" t="n">
        <v>0</v>
      </c>
      <c r="Q649" s="29" t="n">
        <v>45</v>
      </c>
      <c r="R649" s="15" t="inlineStr">
        <is>
          <t>Not listed</t>
        </is>
      </c>
      <c r="S649" s="29" t="n">
        <v>38</v>
      </c>
      <c r="T649" s="29" t="n">
        <v>140</v>
      </c>
      <c r="U649" s="15" t="inlineStr">
        <is>
          <t>HFCS</t>
        </is>
      </c>
      <c r="V649" s="15" t="inlineStr">
        <is>
          <t>Caffeine-free lemon-lime</t>
        </is>
      </c>
      <c r="W649" s="32" t="n"/>
      <c r="X649" s="32" t="n"/>
      <c r="Y649" s="32" t="n"/>
      <c r="Z649" s="32" t="n"/>
      <c r="AA649" s="15" t="inlineStr">
        <is>
          <t>High</t>
        </is>
      </c>
      <c r="AB649" s="15" t="inlineStr">
        <is>
          <t>Legacy lemon-lime</t>
        </is>
      </c>
      <c r="AC649" s="15" t="inlineStr">
        <is>
          <t>Classic lemon-lime soda</t>
        </is>
      </c>
      <c r="AD649" s="15" t="inlineStr">
        <is>
          <t>Lemon-lime alternative to Sprite.</t>
        </is>
      </c>
      <c r="AE649" s="32" t="n"/>
      <c r="AF649" s="34">
        <f>IF(AND(ISNUMBER($P649),ISNUMBER($AL649),$AL649&lt;&gt;0),ROUND($P649/$AL649*100,1),"")</f>
        <v/>
      </c>
      <c r="AG649" s="35">
        <f>IF(AND(ISNUMBER($S649),ISNUMBER($AL649),$AL649&lt;&gt;0),ROUND($S649/$AL649*100,2),"")</f>
        <v/>
      </c>
      <c r="AH649" s="34">
        <f>IF(AND(ISNUMBER($Q649),ISNUMBER($AL649),$AL649&lt;&gt;0),ROUND($Q649/$AL649*100,1),"")</f>
        <v/>
      </c>
      <c r="AI649" s="29">
        <f>IF(ISNUMBER($S649),IF($S649&lt;=1,"Yes","No"),"n/a")</f>
        <v/>
      </c>
      <c r="AJ649" s="29">
        <f>IF(ISNUMBER($S649),ROUND(MAX(0,MIN(100,100-$S649*2.5-IF(ISNUMBER($T649),$T649,0)*0.12+IF($S649&lt;=1,12,0))),0),"")</f>
        <v/>
      </c>
      <c r="AK649" s="29">
        <f>IF(ISNUMBER($Q649),IF($Q649&gt;=100,20,IF($Q649&gt;=30,10,0)),0)+IF(ISNUMBER($R649),IF($R649&gt;=100,20,0),0)+IF(ISNUMBER($P649),IF($P649&gt;=150,20,IF($P649&gt;=50,12,5)),0)+IF(ISNUMBER($S649),IF($S649&lt;=1,15,0),0)</f>
        <v/>
      </c>
      <c r="AL649" s="29" t="n">
        <v>355</v>
      </c>
      <c r="AM649" s="30" t="n"/>
      <c r="AN649" s="15" t="inlineStr">
        <is>
          <t>Secondary/approx; NOT verified on Amazon.ca</t>
        </is>
      </c>
      <c r="AO649" s="15" t="inlineStr">
        <is>
          <t>BLANK -&gt; requires live Amazon.ca capture</t>
        </is>
      </c>
      <c r="AP649" s="15" t="inlineStr">
        <is>
          <t>Unverified commercial data</t>
        </is>
      </c>
    </row>
    <row r="650" ht="28" customHeight="1">
      <c r="A650" s="15" t="inlineStr">
        <is>
          <t>7UP</t>
        </is>
      </c>
      <c r="B650" s="15" t="inlineStr">
        <is>
          <t>7UP Lemon-Lime | Cherry | 24-pack 355mL</t>
        </is>
      </c>
      <c r="C650" s="15" t="inlineStr">
        <is>
          <t>5) Sparkling water &amp; soda</t>
        </is>
      </c>
      <c r="D650" s="15" t="inlineStr">
        <is>
          <t>355 mL can</t>
        </is>
      </c>
      <c r="E650" s="29" t="n">
        <v>24</v>
      </c>
      <c r="F650" s="30" t="n"/>
      <c r="G650" s="31">
        <f>IF(AND(ISNUMBER($F650),ISNUMBER($E650),$E650&lt;&gt;0),$F650/$E650,"")</f>
        <v/>
      </c>
      <c r="H650" s="31">
        <f>IF(AND(ISNUMBER($F650),ISNUMBER($AL650),ISNUMBER($E650),($AL650*$E650)&lt;&gt;0),$F650/($AL650*$E650)*100,"")</f>
        <v/>
      </c>
      <c r="I650" s="32" t="n"/>
      <c r="J650" s="33" t="n"/>
      <c r="K650" s="31">
        <f>IF(AND(ISNUMBER($F650),ISNUMBER($J650)),$F650*(1-$J650),"")</f>
        <v/>
      </c>
      <c r="L650" s="32" t="n"/>
      <c r="M650" s="32" t="n"/>
      <c r="N650" s="31">
        <f>IF(ISNUMBER($F650),($F650-IF(ISNUMBER($AM650),$AM650,0))*(1-IF(ISNUMBER($J650),$J650,0)),"")</f>
        <v/>
      </c>
      <c r="O650" s="15" t="inlineStr">
        <is>
          <t>Cherry</t>
        </is>
      </c>
      <c r="P650" s="29" t="n">
        <v>0</v>
      </c>
      <c r="Q650" s="29" t="n">
        <v>45</v>
      </c>
      <c r="R650" s="15" t="inlineStr">
        <is>
          <t>Not listed</t>
        </is>
      </c>
      <c r="S650" s="29" t="n">
        <v>38</v>
      </c>
      <c r="T650" s="29" t="n">
        <v>140</v>
      </c>
      <c r="U650" s="15" t="inlineStr">
        <is>
          <t>HFCS</t>
        </is>
      </c>
      <c r="V650" s="15" t="inlineStr">
        <is>
          <t>Caffeine-free lemon-lime</t>
        </is>
      </c>
      <c r="W650" s="32" t="n"/>
      <c r="X650" s="32" t="n"/>
      <c r="Y650" s="32" t="n"/>
      <c r="Z650" s="32" t="n"/>
      <c r="AA650" s="15" t="inlineStr">
        <is>
          <t>High</t>
        </is>
      </c>
      <c r="AB650" s="15" t="inlineStr">
        <is>
          <t>Legacy lemon-lime</t>
        </is>
      </c>
      <c r="AC650" s="15" t="inlineStr">
        <is>
          <t>Classic lemon-lime soda</t>
        </is>
      </c>
      <c r="AD650" s="15" t="inlineStr">
        <is>
          <t>Lemon-lime alternative to Sprite.</t>
        </is>
      </c>
      <c r="AE650" s="32" t="n"/>
      <c r="AF650" s="34">
        <f>IF(AND(ISNUMBER($P650),ISNUMBER($AL650),$AL650&lt;&gt;0),ROUND($P650/$AL650*100,1),"")</f>
        <v/>
      </c>
      <c r="AG650" s="35">
        <f>IF(AND(ISNUMBER($S650),ISNUMBER($AL650),$AL650&lt;&gt;0),ROUND($S650/$AL650*100,2),"")</f>
        <v/>
      </c>
      <c r="AH650" s="34">
        <f>IF(AND(ISNUMBER($Q650),ISNUMBER($AL650),$AL650&lt;&gt;0),ROUND($Q650/$AL650*100,1),"")</f>
        <v/>
      </c>
      <c r="AI650" s="29">
        <f>IF(ISNUMBER($S650),IF($S650&lt;=1,"Yes","No"),"n/a")</f>
        <v/>
      </c>
      <c r="AJ650" s="29">
        <f>IF(ISNUMBER($S650),ROUND(MAX(0,MIN(100,100-$S650*2.5-IF(ISNUMBER($T650),$T650,0)*0.12+IF($S650&lt;=1,12,0))),0),"")</f>
        <v/>
      </c>
      <c r="AK650" s="29">
        <f>IF(ISNUMBER($Q650),IF($Q650&gt;=100,20,IF($Q650&gt;=30,10,0)),0)+IF(ISNUMBER($R650),IF($R650&gt;=100,20,0),0)+IF(ISNUMBER($P650),IF($P650&gt;=150,20,IF($P650&gt;=50,12,5)),0)+IF(ISNUMBER($S650),IF($S650&lt;=1,15,0),0)</f>
        <v/>
      </c>
      <c r="AL650" s="29" t="n">
        <v>355</v>
      </c>
      <c r="AM650" s="30" t="n"/>
      <c r="AN650" s="15" t="inlineStr">
        <is>
          <t>Secondary/approx; NOT verified on Amazon.ca</t>
        </is>
      </c>
      <c r="AO650" s="15" t="inlineStr">
        <is>
          <t>BLANK -&gt; requires live Amazon.ca capture</t>
        </is>
      </c>
      <c r="AP650" s="15" t="inlineStr">
        <is>
          <t>Unverified commercial data</t>
        </is>
      </c>
    </row>
    <row r="651" ht="28" customHeight="1">
      <c r="A651" s="15" t="inlineStr">
        <is>
          <t>7UP</t>
        </is>
      </c>
      <c r="B651" s="15" t="inlineStr">
        <is>
          <t>7UP Lemon-Lime | Diet | single 355mL</t>
        </is>
      </c>
      <c r="C651" s="15" t="inlineStr">
        <is>
          <t>5) Sparkling water &amp; soda</t>
        </is>
      </c>
      <c r="D651" s="15" t="inlineStr">
        <is>
          <t>355 mL can</t>
        </is>
      </c>
      <c r="E651" s="29" t="n">
        <v>1</v>
      </c>
      <c r="F651" s="30" t="n"/>
      <c r="G651" s="31">
        <f>IF(AND(ISNUMBER($F651),ISNUMBER($E651),$E651&lt;&gt;0),$F651/$E651,"")</f>
        <v/>
      </c>
      <c r="H651" s="31">
        <f>IF(AND(ISNUMBER($F651),ISNUMBER($AL651),ISNUMBER($E651),($AL651*$E651)&lt;&gt;0),$F651/($AL651*$E651)*100,"")</f>
        <v/>
      </c>
      <c r="I651" s="32" t="n"/>
      <c r="J651" s="33" t="n"/>
      <c r="K651" s="31">
        <f>IF(AND(ISNUMBER($F651),ISNUMBER($J651)),$F651*(1-$J651),"")</f>
        <v/>
      </c>
      <c r="L651" s="32" t="n"/>
      <c r="M651" s="32" t="n"/>
      <c r="N651" s="31">
        <f>IF(ISNUMBER($F651),($F651-IF(ISNUMBER($AM651),$AM651,0))*(1-IF(ISNUMBER($J651),$J651,0)),"")</f>
        <v/>
      </c>
      <c r="O651" s="15" t="inlineStr">
        <is>
          <t>Diet</t>
        </is>
      </c>
      <c r="P651" s="29" t="n">
        <v>0</v>
      </c>
      <c r="Q651" s="29" t="n">
        <v>45</v>
      </c>
      <c r="R651" s="15" t="inlineStr">
        <is>
          <t>Not listed</t>
        </is>
      </c>
      <c r="S651" s="29" t="n">
        <v>38</v>
      </c>
      <c r="T651" s="29" t="n">
        <v>140</v>
      </c>
      <c r="U651" s="15" t="inlineStr">
        <is>
          <t>HFCS</t>
        </is>
      </c>
      <c r="V651" s="15" t="inlineStr">
        <is>
          <t>Caffeine-free lemon-lime</t>
        </is>
      </c>
      <c r="W651" s="32" t="n"/>
      <c r="X651" s="32" t="n"/>
      <c r="Y651" s="32" t="n"/>
      <c r="Z651" s="32" t="n"/>
      <c r="AA651" s="15" t="inlineStr">
        <is>
          <t>High</t>
        </is>
      </c>
      <c r="AB651" s="15" t="inlineStr">
        <is>
          <t>Legacy lemon-lime</t>
        </is>
      </c>
      <c r="AC651" s="15" t="inlineStr">
        <is>
          <t>Classic lemon-lime soda</t>
        </is>
      </c>
      <c r="AD651" s="15" t="inlineStr">
        <is>
          <t>Lemon-lime alternative to Sprite.</t>
        </is>
      </c>
      <c r="AE651" s="32" t="n"/>
      <c r="AF651" s="34">
        <f>IF(AND(ISNUMBER($P651),ISNUMBER($AL651),$AL651&lt;&gt;0),ROUND($P651/$AL651*100,1),"")</f>
        <v/>
      </c>
      <c r="AG651" s="35">
        <f>IF(AND(ISNUMBER($S651),ISNUMBER($AL651),$AL651&lt;&gt;0),ROUND($S651/$AL651*100,2),"")</f>
        <v/>
      </c>
      <c r="AH651" s="34">
        <f>IF(AND(ISNUMBER($Q651),ISNUMBER($AL651),$AL651&lt;&gt;0),ROUND($Q651/$AL651*100,1),"")</f>
        <v/>
      </c>
      <c r="AI651" s="29">
        <f>IF(ISNUMBER($S651),IF($S651&lt;=1,"Yes","No"),"n/a")</f>
        <v/>
      </c>
      <c r="AJ651" s="29">
        <f>IF(ISNUMBER($S651),ROUND(MAX(0,MIN(100,100-$S651*2.5-IF(ISNUMBER($T651),$T651,0)*0.12+IF($S651&lt;=1,12,0))),0),"")</f>
        <v/>
      </c>
      <c r="AK651" s="29">
        <f>IF(ISNUMBER($Q651),IF($Q651&gt;=100,20,IF($Q651&gt;=30,10,0)),0)+IF(ISNUMBER($R651),IF($R651&gt;=100,20,0),0)+IF(ISNUMBER($P651),IF($P651&gt;=150,20,IF($P651&gt;=50,12,5)),0)+IF(ISNUMBER($S651),IF($S651&lt;=1,15,0),0)</f>
        <v/>
      </c>
      <c r="AL651" s="29" t="n">
        <v>355</v>
      </c>
      <c r="AM651" s="30" t="n"/>
      <c r="AN651" s="15" t="inlineStr">
        <is>
          <t>Secondary/approx; NOT verified on Amazon.ca</t>
        </is>
      </c>
      <c r="AO651" s="15" t="inlineStr">
        <is>
          <t>BLANK -&gt; requires live Amazon.ca capture</t>
        </is>
      </c>
      <c r="AP651" s="15" t="inlineStr">
        <is>
          <t>Unverified commercial data</t>
        </is>
      </c>
    </row>
    <row r="652" ht="28" customHeight="1">
      <c r="A652" s="15" t="inlineStr">
        <is>
          <t>7UP</t>
        </is>
      </c>
      <c r="B652" s="15" t="inlineStr">
        <is>
          <t>7UP Lemon-Lime | Diet | 8-pack 355mL</t>
        </is>
      </c>
      <c r="C652" s="15" t="inlineStr">
        <is>
          <t>5) Sparkling water &amp; soda</t>
        </is>
      </c>
      <c r="D652" s="15" t="inlineStr">
        <is>
          <t>355 mL can</t>
        </is>
      </c>
      <c r="E652" s="29" t="n">
        <v>8</v>
      </c>
      <c r="F652" s="30" t="n"/>
      <c r="G652" s="31">
        <f>IF(AND(ISNUMBER($F652),ISNUMBER($E652),$E652&lt;&gt;0),$F652/$E652,"")</f>
        <v/>
      </c>
      <c r="H652" s="31">
        <f>IF(AND(ISNUMBER($F652),ISNUMBER($AL652),ISNUMBER($E652),($AL652*$E652)&lt;&gt;0),$F652/($AL652*$E652)*100,"")</f>
        <v/>
      </c>
      <c r="I652" s="32" t="n"/>
      <c r="J652" s="33" t="n"/>
      <c r="K652" s="31">
        <f>IF(AND(ISNUMBER($F652),ISNUMBER($J652)),$F652*(1-$J652),"")</f>
        <v/>
      </c>
      <c r="L652" s="32" t="n"/>
      <c r="M652" s="32" t="n"/>
      <c r="N652" s="31">
        <f>IF(ISNUMBER($F652),($F652-IF(ISNUMBER($AM652),$AM652,0))*(1-IF(ISNUMBER($J652),$J652,0)),"")</f>
        <v/>
      </c>
      <c r="O652" s="15" t="inlineStr">
        <is>
          <t>Diet</t>
        </is>
      </c>
      <c r="P652" s="29" t="n">
        <v>0</v>
      </c>
      <c r="Q652" s="29" t="n">
        <v>45</v>
      </c>
      <c r="R652" s="15" t="inlineStr">
        <is>
          <t>Not listed</t>
        </is>
      </c>
      <c r="S652" s="29" t="n">
        <v>38</v>
      </c>
      <c r="T652" s="29" t="n">
        <v>140</v>
      </c>
      <c r="U652" s="15" t="inlineStr">
        <is>
          <t>HFCS</t>
        </is>
      </c>
      <c r="V652" s="15" t="inlineStr">
        <is>
          <t>Caffeine-free lemon-lime</t>
        </is>
      </c>
      <c r="W652" s="32" t="n"/>
      <c r="X652" s="32" t="n"/>
      <c r="Y652" s="32" t="n"/>
      <c r="Z652" s="32" t="n"/>
      <c r="AA652" s="15" t="inlineStr">
        <is>
          <t>High</t>
        </is>
      </c>
      <c r="AB652" s="15" t="inlineStr">
        <is>
          <t>Legacy lemon-lime</t>
        </is>
      </c>
      <c r="AC652" s="15" t="inlineStr">
        <is>
          <t>Classic lemon-lime soda</t>
        </is>
      </c>
      <c r="AD652" s="15" t="inlineStr">
        <is>
          <t>Lemon-lime alternative to Sprite.</t>
        </is>
      </c>
      <c r="AE652" s="32" t="n"/>
      <c r="AF652" s="34">
        <f>IF(AND(ISNUMBER($P652),ISNUMBER($AL652),$AL652&lt;&gt;0),ROUND($P652/$AL652*100,1),"")</f>
        <v/>
      </c>
      <c r="AG652" s="35">
        <f>IF(AND(ISNUMBER($S652),ISNUMBER($AL652),$AL652&lt;&gt;0),ROUND($S652/$AL652*100,2),"")</f>
        <v/>
      </c>
      <c r="AH652" s="34">
        <f>IF(AND(ISNUMBER($Q652),ISNUMBER($AL652),$AL652&lt;&gt;0),ROUND($Q652/$AL652*100,1),"")</f>
        <v/>
      </c>
      <c r="AI652" s="29">
        <f>IF(ISNUMBER($S652),IF($S652&lt;=1,"Yes","No"),"n/a")</f>
        <v/>
      </c>
      <c r="AJ652" s="29">
        <f>IF(ISNUMBER($S652),ROUND(MAX(0,MIN(100,100-$S652*2.5-IF(ISNUMBER($T652),$T652,0)*0.12+IF($S652&lt;=1,12,0))),0),"")</f>
        <v/>
      </c>
      <c r="AK652" s="29">
        <f>IF(ISNUMBER($Q652),IF($Q652&gt;=100,20,IF($Q652&gt;=30,10,0)),0)+IF(ISNUMBER($R652),IF($R652&gt;=100,20,0),0)+IF(ISNUMBER($P652),IF($P652&gt;=150,20,IF($P652&gt;=50,12,5)),0)+IF(ISNUMBER($S652),IF($S652&lt;=1,15,0),0)</f>
        <v/>
      </c>
      <c r="AL652" s="29" t="n">
        <v>355</v>
      </c>
      <c r="AM652" s="30" t="n"/>
      <c r="AN652" s="15" t="inlineStr">
        <is>
          <t>Secondary/approx; NOT verified on Amazon.ca</t>
        </is>
      </c>
      <c r="AO652" s="15" t="inlineStr">
        <is>
          <t>BLANK -&gt; requires live Amazon.ca capture</t>
        </is>
      </c>
      <c r="AP652" s="15" t="inlineStr">
        <is>
          <t>Unverified commercial data</t>
        </is>
      </c>
    </row>
    <row r="653" ht="28" customHeight="1">
      <c r="A653" s="15" t="inlineStr">
        <is>
          <t>7UP</t>
        </is>
      </c>
      <c r="B653" s="15" t="inlineStr">
        <is>
          <t>7UP Lemon-Lime | Diet | 12-pack 355mL</t>
        </is>
      </c>
      <c r="C653" s="15" t="inlineStr">
        <is>
          <t>5) Sparkling water &amp; soda</t>
        </is>
      </c>
      <c r="D653" s="15" t="inlineStr">
        <is>
          <t>355 mL can</t>
        </is>
      </c>
      <c r="E653" s="29" t="n">
        <v>12</v>
      </c>
      <c r="F653" s="30" t="n"/>
      <c r="G653" s="31">
        <f>IF(AND(ISNUMBER($F653),ISNUMBER($E653),$E653&lt;&gt;0),$F653/$E653,"")</f>
        <v/>
      </c>
      <c r="H653" s="31">
        <f>IF(AND(ISNUMBER($F653),ISNUMBER($AL653),ISNUMBER($E653),($AL653*$E653)&lt;&gt;0),$F653/($AL653*$E653)*100,"")</f>
        <v/>
      </c>
      <c r="I653" s="32" t="n"/>
      <c r="J653" s="33" t="n"/>
      <c r="K653" s="31">
        <f>IF(AND(ISNUMBER($F653),ISNUMBER($J653)),$F653*(1-$J653),"")</f>
        <v/>
      </c>
      <c r="L653" s="32" t="n"/>
      <c r="M653" s="32" t="n"/>
      <c r="N653" s="31">
        <f>IF(ISNUMBER($F653),($F653-IF(ISNUMBER($AM653),$AM653,0))*(1-IF(ISNUMBER($J653),$J653,0)),"")</f>
        <v/>
      </c>
      <c r="O653" s="15" t="inlineStr">
        <is>
          <t>Diet</t>
        </is>
      </c>
      <c r="P653" s="29" t="n">
        <v>0</v>
      </c>
      <c r="Q653" s="29" t="n">
        <v>45</v>
      </c>
      <c r="R653" s="15" t="inlineStr">
        <is>
          <t>Not listed</t>
        </is>
      </c>
      <c r="S653" s="29" t="n">
        <v>38</v>
      </c>
      <c r="T653" s="29" t="n">
        <v>140</v>
      </c>
      <c r="U653" s="15" t="inlineStr">
        <is>
          <t>HFCS</t>
        </is>
      </c>
      <c r="V653" s="15" t="inlineStr">
        <is>
          <t>Caffeine-free lemon-lime</t>
        </is>
      </c>
      <c r="W653" s="32" t="n"/>
      <c r="X653" s="32" t="n"/>
      <c r="Y653" s="32" t="n"/>
      <c r="Z653" s="32" t="n"/>
      <c r="AA653" s="15" t="inlineStr">
        <is>
          <t>High</t>
        </is>
      </c>
      <c r="AB653" s="15" t="inlineStr">
        <is>
          <t>Legacy lemon-lime</t>
        </is>
      </c>
      <c r="AC653" s="15" t="inlineStr">
        <is>
          <t>Classic lemon-lime soda</t>
        </is>
      </c>
      <c r="AD653" s="15" t="inlineStr">
        <is>
          <t>Lemon-lime alternative to Sprite.</t>
        </is>
      </c>
      <c r="AE653" s="32" t="n"/>
      <c r="AF653" s="34">
        <f>IF(AND(ISNUMBER($P653),ISNUMBER($AL653),$AL653&lt;&gt;0),ROUND($P653/$AL653*100,1),"")</f>
        <v/>
      </c>
      <c r="AG653" s="35">
        <f>IF(AND(ISNUMBER($S653),ISNUMBER($AL653),$AL653&lt;&gt;0),ROUND($S653/$AL653*100,2),"")</f>
        <v/>
      </c>
      <c r="AH653" s="34">
        <f>IF(AND(ISNUMBER($Q653),ISNUMBER($AL653),$AL653&lt;&gt;0),ROUND($Q653/$AL653*100,1),"")</f>
        <v/>
      </c>
      <c r="AI653" s="29">
        <f>IF(ISNUMBER($S653),IF($S653&lt;=1,"Yes","No"),"n/a")</f>
        <v/>
      </c>
      <c r="AJ653" s="29">
        <f>IF(ISNUMBER($S653),ROUND(MAX(0,MIN(100,100-$S653*2.5-IF(ISNUMBER($T653),$T653,0)*0.12+IF($S653&lt;=1,12,0))),0),"")</f>
        <v/>
      </c>
      <c r="AK653" s="29">
        <f>IF(ISNUMBER($Q653),IF($Q653&gt;=100,20,IF($Q653&gt;=30,10,0)),0)+IF(ISNUMBER($R653),IF($R653&gt;=100,20,0),0)+IF(ISNUMBER($P653),IF($P653&gt;=150,20,IF($P653&gt;=50,12,5)),0)+IF(ISNUMBER($S653),IF($S653&lt;=1,15,0),0)</f>
        <v/>
      </c>
      <c r="AL653" s="29" t="n">
        <v>355</v>
      </c>
      <c r="AM653" s="30" t="n"/>
      <c r="AN653" s="15" t="inlineStr">
        <is>
          <t>Secondary/approx; NOT verified on Amazon.ca</t>
        </is>
      </c>
      <c r="AO653" s="15" t="inlineStr">
        <is>
          <t>BLANK -&gt; requires live Amazon.ca capture</t>
        </is>
      </c>
      <c r="AP653" s="15" t="inlineStr">
        <is>
          <t>Unverified commercial data</t>
        </is>
      </c>
    </row>
    <row r="654" ht="28" customHeight="1">
      <c r="A654" s="15" t="inlineStr">
        <is>
          <t>7UP</t>
        </is>
      </c>
      <c r="B654" s="15" t="inlineStr">
        <is>
          <t>7UP Lemon-Lime | Diet | 15-pack 355mL</t>
        </is>
      </c>
      <c r="C654" s="15" t="inlineStr">
        <is>
          <t>5) Sparkling water &amp; soda</t>
        </is>
      </c>
      <c r="D654" s="15" t="inlineStr">
        <is>
          <t>355 mL can</t>
        </is>
      </c>
      <c r="E654" s="29" t="n">
        <v>15</v>
      </c>
      <c r="F654" s="30" t="n"/>
      <c r="G654" s="31">
        <f>IF(AND(ISNUMBER($F654),ISNUMBER($E654),$E654&lt;&gt;0),$F654/$E654,"")</f>
        <v/>
      </c>
      <c r="H654" s="31">
        <f>IF(AND(ISNUMBER($F654),ISNUMBER($AL654),ISNUMBER($E654),($AL654*$E654)&lt;&gt;0),$F654/($AL654*$E654)*100,"")</f>
        <v/>
      </c>
      <c r="I654" s="32" t="n"/>
      <c r="J654" s="33" t="n"/>
      <c r="K654" s="31">
        <f>IF(AND(ISNUMBER($F654),ISNUMBER($J654)),$F654*(1-$J654),"")</f>
        <v/>
      </c>
      <c r="L654" s="32" t="n"/>
      <c r="M654" s="32" t="n"/>
      <c r="N654" s="31">
        <f>IF(ISNUMBER($F654),($F654-IF(ISNUMBER($AM654),$AM654,0))*(1-IF(ISNUMBER($J654),$J654,0)),"")</f>
        <v/>
      </c>
      <c r="O654" s="15" t="inlineStr">
        <is>
          <t>Diet</t>
        </is>
      </c>
      <c r="P654" s="29" t="n">
        <v>0</v>
      </c>
      <c r="Q654" s="29" t="n">
        <v>45</v>
      </c>
      <c r="R654" s="15" t="inlineStr">
        <is>
          <t>Not listed</t>
        </is>
      </c>
      <c r="S654" s="29" t="n">
        <v>38</v>
      </c>
      <c r="T654" s="29" t="n">
        <v>140</v>
      </c>
      <c r="U654" s="15" t="inlineStr">
        <is>
          <t>HFCS</t>
        </is>
      </c>
      <c r="V654" s="15" t="inlineStr">
        <is>
          <t>Caffeine-free lemon-lime</t>
        </is>
      </c>
      <c r="W654" s="32" t="n"/>
      <c r="X654" s="32" t="n"/>
      <c r="Y654" s="32" t="n"/>
      <c r="Z654" s="32" t="n"/>
      <c r="AA654" s="15" t="inlineStr">
        <is>
          <t>High</t>
        </is>
      </c>
      <c r="AB654" s="15" t="inlineStr">
        <is>
          <t>Legacy lemon-lime</t>
        </is>
      </c>
      <c r="AC654" s="15" t="inlineStr">
        <is>
          <t>Classic lemon-lime soda</t>
        </is>
      </c>
      <c r="AD654" s="15" t="inlineStr">
        <is>
          <t>Lemon-lime alternative to Sprite.</t>
        </is>
      </c>
      <c r="AE654" s="32" t="n"/>
      <c r="AF654" s="34">
        <f>IF(AND(ISNUMBER($P654),ISNUMBER($AL654),$AL654&lt;&gt;0),ROUND($P654/$AL654*100,1),"")</f>
        <v/>
      </c>
      <c r="AG654" s="35">
        <f>IF(AND(ISNUMBER($S654),ISNUMBER($AL654),$AL654&lt;&gt;0),ROUND($S654/$AL654*100,2),"")</f>
        <v/>
      </c>
      <c r="AH654" s="34">
        <f>IF(AND(ISNUMBER($Q654),ISNUMBER($AL654),$AL654&lt;&gt;0),ROUND($Q654/$AL654*100,1),"")</f>
        <v/>
      </c>
      <c r="AI654" s="29">
        <f>IF(ISNUMBER($S654),IF($S654&lt;=1,"Yes","No"),"n/a")</f>
        <v/>
      </c>
      <c r="AJ654" s="29">
        <f>IF(ISNUMBER($S654),ROUND(MAX(0,MIN(100,100-$S654*2.5-IF(ISNUMBER($T654),$T654,0)*0.12+IF($S654&lt;=1,12,0))),0),"")</f>
        <v/>
      </c>
      <c r="AK654" s="29">
        <f>IF(ISNUMBER($Q654),IF($Q654&gt;=100,20,IF($Q654&gt;=30,10,0)),0)+IF(ISNUMBER($R654),IF($R654&gt;=100,20,0),0)+IF(ISNUMBER($P654),IF($P654&gt;=150,20,IF($P654&gt;=50,12,5)),0)+IF(ISNUMBER($S654),IF($S654&lt;=1,15,0),0)</f>
        <v/>
      </c>
      <c r="AL654" s="29" t="n">
        <v>355</v>
      </c>
      <c r="AM654" s="30" t="n"/>
      <c r="AN654" s="15" t="inlineStr">
        <is>
          <t>Secondary/approx; NOT verified on Amazon.ca</t>
        </is>
      </c>
      <c r="AO654" s="15" t="inlineStr">
        <is>
          <t>BLANK -&gt; requires live Amazon.ca capture</t>
        </is>
      </c>
      <c r="AP654" s="15" t="inlineStr">
        <is>
          <t>Unverified commercial data</t>
        </is>
      </c>
    </row>
    <row r="655" ht="28" customHeight="1">
      <c r="A655" s="15" t="inlineStr">
        <is>
          <t>7UP</t>
        </is>
      </c>
      <c r="B655" s="15" t="inlineStr">
        <is>
          <t>7UP Lemon-Lime | Diet | 18-pack 355mL</t>
        </is>
      </c>
      <c r="C655" s="15" t="inlineStr">
        <is>
          <t>5) Sparkling water &amp; soda</t>
        </is>
      </c>
      <c r="D655" s="15" t="inlineStr">
        <is>
          <t>355 mL can</t>
        </is>
      </c>
      <c r="E655" s="29" t="n">
        <v>18</v>
      </c>
      <c r="F655" s="30" t="n"/>
      <c r="G655" s="31">
        <f>IF(AND(ISNUMBER($F655),ISNUMBER($E655),$E655&lt;&gt;0),$F655/$E655,"")</f>
        <v/>
      </c>
      <c r="H655" s="31">
        <f>IF(AND(ISNUMBER($F655),ISNUMBER($AL655),ISNUMBER($E655),($AL655*$E655)&lt;&gt;0),$F655/($AL655*$E655)*100,"")</f>
        <v/>
      </c>
      <c r="I655" s="32" t="n"/>
      <c r="J655" s="33" t="n"/>
      <c r="K655" s="31">
        <f>IF(AND(ISNUMBER($F655),ISNUMBER($J655)),$F655*(1-$J655),"")</f>
        <v/>
      </c>
      <c r="L655" s="32" t="n"/>
      <c r="M655" s="32" t="n"/>
      <c r="N655" s="31">
        <f>IF(ISNUMBER($F655),($F655-IF(ISNUMBER($AM655),$AM655,0))*(1-IF(ISNUMBER($J655),$J655,0)),"")</f>
        <v/>
      </c>
      <c r="O655" s="15" t="inlineStr">
        <is>
          <t>Diet</t>
        </is>
      </c>
      <c r="P655" s="29" t="n">
        <v>0</v>
      </c>
      <c r="Q655" s="29" t="n">
        <v>45</v>
      </c>
      <c r="R655" s="15" t="inlineStr">
        <is>
          <t>Not listed</t>
        </is>
      </c>
      <c r="S655" s="29" t="n">
        <v>38</v>
      </c>
      <c r="T655" s="29" t="n">
        <v>140</v>
      </c>
      <c r="U655" s="15" t="inlineStr">
        <is>
          <t>HFCS</t>
        </is>
      </c>
      <c r="V655" s="15" t="inlineStr">
        <is>
          <t>Caffeine-free lemon-lime</t>
        </is>
      </c>
      <c r="W655" s="32" t="n"/>
      <c r="X655" s="32" t="n"/>
      <c r="Y655" s="32" t="n"/>
      <c r="Z655" s="32" t="n"/>
      <c r="AA655" s="15" t="inlineStr">
        <is>
          <t>High</t>
        </is>
      </c>
      <c r="AB655" s="15" t="inlineStr">
        <is>
          <t>Legacy lemon-lime</t>
        </is>
      </c>
      <c r="AC655" s="15" t="inlineStr">
        <is>
          <t>Classic lemon-lime soda</t>
        </is>
      </c>
      <c r="AD655" s="15" t="inlineStr">
        <is>
          <t>Lemon-lime alternative to Sprite.</t>
        </is>
      </c>
      <c r="AE655" s="32" t="n"/>
      <c r="AF655" s="34">
        <f>IF(AND(ISNUMBER($P655),ISNUMBER($AL655),$AL655&lt;&gt;0),ROUND($P655/$AL655*100,1),"")</f>
        <v/>
      </c>
      <c r="AG655" s="35">
        <f>IF(AND(ISNUMBER($S655),ISNUMBER($AL655),$AL655&lt;&gt;0),ROUND($S655/$AL655*100,2),"")</f>
        <v/>
      </c>
      <c r="AH655" s="34">
        <f>IF(AND(ISNUMBER($Q655),ISNUMBER($AL655),$AL655&lt;&gt;0),ROUND($Q655/$AL655*100,1),"")</f>
        <v/>
      </c>
      <c r="AI655" s="29">
        <f>IF(ISNUMBER($S655),IF($S655&lt;=1,"Yes","No"),"n/a")</f>
        <v/>
      </c>
      <c r="AJ655" s="29">
        <f>IF(ISNUMBER($S655),ROUND(MAX(0,MIN(100,100-$S655*2.5-IF(ISNUMBER($T655),$T655,0)*0.12+IF($S655&lt;=1,12,0))),0),"")</f>
        <v/>
      </c>
      <c r="AK655" s="29">
        <f>IF(ISNUMBER($Q655),IF($Q655&gt;=100,20,IF($Q655&gt;=30,10,0)),0)+IF(ISNUMBER($R655),IF($R655&gt;=100,20,0),0)+IF(ISNUMBER($P655),IF($P655&gt;=150,20,IF($P655&gt;=50,12,5)),0)+IF(ISNUMBER($S655),IF($S655&lt;=1,15,0),0)</f>
        <v/>
      </c>
      <c r="AL655" s="29" t="n">
        <v>355</v>
      </c>
      <c r="AM655" s="30" t="n"/>
      <c r="AN655" s="15" t="inlineStr">
        <is>
          <t>Secondary/approx; NOT verified on Amazon.ca</t>
        </is>
      </c>
      <c r="AO655" s="15" t="inlineStr">
        <is>
          <t>BLANK -&gt; requires live Amazon.ca capture</t>
        </is>
      </c>
      <c r="AP655" s="15" t="inlineStr">
        <is>
          <t>Unverified commercial data</t>
        </is>
      </c>
    </row>
    <row r="656" ht="28" customHeight="1">
      <c r="A656" s="15" t="inlineStr">
        <is>
          <t>7UP</t>
        </is>
      </c>
      <c r="B656" s="15" t="inlineStr">
        <is>
          <t>7UP Lemon-Lime | Diet | 24-pack 355mL</t>
        </is>
      </c>
      <c r="C656" s="15" t="inlineStr">
        <is>
          <t>5) Sparkling water &amp; soda</t>
        </is>
      </c>
      <c r="D656" s="15" t="inlineStr">
        <is>
          <t>355 mL can</t>
        </is>
      </c>
      <c r="E656" s="29" t="n">
        <v>24</v>
      </c>
      <c r="F656" s="30" t="n"/>
      <c r="G656" s="31">
        <f>IF(AND(ISNUMBER($F656),ISNUMBER($E656),$E656&lt;&gt;0),$F656/$E656,"")</f>
        <v/>
      </c>
      <c r="H656" s="31">
        <f>IF(AND(ISNUMBER($F656),ISNUMBER($AL656),ISNUMBER($E656),($AL656*$E656)&lt;&gt;0),$F656/($AL656*$E656)*100,"")</f>
        <v/>
      </c>
      <c r="I656" s="32" t="n"/>
      <c r="J656" s="33" t="n"/>
      <c r="K656" s="31">
        <f>IF(AND(ISNUMBER($F656),ISNUMBER($J656)),$F656*(1-$J656),"")</f>
        <v/>
      </c>
      <c r="L656" s="32" t="n"/>
      <c r="M656" s="32" t="n"/>
      <c r="N656" s="31">
        <f>IF(ISNUMBER($F656),($F656-IF(ISNUMBER($AM656),$AM656,0))*(1-IF(ISNUMBER($J656),$J656,0)),"")</f>
        <v/>
      </c>
      <c r="O656" s="15" t="inlineStr">
        <is>
          <t>Diet</t>
        </is>
      </c>
      <c r="P656" s="29" t="n">
        <v>0</v>
      </c>
      <c r="Q656" s="29" t="n">
        <v>45</v>
      </c>
      <c r="R656" s="15" t="inlineStr">
        <is>
          <t>Not listed</t>
        </is>
      </c>
      <c r="S656" s="29" t="n">
        <v>38</v>
      </c>
      <c r="T656" s="29" t="n">
        <v>140</v>
      </c>
      <c r="U656" s="15" t="inlineStr">
        <is>
          <t>HFCS</t>
        </is>
      </c>
      <c r="V656" s="15" t="inlineStr">
        <is>
          <t>Caffeine-free lemon-lime</t>
        </is>
      </c>
      <c r="W656" s="32" t="n"/>
      <c r="X656" s="32" t="n"/>
      <c r="Y656" s="32" t="n"/>
      <c r="Z656" s="32" t="n"/>
      <c r="AA656" s="15" t="inlineStr">
        <is>
          <t>High</t>
        </is>
      </c>
      <c r="AB656" s="15" t="inlineStr">
        <is>
          <t>Legacy lemon-lime</t>
        </is>
      </c>
      <c r="AC656" s="15" t="inlineStr">
        <is>
          <t>Classic lemon-lime soda</t>
        </is>
      </c>
      <c r="AD656" s="15" t="inlineStr">
        <is>
          <t>Lemon-lime alternative to Sprite.</t>
        </is>
      </c>
      <c r="AE656" s="32" t="n"/>
      <c r="AF656" s="34">
        <f>IF(AND(ISNUMBER($P656),ISNUMBER($AL656),$AL656&lt;&gt;0),ROUND($P656/$AL656*100,1),"")</f>
        <v/>
      </c>
      <c r="AG656" s="35">
        <f>IF(AND(ISNUMBER($S656),ISNUMBER($AL656),$AL656&lt;&gt;0),ROUND($S656/$AL656*100,2),"")</f>
        <v/>
      </c>
      <c r="AH656" s="34">
        <f>IF(AND(ISNUMBER($Q656),ISNUMBER($AL656),$AL656&lt;&gt;0),ROUND($Q656/$AL656*100,1),"")</f>
        <v/>
      </c>
      <c r="AI656" s="29">
        <f>IF(ISNUMBER($S656),IF($S656&lt;=1,"Yes","No"),"n/a")</f>
        <v/>
      </c>
      <c r="AJ656" s="29">
        <f>IF(ISNUMBER($S656),ROUND(MAX(0,MIN(100,100-$S656*2.5-IF(ISNUMBER($T656),$T656,0)*0.12+IF($S656&lt;=1,12,0))),0),"")</f>
        <v/>
      </c>
      <c r="AK656" s="29">
        <f>IF(ISNUMBER($Q656),IF($Q656&gt;=100,20,IF($Q656&gt;=30,10,0)),0)+IF(ISNUMBER($R656),IF($R656&gt;=100,20,0),0)+IF(ISNUMBER($P656),IF($P656&gt;=150,20,IF($P656&gt;=50,12,5)),0)+IF(ISNUMBER($S656),IF($S656&lt;=1,15,0),0)</f>
        <v/>
      </c>
      <c r="AL656" s="29" t="n">
        <v>355</v>
      </c>
      <c r="AM656" s="30" t="n"/>
      <c r="AN656" s="15" t="inlineStr">
        <is>
          <t>Secondary/approx; NOT verified on Amazon.ca</t>
        </is>
      </c>
      <c r="AO656" s="15" t="inlineStr">
        <is>
          <t>BLANK -&gt; requires live Amazon.ca capture</t>
        </is>
      </c>
      <c r="AP656" s="15" t="inlineStr">
        <is>
          <t>Unverified commercial data</t>
        </is>
      </c>
    </row>
    <row r="657" ht="28" customHeight="1">
      <c r="A657" s="15" t="inlineStr">
        <is>
          <t>Mountain Dew</t>
        </is>
      </c>
      <c r="B657" s="15" t="inlineStr">
        <is>
          <t>Mountain Dew Citrus | Original | single 355mL</t>
        </is>
      </c>
      <c r="C657" s="15" t="inlineStr">
        <is>
          <t>5) Sparkling water &amp; soda</t>
        </is>
      </c>
      <c r="D657" s="15" t="inlineStr">
        <is>
          <t>355 mL can</t>
        </is>
      </c>
      <c r="E657" s="29" t="n">
        <v>1</v>
      </c>
      <c r="F657" s="30" t="n"/>
      <c r="G657" s="31">
        <f>IF(AND(ISNUMBER($F657),ISNUMBER($E657),$E657&lt;&gt;0),$F657/$E657,"")</f>
        <v/>
      </c>
      <c r="H657" s="31">
        <f>IF(AND(ISNUMBER($F657),ISNUMBER($AL657),ISNUMBER($E657),($AL657*$E657)&lt;&gt;0),$F657/($AL657*$E657)*100,"")</f>
        <v/>
      </c>
      <c r="I657" s="32" t="n"/>
      <c r="J657" s="33" t="n"/>
      <c r="K657" s="31">
        <f>IF(AND(ISNUMBER($F657),ISNUMBER($J657)),$F657*(1-$J657),"")</f>
        <v/>
      </c>
      <c r="L657" s="32" t="n"/>
      <c r="M657" s="32" t="n"/>
      <c r="N657" s="31">
        <f>IF(ISNUMBER($F657),($F657-IF(ISNUMBER($AM657),$AM657,0))*(1-IF(ISNUMBER($J657),$J657,0)),"")</f>
        <v/>
      </c>
      <c r="O657" s="15" t="inlineStr">
        <is>
          <t>Original</t>
        </is>
      </c>
      <c r="P657" s="29" t="n">
        <v>54</v>
      </c>
      <c r="Q657" s="29" t="n">
        <v>60</v>
      </c>
      <c r="R657" s="15" t="inlineStr">
        <is>
          <t>Not listed</t>
        </is>
      </c>
      <c r="S657" s="29" t="n">
        <v>46</v>
      </c>
      <c r="T657" s="29" t="n">
        <v>170</v>
      </c>
      <c r="U657" s="15" t="inlineStr">
        <is>
          <t>HFCS</t>
        </is>
      </c>
      <c r="V657" s="15" t="inlineStr">
        <is>
          <t>High-caffeine citrus soda</t>
        </is>
      </c>
      <c r="W657" s="32" t="n"/>
      <c r="X657" s="32" t="n"/>
      <c r="Y657" s="32" t="n"/>
      <c r="Z657" s="32" t="n"/>
      <c r="AA657" s="15" t="inlineStr">
        <is>
          <t>Very High</t>
        </is>
      </c>
      <c r="AB657" s="15" t="inlineStr">
        <is>
          <t>Cult citrus soda; many flavours</t>
        </is>
      </c>
      <c r="AC657" s="15" t="inlineStr">
        <is>
          <t>Bold caffeinated citrus soda</t>
        </is>
      </c>
      <c r="AD657" s="15" t="inlineStr">
        <is>
          <t>Distinctive sweet citrus and caffeine.</t>
        </is>
      </c>
      <c r="AE657" s="32" t="n"/>
      <c r="AF657" s="34">
        <f>IF(AND(ISNUMBER($P657),ISNUMBER($AL657),$AL657&lt;&gt;0),ROUND($P657/$AL657*100,1),"")</f>
        <v/>
      </c>
      <c r="AG657" s="35">
        <f>IF(AND(ISNUMBER($S657),ISNUMBER($AL657),$AL657&lt;&gt;0),ROUND($S657/$AL657*100,2),"")</f>
        <v/>
      </c>
      <c r="AH657" s="34">
        <f>IF(AND(ISNUMBER($Q657),ISNUMBER($AL657),$AL657&lt;&gt;0),ROUND($Q657/$AL657*100,1),"")</f>
        <v/>
      </c>
      <c r="AI657" s="29">
        <f>IF(ISNUMBER($S657),IF($S657&lt;=1,"Yes","No"),"n/a")</f>
        <v/>
      </c>
      <c r="AJ657" s="29">
        <f>IF(ISNUMBER($S657),ROUND(MAX(0,MIN(100,100-$S657*2.5-IF(ISNUMBER($T657),$T657,0)*0.12+IF($S657&lt;=1,12,0))),0),"")</f>
        <v/>
      </c>
      <c r="AK657" s="29">
        <f>IF(ISNUMBER($Q657),IF($Q657&gt;=100,20,IF($Q657&gt;=30,10,0)),0)+IF(ISNUMBER($R657),IF($R657&gt;=100,20,0),0)+IF(ISNUMBER($P657),IF($P657&gt;=150,20,IF($P657&gt;=50,12,5)),0)+IF(ISNUMBER($S657),IF($S657&lt;=1,15,0),0)</f>
        <v/>
      </c>
      <c r="AL657" s="29" t="n">
        <v>355</v>
      </c>
      <c r="AM657" s="30" t="n"/>
      <c r="AN657" s="15" t="inlineStr">
        <is>
          <t>Secondary/approx; NOT verified on Amazon.ca</t>
        </is>
      </c>
      <c r="AO657" s="15" t="inlineStr">
        <is>
          <t>BLANK -&gt; requires live Amazon.ca capture</t>
        </is>
      </c>
      <c r="AP657" s="15" t="inlineStr">
        <is>
          <t>Unverified commercial data</t>
        </is>
      </c>
    </row>
    <row r="658" ht="28" customHeight="1">
      <c r="A658" s="15" t="inlineStr">
        <is>
          <t>Mountain Dew</t>
        </is>
      </c>
      <c r="B658" s="15" t="inlineStr">
        <is>
          <t>Mountain Dew Citrus | Original | 8-pack 355mL</t>
        </is>
      </c>
      <c r="C658" s="15" t="inlineStr">
        <is>
          <t>5) Sparkling water &amp; soda</t>
        </is>
      </c>
      <c r="D658" s="15" t="inlineStr">
        <is>
          <t>355 mL can</t>
        </is>
      </c>
      <c r="E658" s="29" t="n">
        <v>8</v>
      </c>
      <c r="F658" s="30" t="n"/>
      <c r="G658" s="31">
        <f>IF(AND(ISNUMBER($F658),ISNUMBER($E658),$E658&lt;&gt;0),$F658/$E658,"")</f>
        <v/>
      </c>
      <c r="H658" s="31">
        <f>IF(AND(ISNUMBER($F658),ISNUMBER($AL658),ISNUMBER($E658),($AL658*$E658)&lt;&gt;0),$F658/($AL658*$E658)*100,"")</f>
        <v/>
      </c>
      <c r="I658" s="32" t="n"/>
      <c r="J658" s="33" t="n"/>
      <c r="K658" s="31">
        <f>IF(AND(ISNUMBER($F658),ISNUMBER($J658)),$F658*(1-$J658),"")</f>
        <v/>
      </c>
      <c r="L658" s="32" t="n"/>
      <c r="M658" s="32" t="n"/>
      <c r="N658" s="31">
        <f>IF(ISNUMBER($F658),($F658-IF(ISNUMBER($AM658),$AM658,0))*(1-IF(ISNUMBER($J658),$J658,0)),"")</f>
        <v/>
      </c>
      <c r="O658" s="15" t="inlineStr">
        <is>
          <t>Original</t>
        </is>
      </c>
      <c r="P658" s="29" t="n">
        <v>54</v>
      </c>
      <c r="Q658" s="29" t="n">
        <v>60</v>
      </c>
      <c r="R658" s="15" t="inlineStr">
        <is>
          <t>Not listed</t>
        </is>
      </c>
      <c r="S658" s="29" t="n">
        <v>46</v>
      </c>
      <c r="T658" s="29" t="n">
        <v>170</v>
      </c>
      <c r="U658" s="15" t="inlineStr">
        <is>
          <t>HFCS</t>
        </is>
      </c>
      <c r="V658" s="15" t="inlineStr">
        <is>
          <t>High-caffeine citrus soda</t>
        </is>
      </c>
      <c r="W658" s="32" t="n"/>
      <c r="X658" s="32" t="n"/>
      <c r="Y658" s="32" t="n"/>
      <c r="Z658" s="32" t="n"/>
      <c r="AA658" s="15" t="inlineStr">
        <is>
          <t>Very High</t>
        </is>
      </c>
      <c r="AB658" s="15" t="inlineStr">
        <is>
          <t>Cult citrus soda; many flavours</t>
        </is>
      </c>
      <c r="AC658" s="15" t="inlineStr">
        <is>
          <t>Bold caffeinated citrus soda</t>
        </is>
      </c>
      <c r="AD658" s="15" t="inlineStr">
        <is>
          <t>Distinctive sweet citrus and caffeine.</t>
        </is>
      </c>
      <c r="AE658" s="32" t="n"/>
      <c r="AF658" s="34">
        <f>IF(AND(ISNUMBER($P658),ISNUMBER($AL658),$AL658&lt;&gt;0),ROUND($P658/$AL658*100,1),"")</f>
        <v/>
      </c>
      <c r="AG658" s="35">
        <f>IF(AND(ISNUMBER($S658),ISNUMBER($AL658),$AL658&lt;&gt;0),ROUND($S658/$AL658*100,2),"")</f>
        <v/>
      </c>
      <c r="AH658" s="34">
        <f>IF(AND(ISNUMBER($Q658),ISNUMBER($AL658),$AL658&lt;&gt;0),ROUND($Q658/$AL658*100,1),"")</f>
        <v/>
      </c>
      <c r="AI658" s="29">
        <f>IF(ISNUMBER($S658),IF($S658&lt;=1,"Yes","No"),"n/a")</f>
        <v/>
      </c>
      <c r="AJ658" s="29">
        <f>IF(ISNUMBER($S658),ROUND(MAX(0,MIN(100,100-$S658*2.5-IF(ISNUMBER($T658),$T658,0)*0.12+IF($S658&lt;=1,12,0))),0),"")</f>
        <v/>
      </c>
      <c r="AK658" s="29">
        <f>IF(ISNUMBER($Q658),IF($Q658&gt;=100,20,IF($Q658&gt;=30,10,0)),0)+IF(ISNUMBER($R658),IF($R658&gt;=100,20,0),0)+IF(ISNUMBER($P658),IF($P658&gt;=150,20,IF($P658&gt;=50,12,5)),0)+IF(ISNUMBER($S658),IF($S658&lt;=1,15,0),0)</f>
        <v/>
      </c>
      <c r="AL658" s="29" t="n">
        <v>355</v>
      </c>
      <c r="AM658" s="30" t="n"/>
      <c r="AN658" s="15" t="inlineStr">
        <is>
          <t>Secondary/approx; NOT verified on Amazon.ca</t>
        </is>
      </c>
      <c r="AO658" s="15" t="inlineStr">
        <is>
          <t>BLANK -&gt; requires live Amazon.ca capture</t>
        </is>
      </c>
      <c r="AP658" s="15" t="inlineStr">
        <is>
          <t>Unverified commercial data</t>
        </is>
      </c>
    </row>
    <row r="659" ht="28" customHeight="1">
      <c r="A659" s="15" t="inlineStr">
        <is>
          <t>Mountain Dew</t>
        </is>
      </c>
      <c r="B659" s="15" t="inlineStr">
        <is>
          <t>Mountain Dew Citrus | Original | 12-pack 355mL</t>
        </is>
      </c>
      <c r="C659" s="15" t="inlineStr">
        <is>
          <t>5) Sparkling water &amp; soda</t>
        </is>
      </c>
      <c r="D659" s="15" t="inlineStr">
        <is>
          <t>355 mL can</t>
        </is>
      </c>
      <c r="E659" s="29" t="n">
        <v>12</v>
      </c>
      <c r="F659" s="30" t="n"/>
      <c r="G659" s="31">
        <f>IF(AND(ISNUMBER($F659),ISNUMBER($E659),$E659&lt;&gt;0),$F659/$E659,"")</f>
        <v/>
      </c>
      <c r="H659" s="31">
        <f>IF(AND(ISNUMBER($F659),ISNUMBER($AL659),ISNUMBER($E659),($AL659*$E659)&lt;&gt;0),$F659/($AL659*$E659)*100,"")</f>
        <v/>
      </c>
      <c r="I659" s="32" t="n"/>
      <c r="J659" s="33" t="n"/>
      <c r="K659" s="31">
        <f>IF(AND(ISNUMBER($F659),ISNUMBER($J659)),$F659*(1-$J659),"")</f>
        <v/>
      </c>
      <c r="L659" s="32" t="n"/>
      <c r="M659" s="32" t="n"/>
      <c r="N659" s="31">
        <f>IF(ISNUMBER($F659),($F659-IF(ISNUMBER($AM659),$AM659,0))*(1-IF(ISNUMBER($J659),$J659,0)),"")</f>
        <v/>
      </c>
      <c r="O659" s="15" t="inlineStr">
        <is>
          <t>Original</t>
        </is>
      </c>
      <c r="P659" s="29" t="n">
        <v>54</v>
      </c>
      <c r="Q659" s="29" t="n">
        <v>60</v>
      </c>
      <c r="R659" s="15" t="inlineStr">
        <is>
          <t>Not listed</t>
        </is>
      </c>
      <c r="S659" s="29" t="n">
        <v>46</v>
      </c>
      <c r="T659" s="29" t="n">
        <v>170</v>
      </c>
      <c r="U659" s="15" t="inlineStr">
        <is>
          <t>HFCS</t>
        </is>
      </c>
      <c r="V659" s="15" t="inlineStr">
        <is>
          <t>High-caffeine citrus soda</t>
        </is>
      </c>
      <c r="W659" s="32" t="n"/>
      <c r="X659" s="32" t="n"/>
      <c r="Y659" s="32" t="n"/>
      <c r="Z659" s="32" t="n"/>
      <c r="AA659" s="15" t="inlineStr">
        <is>
          <t>Very High</t>
        </is>
      </c>
      <c r="AB659" s="15" t="inlineStr">
        <is>
          <t>Cult citrus soda; many flavours</t>
        </is>
      </c>
      <c r="AC659" s="15" t="inlineStr">
        <is>
          <t>Bold caffeinated citrus soda</t>
        </is>
      </c>
      <c r="AD659" s="15" t="inlineStr">
        <is>
          <t>Distinctive sweet citrus and caffeine.</t>
        </is>
      </c>
      <c r="AE659" s="32" t="n"/>
      <c r="AF659" s="34">
        <f>IF(AND(ISNUMBER($P659),ISNUMBER($AL659),$AL659&lt;&gt;0),ROUND($P659/$AL659*100,1),"")</f>
        <v/>
      </c>
      <c r="AG659" s="35">
        <f>IF(AND(ISNUMBER($S659),ISNUMBER($AL659),$AL659&lt;&gt;0),ROUND($S659/$AL659*100,2),"")</f>
        <v/>
      </c>
      <c r="AH659" s="34">
        <f>IF(AND(ISNUMBER($Q659),ISNUMBER($AL659),$AL659&lt;&gt;0),ROUND($Q659/$AL659*100,1),"")</f>
        <v/>
      </c>
      <c r="AI659" s="29">
        <f>IF(ISNUMBER($S659),IF($S659&lt;=1,"Yes","No"),"n/a")</f>
        <v/>
      </c>
      <c r="AJ659" s="29">
        <f>IF(ISNUMBER($S659),ROUND(MAX(0,MIN(100,100-$S659*2.5-IF(ISNUMBER($T659),$T659,0)*0.12+IF($S659&lt;=1,12,0))),0),"")</f>
        <v/>
      </c>
      <c r="AK659" s="29">
        <f>IF(ISNUMBER($Q659),IF($Q659&gt;=100,20,IF($Q659&gt;=30,10,0)),0)+IF(ISNUMBER($R659),IF($R659&gt;=100,20,0),0)+IF(ISNUMBER($P659),IF($P659&gt;=150,20,IF($P659&gt;=50,12,5)),0)+IF(ISNUMBER($S659),IF($S659&lt;=1,15,0),0)</f>
        <v/>
      </c>
      <c r="AL659" s="29" t="n">
        <v>355</v>
      </c>
      <c r="AM659" s="30" t="n"/>
      <c r="AN659" s="15" t="inlineStr">
        <is>
          <t>Secondary/approx; NOT verified on Amazon.ca</t>
        </is>
      </c>
      <c r="AO659" s="15" t="inlineStr">
        <is>
          <t>BLANK -&gt; requires live Amazon.ca capture</t>
        </is>
      </c>
      <c r="AP659" s="15" t="inlineStr">
        <is>
          <t>Unverified commercial data</t>
        </is>
      </c>
    </row>
    <row r="660" ht="28" customHeight="1">
      <c r="A660" s="15" t="inlineStr">
        <is>
          <t>Mountain Dew</t>
        </is>
      </c>
      <c r="B660" s="15" t="inlineStr">
        <is>
          <t>Mountain Dew Citrus | Original | 15-pack 355mL</t>
        </is>
      </c>
      <c r="C660" s="15" t="inlineStr">
        <is>
          <t>5) Sparkling water &amp; soda</t>
        </is>
      </c>
      <c r="D660" s="15" t="inlineStr">
        <is>
          <t>355 mL can</t>
        </is>
      </c>
      <c r="E660" s="29" t="n">
        <v>15</v>
      </c>
      <c r="F660" s="30" t="n"/>
      <c r="G660" s="31">
        <f>IF(AND(ISNUMBER($F660),ISNUMBER($E660),$E660&lt;&gt;0),$F660/$E660,"")</f>
        <v/>
      </c>
      <c r="H660" s="31">
        <f>IF(AND(ISNUMBER($F660),ISNUMBER($AL660),ISNUMBER($E660),($AL660*$E660)&lt;&gt;0),$F660/($AL660*$E660)*100,"")</f>
        <v/>
      </c>
      <c r="I660" s="32" t="n"/>
      <c r="J660" s="33" t="n"/>
      <c r="K660" s="31">
        <f>IF(AND(ISNUMBER($F660),ISNUMBER($J660)),$F660*(1-$J660),"")</f>
        <v/>
      </c>
      <c r="L660" s="32" t="n"/>
      <c r="M660" s="32" t="n"/>
      <c r="N660" s="31">
        <f>IF(ISNUMBER($F660),($F660-IF(ISNUMBER($AM660),$AM660,0))*(1-IF(ISNUMBER($J660),$J660,0)),"")</f>
        <v/>
      </c>
      <c r="O660" s="15" t="inlineStr">
        <is>
          <t>Original</t>
        </is>
      </c>
      <c r="P660" s="29" t="n">
        <v>54</v>
      </c>
      <c r="Q660" s="29" t="n">
        <v>60</v>
      </c>
      <c r="R660" s="15" t="inlineStr">
        <is>
          <t>Not listed</t>
        </is>
      </c>
      <c r="S660" s="29" t="n">
        <v>46</v>
      </c>
      <c r="T660" s="29" t="n">
        <v>170</v>
      </c>
      <c r="U660" s="15" t="inlineStr">
        <is>
          <t>HFCS</t>
        </is>
      </c>
      <c r="V660" s="15" t="inlineStr">
        <is>
          <t>High-caffeine citrus soda</t>
        </is>
      </c>
      <c r="W660" s="32" t="n"/>
      <c r="X660" s="32" t="n"/>
      <c r="Y660" s="32" t="n"/>
      <c r="Z660" s="32" t="n"/>
      <c r="AA660" s="15" t="inlineStr">
        <is>
          <t>Very High</t>
        </is>
      </c>
      <c r="AB660" s="15" t="inlineStr">
        <is>
          <t>Cult citrus soda; many flavours</t>
        </is>
      </c>
      <c r="AC660" s="15" t="inlineStr">
        <is>
          <t>Bold caffeinated citrus soda</t>
        </is>
      </c>
      <c r="AD660" s="15" t="inlineStr">
        <is>
          <t>Distinctive sweet citrus and caffeine.</t>
        </is>
      </c>
      <c r="AE660" s="32" t="n"/>
      <c r="AF660" s="34">
        <f>IF(AND(ISNUMBER($P660),ISNUMBER($AL660),$AL660&lt;&gt;0),ROUND($P660/$AL660*100,1),"")</f>
        <v/>
      </c>
      <c r="AG660" s="35">
        <f>IF(AND(ISNUMBER($S660),ISNUMBER($AL660),$AL660&lt;&gt;0),ROUND($S660/$AL660*100,2),"")</f>
        <v/>
      </c>
      <c r="AH660" s="34">
        <f>IF(AND(ISNUMBER($Q660),ISNUMBER($AL660),$AL660&lt;&gt;0),ROUND($Q660/$AL660*100,1),"")</f>
        <v/>
      </c>
      <c r="AI660" s="29">
        <f>IF(ISNUMBER($S660),IF($S660&lt;=1,"Yes","No"),"n/a")</f>
        <v/>
      </c>
      <c r="AJ660" s="29">
        <f>IF(ISNUMBER($S660),ROUND(MAX(0,MIN(100,100-$S660*2.5-IF(ISNUMBER($T660),$T660,0)*0.12+IF($S660&lt;=1,12,0))),0),"")</f>
        <v/>
      </c>
      <c r="AK660" s="29">
        <f>IF(ISNUMBER($Q660),IF($Q660&gt;=100,20,IF($Q660&gt;=30,10,0)),0)+IF(ISNUMBER($R660),IF($R660&gt;=100,20,0),0)+IF(ISNUMBER($P660),IF($P660&gt;=150,20,IF($P660&gt;=50,12,5)),0)+IF(ISNUMBER($S660),IF($S660&lt;=1,15,0),0)</f>
        <v/>
      </c>
      <c r="AL660" s="29" t="n">
        <v>355</v>
      </c>
      <c r="AM660" s="30" t="n"/>
      <c r="AN660" s="15" t="inlineStr">
        <is>
          <t>Secondary/approx; NOT verified on Amazon.ca</t>
        </is>
      </c>
      <c r="AO660" s="15" t="inlineStr">
        <is>
          <t>BLANK -&gt; requires live Amazon.ca capture</t>
        </is>
      </c>
      <c r="AP660" s="15" t="inlineStr">
        <is>
          <t>Unverified commercial data</t>
        </is>
      </c>
    </row>
    <row r="661" ht="28" customHeight="1">
      <c r="A661" s="15" t="inlineStr">
        <is>
          <t>Mountain Dew</t>
        </is>
      </c>
      <c r="B661" s="15" t="inlineStr">
        <is>
          <t>Mountain Dew Citrus | Original | 18-pack 355mL</t>
        </is>
      </c>
      <c r="C661" s="15" t="inlineStr">
        <is>
          <t>5) Sparkling water &amp; soda</t>
        </is>
      </c>
      <c r="D661" s="15" t="inlineStr">
        <is>
          <t>355 mL can</t>
        </is>
      </c>
      <c r="E661" s="29" t="n">
        <v>18</v>
      </c>
      <c r="F661" s="30" t="n"/>
      <c r="G661" s="31">
        <f>IF(AND(ISNUMBER($F661),ISNUMBER($E661),$E661&lt;&gt;0),$F661/$E661,"")</f>
        <v/>
      </c>
      <c r="H661" s="31">
        <f>IF(AND(ISNUMBER($F661),ISNUMBER($AL661),ISNUMBER($E661),($AL661*$E661)&lt;&gt;0),$F661/($AL661*$E661)*100,"")</f>
        <v/>
      </c>
      <c r="I661" s="32" t="n"/>
      <c r="J661" s="33" t="n"/>
      <c r="K661" s="31">
        <f>IF(AND(ISNUMBER($F661),ISNUMBER($J661)),$F661*(1-$J661),"")</f>
        <v/>
      </c>
      <c r="L661" s="32" t="n"/>
      <c r="M661" s="32" t="n"/>
      <c r="N661" s="31">
        <f>IF(ISNUMBER($F661),($F661-IF(ISNUMBER($AM661),$AM661,0))*(1-IF(ISNUMBER($J661),$J661,0)),"")</f>
        <v/>
      </c>
      <c r="O661" s="15" t="inlineStr">
        <is>
          <t>Original</t>
        </is>
      </c>
      <c r="P661" s="29" t="n">
        <v>54</v>
      </c>
      <c r="Q661" s="29" t="n">
        <v>60</v>
      </c>
      <c r="R661" s="15" t="inlineStr">
        <is>
          <t>Not listed</t>
        </is>
      </c>
      <c r="S661" s="29" t="n">
        <v>46</v>
      </c>
      <c r="T661" s="29" t="n">
        <v>170</v>
      </c>
      <c r="U661" s="15" t="inlineStr">
        <is>
          <t>HFCS</t>
        </is>
      </c>
      <c r="V661" s="15" t="inlineStr">
        <is>
          <t>High-caffeine citrus soda</t>
        </is>
      </c>
      <c r="W661" s="32" t="n"/>
      <c r="X661" s="32" t="n"/>
      <c r="Y661" s="32" t="n"/>
      <c r="Z661" s="32" t="n"/>
      <c r="AA661" s="15" t="inlineStr">
        <is>
          <t>Very High</t>
        </is>
      </c>
      <c r="AB661" s="15" t="inlineStr">
        <is>
          <t>Cult citrus soda; many flavours</t>
        </is>
      </c>
      <c r="AC661" s="15" t="inlineStr">
        <is>
          <t>Bold caffeinated citrus soda</t>
        </is>
      </c>
      <c r="AD661" s="15" t="inlineStr">
        <is>
          <t>Distinctive sweet citrus and caffeine.</t>
        </is>
      </c>
      <c r="AE661" s="32" t="n"/>
      <c r="AF661" s="34">
        <f>IF(AND(ISNUMBER($P661),ISNUMBER($AL661),$AL661&lt;&gt;0),ROUND($P661/$AL661*100,1),"")</f>
        <v/>
      </c>
      <c r="AG661" s="35">
        <f>IF(AND(ISNUMBER($S661),ISNUMBER($AL661),$AL661&lt;&gt;0),ROUND($S661/$AL661*100,2),"")</f>
        <v/>
      </c>
      <c r="AH661" s="34">
        <f>IF(AND(ISNUMBER($Q661),ISNUMBER($AL661),$AL661&lt;&gt;0),ROUND($Q661/$AL661*100,1),"")</f>
        <v/>
      </c>
      <c r="AI661" s="29">
        <f>IF(ISNUMBER($S661),IF($S661&lt;=1,"Yes","No"),"n/a")</f>
        <v/>
      </c>
      <c r="AJ661" s="29">
        <f>IF(ISNUMBER($S661),ROUND(MAX(0,MIN(100,100-$S661*2.5-IF(ISNUMBER($T661),$T661,0)*0.12+IF($S661&lt;=1,12,0))),0),"")</f>
        <v/>
      </c>
      <c r="AK661" s="29">
        <f>IF(ISNUMBER($Q661),IF($Q661&gt;=100,20,IF($Q661&gt;=30,10,0)),0)+IF(ISNUMBER($R661),IF($R661&gt;=100,20,0),0)+IF(ISNUMBER($P661),IF($P661&gt;=150,20,IF($P661&gt;=50,12,5)),0)+IF(ISNUMBER($S661),IF($S661&lt;=1,15,0),0)</f>
        <v/>
      </c>
      <c r="AL661" s="29" t="n">
        <v>355</v>
      </c>
      <c r="AM661" s="30" t="n"/>
      <c r="AN661" s="15" t="inlineStr">
        <is>
          <t>Secondary/approx; NOT verified on Amazon.ca</t>
        </is>
      </c>
      <c r="AO661" s="15" t="inlineStr">
        <is>
          <t>BLANK -&gt; requires live Amazon.ca capture</t>
        </is>
      </c>
      <c r="AP661" s="15" t="inlineStr">
        <is>
          <t>Unverified commercial data</t>
        </is>
      </c>
    </row>
    <row r="662" ht="28" customHeight="1">
      <c r="A662" s="15" t="inlineStr">
        <is>
          <t>Mountain Dew</t>
        </is>
      </c>
      <c r="B662" s="15" t="inlineStr">
        <is>
          <t>Mountain Dew Citrus | Original | 24-pack 355mL</t>
        </is>
      </c>
      <c r="C662" s="15" t="inlineStr">
        <is>
          <t>5) Sparkling water &amp; soda</t>
        </is>
      </c>
      <c r="D662" s="15" t="inlineStr">
        <is>
          <t>355 mL can</t>
        </is>
      </c>
      <c r="E662" s="29" t="n">
        <v>24</v>
      </c>
      <c r="F662" s="30" t="n"/>
      <c r="G662" s="31">
        <f>IF(AND(ISNUMBER($F662),ISNUMBER($E662),$E662&lt;&gt;0),$F662/$E662,"")</f>
        <v/>
      </c>
      <c r="H662" s="31">
        <f>IF(AND(ISNUMBER($F662),ISNUMBER($AL662),ISNUMBER($E662),($AL662*$E662)&lt;&gt;0),$F662/($AL662*$E662)*100,"")</f>
        <v/>
      </c>
      <c r="I662" s="32" t="n"/>
      <c r="J662" s="33" t="n"/>
      <c r="K662" s="31">
        <f>IF(AND(ISNUMBER($F662),ISNUMBER($J662)),$F662*(1-$J662),"")</f>
        <v/>
      </c>
      <c r="L662" s="32" t="n"/>
      <c r="M662" s="32" t="n"/>
      <c r="N662" s="31">
        <f>IF(ISNUMBER($F662),($F662-IF(ISNUMBER($AM662),$AM662,0))*(1-IF(ISNUMBER($J662),$J662,0)),"")</f>
        <v/>
      </c>
      <c r="O662" s="15" t="inlineStr">
        <is>
          <t>Original</t>
        </is>
      </c>
      <c r="P662" s="29" t="n">
        <v>54</v>
      </c>
      <c r="Q662" s="29" t="n">
        <v>60</v>
      </c>
      <c r="R662" s="15" t="inlineStr">
        <is>
          <t>Not listed</t>
        </is>
      </c>
      <c r="S662" s="29" t="n">
        <v>46</v>
      </c>
      <c r="T662" s="29" t="n">
        <v>170</v>
      </c>
      <c r="U662" s="15" t="inlineStr">
        <is>
          <t>HFCS</t>
        </is>
      </c>
      <c r="V662" s="15" t="inlineStr">
        <is>
          <t>High-caffeine citrus soda</t>
        </is>
      </c>
      <c r="W662" s="32" t="n"/>
      <c r="X662" s="32" t="n"/>
      <c r="Y662" s="32" t="n"/>
      <c r="Z662" s="32" t="n"/>
      <c r="AA662" s="15" t="inlineStr">
        <is>
          <t>Very High</t>
        </is>
      </c>
      <c r="AB662" s="15" t="inlineStr">
        <is>
          <t>Cult citrus soda; many flavours</t>
        </is>
      </c>
      <c r="AC662" s="15" t="inlineStr">
        <is>
          <t>Bold caffeinated citrus soda</t>
        </is>
      </c>
      <c r="AD662" s="15" t="inlineStr">
        <is>
          <t>Distinctive sweet citrus and caffeine.</t>
        </is>
      </c>
      <c r="AE662" s="32" t="n"/>
      <c r="AF662" s="34">
        <f>IF(AND(ISNUMBER($P662),ISNUMBER($AL662),$AL662&lt;&gt;0),ROUND($P662/$AL662*100,1),"")</f>
        <v/>
      </c>
      <c r="AG662" s="35">
        <f>IF(AND(ISNUMBER($S662),ISNUMBER($AL662),$AL662&lt;&gt;0),ROUND($S662/$AL662*100,2),"")</f>
        <v/>
      </c>
      <c r="AH662" s="34">
        <f>IF(AND(ISNUMBER($Q662),ISNUMBER($AL662),$AL662&lt;&gt;0),ROUND($Q662/$AL662*100,1),"")</f>
        <v/>
      </c>
      <c r="AI662" s="29">
        <f>IF(ISNUMBER($S662),IF($S662&lt;=1,"Yes","No"),"n/a")</f>
        <v/>
      </c>
      <c r="AJ662" s="29">
        <f>IF(ISNUMBER($S662),ROUND(MAX(0,MIN(100,100-$S662*2.5-IF(ISNUMBER($T662),$T662,0)*0.12+IF($S662&lt;=1,12,0))),0),"")</f>
        <v/>
      </c>
      <c r="AK662" s="29">
        <f>IF(ISNUMBER($Q662),IF($Q662&gt;=100,20,IF($Q662&gt;=30,10,0)),0)+IF(ISNUMBER($R662),IF($R662&gt;=100,20,0),0)+IF(ISNUMBER($P662),IF($P662&gt;=150,20,IF($P662&gt;=50,12,5)),0)+IF(ISNUMBER($S662),IF($S662&lt;=1,15,0),0)</f>
        <v/>
      </c>
      <c r="AL662" s="29" t="n">
        <v>355</v>
      </c>
      <c r="AM662" s="30" t="n"/>
      <c r="AN662" s="15" t="inlineStr">
        <is>
          <t>Secondary/approx; NOT verified on Amazon.ca</t>
        </is>
      </c>
      <c r="AO662" s="15" t="inlineStr">
        <is>
          <t>BLANK -&gt; requires live Amazon.ca capture</t>
        </is>
      </c>
      <c r="AP662" s="15" t="inlineStr">
        <is>
          <t>Unverified commercial data</t>
        </is>
      </c>
    </row>
    <row r="663" ht="28" customHeight="1">
      <c r="A663" s="15" t="inlineStr">
        <is>
          <t>Mountain Dew</t>
        </is>
      </c>
      <c r="B663" s="15" t="inlineStr">
        <is>
          <t>Mountain Dew Citrus | Code Red | single 355mL</t>
        </is>
      </c>
      <c r="C663" s="15" t="inlineStr">
        <is>
          <t>5) Sparkling water &amp; soda</t>
        </is>
      </c>
      <c r="D663" s="15" t="inlineStr">
        <is>
          <t>355 mL can</t>
        </is>
      </c>
      <c r="E663" s="29" t="n">
        <v>1</v>
      </c>
      <c r="F663" s="30" t="n"/>
      <c r="G663" s="31">
        <f>IF(AND(ISNUMBER($F663),ISNUMBER($E663),$E663&lt;&gt;0),$F663/$E663,"")</f>
        <v/>
      </c>
      <c r="H663" s="31">
        <f>IF(AND(ISNUMBER($F663),ISNUMBER($AL663),ISNUMBER($E663),($AL663*$E663)&lt;&gt;0),$F663/($AL663*$E663)*100,"")</f>
        <v/>
      </c>
      <c r="I663" s="32" t="n"/>
      <c r="J663" s="33" t="n"/>
      <c r="K663" s="31">
        <f>IF(AND(ISNUMBER($F663),ISNUMBER($J663)),$F663*(1-$J663),"")</f>
        <v/>
      </c>
      <c r="L663" s="32" t="n"/>
      <c r="M663" s="32" t="n"/>
      <c r="N663" s="31">
        <f>IF(ISNUMBER($F663),($F663-IF(ISNUMBER($AM663),$AM663,0))*(1-IF(ISNUMBER($J663),$J663,0)),"")</f>
        <v/>
      </c>
      <c r="O663" s="15" t="inlineStr">
        <is>
          <t>Code Red</t>
        </is>
      </c>
      <c r="P663" s="29" t="n">
        <v>54</v>
      </c>
      <c r="Q663" s="29" t="n">
        <v>60</v>
      </c>
      <c r="R663" s="15" t="inlineStr">
        <is>
          <t>Not listed</t>
        </is>
      </c>
      <c r="S663" s="29" t="n">
        <v>46</v>
      </c>
      <c r="T663" s="29" t="n">
        <v>170</v>
      </c>
      <c r="U663" s="15" t="inlineStr">
        <is>
          <t>HFCS</t>
        </is>
      </c>
      <c r="V663" s="15" t="inlineStr">
        <is>
          <t>High-caffeine citrus soda</t>
        </is>
      </c>
      <c r="W663" s="32" t="n"/>
      <c r="X663" s="32" t="n"/>
      <c r="Y663" s="32" t="n"/>
      <c r="Z663" s="32" t="n"/>
      <c r="AA663" s="15" t="inlineStr">
        <is>
          <t>Very High</t>
        </is>
      </c>
      <c r="AB663" s="15" t="inlineStr">
        <is>
          <t>Cult citrus soda; many flavours</t>
        </is>
      </c>
      <c r="AC663" s="15" t="inlineStr">
        <is>
          <t>Bold caffeinated citrus soda</t>
        </is>
      </c>
      <c r="AD663" s="15" t="inlineStr">
        <is>
          <t>Distinctive sweet citrus and caffeine.</t>
        </is>
      </c>
      <c r="AE663" s="32" t="n"/>
      <c r="AF663" s="34">
        <f>IF(AND(ISNUMBER($P663),ISNUMBER($AL663),$AL663&lt;&gt;0),ROUND($P663/$AL663*100,1),"")</f>
        <v/>
      </c>
      <c r="AG663" s="35">
        <f>IF(AND(ISNUMBER($S663),ISNUMBER($AL663),$AL663&lt;&gt;0),ROUND($S663/$AL663*100,2),"")</f>
        <v/>
      </c>
      <c r="AH663" s="34">
        <f>IF(AND(ISNUMBER($Q663),ISNUMBER($AL663),$AL663&lt;&gt;0),ROUND($Q663/$AL663*100,1),"")</f>
        <v/>
      </c>
      <c r="AI663" s="29">
        <f>IF(ISNUMBER($S663),IF($S663&lt;=1,"Yes","No"),"n/a")</f>
        <v/>
      </c>
      <c r="AJ663" s="29">
        <f>IF(ISNUMBER($S663),ROUND(MAX(0,MIN(100,100-$S663*2.5-IF(ISNUMBER($T663),$T663,0)*0.12+IF($S663&lt;=1,12,0))),0),"")</f>
        <v/>
      </c>
      <c r="AK663" s="29">
        <f>IF(ISNUMBER($Q663),IF($Q663&gt;=100,20,IF($Q663&gt;=30,10,0)),0)+IF(ISNUMBER($R663),IF($R663&gt;=100,20,0),0)+IF(ISNUMBER($P663),IF($P663&gt;=150,20,IF($P663&gt;=50,12,5)),0)+IF(ISNUMBER($S663),IF($S663&lt;=1,15,0),0)</f>
        <v/>
      </c>
      <c r="AL663" s="29" t="n">
        <v>355</v>
      </c>
      <c r="AM663" s="30" t="n"/>
      <c r="AN663" s="15" t="inlineStr">
        <is>
          <t>Secondary/approx; NOT verified on Amazon.ca</t>
        </is>
      </c>
      <c r="AO663" s="15" t="inlineStr">
        <is>
          <t>BLANK -&gt; requires live Amazon.ca capture</t>
        </is>
      </c>
      <c r="AP663" s="15" t="inlineStr">
        <is>
          <t>Unverified commercial data</t>
        </is>
      </c>
    </row>
    <row r="664" ht="28" customHeight="1">
      <c r="A664" s="15" t="inlineStr">
        <is>
          <t>Mountain Dew</t>
        </is>
      </c>
      <c r="B664" s="15" t="inlineStr">
        <is>
          <t>Mountain Dew Citrus | Code Red | 8-pack 355mL</t>
        </is>
      </c>
      <c r="C664" s="15" t="inlineStr">
        <is>
          <t>5) Sparkling water &amp; soda</t>
        </is>
      </c>
      <c r="D664" s="15" t="inlineStr">
        <is>
          <t>355 mL can</t>
        </is>
      </c>
      <c r="E664" s="29" t="n">
        <v>8</v>
      </c>
      <c r="F664" s="30" t="n"/>
      <c r="G664" s="31">
        <f>IF(AND(ISNUMBER($F664),ISNUMBER($E664),$E664&lt;&gt;0),$F664/$E664,"")</f>
        <v/>
      </c>
      <c r="H664" s="31">
        <f>IF(AND(ISNUMBER($F664),ISNUMBER($AL664),ISNUMBER($E664),($AL664*$E664)&lt;&gt;0),$F664/($AL664*$E664)*100,"")</f>
        <v/>
      </c>
      <c r="I664" s="32" t="n"/>
      <c r="J664" s="33" t="n"/>
      <c r="K664" s="31">
        <f>IF(AND(ISNUMBER($F664),ISNUMBER($J664)),$F664*(1-$J664),"")</f>
        <v/>
      </c>
      <c r="L664" s="32" t="n"/>
      <c r="M664" s="32" t="n"/>
      <c r="N664" s="31">
        <f>IF(ISNUMBER($F664),($F664-IF(ISNUMBER($AM664),$AM664,0))*(1-IF(ISNUMBER($J664),$J664,0)),"")</f>
        <v/>
      </c>
      <c r="O664" s="15" t="inlineStr">
        <is>
          <t>Code Red</t>
        </is>
      </c>
      <c r="P664" s="29" t="n">
        <v>54</v>
      </c>
      <c r="Q664" s="29" t="n">
        <v>60</v>
      </c>
      <c r="R664" s="15" t="inlineStr">
        <is>
          <t>Not listed</t>
        </is>
      </c>
      <c r="S664" s="29" t="n">
        <v>46</v>
      </c>
      <c r="T664" s="29" t="n">
        <v>170</v>
      </c>
      <c r="U664" s="15" t="inlineStr">
        <is>
          <t>HFCS</t>
        </is>
      </c>
      <c r="V664" s="15" t="inlineStr">
        <is>
          <t>High-caffeine citrus soda</t>
        </is>
      </c>
      <c r="W664" s="32" t="n"/>
      <c r="X664" s="32" t="n"/>
      <c r="Y664" s="32" t="n"/>
      <c r="Z664" s="32" t="n"/>
      <c r="AA664" s="15" t="inlineStr">
        <is>
          <t>Very High</t>
        </is>
      </c>
      <c r="AB664" s="15" t="inlineStr">
        <is>
          <t>Cult citrus soda; many flavours</t>
        </is>
      </c>
      <c r="AC664" s="15" t="inlineStr">
        <is>
          <t>Bold caffeinated citrus soda</t>
        </is>
      </c>
      <c r="AD664" s="15" t="inlineStr">
        <is>
          <t>Distinctive sweet citrus and caffeine.</t>
        </is>
      </c>
      <c r="AE664" s="32" t="n"/>
      <c r="AF664" s="34">
        <f>IF(AND(ISNUMBER($P664),ISNUMBER($AL664),$AL664&lt;&gt;0),ROUND($P664/$AL664*100,1),"")</f>
        <v/>
      </c>
      <c r="AG664" s="35">
        <f>IF(AND(ISNUMBER($S664),ISNUMBER($AL664),$AL664&lt;&gt;0),ROUND($S664/$AL664*100,2),"")</f>
        <v/>
      </c>
      <c r="AH664" s="34">
        <f>IF(AND(ISNUMBER($Q664),ISNUMBER($AL664),$AL664&lt;&gt;0),ROUND($Q664/$AL664*100,1),"")</f>
        <v/>
      </c>
      <c r="AI664" s="29">
        <f>IF(ISNUMBER($S664),IF($S664&lt;=1,"Yes","No"),"n/a")</f>
        <v/>
      </c>
      <c r="AJ664" s="29">
        <f>IF(ISNUMBER($S664),ROUND(MAX(0,MIN(100,100-$S664*2.5-IF(ISNUMBER($T664),$T664,0)*0.12+IF($S664&lt;=1,12,0))),0),"")</f>
        <v/>
      </c>
      <c r="AK664" s="29">
        <f>IF(ISNUMBER($Q664),IF($Q664&gt;=100,20,IF($Q664&gt;=30,10,0)),0)+IF(ISNUMBER($R664),IF($R664&gt;=100,20,0),0)+IF(ISNUMBER($P664),IF($P664&gt;=150,20,IF($P664&gt;=50,12,5)),0)+IF(ISNUMBER($S664),IF($S664&lt;=1,15,0),0)</f>
        <v/>
      </c>
      <c r="AL664" s="29" t="n">
        <v>355</v>
      </c>
      <c r="AM664" s="30" t="n"/>
      <c r="AN664" s="15" t="inlineStr">
        <is>
          <t>Secondary/approx; NOT verified on Amazon.ca</t>
        </is>
      </c>
      <c r="AO664" s="15" t="inlineStr">
        <is>
          <t>BLANK -&gt; requires live Amazon.ca capture</t>
        </is>
      </c>
      <c r="AP664" s="15" t="inlineStr">
        <is>
          <t>Unverified commercial data</t>
        </is>
      </c>
    </row>
    <row r="665" ht="28" customHeight="1">
      <c r="A665" s="15" t="inlineStr">
        <is>
          <t>Mountain Dew</t>
        </is>
      </c>
      <c r="B665" s="15" t="inlineStr">
        <is>
          <t>Mountain Dew Citrus | Code Red | 12-pack 355mL</t>
        </is>
      </c>
      <c r="C665" s="15" t="inlineStr">
        <is>
          <t>5) Sparkling water &amp; soda</t>
        </is>
      </c>
      <c r="D665" s="15" t="inlineStr">
        <is>
          <t>355 mL can</t>
        </is>
      </c>
      <c r="E665" s="29" t="n">
        <v>12</v>
      </c>
      <c r="F665" s="30" t="n"/>
      <c r="G665" s="31">
        <f>IF(AND(ISNUMBER($F665),ISNUMBER($E665),$E665&lt;&gt;0),$F665/$E665,"")</f>
        <v/>
      </c>
      <c r="H665" s="31">
        <f>IF(AND(ISNUMBER($F665),ISNUMBER($AL665),ISNUMBER($E665),($AL665*$E665)&lt;&gt;0),$F665/($AL665*$E665)*100,"")</f>
        <v/>
      </c>
      <c r="I665" s="32" t="n"/>
      <c r="J665" s="33" t="n"/>
      <c r="K665" s="31">
        <f>IF(AND(ISNUMBER($F665),ISNUMBER($J665)),$F665*(1-$J665),"")</f>
        <v/>
      </c>
      <c r="L665" s="32" t="n"/>
      <c r="M665" s="32" t="n"/>
      <c r="N665" s="31">
        <f>IF(ISNUMBER($F665),($F665-IF(ISNUMBER($AM665),$AM665,0))*(1-IF(ISNUMBER($J665),$J665,0)),"")</f>
        <v/>
      </c>
      <c r="O665" s="15" t="inlineStr">
        <is>
          <t>Code Red</t>
        </is>
      </c>
      <c r="P665" s="29" t="n">
        <v>54</v>
      </c>
      <c r="Q665" s="29" t="n">
        <v>60</v>
      </c>
      <c r="R665" s="15" t="inlineStr">
        <is>
          <t>Not listed</t>
        </is>
      </c>
      <c r="S665" s="29" t="n">
        <v>46</v>
      </c>
      <c r="T665" s="29" t="n">
        <v>170</v>
      </c>
      <c r="U665" s="15" t="inlineStr">
        <is>
          <t>HFCS</t>
        </is>
      </c>
      <c r="V665" s="15" t="inlineStr">
        <is>
          <t>High-caffeine citrus soda</t>
        </is>
      </c>
      <c r="W665" s="32" t="n"/>
      <c r="X665" s="32" t="n"/>
      <c r="Y665" s="32" t="n"/>
      <c r="Z665" s="32" t="n"/>
      <c r="AA665" s="15" t="inlineStr">
        <is>
          <t>Very High</t>
        </is>
      </c>
      <c r="AB665" s="15" t="inlineStr">
        <is>
          <t>Cult citrus soda; many flavours</t>
        </is>
      </c>
      <c r="AC665" s="15" t="inlineStr">
        <is>
          <t>Bold caffeinated citrus soda</t>
        </is>
      </c>
      <c r="AD665" s="15" t="inlineStr">
        <is>
          <t>Distinctive sweet citrus and caffeine.</t>
        </is>
      </c>
      <c r="AE665" s="32" t="n"/>
      <c r="AF665" s="34">
        <f>IF(AND(ISNUMBER($P665),ISNUMBER($AL665),$AL665&lt;&gt;0),ROUND($P665/$AL665*100,1),"")</f>
        <v/>
      </c>
      <c r="AG665" s="35">
        <f>IF(AND(ISNUMBER($S665),ISNUMBER($AL665),$AL665&lt;&gt;0),ROUND($S665/$AL665*100,2),"")</f>
        <v/>
      </c>
      <c r="AH665" s="34">
        <f>IF(AND(ISNUMBER($Q665),ISNUMBER($AL665),$AL665&lt;&gt;0),ROUND($Q665/$AL665*100,1),"")</f>
        <v/>
      </c>
      <c r="AI665" s="29">
        <f>IF(ISNUMBER($S665),IF($S665&lt;=1,"Yes","No"),"n/a")</f>
        <v/>
      </c>
      <c r="AJ665" s="29">
        <f>IF(ISNUMBER($S665),ROUND(MAX(0,MIN(100,100-$S665*2.5-IF(ISNUMBER($T665),$T665,0)*0.12+IF($S665&lt;=1,12,0))),0),"")</f>
        <v/>
      </c>
      <c r="AK665" s="29">
        <f>IF(ISNUMBER($Q665),IF($Q665&gt;=100,20,IF($Q665&gt;=30,10,0)),0)+IF(ISNUMBER($R665),IF($R665&gt;=100,20,0),0)+IF(ISNUMBER($P665),IF($P665&gt;=150,20,IF($P665&gt;=50,12,5)),0)+IF(ISNUMBER($S665),IF($S665&lt;=1,15,0),0)</f>
        <v/>
      </c>
      <c r="AL665" s="29" t="n">
        <v>355</v>
      </c>
      <c r="AM665" s="30" t="n"/>
      <c r="AN665" s="15" t="inlineStr">
        <is>
          <t>Secondary/approx; NOT verified on Amazon.ca</t>
        </is>
      </c>
      <c r="AO665" s="15" t="inlineStr">
        <is>
          <t>BLANK -&gt; requires live Amazon.ca capture</t>
        </is>
      </c>
      <c r="AP665" s="15" t="inlineStr">
        <is>
          <t>Unverified commercial data</t>
        </is>
      </c>
    </row>
    <row r="666" ht="28" customHeight="1">
      <c r="A666" s="15" t="inlineStr">
        <is>
          <t>Mountain Dew</t>
        </is>
      </c>
      <c r="B666" s="15" t="inlineStr">
        <is>
          <t>Mountain Dew Citrus | Code Red | 15-pack 355mL</t>
        </is>
      </c>
      <c r="C666" s="15" t="inlineStr">
        <is>
          <t>5) Sparkling water &amp; soda</t>
        </is>
      </c>
      <c r="D666" s="15" t="inlineStr">
        <is>
          <t>355 mL can</t>
        </is>
      </c>
      <c r="E666" s="29" t="n">
        <v>15</v>
      </c>
      <c r="F666" s="30" t="n"/>
      <c r="G666" s="31">
        <f>IF(AND(ISNUMBER($F666),ISNUMBER($E666),$E666&lt;&gt;0),$F666/$E666,"")</f>
        <v/>
      </c>
      <c r="H666" s="31">
        <f>IF(AND(ISNUMBER($F666),ISNUMBER($AL666),ISNUMBER($E666),($AL666*$E666)&lt;&gt;0),$F666/($AL666*$E666)*100,"")</f>
        <v/>
      </c>
      <c r="I666" s="32" t="n"/>
      <c r="J666" s="33" t="n"/>
      <c r="K666" s="31">
        <f>IF(AND(ISNUMBER($F666),ISNUMBER($J666)),$F666*(1-$J666),"")</f>
        <v/>
      </c>
      <c r="L666" s="32" t="n"/>
      <c r="M666" s="32" t="n"/>
      <c r="N666" s="31">
        <f>IF(ISNUMBER($F666),($F666-IF(ISNUMBER($AM666),$AM666,0))*(1-IF(ISNUMBER($J666),$J666,0)),"")</f>
        <v/>
      </c>
      <c r="O666" s="15" t="inlineStr">
        <is>
          <t>Code Red</t>
        </is>
      </c>
      <c r="P666" s="29" t="n">
        <v>54</v>
      </c>
      <c r="Q666" s="29" t="n">
        <v>60</v>
      </c>
      <c r="R666" s="15" t="inlineStr">
        <is>
          <t>Not listed</t>
        </is>
      </c>
      <c r="S666" s="29" t="n">
        <v>46</v>
      </c>
      <c r="T666" s="29" t="n">
        <v>170</v>
      </c>
      <c r="U666" s="15" t="inlineStr">
        <is>
          <t>HFCS</t>
        </is>
      </c>
      <c r="V666" s="15" t="inlineStr">
        <is>
          <t>High-caffeine citrus soda</t>
        </is>
      </c>
      <c r="W666" s="32" t="n"/>
      <c r="X666" s="32" t="n"/>
      <c r="Y666" s="32" t="n"/>
      <c r="Z666" s="32" t="n"/>
      <c r="AA666" s="15" t="inlineStr">
        <is>
          <t>Very High</t>
        </is>
      </c>
      <c r="AB666" s="15" t="inlineStr">
        <is>
          <t>Cult citrus soda; many flavours</t>
        </is>
      </c>
      <c r="AC666" s="15" t="inlineStr">
        <is>
          <t>Bold caffeinated citrus soda</t>
        </is>
      </c>
      <c r="AD666" s="15" t="inlineStr">
        <is>
          <t>Distinctive sweet citrus and caffeine.</t>
        </is>
      </c>
      <c r="AE666" s="32" t="n"/>
      <c r="AF666" s="34">
        <f>IF(AND(ISNUMBER($P666),ISNUMBER($AL666),$AL666&lt;&gt;0),ROUND($P666/$AL666*100,1),"")</f>
        <v/>
      </c>
      <c r="AG666" s="35">
        <f>IF(AND(ISNUMBER($S666),ISNUMBER($AL666),$AL666&lt;&gt;0),ROUND($S666/$AL666*100,2),"")</f>
        <v/>
      </c>
      <c r="AH666" s="34">
        <f>IF(AND(ISNUMBER($Q666),ISNUMBER($AL666),$AL666&lt;&gt;0),ROUND($Q666/$AL666*100,1),"")</f>
        <v/>
      </c>
      <c r="AI666" s="29">
        <f>IF(ISNUMBER($S666),IF($S666&lt;=1,"Yes","No"),"n/a")</f>
        <v/>
      </c>
      <c r="AJ666" s="29">
        <f>IF(ISNUMBER($S666),ROUND(MAX(0,MIN(100,100-$S666*2.5-IF(ISNUMBER($T666),$T666,0)*0.12+IF($S666&lt;=1,12,0))),0),"")</f>
        <v/>
      </c>
      <c r="AK666" s="29">
        <f>IF(ISNUMBER($Q666),IF($Q666&gt;=100,20,IF($Q666&gt;=30,10,0)),0)+IF(ISNUMBER($R666),IF($R666&gt;=100,20,0),0)+IF(ISNUMBER($P666),IF($P666&gt;=150,20,IF($P666&gt;=50,12,5)),0)+IF(ISNUMBER($S666),IF($S666&lt;=1,15,0),0)</f>
        <v/>
      </c>
      <c r="AL666" s="29" t="n">
        <v>355</v>
      </c>
      <c r="AM666" s="30" t="n"/>
      <c r="AN666" s="15" t="inlineStr">
        <is>
          <t>Secondary/approx; NOT verified on Amazon.ca</t>
        </is>
      </c>
      <c r="AO666" s="15" t="inlineStr">
        <is>
          <t>BLANK -&gt; requires live Amazon.ca capture</t>
        </is>
      </c>
      <c r="AP666" s="15" t="inlineStr">
        <is>
          <t>Unverified commercial data</t>
        </is>
      </c>
    </row>
    <row r="667" ht="28" customHeight="1">
      <c r="A667" s="15" t="inlineStr">
        <is>
          <t>Mountain Dew</t>
        </is>
      </c>
      <c r="B667" s="15" t="inlineStr">
        <is>
          <t>Mountain Dew Citrus | Code Red | 18-pack 355mL</t>
        </is>
      </c>
      <c r="C667" s="15" t="inlineStr">
        <is>
          <t>5) Sparkling water &amp; soda</t>
        </is>
      </c>
      <c r="D667" s="15" t="inlineStr">
        <is>
          <t>355 mL can</t>
        </is>
      </c>
      <c r="E667" s="29" t="n">
        <v>18</v>
      </c>
      <c r="F667" s="30" t="n"/>
      <c r="G667" s="31">
        <f>IF(AND(ISNUMBER($F667),ISNUMBER($E667),$E667&lt;&gt;0),$F667/$E667,"")</f>
        <v/>
      </c>
      <c r="H667" s="31">
        <f>IF(AND(ISNUMBER($F667),ISNUMBER($AL667),ISNUMBER($E667),($AL667*$E667)&lt;&gt;0),$F667/($AL667*$E667)*100,"")</f>
        <v/>
      </c>
      <c r="I667" s="32" t="n"/>
      <c r="J667" s="33" t="n"/>
      <c r="K667" s="31">
        <f>IF(AND(ISNUMBER($F667),ISNUMBER($J667)),$F667*(1-$J667),"")</f>
        <v/>
      </c>
      <c r="L667" s="32" t="n"/>
      <c r="M667" s="32" t="n"/>
      <c r="N667" s="31">
        <f>IF(ISNUMBER($F667),($F667-IF(ISNUMBER($AM667),$AM667,0))*(1-IF(ISNUMBER($J667),$J667,0)),"")</f>
        <v/>
      </c>
      <c r="O667" s="15" t="inlineStr">
        <is>
          <t>Code Red</t>
        </is>
      </c>
      <c r="P667" s="29" t="n">
        <v>54</v>
      </c>
      <c r="Q667" s="29" t="n">
        <v>60</v>
      </c>
      <c r="R667" s="15" t="inlineStr">
        <is>
          <t>Not listed</t>
        </is>
      </c>
      <c r="S667" s="29" t="n">
        <v>46</v>
      </c>
      <c r="T667" s="29" t="n">
        <v>170</v>
      </c>
      <c r="U667" s="15" t="inlineStr">
        <is>
          <t>HFCS</t>
        </is>
      </c>
      <c r="V667" s="15" t="inlineStr">
        <is>
          <t>High-caffeine citrus soda</t>
        </is>
      </c>
      <c r="W667" s="32" t="n"/>
      <c r="X667" s="32" t="n"/>
      <c r="Y667" s="32" t="n"/>
      <c r="Z667" s="32" t="n"/>
      <c r="AA667" s="15" t="inlineStr">
        <is>
          <t>Very High</t>
        </is>
      </c>
      <c r="AB667" s="15" t="inlineStr">
        <is>
          <t>Cult citrus soda; many flavours</t>
        </is>
      </c>
      <c r="AC667" s="15" t="inlineStr">
        <is>
          <t>Bold caffeinated citrus soda</t>
        </is>
      </c>
      <c r="AD667" s="15" t="inlineStr">
        <is>
          <t>Distinctive sweet citrus and caffeine.</t>
        </is>
      </c>
      <c r="AE667" s="32" t="n"/>
      <c r="AF667" s="34">
        <f>IF(AND(ISNUMBER($P667),ISNUMBER($AL667),$AL667&lt;&gt;0),ROUND($P667/$AL667*100,1),"")</f>
        <v/>
      </c>
      <c r="AG667" s="35">
        <f>IF(AND(ISNUMBER($S667),ISNUMBER($AL667),$AL667&lt;&gt;0),ROUND($S667/$AL667*100,2),"")</f>
        <v/>
      </c>
      <c r="AH667" s="34">
        <f>IF(AND(ISNUMBER($Q667),ISNUMBER($AL667),$AL667&lt;&gt;0),ROUND($Q667/$AL667*100,1),"")</f>
        <v/>
      </c>
      <c r="AI667" s="29">
        <f>IF(ISNUMBER($S667),IF($S667&lt;=1,"Yes","No"),"n/a")</f>
        <v/>
      </c>
      <c r="AJ667" s="29">
        <f>IF(ISNUMBER($S667),ROUND(MAX(0,MIN(100,100-$S667*2.5-IF(ISNUMBER($T667),$T667,0)*0.12+IF($S667&lt;=1,12,0))),0),"")</f>
        <v/>
      </c>
      <c r="AK667" s="29">
        <f>IF(ISNUMBER($Q667),IF($Q667&gt;=100,20,IF($Q667&gt;=30,10,0)),0)+IF(ISNUMBER($R667),IF($R667&gt;=100,20,0),0)+IF(ISNUMBER($P667),IF($P667&gt;=150,20,IF($P667&gt;=50,12,5)),0)+IF(ISNUMBER($S667),IF($S667&lt;=1,15,0),0)</f>
        <v/>
      </c>
      <c r="AL667" s="29" t="n">
        <v>355</v>
      </c>
      <c r="AM667" s="30" t="n"/>
      <c r="AN667" s="15" t="inlineStr">
        <is>
          <t>Secondary/approx; NOT verified on Amazon.ca</t>
        </is>
      </c>
      <c r="AO667" s="15" t="inlineStr">
        <is>
          <t>BLANK -&gt; requires live Amazon.ca capture</t>
        </is>
      </c>
      <c r="AP667" s="15" t="inlineStr">
        <is>
          <t>Unverified commercial data</t>
        </is>
      </c>
    </row>
    <row r="668" ht="28" customHeight="1">
      <c r="A668" s="15" t="inlineStr">
        <is>
          <t>Mountain Dew</t>
        </is>
      </c>
      <c r="B668" s="15" t="inlineStr">
        <is>
          <t>Mountain Dew Citrus | Code Red | 24-pack 355mL</t>
        </is>
      </c>
      <c r="C668" s="15" t="inlineStr">
        <is>
          <t>5) Sparkling water &amp; soda</t>
        </is>
      </c>
      <c r="D668" s="15" t="inlineStr">
        <is>
          <t>355 mL can</t>
        </is>
      </c>
      <c r="E668" s="29" t="n">
        <v>24</v>
      </c>
      <c r="F668" s="30" t="n"/>
      <c r="G668" s="31">
        <f>IF(AND(ISNUMBER($F668),ISNUMBER($E668),$E668&lt;&gt;0),$F668/$E668,"")</f>
        <v/>
      </c>
      <c r="H668" s="31">
        <f>IF(AND(ISNUMBER($F668),ISNUMBER($AL668),ISNUMBER($E668),($AL668*$E668)&lt;&gt;0),$F668/($AL668*$E668)*100,"")</f>
        <v/>
      </c>
      <c r="I668" s="32" t="n"/>
      <c r="J668" s="33" t="n"/>
      <c r="K668" s="31">
        <f>IF(AND(ISNUMBER($F668),ISNUMBER($J668)),$F668*(1-$J668),"")</f>
        <v/>
      </c>
      <c r="L668" s="32" t="n"/>
      <c r="M668" s="32" t="n"/>
      <c r="N668" s="31">
        <f>IF(ISNUMBER($F668),($F668-IF(ISNUMBER($AM668),$AM668,0))*(1-IF(ISNUMBER($J668),$J668,0)),"")</f>
        <v/>
      </c>
      <c r="O668" s="15" t="inlineStr">
        <is>
          <t>Code Red</t>
        </is>
      </c>
      <c r="P668" s="29" t="n">
        <v>54</v>
      </c>
      <c r="Q668" s="29" t="n">
        <v>60</v>
      </c>
      <c r="R668" s="15" t="inlineStr">
        <is>
          <t>Not listed</t>
        </is>
      </c>
      <c r="S668" s="29" t="n">
        <v>46</v>
      </c>
      <c r="T668" s="29" t="n">
        <v>170</v>
      </c>
      <c r="U668" s="15" t="inlineStr">
        <is>
          <t>HFCS</t>
        </is>
      </c>
      <c r="V668" s="15" t="inlineStr">
        <is>
          <t>High-caffeine citrus soda</t>
        </is>
      </c>
      <c r="W668" s="32" t="n"/>
      <c r="X668" s="32" t="n"/>
      <c r="Y668" s="32" t="n"/>
      <c r="Z668" s="32" t="n"/>
      <c r="AA668" s="15" t="inlineStr">
        <is>
          <t>Very High</t>
        </is>
      </c>
      <c r="AB668" s="15" t="inlineStr">
        <is>
          <t>Cult citrus soda; many flavours</t>
        </is>
      </c>
      <c r="AC668" s="15" t="inlineStr">
        <is>
          <t>Bold caffeinated citrus soda</t>
        </is>
      </c>
      <c r="AD668" s="15" t="inlineStr">
        <is>
          <t>Distinctive sweet citrus and caffeine.</t>
        </is>
      </c>
      <c r="AE668" s="32" t="n"/>
      <c r="AF668" s="34">
        <f>IF(AND(ISNUMBER($P668),ISNUMBER($AL668),$AL668&lt;&gt;0),ROUND($P668/$AL668*100,1),"")</f>
        <v/>
      </c>
      <c r="AG668" s="35">
        <f>IF(AND(ISNUMBER($S668),ISNUMBER($AL668),$AL668&lt;&gt;0),ROUND($S668/$AL668*100,2),"")</f>
        <v/>
      </c>
      <c r="AH668" s="34">
        <f>IF(AND(ISNUMBER($Q668),ISNUMBER($AL668),$AL668&lt;&gt;0),ROUND($Q668/$AL668*100,1),"")</f>
        <v/>
      </c>
      <c r="AI668" s="29">
        <f>IF(ISNUMBER($S668),IF($S668&lt;=1,"Yes","No"),"n/a")</f>
        <v/>
      </c>
      <c r="AJ668" s="29">
        <f>IF(ISNUMBER($S668),ROUND(MAX(0,MIN(100,100-$S668*2.5-IF(ISNUMBER($T668),$T668,0)*0.12+IF($S668&lt;=1,12,0))),0),"")</f>
        <v/>
      </c>
      <c r="AK668" s="29">
        <f>IF(ISNUMBER($Q668),IF($Q668&gt;=100,20,IF($Q668&gt;=30,10,0)),0)+IF(ISNUMBER($R668),IF($R668&gt;=100,20,0),0)+IF(ISNUMBER($P668),IF($P668&gt;=150,20,IF($P668&gt;=50,12,5)),0)+IF(ISNUMBER($S668),IF($S668&lt;=1,15,0),0)</f>
        <v/>
      </c>
      <c r="AL668" s="29" t="n">
        <v>355</v>
      </c>
      <c r="AM668" s="30" t="n"/>
      <c r="AN668" s="15" t="inlineStr">
        <is>
          <t>Secondary/approx; NOT verified on Amazon.ca</t>
        </is>
      </c>
      <c r="AO668" s="15" t="inlineStr">
        <is>
          <t>BLANK -&gt; requires live Amazon.ca capture</t>
        </is>
      </c>
      <c r="AP668" s="15" t="inlineStr">
        <is>
          <t>Unverified commercial data</t>
        </is>
      </c>
    </row>
    <row r="669" ht="28" customHeight="1">
      <c r="A669" s="15" t="inlineStr">
        <is>
          <t>Mountain Dew</t>
        </is>
      </c>
      <c r="B669" s="15" t="inlineStr">
        <is>
          <t>Mountain Dew Citrus | Voltage | single 355mL</t>
        </is>
      </c>
      <c r="C669" s="15" t="inlineStr">
        <is>
          <t>5) Sparkling water &amp; soda</t>
        </is>
      </c>
      <c r="D669" s="15" t="inlineStr">
        <is>
          <t>355 mL can</t>
        </is>
      </c>
      <c r="E669" s="29" t="n">
        <v>1</v>
      </c>
      <c r="F669" s="30" t="n"/>
      <c r="G669" s="31">
        <f>IF(AND(ISNUMBER($F669),ISNUMBER($E669),$E669&lt;&gt;0),$F669/$E669,"")</f>
        <v/>
      </c>
      <c r="H669" s="31">
        <f>IF(AND(ISNUMBER($F669),ISNUMBER($AL669),ISNUMBER($E669),($AL669*$E669)&lt;&gt;0),$F669/($AL669*$E669)*100,"")</f>
        <v/>
      </c>
      <c r="I669" s="32" t="n"/>
      <c r="J669" s="33" t="n"/>
      <c r="K669" s="31">
        <f>IF(AND(ISNUMBER($F669),ISNUMBER($J669)),$F669*(1-$J669),"")</f>
        <v/>
      </c>
      <c r="L669" s="32" t="n"/>
      <c r="M669" s="32" t="n"/>
      <c r="N669" s="31">
        <f>IF(ISNUMBER($F669),($F669-IF(ISNUMBER($AM669),$AM669,0))*(1-IF(ISNUMBER($J669),$J669,0)),"")</f>
        <v/>
      </c>
      <c r="O669" s="15" t="inlineStr">
        <is>
          <t>Voltage</t>
        </is>
      </c>
      <c r="P669" s="29" t="n">
        <v>54</v>
      </c>
      <c r="Q669" s="29" t="n">
        <v>60</v>
      </c>
      <c r="R669" s="15" t="inlineStr">
        <is>
          <t>Not listed</t>
        </is>
      </c>
      <c r="S669" s="29" t="n">
        <v>46</v>
      </c>
      <c r="T669" s="29" t="n">
        <v>170</v>
      </c>
      <c r="U669" s="15" t="inlineStr">
        <is>
          <t>HFCS</t>
        </is>
      </c>
      <c r="V669" s="15" t="inlineStr">
        <is>
          <t>High-caffeine citrus soda</t>
        </is>
      </c>
      <c r="W669" s="32" t="n"/>
      <c r="X669" s="32" t="n"/>
      <c r="Y669" s="32" t="n"/>
      <c r="Z669" s="32" t="n"/>
      <c r="AA669" s="15" t="inlineStr">
        <is>
          <t>Very High</t>
        </is>
      </c>
      <c r="AB669" s="15" t="inlineStr">
        <is>
          <t>Cult citrus soda; many flavours</t>
        </is>
      </c>
      <c r="AC669" s="15" t="inlineStr">
        <is>
          <t>Bold caffeinated citrus soda</t>
        </is>
      </c>
      <c r="AD669" s="15" t="inlineStr">
        <is>
          <t>Distinctive sweet citrus and caffeine.</t>
        </is>
      </c>
      <c r="AE669" s="32" t="n"/>
      <c r="AF669" s="34">
        <f>IF(AND(ISNUMBER($P669),ISNUMBER($AL669),$AL669&lt;&gt;0),ROUND($P669/$AL669*100,1),"")</f>
        <v/>
      </c>
      <c r="AG669" s="35">
        <f>IF(AND(ISNUMBER($S669),ISNUMBER($AL669),$AL669&lt;&gt;0),ROUND($S669/$AL669*100,2),"")</f>
        <v/>
      </c>
      <c r="AH669" s="34">
        <f>IF(AND(ISNUMBER($Q669),ISNUMBER($AL669),$AL669&lt;&gt;0),ROUND($Q669/$AL669*100,1),"")</f>
        <v/>
      </c>
      <c r="AI669" s="29">
        <f>IF(ISNUMBER($S669),IF($S669&lt;=1,"Yes","No"),"n/a")</f>
        <v/>
      </c>
      <c r="AJ669" s="29">
        <f>IF(ISNUMBER($S669),ROUND(MAX(0,MIN(100,100-$S669*2.5-IF(ISNUMBER($T669),$T669,0)*0.12+IF($S669&lt;=1,12,0))),0),"")</f>
        <v/>
      </c>
      <c r="AK669" s="29">
        <f>IF(ISNUMBER($Q669),IF($Q669&gt;=100,20,IF($Q669&gt;=30,10,0)),0)+IF(ISNUMBER($R669),IF($R669&gt;=100,20,0),0)+IF(ISNUMBER($P669),IF($P669&gt;=150,20,IF($P669&gt;=50,12,5)),0)+IF(ISNUMBER($S669),IF($S669&lt;=1,15,0),0)</f>
        <v/>
      </c>
      <c r="AL669" s="29" t="n">
        <v>355</v>
      </c>
      <c r="AM669" s="30" t="n"/>
      <c r="AN669" s="15" t="inlineStr">
        <is>
          <t>Secondary/approx; NOT verified on Amazon.ca</t>
        </is>
      </c>
      <c r="AO669" s="15" t="inlineStr">
        <is>
          <t>BLANK -&gt; requires live Amazon.ca capture</t>
        </is>
      </c>
      <c r="AP669" s="15" t="inlineStr">
        <is>
          <t>Unverified commercial data</t>
        </is>
      </c>
    </row>
    <row r="670" ht="28" customHeight="1">
      <c r="A670" s="15" t="inlineStr">
        <is>
          <t>Mountain Dew</t>
        </is>
      </c>
      <c r="B670" s="15" t="inlineStr">
        <is>
          <t>Mountain Dew Citrus | Voltage | 8-pack 355mL</t>
        </is>
      </c>
      <c r="C670" s="15" t="inlineStr">
        <is>
          <t>5) Sparkling water &amp; soda</t>
        </is>
      </c>
      <c r="D670" s="15" t="inlineStr">
        <is>
          <t>355 mL can</t>
        </is>
      </c>
      <c r="E670" s="29" t="n">
        <v>8</v>
      </c>
      <c r="F670" s="30" t="n"/>
      <c r="G670" s="31">
        <f>IF(AND(ISNUMBER($F670),ISNUMBER($E670),$E670&lt;&gt;0),$F670/$E670,"")</f>
        <v/>
      </c>
      <c r="H670" s="31">
        <f>IF(AND(ISNUMBER($F670),ISNUMBER($AL670),ISNUMBER($E670),($AL670*$E670)&lt;&gt;0),$F670/($AL670*$E670)*100,"")</f>
        <v/>
      </c>
      <c r="I670" s="32" t="n"/>
      <c r="J670" s="33" t="n"/>
      <c r="K670" s="31">
        <f>IF(AND(ISNUMBER($F670),ISNUMBER($J670)),$F670*(1-$J670),"")</f>
        <v/>
      </c>
      <c r="L670" s="32" t="n"/>
      <c r="M670" s="32" t="n"/>
      <c r="N670" s="31">
        <f>IF(ISNUMBER($F670),($F670-IF(ISNUMBER($AM670),$AM670,0))*(1-IF(ISNUMBER($J670),$J670,0)),"")</f>
        <v/>
      </c>
      <c r="O670" s="15" t="inlineStr">
        <is>
          <t>Voltage</t>
        </is>
      </c>
      <c r="P670" s="29" t="n">
        <v>54</v>
      </c>
      <c r="Q670" s="29" t="n">
        <v>60</v>
      </c>
      <c r="R670" s="15" t="inlineStr">
        <is>
          <t>Not listed</t>
        </is>
      </c>
      <c r="S670" s="29" t="n">
        <v>46</v>
      </c>
      <c r="T670" s="29" t="n">
        <v>170</v>
      </c>
      <c r="U670" s="15" t="inlineStr">
        <is>
          <t>HFCS</t>
        </is>
      </c>
      <c r="V670" s="15" t="inlineStr">
        <is>
          <t>High-caffeine citrus soda</t>
        </is>
      </c>
      <c r="W670" s="32" t="n"/>
      <c r="X670" s="32" t="n"/>
      <c r="Y670" s="32" t="n"/>
      <c r="Z670" s="32" t="n"/>
      <c r="AA670" s="15" t="inlineStr">
        <is>
          <t>Very High</t>
        </is>
      </c>
      <c r="AB670" s="15" t="inlineStr">
        <is>
          <t>Cult citrus soda; many flavours</t>
        </is>
      </c>
      <c r="AC670" s="15" t="inlineStr">
        <is>
          <t>Bold caffeinated citrus soda</t>
        </is>
      </c>
      <c r="AD670" s="15" t="inlineStr">
        <is>
          <t>Distinctive sweet citrus and caffeine.</t>
        </is>
      </c>
      <c r="AE670" s="32" t="n"/>
      <c r="AF670" s="34">
        <f>IF(AND(ISNUMBER($P670),ISNUMBER($AL670),$AL670&lt;&gt;0),ROUND($P670/$AL670*100,1),"")</f>
        <v/>
      </c>
      <c r="AG670" s="35">
        <f>IF(AND(ISNUMBER($S670),ISNUMBER($AL670),$AL670&lt;&gt;0),ROUND($S670/$AL670*100,2),"")</f>
        <v/>
      </c>
      <c r="AH670" s="34">
        <f>IF(AND(ISNUMBER($Q670),ISNUMBER($AL670),$AL670&lt;&gt;0),ROUND($Q670/$AL670*100,1),"")</f>
        <v/>
      </c>
      <c r="AI670" s="29">
        <f>IF(ISNUMBER($S670),IF($S670&lt;=1,"Yes","No"),"n/a")</f>
        <v/>
      </c>
      <c r="AJ670" s="29">
        <f>IF(ISNUMBER($S670),ROUND(MAX(0,MIN(100,100-$S670*2.5-IF(ISNUMBER($T670),$T670,0)*0.12+IF($S670&lt;=1,12,0))),0),"")</f>
        <v/>
      </c>
      <c r="AK670" s="29">
        <f>IF(ISNUMBER($Q670),IF($Q670&gt;=100,20,IF($Q670&gt;=30,10,0)),0)+IF(ISNUMBER($R670),IF($R670&gt;=100,20,0),0)+IF(ISNUMBER($P670),IF($P670&gt;=150,20,IF($P670&gt;=50,12,5)),0)+IF(ISNUMBER($S670),IF($S670&lt;=1,15,0),0)</f>
        <v/>
      </c>
      <c r="AL670" s="29" t="n">
        <v>355</v>
      </c>
      <c r="AM670" s="30" t="n"/>
      <c r="AN670" s="15" t="inlineStr">
        <is>
          <t>Secondary/approx; NOT verified on Amazon.ca</t>
        </is>
      </c>
      <c r="AO670" s="15" t="inlineStr">
        <is>
          <t>BLANK -&gt; requires live Amazon.ca capture</t>
        </is>
      </c>
      <c r="AP670" s="15" t="inlineStr">
        <is>
          <t>Unverified commercial data</t>
        </is>
      </c>
    </row>
    <row r="671" ht="28" customHeight="1">
      <c r="A671" s="15" t="inlineStr">
        <is>
          <t>Mountain Dew</t>
        </is>
      </c>
      <c r="B671" s="15" t="inlineStr">
        <is>
          <t>Mountain Dew Citrus | Voltage | 12-pack 355mL</t>
        </is>
      </c>
      <c r="C671" s="15" t="inlineStr">
        <is>
          <t>5) Sparkling water &amp; soda</t>
        </is>
      </c>
      <c r="D671" s="15" t="inlineStr">
        <is>
          <t>355 mL can</t>
        </is>
      </c>
      <c r="E671" s="29" t="n">
        <v>12</v>
      </c>
      <c r="F671" s="30" t="n"/>
      <c r="G671" s="31">
        <f>IF(AND(ISNUMBER($F671),ISNUMBER($E671),$E671&lt;&gt;0),$F671/$E671,"")</f>
        <v/>
      </c>
      <c r="H671" s="31">
        <f>IF(AND(ISNUMBER($F671),ISNUMBER($AL671),ISNUMBER($E671),($AL671*$E671)&lt;&gt;0),$F671/($AL671*$E671)*100,"")</f>
        <v/>
      </c>
      <c r="I671" s="32" t="n"/>
      <c r="J671" s="33" t="n"/>
      <c r="K671" s="31">
        <f>IF(AND(ISNUMBER($F671),ISNUMBER($J671)),$F671*(1-$J671),"")</f>
        <v/>
      </c>
      <c r="L671" s="32" t="n"/>
      <c r="M671" s="32" t="n"/>
      <c r="N671" s="31">
        <f>IF(ISNUMBER($F671),($F671-IF(ISNUMBER($AM671),$AM671,0))*(1-IF(ISNUMBER($J671),$J671,0)),"")</f>
        <v/>
      </c>
      <c r="O671" s="15" t="inlineStr">
        <is>
          <t>Voltage</t>
        </is>
      </c>
      <c r="P671" s="29" t="n">
        <v>54</v>
      </c>
      <c r="Q671" s="29" t="n">
        <v>60</v>
      </c>
      <c r="R671" s="15" t="inlineStr">
        <is>
          <t>Not listed</t>
        </is>
      </c>
      <c r="S671" s="29" t="n">
        <v>46</v>
      </c>
      <c r="T671" s="29" t="n">
        <v>170</v>
      </c>
      <c r="U671" s="15" t="inlineStr">
        <is>
          <t>HFCS</t>
        </is>
      </c>
      <c r="V671" s="15" t="inlineStr">
        <is>
          <t>High-caffeine citrus soda</t>
        </is>
      </c>
      <c r="W671" s="32" t="n"/>
      <c r="X671" s="32" t="n"/>
      <c r="Y671" s="32" t="n"/>
      <c r="Z671" s="32" t="n"/>
      <c r="AA671" s="15" t="inlineStr">
        <is>
          <t>Very High</t>
        </is>
      </c>
      <c r="AB671" s="15" t="inlineStr">
        <is>
          <t>Cult citrus soda; many flavours</t>
        </is>
      </c>
      <c r="AC671" s="15" t="inlineStr">
        <is>
          <t>Bold caffeinated citrus soda</t>
        </is>
      </c>
      <c r="AD671" s="15" t="inlineStr">
        <is>
          <t>Distinctive sweet citrus and caffeine.</t>
        </is>
      </c>
      <c r="AE671" s="32" t="n"/>
      <c r="AF671" s="34">
        <f>IF(AND(ISNUMBER($P671),ISNUMBER($AL671),$AL671&lt;&gt;0),ROUND($P671/$AL671*100,1),"")</f>
        <v/>
      </c>
      <c r="AG671" s="35">
        <f>IF(AND(ISNUMBER($S671),ISNUMBER($AL671),$AL671&lt;&gt;0),ROUND($S671/$AL671*100,2),"")</f>
        <v/>
      </c>
      <c r="AH671" s="34">
        <f>IF(AND(ISNUMBER($Q671),ISNUMBER($AL671),$AL671&lt;&gt;0),ROUND($Q671/$AL671*100,1),"")</f>
        <v/>
      </c>
      <c r="AI671" s="29">
        <f>IF(ISNUMBER($S671),IF($S671&lt;=1,"Yes","No"),"n/a")</f>
        <v/>
      </c>
      <c r="AJ671" s="29">
        <f>IF(ISNUMBER($S671),ROUND(MAX(0,MIN(100,100-$S671*2.5-IF(ISNUMBER($T671),$T671,0)*0.12+IF($S671&lt;=1,12,0))),0),"")</f>
        <v/>
      </c>
      <c r="AK671" s="29">
        <f>IF(ISNUMBER($Q671),IF($Q671&gt;=100,20,IF($Q671&gt;=30,10,0)),0)+IF(ISNUMBER($R671),IF($R671&gt;=100,20,0),0)+IF(ISNUMBER($P671),IF($P671&gt;=150,20,IF($P671&gt;=50,12,5)),0)+IF(ISNUMBER($S671),IF($S671&lt;=1,15,0),0)</f>
        <v/>
      </c>
      <c r="AL671" s="29" t="n">
        <v>355</v>
      </c>
      <c r="AM671" s="30" t="n"/>
      <c r="AN671" s="15" t="inlineStr">
        <is>
          <t>Secondary/approx; NOT verified on Amazon.ca</t>
        </is>
      </c>
      <c r="AO671" s="15" t="inlineStr">
        <is>
          <t>BLANK -&gt; requires live Amazon.ca capture</t>
        </is>
      </c>
      <c r="AP671" s="15" t="inlineStr">
        <is>
          <t>Unverified commercial data</t>
        </is>
      </c>
    </row>
    <row r="672" ht="28" customHeight="1">
      <c r="A672" s="15" t="inlineStr">
        <is>
          <t>Mountain Dew</t>
        </is>
      </c>
      <c r="B672" s="15" t="inlineStr">
        <is>
          <t>Mountain Dew Citrus | Voltage | 15-pack 355mL</t>
        </is>
      </c>
      <c r="C672" s="15" t="inlineStr">
        <is>
          <t>5) Sparkling water &amp; soda</t>
        </is>
      </c>
      <c r="D672" s="15" t="inlineStr">
        <is>
          <t>355 mL can</t>
        </is>
      </c>
      <c r="E672" s="29" t="n">
        <v>15</v>
      </c>
      <c r="F672" s="30" t="n"/>
      <c r="G672" s="31">
        <f>IF(AND(ISNUMBER($F672),ISNUMBER($E672),$E672&lt;&gt;0),$F672/$E672,"")</f>
        <v/>
      </c>
      <c r="H672" s="31">
        <f>IF(AND(ISNUMBER($F672),ISNUMBER($AL672),ISNUMBER($E672),($AL672*$E672)&lt;&gt;0),$F672/($AL672*$E672)*100,"")</f>
        <v/>
      </c>
      <c r="I672" s="32" t="n"/>
      <c r="J672" s="33" t="n"/>
      <c r="K672" s="31">
        <f>IF(AND(ISNUMBER($F672),ISNUMBER($J672)),$F672*(1-$J672),"")</f>
        <v/>
      </c>
      <c r="L672" s="32" t="n"/>
      <c r="M672" s="32" t="n"/>
      <c r="N672" s="31">
        <f>IF(ISNUMBER($F672),($F672-IF(ISNUMBER($AM672),$AM672,0))*(1-IF(ISNUMBER($J672),$J672,0)),"")</f>
        <v/>
      </c>
      <c r="O672" s="15" t="inlineStr">
        <is>
          <t>Voltage</t>
        </is>
      </c>
      <c r="P672" s="29" t="n">
        <v>54</v>
      </c>
      <c r="Q672" s="29" t="n">
        <v>60</v>
      </c>
      <c r="R672" s="15" t="inlineStr">
        <is>
          <t>Not listed</t>
        </is>
      </c>
      <c r="S672" s="29" t="n">
        <v>46</v>
      </c>
      <c r="T672" s="29" t="n">
        <v>170</v>
      </c>
      <c r="U672" s="15" t="inlineStr">
        <is>
          <t>HFCS</t>
        </is>
      </c>
      <c r="V672" s="15" t="inlineStr">
        <is>
          <t>High-caffeine citrus soda</t>
        </is>
      </c>
      <c r="W672" s="32" t="n"/>
      <c r="X672" s="32" t="n"/>
      <c r="Y672" s="32" t="n"/>
      <c r="Z672" s="32" t="n"/>
      <c r="AA672" s="15" t="inlineStr">
        <is>
          <t>Very High</t>
        </is>
      </c>
      <c r="AB672" s="15" t="inlineStr">
        <is>
          <t>Cult citrus soda; many flavours</t>
        </is>
      </c>
      <c r="AC672" s="15" t="inlineStr">
        <is>
          <t>Bold caffeinated citrus soda</t>
        </is>
      </c>
      <c r="AD672" s="15" t="inlineStr">
        <is>
          <t>Distinctive sweet citrus and caffeine.</t>
        </is>
      </c>
      <c r="AE672" s="32" t="n"/>
      <c r="AF672" s="34">
        <f>IF(AND(ISNUMBER($P672),ISNUMBER($AL672),$AL672&lt;&gt;0),ROUND($P672/$AL672*100,1),"")</f>
        <v/>
      </c>
      <c r="AG672" s="35">
        <f>IF(AND(ISNUMBER($S672),ISNUMBER($AL672),$AL672&lt;&gt;0),ROUND($S672/$AL672*100,2),"")</f>
        <v/>
      </c>
      <c r="AH672" s="34">
        <f>IF(AND(ISNUMBER($Q672),ISNUMBER($AL672),$AL672&lt;&gt;0),ROUND($Q672/$AL672*100,1),"")</f>
        <v/>
      </c>
      <c r="AI672" s="29">
        <f>IF(ISNUMBER($S672),IF($S672&lt;=1,"Yes","No"),"n/a")</f>
        <v/>
      </c>
      <c r="AJ672" s="29">
        <f>IF(ISNUMBER($S672),ROUND(MAX(0,MIN(100,100-$S672*2.5-IF(ISNUMBER($T672),$T672,0)*0.12+IF($S672&lt;=1,12,0))),0),"")</f>
        <v/>
      </c>
      <c r="AK672" s="29">
        <f>IF(ISNUMBER($Q672),IF($Q672&gt;=100,20,IF($Q672&gt;=30,10,0)),0)+IF(ISNUMBER($R672),IF($R672&gt;=100,20,0),0)+IF(ISNUMBER($P672),IF($P672&gt;=150,20,IF($P672&gt;=50,12,5)),0)+IF(ISNUMBER($S672),IF($S672&lt;=1,15,0),0)</f>
        <v/>
      </c>
      <c r="AL672" s="29" t="n">
        <v>355</v>
      </c>
      <c r="AM672" s="30" t="n"/>
      <c r="AN672" s="15" t="inlineStr">
        <is>
          <t>Secondary/approx; NOT verified on Amazon.ca</t>
        </is>
      </c>
      <c r="AO672" s="15" t="inlineStr">
        <is>
          <t>BLANK -&gt; requires live Amazon.ca capture</t>
        </is>
      </c>
      <c r="AP672" s="15" t="inlineStr">
        <is>
          <t>Unverified commercial data</t>
        </is>
      </c>
    </row>
    <row r="673" ht="28" customHeight="1">
      <c r="A673" s="15" t="inlineStr">
        <is>
          <t>Mountain Dew</t>
        </is>
      </c>
      <c r="B673" s="15" t="inlineStr">
        <is>
          <t>Mountain Dew Citrus | Voltage | 18-pack 355mL</t>
        </is>
      </c>
      <c r="C673" s="15" t="inlineStr">
        <is>
          <t>5) Sparkling water &amp; soda</t>
        </is>
      </c>
      <c r="D673" s="15" t="inlineStr">
        <is>
          <t>355 mL can</t>
        </is>
      </c>
      <c r="E673" s="29" t="n">
        <v>18</v>
      </c>
      <c r="F673" s="30" t="n"/>
      <c r="G673" s="31">
        <f>IF(AND(ISNUMBER($F673),ISNUMBER($E673),$E673&lt;&gt;0),$F673/$E673,"")</f>
        <v/>
      </c>
      <c r="H673" s="31">
        <f>IF(AND(ISNUMBER($F673),ISNUMBER($AL673),ISNUMBER($E673),($AL673*$E673)&lt;&gt;0),$F673/($AL673*$E673)*100,"")</f>
        <v/>
      </c>
      <c r="I673" s="32" t="n"/>
      <c r="J673" s="33" t="n"/>
      <c r="K673" s="31">
        <f>IF(AND(ISNUMBER($F673),ISNUMBER($J673)),$F673*(1-$J673),"")</f>
        <v/>
      </c>
      <c r="L673" s="32" t="n"/>
      <c r="M673" s="32" t="n"/>
      <c r="N673" s="31">
        <f>IF(ISNUMBER($F673),($F673-IF(ISNUMBER($AM673),$AM673,0))*(1-IF(ISNUMBER($J673),$J673,0)),"")</f>
        <v/>
      </c>
      <c r="O673" s="15" t="inlineStr">
        <is>
          <t>Voltage</t>
        </is>
      </c>
      <c r="P673" s="29" t="n">
        <v>54</v>
      </c>
      <c r="Q673" s="29" t="n">
        <v>60</v>
      </c>
      <c r="R673" s="15" t="inlineStr">
        <is>
          <t>Not listed</t>
        </is>
      </c>
      <c r="S673" s="29" t="n">
        <v>46</v>
      </c>
      <c r="T673" s="29" t="n">
        <v>170</v>
      </c>
      <c r="U673" s="15" t="inlineStr">
        <is>
          <t>HFCS</t>
        </is>
      </c>
      <c r="V673" s="15" t="inlineStr">
        <is>
          <t>High-caffeine citrus soda</t>
        </is>
      </c>
      <c r="W673" s="32" t="n"/>
      <c r="X673" s="32" t="n"/>
      <c r="Y673" s="32" t="n"/>
      <c r="Z673" s="32" t="n"/>
      <c r="AA673" s="15" t="inlineStr">
        <is>
          <t>Very High</t>
        </is>
      </c>
      <c r="AB673" s="15" t="inlineStr">
        <is>
          <t>Cult citrus soda; many flavours</t>
        </is>
      </c>
      <c r="AC673" s="15" t="inlineStr">
        <is>
          <t>Bold caffeinated citrus soda</t>
        </is>
      </c>
      <c r="AD673" s="15" t="inlineStr">
        <is>
          <t>Distinctive sweet citrus and caffeine.</t>
        </is>
      </c>
      <c r="AE673" s="32" t="n"/>
      <c r="AF673" s="34">
        <f>IF(AND(ISNUMBER($P673),ISNUMBER($AL673),$AL673&lt;&gt;0),ROUND($P673/$AL673*100,1),"")</f>
        <v/>
      </c>
      <c r="AG673" s="35">
        <f>IF(AND(ISNUMBER($S673),ISNUMBER($AL673),$AL673&lt;&gt;0),ROUND($S673/$AL673*100,2),"")</f>
        <v/>
      </c>
      <c r="AH673" s="34">
        <f>IF(AND(ISNUMBER($Q673),ISNUMBER($AL673),$AL673&lt;&gt;0),ROUND($Q673/$AL673*100,1),"")</f>
        <v/>
      </c>
      <c r="AI673" s="29">
        <f>IF(ISNUMBER($S673),IF($S673&lt;=1,"Yes","No"),"n/a")</f>
        <v/>
      </c>
      <c r="AJ673" s="29">
        <f>IF(ISNUMBER($S673),ROUND(MAX(0,MIN(100,100-$S673*2.5-IF(ISNUMBER($T673),$T673,0)*0.12+IF($S673&lt;=1,12,0))),0),"")</f>
        <v/>
      </c>
      <c r="AK673" s="29">
        <f>IF(ISNUMBER($Q673),IF($Q673&gt;=100,20,IF($Q673&gt;=30,10,0)),0)+IF(ISNUMBER($R673),IF($R673&gt;=100,20,0),0)+IF(ISNUMBER($P673),IF($P673&gt;=150,20,IF($P673&gt;=50,12,5)),0)+IF(ISNUMBER($S673),IF($S673&lt;=1,15,0),0)</f>
        <v/>
      </c>
      <c r="AL673" s="29" t="n">
        <v>355</v>
      </c>
      <c r="AM673" s="30" t="n"/>
      <c r="AN673" s="15" t="inlineStr">
        <is>
          <t>Secondary/approx; NOT verified on Amazon.ca</t>
        </is>
      </c>
      <c r="AO673" s="15" t="inlineStr">
        <is>
          <t>BLANK -&gt; requires live Amazon.ca capture</t>
        </is>
      </c>
      <c r="AP673" s="15" t="inlineStr">
        <is>
          <t>Unverified commercial data</t>
        </is>
      </c>
    </row>
    <row r="674" ht="28" customHeight="1">
      <c r="A674" s="15" t="inlineStr">
        <is>
          <t>Mountain Dew</t>
        </is>
      </c>
      <c r="B674" s="15" t="inlineStr">
        <is>
          <t>Mountain Dew Citrus | Voltage | 24-pack 355mL</t>
        </is>
      </c>
      <c r="C674" s="15" t="inlineStr">
        <is>
          <t>5) Sparkling water &amp; soda</t>
        </is>
      </c>
      <c r="D674" s="15" t="inlineStr">
        <is>
          <t>355 mL can</t>
        </is>
      </c>
      <c r="E674" s="29" t="n">
        <v>24</v>
      </c>
      <c r="F674" s="30" t="n"/>
      <c r="G674" s="31">
        <f>IF(AND(ISNUMBER($F674),ISNUMBER($E674),$E674&lt;&gt;0),$F674/$E674,"")</f>
        <v/>
      </c>
      <c r="H674" s="31">
        <f>IF(AND(ISNUMBER($F674),ISNUMBER($AL674),ISNUMBER($E674),($AL674*$E674)&lt;&gt;0),$F674/($AL674*$E674)*100,"")</f>
        <v/>
      </c>
      <c r="I674" s="32" t="n"/>
      <c r="J674" s="33" t="n"/>
      <c r="K674" s="31">
        <f>IF(AND(ISNUMBER($F674),ISNUMBER($J674)),$F674*(1-$J674),"")</f>
        <v/>
      </c>
      <c r="L674" s="32" t="n"/>
      <c r="M674" s="32" t="n"/>
      <c r="N674" s="31">
        <f>IF(ISNUMBER($F674),($F674-IF(ISNUMBER($AM674),$AM674,0))*(1-IF(ISNUMBER($J674),$J674,0)),"")</f>
        <v/>
      </c>
      <c r="O674" s="15" t="inlineStr">
        <is>
          <t>Voltage</t>
        </is>
      </c>
      <c r="P674" s="29" t="n">
        <v>54</v>
      </c>
      <c r="Q674" s="29" t="n">
        <v>60</v>
      </c>
      <c r="R674" s="15" t="inlineStr">
        <is>
          <t>Not listed</t>
        </is>
      </c>
      <c r="S674" s="29" t="n">
        <v>46</v>
      </c>
      <c r="T674" s="29" t="n">
        <v>170</v>
      </c>
      <c r="U674" s="15" t="inlineStr">
        <is>
          <t>HFCS</t>
        </is>
      </c>
      <c r="V674" s="15" t="inlineStr">
        <is>
          <t>High-caffeine citrus soda</t>
        </is>
      </c>
      <c r="W674" s="32" t="n"/>
      <c r="X674" s="32" t="n"/>
      <c r="Y674" s="32" t="n"/>
      <c r="Z674" s="32" t="n"/>
      <c r="AA674" s="15" t="inlineStr">
        <is>
          <t>Very High</t>
        </is>
      </c>
      <c r="AB674" s="15" t="inlineStr">
        <is>
          <t>Cult citrus soda; many flavours</t>
        </is>
      </c>
      <c r="AC674" s="15" t="inlineStr">
        <is>
          <t>Bold caffeinated citrus soda</t>
        </is>
      </c>
      <c r="AD674" s="15" t="inlineStr">
        <is>
          <t>Distinctive sweet citrus and caffeine.</t>
        </is>
      </c>
      <c r="AE674" s="32" t="n"/>
      <c r="AF674" s="34">
        <f>IF(AND(ISNUMBER($P674),ISNUMBER($AL674),$AL674&lt;&gt;0),ROUND($P674/$AL674*100,1),"")</f>
        <v/>
      </c>
      <c r="AG674" s="35">
        <f>IF(AND(ISNUMBER($S674),ISNUMBER($AL674),$AL674&lt;&gt;0),ROUND($S674/$AL674*100,2),"")</f>
        <v/>
      </c>
      <c r="AH674" s="34">
        <f>IF(AND(ISNUMBER($Q674),ISNUMBER($AL674),$AL674&lt;&gt;0),ROUND($Q674/$AL674*100,1),"")</f>
        <v/>
      </c>
      <c r="AI674" s="29">
        <f>IF(ISNUMBER($S674),IF($S674&lt;=1,"Yes","No"),"n/a")</f>
        <v/>
      </c>
      <c r="AJ674" s="29">
        <f>IF(ISNUMBER($S674),ROUND(MAX(0,MIN(100,100-$S674*2.5-IF(ISNUMBER($T674),$T674,0)*0.12+IF($S674&lt;=1,12,0))),0),"")</f>
        <v/>
      </c>
      <c r="AK674" s="29">
        <f>IF(ISNUMBER($Q674),IF($Q674&gt;=100,20,IF($Q674&gt;=30,10,0)),0)+IF(ISNUMBER($R674),IF($R674&gt;=100,20,0),0)+IF(ISNUMBER($P674),IF($P674&gt;=150,20,IF($P674&gt;=50,12,5)),0)+IF(ISNUMBER($S674),IF($S674&lt;=1,15,0),0)</f>
        <v/>
      </c>
      <c r="AL674" s="29" t="n">
        <v>355</v>
      </c>
      <c r="AM674" s="30" t="n"/>
      <c r="AN674" s="15" t="inlineStr">
        <is>
          <t>Secondary/approx; NOT verified on Amazon.ca</t>
        </is>
      </c>
      <c r="AO674" s="15" t="inlineStr">
        <is>
          <t>BLANK -&gt; requires live Amazon.ca capture</t>
        </is>
      </c>
      <c r="AP674" s="15" t="inlineStr">
        <is>
          <t>Unverified commercial data</t>
        </is>
      </c>
    </row>
    <row r="675" ht="28" customHeight="1">
      <c r="A675" s="15" t="inlineStr">
        <is>
          <t>Mountain Dew</t>
        </is>
      </c>
      <c r="B675" s="15" t="inlineStr">
        <is>
          <t>Mountain Dew Citrus | Baja Blast | single 355mL</t>
        </is>
      </c>
      <c r="C675" s="15" t="inlineStr">
        <is>
          <t>5) Sparkling water &amp; soda</t>
        </is>
      </c>
      <c r="D675" s="15" t="inlineStr">
        <is>
          <t>355 mL can</t>
        </is>
      </c>
      <c r="E675" s="29" t="n">
        <v>1</v>
      </c>
      <c r="F675" s="30" t="n"/>
      <c r="G675" s="31">
        <f>IF(AND(ISNUMBER($F675),ISNUMBER($E675),$E675&lt;&gt;0),$F675/$E675,"")</f>
        <v/>
      </c>
      <c r="H675" s="31">
        <f>IF(AND(ISNUMBER($F675),ISNUMBER($AL675),ISNUMBER($E675),($AL675*$E675)&lt;&gt;0),$F675/($AL675*$E675)*100,"")</f>
        <v/>
      </c>
      <c r="I675" s="32" t="n"/>
      <c r="J675" s="33" t="n"/>
      <c r="K675" s="31">
        <f>IF(AND(ISNUMBER($F675),ISNUMBER($J675)),$F675*(1-$J675),"")</f>
        <v/>
      </c>
      <c r="L675" s="32" t="n"/>
      <c r="M675" s="32" t="n"/>
      <c r="N675" s="31">
        <f>IF(ISNUMBER($F675),($F675-IF(ISNUMBER($AM675),$AM675,0))*(1-IF(ISNUMBER($J675),$J675,0)),"")</f>
        <v/>
      </c>
      <c r="O675" s="15" t="inlineStr">
        <is>
          <t>Baja Blast</t>
        </is>
      </c>
      <c r="P675" s="29" t="n">
        <v>54</v>
      </c>
      <c r="Q675" s="29" t="n">
        <v>60</v>
      </c>
      <c r="R675" s="15" t="inlineStr">
        <is>
          <t>Not listed</t>
        </is>
      </c>
      <c r="S675" s="29" t="n">
        <v>46</v>
      </c>
      <c r="T675" s="29" t="n">
        <v>170</v>
      </c>
      <c r="U675" s="15" t="inlineStr">
        <is>
          <t>HFCS</t>
        </is>
      </c>
      <c r="V675" s="15" t="inlineStr">
        <is>
          <t>High-caffeine citrus soda</t>
        </is>
      </c>
      <c r="W675" s="32" t="n"/>
      <c r="X675" s="32" t="n"/>
      <c r="Y675" s="32" t="n"/>
      <c r="Z675" s="32" t="n"/>
      <c r="AA675" s="15" t="inlineStr">
        <is>
          <t>Very High</t>
        </is>
      </c>
      <c r="AB675" s="15" t="inlineStr">
        <is>
          <t>Cult citrus soda; many flavours</t>
        </is>
      </c>
      <c r="AC675" s="15" t="inlineStr">
        <is>
          <t>Bold caffeinated citrus soda</t>
        </is>
      </c>
      <c r="AD675" s="15" t="inlineStr">
        <is>
          <t>Distinctive sweet citrus and caffeine.</t>
        </is>
      </c>
      <c r="AE675" s="32" t="n"/>
      <c r="AF675" s="34">
        <f>IF(AND(ISNUMBER($P675),ISNUMBER($AL675),$AL675&lt;&gt;0),ROUND($P675/$AL675*100,1),"")</f>
        <v/>
      </c>
      <c r="AG675" s="35">
        <f>IF(AND(ISNUMBER($S675),ISNUMBER($AL675),$AL675&lt;&gt;0),ROUND($S675/$AL675*100,2),"")</f>
        <v/>
      </c>
      <c r="AH675" s="34">
        <f>IF(AND(ISNUMBER($Q675),ISNUMBER($AL675),$AL675&lt;&gt;0),ROUND($Q675/$AL675*100,1),"")</f>
        <v/>
      </c>
      <c r="AI675" s="29">
        <f>IF(ISNUMBER($S675),IF($S675&lt;=1,"Yes","No"),"n/a")</f>
        <v/>
      </c>
      <c r="AJ675" s="29">
        <f>IF(ISNUMBER($S675),ROUND(MAX(0,MIN(100,100-$S675*2.5-IF(ISNUMBER($T675),$T675,0)*0.12+IF($S675&lt;=1,12,0))),0),"")</f>
        <v/>
      </c>
      <c r="AK675" s="29">
        <f>IF(ISNUMBER($Q675),IF($Q675&gt;=100,20,IF($Q675&gt;=30,10,0)),0)+IF(ISNUMBER($R675),IF($R675&gt;=100,20,0),0)+IF(ISNUMBER($P675),IF($P675&gt;=150,20,IF($P675&gt;=50,12,5)),0)+IF(ISNUMBER($S675),IF($S675&lt;=1,15,0),0)</f>
        <v/>
      </c>
      <c r="AL675" s="29" t="n">
        <v>355</v>
      </c>
      <c r="AM675" s="30" t="n"/>
      <c r="AN675" s="15" t="inlineStr">
        <is>
          <t>Secondary/approx; NOT verified on Amazon.ca</t>
        </is>
      </c>
      <c r="AO675" s="15" t="inlineStr">
        <is>
          <t>BLANK -&gt; requires live Amazon.ca capture</t>
        </is>
      </c>
      <c r="AP675" s="15" t="inlineStr">
        <is>
          <t>Unverified commercial data</t>
        </is>
      </c>
    </row>
    <row r="676" ht="28" customHeight="1">
      <c r="A676" s="15" t="inlineStr">
        <is>
          <t>Mountain Dew</t>
        </is>
      </c>
      <c r="B676" s="15" t="inlineStr">
        <is>
          <t>Mountain Dew Citrus | Baja Blast | 8-pack 355mL</t>
        </is>
      </c>
      <c r="C676" s="15" t="inlineStr">
        <is>
          <t>5) Sparkling water &amp; soda</t>
        </is>
      </c>
      <c r="D676" s="15" t="inlineStr">
        <is>
          <t>355 mL can</t>
        </is>
      </c>
      <c r="E676" s="29" t="n">
        <v>8</v>
      </c>
      <c r="F676" s="30" t="n"/>
      <c r="G676" s="31">
        <f>IF(AND(ISNUMBER($F676),ISNUMBER($E676),$E676&lt;&gt;0),$F676/$E676,"")</f>
        <v/>
      </c>
      <c r="H676" s="31">
        <f>IF(AND(ISNUMBER($F676),ISNUMBER($AL676),ISNUMBER($E676),($AL676*$E676)&lt;&gt;0),$F676/($AL676*$E676)*100,"")</f>
        <v/>
      </c>
      <c r="I676" s="32" t="n"/>
      <c r="J676" s="33" t="n"/>
      <c r="K676" s="31">
        <f>IF(AND(ISNUMBER($F676),ISNUMBER($J676)),$F676*(1-$J676),"")</f>
        <v/>
      </c>
      <c r="L676" s="32" t="n"/>
      <c r="M676" s="32" t="n"/>
      <c r="N676" s="31">
        <f>IF(ISNUMBER($F676),($F676-IF(ISNUMBER($AM676),$AM676,0))*(1-IF(ISNUMBER($J676),$J676,0)),"")</f>
        <v/>
      </c>
      <c r="O676" s="15" t="inlineStr">
        <is>
          <t>Baja Blast</t>
        </is>
      </c>
      <c r="P676" s="29" t="n">
        <v>54</v>
      </c>
      <c r="Q676" s="29" t="n">
        <v>60</v>
      </c>
      <c r="R676" s="15" t="inlineStr">
        <is>
          <t>Not listed</t>
        </is>
      </c>
      <c r="S676" s="29" t="n">
        <v>46</v>
      </c>
      <c r="T676" s="29" t="n">
        <v>170</v>
      </c>
      <c r="U676" s="15" t="inlineStr">
        <is>
          <t>HFCS</t>
        </is>
      </c>
      <c r="V676" s="15" t="inlineStr">
        <is>
          <t>High-caffeine citrus soda</t>
        </is>
      </c>
      <c r="W676" s="32" t="n"/>
      <c r="X676" s="32" t="n"/>
      <c r="Y676" s="32" t="n"/>
      <c r="Z676" s="32" t="n"/>
      <c r="AA676" s="15" t="inlineStr">
        <is>
          <t>Very High</t>
        </is>
      </c>
      <c r="AB676" s="15" t="inlineStr">
        <is>
          <t>Cult citrus soda; many flavours</t>
        </is>
      </c>
      <c r="AC676" s="15" t="inlineStr">
        <is>
          <t>Bold caffeinated citrus soda</t>
        </is>
      </c>
      <c r="AD676" s="15" t="inlineStr">
        <is>
          <t>Distinctive sweet citrus and caffeine.</t>
        </is>
      </c>
      <c r="AE676" s="32" t="n"/>
      <c r="AF676" s="34">
        <f>IF(AND(ISNUMBER($P676),ISNUMBER($AL676),$AL676&lt;&gt;0),ROUND($P676/$AL676*100,1),"")</f>
        <v/>
      </c>
      <c r="AG676" s="35">
        <f>IF(AND(ISNUMBER($S676),ISNUMBER($AL676),$AL676&lt;&gt;0),ROUND($S676/$AL676*100,2),"")</f>
        <v/>
      </c>
      <c r="AH676" s="34">
        <f>IF(AND(ISNUMBER($Q676),ISNUMBER($AL676),$AL676&lt;&gt;0),ROUND($Q676/$AL676*100,1),"")</f>
        <v/>
      </c>
      <c r="AI676" s="29">
        <f>IF(ISNUMBER($S676),IF($S676&lt;=1,"Yes","No"),"n/a")</f>
        <v/>
      </c>
      <c r="AJ676" s="29">
        <f>IF(ISNUMBER($S676),ROUND(MAX(0,MIN(100,100-$S676*2.5-IF(ISNUMBER($T676),$T676,0)*0.12+IF($S676&lt;=1,12,0))),0),"")</f>
        <v/>
      </c>
      <c r="AK676" s="29">
        <f>IF(ISNUMBER($Q676),IF($Q676&gt;=100,20,IF($Q676&gt;=30,10,0)),0)+IF(ISNUMBER($R676),IF($R676&gt;=100,20,0),0)+IF(ISNUMBER($P676),IF($P676&gt;=150,20,IF($P676&gt;=50,12,5)),0)+IF(ISNUMBER($S676),IF($S676&lt;=1,15,0),0)</f>
        <v/>
      </c>
      <c r="AL676" s="29" t="n">
        <v>355</v>
      </c>
      <c r="AM676" s="30" t="n"/>
      <c r="AN676" s="15" t="inlineStr">
        <is>
          <t>Secondary/approx; NOT verified on Amazon.ca</t>
        </is>
      </c>
      <c r="AO676" s="15" t="inlineStr">
        <is>
          <t>BLANK -&gt; requires live Amazon.ca capture</t>
        </is>
      </c>
      <c r="AP676" s="15" t="inlineStr">
        <is>
          <t>Unverified commercial data</t>
        </is>
      </c>
    </row>
    <row r="677" ht="28" customHeight="1">
      <c r="A677" s="15" t="inlineStr">
        <is>
          <t>Mountain Dew</t>
        </is>
      </c>
      <c r="B677" s="15" t="inlineStr">
        <is>
          <t>Mountain Dew Citrus | Baja Blast | 12-pack 355mL</t>
        </is>
      </c>
      <c r="C677" s="15" t="inlineStr">
        <is>
          <t>5) Sparkling water &amp; soda</t>
        </is>
      </c>
      <c r="D677" s="15" t="inlineStr">
        <is>
          <t>355 mL can</t>
        </is>
      </c>
      <c r="E677" s="29" t="n">
        <v>12</v>
      </c>
      <c r="F677" s="30" t="n"/>
      <c r="G677" s="31">
        <f>IF(AND(ISNUMBER($F677),ISNUMBER($E677),$E677&lt;&gt;0),$F677/$E677,"")</f>
        <v/>
      </c>
      <c r="H677" s="31">
        <f>IF(AND(ISNUMBER($F677),ISNUMBER($AL677),ISNUMBER($E677),($AL677*$E677)&lt;&gt;0),$F677/($AL677*$E677)*100,"")</f>
        <v/>
      </c>
      <c r="I677" s="32" t="n"/>
      <c r="J677" s="33" t="n"/>
      <c r="K677" s="31">
        <f>IF(AND(ISNUMBER($F677),ISNUMBER($J677)),$F677*(1-$J677),"")</f>
        <v/>
      </c>
      <c r="L677" s="32" t="n"/>
      <c r="M677" s="32" t="n"/>
      <c r="N677" s="31">
        <f>IF(ISNUMBER($F677),($F677-IF(ISNUMBER($AM677),$AM677,0))*(1-IF(ISNUMBER($J677),$J677,0)),"")</f>
        <v/>
      </c>
      <c r="O677" s="15" t="inlineStr">
        <is>
          <t>Baja Blast</t>
        </is>
      </c>
      <c r="P677" s="29" t="n">
        <v>54</v>
      </c>
      <c r="Q677" s="29" t="n">
        <v>60</v>
      </c>
      <c r="R677" s="15" t="inlineStr">
        <is>
          <t>Not listed</t>
        </is>
      </c>
      <c r="S677" s="29" t="n">
        <v>46</v>
      </c>
      <c r="T677" s="29" t="n">
        <v>170</v>
      </c>
      <c r="U677" s="15" t="inlineStr">
        <is>
          <t>HFCS</t>
        </is>
      </c>
      <c r="V677" s="15" t="inlineStr">
        <is>
          <t>High-caffeine citrus soda</t>
        </is>
      </c>
      <c r="W677" s="32" t="n"/>
      <c r="X677" s="32" t="n"/>
      <c r="Y677" s="32" t="n"/>
      <c r="Z677" s="32" t="n"/>
      <c r="AA677" s="15" t="inlineStr">
        <is>
          <t>Very High</t>
        </is>
      </c>
      <c r="AB677" s="15" t="inlineStr">
        <is>
          <t>Cult citrus soda; many flavours</t>
        </is>
      </c>
      <c r="AC677" s="15" t="inlineStr">
        <is>
          <t>Bold caffeinated citrus soda</t>
        </is>
      </c>
      <c r="AD677" s="15" t="inlineStr">
        <is>
          <t>Distinctive sweet citrus and caffeine.</t>
        </is>
      </c>
      <c r="AE677" s="32" t="n"/>
      <c r="AF677" s="34">
        <f>IF(AND(ISNUMBER($P677),ISNUMBER($AL677),$AL677&lt;&gt;0),ROUND($P677/$AL677*100,1),"")</f>
        <v/>
      </c>
      <c r="AG677" s="35">
        <f>IF(AND(ISNUMBER($S677),ISNUMBER($AL677),$AL677&lt;&gt;0),ROUND($S677/$AL677*100,2),"")</f>
        <v/>
      </c>
      <c r="AH677" s="34">
        <f>IF(AND(ISNUMBER($Q677),ISNUMBER($AL677),$AL677&lt;&gt;0),ROUND($Q677/$AL677*100,1),"")</f>
        <v/>
      </c>
      <c r="AI677" s="29">
        <f>IF(ISNUMBER($S677),IF($S677&lt;=1,"Yes","No"),"n/a")</f>
        <v/>
      </c>
      <c r="AJ677" s="29">
        <f>IF(ISNUMBER($S677),ROUND(MAX(0,MIN(100,100-$S677*2.5-IF(ISNUMBER($T677),$T677,0)*0.12+IF($S677&lt;=1,12,0))),0),"")</f>
        <v/>
      </c>
      <c r="AK677" s="29">
        <f>IF(ISNUMBER($Q677),IF($Q677&gt;=100,20,IF($Q677&gt;=30,10,0)),0)+IF(ISNUMBER($R677),IF($R677&gt;=100,20,0),0)+IF(ISNUMBER($P677),IF($P677&gt;=150,20,IF($P677&gt;=50,12,5)),0)+IF(ISNUMBER($S677),IF($S677&lt;=1,15,0),0)</f>
        <v/>
      </c>
      <c r="AL677" s="29" t="n">
        <v>355</v>
      </c>
      <c r="AM677" s="30" t="n"/>
      <c r="AN677" s="15" t="inlineStr">
        <is>
          <t>Secondary/approx; NOT verified on Amazon.ca</t>
        </is>
      </c>
      <c r="AO677" s="15" t="inlineStr">
        <is>
          <t>BLANK -&gt; requires live Amazon.ca capture</t>
        </is>
      </c>
      <c r="AP677" s="15" t="inlineStr">
        <is>
          <t>Unverified commercial data</t>
        </is>
      </c>
    </row>
    <row r="678" ht="28" customHeight="1">
      <c r="A678" s="15" t="inlineStr">
        <is>
          <t>Mountain Dew</t>
        </is>
      </c>
      <c r="B678" s="15" t="inlineStr">
        <is>
          <t>Mountain Dew Citrus | Baja Blast | 15-pack 355mL</t>
        </is>
      </c>
      <c r="C678" s="15" t="inlineStr">
        <is>
          <t>5) Sparkling water &amp; soda</t>
        </is>
      </c>
      <c r="D678" s="15" t="inlineStr">
        <is>
          <t>355 mL can</t>
        </is>
      </c>
      <c r="E678" s="29" t="n">
        <v>15</v>
      </c>
      <c r="F678" s="30" t="n"/>
      <c r="G678" s="31">
        <f>IF(AND(ISNUMBER($F678),ISNUMBER($E678),$E678&lt;&gt;0),$F678/$E678,"")</f>
        <v/>
      </c>
      <c r="H678" s="31">
        <f>IF(AND(ISNUMBER($F678),ISNUMBER($AL678),ISNUMBER($E678),($AL678*$E678)&lt;&gt;0),$F678/($AL678*$E678)*100,"")</f>
        <v/>
      </c>
      <c r="I678" s="32" t="n"/>
      <c r="J678" s="33" t="n"/>
      <c r="K678" s="31">
        <f>IF(AND(ISNUMBER($F678),ISNUMBER($J678)),$F678*(1-$J678),"")</f>
        <v/>
      </c>
      <c r="L678" s="32" t="n"/>
      <c r="M678" s="32" t="n"/>
      <c r="N678" s="31">
        <f>IF(ISNUMBER($F678),($F678-IF(ISNUMBER($AM678),$AM678,0))*(1-IF(ISNUMBER($J678),$J678,0)),"")</f>
        <v/>
      </c>
      <c r="O678" s="15" t="inlineStr">
        <is>
          <t>Baja Blast</t>
        </is>
      </c>
      <c r="P678" s="29" t="n">
        <v>54</v>
      </c>
      <c r="Q678" s="29" t="n">
        <v>60</v>
      </c>
      <c r="R678" s="15" t="inlineStr">
        <is>
          <t>Not listed</t>
        </is>
      </c>
      <c r="S678" s="29" t="n">
        <v>46</v>
      </c>
      <c r="T678" s="29" t="n">
        <v>170</v>
      </c>
      <c r="U678" s="15" t="inlineStr">
        <is>
          <t>HFCS</t>
        </is>
      </c>
      <c r="V678" s="15" t="inlineStr">
        <is>
          <t>High-caffeine citrus soda</t>
        </is>
      </c>
      <c r="W678" s="32" t="n"/>
      <c r="X678" s="32" t="n"/>
      <c r="Y678" s="32" t="n"/>
      <c r="Z678" s="32" t="n"/>
      <c r="AA678" s="15" t="inlineStr">
        <is>
          <t>Very High</t>
        </is>
      </c>
      <c r="AB678" s="15" t="inlineStr">
        <is>
          <t>Cult citrus soda; many flavours</t>
        </is>
      </c>
      <c r="AC678" s="15" t="inlineStr">
        <is>
          <t>Bold caffeinated citrus soda</t>
        </is>
      </c>
      <c r="AD678" s="15" t="inlineStr">
        <is>
          <t>Distinctive sweet citrus and caffeine.</t>
        </is>
      </c>
      <c r="AE678" s="32" t="n"/>
      <c r="AF678" s="34">
        <f>IF(AND(ISNUMBER($P678),ISNUMBER($AL678),$AL678&lt;&gt;0),ROUND($P678/$AL678*100,1),"")</f>
        <v/>
      </c>
      <c r="AG678" s="35">
        <f>IF(AND(ISNUMBER($S678),ISNUMBER($AL678),$AL678&lt;&gt;0),ROUND($S678/$AL678*100,2),"")</f>
        <v/>
      </c>
      <c r="AH678" s="34">
        <f>IF(AND(ISNUMBER($Q678),ISNUMBER($AL678),$AL678&lt;&gt;0),ROUND($Q678/$AL678*100,1),"")</f>
        <v/>
      </c>
      <c r="AI678" s="29">
        <f>IF(ISNUMBER($S678),IF($S678&lt;=1,"Yes","No"),"n/a")</f>
        <v/>
      </c>
      <c r="AJ678" s="29">
        <f>IF(ISNUMBER($S678),ROUND(MAX(0,MIN(100,100-$S678*2.5-IF(ISNUMBER($T678),$T678,0)*0.12+IF($S678&lt;=1,12,0))),0),"")</f>
        <v/>
      </c>
      <c r="AK678" s="29">
        <f>IF(ISNUMBER($Q678),IF($Q678&gt;=100,20,IF($Q678&gt;=30,10,0)),0)+IF(ISNUMBER($R678),IF($R678&gt;=100,20,0),0)+IF(ISNUMBER($P678),IF($P678&gt;=150,20,IF($P678&gt;=50,12,5)),0)+IF(ISNUMBER($S678),IF($S678&lt;=1,15,0),0)</f>
        <v/>
      </c>
      <c r="AL678" s="29" t="n">
        <v>355</v>
      </c>
      <c r="AM678" s="30" t="n"/>
      <c r="AN678" s="15" t="inlineStr">
        <is>
          <t>Secondary/approx; NOT verified on Amazon.ca</t>
        </is>
      </c>
      <c r="AO678" s="15" t="inlineStr">
        <is>
          <t>BLANK -&gt; requires live Amazon.ca capture</t>
        </is>
      </c>
      <c r="AP678" s="15" t="inlineStr">
        <is>
          <t>Unverified commercial data</t>
        </is>
      </c>
    </row>
    <row r="679" ht="28" customHeight="1">
      <c r="A679" s="15" t="inlineStr">
        <is>
          <t>Mountain Dew</t>
        </is>
      </c>
      <c r="B679" s="15" t="inlineStr">
        <is>
          <t>Mountain Dew Citrus | Baja Blast | 18-pack 355mL</t>
        </is>
      </c>
      <c r="C679" s="15" t="inlineStr">
        <is>
          <t>5) Sparkling water &amp; soda</t>
        </is>
      </c>
      <c r="D679" s="15" t="inlineStr">
        <is>
          <t>355 mL can</t>
        </is>
      </c>
      <c r="E679" s="29" t="n">
        <v>18</v>
      </c>
      <c r="F679" s="30" t="n"/>
      <c r="G679" s="31">
        <f>IF(AND(ISNUMBER($F679),ISNUMBER($E679),$E679&lt;&gt;0),$F679/$E679,"")</f>
        <v/>
      </c>
      <c r="H679" s="31">
        <f>IF(AND(ISNUMBER($F679),ISNUMBER($AL679),ISNUMBER($E679),($AL679*$E679)&lt;&gt;0),$F679/($AL679*$E679)*100,"")</f>
        <v/>
      </c>
      <c r="I679" s="32" t="n"/>
      <c r="J679" s="33" t="n"/>
      <c r="K679" s="31">
        <f>IF(AND(ISNUMBER($F679),ISNUMBER($J679)),$F679*(1-$J679),"")</f>
        <v/>
      </c>
      <c r="L679" s="32" t="n"/>
      <c r="M679" s="32" t="n"/>
      <c r="N679" s="31">
        <f>IF(ISNUMBER($F679),($F679-IF(ISNUMBER($AM679),$AM679,0))*(1-IF(ISNUMBER($J679),$J679,0)),"")</f>
        <v/>
      </c>
      <c r="O679" s="15" t="inlineStr">
        <is>
          <t>Baja Blast</t>
        </is>
      </c>
      <c r="P679" s="29" t="n">
        <v>54</v>
      </c>
      <c r="Q679" s="29" t="n">
        <v>60</v>
      </c>
      <c r="R679" s="15" t="inlineStr">
        <is>
          <t>Not listed</t>
        </is>
      </c>
      <c r="S679" s="29" t="n">
        <v>46</v>
      </c>
      <c r="T679" s="29" t="n">
        <v>170</v>
      </c>
      <c r="U679" s="15" t="inlineStr">
        <is>
          <t>HFCS</t>
        </is>
      </c>
      <c r="V679" s="15" t="inlineStr">
        <is>
          <t>High-caffeine citrus soda</t>
        </is>
      </c>
      <c r="W679" s="32" t="n"/>
      <c r="X679" s="32" t="n"/>
      <c r="Y679" s="32" t="n"/>
      <c r="Z679" s="32" t="n"/>
      <c r="AA679" s="15" t="inlineStr">
        <is>
          <t>Very High</t>
        </is>
      </c>
      <c r="AB679" s="15" t="inlineStr">
        <is>
          <t>Cult citrus soda; many flavours</t>
        </is>
      </c>
      <c r="AC679" s="15" t="inlineStr">
        <is>
          <t>Bold caffeinated citrus soda</t>
        </is>
      </c>
      <c r="AD679" s="15" t="inlineStr">
        <is>
          <t>Distinctive sweet citrus and caffeine.</t>
        </is>
      </c>
      <c r="AE679" s="32" t="n"/>
      <c r="AF679" s="34">
        <f>IF(AND(ISNUMBER($P679),ISNUMBER($AL679),$AL679&lt;&gt;0),ROUND($P679/$AL679*100,1),"")</f>
        <v/>
      </c>
      <c r="AG679" s="35">
        <f>IF(AND(ISNUMBER($S679),ISNUMBER($AL679),$AL679&lt;&gt;0),ROUND($S679/$AL679*100,2),"")</f>
        <v/>
      </c>
      <c r="AH679" s="34">
        <f>IF(AND(ISNUMBER($Q679),ISNUMBER($AL679),$AL679&lt;&gt;0),ROUND($Q679/$AL679*100,1),"")</f>
        <v/>
      </c>
      <c r="AI679" s="29">
        <f>IF(ISNUMBER($S679),IF($S679&lt;=1,"Yes","No"),"n/a")</f>
        <v/>
      </c>
      <c r="AJ679" s="29">
        <f>IF(ISNUMBER($S679),ROUND(MAX(0,MIN(100,100-$S679*2.5-IF(ISNUMBER($T679),$T679,0)*0.12+IF($S679&lt;=1,12,0))),0),"")</f>
        <v/>
      </c>
      <c r="AK679" s="29">
        <f>IF(ISNUMBER($Q679),IF($Q679&gt;=100,20,IF($Q679&gt;=30,10,0)),0)+IF(ISNUMBER($R679),IF($R679&gt;=100,20,0),0)+IF(ISNUMBER($P679),IF($P679&gt;=150,20,IF($P679&gt;=50,12,5)),0)+IF(ISNUMBER($S679),IF($S679&lt;=1,15,0),0)</f>
        <v/>
      </c>
      <c r="AL679" s="29" t="n">
        <v>355</v>
      </c>
      <c r="AM679" s="30" t="n"/>
      <c r="AN679" s="15" t="inlineStr">
        <is>
          <t>Secondary/approx; NOT verified on Amazon.ca</t>
        </is>
      </c>
      <c r="AO679" s="15" t="inlineStr">
        <is>
          <t>BLANK -&gt; requires live Amazon.ca capture</t>
        </is>
      </c>
      <c r="AP679" s="15" t="inlineStr">
        <is>
          <t>Unverified commercial data</t>
        </is>
      </c>
    </row>
    <row r="680" ht="28" customHeight="1">
      <c r="A680" s="15" t="inlineStr">
        <is>
          <t>Mountain Dew</t>
        </is>
      </c>
      <c r="B680" s="15" t="inlineStr">
        <is>
          <t>Mountain Dew Citrus | Baja Blast | 24-pack 355mL</t>
        </is>
      </c>
      <c r="C680" s="15" t="inlineStr">
        <is>
          <t>5) Sparkling water &amp; soda</t>
        </is>
      </c>
      <c r="D680" s="15" t="inlineStr">
        <is>
          <t>355 mL can</t>
        </is>
      </c>
      <c r="E680" s="29" t="n">
        <v>24</v>
      </c>
      <c r="F680" s="30" t="n"/>
      <c r="G680" s="31">
        <f>IF(AND(ISNUMBER($F680),ISNUMBER($E680),$E680&lt;&gt;0),$F680/$E680,"")</f>
        <v/>
      </c>
      <c r="H680" s="31">
        <f>IF(AND(ISNUMBER($F680),ISNUMBER($AL680),ISNUMBER($E680),($AL680*$E680)&lt;&gt;0),$F680/($AL680*$E680)*100,"")</f>
        <v/>
      </c>
      <c r="I680" s="32" t="n"/>
      <c r="J680" s="33" t="n"/>
      <c r="K680" s="31">
        <f>IF(AND(ISNUMBER($F680),ISNUMBER($J680)),$F680*(1-$J680),"")</f>
        <v/>
      </c>
      <c r="L680" s="32" t="n"/>
      <c r="M680" s="32" t="n"/>
      <c r="N680" s="31">
        <f>IF(ISNUMBER($F680),($F680-IF(ISNUMBER($AM680),$AM680,0))*(1-IF(ISNUMBER($J680),$J680,0)),"")</f>
        <v/>
      </c>
      <c r="O680" s="15" t="inlineStr">
        <is>
          <t>Baja Blast</t>
        </is>
      </c>
      <c r="P680" s="29" t="n">
        <v>54</v>
      </c>
      <c r="Q680" s="29" t="n">
        <v>60</v>
      </c>
      <c r="R680" s="15" t="inlineStr">
        <is>
          <t>Not listed</t>
        </is>
      </c>
      <c r="S680" s="29" t="n">
        <v>46</v>
      </c>
      <c r="T680" s="29" t="n">
        <v>170</v>
      </c>
      <c r="U680" s="15" t="inlineStr">
        <is>
          <t>HFCS</t>
        </is>
      </c>
      <c r="V680" s="15" t="inlineStr">
        <is>
          <t>High-caffeine citrus soda</t>
        </is>
      </c>
      <c r="W680" s="32" t="n"/>
      <c r="X680" s="32" t="n"/>
      <c r="Y680" s="32" t="n"/>
      <c r="Z680" s="32" t="n"/>
      <c r="AA680" s="15" t="inlineStr">
        <is>
          <t>Very High</t>
        </is>
      </c>
      <c r="AB680" s="15" t="inlineStr">
        <is>
          <t>Cult citrus soda; many flavours</t>
        </is>
      </c>
      <c r="AC680" s="15" t="inlineStr">
        <is>
          <t>Bold caffeinated citrus soda</t>
        </is>
      </c>
      <c r="AD680" s="15" t="inlineStr">
        <is>
          <t>Distinctive sweet citrus and caffeine.</t>
        </is>
      </c>
      <c r="AE680" s="32" t="n"/>
      <c r="AF680" s="34">
        <f>IF(AND(ISNUMBER($P680),ISNUMBER($AL680),$AL680&lt;&gt;0),ROUND($P680/$AL680*100,1),"")</f>
        <v/>
      </c>
      <c r="AG680" s="35">
        <f>IF(AND(ISNUMBER($S680),ISNUMBER($AL680),$AL680&lt;&gt;0),ROUND($S680/$AL680*100,2),"")</f>
        <v/>
      </c>
      <c r="AH680" s="34">
        <f>IF(AND(ISNUMBER($Q680),ISNUMBER($AL680),$AL680&lt;&gt;0),ROUND($Q680/$AL680*100,1),"")</f>
        <v/>
      </c>
      <c r="AI680" s="29">
        <f>IF(ISNUMBER($S680),IF($S680&lt;=1,"Yes","No"),"n/a")</f>
        <v/>
      </c>
      <c r="AJ680" s="29">
        <f>IF(ISNUMBER($S680),ROUND(MAX(0,MIN(100,100-$S680*2.5-IF(ISNUMBER($T680),$T680,0)*0.12+IF($S680&lt;=1,12,0))),0),"")</f>
        <v/>
      </c>
      <c r="AK680" s="29">
        <f>IF(ISNUMBER($Q680),IF($Q680&gt;=100,20,IF($Q680&gt;=30,10,0)),0)+IF(ISNUMBER($R680),IF($R680&gt;=100,20,0),0)+IF(ISNUMBER($P680),IF($P680&gt;=150,20,IF($P680&gt;=50,12,5)),0)+IF(ISNUMBER($S680),IF($S680&lt;=1,15,0),0)</f>
        <v/>
      </c>
      <c r="AL680" s="29" t="n">
        <v>355</v>
      </c>
      <c r="AM680" s="30" t="n"/>
      <c r="AN680" s="15" t="inlineStr">
        <is>
          <t>Secondary/approx; NOT verified on Amazon.ca</t>
        </is>
      </c>
      <c r="AO680" s="15" t="inlineStr">
        <is>
          <t>BLANK -&gt; requires live Amazon.ca capture</t>
        </is>
      </c>
      <c r="AP680" s="15" t="inlineStr">
        <is>
          <t>Unverified commercial data</t>
        </is>
      </c>
    </row>
    <row r="681" ht="28" customHeight="1">
      <c r="A681" s="15" t="inlineStr">
        <is>
          <t>Mountain Dew</t>
        </is>
      </c>
      <c r="B681" s="15" t="inlineStr">
        <is>
          <t>Mountain Dew Citrus | Major Melon | single 355mL</t>
        </is>
      </c>
      <c r="C681" s="15" t="inlineStr">
        <is>
          <t>5) Sparkling water &amp; soda</t>
        </is>
      </c>
      <c r="D681" s="15" t="inlineStr">
        <is>
          <t>355 mL can</t>
        </is>
      </c>
      <c r="E681" s="29" t="n">
        <v>1</v>
      </c>
      <c r="F681" s="30" t="n"/>
      <c r="G681" s="31">
        <f>IF(AND(ISNUMBER($F681),ISNUMBER($E681),$E681&lt;&gt;0),$F681/$E681,"")</f>
        <v/>
      </c>
      <c r="H681" s="31">
        <f>IF(AND(ISNUMBER($F681),ISNUMBER($AL681),ISNUMBER($E681),($AL681*$E681)&lt;&gt;0),$F681/($AL681*$E681)*100,"")</f>
        <v/>
      </c>
      <c r="I681" s="32" t="n"/>
      <c r="J681" s="33" t="n"/>
      <c r="K681" s="31">
        <f>IF(AND(ISNUMBER($F681),ISNUMBER($J681)),$F681*(1-$J681),"")</f>
        <v/>
      </c>
      <c r="L681" s="32" t="n"/>
      <c r="M681" s="32" t="n"/>
      <c r="N681" s="31">
        <f>IF(ISNUMBER($F681),($F681-IF(ISNUMBER($AM681),$AM681,0))*(1-IF(ISNUMBER($J681),$J681,0)),"")</f>
        <v/>
      </c>
      <c r="O681" s="15" t="inlineStr">
        <is>
          <t>Major Melon</t>
        </is>
      </c>
      <c r="P681" s="29" t="n">
        <v>54</v>
      </c>
      <c r="Q681" s="29" t="n">
        <v>60</v>
      </c>
      <c r="R681" s="15" t="inlineStr">
        <is>
          <t>Not listed</t>
        </is>
      </c>
      <c r="S681" s="29" t="n">
        <v>46</v>
      </c>
      <c r="T681" s="29" t="n">
        <v>170</v>
      </c>
      <c r="U681" s="15" t="inlineStr">
        <is>
          <t>HFCS</t>
        </is>
      </c>
      <c r="V681" s="15" t="inlineStr">
        <is>
          <t>High-caffeine citrus soda</t>
        </is>
      </c>
      <c r="W681" s="32" t="n"/>
      <c r="X681" s="32" t="n"/>
      <c r="Y681" s="32" t="n"/>
      <c r="Z681" s="32" t="n"/>
      <c r="AA681" s="15" t="inlineStr">
        <is>
          <t>Very High</t>
        </is>
      </c>
      <c r="AB681" s="15" t="inlineStr">
        <is>
          <t>Cult citrus soda; many flavours</t>
        </is>
      </c>
      <c r="AC681" s="15" t="inlineStr">
        <is>
          <t>Bold caffeinated citrus soda</t>
        </is>
      </c>
      <c r="AD681" s="15" t="inlineStr">
        <is>
          <t>Distinctive sweet citrus and caffeine.</t>
        </is>
      </c>
      <c r="AE681" s="32" t="n"/>
      <c r="AF681" s="34">
        <f>IF(AND(ISNUMBER($P681),ISNUMBER($AL681),$AL681&lt;&gt;0),ROUND($P681/$AL681*100,1),"")</f>
        <v/>
      </c>
      <c r="AG681" s="35">
        <f>IF(AND(ISNUMBER($S681),ISNUMBER($AL681),$AL681&lt;&gt;0),ROUND($S681/$AL681*100,2),"")</f>
        <v/>
      </c>
      <c r="AH681" s="34">
        <f>IF(AND(ISNUMBER($Q681),ISNUMBER($AL681),$AL681&lt;&gt;0),ROUND($Q681/$AL681*100,1),"")</f>
        <v/>
      </c>
      <c r="AI681" s="29">
        <f>IF(ISNUMBER($S681),IF($S681&lt;=1,"Yes","No"),"n/a")</f>
        <v/>
      </c>
      <c r="AJ681" s="29">
        <f>IF(ISNUMBER($S681),ROUND(MAX(0,MIN(100,100-$S681*2.5-IF(ISNUMBER($T681),$T681,0)*0.12+IF($S681&lt;=1,12,0))),0),"")</f>
        <v/>
      </c>
      <c r="AK681" s="29">
        <f>IF(ISNUMBER($Q681),IF($Q681&gt;=100,20,IF($Q681&gt;=30,10,0)),0)+IF(ISNUMBER($R681),IF($R681&gt;=100,20,0),0)+IF(ISNUMBER($P681),IF($P681&gt;=150,20,IF($P681&gt;=50,12,5)),0)+IF(ISNUMBER($S681),IF($S681&lt;=1,15,0),0)</f>
        <v/>
      </c>
      <c r="AL681" s="29" t="n">
        <v>355</v>
      </c>
      <c r="AM681" s="30" t="n"/>
      <c r="AN681" s="15" t="inlineStr">
        <is>
          <t>Secondary/approx; NOT verified on Amazon.ca</t>
        </is>
      </c>
      <c r="AO681" s="15" t="inlineStr">
        <is>
          <t>BLANK -&gt; requires live Amazon.ca capture</t>
        </is>
      </c>
      <c r="AP681" s="15" t="inlineStr">
        <is>
          <t>Unverified commercial data</t>
        </is>
      </c>
    </row>
    <row r="682" ht="28" customHeight="1">
      <c r="A682" s="15" t="inlineStr">
        <is>
          <t>Mountain Dew</t>
        </is>
      </c>
      <c r="B682" s="15" t="inlineStr">
        <is>
          <t>Mountain Dew Citrus | Major Melon | 8-pack 355mL</t>
        </is>
      </c>
      <c r="C682" s="15" t="inlineStr">
        <is>
          <t>5) Sparkling water &amp; soda</t>
        </is>
      </c>
      <c r="D682" s="15" t="inlineStr">
        <is>
          <t>355 mL can</t>
        </is>
      </c>
      <c r="E682" s="29" t="n">
        <v>8</v>
      </c>
      <c r="F682" s="30" t="n"/>
      <c r="G682" s="31">
        <f>IF(AND(ISNUMBER($F682),ISNUMBER($E682),$E682&lt;&gt;0),$F682/$E682,"")</f>
        <v/>
      </c>
      <c r="H682" s="31">
        <f>IF(AND(ISNUMBER($F682),ISNUMBER($AL682),ISNUMBER($E682),($AL682*$E682)&lt;&gt;0),$F682/($AL682*$E682)*100,"")</f>
        <v/>
      </c>
      <c r="I682" s="32" t="n"/>
      <c r="J682" s="33" t="n"/>
      <c r="K682" s="31">
        <f>IF(AND(ISNUMBER($F682),ISNUMBER($J682)),$F682*(1-$J682),"")</f>
        <v/>
      </c>
      <c r="L682" s="32" t="n"/>
      <c r="M682" s="32" t="n"/>
      <c r="N682" s="31">
        <f>IF(ISNUMBER($F682),($F682-IF(ISNUMBER($AM682),$AM682,0))*(1-IF(ISNUMBER($J682),$J682,0)),"")</f>
        <v/>
      </c>
      <c r="O682" s="15" t="inlineStr">
        <is>
          <t>Major Melon</t>
        </is>
      </c>
      <c r="P682" s="29" t="n">
        <v>54</v>
      </c>
      <c r="Q682" s="29" t="n">
        <v>60</v>
      </c>
      <c r="R682" s="15" t="inlineStr">
        <is>
          <t>Not listed</t>
        </is>
      </c>
      <c r="S682" s="29" t="n">
        <v>46</v>
      </c>
      <c r="T682" s="29" t="n">
        <v>170</v>
      </c>
      <c r="U682" s="15" t="inlineStr">
        <is>
          <t>HFCS</t>
        </is>
      </c>
      <c r="V682" s="15" t="inlineStr">
        <is>
          <t>High-caffeine citrus soda</t>
        </is>
      </c>
      <c r="W682" s="32" t="n"/>
      <c r="X682" s="32" t="n"/>
      <c r="Y682" s="32" t="n"/>
      <c r="Z682" s="32" t="n"/>
      <c r="AA682" s="15" t="inlineStr">
        <is>
          <t>Very High</t>
        </is>
      </c>
      <c r="AB682" s="15" t="inlineStr">
        <is>
          <t>Cult citrus soda; many flavours</t>
        </is>
      </c>
      <c r="AC682" s="15" t="inlineStr">
        <is>
          <t>Bold caffeinated citrus soda</t>
        </is>
      </c>
      <c r="AD682" s="15" t="inlineStr">
        <is>
          <t>Distinctive sweet citrus and caffeine.</t>
        </is>
      </c>
      <c r="AE682" s="32" t="n"/>
      <c r="AF682" s="34">
        <f>IF(AND(ISNUMBER($P682),ISNUMBER($AL682),$AL682&lt;&gt;0),ROUND($P682/$AL682*100,1),"")</f>
        <v/>
      </c>
      <c r="AG682" s="35">
        <f>IF(AND(ISNUMBER($S682),ISNUMBER($AL682),$AL682&lt;&gt;0),ROUND($S682/$AL682*100,2),"")</f>
        <v/>
      </c>
      <c r="AH682" s="34">
        <f>IF(AND(ISNUMBER($Q682),ISNUMBER($AL682),$AL682&lt;&gt;0),ROUND($Q682/$AL682*100,1),"")</f>
        <v/>
      </c>
      <c r="AI682" s="29">
        <f>IF(ISNUMBER($S682),IF($S682&lt;=1,"Yes","No"),"n/a")</f>
        <v/>
      </c>
      <c r="AJ682" s="29">
        <f>IF(ISNUMBER($S682),ROUND(MAX(0,MIN(100,100-$S682*2.5-IF(ISNUMBER($T682),$T682,0)*0.12+IF($S682&lt;=1,12,0))),0),"")</f>
        <v/>
      </c>
      <c r="AK682" s="29">
        <f>IF(ISNUMBER($Q682),IF($Q682&gt;=100,20,IF($Q682&gt;=30,10,0)),0)+IF(ISNUMBER($R682),IF($R682&gt;=100,20,0),0)+IF(ISNUMBER($P682),IF($P682&gt;=150,20,IF($P682&gt;=50,12,5)),0)+IF(ISNUMBER($S682),IF($S682&lt;=1,15,0),0)</f>
        <v/>
      </c>
      <c r="AL682" s="29" t="n">
        <v>355</v>
      </c>
      <c r="AM682" s="30" t="n"/>
      <c r="AN682" s="15" t="inlineStr">
        <is>
          <t>Secondary/approx; NOT verified on Amazon.ca</t>
        </is>
      </c>
      <c r="AO682" s="15" t="inlineStr">
        <is>
          <t>BLANK -&gt; requires live Amazon.ca capture</t>
        </is>
      </c>
      <c r="AP682" s="15" t="inlineStr">
        <is>
          <t>Unverified commercial data</t>
        </is>
      </c>
    </row>
    <row r="683" ht="28" customHeight="1">
      <c r="A683" s="15" t="inlineStr">
        <is>
          <t>Mountain Dew</t>
        </is>
      </c>
      <c r="B683" s="15" t="inlineStr">
        <is>
          <t>Mountain Dew Citrus | Major Melon | 12-pack 355mL</t>
        </is>
      </c>
      <c r="C683" s="15" t="inlineStr">
        <is>
          <t>5) Sparkling water &amp; soda</t>
        </is>
      </c>
      <c r="D683" s="15" t="inlineStr">
        <is>
          <t>355 mL can</t>
        </is>
      </c>
      <c r="E683" s="29" t="n">
        <v>12</v>
      </c>
      <c r="F683" s="30" t="n"/>
      <c r="G683" s="31">
        <f>IF(AND(ISNUMBER($F683),ISNUMBER($E683),$E683&lt;&gt;0),$F683/$E683,"")</f>
        <v/>
      </c>
      <c r="H683" s="31">
        <f>IF(AND(ISNUMBER($F683),ISNUMBER($AL683),ISNUMBER($E683),($AL683*$E683)&lt;&gt;0),$F683/($AL683*$E683)*100,"")</f>
        <v/>
      </c>
      <c r="I683" s="32" t="n"/>
      <c r="J683" s="33" t="n"/>
      <c r="K683" s="31">
        <f>IF(AND(ISNUMBER($F683),ISNUMBER($J683)),$F683*(1-$J683),"")</f>
        <v/>
      </c>
      <c r="L683" s="32" t="n"/>
      <c r="M683" s="32" t="n"/>
      <c r="N683" s="31">
        <f>IF(ISNUMBER($F683),($F683-IF(ISNUMBER($AM683),$AM683,0))*(1-IF(ISNUMBER($J683),$J683,0)),"")</f>
        <v/>
      </c>
      <c r="O683" s="15" t="inlineStr">
        <is>
          <t>Major Melon</t>
        </is>
      </c>
      <c r="P683" s="29" t="n">
        <v>54</v>
      </c>
      <c r="Q683" s="29" t="n">
        <v>60</v>
      </c>
      <c r="R683" s="15" t="inlineStr">
        <is>
          <t>Not listed</t>
        </is>
      </c>
      <c r="S683" s="29" t="n">
        <v>46</v>
      </c>
      <c r="T683" s="29" t="n">
        <v>170</v>
      </c>
      <c r="U683" s="15" t="inlineStr">
        <is>
          <t>HFCS</t>
        </is>
      </c>
      <c r="V683" s="15" t="inlineStr">
        <is>
          <t>High-caffeine citrus soda</t>
        </is>
      </c>
      <c r="W683" s="32" t="n"/>
      <c r="X683" s="32" t="n"/>
      <c r="Y683" s="32" t="n"/>
      <c r="Z683" s="32" t="n"/>
      <c r="AA683" s="15" t="inlineStr">
        <is>
          <t>Very High</t>
        </is>
      </c>
      <c r="AB683" s="15" t="inlineStr">
        <is>
          <t>Cult citrus soda; many flavours</t>
        </is>
      </c>
      <c r="AC683" s="15" t="inlineStr">
        <is>
          <t>Bold caffeinated citrus soda</t>
        </is>
      </c>
      <c r="AD683" s="15" t="inlineStr">
        <is>
          <t>Distinctive sweet citrus and caffeine.</t>
        </is>
      </c>
      <c r="AE683" s="32" t="n"/>
      <c r="AF683" s="34">
        <f>IF(AND(ISNUMBER($P683),ISNUMBER($AL683),$AL683&lt;&gt;0),ROUND($P683/$AL683*100,1),"")</f>
        <v/>
      </c>
      <c r="AG683" s="35">
        <f>IF(AND(ISNUMBER($S683),ISNUMBER($AL683),$AL683&lt;&gt;0),ROUND($S683/$AL683*100,2),"")</f>
        <v/>
      </c>
      <c r="AH683" s="34">
        <f>IF(AND(ISNUMBER($Q683),ISNUMBER($AL683),$AL683&lt;&gt;0),ROUND($Q683/$AL683*100,1),"")</f>
        <v/>
      </c>
      <c r="AI683" s="29">
        <f>IF(ISNUMBER($S683),IF($S683&lt;=1,"Yes","No"),"n/a")</f>
        <v/>
      </c>
      <c r="AJ683" s="29">
        <f>IF(ISNUMBER($S683),ROUND(MAX(0,MIN(100,100-$S683*2.5-IF(ISNUMBER($T683),$T683,0)*0.12+IF($S683&lt;=1,12,0))),0),"")</f>
        <v/>
      </c>
      <c r="AK683" s="29">
        <f>IF(ISNUMBER($Q683),IF($Q683&gt;=100,20,IF($Q683&gt;=30,10,0)),0)+IF(ISNUMBER($R683),IF($R683&gt;=100,20,0),0)+IF(ISNUMBER($P683),IF($P683&gt;=150,20,IF($P683&gt;=50,12,5)),0)+IF(ISNUMBER($S683),IF($S683&lt;=1,15,0),0)</f>
        <v/>
      </c>
      <c r="AL683" s="29" t="n">
        <v>355</v>
      </c>
      <c r="AM683" s="30" t="n"/>
      <c r="AN683" s="15" t="inlineStr">
        <is>
          <t>Secondary/approx; NOT verified on Amazon.ca</t>
        </is>
      </c>
      <c r="AO683" s="15" t="inlineStr">
        <is>
          <t>BLANK -&gt; requires live Amazon.ca capture</t>
        </is>
      </c>
      <c r="AP683" s="15" t="inlineStr">
        <is>
          <t>Unverified commercial data</t>
        </is>
      </c>
    </row>
    <row r="684" ht="28" customHeight="1">
      <c r="A684" s="15" t="inlineStr">
        <is>
          <t>Mountain Dew</t>
        </is>
      </c>
      <c r="B684" s="15" t="inlineStr">
        <is>
          <t>Mountain Dew Citrus | Major Melon | 15-pack 355mL</t>
        </is>
      </c>
      <c r="C684" s="15" t="inlineStr">
        <is>
          <t>5) Sparkling water &amp; soda</t>
        </is>
      </c>
      <c r="D684" s="15" t="inlineStr">
        <is>
          <t>355 mL can</t>
        </is>
      </c>
      <c r="E684" s="29" t="n">
        <v>15</v>
      </c>
      <c r="F684" s="30" t="n"/>
      <c r="G684" s="31">
        <f>IF(AND(ISNUMBER($F684),ISNUMBER($E684),$E684&lt;&gt;0),$F684/$E684,"")</f>
        <v/>
      </c>
      <c r="H684" s="31">
        <f>IF(AND(ISNUMBER($F684),ISNUMBER($AL684),ISNUMBER($E684),($AL684*$E684)&lt;&gt;0),$F684/($AL684*$E684)*100,"")</f>
        <v/>
      </c>
      <c r="I684" s="32" t="n"/>
      <c r="J684" s="33" t="n"/>
      <c r="K684" s="31">
        <f>IF(AND(ISNUMBER($F684),ISNUMBER($J684)),$F684*(1-$J684),"")</f>
        <v/>
      </c>
      <c r="L684" s="32" t="n"/>
      <c r="M684" s="32" t="n"/>
      <c r="N684" s="31">
        <f>IF(ISNUMBER($F684),($F684-IF(ISNUMBER($AM684),$AM684,0))*(1-IF(ISNUMBER($J684),$J684,0)),"")</f>
        <v/>
      </c>
      <c r="O684" s="15" t="inlineStr">
        <is>
          <t>Major Melon</t>
        </is>
      </c>
      <c r="P684" s="29" t="n">
        <v>54</v>
      </c>
      <c r="Q684" s="29" t="n">
        <v>60</v>
      </c>
      <c r="R684" s="15" t="inlineStr">
        <is>
          <t>Not listed</t>
        </is>
      </c>
      <c r="S684" s="29" t="n">
        <v>46</v>
      </c>
      <c r="T684" s="29" t="n">
        <v>170</v>
      </c>
      <c r="U684" s="15" t="inlineStr">
        <is>
          <t>HFCS</t>
        </is>
      </c>
      <c r="V684" s="15" t="inlineStr">
        <is>
          <t>High-caffeine citrus soda</t>
        </is>
      </c>
      <c r="W684" s="32" t="n"/>
      <c r="X684" s="32" t="n"/>
      <c r="Y684" s="32" t="n"/>
      <c r="Z684" s="32" t="n"/>
      <c r="AA684" s="15" t="inlineStr">
        <is>
          <t>Very High</t>
        </is>
      </c>
      <c r="AB684" s="15" t="inlineStr">
        <is>
          <t>Cult citrus soda; many flavours</t>
        </is>
      </c>
      <c r="AC684" s="15" t="inlineStr">
        <is>
          <t>Bold caffeinated citrus soda</t>
        </is>
      </c>
      <c r="AD684" s="15" t="inlineStr">
        <is>
          <t>Distinctive sweet citrus and caffeine.</t>
        </is>
      </c>
      <c r="AE684" s="32" t="n"/>
      <c r="AF684" s="34">
        <f>IF(AND(ISNUMBER($P684),ISNUMBER($AL684),$AL684&lt;&gt;0),ROUND($P684/$AL684*100,1),"")</f>
        <v/>
      </c>
      <c r="AG684" s="35">
        <f>IF(AND(ISNUMBER($S684),ISNUMBER($AL684),$AL684&lt;&gt;0),ROUND($S684/$AL684*100,2),"")</f>
        <v/>
      </c>
      <c r="AH684" s="34">
        <f>IF(AND(ISNUMBER($Q684),ISNUMBER($AL684),$AL684&lt;&gt;0),ROUND($Q684/$AL684*100,1),"")</f>
        <v/>
      </c>
      <c r="AI684" s="29">
        <f>IF(ISNUMBER($S684),IF($S684&lt;=1,"Yes","No"),"n/a")</f>
        <v/>
      </c>
      <c r="AJ684" s="29">
        <f>IF(ISNUMBER($S684),ROUND(MAX(0,MIN(100,100-$S684*2.5-IF(ISNUMBER($T684),$T684,0)*0.12+IF($S684&lt;=1,12,0))),0),"")</f>
        <v/>
      </c>
      <c r="AK684" s="29">
        <f>IF(ISNUMBER($Q684),IF($Q684&gt;=100,20,IF($Q684&gt;=30,10,0)),0)+IF(ISNUMBER($R684),IF($R684&gt;=100,20,0),0)+IF(ISNUMBER($P684),IF($P684&gt;=150,20,IF($P684&gt;=50,12,5)),0)+IF(ISNUMBER($S684),IF($S684&lt;=1,15,0),0)</f>
        <v/>
      </c>
      <c r="AL684" s="29" t="n">
        <v>355</v>
      </c>
      <c r="AM684" s="30" t="n"/>
      <c r="AN684" s="15" t="inlineStr">
        <is>
          <t>Secondary/approx; NOT verified on Amazon.ca</t>
        </is>
      </c>
      <c r="AO684" s="15" t="inlineStr">
        <is>
          <t>BLANK -&gt; requires live Amazon.ca capture</t>
        </is>
      </c>
      <c r="AP684" s="15" t="inlineStr">
        <is>
          <t>Unverified commercial data</t>
        </is>
      </c>
    </row>
    <row r="685" ht="28" customHeight="1">
      <c r="A685" s="15" t="inlineStr">
        <is>
          <t>Mountain Dew</t>
        </is>
      </c>
      <c r="B685" s="15" t="inlineStr">
        <is>
          <t>Mountain Dew Citrus | Major Melon | 18-pack 355mL</t>
        </is>
      </c>
      <c r="C685" s="15" t="inlineStr">
        <is>
          <t>5) Sparkling water &amp; soda</t>
        </is>
      </c>
      <c r="D685" s="15" t="inlineStr">
        <is>
          <t>355 mL can</t>
        </is>
      </c>
      <c r="E685" s="29" t="n">
        <v>18</v>
      </c>
      <c r="F685" s="30" t="n"/>
      <c r="G685" s="31">
        <f>IF(AND(ISNUMBER($F685),ISNUMBER($E685),$E685&lt;&gt;0),$F685/$E685,"")</f>
        <v/>
      </c>
      <c r="H685" s="31">
        <f>IF(AND(ISNUMBER($F685),ISNUMBER($AL685),ISNUMBER($E685),($AL685*$E685)&lt;&gt;0),$F685/($AL685*$E685)*100,"")</f>
        <v/>
      </c>
      <c r="I685" s="32" t="n"/>
      <c r="J685" s="33" t="n"/>
      <c r="K685" s="31">
        <f>IF(AND(ISNUMBER($F685),ISNUMBER($J685)),$F685*(1-$J685),"")</f>
        <v/>
      </c>
      <c r="L685" s="32" t="n"/>
      <c r="M685" s="32" t="n"/>
      <c r="N685" s="31">
        <f>IF(ISNUMBER($F685),($F685-IF(ISNUMBER($AM685),$AM685,0))*(1-IF(ISNUMBER($J685),$J685,0)),"")</f>
        <v/>
      </c>
      <c r="O685" s="15" t="inlineStr">
        <is>
          <t>Major Melon</t>
        </is>
      </c>
      <c r="P685" s="29" t="n">
        <v>54</v>
      </c>
      <c r="Q685" s="29" t="n">
        <v>60</v>
      </c>
      <c r="R685" s="15" t="inlineStr">
        <is>
          <t>Not listed</t>
        </is>
      </c>
      <c r="S685" s="29" t="n">
        <v>46</v>
      </c>
      <c r="T685" s="29" t="n">
        <v>170</v>
      </c>
      <c r="U685" s="15" t="inlineStr">
        <is>
          <t>HFCS</t>
        </is>
      </c>
      <c r="V685" s="15" t="inlineStr">
        <is>
          <t>High-caffeine citrus soda</t>
        </is>
      </c>
      <c r="W685" s="32" t="n"/>
      <c r="X685" s="32" t="n"/>
      <c r="Y685" s="32" t="n"/>
      <c r="Z685" s="32" t="n"/>
      <c r="AA685" s="15" t="inlineStr">
        <is>
          <t>Very High</t>
        </is>
      </c>
      <c r="AB685" s="15" t="inlineStr">
        <is>
          <t>Cult citrus soda; many flavours</t>
        </is>
      </c>
      <c r="AC685" s="15" t="inlineStr">
        <is>
          <t>Bold caffeinated citrus soda</t>
        </is>
      </c>
      <c r="AD685" s="15" t="inlineStr">
        <is>
          <t>Distinctive sweet citrus and caffeine.</t>
        </is>
      </c>
      <c r="AE685" s="32" t="n"/>
      <c r="AF685" s="34">
        <f>IF(AND(ISNUMBER($P685),ISNUMBER($AL685),$AL685&lt;&gt;0),ROUND($P685/$AL685*100,1),"")</f>
        <v/>
      </c>
      <c r="AG685" s="35">
        <f>IF(AND(ISNUMBER($S685),ISNUMBER($AL685),$AL685&lt;&gt;0),ROUND($S685/$AL685*100,2),"")</f>
        <v/>
      </c>
      <c r="AH685" s="34">
        <f>IF(AND(ISNUMBER($Q685),ISNUMBER($AL685),$AL685&lt;&gt;0),ROUND($Q685/$AL685*100,1),"")</f>
        <v/>
      </c>
      <c r="AI685" s="29">
        <f>IF(ISNUMBER($S685),IF($S685&lt;=1,"Yes","No"),"n/a")</f>
        <v/>
      </c>
      <c r="AJ685" s="29">
        <f>IF(ISNUMBER($S685),ROUND(MAX(0,MIN(100,100-$S685*2.5-IF(ISNUMBER($T685),$T685,0)*0.12+IF($S685&lt;=1,12,0))),0),"")</f>
        <v/>
      </c>
      <c r="AK685" s="29">
        <f>IF(ISNUMBER($Q685),IF($Q685&gt;=100,20,IF($Q685&gt;=30,10,0)),0)+IF(ISNUMBER($R685),IF($R685&gt;=100,20,0),0)+IF(ISNUMBER($P685),IF($P685&gt;=150,20,IF($P685&gt;=50,12,5)),0)+IF(ISNUMBER($S685),IF($S685&lt;=1,15,0),0)</f>
        <v/>
      </c>
      <c r="AL685" s="29" t="n">
        <v>355</v>
      </c>
      <c r="AM685" s="30" t="n"/>
      <c r="AN685" s="15" t="inlineStr">
        <is>
          <t>Secondary/approx; NOT verified on Amazon.ca</t>
        </is>
      </c>
      <c r="AO685" s="15" t="inlineStr">
        <is>
          <t>BLANK -&gt; requires live Amazon.ca capture</t>
        </is>
      </c>
      <c r="AP685" s="15" t="inlineStr">
        <is>
          <t>Unverified commercial data</t>
        </is>
      </c>
    </row>
    <row r="686" ht="28" customHeight="1">
      <c r="A686" s="15" t="inlineStr">
        <is>
          <t>Mountain Dew</t>
        </is>
      </c>
      <c r="B686" s="15" t="inlineStr">
        <is>
          <t>Mountain Dew Citrus | Major Melon | 24-pack 355mL</t>
        </is>
      </c>
      <c r="C686" s="15" t="inlineStr">
        <is>
          <t>5) Sparkling water &amp; soda</t>
        </is>
      </c>
      <c r="D686" s="15" t="inlineStr">
        <is>
          <t>355 mL can</t>
        </is>
      </c>
      <c r="E686" s="29" t="n">
        <v>24</v>
      </c>
      <c r="F686" s="30" t="n"/>
      <c r="G686" s="31">
        <f>IF(AND(ISNUMBER($F686),ISNUMBER($E686),$E686&lt;&gt;0),$F686/$E686,"")</f>
        <v/>
      </c>
      <c r="H686" s="31">
        <f>IF(AND(ISNUMBER($F686),ISNUMBER($AL686),ISNUMBER($E686),($AL686*$E686)&lt;&gt;0),$F686/($AL686*$E686)*100,"")</f>
        <v/>
      </c>
      <c r="I686" s="32" t="n"/>
      <c r="J686" s="33" t="n"/>
      <c r="K686" s="31">
        <f>IF(AND(ISNUMBER($F686),ISNUMBER($J686)),$F686*(1-$J686),"")</f>
        <v/>
      </c>
      <c r="L686" s="32" t="n"/>
      <c r="M686" s="32" t="n"/>
      <c r="N686" s="31">
        <f>IF(ISNUMBER($F686),($F686-IF(ISNUMBER($AM686),$AM686,0))*(1-IF(ISNUMBER($J686),$J686,0)),"")</f>
        <v/>
      </c>
      <c r="O686" s="15" t="inlineStr">
        <is>
          <t>Major Melon</t>
        </is>
      </c>
      <c r="P686" s="29" t="n">
        <v>54</v>
      </c>
      <c r="Q686" s="29" t="n">
        <v>60</v>
      </c>
      <c r="R686" s="15" t="inlineStr">
        <is>
          <t>Not listed</t>
        </is>
      </c>
      <c r="S686" s="29" t="n">
        <v>46</v>
      </c>
      <c r="T686" s="29" t="n">
        <v>170</v>
      </c>
      <c r="U686" s="15" t="inlineStr">
        <is>
          <t>HFCS</t>
        </is>
      </c>
      <c r="V686" s="15" t="inlineStr">
        <is>
          <t>High-caffeine citrus soda</t>
        </is>
      </c>
      <c r="W686" s="32" t="n"/>
      <c r="X686" s="32" t="n"/>
      <c r="Y686" s="32" t="n"/>
      <c r="Z686" s="32" t="n"/>
      <c r="AA686" s="15" t="inlineStr">
        <is>
          <t>Very High</t>
        </is>
      </c>
      <c r="AB686" s="15" t="inlineStr">
        <is>
          <t>Cult citrus soda; many flavours</t>
        </is>
      </c>
      <c r="AC686" s="15" t="inlineStr">
        <is>
          <t>Bold caffeinated citrus soda</t>
        </is>
      </c>
      <c r="AD686" s="15" t="inlineStr">
        <is>
          <t>Distinctive sweet citrus and caffeine.</t>
        </is>
      </c>
      <c r="AE686" s="32" t="n"/>
      <c r="AF686" s="34">
        <f>IF(AND(ISNUMBER($P686),ISNUMBER($AL686),$AL686&lt;&gt;0),ROUND($P686/$AL686*100,1),"")</f>
        <v/>
      </c>
      <c r="AG686" s="35">
        <f>IF(AND(ISNUMBER($S686),ISNUMBER($AL686),$AL686&lt;&gt;0),ROUND($S686/$AL686*100,2),"")</f>
        <v/>
      </c>
      <c r="AH686" s="34">
        <f>IF(AND(ISNUMBER($Q686),ISNUMBER($AL686),$AL686&lt;&gt;0),ROUND($Q686/$AL686*100,1),"")</f>
        <v/>
      </c>
      <c r="AI686" s="29">
        <f>IF(ISNUMBER($S686),IF($S686&lt;=1,"Yes","No"),"n/a")</f>
        <v/>
      </c>
      <c r="AJ686" s="29">
        <f>IF(ISNUMBER($S686),ROUND(MAX(0,MIN(100,100-$S686*2.5-IF(ISNUMBER($T686),$T686,0)*0.12+IF($S686&lt;=1,12,0))),0),"")</f>
        <v/>
      </c>
      <c r="AK686" s="29">
        <f>IF(ISNUMBER($Q686),IF($Q686&gt;=100,20,IF($Q686&gt;=30,10,0)),0)+IF(ISNUMBER($R686),IF($R686&gt;=100,20,0),0)+IF(ISNUMBER($P686),IF($P686&gt;=150,20,IF($P686&gt;=50,12,5)),0)+IF(ISNUMBER($S686),IF($S686&lt;=1,15,0),0)</f>
        <v/>
      </c>
      <c r="AL686" s="29" t="n">
        <v>355</v>
      </c>
      <c r="AM686" s="30" t="n"/>
      <c r="AN686" s="15" t="inlineStr">
        <is>
          <t>Secondary/approx; NOT verified on Amazon.ca</t>
        </is>
      </c>
      <c r="AO686" s="15" t="inlineStr">
        <is>
          <t>BLANK -&gt; requires live Amazon.ca capture</t>
        </is>
      </c>
      <c r="AP686" s="15" t="inlineStr">
        <is>
          <t>Unverified commercial data</t>
        </is>
      </c>
    </row>
    <row r="687" ht="28" customHeight="1">
      <c r="A687" s="15" t="inlineStr">
        <is>
          <t>Dr Pepper</t>
        </is>
      </c>
      <c r="B687" s="15" t="inlineStr">
        <is>
          <t>Dr Pepper | Original | single 355mL</t>
        </is>
      </c>
      <c r="C687" s="15" t="inlineStr">
        <is>
          <t>5) Sparkling water &amp; soda</t>
        </is>
      </c>
      <c r="D687" s="15" t="inlineStr">
        <is>
          <t>355 mL can</t>
        </is>
      </c>
      <c r="E687" s="29" t="n">
        <v>1</v>
      </c>
      <c r="F687" s="30" t="n"/>
      <c r="G687" s="31">
        <f>IF(AND(ISNUMBER($F687),ISNUMBER($E687),$E687&lt;&gt;0),$F687/$E687,"")</f>
        <v/>
      </c>
      <c r="H687" s="31">
        <f>IF(AND(ISNUMBER($F687),ISNUMBER($AL687),ISNUMBER($E687),($AL687*$E687)&lt;&gt;0),$F687/($AL687*$E687)*100,"")</f>
        <v/>
      </c>
      <c r="I687" s="32" t="n"/>
      <c r="J687" s="33" t="n"/>
      <c r="K687" s="31">
        <f>IF(AND(ISNUMBER($F687),ISNUMBER($J687)),$F687*(1-$J687),"")</f>
        <v/>
      </c>
      <c r="L687" s="32" t="n"/>
      <c r="M687" s="32" t="n"/>
      <c r="N687" s="31">
        <f>IF(ISNUMBER($F687),($F687-IF(ISNUMBER($AM687),$AM687,0))*(1-IF(ISNUMBER($J687),$J687,0)),"")</f>
        <v/>
      </c>
      <c r="O687" s="15" t="inlineStr">
        <is>
          <t>Original</t>
        </is>
      </c>
      <c r="P687" s="29" t="n">
        <v>41</v>
      </c>
      <c r="Q687" s="29" t="n">
        <v>55</v>
      </c>
      <c r="R687" s="15" t="inlineStr">
        <is>
          <t>Not listed</t>
        </is>
      </c>
      <c r="S687" s="29" t="n">
        <v>40</v>
      </c>
      <c r="T687" s="29" t="n">
        <v>150</v>
      </c>
      <c r="U687" s="15" t="inlineStr">
        <is>
          <t>HFCS</t>
        </is>
      </c>
      <c r="V687" s="15" t="inlineStr">
        <is>
          <t>23-flavour soda</t>
        </is>
      </c>
      <c r="W687" s="32" t="n"/>
      <c r="X687" s="32" t="n"/>
      <c r="Y687" s="32" t="n"/>
      <c r="Z687" s="32" t="n"/>
      <c r="AA687" s="15" t="inlineStr">
        <is>
          <t>Very High</t>
        </is>
      </c>
      <c r="AB687" s="15" t="inlineStr">
        <is>
          <t>Beloved unique-flavour soda</t>
        </is>
      </c>
      <c r="AC687" s="15" t="inlineStr">
        <is>
          <t>The unique 23-flavour soda</t>
        </is>
      </c>
      <c r="AD687" s="15" t="inlineStr">
        <is>
          <t>One-of-a-kind flavour loyalty.</t>
        </is>
      </c>
      <c r="AE687" s="32" t="n"/>
      <c r="AF687" s="34">
        <f>IF(AND(ISNUMBER($P687),ISNUMBER($AL687),$AL687&lt;&gt;0),ROUND($P687/$AL687*100,1),"")</f>
        <v/>
      </c>
      <c r="AG687" s="35">
        <f>IF(AND(ISNUMBER($S687),ISNUMBER($AL687),$AL687&lt;&gt;0),ROUND($S687/$AL687*100,2),"")</f>
        <v/>
      </c>
      <c r="AH687" s="34">
        <f>IF(AND(ISNUMBER($Q687),ISNUMBER($AL687),$AL687&lt;&gt;0),ROUND($Q687/$AL687*100,1),"")</f>
        <v/>
      </c>
      <c r="AI687" s="29">
        <f>IF(ISNUMBER($S687),IF($S687&lt;=1,"Yes","No"),"n/a")</f>
        <v/>
      </c>
      <c r="AJ687" s="29">
        <f>IF(ISNUMBER($S687),ROUND(MAX(0,MIN(100,100-$S687*2.5-IF(ISNUMBER($T687),$T687,0)*0.12+IF($S687&lt;=1,12,0))),0),"")</f>
        <v/>
      </c>
      <c r="AK687" s="29">
        <f>IF(ISNUMBER($Q687),IF($Q687&gt;=100,20,IF($Q687&gt;=30,10,0)),0)+IF(ISNUMBER($R687),IF($R687&gt;=100,20,0),0)+IF(ISNUMBER($P687),IF($P687&gt;=150,20,IF($P687&gt;=50,12,5)),0)+IF(ISNUMBER($S687),IF($S687&lt;=1,15,0),0)</f>
        <v/>
      </c>
      <c r="AL687" s="29" t="n">
        <v>355</v>
      </c>
      <c r="AM687" s="30" t="n"/>
      <c r="AN687" s="15" t="inlineStr">
        <is>
          <t>Secondary/approx; NOT verified on Amazon.ca</t>
        </is>
      </c>
      <c r="AO687" s="15" t="inlineStr">
        <is>
          <t>BLANK -&gt; requires live Amazon.ca capture</t>
        </is>
      </c>
      <c r="AP687" s="15" t="inlineStr">
        <is>
          <t>Unverified commercial data</t>
        </is>
      </c>
    </row>
    <row r="688" ht="28" customHeight="1">
      <c r="A688" s="15" t="inlineStr">
        <is>
          <t>Dr Pepper</t>
        </is>
      </c>
      <c r="B688" s="15" t="inlineStr">
        <is>
          <t>Dr Pepper | Original | 8-pack 355mL</t>
        </is>
      </c>
      <c r="C688" s="15" t="inlineStr">
        <is>
          <t>5) Sparkling water &amp; soda</t>
        </is>
      </c>
      <c r="D688" s="15" t="inlineStr">
        <is>
          <t>355 mL can</t>
        </is>
      </c>
      <c r="E688" s="29" t="n">
        <v>8</v>
      </c>
      <c r="F688" s="30" t="n"/>
      <c r="G688" s="31">
        <f>IF(AND(ISNUMBER($F688),ISNUMBER($E688),$E688&lt;&gt;0),$F688/$E688,"")</f>
        <v/>
      </c>
      <c r="H688" s="31">
        <f>IF(AND(ISNUMBER($F688),ISNUMBER($AL688),ISNUMBER($E688),($AL688*$E688)&lt;&gt;0),$F688/($AL688*$E688)*100,"")</f>
        <v/>
      </c>
      <c r="I688" s="32" t="n"/>
      <c r="J688" s="33" t="n"/>
      <c r="K688" s="31">
        <f>IF(AND(ISNUMBER($F688),ISNUMBER($J688)),$F688*(1-$J688),"")</f>
        <v/>
      </c>
      <c r="L688" s="32" t="n"/>
      <c r="M688" s="32" t="n"/>
      <c r="N688" s="31">
        <f>IF(ISNUMBER($F688),($F688-IF(ISNUMBER($AM688),$AM688,0))*(1-IF(ISNUMBER($J688),$J688,0)),"")</f>
        <v/>
      </c>
      <c r="O688" s="15" t="inlineStr">
        <is>
          <t>Original</t>
        </is>
      </c>
      <c r="P688" s="29" t="n">
        <v>41</v>
      </c>
      <c r="Q688" s="29" t="n">
        <v>55</v>
      </c>
      <c r="R688" s="15" t="inlineStr">
        <is>
          <t>Not listed</t>
        </is>
      </c>
      <c r="S688" s="29" t="n">
        <v>40</v>
      </c>
      <c r="T688" s="29" t="n">
        <v>150</v>
      </c>
      <c r="U688" s="15" t="inlineStr">
        <is>
          <t>HFCS</t>
        </is>
      </c>
      <c r="V688" s="15" t="inlineStr">
        <is>
          <t>23-flavour soda</t>
        </is>
      </c>
      <c r="W688" s="32" t="n"/>
      <c r="X688" s="32" t="n"/>
      <c r="Y688" s="32" t="n"/>
      <c r="Z688" s="32" t="n"/>
      <c r="AA688" s="15" t="inlineStr">
        <is>
          <t>Very High</t>
        </is>
      </c>
      <c r="AB688" s="15" t="inlineStr">
        <is>
          <t>Beloved unique-flavour soda</t>
        </is>
      </c>
      <c r="AC688" s="15" t="inlineStr">
        <is>
          <t>The unique 23-flavour soda</t>
        </is>
      </c>
      <c r="AD688" s="15" t="inlineStr">
        <is>
          <t>One-of-a-kind flavour loyalty.</t>
        </is>
      </c>
      <c r="AE688" s="32" t="n"/>
      <c r="AF688" s="34">
        <f>IF(AND(ISNUMBER($P688),ISNUMBER($AL688),$AL688&lt;&gt;0),ROUND($P688/$AL688*100,1),"")</f>
        <v/>
      </c>
      <c r="AG688" s="35">
        <f>IF(AND(ISNUMBER($S688),ISNUMBER($AL688),$AL688&lt;&gt;0),ROUND($S688/$AL688*100,2),"")</f>
        <v/>
      </c>
      <c r="AH688" s="34">
        <f>IF(AND(ISNUMBER($Q688),ISNUMBER($AL688),$AL688&lt;&gt;0),ROUND($Q688/$AL688*100,1),"")</f>
        <v/>
      </c>
      <c r="AI688" s="29">
        <f>IF(ISNUMBER($S688),IF($S688&lt;=1,"Yes","No"),"n/a")</f>
        <v/>
      </c>
      <c r="AJ688" s="29">
        <f>IF(ISNUMBER($S688),ROUND(MAX(0,MIN(100,100-$S688*2.5-IF(ISNUMBER($T688),$T688,0)*0.12+IF($S688&lt;=1,12,0))),0),"")</f>
        <v/>
      </c>
      <c r="AK688" s="29">
        <f>IF(ISNUMBER($Q688),IF($Q688&gt;=100,20,IF($Q688&gt;=30,10,0)),0)+IF(ISNUMBER($R688),IF($R688&gt;=100,20,0),0)+IF(ISNUMBER($P688),IF($P688&gt;=150,20,IF($P688&gt;=50,12,5)),0)+IF(ISNUMBER($S688),IF($S688&lt;=1,15,0),0)</f>
        <v/>
      </c>
      <c r="AL688" s="29" t="n">
        <v>355</v>
      </c>
      <c r="AM688" s="30" t="n"/>
      <c r="AN688" s="15" t="inlineStr">
        <is>
          <t>Secondary/approx; NOT verified on Amazon.ca</t>
        </is>
      </c>
      <c r="AO688" s="15" t="inlineStr">
        <is>
          <t>BLANK -&gt; requires live Amazon.ca capture</t>
        </is>
      </c>
      <c r="AP688" s="15" t="inlineStr">
        <is>
          <t>Unverified commercial data</t>
        </is>
      </c>
    </row>
    <row r="689" ht="28" customHeight="1">
      <c r="A689" s="15" t="inlineStr">
        <is>
          <t>Dr Pepper</t>
        </is>
      </c>
      <c r="B689" s="15" t="inlineStr">
        <is>
          <t>Dr Pepper | Original | 12-pack 355mL</t>
        </is>
      </c>
      <c r="C689" s="15" t="inlineStr">
        <is>
          <t>5) Sparkling water &amp; soda</t>
        </is>
      </c>
      <c r="D689" s="15" t="inlineStr">
        <is>
          <t>355 mL can</t>
        </is>
      </c>
      <c r="E689" s="29" t="n">
        <v>12</v>
      </c>
      <c r="F689" s="30" t="n"/>
      <c r="G689" s="31">
        <f>IF(AND(ISNUMBER($F689),ISNUMBER($E689),$E689&lt;&gt;0),$F689/$E689,"")</f>
        <v/>
      </c>
      <c r="H689" s="31">
        <f>IF(AND(ISNUMBER($F689),ISNUMBER($AL689),ISNUMBER($E689),($AL689*$E689)&lt;&gt;0),$F689/($AL689*$E689)*100,"")</f>
        <v/>
      </c>
      <c r="I689" s="32" t="n"/>
      <c r="J689" s="33" t="n"/>
      <c r="K689" s="31">
        <f>IF(AND(ISNUMBER($F689),ISNUMBER($J689)),$F689*(1-$J689),"")</f>
        <v/>
      </c>
      <c r="L689" s="32" t="n"/>
      <c r="M689" s="32" t="n"/>
      <c r="N689" s="31">
        <f>IF(ISNUMBER($F689),($F689-IF(ISNUMBER($AM689),$AM689,0))*(1-IF(ISNUMBER($J689),$J689,0)),"")</f>
        <v/>
      </c>
      <c r="O689" s="15" t="inlineStr">
        <is>
          <t>Original</t>
        </is>
      </c>
      <c r="P689" s="29" t="n">
        <v>41</v>
      </c>
      <c r="Q689" s="29" t="n">
        <v>55</v>
      </c>
      <c r="R689" s="15" t="inlineStr">
        <is>
          <t>Not listed</t>
        </is>
      </c>
      <c r="S689" s="29" t="n">
        <v>40</v>
      </c>
      <c r="T689" s="29" t="n">
        <v>150</v>
      </c>
      <c r="U689" s="15" t="inlineStr">
        <is>
          <t>HFCS</t>
        </is>
      </c>
      <c r="V689" s="15" t="inlineStr">
        <is>
          <t>23-flavour soda</t>
        </is>
      </c>
      <c r="W689" s="32" t="n"/>
      <c r="X689" s="32" t="n"/>
      <c r="Y689" s="32" t="n"/>
      <c r="Z689" s="32" t="n"/>
      <c r="AA689" s="15" t="inlineStr">
        <is>
          <t>Very High</t>
        </is>
      </c>
      <c r="AB689" s="15" t="inlineStr">
        <is>
          <t>Beloved unique-flavour soda</t>
        </is>
      </c>
      <c r="AC689" s="15" t="inlineStr">
        <is>
          <t>The unique 23-flavour soda</t>
        </is>
      </c>
      <c r="AD689" s="15" t="inlineStr">
        <is>
          <t>One-of-a-kind flavour loyalty.</t>
        </is>
      </c>
      <c r="AE689" s="32" t="n"/>
      <c r="AF689" s="34">
        <f>IF(AND(ISNUMBER($P689),ISNUMBER($AL689),$AL689&lt;&gt;0),ROUND($P689/$AL689*100,1),"")</f>
        <v/>
      </c>
      <c r="AG689" s="35">
        <f>IF(AND(ISNUMBER($S689),ISNUMBER($AL689),$AL689&lt;&gt;0),ROUND($S689/$AL689*100,2),"")</f>
        <v/>
      </c>
      <c r="AH689" s="34">
        <f>IF(AND(ISNUMBER($Q689),ISNUMBER($AL689),$AL689&lt;&gt;0),ROUND($Q689/$AL689*100,1),"")</f>
        <v/>
      </c>
      <c r="AI689" s="29">
        <f>IF(ISNUMBER($S689),IF($S689&lt;=1,"Yes","No"),"n/a")</f>
        <v/>
      </c>
      <c r="AJ689" s="29">
        <f>IF(ISNUMBER($S689),ROUND(MAX(0,MIN(100,100-$S689*2.5-IF(ISNUMBER($T689),$T689,0)*0.12+IF($S689&lt;=1,12,0))),0),"")</f>
        <v/>
      </c>
      <c r="AK689" s="29">
        <f>IF(ISNUMBER($Q689),IF($Q689&gt;=100,20,IF($Q689&gt;=30,10,0)),0)+IF(ISNUMBER($R689),IF($R689&gt;=100,20,0),0)+IF(ISNUMBER($P689),IF($P689&gt;=150,20,IF($P689&gt;=50,12,5)),0)+IF(ISNUMBER($S689),IF($S689&lt;=1,15,0),0)</f>
        <v/>
      </c>
      <c r="AL689" s="29" t="n">
        <v>355</v>
      </c>
      <c r="AM689" s="30" t="n"/>
      <c r="AN689" s="15" t="inlineStr">
        <is>
          <t>Secondary/approx; NOT verified on Amazon.ca</t>
        </is>
      </c>
      <c r="AO689" s="15" t="inlineStr">
        <is>
          <t>BLANK -&gt; requires live Amazon.ca capture</t>
        </is>
      </c>
      <c r="AP689" s="15" t="inlineStr">
        <is>
          <t>Unverified commercial data</t>
        </is>
      </c>
    </row>
    <row r="690" ht="28" customHeight="1">
      <c r="A690" s="15" t="inlineStr">
        <is>
          <t>Dr Pepper</t>
        </is>
      </c>
      <c r="B690" s="15" t="inlineStr">
        <is>
          <t>Dr Pepper | Original | 15-pack 355mL</t>
        </is>
      </c>
      <c r="C690" s="15" t="inlineStr">
        <is>
          <t>5) Sparkling water &amp; soda</t>
        </is>
      </c>
      <c r="D690" s="15" t="inlineStr">
        <is>
          <t>355 mL can</t>
        </is>
      </c>
      <c r="E690" s="29" t="n">
        <v>15</v>
      </c>
      <c r="F690" s="30" t="n"/>
      <c r="G690" s="31">
        <f>IF(AND(ISNUMBER($F690),ISNUMBER($E690),$E690&lt;&gt;0),$F690/$E690,"")</f>
        <v/>
      </c>
      <c r="H690" s="31">
        <f>IF(AND(ISNUMBER($F690),ISNUMBER($AL690),ISNUMBER($E690),($AL690*$E690)&lt;&gt;0),$F690/($AL690*$E690)*100,"")</f>
        <v/>
      </c>
      <c r="I690" s="32" t="n"/>
      <c r="J690" s="33" t="n"/>
      <c r="K690" s="31">
        <f>IF(AND(ISNUMBER($F690),ISNUMBER($J690)),$F690*(1-$J690),"")</f>
        <v/>
      </c>
      <c r="L690" s="32" t="n"/>
      <c r="M690" s="32" t="n"/>
      <c r="N690" s="31">
        <f>IF(ISNUMBER($F690),($F690-IF(ISNUMBER($AM690),$AM690,0))*(1-IF(ISNUMBER($J690),$J690,0)),"")</f>
        <v/>
      </c>
      <c r="O690" s="15" t="inlineStr">
        <is>
          <t>Original</t>
        </is>
      </c>
      <c r="P690" s="29" t="n">
        <v>41</v>
      </c>
      <c r="Q690" s="29" t="n">
        <v>55</v>
      </c>
      <c r="R690" s="15" t="inlineStr">
        <is>
          <t>Not listed</t>
        </is>
      </c>
      <c r="S690" s="29" t="n">
        <v>40</v>
      </c>
      <c r="T690" s="29" t="n">
        <v>150</v>
      </c>
      <c r="U690" s="15" t="inlineStr">
        <is>
          <t>HFCS</t>
        </is>
      </c>
      <c r="V690" s="15" t="inlineStr">
        <is>
          <t>23-flavour soda</t>
        </is>
      </c>
      <c r="W690" s="32" t="n"/>
      <c r="X690" s="32" t="n"/>
      <c r="Y690" s="32" t="n"/>
      <c r="Z690" s="32" t="n"/>
      <c r="AA690" s="15" t="inlineStr">
        <is>
          <t>Very High</t>
        </is>
      </c>
      <c r="AB690" s="15" t="inlineStr">
        <is>
          <t>Beloved unique-flavour soda</t>
        </is>
      </c>
      <c r="AC690" s="15" t="inlineStr">
        <is>
          <t>The unique 23-flavour soda</t>
        </is>
      </c>
      <c r="AD690" s="15" t="inlineStr">
        <is>
          <t>One-of-a-kind flavour loyalty.</t>
        </is>
      </c>
      <c r="AE690" s="32" t="n"/>
      <c r="AF690" s="34">
        <f>IF(AND(ISNUMBER($P690),ISNUMBER($AL690),$AL690&lt;&gt;0),ROUND($P690/$AL690*100,1),"")</f>
        <v/>
      </c>
      <c r="AG690" s="35">
        <f>IF(AND(ISNUMBER($S690),ISNUMBER($AL690),$AL690&lt;&gt;0),ROUND($S690/$AL690*100,2),"")</f>
        <v/>
      </c>
      <c r="AH690" s="34">
        <f>IF(AND(ISNUMBER($Q690),ISNUMBER($AL690),$AL690&lt;&gt;0),ROUND($Q690/$AL690*100,1),"")</f>
        <v/>
      </c>
      <c r="AI690" s="29">
        <f>IF(ISNUMBER($S690),IF($S690&lt;=1,"Yes","No"),"n/a")</f>
        <v/>
      </c>
      <c r="AJ690" s="29">
        <f>IF(ISNUMBER($S690),ROUND(MAX(0,MIN(100,100-$S690*2.5-IF(ISNUMBER($T690),$T690,0)*0.12+IF($S690&lt;=1,12,0))),0),"")</f>
        <v/>
      </c>
      <c r="AK690" s="29">
        <f>IF(ISNUMBER($Q690),IF($Q690&gt;=100,20,IF($Q690&gt;=30,10,0)),0)+IF(ISNUMBER($R690),IF($R690&gt;=100,20,0),0)+IF(ISNUMBER($P690),IF($P690&gt;=150,20,IF($P690&gt;=50,12,5)),0)+IF(ISNUMBER($S690),IF($S690&lt;=1,15,0),0)</f>
        <v/>
      </c>
      <c r="AL690" s="29" t="n">
        <v>355</v>
      </c>
      <c r="AM690" s="30" t="n"/>
      <c r="AN690" s="15" t="inlineStr">
        <is>
          <t>Secondary/approx; NOT verified on Amazon.ca</t>
        </is>
      </c>
      <c r="AO690" s="15" t="inlineStr">
        <is>
          <t>BLANK -&gt; requires live Amazon.ca capture</t>
        </is>
      </c>
      <c r="AP690" s="15" t="inlineStr">
        <is>
          <t>Unverified commercial data</t>
        </is>
      </c>
    </row>
    <row r="691" ht="28" customHeight="1">
      <c r="A691" s="15" t="inlineStr">
        <is>
          <t>Dr Pepper</t>
        </is>
      </c>
      <c r="B691" s="15" t="inlineStr">
        <is>
          <t>Dr Pepper | Original | 18-pack 355mL</t>
        </is>
      </c>
      <c r="C691" s="15" t="inlineStr">
        <is>
          <t>5) Sparkling water &amp; soda</t>
        </is>
      </c>
      <c r="D691" s="15" t="inlineStr">
        <is>
          <t>355 mL can</t>
        </is>
      </c>
      <c r="E691" s="29" t="n">
        <v>18</v>
      </c>
      <c r="F691" s="30" t="n"/>
      <c r="G691" s="31">
        <f>IF(AND(ISNUMBER($F691),ISNUMBER($E691),$E691&lt;&gt;0),$F691/$E691,"")</f>
        <v/>
      </c>
      <c r="H691" s="31">
        <f>IF(AND(ISNUMBER($F691),ISNUMBER($AL691),ISNUMBER($E691),($AL691*$E691)&lt;&gt;0),$F691/($AL691*$E691)*100,"")</f>
        <v/>
      </c>
      <c r="I691" s="32" t="n"/>
      <c r="J691" s="33" t="n"/>
      <c r="K691" s="31">
        <f>IF(AND(ISNUMBER($F691),ISNUMBER($J691)),$F691*(1-$J691),"")</f>
        <v/>
      </c>
      <c r="L691" s="32" t="n"/>
      <c r="M691" s="32" t="n"/>
      <c r="N691" s="31">
        <f>IF(ISNUMBER($F691),($F691-IF(ISNUMBER($AM691),$AM691,0))*(1-IF(ISNUMBER($J691),$J691,0)),"")</f>
        <v/>
      </c>
      <c r="O691" s="15" t="inlineStr">
        <is>
          <t>Original</t>
        </is>
      </c>
      <c r="P691" s="29" t="n">
        <v>41</v>
      </c>
      <c r="Q691" s="29" t="n">
        <v>55</v>
      </c>
      <c r="R691" s="15" t="inlineStr">
        <is>
          <t>Not listed</t>
        </is>
      </c>
      <c r="S691" s="29" t="n">
        <v>40</v>
      </c>
      <c r="T691" s="29" t="n">
        <v>150</v>
      </c>
      <c r="U691" s="15" t="inlineStr">
        <is>
          <t>HFCS</t>
        </is>
      </c>
      <c r="V691" s="15" t="inlineStr">
        <is>
          <t>23-flavour soda</t>
        </is>
      </c>
      <c r="W691" s="32" t="n"/>
      <c r="X691" s="32" t="n"/>
      <c r="Y691" s="32" t="n"/>
      <c r="Z691" s="32" t="n"/>
      <c r="AA691" s="15" t="inlineStr">
        <is>
          <t>Very High</t>
        </is>
      </c>
      <c r="AB691" s="15" t="inlineStr">
        <is>
          <t>Beloved unique-flavour soda</t>
        </is>
      </c>
      <c r="AC691" s="15" t="inlineStr">
        <is>
          <t>The unique 23-flavour soda</t>
        </is>
      </c>
      <c r="AD691" s="15" t="inlineStr">
        <is>
          <t>One-of-a-kind flavour loyalty.</t>
        </is>
      </c>
      <c r="AE691" s="32" t="n"/>
      <c r="AF691" s="34">
        <f>IF(AND(ISNUMBER($P691),ISNUMBER($AL691),$AL691&lt;&gt;0),ROUND($P691/$AL691*100,1),"")</f>
        <v/>
      </c>
      <c r="AG691" s="35">
        <f>IF(AND(ISNUMBER($S691),ISNUMBER($AL691),$AL691&lt;&gt;0),ROUND($S691/$AL691*100,2),"")</f>
        <v/>
      </c>
      <c r="AH691" s="34">
        <f>IF(AND(ISNUMBER($Q691),ISNUMBER($AL691),$AL691&lt;&gt;0),ROUND($Q691/$AL691*100,1),"")</f>
        <v/>
      </c>
      <c r="AI691" s="29">
        <f>IF(ISNUMBER($S691),IF($S691&lt;=1,"Yes","No"),"n/a")</f>
        <v/>
      </c>
      <c r="AJ691" s="29">
        <f>IF(ISNUMBER($S691),ROUND(MAX(0,MIN(100,100-$S691*2.5-IF(ISNUMBER($T691),$T691,0)*0.12+IF($S691&lt;=1,12,0))),0),"")</f>
        <v/>
      </c>
      <c r="AK691" s="29">
        <f>IF(ISNUMBER($Q691),IF($Q691&gt;=100,20,IF($Q691&gt;=30,10,0)),0)+IF(ISNUMBER($R691),IF($R691&gt;=100,20,0),0)+IF(ISNUMBER($P691),IF($P691&gt;=150,20,IF($P691&gt;=50,12,5)),0)+IF(ISNUMBER($S691),IF($S691&lt;=1,15,0),0)</f>
        <v/>
      </c>
      <c r="AL691" s="29" t="n">
        <v>355</v>
      </c>
      <c r="AM691" s="30" t="n"/>
      <c r="AN691" s="15" t="inlineStr">
        <is>
          <t>Secondary/approx; NOT verified on Amazon.ca</t>
        </is>
      </c>
      <c r="AO691" s="15" t="inlineStr">
        <is>
          <t>BLANK -&gt; requires live Amazon.ca capture</t>
        </is>
      </c>
      <c r="AP691" s="15" t="inlineStr">
        <is>
          <t>Unverified commercial data</t>
        </is>
      </c>
    </row>
    <row r="692" ht="28" customHeight="1">
      <c r="A692" s="15" t="inlineStr">
        <is>
          <t>Dr Pepper</t>
        </is>
      </c>
      <c r="B692" s="15" t="inlineStr">
        <is>
          <t>Dr Pepper | Original | 24-pack 355mL</t>
        </is>
      </c>
      <c r="C692" s="15" t="inlineStr">
        <is>
          <t>5) Sparkling water &amp; soda</t>
        </is>
      </c>
      <c r="D692" s="15" t="inlineStr">
        <is>
          <t>355 mL can</t>
        </is>
      </c>
      <c r="E692" s="29" t="n">
        <v>24</v>
      </c>
      <c r="F692" s="30" t="n"/>
      <c r="G692" s="31">
        <f>IF(AND(ISNUMBER($F692),ISNUMBER($E692),$E692&lt;&gt;0),$F692/$E692,"")</f>
        <v/>
      </c>
      <c r="H692" s="31">
        <f>IF(AND(ISNUMBER($F692),ISNUMBER($AL692),ISNUMBER($E692),($AL692*$E692)&lt;&gt;0),$F692/($AL692*$E692)*100,"")</f>
        <v/>
      </c>
      <c r="I692" s="32" t="n"/>
      <c r="J692" s="33" t="n"/>
      <c r="K692" s="31">
        <f>IF(AND(ISNUMBER($F692),ISNUMBER($J692)),$F692*(1-$J692),"")</f>
        <v/>
      </c>
      <c r="L692" s="32" t="n"/>
      <c r="M692" s="32" t="n"/>
      <c r="N692" s="31">
        <f>IF(ISNUMBER($F692),($F692-IF(ISNUMBER($AM692),$AM692,0))*(1-IF(ISNUMBER($J692),$J692,0)),"")</f>
        <v/>
      </c>
      <c r="O692" s="15" t="inlineStr">
        <is>
          <t>Original</t>
        </is>
      </c>
      <c r="P692" s="29" t="n">
        <v>41</v>
      </c>
      <c r="Q692" s="29" t="n">
        <v>55</v>
      </c>
      <c r="R692" s="15" t="inlineStr">
        <is>
          <t>Not listed</t>
        </is>
      </c>
      <c r="S692" s="29" t="n">
        <v>40</v>
      </c>
      <c r="T692" s="29" t="n">
        <v>150</v>
      </c>
      <c r="U692" s="15" t="inlineStr">
        <is>
          <t>HFCS</t>
        </is>
      </c>
      <c r="V692" s="15" t="inlineStr">
        <is>
          <t>23-flavour soda</t>
        </is>
      </c>
      <c r="W692" s="32" t="n"/>
      <c r="X692" s="32" t="n"/>
      <c r="Y692" s="32" t="n"/>
      <c r="Z692" s="32" t="n"/>
      <c r="AA692" s="15" t="inlineStr">
        <is>
          <t>Very High</t>
        </is>
      </c>
      <c r="AB692" s="15" t="inlineStr">
        <is>
          <t>Beloved unique-flavour soda</t>
        </is>
      </c>
      <c r="AC692" s="15" t="inlineStr">
        <is>
          <t>The unique 23-flavour soda</t>
        </is>
      </c>
      <c r="AD692" s="15" t="inlineStr">
        <is>
          <t>One-of-a-kind flavour loyalty.</t>
        </is>
      </c>
      <c r="AE692" s="32" t="n"/>
      <c r="AF692" s="34">
        <f>IF(AND(ISNUMBER($P692),ISNUMBER($AL692),$AL692&lt;&gt;0),ROUND($P692/$AL692*100,1),"")</f>
        <v/>
      </c>
      <c r="AG692" s="35">
        <f>IF(AND(ISNUMBER($S692),ISNUMBER($AL692),$AL692&lt;&gt;0),ROUND($S692/$AL692*100,2),"")</f>
        <v/>
      </c>
      <c r="AH692" s="34">
        <f>IF(AND(ISNUMBER($Q692),ISNUMBER($AL692),$AL692&lt;&gt;0),ROUND($Q692/$AL692*100,1),"")</f>
        <v/>
      </c>
      <c r="AI692" s="29">
        <f>IF(ISNUMBER($S692),IF($S692&lt;=1,"Yes","No"),"n/a")</f>
        <v/>
      </c>
      <c r="AJ692" s="29">
        <f>IF(ISNUMBER($S692),ROUND(MAX(0,MIN(100,100-$S692*2.5-IF(ISNUMBER($T692),$T692,0)*0.12+IF($S692&lt;=1,12,0))),0),"")</f>
        <v/>
      </c>
      <c r="AK692" s="29">
        <f>IF(ISNUMBER($Q692),IF($Q692&gt;=100,20,IF($Q692&gt;=30,10,0)),0)+IF(ISNUMBER($R692),IF($R692&gt;=100,20,0),0)+IF(ISNUMBER($P692),IF($P692&gt;=150,20,IF($P692&gt;=50,12,5)),0)+IF(ISNUMBER($S692),IF($S692&lt;=1,15,0),0)</f>
        <v/>
      </c>
      <c r="AL692" s="29" t="n">
        <v>355</v>
      </c>
      <c r="AM692" s="30" t="n"/>
      <c r="AN692" s="15" t="inlineStr">
        <is>
          <t>Secondary/approx; NOT verified on Amazon.ca</t>
        </is>
      </c>
      <c r="AO692" s="15" t="inlineStr">
        <is>
          <t>BLANK -&gt; requires live Amazon.ca capture</t>
        </is>
      </c>
      <c r="AP692" s="15" t="inlineStr">
        <is>
          <t>Unverified commercial data</t>
        </is>
      </c>
    </row>
    <row r="693" ht="28" customHeight="1">
      <c r="A693" s="15" t="inlineStr">
        <is>
          <t>Dr Pepper</t>
        </is>
      </c>
      <c r="B693" s="15" t="inlineStr">
        <is>
          <t>Dr Pepper | Cherry | single 355mL</t>
        </is>
      </c>
      <c r="C693" s="15" t="inlineStr">
        <is>
          <t>5) Sparkling water &amp; soda</t>
        </is>
      </c>
      <c r="D693" s="15" t="inlineStr">
        <is>
          <t>355 mL can</t>
        </is>
      </c>
      <c r="E693" s="29" t="n">
        <v>1</v>
      </c>
      <c r="F693" s="30" t="n"/>
      <c r="G693" s="31">
        <f>IF(AND(ISNUMBER($F693),ISNUMBER($E693),$E693&lt;&gt;0),$F693/$E693,"")</f>
        <v/>
      </c>
      <c r="H693" s="31">
        <f>IF(AND(ISNUMBER($F693),ISNUMBER($AL693),ISNUMBER($E693),($AL693*$E693)&lt;&gt;0),$F693/($AL693*$E693)*100,"")</f>
        <v/>
      </c>
      <c r="I693" s="32" t="n"/>
      <c r="J693" s="33" t="n"/>
      <c r="K693" s="31">
        <f>IF(AND(ISNUMBER($F693),ISNUMBER($J693)),$F693*(1-$J693),"")</f>
        <v/>
      </c>
      <c r="L693" s="32" t="n"/>
      <c r="M693" s="32" t="n"/>
      <c r="N693" s="31">
        <f>IF(ISNUMBER($F693),($F693-IF(ISNUMBER($AM693),$AM693,0))*(1-IF(ISNUMBER($J693),$J693,0)),"")</f>
        <v/>
      </c>
      <c r="O693" s="15" t="inlineStr">
        <is>
          <t>Cherry</t>
        </is>
      </c>
      <c r="P693" s="29" t="n">
        <v>41</v>
      </c>
      <c r="Q693" s="29" t="n">
        <v>55</v>
      </c>
      <c r="R693" s="15" t="inlineStr">
        <is>
          <t>Not listed</t>
        </is>
      </c>
      <c r="S693" s="29" t="n">
        <v>40</v>
      </c>
      <c r="T693" s="29" t="n">
        <v>150</v>
      </c>
      <c r="U693" s="15" t="inlineStr">
        <is>
          <t>HFCS</t>
        </is>
      </c>
      <c r="V693" s="15" t="inlineStr">
        <is>
          <t>23-flavour soda</t>
        </is>
      </c>
      <c r="W693" s="32" t="n"/>
      <c r="X693" s="32" t="n"/>
      <c r="Y693" s="32" t="n"/>
      <c r="Z693" s="32" t="n"/>
      <c r="AA693" s="15" t="inlineStr">
        <is>
          <t>Very High</t>
        </is>
      </c>
      <c r="AB693" s="15" t="inlineStr">
        <is>
          <t>Beloved unique-flavour soda</t>
        </is>
      </c>
      <c r="AC693" s="15" t="inlineStr">
        <is>
          <t>The unique 23-flavour soda</t>
        </is>
      </c>
      <c r="AD693" s="15" t="inlineStr">
        <is>
          <t>One-of-a-kind flavour loyalty.</t>
        </is>
      </c>
      <c r="AE693" s="32" t="n"/>
      <c r="AF693" s="34">
        <f>IF(AND(ISNUMBER($P693),ISNUMBER($AL693),$AL693&lt;&gt;0),ROUND($P693/$AL693*100,1),"")</f>
        <v/>
      </c>
      <c r="AG693" s="35">
        <f>IF(AND(ISNUMBER($S693),ISNUMBER($AL693),$AL693&lt;&gt;0),ROUND($S693/$AL693*100,2),"")</f>
        <v/>
      </c>
      <c r="AH693" s="34">
        <f>IF(AND(ISNUMBER($Q693),ISNUMBER($AL693),$AL693&lt;&gt;0),ROUND($Q693/$AL693*100,1),"")</f>
        <v/>
      </c>
      <c r="AI693" s="29">
        <f>IF(ISNUMBER($S693),IF($S693&lt;=1,"Yes","No"),"n/a")</f>
        <v/>
      </c>
      <c r="AJ693" s="29">
        <f>IF(ISNUMBER($S693),ROUND(MAX(0,MIN(100,100-$S693*2.5-IF(ISNUMBER($T693),$T693,0)*0.12+IF($S693&lt;=1,12,0))),0),"")</f>
        <v/>
      </c>
      <c r="AK693" s="29">
        <f>IF(ISNUMBER($Q693),IF($Q693&gt;=100,20,IF($Q693&gt;=30,10,0)),0)+IF(ISNUMBER($R693),IF($R693&gt;=100,20,0),0)+IF(ISNUMBER($P693),IF($P693&gt;=150,20,IF($P693&gt;=50,12,5)),0)+IF(ISNUMBER($S693),IF($S693&lt;=1,15,0),0)</f>
        <v/>
      </c>
      <c r="AL693" s="29" t="n">
        <v>355</v>
      </c>
      <c r="AM693" s="30" t="n"/>
      <c r="AN693" s="15" t="inlineStr">
        <is>
          <t>Secondary/approx; NOT verified on Amazon.ca</t>
        </is>
      </c>
      <c r="AO693" s="15" t="inlineStr">
        <is>
          <t>BLANK -&gt; requires live Amazon.ca capture</t>
        </is>
      </c>
      <c r="AP693" s="15" t="inlineStr">
        <is>
          <t>Unverified commercial data</t>
        </is>
      </c>
    </row>
    <row r="694" ht="28" customHeight="1">
      <c r="A694" s="15" t="inlineStr">
        <is>
          <t>Dr Pepper</t>
        </is>
      </c>
      <c r="B694" s="15" t="inlineStr">
        <is>
          <t>Dr Pepper | Cherry | 8-pack 355mL</t>
        </is>
      </c>
      <c r="C694" s="15" t="inlineStr">
        <is>
          <t>5) Sparkling water &amp; soda</t>
        </is>
      </c>
      <c r="D694" s="15" t="inlineStr">
        <is>
          <t>355 mL can</t>
        </is>
      </c>
      <c r="E694" s="29" t="n">
        <v>8</v>
      </c>
      <c r="F694" s="30" t="n"/>
      <c r="G694" s="31">
        <f>IF(AND(ISNUMBER($F694),ISNUMBER($E694),$E694&lt;&gt;0),$F694/$E694,"")</f>
        <v/>
      </c>
      <c r="H694" s="31">
        <f>IF(AND(ISNUMBER($F694),ISNUMBER($AL694),ISNUMBER($E694),($AL694*$E694)&lt;&gt;0),$F694/($AL694*$E694)*100,"")</f>
        <v/>
      </c>
      <c r="I694" s="32" t="n"/>
      <c r="J694" s="33" t="n"/>
      <c r="K694" s="31">
        <f>IF(AND(ISNUMBER($F694),ISNUMBER($J694)),$F694*(1-$J694),"")</f>
        <v/>
      </c>
      <c r="L694" s="32" t="n"/>
      <c r="M694" s="32" t="n"/>
      <c r="N694" s="31">
        <f>IF(ISNUMBER($F694),($F694-IF(ISNUMBER($AM694),$AM694,0))*(1-IF(ISNUMBER($J694),$J694,0)),"")</f>
        <v/>
      </c>
      <c r="O694" s="15" t="inlineStr">
        <is>
          <t>Cherry</t>
        </is>
      </c>
      <c r="P694" s="29" t="n">
        <v>41</v>
      </c>
      <c r="Q694" s="29" t="n">
        <v>55</v>
      </c>
      <c r="R694" s="15" t="inlineStr">
        <is>
          <t>Not listed</t>
        </is>
      </c>
      <c r="S694" s="29" t="n">
        <v>40</v>
      </c>
      <c r="T694" s="29" t="n">
        <v>150</v>
      </c>
      <c r="U694" s="15" t="inlineStr">
        <is>
          <t>HFCS</t>
        </is>
      </c>
      <c r="V694" s="15" t="inlineStr">
        <is>
          <t>23-flavour soda</t>
        </is>
      </c>
      <c r="W694" s="32" t="n"/>
      <c r="X694" s="32" t="n"/>
      <c r="Y694" s="32" t="n"/>
      <c r="Z694" s="32" t="n"/>
      <c r="AA694" s="15" t="inlineStr">
        <is>
          <t>Very High</t>
        </is>
      </c>
      <c r="AB694" s="15" t="inlineStr">
        <is>
          <t>Beloved unique-flavour soda</t>
        </is>
      </c>
      <c r="AC694" s="15" t="inlineStr">
        <is>
          <t>The unique 23-flavour soda</t>
        </is>
      </c>
      <c r="AD694" s="15" t="inlineStr">
        <is>
          <t>One-of-a-kind flavour loyalty.</t>
        </is>
      </c>
      <c r="AE694" s="32" t="n"/>
      <c r="AF694" s="34">
        <f>IF(AND(ISNUMBER($P694),ISNUMBER($AL694),$AL694&lt;&gt;0),ROUND($P694/$AL694*100,1),"")</f>
        <v/>
      </c>
      <c r="AG694" s="35">
        <f>IF(AND(ISNUMBER($S694),ISNUMBER($AL694),$AL694&lt;&gt;0),ROUND($S694/$AL694*100,2),"")</f>
        <v/>
      </c>
      <c r="AH694" s="34">
        <f>IF(AND(ISNUMBER($Q694),ISNUMBER($AL694),$AL694&lt;&gt;0),ROUND($Q694/$AL694*100,1),"")</f>
        <v/>
      </c>
      <c r="AI694" s="29">
        <f>IF(ISNUMBER($S694),IF($S694&lt;=1,"Yes","No"),"n/a")</f>
        <v/>
      </c>
      <c r="AJ694" s="29">
        <f>IF(ISNUMBER($S694),ROUND(MAX(0,MIN(100,100-$S694*2.5-IF(ISNUMBER($T694),$T694,0)*0.12+IF($S694&lt;=1,12,0))),0),"")</f>
        <v/>
      </c>
      <c r="AK694" s="29">
        <f>IF(ISNUMBER($Q694),IF($Q694&gt;=100,20,IF($Q694&gt;=30,10,0)),0)+IF(ISNUMBER($R694),IF($R694&gt;=100,20,0),0)+IF(ISNUMBER($P694),IF($P694&gt;=150,20,IF($P694&gt;=50,12,5)),0)+IF(ISNUMBER($S694),IF($S694&lt;=1,15,0),0)</f>
        <v/>
      </c>
      <c r="AL694" s="29" t="n">
        <v>355</v>
      </c>
      <c r="AM694" s="30" t="n"/>
      <c r="AN694" s="15" t="inlineStr">
        <is>
          <t>Secondary/approx; NOT verified on Amazon.ca</t>
        </is>
      </c>
      <c r="AO694" s="15" t="inlineStr">
        <is>
          <t>BLANK -&gt; requires live Amazon.ca capture</t>
        </is>
      </c>
      <c r="AP694" s="15" t="inlineStr">
        <is>
          <t>Unverified commercial data</t>
        </is>
      </c>
    </row>
    <row r="695" ht="28" customHeight="1">
      <c r="A695" s="15" t="inlineStr">
        <is>
          <t>Dr Pepper</t>
        </is>
      </c>
      <c r="B695" s="15" t="inlineStr">
        <is>
          <t>Dr Pepper | Cherry | 12-pack 355mL</t>
        </is>
      </c>
      <c r="C695" s="15" t="inlineStr">
        <is>
          <t>5) Sparkling water &amp; soda</t>
        </is>
      </c>
      <c r="D695" s="15" t="inlineStr">
        <is>
          <t>355 mL can</t>
        </is>
      </c>
      <c r="E695" s="29" t="n">
        <v>12</v>
      </c>
      <c r="F695" s="30" t="n"/>
      <c r="G695" s="31">
        <f>IF(AND(ISNUMBER($F695),ISNUMBER($E695),$E695&lt;&gt;0),$F695/$E695,"")</f>
        <v/>
      </c>
      <c r="H695" s="31">
        <f>IF(AND(ISNUMBER($F695),ISNUMBER($AL695),ISNUMBER($E695),($AL695*$E695)&lt;&gt;0),$F695/($AL695*$E695)*100,"")</f>
        <v/>
      </c>
      <c r="I695" s="32" t="n"/>
      <c r="J695" s="33" t="n"/>
      <c r="K695" s="31">
        <f>IF(AND(ISNUMBER($F695),ISNUMBER($J695)),$F695*(1-$J695),"")</f>
        <v/>
      </c>
      <c r="L695" s="32" t="n"/>
      <c r="M695" s="32" t="n"/>
      <c r="N695" s="31">
        <f>IF(ISNUMBER($F695),($F695-IF(ISNUMBER($AM695),$AM695,0))*(1-IF(ISNUMBER($J695),$J695,0)),"")</f>
        <v/>
      </c>
      <c r="O695" s="15" t="inlineStr">
        <is>
          <t>Cherry</t>
        </is>
      </c>
      <c r="P695" s="29" t="n">
        <v>41</v>
      </c>
      <c r="Q695" s="29" t="n">
        <v>55</v>
      </c>
      <c r="R695" s="15" t="inlineStr">
        <is>
          <t>Not listed</t>
        </is>
      </c>
      <c r="S695" s="29" t="n">
        <v>40</v>
      </c>
      <c r="T695" s="29" t="n">
        <v>150</v>
      </c>
      <c r="U695" s="15" t="inlineStr">
        <is>
          <t>HFCS</t>
        </is>
      </c>
      <c r="V695" s="15" t="inlineStr">
        <is>
          <t>23-flavour soda</t>
        </is>
      </c>
      <c r="W695" s="32" t="n"/>
      <c r="X695" s="32" t="n"/>
      <c r="Y695" s="32" t="n"/>
      <c r="Z695" s="32" t="n"/>
      <c r="AA695" s="15" t="inlineStr">
        <is>
          <t>Very High</t>
        </is>
      </c>
      <c r="AB695" s="15" t="inlineStr">
        <is>
          <t>Beloved unique-flavour soda</t>
        </is>
      </c>
      <c r="AC695" s="15" t="inlineStr">
        <is>
          <t>The unique 23-flavour soda</t>
        </is>
      </c>
      <c r="AD695" s="15" t="inlineStr">
        <is>
          <t>One-of-a-kind flavour loyalty.</t>
        </is>
      </c>
      <c r="AE695" s="32" t="n"/>
      <c r="AF695" s="34">
        <f>IF(AND(ISNUMBER($P695),ISNUMBER($AL695),$AL695&lt;&gt;0),ROUND($P695/$AL695*100,1),"")</f>
        <v/>
      </c>
      <c r="AG695" s="35">
        <f>IF(AND(ISNUMBER($S695),ISNUMBER($AL695),$AL695&lt;&gt;0),ROUND($S695/$AL695*100,2),"")</f>
        <v/>
      </c>
      <c r="AH695" s="34">
        <f>IF(AND(ISNUMBER($Q695),ISNUMBER($AL695),$AL695&lt;&gt;0),ROUND($Q695/$AL695*100,1),"")</f>
        <v/>
      </c>
      <c r="AI695" s="29">
        <f>IF(ISNUMBER($S695),IF($S695&lt;=1,"Yes","No"),"n/a")</f>
        <v/>
      </c>
      <c r="AJ695" s="29">
        <f>IF(ISNUMBER($S695),ROUND(MAX(0,MIN(100,100-$S695*2.5-IF(ISNUMBER($T695),$T695,0)*0.12+IF($S695&lt;=1,12,0))),0),"")</f>
        <v/>
      </c>
      <c r="AK695" s="29">
        <f>IF(ISNUMBER($Q695),IF($Q695&gt;=100,20,IF($Q695&gt;=30,10,0)),0)+IF(ISNUMBER($R695),IF($R695&gt;=100,20,0),0)+IF(ISNUMBER($P695),IF($P695&gt;=150,20,IF($P695&gt;=50,12,5)),0)+IF(ISNUMBER($S695),IF($S695&lt;=1,15,0),0)</f>
        <v/>
      </c>
      <c r="AL695" s="29" t="n">
        <v>355</v>
      </c>
      <c r="AM695" s="30" t="n"/>
      <c r="AN695" s="15" t="inlineStr">
        <is>
          <t>Secondary/approx; NOT verified on Amazon.ca</t>
        </is>
      </c>
      <c r="AO695" s="15" t="inlineStr">
        <is>
          <t>BLANK -&gt; requires live Amazon.ca capture</t>
        </is>
      </c>
      <c r="AP695" s="15" t="inlineStr">
        <is>
          <t>Unverified commercial data</t>
        </is>
      </c>
    </row>
    <row r="696" ht="28" customHeight="1">
      <c r="A696" s="15" t="inlineStr">
        <is>
          <t>Dr Pepper</t>
        </is>
      </c>
      <c r="B696" s="15" t="inlineStr">
        <is>
          <t>Dr Pepper | Cherry | 15-pack 355mL</t>
        </is>
      </c>
      <c r="C696" s="15" t="inlineStr">
        <is>
          <t>5) Sparkling water &amp; soda</t>
        </is>
      </c>
      <c r="D696" s="15" t="inlineStr">
        <is>
          <t>355 mL can</t>
        </is>
      </c>
      <c r="E696" s="29" t="n">
        <v>15</v>
      </c>
      <c r="F696" s="30" t="n"/>
      <c r="G696" s="31">
        <f>IF(AND(ISNUMBER($F696),ISNUMBER($E696),$E696&lt;&gt;0),$F696/$E696,"")</f>
        <v/>
      </c>
      <c r="H696" s="31">
        <f>IF(AND(ISNUMBER($F696),ISNUMBER($AL696),ISNUMBER($E696),($AL696*$E696)&lt;&gt;0),$F696/($AL696*$E696)*100,"")</f>
        <v/>
      </c>
      <c r="I696" s="32" t="n"/>
      <c r="J696" s="33" t="n"/>
      <c r="K696" s="31">
        <f>IF(AND(ISNUMBER($F696),ISNUMBER($J696)),$F696*(1-$J696),"")</f>
        <v/>
      </c>
      <c r="L696" s="32" t="n"/>
      <c r="M696" s="32" t="n"/>
      <c r="N696" s="31">
        <f>IF(ISNUMBER($F696),($F696-IF(ISNUMBER($AM696),$AM696,0))*(1-IF(ISNUMBER($J696),$J696,0)),"")</f>
        <v/>
      </c>
      <c r="O696" s="15" t="inlineStr">
        <is>
          <t>Cherry</t>
        </is>
      </c>
      <c r="P696" s="29" t="n">
        <v>41</v>
      </c>
      <c r="Q696" s="29" t="n">
        <v>55</v>
      </c>
      <c r="R696" s="15" t="inlineStr">
        <is>
          <t>Not listed</t>
        </is>
      </c>
      <c r="S696" s="29" t="n">
        <v>40</v>
      </c>
      <c r="T696" s="29" t="n">
        <v>150</v>
      </c>
      <c r="U696" s="15" t="inlineStr">
        <is>
          <t>HFCS</t>
        </is>
      </c>
      <c r="V696" s="15" t="inlineStr">
        <is>
          <t>23-flavour soda</t>
        </is>
      </c>
      <c r="W696" s="32" t="n"/>
      <c r="X696" s="32" t="n"/>
      <c r="Y696" s="32" t="n"/>
      <c r="Z696" s="32" t="n"/>
      <c r="AA696" s="15" t="inlineStr">
        <is>
          <t>Very High</t>
        </is>
      </c>
      <c r="AB696" s="15" t="inlineStr">
        <is>
          <t>Beloved unique-flavour soda</t>
        </is>
      </c>
      <c r="AC696" s="15" t="inlineStr">
        <is>
          <t>The unique 23-flavour soda</t>
        </is>
      </c>
      <c r="AD696" s="15" t="inlineStr">
        <is>
          <t>One-of-a-kind flavour loyalty.</t>
        </is>
      </c>
      <c r="AE696" s="32" t="n"/>
      <c r="AF696" s="34">
        <f>IF(AND(ISNUMBER($P696),ISNUMBER($AL696),$AL696&lt;&gt;0),ROUND($P696/$AL696*100,1),"")</f>
        <v/>
      </c>
      <c r="AG696" s="35">
        <f>IF(AND(ISNUMBER($S696),ISNUMBER($AL696),$AL696&lt;&gt;0),ROUND($S696/$AL696*100,2),"")</f>
        <v/>
      </c>
      <c r="AH696" s="34">
        <f>IF(AND(ISNUMBER($Q696),ISNUMBER($AL696),$AL696&lt;&gt;0),ROUND($Q696/$AL696*100,1),"")</f>
        <v/>
      </c>
      <c r="AI696" s="29">
        <f>IF(ISNUMBER($S696),IF($S696&lt;=1,"Yes","No"),"n/a")</f>
        <v/>
      </c>
      <c r="AJ696" s="29">
        <f>IF(ISNUMBER($S696),ROUND(MAX(0,MIN(100,100-$S696*2.5-IF(ISNUMBER($T696),$T696,0)*0.12+IF($S696&lt;=1,12,0))),0),"")</f>
        <v/>
      </c>
      <c r="AK696" s="29">
        <f>IF(ISNUMBER($Q696),IF($Q696&gt;=100,20,IF($Q696&gt;=30,10,0)),0)+IF(ISNUMBER($R696),IF($R696&gt;=100,20,0),0)+IF(ISNUMBER($P696),IF($P696&gt;=150,20,IF($P696&gt;=50,12,5)),0)+IF(ISNUMBER($S696),IF($S696&lt;=1,15,0),0)</f>
        <v/>
      </c>
      <c r="AL696" s="29" t="n">
        <v>355</v>
      </c>
      <c r="AM696" s="30" t="n"/>
      <c r="AN696" s="15" t="inlineStr">
        <is>
          <t>Secondary/approx; NOT verified on Amazon.ca</t>
        </is>
      </c>
      <c r="AO696" s="15" t="inlineStr">
        <is>
          <t>BLANK -&gt; requires live Amazon.ca capture</t>
        </is>
      </c>
      <c r="AP696" s="15" t="inlineStr">
        <is>
          <t>Unverified commercial data</t>
        </is>
      </c>
    </row>
    <row r="697" ht="28" customHeight="1">
      <c r="A697" s="15" t="inlineStr">
        <is>
          <t>Dr Pepper</t>
        </is>
      </c>
      <c r="B697" s="15" t="inlineStr">
        <is>
          <t>Dr Pepper | Cherry | 18-pack 355mL</t>
        </is>
      </c>
      <c r="C697" s="15" t="inlineStr">
        <is>
          <t>5) Sparkling water &amp; soda</t>
        </is>
      </c>
      <c r="D697" s="15" t="inlineStr">
        <is>
          <t>355 mL can</t>
        </is>
      </c>
      <c r="E697" s="29" t="n">
        <v>18</v>
      </c>
      <c r="F697" s="30" t="n"/>
      <c r="G697" s="31">
        <f>IF(AND(ISNUMBER($F697),ISNUMBER($E697),$E697&lt;&gt;0),$F697/$E697,"")</f>
        <v/>
      </c>
      <c r="H697" s="31">
        <f>IF(AND(ISNUMBER($F697),ISNUMBER($AL697),ISNUMBER($E697),($AL697*$E697)&lt;&gt;0),$F697/($AL697*$E697)*100,"")</f>
        <v/>
      </c>
      <c r="I697" s="32" t="n"/>
      <c r="J697" s="33" t="n"/>
      <c r="K697" s="31">
        <f>IF(AND(ISNUMBER($F697),ISNUMBER($J697)),$F697*(1-$J697),"")</f>
        <v/>
      </c>
      <c r="L697" s="32" t="n"/>
      <c r="M697" s="32" t="n"/>
      <c r="N697" s="31">
        <f>IF(ISNUMBER($F697),($F697-IF(ISNUMBER($AM697),$AM697,0))*(1-IF(ISNUMBER($J697),$J697,0)),"")</f>
        <v/>
      </c>
      <c r="O697" s="15" t="inlineStr">
        <is>
          <t>Cherry</t>
        </is>
      </c>
      <c r="P697" s="29" t="n">
        <v>41</v>
      </c>
      <c r="Q697" s="29" t="n">
        <v>55</v>
      </c>
      <c r="R697" s="15" t="inlineStr">
        <is>
          <t>Not listed</t>
        </is>
      </c>
      <c r="S697" s="29" t="n">
        <v>40</v>
      </c>
      <c r="T697" s="29" t="n">
        <v>150</v>
      </c>
      <c r="U697" s="15" t="inlineStr">
        <is>
          <t>HFCS</t>
        </is>
      </c>
      <c r="V697" s="15" t="inlineStr">
        <is>
          <t>23-flavour soda</t>
        </is>
      </c>
      <c r="W697" s="32" t="n"/>
      <c r="X697" s="32" t="n"/>
      <c r="Y697" s="32" t="n"/>
      <c r="Z697" s="32" t="n"/>
      <c r="AA697" s="15" t="inlineStr">
        <is>
          <t>Very High</t>
        </is>
      </c>
      <c r="AB697" s="15" t="inlineStr">
        <is>
          <t>Beloved unique-flavour soda</t>
        </is>
      </c>
      <c r="AC697" s="15" t="inlineStr">
        <is>
          <t>The unique 23-flavour soda</t>
        </is>
      </c>
      <c r="AD697" s="15" t="inlineStr">
        <is>
          <t>One-of-a-kind flavour loyalty.</t>
        </is>
      </c>
      <c r="AE697" s="32" t="n"/>
      <c r="AF697" s="34">
        <f>IF(AND(ISNUMBER($P697),ISNUMBER($AL697),$AL697&lt;&gt;0),ROUND($P697/$AL697*100,1),"")</f>
        <v/>
      </c>
      <c r="AG697" s="35">
        <f>IF(AND(ISNUMBER($S697),ISNUMBER($AL697),$AL697&lt;&gt;0),ROUND($S697/$AL697*100,2),"")</f>
        <v/>
      </c>
      <c r="AH697" s="34">
        <f>IF(AND(ISNUMBER($Q697),ISNUMBER($AL697),$AL697&lt;&gt;0),ROUND($Q697/$AL697*100,1),"")</f>
        <v/>
      </c>
      <c r="AI697" s="29">
        <f>IF(ISNUMBER($S697),IF($S697&lt;=1,"Yes","No"),"n/a")</f>
        <v/>
      </c>
      <c r="AJ697" s="29">
        <f>IF(ISNUMBER($S697),ROUND(MAX(0,MIN(100,100-$S697*2.5-IF(ISNUMBER($T697),$T697,0)*0.12+IF($S697&lt;=1,12,0))),0),"")</f>
        <v/>
      </c>
      <c r="AK697" s="29">
        <f>IF(ISNUMBER($Q697),IF($Q697&gt;=100,20,IF($Q697&gt;=30,10,0)),0)+IF(ISNUMBER($R697),IF($R697&gt;=100,20,0),0)+IF(ISNUMBER($P697),IF($P697&gt;=150,20,IF($P697&gt;=50,12,5)),0)+IF(ISNUMBER($S697),IF($S697&lt;=1,15,0),0)</f>
        <v/>
      </c>
      <c r="AL697" s="29" t="n">
        <v>355</v>
      </c>
      <c r="AM697" s="30" t="n"/>
      <c r="AN697" s="15" t="inlineStr">
        <is>
          <t>Secondary/approx; NOT verified on Amazon.ca</t>
        </is>
      </c>
      <c r="AO697" s="15" t="inlineStr">
        <is>
          <t>BLANK -&gt; requires live Amazon.ca capture</t>
        </is>
      </c>
      <c r="AP697" s="15" t="inlineStr">
        <is>
          <t>Unverified commercial data</t>
        </is>
      </c>
    </row>
    <row r="698" ht="28" customHeight="1">
      <c r="A698" s="15" t="inlineStr">
        <is>
          <t>Dr Pepper</t>
        </is>
      </c>
      <c r="B698" s="15" t="inlineStr">
        <is>
          <t>Dr Pepper | Cherry | 24-pack 355mL</t>
        </is>
      </c>
      <c r="C698" s="15" t="inlineStr">
        <is>
          <t>5) Sparkling water &amp; soda</t>
        </is>
      </c>
      <c r="D698" s="15" t="inlineStr">
        <is>
          <t>355 mL can</t>
        </is>
      </c>
      <c r="E698" s="29" t="n">
        <v>24</v>
      </c>
      <c r="F698" s="30" t="n"/>
      <c r="G698" s="31">
        <f>IF(AND(ISNUMBER($F698),ISNUMBER($E698),$E698&lt;&gt;0),$F698/$E698,"")</f>
        <v/>
      </c>
      <c r="H698" s="31">
        <f>IF(AND(ISNUMBER($F698),ISNUMBER($AL698),ISNUMBER($E698),($AL698*$E698)&lt;&gt;0),$F698/($AL698*$E698)*100,"")</f>
        <v/>
      </c>
      <c r="I698" s="32" t="n"/>
      <c r="J698" s="33" t="n"/>
      <c r="K698" s="31">
        <f>IF(AND(ISNUMBER($F698),ISNUMBER($J698)),$F698*(1-$J698),"")</f>
        <v/>
      </c>
      <c r="L698" s="32" t="n"/>
      <c r="M698" s="32" t="n"/>
      <c r="N698" s="31">
        <f>IF(ISNUMBER($F698),($F698-IF(ISNUMBER($AM698),$AM698,0))*(1-IF(ISNUMBER($J698),$J698,0)),"")</f>
        <v/>
      </c>
      <c r="O698" s="15" t="inlineStr">
        <is>
          <t>Cherry</t>
        </is>
      </c>
      <c r="P698" s="29" t="n">
        <v>41</v>
      </c>
      <c r="Q698" s="29" t="n">
        <v>55</v>
      </c>
      <c r="R698" s="15" t="inlineStr">
        <is>
          <t>Not listed</t>
        </is>
      </c>
      <c r="S698" s="29" t="n">
        <v>40</v>
      </c>
      <c r="T698" s="29" t="n">
        <v>150</v>
      </c>
      <c r="U698" s="15" t="inlineStr">
        <is>
          <t>HFCS</t>
        </is>
      </c>
      <c r="V698" s="15" t="inlineStr">
        <is>
          <t>23-flavour soda</t>
        </is>
      </c>
      <c r="W698" s="32" t="n"/>
      <c r="X698" s="32" t="n"/>
      <c r="Y698" s="32" t="n"/>
      <c r="Z698" s="32" t="n"/>
      <c r="AA698" s="15" t="inlineStr">
        <is>
          <t>Very High</t>
        </is>
      </c>
      <c r="AB698" s="15" t="inlineStr">
        <is>
          <t>Beloved unique-flavour soda</t>
        </is>
      </c>
      <c r="AC698" s="15" t="inlineStr">
        <is>
          <t>The unique 23-flavour soda</t>
        </is>
      </c>
      <c r="AD698" s="15" t="inlineStr">
        <is>
          <t>One-of-a-kind flavour loyalty.</t>
        </is>
      </c>
      <c r="AE698" s="32" t="n"/>
      <c r="AF698" s="34">
        <f>IF(AND(ISNUMBER($P698),ISNUMBER($AL698),$AL698&lt;&gt;0),ROUND($P698/$AL698*100,1),"")</f>
        <v/>
      </c>
      <c r="AG698" s="35">
        <f>IF(AND(ISNUMBER($S698),ISNUMBER($AL698),$AL698&lt;&gt;0),ROUND($S698/$AL698*100,2),"")</f>
        <v/>
      </c>
      <c r="AH698" s="34">
        <f>IF(AND(ISNUMBER($Q698),ISNUMBER($AL698),$AL698&lt;&gt;0),ROUND($Q698/$AL698*100,1),"")</f>
        <v/>
      </c>
      <c r="AI698" s="29">
        <f>IF(ISNUMBER($S698),IF($S698&lt;=1,"Yes","No"),"n/a")</f>
        <v/>
      </c>
      <c r="AJ698" s="29">
        <f>IF(ISNUMBER($S698),ROUND(MAX(0,MIN(100,100-$S698*2.5-IF(ISNUMBER($T698),$T698,0)*0.12+IF($S698&lt;=1,12,0))),0),"")</f>
        <v/>
      </c>
      <c r="AK698" s="29">
        <f>IF(ISNUMBER($Q698),IF($Q698&gt;=100,20,IF($Q698&gt;=30,10,0)),0)+IF(ISNUMBER($R698),IF($R698&gt;=100,20,0),0)+IF(ISNUMBER($P698),IF($P698&gt;=150,20,IF($P698&gt;=50,12,5)),0)+IF(ISNUMBER($S698),IF($S698&lt;=1,15,0),0)</f>
        <v/>
      </c>
      <c r="AL698" s="29" t="n">
        <v>355</v>
      </c>
      <c r="AM698" s="30" t="n"/>
      <c r="AN698" s="15" t="inlineStr">
        <is>
          <t>Secondary/approx; NOT verified on Amazon.ca</t>
        </is>
      </c>
      <c r="AO698" s="15" t="inlineStr">
        <is>
          <t>BLANK -&gt; requires live Amazon.ca capture</t>
        </is>
      </c>
      <c r="AP698" s="15" t="inlineStr">
        <is>
          <t>Unverified commercial data</t>
        </is>
      </c>
    </row>
    <row r="699" ht="28" customHeight="1">
      <c r="A699" s="15" t="inlineStr">
        <is>
          <t>Dr Pepper</t>
        </is>
      </c>
      <c r="B699" s="15" t="inlineStr">
        <is>
          <t>Dr Pepper | Cream Soda | single 355mL</t>
        </is>
      </c>
      <c r="C699" s="15" t="inlineStr">
        <is>
          <t>5) Sparkling water &amp; soda</t>
        </is>
      </c>
      <c r="D699" s="15" t="inlineStr">
        <is>
          <t>355 mL can</t>
        </is>
      </c>
      <c r="E699" s="29" t="n">
        <v>1</v>
      </c>
      <c r="F699" s="30" t="n"/>
      <c r="G699" s="31">
        <f>IF(AND(ISNUMBER($F699),ISNUMBER($E699),$E699&lt;&gt;0),$F699/$E699,"")</f>
        <v/>
      </c>
      <c r="H699" s="31">
        <f>IF(AND(ISNUMBER($F699),ISNUMBER($AL699),ISNUMBER($E699),($AL699*$E699)&lt;&gt;0),$F699/($AL699*$E699)*100,"")</f>
        <v/>
      </c>
      <c r="I699" s="32" t="n"/>
      <c r="J699" s="33" t="n"/>
      <c r="K699" s="31">
        <f>IF(AND(ISNUMBER($F699),ISNUMBER($J699)),$F699*(1-$J699),"")</f>
        <v/>
      </c>
      <c r="L699" s="32" t="n"/>
      <c r="M699" s="32" t="n"/>
      <c r="N699" s="31">
        <f>IF(ISNUMBER($F699),($F699-IF(ISNUMBER($AM699),$AM699,0))*(1-IF(ISNUMBER($J699),$J699,0)),"")</f>
        <v/>
      </c>
      <c r="O699" s="15" t="inlineStr">
        <is>
          <t>Cream Soda</t>
        </is>
      </c>
      <c r="P699" s="29" t="n">
        <v>41</v>
      </c>
      <c r="Q699" s="29" t="n">
        <v>55</v>
      </c>
      <c r="R699" s="15" t="inlineStr">
        <is>
          <t>Not listed</t>
        </is>
      </c>
      <c r="S699" s="29" t="n">
        <v>40</v>
      </c>
      <c r="T699" s="29" t="n">
        <v>150</v>
      </c>
      <c r="U699" s="15" t="inlineStr">
        <is>
          <t>HFCS</t>
        </is>
      </c>
      <c r="V699" s="15" t="inlineStr">
        <is>
          <t>23-flavour soda</t>
        </is>
      </c>
      <c r="W699" s="32" t="n"/>
      <c r="X699" s="32" t="n"/>
      <c r="Y699" s="32" t="n"/>
      <c r="Z699" s="32" t="n"/>
      <c r="AA699" s="15" t="inlineStr">
        <is>
          <t>Very High</t>
        </is>
      </c>
      <c r="AB699" s="15" t="inlineStr">
        <is>
          <t>Beloved unique-flavour soda</t>
        </is>
      </c>
      <c r="AC699" s="15" t="inlineStr">
        <is>
          <t>The unique 23-flavour soda</t>
        </is>
      </c>
      <c r="AD699" s="15" t="inlineStr">
        <is>
          <t>One-of-a-kind flavour loyalty.</t>
        </is>
      </c>
      <c r="AE699" s="32" t="n"/>
      <c r="AF699" s="34">
        <f>IF(AND(ISNUMBER($P699),ISNUMBER($AL699),$AL699&lt;&gt;0),ROUND($P699/$AL699*100,1),"")</f>
        <v/>
      </c>
      <c r="AG699" s="35">
        <f>IF(AND(ISNUMBER($S699),ISNUMBER($AL699),$AL699&lt;&gt;0),ROUND($S699/$AL699*100,2),"")</f>
        <v/>
      </c>
      <c r="AH699" s="34">
        <f>IF(AND(ISNUMBER($Q699),ISNUMBER($AL699),$AL699&lt;&gt;0),ROUND($Q699/$AL699*100,1),"")</f>
        <v/>
      </c>
      <c r="AI699" s="29">
        <f>IF(ISNUMBER($S699),IF($S699&lt;=1,"Yes","No"),"n/a")</f>
        <v/>
      </c>
      <c r="AJ699" s="29">
        <f>IF(ISNUMBER($S699),ROUND(MAX(0,MIN(100,100-$S699*2.5-IF(ISNUMBER($T699),$T699,0)*0.12+IF($S699&lt;=1,12,0))),0),"")</f>
        <v/>
      </c>
      <c r="AK699" s="29">
        <f>IF(ISNUMBER($Q699),IF($Q699&gt;=100,20,IF($Q699&gt;=30,10,0)),0)+IF(ISNUMBER($R699),IF($R699&gt;=100,20,0),0)+IF(ISNUMBER($P699),IF($P699&gt;=150,20,IF($P699&gt;=50,12,5)),0)+IF(ISNUMBER($S699),IF($S699&lt;=1,15,0),0)</f>
        <v/>
      </c>
      <c r="AL699" s="29" t="n">
        <v>355</v>
      </c>
      <c r="AM699" s="30" t="n"/>
      <c r="AN699" s="15" t="inlineStr">
        <is>
          <t>Secondary/approx; NOT verified on Amazon.ca</t>
        </is>
      </c>
      <c r="AO699" s="15" t="inlineStr">
        <is>
          <t>BLANK -&gt; requires live Amazon.ca capture</t>
        </is>
      </c>
      <c r="AP699" s="15" t="inlineStr">
        <is>
          <t>Unverified commercial data</t>
        </is>
      </c>
    </row>
    <row r="700" ht="28" customHeight="1">
      <c r="A700" s="15" t="inlineStr">
        <is>
          <t>Dr Pepper</t>
        </is>
      </c>
      <c r="B700" s="15" t="inlineStr">
        <is>
          <t>Dr Pepper | Cream Soda | 8-pack 355mL</t>
        </is>
      </c>
      <c r="C700" s="15" t="inlineStr">
        <is>
          <t>5) Sparkling water &amp; soda</t>
        </is>
      </c>
      <c r="D700" s="15" t="inlineStr">
        <is>
          <t>355 mL can</t>
        </is>
      </c>
      <c r="E700" s="29" t="n">
        <v>8</v>
      </c>
      <c r="F700" s="30" t="n"/>
      <c r="G700" s="31">
        <f>IF(AND(ISNUMBER($F700),ISNUMBER($E700),$E700&lt;&gt;0),$F700/$E700,"")</f>
        <v/>
      </c>
      <c r="H700" s="31">
        <f>IF(AND(ISNUMBER($F700),ISNUMBER($AL700),ISNUMBER($E700),($AL700*$E700)&lt;&gt;0),$F700/($AL700*$E700)*100,"")</f>
        <v/>
      </c>
      <c r="I700" s="32" t="n"/>
      <c r="J700" s="33" t="n"/>
      <c r="K700" s="31">
        <f>IF(AND(ISNUMBER($F700),ISNUMBER($J700)),$F700*(1-$J700),"")</f>
        <v/>
      </c>
      <c r="L700" s="32" t="n"/>
      <c r="M700" s="32" t="n"/>
      <c r="N700" s="31">
        <f>IF(ISNUMBER($F700),($F700-IF(ISNUMBER($AM700),$AM700,0))*(1-IF(ISNUMBER($J700),$J700,0)),"")</f>
        <v/>
      </c>
      <c r="O700" s="15" t="inlineStr">
        <is>
          <t>Cream Soda</t>
        </is>
      </c>
      <c r="P700" s="29" t="n">
        <v>41</v>
      </c>
      <c r="Q700" s="29" t="n">
        <v>55</v>
      </c>
      <c r="R700" s="15" t="inlineStr">
        <is>
          <t>Not listed</t>
        </is>
      </c>
      <c r="S700" s="29" t="n">
        <v>40</v>
      </c>
      <c r="T700" s="29" t="n">
        <v>150</v>
      </c>
      <c r="U700" s="15" t="inlineStr">
        <is>
          <t>HFCS</t>
        </is>
      </c>
      <c r="V700" s="15" t="inlineStr">
        <is>
          <t>23-flavour soda</t>
        </is>
      </c>
      <c r="W700" s="32" t="n"/>
      <c r="X700" s="32" t="n"/>
      <c r="Y700" s="32" t="n"/>
      <c r="Z700" s="32" t="n"/>
      <c r="AA700" s="15" t="inlineStr">
        <is>
          <t>Very High</t>
        </is>
      </c>
      <c r="AB700" s="15" t="inlineStr">
        <is>
          <t>Beloved unique-flavour soda</t>
        </is>
      </c>
      <c r="AC700" s="15" t="inlineStr">
        <is>
          <t>The unique 23-flavour soda</t>
        </is>
      </c>
      <c r="AD700" s="15" t="inlineStr">
        <is>
          <t>One-of-a-kind flavour loyalty.</t>
        </is>
      </c>
      <c r="AE700" s="32" t="n"/>
      <c r="AF700" s="34">
        <f>IF(AND(ISNUMBER($P700),ISNUMBER($AL700),$AL700&lt;&gt;0),ROUND($P700/$AL700*100,1),"")</f>
        <v/>
      </c>
      <c r="AG700" s="35">
        <f>IF(AND(ISNUMBER($S700),ISNUMBER($AL700),$AL700&lt;&gt;0),ROUND($S700/$AL700*100,2),"")</f>
        <v/>
      </c>
      <c r="AH700" s="34">
        <f>IF(AND(ISNUMBER($Q700),ISNUMBER($AL700),$AL700&lt;&gt;0),ROUND($Q700/$AL700*100,1),"")</f>
        <v/>
      </c>
      <c r="AI700" s="29">
        <f>IF(ISNUMBER($S700),IF($S700&lt;=1,"Yes","No"),"n/a")</f>
        <v/>
      </c>
      <c r="AJ700" s="29">
        <f>IF(ISNUMBER($S700),ROUND(MAX(0,MIN(100,100-$S700*2.5-IF(ISNUMBER($T700),$T700,0)*0.12+IF($S700&lt;=1,12,0))),0),"")</f>
        <v/>
      </c>
      <c r="AK700" s="29">
        <f>IF(ISNUMBER($Q700),IF($Q700&gt;=100,20,IF($Q700&gt;=30,10,0)),0)+IF(ISNUMBER($R700),IF($R700&gt;=100,20,0),0)+IF(ISNUMBER($P700),IF($P700&gt;=150,20,IF($P700&gt;=50,12,5)),0)+IF(ISNUMBER($S700),IF($S700&lt;=1,15,0),0)</f>
        <v/>
      </c>
      <c r="AL700" s="29" t="n">
        <v>355</v>
      </c>
      <c r="AM700" s="30" t="n"/>
      <c r="AN700" s="15" t="inlineStr">
        <is>
          <t>Secondary/approx; NOT verified on Amazon.ca</t>
        </is>
      </c>
      <c r="AO700" s="15" t="inlineStr">
        <is>
          <t>BLANK -&gt; requires live Amazon.ca capture</t>
        </is>
      </c>
      <c r="AP700" s="15" t="inlineStr">
        <is>
          <t>Unverified commercial data</t>
        </is>
      </c>
    </row>
    <row r="701" ht="28" customHeight="1">
      <c r="A701" s="15" t="inlineStr">
        <is>
          <t>Dr Pepper</t>
        </is>
      </c>
      <c r="B701" s="15" t="inlineStr">
        <is>
          <t>Dr Pepper | Cream Soda | 12-pack 355mL</t>
        </is>
      </c>
      <c r="C701" s="15" t="inlineStr">
        <is>
          <t>5) Sparkling water &amp; soda</t>
        </is>
      </c>
      <c r="D701" s="15" t="inlineStr">
        <is>
          <t>355 mL can</t>
        </is>
      </c>
      <c r="E701" s="29" t="n">
        <v>12</v>
      </c>
      <c r="F701" s="30" t="n"/>
      <c r="G701" s="31">
        <f>IF(AND(ISNUMBER($F701),ISNUMBER($E701),$E701&lt;&gt;0),$F701/$E701,"")</f>
        <v/>
      </c>
      <c r="H701" s="31">
        <f>IF(AND(ISNUMBER($F701),ISNUMBER($AL701),ISNUMBER($E701),($AL701*$E701)&lt;&gt;0),$F701/($AL701*$E701)*100,"")</f>
        <v/>
      </c>
      <c r="I701" s="32" t="n"/>
      <c r="J701" s="33" t="n"/>
      <c r="K701" s="31">
        <f>IF(AND(ISNUMBER($F701),ISNUMBER($J701)),$F701*(1-$J701),"")</f>
        <v/>
      </c>
      <c r="L701" s="32" t="n"/>
      <c r="M701" s="32" t="n"/>
      <c r="N701" s="31">
        <f>IF(ISNUMBER($F701),($F701-IF(ISNUMBER($AM701),$AM701,0))*(1-IF(ISNUMBER($J701),$J701,0)),"")</f>
        <v/>
      </c>
      <c r="O701" s="15" t="inlineStr">
        <is>
          <t>Cream Soda</t>
        </is>
      </c>
      <c r="P701" s="29" t="n">
        <v>41</v>
      </c>
      <c r="Q701" s="29" t="n">
        <v>55</v>
      </c>
      <c r="R701" s="15" t="inlineStr">
        <is>
          <t>Not listed</t>
        </is>
      </c>
      <c r="S701" s="29" t="n">
        <v>40</v>
      </c>
      <c r="T701" s="29" t="n">
        <v>150</v>
      </c>
      <c r="U701" s="15" t="inlineStr">
        <is>
          <t>HFCS</t>
        </is>
      </c>
      <c r="V701" s="15" t="inlineStr">
        <is>
          <t>23-flavour soda</t>
        </is>
      </c>
      <c r="W701" s="32" t="n"/>
      <c r="X701" s="32" t="n"/>
      <c r="Y701" s="32" t="n"/>
      <c r="Z701" s="32" t="n"/>
      <c r="AA701" s="15" t="inlineStr">
        <is>
          <t>Very High</t>
        </is>
      </c>
      <c r="AB701" s="15" t="inlineStr">
        <is>
          <t>Beloved unique-flavour soda</t>
        </is>
      </c>
      <c r="AC701" s="15" t="inlineStr">
        <is>
          <t>The unique 23-flavour soda</t>
        </is>
      </c>
      <c r="AD701" s="15" t="inlineStr">
        <is>
          <t>One-of-a-kind flavour loyalty.</t>
        </is>
      </c>
      <c r="AE701" s="32" t="n"/>
      <c r="AF701" s="34">
        <f>IF(AND(ISNUMBER($P701),ISNUMBER($AL701),$AL701&lt;&gt;0),ROUND($P701/$AL701*100,1),"")</f>
        <v/>
      </c>
      <c r="AG701" s="35">
        <f>IF(AND(ISNUMBER($S701),ISNUMBER($AL701),$AL701&lt;&gt;0),ROUND($S701/$AL701*100,2),"")</f>
        <v/>
      </c>
      <c r="AH701" s="34">
        <f>IF(AND(ISNUMBER($Q701),ISNUMBER($AL701),$AL701&lt;&gt;0),ROUND($Q701/$AL701*100,1),"")</f>
        <v/>
      </c>
      <c r="AI701" s="29">
        <f>IF(ISNUMBER($S701),IF($S701&lt;=1,"Yes","No"),"n/a")</f>
        <v/>
      </c>
      <c r="AJ701" s="29">
        <f>IF(ISNUMBER($S701),ROUND(MAX(0,MIN(100,100-$S701*2.5-IF(ISNUMBER($T701),$T701,0)*0.12+IF($S701&lt;=1,12,0))),0),"")</f>
        <v/>
      </c>
      <c r="AK701" s="29">
        <f>IF(ISNUMBER($Q701),IF($Q701&gt;=100,20,IF($Q701&gt;=30,10,0)),0)+IF(ISNUMBER($R701),IF($R701&gt;=100,20,0),0)+IF(ISNUMBER($P701),IF($P701&gt;=150,20,IF($P701&gt;=50,12,5)),0)+IF(ISNUMBER($S701),IF($S701&lt;=1,15,0),0)</f>
        <v/>
      </c>
      <c r="AL701" s="29" t="n">
        <v>355</v>
      </c>
      <c r="AM701" s="30" t="n"/>
      <c r="AN701" s="15" t="inlineStr">
        <is>
          <t>Secondary/approx; NOT verified on Amazon.ca</t>
        </is>
      </c>
      <c r="AO701" s="15" t="inlineStr">
        <is>
          <t>BLANK -&gt; requires live Amazon.ca capture</t>
        </is>
      </c>
      <c r="AP701" s="15" t="inlineStr">
        <is>
          <t>Unverified commercial data</t>
        </is>
      </c>
    </row>
    <row r="702" ht="28" customHeight="1">
      <c r="A702" s="15" t="inlineStr">
        <is>
          <t>Dr Pepper</t>
        </is>
      </c>
      <c r="B702" s="15" t="inlineStr">
        <is>
          <t>Dr Pepper | Cream Soda | 15-pack 355mL</t>
        </is>
      </c>
      <c r="C702" s="15" t="inlineStr">
        <is>
          <t>5) Sparkling water &amp; soda</t>
        </is>
      </c>
      <c r="D702" s="15" t="inlineStr">
        <is>
          <t>355 mL can</t>
        </is>
      </c>
      <c r="E702" s="29" t="n">
        <v>15</v>
      </c>
      <c r="F702" s="30" t="n"/>
      <c r="G702" s="31">
        <f>IF(AND(ISNUMBER($F702),ISNUMBER($E702),$E702&lt;&gt;0),$F702/$E702,"")</f>
        <v/>
      </c>
      <c r="H702" s="31">
        <f>IF(AND(ISNUMBER($F702),ISNUMBER($AL702),ISNUMBER($E702),($AL702*$E702)&lt;&gt;0),$F702/($AL702*$E702)*100,"")</f>
        <v/>
      </c>
      <c r="I702" s="32" t="n"/>
      <c r="J702" s="33" t="n"/>
      <c r="K702" s="31">
        <f>IF(AND(ISNUMBER($F702),ISNUMBER($J702)),$F702*(1-$J702),"")</f>
        <v/>
      </c>
      <c r="L702" s="32" t="n"/>
      <c r="M702" s="32" t="n"/>
      <c r="N702" s="31">
        <f>IF(ISNUMBER($F702),($F702-IF(ISNUMBER($AM702),$AM702,0))*(1-IF(ISNUMBER($J702),$J702,0)),"")</f>
        <v/>
      </c>
      <c r="O702" s="15" t="inlineStr">
        <is>
          <t>Cream Soda</t>
        </is>
      </c>
      <c r="P702" s="29" t="n">
        <v>41</v>
      </c>
      <c r="Q702" s="29" t="n">
        <v>55</v>
      </c>
      <c r="R702" s="15" t="inlineStr">
        <is>
          <t>Not listed</t>
        </is>
      </c>
      <c r="S702" s="29" t="n">
        <v>40</v>
      </c>
      <c r="T702" s="29" t="n">
        <v>150</v>
      </c>
      <c r="U702" s="15" t="inlineStr">
        <is>
          <t>HFCS</t>
        </is>
      </c>
      <c r="V702" s="15" t="inlineStr">
        <is>
          <t>23-flavour soda</t>
        </is>
      </c>
      <c r="W702" s="32" t="n"/>
      <c r="X702" s="32" t="n"/>
      <c r="Y702" s="32" t="n"/>
      <c r="Z702" s="32" t="n"/>
      <c r="AA702" s="15" t="inlineStr">
        <is>
          <t>Very High</t>
        </is>
      </c>
      <c r="AB702" s="15" t="inlineStr">
        <is>
          <t>Beloved unique-flavour soda</t>
        </is>
      </c>
      <c r="AC702" s="15" t="inlineStr">
        <is>
          <t>The unique 23-flavour soda</t>
        </is>
      </c>
      <c r="AD702" s="15" t="inlineStr">
        <is>
          <t>One-of-a-kind flavour loyalty.</t>
        </is>
      </c>
      <c r="AE702" s="32" t="n"/>
      <c r="AF702" s="34">
        <f>IF(AND(ISNUMBER($P702),ISNUMBER($AL702),$AL702&lt;&gt;0),ROUND($P702/$AL702*100,1),"")</f>
        <v/>
      </c>
      <c r="AG702" s="35">
        <f>IF(AND(ISNUMBER($S702),ISNUMBER($AL702),$AL702&lt;&gt;0),ROUND($S702/$AL702*100,2),"")</f>
        <v/>
      </c>
      <c r="AH702" s="34">
        <f>IF(AND(ISNUMBER($Q702),ISNUMBER($AL702),$AL702&lt;&gt;0),ROUND($Q702/$AL702*100,1),"")</f>
        <v/>
      </c>
      <c r="AI702" s="29">
        <f>IF(ISNUMBER($S702),IF($S702&lt;=1,"Yes","No"),"n/a")</f>
        <v/>
      </c>
      <c r="AJ702" s="29">
        <f>IF(ISNUMBER($S702),ROUND(MAX(0,MIN(100,100-$S702*2.5-IF(ISNUMBER($T702),$T702,0)*0.12+IF($S702&lt;=1,12,0))),0),"")</f>
        <v/>
      </c>
      <c r="AK702" s="29">
        <f>IF(ISNUMBER($Q702),IF($Q702&gt;=100,20,IF($Q702&gt;=30,10,0)),0)+IF(ISNUMBER($R702),IF($R702&gt;=100,20,0),0)+IF(ISNUMBER($P702),IF($P702&gt;=150,20,IF($P702&gt;=50,12,5)),0)+IF(ISNUMBER($S702),IF($S702&lt;=1,15,0),0)</f>
        <v/>
      </c>
      <c r="AL702" s="29" t="n">
        <v>355</v>
      </c>
      <c r="AM702" s="30" t="n"/>
      <c r="AN702" s="15" t="inlineStr">
        <is>
          <t>Secondary/approx; NOT verified on Amazon.ca</t>
        </is>
      </c>
      <c r="AO702" s="15" t="inlineStr">
        <is>
          <t>BLANK -&gt; requires live Amazon.ca capture</t>
        </is>
      </c>
      <c r="AP702" s="15" t="inlineStr">
        <is>
          <t>Unverified commercial data</t>
        </is>
      </c>
    </row>
    <row r="703" ht="28" customHeight="1">
      <c r="A703" s="15" t="inlineStr">
        <is>
          <t>Dr Pepper</t>
        </is>
      </c>
      <c r="B703" s="15" t="inlineStr">
        <is>
          <t>Dr Pepper | Cream Soda | 18-pack 355mL</t>
        </is>
      </c>
      <c r="C703" s="15" t="inlineStr">
        <is>
          <t>5) Sparkling water &amp; soda</t>
        </is>
      </c>
      <c r="D703" s="15" t="inlineStr">
        <is>
          <t>355 mL can</t>
        </is>
      </c>
      <c r="E703" s="29" t="n">
        <v>18</v>
      </c>
      <c r="F703" s="30" t="n"/>
      <c r="G703" s="31">
        <f>IF(AND(ISNUMBER($F703),ISNUMBER($E703),$E703&lt;&gt;0),$F703/$E703,"")</f>
        <v/>
      </c>
      <c r="H703" s="31">
        <f>IF(AND(ISNUMBER($F703),ISNUMBER($AL703),ISNUMBER($E703),($AL703*$E703)&lt;&gt;0),$F703/($AL703*$E703)*100,"")</f>
        <v/>
      </c>
      <c r="I703" s="32" t="n"/>
      <c r="J703" s="33" t="n"/>
      <c r="K703" s="31">
        <f>IF(AND(ISNUMBER($F703),ISNUMBER($J703)),$F703*(1-$J703),"")</f>
        <v/>
      </c>
      <c r="L703" s="32" t="n"/>
      <c r="M703" s="32" t="n"/>
      <c r="N703" s="31">
        <f>IF(ISNUMBER($F703),($F703-IF(ISNUMBER($AM703),$AM703,0))*(1-IF(ISNUMBER($J703),$J703,0)),"")</f>
        <v/>
      </c>
      <c r="O703" s="15" t="inlineStr">
        <is>
          <t>Cream Soda</t>
        </is>
      </c>
      <c r="P703" s="29" t="n">
        <v>41</v>
      </c>
      <c r="Q703" s="29" t="n">
        <v>55</v>
      </c>
      <c r="R703" s="15" t="inlineStr">
        <is>
          <t>Not listed</t>
        </is>
      </c>
      <c r="S703" s="29" t="n">
        <v>40</v>
      </c>
      <c r="T703" s="29" t="n">
        <v>150</v>
      </c>
      <c r="U703" s="15" t="inlineStr">
        <is>
          <t>HFCS</t>
        </is>
      </c>
      <c r="V703" s="15" t="inlineStr">
        <is>
          <t>23-flavour soda</t>
        </is>
      </c>
      <c r="W703" s="32" t="n"/>
      <c r="X703" s="32" t="n"/>
      <c r="Y703" s="32" t="n"/>
      <c r="Z703" s="32" t="n"/>
      <c r="AA703" s="15" t="inlineStr">
        <is>
          <t>Very High</t>
        </is>
      </c>
      <c r="AB703" s="15" t="inlineStr">
        <is>
          <t>Beloved unique-flavour soda</t>
        </is>
      </c>
      <c r="AC703" s="15" t="inlineStr">
        <is>
          <t>The unique 23-flavour soda</t>
        </is>
      </c>
      <c r="AD703" s="15" t="inlineStr">
        <is>
          <t>One-of-a-kind flavour loyalty.</t>
        </is>
      </c>
      <c r="AE703" s="32" t="n"/>
      <c r="AF703" s="34">
        <f>IF(AND(ISNUMBER($P703),ISNUMBER($AL703),$AL703&lt;&gt;0),ROUND($P703/$AL703*100,1),"")</f>
        <v/>
      </c>
      <c r="AG703" s="35">
        <f>IF(AND(ISNUMBER($S703),ISNUMBER($AL703),$AL703&lt;&gt;0),ROUND($S703/$AL703*100,2),"")</f>
        <v/>
      </c>
      <c r="AH703" s="34">
        <f>IF(AND(ISNUMBER($Q703),ISNUMBER($AL703),$AL703&lt;&gt;0),ROUND($Q703/$AL703*100,1),"")</f>
        <v/>
      </c>
      <c r="AI703" s="29">
        <f>IF(ISNUMBER($S703),IF($S703&lt;=1,"Yes","No"),"n/a")</f>
        <v/>
      </c>
      <c r="AJ703" s="29">
        <f>IF(ISNUMBER($S703),ROUND(MAX(0,MIN(100,100-$S703*2.5-IF(ISNUMBER($T703),$T703,0)*0.12+IF($S703&lt;=1,12,0))),0),"")</f>
        <v/>
      </c>
      <c r="AK703" s="29">
        <f>IF(ISNUMBER($Q703),IF($Q703&gt;=100,20,IF($Q703&gt;=30,10,0)),0)+IF(ISNUMBER($R703),IF($R703&gt;=100,20,0),0)+IF(ISNUMBER($P703),IF($P703&gt;=150,20,IF($P703&gt;=50,12,5)),0)+IF(ISNUMBER($S703),IF($S703&lt;=1,15,0),0)</f>
        <v/>
      </c>
      <c r="AL703" s="29" t="n">
        <v>355</v>
      </c>
      <c r="AM703" s="30" t="n"/>
      <c r="AN703" s="15" t="inlineStr">
        <is>
          <t>Secondary/approx; NOT verified on Amazon.ca</t>
        </is>
      </c>
      <c r="AO703" s="15" t="inlineStr">
        <is>
          <t>BLANK -&gt; requires live Amazon.ca capture</t>
        </is>
      </c>
      <c r="AP703" s="15" t="inlineStr">
        <is>
          <t>Unverified commercial data</t>
        </is>
      </c>
    </row>
    <row r="704" ht="28" customHeight="1">
      <c r="A704" s="15" t="inlineStr">
        <is>
          <t>Dr Pepper</t>
        </is>
      </c>
      <c r="B704" s="15" t="inlineStr">
        <is>
          <t>Dr Pepper | Cream Soda | 24-pack 355mL</t>
        </is>
      </c>
      <c r="C704" s="15" t="inlineStr">
        <is>
          <t>5) Sparkling water &amp; soda</t>
        </is>
      </c>
      <c r="D704" s="15" t="inlineStr">
        <is>
          <t>355 mL can</t>
        </is>
      </c>
      <c r="E704" s="29" t="n">
        <v>24</v>
      </c>
      <c r="F704" s="30" t="n"/>
      <c r="G704" s="31">
        <f>IF(AND(ISNUMBER($F704),ISNUMBER($E704),$E704&lt;&gt;0),$F704/$E704,"")</f>
        <v/>
      </c>
      <c r="H704" s="31">
        <f>IF(AND(ISNUMBER($F704),ISNUMBER($AL704),ISNUMBER($E704),($AL704*$E704)&lt;&gt;0),$F704/($AL704*$E704)*100,"")</f>
        <v/>
      </c>
      <c r="I704" s="32" t="n"/>
      <c r="J704" s="33" t="n"/>
      <c r="K704" s="31">
        <f>IF(AND(ISNUMBER($F704),ISNUMBER($J704)),$F704*(1-$J704),"")</f>
        <v/>
      </c>
      <c r="L704" s="32" t="n"/>
      <c r="M704" s="32" t="n"/>
      <c r="N704" s="31">
        <f>IF(ISNUMBER($F704),($F704-IF(ISNUMBER($AM704),$AM704,0))*(1-IF(ISNUMBER($J704),$J704,0)),"")</f>
        <v/>
      </c>
      <c r="O704" s="15" t="inlineStr">
        <is>
          <t>Cream Soda</t>
        </is>
      </c>
      <c r="P704" s="29" t="n">
        <v>41</v>
      </c>
      <c r="Q704" s="29" t="n">
        <v>55</v>
      </c>
      <c r="R704" s="15" t="inlineStr">
        <is>
          <t>Not listed</t>
        </is>
      </c>
      <c r="S704" s="29" t="n">
        <v>40</v>
      </c>
      <c r="T704" s="29" t="n">
        <v>150</v>
      </c>
      <c r="U704" s="15" t="inlineStr">
        <is>
          <t>HFCS</t>
        </is>
      </c>
      <c r="V704" s="15" t="inlineStr">
        <is>
          <t>23-flavour soda</t>
        </is>
      </c>
      <c r="W704" s="32" t="n"/>
      <c r="X704" s="32" t="n"/>
      <c r="Y704" s="32" t="n"/>
      <c r="Z704" s="32" t="n"/>
      <c r="AA704" s="15" t="inlineStr">
        <is>
          <t>Very High</t>
        </is>
      </c>
      <c r="AB704" s="15" t="inlineStr">
        <is>
          <t>Beloved unique-flavour soda</t>
        </is>
      </c>
      <c r="AC704" s="15" t="inlineStr">
        <is>
          <t>The unique 23-flavour soda</t>
        </is>
      </c>
      <c r="AD704" s="15" t="inlineStr">
        <is>
          <t>One-of-a-kind flavour loyalty.</t>
        </is>
      </c>
      <c r="AE704" s="32" t="n"/>
      <c r="AF704" s="34">
        <f>IF(AND(ISNUMBER($P704),ISNUMBER($AL704),$AL704&lt;&gt;0),ROUND($P704/$AL704*100,1),"")</f>
        <v/>
      </c>
      <c r="AG704" s="35">
        <f>IF(AND(ISNUMBER($S704),ISNUMBER($AL704),$AL704&lt;&gt;0),ROUND($S704/$AL704*100,2),"")</f>
        <v/>
      </c>
      <c r="AH704" s="34">
        <f>IF(AND(ISNUMBER($Q704),ISNUMBER($AL704),$AL704&lt;&gt;0),ROUND($Q704/$AL704*100,1),"")</f>
        <v/>
      </c>
      <c r="AI704" s="29">
        <f>IF(ISNUMBER($S704),IF($S704&lt;=1,"Yes","No"),"n/a")</f>
        <v/>
      </c>
      <c r="AJ704" s="29">
        <f>IF(ISNUMBER($S704),ROUND(MAX(0,MIN(100,100-$S704*2.5-IF(ISNUMBER($T704),$T704,0)*0.12+IF($S704&lt;=1,12,0))),0),"")</f>
        <v/>
      </c>
      <c r="AK704" s="29">
        <f>IF(ISNUMBER($Q704),IF($Q704&gt;=100,20,IF($Q704&gt;=30,10,0)),0)+IF(ISNUMBER($R704),IF($R704&gt;=100,20,0),0)+IF(ISNUMBER($P704),IF($P704&gt;=150,20,IF($P704&gt;=50,12,5)),0)+IF(ISNUMBER($S704),IF($S704&lt;=1,15,0),0)</f>
        <v/>
      </c>
      <c r="AL704" s="29" t="n">
        <v>355</v>
      </c>
      <c r="AM704" s="30" t="n"/>
      <c r="AN704" s="15" t="inlineStr">
        <is>
          <t>Secondary/approx; NOT verified on Amazon.ca</t>
        </is>
      </c>
      <c r="AO704" s="15" t="inlineStr">
        <is>
          <t>BLANK -&gt; requires live Amazon.ca capture</t>
        </is>
      </c>
      <c r="AP704" s="15" t="inlineStr">
        <is>
          <t>Unverified commercial data</t>
        </is>
      </c>
    </row>
    <row r="705" ht="28" customHeight="1">
      <c r="A705" s="15" t="inlineStr">
        <is>
          <t>Dr Pepper</t>
        </is>
      </c>
      <c r="B705" s="15" t="inlineStr">
        <is>
          <t>Dr Pepper | Zero Sugar | single 355mL</t>
        </is>
      </c>
      <c r="C705" s="15" t="inlineStr">
        <is>
          <t>5) Sparkling water &amp; soda</t>
        </is>
      </c>
      <c r="D705" s="15" t="inlineStr">
        <is>
          <t>355 mL can</t>
        </is>
      </c>
      <c r="E705" s="29" t="n">
        <v>1</v>
      </c>
      <c r="F705" s="30" t="n"/>
      <c r="G705" s="31">
        <f>IF(AND(ISNUMBER($F705),ISNUMBER($E705),$E705&lt;&gt;0),$F705/$E705,"")</f>
        <v/>
      </c>
      <c r="H705" s="31">
        <f>IF(AND(ISNUMBER($F705),ISNUMBER($AL705),ISNUMBER($E705),($AL705*$E705)&lt;&gt;0),$F705/($AL705*$E705)*100,"")</f>
        <v/>
      </c>
      <c r="I705" s="32" t="n"/>
      <c r="J705" s="33" t="n"/>
      <c r="K705" s="31">
        <f>IF(AND(ISNUMBER($F705),ISNUMBER($J705)),$F705*(1-$J705),"")</f>
        <v/>
      </c>
      <c r="L705" s="32" t="n"/>
      <c r="M705" s="32" t="n"/>
      <c r="N705" s="31">
        <f>IF(ISNUMBER($F705),($F705-IF(ISNUMBER($AM705),$AM705,0))*(1-IF(ISNUMBER($J705),$J705,0)),"")</f>
        <v/>
      </c>
      <c r="O705" s="15" t="inlineStr">
        <is>
          <t>Zero Sugar</t>
        </is>
      </c>
      <c r="P705" s="29" t="n">
        <v>41</v>
      </c>
      <c r="Q705" s="29" t="n">
        <v>55</v>
      </c>
      <c r="R705" s="15" t="inlineStr">
        <is>
          <t>Not listed</t>
        </is>
      </c>
      <c r="S705" s="29" t="n">
        <v>40</v>
      </c>
      <c r="T705" s="29" t="n">
        <v>150</v>
      </c>
      <c r="U705" s="15" t="inlineStr">
        <is>
          <t>HFCS</t>
        </is>
      </c>
      <c r="V705" s="15" t="inlineStr">
        <is>
          <t>23-flavour soda</t>
        </is>
      </c>
      <c r="W705" s="32" t="n"/>
      <c r="X705" s="32" t="n"/>
      <c r="Y705" s="32" t="n"/>
      <c r="Z705" s="32" t="n"/>
      <c r="AA705" s="15" t="inlineStr">
        <is>
          <t>Very High</t>
        </is>
      </c>
      <c r="AB705" s="15" t="inlineStr">
        <is>
          <t>Beloved unique-flavour soda</t>
        </is>
      </c>
      <c r="AC705" s="15" t="inlineStr">
        <is>
          <t>The unique 23-flavour soda</t>
        </is>
      </c>
      <c r="AD705" s="15" t="inlineStr">
        <is>
          <t>One-of-a-kind flavour loyalty.</t>
        </is>
      </c>
      <c r="AE705" s="32" t="n"/>
      <c r="AF705" s="34">
        <f>IF(AND(ISNUMBER($P705),ISNUMBER($AL705),$AL705&lt;&gt;0),ROUND($P705/$AL705*100,1),"")</f>
        <v/>
      </c>
      <c r="AG705" s="35">
        <f>IF(AND(ISNUMBER($S705),ISNUMBER($AL705),$AL705&lt;&gt;0),ROUND($S705/$AL705*100,2),"")</f>
        <v/>
      </c>
      <c r="AH705" s="34">
        <f>IF(AND(ISNUMBER($Q705),ISNUMBER($AL705),$AL705&lt;&gt;0),ROUND($Q705/$AL705*100,1),"")</f>
        <v/>
      </c>
      <c r="AI705" s="29">
        <f>IF(ISNUMBER($S705),IF($S705&lt;=1,"Yes","No"),"n/a")</f>
        <v/>
      </c>
      <c r="AJ705" s="29">
        <f>IF(ISNUMBER($S705),ROUND(MAX(0,MIN(100,100-$S705*2.5-IF(ISNUMBER($T705),$T705,0)*0.12+IF($S705&lt;=1,12,0))),0),"")</f>
        <v/>
      </c>
      <c r="AK705" s="29">
        <f>IF(ISNUMBER($Q705),IF($Q705&gt;=100,20,IF($Q705&gt;=30,10,0)),0)+IF(ISNUMBER($R705),IF($R705&gt;=100,20,0),0)+IF(ISNUMBER($P705),IF($P705&gt;=150,20,IF($P705&gt;=50,12,5)),0)+IF(ISNUMBER($S705),IF($S705&lt;=1,15,0),0)</f>
        <v/>
      </c>
      <c r="AL705" s="29" t="n">
        <v>355</v>
      </c>
      <c r="AM705" s="30" t="n"/>
      <c r="AN705" s="15" t="inlineStr">
        <is>
          <t>Secondary/approx; NOT verified on Amazon.ca</t>
        </is>
      </c>
      <c r="AO705" s="15" t="inlineStr">
        <is>
          <t>BLANK -&gt; requires live Amazon.ca capture</t>
        </is>
      </c>
      <c r="AP705" s="15" t="inlineStr">
        <is>
          <t>Unverified commercial data</t>
        </is>
      </c>
    </row>
    <row r="706" ht="28" customHeight="1">
      <c r="A706" s="15" t="inlineStr">
        <is>
          <t>Dr Pepper</t>
        </is>
      </c>
      <c r="B706" s="15" t="inlineStr">
        <is>
          <t>Dr Pepper | Zero Sugar | 8-pack 355mL</t>
        </is>
      </c>
      <c r="C706" s="15" t="inlineStr">
        <is>
          <t>5) Sparkling water &amp; soda</t>
        </is>
      </c>
      <c r="D706" s="15" t="inlineStr">
        <is>
          <t>355 mL can</t>
        </is>
      </c>
      <c r="E706" s="29" t="n">
        <v>8</v>
      </c>
      <c r="F706" s="30" t="n"/>
      <c r="G706" s="31">
        <f>IF(AND(ISNUMBER($F706),ISNUMBER($E706),$E706&lt;&gt;0),$F706/$E706,"")</f>
        <v/>
      </c>
      <c r="H706" s="31">
        <f>IF(AND(ISNUMBER($F706),ISNUMBER($AL706),ISNUMBER($E706),($AL706*$E706)&lt;&gt;0),$F706/($AL706*$E706)*100,"")</f>
        <v/>
      </c>
      <c r="I706" s="32" t="n"/>
      <c r="J706" s="33" t="n"/>
      <c r="K706" s="31">
        <f>IF(AND(ISNUMBER($F706),ISNUMBER($J706)),$F706*(1-$J706),"")</f>
        <v/>
      </c>
      <c r="L706" s="32" t="n"/>
      <c r="M706" s="32" t="n"/>
      <c r="N706" s="31">
        <f>IF(ISNUMBER($F706),($F706-IF(ISNUMBER($AM706),$AM706,0))*(1-IF(ISNUMBER($J706),$J706,0)),"")</f>
        <v/>
      </c>
      <c r="O706" s="15" t="inlineStr">
        <is>
          <t>Zero Sugar</t>
        </is>
      </c>
      <c r="P706" s="29" t="n">
        <v>41</v>
      </c>
      <c r="Q706" s="29" t="n">
        <v>55</v>
      </c>
      <c r="R706" s="15" t="inlineStr">
        <is>
          <t>Not listed</t>
        </is>
      </c>
      <c r="S706" s="29" t="n">
        <v>40</v>
      </c>
      <c r="T706" s="29" t="n">
        <v>150</v>
      </c>
      <c r="U706" s="15" t="inlineStr">
        <is>
          <t>HFCS</t>
        </is>
      </c>
      <c r="V706" s="15" t="inlineStr">
        <is>
          <t>23-flavour soda</t>
        </is>
      </c>
      <c r="W706" s="32" t="n"/>
      <c r="X706" s="32" t="n"/>
      <c r="Y706" s="32" t="n"/>
      <c r="Z706" s="32" t="n"/>
      <c r="AA706" s="15" t="inlineStr">
        <is>
          <t>Very High</t>
        </is>
      </c>
      <c r="AB706" s="15" t="inlineStr">
        <is>
          <t>Beloved unique-flavour soda</t>
        </is>
      </c>
      <c r="AC706" s="15" t="inlineStr">
        <is>
          <t>The unique 23-flavour soda</t>
        </is>
      </c>
      <c r="AD706" s="15" t="inlineStr">
        <is>
          <t>One-of-a-kind flavour loyalty.</t>
        </is>
      </c>
      <c r="AE706" s="32" t="n"/>
      <c r="AF706" s="34">
        <f>IF(AND(ISNUMBER($P706),ISNUMBER($AL706),$AL706&lt;&gt;0),ROUND($P706/$AL706*100,1),"")</f>
        <v/>
      </c>
      <c r="AG706" s="35">
        <f>IF(AND(ISNUMBER($S706),ISNUMBER($AL706),$AL706&lt;&gt;0),ROUND($S706/$AL706*100,2),"")</f>
        <v/>
      </c>
      <c r="AH706" s="34">
        <f>IF(AND(ISNUMBER($Q706),ISNUMBER($AL706),$AL706&lt;&gt;0),ROUND($Q706/$AL706*100,1),"")</f>
        <v/>
      </c>
      <c r="AI706" s="29">
        <f>IF(ISNUMBER($S706),IF($S706&lt;=1,"Yes","No"),"n/a")</f>
        <v/>
      </c>
      <c r="AJ706" s="29">
        <f>IF(ISNUMBER($S706),ROUND(MAX(0,MIN(100,100-$S706*2.5-IF(ISNUMBER($T706),$T706,0)*0.12+IF($S706&lt;=1,12,0))),0),"")</f>
        <v/>
      </c>
      <c r="AK706" s="29">
        <f>IF(ISNUMBER($Q706),IF($Q706&gt;=100,20,IF($Q706&gt;=30,10,0)),0)+IF(ISNUMBER($R706),IF($R706&gt;=100,20,0),0)+IF(ISNUMBER($P706),IF($P706&gt;=150,20,IF($P706&gt;=50,12,5)),0)+IF(ISNUMBER($S706),IF($S706&lt;=1,15,0),0)</f>
        <v/>
      </c>
      <c r="AL706" s="29" t="n">
        <v>355</v>
      </c>
      <c r="AM706" s="30" t="n"/>
      <c r="AN706" s="15" t="inlineStr">
        <is>
          <t>Secondary/approx; NOT verified on Amazon.ca</t>
        </is>
      </c>
      <c r="AO706" s="15" t="inlineStr">
        <is>
          <t>BLANK -&gt; requires live Amazon.ca capture</t>
        </is>
      </c>
      <c r="AP706" s="15" t="inlineStr">
        <is>
          <t>Unverified commercial data</t>
        </is>
      </c>
    </row>
    <row r="707" ht="28" customHeight="1">
      <c r="A707" s="15" t="inlineStr">
        <is>
          <t>Dr Pepper</t>
        </is>
      </c>
      <c r="B707" s="15" t="inlineStr">
        <is>
          <t>Dr Pepper | Zero Sugar | 12-pack 355mL</t>
        </is>
      </c>
      <c r="C707" s="15" t="inlineStr">
        <is>
          <t>5) Sparkling water &amp; soda</t>
        </is>
      </c>
      <c r="D707" s="15" t="inlineStr">
        <is>
          <t>355 mL can</t>
        </is>
      </c>
      <c r="E707" s="29" t="n">
        <v>12</v>
      </c>
      <c r="F707" s="30" t="n"/>
      <c r="G707" s="31">
        <f>IF(AND(ISNUMBER($F707),ISNUMBER($E707),$E707&lt;&gt;0),$F707/$E707,"")</f>
        <v/>
      </c>
      <c r="H707" s="31">
        <f>IF(AND(ISNUMBER($F707),ISNUMBER($AL707),ISNUMBER($E707),($AL707*$E707)&lt;&gt;0),$F707/($AL707*$E707)*100,"")</f>
        <v/>
      </c>
      <c r="I707" s="32" t="n"/>
      <c r="J707" s="33" t="n"/>
      <c r="K707" s="31">
        <f>IF(AND(ISNUMBER($F707),ISNUMBER($J707)),$F707*(1-$J707),"")</f>
        <v/>
      </c>
      <c r="L707" s="32" t="n"/>
      <c r="M707" s="32" t="n"/>
      <c r="N707" s="31">
        <f>IF(ISNUMBER($F707),($F707-IF(ISNUMBER($AM707),$AM707,0))*(1-IF(ISNUMBER($J707),$J707,0)),"")</f>
        <v/>
      </c>
      <c r="O707" s="15" t="inlineStr">
        <is>
          <t>Zero Sugar</t>
        </is>
      </c>
      <c r="P707" s="29" t="n">
        <v>41</v>
      </c>
      <c r="Q707" s="29" t="n">
        <v>55</v>
      </c>
      <c r="R707" s="15" t="inlineStr">
        <is>
          <t>Not listed</t>
        </is>
      </c>
      <c r="S707" s="29" t="n">
        <v>40</v>
      </c>
      <c r="T707" s="29" t="n">
        <v>150</v>
      </c>
      <c r="U707" s="15" t="inlineStr">
        <is>
          <t>HFCS</t>
        </is>
      </c>
      <c r="V707" s="15" t="inlineStr">
        <is>
          <t>23-flavour soda</t>
        </is>
      </c>
      <c r="W707" s="32" t="n"/>
      <c r="X707" s="32" t="n"/>
      <c r="Y707" s="32" t="n"/>
      <c r="Z707" s="32" t="n"/>
      <c r="AA707" s="15" t="inlineStr">
        <is>
          <t>Very High</t>
        </is>
      </c>
      <c r="AB707" s="15" t="inlineStr">
        <is>
          <t>Beloved unique-flavour soda</t>
        </is>
      </c>
      <c r="AC707" s="15" t="inlineStr">
        <is>
          <t>The unique 23-flavour soda</t>
        </is>
      </c>
      <c r="AD707" s="15" t="inlineStr">
        <is>
          <t>One-of-a-kind flavour loyalty.</t>
        </is>
      </c>
      <c r="AE707" s="32" t="n"/>
      <c r="AF707" s="34">
        <f>IF(AND(ISNUMBER($P707),ISNUMBER($AL707),$AL707&lt;&gt;0),ROUND($P707/$AL707*100,1),"")</f>
        <v/>
      </c>
      <c r="AG707" s="35">
        <f>IF(AND(ISNUMBER($S707),ISNUMBER($AL707),$AL707&lt;&gt;0),ROUND($S707/$AL707*100,2),"")</f>
        <v/>
      </c>
      <c r="AH707" s="34">
        <f>IF(AND(ISNUMBER($Q707),ISNUMBER($AL707),$AL707&lt;&gt;0),ROUND($Q707/$AL707*100,1),"")</f>
        <v/>
      </c>
      <c r="AI707" s="29">
        <f>IF(ISNUMBER($S707),IF($S707&lt;=1,"Yes","No"),"n/a")</f>
        <v/>
      </c>
      <c r="AJ707" s="29">
        <f>IF(ISNUMBER($S707),ROUND(MAX(0,MIN(100,100-$S707*2.5-IF(ISNUMBER($T707),$T707,0)*0.12+IF($S707&lt;=1,12,0))),0),"")</f>
        <v/>
      </c>
      <c r="AK707" s="29">
        <f>IF(ISNUMBER($Q707),IF($Q707&gt;=100,20,IF($Q707&gt;=30,10,0)),0)+IF(ISNUMBER($R707),IF($R707&gt;=100,20,0),0)+IF(ISNUMBER($P707),IF($P707&gt;=150,20,IF($P707&gt;=50,12,5)),0)+IF(ISNUMBER($S707),IF($S707&lt;=1,15,0),0)</f>
        <v/>
      </c>
      <c r="AL707" s="29" t="n">
        <v>355</v>
      </c>
      <c r="AM707" s="30" t="n"/>
      <c r="AN707" s="15" t="inlineStr">
        <is>
          <t>Secondary/approx; NOT verified on Amazon.ca</t>
        </is>
      </c>
      <c r="AO707" s="15" t="inlineStr">
        <is>
          <t>BLANK -&gt; requires live Amazon.ca capture</t>
        </is>
      </c>
      <c r="AP707" s="15" t="inlineStr">
        <is>
          <t>Unverified commercial data</t>
        </is>
      </c>
    </row>
    <row r="708" ht="28" customHeight="1">
      <c r="A708" s="15" t="inlineStr">
        <is>
          <t>Dr Pepper</t>
        </is>
      </c>
      <c r="B708" s="15" t="inlineStr">
        <is>
          <t>Dr Pepper | Zero Sugar | 15-pack 355mL</t>
        </is>
      </c>
      <c r="C708" s="15" t="inlineStr">
        <is>
          <t>5) Sparkling water &amp; soda</t>
        </is>
      </c>
      <c r="D708" s="15" t="inlineStr">
        <is>
          <t>355 mL can</t>
        </is>
      </c>
      <c r="E708" s="29" t="n">
        <v>15</v>
      </c>
      <c r="F708" s="30" t="n"/>
      <c r="G708" s="31">
        <f>IF(AND(ISNUMBER($F708),ISNUMBER($E708),$E708&lt;&gt;0),$F708/$E708,"")</f>
        <v/>
      </c>
      <c r="H708" s="31">
        <f>IF(AND(ISNUMBER($F708),ISNUMBER($AL708),ISNUMBER($E708),($AL708*$E708)&lt;&gt;0),$F708/($AL708*$E708)*100,"")</f>
        <v/>
      </c>
      <c r="I708" s="32" t="n"/>
      <c r="J708" s="33" t="n"/>
      <c r="K708" s="31">
        <f>IF(AND(ISNUMBER($F708),ISNUMBER($J708)),$F708*(1-$J708),"")</f>
        <v/>
      </c>
      <c r="L708" s="32" t="n"/>
      <c r="M708" s="32" t="n"/>
      <c r="N708" s="31">
        <f>IF(ISNUMBER($F708),($F708-IF(ISNUMBER($AM708),$AM708,0))*(1-IF(ISNUMBER($J708),$J708,0)),"")</f>
        <v/>
      </c>
      <c r="O708" s="15" t="inlineStr">
        <is>
          <t>Zero Sugar</t>
        </is>
      </c>
      <c r="P708" s="29" t="n">
        <v>41</v>
      </c>
      <c r="Q708" s="29" t="n">
        <v>55</v>
      </c>
      <c r="R708" s="15" t="inlineStr">
        <is>
          <t>Not listed</t>
        </is>
      </c>
      <c r="S708" s="29" t="n">
        <v>40</v>
      </c>
      <c r="T708" s="29" t="n">
        <v>150</v>
      </c>
      <c r="U708" s="15" t="inlineStr">
        <is>
          <t>HFCS</t>
        </is>
      </c>
      <c r="V708" s="15" t="inlineStr">
        <is>
          <t>23-flavour soda</t>
        </is>
      </c>
      <c r="W708" s="32" t="n"/>
      <c r="X708" s="32" t="n"/>
      <c r="Y708" s="32" t="n"/>
      <c r="Z708" s="32" t="n"/>
      <c r="AA708" s="15" t="inlineStr">
        <is>
          <t>Very High</t>
        </is>
      </c>
      <c r="AB708" s="15" t="inlineStr">
        <is>
          <t>Beloved unique-flavour soda</t>
        </is>
      </c>
      <c r="AC708" s="15" t="inlineStr">
        <is>
          <t>The unique 23-flavour soda</t>
        </is>
      </c>
      <c r="AD708" s="15" t="inlineStr">
        <is>
          <t>One-of-a-kind flavour loyalty.</t>
        </is>
      </c>
      <c r="AE708" s="32" t="n"/>
      <c r="AF708" s="34">
        <f>IF(AND(ISNUMBER($P708),ISNUMBER($AL708),$AL708&lt;&gt;0),ROUND($P708/$AL708*100,1),"")</f>
        <v/>
      </c>
      <c r="AG708" s="35">
        <f>IF(AND(ISNUMBER($S708),ISNUMBER($AL708),$AL708&lt;&gt;0),ROUND($S708/$AL708*100,2),"")</f>
        <v/>
      </c>
      <c r="AH708" s="34">
        <f>IF(AND(ISNUMBER($Q708),ISNUMBER($AL708),$AL708&lt;&gt;0),ROUND($Q708/$AL708*100,1),"")</f>
        <v/>
      </c>
      <c r="AI708" s="29">
        <f>IF(ISNUMBER($S708),IF($S708&lt;=1,"Yes","No"),"n/a")</f>
        <v/>
      </c>
      <c r="AJ708" s="29">
        <f>IF(ISNUMBER($S708),ROUND(MAX(0,MIN(100,100-$S708*2.5-IF(ISNUMBER($T708),$T708,0)*0.12+IF($S708&lt;=1,12,0))),0),"")</f>
        <v/>
      </c>
      <c r="AK708" s="29">
        <f>IF(ISNUMBER($Q708),IF($Q708&gt;=100,20,IF($Q708&gt;=30,10,0)),0)+IF(ISNUMBER($R708),IF($R708&gt;=100,20,0),0)+IF(ISNUMBER($P708),IF($P708&gt;=150,20,IF($P708&gt;=50,12,5)),0)+IF(ISNUMBER($S708),IF($S708&lt;=1,15,0),0)</f>
        <v/>
      </c>
      <c r="AL708" s="29" t="n">
        <v>355</v>
      </c>
      <c r="AM708" s="30" t="n"/>
      <c r="AN708" s="15" t="inlineStr">
        <is>
          <t>Secondary/approx; NOT verified on Amazon.ca</t>
        </is>
      </c>
      <c r="AO708" s="15" t="inlineStr">
        <is>
          <t>BLANK -&gt; requires live Amazon.ca capture</t>
        </is>
      </c>
      <c r="AP708" s="15" t="inlineStr">
        <is>
          <t>Unverified commercial data</t>
        </is>
      </c>
    </row>
    <row r="709" ht="28" customHeight="1">
      <c r="A709" s="15" t="inlineStr">
        <is>
          <t>Dr Pepper</t>
        </is>
      </c>
      <c r="B709" s="15" t="inlineStr">
        <is>
          <t>Dr Pepper | Zero Sugar | 18-pack 355mL</t>
        </is>
      </c>
      <c r="C709" s="15" t="inlineStr">
        <is>
          <t>5) Sparkling water &amp; soda</t>
        </is>
      </c>
      <c r="D709" s="15" t="inlineStr">
        <is>
          <t>355 mL can</t>
        </is>
      </c>
      <c r="E709" s="29" t="n">
        <v>18</v>
      </c>
      <c r="F709" s="30" t="n"/>
      <c r="G709" s="31">
        <f>IF(AND(ISNUMBER($F709),ISNUMBER($E709),$E709&lt;&gt;0),$F709/$E709,"")</f>
        <v/>
      </c>
      <c r="H709" s="31">
        <f>IF(AND(ISNUMBER($F709),ISNUMBER($AL709),ISNUMBER($E709),($AL709*$E709)&lt;&gt;0),$F709/($AL709*$E709)*100,"")</f>
        <v/>
      </c>
      <c r="I709" s="32" t="n"/>
      <c r="J709" s="33" t="n"/>
      <c r="K709" s="31">
        <f>IF(AND(ISNUMBER($F709),ISNUMBER($J709)),$F709*(1-$J709),"")</f>
        <v/>
      </c>
      <c r="L709" s="32" t="n"/>
      <c r="M709" s="32" t="n"/>
      <c r="N709" s="31">
        <f>IF(ISNUMBER($F709),($F709-IF(ISNUMBER($AM709),$AM709,0))*(1-IF(ISNUMBER($J709),$J709,0)),"")</f>
        <v/>
      </c>
      <c r="O709" s="15" t="inlineStr">
        <is>
          <t>Zero Sugar</t>
        </is>
      </c>
      <c r="P709" s="29" t="n">
        <v>41</v>
      </c>
      <c r="Q709" s="29" t="n">
        <v>55</v>
      </c>
      <c r="R709" s="15" t="inlineStr">
        <is>
          <t>Not listed</t>
        </is>
      </c>
      <c r="S709" s="29" t="n">
        <v>40</v>
      </c>
      <c r="T709" s="29" t="n">
        <v>150</v>
      </c>
      <c r="U709" s="15" t="inlineStr">
        <is>
          <t>HFCS</t>
        </is>
      </c>
      <c r="V709" s="15" t="inlineStr">
        <is>
          <t>23-flavour soda</t>
        </is>
      </c>
      <c r="W709" s="32" t="n"/>
      <c r="X709" s="32" t="n"/>
      <c r="Y709" s="32" t="n"/>
      <c r="Z709" s="32" t="n"/>
      <c r="AA709" s="15" t="inlineStr">
        <is>
          <t>Very High</t>
        </is>
      </c>
      <c r="AB709" s="15" t="inlineStr">
        <is>
          <t>Beloved unique-flavour soda</t>
        </is>
      </c>
      <c r="AC709" s="15" t="inlineStr">
        <is>
          <t>The unique 23-flavour soda</t>
        </is>
      </c>
      <c r="AD709" s="15" t="inlineStr">
        <is>
          <t>One-of-a-kind flavour loyalty.</t>
        </is>
      </c>
      <c r="AE709" s="32" t="n"/>
      <c r="AF709" s="34">
        <f>IF(AND(ISNUMBER($P709),ISNUMBER($AL709),$AL709&lt;&gt;0),ROUND($P709/$AL709*100,1),"")</f>
        <v/>
      </c>
      <c r="AG709" s="35">
        <f>IF(AND(ISNUMBER($S709),ISNUMBER($AL709),$AL709&lt;&gt;0),ROUND($S709/$AL709*100,2),"")</f>
        <v/>
      </c>
      <c r="AH709" s="34">
        <f>IF(AND(ISNUMBER($Q709),ISNUMBER($AL709),$AL709&lt;&gt;0),ROUND($Q709/$AL709*100,1),"")</f>
        <v/>
      </c>
      <c r="AI709" s="29">
        <f>IF(ISNUMBER($S709),IF($S709&lt;=1,"Yes","No"),"n/a")</f>
        <v/>
      </c>
      <c r="AJ709" s="29">
        <f>IF(ISNUMBER($S709),ROUND(MAX(0,MIN(100,100-$S709*2.5-IF(ISNUMBER($T709),$T709,0)*0.12+IF($S709&lt;=1,12,0))),0),"")</f>
        <v/>
      </c>
      <c r="AK709" s="29">
        <f>IF(ISNUMBER($Q709),IF($Q709&gt;=100,20,IF($Q709&gt;=30,10,0)),0)+IF(ISNUMBER($R709),IF($R709&gt;=100,20,0),0)+IF(ISNUMBER($P709),IF($P709&gt;=150,20,IF($P709&gt;=50,12,5)),0)+IF(ISNUMBER($S709),IF($S709&lt;=1,15,0),0)</f>
        <v/>
      </c>
      <c r="AL709" s="29" t="n">
        <v>355</v>
      </c>
      <c r="AM709" s="30" t="n"/>
      <c r="AN709" s="15" t="inlineStr">
        <is>
          <t>Secondary/approx; NOT verified on Amazon.ca</t>
        </is>
      </c>
      <c r="AO709" s="15" t="inlineStr">
        <is>
          <t>BLANK -&gt; requires live Amazon.ca capture</t>
        </is>
      </c>
      <c r="AP709" s="15" t="inlineStr">
        <is>
          <t>Unverified commercial data</t>
        </is>
      </c>
    </row>
    <row r="710" ht="28" customHeight="1">
      <c r="A710" s="15" t="inlineStr">
        <is>
          <t>Dr Pepper</t>
        </is>
      </c>
      <c r="B710" s="15" t="inlineStr">
        <is>
          <t>Dr Pepper | Zero Sugar | 24-pack 355mL</t>
        </is>
      </c>
      <c r="C710" s="15" t="inlineStr">
        <is>
          <t>5) Sparkling water &amp; soda</t>
        </is>
      </c>
      <c r="D710" s="15" t="inlineStr">
        <is>
          <t>355 mL can</t>
        </is>
      </c>
      <c r="E710" s="29" t="n">
        <v>24</v>
      </c>
      <c r="F710" s="30" t="n"/>
      <c r="G710" s="31">
        <f>IF(AND(ISNUMBER($F710),ISNUMBER($E710),$E710&lt;&gt;0),$F710/$E710,"")</f>
        <v/>
      </c>
      <c r="H710" s="31">
        <f>IF(AND(ISNUMBER($F710),ISNUMBER($AL710),ISNUMBER($E710),($AL710*$E710)&lt;&gt;0),$F710/($AL710*$E710)*100,"")</f>
        <v/>
      </c>
      <c r="I710" s="32" t="n"/>
      <c r="J710" s="33" t="n"/>
      <c r="K710" s="31">
        <f>IF(AND(ISNUMBER($F710),ISNUMBER($J710)),$F710*(1-$J710),"")</f>
        <v/>
      </c>
      <c r="L710" s="32" t="n"/>
      <c r="M710" s="32" t="n"/>
      <c r="N710" s="31">
        <f>IF(ISNUMBER($F710),($F710-IF(ISNUMBER($AM710),$AM710,0))*(1-IF(ISNUMBER($J710),$J710,0)),"")</f>
        <v/>
      </c>
      <c r="O710" s="15" t="inlineStr">
        <is>
          <t>Zero Sugar</t>
        </is>
      </c>
      <c r="P710" s="29" t="n">
        <v>41</v>
      </c>
      <c r="Q710" s="29" t="n">
        <v>55</v>
      </c>
      <c r="R710" s="15" t="inlineStr">
        <is>
          <t>Not listed</t>
        </is>
      </c>
      <c r="S710" s="29" t="n">
        <v>40</v>
      </c>
      <c r="T710" s="29" t="n">
        <v>150</v>
      </c>
      <c r="U710" s="15" t="inlineStr">
        <is>
          <t>HFCS</t>
        </is>
      </c>
      <c r="V710" s="15" t="inlineStr">
        <is>
          <t>23-flavour soda</t>
        </is>
      </c>
      <c r="W710" s="32" t="n"/>
      <c r="X710" s="32" t="n"/>
      <c r="Y710" s="32" t="n"/>
      <c r="Z710" s="32" t="n"/>
      <c r="AA710" s="15" t="inlineStr">
        <is>
          <t>Very High</t>
        </is>
      </c>
      <c r="AB710" s="15" t="inlineStr">
        <is>
          <t>Beloved unique-flavour soda</t>
        </is>
      </c>
      <c r="AC710" s="15" t="inlineStr">
        <is>
          <t>The unique 23-flavour soda</t>
        </is>
      </c>
      <c r="AD710" s="15" t="inlineStr">
        <is>
          <t>One-of-a-kind flavour loyalty.</t>
        </is>
      </c>
      <c r="AE710" s="32" t="n"/>
      <c r="AF710" s="34">
        <f>IF(AND(ISNUMBER($P710),ISNUMBER($AL710),$AL710&lt;&gt;0),ROUND($P710/$AL710*100,1),"")</f>
        <v/>
      </c>
      <c r="AG710" s="35">
        <f>IF(AND(ISNUMBER($S710),ISNUMBER($AL710),$AL710&lt;&gt;0),ROUND($S710/$AL710*100,2),"")</f>
        <v/>
      </c>
      <c r="AH710" s="34">
        <f>IF(AND(ISNUMBER($Q710),ISNUMBER($AL710),$AL710&lt;&gt;0),ROUND($Q710/$AL710*100,1),"")</f>
        <v/>
      </c>
      <c r="AI710" s="29">
        <f>IF(ISNUMBER($S710),IF($S710&lt;=1,"Yes","No"),"n/a")</f>
        <v/>
      </c>
      <c r="AJ710" s="29">
        <f>IF(ISNUMBER($S710),ROUND(MAX(0,MIN(100,100-$S710*2.5-IF(ISNUMBER($T710),$T710,0)*0.12+IF($S710&lt;=1,12,0))),0),"")</f>
        <v/>
      </c>
      <c r="AK710" s="29">
        <f>IF(ISNUMBER($Q710),IF($Q710&gt;=100,20,IF($Q710&gt;=30,10,0)),0)+IF(ISNUMBER($R710),IF($R710&gt;=100,20,0),0)+IF(ISNUMBER($P710),IF($P710&gt;=150,20,IF($P710&gt;=50,12,5)),0)+IF(ISNUMBER($S710),IF($S710&lt;=1,15,0),0)</f>
        <v/>
      </c>
      <c r="AL710" s="29" t="n">
        <v>355</v>
      </c>
      <c r="AM710" s="30" t="n"/>
      <c r="AN710" s="15" t="inlineStr">
        <is>
          <t>Secondary/approx; NOT verified on Amazon.ca</t>
        </is>
      </c>
      <c r="AO710" s="15" t="inlineStr">
        <is>
          <t>BLANK -&gt; requires live Amazon.ca capture</t>
        </is>
      </c>
      <c r="AP710" s="15" t="inlineStr">
        <is>
          <t>Unverified commercial data</t>
        </is>
      </c>
    </row>
    <row r="711" ht="28" customHeight="1">
      <c r="A711" s="15" t="inlineStr">
        <is>
          <t>Canada Dry</t>
        </is>
      </c>
      <c r="B711" s="15" t="inlineStr">
        <is>
          <t>Canada Dry Ginger Ale | Original | single 355mL</t>
        </is>
      </c>
      <c r="C711" s="15" t="inlineStr">
        <is>
          <t>5) Sparkling water &amp; soda</t>
        </is>
      </c>
      <c r="D711" s="15" t="inlineStr">
        <is>
          <t>355 mL can</t>
        </is>
      </c>
      <c r="E711" s="29" t="n">
        <v>1</v>
      </c>
      <c r="F711" s="30" t="n"/>
      <c r="G711" s="31">
        <f>IF(AND(ISNUMBER($F711),ISNUMBER($E711),$E711&lt;&gt;0),$F711/$E711,"")</f>
        <v/>
      </c>
      <c r="H711" s="31">
        <f>IF(AND(ISNUMBER($F711),ISNUMBER($AL711),ISNUMBER($E711),($AL711*$E711)&lt;&gt;0),$F711/($AL711*$E711)*100,"")</f>
        <v/>
      </c>
      <c r="I711" s="32" t="n"/>
      <c r="J711" s="33" t="n"/>
      <c r="K711" s="31">
        <f>IF(AND(ISNUMBER($F711),ISNUMBER($J711)),$F711*(1-$J711),"")</f>
        <v/>
      </c>
      <c r="L711" s="32" t="n"/>
      <c r="M711" s="32" t="n"/>
      <c r="N711" s="31">
        <f>IF(ISNUMBER($F711),($F711-IF(ISNUMBER($AM711),$AM711,0))*(1-IF(ISNUMBER($J711),$J711,0)),"")</f>
        <v/>
      </c>
      <c r="O711" s="15" t="inlineStr">
        <is>
          <t>Original</t>
        </is>
      </c>
      <c r="P711" s="29" t="n">
        <v>0</v>
      </c>
      <c r="Q711" s="29" t="n">
        <v>35</v>
      </c>
      <c r="R711" s="15" t="inlineStr">
        <is>
          <t>Not listed</t>
        </is>
      </c>
      <c r="S711" s="29" t="n">
        <v>36</v>
      </c>
      <c r="T711" s="29" t="n">
        <v>140</v>
      </c>
      <c r="U711" s="15" t="inlineStr">
        <is>
          <t>HFCS</t>
        </is>
      </c>
      <c r="V711" s="15" t="inlineStr">
        <is>
          <t>Real ginger ale (no functional claim)</t>
        </is>
      </c>
      <c r="W711" s="32" t="n"/>
      <c r="X711" s="32" t="n"/>
      <c r="Y711" s="32" t="n"/>
      <c r="Z711" s="32" t="n"/>
      <c r="AA711" s="15" t="inlineStr">
        <is>
          <t>High</t>
        </is>
      </c>
      <c r="AB711" s="15" t="inlineStr">
        <is>
          <t>#1 ginger ale</t>
        </is>
      </c>
      <c r="AC711" s="15" t="inlineStr">
        <is>
          <t>Crisp classic ginger ale</t>
        </is>
      </c>
      <c r="AD711" s="15" t="inlineStr">
        <is>
          <t>Go-to ginger ale, also for upset stomach.</t>
        </is>
      </c>
      <c r="AE711" s="32" t="n"/>
      <c r="AF711" s="34">
        <f>IF(AND(ISNUMBER($P711),ISNUMBER($AL711),$AL711&lt;&gt;0),ROUND($P711/$AL711*100,1),"")</f>
        <v/>
      </c>
      <c r="AG711" s="35">
        <f>IF(AND(ISNUMBER($S711),ISNUMBER($AL711),$AL711&lt;&gt;0),ROUND($S711/$AL711*100,2),"")</f>
        <v/>
      </c>
      <c r="AH711" s="34">
        <f>IF(AND(ISNUMBER($Q711),ISNUMBER($AL711),$AL711&lt;&gt;0),ROUND($Q711/$AL711*100,1),"")</f>
        <v/>
      </c>
      <c r="AI711" s="29">
        <f>IF(ISNUMBER($S711),IF($S711&lt;=1,"Yes","No"),"n/a")</f>
        <v/>
      </c>
      <c r="AJ711" s="29">
        <f>IF(ISNUMBER($S711),ROUND(MAX(0,MIN(100,100-$S711*2.5-IF(ISNUMBER($T711),$T711,0)*0.12+IF($S711&lt;=1,12,0))),0),"")</f>
        <v/>
      </c>
      <c r="AK711" s="29">
        <f>IF(ISNUMBER($Q711),IF($Q711&gt;=100,20,IF($Q711&gt;=30,10,0)),0)+IF(ISNUMBER($R711),IF($R711&gt;=100,20,0),0)+IF(ISNUMBER($P711),IF($P711&gt;=150,20,IF($P711&gt;=50,12,5)),0)+IF(ISNUMBER($S711),IF($S711&lt;=1,15,0),0)</f>
        <v/>
      </c>
      <c r="AL711" s="29" t="n">
        <v>355</v>
      </c>
      <c r="AM711" s="30" t="n"/>
      <c r="AN711" s="15" t="inlineStr">
        <is>
          <t>Secondary/approx; NOT verified on Amazon.ca</t>
        </is>
      </c>
      <c r="AO711" s="15" t="inlineStr">
        <is>
          <t>BLANK -&gt; requires live Amazon.ca capture</t>
        </is>
      </c>
      <c r="AP711" s="15" t="inlineStr">
        <is>
          <t>Unverified commercial data</t>
        </is>
      </c>
    </row>
    <row r="712" ht="28" customHeight="1">
      <c r="A712" s="15" t="inlineStr">
        <is>
          <t>Canada Dry</t>
        </is>
      </c>
      <c r="B712" s="15" t="inlineStr">
        <is>
          <t>Canada Dry Ginger Ale | Original | 8-pack 355mL</t>
        </is>
      </c>
      <c r="C712" s="15" t="inlineStr">
        <is>
          <t>5) Sparkling water &amp; soda</t>
        </is>
      </c>
      <c r="D712" s="15" t="inlineStr">
        <is>
          <t>355 mL can</t>
        </is>
      </c>
      <c r="E712" s="29" t="n">
        <v>8</v>
      </c>
      <c r="F712" s="30" t="n"/>
      <c r="G712" s="31">
        <f>IF(AND(ISNUMBER($F712),ISNUMBER($E712),$E712&lt;&gt;0),$F712/$E712,"")</f>
        <v/>
      </c>
      <c r="H712" s="31">
        <f>IF(AND(ISNUMBER($F712),ISNUMBER($AL712),ISNUMBER($E712),($AL712*$E712)&lt;&gt;0),$F712/($AL712*$E712)*100,"")</f>
        <v/>
      </c>
      <c r="I712" s="32" t="n"/>
      <c r="J712" s="33" t="n"/>
      <c r="K712" s="31">
        <f>IF(AND(ISNUMBER($F712),ISNUMBER($J712)),$F712*(1-$J712),"")</f>
        <v/>
      </c>
      <c r="L712" s="32" t="n"/>
      <c r="M712" s="32" t="n"/>
      <c r="N712" s="31">
        <f>IF(ISNUMBER($F712),($F712-IF(ISNUMBER($AM712),$AM712,0))*(1-IF(ISNUMBER($J712),$J712,0)),"")</f>
        <v/>
      </c>
      <c r="O712" s="15" t="inlineStr">
        <is>
          <t>Original</t>
        </is>
      </c>
      <c r="P712" s="29" t="n">
        <v>0</v>
      </c>
      <c r="Q712" s="29" t="n">
        <v>35</v>
      </c>
      <c r="R712" s="15" t="inlineStr">
        <is>
          <t>Not listed</t>
        </is>
      </c>
      <c r="S712" s="29" t="n">
        <v>36</v>
      </c>
      <c r="T712" s="29" t="n">
        <v>140</v>
      </c>
      <c r="U712" s="15" t="inlineStr">
        <is>
          <t>HFCS</t>
        </is>
      </c>
      <c r="V712" s="15" t="inlineStr">
        <is>
          <t>Real ginger ale (no functional claim)</t>
        </is>
      </c>
      <c r="W712" s="32" t="n"/>
      <c r="X712" s="32" t="n"/>
      <c r="Y712" s="32" t="n"/>
      <c r="Z712" s="32" t="n"/>
      <c r="AA712" s="15" t="inlineStr">
        <is>
          <t>High</t>
        </is>
      </c>
      <c r="AB712" s="15" t="inlineStr">
        <is>
          <t>#1 ginger ale</t>
        </is>
      </c>
      <c r="AC712" s="15" t="inlineStr">
        <is>
          <t>Crisp classic ginger ale</t>
        </is>
      </c>
      <c r="AD712" s="15" t="inlineStr">
        <is>
          <t>Go-to ginger ale, also for upset stomach.</t>
        </is>
      </c>
      <c r="AE712" s="32" t="n"/>
      <c r="AF712" s="34">
        <f>IF(AND(ISNUMBER($P712),ISNUMBER($AL712),$AL712&lt;&gt;0),ROUND($P712/$AL712*100,1),"")</f>
        <v/>
      </c>
      <c r="AG712" s="35">
        <f>IF(AND(ISNUMBER($S712),ISNUMBER($AL712),$AL712&lt;&gt;0),ROUND($S712/$AL712*100,2),"")</f>
        <v/>
      </c>
      <c r="AH712" s="34">
        <f>IF(AND(ISNUMBER($Q712),ISNUMBER($AL712),$AL712&lt;&gt;0),ROUND($Q712/$AL712*100,1),"")</f>
        <v/>
      </c>
      <c r="AI712" s="29">
        <f>IF(ISNUMBER($S712),IF($S712&lt;=1,"Yes","No"),"n/a")</f>
        <v/>
      </c>
      <c r="AJ712" s="29">
        <f>IF(ISNUMBER($S712),ROUND(MAX(0,MIN(100,100-$S712*2.5-IF(ISNUMBER($T712),$T712,0)*0.12+IF($S712&lt;=1,12,0))),0),"")</f>
        <v/>
      </c>
      <c r="AK712" s="29">
        <f>IF(ISNUMBER($Q712),IF($Q712&gt;=100,20,IF($Q712&gt;=30,10,0)),0)+IF(ISNUMBER($R712),IF($R712&gt;=100,20,0),0)+IF(ISNUMBER($P712),IF($P712&gt;=150,20,IF($P712&gt;=50,12,5)),0)+IF(ISNUMBER($S712),IF($S712&lt;=1,15,0),0)</f>
        <v/>
      </c>
      <c r="AL712" s="29" t="n">
        <v>355</v>
      </c>
      <c r="AM712" s="30" t="n"/>
      <c r="AN712" s="15" t="inlineStr">
        <is>
          <t>Secondary/approx; NOT verified on Amazon.ca</t>
        </is>
      </c>
      <c r="AO712" s="15" t="inlineStr">
        <is>
          <t>BLANK -&gt; requires live Amazon.ca capture</t>
        </is>
      </c>
      <c r="AP712" s="15" t="inlineStr">
        <is>
          <t>Unverified commercial data</t>
        </is>
      </c>
    </row>
    <row r="713" ht="28" customHeight="1">
      <c r="A713" s="15" t="inlineStr">
        <is>
          <t>Canada Dry</t>
        </is>
      </c>
      <c r="B713" s="15" t="inlineStr">
        <is>
          <t>Canada Dry Ginger Ale | Original | 12-pack 355mL</t>
        </is>
      </c>
      <c r="C713" s="15" t="inlineStr">
        <is>
          <t>5) Sparkling water &amp; soda</t>
        </is>
      </c>
      <c r="D713" s="15" t="inlineStr">
        <is>
          <t>355 mL can</t>
        </is>
      </c>
      <c r="E713" s="29" t="n">
        <v>12</v>
      </c>
      <c r="F713" s="30" t="n"/>
      <c r="G713" s="31">
        <f>IF(AND(ISNUMBER($F713),ISNUMBER($E713),$E713&lt;&gt;0),$F713/$E713,"")</f>
        <v/>
      </c>
      <c r="H713" s="31">
        <f>IF(AND(ISNUMBER($F713),ISNUMBER($AL713),ISNUMBER($E713),($AL713*$E713)&lt;&gt;0),$F713/($AL713*$E713)*100,"")</f>
        <v/>
      </c>
      <c r="I713" s="32" t="n"/>
      <c r="J713" s="33" t="n"/>
      <c r="K713" s="31">
        <f>IF(AND(ISNUMBER($F713),ISNUMBER($J713)),$F713*(1-$J713),"")</f>
        <v/>
      </c>
      <c r="L713" s="32" t="n"/>
      <c r="M713" s="32" t="n"/>
      <c r="N713" s="31">
        <f>IF(ISNUMBER($F713),($F713-IF(ISNUMBER($AM713),$AM713,0))*(1-IF(ISNUMBER($J713),$J713,0)),"")</f>
        <v/>
      </c>
      <c r="O713" s="15" t="inlineStr">
        <is>
          <t>Original</t>
        </is>
      </c>
      <c r="P713" s="29" t="n">
        <v>0</v>
      </c>
      <c r="Q713" s="29" t="n">
        <v>35</v>
      </c>
      <c r="R713" s="15" t="inlineStr">
        <is>
          <t>Not listed</t>
        </is>
      </c>
      <c r="S713" s="29" t="n">
        <v>36</v>
      </c>
      <c r="T713" s="29" t="n">
        <v>140</v>
      </c>
      <c r="U713" s="15" t="inlineStr">
        <is>
          <t>HFCS</t>
        </is>
      </c>
      <c r="V713" s="15" t="inlineStr">
        <is>
          <t>Real ginger ale (no functional claim)</t>
        </is>
      </c>
      <c r="W713" s="32" t="n"/>
      <c r="X713" s="32" t="n"/>
      <c r="Y713" s="32" t="n"/>
      <c r="Z713" s="32" t="n"/>
      <c r="AA713" s="15" t="inlineStr">
        <is>
          <t>High</t>
        </is>
      </c>
      <c r="AB713" s="15" t="inlineStr">
        <is>
          <t>#1 ginger ale</t>
        </is>
      </c>
      <c r="AC713" s="15" t="inlineStr">
        <is>
          <t>Crisp classic ginger ale</t>
        </is>
      </c>
      <c r="AD713" s="15" t="inlineStr">
        <is>
          <t>Go-to ginger ale, also for upset stomach.</t>
        </is>
      </c>
      <c r="AE713" s="32" t="n"/>
      <c r="AF713" s="34">
        <f>IF(AND(ISNUMBER($P713),ISNUMBER($AL713),$AL713&lt;&gt;0),ROUND($P713/$AL713*100,1),"")</f>
        <v/>
      </c>
      <c r="AG713" s="35">
        <f>IF(AND(ISNUMBER($S713),ISNUMBER($AL713),$AL713&lt;&gt;0),ROUND($S713/$AL713*100,2),"")</f>
        <v/>
      </c>
      <c r="AH713" s="34">
        <f>IF(AND(ISNUMBER($Q713),ISNUMBER($AL713),$AL713&lt;&gt;0),ROUND($Q713/$AL713*100,1),"")</f>
        <v/>
      </c>
      <c r="AI713" s="29">
        <f>IF(ISNUMBER($S713),IF($S713&lt;=1,"Yes","No"),"n/a")</f>
        <v/>
      </c>
      <c r="AJ713" s="29">
        <f>IF(ISNUMBER($S713),ROUND(MAX(0,MIN(100,100-$S713*2.5-IF(ISNUMBER($T713),$T713,0)*0.12+IF($S713&lt;=1,12,0))),0),"")</f>
        <v/>
      </c>
      <c r="AK713" s="29">
        <f>IF(ISNUMBER($Q713),IF($Q713&gt;=100,20,IF($Q713&gt;=30,10,0)),0)+IF(ISNUMBER($R713),IF($R713&gt;=100,20,0),0)+IF(ISNUMBER($P713),IF($P713&gt;=150,20,IF($P713&gt;=50,12,5)),0)+IF(ISNUMBER($S713),IF($S713&lt;=1,15,0),0)</f>
        <v/>
      </c>
      <c r="AL713" s="29" t="n">
        <v>355</v>
      </c>
      <c r="AM713" s="30" t="n"/>
      <c r="AN713" s="15" t="inlineStr">
        <is>
          <t>Secondary/approx; NOT verified on Amazon.ca</t>
        </is>
      </c>
      <c r="AO713" s="15" t="inlineStr">
        <is>
          <t>BLANK -&gt; requires live Amazon.ca capture</t>
        </is>
      </c>
      <c r="AP713" s="15" t="inlineStr">
        <is>
          <t>Unverified commercial data</t>
        </is>
      </c>
    </row>
    <row r="714" ht="28" customHeight="1">
      <c r="A714" s="15" t="inlineStr">
        <is>
          <t>Canada Dry</t>
        </is>
      </c>
      <c r="B714" s="15" t="inlineStr">
        <is>
          <t>Canada Dry Ginger Ale | Original | 15-pack 355mL</t>
        </is>
      </c>
      <c r="C714" s="15" t="inlineStr">
        <is>
          <t>5) Sparkling water &amp; soda</t>
        </is>
      </c>
      <c r="D714" s="15" t="inlineStr">
        <is>
          <t>355 mL can</t>
        </is>
      </c>
      <c r="E714" s="29" t="n">
        <v>15</v>
      </c>
      <c r="F714" s="30" t="n"/>
      <c r="G714" s="31">
        <f>IF(AND(ISNUMBER($F714),ISNUMBER($E714),$E714&lt;&gt;0),$F714/$E714,"")</f>
        <v/>
      </c>
      <c r="H714" s="31">
        <f>IF(AND(ISNUMBER($F714),ISNUMBER($AL714),ISNUMBER($E714),($AL714*$E714)&lt;&gt;0),$F714/($AL714*$E714)*100,"")</f>
        <v/>
      </c>
      <c r="I714" s="32" t="n"/>
      <c r="J714" s="33" t="n"/>
      <c r="K714" s="31">
        <f>IF(AND(ISNUMBER($F714),ISNUMBER($J714)),$F714*(1-$J714),"")</f>
        <v/>
      </c>
      <c r="L714" s="32" t="n"/>
      <c r="M714" s="32" t="n"/>
      <c r="N714" s="31">
        <f>IF(ISNUMBER($F714),($F714-IF(ISNUMBER($AM714),$AM714,0))*(1-IF(ISNUMBER($J714),$J714,0)),"")</f>
        <v/>
      </c>
      <c r="O714" s="15" t="inlineStr">
        <is>
          <t>Original</t>
        </is>
      </c>
      <c r="P714" s="29" t="n">
        <v>0</v>
      </c>
      <c r="Q714" s="29" t="n">
        <v>35</v>
      </c>
      <c r="R714" s="15" t="inlineStr">
        <is>
          <t>Not listed</t>
        </is>
      </c>
      <c r="S714" s="29" t="n">
        <v>36</v>
      </c>
      <c r="T714" s="29" t="n">
        <v>140</v>
      </c>
      <c r="U714" s="15" t="inlineStr">
        <is>
          <t>HFCS</t>
        </is>
      </c>
      <c r="V714" s="15" t="inlineStr">
        <is>
          <t>Real ginger ale (no functional claim)</t>
        </is>
      </c>
      <c r="W714" s="32" t="n"/>
      <c r="X714" s="32" t="n"/>
      <c r="Y714" s="32" t="n"/>
      <c r="Z714" s="32" t="n"/>
      <c r="AA714" s="15" t="inlineStr">
        <is>
          <t>High</t>
        </is>
      </c>
      <c r="AB714" s="15" t="inlineStr">
        <is>
          <t>#1 ginger ale</t>
        </is>
      </c>
      <c r="AC714" s="15" t="inlineStr">
        <is>
          <t>Crisp classic ginger ale</t>
        </is>
      </c>
      <c r="AD714" s="15" t="inlineStr">
        <is>
          <t>Go-to ginger ale, also for upset stomach.</t>
        </is>
      </c>
      <c r="AE714" s="32" t="n"/>
      <c r="AF714" s="34">
        <f>IF(AND(ISNUMBER($P714),ISNUMBER($AL714),$AL714&lt;&gt;0),ROUND($P714/$AL714*100,1),"")</f>
        <v/>
      </c>
      <c r="AG714" s="35">
        <f>IF(AND(ISNUMBER($S714),ISNUMBER($AL714),$AL714&lt;&gt;0),ROUND($S714/$AL714*100,2),"")</f>
        <v/>
      </c>
      <c r="AH714" s="34">
        <f>IF(AND(ISNUMBER($Q714),ISNUMBER($AL714),$AL714&lt;&gt;0),ROUND($Q714/$AL714*100,1),"")</f>
        <v/>
      </c>
      <c r="AI714" s="29">
        <f>IF(ISNUMBER($S714),IF($S714&lt;=1,"Yes","No"),"n/a")</f>
        <v/>
      </c>
      <c r="AJ714" s="29">
        <f>IF(ISNUMBER($S714),ROUND(MAX(0,MIN(100,100-$S714*2.5-IF(ISNUMBER($T714),$T714,0)*0.12+IF($S714&lt;=1,12,0))),0),"")</f>
        <v/>
      </c>
      <c r="AK714" s="29">
        <f>IF(ISNUMBER($Q714),IF($Q714&gt;=100,20,IF($Q714&gt;=30,10,0)),0)+IF(ISNUMBER($R714),IF($R714&gt;=100,20,0),0)+IF(ISNUMBER($P714),IF($P714&gt;=150,20,IF($P714&gt;=50,12,5)),0)+IF(ISNUMBER($S714),IF($S714&lt;=1,15,0),0)</f>
        <v/>
      </c>
      <c r="AL714" s="29" t="n">
        <v>355</v>
      </c>
      <c r="AM714" s="30" t="n"/>
      <c r="AN714" s="15" t="inlineStr">
        <is>
          <t>Secondary/approx; NOT verified on Amazon.ca</t>
        </is>
      </c>
      <c r="AO714" s="15" t="inlineStr">
        <is>
          <t>BLANK -&gt; requires live Amazon.ca capture</t>
        </is>
      </c>
      <c r="AP714" s="15" t="inlineStr">
        <is>
          <t>Unverified commercial data</t>
        </is>
      </c>
    </row>
    <row r="715" ht="28" customHeight="1">
      <c r="A715" s="15" t="inlineStr">
        <is>
          <t>Canada Dry</t>
        </is>
      </c>
      <c r="B715" s="15" t="inlineStr">
        <is>
          <t>Canada Dry Ginger Ale | Original | 18-pack 355mL</t>
        </is>
      </c>
      <c r="C715" s="15" t="inlineStr">
        <is>
          <t>5) Sparkling water &amp; soda</t>
        </is>
      </c>
      <c r="D715" s="15" t="inlineStr">
        <is>
          <t>355 mL can</t>
        </is>
      </c>
      <c r="E715" s="29" t="n">
        <v>18</v>
      </c>
      <c r="F715" s="30" t="n"/>
      <c r="G715" s="31">
        <f>IF(AND(ISNUMBER($F715),ISNUMBER($E715),$E715&lt;&gt;0),$F715/$E715,"")</f>
        <v/>
      </c>
      <c r="H715" s="31">
        <f>IF(AND(ISNUMBER($F715),ISNUMBER($AL715),ISNUMBER($E715),($AL715*$E715)&lt;&gt;0),$F715/($AL715*$E715)*100,"")</f>
        <v/>
      </c>
      <c r="I715" s="32" t="n"/>
      <c r="J715" s="33" t="n"/>
      <c r="K715" s="31">
        <f>IF(AND(ISNUMBER($F715),ISNUMBER($J715)),$F715*(1-$J715),"")</f>
        <v/>
      </c>
      <c r="L715" s="32" t="n"/>
      <c r="M715" s="32" t="n"/>
      <c r="N715" s="31">
        <f>IF(ISNUMBER($F715),($F715-IF(ISNUMBER($AM715),$AM715,0))*(1-IF(ISNUMBER($J715),$J715,0)),"")</f>
        <v/>
      </c>
      <c r="O715" s="15" t="inlineStr">
        <is>
          <t>Original</t>
        </is>
      </c>
      <c r="P715" s="29" t="n">
        <v>0</v>
      </c>
      <c r="Q715" s="29" t="n">
        <v>35</v>
      </c>
      <c r="R715" s="15" t="inlineStr">
        <is>
          <t>Not listed</t>
        </is>
      </c>
      <c r="S715" s="29" t="n">
        <v>36</v>
      </c>
      <c r="T715" s="29" t="n">
        <v>140</v>
      </c>
      <c r="U715" s="15" t="inlineStr">
        <is>
          <t>HFCS</t>
        </is>
      </c>
      <c r="V715" s="15" t="inlineStr">
        <is>
          <t>Real ginger ale (no functional claim)</t>
        </is>
      </c>
      <c r="W715" s="32" t="n"/>
      <c r="X715" s="32" t="n"/>
      <c r="Y715" s="32" t="n"/>
      <c r="Z715" s="32" t="n"/>
      <c r="AA715" s="15" t="inlineStr">
        <is>
          <t>High</t>
        </is>
      </c>
      <c r="AB715" s="15" t="inlineStr">
        <is>
          <t>#1 ginger ale</t>
        </is>
      </c>
      <c r="AC715" s="15" t="inlineStr">
        <is>
          <t>Crisp classic ginger ale</t>
        </is>
      </c>
      <c r="AD715" s="15" t="inlineStr">
        <is>
          <t>Go-to ginger ale, also for upset stomach.</t>
        </is>
      </c>
      <c r="AE715" s="32" t="n"/>
      <c r="AF715" s="34">
        <f>IF(AND(ISNUMBER($P715),ISNUMBER($AL715),$AL715&lt;&gt;0),ROUND($P715/$AL715*100,1),"")</f>
        <v/>
      </c>
      <c r="AG715" s="35">
        <f>IF(AND(ISNUMBER($S715),ISNUMBER($AL715),$AL715&lt;&gt;0),ROUND($S715/$AL715*100,2),"")</f>
        <v/>
      </c>
      <c r="AH715" s="34">
        <f>IF(AND(ISNUMBER($Q715),ISNUMBER($AL715),$AL715&lt;&gt;0),ROUND($Q715/$AL715*100,1),"")</f>
        <v/>
      </c>
      <c r="AI715" s="29">
        <f>IF(ISNUMBER($S715),IF($S715&lt;=1,"Yes","No"),"n/a")</f>
        <v/>
      </c>
      <c r="AJ715" s="29">
        <f>IF(ISNUMBER($S715),ROUND(MAX(0,MIN(100,100-$S715*2.5-IF(ISNUMBER($T715),$T715,0)*0.12+IF($S715&lt;=1,12,0))),0),"")</f>
        <v/>
      </c>
      <c r="AK715" s="29">
        <f>IF(ISNUMBER($Q715),IF($Q715&gt;=100,20,IF($Q715&gt;=30,10,0)),0)+IF(ISNUMBER($R715),IF($R715&gt;=100,20,0),0)+IF(ISNUMBER($P715),IF($P715&gt;=150,20,IF($P715&gt;=50,12,5)),0)+IF(ISNUMBER($S715),IF($S715&lt;=1,15,0),0)</f>
        <v/>
      </c>
      <c r="AL715" s="29" t="n">
        <v>355</v>
      </c>
      <c r="AM715" s="30" t="n"/>
      <c r="AN715" s="15" t="inlineStr">
        <is>
          <t>Secondary/approx; NOT verified on Amazon.ca</t>
        </is>
      </c>
      <c r="AO715" s="15" t="inlineStr">
        <is>
          <t>BLANK -&gt; requires live Amazon.ca capture</t>
        </is>
      </c>
      <c r="AP715" s="15" t="inlineStr">
        <is>
          <t>Unverified commercial data</t>
        </is>
      </c>
    </row>
    <row r="716" ht="28" customHeight="1">
      <c r="A716" s="15" t="inlineStr">
        <is>
          <t>Canada Dry</t>
        </is>
      </c>
      <c r="B716" s="15" t="inlineStr">
        <is>
          <t>Canada Dry Ginger Ale | Original | 24-pack 355mL</t>
        </is>
      </c>
      <c r="C716" s="15" t="inlineStr">
        <is>
          <t>5) Sparkling water &amp; soda</t>
        </is>
      </c>
      <c r="D716" s="15" t="inlineStr">
        <is>
          <t>355 mL can</t>
        </is>
      </c>
      <c r="E716" s="29" t="n">
        <v>24</v>
      </c>
      <c r="F716" s="30" t="n"/>
      <c r="G716" s="31">
        <f>IF(AND(ISNUMBER($F716),ISNUMBER($E716),$E716&lt;&gt;0),$F716/$E716,"")</f>
        <v/>
      </c>
      <c r="H716" s="31">
        <f>IF(AND(ISNUMBER($F716),ISNUMBER($AL716),ISNUMBER($E716),($AL716*$E716)&lt;&gt;0),$F716/($AL716*$E716)*100,"")</f>
        <v/>
      </c>
      <c r="I716" s="32" t="n"/>
      <c r="J716" s="33" t="n"/>
      <c r="K716" s="31">
        <f>IF(AND(ISNUMBER($F716),ISNUMBER($J716)),$F716*(1-$J716),"")</f>
        <v/>
      </c>
      <c r="L716" s="32" t="n"/>
      <c r="M716" s="32" t="n"/>
      <c r="N716" s="31">
        <f>IF(ISNUMBER($F716),($F716-IF(ISNUMBER($AM716),$AM716,0))*(1-IF(ISNUMBER($J716),$J716,0)),"")</f>
        <v/>
      </c>
      <c r="O716" s="15" t="inlineStr">
        <is>
          <t>Original</t>
        </is>
      </c>
      <c r="P716" s="29" t="n">
        <v>0</v>
      </c>
      <c r="Q716" s="29" t="n">
        <v>35</v>
      </c>
      <c r="R716" s="15" t="inlineStr">
        <is>
          <t>Not listed</t>
        </is>
      </c>
      <c r="S716" s="29" t="n">
        <v>36</v>
      </c>
      <c r="T716" s="29" t="n">
        <v>140</v>
      </c>
      <c r="U716" s="15" t="inlineStr">
        <is>
          <t>HFCS</t>
        </is>
      </c>
      <c r="V716" s="15" t="inlineStr">
        <is>
          <t>Real ginger ale (no functional claim)</t>
        </is>
      </c>
      <c r="W716" s="32" t="n"/>
      <c r="X716" s="32" t="n"/>
      <c r="Y716" s="32" t="n"/>
      <c r="Z716" s="32" t="n"/>
      <c r="AA716" s="15" t="inlineStr">
        <is>
          <t>High</t>
        </is>
      </c>
      <c r="AB716" s="15" t="inlineStr">
        <is>
          <t>#1 ginger ale</t>
        </is>
      </c>
      <c r="AC716" s="15" t="inlineStr">
        <is>
          <t>Crisp classic ginger ale</t>
        </is>
      </c>
      <c r="AD716" s="15" t="inlineStr">
        <is>
          <t>Go-to ginger ale, also for upset stomach.</t>
        </is>
      </c>
      <c r="AE716" s="32" t="n"/>
      <c r="AF716" s="34">
        <f>IF(AND(ISNUMBER($P716),ISNUMBER($AL716),$AL716&lt;&gt;0),ROUND($P716/$AL716*100,1),"")</f>
        <v/>
      </c>
      <c r="AG716" s="35">
        <f>IF(AND(ISNUMBER($S716),ISNUMBER($AL716),$AL716&lt;&gt;0),ROUND($S716/$AL716*100,2),"")</f>
        <v/>
      </c>
      <c r="AH716" s="34">
        <f>IF(AND(ISNUMBER($Q716),ISNUMBER($AL716),$AL716&lt;&gt;0),ROUND($Q716/$AL716*100,1),"")</f>
        <v/>
      </c>
      <c r="AI716" s="29">
        <f>IF(ISNUMBER($S716),IF($S716&lt;=1,"Yes","No"),"n/a")</f>
        <v/>
      </c>
      <c r="AJ716" s="29">
        <f>IF(ISNUMBER($S716),ROUND(MAX(0,MIN(100,100-$S716*2.5-IF(ISNUMBER($T716),$T716,0)*0.12+IF($S716&lt;=1,12,0))),0),"")</f>
        <v/>
      </c>
      <c r="AK716" s="29">
        <f>IF(ISNUMBER($Q716),IF($Q716&gt;=100,20,IF($Q716&gt;=30,10,0)),0)+IF(ISNUMBER($R716),IF($R716&gt;=100,20,0),0)+IF(ISNUMBER($P716),IF($P716&gt;=150,20,IF($P716&gt;=50,12,5)),0)+IF(ISNUMBER($S716),IF($S716&lt;=1,15,0),0)</f>
        <v/>
      </c>
      <c r="AL716" s="29" t="n">
        <v>355</v>
      </c>
      <c r="AM716" s="30" t="n"/>
      <c r="AN716" s="15" t="inlineStr">
        <is>
          <t>Secondary/approx; NOT verified on Amazon.ca</t>
        </is>
      </c>
      <c r="AO716" s="15" t="inlineStr">
        <is>
          <t>BLANK -&gt; requires live Amazon.ca capture</t>
        </is>
      </c>
      <c r="AP716" s="15" t="inlineStr">
        <is>
          <t>Unverified commercial data</t>
        </is>
      </c>
    </row>
    <row r="717" ht="28" customHeight="1">
      <c r="A717" s="15" t="inlineStr">
        <is>
          <t>Canada Dry</t>
        </is>
      </c>
      <c r="B717" s="15" t="inlineStr">
        <is>
          <t>Canada Dry Ginger Ale | Diet | single 355mL</t>
        </is>
      </c>
      <c r="C717" s="15" t="inlineStr">
        <is>
          <t>5) Sparkling water &amp; soda</t>
        </is>
      </c>
      <c r="D717" s="15" t="inlineStr">
        <is>
          <t>355 mL can</t>
        </is>
      </c>
      <c r="E717" s="29" t="n">
        <v>1</v>
      </c>
      <c r="F717" s="30" t="n"/>
      <c r="G717" s="31">
        <f>IF(AND(ISNUMBER($F717),ISNUMBER($E717),$E717&lt;&gt;0),$F717/$E717,"")</f>
        <v/>
      </c>
      <c r="H717" s="31">
        <f>IF(AND(ISNUMBER($F717),ISNUMBER($AL717),ISNUMBER($E717),($AL717*$E717)&lt;&gt;0),$F717/($AL717*$E717)*100,"")</f>
        <v/>
      </c>
      <c r="I717" s="32" t="n"/>
      <c r="J717" s="33" t="n"/>
      <c r="K717" s="31">
        <f>IF(AND(ISNUMBER($F717),ISNUMBER($J717)),$F717*(1-$J717),"")</f>
        <v/>
      </c>
      <c r="L717" s="32" t="n"/>
      <c r="M717" s="32" t="n"/>
      <c r="N717" s="31">
        <f>IF(ISNUMBER($F717),($F717-IF(ISNUMBER($AM717),$AM717,0))*(1-IF(ISNUMBER($J717),$J717,0)),"")</f>
        <v/>
      </c>
      <c r="O717" s="15" t="inlineStr">
        <is>
          <t>Diet</t>
        </is>
      </c>
      <c r="P717" s="29" t="n">
        <v>0</v>
      </c>
      <c r="Q717" s="29" t="n">
        <v>35</v>
      </c>
      <c r="R717" s="15" t="inlineStr">
        <is>
          <t>Not listed</t>
        </is>
      </c>
      <c r="S717" s="29" t="n">
        <v>36</v>
      </c>
      <c r="T717" s="29" t="n">
        <v>140</v>
      </c>
      <c r="U717" s="15" t="inlineStr">
        <is>
          <t>HFCS</t>
        </is>
      </c>
      <c r="V717" s="15" t="inlineStr">
        <is>
          <t>Real ginger ale (no functional claim)</t>
        </is>
      </c>
      <c r="W717" s="32" t="n"/>
      <c r="X717" s="32" t="n"/>
      <c r="Y717" s="32" t="n"/>
      <c r="Z717" s="32" t="n"/>
      <c r="AA717" s="15" t="inlineStr">
        <is>
          <t>High</t>
        </is>
      </c>
      <c r="AB717" s="15" t="inlineStr">
        <is>
          <t>#1 ginger ale</t>
        </is>
      </c>
      <c r="AC717" s="15" t="inlineStr">
        <is>
          <t>Crisp classic ginger ale</t>
        </is>
      </c>
      <c r="AD717" s="15" t="inlineStr">
        <is>
          <t>Go-to ginger ale, also for upset stomach.</t>
        </is>
      </c>
      <c r="AE717" s="32" t="n"/>
      <c r="AF717" s="34">
        <f>IF(AND(ISNUMBER($P717),ISNUMBER($AL717),$AL717&lt;&gt;0),ROUND($P717/$AL717*100,1),"")</f>
        <v/>
      </c>
      <c r="AG717" s="35">
        <f>IF(AND(ISNUMBER($S717),ISNUMBER($AL717),$AL717&lt;&gt;0),ROUND($S717/$AL717*100,2),"")</f>
        <v/>
      </c>
      <c r="AH717" s="34">
        <f>IF(AND(ISNUMBER($Q717),ISNUMBER($AL717),$AL717&lt;&gt;0),ROUND($Q717/$AL717*100,1),"")</f>
        <v/>
      </c>
      <c r="AI717" s="29">
        <f>IF(ISNUMBER($S717),IF($S717&lt;=1,"Yes","No"),"n/a")</f>
        <v/>
      </c>
      <c r="AJ717" s="29">
        <f>IF(ISNUMBER($S717),ROUND(MAX(0,MIN(100,100-$S717*2.5-IF(ISNUMBER($T717),$T717,0)*0.12+IF($S717&lt;=1,12,0))),0),"")</f>
        <v/>
      </c>
      <c r="AK717" s="29">
        <f>IF(ISNUMBER($Q717),IF($Q717&gt;=100,20,IF($Q717&gt;=30,10,0)),0)+IF(ISNUMBER($R717),IF($R717&gt;=100,20,0),0)+IF(ISNUMBER($P717),IF($P717&gt;=150,20,IF($P717&gt;=50,12,5)),0)+IF(ISNUMBER($S717),IF($S717&lt;=1,15,0),0)</f>
        <v/>
      </c>
      <c r="AL717" s="29" t="n">
        <v>355</v>
      </c>
      <c r="AM717" s="30" t="n"/>
      <c r="AN717" s="15" t="inlineStr">
        <is>
          <t>Secondary/approx; NOT verified on Amazon.ca</t>
        </is>
      </c>
      <c r="AO717" s="15" t="inlineStr">
        <is>
          <t>BLANK -&gt; requires live Amazon.ca capture</t>
        </is>
      </c>
      <c r="AP717" s="15" t="inlineStr">
        <is>
          <t>Unverified commercial data</t>
        </is>
      </c>
    </row>
    <row r="718" ht="28" customHeight="1">
      <c r="A718" s="15" t="inlineStr">
        <is>
          <t>Canada Dry</t>
        </is>
      </c>
      <c r="B718" s="15" t="inlineStr">
        <is>
          <t>Canada Dry Ginger Ale | Diet | 8-pack 355mL</t>
        </is>
      </c>
      <c r="C718" s="15" t="inlineStr">
        <is>
          <t>5) Sparkling water &amp; soda</t>
        </is>
      </c>
      <c r="D718" s="15" t="inlineStr">
        <is>
          <t>355 mL can</t>
        </is>
      </c>
      <c r="E718" s="29" t="n">
        <v>8</v>
      </c>
      <c r="F718" s="30" t="n"/>
      <c r="G718" s="31">
        <f>IF(AND(ISNUMBER($F718),ISNUMBER($E718),$E718&lt;&gt;0),$F718/$E718,"")</f>
        <v/>
      </c>
      <c r="H718" s="31">
        <f>IF(AND(ISNUMBER($F718),ISNUMBER($AL718),ISNUMBER($E718),($AL718*$E718)&lt;&gt;0),$F718/($AL718*$E718)*100,"")</f>
        <v/>
      </c>
      <c r="I718" s="32" t="n"/>
      <c r="J718" s="33" t="n"/>
      <c r="K718" s="31">
        <f>IF(AND(ISNUMBER($F718),ISNUMBER($J718)),$F718*(1-$J718),"")</f>
        <v/>
      </c>
      <c r="L718" s="32" t="n"/>
      <c r="M718" s="32" t="n"/>
      <c r="N718" s="31">
        <f>IF(ISNUMBER($F718),($F718-IF(ISNUMBER($AM718),$AM718,0))*(1-IF(ISNUMBER($J718),$J718,0)),"")</f>
        <v/>
      </c>
      <c r="O718" s="15" t="inlineStr">
        <is>
          <t>Diet</t>
        </is>
      </c>
      <c r="P718" s="29" t="n">
        <v>0</v>
      </c>
      <c r="Q718" s="29" t="n">
        <v>35</v>
      </c>
      <c r="R718" s="15" t="inlineStr">
        <is>
          <t>Not listed</t>
        </is>
      </c>
      <c r="S718" s="29" t="n">
        <v>36</v>
      </c>
      <c r="T718" s="29" t="n">
        <v>140</v>
      </c>
      <c r="U718" s="15" t="inlineStr">
        <is>
          <t>HFCS</t>
        </is>
      </c>
      <c r="V718" s="15" t="inlineStr">
        <is>
          <t>Real ginger ale (no functional claim)</t>
        </is>
      </c>
      <c r="W718" s="32" t="n"/>
      <c r="X718" s="32" t="n"/>
      <c r="Y718" s="32" t="n"/>
      <c r="Z718" s="32" t="n"/>
      <c r="AA718" s="15" t="inlineStr">
        <is>
          <t>High</t>
        </is>
      </c>
      <c r="AB718" s="15" t="inlineStr">
        <is>
          <t>#1 ginger ale</t>
        </is>
      </c>
      <c r="AC718" s="15" t="inlineStr">
        <is>
          <t>Crisp classic ginger ale</t>
        </is>
      </c>
      <c r="AD718" s="15" t="inlineStr">
        <is>
          <t>Go-to ginger ale, also for upset stomach.</t>
        </is>
      </c>
      <c r="AE718" s="32" t="n"/>
      <c r="AF718" s="34">
        <f>IF(AND(ISNUMBER($P718),ISNUMBER($AL718),$AL718&lt;&gt;0),ROUND($P718/$AL718*100,1),"")</f>
        <v/>
      </c>
      <c r="AG718" s="35">
        <f>IF(AND(ISNUMBER($S718),ISNUMBER($AL718),$AL718&lt;&gt;0),ROUND($S718/$AL718*100,2),"")</f>
        <v/>
      </c>
      <c r="AH718" s="34">
        <f>IF(AND(ISNUMBER($Q718),ISNUMBER($AL718),$AL718&lt;&gt;0),ROUND($Q718/$AL718*100,1),"")</f>
        <v/>
      </c>
      <c r="AI718" s="29">
        <f>IF(ISNUMBER($S718),IF($S718&lt;=1,"Yes","No"),"n/a")</f>
        <v/>
      </c>
      <c r="AJ718" s="29">
        <f>IF(ISNUMBER($S718),ROUND(MAX(0,MIN(100,100-$S718*2.5-IF(ISNUMBER($T718),$T718,0)*0.12+IF($S718&lt;=1,12,0))),0),"")</f>
        <v/>
      </c>
      <c r="AK718" s="29">
        <f>IF(ISNUMBER($Q718),IF($Q718&gt;=100,20,IF($Q718&gt;=30,10,0)),0)+IF(ISNUMBER($R718),IF($R718&gt;=100,20,0),0)+IF(ISNUMBER($P718),IF($P718&gt;=150,20,IF($P718&gt;=50,12,5)),0)+IF(ISNUMBER($S718),IF($S718&lt;=1,15,0),0)</f>
        <v/>
      </c>
      <c r="AL718" s="29" t="n">
        <v>355</v>
      </c>
      <c r="AM718" s="30" t="n"/>
      <c r="AN718" s="15" t="inlineStr">
        <is>
          <t>Secondary/approx; NOT verified on Amazon.ca</t>
        </is>
      </c>
      <c r="AO718" s="15" t="inlineStr">
        <is>
          <t>BLANK -&gt; requires live Amazon.ca capture</t>
        </is>
      </c>
      <c r="AP718" s="15" t="inlineStr">
        <is>
          <t>Unverified commercial data</t>
        </is>
      </c>
    </row>
    <row r="719" ht="28" customHeight="1">
      <c r="A719" s="15" t="inlineStr">
        <is>
          <t>Canada Dry</t>
        </is>
      </c>
      <c r="B719" s="15" t="inlineStr">
        <is>
          <t>Canada Dry Ginger Ale | Diet | 12-pack 355mL</t>
        </is>
      </c>
      <c r="C719" s="15" t="inlineStr">
        <is>
          <t>5) Sparkling water &amp; soda</t>
        </is>
      </c>
      <c r="D719" s="15" t="inlineStr">
        <is>
          <t>355 mL can</t>
        </is>
      </c>
      <c r="E719" s="29" t="n">
        <v>12</v>
      </c>
      <c r="F719" s="30" t="n"/>
      <c r="G719" s="31">
        <f>IF(AND(ISNUMBER($F719),ISNUMBER($E719),$E719&lt;&gt;0),$F719/$E719,"")</f>
        <v/>
      </c>
      <c r="H719" s="31">
        <f>IF(AND(ISNUMBER($F719),ISNUMBER($AL719),ISNUMBER($E719),($AL719*$E719)&lt;&gt;0),$F719/($AL719*$E719)*100,"")</f>
        <v/>
      </c>
      <c r="I719" s="32" t="n"/>
      <c r="J719" s="33" t="n"/>
      <c r="K719" s="31">
        <f>IF(AND(ISNUMBER($F719),ISNUMBER($J719)),$F719*(1-$J719),"")</f>
        <v/>
      </c>
      <c r="L719" s="32" t="n"/>
      <c r="M719" s="32" t="n"/>
      <c r="N719" s="31">
        <f>IF(ISNUMBER($F719),($F719-IF(ISNUMBER($AM719),$AM719,0))*(1-IF(ISNUMBER($J719),$J719,0)),"")</f>
        <v/>
      </c>
      <c r="O719" s="15" t="inlineStr">
        <is>
          <t>Diet</t>
        </is>
      </c>
      <c r="P719" s="29" t="n">
        <v>0</v>
      </c>
      <c r="Q719" s="29" t="n">
        <v>35</v>
      </c>
      <c r="R719" s="15" t="inlineStr">
        <is>
          <t>Not listed</t>
        </is>
      </c>
      <c r="S719" s="29" t="n">
        <v>36</v>
      </c>
      <c r="T719" s="29" t="n">
        <v>140</v>
      </c>
      <c r="U719" s="15" t="inlineStr">
        <is>
          <t>HFCS</t>
        </is>
      </c>
      <c r="V719" s="15" t="inlineStr">
        <is>
          <t>Real ginger ale (no functional claim)</t>
        </is>
      </c>
      <c r="W719" s="32" t="n"/>
      <c r="X719" s="32" t="n"/>
      <c r="Y719" s="32" t="n"/>
      <c r="Z719" s="32" t="n"/>
      <c r="AA719" s="15" t="inlineStr">
        <is>
          <t>High</t>
        </is>
      </c>
      <c r="AB719" s="15" t="inlineStr">
        <is>
          <t>#1 ginger ale</t>
        </is>
      </c>
      <c r="AC719" s="15" t="inlineStr">
        <is>
          <t>Crisp classic ginger ale</t>
        </is>
      </c>
      <c r="AD719" s="15" t="inlineStr">
        <is>
          <t>Go-to ginger ale, also for upset stomach.</t>
        </is>
      </c>
      <c r="AE719" s="32" t="n"/>
      <c r="AF719" s="34">
        <f>IF(AND(ISNUMBER($P719),ISNUMBER($AL719),$AL719&lt;&gt;0),ROUND($P719/$AL719*100,1),"")</f>
        <v/>
      </c>
      <c r="AG719" s="35">
        <f>IF(AND(ISNUMBER($S719),ISNUMBER($AL719),$AL719&lt;&gt;0),ROUND($S719/$AL719*100,2),"")</f>
        <v/>
      </c>
      <c r="AH719" s="34">
        <f>IF(AND(ISNUMBER($Q719),ISNUMBER($AL719),$AL719&lt;&gt;0),ROUND($Q719/$AL719*100,1),"")</f>
        <v/>
      </c>
      <c r="AI719" s="29">
        <f>IF(ISNUMBER($S719),IF($S719&lt;=1,"Yes","No"),"n/a")</f>
        <v/>
      </c>
      <c r="AJ719" s="29">
        <f>IF(ISNUMBER($S719),ROUND(MAX(0,MIN(100,100-$S719*2.5-IF(ISNUMBER($T719),$T719,0)*0.12+IF($S719&lt;=1,12,0))),0),"")</f>
        <v/>
      </c>
      <c r="AK719" s="29">
        <f>IF(ISNUMBER($Q719),IF($Q719&gt;=100,20,IF($Q719&gt;=30,10,0)),0)+IF(ISNUMBER($R719),IF($R719&gt;=100,20,0),0)+IF(ISNUMBER($P719),IF($P719&gt;=150,20,IF($P719&gt;=50,12,5)),0)+IF(ISNUMBER($S719),IF($S719&lt;=1,15,0),0)</f>
        <v/>
      </c>
      <c r="AL719" s="29" t="n">
        <v>355</v>
      </c>
      <c r="AM719" s="30" t="n"/>
      <c r="AN719" s="15" t="inlineStr">
        <is>
          <t>Secondary/approx; NOT verified on Amazon.ca</t>
        </is>
      </c>
      <c r="AO719" s="15" t="inlineStr">
        <is>
          <t>BLANK -&gt; requires live Amazon.ca capture</t>
        </is>
      </c>
      <c r="AP719" s="15" t="inlineStr">
        <is>
          <t>Unverified commercial data</t>
        </is>
      </c>
    </row>
    <row r="720" ht="28" customHeight="1">
      <c r="A720" s="15" t="inlineStr">
        <is>
          <t>Canada Dry</t>
        </is>
      </c>
      <c r="B720" s="15" t="inlineStr">
        <is>
          <t>Canada Dry Ginger Ale | Diet | 15-pack 355mL</t>
        </is>
      </c>
      <c r="C720" s="15" t="inlineStr">
        <is>
          <t>5) Sparkling water &amp; soda</t>
        </is>
      </c>
      <c r="D720" s="15" t="inlineStr">
        <is>
          <t>355 mL can</t>
        </is>
      </c>
      <c r="E720" s="29" t="n">
        <v>15</v>
      </c>
      <c r="F720" s="30" t="n"/>
      <c r="G720" s="31">
        <f>IF(AND(ISNUMBER($F720),ISNUMBER($E720),$E720&lt;&gt;0),$F720/$E720,"")</f>
        <v/>
      </c>
      <c r="H720" s="31">
        <f>IF(AND(ISNUMBER($F720),ISNUMBER($AL720),ISNUMBER($E720),($AL720*$E720)&lt;&gt;0),$F720/($AL720*$E720)*100,"")</f>
        <v/>
      </c>
      <c r="I720" s="32" t="n"/>
      <c r="J720" s="33" t="n"/>
      <c r="K720" s="31">
        <f>IF(AND(ISNUMBER($F720),ISNUMBER($J720)),$F720*(1-$J720),"")</f>
        <v/>
      </c>
      <c r="L720" s="32" t="n"/>
      <c r="M720" s="32" t="n"/>
      <c r="N720" s="31">
        <f>IF(ISNUMBER($F720),($F720-IF(ISNUMBER($AM720),$AM720,0))*(1-IF(ISNUMBER($J720),$J720,0)),"")</f>
        <v/>
      </c>
      <c r="O720" s="15" t="inlineStr">
        <is>
          <t>Diet</t>
        </is>
      </c>
      <c r="P720" s="29" t="n">
        <v>0</v>
      </c>
      <c r="Q720" s="29" t="n">
        <v>35</v>
      </c>
      <c r="R720" s="15" t="inlineStr">
        <is>
          <t>Not listed</t>
        </is>
      </c>
      <c r="S720" s="29" t="n">
        <v>36</v>
      </c>
      <c r="T720" s="29" t="n">
        <v>140</v>
      </c>
      <c r="U720" s="15" t="inlineStr">
        <is>
          <t>HFCS</t>
        </is>
      </c>
      <c r="V720" s="15" t="inlineStr">
        <is>
          <t>Real ginger ale (no functional claim)</t>
        </is>
      </c>
      <c r="W720" s="32" t="n"/>
      <c r="X720" s="32" t="n"/>
      <c r="Y720" s="32" t="n"/>
      <c r="Z720" s="32" t="n"/>
      <c r="AA720" s="15" t="inlineStr">
        <is>
          <t>High</t>
        </is>
      </c>
      <c r="AB720" s="15" t="inlineStr">
        <is>
          <t>#1 ginger ale</t>
        </is>
      </c>
      <c r="AC720" s="15" t="inlineStr">
        <is>
          <t>Crisp classic ginger ale</t>
        </is>
      </c>
      <c r="AD720" s="15" t="inlineStr">
        <is>
          <t>Go-to ginger ale, also for upset stomach.</t>
        </is>
      </c>
      <c r="AE720" s="32" t="n"/>
      <c r="AF720" s="34">
        <f>IF(AND(ISNUMBER($P720),ISNUMBER($AL720),$AL720&lt;&gt;0),ROUND($P720/$AL720*100,1),"")</f>
        <v/>
      </c>
      <c r="AG720" s="35">
        <f>IF(AND(ISNUMBER($S720),ISNUMBER($AL720),$AL720&lt;&gt;0),ROUND($S720/$AL720*100,2),"")</f>
        <v/>
      </c>
      <c r="AH720" s="34">
        <f>IF(AND(ISNUMBER($Q720),ISNUMBER($AL720),$AL720&lt;&gt;0),ROUND($Q720/$AL720*100,1),"")</f>
        <v/>
      </c>
      <c r="AI720" s="29">
        <f>IF(ISNUMBER($S720),IF($S720&lt;=1,"Yes","No"),"n/a")</f>
        <v/>
      </c>
      <c r="AJ720" s="29">
        <f>IF(ISNUMBER($S720),ROUND(MAX(0,MIN(100,100-$S720*2.5-IF(ISNUMBER($T720),$T720,0)*0.12+IF($S720&lt;=1,12,0))),0),"")</f>
        <v/>
      </c>
      <c r="AK720" s="29">
        <f>IF(ISNUMBER($Q720),IF($Q720&gt;=100,20,IF($Q720&gt;=30,10,0)),0)+IF(ISNUMBER($R720),IF($R720&gt;=100,20,0),0)+IF(ISNUMBER($P720),IF($P720&gt;=150,20,IF($P720&gt;=50,12,5)),0)+IF(ISNUMBER($S720),IF($S720&lt;=1,15,0),0)</f>
        <v/>
      </c>
      <c r="AL720" s="29" t="n">
        <v>355</v>
      </c>
      <c r="AM720" s="30" t="n"/>
      <c r="AN720" s="15" t="inlineStr">
        <is>
          <t>Secondary/approx; NOT verified on Amazon.ca</t>
        </is>
      </c>
      <c r="AO720" s="15" t="inlineStr">
        <is>
          <t>BLANK -&gt; requires live Amazon.ca capture</t>
        </is>
      </c>
      <c r="AP720" s="15" t="inlineStr">
        <is>
          <t>Unverified commercial data</t>
        </is>
      </c>
    </row>
    <row r="721" ht="28" customHeight="1">
      <c r="A721" s="15" t="inlineStr">
        <is>
          <t>Canada Dry</t>
        </is>
      </c>
      <c r="B721" s="15" t="inlineStr">
        <is>
          <t>Canada Dry Ginger Ale | Diet | 18-pack 355mL</t>
        </is>
      </c>
      <c r="C721" s="15" t="inlineStr">
        <is>
          <t>5) Sparkling water &amp; soda</t>
        </is>
      </c>
      <c r="D721" s="15" t="inlineStr">
        <is>
          <t>355 mL can</t>
        </is>
      </c>
      <c r="E721" s="29" t="n">
        <v>18</v>
      </c>
      <c r="F721" s="30" t="n"/>
      <c r="G721" s="31">
        <f>IF(AND(ISNUMBER($F721),ISNUMBER($E721),$E721&lt;&gt;0),$F721/$E721,"")</f>
        <v/>
      </c>
      <c r="H721" s="31">
        <f>IF(AND(ISNUMBER($F721),ISNUMBER($AL721),ISNUMBER($E721),($AL721*$E721)&lt;&gt;0),$F721/($AL721*$E721)*100,"")</f>
        <v/>
      </c>
      <c r="I721" s="32" t="n"/>
      <c r="J721" s="33" t="n"/>
      <c r="K721" s="31">
        <f>IF(AND(ISNUMBER($F721),ISNUMBER($J721)),$F721*(1-$J721),"")</f>
        <v/>
      </c>
      <c r="L721" s="32" t="n"/>
      <c r="M721" s="32" t="n"/>
      <c r="N721" s="31">
        <f>IF(ISNUMBER($F721),($F721-IF(ISNUMBER($AM721),$AM721,0))*(1-IF(ISNUMBER($J721),$J721,0)),"")</f>
        <v/>
      </c>
      <c r="O721" s="15" t="inlineStr">
        <is>
          <t>Diet</t>
        </is>
      </c>
      <c r="P721" s="29" t="n">
        <v>0</v>
      </c>
      <c r="Q721" s="29" t="n">
        <v>35</v>
      </c>
      <c r="R721" s="15" t="inlineStr">
        <is>
          <t>Not listed</t>
        </is>
      </c>
      <c r="S721" s="29" t="n">
        <v>36</v>
      </c>
      <c r="T721" s="29" t="n">
        <v>140</v>
      </c>
      <c r="U721" s="15" t="inlineStr">
        <is>
          <t>HFCS</t>
        </is>
      </c>
      <c r="V721" s="15" t="inlineStr">
        <is>
          <t>Real ginger ale (no functional claim)</t>
        </is>
      </c>
      <c r="W721" s="32" t="n"/>
      <c r="X721" s="32" t="n"/>
      <c r="Y721" s="32" t="n"/>
      <c r="Z721" s="32" t="n"/>
      <c r="AA721" s="15" t="inlineStr">
        <is>
          <t>High</t>
        </is>
      </c>
      <c r="AB721" s="15" t="inlineStr">
        <is>
          <t>#1 ginger ale</t>
        </is>
      </c>
      <c r="AC721" s="15" t="inlineStr">
        <is>
          <t>Crisp classic ginger ale</t>
        </is>
      </c>
      <c r="AD721" s="15" t="inlineStr">
        <is>
          <t>Go-to ginger ale, also for upset stomach.</t>
        </is>
      </c>
      <c r="AE721" s="32" t="n"/>
      <c r="AF721" s="34">
        <f>IF(AND(ISNUMBER($P721),ISNUMBER($AL721),$AL721&lt;&gt;0),ROUND($P721/$AL721*100,1),"")</f>
        <v/>
      </c>
      <c r="AG721" s="35">
        <f>IF(AND(ISNUMBER($S721),ISNUMBER($AL721),$AL721&lt;&gt;0),ROUND($S721/$AL721*100,2),"")</f>
        <v/>
      </c>
      <c r="AH721" s="34">
        <f>IF(AND(ISNUMBER($Q721),ISNUMBER($AL721),$AL721&lt;&gt;0),ROUND($Q721/$AL721*100,1),"")</f>
        <v/>
      </c>
      <c r="AI721" s="29">
        <f>IF(ISNUMBER($S721),IF($S721&lt;=1,"Yes","No"),"n/a")</f>
        <v/>
      </c>
      <c r="AJ721" s="29">
        <f>IF(ISNUMBER($S721),ROUND(MAX(0,MIN(100,100-$S721*2.5-IF(ISNUMBER($T721),$T721,0)*0.12+IF($S721&lt;=1,12,0))),0),"")</f>
        <v/>
      </c>
      <c r="AK721" s="29">
        <f>IF(ISNUMBER($Q721),IF($Q721&gt;=100,20,IF($Q721&gt;=30,10,0)),0)+IF(ISNUMBER($R721),IF($R721&gt;=100,20,0),0)+IF(ISNUMBER($P721),IF($P721&gt;=150,20,IF($P721&gt;=50,12,5)),0)+IF(ISNUMBER($S721),IF($S721&lt;=1,15,0),0)</f>
        <v/>
      </c>
      <c r="AL721" s="29" t="n">
        <v>355</v>
      </c>
      <c r="AM721" s="30" t="n"/>
      <c r="AN721" s="15" t="inlineStr">
        <is>
          <t>Secondary/approx; NOT verified on Amazon.ca</t>
        </is>
      </c>
      <c r="AO721" s="15" t="inlineStr">
        <is>
          <t>BLANK -&gt; requires live Amazon.ca capture</t>
        </is>
      </c>
      <c r="AP721" s="15" t="inlineStr">
        <is>
          <t>Unverified commercial data</t>
        </is>
      </c>
    </row>
    <row r="722" ht="28" customHeight="1">
      <c r="A722" s="15" t="inlineStr">
        <is>
          <t>Canada Dry</t>
        </is>
      </c>
      <c r="B722" s="15" t="inlineStr">
        <is>
          <t>Canada Dry Ginger Ale | Diet | 24-pack 355mL</t>
        </is>
      </c>
      <c r="C722" s="15" t="inlineStr">
        <is>
          <t>5) Sparkling water &amp; soda</t>
        </is>
      </c>
      <c r="D722" s="15" t="inlineStr">
        <is>
          <t>355 mL can</t>
        </is>
      </c>
      <c r="E722" s="29" t="n">
        <v>24</v>
      </c>
      <c r="F722" s="30" t="n"/>
      <c r="G722" s="31">
        <f>IF(AND(ISNUMBER($F722),ISNUMBER($E722),$E722&lt;&gt;0),$F722/$E722,"")</f>
        <v/>
      </c>
      <c r="H722" s="31">
        <f>IF(AND(ISNUMBER($F722),ISNUMBER($AL722),ISNUMBER($E722),($AL722*$E722)&lt;&gt;0),$F722/($AL722*$E722)*100,"")</f>
        <v/>
      </c>
      <c r="I722" s="32" t="n"/>
      <c r="J722" s="33" t="n"/>
      <c r="K722" s="31">
        <f>IF(AND(ISNUMBER($F722),ISNUMBER($J722)),$F722*(1-$J722),"")</f>
        <v/>
      </c>
      <c r="L722" s="32" t="n"/>
      <c r="M722" s="32" t="n"/>
      <c r="N722" s="31">
        <f>IF(ISNUMBER($F722),($F722-IF(ISNUMBER($AM722),$AM722,0))*(1-IF(ISNUMBER($J722),$J722,0)),"")</f>
        <v/>
      </c>
      <c r="O722" s="15" t="inlineStr">
        <is>
          <t>Diet</t>
        </is>
      </c>
      <c r="P722" s="29" t="n">
        <v>0</v>
      </c>
      <c r="Q722" s="29" t="n">
        <v>35</v>
      </c>
      <c r="R722" s="15" t="inlineStr">
        <is>
          <t>Not listed</t>
        </is>
      </c>
      <c r="S722" s="29" t="n">
        <v>36</v>
      </c>
      <c r="T722" s="29" t="n">
        <v>140</v>
      </c>
      <c r="U722" s="15" t="inlineStr">
        <is>
          <t>HFCS</t>
        </is>
      </c>
      <c r="V722" s="15" t="inlineStr">
        <is>
          <t>Real ginger ale (no functional claim)</t>
        </is>
      </c>
      <c r="W722" s="32" t="n"/>
      <c r="X722" s="32" t="n"/>
      <c r="Y722" s="32" t="n"/>
      <c r="Z722" s="32" t="n"/>
      <c r="AA722" s="15" t="inlineStr">
        <is>
          <t>High</t>
        </is>
      </c>
      <c r="AB722" s="15" t="inlineStr">
        <is>
          <t>#1 ginger ale</t>
        </is>
      </c>
      <c r="AC722" s="15" t="inlineStr">
        <is>
          <t>Crisp classic ginger ale</t>
        </is>
      </c>
      <c r="AD722" s="15" t="inlineStr">
        <is>
          <t>Go-to ginger ale, also for upset stomach.</t>
        </is>
      </c>
      <c r="AE722" s="32" t="n"/>
      <c r="AF722" s="34">
        <f>IF(AND(ISNUMBER($P722),ISNUMBER($AL722),$AL722&lt;&gt;0),ROUND($P722/$AL722*100,1),"")</f>
        <v/>
      </c>
      <c r="AG722" s="35">
        <f>IF(AND(ISNUMBER($S722),ISNUMBER($AL722),$AL722&lt;&gt;0),ROUND($S722/$AL722*100,2),"")</f>
        <v/>
      </c>
      <c r="AH722" s="34">
        <f>IF(AND(ISNUMBER($Q722),ISNUMBER($AL722),$AL722&lt;&gt;0),ROUND($Q722/$AL722*100,1),"")</f>
        <v/>
      </c>
      <c r="AI722" s="29">
        <f>IF(ISNUMBER($S722),IF($S722&lt;=1,"Yes","No"),"n/a")</f>
        <v/>
      </c>
      <c r="AJ722" s="29">
        <f>IF(ISNUMBER($S722),ROUND(MAX(0,MIN(100,100-$S722*2.5-IF(ISNUMBER($T722),$T722,0)*0.12+IF($S722&lt;=1,12,0))),0),"")</f>
        <v/>
      </c>
      <c r="AK722" s="29">
        <f>IF(ISNUMBER($Q722),IF($Q722&gt;=100,20,IF($Q722&gt;=30,10,0)),0)+IF(ISNUMBER($R722),IF($R722&gt;=100,20,0),0)+IF(ISNUMBER($P722),IF($P722&gt;=150,20,IF($P722&gt;=50,12,5)),0)+IF(ISNUMBER($S722),IF($S722&lt;=1,15,0),0)</f>
        <v/>
      </c>
      <c r="AL722" s="29" t="n">
        <v>355</v>
      </c>
      <c r="AM722" s="30" t="n"/>
      <c r="AN722" s="15" t="inlineStr">
        <is>
          <t>Secondary/approx; NOT verified on Amazon.ca</t>
        </is>
      </c>
      <c r="AO722" s="15" t="inlineStr">
        <is>
          <t>BLANK -&gt; requires live Amazon.ca capture</t>
        </is>
      </c>
      <c r="AP722" s="15" t="inlineStr">
        <is>
          <t>Unverified commercial data</t>
        </is>
      </c>
    </row>
    <row r="723" ht="28" customHeight="1">
      <c r="A723" s="15" t="inlineStr">
        <is>
          <t>Canada Dry</t>
        </is>
      </c>
      <c r="B723" s="15" t="inlineStr">
        <is>
          <t>Canada Dry Ginger Ale | Cranberry | single 355mL</t>
        </is>
      </c>
      <c r="C723" s="15" t="inlineStr">
        <is>
          <t>5) Sparkling water &amp; soda</t>
        </is>
      </c>
      <c r="D723" s="15" t="inlineStr">
        <is>
          <t>355 mL can</t>
        </is>
      </c>
      <c r="E723" s="29" t="n">
        <v>1</v>
      </c>
      <c r="F723" s="30" t="n"/>
      <c r="G723" s="31">
        <f>IF(AND(ISNUMBER($F723),ISNUMBER($E723),$E723&lt;&gt;0),$F723/$E723,"")</f>
        <v/>
      </c>
      <c r="H723" s="31">
        <f>IF(AND(ISNUMBER($F723),ISNUMBER($AL723),ISNUMBER($E723),($AL723*$E723)&lt;&gt;0),$F723/($AL723*$E723)*100,"")</f>
        <v/>
      </c>
      <c r="I723" s="32" t="n"/>
      <c r="J723" s="33" t="n"/>
      <c r="K723" s="31">
        <f>IF(AND(ISNUMBER($F723),ISNUMBER($J723)),$F723*(1-$J723),"")</f>
        <v/>
      </c>
      <c r="L723" s="32" t="n"/>
      <c r="M723" s="32" t="n"/>
      <c r="N723" s="31">
        <f>IF(ISNUMBER($F723),($F723-IF(ISNUMBER($AM723),$AM723,0))*(1-IF(ISNUMBER($J723),$J723,0)),"")</f>
        <v/>
      </c>
      <c r="O723" s="15" t="inlineStr">
        <is>
          <t>Cranberry</t>
        </is>
      </c>
      <c r="P723" s="29" t="n">
        <v>0</v>
      </c>
      <c r="Q723" s="29" t="n">
        <v>35</v>
      </c>
      <c r="R723" s="15" t="inlineStr">
        <is>
          <t>Not listed</t>
        </is>
      </c>
      <c r="S723" s="29" t="n">
        <v>36</v>
      </c>
      <c r="T723" s="29" t="n">
        <v>140</v>
      </c>
      <c r="U723" s="15" t="inlineStr">
        <is>
          <t>HFCS</t>
        </is>
      </c>
      <c r="V723" s="15" t="inlineStr">
        <is>
          <t>Real ginger ale (no functional claim)</t>
        </is>
      </c>
      <c r="W723" s="32" t="n"/>
      <c r="X723" s="32" t="n"/>
      <c r="Y723" s="32" t="n"/>
      <c r="Z723" s="32" t="n"/>
      <c r="AA723" s="15" t="inlineStr">
        <is>
          <t>High</t>
        </is>
      </c>
      <c r="AB723" s="15" t="inlineStr">
        <is>
          <t>#1 ginger ale</t>
        </is>
      </c>
      <c r="AC723" s="15" t="inlineStr">
        <is>
          <t>Crisp classic ginger ale</t>
        </is>
      </c>
      <c r="AD723" s="15" t="inlineStr">
        <is>
          <t>Go-to ginger ale, also for upset stomach.</t>
        </is>
      </c>
      <c r="AE723" s="32" t="n"/>
      <c r="AF723" s="34">
        <f>IF(AND(ISNUMBER($P723),ISNUMBER($AL723),$AL723&lt;&gt;0),ROUND($P723/$AL723*100,1),"")</f>
        <v/>
      </c>
      <c r="AG723" s="35">
        <f>IF(AND(ISNUMBER($S723),ISNUMBER($AL723),$AL723&lt;&gt;0),ROUND($S723/$AL723*100,2),"")</f>
        <v/>
      </c>
      <c r="AH723" s="34">
        <f>IF(AND(ISNUMBER($Q723),ISNUMBER($AL723),$AL723&lt;&gt;0),ROUND($Q723/$AL723*100,1),"")</f>
        <v/>
      </c>
      <c r="AI723" s="29">
        <f>IF(ISNUMBER($S723),IF($S723&lt;=1,"Yes","No"),"n/a")</f>
        <v/>
      </c>
      <c r="AJ723" s="29">
        <f>IF(ISNUMBER($S723),ROUND(MAX(0,MIN(100,100-$S723*2.5-IF(ISNUMBER($T723),$T723,0)*0.12+IF($S723&lt;=1,12,0))),0),"")</f>
        <v/>
      </c>
      <c r="AK723" s="29">
        <f>IF(ISNUMBER($Q723),IF($Q723&gt;=100,20,IF($Q723&gt;=30,10,0)),0)+IF(ISNUMBER($R723),IF($R723&gt;=100,20,0),0)+IF(ISNUMBER($P723),IF($P723&gt;=150,20,IF($P723&gt;=50,12,5)),0)+IF(ISNUMBER($S723),IF($S723&lt;=1,15,0),0)</f>
        <v/>
      </c>
      <c r="AL723" s="29" t="n">
        <v>355</v>
      </c>
      <c r="AM723" s="30" t="n"/>
      <c r="AN723" s="15" t="inlineStr">
        <is>
          <t>Secondary/approx; NOT verified on Amazon.ca</t>
        </is>
      </c>
      <c r="AO723" s="15" t="inlineStr">
        <is>
          <t>BLANK -&gt; requires live Amazon.ca capture</t>
        </is>
      </c>
      <c r="AP723" s="15" t="inlineStr">
        <is>
          <t>Unverified commercial data</t>
        </is>
      </c>
    </row>
    <row r="724" ht="28" customHeight="1">
      <c r="A724" s="15" t="inlineStr">
        <is>
          <t>Canada Dry</t>
        </is>
      </c>
      <c r="B724" s="15" t="inlineStr">
        <is>
          <t>Canada Dry Ginger Ale | Cranberry | 8-pack 355mL</t>
        </is>
      </c>
      <c r="C724" s="15" t="inlineStr">
        <is>
          <t>5) Sparkling water &amp; soda</t>
        </is>
      </c>
      <c r="D724" s="15" t="inlineStr">
        <is>
          <t>355 mL can</t>
        </is>
      </c>
      <c r="E724" s="29" t="n">
        <v>8</v>
      </c>
      <c r="F724" s="30" t="n"/>
      <c r="G724" s="31">
        <f>IF(AND(ISNUMBER($F724),ISNUMBER($E724),$E724&lt;&gt;0),$F724/$E724,"")</f>
        <v/>
      </c>
      <c r="H724" s="31">
        <f>IF(AND(ISNUMBER($F724),ISNUMBER($AL724),ISNUMBER($E724),($AL724*$E724)&lt;&gt;0),$F724/($AL724*$E724)*100,"")</f>
        <v/>
      </c>
      <c r="I724" s="32" t="n"/>
      <c r="J724" s="33" t="n"/>
      <c r="K724" s="31">
        <f>IF(AND(ISNUMBER($F724),ISNUMBER($J724)),$F724*(1-$J724),"")</f>
        <v/>
      </c>
      <c r="L724" s="32" t="n"/>
      <c r="M724" s="32" t="n"/>
      <c r="N724" s="31">
        <f>IF(ISNUMBER($F724),($F724-IF(ISNUMBER($AM724),$AM724,0))*(1-IF(ISNUMBER($J724),$J724,0)),"")</f>
        <v/>
      </c>
      <c r="O724" s="15" t="inlineStr">
        <is>
          <t>Cranberry</t>
        </is>
      </c>
      <c r="P724" s="29" t="n">
        <v>0</v>
      </c>
      <c r="Q724" s="29" t="n">
        <v>35</v>
      </c>
      <c r="R724" s="15" t="inlineStr">
        <is>
          <t>Not listed</t>
        </is>
      </c>
      <c r="S724" s="29" t="n">
        <v>36</v>
      </c>
      <c r="T724" s="29" t="n">
        <v>140</v>
      </c>
      <c r="U724" s="15" t="inlineStr">
        <is>
          <t>HFCS</t>
        </is>
      </c>
      <c r="V724" s="15" t="inlineStr">
        <is>
          <t>Real ginger ale (no functional claim)</t>
        </is>
      </c>
      <c r="W724" s="32" t="n"/>
      <c r="X724" s="32" t="n"/>
      <c r="Y724" s="32" t="n"/>
      <c r="Z724" s="32" t="n"/>
      <c r="AA724" s="15" t="inlineStr">
        <is>
          <t>High</t>
        </is>
      </c>
      <c r="AB724" s="15" t="inlineStr">
        <is>
          <t>#1 ginger ale</t>
        </is>
      </c>
      <c r="AC724" s="15" t="inlineStr">
        <is>
          <t>Crisp classic ginger ale</t>
        </is>
      </c>
      <c r="AD724" s="15" t="inlineStr">
        <is>
          <t>Go-to ginger ale, also for upset stomach.</t>
        </is>
      </c>
      <c r="AE724" s="32" t="n"/>
      <c r="AF724" s="34">
        <f>IF(AND(ISNUMBER($P724),ISNUMBER($AL724),$AL724&lt;&gt;0),ROUND($P724/$AL724*100,1),"")</f>
        <v/>
      </c>
      <c r="AG724" s="35">
        <f>IF(AND(ISNUMBER($S724),ISNUMBER($AL724),$AL724&lt;&gt;0),ROUND($S724/$AL724*100,2),"")</f>
        <v/>
      </c>
      <c r="AH724" s="34">
        <f>IF(AND(ISNUMBER($Q724),ISNUMBER($AL724),$AL724&lt;&gt;0),ROUND($Q724/$AL724*100,1),"")</f>
        <v/>
      </c>
      <c r="AI724" s="29">
        <f>IF(ISNUMBER($S724),IF($S724&lt;=1,"Yes","No"),"n/a")</f>
        <v/>
      </c>
      <c r="AJ724" s="29">
        <f>IF(ISNUMBER($S724),ROUND(MAX(0,MIN(100,100-$S724*2.5-IF(ISNUMBER($T724),$T724,0)*0.12+IF($S724&lt;=1,12,0))),0),"")</f>
        <v/>
      </c>
      <c r="AK724" s="29">
        <f>IF(ISNUMBER($Q724),IF($Q724&gt;=100,20,IF($Q724&gt;=30,10,0)),0)+IF(ISNUMBER($R724),IF($R724&gt;=100,20,0),0)+IF(ISNUMBER($P724),IF($P724&gt;=150,20,IF($P724&gt;=50,12,5)),0)+IF(ISNUMBER($S724),IF($S724&lt;=1,15,0),0)</f>
        <v/>
      </c>
      <c r="AL724" s="29" t="n">
        <v>355</v>
      </c>
      <c r="AM724" s="30" t="n"/>
      <c r="AN724" s="15" t="inlineStr">
        <is>
          <t>Secondary/approx; NOT verified on Amazon.ca</t>
        </is>
      </c>
      <c r="AO724" s="15" t="inlineStr">
        <is>
          <t>BLANK -&gt; requires live Amazon.ca capture</t>
        </is>
      </c>
      <c r="AP724" s="15" t="inlineStr">
        <is>
          <t>Unverified commercial data</t>
        </is>
      </c>
    </row>
    <row r="725" ht="28" customHeight="1">
      <c r="A725" s="15" t="inlineStr">
        <is>
          <t>Canada Dry</t>
        </is>
      </c>
      <c r="B725" s="15" t="inlineStr">
        <is>
          <t>Canada Dry Ginger Ale | Cranberry | 12-pack 355mL</t>
        </is>
      </c>
      <c r="C725" s="15" t="inlineStr">
        <is>
          <t>5) Sparkling water &amp; soda</t>
        </is>
      </c>
      <c r="D725" s="15" t="inlineStr">
        <is>
          <t>355 mL can</t>
        </is>
      </c>
      <c r="E725" s="29" t="n">
        <v>12</v>
      </c>
      <c r="F725" s="30" t="n"/>
      <c r="G725" s="31">
        <f>IF(AND(ISNUMBER($F725),ISNUMBER($E725),$E725&lt;&gt;0),$F725/$E725,"")</f>
        <v/>
      </c>
      <c r="H725" s="31">
        <f>IF(AND(ISNUMBER($F725),ISNUMBER($AL725),ISNUMBER($E725),($AL725*$E725)&lt;&gt;0),$F725/($AL725*$E725)*100,"")</f>
        <v/>
      </c>
      <c r="I725" s="32" t="n"/>
      <c r="J725" s="33" t="n"/>
      <c r="K725" s="31">
        <f>IF(AND(ISNUMBER($F725),ISNUMBER($J725)),$F725*(1-$J725),"")</f>
        <v/>
      </c>
      <c r="L725" s="32" t="n"/>
      <c r="M725" s="32" t="n"/>
      <c r="N725" s="31">
        <f>IF(ISNUMBER($F725),($F725-IF(ISNUMBER($AM725),$AM725,0))*(1-IF(ISNUMBER($J725),$J725,0)),"")</f>
        <v/>
      </c>
      <c r="O725" s="15" t="inlineStr">
        <is>
          <t>Cranberry</t>
        </is>
      </c>
      <c r="P725" s="29" t="n">
        <v>0</v>
      </c>
      <c r="Q725" s="29" t="n">
        <v>35</v>
      </c>
      <c r="R725" s="15" t="inlineStr">
        <is>
          <t>Not listed</t>
        </is>
      </c>
      <c r="S725" s="29" t="n">
        <v>36</v>
      </c>
      <c r="T725" s="29" t="n">
        <v>140</v>
      </c>
      <c r="U725" s="15" t="inlineStr">
        <is>
          <t>HFCS</t>
        </is>
      </c>
      <c r="V725" s="15" t="inlineStr">
        <is>
          <t>Real ginger ale (no functional claim)</t>
        </is>
      </c>
      <c r="W725" s="32" t="n"/>
      <c r="X725" s="32" t="n"/>
      <c r="Y725" s="32" t="n"/>
      <c r="Z725" s="32" t="n"/>
      <c r="AA725" s="15" t="inlineStr">
        <is>
          <t>High</t>
        </is>
      </c>
      <c r="AB725" s="15" t="inlineStr">
        <is>
          <t>#1 ginger ale</t>
        </is>
      </c>
      <c r="AC725" s="15" t="inlineStr">
        <is>
          <t>Crisp classic ginger ale</t>
        </is>
      </c>
      <c r="AD725" s="15" t="inlineStr">
        <is>
          <t>Go-to ginger ale, also for upset stomach.</t>
        </is>
      </c>
      <c r="AE725" s="32" t="n"/>
      <c r="AF725" s="34">
        <f>IF(AND(ISNUMBER($P725),ISNUMBER($AL725),$AL725&lt;&gt;0),ROUND($P725/$AL725*100,1),"")</f>
        <v/>
      </c>
      <c r="AG725" s="35">
        <f>IF(AND(ISNUMBER($S725),ISNUMBER($AL725),$AL725&lt;&gt;0),ROUND($S725/$AL725*100,2),"")</f>
        <v/>
      </c>
      <c r="AH725" s="34">
        <f>IF(AND(ISNUMBER($Q725),ISNUMBER($AL725),$AL725&lt;&gt;0),ROUND($Q725/$AL725*100,1),"")</f>
        <v/>
      </c>
      <c r="AI725" s="29">
        <f>IF(ISNUMBER($S725),IF($S725&lt;=1,"Yes","No"),"n/a")</f>
        <v/>
      </c>
      <c r="AJ725" s="29">
        <f>IF(ISNUMBER($S725),ROUND(MAX(0,MIN(100,100-$S725*2.5-IF(ISNUMBER($T725),$T725,0)*0.12+IF($S725&lt;=1,12,0))),0),"")</f>
        <v/>
      </c>
      <c r="AK725" s="29">
        <f>IF(ISNUMBER($Q725),IF($Q725&gt;=100,20,IF($Q725&gt;=30,10,0)),0)+IF(ISNUMBER($R725),IF($R725&gt;=100,20,0),0)+IF(ISNUMBER($P725),IF($P725&gt;=150,20,IF($P725&gt;=50,12,5)),0)+IF(ISNUMBER($S725),IF($S725&lt;=1,15,0),0)</f>
        <v/>
      </c>
      <c r="AL725" s="29" t="n">
        <v>355</v>
      </c>
      <c r="AM725" s="30" t="n"/>
      <c r="AN725" s="15" t="inlineStr">
        <is>
          <t>Secondary/approx; NOT verified on Amazon.ca</t>
        </is>
      </c>
      <c r="AO725" s="15" t="inlineStr">
        <is>
          <t>BLANK -&gt; requires live Amazon.ca capture</t>
        </is>
      </c>
      <c r="AP725" s="15" t="inlineStr">
        <is>
          <t>Unverified commercial data</t>
        </is>
      </c>
    </row>
    <row r="726" ht="28" customHeight="1">
      <c r="A726" s="15" t="inlineStr">
        <is>
          <t>Canada Dry</t>
        </is>
      </c>
      <c r="B726" s="15" t="inlineStr">
        <is>
          <t>Canada Dry Ginger Ale | Cranberry | 15-pack 355mL</t>
        </is>
      </c>
      <c r="C726" s="15" t="inlineStr">
        <is>
          <t>5) Sparkling water &amp; soda</t>
        </is>
      </c>
      <c r="D726" s="15" t="inlineStr">
        <is>
          <t>355 mL can</t>
        </is>
      </c>
      <c r="E726" s="29" t="n">
        <v>15</v>
      </c>
      <c r="F726" s="30" t="n"/>
      <c r="G726" s="31">
        <f>IF(AND(ISNUMBER($F726),ISNUMBER($E726),$E726&lt;&gt;0),$F726/$E726,"")</f>
        <v/>
      </c>
      <c r="H726" s="31">
        <f>IF(AND(ISNUMBER($F726),ISNUMBER($AL726),ISNUMBER($E726),($AL726*$E726)&lt;&gt;0),$F726/($AL726*$E726)*100,"")</f>
        <v/>
      </c>
      <c r="I726" s="32" t="n"/>
      <c r="J726" s="33" t="n"/>
      <c r="K726" s="31">
        <f>IF(AND(ISNUMBER($F726),ISNUMBER($J726)),$F726*(1-$J726),"")</f>
        <v/>
      </c>
      <c r="L726" s="32" t="n"/>
      <c r="M726" s="32" t="n"/>
      <c r="N726" s="31">
        <f>IF(ISNUMBER($F726),($F726-IF(ISNUMBER($AM726),$AM726,0))*(1-IF(ISNUMBER($J726),$J726,0)),"")</f>
        <v/>
      </c>
      <c r="O726" s="15" t="inlineStr">
        <is>
          <t>Cranberry</t>
        </is>
      </c>
      <c r="P726" s="29" t="n">
        <v>0</v>
      </c>
      <c r="Q726" s="29" t="n">
        <v>35</v>
      </c>
      <c r="R726" s="15" t="inlineStr">
        <is>
          <t>Not listed</t>
        </is>
      </c>
      <c r="S726" s="29" t="n">
        <v>36</v>
      </c>
      <c r="T726" s="29" t="n">
        <v>140</v>
      </c>
      <c r="U726" s="15" t="inlineStr">
        <is>
          <t>HFCS</t>
        </is>
      </c>
      <c r="V726" s="15" t="inlineStr">
        <is>
          <t>Real ginger ale (no functional claim)</t>
        </is>
      </c>
      <c r="W726" s="32" t="n"/>
      <c r="X726" s="32" t="n"/>
      <c r="Y726" s="32" t="n"/>
      <c r="Z726" s="32" t="n"/>
      <c r="AA726" s="15" t="inlineStr">
        <is>
          <t>High</t>
        </is>
      </c>
      <c r="AB726" s="15" t="inlineStr">
        <is>
          <t>#1 ginger ale</t>
        </is>
      </c>
      <c r="AC726" s="15" t="inlineStr">
        <is>
          <t>Crisp classic ginger ale</t>
        </is>
      </c>
      <c r="AD726" s="15" t="inlineStr">
        <is>
          <t>Go-to ginger ale, also for upset stomach.</t>
        </is>
      </c>
      <c r="AE726" s="32" t="n"/>
      <c r="AF726" s="34">
        <f>IF(AND(ISNUMBER($P726),ISNUMBER($AL726),$AL726&lt;&gt;0),ROUND($P726/$AL726*100,1),"")</f>
        <v/>
      </c>
      <c r="AG726" s="35">
        <f>IF(AND(ISNUMBER($S726),ISNUMBER($AL726),$AL726&lt;&gt;0),ROUND($S726/$AL726*100,2),"")</f>
        <v/>
      </c>
      <c r="AH726" s="34">
        <f>IF(AND(ISNUMBER($Q726),ISNUMBER($AL726),$AL726&lt;&gt;0),ROUND($Q726/$AL726*100,1),"")</f>
        <v/>
      </c>
      <c r="AI726" s="29">
        <f>IF(ISNUMBER($S726),IF($S726&lt;=1,"Yes","No"),"n/a")</f>
        <v/>
      </c>
      <c r="AJ726" s="29">
        <f>IF(ISNUMBER($S726),ROUND(MAX(0,MIN(100,100-$S726*2.5-IF(ISNUMBER($T726),$T726,0)*0.12+IF($S726&lt;=1,12,0))),0),"")</f>
        <v/>
      </c>
      <c r="AK726" s="29">
        <f>IF(ISNUMBER($Q726),IF($Q726&gt;=100,20,IF($Q726&gt;=30,10,0)),0)+IF(ISNUMBER($R726),IF($R726&gt;=100,20,0),0)+IF(ISNUMBER($P726),IF($P726&gt;=150,20,IF($P726&gt;=50,12,5)),0)+IF(ISNUMBER($S726),IF($S726&lt;=1,15,0),0)</f>
        <v/>
      </c>
      <c r="AL726" s="29" t="n">
        <v>355</v>
      </c>
      <c r="AM726" s="30" t="n"/>
      <c r="AN726" s="15" t="inlineStr">
        <is>
          <t>Secondary/approx; NOT verified on Amazon.ca</t>
        </is>
      </c>
      <c r="AO726" s="15" t="inlineStr">
        <is>
          <t>BLANK -&gt; requires live Amazon.ca capture</t>
        </is>
      </c>
      <c r="AP726" s="15" t="inlineStr">
        <is>
          <t>Unverified commercial data</t>
        </is>
      </c>
    </row>
    <row r="727" ht="28" customHeight="1">
      <c r="A727" s="15" t="inlineStr">
        <is>
          <t>Canada Dry</t>
        </is>
      </c>
      <c r="B727" s="15" t="inlineStr">
        <is>
          <t>Canada Dry Ginger Ale | Cranberry | 18-pack 355mL</t>
        </is>
      </c>
      <c r="C727" s="15" t="inlineStr">
        <is>
          <t>5) Sparkling water &amp; soda</t>
        </is>
      </c>
      <c r="D727" s="15" t="inlineStr">
        <is>
          <t>355 mL can</t>
        </is>
      </c>
      <c r="E727" s="29" t="n">
        <v>18</v>
      </c>
      <c r="F727" s="30" t="n"/>
      <c r="G727" s="31">
        <f>IF(AND(ISNUMBER($F727),ISNUMBER($E727),$E727&lt;&gt;0),$F727/$E727,"")</f>
        <v/>
      </c>
      <c r="H727" s="31">
        <f>IF(AND(ISNUMBER($F727),ISNUMBER($AL727),ISNUMBER($E727),($AL727*$E727)&lt;&gt;0),$F727/($AL727*$E727)*100,"")</f>
        <v/>
      </c>
      <c r="I727" s="32" t="n"/>
      <c r="J727" s="33" t="n"/>
      <c r="K727" s="31">
        <f>IF(AND(ISNUMBER($F727),ISNUMBER($J727)),$F727*(1-$J727),"")</f>
        <v/>
      </c>
      <c r="L727" s="32" t="n"/>
      <c r="M727" s="32" t="n"/>
      <c r="N727" s="31">
        <f>IF(ISNUMBER($F727),($F727-IF(ISNUMBER($AM727),$AM727,0))*(1-IF(ISNUMBER($J727),$J727,0)),"")</f>
        <v/>
      </c>
      <c r="O727" s="15" t="inlineStr">
        <is>
          <t>Cranberry</t>
        </is>
      </c>
      <c r="P727" s="29" t="n">
        <v>0</v>
      </c>
      <c r="Q727" s="29" t="n">
        <v>35</v>
      </c>
      <c r="R727" s="15" t="inlineStr">
        <is>
          <t>Not listed</t>
        </is>
      </c>
      <c r="S727" s="29" t="n">
        <v>36</v>
      </c>
      <c r="T727" s="29" t="n">
        <v>140</v>
      </c>
      <c r="U727" s="15" t="inlineStr">
        <is>
          <t>HFCS</t>
        </is>
      </c>
      <c r="V727" s="15" t="inlineStr">
        <is>
          <t>Real ginger ale (no functional claim)</t>
        </is>
      </c>
      <c r="W727" s="32" t="n"/>
      <c r="X727" s="32" t="n"/>
      <c r="Y727" s="32" t="n"/>
      <c r="Z727" s="32" t="n"/>
      <c r="AA727" s="15" t="inlineStr">
        <is>
          <t>High</t>
        </is>
      </c>
      <c r="AB727" s="15" t="inlineStr">
        <is>
          <t>#1 ginger ale</t>
        </is>
      </c>
      <c r="AC727" s="15" t="inlineStr">
        <is>
          <t>Crisp classic ginger ale</t>
        </is>
      </c>
      <c r="AD727" s="15" t="inlineStr">
        <is>
          <t>Go-to ginger ale, also for upset stomach.</t>
        </is>
      </c>
      <c r="AE727" s="32" t="n"/>
      <c r="AF727" s="34">
        <f>IF(AND(ISNUMBER($P727),ISNUMBER($AL727),$AL727&lt;&gt;0),ROUND($P727/$AL727*100,1),"")</f>
        <v/>
      </c>
      <c r="AG727" s="35">
        <f>IF(AND(ISNUMBER($S727),ISNUMBER($AL727),$AL727&lt;&gt;0),ROUND($S727/$AL727*100,2),"")</f>
        <v/>
      </c>
      <c r="AH727" s="34">
        <f>IF(AND(ISNUMBER($Q727),ISNUMBER($AL727),$AL727&lt;&gt;0),ROUND($Q727/$AL727*100,1),"")</f>
        <v/>
      </c>
      <c r="AI727" s="29">
        <f>IF(ISNUMBER($S727),IF($S727&lt;=1,"Yes","No"),"n/a")</f>
        <v/>
      </c>
      <c r="AJ727" s="29">
        <f>IF(ISNUMBER($S727),ROUND(MAX(0,MIN(100,100-$S727*2.5-IF(ISNUMBER($T727),$T727,0)*0.12+IF($S727&lt;=1,12,0))),0),"")</f>
        <v/>
      </c>
      <c r="AK727" s="29">
        <f>IF(ISNUMBER($Q727),IF($Q727&gt;=100,20,IF($Q727&gt;=30,10,0)),0)+IF(ISNUMBER($R727),IF($R727&gt;=100,20,0),0)+IF(ISNUMBER($P727),IF($P727&gt;=150,20,IF($P727&gt;=50,12,5)),0)+IF(ISNUMBER($S727),IF($S727&lt;=1,15,0),0)</f>
        <v/>
      </c>
      <c r="AL727" s="29" t="n">
        <v>355</v>
      </c>
      <c r="AM727" s="30" t="n"/>
      <c r="AN727" s="15" t="inlineStr">
        <is>
          <t>Secondary/approx; NOT verified on Amazon.ca</t>
        </is>
      </c>
      <c r="AO727" s="15" t="inlineStr">
        <is>
          <t>BLANK -&gt; requires live Amazon.ca capture</t>
        </is>
      </c>
      <c r="AP727" s="15" t="inlineStr">
        <is>
          <t>Unverified commercial data</t>
        </is>
      </c>
    </row>
    <row r="728" ht="28" customHeight="1">
      <c r="A728" s="15" t="inlineStr">
        <is>
          <t>Canada Dry</t>
        </is>
      </c>
      <c r="B728" s="15" t="inlineStr">
        <is>
          <t>Canada Dry Ginger Ale | Cranberry | 24-pack 355mL</t>
        </is>
      </c>
      <c r="C728" s="15" t="inlineStr">
        <is>
          <t>5) Sparkling water &amp; soda</t>
        </is>
      </c>
      <c r="D728" s="15" t="inlineStr">
        <is>
          <t>355 mL can</t>
        </is>
      </c>
      <c r="E728" s="29" t="n">
        <v>24</v>
      </c>
      <c r="F728" s="30" t="n"/>
      <c r="G728" s="31">
        <f>IF(AND(ISNUMBER($F728),ISNUMBER($E728),$E728&lt;&gt;0),$F728/$E728,"")</f>
        <v/>
      </c>
      <c r="H728" s="31">
        <f>IF(AND(ISNUMBER($F728),ISNUMBER($AL728),ISNUMBER($E728),($AL728*$E728)&lt;&gt;0),$F728/($AL728*$E728)*100,"")</f>
        <v/>
      </c>
      <c r="I728" s="32" t="n"/>
      <c r="J728" s="33" t="n"/>
      <c r="K728" s="31">
        <f>IF(AND(ISNUMBER($F728),ISNUMBER($J728)),$F728*(1-$J728),"")</f>
        <v/>
      </c>
      <c r="L728" s="32" t="n"/>
      <c r="M728" s="32" t="n"/>
      <c r="N728" s="31">
        <f>IF(ISNUMBER($F728),($F728-IF(ISNUMBER($AM728),$AM728,0))*(1-IF(ISNUMBER($J728),$J728,0)),"")</f>
        <v/>
      </c>
      <c r="O728" s="15" t="inlineStr">
        <is>
          <t>Cranberry</t>
        </is>
      </c>
      <c r="P728" s="29" t="n">
        <v>0</v>
      </c>
      <c r="Q728" s="29" t="n">
        <v>35</v>
      </c>
      <c r="R728" s="15" t="inlineStr">
        <is>
          <t>Not listed</t>
        </is>
      </c>
      <c r="S728" s="29" t="n">
        <v>36</v>
      </c>
      <c r="T728" s="29" t="n">
        <v>140</v>
      </c>
      <c r="U728" s="15" t="inlineStr">
        <is>
          <t>HFCS</t>
        </is>
      </c>
      <c r="V728" s="15" t="inlineStr">
        <is>
          <t>Real ginger ale (no functional claim)</t>
        </is>
      </c>
      <c r="W728" s="32" t="n"/>
      <c r="X728" s="32" t="n"/>
      <c r="Y728" s="32" t="n"/>
      <c r="Z728" s="32" t="n"/>
      <c r="AA728" s="15" t="inlineStr">
        <is>
          <t>High</t>
        </is>
      </c>
      <c r="AB728" s="15" t="inlineStr">
        <is>
          <t>#1 ginger ale</t>
        </is>
      </c>
      <c r="AC728" s="15" t="inlineStr">
        <is>
          <t>Crisp classic ginger ale</t>
        </is>
      </c>
      <c r="AD728" s="15" t="inlineStr">
        <is>
          <t>Go-to ginger ale, also for upset stomach.</t>
        </is>
      </c>
      <c r="AE728" s="32" t="n"/>
      <c r="AF728" s="34">
        <f>IF(AND(ISNUMBER($P728),ISNUMBER($AL728),$AL728&lt;&gt;0),ROUND($P728/$AL728*100,1),"")</f>
        <v/>
      </c>
      <c r="AG728" s="35">
        <f>IF(AND(ISNUMBER($S728),ISNUMBER($AL728),$AL728&lt;&gt;0),ROUND($S728/$AL728*100,2),"")</f>
        <v/>
      </c>
      <c r="AH728" s="34">
        <f>IF(AND(ISNUMBER($Q728),ISNUMBER($AL728),$AL728&lt;&gt;0),ROUND($Q728/$AL728*100,1),"")</f>
        <v/>
      </c>
      <c r="AI728" s="29">
        <f>IF(ISNUMBER($S728),IF($S728&lt;=1,"Yes","No"),"n/a")</f>
        <v/>
      </c>
      <c r="AJ728" s="29">
        <f>IF(ISNUMBER($S728),ROUND(MAX(0,MIN(100,100-$S728*2.5-IF(ISNUMBER($T728),$T728,0)*0.12+IF($S728&lt;=1,12,0))),0),"")</f>
        <v/>
      </c>
      <c r="AK728" s="29">
        <f>IF(ISNUMBER($Q728),IF($Q728&gt;=100,20,IF($Q728&gt;=30,10,0)),0)+IF(ISNUMBER($R728),IF($R728&gt;=100,20,0),0)+IF(ISNUMBER($P728),IF($P728&gt;=150,20,IF($P728&gt;=50,12,5)),0)+IF(ISNUMBER($S728),IF($S728&lt;=1,15,0),0)</f>
        <v/>
      </c>
      <c r="AL728" s="29" t="n">
        <v>355</v>
      </c>
      <c r="AM728" s="30" t="n"/>
      <c r="AN728" s="15" t="inlineStr">
        <is>
          <t>Secondary/approx; NOT verified on Amazon.ca</t>
        </is>
      </c>
      <c r="AO728" s="15" t="inlineStr">
        <is>
          <t>BLANK -&gt; requires live Amazon.ca capture</t>
        </is>
      </c>
      <c r="AP728" s="15" t="inlineStr">
        <is>
          <t>Unverified commercial data</t>
        </is>
      </c>
    </row>
    <row r="729" ht="28" customHeight="1">
      <c r="A729" s="15" t="inlineStr">
        <is>
          <t>Canada Dry</t>
        </is>
      </c>
      <c r="B729" s="15" t="inlineStr">
        <is>
          <t>Canada Dry Ginger Ale | Lemonade | single 355mL</t>
        </is>
      </c>
      <c r="C729" s="15" t="inlineStr">
        <is>
          <t>5) Sparkling water &amp; soda</t>
        </is>
      </c>
      <c r="D729" s="15" t="inlineStr">
        <is>
          <t>355 mL can</t>
        </is>
      </c>
      <c r="E729" s="29" t="n">
        <v>1</v>
      </c>
      <c r="F729" s="30" t="n"/>
      <c r="G729" s="31">
        <f>IF(AND(ISNUMBER($F729),ISNUMBER($E729),$E729&lt;&gt;0),$F729/$E729,"")</f>
        <v/>
      </c>
      <c r="H729" s="31">
        <f>IF(AND(ISNUMBER($F729),ISNUMBER($AL729),ISNUMBER($E729),($AL729*$E729)&lt;&gt;0),$F729/($AL729*$E729)*100,"")</f>
        <v/>
      </c>
      <c r="I729" s="32" t="n"/>
      <c r="J729" s="33" t="n"/>
      <c r="K729" s="31">
        <f>IF(AND(ISNUMBER($F729),ISNUMBER($J729)),$F729*(1-$J729),"")</f>
        <v/>
      </c>
      <c r="L729" s="32" t="n"/>
      <c r="M729" s="32" t="n"/>
      <c r="N729" s="31">
        <f>IF(ISNUMBER($F729),($F729-IF(ISNUMBER($AM729),$AM729,0))*(1-IF(ISNUMBER($J729),$J729,0)),"")</f>
        <v/>
      </c>
      <c r="O729" s="15" t="inlineStr">
        <is>
          <t>Lemonade</t>
        </is>
      </c>
      <c r="P729" s="29" t="n">
        <v>0</v>
      </c>
      <c r="Q729" s="29" t="n">
        <v>35</v>
      </c>
      <c r="R729" s="15" t="inlineStr">
        <is>
          <t>Not listed</t>
        </is>
      </c>
      <c r="S729" s="29" t="n">
        <v>36</v>
      </c>
      <c r="T729" s="29" t="n">
        <v>140</v>
      </c>
      <c r="U729" s="15" t="inlineStr">
        <is>
          <t>HFCS</t>
        </is>
      </c>
      <c r="V729" s="15" t="inlineStr">
        <is>
          <t>Real ginger ale (no functional claim)</t>
        </is>
      </c>
      <c r="W729" s="32" t="n"/>
      <c r="X729" s="32" t="n"/>
      <c r="Y729" s="32" t="n"/>
      <c r="Z729" s="32" t="n"/>
      <c r="AA729" s="15" t="inlineStr">
        <is>
          <t>High</t>
        </is>
      </c>
      <c r="AB729" s="15" t="inlineStr">
        <is>
          <t>#1 ginger ale</t>
        </is>
      </c>
      <c r="AC729" s="15" t="inlineStr">
        <is>
          <t>Crisp classic ginger ale</t>
        </is>
      </c>
      <c r="AD729" s="15" t="inlineStr">
        <is>
          <t>Go-to ginger ale, also for upset stomach.</t>
        </is>
      </c>
      <c r="AE729" s="32" t="n"/>
      <c r="AF729" s="34">
        <f>IF(AND(ISNUMBER($P729),ISNUMBER($AL729),$AL729&lt;&gt;0),ROUND($P729/$AL729*100,1),"")</f>
        <v/>
      </c>
      <c r="AG729" s="35">
        <f>IF(AND(ISNUMBER($S729),ISNUMBER($AL729),$AL729&lt;&gt;0),ROUND($S729/$AL729*100,2),"")</f>
        <v/>
      </c>
      <c r="AH729" s="34">
        <f>IF(AND(ISNUMBER($Q729),ISNUMBER($AL729),$AL729&lt;&gt;0),ROUND($Q729/$AL729*100,1),"")</f>
        <v/>
      </c>
      <c r="AI729" s="29">
        <f>IF(ISNUMBER($S729),IF($S729&lt;=1,"Yes","No"),"n/a")</f>
        <v/>
      </c>
      <c r="AJ729" s="29">
        <f>IF(ISNUMBER($S729),ROUND(MAX(0,MIN(100,100-$S729*2.5-IF(ISNUMBER($T729),$T729,0)*0.12+IF($S729&lt;=1,12,0))),0),"")</f>
        <v/>
      </c>
      <c r="AK729" s="29">
        <f>IF(ISNUMBER($Q729),IF($Q729&gt;=100,20,IF($Q729&gt;=30,10,0)),0)+IF(ISNUMBER($R729),IF($R729&gt;=100,20,0),0)+IF(ISNUMBER($P729),IF($P729&gt;=150,20,IF($P729&gt;=50,12,5)),0)+IF(ISNUMBER($S729),IF($S729&lt;=1,15,0),0)</f>
        <v/>
      </c>
      <c r="AL729" s="29" t="n">
        <v>355</v>
      </c>
      <c r="AM729" s="30" t="n"/>
      <c r="AN729" s="15" t="inlineStr">
        <is>
          <t>Secondary/approx; NOT verified on Amazon.ca</t>
        </is>
      </c>
      <c r="AO729" s="15" t="inlineStr">
        <is>
          <t>BLANK -&gt; requires live Amazon.ca capture</t>
        </is>
      </c>
      <c r="AP729" s="15" t="inlineStr">
        <is>
          <t>Unverified commercial data</t>
        </is>
      </c>
    </row>
    <row r="730" ht="28" customHeight="1">
      <c r="A730" s="15" t="inlineStr">
        <is>
          <t>Canada Dry</t>
        </is>
      </c>
      <c r="B730" s="15" t="inlineStr">
        <is>
          <t>Canada Dry Ginger Ale | Lemonade | 8-pack 355mL</t>
        </is>
      </c>
      <c r="C730" s="15" t="inlineStr">
        <is>
          <t>5) Sparkling water &amp; soda</t>
        </is>
      </c>
      <c r="D730" s="15" t="inlineStr">
        <is>
          <t>355 mL can</t>
        </is>
      </c>
      <c r="E730" s="29" t="n">
        <v>8</v>
      </c>
      <c r="F730" s="30" t="n"/>
      <c r="G730" s="31">
        <f>IF(AND(ISNUMBER($F730),ISNUMBER($E730),$E730&lt;&gt;0),$F730/$E730,"")</f>
        <v/>
      </c>
      <c r="H730" s="31">
        <f>IF(AND(ISNUMBER($F730),ISNUMBER($AL730),ISNUMBER($E730),($AL730*$E730)&lt;&gt;0),$F730/($AL730*$E730)*100,"")</f>
        <v/>
      </c>
      <c r="I730" s="32" t="n"/>
      <c r="J730" s="33" t="n"/>
      <c r="K730" s="31">
        <f>IF(AND(ISNUMBER($F730),ISNUMBER($J730)),$F730*(1-$J730),"")</f>
        <v/>
      </c>
      <c r="L730" s="32" t="n"/>
      <c r="M730" s="32" t="n"/>
      <c r="N730" s="31">
        <f>IF(ISNUMBER($F730),($F730-IF(ISNUMBER($AM730),$AM730,0))*(1-IF(ISNUMBER($J730),$J730,0)),"")</f>
        <v/>
      </c>
      <c r="O730" s="15" t="inlineStr">
        <is>
          <t>Lemonade</t>
        </is>
      </c>
      <c r="P730" s="29" t="n">
        <v>0</v>
      </c>
      <c r="Q730" s="29" t="n">
        <v>35</v>
      </c>
      <c r="R730" s="15" t="inlineStr">
        <is>
          <t>Not listed</t>
        </is>
      </c>
      <c r="S730" s="29" t="n">
        <v>36</v>
      </c>
      <c r="T730" s="29" t="n">
        <v>140</v>
      </c>
      <c r="U730" s="15" t="inlineStr">
        <is>
          <t>HFCS</t>
        </is>
      </c>
      <c r="V730" s="15" t="inlineStr">
        <is>
          <t>Real ginger ale (no functional claim)</t>
        </is>
      </c>
      <c r="W730" s="32" t="n"/>
      <c r="X730" s="32" t="n"/>
      <c r="Y730" s="32" t="n"/>
      <c r="Z730" s="32" t="n"/>
      <c r="AA730" s="15" t="inlineStr">
        <is>
          <t>High</t>
        </is>
      </c>
      <c r="AB730" s="15" t="inlineStr">
        <is>
          <t>#1 ginger ale</t>
        </is>
      </c>
      <c r="AC730" s="15" t="inlineStr">
        <is>
          <t>Crisp classic ginger ale</t>
        </is>
      </c>
      <c r="AD730" s="15" t="inlineStr">
        <is>
          <t>Go-to ginger ale, also for upset stomach.</t>
        </is>
      </c>
      <c r="AE730" s="32" t="n"/>
      <c r="AF730" s="34">
        <f>IF(AND(ISNUMBER($P730),ISNUMBER($AL730),$AL730&lt;&gt;0),ROUND($P730/$AL730*100,1),"")</f>
        <v/>
      </c>
      <c r="AG730" s="35">
        <f>IF(AND(ISNUMBER($S730),ISNUMBER($AL730),$AL730&lt;&gt;0),ROUND($S730/$AL730*100,2),"")</f>
        <v/>
      </c>
      <c r="AH730" s="34">
        <f>IF(AND(ISNUMBER($Q730),ISNUMBER($AL730),$AL730&lt;&gt;0),ROUND($Q730/$AL730*100,1),"")</f>
        <v/>
      </c>
      <c r="AI730" s="29">
        <f>IF(ISNUMBER($S730),IF($S730&lt;=1,"Yes","No"),"n/a")</f>
        <v/>
      </c>
      <c r="AJ730" s="29">
        <f>IF(ISNUMBER($S730),ROUND(MAX(0,MIN(100,100-$S730*2.5-IF(ISNUMBER($T730),$T730,0)*0.12+IF($S730&lt;=1,12,0))),0),"")</f>
        <v/>
      </c>
      <c r="AK730" s="29">
        <f>IF(ISNUMBER($Q730),IF($Q730&gt;=100,20,IF($Q730&gt;=30,10,0)),0)+IF(ISNUMBER($R730),IF($R730&gt;=100,20,0),0)+IF(ISNUMBER($P730),IF($P730&gt;=150,20,IF($P730&gt;=50,12,5)),0)+IF(ISNUMBER($S730),IF($S730&lt;=1,15,0),0)</f>
        <v/>
      </c>
      <c r="AL730" s="29" t="n">
        <v>355</v>
      </c>
      <c r="AM730" s="30" t="n"/>
      <c r="AN730" s="15" t="inlineStr">
        <is>
          <t>Secondary/approx; NOT verified on Amazon.ca</t>
        </is>
      </c>
      <c r="AO730" s="15" t="inlineStr">
        <is>
          <t>BLANK -&gt; requires live Amazon.ca capture</t>
        </is>
      </c>
      <c r="AP730" s="15" t="inlineStr">
        <is>
          <t>Unverified commercial data</t>
        </is>
      </c>
    </row>
    <row r="731" ht="28" customHeight="1">
      <c r="A731" s="15" t="inlineStr">
        <is>
          <t>Canada Dry</t>
        </is>
      </c>
      <c r="B731" s="15" t="inlineStr">
        <is>
          <t>Canada Dry Ginger Ale | Lemonade | 12-pack 355mL</t>
        </is>
      </c>
      <c r="C731" s="15" t="inlineStr">
        <is>
          <t>5) Sparkling water &amp; soda</t>
        </is>
      </c>
      <c r="D731" s="15" t="inlineStr">
        <is>
          <t>355 mL can</t>
        </is>
      </c>
      <c r="E731" s="29" t="n">
        <v>12</v>
      </c>
      <c r="F731" s="30" t="n"/>
      <c r="G731" s="31">
        <f>IF(AND(ISNUMBER($F731),ISNUMBER($E731),$E731&lt;&gt;0),$F731/$E731,"")</f>
        <v/>
      </c>
      <c r="H731" s="31">
        <f>IF(AND(ISNUMBER($F731),ISNUMBER($AL731),ISNUMBER($E731),($AL731*$E731)&lt;&gt;0),$F731/($AL731*$E731)*100,"")</f>
        <v/>
      </c>
      <c r="I731" s="32" t="n"/>
      <c r="J731" s="33" t="n"/>
      <c r="K731" s="31">
        <f>IF(AND(ISNUMBER($F731),ISNUMBER($J731)),$F731*(1-$J731),"")</f>
        <v/>
      </c>
      <c r="L731" s="32" t="n"/>
      <c r="M731" s="32" t="n"/>
      <c r="N731" s="31">
        <f>IF(ISNUMBER($F731),($F731-IF(ISNUMBER($AM731),$AM731,0))*(1-IF(ISNUMBER($J731),$J731,0)),"")</f>
        <v/>
      </c>
      <c r="O731" s="15" t="inlineStr">
        <is>
          <t>Lemonade</t>
        </is>
      </c>
      <c r="P731" s="29" t="n">
        <v>0</v>
      </c>
      <c r="Q731" s="29" t="n">
        <v>35</v>
      </c>
      <c r="R731" s="15" t="inlineStr">
        <is>
          <t>Not listed</t>
        </is>
      </c>
      <c r="S731" s="29" t="n">
        <v>36</v>
      </c>
      <c r="T731" s="29" t="n">
        <v>140</v>
      </c>
      <c r="U731" s="15" t="inlineStr">
        <is>
          <t>HFCS</t>
        </is>
      </c>
      <c r="V731" s="15" t="inlineStr">
        <is>
          <t>Real ginger ale (no functional claim)</t>
        </is>
      </c>
      <c r="W731" s="32" t="n"/>
      <c r="X731" s="32" t="n"/>
      <c r="Y731" s="32" t="n"/>
      <c r="Z731" s="32" t="n"/>
      <c r="AA731" s="15" t="inlineStr">
        <is>
          <t>High</t>
        </is>
      </c>
      <c r="AB731" s="15" t="inlineStr">
        <is>
          <t>#1 ginger ale</t>
        </is>
      </c>
      <c r="AC731" s="15" t="inlineStr">
        <is>
          <t>Crisp classic ginger ale</t>
        </is>
      </c>
      <c r="AD731" s="15" t="inlineStr">
        <is>
          <t>Go-to ginger ale, also for upset stomach.</t>
        </is>
      </c>
      <c r="AE731" s="32" t="n"/>
      <c r="AF731" s="34">
        <f>IF(AND(ISNUMBER($P731),ISNUMBER($AL731),$AL731&lt;&gt;0),ROUND($P731/$AL731*100,1),"")</f>
        <v/>
      </c>
      <c r="AG731" s="35">
        <f>IF(AND(ISNUMBER($S731),ISNUMBER($AL731),$AL731&lt;&gt;0),ROUND($S731/$AL731*100,2),"")</f>
        <v/>
      </c>
      <c r="AH731" s="34">
        <f>IF(AND(ISNUMBER($Q731),ISNUMBER($AL731),$AL731&lt;&gt;0),ROUND($Q731/$AL731*100,1),"")</f>
        <v/>
      </c>
      <c r="AI731" s="29">
        <f>IF(ISNUMBER($S731),IF($S731&lt;=1,"Yes","No"),"n/a")</f>
        <v/>
      </c>
      <c r="AJ731" s="29">
        <f>IF(ISNUMBER($S731),ROUND(MAX(0,MIN(100,100-$S731*2.5-IF(ISNUMBER($T731),$T731,0)*0.12+IF($S731&lt;=1,12,0))),0),"")</f>
        <v/>
      </c>
      <c r="AK731" s="29">
        <f>IF(ISNUMBER($Q731),IF($Q731&gt;=100,20,IF($Q731&gt;=30,10,0)),0)+IF(ISNUMBER($R731),IF($R731&gt;=100,20,0),0)+IF(ISNUMBER($P731),IF($P731&gt;=150,20,IF($P731&gt;=50,12,5)),0)+IF(ISNUMBER($S731),IF($S731&lt;=1,15,0),0)</f>
        <v/>
      </c>
      <c r="AL731" s="29" t="n">
        <v>355</v>
      </c>
      <c r="AM731" s="30" t="n"/>
      <c r="AN731" s="15" t="inlineStr">
        <is>
          <t>Secondary/approx; NOT verified on Amazon.ca</t>
        </is>
      </c>
      <c r="AO731" s="15" t="inlineStr">
        <is>
          <t>BLANK -&gt; requires live Amazon.ca capture</t>
        </is>
      </c>
      <c r="AP731" s="15" t="inlineStr">
        <is>
          <t>Unverified commercial data</t>
        </is>
      </c>
    </row>
    <row r="732" ht="28" customHeight="1">
      <c r="A732" s="15" t="inlineStr">
        <is>
          <t>Canada Dry</t>
        </is>
      </c>
      <c r="B732" s="15" t="inlineStr">
        <is>
          <t>Canada Dry Ginger Ale | Lemonade | 15-pack 355mL</t>
        </is>
      </c>
      <c r="C732" s="15" t="inlineStr">
        <is>
          <t>5) Sparkling water &amp; soda</t>
        </is>
      </c>
      <c r="D732" s="15" t="inlineStr">
        <is>
          <t>355 mL can</t>
        </is>
      </c>
      <c r="E732" s="29" t="n">
        <v>15</v>
      </c>
      <c r="F732" s="30" t="n"/>
      <c r="G732" s="31">
        <f>IF(AND(ISNUMBER($F732),ISNUMBER($E732),$E732&lt;&gt;0),$F732/$E732,"")</f>
        <v/>
      </c>
      <c r="H732" s="31">
        <f>IF(AND(ISNUMBER($F732),ISNUMBER($AL732),ISNUMBER($E732),($AL732*$E732)&lt;&gt;0),$F732/($AL732*$E732)*100,"")</f>
        <v/>
      </c>
      <c r="I732" s="32" t="n"/>
      <c r="J732" s="33" t="n"/>
      <c r="K732" s="31">
        <f>IF(AND(ISNUMBER($F732),ISNUMBER($J732)),$F732*(1-$J732),"")</f>
        <v/>
      </c>
      <c r="L732" s="32" t="n"/>
      <c r="M732" s="32" t="n"/>
      <c r="N732" s="31">
        <f>IF(ISNUMBER($F732),($F732-IF(ISNUMBER($AM732),$AM732,0))*(1-IF(ISNUMBER($J732),$J732,0)),"")</f>
        <v/>
      </c>
      <c r="O732" s="15" t="inlineStr">
        <is>
          <t>Lemonade</t>
        </is>
      </c>
      <c r="P732" s="29" t="n">
        <v>0</v>
      </c>
      <c r="Q732" s="29" t="n">
        <v>35</v>
      </c>
      <c r="R732" s="15" t="inlineStr">
        <is>
          <t>Not listed</t>
        </is>
      </c>
      <c r="S732" s="29" t="n">
        <v>36</v>
      </c>
      <c r="T732" s="29" t="n">
        <v>140</v>
      </c>
      <c r="U732" s="15" t="inlineStr">
        <is>
          <t>HFCS</t>
        </is>
      </c>
      <c r="V732" s="15" t="inlineStr">
        <is>
          <t>Real ginger ale (no functional claim)</t>
        </is>
      </c>
      <c r="W732" s="32" t="n"/>
      <c r="X732" s="32" t="n"/>
      <c r="Y732" s="32" t="n"/>
      <c r="Z732" s="32" t="n"/>
      <c r="AA732" s="15" t="inlineStr">
        <is>
          <t>High</t>
        </is>
      </c>
      <c r="AB732" s="15" t="inlineStr">
        <is>
          <t>#1 ginger ale</t>
        </is>
      </c>
      <c r="AC732" s="15" t="inlineStr">
        <is>
          <t>Crisp classic ginger ale</t>
        </is>
      </c>
      <c r="AD732" s="15" t="inlineStr">
        <is>
          <t>Go-to ginger ale, also for upset stomach.</t>
        </is>
      </c>
      <c r="AE732" s="32" t="n"/>
      <c r="AF732" s="34">
        <f>IF(AND(ISNUMBER($P732),ISNUMBER($AL732),$AL732&lt;&gt;0),ROUND($P732/$AL732*100,1),"")</f>
        <v/>
      </c>
      <c r="AG732" s="35">
        <f>IF(AND(ISNUMBER($S732),ISNUMBER($AL732),$AL732&lt;&gt;0),ROUND($S732/$AL732*100,2),"")</f>
        <v/>
      </c>
      <c r="AH732" s="34">
        <f>IF(AND(ISNUMBER($Q732),ISNUMBER($AL732),$AL732&lt;&gt;0),ROUND($Q732/$AL732*100,1),"")</f>
        <v/>
      </c>
      <c r="AI732" s="29">
        <f>IF(ISNUMBER($S732),IF($S732&lt;=1,"Yes","No"),"n/a")</f>
        <v/>
      </c>
      <c r="AJ732" s="29">
        <f>IF(ISNUMBER($S732),ROUND(MAX(0,MIN(100,100-$S732*2.5-IF(ISNUMBER($T732),$T732,0)*0.12+IF($S732&lt;=1,12,0))),0),"")</f>
        <v/>
      </c>
      <c r="AK732" s="29">
        <f>IF(ISNUMBER($Q732),IF($Q732&gt;=100,20,IF($Q732&gt;=30,10,0)),0)+IF(ISNUMBER($R732),IF($R732&gt;=100,20,0),0)+IF(ISNUMBER($P732),IF($P732&gt;=150,20,IF($P732&gt;=50,12,5)),0)+IF(ISNUMBER($S732),IF($S732&lt;=1,15,0),0)</f>
        <v/>
      </c>
      <c r="AL732" s="29" t="n">
        <v>355</v>
      </c>
      <c r="AM732" s="30" t="n"/>
      <c r="AN732" s="15" t="inlineStr">
        <is>
          <t>Secondary/approx; NOT verified on Amazon.ca</t>
        </is>
      </c>
      <c r="AO732" s="15" t="inlineStr">
        <is>
          <t>BLANK -&gt; requires live Amazon.ca capture</t>
        </is>
      </c>
      <c r="AP732" s="15" t="inlineStr">
        <is>
          <t>Unverified commercial data</t>
        </is>
      </c>
    </row>
    <row r="733" ht="28" customHeight="1">
      <c r="A733" s="15" t="inlineStr">
        <is>
          <t>Canada Dry</t>
        </is>
      </c>
      <c r="B733" s="15" t="inlineStr">
        <is>
          <t>Canada Dry Ginger Ale | Lemonade | 18-pack 355mL</t>
        </is>
      </c>
      <c r="C733" s="15" t="inlineStr">
        <is>
          <t>5) Sparkling water &amp; soda</t>
        </is>
      </c>
      <c r="D733" s="15" t="inlineStr">
        <is>
          <t>355 mL can</t>
        </is>
      </c>
      <c r="E733" s="29" t="n">
        <v>18</v>
      </c>
      <c r="F733" s="30" t="n"/>
      <c r="G733" s="31">
        <f>IF(AND(ISNUMBER($F733),ISNUMBER($E733),$E733&lt;&gt;0),$F733/$E733,"")</f>
        <v/>
      </c>
      <c r="H733" s="31">
        <f>IF(AND(ISNUMBER($F733),ISNUMBER($AL733),ISNUMBER($E733),($AL733*$E733)&lt;&gt;0),$F733/($AL733*$E733)*100,"")</f>
        <v/>
      </c>
      <c r="I733" s="32" t="n"/>
      <c r="J733" s="33" t="n"/>
      <c r="K733" s="31">
        <f>IF(AND(ISNUMBER($F733),ISNUMBER($J733)),$F733*(1-$J733),"")</f>
        <v/>
      </c>
      <c r="L733" s="32" t="n"/>
      <c r="M733" s="32" t="n"/>
      <c r="N733" s="31">
        <f>IF(ISNUMBER($F733),($F733-IF(ISNUMBER($AM733),$AM733,0))*(1-IF(ISNUMBER($J733),$J733,0)),"")</f>
        <v/>
      </c>
      <c r="O733" s="15" t="inlineStr">
        <is>
          <t>Lemonade</t>
        </is>
      </c>
      <c r="P733" s="29" t="n">
        <v>0</v>
      </c>
      <c r="Q733" s="29" t="n">
        <v>35</v>
      </c>
      <c r="R733" s="15" t="inlineStr">
        <is>
          <t>Not listed</t>
        </is>
      </c>
      <c r="S733" s="29" t="n">
        <v>36</v>
      </c>
      <c r="T733" s="29" t="n">
        <v>140</v>
      </c>
      <c r="U733" s="15" t="inlineStr">
        <is>
          <t>HFCS</t>
        </is>
      </c>
      <c r="V733" s="15" t="inlineStr">
        <is>
          <t>Real ginger ale (no functional claim)</t>
        </is>
      </c>
      <c r="W733" s="32" t="n"/>
      <c r="X733" s="32" t="n"/>
      <c r="Y733" s="32" t="n"/>
      <c r="Z733" s="32" t="n"/>
      <c r="AA733" s="15" t="inlineStr">
        <is>
          <t>High</t>
        </is>
      </c>
      <c r="AB733" s="15" t="inlineStr">
        <is>
          <t>#1 ginger ale</t>
        </is>
      </c>
      <c r="AC733" s="15" t="inlineStr">
        <is>
          <t>Crisp classic ginger ale</t>
        </is>
      </c>
      <c r="AD733" s="15" t="inlineStr">
        <is>
          <t>Go-to ginger ale, also for upset stomach.</t>
        </is>
      </c>
      <c r="AE733" s="32" t="n"/>
      <c r="AF733" s="34">
        <f>IF(AND(ISNUMBER($P733),ISNUMBER($AL733),$AL733&lt;&gt;0),ROUND($P733/$AL733*100,1),"")</f>
        <v/>
      </c>
      <c r="AG733" s="35">
        <f>IF(AND(ISNUMBER($S733),ISNUMBER($AL733),$AL733&lt;&gt;0),ROUND($S733/$AL733*100,2),"")</f>
        <v/>
      </c>
      <c r="AH733" s="34">
        <f>IF(AND(ISNUMBER($Q733),ISNUMBER($AL733),$AL733&lt;&gt;0),ROUND($Q733/$AL733*100,1),"")</f>
        <v/>
      </c>
      <c r="AI733" s="29">
        <f>IF(ISNUMBER($S733),IF($S733&lt;=1,"Yes","No"),"n/a")</f>
        <v/>
      </c>
      <c r="AJ733" s="29">
        <f>IF(ISNUMBER($S733),ROUND(MAX(0,MIN(100,100-$S733*2.5-IF(ISNUMBER($T733),$T733,0)*0.12+IF($S733&lt;=1,12,0))),0),"")</f>
        <v/>
      </c>
      <c r="AK733" s="29">
        <f>IF(ISNUMBER($Q733),IF($Q733&gt;=100,20,IF($Q733&gt;=30,10,0)),0)+IF(ISNUMBER($R733),IF($R733&gt;=100,20,0),0)+IF(ISNUMBER($P733),IF($P733&gt;=150,20,IF($P733&gt;=50,12,5)),0)+IF(ISNUMBER($S733),IF($S733&lt;=1,15,0),0)</f>
        <v/>
      </c>
      <c r="AL733" s="29" t="n">
        <v>355</v>
      </c>
      <c r="AM733" s="30" t="n"/>
      <c r="AN733" s="15" t="inlineStr">
        <is>
          <t>Secondary/approx; NOT verified on Amazon.ca</t>
        </is>
      </c>
      <c r="AO733" s="15" t="inlineStr">
        <is>
          <t>BLANK -&gt; requires live Amazon.ca capture</t>
        </is>
      </c>
      <c r="AP733" s="15" t="inlineStr">
        <is>
          <t>Unverified commercial data</t>
        </is>
      </c>
    </row>
    <row r="734" ht="28" customHeight="1">
      <c r="A734" s="15" t="inlineStr">
        <is>
          <t>Canada Dry</t>
        </is>
      </c>
      <c r="B734" s="15" t="inlineStr">
        <is>
          <t>Canada Dry Ginger Ale | Lemonade | 24-pack 355mL</t>
        </is>
      </c>
      <c r="C734" s="15" t="inlineStr">
        <is>
          <t>5) Sparkling water &amp; soda</t>
        </is>
      </c>
      <c r="D734" s="15" t="inlineStr">
        <is>
          <t>355 mL can</t>
        </is>
      </c>
      <c r="E734" s="29" t="n">
        <v>24</v>
      </c>
      <c r="F734" s="30" t="n"/>
      <c r="G734" s="31">
        <f>IF(AND(ISNUMBER($F734),ISNUMBER($E734),$E734&lt;&gt;0),$F734/$E734,"")</f>
        <v/>
      </c>
      <c r="H734" s="31">
        <f>IF(AND(ISNUMBER($F734),ISNUMBER($AL734),ISNUMBER($E734),($AL734*$E734)&lt;&gt;0),$F734/($AL734*$E734)*100,"")</f>
        <v/>
      </c>
      <c r="I734" s="32" t="n"/>
      <c r="J734" s="33" t="n"/>
      <c r="K734" s="31">
        <f>IF(AND(ISNUMBER($F734),ISNUMBER($J734)),$F734*(1-$J734),"")</f>
        <v/>
      </c>
      <c r="L734" s="32" t="n"/>
      <c r="M734" s="32" t="n"/>
      <c r="N734" s="31">
        <f>IF(ISNUMBER($F734),($F734-IF(ISNUMBER($AM734),$AM734,0))*(1-IF(ISNUMBER($J734),$J734,0)),"")</f>
        <v/>
      </c>
      <c r="O734" s="15" t="inlineStr">
        <is>
          <t>Lemonade</t>
        </is>
      </c>
      <c r="P734" s="29" t="n">
        <v>0</v>
      </c>
      <c r="Q734" s="29" t="n">
        <v>35</v>
      </c>
      <c r="R734" s="15" t="inlineStr">
        <is>
          <t>Not listed</t>
        </is>
      </c>
      <c r="S734" s="29" t="n">
        <v>36</v>
      </c>
      <c r="T734" s="29" t="n">
        <v>140</v>
      </c>
      <c r="U734" s="15" t="inlineStr">
        <is>
          <t>HFCS</t>
        </is>
      </c>
      <c r="V734" s="15" t="inlineStr">
        <is>
          <t>Real ginger ale (no functional claim)</t>
        </is>
      </c>
      <c r="W734" s="32" t="n"/>
      <c r="X734" s="32" t="n"/>
      <c r="Y734" s="32" t="n"/>
      <c r="Z734" s="32" t="n"/>
      <c r="AA734" s="15" t="inlineStr">
        <is>
          <t>High</t>
        </is>
      </c>
      <c r="AB734" s="15" t="inlineStr">
        <is>
          <t>#1 ginger ale</t>
        </is>
      </c>
      <c r="AC734" s="15" t="inlineStr">
        <is>
          <t>Crisp classic ginger ale</t>
        </is>
      </c>
      <c r="AD734" s="15" t="inlineStr">
        <is>
          <t>Go-to ginger ale, also for upset stomach.</t>
        </is>
      </c>
      <c r="AE734" s="32" t="n"/>
      <c r="AF734" s="34">
        <f>IF(AND(ISNUMBER($P734),ISNUMBER($AL734),$AL734&lt;&gt;0),ROUND($P734/$AL734*100,1),"")</f>
        <v/>
      </c>
      <c r="AG734" s="35">
        <f>IF(AND(ISNUMBER($S734),ISNUMBER($AL734),$AL734&lt;&gt;0),ROUND($S734/$AL734*100,2),"")</f>
        <v/>
      </c>
      <c r="AH734" s="34">
        <f>IF(AND(ISNUMBER($Q734),ISNUMBER($AL734),$AL734&lt;&gt;0),ROUND($Q734/$AL734*100,1),"")</f>
        <v/>
      </c>
      <c r="AI734" s="29">
        <f>IF(ISNUMBER($S734),IF($S734&lt;=1,"Yes","No"),"n/a")</f>
        <v/>
      </c>
      <c r="AJ734" s="29">
        <f>IF(ISNUMBER($S734),ROUND(MAX(0,MIN(100,100-$S734*2.5-IF(ISNUMBER($T734),$T734,0)*0.12+IF($S734&lt;=1,12,0))),0),"")</f>
        <v/>
      </c>
      <c r="AK734" s="29">
        <f>IF(ISNUMBER($Q734),IF($Q734&gt;=100,20,IF($Q734&gt;=30,10,0)),0)+IF(ISNUMBER($R734),IF($R734&gt;=100,20,0),0)+IF(ISNUMBER($P734),IF($P734&gt;=150,20,IF($P734&gt;=50,12,5)),0)+IF(ISNUMBER($S734),IF($S734&lt;=1,15,0),0)</f>
        <v/>
      </c>
      <c r="AL734" s="29" t="n">
        <v>355</v>
      </c>
      <c r="AM734" s="30" t="n"/>
      <c r="AN734" s="15" t="inlineStr">
        <is>
          <t>Secondary/approx; NOT verified on Amazon.ca</t>
        </is>
      </c>
      <c r="AO734" s="15" t="inlineStr">
        <is>
          <t>BLANK -&gt; requires live Amazon.ca capture</t>
        </is>
      </c>
      <c r="AP734" s="15" t="inlineStr">
        <is>
          <t>Unverified commercial data</t>
        </is>
      </c>
    </row>
    <row r="735" ht="28" customHeight="1">
      <c r="A735" s="15" t="inlineStr">
        <is>
          <t>Schweppes</t>
        </is>
      </c>
      <c r="B735" s="15" t="inlineStr">
        <is>
          <t>Schweppes Ginger Ale | Original | single 355mL</t>
        </is>
      </c>
      <c r="C735" s="15" t="inlineStr">
        <is>
          <t>5) Sparkling water &amp; soda</t>
        </is>
      </c>
      <c r="D735" s="15" t="inlineStr">
        <is>
          <t>355 mL can</t>
        </is>
      </c>
      <c r="E735" s="29" t="n">
        <v>1</v>
      </c>
      <c r="F735" s="30" t="n"/>
      <c r="G735" s="31">
        <f>IF(AND(ISNUMBER($F735),ISNUMBER($E735),$E735&lt;&gt;0),$F735/$E735,"")</f>
        <v/>
      </c>
      <c r="H735" s="31">
        <f>IF(AND(ISNUMBER($F735),ISNUMBER($AL735),ISNUMBER($E735),($AL735*$E735)&lt;&gt;0),$F735/($AL735*$E735)*100,"")</f>
        <v/>
      </c>
      <c r="I735" s="32" t="n"/>
      <c r="J735" s="33" t="n"/>
      <c r="K735" s="31">
        <f>IF(AND(ISNUMBER($F735),ISNUMBER($J735)),$F735*(1-$J735),"")</f>
        <v/>
      </c>
      <c r="L735" s="32" t="n"/>
      <c r="M735" s="32" t="n"/>
      <c r="N735" s="31">
        <f>IF(ISNUMBER($F735),($F735-IF(ISNUMBER($AM735),$AM735,0))*(1-IF(ISNUMBER($J735),$J735,0)),"")</f>
        <v/>
      </c>
      <c r="O735" s="15" t="inlineStr">
        <is>
          <t>Original</t>
        </is>
      </c>
      <c r="P735" s="29" t="n">
        <v>0</v>
      </c>
      <c r="Q735" s="29" t="n">
        <v>40</v>
      </c>
      <c r="R735" s="15" t="inlineStr">
        <is>
          <t>Not listed</t>
        </is>
      </c>
      <c r="S735" s="29" t="n">
        <v>33</v>
      </c>
      <c r="T735" s="29" t="n">
        <v>130</v>
      </c>
      <c r="U735" s="15" t="inlineStr">
        <is>
          <t>HFCS</t>
        </is>
      </c>
      <c r="V735" s="15" t="inlineStr">
        <is>
          <t>Ginger ale + mixers</t>
        </is>
      </c>
      <c r="W735" s="32" t="n"/>
      <c r="X735" s="32" t="n"/>
      <c r="Y735" s="32" t="n"/>
      <c r="Z735" s="32" t="n"/>
      <c r="AA735" s="15" t="inlineStr">
        <is>
          <t>Medium</t>
        </is>
      </c>
      <c r="AB735" s="15" t="inlineStr">
        <is>
          <t>Mixer staple</t>
        </is>
      </c>
      <c r="AC735" s="15" t="inlineStr">
        <is>
          <t>Ginger ale and bar mixers</t>
        </is>
      </c>
      <c r="AD735" s="15" t="inlineStr">
        <is>
          <t>Reliable mixer brand.</t>
        </is>
      </c>
      <c r="AE735" s="32" t="n"/>
      <c r="AF735" s="34">
        <f>IF(AND(ISNUMBER($P735),ISNUMBER($AL735),$AL735&lt;&gt;0),ROUND($P735/$AL735*100,1),"")</f>
        <v/>
      </c>
      <c r="AG735" s="35">
        <f>IF(AND(ISNUMBER($S735),ISNUMBER($AL735),$AL735&lt;&gt;0),ROUND($S735/$AL735*100,2),"")</f>
        <v/>
      </c>
      <c r="AH735" s="34">
        <f>IF(AND(ISNUMBER($Q735),ISNUMBER($AL735),$AL735&lt;&gt;0),ROUND($Q735/$AL735*100,1),"")</f>
        <v/>
      </c>
      <c r="AI735" s="29">
        <f>IF(ISNUMBER($S735),IF($S735&lt;=1,"Yes","No"),"n/a")</f>
        <v/>
      </c>
      <c r="AJ735" s="29">
        <f>IF(ISNUMBER($S735),ROUND(MAX(0,MIN(100,100-$S735*2.5-IF(ISNUMBER($T735),$T735,0)*0.12+IF($S735&lt;=1,12,0))),0),"")</f>
        <v/>
      </c>
      <c r="AK735" s="29">
        <f>IF(ISNUMBER($Q735),IF($Q735&gt;=100,20,IF($Q735&gt;=30,10,0)),0)+IF(ISNUMBER($R735),IF($R735&gt;=100,20,0),0)+IF(ISNUMBER($P735),IF($P735&gt;=150,20,IF($P735&gt;=50,12,5)),0)+IF(ISNUMBER($S735),IF($S735&lt;=1,15,0),0)</f>
        <v/>
      </c>
      <c r="AL735" s="29" t="n">
        <v>355</v>
      </c>
      <c r="AM735" s="30" t="n"/>
      <c r="AN735" s="15" t="inlineStr">
        <is>
          <t>Secondary/approx; NOT verified on Amazon.ca</t>
        </is>
      </c>
      <c r="AO735" s="15" t="inlineStr">
        <is>
          <t>BLANK -&gt; requires live Amazon.ca capture</t>
        </is>
      </c>
      <c r="AP735" s="15" t="inlineStr">
        <is>
          <t>Unverified commercial data</t>
        </is>
      </c>
    </row>
    <row r="736" ht="28" customHeight="1">
      <c r="A736" s="15" t="inlineStr">
        <is>
          <t>Schweppes</t>
        </is>
      </c>
      <c r="B736" s="15" t="inlineStr">
        <is>
          <t>Schweppes Ginger Ale | Original | 8-pack 355mL</t>
        </is>
      </c>
      <c r="C736" s="15" t="inlineStr">
        <is>
          <t>5) Sparkling water &amp; soda</t>
        </is>
      </c>
      <c r="D736" s="15" t="inlineStr">
        <is>
          <t>355 mL can</t>
        </is>
      </c>
      <c r="E736" s="29" t="n">
        <v>8</v>
      </c>
      <c r="F736" s="30" t="n"/>
      <c r="G736" s="31">
        <f>IF(AND(ISNUMBER($F736),ISNUMBER($E736),$E736&lt;&gt;0),$F736/$E736,"")</f>
        <v/>
      </c>
      <c r="H736" s="31">
        <f>IF(AND(ISNUMBER($F736),ISNUMBER($AL736),ISNUMBER($E736),($AL736*$E736)&lt;&gt;0),$F736/($AL736*$E736)*100,"")</f>
        <v/>
      </c>
      <c r="I736" s="32" t="n"/>
      <c r="J736" s="33" t="n"/>
      <c r="K736" s="31">
        <f>IF(AND(ISNUMBER($F736),ISNUMBER($J736)),$F736*(1-$J736),"")</f>
        <v/>
      </c>
      <c r="L736" s="32" t="n"/>
      <c r="M736" s="32" t="n"/>
      <c r="N736" s="31">
        <f>IF(ISNUMBER($F736),($F736-IF(ISNUMBER($AM736),$AM736,0))*(1-IF(ISNUMBER($J736),$J736,0)),"")</f>
        <v/>
      </c>
      <c r="O736" s="15" t="inlineStr">
        <is>
          <t>Original</t>
        </is>
      </c>
      <c r="P736" s="29" t="n">
        <v>0</v>
      </c>
      <c r="Q736" s="29" t="n">
        <v>40</v>
      </c>
      <c r="R736" s="15" t="inlineStr">
        <is>
          <t>Not listed</t>
        </is>
      </c>
      <c r="S736" s="29" t="n">
        <v>33</v>
      </c>
      <c r="T736" s="29" t="n">
        <v>130</v>
      </c>
      <c r="U736" s="15" t="inlineStr">
        <is>
          <t>HFCS</t>
        </is>
      </c>
      <c r="V736" s="15" t="inlineStr">
        <is>
          <t>Ginger ale + mixers</t>
        </is>
      </c>
      <c r="W736" s="32" t="n"/>
      <c r="X736" s="32" t="n"/>
      <c r="Y736" s="32" t="n"/>
      <c r="Z736" s="32" t="n"/>
      <c r="AA736" s="15" t="inlineStr">
        <is>
          <t>Medium</t>
        </is>
      </c>
      <c r="AB736" s="15" t="inlineStr">
        <is>
          <t>Mixer staple</t>
        </is>
      </c>
      <c r="AC736" s="15" t="inlineStr">
        <is>
          <t>Ginger ale and bar mixers</t>
        </is>
      </c>
      <c r="AD736" s="15" t="inlineStr">
        <is>
          <t>Reliable mixer brand.</t>
        </is>
      </c>
      <c r="AE736" s="32" t="n"/>
      <c r="AF736" s="34">
        <f>IF(AND(ISNUMBER($P736),ISNUMBER($AL736),$AL736&lt;&gt;0),ROUND($P736/$AL736*100,1),"")</f>
        <v/>
      </c>
      <c r="AG736" s="35">
        <f>IF(AND(ISNUMBER($S736),ISNUMBER($AL736),$AL736&lt;&gt;0),ROUND($S736/$AL736*100,2),"")</f>
        <v/>
      </c>
      <c r="AH736" s="34">
        <f>IF(AND(ISNUMBER($Q736),ISNUMBER($AL736),$AL736&lt;&gt;0),ROUND($Q736/$AL736*100,1),"")</f>
        <v/>
      </c>
      <c r="AI736" s="29">
        <f>IF(ISNUMBER($S736),IF($S736&lt;=1,"Yes","No"),"n/a")</f>
        <v/>
      </c>
      <c r="AJ736" s="29">
        <f>IF(ISNUMBER($S736),ROUND(MAX(0,MIN(100,100-$S736*2.5-IF(ISNUMBER($T736),$T736,0)*0.12+IF($S736&lt;=1,12,0))),0),"")</f>
        <v/>
      </c>
      <c r="AK736" s="29">
        <f>IF(ISNUMBER($Q736),IF($Q736&gt;=100,20,IF($Q736&gt;=30,10,0)),0)+IF(ISNUMBER($R736),IF($R736&gt;=100,20,0),0)+IF(ISNUMBER($P736),IF($P736&gt;=150,20,IF($P736&gt;=50,12,5)),0)+IF(ISNUMBER($S736),IF($S736&lt;=1,15,0),0)</f>
        <v/>
      </c>
      <c r="AL736" s="29" t="n">
        <v>355</v>
      </c>
      <c r="AM736" s="30" t="n"/>
      <c r="AN736" s="15" t="inlineStr">
        <is>
          <t>Secondary/approx; NOT verified on Amazon.ca</t>
        </is>
      </c>
      <c r="AO736" s="15" t="inlineStr">
        <is>
          <t>BLANK -&gt; requires live Amazon.ca capture</t>
        </is>
      </c>
      <c r="AP736" s="15" t="inlineStr">
        <is>
          <t>Unverified commercial data</t>
        </is>
      </c>
    </row>
    <row r="737" ht="28" customHeight="1">
      <c r="A737" s="15" t="inlineStr">
        <is>
          <t>Schweppes</t>
        </is>
      </c>
      <c r="B737" s="15" t="inlineStr">
        <is>
          <t>Schweppes Ginger Ale | Original | 12-pack 355mL</t>
        </is>
      </c>
      <c r="C737" s="15" t="inlineStr">
        <is>
          <t>5) Sparkling water &amp; soda</t>
        </is>
      </c>
      <c r="D737" s="15" t="inlineStr">
        <is>
          <t>355 mL can</t>
        </is>
      </c>
      <c r="E737" s="29" t="n">
        <v>12</v>
      </c>
      <c r="F737" s="30" t="n"/>
      <c r="G737" s="31">
        <f>IF(AND(ISNUMBER($F737),ISNUMBER($E737),$E737&lt;&gt;0),$F737/$E737,"")</f>
        <v/>
      </c>
      <c r="H737" s="31">
        <f>IF(AND(ISNUMBER($F737),ISNUMBER($AL737),ISNUMBER($E737),($AL737*$E737)&lt;&gt;0),$F737/($AL737*$E737)*100,"")</f>
        <v/>
      </c>
      <c r="I737" s="32" t="n"/>
      <c r="J737" s="33" t="n"/>
      <c r="K737" s="31">
        <f>IF(AND(ISNUMBER($F737),ISNUMBER($J737)),$F737*(1-$J737),"")</f>
        <v/>
      </c>
      <c r="L737" s="32" t="n"/>
      <c r="M737" s="32" t="n"/>
      <c r="N737" s="31">
        <f>IF(ISNUMBER($F737),($F737-IF(ISNUMBER($AM737),$AM737,0))*(1-IF(ISNUMBER($J737),$J737,0)),"")</f>
        <v/>
      </c>
      <c r="O737" s="15" t="inlineStr">
        <is>
          <t>Original</t>
        </is>
      </c>
      <c r="P737" s="29" t="n">
        <v>0</v>
      </c>
      <c r="Q737" s="29" t="n">
        <v>40</v>
      </c>
      <c r="R737" s="15" t="inlineStr">
        <is>
          <t>Not listed</t>
        </is>
      </c>
      <c r="S737" s="29" t="n">
        <v>33</v>
      </c>
      <c r="T737" s="29" t="n">
        <v>130</v>
      </c>
      <c r="U737" s="15" t="inlineStr">
        <is>
          <t>HFCS</t>
        </is>
      </c>
      <c r="V737" s="15" t="inlineStr">
        <is>
          <t>Ginger ale + mixers</t>
        </is>
      </c>
      <c r="W737" s="32" t="n"/>
      <c r="X737" s="32" t="n"/>
      <c r="Y737" s="32" t="n"/>
      <c r="Z737" s="32" t="n"/>
      <c r="AA737" s="15" t="inlineStr">
        <is>
          <t>Medium</t>
        </is>
      </c>
      <c r="AB737" s="15" t="inlineStr">
        <is>
          <t>Mixer staple</t>
        </is>
      </c>
      <c r="AC737" s="15" t="inlineStr">
        <is>
          <t>Ginger ale and bar mixers</t>
        </is>
      </c>
      <c r="AD737" s="15" t="inlineStr">
        <is>
          <t>Reliable mixer brand.</t>
        </is>
      </c>
      <c r="AE737" s="32" t="n"/>
      <c r="AF737" s="34">
        <f>IF(AND(ISNUMBER($P737),ISNUMBER($AL737),$AL737&lt;&gt;0),ROUND($P737/$AL737*100,1),"")</f>
        <v/>
      </c>
      <c r="AG737" s="35">
        <f>IF(AND(ISNUMBER($S737),ISNUMBER($AL737),$AL737&lt;&gt;0),ROUND($S737/$AL737*100,2),"")</f>
        <v/>
      </c>
      <c r="AH737" s="34">
        <f>IF(AND(ISNUMBER($Q737),ISNUMBER($AL737),$AL737&lt;&gt;0),ROUND($Q737/$AL737*100,1),"")</f>
        <v/>
      </c>
      <c r="AI737" s="29">
        <f>IF(ISNUMBER($S737),IF($S737&lt;=1,"Yes","No"),"n/a")</f>
        <v/>
      </c>
      <c r="AJ737" s="29">
        <f>IF(ISNUMBER($S737),ROUND(MAX(0,MIN(100,100-$S737*2.5-IF(ISNUMBER($T737),$T737,0)*0.12+IF($S737&lt;=1,12,0))),0),"")</f>
        <v/>
      </c>
      <c r="AK737" s="29">
        <f>IF(ISNUMBER($Q737),IF($Q737&gt;=100,20,IF($Q737&gt;=30,10,0)),0)+IF(ISNUMBER($R737),IF($R737&gt;=100,20,0),0)+IF(ISNUMBER($P737),IF($P737&gt;=150,20,IF($P737&gt;=50,12,5)),0)+IF(ISNUMBER($S737),IF($S737&lt;=1,15,0),0)</f>
        <v/>
      </c>
      <c r="AL737" s="29" t="n">
        <v>355</v>
      </c>
      <c r="AM737" s="30" t="n"/>
      <c r="AN737" s="15" t="inlineStr">
        <is>
          <t>Secondary/approx; NOT verified on Amazon.ca</t>
        </is>
      </c>
      <c r="AO737" s="15" t="inlineStr">
        <is>
          <t>BLANK -&gt; requires live Amazon.ca capture</t>
        </is>
      </c>
      <c r="AP737" s="15" t="inlineStr">
        <is>
          <t>Unverified commercial data</t>
        </is>
      </c>
    </row>
    <row r="738" ht="28" customHeight="1">
      <c r="A738" s="15" t="inlineStr">
        <is>
          <t>Schweppes</t>
        </is>
      </c>
      <c r="B738" s="15" t="inlineStr">
        <is>
          <t>Schweppes Ginger Ale | Original | 15-pack 355mL</t>
        </is>
      </c>
      <c r="C738" s="15" t="inlineStr">
        <is>
          <t>5) Sparkling water &amp; soda</t>
        </is>
      </c>
      <c r="D738" s="15" t="inlineStr">
        <is>
          <t>355 mL can</t>
        </is>
      </c>
      <c r="E738" s="29" t="n">
        <v>15</v>
      </c>
      <c r="F738" s="30" t="n"/>
      <c r="G738" s="31">
        <f>IF(AND(ISNUMBER($F738),ISNUMBER($E738),$E738&lt;&gt;0),$F738/$E738,"")</f>
        <v/>
      </c>
      <c r="H738" s="31">
        <f>IF(AND(ISNUMBER($F738),ISNUMBER($AL738),ISNUMBER($E738),($AL738*$E738)&lt;&gt;0),$F738/($AL738*$E738)*100,"")</f>
        <v/>
      </c>
      <c r="I738" s="32" t="n"/>
      <c r="J738" s="33" t="n"/>
      <c r="K738" s="31">
        <f>IF(AND(ISNUMBER($F738),ISNUMBER($J738)),$F738*(1-$J738),"")</f>
        <v/>
      </c>
      <c r="L738" s="32" t="n"/>
      <c r="M738" s="32" t="n"/>
      <c r="N738" s="31">
        <f>IF(ISNUMBER($F738),($F738-IF(ISNUMBER($AM738),$AM738,0))*(1-IF(ISNUMBER($J738),$J738,0)),"")</f>
        <v/>
      </c>
      <c r="O738" s="15" t="inlineStr">
        <is>
          <t>Original</t>
        </is>
      </c>
      <c r="P738" s="29" t="n">
        <v>0</v>
      </c>
      <c r="Q738" s="29" t="n">
        <v>40</v>
      </c>
      <c r="R738" s="15" t="inlineStr">
        <is>
          <t>Not listed</t>
        </is>
      </c>
      <c r="S738" s="29" t="n">
        <v>33</v>
      </c>
      <c r="T738" s="29" t="n">
        <v>130</v>
      </c>
      <c r="U738" s="15" t="inlineStr">
        <is>
          <t>HFCS</t>
        </is>
      </c>
      <c r="V738" s="15" t="inlineStr">
        <is>
          <t>Ginger ale + mixers</t>
        </is>
      </c>
      <c r="W738" s="32" t="n"/>
      <c r="X738" s="32" t="n"/>
      <c r="Y738" s="32" t="n"/>
      <c r="Z738" s="32" t="n"/>
      <c r="AA738" s="15" t="inlineStr">
        <is>
          <t>Medium</t>
        </is>
      </c>
      <c r="AB738" s="15" t="inlineStr">
        <is>
          <t>Mixer staple</t>
        </is>
      </c>
      <c r="AC738" s="15" t="inlineStr">
        <is>
          <t>Ginger ale and bar mixers</t>
        </is>
      </c>
      <c r="AD738" s="15" t="inlineStr">
        <is>
          <t>Reliable mixer brand.</t>
        </is>
      </c>
      <c r="AE738" s="32" t="n"/>
      <c r="AF738" s="34">
        <f>IF(AND(ISNUMBER($P738),ISNUMBER($AL738),$AL738&lt;&gt;0),ROUND($P738/$AL738*100,1),"")</f>
        <v/>
      </c>
      <c r="AG738" s="35">
        <f>IF(AND(ISNUMBER($S738),ISNUMBER($AL738),$AL738&lt;&gt;0),ROUND($S738/$AL738*100,2),"")</f>
        <v/>
      </c>
      <c r="AH738" s="34">
        <f>IF(AND(ISNUMBER($Q738),ISNUMBER($AL738),$AL738&lt;&gt;0),ROUND($Q738/$AL738*100,1),"")</f>
        <v/>
      </c>
      <c r="AI738" s="29">
        <f>IF(ISNUMBER($S738),IF($S738&lt;=1,"Yes","No"),"n/a")</f>
        <v/>
      </c>
      <c r="AJ738" s="29">
        <f>IF(ISNUMBER($S738),ROUND(MAX(0,MIN(100,100-$S738*2.5-IF(ISNUMBER($T738),$T738,0)*0.12+IF($S738&lt;=1,12,0))),0),"")</f>
        <v/>
      </c>
      <c r="AK738" s="29">
        <f>IF(ISNUMBER($Q738),IF($Q738&gt;=100,20,IF($Q738&gt;=30,10,0)),0)+IF(ISNUMBER($R738),IF($R738&gt;=100,20,0),0)+IF(ISNUMBER($P738),IF($P738&gt;=150,20,IF($P738&gt;=50,12,5)),0)+IF(ISNUMBER($S738),IF($S738&lt;=1,15,0),0)</f>
        <v/>
      </c>
      <c r="AL738" s="29" t="n">
        <v>355</v>
      </c>
      <c r="AM738" s="30" t="n"/>
      <c r="AN738" s="15" t="inlineStr">
        <is>
          <t>Secondary/approx; NOT verified on Amazon.ca</t>
        </is>
      </c>
      <c r="AO738" s="15" t="inlineStr">
        <is>
          <t>BLANK -&gt; requires live Amazon.ca capture</t>
        </is>
      </c>
      <c r="AP738" s="15" t="inlineStr">
        <is>
          <t>Unverified commercial data</t>
        </is>
      </c>
    </row>
    <row r="739" ht="28" customHeight="1">
      <c r="A739" s="15" t="inlineStr">
        <is>
          <t>Schweppes</t>
        </is>
      </c>
      <c r="B739" s="15" t="inlineStr">
        <is>
          <t>Schweppes Ginger Ale | Original | 18-pack 355mL</t>
        </is>
      </c>
      <c r="C739" s="15" t="inlineStr">
        <is>
          <t>5) Sparkling water &amp; soda</t>
        </is>
      </c>
      <c r="D739" s="15" t="inlineStr">
        <is>
          <t>355 mL can</t>
        </is>
      </c>
      <c r="E739" s="29" t="n">
        <v>18</v>
      </c>
      <c r="F739" s="30" t="n"/>
      <c r="G739" s="31">
        <f>IF(AND(ISNUMBER($F739),ISNUMBER($E739),$E739&lt;&gt;0),$F739/$E739,"")</f>
        <v/>
      </c>
      <c r="H739" s="31">
        <f>IF(AND(ISNUMBER($F739),ISNUMBER($AL739),ISNUMBER($E739),($AL739*$E739)&lt;&gt;0),$F739/($AL739*$E739)*100,"")</f>
        <v/>
      </c>
      <c r="I739" s="32" t="n"/>
      <c r="J739" s="33" t="n"/>
      <c r="K739" s="31">
        <f>IF(AND(ISNUMBER($F739),ISNUMBER($J739)),$F739*(1-$J739),"")</f>
        <v/>
      </c>
      <c r="L739" s="32" t="n"/>
      <c r="M739" s="32" t="n"/>
      <c r="N739" s="31">
        <f>IF(ISNUMBER($F739),($F739-IF(ISNUMBER($AM739),$AM739,0))*(1-IF(ISNUMBER($J739),$J739,0)),"")</f>
        <v/>
      </c>
      <c r="O739" s="15" t="inlineStr">
        <is>
          <t>Original</t>
        </is>
      </c>
      <c r="P739" s="29" t="n">
        <v>0</v>
      </c>
      <c r="Q739" s="29" t="n">
        <v>40</v>
      </c>
      <c r="R739" s="15" t="inlineStr">
        <is>
          <t>Not listed</t>
        </is>
      </c>
      <c r="S739" s="29" t="n">
        <v>33</v>
      </c>
      <c r="T739" s="29" t="n">
        <v>130</v>
      </c>
      <c r="U739" s="15" t="inlineStr">
        <is>
          <t>HFCS</t>
        </is>
      </c>
      <c r="V739" s="15" t="inlineStr">
        <is>
          <t>Ginger ale + mixers</t>
        </is>
      </c>
      <c r="W739" s="32" t="n"/>
      <c r="X739" s="32" t="n"/>
      <c r="Y739" s="32" t="n"/>
      <c r="Z739" s="32" t="n"/>
      <c r="AA739" s="15" t="inlineStr">
        <is>
          <t>Medium</t>
        </is>
      </c>
      <c r="AB739" s="15" t="inlineStr">
        <is>
          <t>Mixer staple</t>
        </is>
      </c>
      <c r="AC739" s="15" t="inlineStr">
        <is>
          <t>Ginger ale and bar mixers</t>
        </is>
      </c>
      <c r="AD739" s="15" t="inlineStr">
        <is>
          <t>Reliable mixer brand.</t>
        </is>
      </c>
      <c r="AE739" s="32" t="n"/>
      <c r="AF739" s="34">
        <f>IF(AND(ISNUMBER($P739),ISNUMBER($AL739),$AL739&lt;&gt;0),ROUND($P739/$AL739*100,1),"")</f>
        <v/>
      </c>
      <c r="AG739" s="35">
        <f>IF(AND(ISNUMBER($S739),ISNUMBER($AL739),$AL739&lt;&gt;0),ROUND($S739/$AL739*100,2),"")</f>
        <v/>
      </c>
      <c r="AH739" s="34">
        <f>IF(AND(ISNUMBER($Q739),ISNUMBER($AL739),$AL739&lt;&gt;0),ROUND($Q739/$AL739*100,1),"")</f>
        <v/>
      </c>
      <c r="AI739" s="29">
        <f>IF(ISNUMBER($S739),IF($S739&lt;=1,"Yes","No"),"n/a")</f>
        <v/>
      </c>
      <c r="AJ739" s="29">
        <f>IF(ISNUMBER($S739),ROUND(MAX(0,MIN(100,100-$S739*2.5-IF(ISNUMBER($T739),$T739,0)*0.12+IF($S739&lt;=1,12,0))),0),"")</f>
        <v/>
      </c>
      <c r="AK739" s="29">
        <f>IF(ISNUMBER($Q739),IF($Q739&gt;=100,20,IF($Q739&gt;=30,10,0)),0)+IF(ISNUMBER($R739),IF($R739&gt;=100,20,0),0)+IF(ISNUMBER($P739),IF($P739&gt;=150,20,IF($P739&gt;=50,12,5)),0)+IF(ISNUMBER($S739),IF($S739&lt;=1,15,0),0)</f>
        <v/>
      </c>
      <c r="AL739" s="29" t="n">
        <v>355</v>
      </c>
      <c r="AM739" s="30" t="n"/>
      <c r="AN739" s="15" t="inlineStr">
        <is>
          <t>Secondary/approx; NOT verified on Amazon.ca</t>
        </is>
      </c>
      <c r="AO739" s="15" t="inlineStr">
        <is>
          <t>BLANK -&gt; requires live Amazon.ca capture</t>
        </is>
      </c>
      <c r="AP739" s="15" t="inlineStr">
        <is>
          <t>Unverified commercial data</t>
        </is>
      </c>
    </row>
    <row r="740" ht="28" customHeight="1">
      <c r="A740" s="15" t="inlineStr">
        <is>
          <t>Schweppes</t>
        </is>
      </c>
      <c r="B740" s="15" t="inlineStr">
        <is>
          <t>Schweppes Ginger Ale | Original | 24-pack 355mL</t>
        </is>
      </c>
      <c r="C740" s="15" t="inlineStr">
        <is>
          <t>5) Sparkling water &amp; soda</t>
        </is>
      </c>
      <c r="D740" s="15" t="inlineStr">
        <is>
          <t>355 mL can</t>
        </is>
      </c>
      <c r="E740" s="29" t="n">
        <v>24</v>
      </c>
      <c r="F740" s="30" t="n"/>
      <c r="G740" s="31">
        <f>IF(AND(ISNUMBER($F740),ISNUMBER($E740),$E740&lt;&gt;0),$F740/$E740,"")</f>
        <v/>
      </c>
      <c r="H740" s="31">
        <f>IF(AND(ISNUMBER($F740),ISNUMBER($AL740),ISNUMBER($E740),($AL740*$E740)&lt;&gt;0),$F740/($AL740*$E740)*100,"")</f>
        <v/>
      </c>
      <c r="I740" s="32" t="n"/>
      <c r="J740" s="33" t="n"/>
      <c r="K740" s="31">
        <f>IF(AND(ISNUMBER($F740),ISNUMBER($J740)),$F740*(1-$J740),"")</f>
        <v/>
      </c>
      <c r="L740" s="32" t="n"/>
      <c r="M740" s="32" t="n"/>
      <c r="N740" s="31">
        <f>IF(ISNUMBER($F740),($F740-IF(ISNUMBER($AM740),$AM740,0))*(1-IF(ISNUMBER($J740),$J740,0)),"")</f>
        <v/>
      </c>
      <c r="O740" s="15" t="inlineStr">
        <is>
          <t>Original</t>
        </is>
      </c>
      <c r="P740" s="29" t="n">
        <v>0</v>
      </c>
      <c r="Q740" s="29" t="n">
        <v>40</v>
      </c>
      <c r="R740" s="15" t="inlineStr">
        <is>
          <t>Not listed</t>
        </is>
      </c>
      <c r="S740" s="29" t="n">
        <v>33</v>
      </c>
      <c r="T740" s="29" t="n">
        <v>130</v>
      </c>
      <c r="U740" s="15" t="inlineStr">
        <is>
          <t>HFCS</t>
        </is>
      </c>
      <c r="V740" s="15" t="inlineStr">
        <is>
          <t>Ginger ale + mixers</t>
        </is>
      </c>
      <c r="W740" s="32" t="n"/>
      <c r="X740" s="32" t="n"/>
      <c r="Y740" s="32" t="n"/>
      <c r="Z740" s="32" t="n"/>
      <c r="AA740" s="15" t="inlineStr">
        <is>
          <t>Medium</t>
        </is>
      </c>
      <c r="AB740" s="15" t="inlineStr">
        <is>
          <t>Mixer staple</t>
        </is>
      </c>
      <c r="AC740" s="15" t="inlineStr">
        <is>
          <t>Ginger ale and bar mixers</t>
        </is>
      </c>
      <c r="AD740" s="15" t="inlineStr">
        <is>
          <t>Reliable mixer brand.</t>
        </is>
      </c>
      <c r="AE740" s="32" t="n"/>
      <c r="AF740" s="34">
        <f>IF(AND(ISNUMBER($P740),ISNUMBER($AL740),$AL740&lt;&gt;0),ROUND($P740/$AL740*100,1),"")</f>
        <v/>
      </c>
      <c r="AG740" s="35">
        <f>IF(AND(ISNUMBER($S740),ISNUMBER($AL740),$AL740&lt;&gt;0),ROUND($S740/$AL740*100,2),"")</f>
        <v/>
      </c>
      <c r="AH740" s="34">
        <f>IF(AND(ISNUMBER($Q740),ISNUMBER($AL740),$AL740&lt;&gt;0),ROUND($Q740/$AL740*100,1),"")</f>
        <v/>
      </c>
      <c r="AI740" s="29">
        <f>IF(ISNUMBER($S740),IF($S740&lt;=1,"Yes","No"),"n/a")</f>
        <v/>
      </c>
      <c r="AJ740" s="29">
        <f>IF(ISNUMBER($S740),ROUND(MAX(0,MIN(100,100-$S740*2.5-IF(ISNUMBER($T740),$T740,0)*0.12+IF($S740&lt;=1,12,0))),0),"")</f>
        <v/>
      </c>
      <c r="AK740" s="29">
        <f>IF(ISNUMBER($Q740),IF($Q740&gt;=100,20,IF($Q740&gt;=30,10,0)),0)+IF(ISNUMBER($R740),IF($R740&gt;=100,20,0),0)+IF(ISNUMBER($P740),IF($P740&gt;=150,20,IF($P740&gt;=50,12,5)),0)+IF(ISNUMBER($S740),IF($S740&lt;=1,15,0),0)</f>
        <v/>
      </c>
      <c r="AL740" s="29" t="n">
        <v>355</v>
      </c>
      <c r="AM740" s="30" t="n"/>
      <c r="AN740" s="15" t="inlineStr">
        <is>
          <t>Secondary/approx; NOT verified on Amazon.ca</t>
        </is>
      </c>
      <c r="AO740" s="15" t="inlineStr">
        <is>
          <t>BLANK -&gt; requires live Amazon.ca capture</t>
        </is>
      </c>
      <c r="AP740" s="15" t="inlineStr">
        <is>
          <t>Unverified commercial data</t>
        </is>
      </c>
    </row>
    <row r="741" ht="28" customHeight="1">
      <c r="A741" s="15" t="inlineStr">
        <is>
          <t>Schweppes</t>
        </is>
      </c>
      <c r="B741" s="15" t="inlineStr">
        <is>
          <t>Schweppes Ginger Ale | Diet | single 355mL</t>
        </is>
      </c>
      <c r="C741" s="15" t="inlineStr">
        <is>
          <t>5) Sparkling water &amp; soda</t>
        </is>
      </c>
      <c r="D741" s="15" t="inlineStr">
        <is>
          <t>355 mL can</t>
        </is>
      </c>
      <c r="E741" s="29" t="n">
        <v>1</v>
      </c>
      <c r="F741" s="30" t="n"/>
      <c r="G741" s="31">
        <f>IF(AND(ISNUMBER($F741),ISNUMBER($E741),$E741&lt;&gt;0),$F741/$E741,"")</f>
        <v/>
      </c>
      <c r="H741" s="31">
        <f>IF(AND(ISNUMBER($F741),ISNUMBER($AL741),ISNUMBER($E741),($AL741*$E741)&lt;&gt;0),$F741/($AL741*$E741)*100,"")</f>
        <v/>
      </c>
      <c r="I741" s="32" t="n"/>
      <c r="J741" s="33" t="n"/>
      <c r="K741" s="31">
        <f>IF(AND(ISNUMBER($F741),ISNUMBER($J741)),$F741*(1-$J741),"")</f>
        <v/>
      </c>
      <c r="L741" s="32" t="n"/>
      <c r="M741" s="32" t="n"/>
      <c r="N741" s="31">
        <f>IF(ISNUMBER($F741),($F741-IF(ISNUMBER($AM741),$AM741,0))*(1-IF(ISNUMBER($J741),$J741,0)),"")</f>
        <v/>
      </c>
      <c r="O741" s="15" t="inlineStr">
        <is>
          <t>Diet</t>
        </is>
      </c>
      <c r="P741" s="29" t="n">
        <v>0</v>
      </c>
      <c r="Q741" s="29" t="n">
        <v>40</v>
      </c>
      <c r="R741" s="15" t="inlineStr">
        <is>
          <t>Not listed</t>
        </is>
      </c>
      <c r="S741" s="29" t="n">
        <v>33</v>
      </c>
      <c r="T741" s="29" t="n">
        <v>130</v>
      </c>
      <c r="U741" s="15" t="inlineStr">
        <is>
          <t>HFCS</t>
        </is>
      </c>
      <c r="V741" s="15" t="inlineStr">
        <is>
          <t>Ginger ale + mixers</t>
        </is>
      </c>
      <c r="W741" s="32" t="n"/>
      <c r="X741" s="32" t="n"/>
      <c r="Y741" s="32" t="n"/>
      <c r="Z741" s="32" t="n"/>
      <c r="AA741" s="15" t="inlineStr">
        <is>
          <t>Medium</t>
        </is>
      </c>
      <c r="AB741" s="15" t="inlineStr">
        <is>
          <t>Mixer staple</t>
        </is>
      </c>
      <c r="AC741" s="15" t="inlineStr">
        <is>
          <t>Ginger ale and bar mixers</t>
        </is>
      </c>
      <c r="AD741" s="15" t="inlineStr">
        <is>
          <t>Reliable mixer brand.</t>
        </is>
      </c>
      <c r="AE741" s="32" t="n"/>
      <c r="AF741" s="34">
        <f>IF(AND(ISNUMBER($P741),ISNUMBER($AL741),$AL741&lt;&gt;0),ROUND($P741/$AL741*100,1),"")</f>
        <v/>
      </c>
      <c r="AG741" s="35">
        <f>IF(AND(ISNUMBER($S741),ISNUMBER($AL741),$AL741&lt;&gt;0),ROUND($S741/$AL741*100,2),"")</f>
        <v/>
      </c>
      <c r="AH741" s="34">
        <f>IF(AND(ISNUMBER($Q741),ISNUMBER($AL741),$AL741&lt;&gt;0),ROUND($Q741/$AL741*100,1),"")</f>
        <v/>
      </c>
      <c r="AI741" s="29">
        <f>IF(ISNUMBER($S741),IF($S741&lt;=1,"Yes","No"),"n/a")</f>
        <v/>
      </c>
      <c r="AJ741" s="29">
        <f>IF(ISNUMBER($S741),ROUND(MAX(0,MIN(100,100-$S741*2.5-IF(ISNUMBER($T741),$T741,0)*0.12+IF($S741&lt;=1,12,0))),0),"")</f>
        <v/>
      </c>
      <c r="AK741" s="29">
        <f>IF(ISNUMBER($Q741),IF($Q741&gt;=100,20,IF($Q741&gt;=30,10,0)),0)+IF(ISNUMBER($R741),IF($R741&gt;=100,20,0),0)+IF(ISNUMBER($P741),IF($P741&gt;=150,20,IF($P741&gt;=50,12,5)),0)+IF(ISNUMBER($S741),IF($S741&lt;=1,15,0),0)</f>
        <v/>
      </c>
      <c r="AL741" s="29" t="n">
        <v>355</v>
      </c>
      <c r="AM741" s="30" t="n"/>
      <c r="AN741" s="15" t="inlineStr">
        <is>
          <t>Secondary/approx; NOT verified on Amazon.ca</t>
        </is>
      </c>
      <c r="AO741" s="15" t="inlineStr">
        <is>
          <t>BLANK -&gt; requires live Amazon.ca capture</t>
        </is>
      </c>
      <c r="AP741" s="15" t="inlineStr">
        <is>
          <t>Unverified commercial data</t>
        </is>
      </c>
    </row>
    <row r="742" ht="28" customHeight="1">
      <c r="A742" s="15" t="inlineStr">
        <is>
          <t>Schweppes</t>
        </is>
      </c>
      <c r="B742" s="15" t="inlineStr">
        <is>
          <t>Schweppes Ginger Ale | Diet | 8-pack 355mL</t>
        </is>
      </c>
      <c r="C742" s="15" t="inlineStr">
        <is>
          <t>5) Sparkling water &amp; soda</t>
        </is>
      </c>
      <c r="D742" s="15" t="inlineStr">
        <is>
          <t>355 mL can</t>
        </is>
      </c>
      <c r="E742" s="29" t="n">
        <v>8</v>
      </c>
      <c r="F742" s="30" t="n"/>
      <c r="G742" s="31">
        <f>IF(AND(ISNUMBER($F742),ISNUMBER($E742),$E742&lt;&gt;0),$F742/$E742,"")</f>
        <v/>
      </c>
      <c r="H742" s="31">
        <f>IF(AND(ISNUMBER($F742),ISNUMBER($AL742),ISNUMBER($E742),($AL742*$E742)&lt;&gt;0),$F742/($AL742*$E742)*100,"")</f>
        <v/>
      </c>
      <c r="I742" s="32" t="n"/>
      <c r="J742" s="33" t="n"/>
      <c r="K742" s="31">
        <f>IF(AND(ISNUMBER($F742),ISNUMBER($J742)),$F742*(1-$J742),"")</f>
        <v/>
      </c>
      <c r="L742" s="32" t="n"/>
      <c r="M742" s="32" t="n"/>
      <c r="N742" s="31">
        <f>IF(ISNUMBER($F742),($F742-IF(ISNUMBER($AM742),$AM742,0))*(1-IF(ISNUMBER($J742),$J742,0)),"")</f>
        <v/>
      </c>
      <c r="O742" s="15" t="inlineStr">
        <is>
          <t>Diet</t>
        </is>
      </c>
      <c r="P742" s="29" t="n">
        <v>0</v>
      </c>
      <c r="Q742" s="29" t="n">
        <v>40</v>
      </c>
      <c r="R742" s="15" t="inlineStr">
        <is>
          <t>Not listed</t>
        </is>
      </c>
      <c r="S742" s="29" t="n">
        <v>33</v>
      </c>
      <c r="T742" s="29" t="n">
        <v>130</v>
      </c>
      <c r="U742" s="15" t="inlineStr">
        <is>
          <t>HFCS</t>
        </is>
      </c>
      <c r="V742" s="15" t="inlineStr">
        <is>
          <t>Ginger ale + mixers</t>
        </is>
      </c>
      <c r="W742" s="32" t="n"/>
      <c r="X742" s="32" t="n"/>
      <c r="Y742" s="32" t="n"/>
      <c r="Z742" s="32" t="n"/>
      <c r="AA742" s="15" t="inlineStr">
        <is>
          <t>Medium</t>
        </is>
      </c>
      <c r="AB742" s="15" t="inlineStr">
        <is>
          <t>Mixer staple</t>
        </is>
      </c>
      <c r="AC742" s="15" t="inlineStr">
        <is>
          <t>Ginger ale and bar mixers</t>
        </is>
      </c>
      <c r="AD742" s="15" t="inlineStr">
        <is>
          <t>Reliable mixer brand.</t>
        </is>
      </c>
      <c r="AE742" s="32" t="n"/>
      <c r="AF742" s="34">
        <f>IF(AND(ISNUMBER($P742),ISNUMBER($AL742),$AL742&lt;&gt;0),ROUND($P742/$AL742*100,1),"")</f>
        <v/>
      </c>
      <c r="AG742" s="35">
        <f>IF(AND(ISNUMBER($S742),ISNUMBER($AL742),$AL742&lt;&gt;0),ROUND($S742/$AL742*100,2),"")</f>
        <v/>
      </c>
      <c r="AH742" s="34">
        <f>IF(AND(ISNUMBER($Q742),ISNUMBER($AL742),$AL742&lt;&gt;0),ROUND($Q742/$AL742*100,1),"")</f>
        <v/>
      </c>
      <c r="AI742" s="29">
        <f>IF(ISNUMBER($S742),IF($S742&lt;=1,"Yes","No"),"n/a")</f>
        <v/>
      </c>
      <c r="AJ742" s="29">
        <f>IF(ISNUMBER($S742),ROUND(MAX(0,MIN(100,100-$S742*2.5-IF(ISNUMBER($T742),$T742,0)*0.12+IF($S742&lt;=1,12,0))),0),"")</f>
        <v/>
      </c>
      <c r="AK742" s="29">
        <f>IF(ISNUMBER($Q742),IF($Q742&gt;=100,20,IF($Q742&gt;=30,10,0)),0)+IF(ISNUMBER($R742),IF($R742&gt;=100,20,0),0)+IF(ISNUMBER($P742),IF($P742&gt;=150,20,IF($P742&gt;=50,12,5)),0)+IF(ISNUMBER($S742),IF($S742&lt;=1,15,0),0)</f>
        <v/>
      </c>
      <c r="AL742" s="29" t="n">
        <v>355</v>
      </c>
      <c r="AM742" s="30" t="n"/>
      <c r="AN742" s="15" t="inlineStr">
        <is>
          <t>Secondary/approx; NOT verified on Amazon.ca</t>
        </is>
      </c>
      <c r="AO742" s="15" t="inlineStr">
        <is>
          <t>BLANK -&gt; requires live Amazon.ca capture</t>
        </is>
      </c>
      <c r="AP742" s="15" t="inlineStr">
        <is>
          <t>Unverified commercial data</t>
        </is>
      </c>
    </row>
    <row r="743" ht="28" customHeight="1">
      <c r="A743" s="15" t="inlineStr">
        <is>
          <t>Schweppes</t>
        </is>
      </c>
      <c r="B743" s="15" t="inlineStr">
        <is>
          <t>Schweppes Ginger Ale | Diet | 12-pack 355mL</t>
        </is>
      </c>
      <c r="C743" s="15" t="inlineStr">
        <is>
          <t>5) Sparkling water &amp; soda</t>
        </is>
      </c>
      <c r="D743" s="15" t="inlineStr">
        <is>
          <t>355 mL can</t>
        </is>
      </c>
      <c r="E743" s="29" t="n">
        <v>12</v>
      </c>
      <c r="F743" s="30" t="n"/>
      <c r="G743" s="31">
        <f>IF(AND(ISNUMBER($F743),ISNUMBER($E743),$E743&lt;&gt;0),$F743/$E743,"")</f>
        <v/>
      </c>
      <c r="H743" s="31">
        <f>IF(AND(ISNUMBER($F743),ISNUMBER($AL743),ISNUMBER($E743),($AL743*$E743)&lt;&gt;0),$F743/($AL743*$E743)*100,"")</f>
        <v/>
      </c>
      <c r="I743" s="32" t="n"/>
      <c r="J743" s="33" t="n"/>
      <c r="K743" s="31">
        <f>IF(AND(ISNUMBER($F743),ISNUMBER($J743)),$F743*(1-$J743),"")</f>
        <v/>
      </c>
      <c r="L743" s="32" t="n"/>
      <c r="M743" s="32" t="n"/>
      <c r="N743" s="31">
        <f>IF(ISNUMBER($F743),($F743-IF(ISNUMBER($AM743),$AM743,0))*(1-IF(ISNUMBER($J743),$J743,0)),"")</f>
        <v/>
      </c>
      <c r="O743" s="15" t="inlineStr">
        <is>
          <t>Diet</t>
        </is>
      </c>
      <c r="P743" s="29" t="n">
        <v>0</v>
      </c>
      <c r="Q743" s="29" t="n">
        <v>40</v>
      </c>
      <c r="R743" s="15" t="inlineStr">
        <is>
          <t>Not listed</t>
        </is>
      </c>
      <c r="S743" s="29" t="n">
        <v>33</v>
      </c>
      <c r="T743" s="29" t="n">
        <v>130</v>
      </c>
      <c r="U743" s="15" t="inlineStr">
        <is>
          <t>HFCS</t>
        </is>
      </c>
      <c r="V743" s="15" t="inlineStr">
        <is>
          <t>Ginger ale + mixers</t>
        </is>
      </c>
      <c r="W743" s="32" t="n"/>
      <c r="X743" s="32" t="n"/>
      <c r="Y743" s="32" t="n"/>
      <c r="Z743" s="32" t="n"/>
      <c r="AA743" s="15" t="inlineStr">
        <is>
          <t>Medium</t>
        </is>
      </c>
      <c r="AB743" s="15" t="inlineStr">
        <is>
          <t>Mixer staple</t>
        </is>
      </c>
      <c r="AC743" s="15" t="inlineStr">
        <is>
          <t>Ginger ale and bar mixers</t>
        </is>
      </c>
      <c r="AD743" s="15" t="inlineStr">
        <is>
          <t>Reliable mixer brand.</t>
        </is>
      </c>
      <c r="AE743" s="32" t="n"/>
      <c r="AF743" s="34">
        <f>IF(AND(ISNUMBER($P743),ISNUMBER($AL743),$AL743&lt;&gt;0),ROUND($P743/$AL743*100,1),"")</f>
        <v/>
      </c>
      <c r="AG743" s="35">
        <f>IF(AND(ISNUMBER($S743),ISNUMBER($AL743),$AL743&lt;&gt;0),ROUND($S743/$AL743*100,2),"")</f>
        <v/>
      </c>
      <c r="AH743" s="34">
        <f>IF(AND(ISNUMBER($Q743),ISNUMBER($AL743),$AL743&lt;&gt;0),ROUND($Q743/$AL743*100,1),"")</f>
        <v/>
      </c>
      <c r="AI743" s="29">
        <f>IF(ISNUMBER($S743),IF($S743&lt;=1,"Yes","No"),"n/a")</f>
        <v/>
      </c>
      <c r="AJ743" s="29">
        <f>IF(ISNUMBER($S743),ROUND(MAX(0,MIN(100,100-$S743*2.5-IF(ISNUMBER($T743),$T743,0)*0.12+IF($S743&lt;=1,12,0))),0),"")</f>
        <v/>
      </c>
      <c r="AK743" s="29">
        <f>IF(ISNUMBER($Q743),IF($Q743&gt;=100,20,IF($Q743&gt;=30,10,0)),0)+IF(ISNUMBER($R743),IF($R743&gt;=100,20,0),0)+IF(ISNUMBER($P743),IF($P743&gt;=150,20,IF($P743&gt;=50,12,5)),0)+IF(ISNUMBER($S743),IF($S743&lt;=1,15,0),0)</f>
        <v/>
      </c>
      <c r="AL743" s="29" t="n">
        <v>355</v>
      </c>
      <c r="AM743" s="30" t="n"/>
      <c r="AN743" s="15" t="inlineStr">
        <is>
          <t>Secondary/approx; NOT verified on Amazon.ca</t>
        </is>
      </c>
      <c r="AO743" s="15" t="inlineStr">
        <is>
          <t>BLANK -&gt; requires live Amazon.ca capture</t>
        </is>
      </c>
      <c r="AP743" s="15" t="inlineStr">
        <is>
          <t>Unverified commercial data</t>
        </is>
      </c>
    </row>
    <row r="744" ht="28" customHeight="1">
      <c r="A744" s="15" t="inlineStr">
        <is>
          <t>Schweppes</t>
        </is>
      </c>
      <c r="B744" s="15" t="inlineStr">
        <is>
          <t>Schweppes Ginger Ale | Diet | 15-pack 355mL</t>
        </is>
      </c>
      <c r="C744" s="15" t="inlineStr">
        <is>
          <t>5) Sparkling water &amp; soda</t>
        </is>
      </c>
      <c r="D744" s="15" t="inlineStr">
        <is>
          <t>355 mL can</t>
        </is>
      </c>
      <c r="E744" s="29" t="n">
        <v>15</v>
      </c>
      <c r="F744" s="30" t="n"/>
      <c r="G744" s="31">
        <f>IF(AND(ISNUMBER($F744),ISNUMBER($E744),$E744&lt;&gt;0),$F744/$E744,"")</f>
        <v/>
      </c>
      <c r="H744" s="31">
        <f>IF(AND(ISNUMBER($F744),ISNUMBER($AL744),ISNUMBER($E744),($AL744*$E744)&lt;&gt;0),$F744/($AL744*$E744)*100,"")</f>
        <v/>
      </c>
      <c r="I744" s="32" t="n"/>
      <c r="J744" s="33" t="n"/>
      <c r="K744" s="31">
        <f>IF(AND(ISNUMBER($F744),ISNUMBER($J744)),$F744*(1-$J744),"")</f>
        <v/>
      </c>
      <c r="L744" s="32" t="n"/>
      <c r="M744" s="32" t="n"/>
      <c r="N744" s="31">
        <f>IF(ISNUMBER($F744),($F744-IF(ISNUMBER($AM744),$AM744,0))*(1-IF(ISNUMBER($J744),$J744,0)),"")</f>
        <v/>
      </c>
      <c r="O744" s="15" t="inlineStr">
        <is>
          <t>Diet</t>
        </is>
      </c>
      <c r="P744" s="29" t="n">
        <v>0</v>
      </c>
      <c r="Q744" s="29" t="n">
        <v>40</v>
      </c>
      <c r="R744" s="15" t="inlineStr">
        <is>
          <t>Not listed</t>
        </is>
      </c>
      <c r="S744" s="29" t="n">
        <v>33</v>
      </c>
      <c r="T744" s="29" t="n">
        <v>130</v>
      </c>
      <c r="U744" s="15" t="inlineStr">
        <is>
          <t>HFCS</t>
        </is>
      </c>
      <c r="V744" s="15" t="inlineStr">
        <is>
          <t>Ginger ale + mixers</t>
        </is>
      </c>
      <c r="W744" s="32" t="n"/>
      <c r="X744" s="32" t="n"/>
      <c r="Y744" s="32" t="n"/>
      <c r="Z744" s="32" t="n"/>
      <c r="AA744" s="15" t="inlineStr">
        <is>
          <t>Medium</t>
        </is>
      </c>
      <c r="AB744" s="15" t="inlineStr">
        <is>
          <t>Mixer staple</t>
        </is>
      </c>
      <c r="AC744" s="15" t="inlineStr">
        <is>
          <t>Ginger ale and bar mixers</t>
        </is>
      </c>
      <c r="AD744" s="15" t="inlineStr">
        <is>
          <t>Reliable mixer brand.</t>
        </is>
      </c>
      <c r="AE744" s="32" t="n"/>
      <c r="AF744" s="34">
        <f>IF(AND(ISNUMBER($P744),ISNUMBER($AL744),$AL744&lt;&gt;0),ROUND($P744/$AL744*100,1),"")</f>
        <v/>
      </c>
      <c r="AG744" s="35">
        <f>IF(AND(ISNUMBER($S744),ISNUMBER($AL744),$AL744&lt;&gt;0),ROUND($S744/$AL744*100,2),"")</f>
        <v/>
      </c>
      <c r="AH744" s="34">
        <f>IF(AND(ISNUMBER($Q744),ISNUMBER($AL744),$AL744&lt;&gt;0),ROUND($Q744/$AL744*100,1),"")</f>
        <v/>
      </c>
      <c r="AI744" s="29">
        <f>IF(ISNUMBER($S744),IF($S744&lt;=1,"Yes","No"),"n/a")</f>
        <v/>
      </c>
      <c r="AJ744" s="29">
        <f>IF(ISNUMBER($S744),ROUND(MAX(0,MIN(100,100-$S744*2.5-IF(ISNUMBER($T744),$T744,0)*0.12+IF($S744&lt;=1,12,0))),0),"")</f>
        <v/>
      </c>
      <c r="AK744" s="29">
        <f>IF(ISNUMBER($Q744),IF($Q744&gt;=100,20,IF($Q744&gt;=30,10,0)),0)+IF(ISNUMBER($R744),IF($R744&gt;=100,20,0),0)+IF(ISNUMBER($P744),IF($P744&gt;=150,20,IF($P744&gt;=50,12,5)),0)+IF(ISNUMBER($S744),IF($S744&lt;=1,15,0),0)</f>
        <v/>
      </c>
      <c r="AL744" s="29" t="n">
        <v>355</v>
      </c>
      <c r="AM744" s="30" t="n"/>
      <c r="AN744" s="15" t="inlineStr">
        <is>
          <t>Secondary/approx; NOT verified on Amazon.ca</t>
        </is>
      </c>
      <c r="AO744" s="15" t="inlineStr">
        <is>
          <t>BLANK -&gt; requires live Amazon.ca capture</t>
        </is>
      </c>
      <c r="AP744" s="15" t="inlineStr">
        <is>
          <t>Unverified commercial data</t>
        </is>
      </c>
    </row>
    <row r="745" ht="28" customHeight="1">
      <c r="A745" s="15" t="inlineStr">
        <is>
          <t>Schweppes</t>
        </is>
      </c>
      <c r="B745" s="15" t="inlineStr">
        <is>
          <t>Schweppes Ginger Ale | Diet | 18-pack 355mL</t>
        </is>
      </c>
      <c r="C745" s="15" t="inlineStr">
        <is>
          <t>5) Sparkling water &amp; soda</t>
        </is>
      </c>
      <c r="D745" s="15" t="inlineStr">
        <is>
          <t>355 mL can</t>
        </is>
      </c>
      <c r="E745" s="29" t="n">
        <v>18</v>
      </c>
      <c r="F745" s="30" t="n"/>
      <c r="G745" s="31">
        <f>IF(AND(ISNUMBER($F745),ISNUMBER($E745),$E745&lt;&gt;0),$F745/$E745,"")</f>
        <v/>
      </c>
      <c r="H745" s="31">
        <f>IF(AND(ISNUMBER($F745),ISNUMBER($AL745),ISNUMBER($E745),($AL745*$E745)&lt;&gt;0),$F745/($AL745*$E745)*100,"")</f>
        <v/>
      </c>
      <c r="I745" s="32" t="n"/>
      <c r="J745" s="33" t="n"/>
      <c r="K745" s="31">
        <f>IF(AND(ISNUMBER($F745),ISNUMBER($J745)),$F745*(1-$J745),"")</f>
        <v/>
      </c>
      <c r="L745" s="32" t="n"/>
      <c r="M745" s="32" t="n"/>
      <c r="N745" s="31">
        <f>IF(ISNUMBER($F745),($F745-IF(ISNUMBER($AM745),$AM745,0))*(1-IF(ISNUMBER($J745),$J745,0)),"")</f>
        <v/>
      </c>
      <c r="O745" s="15" t="inlineStr">
        <is>
          <t>Diet</t>
        </is>
      </c>
      <c r="P745" s="29" t="n">
        <v>0</v>
      </c>
      <c r="Q745" s="29" t="n">
        <v>40</v>
      </c>
      <c r="R745" s="15" t="inlineStr">
        <is>
          <t>Not listed</t>
        </is>
      </c>
      <c r="S745" s="29" t="n">
        <v>33</v>
      </c>
      <c r="T745" s="29" t="n">
        <v>130</v>
      </c>
      <c r="U745" s="15" t="inlineStr">
        <is>
          <t>HFCS</t>
        </is>
      </c>
      <c r="V745" s="15" t="inlineStr">
        <is>
          <t>Ginger ale + mixers</t>
        </is>
      </c>
      <c r="W745" s="32" t="n"/>
      <c r="X745" s="32" t="n"/>
      <c r="Y745" s="32" t="n"/>
      <c r="Z745" s="32" t="n"/>
      <c r="AA745" s="15" t="inlineStr">
        <is>
          <t>Medium</t>
        </is>
      </c>
      <c r="AB745" s="15" t="inlineStr">
        <is>
          <t>Mixer staple</t>
        </is>
      </c>
      <c r="AC745" s="15" t="inlineStr">
        <is>
          <t>Ginger ale and bar mixers</t>
        </is>
      </c>
      <c r="AD745" s="15" t="inlineStr">
        <is>
          <t>Reliable mixer brand.</t>
        </is>
      </c>
      <c r="AE745" s="32" t="n"/>
      <c r="AF745" s="34">
        <f>IF(AND(ISNUMBER($P745),ISNUMBER($AL745),$AL745&lt;&gt;0),ROUND($P745/$AL745*100,1),"")</f>
        <v/>
      </c>
      <c r="AG745" s="35">
        <f>IF(AND(ISNUMBER($S745),ISNUMBER($AL745),$AL745&lt;&gt;0),ROUND($S745/$AL745*100,2),"")</f>
        <v/>
      </c>
      <c r="AH745" s="34">
        <f>IF(AND(ISNUMBER($Q745),ISNUMBER($AL745),$AL745&lt;&gt;0),ROUND($Q745/$AL745*100,1),"")</f>
        <v/>
      </c>
      <c r="AI745" s="29">
        <f>IF(ISNUMBER($S745),IF($S745&lt;=1,"Yes","No"),"n/a")</f>
        <v/>
      </c>
      <c r="AJ745" s="29">
        <f>IF(ISNUMBER($S745),ROUND(MAX(0,MIN(100,100-$S745*2.5-IF(ISNUMBER($T745),$T745,0)*0.12+IF($S745&lt;=1,12,0))),0),"")</f>
        <v/>
      </c>
      <c r="AK745" s="29">
        <f>IF(ISNUMBER($Q745),IF($Q745&gt;=100,20,IF($Q745&gt;=30,10,0)),0)+IF(ISNUMBER($R745),IF($R745&gt;=100,20,0),0)+IF(ISNUMBER($P745),IF($P745&gt;=150,20,IF($P745&gt;=50,12,5)),0)+IF(ISNUMBER($S745),IF($S745&lt;=1,15,0),0)</f>
        <v/>
      </c>
      <c r="AL745" s="29" t="n">
        <v>355</v>
      </c>
      <c r="AM745" s="30" t="n"/>
      <c r="AN745" s="15" t="inlineStr">
        <is>
          <t>Secondary/approx; NOT verified on Amazon.ca</t>
        </is>
      </c>
      <c r="AO745" s="15" t="inlineStr">
        <is>
          <t>BLANK -&gt; requires live Amazon.ca capture</t>
        </is>
      </c>
      <c r="AP745" s="15" t="inlineStr">
        <is>
          <t>Unverified commercial data</t>
        </is>
      </c>
    </row>
    <row r="746" ht="28" customHeight="1">
      <c r="A746" s="15" t="inlineStr">
        <is>
          <t>Schweppes</t>
        </is>
      </c>
      <c r="B746" s="15" t="inlineStr">
        <is>
          <t>Schweppes Ginger Ale | Diet | 24-pack 355mL</t>
        </is>
      </c>
      <c r="C746" s="15" t="inlineStr">
        <is>
          <t>5) Sparkling water &amp; soda</t>
        </is>
      </c>
      <c r="D746" s="15" t="inlineStr">
        <is>
          <t>355 mL can</t>
        </is>
      </c>
      <c r="E746" s="29" t="n">
        <v>24</v>
      </c>
      <c r="F746" s="30" t="n"/>
      <c r="G746" s="31">
        <f>IF(AND(ISNUMBER($F746),ISNUMBER($E746),$E746&lt;&gt;0),$F746/$E746,"")</f>
        <v/>
      </c>
      <c r="H746" s="31">
        <f>IF(AND(ISNUMBER($F746),ISNUMBER($AL746),ISNUMBER($E746),($AL746*$E746)&lt;&gt;0),$F746/($AL746*$E746)*100,"")</f>
        <v/>
      </c>
      <c r="I746" s="32" t="n"/>
      <c r="J746" s="33" t="n"/>
      <c r="K746" s="31">
        <f>IF(AND(ISNUMBER($F746),ISNUMBER($J746)),$F746*(1-$J746),"")</f>
        <v/>
      </c>
      <c r="L746" s="32" t="n"/>
      <c r="M746" s="32" t="n"/>
      <c r="N746" s="31">
        <f>IF(ISNUMBER($F746),($F746-IF(ISNUMBER($AM746),$AM746,0))*(1-IF(ISNUMBER($J746),$J746,0)),"")</f>
        <v/>
      </c>
      <c r="O746" s="15" t="inlineStr">
        <is>
          <t>Diet</t>
        </is>
      </c>
      <c r="P746" s="29" t="n">
        <v>0</v>
      </c>
      <c r="Q746" s="29" t="n">
        <v>40</v>
      </c>
      <c r="R746" s="15" t="inlineStr">
        <is>
          <t>Not listed</t>
        </is>
      </c>
      <c r="S746" s="29" t="n">
        <v>33</v>
      </c>
      <c r="T746" s="29" t="n">
        <v>130</v>
      </c>
      <c r="U746" s="15" t="inlineStr">
        <is>
          <t>HFCS</t>
        </is>
      </c>
      <c r="V746" s="15" t="inlineStr">
        <is>
          <t>Ginger ale + mixers</t>
        </is>
      </c>
      <c r="W746" s="32" t="n"/>
      <c r="X746" s="32" t="n"/>
      <c r="Y746" s="32" t="n"/>
      <c r="Z746" s="32" t="n"/>
      <c r="AA746" s="15" t="inlineStr">
        <is>
          <t>Medium</t>
        </is>
      </c>
      <c r="AB746" s="15" t="inlineStr">
        <is>
          <t>Mixer staple</t>
        </is>
      </c>
      <c r="AC746" s="15" t="inlineStr">
        <is>
          <t>Ginger ale and bar mixers</t>
        </is>
      </c>
      <c r="AD746" s="15" t="inlineStr">
        <is>
          <t>Reliable mixer brand.</t>
        </is>
      </c>
      <c r="AE746" s="32" t="n"/>
      <c r="AF746" s="34">
        <f>IF(AND(ISNUMBER($P746),ISNUMBER($AL746),$AL746&lt;&gt;0),ROUND($P746/$AL746*100,1),"")</f>
        <v/>
      </c>
      <c r="AG746" s="35">
        <f>IF(AND(ISNUMBER($S746),ISNUMBER($AL746),$AL746&lt;&gt;0),ROUND($S746/$AL746*100,2),"")</f>
        <v/>
      </c>
      <c r="AH746" s="34">
        <f>IF(AND(ISNUMBER($Q746),ISNUMBER($AL746),$AL746&lt;&gt;0),ROUND($Q746/$AL746*100,1),"")</f>
        <v/>
      </c>
      <c r="AI746" s="29">
        <f>IF(ISNUMBER($S746),IF($S746&lt;=1,"Yes","No"),"n/a")</f>
        <v/>
      </c>
      <c r="AJ746" s="29">
        <f>IF(ISNUMBER($S746),ROUND(MAX(0,MIN(100,100-$S746*2.5-IF(ISNUMBER($T746),$T746,0)*0.12+IF($S746&lt;=1,12,0))),0),"")</f>
        <v/>
      </c>
      <c r="AK746" s="29">
        <f>IF(ISNUMBER($Q746),IF($Q746&gt;=100,20,IF($Q746&gt;=30,10,0)),0)+IF(ISNUMBER($R746),IF($R746&gt;=100,20,0),0)+IF(ISNUMBER($P746),IF($P746&gt;=150,20,IF($P746&gt;=50,12,5)),0)+IF(ISNUMBER($S746),IF($S746&lt;=1,15,0),0)</f>
        <v/>
      </c>
      <c r="AL746" s="29" t="n">
        <v>355</v>
      </c>
      <c r="AM746" s="30" t="n"/>
      <c r="AN746" s="15" t="inlineStr">
        <is>
          <t>Secondary/approx; NOT verified on Amazon.ca</t>
        </is>
      </c>
      <c r="AO746" s="15" t="inlineStr">
        <is>
          <t>BLANK -&gt; requires live Amazon.ca capture</t>
        </is>
      </c>
      <c r="AP746" s="15" t="inlineStr">
        <is>
          <t>Unverified commercial data</t>
        </is>
      </c>
    </row>
    <row r="747" ht="28" customHeight="1">
      <c r="A747" s="15" t="inlineStr">
        <is>
          <t>Schweppes</t>
        </is>
      </c>
      <c r="B747" s="15" t="inlineStr">
        <is>
          <t>Schweppes Ginger Ale | Club Soda | single 355mL</t>
        </is>
      </c>
      <c r="C747" s="15" t="inlineStr">
        <is>
          <t>5) Sparkling water &amp; soda</t>
        </is>
      </c>
      <c r="D747" s="15" t="inlineStr">
        <is>
          <t>355 mL can</t>
        </is>
      </c>
      <c r="E747" s="29" t="n">
        <v>1</v>
      </c>
      <c r="F747" s="30" t="n"/>
      <c r="G747" s="31">
        <f>IF(AND(ISNUMBER($F747),ISNUMBER($E747),$E747&lt;&gt;0),$F747/$E747,"")</f>
        <v/>
      </c>
      <c r="H747" s="31">
        <f>IF(AND(ISNUMBER($F747),ISNUMBER($AL747),ISNUMBER($E747),($AL747*$E747)&lt;&gt;0),$F747/($AL747*$E747)*100,"")</f>
        <v/>
      </c>
      <c r="I747" s="32" t="n"/>
      <c r="J747" s="33" t="n"/>
      <c r="K747" s="31">
        <f>IF(AND(ISNUMBER($F747),ISNUMBER($J747)),$F747*(1-$J747),"")</f>
        <v/>
      </c>
      <c r="L747" s="32" t="n"/>
      <c r="M747" s="32" t="n"/>
      <c r="N747" s="31">
        <f>IF(ISNUMBER($F747),($F747-IF(ISNUMBER($AM747),$AM747,0))*(1-IF(ISNUMBER($J747),$J747,0)),"")</f>
        <v/>
      </c>
      <c r="O747" s="15" t="inlineStr">
        <is>
          <t>Club Soda</t>
        </is>
      </c>
      <c r="P747" s="29" t="n">
        <v>0</v>
      </c>
      <c r="Q747" s="29" t="n">
        <v>40</v>
      </c>
      <c r="R747" s="15" t="inlineStr">
        <is>
          <t>Not listed</t>
        </is>
      </c>
      <c r="S747" s="29" t="n">
        <v>33</v>
      </c>
      <c r="T747" s="29" t="n">
        <v>130</v>
      </c>
      <c r="U747" s="15" t="inlineStr">
        <is>
          <t>HFCS</t>
        </is>
      </c>
      <c r="V747" s="15" t="inlineStr">
        <is>
          <t>Ginger ale + mixers</t>
        </is>
      </c>
      <c r="W747" s="32" t="n"/>
      <c r="X747" s="32" t="n"/>
      <c r="Y747" s="32" t="n"/>
      <c r="Z747" s="32" t="n"/>
      <c r="AA747" s="15" t="inlineStr">
        <is>
          <t>Medium</t>
        </is>
      </c>
      <c r="AB747" s="15" t="inlineStr">
        <is>
          <t>Mixer staple</t>
        </is>
      </c>
      <c r="AC747" s="15" t="inlineStr">
        <is>
          <t>Ginger ale and bar mixers</t>
        </is>
      </c>
      <c r="AD747" s="15" t="inlineStr">
        <is>
          <t>Reliable mixer brand.</t>
        </is>
      </c>
      <c r="AE747" s="32" t="n"/>
      <c r="AF747" s="34">
        <f>IF(AND(ISNUMBER($P747),ISNUMBER($AL747),$AL747&lt;&gt;0),ROUND($P747/$AL747*100,1),"")</f>
        <v/>
      </c>
      <c r="AG747" s="35">
        <f>IF(AND(ISNUMBER($S747),ISNUMBER($AL747),$AL747&lt;&gt;0),ROUND($S747/$AL747*100,2),"")</f>
        <v/>
      </c>
      <c r="AH747" s="34">
        <f>IF(AND(ISNUMBER($Q747),ISNUMBER($AL747),$AL747&lt;&gt;0),ROUND($Q747/$AL747*100,1),"")</f>
        <v/>
      </c>
      <c r="AI747" s="29">
        <f>IF(ISNUMBER($S747),IF($S747&lt;=1,"Yes","No"),"n/a")</f>
        <v/>
      </c>
      <c r="AJ747" s="29">
        <f>IF(ISNUMBER($S747),ROUND(MAX(0,MIN(100,100-$S747*2.5-IF(ISNUMBER($T747),$T747,0)*0.12+IF($S747&lt;=1,12,0))),0),"")</f>
        <v/>
      </c>
      <c r="AK747" s="29">
        <f>IF(ISNUMBER($Q747),IF($Q747&gt;=100,20,IF($Q747&gt;=30,10,0)),0)+IF(ISNUMBER($R747),IF($R747&gt;=100,20,0),0)+IF(ISNUMBER($P747),IF($P747&gt;=150,20,IF($P747&gt;=50,12,5)),0)+IF(ISNUMBER($S747),IF($S747&lt;=1,15,0),0)</f>
        <v/>
      </c>
      <c r="AL747" s="29" t="n">
        <v>355</v>
      </c>
      <c r="AM747" s="30" t="n"/>
      <c r="AN747" s="15" t="inlineStr">
        <is>
          <t>Secondary/approx; NOT verified on Amazon.ca</t>
        </is>
      </c>
      <c r="AO747" s="15" t="inlineStr">
        <is>
          <t>BLANK -&gt; requires live Amazon.ca capture</t>
        </is>
      </c>
      <c r="AP747" s="15" t="inlineStr">
        <is>
          <t>Unverified commercial data</t>
        </is>
      </c>
    </row>
    <row r="748" ht="28" customHeight="1">
      <c r="A748" s="15" t="inlineStr">
        <is>
          <t>Schweppes</t>
        </is>
      </c>
      <c r="B748" s="15" t="inlineStr">
        <is>
          <t>Schweppes Ginger Ale | Club Soda | 8-pack 355mL</t>
        </is>
      </c>
      <c r="C748" s="15" t="inlineStr">
        <is>
          <t>5) Sparkling water &amp; soda</t>
        </is>
      </c>
      <c r="D748" s="15" t="inlineStr">
        <is>
          <t>355 mL can</t>
        </is>
      </c>
      <c r="E748" s="29" t="n">
        <v>8</v>
      </c>
      <c r="F748" s="30" t="n"/>
      <c r="G748" s="31">
        <f>IF(AND(ISNUMBER($F748),ISNUMBER($E748),$E748&lt;&gt;0),$F748/$E748,"")</f>
        <v/>
      </c>
      <c r="H748" s="31">
        <f>IF(AND(ISNUMBER($F748),ISNUMBER($AL748),ISNUMBER($E748),($AL748*$E748)&lt;&gt;0),$F748/($AL748*$E748)*100,"")</f>
        <v/>
      </c>
      <c r="I748" s="32" t="n"/>
      <c r="J748" s="33" t="n"/>
      <c r="K748" s="31">
        <f>IF(AND(ISNUMBER($F748),ISNUMBER($J748)),$F748*(1-$J748),"")</f>
        <v/>
      </c>
      <c r="L748" s="32" t="n"/>
      <c r="M748" s="32" t="n"/>
      <c r="N748" s="31">
        <f>IF(ISNUMBER($F748),($F748-IF(ISNUMBER($AM748),$AM748,0))*(1-IF(ISNUMBER($J748),$J748,0)),"")</f>
        <v/>
      </c>
      <c r="O748" s="15" t="inlineStr">
        <is>
          <t>Club Soda</t>
        </is>
      </c>
      <c r="P748" s="29" t="n">
        <v>0</v>
      </c>
      <c r="Q748" s="29" t="n">
        <v>40</v>
      </c>
      <c r="R748" s="15" t="inlineStr">
        <is>
          <t>Not listed</t>
        </is>
      </c>
      <c r="S748" s="29" t="n">
        <v>33</v>
      </c>
      <c r="T748" s="29" t="n">
        <v>130</v>
      </c>
      <c r="U748" s="15" t="inlineStr">
        <is>
          <t>HFCS</t>
        </is>
      </c>
      <c r="V748" s="15" t="inlineStr">
        <is>
          <t>Ginger ale + mixers</t>
        </is>
      </c>
      <c r="W748" s="32" t="n"/>
      <c r="X748" s="32" t="n"/>
      <c r="Y748" s="32" t="n"/>
      <c r="Z748" s="32" t="n"/>
      <c r="AA748" s="15" t="inlineStr">
        <is>
          <t>Medium</t>
        </is>
      </c>
      <c r="AB748" s="15" t="inlineStr">
        <is>
          <t>Mixer staple</t>
        </is>
      </c>
      <c r="AC748" s="15" t="inlineStr">
        <is>
          <t>Ginger ale and bar mixers</t>
        </is>
      </c>
      <c r="AD748" s="15" t="inlineStr">
        <is>
          <t>Reliable mixer brand.</t>
        </is>
      </c>
      <c r="AE748" s="32" t="n"/>
      <c r="AF748" s="34">
        <f>IF(AND(ISNUMBER($P748),ISNUMBER($AL748),$AL748&lt;&gt;0),ROUND($P748/$AL748*100,1),"")</f>
        <v/>
      </c>
      <c r="AG748" s="35">
        <f>IF(AND(ISNUMBER($S748),ISNUMBER($AL748),$AL748&lt;&gt;0),ROUND($S748/$AL748*100,2),"")</f>
        <v/>
      </c>
      <c r="AH748" s="34">
        <f>IF(AND(ISNUMBER($Q748),ISNUMBER($AL748),$AL748&lt;&gt;0),ROUND($Q748/$AL748*100,1),"")</f>
        <v/>
      </c>
      <c r="AI748" s="29">
        <f>IF(ISNUMBER($S748),IF($S748&lt;=1,"Yes","No"),"n/a")</f>
        <v/>
      </c>
      <c r="AJ748" s="29">
        <f>IF(ISNUMBER($S748),ROUND(MAX(0,MIN(100,100-$S748*2.5-IF(ISNUMBER($T748),$T748,0)*0.12+IF($S748&lt;=1,12,0))),0),"")</f>
        <v/>
      </c>
      <c r="AK748" s="29">
        <f>IF(ISNUMBER($Q748),IF($Q748&gt;=100,20,IF($Q748&gt;=30,10,0)),0)+IF(ISNUMBER($R748),IF($R748&gt;=100,20,0),0)+IF(ISNUMBER($P748),IF($P748&gt;=150,20,IF($P748&gt;=50,12,5)),0)+IF(ISNUMBER($S748),IF($S748&lt;=1,15,0),0)</f>
        <v/>
      </c>
      <c r="AL748" s="29" t="n">
        <v>355</v>
      </c>
      <c r="AM748" s="30" t="n"/>
      <c r="AN748" s="15" t="inlineStr">
        <is>
          <t>Secondary/approx; NOT verified on Amazon.ca</t>
        </is>
      </c>
      <c r="AO748" s="15" t="inlineStr">
        <is>
          <t>BLANK -&gt; requires live Amazon.ca capture</t>
        </is>
      </c>
      <c r="AP748" s="15" t="inlineStr">
        <is>
          <t>Unverified commercial data</t>
        </is>
      </c>
    </row>
    <row r="749" ht="28" customHeight="1">
      <c r="A749" s="15" t="inlineStr">
        <is>
          <t>Schweppes</t>
        </is>
      </c>
      <c r="B749" s="15" t="inlineStr">
        <is>
          <t>Schweppes Ginger Ale | Club Soda | 12-pack 355mL</t>
        </is>
      </c>
      <c r="C749" s="15" t="inlineStr">
        <is>
          <t>5) Sparkling water &amp; soda</t>
        </is>
      </c>
      <c r="D749" s="15" t="inlineStr">
        <is>
          <t>355 mL can</t>
        </is>
      </c>
      <c r="E749" s="29" t="n">
        <v>12</v>
      </c>
      <c r="F749" s="30" t="n"/>
      <c r="G749" s="31">
        <f>IF(AND(ISNUMBER($F749),ISNUMBER($E749),$E749&lt;&gt;0),$F749/$E749,"")</f>
        <v/>
      </c>
      <c r="H749" s="31">
        <f>IF(AND(ISNUMBER($F749),ISNUMBER($AL749),ISNUMBER($E749),($AL749*$E749)&lt;&gt;0),$F749/($AL749*$E749)*100,"")</f>
        <v/>
      </c>
      <c r="I749" s="32" t="n"/>
      <c r="J749" s="33" t="n"/>
      <c r="K749" s="31">
        <f>IF(AND(ISNUMBER($F749),ISNUMBER($J749)),$F749*(1-$J749),"")</f>
        <v/>
      </c>
      <c r="L749" s="32" t="n"/>
      <c r="M749" s="32" t="n"/>
      <c r="N749" s="31">
        <f>IF(ISNUMBER($F749),($F749-IF(ISNUMBER($AM749),$AM749,0))*(1-IF(ISNUMBER($J749),$J749,0)),"")</f>
        <v/>
      </c>
      <c r="O749" s="15" t="inlineStr">
        <is>
          <t>Club Soda</t>
        </is>
      </c>
      <c r="P749" s="29" t="n">
        <v>0</v>
      </c>
      <c r="Q749" s="29" t="n">
        <v>40</v>
      </c>
      <c r="R749" s="15" t="inlineStr">
        <is>
          <t>Not listed</t>
        </is>
      </c>
      <c r="S749" s="29" t="n">
        <v>33</v>
      </c>
      <c r="T749" s="29" t="n">
        <v>130</v>
      </c>
      <c r="U749" s="15" t="inlineStr">
        <is>
          <t>HFCS</t>
        </is>
      </c>
      <c r="V749" s="15" t="inlineStr">
        <is>
          <t>Ginger ale + mixers</t>
        </is>
      </c>
      <c r="W749" s="32" t="n"/>
      <c r="X749" s="32" t="n"/>
      <c r="Y749" s="32" t="n"/>
      <c r="Z749" s="32" t="n"/>
      <c r="AA749" s="15" t="inlineStr">
        <is>
          <t>Medium</t>
        </is>
      </c>
      <c r="AB749" s="15" t="inlineStr">
        <is>
          <t>Mixer staple</t>
        </is>
      </c>
      <c r="AC749" s="15" t="inlineStr">
        <is>
          <t>Ginger ale and bar mixers</t>
        </is>
      </c>
      <c r="AD749" s="15" t="inlineStr">
        <is>
          <t>Reliable mixer brand.</t>
        </is>
      </c>
      <c r="AE749" s="32" t="n"/>
      <c r="AF749" s="34">
        <f>IF(AND(ISNUMBER($P749),ISNUMBER($AL749),$AL749&lt;&gt;0),ROUND($P749/$AL749*100,1),"")</f>
        <v/>
      </c>
      <c r="AG749" s="35">
        <f>IF(AND(ISNUMBER($S749),ISNUMBER($AL749),$AL749&lt;&gt;0),ROUND($S749/$AL749*100,2),"")</f>
        <v/>
      </c>
      <c r="AH749" s="34">
        <f>IF(AND(ISNUMBER($Q749),ISNUMBER($AL749),$AL749&lt;&gt;0),ROUND($Q749/$AL749*100,1),"")</f>
        <v/>
      </c>
      <c r="AI749" s="29">
        <f>IF(ISNUMBER($S749),IF($S749&lt;=1,"Yes","No"),"n/a")</f>
        <v/>
      </c>
      <c r="AJ749" s="29">
        <f>IF(ISNUMBER($S749),ROUND(MAX(0,MIN(100,100-$S749*2.5-IF(ISNUMBER($T749),$T749,0)*0.12+IF($S749&lt;=1,12,0))),0),"")</f>
        <v/>
      </c>
      <c r="AK749" s="29">
        <f>IF(ISNUMBER($Q749),IF($Q749&gt;=100,20,IF($Q749&gt;=30,10,0)),0)+IF(ISNUMBER($R749),IF($R749&gt;=100,20,0),0)+IF(ISNUMBER($P749),IF($P749&gt;=150,20,IF($P749&gt;=50,12,5)),0)+IF(ISNUMBER($S749),IF($S749&lt;=1,15,0),0)</f>
        <v/>
      </c>
      <c r="AL749" s="29" t="n">
        <v>355</v>
      </c>
      <c r="AM749" s="30" t="n"/>
      <c r="AN749" s="15" t="inlineStr">
        <is>
          <t>Secondary/approx; NOT verified on Amazon.ca</t>
        </is>
      </c>
      <c r="AO749" s="15" t="inlineStr">
        <is>
          <t>BLANK -&gt; requires live Amazon.ca capture</t>
        </is>
      </c>
      <c r="AP749" s="15" t="inlineStr">
        <is>
          <t>Unverified commercial data</t>
        </is>
      </c>
    </row>
    <row r="750" ht="28" customHeight="1">
      <c r="A750" s="15" t="inlineStr">
        <is>
          <t>Schweppes</t>
        </is>
      </c>
      <c r="B750" s="15" t="inlineStr">
        <is>
          <t>Schweppes Ginger Ale | Club Soda | 15-pack 355mL</t>
        </is>
      </c>
      <c r="C750" s="15" t="inlineStr">
        <is>
          <t>5) Sparkling water &amp; soda</t>
        </is>
      </c>
      <c r="D750" s="15" t="inlineStr">
        <is>
          <t>355 mL can</t>
        </is>
      </c>
      <c r="E750" s="29" t="n">
        <v>15</v>
      </c>
      <c r="F750" s="30" t="n"/>
      <c r="G750" s="31">
        <f>IF(AND(ISNUMBER($F750),ISNUMBER($E750),$E750&lt;&gt;0),$F750/$E750,"")</f>
        <v/>
      </c>
      <c r="H750" s="31">
        <f>IF(AND(ISNUMBER($F750),ISNUMBER($AL750),ISNUMBER($E750),($AL750*$E750)&lt;&gt;0),$F750/($AL750*$E750)*100,"")</f>
        <v/>
      </c>
      <c r="I750" s="32" t="n"/>
      <c r="J750" s="33" t="n"/>
      <c r="K750" s="31">
        <f>IF(AND(ISNUMBER($F750),ISNUMBER($J750)),$F750*(1-$J750),"")</f>
        <v/>
      </c>
      <c r="L750" s="32" t="n"/>
      <c r="M750" s="32" t="n"/>
      <c r="N750" s="31">
        <f>IF(ISNUMBER($F750),($F750-IF(ISNUMBER($AM750),$AM750,0))*(1-IF(ISNUMBER($J750),$J750,0)),"")</f>
        <v/>
      </c>
      <c r="O750" s="15" t="inlineStr">
        <is>
          <t>Club Soda</t>
        </is>
      </c>
      <c r="P750" s="29" t="n">
        <v>0</v>
      </c>
      <c r="Q750" s="29" t="n">
        <v>40</v>
      </c>
      <c r="R750" s="15" t="inlineStr">
        <is>
          <t>Not listed</t>
        </is>
      </c>
      <c r="S750" s="29" t="n">
        <v>33</v>
      </c>
      <c r="T750" s="29" t="n">
        <v>130</v>
      </c>
      <c r="U750" s="15" t="inlineStr">
        <is>
          <t>HFCS</t>
        </is>
      </c>
      <c r="V750" s="15" t="inlineStr">
        <is>
          <t>Ginger ale + mixers</t>
        </is>
      </c>
      <c r="W750" s="32" t="n"/>
      <c r="X750" s="32" t="n"/>
      <c r="Y750" s="32" t="n"/>
      <c r="Z750" s="32" t="n"/>
      <c r="AA750" s="15" t="inlineStr">
        <is>
          <t>Medium</t>
        </is>
      </c>
      <c r="AB750" s="15" t="inlineStr">
        <is>
          <t>Mixer staple</t>
        </is>
      </c>
      <c r="AC750" s="15" t="inlineStr">
        <is>
          <t>Ginger ale and bar mixers</t>
        </is>
      </c>
      <c r="AD750" s="15" t="inlineStr">
        <is>
          <t>Reliable mixer brand.</t>
        </is>
      </c>
      <c r="AE750" s="32" t="n"/>
      <c r="AF750" s="34">
        <f>IF(AND(ISNUMBER($P750),ISNUMBER($AL750),$AL750&lt;&gt;0),ROUND($P750/$AL750*100,1),"")</f>
        <v/>
      </c>
      <c r="AG750" s="35">
        <f>IF(AND(ISNUMBER($S750),ISNUMBER($AL750),$AL750&lt;&gt;0),ROUND($S750/$AL750*100,2),"")</f>
        <v/>
      </c>
      <c r="AH750" s="34">
        <f>IF(AND(ISNUMBER($Q750),ISNUMBER($AL750),$AL750&lt;&gt;0),ROUND($Q750/$AL750*100,1),"")</f>
        <v/>
      </c>
      <c r="AI750" s="29">
        <f>IF(ISNUMBER($S750),IF($S750&lt;=1,"Yes","No"),"n/a")</f>
        <v/>
      </c>
      <c r="AJ750" s="29">
        <f>IF(ISNUMBER($S750),ROUND(MAX(0,MIN(100,100-$S750*2.5-IF(ISNUMBER($T750),$T750,0)*0.12+IF($S750&lt;=1,12,0))),0),"")</f>
        <v/>
      </c>
      <c r="AK750" s="29">
        <f>IF(ISNUMBER($Q750),IF($Q750&gt;=100,20,IF($Q750&gt;=30,10,0)),0)+IF(ISNUMBER($R750),IF($R750&gt;=100,20,0),0)+IF(ISNUMBER($P750),IF($P750&gt;=150,20,IF($P750&gt;=50,12,5)),0)+IF(ISNUMBER($S750),IF($S750&lt;=1,15,0),0)</f>
        <v/>
      </c>
      <c r="AL750" s="29" t="n">
        <v>355</v>
      </c>
      <c r="AM750" s="30" t="n"/>
      <c r="AN750" s="15" t="inlineStr">
        <is>
          <t>Secondary/approx; NOT verified on Amazon.ca</t>
        </is>
      </c>
      <c r="AO750" s="15" t="inlineStr">
        <is>
          <t>BLANK -&gt; requires live Amazon.ca capture</t>
        </is>
      </c>
      <c r="AP750" s="15" t="inlineStr">
        <is>
          <t>Unverified commercial data</t>
        </is>
      </c>
    </row>
    <row r="751" ht="28" customHeight="1">
      <c r="A751" s="15" t="inlineStr">
        <is>
          <t>Schweppes</t>
        </is>
      </c>
      <c r="B751" s="15" t="inlineStr">
        <is>
          <t>Schweppes Ginger Ale | Club Soda | 18-pack 355mL</t>
        </is>
      </c>
      <c r="C751" s="15" t="inlineStr">
        <is>
          <t>5) Sparkling water &amp; soda</t>
        </is>
      </c>
      <c r="D751" s="15" t="inlineStr">
        <is>
          <t>355 mL can</t>
        </is>
      </c>
      <c r="E751" s="29" t="n">
        <v>18</v>
      </c>
      <c r="F751" s="30" t="n"/>
      <c r="G751" s="31">
        <f>IF(AND(ISNUMBER($F751),ISNUMBER($E751),$E751&lt;&gt;0),$F751/$E751,"")</f>
        <v/>
      </c>
      <c r="H751" s="31">
        <f>IF(AND(ISNUMBER($F751),ISNUMBER($AL751),ISNUMBER($E751),($AL751*$E751)&lt;&gt;0),$F751/($AL751*$E751)*100,"")</f>
        <v/>
      </c>
      <c r="I751" s="32" t="n"/>
      <c r="J751" s="33" t="n"/>
      <c r="K751" s="31">
        <f>IF(AND(ISNUMBER($F751),ISNUMBER($J751)),$F751*(1-$J751),"")</f>
        <v/>
      </c>
      <c r="L751" s="32" t="n"/>
      <c r="M751" s="32" t="n"/>
      <c r="N751" s="31">
        <f>IF(ISNUMBER($F751),($F751-IF(ISNUMBER($AM751),$AM751,0))*(1-IF(ISNUMBER($J751),$J751,0)),"")</f>
        <v/>
      </c>
      <c r="O751" s="15" t="inlineStr">
        <is>
          <t>Club Soda</t>
        </is>
      </c>
      <c r="P751" s="29" t="n">
        <v>0</v>
      </c>
      <c r="Q751" s="29" t="n">
        <v>40</v>
      </c>
      <c r="R751" s="15" t="inlineStr">
        <is>
          <t>Not listed</t>
        </is>
      </c>
      <c r="S751" s="29" t="n">
        <v>33</v>
      </c>
      <c r="T751" s="29" t="n">
        <v>130</v>
      </c>
      <c r="U751" s="15" t="inlineStr">
        <is>
          <t>HFCS</t>
        </is>
      </c>
      <c r="V751" s="15" t="inlineStr">
        <is>
          <t>Ginger ale + mixers</t>
        </is>
      </c>
      <c r="W751" s="32" t="n"/>
      <c r="X751" s="32" t="n"/>
      <c r="Y751" s="32" t="n"/>
      <c r="Z751" s="32" t="n"/>
      <c r="AA751" s="15" t="inlineStr">
        <is>
          <t>Medium</t>
        </is>
      </c>
      <c r="AB751" s="15" t="inlineStr">
        <is>
          <t>Mixer staple</t>
        </is>
      </c>
      <c r="AC751" s="15" t="inlineStr">
        <is>
          <t>Ginger ale and bar mixers</t>
        </is>
      </c>
      <c r="AD751" s="15" t="inlineStr">
        <is>
          <t>Reliable mixer brand.</t>
        </is>
      </c>
      <c r="AE751" s="32" t="n"/>
      <c r="AF751" s="34">
        <f>IF(AND(ISNUMBER($P751),ISNUMBER($AL751),$AL751&lt;&gt;0),ROUND($P751/$AL751*100,1),"")</f>
        <v/>
      </c>
      <c r="AG751" s="35">
        <f>IF(AND(ISNUMBER($S751),ISNUMBER($AL751),$AL751&lt;&gt;0),ROUND($S751/$AL751*100,2),"")</f>
        <v/>
      </c>
      <c r="AH751" s="34">
        <f>IF(AND(ISNUMBER($Q751),ISNUMBER($AL751),$AL751&lt;&gt;0),ROUND($Q751/$AL751*100,1),"")</f>
        <v/>
      </c>
      <c r="AI751" s="29">
        <f>IF(ISNUMBER($S751),IF($S751&lt;=1,"Yes","No"),"n/a")</f>
        <v/>
      </c>
      <c r="AJ751" s="29">
        <f>IF(ISNUMBER($S751),ROUND(MAX(0,MIN(100,100-$S751*2.5-IF(ISNUMBER($T751),$T751,0)*0.12+IF($S751&lt;=1,12,0))),0),"")</f>
        <v/>
      </c>
      <c r="AK751" s="29">
        <f>IF(ISNUMBER($Q751),IF($Q751&gt;=100,20,IF($Q751&gt;=30,10,0)),0)+IF(ISNUMBER($R751),IF($R751&gt;=100,20,0),0)+IF(ISNUMBER($P751),IF($P751&gt;=150,20,IF($P751&gt;=50,12,5)),0)+IF(ISNUMBER($S751),IF($S751&lt;=1,15,0),0)</f>
        <v/>
      </c>
      <c r="AL751" s="29" t="n">
        <v>355</v>
      </c>
      <c r="AM751" s="30" t="n"/>
      <c r="AN751" s="15" t="inlineStr">
        <is>
          <t>Secondary/approx; NOT verified on Amazon.ca</t>
        </is>
      </c>
      <c r="AO751" s="15" t="inlineStr">
        <is>
          <t>BLANK -&gt; requires live Amazon.ca capture</t>
        </is>
      </c>
      <c r="AP751" s="15" t="inlineStr">
        <is>
          <t>Unverified commercial data</t>
        </is>
      </c>
    </row>
    <row r="752" ht="28" customHeight="1">
      <c r="A752" s="15" t="inlineStr">
        <is>
          <t>Schweppes</t>
        </is>
      </c>
      <c r="B752" s="15" t="inlineStr">
        <is>
          <t>Schweppes Ginger Ale | Club Soda | 24-pack 355mL</t>
        </is>
      </c>
      <c r="C752" s="15" t="inlineStr">
        <is>
          <t>5) Sparkling water &amp; soda</t>
        </is>
      </c>
      <c r="D752" s="15" t="inlineStr">
        <is>
          <t>355 mL can</t>
        </is>
      </c>
      <c r="E752" s="29" t="n">
        <v>24</v>
      </c>
      <c r="F752" s="30" t="n"/>
      <c r="G752" s="31">
        <f>IF(AND(ISNUMBER($F752),ISNUMBER($E752),$E752&lt;&gt;0),$F752/$E752,"")</f>
        <v/>
      </c>
      <c r="H752" s="31">
        <f>IF(AND(ISNUMBER($F752),ISNUMBER($AL752),ISNUMBER($E752),($AL752*$E752)&lt;&gt;0),$F752/($AL752*$E752)*100,"")</f>
        <v/>
      </c>
      <c r="I752" s="32" t="n"/>
      <c r="J752" s="33" t="n"/>
      <c r="K752" s="31">
        <f>IF(AND(ISNUMBER($F752),ISNUMBER($J752)),$F752*(1-$J752),"")</f>
        <v/>
      </c>
      <c r="L752" s="32" t="n"/>
      <c r="M752" s="32" t="n"/>
      <c r="N752" s="31">
        <f>IF(ISNUMBER($F752),($F752-IF(ISNUMBER($AM752),$AM752,0))*(1-IF(ISNUMBER($J752),$J752,0)),"")</f>
        <v/>
      </c>
      <c r="O752" s="15" t="inlineStr">
        <is>
          <t>Club Soda</t>
        </is>
      </c>
      <c r="P752" s="29" t="n">
        <v>0</v>
      </c>
      <c r="Q752" s="29" t="n">
        <v>40</v>
      </c>
      <c r="R752" s="15" t="inlineStr">
        <is>
          <t>Not listed</t>
        </is>
      </c>
      <c r="S752" s="29" t="n">
        <v>33</v>
      </c>
      <c r="T752" s="29" t="n">
        <v>130</v>
      </c>
      <c r="U752" s="15" t="inlineStr">
        <is>
          <t>HFCS</t>
        </is>
      </c>
      <c r="V752" s="15" t="inlineStr">
        <is>
          <t>Ginger ale + mixers</t>
        </is>
      </c>
      <c r="W752" s="32" t="n"/>
      <c r="X752" s="32" t="n"/>
      <c r="Y752" s="32" t="n"/>
      <c r="Z752" s="32" t="n"/>
      <c r="AA752" s="15" t="inlineStr">
        <is>
          <t>Medium</t>
        </is>
      </c>
      <c r="AB752" s="15" t="inlineStr">
        <is>
          <t>Mixer staple</t>
        </is>
      </c>
      <c r="AC752" s="15" t="inlineStr">
        <is>
          <t>Ginger ale and bar mixers</t>
        </is>
      </c>
      <c r="AD752" s="15" t="inlineStr">
        <is>
          <t>Reliable mixer brand.</t>
        </is>
      </c>
      <c r="AE752" s="32" t="n"/>
      <c r="AF752" s="34">
        <f>IF(AND(ISNUMBER($P752),ISNUMBER($AL752),$AL752&lt;&gt;0),ROUND($P752/$AL752*100,1),"")</f>
        <v/>
      </c>
      <c r="AG752" s="35">
        <f>IF(AND(ISNUMBER($S752),ISNUMBER($AL752),$AL752&lt;&gt;0),ROUND($S752/$AL752*100,2),"")</f>
        <v/>
      </c>
      <c r="AH752" s="34">
        <f>IF(AND(ISNUMBER($Q752),ISNUMBER($AL752),$AL752&lt;&gt;0),ROUND($Q752/$AL752*100,1),"")</f>
        <v/>
      </c>
      <c r="AI752" s="29">
        <f>IF(ISNUMBER($S752),IF($S752&lt;=1,"Yes","No"),"n/a")</f>
        <v/>
      </c>
      <c r="AJ752" s="29">
        <f>IF(ISNUMBER($S752),ROUND(MAX(0,MIN(100,100-$S752*2.5-IF(ISNUMBER($T752),$T752,0)*0.12+IF($S752&lt;=1,12,0))),0),"")</f>
        <v/>
      </c>
      <c r="AK752" s="29">
        <f>IF(ISNUMBER($Q752),IF($Q752&gt;=100,20,IF($Q752&gt;=30,10,0)),0)+IF(ISNUMBER($R752),IF($R752&gt;=100,20,0),0)+IF(ISNUMBER($P752),IF($P752&gt;=150,20,IF($P752&gt;=50,12,5)),0)+IF(ISNUMBER($S752),IF($S752&lt;=1,15,0),0)</f>
        <v/>
      </c>
      <c r="AL752" s="29" t="n">
        <v>355</v>
      </c>
      <c r="AM752" s="30" t="n"/>
      <c r="AN752" s="15" t="inlineStr">
        <is>
          <t>Secondary/approx; NOT verified on Amazon.ca</t>
        </is>
      </c>
      <c r="AO752" s="15" t="inlineStr">
        <is>
          <t>BLANK -&gt; requires live Amazon.ca capture</t>
        </is>
      </c>
      <c r="AP752" s="15" t="inlineStr">
        <is>
          <t>Unverified commercial data</t>
        </is>
      </c>
    </row>
    <row r="753" ht="28" customHeight="1">
      <c r="A753" s="15" t="inlineStr">
        <is>
          <t>Schweppes</t>
        </is>
      </c>
      <c r="B753" s="15" t="inlineStr">
        <is>
          <t>Schweppes Ginger Ale | Tonic Water | single 355mL</t>
        </is>
      </c>
      <c r="C753" s="15" t="inlineStr">
        <is>
          <t>5) Sparkling water &amp; soda</t>
        </is>
      </c>
      <c r="D753" s="15" t="inlineStr">
        <is>
          <t>355 mL can</t>
        </is>
      </c>
      <c r="E753" s="29" t="n">
        <v>1</v>
      </c>
      <c r="F753" s="30" t="n"/>
      <c r="G753" s="31">
        <f>IF(AND(ISNUMBER($F753),ISNUMBER($E753),$E753&lt;&gt;0),$F753/$E753,"")</f>
        <v/>
      </c>
      <c r="H753" s="31">
        <f>IF(AND(ISNUMBER($F753),ISNUMBER($AL753),ISNUMBER($E753),($AL753*$E753)&lt;&gt;0),$F753/($AL753*$E753)*100,"")</f>
        <v/>
      </c>
      <c r="I753" s="32" t="n"/>
      <c r="J753" s="33" t="n"/>
      <c r="K753" s="31">
        <f>IF(AND(ISNUMBER($F753),ISNUMBER($J753)),$F753*(1-$J753),"")</f>
        <v/>
      </c>
      <c r="L753" s="32" t="n"/>
      <c r="M753" s="32" t="n"/>
      <c r="N753" s="31">
        <f>IF(ISNUMBER($F753),($F753-IF(ISNUMBER($AM753),$AM753,0))*(1-IF(ISNUMBER($J753),$J753,0)),"")</f>
        <v/>
      </c>
      <c r="O753" s="15" t="inlineStr">
        <is>
          <t>Tonic Water</t>
        </is>
      </c>
      <c r="P753" s="29" t="n">
        <v>0</v>
      </c>
      <c r="Q753" s="29" t="n">
        <v>40</v>
      </c>
      <c r="R753" s="15" t="inlineStr">
        <is>
          <t>Not listed</t>
        </is>
      </c>
      <c r="S753" s="29" t="n">
        <v>33</v>
      </c>
      <c r="T753" s="29" t="n">
        <v>130</v>
      </c>
      <c r="U753" s="15" t="inlineStr">
        <is>
          <t>HFCS</t>
        </is>
      </c>
      <c r="V753" s="15" t="inlineStr">
        <is>
          <t>Ginger ale + mixers</t>
        </is>
      </c>
      <c r="W753" s="32" t="n"/>
      <c r="X753" s="32" t="n"/>
      <c r="Y753" s="32" t="n"/>
      <c r="Z753" s="32" t="n"/>
      <c r="AA753" s="15" t="inlineStr">
        <is>
          <t>Medium</t>
        </is>
      </c>
      <c r="AB753" s="15" t="inlineStr">
        <is>
          <t>Mixer staple</t>
        </is>
      </c>
      <c r="AC753" s="15" t="inlineStr">
        <is>
          <t>Ginger ale and bar mixers</t>
        </is>
      </c>
      <c r="AD753" s="15" t="inlineStr">
        <is>
          <t>Reliable mixer brand.</t>
        </is>
      </c>
      <c r="AE753" s="32" t="n"/>
      <c r="AF753" s="34">
        <f>IF(AND(ISNUMBER($P753),ISNUMBER($AL753),$AL753&lt;&gt;0),ROUND($P753/$AL753*100,1),"")</f>
        <v/>
      </c>
      <c r="AG753" s="35">
        <f>IF(AND(ISNUMBER($S753),ISNUMBER($AL753),$AL753&lt;&gt;0),ROUND($S753/$AL753*100,2),"")</f>
        <v/>
      </c>
      <c r="AH753" s="34">
        <f>IF(AND(ISNUMBER($Q753),ISNUMBER($AL753),$AL753&lt;&gt;0),ROUND($Q753/$AL753*100,1),"")</f>
        <v/>
      </c>
      <c r="AI753" s="29">
        <f>IF(ISNUMBER($S753),IF($S753&lt;=1,"Yes","No"),"n/a")</f>
        <v/>
      </c>
      <c r="AJ753" s="29">
        <f>IF(ISNUMBER($S753),ROUND(MAX(0,MIN(100,100-$S753*2.5-IF(ISNUMBER($T753),$T753,0)*0.12+IF($S753&lt;=1,12,0))),0),"")</f>
        <v/>
      </c>
      <c r="AK753" s="29">
        <f>IF(ISNUMBER($Q753),IF($Q753&gt;=100,20,IF($Q753&gt;=30,10,0)),0)+IF(ISNUMBER($R753),IF($R753&gt;=100,20,0),0)+IF(ISNUMBER($P753),IF($P753&gt;=150,20,IF($P753&gt;=50,12,5)),0)+IF(ISNUMBER($S753),IF($S753&lt;=1,15,0),0)</f>
        <v/>
      </c>
      <c r="AL753" s="29" t="n">
        <v>355</v>
      </c>
      <c r="AM753" s="30" t="n"/>
      <c r="AN753" s="15" t="inlineStr">
        <is>
          <t>Secondary/approx; NOT verified on Amazon.ca</t>
        </is>
      </c>
      <c r="AO753" s="15" t="inlineStr">
        <is>
          <t>BLANK -&gt; requires live Amazon.ca capture</t>
        </is>
      </c>
      <c r="AP753" s="15" t="inlineStr">
        <is>
          <t>Unverified commercial data</t>
        </is>
      </c>
    </row>
    <row r="754" ht="28" customHeight="1">
      <c r="A754" s="15" t="inlineStr">
        <is>
          <t>Schweppes</t>
        </is>
      </c>
      <c r="B754" s="15" t="inlineStr">
        <is>
          <t>Schweppes Ginger Ale | Tonic Water | 8-pack 355mL</t>
        </is>
      </c>
      <c r="C754" s="15" t="inlineStr">
        <is>
          <t>5) Sparkling water &amp; soda</t>
        </is>
      </c>
      <c r="D754" s="15" t="inlineStr">
        <is>
          <t>355 mL can</t>
        </is>
      </c>
      <c r="E754" s="29" t="n">
        <v>8</v>
      </c>
      <c r="F754" s="30" t="n"/>
      <c r="G754" s="31">
        <f>IF(AND(ISNUMBER($F754),ISNUMBER($E754),$E754&lt;&gt;0),$F754/$E754,"")</f>
        <v/>
      </c>
      <c r="H754" s="31">
        <f>IF(AND(ISNUMBER($F754),ISNUMBER($AL754),ISNUMBER($E754),($AL754*$E754)&lt;&gt;0),$F754/($AL754*$E754)*100,"")</f>
        <v/>
      </c>
      <c r="I754" s="32" t="n"/>
      <c r="J754" s="33" t="n"/>
      <c r="K754" s="31">
        <f>IF(AND(ISNUMBER($F754),ISNUMBER($J754)),$F754*(1-$J754),"")</f>
        <v/>
      </c>
      <c r="L754" s="32" t="n"/>
      <c r="M754" s="32" t="n"/>
      <c r="N754" s="31">
        <f>IF(ISNUMBER($F754),($F754-IF(ISNUMBER($AM754),$AM754,0))*(1-IF(ISNUMBER($J754),$J754,0)),"")</f>
        <v/>
      </c>
      <c r="O754" s="15" t="inlineStr">
        <is>
          <t>Tonic Water</t>
        </is>
      </c>
      <c r="P754" s="29" t="n">
        <v>0</v>
      </c>
      <c r="Q754" s="29" t="n">
        <v>40</v>
      </c>
      <c r="R754" s="15" t="inlineStr">
        <is>
          <t>Not listed</t>
        </is>
      </c>
      <c r="S754" s="29" t="n">
        <v>33</v>
      </c>
      <c r="T754" s="29" t="n">
        <v>130</v>
      </c>
      <c r="U754" s="15" t="inlineStr">
        <is>
          <t>HFCS</t>
        </is>
      </c>
      <c r="V754" s="15" t="inlineStr">
        <is>
          <t>Ginger ale + mixers</t>
        </is>
      </c>
      <c r="W754" s="32" t="n"/>
      <c r="X754" s="32" t="n"/>
      <c r="Y754" s="32" t="n"/>
      <c r="Z754" s="32" t="n"/>
      <c r="AA754" s="15" t="inlineStr">
        <is>
          <t>Medium</t>
        </is>
      </c>
      <c r="AB754" s="15" t="inlineStr">
        <is>
          <t>Mixer staple</t>
        </is>
      </c>
      <c r="AC754" s="15" t="inlineStr">
        <is>
          <t>Ginger ale and bar mixers</t>
        </is>
      </c>
      <c r="AD754" s="15" t="inlineStr">
        <is>
          <t>Reliable mixer brand.</t>
        </is>
      </c>
      <c r="AE754" s="32" t="n"/>
      <c r="AF754" s="34">
        <f>IF(AND(ISNUMBER($P754),ISNUMBER($AL754),$AL754&lt;&gt;0),ROUND($P754/$AL754*100,1),"")</f>
        <v/>
      </c>
      <c r="AG754" s="35">
        <f>IF(AND(ISNUMBER($S754),ISNUMBER($AL754),$AL754&lt;&gt;0),ROUND($S754/$AL754*100,2),"")</f>
        <v/>
      </c>
      <c r="AH754" s="34">
        <f>IF(AND(ISNUMBER($Q754),ISNUMBER($AL754),$AL754&lt;&gt;0),ROUND($Q754/$AL754*100,1),"")</f>
        <v/>
      </c>
      <c r="AI754" s="29">
        <f>IF(ISNUMBER($S754),IF($S754&lt;=1,"Yes","No"),"n/a")</f>
        <v/>
      </c>
      <c r="AJ754" s="29">
        <f>IF(ISNUMBER($S754),ROUND(MAX(0,MIN(100,100-$S754*2.5-IF(ISNUMBER($T754),$T754,0)*0.12+IF($S754&lt;=1,12,0))),0),"")</f>
        <v/>
      </c>
      <c r="AK754" s="29">
        <f>IF(ISNUMBER($Q754),IF($Q754&gt;=100,20,IF($Q754&gt;=30,10,0)),0)+IF(ISNUMBER($R754),IF($R754&gt;=100,20,0),0)+IF(ISNUMBER($P754),IF($P754&gt;=150,20,IF($P754&gt;=50,12,5)),0)+IF(ISNUMBER($S754),IF($S754&lt;=1,15,0),0)</f>
        <v/>
      </c>
      <c r="AL754" s="29" t="n">
        <v>355</v>
      </c>
      <c r="AM754" s="30" t="n"/>
      <c r="AN754" s="15" t="inlineStr">
        <is>
          <t>Secondary/approx; NOT verified on Amazon.ca</t>
        </is>
      </c>
      <c r="AO754" s="15" t="inlineStr">
        <is>
          <t>BLANK -&gt; requires live Amazon.ca capture</t>
        </is>
      </c>
      <c r="AP754" s="15" t="inlineStr">
        <is>
          <t>Unverified commercial data</t>
        </is>
      </c>
    </row>
    <row r="755" ht="28" customHeight="1">
      <c r="A755" s="15" t="inlineStr">
        <is>
          <t>Schweppes</t>
        </is>
      </c>
      <c r="B755" s="15" t="inlineStr">
        <is>
          <t>Schweppes Ginger Ale | Tonic Water | 12-pack 355mL</t>
        </is>
      </c>
      <c r="C755" s="15" t="inlineStr">
        <is>
          <t>5) Sparkling water &amp; soda</t>
        </is>
      </c>
      <c r="D755" s="15" t="inlineStr">
        <is>
          <t>355 mL can</t>
        </is>
      </c>
      <c r="E755" s="29" t="n">
        <v>12</v>
      </c>
      <c r="F755" s="30" t="n"/>
      <c r="G755" s="31">
        <f>IF(AND(ISNUMBER($F755),ISNUMBER($E755),$E755&lt;&gt;0),$F755/$E755,"")</f>
        <v/>
      </c>
      <c r="H755" s="31">
        <f>IF(AND(ISNUMBER($F755),ISNUMBER($AL755),ISNUMBER($E755),($AL755*$E755)&lt;&gt;0),$F755/($AL755*$E755)*100,"")</f>
        <v/>
      </c>
      <c r="I755" s="32" t="n"/>
      <c r="J755" s="33" t="n"/>
      <c r="K755" s="31">
        <f>IF(AND(ISNUMBER($F755),ISNUMBER($J755)),$F755*(1-$J755),"")</f>
        <v/>
      </c>
      <c r="L755" s="32" t="n"/>
      <c r="M755" s="32" t="n"/>
      <c r="N755" s="31">
        <f>IF(ISNUMBER($F755),($F755-IF(ISNUMBER($AM755),$AM755,0))*(1-IF(ISNUMBER($J755),$J755,0)),"")</f>
        <v/>
      </c>
      <c r="O755" s="15" t="inlineStr">
        <is>
          <t>Tonic Water</t>
        </is>
      </c>
      <c r="P755" s="29" t="n">
        <v>0</v>
      </c>
      <c r="Q755" s="29" t="n">
        <v>40</v>
      </c>
      <c r="R755" s="15" t="inlineStr">
        <is>
          <t>Not listed</t>
        </is>
      </c>
      <c r="S755" s="29" t="n">
        <v>33</v>
      </c>
      <c r="T755" s="29" t="n">
        <v>130</v>
      </c>
      <c r="U755" s="15" t="inlineStr">
        <is>
          <t>HFCS</t>
        </is>
      </c>
      <c r="V755" s="15" t="inlineStr">
        <is>
          <t>Ginger ale + mixers</t>
        </is>
      </c>
      <c r="W755" s="32" t="n"/>
      <c r="X755" s="32" t="n"/>
      <c r="Y755" s="32" t="n"/>
      <c r="Z755" s="32" t="n"/>
      <c r="AA755" s="15" t="inlineStr">
        <is>
          <t>Medium</t>
        </is>
      </c>
      <c r="AB755" s="15" t="inlineStr">
        <is>
          <t>Mixer staple</t>
        </is>
      </c>
      <c r="AC755" s="15" t="inlineStr">
        <is>
          <t>Ginger ale and bar mixers</t>
        </is>
      </c>
      <c r="AD755" s="15" t="inlineStr">
        <is>
          <t>Reliable mixer brand.</t>
        </is>
      </c>
      <c r="AE755" s="32" t="n"/>
      <c r="AF755" s="34">
        <f>IF(AND(ISNUMBER($P755),ISNUMBER($AL755),$AL755&lt;&gt;0),ROUND($P755/$AL755*100,1),"")</f>
        <v/>
      </c>
      <c r="AG755" s="35">
        <f>IF(AND(ISNUMBER($S755),ISNUMBER($AL755),$AL755&lt;&gt;0),ROUND($S755/$AL755*100,2),"")</f>
        <v/>
      </c>
      <c r="AH755" s="34">
        <f>IF(AND(ISNUMBER($Q755),ISNUMBER($AL755),$AL755&lt;&gt;0),ROUND($Q755/$AL755*100,1),"")</f>
        <v/>
      </c>
      <c r="AI755" s="29">
        <f>IF(ISNUMBER($S755),IF($S755&lt;=1,"Yes","No"),"n/a")</f>
        <v/>
      </c>
      <c r="AJ755" s="29">
        <f>IF(ISNUMBER($S755),ROUND(MAX(0,MIN(100,100-$S755*2.5-IF(ISNUMBER($T755),$T755,0)*0.12+IF($S755&lt;=1,12,0))),0),"")</f>
        <v/>
      </c>
      <c r="AK755" s="29">
        <f>IF(ISNUMBER($Q755),IF($Q755&gt;=100,20,IF($Q755&gt;=30,10,0)),0)+IF(ISNUMBER($R755),IF($R755&gt;=100,20,0),0)+IF(ISNUMBER($P755),IF($P755&gt;=150,20,IF($P755&gt;=50,12,5)),0)+IF(ISNUMBER($S755),IF($S755&lt;=1,15,0),0)</f>
        <v/>
      </c>
      <c r="AL755" s="29" t="n">
        <v>355</v>
      </c>
      <c r="AM755" s="30" t="n"/>
      <c r="AN755" s="15" t="inlineStr">
        <is>
          <t>Secondary/approx; NOT verified on Amazon.ca</t>
        </is>
      </c>
      <c r="AO755" s="15" t="inlineStr">
        <is>
          <t>BLANK -&gt; requires live Amazon.ca capture</t>
        </is>
      </c>
      <c r="AP755" s="15" t="inlineStr">
        <is>
          <t>Unverified commercial data</t>
        </is>
      </c>
    </row>
    <row r="756" ht="28" customHeight="1">
      <c r="A756" s="15" t="inlineStr">
        <is>
          <t>Schweppes</t>
        </is>
      </c>
      <c r="B756" s="15" t="inlineStr">
        <is>
          <t>Schweppes Ginger Ale | Tonic Water | 15-pack 355mL</t>
        </is>
      </c>
      <c r="C756" s="15" t="inlineStr">
        <is>
          <t>5) Sparkling water &amp; soda</t>
        </is>
      </c>
      <c r="D756" s="15" t="inlineStr">
        <is>
          <t>355 mL can</t>
        </is>
      </c>
      <c r="E756" s="29" t="n">
        <v>15</v>
      </c>
      <c r="F756" s="30" t="n"/>
      <c r="G756" s="31">
        <f>IF(AND(ISNUMBER($F756),ISNUMBER($E756),$E756&lt;&gt;0),$F756/$E756,"")</f>
        <v/>
      </c>
      <c r="H756" s="31">
        <f>IF(AND(ISNUMBER($F756),ISNUMBER($AL756),ISNUMBER($E756),($AL756*$E756)&lt;&gt;0),$F756/($AL756*$E756)*100,"")</f>
        <v/>
      </c>
      <c r="I756" s="32" t="n"/>
      <c r="J756" s="33" t="n"/>
      <c r="K756" s="31">
        <f>IF(AND(ISNUMBER($F756),ISNUMBER($J756)),$F756*(1-$J756),"")</f>
        <v/>
      </c>
      <c r="L756" s="32" t="n"/>
      <c r="M756" s="32" t="n"/>
      <c r="N756" s="31">
        <f>IF(ISNUMBER($F756),($F756-IF(ISNUMBER($AM756),$AM756,0))*(1-IF(ISNUMBER($J756),$J756,0)),"")</f>
        <v/>
      </c>
      <c r="O756" s="15" t="inlineStr">
        <is>
          <t>Tonic Water</t>
        </is>
      </c>
      <c r="P756" s="29" t="n">
        <v>0</v>
      </c>
      <c r="Q756" s="29" t="n">
        <v>40</v>
      </c>
      <c r="R756" s="15" t="inlineStr">
        <is>
          <t>Not listed</t>
        </is>
      </c>
      <c r="S756" s="29" t="n">
        <v>33</v>
      </c>
      <c r="T756" s="29" t="n">
        <v>130</v>
      </c>
      <c r="U756" s="15" t="inlineStr">
        <is>
          <t>HFCS</t>
        </is>
      </c>
      <c r="V756" s="15" t="inlineStr">
        <is>
          <t>Ginger ale + mixers</t>
        </is>
      </c>
      <c r="W756" s="32" t="n"/>
      <c r="X756" s="32" t="n"/>
      <c r="Y756" s="32" t="n"/>
      <c r="Z756" s="32" t="n"/>
      <c r="AA756" s="15" t="inlineStr">
        <is>
          <t>Medium</t>
        </is>
      </c>
      <c r="AB756" s="15" t="inlineStr">
        <is>
          <t>Mixer staple</t>
        </is>
      </c>
      <c r="AC756" s="15" t="inlineStr">
        <is>
          <t>Ginger ale and bar mixers</t>
        </is>
      </c>
      <c r="AD756" s="15" t="inlineStr">
        <is>
          <t>Reliable mixer brand.</t>
        </is>
      </c>
      <c r="AE756" s="32" t="n"/>
      <c r="AF756" s="34">
        <f>IF(AND(ISNUMBER($P756),ISNUMBER($AL756),$AL756&lt;&gt;0),ROUND($P756/$AL756*100,1),"")</f>
        <v/>
      </c>
      <c r="AG756" s="35">
        <f>IF(AND(ISNUMBER($S756),ISNUMBER($AL756),$AL756&lt;&gt;0),ROUND($S756/$AL756*100,2),"")</f>
        <v/>
      </c>
      <c r="AH756" s="34">
        <f>IF(AND(ISNUMBER($Q756),ISNUMBER($AL756),$AL756&lt;&gt;0),ROUND($Q756/$AL756*100,1),"")</f>
        <v/>
      </c>
      <c r="AI756" s="29">
        <f>IF(ISNUMBER($S756),IF($S756&lt;=1,"Yes","No"),"n/a")</f>
        <v/>
      </c>
      <c r="AJ756" s="29">
        <f>IF(ISNUMBER($S756),ROUND(MAX(0,MIN(100,100-$S756*2.5-IF(ISNUMBER($T756),$T756,0)*0.12+IF($S756&lt;=1,12,0))),0),"")</f>
        <v/>
      </c>
      <c r="AK756" s="29">
        <f>IF(ISNUMBER($Q756),IF($Q756&gt;=100,20,IF($Q756&gt;=30,10,0)),0)+IF(ISNUMBER($R756),IF($R756&gt;=100,20,0),0)+IF(ISNUMBER($P756),IF($P756&gt;=150,20,IF($P756&gt;=50,12,5)),0)+IF(ISNUMBER($S756),IF($S756&lt;=1,15,0),0)</f>
        <v/>
      </c>
      <c r="AL756" s="29" t="n">
        <v>355</v>
      </c>
      <c r="AM756" s="30" t="n"/>
      <c r="AN756" s="15" t="inlineStr">
        <is>
          <t>Secondary/approx; NOT verified on Amazon.ca</t>
        </is>
      </c>
      <c r="AO756" s="15" t="inlineStr">
        <is>
          <t>BLANK -&gt; requires live Amazon.ca capture</t>
        </is>
      </c>
      <c r="AP756" s="15" t="inlineStr">
        <is>
          <t>Unverified commercial data</t>
        </is>
      </c>
    </row>
    <row r="757" ht="28" customHeight="1">
      <c r="A757" s="15" t="inlineStr">
        <is>
          <t>Schweppes</t>
        </is>
      </c>
      <c r="B757" s="15" t="inlineStr">
        <is>
          <t>Schweppes Ginger Ale | Tonic Water | 18-pack 355mL</t>
        </is>
      </c>
      <c r="C757" s="15" t="inlineStr">
        <is>
          <t>5) Sparkling water &amp; soda</t>
        </is>
      </c>
      <c r="D757" s="15" t="inlineStr">
        <is>
          <t>355 mL can</t>
        </is>
      </c>
      <c r="E757" s="29" t="n">
        <v>18</v>
      </c>
      <c r="F757" s="30" t="n"/>
      <c r="G757" s="31">
        <f>IF(AND(ISNUMBER($F757),ISNUMBER($E757),$E757&lt;&gt;0),$F757/$E757,"")</f>
        <v/>
      </c>
      <c r="H757" s="31">
        <f>IF(AND(ISNUMBER($F757),ISNUMBER($AL757),ISNUMBER($E757),($AL757*$E757)&lt;&gt;0),$F757/($AL757*$E757)*100,"")</f>
        <v/>
      </c>
      <c r="I757" s="32" t="n"/>
      <c r="J757" s="33" t="n"/>
      <c r="K757" s="31">
        <f>IF(AND(ISNUMBER($F757),ISNUMBER($J757)),$F757*(1-$J757),"")</f>
        <v/>
      </c>
      <c r="L757" s="32" t="n"/>
      <c r="M757" s="32" t="n"/>
      <c r="N757" s="31">
        <f>IF(ISNUMBER($F757),($F757-IF(ISNUMBER($AM757),$AM757,0))*(1-IF(ISNUMBER($J757),$J757,0)),"")</f>
        <v/>
      </c>
      <c r="O757" s="15" t="inlineStr">
        <is>
          <t>Tonic Water</t>
        </is>
      </c>
      <c r="P757" s="29" t="n">
        <v>0</v>
      </c>
      <c r="Q757" s="29" t="n">
        <v>40</v>
      </c>
      <c r="R757" s="15" t="inlineStr">
        <is>
          <t>Not listed</t>
        </is>
      </c>
      <c r="S757" s="29" t="n">
        <v>33</v>
      </c>
      <c r="T757" s="29" t="n">
        <v>130</v>
      </c>
      <c r="U757" s="15" t="inlineStr">
        <is>
          <t>HFCS</t>
        </is>
      </c>
      <c r="V757" s="15" t="inlineStr">
        <is>
          <t>Ginger ale + mixers</t>
        </is>
      </c>
      <c r="W757" s="32" t="n"/>
      <c r="X757" s="32" t="n"/>
      <c r="Y757" s="32" t="n"/>
      <c r="Z757" s="32" t="n"/>
      <c r="AA757" s="15" t="inlineStr">
        <is>
          <t>Medium</t>
        </is>
      </c>
      <c r="AB757" s="15" t="inlineStr">
        <is>
          <t>Mixer staple</t>
        </is>
      </c>
      <c r="AC757" s="15" t="inlineStr">
        <is>
          <t>Ginger ale and bar mixers</t>
        </is>
      </c>
      <c r="AD757" s="15" t="inlineStr">
        <is>
          <t>Reliable mixer brand.</t>
        </is>
      </c>
      <c r="AE757" s="32" t="n"/>
      <c r="AF757" s="34">
        <f>IF(AND(ISNUMBER($P757),ISNUMBER($AL757),$AL757&lt;&gt;0),ROUND($P757/$AL757*100,1),"")</f>
        <v/>
      </c>
      <c r="AG757" s="35">
        <f>IF(AND(ISNUMBER($S757),ISNUMBER($AL757),$AL757&lt;&gt;0),ROUND($S757/$AL757*100,2),"")</f>
        <v/>
      </c>
      <c r="AH757" s="34">
        <f>IF(AND(ISNUMBER($Q757),ISNUMBER($AL757),$AL757&lt;&gt;0),ROUND($Q757/$AL757*100,1),"")</f>
        <v/>
      </c>
      <c r="AI757" s="29">
        <f>IF(ISNUMBER($S757),IF($S757&lt;=1,"Yes","No"),"n/a")</f>
        <v/>
      </c>
      <c r="AJ757" s="29">
        <f>IF(ISNUMBER($S757),ROUND(MAX(0,MIN(100,100-$S757*2.5-IF(ISNUMBER($T757),$T757,0)*0.12+IF($S757&lt;=1,12,0))),0),"")</f>
        <v/>
      </c>
      <c r="AK757" s="29">
        <f>IF(ISNUMBER($Q757),IF($Q757&gt;=100,20,IF($Q757&gt;=30,10,0)),0)+IF(ISNUMBER($R757),IF($R757&gt;=100,20,0),0)+IF(ISNUMBER($P757),IF($P757&gt;=150,20,IF($P757&gt;=50,12,5)),0)+IF(ISNUMBER($S757),IF($S757&lt;=1,15,0),0)</f>
        <v/>
      </c>
      <c r="AL757" s="29" t="n">
        <v>355</v>
      </c>
      <c r="AM757" s="30" t="n"/>
      <c r="AN757" s="15" t="inlineStr">
        <is>
          <t>Secondary/approx; NOT verified on Amazon.ca</t>
        </is>
      </c>
      <c r="AO757" s="15" t="inlineStr">
        <is>
          <t>BLANK -&gt; requires live Amazon.ca capture</t>
        </is>
      </c>
      <c r="AP757" s="15" t="inlineStr">
        <is>
          <t>Unverified commercial data</t>
        </is>
      </c>
    </row>
    <row r="758" ht="28" customHeight="1">
      <c r="A758" s="15" t="inlineStr">
        <is>
          <t>Schweppes</t>
        </is>
      </c>
      <c r="B758" s="15" t="inlineStr">
        <is>
          <t>Schweppes Ginger Ale | Tonic Water | 24-pack 355mL</t>
        </is>
      </c>
      <c r="C758" s="15" t="inlineStr">
        <is>
          <t>5) Sparkling water &amp; soda</t>
        </is>
      </c>
      <c r="D758" s="15" t="inlineStr">
        <is>
          <t>355 mL can</t>
        </is>
      </c>
      <c r="E758" s="29" t="n">
        <v>24</v>
      </c>
      <c r="F758" s="30" t="n"/>
      <c r="G758" s="31">
        <f>IF(AND(ISNUMBER($F758),ISNUMBER($E758),$E758&lt;&gt;0),$F758/$E758,"")</f>
        <v/>
      </c>
      <c r="H758" s="31">
        <f>IF(AND(ISNUMBER($F758),ISNUMBER($AL758),ISNUMBER($E758),($AL758*$E758)&lt;&gt;0),$F758/($AL758*$E758)*100,"")</f>
        <v/>
      </c>
      <c r="I758" s="32" t="n"/>
      <c r="J758" s="33" t="n"/>
      <c r="K758" s="31">
        <f>IF(AND(ISNUMBER($F758),ISNUMBER($J758)),$F758*(1-$J758),"")</f>
        <v/>
      </c>
      <c r="L758" s="32" t="n"/>
      <c r="M758" s="32" t="n"/>
      <c r="N758" s="31">
        <f>IF(ISNUMBER($F758),($F758-IF(ISNUMBER($AM758),$AM758,0))*(1-IF(ISNUMBER($J758),$J758,0)),"")</f>
        <v/>
      </c>
      <c r="O758" s="15" t="inlineStr">
        <is>
          <t>Tonic Water</t>
        </is>
      </c>
      <c r="P758" s="29" t="n">
        <v>0</v>
      </c>
      <c r="Q758" s="29" t="n">
        <v>40</v>
      </c>
      <c r="R758" s="15" t="inlineStr">
        <is>
          <t>Not listed</t>
        </is>
      </c>
      <c r="S758" s="29" t="n">
        <v>33</v>
      </c>
      <c r="T758" s="29" t="n">
        <v>130</v>
      </c>
      <c r="U758" s="15" t="inlineStr">
        <is>
          <t>HFCS</t>
        </is>
      </c>
      <c r="V758" s="15" t="inlineStr">
        <is>
          <t>Ginger ale + mixers</t>
        </is>
      </c>
      <c r="W758" s="32" t="n"/>
      <c r="X758" s="32" t="n"/>
      <c r="Y758" s="32" t="n"/>
      <c r="Z758" s="32" t="n"/>
      <c r="AA758" s="15" t="inlineStr">
        <is>
          <t>Medium</t>
        </is>
      </c>
      <c r="AB758" s="15" t="inlineStr">
        <is>
          <t>Mixer staple</t>
        </is>
      </c>
      <c r="AC758" s="15" t="inlineStr">
        <is>
          <t>Ginger ale and bar mixers</t>
        </is>
      </c>
      <c r="AD758" s="15" t="inlineStr">
        <is>
          <t>Reliable mixer brand.</t>
        </is>
      </c>
      <c r="AE758" s="32" t="n"/>
      <c r="AF758" s="34">
        <f>IF(AND(ISNUMBER($P758),ISNUMBER($AL758),$AL758&lt;&gt;0),ROUND($P758/$AL758*100,1),"")</f>
        <v/>
      </c>
      <c r="AG758" s="35">
        <f>IF(AND(ISNUMBER($S758),ISNUMBER($AL758),$AL758&lt;&gt;0),ROUND($S758/$AL758*100,2),"")</f>
        <v/>
      </c>
      <c r="AH758" s="34">
        <f>IF(AND(ISNUMBER($Q758),ISNUMBER($AL758),$AL758&lt;&gt;0),ROUND($Q758/$AL758*100,1),"")</f>
        <v/>
      </c>
      <c r="AI758" s="29">
        <f>IF(ISNUMBER($S758),IF($S758&lt;=1,"Yes","No"),"n/a")</f>
        <v/>
      </c>
      <c r="AJ758" s="29">
        <f>IF(ISNUMBER($S758),ROUND(MAX(0,MIN(100,100-$S758*2.5-IF(ISNUMBER($T758),$T758,0)*0.12+IF($S758&lt;=1,12,0))),0),"")</f>
        <v/>
      </c>
      <c r="AK758" s="29">
        <f>IF(ISNUMBER($Q758),IF($Q758&gt;=100,20,IF($Q758&gt;=30,10,0)),0)+IF(ISNUMBER($R758),IF($R758&gt;=100,20,0),0)+IF(ISNUMBER($P758),IF($P758&gt;=150,20,IF($P758&gt;=50,12,5)),0)+IF(ISNUMBER($S758),IF($S758&lt;=1,15,0),0)</f>
        <v/>
      </c>
      <c r="AL758" s="29" t="n">
        <v>355</v>
      </c>
      <c r="AM758" s="30" t="n"/>
      <c r="AN758" s="15" t="inlineStr">
        <is>
          <t>Secondary/approx; NOT verified on Amazon.ca</t>
        </is>
      </c>
      <c r="AO758" s="15" t="inlineStr">
        <is>
          <t>BLANK -&gt; requires live Amazon.ca capture</t>
        </is>
      </c>
      <c r="AP758" s="15" t="inlineStr">
        <is>
          <t>Unverified commercial data</t>
        </is>
      </c>
    </row>
    <row r="759" ht="28" customHeight="1">
      <c r="A759" s="15" t="inlineStr">
        <is>
          <t>A&amp;W</t>
        </is>
      </c>
      <c r="B759" s="15" t="inlineStr">
        <is>
          <t>A&amp;W Root Beer | Original | single 355mL</t>
        </is>
      </c>
      <c r="C759" s="15" t="inlineStr">
        <is>
          <t>5) Sparkling water &amp; soda</t>
        </is>
      </c>
      <c r="D759" s="15" t="inlineStr">
        <is>
          <t>355 mL can</t>
        </is>
      </c>
      <c r="E759" s="29" t="n">
        <v>1</v>
      </c>
      <c r="F759" s="30" t="n"/>
      <c r="G759" s="31">
        <f>IF(AND(ISNUMBER($F759),ISNUMBER($E759),$E759&lt;&gt;0),$F759/$E759,"")</f>
        <v/>
      </c>
      <c r="H759" s="31">
        <f>IF(AND(ISNUMBER($F759),ISNUMBER($AL759),ISNUMBER($E759),($AL759*$E759)&lt;&gt;0),$F759/($AL759*$E759)*100,"")</f>
        <v/>
      </c>
      <c r="I759" s="32" t="n"/>
      <c r="J759" s="33" t="n"/>
      <c r="K759" s="31">
        <f>IF(AND(ISNUMBER($F759),ISNUMBER($J759)),$F759*(1-$J759),"")</f>
        <v/>
      </c>
      <c r="L759" s="32" t="n"/>
      <c r="M759" s="32" t="n"/>
      <c r="N759" s="31">
        <f>IF(ISNUMBER($F759),($F759-IF(ISNUMBER($AM759),$AM759,0))*(1-IF(ISNUMBER($J759),$J759,0)),"")</f>
        <v/>
      </c>
      <c r="O759" s="15" t="inlineStr">
        <is>
          <t>Original</t>
        </is>
      </c>
      <c r="P759" s="29" t="n">
        <v>0</v>
      </c>
      <c r="Q759" s="29" t="n">
        <v>45</v>
      </c>
      <c r="R759" s="15" t="inlineStr">
        <is>
          <t>Not listed</t>
        </is>
      </c>
      <c r="S759" s="29" t="n">
        <v>46</v>
      </c>
      <c r="T759" s="29" t="n">
        <v>170</v>
      </c>
      <c r="U759" s="15" t="inlineStr">
        <is>
          <t>HFCS</t>
        </is>
      </c>
      <c r="V759" s="15" t="inlineStr">
        <is>
          <t>Caffeine-free root beer</t>
        </is>
      </c>
      <c r="W759" s="32" t="n"/>
      <c r="X759" s="32" t="n"/>
      <c r="Y759" s="32" t="n"/>
      <c r="Z759" s="32" t="n"/>
      <c r="AA759" s="15" t="inlineStr">
        <is>
          <t>High</t>
        </is>
      </c>
      <c r="AB759" s="15" t="inlineStr">
        <is>
          <t>#1 root beer</t>
        </is>
      </c>
      <c r="AC759" s="15" t="inlineStr">
        <is>
          <t>Creamy classic root beer</t>
        </is>
      </c>
      <c r="AD759" s="15" t="inlineStr">
        <is>
          <t>Rich caffeine-free root beer.</t>
        </is>
      </c>
      <c r="AE759" s="32" t="n"/>
      <c r="AF759" s="34">
        <f>IF(AND(ISNUMBER($P759),ISNUMBER($AL759),$AL759&lt;&gt;0),ROUND($P759/$AL759*100,1),"")</f>
        <v/>
      </c>
      <c r="AG759" s="35">
        <f>IF(AND(ISNUMBER($S759),ISNUMBER($AL759),$AL759&lt;&gt;0),ROUND($S759/$AL759*100,2),"")</f>
        <v/>
      </c>
      <c r="AH759" s="34">
        <f>IF(AND(ISNUMBER($Q759),ISNUMBER($AL759),$AL759&lt;&gt;0),ROUND($Q759/$AL759*100,1),"")</f>
        <v/>
      </c>
      <c r="AI759" s="29">
        <f>IF(ISNUMBER($S759),IF($S759&lt;=1,"Yes","No"),"n/a")</f>
        <v/>
      </c>
      <c r="AJ759" s="29">
        <f>IF(ISNUMBER($S759),ROUND(MAX(0,MIN(100,100-$S759*2.5-IF(ISNUMBER($T759),$T759,0)*0.12+IF($S759&lt;=1,12,0))),0),"")</f>
        <v/>
      </c>
      <c r="AK759" s="29">
        <f>IF(ISNUMBER($Q759),IF($Q759&gt;=100,20,IF($Q759&gt;=30,10,0)),0)+IF(ISNUMBER($R759),IF($R759&gt;=100,20,0),0)+IF(ISNUMBER($P759),IF($P759&gt;=150,20,IF($P759&gt;=50,12,5)),0)+IF(ISNUMBER($S759),IF($S759&lt;=1,15,0),0)</f>
        <v/>
      </c>
      <c r="AL759" s="29" t="n">
        <v>355</v>
      </c>
      <c r="AM759" s="30" t="n"/>
      <c r="AN759" s="15" t="inlineStr">
        <is>
          <t>Secondary/approx; NOT verified on Amazon.ca</t>
        </is>
      </c>
      <c r="AO759" s="15" t="inlineStr">
        <is>
          <t>BLANK -&gt; requires live Amazon.ca capture</t>
        </is>
      </c>
      <c r="AP759" s="15" t="inlineStr">
        <is>
          <t>Unverified commercial data</t>
        </is>
      </c>
    </row>
    <row r="760" ht="28" customHeight="1">
      <c r="A760" s="15" t="inlineStr">
        <is>
          <t>A&amp;W</t>
        </is>
      </c>
      <c r="B760" s="15" t="inlineStr">
        <is>
          <t>A&amp;W Root Beer | Original | 8-pack 355mL</t>
        </is>
      </c>
      <c r="C760" s="15" t="inlineStr">
        <is>
          <t>5) Sparkling water &amp; soda</t>
        </is>
      </c>
      <c r="D760" s="15" t="inlineStr">
        <is>
          <t>355 mL can</t>
        </is>
      </c>
      <c r="E760" s="29" t="n">
        <v>8</v>
      </c>
      <c r="F760" s="30" t="n"/>
      <c r="G760" s="31">
        <f>IF(AND(ISNUMBER($F760),ISNUMBER($E760),$E760&lt;&gt;0),$F760/$E760,"")</f>
        <v/>
      </c>
      <c r="H760" s="31">
        <f>IF(AND(ISNUMBER($F760),ISNUMBER($AL760),ISNUMBER($E760),($AL760*$E760)&lt;&gt;0),$F760/($AL760*$E760)*100,"")</f>
        <v/>
      </c>
      <c r="I760" s="32" t="n"/>
      <c r="J760" s="33" t="n"/>
      <c r="K760" s="31">
        <f>IF(AND(ISNUMBER($F760),ISNUMBER($J760)),$F760*(1-$J760),"")</f>
        <v/>
      </c>
      <c r="L760" s="32" t="n"/>
      <c r="M760" s="32" t="n"/>
      <c r="N760" s="31">
        <f>IF(ISNUMBER($F760),($F760-IF(ISNUMBER($AM760),$AM760,0))*(1-IF(ISNUMBER($J760),$J760,0)),"")</f>
        <v/>
      </c>
      <c r="O760" s="15" t="inlineStr">
        <is>
          <t>Original</t>
        </is>
      </c>
      <c r="P760" s="29" t="n">
        <v>0</v>
      </c>
      <c r="Q760" s="29" t="n">
        <v>45</v>
      </c>
      <c r="R760" s="15" t="inlineStr">
        <is>
          <t>Not listed</t>
        </is>
      </c>
      <c r="S760" s="29" t="n">
        <v>46</v>
      </c>
      <c r="T760" s="29" t="n">
        <v>170</v>
      </c>
      <c r="U760" s="15" t="inlineStr">
        <is>
          <t>HFCS</t>
        </is>
      </c>
      <c r="V760" s="15" t="inlineStr">
        <is>
          <t>Caffeine-free root beer</t>
        </is>
      </c>
      <c r="W760" s="32" t="n"/>
      <c r="X760" s="32" t="n"/>
      <c r="Y760" s="32" t="n"/>
      <c r="Z760" s="32" t="n"/>
      <c r="AA760" s="15" t="inlineStr">
        <is>
          <t>High</t>
        </is>
      </c>
      <c r="AB760" s="15" t="inlineStr">
        <is>
          <t>#1 root beer</t>
        </is>
      </c>
      <c r="AC760" s="15" t="inlineStr">
        <is>
          <t>Creamy classic root beer</t>
        </is>
      </c>
      <c r="AD760" s="15" t="inlineStr">
        <is>
          <t>Rich caffeine-free root beer.</t>
        </is>
      </c>
      <c r="AE760" s="32" t="n"/>
      <c r="AF760" s="34">
        <f>IF(AND(ISNUMBER($P760),ISNUMBER($AL760),$AL760&lt;&gt;0),ROUND($P760/$AL760*100,1),"")</f>
        <v/>
      </c>
      <c r="AG760" s="35">
        <f>IF(AND(ISNUMBER($S760),ISNUMBER($AL760),$AL760&lt;&gt;0),ROUND($S760/$AL760*100,2),"")</f>
        <v/>
      </c>
      <c r="AH760" s="34">
        <f>IF(AND(ISNUMBER($Q760),ISNUMBER($AL760),$AL760&lt;&gt;0),ROUND($Q760/$AL760*100,1),"")</f>
        <v/>
      </c>
      <c r="AI760" s="29">
        <f>IF(ISNUMBER($S760),IF($S760&lt;=1,"Yes","No"),"n/a")</f>
        <v/>
      </c>
      <c r="AJ760" s="29">
        <f>IF(ISNUMBER($S760),ROUND(MAX(0,MIN(100,100-$S760*2.5-IF(ISNUMBER($T760),$T760,0)*0.12+IF($S760&lt;=1,12,0))),0),"")</f>
        <v/>
      </c>
      <c r="AK760" s="29">
        <f>IF(ISNUMBER($Q760),IF($Q760&gt;=100,20,IF($Q760&gt;=30,10,0)),0)+IF(ISNUMBER($R760),IF($R760&gt;=100,20,0),0)+IF(ISNUMBER($P760),IF($P760&gt;=150,20,IF($P760&gt;=50,12,5)),0)+IF(ISNUMBER($S760),IF($S760&lt;=1,15,0),0)</f>
        <v/>
      </c>
      <c r="AL760" s="29" t="n">
        <v>355</v>
      </c>
      <c r="AM760" s="30" t="n"/>
      <c r="AN760" s="15" t="inlineStr">
        <is>
          <t>Secondary/approx; NOT verified on Amazon.ca</t>
        </is>
      </c>
      <c r="AO760" s="15" t="inlineStr">
        <is>
          <t>BLANK -&gt; requires live Amazon.ca capture</t>
        </is>
      </c>
      <c r="AP760" s="15" t="inlineStr">
        <is>
          <t>Unverified commercial data</t>
        </is>
      </c>
    </row>
    <row r="761" ht="28" customHeight="1">
      <c r="A761" s="15" t="inlineStr">
        <is>
          <t>A&amp;W</t>
        </is>
      </c>
      <c r="B761" s="15" t="inlineStr">
        <is>
          <t>A&amp;W Root Beer | Original | 12-pack 355mL</t>
        </is>
      </c>
      <c r="C761" s="15" t="inlineStr">
        <is>
          <t>5) Sparkling water &amp; soda</t>
        </is>
      </c>
      <c r="D761" s="15" t="inlineStr">
        <is>
          <t>355 mL can</t>
        </is>
      </c>
      <c r="E761" s="29" t="n">
        <v>12</v>
      </c>
      <c r="F761" s="30" t="n"/>
      <c r="G761" s="31">
        <f>IF(AND(ISNUMBER($F761),ISNUMBER($E761),$E761&lt;&gt;0),$F761/$E761,"")</f>
        <v/>
      </c>
      <c r="H761" s="31">
        <f>IF(AND(ISNUMBER($F761),ISNUMBER($AL761),ISNUMBER($E761),($AL761*$E761)&lt;&gt;0),$F761/($AL761*$E761)*100,"")</f>
        <v/>
      </c>
      <c r="I761" s="32" t="n"/>
      <c r="J761" s="33" t="n"/>
      <c r="K761" s="31">
        <f>IF(AND(ISNUMBER($F761),ISNUMBER($J761)),$F761*(1-$J761),"")</f>
        <v/>
      </c>
      <c r="L761" s="32" t="n"/>
      <c r="M761" s="32" t="n"/>
      <c r="N761" s="31">
        <f>IF(ISNUMBER($F761),($F761-IF(ISNUMBER($AM761),$AM761,0))*(1-IF(ISNUMBER($J761),$J761,0)),"")</f>
        <v/>
      </c>
      <c r="O761" s="15" t="inlineStr">
        <is>
          <t>Original</t>
        </is>
      </c>
      <c r="P761" s="29" t="n">
        <v>0</v>
      </c>
      <c r="Q761" s="29" t="n">
        <v>45</v>
      </c>
      <c r="R761" s="15" t="inlineStr">
        <is>
          <t>Not listed</t>
        </is>
      </c>
      <c r="S761" s="29" t="n">
        <v>46</v>
      </c>
      <c r="T761" s="29" t="n">
        <v>170</v>
      </c>
      <c r="U761" s="15" t="inlineStr">
        <is>
          <t>HFCS</t>
        </is>
      </c>
      <c r="V761" s="15" t="inlineStr">
        <is>
          <t>Caffeine-free root beer</t>
        </is>
      </c>
      <c r="W761" s="32" t="n"/>
      <c r="X761" s="32" t="n"/>
      <c r="Y761" s="32" t="n"/>
      <c r="Z761" s="32" t="n"/>
      <c r="AA761" s="15" t="inlineStr">
        <is>
          <t>High</t>
        </is>
      </c>
      <c r="AB761" s="15" t="inlineStr">
        <is>
          <t>#1 root beer</t>
        </is>
      </c>
      <c r="AC761" s="15" t="inlineStr">
        <is>
          <t>Creamy classic root beer</t>
        </is>
      </c>
      <c r="AD761" s="15" t="inlineStr">
        <is>
          <t>Rich caffeine-free root beer.</t>
        </is>
      </c>
      <c r="AE761" s="32" t="n"/>
      <c r="AF761" s="34">
        <f>IF(AND(ISNUMBER($P761),ISNUMBER($AL761),$AL761&lt;&gt;0),ROUND($P761/$AL761*100,1),"")</f>
        <v/>
      </c>
      <c r="AG761" s="35">
        <f>IF(AND(ISNUMBER($S761),ISNUMBER($AL761),$AL761&lt;&gt;0),ROUND($S761/$AL761*100,2),"")</f>
        <v/>
      </c>
      <c r="AH761" s="34">
        <f>IF(AND(ISNUMBER($Q761),ISNUMBER($AL761),$AL761&lt;&gt;0),ROUND($Q761/$AL761*100,1),"")</f>
        <v/>
      </c>
      <c r="AI761" s="29">
        <f>IF(ISNUMBER($S761),IF($S761&lt;=1,"Yes","No"),"n/a")</f>
        <v/>
      </c>
      <c r="AJ761" s="29">
        <f>IF(ISNUMBER($S761),ROUND(MAX(0,MIN(100,100-$S761*2.5-IF(ISNUMBER($T761),$T761,0)*0.12+IF($S761&lt;=1,12,0))),0),"")</f>
        <v/>
      </c>
      <c r="AK761" s="29">
        <f>IF(ISNUMBER($Q761),IF($Q761&gt;=100,20,IF($Q761&gt;=30,10,0)),0)+IF(ISNUMBER($R761),IF($R761&gt;=100,20,0),0)+IF(ISNUMBER($P761),IF($P761&gt;=150,20,IF($P761&gt;=50,12,5)),0)+IF(ISNUMBER($S761),IF($S761&lt;=1,15,0),0)</f>
        <v/>
      </c>
      <c r="AL761" s="29" t="n">
        <v>355</v>
      </c>
      <c r="AM761" s="30" t="n"/>
      <c r="AN761" s="15" t="inlineStr">
        <is>
          <t>Secondary/approx; NOT verified on Amazon.ca</t>
        </is>
      </c>
      <c r="AO761" s="15" t="inlineStr">
        <is>
          <t>BLANK -&gt; requires live Amazon.ca capture</t>
        </is>
      </c>
      <c r="AP761" s="15" t="inlineStr">
        <is>
          <t>Unverified commercial data</t>
        </is>
      </c>
    </row>
    <row r="762" ht="28" customHeight="1">
      <c r="A762" s="15" t="inlineStr">
        <is>
          <t>A&amp;W</t>
        </is>
      </c>
      <c r="B762" s="15" t="inlineStr">
        <is>
          <t>A&amp;W Root Beer | Original | 15-pack 355mL</t>
        </is>
      </c>
      <c r="C762" s="15" t="inlineStr">
        <is>
          <t>5) Sparkling water &amp; soda</t>
        </is>
      </c>
      <c r="D762" s="15" t="inlineStr">
        <is>
          <t>355 mL can</t>
        </is>
      </c>
      <c r="E762" s="29" t="n">
        <v>15</v>
      </c>
      <c r="F762" s="30" t="n"/>
      <c r="G762" s="31">
        <f>IF(AND(ISNUMBER($F762),ISNUMBER($E762),$E762&lt;&gt;0),$F762/$E762,"")</f>
        <v/>
      </c>
      <c r="H762" s="31">
        <f>IF(AND(ISNUMBER($F762),ISNUMBER($AL762),ISNUMBER($E762),($AL762*$E762)&lt;&gt;0),$F762/($AL762*$E762)*100,"")</f>
        <v/>
      </c>
      <c r="I762" s="32" t="n"/>
      <c r="J762" s="33" t="n"/>
      <c r="K762" s="31">
        <f>IF(AND(ISNUMBER($F762),ISNUMBER($J762)),$F762*(1-$J762),"")</f>
        <v/>
      </c>
      <c r="L762" s="32" t="n"/>
      <c r="M762" s="32" t="n"/>
      <c r="N762" s="31">
        <f>IF(ISNUMBER($F762),($F762-IF(ISNUMBER($AM762),$AM762,0))*(1-IF(ISNUMBER($J762),$J762,0)),"")</f>
        <v/>
      </c>
      <c r="O762" s="15" t="inlineStr">
        <is>
          <t>Original</t>
        </is>
      </c>
      <c r="P762" s="29" t="n">
        <v>0</v>
      </c>
      <c r="Q762" s="29" t="n">
        <v>45</v>
      </c>
      <c r="R762" s="15" t="inlineStr">
        <is>
          <t>Not listed</t>
        </is>
      </c>
      <c r="S762" s="29" t="n">
        <v>46</v>
      </c>
      <c r="T762" s="29" t="n">
        <v>170</v>
      </c>
      <c r="U762" s="15" t="inlineStr">
        <is>
          <t>HFCS</t>
        </is>
      </c>
      <c r="V762" s="15" t="inlineStr">
        <is>
          <t>Caffeine-free root beer</t>
        </is>
      </c>
      <c r="W762" s="32" t="n"/>
      <c r="X762" s="32" t="n"/>
      <c r="Y762" s="32" t="n"/>
      <c r="Z762" s="32" t="n"/>
      <c r="AA762" s="15" t="inlineStr">
        <is>
          <t>High</t>
        </is>
      </c>
      <c r="AB762" s="15" t="inlineStr">
        <is>
          <t>#1 root beer</t>
        </is>
      </c>
      <c r="AC762" s="15" t="inlineStr">
        <is>
          <t>Creamy classic root beer</t>
        </is>
      </c>
      <c r="AD762" s="15" t="inlineStr">
        <is>
          <t>Rich caffeine-free root beer.</t>
        </is>
      </c>
      <c r="AE762" s="32" t="n"/>
      <c r="AF762" s="34">
        <f>IF(AND(ISNUMBER($P762),ISNUMBER($AL762),$AL762&lt;&gt;0),ROUND($P762/$AL762*100,1),"")</f>
        <v/>
      </c>
      <c r="AG762" s="35">
        <f>IF(AND(ISNUMBER($S762),ISNUMBER($AL762),$AL762&lt;&gt;0),ROUND($S762/$AL762*100,2),"")</f>
        <v/>
      </c>
      <c r="AH762" s="34">
        <f>IF(AND(ISNUMBER($Q762),ISNUMBER($AL762),$AL762&lt;&gt;0),ROUND($Q762/$AL762*100,1),"")</f>
        <v/>
      </c>
      <c r="AI762" s="29">
        <f>IF(ISNUMBER($S762),IF($S762&lt;=1,"Yes","No"),"n/a")</f>
        <v/>
      </c>
      <c r="AJ762" s="29">
        <f>IF(ISNUMBER($S762),ROUND(MAX(0,MIN(100,100-$S762*2.5-IF(ISNUMBER($T762),$T762,0)*0.12+IF($S762&lt;=1,12,0))),0),"")</f>
        <v/>
      </c>
      <c r="AK762" s="29">
        <f>IF(ISNUMBER($Q762),IF($Q762&gt;=100,20,IF($Q762&gt;=30,10,0)),0)+IF(ISNUMBER($R762),IF($R762&gt;=100,20,0),0)+IF(ISNUMBER($P762),IF($P762&gt;=150,20,IF($P762&gt;=50,12,5)),0)+IF(ISNUMBER($S762),IF($S762&lt;=1,15,0),0)</f>
        <v/>
      </c>
      <c r="AL762" s="29" t="n">
        <v>355</v>
      </c>
      <c r="AM762" s="30" t="n"/>
      <c r="AN762" s="15" t="inlineStr">
        <is>
          <t>Secondary/approx; NOT verified on Amazon.ca</t>
        </is>
      </c>
      <c r="AO762" s="15" t="inlineStr">
        <is>
          <t>BLANK -&gt; requires live Amazon.ca capture</t>
        </is>
      </c>
      <c r="AP762" s="15" t="inlineStr">
        <is>
          <t>Unverified commercial data</t>
        </is>
      </c>
    </row>
    <row r="763" ht="28" customHeight="1">
      <c r="A763" s="15" t="inlineStr">
        <is>
          <t>A&amp;W</t>
        </is>
      </c>
      <c r="B763" s="15" t="inlineStr">
        <is>
          <t>A&amp;W Root Beer | Original | 18-pack 355mL</t>
        </is>
      </c>
      <c r="C763" s="15" t="inlineStr">
        <is>
          <t>5) Sparkling water &amp; soda</t>
        </is>
      </c>
      <c r="D763" s="15" t="inlineStr">
        <is>
          <t>355 mL can</t>
        </is>
      </c>
      <c r="E763" s="29" t="n">
        <v>18</v>
      </c>
      <c r="F763" s="30" t="n"/>
      <c r="G763" s="31">
        <f>IF(AND(ISNUMBER($F763),ISNUMBER($E763),$E763&lt;&gt;0),$F763/$E763,"")</f>
        <v/>
      </c>
      <c r="H763" s="31">
        <f>IF(AND(ISNUMBER($F763),ISNUMBER($AL763),ISNUMBER($E763),($AL763*$E763)&lt;&gt;0),$F763/($AL763*$E763)*100,"")</f>
        <v/>
      </c>
      <c r="I763" s="32" t="n"/>
      <c r="J763" s="33" t="n"/>
      <c r="K763" s="31">
        <f>IF(AND(ISNUMBER($F763),ISNUMBER($J763)),$F763*(1-$J763),"")</f>
        <v/>
      </c>
      <c r="L763" s="32" t="n"/>
      <c r="M763" s="32" t="n"/>
      <c r="N763" s="31">
        <f>IF(ISNUMBER($F763),($F763-IF(ISNUMBER($AM763),$AM763,0))*(1-IF(ISNUMBER($J763),$J763,0)),"")</f>
        <v/>
      </c>
      <c r="O763" s="15" t="inlineStr">
        <is>
          <t>Original</t>
        </is>
      </c>
      <c r="P763" s="29" t="n">
        <v>0</v>
      </c>
      <c r="Q763" s="29" t="n">
        <v>45</v>
      </c>
      <c r="R763" s="15" t="inlineStr">
        <is>
          <t>Not listed</t>
        </is>
      </c>
      <c r="S763" s="29" t="n">
        <v>46</v>
      </c>
      <c r="T763" s="29" t="n">
        <v>170</v>
      </c>
      <c r="U763" s="15" t="inlineStr">
        <is>
          <t>HFCS</t>
        </is>
      </c>
      <c r="V763" s="15" t="inlineStr">
        <is>
          <t>Caffeine-free root beer</t>
        </is>
      </c>
      <c r="W763" s="32" t="n"/>
      <c r="X763" s="32" t="n"/>
      <c r="Y763" s="32" t="n"/>
      <c r="Z763" s="32" t="n"/>
      <c r="AA763" s="15" t="inlineStr">
        <is>
          <t>High</t>
        </is>
      </c>
      <c r="AB763" s="15" t="inlineStr">
        <is>
          <t>#1 root beer</t>
        </is>
      </c>
      <c r="AC763" s="15" t="inlineStr">
        <is>
          <t>Creamy classic root beer</t>
        </is>
      </c>
      <c r="AD763" s="15" t="inlineStr">
        <is>
          <t>Rich caffeine-free root beer.</t>
        </is>
      </c>
      <c r="AE763" s="32" t="n"/>
      <c r="AF763" s="34">
        <f>IF(AND(ISNUMBER($P763),ISNUMBER($AL763),$AL763&lt;&gt;0),ROUND($P763/$AL763*100,1),"")</f>
        <v/>
      </c>
      <c r="AG763" s="35">
        <f>IF(AND(ISNUMBER($S763),ISNUMBER($AL763),$AL763&lt;&gt;0),ROUND($S763/$AL763*100,2),"")</f>
        <v/>
      </c>
      <c r="AH763" s="34">
        <f>IF(AND(ISNUMBER($Q763),ISNUMBER($AL763),$AL763&lt;&gt;0),ROUND($Q763/$AL763*100,1),"")</f>
        <v/>
      </c>
      <c r="AI763" s="29">
        <f>IF(ISNUMBER($S763),IF($S763&lt;=1,"Yes","No"),"n/a")</f>
        <v/>
      </c>
      <c r="AJ763" s="29">
        <f>IF(ISNUMBER($S763),ROUND(MAX(0,MIN(100,100-$S763*2.5-IF(ISNUMBER($T763),$T763,0)*0.12+IF($S763&lt;=1,12,0))),0),"")</f>
        <v/>
      </c>
      <c r="AK763" s="29">
        <f>IF(ISNUMBER($Q763),IF($Q763&gt;=100,20,IF($Q763&gt;=30,10,0)),0)+IF(ISNUMBER($R763),IF($R763&gt;=100,20,0),0)+IF(ISNUMBER($P763),IF($P763&gt;=150,20,IF($P763&gt;=50,12,5)),0)+IF(ISNUMBER($S763),IF($S763&lt;=1,15,0),0)</f>
        <v/>
      </c>
      <c r="AL763" s="29" t="n">
        <v>355</v>
      </c>
      <c r="AM763" s="30" t="n"/>
      <c r="AN763" s="15" t="inlineStr">
        <is>
          <t>Secondary/approx; NOT verified on Amazon.ca</t>
        </is>
      </c>
      <c r="AO763" s="15" t="inlineStr">
        <is>
          <t>BLANK -&gt; requires live Amazon.ca capture</t>
        </is>
      </c>
      <c r="AP763" s="15" t="inlineStr">
        <is>
          <t>Unverified commercial data</t>
        </is>
      </c>
    </row>
    <row r="764" ht="28" customHeight="1">
      <c r="A764" s="15" t="inlineStr">
        <is>
          <t>A&amp;W</t>
        </is>
      </c>
      <c r="B764" s="15" t="inlineStr">
        <is>
          <t>A&amp;W Root Beer | Original | 24-pack 355mL</t>
        </is>
      </c>
      <c r="C764" s="15" t="inlineStr">
        <is>
          <t>5) Sparkling water &amp; soda</t>
        </is>
      </c>
      <c r="D764" s="15" t="inlineStr">
        <is>
          <t>355 mL can</t>
        </is>
      </c>
      <c r="E764" s="29" t="n">
        <v>24</v>
      </c>
      <c r="F764" s="30" t="n"/>
      <c r="G764" s="31">
        <f>IF(AND(ISNUMBER($F764),ISNUMBER($E764),$E764&lt;&gt;0),$F764/$E764,"")</f>
        <v/>
      </c>
      <c r="H764" s="31">
        <f>IF(AND(ISNUMBER($F764),ISNUMBER($AL764),ISNUMBER($E764),($AL764*$E764)&lt;&gt;0),$F764/($AL764*$E764)*100,"")</f>
        <v/>
      </c>
      <c r="I764" s="32" t="n"/>
      <c r="J764" s="33" t="n"/>
      <c r="K764" s="31">
        <f>IF(AND(ISNUMBER($F764),ISNUMBER($J764)),$F764*(1-$J764),"")</f>
        <v/>
      </c>
      <c r="L764" s="32" t="n"/>
      <c r="M764" s="32" t="n"/>
      <c r="N764" s="31">
        <f>IF(ISNUMBER($F764),($F764-IF(ISNUMBER($AM764),$AM764,0))*(1-IF(ISNUMBER($J764),$J764,0)),"")</f>
        <v/>
      </c>
      <c r="O764" s="15" t="inlineStr">
        <is>
          <t>Original</t>
        </is>
      </c>
      <c r="P764" s="29" t="n">
        <v>0</v>
      </c>
      <c r="Q764" s="29" t="n">
        <v>45</v>
      </c>
      <c r="R764" s="15" t="inlineStr">
        <is>
          <t>Not listed</t>
        </is>
      </c>
      <c r="S764" s="29" t="n">
        <v>46</v>
      </c>
      <c r="T764" s="29" t="n">
        <v>170</v>
      </c>
      <c r="U764" s="15" t="inlineStr">
        <is>
          <t>HFCS</t>
        </is>
      </c>
      <c r="V764" s="15" t="inlineStr">
        <is>
          <t>Caffeine-free root beer</t>
        </is>
      </c>
      <c r="W764" s="32" t="n"/>
      <c r="X764" s="32" t="n"/>
      <c r="Y764" s="32" t="n"/>
      <c r="Z764" s="32" t="n"/>
      <c r="AA764" s="15" t="inlineStr">
        <is>
          <t>High</t>
        </is>
      </c>
      <c r="AB764" s="15" t="inlineStr">
        <is>
          <t>#1 root beer</t>
        </is>
      </c>
      <c r="AC764" s="15" t="inlineStr">
        <is>
          <t>Creamy classic root beer</t>
        </is>
      </c>
      <c r="AD764" s="15" t="inlineStr">
        <is>
          <t>Rich caffeine-free root beer.</t>
        </is>
      </c>
      <c r="AE764" s="32" t="n"/>
      <c r="AF764" s="34">
        <f>IF(AND(ISNUMBER($P764),ISNUMBER($AL764),$AL764&lt;&gt;0),ROUND($P764/$AL764*100,1),"")</f>
        <v/>
      </c>
      <c r="AG764" s="35">
        <f>IF(AND(ISNUMBER($S764),ISNUMBER($AL764),$AL764&lt;&gt;0),ROUND($S764/$AL764*100,2),"")</f>
        <v/>
      </c>
      <c r="AH764" s="34">
        <f>IF(AND(ISNUMBER($Q764),ISNUMBER($AL764),$AL764&lt;&gt;0),ROUND($Q764/$AL764*100,1),"")</f>
        <v/>
      </c>
      <c r="AI764" s="29">
        <f>IF(ISNUMBER($S764),IF($S764&lt;=1,"Yes","No"),"n/a")</f>
        <v/>
      </c>
      <c r="AJ764" s="29">
        <f>IF(ISNUMBER($S764),ROUND(MAX(0,MIN(100,100-$S764*2.5-IF(ISNUMBER($T764),$T764,0)*0.12+IF($S764&lt;=1,12,0))),0),"")</f>
        <v/>
      </c>
      <c r="AK764" s="29">
        <f>IF(ISNUMBER($Q764),IF($Q764&gt;=100,20,IF($Q764&gt;=30,10,0)),0)+IF(ISNUMBER($R764),IF($R764&gt;=100,20,0),0)+IF(ISNUMBER($P764),IF($P764&gt;=150,20,IF($P764&gt;=50,12,5)),0)+IF(ISNUMBER($S764),IF($S764&lt;=1,15,0),0)</f>
        <v/>
      </c>
      <c r="AL764" s="29" t="n">
        <v>355</v>
      </c>
      <c r="AM764" s="30" t="n"/>
      <c r="AN764" s="15" t="inlineStr">
        <is>
          <t>Secondary/approx; NOT verified on Amazon.ca</t>
        </is>
      </c>
      <c r="AO764" s="15" t="inlineStr">
        <is>
          <t>BLANK -&gt; requires live Amazon.ca capture</t>
        </is>
      </c>
      <c r="AP764" s="15" t="inlineStr">
        <is>
          <t>Unverified commercial data</t>
        </is>
      </c>
    </row>
    <row r="765" ht="28" customHeight="1">
      <c r="A765" s="15" t="inlineStr">
        <is>
          <t>A&amp;W</t>
        </is>
      </c>
      <c r="B765" s="15" t="inlineStr">
        <is>
          <t>A&amp;W Root Beer | Diet | single 355mL</t>
        </is>
      </c>
      <c r="C765" s="15" t="inlineStr">
        <is>
          <t>5) Sparkling water &amp; soda</t>
        </is>
      </c>
      <c r="D765" s="15" t="inlineStr">
        <is>
          <t>355 mL can</t>
        </is>
      </c>
      <c r="E765" s="29" t="n">
        <v>1</v>
      </c>
      <c r="F765" s="30" t="n"/>
      <c r="G765" s="31">
        <f>IF(AND(ISNUMBER($F765),ISNUMBER($E765),$E765&lt;&gt;0),$F765/$E765,"")</f>
        <v/>
      </c>
      <c r="H765" s="31">
        <f>IF(AND(ISNUMBER($F765),ISNUMBER($AL765),ISNUMBER($E765),($AL765*$E765)&lt;&gt;0),$F765/($AL765*$E765)*100,"")</f>
        <v/>
      </c>
      <c r="I765" s="32" t="n"/>
      <c r="J765" s="33" t="n"/>
      <c r="K765" s="31">
        <f>IF(AND(ISNUMBER($F765),ISNUMBER($J765)),$F765*(1-$J765),"")</f>
        <v/>
      </c>
      <c r="L765" s="32" t="n"/>
      <c r="M765" s="32" t="n"/>
      <c r="N765" s="31">
        <f>IF(ISNUMBER($F765),($F765-IF(ISNUMBER($AM765),$AM765,0))*(1-IF(ISNUMBER($J765),$J765,0)),"")</f>
        <v/>
      </c>
      <c r="O765" s="15" t="inlineStr">
        <is>
          <t>Diet</t>
        </is>
      </c>
      <c r="P765" s="29" t="n">
        <v>0</v>
      </c>
      <c r="Q765" s="29" t="n">
        <v>45</v>
      </c>
      <c r="R765" s="15" t="inlineStr">
        <is>
          <t>Not listed</t>
        </is>
      </c>
      <c r="S765" s="29" t="n">
        <v>46</v>
      </c>
      <c r="T765" s="29" t="n">
        <v>170</v>
      </c>
      <c r="U765" s="15" t="inlineStr">
        <is>
          <t>HFCS</t>
        </is>
      </c>
      <c r="V765" s="15" t="inlineStr">
        <is>
          <t>Caffeine-free root beer</t>
        </is>
      </c>
      <c r="W765" s="32" t="n"/>
      <c r="X765" s="32" t="n"/>
      <c r="Y765" s="32" t="n"/>
      <c r="Z765" s="32" t="n"/>
      <c r="AA765" s="15" t="inlineStr">
        <is>
          <t>High</t>
        </is>
      </c>
      <c r="AB765" s="15" t="inlineStr">
        <is>
          <t>#1 root beer</t>
        </is>
      </c>
      <c r="AC765" s="15" t="inlineStr">
        <is>
          <t>Creamy classic root beer</t>
        </is>
      </c>
      <c r="AD765" s="15" t="inlineStr">
        <is>
          <t>Rich caffeine-free root beer.</t>
        </is>
      </c>
      <c r="AE765" s="32" t="n"/>
      <c r="AF765" s="34">
        <f>IF(AND(ISNUMBER($P765),ISNUMBER($AL765),$AL765&lt;&gt;0),ROUND($P765/$AL765*100,1),"")</f>
        <v/>
      </c>
      <c r="AG765" s="35">
        <f>IF(AND(ISNUMBER($S765),ISNUMBER($AL765),$AL765&lt;&gt;0),ROUND($S765/$AL765*100,2),"")</f>
        <v/>
      </c>
      <c r="AH765" s="34">
        <f>IF(AND(ISNUMBER($Q765),ISNUMBER($AL765),$AL765&lt;&gt;0),ROUND($Q765/$AL765*100,1),"")</f>
        <v/>
      </c>
      <c r="AI765" s="29">
        <f>IF(ISNUMBER($S765),IF($S765&lt;=1,"Yes","No"),"n/a")</f>
        <v/>
      </c>
      <c r="AJ765" s="29">
        <f>IF(ISNUMBER($S765),ROUND(MAX(0,MIN(100,100-$S765*2.5-IF(ISNUMBER($T765),$T765,0)*0.12+IF($S765&lt;=1,12,0))),0),"")</f>
        <v/>
      </c>
      <c r="AK765" s="29">
        <f>IF(ISNUMBER($Q765),IF($Q765&gt;=100,20,IF($Q765&gt;=30,10,0)),0)+IF(ISNUMBER($R765),IF($R765&gt;=100,20,0),0)+IF(ISNUMBER($P765),IF($P765&gt;=150,20,IF($P765&gt;=50,12,5)),0)+IF(ISNUMBER($S765),IF($S765&lt;=1,15,0),0)</f>
        <v/>
      </c>
      <c r="AL765" s="29" t="n">
        <v>355</v>
      </c>
      <c r="AM765" s="30" t="n"/>
      <c r="AN765" s="15" t="inlineStr">
        <is>
          <t>Secondary/approx; NOT verified on Amazon.ca</t>
        </is>
      </c>
      <c r="AO765" s="15" t="inlineStr">
        <is>
          <t>BLANK -&gt; requires live Amazon.ca capture</t>
        </is>
      </c>
      <c r="AP765" s="15" t="inlineStr">
        <is>
          <t>Unverified commercial data</t>
        </is>
      </c>
    </row>
    <row r="766" ht="28" customHeight="1">
      <c r="A766" s="15" t="inlineStr">
        <is>
          <t>A&amp;W</t>
        </is>
      </c>
      <c r="B766" s="15" t="inlineStr">
        <is>
          <t>A&amp;W Root Beer | Diet | 8-pack 355mL</t>
        </is>
      </c>
      <c r="C766" s="15" t="inlineStr">
        <is>
          <t>5) Sparkling water &amp; soda</t>
        </is>
      </c>
      <c r="D766" s="15" t="inlineStr">
        <is>
          <t>355 mL can</t>
        </is>
      </c>
      <c r="E766" s="29" t="n">
        <v>8</v>
      </c>
      <c r="F766" s="30" t="n"/>
      <c r="G766" s="31">
        <f>IF(AND(ISNUMBER($F766),ISNUMBER($E766),$E766&lt;&gt;0),$F766/$E766,"")</f>
        <v/>
      </c>
      <c r="H766" s="31">
        <f>IF(AND(ISNUMBER($F766),ISNUMBER($AL766),ISNUMBER($E766),($AL766*$E766)&lt;&gt;0),$F766/($AL766*$E766)*100,"")</f>
        <v/>
      </c>
      <c r="I766" s="32" t="n"/>
      <c r="J766" s="33" t="n"/>
      <c r="K766" s="31">
        <f>IF(AND(ISNUMBER($F766),ISNUMBER($J766)),$F766*(1-$J766),"")</f>
        <v/>
      </c>
      <c r="L766" s="32" t="n"/>
      <c r="M766" s="32" t="n"/>
      <c r="N766" s="31">
        <f>IF(ISNUMBER($F766),($F766-IF(ISNUMBER($AM766),$AM766,0))*(1-IF(ISNUMBER($J766),$J766,0)),"")</f>
        <v/>
      </c>
      <c r="O766" s="15" t="inlineStr">
        <is>
          <t>Diet</t>
        </is>
      </c>
      <c r="P766" s="29" t="n">
        <v>0</v>
      </c>
      <c r="Q766" s="29" t="n">
        <v>45</v>
      </c>
      <c r="R766" s="15" t="inlineStr">
        <is>
          <t>Not listed</t>
        </is>
      </c>
      <c r="S766" s="29" t="n">
        <v>46</v>
      </c>
      <c r="T766" s="29" t="n">
        <v>170</v>
      </c>
      <c r="U766" s="15" t="inlineStr">
        <is>
          <t>HFCS</t>
        </is>
      </c>
      <c r="V766" s="15" t="inlineStr">
        <is>
          <t>Caffeine-free root beer</t>
        </is>
      </c>
      <c r="W766" s="32" t="n"/>
      <c r="X766" s="32" t="n"/>
      <c r="Y766" s="32" t="n"/>
      <c r="Z766" s="32" t="n"/>
      <c r="AA766" s="15" t="inlineStr">
        <is>
          <t>High</t>
        </is>
      </c>
      <c r="AB766" s="15" t="inlineStr">
        <is>
          <t>#1 root beer</t>
        </is>
      </c>
      <c r="AC766" s="15" t="inlineStr">
        <is>
          <t>Creamy classic root beer</t>
        </is>
      </c>
      <c r="AD766" s="15" t="inlineStr">
        <is>
          <t>Rich caffeine-free root beer.</t>
        </is>
      </c>
      <c r="AE766" s="32" t="n"/>
      <c r="AF766" s="34">
        <f>IF(AND(ISNUMBER($P766),ISNUMBER($AL766),$AL766&lt;&gt;0),ROUND($P766/$AL766*100,1),"")</f>
        <v/>
      </c>
      <c r="AG766" s="35">
        <f>IF(AND(ISNUMBER($S766),ISNUMBER($AL766),$AL766&lt;&gt;0),ROUND($S766/$AL766*100,2),"")</f>
        <v/>
      </c>
      <c r="AH766" s="34">
        <f>IF(AND(ISNUMBER($Q766),ISNUMBER($AL766),$AL766&lt;&gt;0),ROUND($Q766/$AL766*100,1),"")</f>
        <v/>
      </c>
      <c r="AI766" s="29">
        <f>IF(ISNUMBER($S766),IF($S766&lt;=1,"Yes","No"),"n/a")</f>
        <v/>
      </c>
      <c r="AJ766" s="29">
        <f>IF(ISNUMBER($S766),ROUND(MAX(0,MIN(100,100-$S766*2.5-IF(ISNUMBER($T766),$T766,0)*0.12+IF($S766&lt;=1,12,0))),0),"")</f>
        <v/>
      </c>
      <c r="AK766" s="29">
        <f>IF(ISNUMBER($Q766),IF($Q766&gt;=100,20,IF($Q766&gt;=30,10,0)),0)+IF(ISNUMBER($R766),IF($R766&gt;=100,20,0),0)+IF(ISNUMBER($P766),IF($P766&gt;=150,20,IF($P766&gt;=50,12,5)),0)+IF(ISNUMBER($S766),IF($S766&lt;=1,15,0),0)</f>
        <v/>
      </c>
      <c r="AL766" s="29" t="n">
        <v>355</v>
      </c>
      <c r="AM766" s="30" t="n"/>
      <c r="AN766" s="15" t="inlineStr">
        <is>
          <t>Secondary/approx; NOT verified on Amazon.ca</t>
        </is>
      </c>
      <c r="AO766" s="15" t="inlineStr">
        <is>
          <t>BLANK -&gt; requires live Amazon.ca capture</t>
        </is>
      </c>
      <c r="AP766" s="15" t="inlineStr">
        <is>
          <t>Unverified commercial data</t>
        </is>
      </c>
    </row>
    <row r="767" ht="28" customHeight="1">
      <c r="A767" s="15" t="inlineStr">
        <is>
          <t>A&amp;W</t>
        </is>
      </c>
      <c r="B767" s="15" t="inlineStr">
        <is>
          <t>A&amp;W Root Beer | Diet | 12-pack 355mL</t>
        </is>
      </c>
      <c r="C767" s="15" t="inlineStr">
        <is>
          <t>5) Sparkling water &amp; soda</t>
        </is>
      </c>
      <c r="D767" s="15" t="inlineStr">
        <is>
          <t>355 mL can</t>
        </is>
      </c>
      <c r="E767" s="29" t="n">
        <v>12</v>
      </c>
      <c r="F767" s="30" t="n"/>
      <c r="G767" s="31">
        <f>IF(AND(ISNUMBER($F767),ISNUMBER($E767),$E767&lt;&gt;0),$F767/$E767,"")</f>
        <v/>
      </c>
      <c r="H767" s="31">
        <f>IF(AND(ISNUMBER($F767),ISNUMBER($AL767),ISNUMBER($E767),($AL767*$E767)&lt;&gt;0),$F767/($AL767*$E767)*100,"")</f>
        <v/>
      </c>
      <c r="I767" s="32" t="n"/>
      <c r="J767" s="33" t="n"/>
      <c r="K767" s="31">
        <f>IF(AND(ISNUMBER($F767),ISNUMBER($J767)),$F767*(1-$J767),"")</f>
        <v/>
      </c>
      <c r="L767" s="32" t="n"/>
      <c r="M767" s="32" t="n"/>
      <c r="N767" s="31">
        <f>IF(ISNUMBER($F767),($F767-IF(ISNUMBER($AM767),$AM767,0))*(1-IF(ISNUMBER($J767),$J767,0)),"")</f>
        <v/>
      </c>
      <c r="O767" s="15" t="inlineStr">
        <is>
          <t>Diet</t>
        </is>
      </c>
      <c r="P767" s="29" t="n">
        <v>0</v>
      </c>
      <c r="Q767" s="29" t="n">
        <v>45</v>
      </c>
      <c r="R767" s="15" t="inlineStr">
        <is>
          <t>Not listed</t>
        </is>
      </c>
      <c r="S767" s="29" t="n">
        <v>46</v>
      </c>
      <c r="T767" s="29" t="n">
        <v>170</v>
      </c>
      <c r="U767" s="15" t="inlineStr">
        <is>
          <t>HFCS</t>
        </is>
      </c>
      <c r="V767" s="15" t="inlineStr">
        <is>
          <t>Caffeine-free root beer</t>
        </is>
      </c>
      <c r="W767" s="32" t="n"/>
      <c r="X767" s="32" t="n"/>
      <c r="Y767" s="32" t="n"/>
      <c r="Z767" s="32" t="n"/>
      <c r="AA767" s="15" t="inlineStr">
        <is>
          <t>High</t>
        </is>
      </c>
      <c r="AB767" s="15" t="inlineStr">
        <is>
          <t>#1 root beer</t>
        </is>
      </c>
      <c r="AC767" s="15" t="inlineStr">
        <is>
          <t>Creamy classic root beer</t>
        </is>
      </c>
      <c r="AD767" s="15" t="inlineStr">
        <is>
          <t>Rich caffeine-free root beer.</t>
        </is>
      </c>
      <c r="AE767" s="32" t="n"/>
      <c r="AF767" s="34">
        <f>IF(AND(ISNUMBER($P767),ISNUMBER($AL767),$AL767&lt;&gt;0),ROUND($P767/$AL767*100,1),"")</f>
        <v/>
      </c>
      <c r="AG767" s="35">
        <f>IF(AND(ISNUMBER($S767),ISNUMBER($AL767),$AL767&lt;&gt;0),ROUND($S767/$AL767*100,2),"")</f>
        <v/>
      </c>
      <c r="AH767" s="34">
        <f>IF(AND(ISNUMBER($Q767),ISNUMBER($AL767),$AL767&lt;&gt;0),ROUND($Q767/$AL767*100,1),"")</f>
        <v/>
      </c>
      <c r="AI767" s="29">
        <f>IF(ISNUMBER($S767),IF($S767&lt;=1,"Yes","No"),"n/a")</f>
        <v/>
      </c>
      <c r="AJ767" s="29">
        <f>IF(ISNUMBER($S767),ROUND(MAX(0,MIN(100,100-$S767*2.5-IF(ISNUMBER($T767),$T767,0)*0.12+IF($S767&lt;=1,12,0))),0),"")</f>
        <v/>
      </c>
      <c r="AK767" s="29">
        <f>IF(ISNUMBER($Q767),IF($Q767&gt;=100,20,IF($Q767&gt;=30,10,0)),0)+IF(ISNUMBER($R767),IF($R767&gt;=100,20,0),0)+IF(ISNUMBER($P767),IF($P767&gt;=150,20,IF($P767&gt;=50,12,5)),0)+IF(ISNUMBER($S767),IF($S767&lt;=1,15,0),0)</f>
        <v/>
      </c>
      <c r="AL767" s="29" t="n">
        <v>355</v>
      </c>
      <c r="AM767" s="30" t="n"/>
      <c r="AN767" s="15" t="inlineStr">
        <is>
          <t>Secondary/approx; NOT verified on Amazon.ca</t>
        </is>
      </c>
      <c r="AO767" s="15" t="inlineStr">
        <is>
          <t>BLANK -&gt; requires live Amazon.ca capture</t>
        </is>
      </c>
      <c r="AP767" s="15" t="inlineStr">
        <is>
          <t>Unverified commercial data</t>
        </is>
      </c>
    </row>
    <row r="768" ht="28" customHeight="1">
      <c r="A768" s="15" t="inlineStr">
        <is>
          <t>A&amp;W</t>
        </is>
      </c>
      <c r="B768" s="15" t="inlineStr">
        <is>
          <t>A&amp;W Root Beer | Diet | 15-pack 355mL</t>
        </is>
      </c>
      <c r="C768" s="15" t="inlineStr">
        <is>
          <t>5) Sparkling water &amp; soda</t>
        </is>
      </c>
      <c r="D768" s="15" t="inlineStr">
        <is>
          <t>355 mL can</t>
        </is>
      </c>
      <c r="E768" s="29" t="n">
        <v>15</v>
      </c>
      <c r="F768" s="30" t="n"/>
      <c r="G768" s="31">
        <f>IF(AND(ISNUMBER($F768),ISNUMBER($E768),$E768&lt;&gt;0),$F768/$E768,"")</f>
        <v/>
      </c>
      <c r="H768" s="31">
        <f>IF(AND(ISNUMBER($F768),ISNUMBER($AL768),ISNUMBER($E768),($AL768*$E768)&lt;&gt;0),$F768/($AL768*$E768)*100,"")</f>
        <v/>
      </c>
      <c r="I768" s="32" t="n"/>
      <c r="J768" s="33" t="n"/>
      <c r="K768" s="31">
        <f>IF(AND(ISNUMBER($F768),ISNUMBER($J768)),$F768*(1-$J768),"")</f>
        <v/>
      </c>
      <c r="L768" s="32" t="n"/>
      <c r="M768" s="32" t="n"/>
      <c r="N768" s="31">
        <f>IF(ISNUMBER($F768),($F768-IF(ISNUMBER($AM768),$AM768,0))*(1-IF(ISNUMBER($J768),$J768,0)),"")</f>
        <v/>
      </c>
      <c r="O768" s="15" t="inlineStr">
        <is>
          <t>Diet</t>
        </is>
      </c>
      <c r="P768" s="29" t="n">
        <v>0</v>
      </c>
      <c r="Q768" s="29" t="n">
        <v>45</v>
      </c>
      <c r="R768" s="15" t="inlineStr">
        <is>
          <t>Not listed</t>
        </is>
      </c>
      <c r="S768" s="29" t="n">
        <v>46</v>
      </c>
      <c r="T768" s="29" t="n">
        <v>170</v>
      </c>
      <c r="U768" s="15" t="inlineStr">
        <is>
          <t>HFCS</t>
        </is>
      </c>
      <c r="V768" s="15" t="inlineStr">
        <is>
          <t>Caffeine-free root beer</t>
        </is>
      </c>
      <c r="W768" s="32" t="n"/>
      <c r="X768" s="32" t="n"/>
      <c r="Y768" s="32" t="n"/>
      <c r="Z768" s="32" t="n"/>
      <c r="AA768" s="15" t="inlineStr">
        <is>
          <t>High</t>
        </is>
      </c>
      <c r="AB768" s="15" t="inlineStr">
        <is>
          <t>#1 root beer</t>
        </is>
      </c>
      <c r="AC768" s="15" t="inlineStr">
        <is>
          <t>Creamy classic root beer</t>
        </is>
      </c>
      <c r="AD768" s="15" t="inlineStr">
        <is>
          <t>Rich caffeine-free root beer.</t>
        </is>
      </c>
      <c r="AE768" s="32" t="n"/>
      <c r="AF768" s="34">
        <f>IF(AND(ISNUMBER($P768),ISNUMBER($AL768),$AL768&lt;&gt;0),ROUND($P768/$AL768*100,1),"")</f>
        <v/>
      </c>
      <c r="AG768" s="35">
        <f>IF(AND(ISNUMBER($S768),ISNUMBER($AL768),$AL768&lt;&gt;0),ROUND($S768/$AL768*100,2),"")</f>
        <v/>
      </c>
      <c r="AH768" s="34">
        <f>IF(AND(ISNUMBER($Q768),ISNUMBER($AL768),$AL768&lt;&gt;0),ROUND($Q768/$AL768*100,1),"")</f>
        <v/>
      </c>
      <c r="AI768" s="29">
        <f>IF(ISNUMBER($S768),IF($S768&lt;=1,"Yes","No"),"n/a")</f>
        <v/>
      </c>
      <c r="AJ768" s="29">
        <f>IF(ISNUMBER($S768),ROUND(MAX(0,MIN(100,100-$S768*2.5-IF(ISNUMBER($T768),$T768,0)*0.12+IF($S768&lt;=1,12,0))),0),"")</f>
        <v/>
      </c>
      <c r="AK768" s="29">
        <f>IF(ISNUMBER($Q768),IF($Q768&gt;=100,20,IF($Q768&gt;=30,10,0)),0)+IF(ISNUMBER($R768),IF($R768&gt;=100,20,0),0)+IF(ISNUMBER($P768),IF($P768&gt;=150,20,IF($P768&gt;=50,12,5)),0)+IF(ISNUMBER($S768),IF($S768&lt;=1,15,0),0)</f>
        <v/>
      </c>
      <c r="AL768" s="29" t="n">
        <v>355</v>
      </c>
      <c r="AM768" s="30" t="n"/>
      <c r="AN768" s="15" t="inlineStr">
        <is>
          <t>Secondary/approx; NOT verified on Amazon.ca</t>
        </is>
      </c>
      <c r="AO768" s="15" t="inlineStr">
        <is>
          <t>BLANK -&gt; requires live Amazon.ca capture</t>
        </is>
      </c>
      <c r="AP768" s="15" t="inlineStr">
        <is>
          <t>Unverified commercial data</t>
        </is>
      </c>
    </row>
    <row r="769" ht="28" customHeight="1">
      <c r="A769" s="15" t="inlineStr">
        <is>
          <t>A&amp;W</t>
        </is>
      </c>
      <c r="B769" s="15" t="inlineStr">
        <is>
          <t>A&amp;W Root Beer | Diet | 18-pack 355mL</t>
        </is>
      </c>
      <c r="C769" s="15" t="inlineStr">
        <is>
          <t>5) Sparkling water &amp; soda</t>
        </is>
      </c>
      <c r="D769" s="15" t="inlineStr">
        <is>
          <t>355 mL can</t>
        </is>
      </c>
      <c r="E769" s="29" t="n">
        <v>18</v>
      </c>
      <c r="F769" s="30" t="n"/>
      <c r="G769" s="31">
        <f>IF(AND(ISNUMBER($F769),ISNUMBER($E769),$E769&lt;&gt;0),$F769/$E769,"")</f>
        <v/>
      </c>
      <c r="H769" s="31">
        <f>IF(AND(ISNUMBER($F769),ISNUMBER($AL769),ISNUMBER($E769),($AL769*$E769)&lt;&gt;0),$F769/($AL769*$E769)*100,"")</f>
        <v/>
      </c>
      <c r="I769" s="32" t="n"/>
      <c r="J769" s="33" t="n"/>
      <c r="K769" s="31">
        <f>IF(AND(ISNUMBER($F769),ISNUMBER($J769)),$F769*(1-$J769),"")</f>
        <v/>
      </c>
      <c r="L769" s="32" t="n"/>
      <c r="M769" s="32" t="n"/>
      <c r="N769" s="31">
        <f>IF(ISNUMBER($F769),($F769-IF(ISNUMBER($AM769),$AM769,0))*(1-IF(ISNUMBER($J769),$J769,0)),"")</f>
        <v/>
      </c>
      <c r="O769" s="15" t="inlineStr">
        <is>
          <t>Diet</t>
        </is>
      </c>
      <c r="P769" s="29" t="n">
        <v>0</v>
      </c>
      <c r="Q769" s="29" t="n">
        <v>45</v>
      </c>
      <c r="R769" s="15" t="inlineStr">
        <is>
          <t>Not listed</t>
        </is>
      </c>
      <c r="S769" s="29" t="n">
        <v>46</v>
      </c>
      <c r="T769" s="29" t="n">
        <v>170</v>
      </c>
      <c r="U769" s="15" t="inlineStr">
        <is>
          <t>HFCS</t>
        </is>
      </c>
      <c r="V769" s="15" t="inlineStr">
        <is>
          <t>Caffeine-free root beer</t>
        </is>
      </c>
      <c r="W769" s="32" t="n"/>
      <c r="X769" s="32" t="n"/>
      <c r="Y769" s="32" t="n"/>
      <c r="Z769" s="32" t="n"/>
      <c r="AA769" s="15" t="inlineStr">
        <is>
          <t>High</t>
        </is>
      </c>
      <c r="AB769" s="15" t="inlineStr">
        <is>
          <t>#1 root beer</t>
        </is>
      </c>
      <c r="AC769" s="15" t="inlineStr">
        <is>
          <t>Creamy classic root beer</t>
        </is>
      </c>
      <c r="AD769" s="15" t="inlineStr">
        <is>
          <t>Rich caffeine-free root beer.</t>
        </is>
      </c>
      <c r="AE769" s="32" t="n"/>
      <c r="AF769" s="34">
        <f>IF(AND(ISNUMBER($P769),ISNUMBER($AL769),$AL769&lt;&gt;0),ROUND($P769/$AL769*100,1),"")</f>
        <v/>
      </c>
      <c r="AG769" s="35">
        <f>IF(AND(ISNUMBER($S769),ISNUMBER($AL769),$AL769&lt;&gt;0),ROUND($S769/$AL769*100,2),"")</f>
        <v/>
      </c>
      <c r="AH769" s="34">
        <f>IF(AND(ISNUMBER($Q769),ISNUMBER($AL769),$AL769&lt;&gt;0),ROUND($Q769/$AL769*100,1),"")</f>
        <v/>
      </c>
      <c r="AI769" s="29">
        <f>IF(ISNUMBER($S769),IF($S769&lt;=1,"Yes","No"),"n/a")</f>
        <v/>
      </c>
      <c r="AJ769" s="29">
        <f>IF(ISNUMBER($S769),ROUND(MAX(0,MIN(100,100-$S769*2.5-IF(ISNUMBER($T769),$T769,0)*0.12+IF($S769&lt;=1,12,0))),0),"")</f>
        <v/>
      </c>
      <c r="AK769" s="29">
        <f>IF(ISNUMBER($Q769),IF($Q769&gt;=100,20,IF($Q769&gt;=30,10,0)),0)+IF(ISNUMBER($R769),IF($R769&gt;=100,20,0),0)+IF(ISNUMBER($P769),IF($P769&gt;=150,20,IF($P769&gt;=50,12,5)),0)+IF(ISNUMBER($S769),IF($S769&lt;=1,15,0),0)</f>
        <v/>
      </c>
      <c r="AL769" s="29" t="n">
        <v>355</v>
      </c>
      <c r="AM769" s="30" t="n"/>
      <c r="AN769" s="15" t="inlineStr">
        <is>
          <t>Secondary/approx; NOT verified on Amazon.ca</t>
        </is>
      </c>
      <c r="AO769" s="15" t="inlineStr">
        <is>
          <t>BLANK -&gt; requires live Amazon.ca capture</t>
        </is>
      </c>
      <c r="AP769" s="15" t="inlineStr">
        <is>
          <t>Unverified commercial data</t>
        </is>
      </c>
    </row>
    <row r="770" ht="28" customHeight="1">
      <c r="A770" s="15" t="inlineStr">
        <is>
          <t>A&amp;W</t>
        </is>
      </c>
      <c r="B770" s="15" t="inlineStr">
        <is>
          <t>A&amp;W Root Beer | Diet | 24-pack 355mL</t>
        </is>
      </c>
      <c r="C770" s="15" t="inlineStr">
        <is>
          <t>5) Sparkling water &amp; soda</t>
        </is>
      </c>
      <c r="D770" s="15" t="inlineStr">
        <is>
          <t>355 mL can</t>
        </is>
      </c>
      <c r="E770" s="29" t="n">
        <v>24</v>
      </c>
      <c r="F770" s="30" t="n"/>
      <c r="G770" s="31">
        <f>IF(AND(ISNUMBER($F770),ISNUMBER($E770),$E770&lt;&gt;0),$F770/$E770,"")</f>
        <v/>
      </c>
      <c r="H770" s="31">
        <f>IF(AND(ISNUMBER($F770),ISNUMBER($AL770),ISNUMBER($E770),($AL770*$E770)&lt;&gt;0),$F770/($AL770*$E770)*100,"")</f>
        <v/>
      </c>
      <c r="I770" s="32" t="n"/>
      <c r="J770" s="33" t="n"/>
      <c r="K770" s="31">
        <f>IF(AND(ISNUMBER($F770),ISNUMBER($J770)),$F770*(1-$J770),"")</f>
        <v/>
      </c>
      <c r="L770" s="32" t="n"/>
      <c r="M770" s="32" t="n"/>
      <c r="N770" s="31">
        <f>IF(ISNUMBER($F770),($F770-IF(ISNUMBER($AM770),$AM770,0))*(1-IF(ISNUMBER($J770),$J770,0)),"")</f>
        <v/>
      </c>
      <c r="O770" s="15" t="inlineStr">
        <is>
          <t>Diet</t>
        </is>
      </c>
      <c r="P770" s="29" t="n">
        <v>0</v>
      </c>
      <c r="Q770" s="29" t="n">
        <v>45</v>
      </c>
      <c r="R770" s="15" t="inlineStr">
        <is>
          <t>Not listed</t>
        </is>
      </c>
      <c r="S770" s="29" t="n">
        <v>46</v>
      </c>
      <c r="T770" s="29" t="n">
        <v>170</v>
      </c>
      <c r="U770" s="15" t="inlineStr">
        <is>
          <t>HFCS</t>
        </is>
      </c>
      <c r="V770" s="15" t="inlineStr">
        <is>
          <t>Caffeine-free root beer</t>
        </is>
      </c>
      <c r="W770" s="32" t="n"/>
      <c r="X770" s="32" t="n"/>
      <c r="Y770" s="32" t="n"/>
      <c r="Z770" s="32" t="n"/>
      <c r="AA770" s="15" t="inlineStr">
        <is>
          <t>High</t>
        </is>
      </c>
      <c r="AB770" s="15" t="inlineStr">
        <is>
          <t>#1 root beer</t>
        </is>
      </c>
      <c r="AC770" s="15" t="inlineStr">
        <is>
          <t>Creamy classic root beer</t>
        </is>
      </c>
      <c r="AD770" s="15" t="inlineStr">
        <is>
          <t>Rich caffeine-free root beer.</t>
        </is>
      </c>
      <c r="AE770" s="32" t="n"/>
      <c r="AF770" s="34">
        <f>IF(AND(ISNUMBER($P770),ISNUMBER($AL770),$AL770&lt;&gt;0),ROUND($P770/$AL770*100,1),"")</f>
        <v/>
      </c>
      <c r="AG770" s="35">
        <f>IF(AND(ISNUMBER($S770),ISNUMBER($AL770),$AL770&lt;&gt;0),ROUND($S770/$AL770*100,2),"")</f>
        <v/>
      </c>
      <c r="AH770" s="34">
        <f>IF(AND(ISNUMBER($Q770),ISNUMBER($AL770),$AL770&lt;&gt;0),ROUND($Q770/$AL770*100,1),"")</f>
        <v/>
      </c>
      <c r="AI770" s="29">
        <f>IF(ISNUMBER($S770),IF($S770&lt;=1,"Yes","No"),"n/a")</f>
        <v/>
      </c>
      <c r="AJ770" s="29">
        <f>IF(ISNUMBER($S770),ROUND(MAX(0,MIN(100,100-$S770*2.5-IF(ISNUMBER($T770),$T770,0)*0.12+IF($S770&lt;=1,12,0))),0),"")</f>
        <v/>
      </c>
      <c r="AK770" s="29">
        <f>IF(ISNUMBER($Q770),IF($Q770&gt;=100,20,IF($Q770&gt;=30,10,0)),0)+IF(ISNUMBER($R770),IF($R770&gt;=100,20,0),0)+IF(ISNUMBER($P770),IF($P770&gt;=150,20,IF($P770&gt;=50,12,5)),0)+IF(ISNUMBER($S770),IF($S770&lt;=1,15,0),0)</f>
        <v/>
      </c>
      <c r="AL770" s="29" t="n">
        <v>355</v>
      </c>
      <c r="AM770" s="30" t="n"/>
      <c r="AN770" s="15" t="inlineStr">
        <is>
          <t>Secondary/approx; NOT verified on Amazon.ca</t>
        </is>
      </c>
      <c r="AO770" s="15" t="inlineStr">
        <is>
          <t>BLANK -&gt; requires live Amazon.ca capture</t>
        </is>
      </c>
      <c r="AP770" s="15" t="inlineStr">
        <is>
          <t>Unverified commercial data</t>
        </is>
      </c>
    </row>
    <row r="771" ht="28" customHeight="1">
      <c r="A771" s="15" t="inlineStr">
        <is>
          <t>A&amp;W</t>
        </is>
      </c>
      <c r="B771" s="15" t="inlineStr">
        <is>
          <t>A&amp;W Root Beer | Cream Soda | single 355mL</t>
        </is>
      </c>
      <c r="C771" s="15" t="inlineStr">
        <is>
          <t>5) Sparkling water &amp; soda</t>
        </is>
      </c>
      <c r="D771" s="15" t="inlineStr">
        <is>
          <t>355 mL can</t>
        </is>
      </c>
      <c r="E771" s="29" t="n">
        <v>1</v>
      </c>
      <c r="F771" s="30" t="n"/>
      <c r="G771" s="31">
        <f>IF(AND(ISNUMBER($F771),ISNUMBER($E771),$E771&lt;&gt;0),$F771/$E771,"")</f>
        <v/>
      </c>
      <c r="H771" s="31">
        <f>IF(AND(ISNUMBER($F771),ISNUMBER($AL771),ISNUMBER($E771),($AL771*$E771)&lt;&gt;0),$F771/($AL771*$E771)*100,"")</f>
        <v/>
      </c>
      <c r="I771" s="32" t="n"/>
      <c r="J771" s="33" t="n"/>
      <c r="K771" s="31">
        <f>IF(AND(ISNUMBER($F771),ISNUMBER($J771)),$F771*(1-$J771),"")</f>
        <v/>
      </c>
      <c r="L771" s="32" t="n"/>
      <c r="M771" s="32" t="n"/>
      <c r="N771" s="31">
        <f>IF(ISNUMBER($F771),($F771-IF(ISNUMBER($AM771),$AM771,0))*(1-IF(ISNUMBER($J771),$J771,0)),"")</f>
        <v/>
      </c>
      <c r="O771" s="15" t="inlineStr">
        <is>
          <t>Cream Soda</t>
        </is>
      </c>
      <c r="P771" s="29" t="n">
        <v>0</v>
      </c>
      <c r="Q771" s="29" t="n">
        <v>45</v>
      </c>
      <c r="R771" s="15" t="inlineStr">
        <is>
          <t>Not listed</t>
        </is>
      </c>
      <c r="S771" s="29" t="n">
        <v>46</v>
      </c>
      <c r="T771" s="29" t="n">
        <v>170</v>
      </c>
      <c r="U771" s="15" t="inlineStr">
        <is>
          <t>HFCS</t>
        </is>
      </c>
      <c r="V771" s="15" t="inlineStr">
        <is>
          <t>Caffeine-free root beer</t>
        </is>
      </c>
      <c r="W771" s="32" t="n"/>
      <c r="X771" s="32" t="n"/>
      <c r="Y771" s="32" t="n"/>
      <c r="Z771" s="32" t="n"/>
      <c r="AA771" s="15" t="inlineStr">
        <is>
          <t>High</t>
        </is>
      </c>
      <c r="AB771" s="15" t="inlineStr">
        <is>
          <t>#1 root beer</t>
        </is>
      </c>
      <c r="AC771" s="15" t="inlineStr">
        <is>
          <t>Creamy classic root beer</t>
        </is>
      </c>
      <c r="AD771" s="15" t="inlineStr">
        <is>
          <t>Rich caffeine-free root beer.</t>
        </is>
      </c>
      <c r="AE771" s="32" t="n"/>
      <c r="AF771" s="34">
        <f>IF(AND(ISNUMBER($P771),ISNUMBER($AL771),$AL771&lt;&gt;0),ROUND($P771/$AL771*100,1),"")</f>
        <v/>
      </c>
      <c r="AG771" s="35">
        <f>IF(AND(ISNUMBER($S771),ISNUMBER($AL771),$AL771&lt;&gt;0),ROUND($S771/$AL771*100,2),"")</f>
        <v/>
      </c>
      <c r="AH771" s="34">
        <f>IF(AND(ISNUMBER($Q771),ISNUMBER($AL771),$AL771&lt;&gt;0),ROUND($Q771/$AL771*100,1),"")</f>
        <v/>
      </c>
      <c r="AI771" s="29">
        <f>IF(ISNUMBER($S771),IF($S771&lt;=1,"Yes","No"),"n/a")</f>
        <v/>
      </c>
      <c r="AJ771" s="29">
        <f>IF(ISNUMBER($S771),ROUND(MAX(0,MIN(100,100-$S771*2.5-IF(ISNUMBER($T771),$T771,0)*0.12+IF($S771&lt;=1,12,0))),0),"")</f>
        <v/>
      </c>
      <c r="AK771" s="29">
        <f>IF(ISNUMBER($Q771),IF($Q771&gt;=100,20,IF($Q771&gt;=30,10,0)),0)+IF(ISNUMBER($R771),IF($R771&gt;=100,20,0),0)+IF(ISNUMBER($P771),IF($P771&gt;=150,20,IF($P771&gt;=50,12,5)),0)+IF(ISNUMBER($S771),IF($S771&lt;=1,15,0),0)</f>
        <v/>
      </c>
      <c r="AL771" s="29" t="n">
        <v>355</v>
      </c>
      <c r="AM771" s="30" t="n"/>
      <c r="AN771" s="15" t="inlineStr">
        <is>
          <t>Secondary/approx; NOT verified on Amazon.ca</t>
        </is>
      </c>
      <c r="AO771" s="15" t="inlineStr">
        <is>
          <t>BLANK -&gt; requires live Amazon.ca capture</t>
        </is>
      </c>
      <c r="AP771" s="15" t="inlineStr">
        <is>
          <t>Unverified commercial data</t>
        </is>
      </c>
    </row>
    <row r="772" ht="28" customHeight="1">
      <c r="A772" s="15" t="inlineStr">
        <is>
          <t>A&amp;W</t>
        </is>
      </c>
      <c r="B772" s="15" t="inlineStr">
        <is>
          <t>A&amp;W Root Beer | Cream Soda | 8-pack 355mL</t>
        </is>
      </c>
      <c r="C772" s="15" t="inlineStr">
        <is>
          <t>5) Sparkling water &amp; soda</t>
        </is>
      </c>
      <c r="D772" s="15" t="inlineStr">
        <is>
          <t>355 mL can</t>
        </is>
      </c>
      <c r="E772" s="29" t="n">
        <v>8</v>
      </c>
      <c r="F772" s="30" t="n"/>
      <c r="G772" s="31">
        <f>IF(AND(ISNUMBER($F772),ISNUMBER($E772),$E772&lt;&gt;0),$F772/$E772,"")</f>
        <v/>
      </c>
      <c r="H772" s="31">
        <f>IF(AND(ISNUMBER($F772),ISNUMBER($AL772),ISNUMBER($E772),($AL772*$E772)&lt;&gt;0),$F772/($AL772*$E772)*100,"")</f>
        <v/>
      </c>
      <c r="I772" s="32" t="n"/>
      <c r="J772" s="33" t="n"/>
      <c r="K772" s="31">
        <f>IF(AND(ISNUMBER($F772),ISNUMBER($J772)),$F772*(1-$J772),"")</f>
        <v/>
      </c>
      <c r="L772" s="32" t="n"/>
      <c r="M772" s="32" t="n"/>
      <c r="N772" s="31">
        <f>IF(ISNUMBER($F772),($F772-IF(ISNUMBER($AM772),$AM772,0))*(1-IF(ISNUMBER($J772),$J772,0)),"")</f>
        <v/>
      </c>
      <c r="O772" s="15" t="inlineStr">
        <is>
          <t>Cream Soda</t>
        </is>
      </c>
      <c r="P772" s="29" t="n">
        <v>0</v>
      </c>
      <c r="Q772" s="29" t="n">
        <v>45</v>
      </c>
      <c r="R772" s="15" t="inlineStr">
        <is>
          <t>Not listed</t>
        </is>
      </c>
      <c r="S772" s="29" t="n">
        <v>46</v>
      </c>
      <c r="T772" s="29" t="n">
        <v>170</v>
      </c>
      <c r="U772" s="15" t="inlineStr">
        <is>
          <t>HFCS</t>
        </is>
      </c>
      <c r="V772" s="15" t="inlineStr">
        <is>
          <t>Caffeine-free root beer</t>
        </is>
      </c>
      <c r="W772" s="32" t="n"/>
      <c r="X772" s="32" t="n"/>
      <c r="Y772" s="32" t="n"/>
      <c r="Z772" s="32" t="n"/>
      <c r="AA772" s="15" t="inlineStr">
        <is>
          <t>High</t>
        </is>
      </c>
      <c r="AB772" s="15" t="inlineStr">
        <is>
          <t>#1 root beer</t>
        </is>
      </c>
      <c r="AC772" s="15" t="inlineStr">
        <is>
          <t>Creamy classic root beer</t>
        </is>
      </c>
      <c r="AD772" s="15" t="inlineStr">
        <is>
          <t>Rich caffeine-free root beer.</t>
        </is>
      </c>
      <c r="AE772" s="32" t="n"/>
      <c r="AF772" s="34">
        <f>IF(AND(ISNUMBER($P772),ISNUMBER($AL772),$AL772&lt;&gt;0),ROUND($P772/$AL772*100,1),"")</f>
        <v/>
      </c>
      <c r="AG772" s="35">
        <f>IF(AND(ISNUMBER($S772),ISNUMBER($AL772),$AL772&lt;&gt;0),ROUND($S772/$AL772*100,2),"")</f>
        <v/>
      </c>
      <c r="AH772" s="34">
        <f>IF(AND(ISNUMBER($Q772),ISNUMBER($AL772),$AL772&lt;&gt;0),ROUND($Q772/$AL772*100,1),"")</f>
        <v/>
      </c>
      <c r="AI772" s="29">
        <f>IF(ISNUMBER($S772),IF($S772&lt;=1,"Yes","No"),"n/a")</f>
        <v/>
      </c>
      <c r="AJ772" s="29">
        <f>IF(ISNUMBER($S772),ROUND(MAX(0,MIN(100,100-$S772*2.5-IF(ISNUMBER($T772),$T772,0)*0.12+IF($S772&lt;=1,12,0))),0),"")</f>
        <v/>
      </c>
      <c r="AK772" s="29">
        <f>IF(ISNUMBER($Q772),IF($Q772&gt;=100,20,IF($Q772&gt;=30,10,0)),0)+IF(ISNUMBER($R772),IF($R772&gt;=100,20,0),0)+IF(ISNUMBER($P772),IF($P772&gt;=150,20,IF($P772&gt;=50,12,5)),0)+IF(ISNUMBER($S772),IF($S772&lt;=1,15,0),0)</f>
        <v/>
      </c>
      <c r="AL772" s="29" t="n">
        <v>355</v>
      </c>
      <c r="AM772" s="30" t="n"/>
      <c r="AN772" s="15" t="inlineStr">
        <is>
          <t>Secondary/approx; NOT verified on Amazon.ca</t>
        </is>
      </c>
      <c r="AO772" s="15" t="inlineStr">
        <is>
          <t>BLANK -&gt; requires live Amazon.ca capture</t>
        </is>
      </c>
      <c r="AP772" s="15" t="inlineStr">
        <is>
          <t>Unverified commercial data</t>
        </is>
      </c>
    </row>
    <row r="773" ht="28" customHeight="1">
      <c r="A773" s="15" t="inlineStr">
        <is>
          <t>A&amp;W</t>
        </is>
      </c>
      <c r="B773" s="15" t="inlineStr">
        <is>
          <t>A&amp;W Root Beer | Cream Soda | 12-pack 355mL</t>
        </is>
      </c>
      <c r="C773" s="15" t="inlineStr">
        <is>
          <t>5) Sparkling water &amp; soda</t>
        </is>
      </c>
      <c r="D773" s="15" t="inlineStr">
        <is>
          <t>355 mL can</t>
        </is>
      </c>
      <c r="E773" s="29" t="n">
        <v>12</v>
      </c>
      <c r="F773" s="30" t="n"/>
      <c r="G773" s="31">
        <f>IF(AND(ISNUMBER($F773),ISNUMBER($E773),$E773&lt;&gt;0),$F773/$E773,"")</f>
        <v/>
      </c>
      <c r="H773" s="31">
        <f>IF(AND(ISNUMBER($F773),ISNUMBER($AL773),ISNUMBER($E773),($AL773*$E773)&lt;&gt;0),$F773/($AL773*$E773)*100,"")</f>
        <v/>
      </c>
      <c r="I773" s="32" t="n"/>
      <c r="J773" s="33" t="n"/>
      <c r="K773" s="31">
        <f>IF(AND(ISNUMBER($F773),ISNUMBER($J773)),$F773*(1-$J773),"")</f>
        <v/>
      </c>
      <c r="L773" s="32" t="n"/>
      <c r="M773" s="32" t="n"/>
      <c r="N773" s="31">
        <f>IF(ISNUMBER($F773),($F773-IF(ISNUMBER($AM773),$AM773,0))*(1-IF(ISNUMBER($J773),$J773,0)),"")</f>
        <v/>
      </c>
      <c r="O773" s="15" t="inlineStr">
        <is>
          <t>Cream Soda</t>
        </is>
      </c>
      <c r="P773" s="29" t="n">
        <v>0</v>
      </c>
      <c r="Q773" s="29" t="n">
        <v>45</v>
      </c>
      <c r="R773" s="15" t="inlineStr">
        <is>
          <t>Not listed</t>
        </is>
      </c>
      <c r="S773" s="29" t="n">
        <v>46</v>
      </c>
      <c r="T773" s="29" t="n">
        <v>170</v>
      </c>
      <c r="U773" s="15" t="inlineStr">
        <is>
          <t>HFCS</t>
        </is>
      </c>
      <c r="V773" s="15" t="inlineStr">
        <is>
          <t>Caffeine-free root beer</t>
        </is>
      </c>
      <c r="W773" s="32" t="n"/>
      <c r="X773" s="32" t="n"/>
      <c r="Y773" s="32" t="n"/>
      <c r="Z773" s="32" t="n"/>
      <c r="AA773" s="15" t="inlineStr">
        <is>
          <t>High</t>
        </is>
      </c>
      <c r="AB773" s="15" t="inlineStr">
        <is>
          <t>#1 root beer</t>
        </is>
      </c>
      <c r="AC773" s="15" t="inlineStr">
        <is>
          <t>Creamy classic root beer</t>
        </is>
      </c>
      <c r="AD773" s="15" t="inlineStr">
        <is>
          <t>Rich caffeine-free root beer.</t>
        </is>
      </c>
      <c r="AE773" s="32" t="n"/>
      <c r="AF773" s="34">
        <f>IF(AND(ISNUMBER($P773),ISNUMBER($AL773),$AL773&lt;&gt;0),ROUND($P773/$AL773*100,1),"")</f>
        <v/>
      </c>
      <c r="AG773" s="35">
        <f>IF(AND(ISNUMBER($S773),ISNUMBER($AL773),$AL773&lt;&gt;0),ROUND($S773/$AL773*100,2),"")</f>
        <v/>
      </c>
      <c r="AH773" s="34">
        <f>IF(AND(ISNUMBER($Q773),ISNUMBER($AL773),$AL773&lt;&gt;0),ROUND($Q773/$AL773*100,1),"")</f>
        <v/>
      </c>
      <c r="AI773" s="29">
        <f>IF(ISNUMBER($S773),IF($S773&lt;=1,"Yes","No"),"n/a")</f>
        <v/>
      </c>
      <c r="AJ773" s="29">
        <f>IF(ISNUMBER($S773),ROUND(MAX(0,MIN(100,100-$S773*2.5-IF(ISNUMBER($T773),$T773,0)*0.12+IF($S773&lt;=1,12,0))),0),"")</f>
        <v/>
      </c>
      <c r="AK773" s="29">
        <f>IF(ISNUMBER($Q773),IF($Q773&gt;=100,20,IF($Q773&gt;=30,10,0)),0)+IF(ISNUMBER($R773),IF($R773&gt;=100,20,0),0)+IF(ISNUMBER($P773),IF($P773&gt;=150,20,IF($P773&gt;=50,12,5)),0)+IF(ISNUMBER($S773),IF($S773&lt;=1,15,0),0)</f>
        <v/>
      </c>
      <c r="AL773" s="29" t="n">
        <v>355</v>
      </c>
      <c r="AM773" s="30" t="n"/>
      <c r="AN773" s="15" t="inlineStr">
        <is>
          <t>Secondary/approx; NOT verified on Amazon.ca</t>
        </is>
      </c>
      <c r="AO773" s="15" t="inlineStr">
        <is>
          <t>BLANK -&gt; requires live Amazon.ca capture</t>
        </is>
      </c>
      <c r="AP773" s="15" t="inlineStr">
        <is>
          <t>Unverified commercial data</t>
        </is>
      </c>
    </row>
    <row r="774" ht="28" customHeight="1">
      <c r="A774" s="15" t="inlineStr">
        <is>
          <t>A&amp;W</t>
        </is>
      </c>
      <c r="B774" s="15" t="inlineStr">
        <is>
          <t>A&amp;W Root Beer | Cream Soda | 15-pack 355mL</t>
        </is>
      </c>
      <c r="C774" s="15" t="inlineStr">
        <is>
          <t>5) Sparkling water &amp; soda</t>
        </is>
      </c>
      <c r="D774" s="15" t="inlineStr">
        <is>
          <t>355 mL can</t>
        </is>
      </c>
      <c r="E774" s="29" t="n">
        <v>15</v>
      </c>
      <c r="F774" s="30" t="n"/>
      <c r="G774" s="31">
        <f>IF(AND(ISNUMBER($F774),ISNUMBER($E774),$E774&lt;&gt;0),$F774/$E774,"")</f>
        <v/>
      </c>
      <c r="H774" s="31">
        <f>IF(AND(ISNUMBER($F774),ISNUMBER($AL774),ISNUMBER($E774),($AL774*$E774)&lt;&gt;0),$F774/($AL774*$E774)*100,"")</f>
        <v/>
      </c>
      <c r="I774" s="32" t="n"/>
      <c r="J774" s="33" t="n"/>
      <c r="K774" s="31">
        <f>IF(AND(ISNUMBER($F774),ISNUMBER($J774)),$F774*(1-$J774),"")</f>
        <v/>
      </c>
      <c r="L774" s="32" t="n"/>
      <c r="M774" s="32" t="n"/>
      <c r="N774" s="31">
        <f>IF(ISNUMBER($F774),($F774-IF(ISNUMBER($AM774),$AM774,0))*(1-IF(ISNUMBER($J774),$J774,0)),"")</f>
        <v/>
      </c>
      <c r="O774" s="15" t="inlineStr">
        <is>
          <t>Cream Soda</t>
        </is>
      </c>
      <c r="P774" s="29" t="n">
        <v>0</v>
      </c>
      <c r="Q774" s="29" t="n">
        <v>45</v>
      </c>
      <c r="R774" s="15" t="inlineStr">
        <is>
          <t>Not listed</t>
        </is>
      </c>
      <c r="S774" s="29" t="n">
        <v>46</v>
      </c>
      <c r="T774" s="29" t="n">
        <v>170</v>
      </c>
      <c r="U774" s="15" t="inlineStr">
        <is>
          <t>HFCS</t>
        </is>
      </c>
      <c r="V774" s="15" t="inlineStr">
        <is>
          <t>Caffeine-free root beer</t>
        </is>
      </c>
      <c r="W774" s="32" t="n"/>
      <c r="X774" s="32" t="n"/>
      <c r="Y774" s="32" t="n"/>
      <c r="Z774" s="32" t="n"/>
      <c r="AA774" s="15" t="inlineStr">
        <is>
          <t>High</t>
        </is>
      </c>
      <c r="AB774" s="15" t="inlineStr">
        <is>
          <t>#1 root beer</t>
        </is>
      </c>
      <c r="AC774" s="15" t="inlineStr">
        <is>
          <t>Creamy classic root beer</t>
        </is>
      </c>
      <c r="AD774" s="15" t="inlineStr">
        <is>
          <t>Rich caffeine-free root beer.</t>
        </is>
      </c>
      <c r="AE774" s="32" t="n"/>
      <c r="AF774" s="34">
        <f>IF(AND(ISNUMBER($P774),ISNUMBER($AL774),$AL774&lt;&gt;0),ROUND($P774/$AL774*100,1),"")</f>
        <v/>
      </c>
      <c r="AG774" s="35">
        <f>IF(AND(ISNUMBER($S774),ISNUMBER($AL774),$AL774&lt;&gt;0),ROUND($S774/$AL774*100,2),"")</f>
        <v/>
      </c>
      <c r="AH774" s="34">
        <f>IF(AND(ISNUMBER($Q774),ISNUMBER($AL774),$AL774&lt;&gt;0),ROUND($Q774/$AL774*100,1),"")</f>
        <v/>
      </c>
      <c r="AI774" s="29">
        <f>IF(ISNUMBER($S774),IF($S774&lt;=1,"Yes","No"),"n/a")</f>
        <v/>
      </c>
      <c r="AJ774" s="29">
        <f>IF(ISNUMBER($S774),ROUND(MAX(0,MIN(100,100-$S774*2.5-IF(ISNUMBER($T774),$T774,0)*0.12+IF($S774&lt;=1,12,0))),0),"")</f>
        <v/>
      </c>
      <c r="AK774" s="29">
        <f>IF(ISNUMBER($Q774),IF($Q774&gt;=100,20,IF($Q774&gt;=30,10,0)),0)+IF(ISNUMBER($R774),IF($R774&gt;=100,20,0),0)+IF(ISNUMBER($P774),IF($P774&gt;=150,20,IF($P774&gt;=50,12,5)),0)+IF(ISNUMBER($S774),IF($S774&lt;=1,15,0),0)</f>
        <v/>
      </c>
      <c r="AL774" s="29" t="n">
        <v>355</v>
      </c>
      <c r="AM774" s="30" t="n"/>
      <c r="AN774" s="15" t="inlineStr">
        <is>
          <t>Secondary/approx; NOT verified on Amazon.ca</t>
        </is>
      </c>
      <c r="AO774" s="15" t="inlineStr">
        <is>
          <t>BLANK -&gt; requires live Amazon.ca capture</t>
        </is>
      </c>
      <c r="AP774" s="15" t="inlineStr">
        <is>
          <t>Unverified commercial data</t>
        </is>
      </c>
    </row>
    <row r="775" ht="28" customHeight="1">
      <c r="A775" s="15" t="inlineStr">
        <is>
          <t>A&amp;W</t>
        </is>
      </c>
      <c r="B775" s="15" t="inlineStr">
        <is>
          <t>A&amp;W Root Beer | Cream Soda | 18-pack 355mL</t>
        </is>
      </c>
      <c r="C775" s="15" t="inlineStr">
        <is>
          <t>5) Sparkling water &amp; soda</t>
        </is>
      </c>
      <c r="D775" s="15" t="inlineStr">
        <is>
          <t>355 mL can</t>
        </is>
      </c>
      <c r="E775" s="29" t="n">
        <v>18</v>
      </c>
      <c r="F775" s="30" t="n"/>
      <c r="G775" s="31">
        <f>IF(AND(ISNUMBER($F775),ISNUMBER($E775),$E775&lt;&gt;0),$F775/$E775,"")</f>
        <v/>
      </c>
      <c r="H775" s="31">
        <f>IF(AND(ISNUMBER($F775),ISNUMBER($AL775),ISNUMBER($E775),($AL775*$E775)&lt;&gt;0),$F775/($AL775*$E775)*100,"")</f>
        <v/>
      </c>
      <c r="I775" s="32" t="n"/>
      <c r="J775" s="33" t="n"/>
      <c r="K775" s="31">
        <f>IF(AND(ISNUMBER($F775),ISNUMBER($J775)),$F775*(1-$J775),"")</f>
        <v/>
      </c>
      <c r="L775" s="32" t="n"/>
      <c r="M775" s="32" t="n"/>
      <c r="N775" s="31">
        <f>IF(ISNUMBER($F775),($F775-IF(ISNUMBER($AM775),$AM775,0))*(1-IF(ISNUMBER($J775),$J775,0)),"")</f>
        <v/>
      </c>
      <c r="O775" s="15" t="inlineStr">
        <is>
          <t>Cream Soda</t>
        </is>
      </c>
      <c r="P775" s="29" t="n">
        <v>0</v>
      </c>
      <c r="Q775" s="29" t="n">
        <v>45</v>
      </c>
      <c r="R775" s="15" t="inlineStr">
        <is>
          <t>Not listed</t>
        </is>
      </c>
      <c r="S775" s="29" t="n">
        <v>46</v>
      </c>
      <c r="T775" s="29" t="n">
        <v>170</v>
      </c>
      <c r="U775" s="15" t="inlineStr">
        <is>
          <t>HFCS</t>
        </is>
      </c>
      <c r="V775" s="15" t="inlineStr">
        <is>
          <t>Caffeine-free root beer</t>
        </is>
      </c>
      <c r="W775" s="32" t="n"/>
      <c r="X775" s="32" t="n"/>
      <c r="Y775" s="32" t="n"/>
      <c r="Z775" s="32" t="n"/>
      <c r="AA775" s="15" t="inlineStr">
        <is>
          <t>High</t>
        </is>
      </c>
      <c r="AB775" s="15" t="inlineStr">
        <is>
          <t>#1 root beer</t>
        </is>
      </c>
      <c r="AC775" s="15" t="inlineStr">
        <is>
          <t>Creamy classic root beer</t>
        </is>
      </c>
      <c r="AD775" s="15" t="inlineStr">
        <is>
          <t>Rich caffeine-free root beer.</t>
        </is>
      </c>
      <c r="AE775" s="32" t="n"/>
      <c r="AF775" s="34">
        <f>IF(AND(ISNUMBER($P775),ISNUMBER($AL775),$AL775&lt;&gt;0),ROUND($P775/$AL775*100,1),"")</f>
        <v/>
      </c>
      <c r="AG775" s="35">
        <f>IF(AND(ISNUMBER($S775),ISNUMBER($AL775),$AL775&lt;&gt;0),ROUND($S775/$AL775*100,2),"")</f>
        <v/>
      </c>
      <c r="AH775" s="34">
        <f>IF(AND(ISNUMBER($Q775),ISNUMBER($AL775),$AL775&lt;&gt;0),ROUND($Q775/$AL775*100,1),"")</f>
        <v/>
      </c>
      <c r="AI775" s="29">
        <f>IF(ISNUMBER($S775),IF($S775&lt;=1,"Yes","No"),"n/a")</f>
        <v/>
      </c>
      <c r="AJ775" s="29">
        <f>IF(ISNUMBER($S775),ROUND(MAX(0,MIN(100,100-$S775*2.5-IF(ISNUMBER($T775),$T775,0)*0.12+IF($S775&lt;=1,12,0))),0),"")</f>
        <v/>
      </c>
      <c r="AK775" s="29">
        <f>IF(ISNUMBER($Q775),IF($Q775&gt;=100,20,IF($Q775&gt;=30,10,0)),0)+IF(ISNUMBER($R775),IF($R775&gt;=100,20,0),0)+IF(ISNUMBER($P775),IF($P775&gt;=150,20,IF($P775&gt;=50,12,5)),0)+IF(ISNUMBER($S775),IF($S775&lt;=1,15,0),0)</f>
        <v/>
      </c>
      <c r="AL775" s="29" t="n">
        <v>355</v>
      </c>
      <c r="AM775" s="30" t="n"/>
      <c r="AN775" s="15" t="inlineStr">
        <is>
          <t>Secondary/approx; NOT verified on Amazon.ca</t>
        </is>
      </c>
      <c r="AO775" s="15" t="inlineStr">
        <is>
          <t>BLANK -&gt; requires live Amazon.ca capture</t>
        </is>
      </c>
      <c r="AP775" s="15" t="inlineStr">
        <is>
          <t>Unverified commercial data</t>
        </is>
      </c>
    </row>
    <row r="776" ht="28" customHeight="1">
      <c r="A776" s="15" t="inlineStr">
        <is>
          <t>A&amp;W</t>
        </is>
      </c>
      <c r="B776" s="15" t="inlineStr">
        <is>
          <t>A&amp;W Root Beer | Cream Soda | 24-pack 355mL</t>
        </is>
      </c>
      <c r="C776" s="15" t="inlineStr">
        <is>
          <t>5) Sparkling water &amp; soda</t>
        </is>
      </c>
      <c r="D776" s="15" t="inlineStr">
        <is>
          <t>355 mL can</t>
        </is>
      </c>
      <c r="E776" s="29" t="n">
        <v>24</v>
      </c>
      <c r="F776" s="30" t="n"/>
      <c r="G776" s="31">
        <f>IF(AND(ISNUMBER($F776),ISNUMBER($E776),$E776&lt;&gt;0),$F776/$E776,"")</f>
        <v/>
      </c>
      <c r="H776" s="31">
        <f>IF(AND(ISNUMBER($F776),ISNUMBER($AL776),ISNUMBER($E776),($AL776*$E776)&lt;&gt;0),$F776/($AL776*$E776)*100,"")</f>
        <v/>
      </c>
      <c r="I776" s="32" t="n"/>
      <c r="J776" s="33" t="n"/>
      <c r="K776" s="31">
        <f>IF(AND(ISNUMBER($F776),ISNUMBER($J776)),$F776*(1-$J776),"")</f>
        <v/>
      </c>
      <c r="L776" s="32" t="n"/>
      <c r="M776" s="32" t="n"/>
      <c r="N776" s="31">
        <f>IF(ISNUMBER($F776),($F776-IF(ISNUMBER($AM776),$AM776,0))*(1-IF(ISNUMBER($J776),$J776,0)),"")</f>
        <v/>
      </c>
      <c r="O776" s="15" t="inlineStr">
        <is>
          <t>Cream Soda</t>
        </is>
      </c>
      <c r="P776" s="29" t="n">
        <v>0</v>
      </c>
      <c r="Q776" s="29" t="n">
        <v>45</v>
      </c>
      <c r="R776" s="15" t="inlineStr">
        <is>
          <t>Not listed</t>
        </is>
      </c>
      <c r="S776" s="29" t="n">
        <v>46</v>
      </c>
      <c r="T776" s="29" t="n">
        <v>170</v>
      </c>
      <c r="U776" s="15" t="inlineStr">
        <is>
          <t>HFCS</t>
        </is>
      </c>
      <c r="V776" s="15" t="inlineStr">
        <is>
          <t>Caffeine-free root beer</t>
        </is>
      </c>
      <c r="W776" s="32" t="n"/>
      <c r="X776" s="32" t="n"/>
      <c r="Y776" s="32" t="n"/>
      <c r="Z776" s="32" t="n"/>
      <c r="AA776" s="15" t="inlineStr">
        <is>
          <t>High</t>
        </is>
      </c>
      <c r="AB776" s="15" t="inlineStr">
        <is>
          <t>#1 root beer</t>
        </is>
      </c>
      <c r="AC776" s="15" t="inlineStr">
        <is>
          <t>Creamy classic root beer</t>
        </is>
      </c>
      <c r="AD776" s="15" t="inlineStr">
        <is>
          <t>Rich caffeine-free root beer.</t>
        </is>
      </c>
      <c r="AE776" s="32" t="n"/>
      <c r="AF776" s="34">
        <f>IF(AND(ISNUMBER($P776),ISNUMBER($AL776),$AL776&lt;&gt;0),ROUND($P776/$AL776*100,1),"")</f>
        <v/>
      </c>
      <c r="AG776" s="35">
        <f>IF(AND(ISNUMBER($S776),ISNUMBER($AL776),$AL776&lt;&gt;0),ROUND($S776/$AL776*100,2),"")</f>
        <v/>
      </c>
      <c r="AH776" s="34">
        <f>IF(AND(ISNUMBER($Q776),ISNUMBER($AL776),$AL776&lt;&gt;0),ROUND($Q776/$AL776*100,1),"")</f>
        <v/>
      </c>
      <c r="AI776" s="29">
        <f>IF(ISNUMBER($S776),IF($S776&lt;=1,"Yes","No"),"n/a")</f>
        <v/>
      </c>
      <c r="AJ776" s="29">
        <f>IF(ISNUMBER($S776),ROUND(MAX(0,MIN(100,100-$S776*2.5-IF(ISNUMBER($T776),$T776,0)*0.12+IF($S776&lt;=1,12,0))),0),"")</f>
        <v/>
      </c>
      <c r="AK776" s="29">
        <f>IF(ISNUMBER($Q776),IF($Q776&gt;=100,20,IF($Q776&gt;=30,10,0)),0)+IF(ISNUMBER($R776),IF($R776&gt;=100,20,0),0)+IF(ISNUMBER($P776),IF($P776&gt;=150,20,IF($P776&gt;=50,12,5)),0)+IF(ISNUMBER($S776),IF($S776&lt;=1,15,0),0)</f>
        <v/>
      </c>
      <c r="AL776" s="29" t="n">
        <v>355</v>
      </c>
      <c r="AM776" s="30" t="n"/>
      <c r="AN776" s="15" t="inlineStr">
        <is>
          <t>Secondary/approx; NOT verified on Amazon.ca</t>
        </is>
      </c>
      <c r="AO776" s="15" t="inlineStr">
        <is>
          <t>BLANK -&gt; requires live Amazon.ca capture</t>
        </is>
      </c>
      <c r="AP776" s="15" t="inlineStr">
        <is>
          <t>Unverified commercial data</t>
        </is>
      </c>
    </row>
    <row r="777" ht="28" customHeight="1">
      <c r="A777" s="15" t="inlineStr">
        <is>
          <t>Crush</t>
        </is>
      </c>
      <c r="B777" s="15" t="inlineStr">
        <is>
          <t>Crush Orange | Orange | single 355mL</t>
        </is>
      </c>
      <c r="C777" s="15" t="inlineStr">
        <is>
          <t>5) Sparkling water &amp; soda</t>
        </is>
      </c>
      <c r="D777" s="15" t="inlineStr">
        <is>
          <t>355 mL can</t>
        </is>
      </c>
      <c r="E777" s="29" t="n">
        <v>1</v>
      </c>
      <c r="F777" s="30" t="n"/>
      <c r="G777" s="31">
        <f>IF(AND(ISNUMBER($F777),ISNUMBER($E777),$E777&lt;&gt;0),$F777/$E777,"")</f>
        <v/>
      </c>
      <c r="H777" s="31">
        <f>IF(AND(ISNUMBER($F777),ISNUMBER($AL777),ISNUMBER($E777),($AL777*$E777)&lt;&gt;0),$F777/($AL777*$E777)*100,"")</f>
        <v/>
      </c>
      <c r="I777" s="32" t="n"/>
      <c r="J777" s="33" t="n"/>
      <c r="K777" s="31">
        <f>IF(AND(ISNUMBER($F777),ISNUMBER($J777)),$F777*(1-$J777),"")</f>
        <v/>
      </c>
      <c r="L777" s="32" t="n"/>
      <c r="M777" s="32" t="n"/>
      <c r="N777" s="31">
        <f>IF(ISNUMBER($F777),($F777-IF(ISNUMBER($AM777),$AM777,0))*(1-IF(ISNUMBER($J777),$J777,0)),"")</f>
        <v/>
      </c>
      <c r="O777" s="15" t="inlineStr">
        <is>
          <t>Orange</t>
        </is>
      </c>
      <c r="P777" s="29" t="n">
        <v>0</v>
      </c>
      <c r="Q777" s="29" t="n">
        <v>45</v>
      </c>
      <c r="R777" s="15" t="inlineStr">
        <is>
          <t>Not listed</t>
        </is>
      </c>
      <c r="S777" s="29" t="n">
        <v>49</v>
      </c>
      <c r="T777" s="29" t="n">
        <v>180</v>
      </c>
      <c r="U777" s="15" t="inlineStr">
        <is>
          <t>HFCS</t>
        </is>
      </c>
      <c r="V777" s="15" t="inlineStr">
        <is>
          <t>Bold fruit soda</t>
        </is>
      </c>
      <c r="W777" s="32" t="n"/>
      <c r="X777" s="32" t="n"/>
      <c r="Y777" s="32" t="n"/>
      <c r="Z777" s="32" t="n"/>
      <c r="AA777" s="15" t="inlineStr">
        <is>
          <t>Medium</t>
        </is>
      </c>
      <c r="AB777" s="15" t="inlineStr">
        <is>
          <t>Legacy fruit soda</t>
        </is>
      </c>
      <c r="AC777" s="15" t="inlineStr">
        <is>
          <t>Super-sweet orange soda</t>
        </is>
      </c>
      <c r="AD777" s="15" t="inlineStr">
        <is>
          <t>Bold sweet fruit flavour.</t>
        </is>
      </c>
      <c r="AE777" s="32" t="n"/>
      <c r="AF777" s="34">
        <f>IF(AND(ISNUMBER($P777),ISNUMBER($AL777),$AL777&lt;&gt;0),ROUND($P777/$AL777*100,1),"")</f>
        <v/>
      </c>
      <c r="AG777" s="35">
        <f>IF(AND(ISNUMBER($S777),ISNUMBER($AL777),$AL777&lt;&gt;0),ROUND($S777/$AL777*100,2),"")</f>
        <v/>
      </c>
      <c r="AH777" s="34">
        <f>IF(AND(ISNUMBER($Q777),ISNUMBER($AL777),$AL777&lt;&gt;0),ROUND($Q777/$AL777*100,1),"")</f>
        <v/>
      </c>
      <c r="AI777" s="29">
        <f>IF(ISNUMBER($S777),IF($S777&lt;=1,"Yes","No"),"n/a")</f>
        <v/>
      </c>
      <c r="AJ777" s="29">
        <f>IF(ISNUMBER($S777),ROUND(MAX(0,MIN(100,100-$S777*2.5-IF(ISNUMBER($T777),$T777,0)*0.12+IF($S777&lt;=1,12,0))),0),"")</f>
        <v/>
      </c>
      <c r="AK777" s="29">
        <f>IF(ISNUMBER($Q777),IF($Q777&gt;=100,20,IF($Q777&gt;=30,10,0)),0)+IF(ISNUMBER($R777),IF($R777&gt;=100,20,0),0)+IF(ISNUMBER($P777),IF($P777&gt;=150,20,IF($P777&gt;=50,12,5)),0)+IF(ISNUMBER($S777),IF($S777&lt;=1,15,0),0)</f>
        <v/>
      </c>
      <c r="AL777" s="29" t="n">
        <v>355</v>
      </c>
      <c r="AM777" s="30" t="n"/>
      <c r="AN777" s="15" t="inlineStr">
        <is>
          <t>Secondary/approx; NOT verified on Amazon.ca</t>
        </is>
      </c>
      <c r="AO777" s="15" t="inlineStr">
        <is>
          <t>BLANK -&gt; requires live Amazon.ca capture</t>
        </is>
      </c>
      <c r="AP777" s="15" t="inlineStr">
        <is>
          <t>Unverified commercial data</t>
        </is>
      </c>
    </row>
    <row r="778" ht="28" customHeight="1">
      <c r="A778" s="15" t="inlineStr">
        <is>
          <t>Crush</t>
        </is>
      </c>
      <c r="B778" s="15" t="inlineStr">
        <is>
          <t>Crush Orange | Orange | 8-pack 355mL</t>
        </is>
      </c>
      <c r="C778" s="15" t="inlineStr">
        <is>
          <t>5) Sparkling water &amp; soda</t>
        </is>
      </c>
      <c r="D778" s="15" t="inlineStr">
        <is>
          <t>355 mL can</t>
        </is>
      </c>
      <c r="E778" s="29" t="n">
        <v>8</v>
      </c>
      <c r="F778" s="30" t="n"/>
      <c r="G778" s="31">
        <f>IF(AND(ISNUMBER($F778),ISNUMBER($E778),$E778&lt;&gt;0),$F778/$E778,"")</f>
        <v/>
      </c>
      <c r="H778" s="31">
        <f>IF(AND(ISNUMBER($F778),ISNUMBER($AL778),ISNUMBER($E778),($AL778*$E778)&lt;&gt;0),$F778/($AL778*$E778)*100,"")</f>
        <v/>
      </c>
      <c r="I778" s="32" t="n"/>
      <c r="J778" s="33" t="n"/>
      <c r="K778" s="31">
        <f>IF(AND(ISNUMBER($F778),ISNUMBER($J778)),$F778*(1-$J778),"")</f>
        <v/>
      </c>
      <c r="L778" s="32" t="n"/>
      <c r="M778" s="32" t="n"/>
      <c r="N778" s="31">
        <f>IF(ISNUMBER($F778),($F778-IF(ISNUMBER($AM778),$AM778,0))*(1-IF(ISNUMBER($J778),$J778,0)),"")</f>
        <v/>
      </c>
      <c r="O778" s="15" t="inlineStr">
        <is>
          <t>Orange</t>
        </is>
      </c>
      <c r="P778" s="29" t="n">
        <v>0</v>
      </c>
      <c r="Q778" s="29" t="n">
        <v>45</v>
      </c>
      <c r="R778" s="15" t="inlineStr">
        <is>
          <t>Not listed</t>
        </is>
      </c>
      <c r="S778" s="29" t="n">
        <v>49</v>
      </c>
      <c r="T778" s="29" t="n">
        <v>180</v>
      </c>
      <c r="U778" s="15" t="inlineStr">
        <is>
          <t>HFCS</t>
        </is>
      </c>
      <c r="V778" s="15" t="inlineStr">
        <is>
          <t>Bold fruit soda</t>
        </is>
      </c>
      <c r="W778" s="32" t="n"/>
      <c r="X778" s="32" t="n"/>
      <c r="Y778" s="32" t="n"/>
      <c r="Z778" s="32" t="n"/>
      <c r="AA778" s="15" t="inlineStr">
        <is>
          <t>Medium</t>
        </is>
      </c>
      <c r="AB778" s="15" t="inlineStr">
        <is>
          <t>Legacy fruit soda</t>
        </is>
      </c>
      <c r="AC778" s="15" t="inlineStr">
        <is>
          <t>Super-sweet orange soda</t>
        </is>
      </c>
      <c r="AD778" s="15" t="inlineStr">
        <is>
          <t>Bold sweet fruit flavour.</t>
        </is>
      </c>
      <c r="AE778" s="32" t="n"/>
      <c r="AF778" s="34">
        <f>IF(AND(ISNUMBER($P778),ISNUMBER($AL778),$AL778&lt;&gt;0),ROUND($P778/$AL778*100,1),"")</f>
        <v/>
      </c>
      <c r="AG778" s="35">
        <f>IF(AND(ISNUMBER($S778),ISNUMBER($AL778),$AL778&lt;&gt;0),ROUND($S778/$AL778*100,2),"")</f>
        <v/>
      </c>
      <c r="AH778" s="34">
        <f>IF(AND(ISNUMBER($Q778),ISNUMBER($AL778),$AL778&lt;&gt;0),ROUND($Q778/$AL778*100,1),"")</f>
        <v/>
      </c>
      <c r="AI778" s="29">
        <f>IF(ISNUMBER($S778),IF($S778&lt;=1,"Yes","No"),"n/a")</f>
        <v/>
      </c>
      <c r="AJ778" s="29">
        <f>IF(ISNUMBER($S778),ROUND(MAX(0,MIN(100,100-$S778*2.5-IF(ISNUMBER($T778),$T778,0)*0.12+IF($S778&lt;=1,12,0))),0),"")</f>
        <v/>
      </c>
      <c r="AK778" s="29">
        <f>IF(ISNUMBER($Q778),IF($Q778&gt;=100,20,IF($Q778&gt;=30,10,0)),0)+IF(ISNUMBER($R778),IF($R778&gt;=100,20,0),0)+IF(ISNUMBER($P778),IF($P778&gt;=150,20,IF($P778&gt;=50,12,5)),0)+IF(ISNUMBER($S778),IF($S778&lt;=1,15,0),0)</f>
        <v/>
      </c>
      <c r="AL778" s="29" t="n">
        <v>355</v>
      </c>
      <c r="AM778" s="30" t="n"/>
      <c r="AN778" s="15" t="inlineStr">
        <is>
          <t>Secondary/approx; NOT verified on Amazon.ca</t>
        </is>
      </c>
      <c r="AO778" s="15" t="inlineStr">
        <is>
          <t>BLANK -&gt; requires live Amazon.ca capture</t>
        </is>
      </c>
      <c r="AP778" s="15" t="inlineStr">
        <is>
          <t>Unverified commercial data</t>
        </is>
      </c>
    </row>
    <row r="779" ht="28" customHeight="1">
      <c r="A779" s="15" t="inlineStr">
        <is>
          <t>Crush</t>
        </is>
      </c>
      <c r="B779" s="15" t="inlineStr">
        <is>
          <t>Crush Orange | Orange | 12-pack 355mL</t>
        </is>
      </c>
      <c r="C779" s="15" t="inlineStr">
        <is>
          <t>5) Sparkling water &amp; soda</t>
        </is>
      </c>
      <c r="D779" s="15" t="inlineStr">
        <is>
          <t>355 mL can</t>
        </is>
      </c>
      <c r="E779" s="29" t="n">
        <v>12</v>
      </c>
      <c r="F779" s="30" t="n"/>
      <c r="G779" s="31">
        <f>IF(AND(ISNUMBER($F779),ISNUMBER($E779),$E779&lt;&gt;0),$F779/$E779,"")</f>
        <v/>
      </c>
      <c r="H779" s="31">
        <f>IF(AND(ISNUMBER($F779),ISNUMBER($AL779),ISNUMBER($E779),($AL779*$E779)&lt;&gt;0),$F779/($AL779*$E779)*100,"")</f>
        <v/>
      </c>
      <c r="I779" s="32" t="n"/>
      <c r="J779" s="33" t="n"/>
      <c r="K779" s="31">
        <f>IF(AND(ISNUMBER($F779),ISNUMBER($J779)),$F779*(1-$J779),"")</f>
        <v/>
      </c>
      <c r="L779" s="32" t="n"/>
      <c r="M779" s="32" t="n"/>
      <c r="N779" s="31">
        <f>IF(ISNUMBER($F779),($F779-IF(ISNUMBER($AM779),$AM779,0))*(1-IF(ISNUMBER($J779),$J779,0)),"")</f>
        <v/>
      </c>
      <c r="O779" s="15" t="inlineStr">
        <is>
          <t>Orange</t>
        </is>
      </c>
      <c r="P779" s="29" t="n">
        <v>0</v>
      </c>
      <c r="Q779" s="29" t="n">
        <v>45</v>
      </c>
      <c r="R779" s="15" t="inlineStr">
        <is>
          <t>Not listed</t>
        </is>
      </c>
      <c r="S779" s="29" t="n">
        <v>49</v>
      </c>
      <c r="T779" s="29" t="n">
        <v>180</v>
      </c>
      <c r="U779" s="15" t="inlineStr">
        <is>
          <t>HFCS</t>
        </is>
      </c>
      <c r="V779" s="15" t="inlineStr">
        <is>
          <t>Bold fruit soda</t>
        </is>
      </c>
      <c r="W779" s="32" t="n"/>
      <c r="X779" s="32" t="n"/>
      <c r="Y779" s="32" t="n"/>
      <c r="Z779" s="32" t="n"/>
      <c r="AA779" s="15" t="inlineStr">
        <is>
          <t>Medium</t>
        </is>
      </c>
      <c r="AB779" s="15" t="inlineStr">
        <is>
          <t>Legacy fruit soda</t>
        </is>
      </c>
      <c r="AC779" s="15" t="inlineStr">
        <is>
          <t>Super-sweet orange soda</t>
        </is>
      </c>
      <c r="AD779" s="15" t="inlineStr">
        <is>
          <t>Bold sweet fruit flavour.</t>
        </is>
      </c>
      <c r="AE779" s="32" t="n"/>
      <c r="AF779" s="34">
        <f>IF(AND(ISNUMBER($P779),ISNUMBER($AL779),$AL779&lt;&gt;0),ROUND($P779/$AL779*100,1),"")</f>
        <v/>
      </c>
      <c r="AG779" s="35">
        <f>IF(AND(ISNUMBER($S779),ISNUMBER($AL779),$AL779&lt;&gt;0),ROUND($S779/$AL779*100,2),"")</f>
        <v/>
      </c>
      <c r="AH779" s="34">
        <f>IF(AND(ISNUMBER($Q779),ISNUMBER($AL779),$AL779&lt;&gt;0),ROUND($Q779/$AL779*100,1),"")</f>
        <v/>
      </c>
      <c r="AI779" s="29">
        <f>IF(ISNUMBER($S779),IF($S779&lt;=1,"Yes","No"),"n/a")</f>
        <v/>
      </c>
      <c r="AJ779" s="29">
        <f>IF(ISNUMBER($S779),ROUND(MAX(0,MIN(100,100-$S779*2.5-IF(ISNUMBER($T779),$T779,0)*0.12+IF($S779&lt;=1,12,0))),0),"")</f>
        <v/>
      </c>
      <c r="AK779" s="29">
        <f>IF(ISNUMBER($Q779),IF($Q779&gt;=100,20,IF($Q779&gt;=30,10,0)),0)+IF(ISNUMBER($R779),IF($R779&gt;=100,20,0),0)+IF(ISNUMBER($P779),IF($P779&gt;=150,20,IF($P779&gt;=50,12,5)),0)+IF(ISNUMBER($S779),IF($S779&lt;=1,15,0),0)</f>
        <v/>
      </c>
      <c r="AL779" s="29" t="n">
        <v>355</v>
      </c>
      <c r="AM779" s="30" t="n"/>
      <c r="AN779" s="15" t="inlineStr">
        <is>
          <t>Secondary/approx; NOT verified on Amazon.ca</t>
        </is>
      </c>
      <c r="AO779" s="15" t="inlineStr">
        <is>
          <t>BLANK -&gt; requires live Amazon.ca capture</t>
        </is>
      </c>
      <c r="AP779" s="15" t="inlineStr">
        <is>
          <t>Unverified commercial data</t>
        </is>
      </c>
    </row>
    <row r="780" ht="28" customHeight="1">
      <c r="A780" s="15" t="inlineStr">
        <is>
          <t>Crush</t>
        </is>
      </c>
      <c r="B780" s="15" t="inlineStr">
        <is>
          <t>Crush Orange | Orange | 15-pack 355mL</t>
        </is>
      </c>
      <c r="C780" s="15" t="inlineStr">
        <is>
          <t>5) Sparkling water &amp; soda</t>
        </is>
      </c>
      <c r="D780" s="15" t="inlineStr">
        <is>
          <t>355 mL can</t>
        </is>
      </c>
      <c r="E780" s="29" t="n">
        <v>15</v>
      </c>
      <c r="F780" s="30" t="n"/>
      <c r="G780" s="31">
        <f>IF(AND(ISNUMBER($F780),ISNUMBER($E780),$E780&lt;&gt;0),$F780/$E780,"")</f>
        <v/>
      </c>
      <c r="H780" s="31">
        <f>IF(AND(ISNUMBER($F780),ISNUMBER($AL780),ISNUMBER($E780),($AL780*$E780)&lt;&gt;0),$F780/($AL780*$E780)*100,"")</f>
        <v/>
      </c>
      <c r="I780" s="32" t="n"/>
      <c r="J780" s="33" t="n"/>
      <c r="K780" s="31">
        <f>IF(AND(ISNUMBER($F780),ISNUMBER($J780)),$F780*(1-$J780),"")</f>
        <v/>
      </c>
      <c r="L780" s="32" t="n"/>
      <c r="M780" s="32" t="n"/>
      <c r="N780" s="31">
        <f>IF(ISNUMBER($F780),($F780-IF(ISNUMBER($AM780),$AM780,0))*(1-IF(ISNUMBER($J780),$J780,0)),"")</f>
        <v/>
      </c>
      <c r="O780" s="15" t="inlineStr">
        <is>
          <t>Orange</t>
        </is>
      </c>
      <c r="P780" s="29" t="n">
        <v>0</v>
      </c>
      <c r="Q780" s="29" t="n">
        <v>45</v>
      </c>
      <c r="R780" s="15" t="inlineStr">
        <is>
          <t>Not listed</t>
        </is>
      </c>
      <c r="S780" s="29" t="n">
        <v>49</v>
      </c>
      <c r="T780" s="29" t="n">
        <v>180</v>
      </c>
      <c r="U780" s="15" t="inlineStr">
        <is>
          <t>HFCS</t>
        </is>
      </c>
      <c r="V780" s="15" t="inlineStr">
        <is>
          <t>Bold fruit soda</t>
        </is>
      </c>
      <c r="W780" s="32" t="n"/>
      <c r="X780" s="32" t="n"/>
      <c r="Y780" s="32" t="n"/>
      <c r="Z780" s="32" t="n"/>
      <c r="AA780" s="15" t="inlineStr">
        <is>
          <t>Medium</t>
        </is>
      </c>
      <c r="AB780" s="15" t="inlineStr">
        <is>
          <t>Legacy fruit soda</t>
        </is>
      </c>
      <c r="AC780" s="15" t="inlineStr">
        <is>
          <t>Super-sweet orange soda</t>
        </is>
      </c>
      <c r="AD780" s="15" t="inlineStr">
        <is>
          <t>Bold sweet fruit flavour.</t>
        </is>
      </c>
      <c r="AE780" s="32" t="n"/>
      <c r="AF780" s="34">
        <f>IF(AND(ISNUMBER($P780),ISNUMBER($AL780),$AL780&lt;&gt;0),ROUND($P780/$AL780*100,1),"")</f>
        <v/>
      </c>
      <c r="AG780" s="35">
        <f>IF(AND(ISNUMBER($S780),ISNUMBER($AL780),$AL780&lt;&gt;0),ROUND($S780/$AL780*100,2),"")</f>
        <v/>
      </c>
      <c r="AH780" s="34">
        <f>IF(AND(ISNUMBER($Q780),ISNUMBER($AL780),$AL780&lt;&gt;0),ROUND($Q780/$AL780*100,1),"")</f>
        <v/>
      </c>
      <c r="AI780" s="29">
        <f>IF(ISNUMBER($S780),IF($S780&lt;=1,"Yes","No"),"n/a")</f>
        <v/>
      </c>
      <c r="AJ780" s="29">
        <f>IF(ISNUMBER($S780),ROUND(MAX(0,MIN(100,100-$S780*2.5-IF(ISNUMBER($T780),$T780,0)*0.12+IF($S780&lt;=1,12,0))),0),"")</f>
        <v/>
      </c>
      <c r="AK780" s="29">
        <f>IF(ISNUMBER($Q780),IF($Q780&gt;=100,20,IF($Q780&gt;=30,10,0)),0)+IF(ISNUMBER($R780),IF($R780&gt;=100,20,0),0)+IF(ISNUMBER($P780),IF($P780&gt;=150,20,IF($P780&gt;=50,12,5)),0)+IF(ISNUMBER($S780),IF($S780&lt;=1,15,0),0)</f>
        <v/>
      </c>
      <c r="AL780" s="29" t="n">
        <v>355</v>
      </c>
      <c r="AM780" s="30" t="n"/>
      <c r="AN780" s="15" t="inlineStr">
        <is>
          <t>Secondary/approx; NOT verified on Amazon.ca</t>
        </is>
      </c>
      <c r="AO780" s="15" t="inlineStr">
        <is>
          <t>BLANK -&gt; requires live Amazon.ca capture</t>
        </is>
      </c>
      <c r="AP780" s="15" t="inlineStr">
        <is>
          <t>Unverified commercial data</t>
        </is>
      </c>
    </row>
    <row r="781" ht="28" customHeight="1">
      <c r="A781" s="15" t="inlineStr">
        <is>
          <t>Crush</t>
        </is>
      </c>
      <c r="B781" s="15" t="inlineStr">
        <is>
          <t>Crush Orange | Orange | 18-pack 355mL</t>
        </is>
      </c>
      <c r="C781" s="15" t="inlineStr">
        <is>
          <t>5) Sparkling water &amp; soda</t>
        </is>
      </c>
      <c r="D781" s="15" t="inlineStr">
        <is>
          <t>355 mL can</t>
        </is>
      </c>
      <c r="E781" s="29" t="n">
        <v>18</v>
      </c>
      <c r="F781" s="30" t="n"/>
      <c r="G781" s="31">
        <f>IF(AND(ISNUMBER($F781),ISNUMBER($E781),$E781&lt;&gt;0),$F781/$E781,"")</f>
        <v/>
      </c>
      <c r="H781" s="31">
        <f>IF(AND(ISNUMBER($F781),ISNUMBER($AL781),ISNUMBER($E781),($AL781*$E781)&lt;&gt;0),$F781/($AL781*$E781)*100,"")</f>
        <v/>
      </c>
      <c r="I781" s="32" t="n"/>
      <c r="J781" s="33" t="n"/>
      <c r="K781" s="31">
        <f>IF(AND(ISNUMBER($F781),ISNUMBER($J781)),$F781*(1-$J781),"")</f>
        <v/>
      </c>
      <c r="L781" s="32" t="n"/>
      <c r="M781" s="32" t="n"/>
      <c r="N781" s="31">
        <f>IF(ISNUMBER($F781),($F781-IF(ISNUMBER($AM781),$AM781,0))*(1-IF(ISNUMBER($J781),$J781,0)),"")</f>
        <v/>
      </c>
      <c r="O781" s="15" t="inlineStr">
        <is>
          <t>Orange</t>
        </is>
      </c>
      <c r="P781" s="29" t="n">
        <v>0</v>
      </c>
      <c r="Q781" s="29" t="n">
        <v>45</v>
      </c>
      <c r="R781" s="15" t="inlineStr">
        <is>
          <t>Not listed</t>
        </is>
      </c>
      <c r="S781" s="29" t="n">
        <v>49</v>
      </c>
      <c r="T781" s="29" t="n">
        <v>180</v>
      </c>
      <c r="U781" s="15" t="inlineStr">
        <is>
          <t>HFCS</t>
        </is>
      </c>
      <c r="V781" s="15" t="inlineStr">
        <is>
          <t>Bold fruit soda</t>
        </is>
      </c>
      <c r="W781" s="32" t="n"/>
      <c r="X781" s="32" t="n"/>
      <c r="Y781" s="32" t="n"/>
      <c r="Z781" s="32" t="n"/>
      <c r="AA781" s="15" t="inlineStr">
        <is>
          <t>Medium</t>
        </is>
      </c>
      <c r="AB781" s="15" t="inlineStr">
        <is>
          <t>Legacy fruit soda</t>
        </is>
      </c>
      <c r="AC781" s="15" t="inlineStr">
        <is>
          <t>Super-sweet orange soda</t>
        </is>
      </c>
      <c r="AD781" s="15" t="inlineStr">
        <is>
          <t>Bold sweet fruit flavour.</t>
        </is>
      </c>
      <c r="AE781" s="32" t="n"/>
      <c r="AF781" s="34">
        <f>IF(AND(ISNUMBER($P781),ISNUMBER($AL781),$AL781&lt;&gt;0),ROUND($P781/$AL781*100,1),"")</f>
        <v/>
      </c>
      <c r="AG781" s="35">
        <f>IF(AND(ISNUMBER($S781),ISNUMBER($AL781),$AL781&lt;&gt;0),ROUND($S781/$AL781*100,2),"")</f>
        <v/>
      </c>
      <c r="AH781" s="34">
        <f>IF(AND(ISNUMBER($Q781),ISNUMBER($AL781),$AL781&lt;&gt;0),ROUND($Q781/$AL781*100,1),"")</f>
        <v/>
      </c>
      <c r="AI781" s="29">
        <f>IF(ISNUMBER($S781),IF($S781&lt;=1,"Yes","No"),"n/a")</f>
        <v/>
      </c>
      <c r="AJ781" s="29">
        <f>IF(ISNUMBER($S781),ROUND(MAX(0,MIN(100,100-$S781*2.5-IF(ISNUMBER($T781),$T781,0)*0.12+IF($S781&lt;=1,12,0))),0),"")</f>
        <v/>
      </c>
      <c r="AK781" s="29">
        <f>IF(ISNUMBER($Q781),IF($Q781&gt;=100,20,IF($Q781&gt;=30,10,0)),0)+IF(ISNUMBER($R781),IF($R781&gt;=100,20,0),0)+IF(ISNUMBER($P781),IF($P781&gt;=150,20,IF($P781&gt;=50,12,5)),0)+IF(ISNUMBER($S781),IF($S781&lt;=1,15,0),0)</f>
        <v/>
      </c>
      <c r="AL781" s="29" t="n">
        <v>355</v>
      </c>
      <c r="AM781" s="30" t="n"/>
      <c r="AN781" s="15" t="inlineStr">
        <is>
          <t>Secondary/approx; NOT verified on Amazon.ca</t>
        </is>
      </c>
      <c r="AO781" s="15" t="inlineStr">
        <is>
          <t>BLANK -&gt; requires live Amazon.ca capture</t>
        </is>
      </c>
      <c r="AP781" s="15" t="inlineStr">
        <is>
          <t>Unverified commercial data</t>
        </is>
      </c>
    </row>
    <row r="782" ht="28" customHeight="1">
      <c r="A782" s="15" t="inlineStr">
        <is>
          <t>Crush</t>
        </is>
      </c>
      <c r="B782" s="15" t="inlineStr">
        <is>
          <t>Crush Orange | Orange | 24-pack 355mL</t>
        </is>
      </c>
      <c r="C782" s="15" t="inlineStr">
        <is>
          <t>5) Sparkling water &amp; soda</t>
        </is>
      </c>
      <c r="D782" s="15" t="inlineStr">
        <is>
          <t>355 mL can</t>
        </is>
      </c>
      <c r="E782" s="29" t="n">
        <v>24</v>
      </c>
      <c r="F782" s="30" t="n"/>
      <c r="G782" s="31">
        <f>IF(AND(ISNUMBER($F782),ISNUMBER($E782),$E782&lt;&gt;0),$F782/$E782,"")</f>
        <v/>
      </c>
      <c r="H782" s="31">
        <f>IF(AND(ISNUMBER($F782),ISNUMBER($AL782),ISNUMBER($E782),($AL782*$E782)&lt;&gt;0),$F782/($AL782*$E782)*100,"")</f>
        <v/>
      </c>
      <c r="I782" s="32" t="n"/>
      <c r="J782" s="33" t="n"/>
      <c r="K782" s="31">
        <f>IF(AND(ISNUMBER($F782),ISNUMBER($J782)),$F782*(1-$J782),"")</f>
        <v/>
      </c>
      <c r="L782" s="32" t="n"/>
      <c r="M782" s="32" t="n"/>
      <c r="N782" s="31">
        <f>IF(ISNUMBER($F782),($F782-IF(ISNUMBER($AM782),$AM782,0))*(1-IF(ISNUMBER($J782),$J782,0)),"")</f>
        <v/>
      </c>
      <c r="O782" s="15" t="inlineStr">
        <is>
          <t>Orange</t>
        </is>
      </c>
      <c r="P782" s="29" t="n">
        <v>0</v>
      </c>
      <c r="Q782" s="29" t="n">
        <v>45</v>
      </c>
      <c r="R782" s="15" t="inlineStr">
        <is>
          <t>Not listed</t>
        </is>
      </c>
      <c r="S782" s="29" t="n">
        <v>49</v>
      </c>
      <c r="T782" s="29" t="n">
        <v>180</v>
      </c>
      <c r="U782" s="15" t="inlineStr">
        <is>
          <t>HFCS</t>
        </is>
      </c>
      <c r="V782" s="15" t="inlineStr">
        <is>
          <t>Bold fruit soda</t>
        </is>
      </c>
      <c r="W782" s="32" t="n"/>
      <c r="X782" s="32" t="n"/>
      <c r="Y782" s="32" t="n"/>
      <c r="Z782" s="32" t="n"/>
      <c r="AA782" s="15" t="inlineStr">
        <is>
          <t>Medium</t>
        </is>
      </c>
      <c r="AB782" s="15" t="inlineStr">
        <is>
          <t>Legacy fruit soda</t>
        </is>
      </c>
      <c r="AC782" s="15" t="inlineStr">
        <is>
          <t>Super-sweet orange soda</t>
        </is>
      </c>
      <c r="AD782" s="15" t="inlineStr">
        <is>
          <t>Bold sweet fruit flavour.</t>
        </is>
      </c>
      <c r="AE782" s="32" t="n"/>
      <c r="AF782" s="34">
        <f>IF(AND(ISNUMBER($P782),ISNUMBER($AL782),$AL782&lt;&gt;0),ROUND($P782/$AL782*100,1),"")</f>
        <v/>
      </c>
      <c r="AG782" s="35">
        <f>IF(AND(ISNUMBER($S782),ISNUMBER($AL782),$AL782&lt;&gt;0),ROUND($S782/$AL782*100,2),"")</f>
        <v/>
      </c>
      <c r="AH782" s="34">
        <f>IF(AND(ISNUMBER($Q782),ISNUMBER($AL782),$AL782&lt;&gt;0),ROUND($Q782/$AL782*100,1),"")</f>
        <v/>
      </c>
      <c r="AI782" s="29">
        <f>IF(ISNUMBER($S782),IF($S782&lt;=1,"Yes","No"),"n/a")</f>
        <v/>
      </c>
      <c r="AJ782" s="29">
        <f>IF(ISNUMBER($S782),ROUND(MAX(0,MIN(100,100-$S782*2.5-IF(ISNUMBER($T782),$T782,0)*0.12+IF($S782&lt;=1,12,0))),0),"")</f>
        <v/>
      </c>
      <c r="AK782" s="29">
        <f>IF(ISNUMBER($Q782),IF($Q782&gt;=100,20,IF($Q782&gt;=30,10,0)),0)+IF(ISNUMBER($R782),IF($R782&gt;=100,20,0),0)+IF(ISNUMBER($P782),IF($P782&gt;=150,20,IF($P782&gt;=50,12,5)),0)+IF(ISNUMBER($S782),IF($S782&lt;=1,15,0),0)</f>
        <v/>
      </c>
      <c r="AL782" s="29" t="n">
        <v>355</v>
      </c>
      <c r="AM782" s="30" t="n"/>
      <c r="AN782" s="15" t="inlineStr">
        <is>
          <t>Secondary/approx; NOT verified on Amazon.ca</t>
        </is>
      </c>
      <c r="AO782" s="15" t="inlineStr">
        <is>
          <t>BLANK -&gt; requires live Amazon.ca capture</t>
        </is>
      </c>
      <c r="AP782" s="15" t="inlineStr">
        <is>
          <t>Unverified commercial data</t>
        </is>
      </c>
    </row>
    <row r="783" ht="28" customHeight="1">
      <c r="A783" s="15" t="inlineStr">
        <is>
          <t>Crush</t>
        </is>
      </c>
      <c r="B783" s="15" t="inlineStr">
        <is>
          <t>Crush Orange | Grape | single 355mL</t>
        </is>
      </c>
      <c r="C783" s="15" t="inlineStr">
        <is>
          <t>5) Sparkling water &amp; soda</t>
        </is>
      </c>
      <c r="D783" s="15" t="inlineStr">
        <is>
          <t>355 mL can</t>
        </is>
      </c>
      <c r="E783" s="29" t="n">
        <v>1</v>
      </c>
      <c r="F783" s="30" t="n"/>
      <c r="G783" s="31">
        <f>IF(AND(ISNUMBER($F783),ISNUMBER($E783),$E783&lt;&gt;0),$F783/$E783,"")</f>
        <v/>
      </c>
      <c r="H783" s="31">
        <f>IF(AND(ISNUMBER($F783),ISNUMBER($AL783),ISNUMBER($E783),($AL783*$E783)&lt;&gt;0),$F783/($AL783*$E783)*100,"")</f>
        <v/>
      </c>
      <c r="I783" s="32" t="n"/>
      <c r="J783" s="33" t="n"/>
      <c r="K783" s="31">
        <f>IF(AND(ISNUMBER($F783),ISNUMBER($J783)),$F783*(1-$J783),"")</f>
        <v/>
      </c>
      <c r="L783" s="32" t="n"/>
      <c r="M783" s="32" t="n"/>
      <c r="N783" s="31">
        <f>IF(ISNUMBER($F783),($F783-IF(ISNUMBER($AM783),$AM783,0))*(1-IF(ISNUMBER($J783),$J783,0)),"")</f>
        <v/>
      </c>
      <c r="O783" s="15" t="inlineStr">
        <is>
          <t>Grape</t>
        </is>
      </c>
      <c r="P783" s="29" t="n">
        <v>0</v>
      </c>
      <c r="Q783" s="29" t="n">
        <v>45</v>
      </c>
      <c r="R783" s="15" t="inlineStr">
        <is>
          <t>Not listed</t>
        </is>
      </c>
      <c r="S783" s="29" t="n">
        <v>49</v>
      </c>
      <c r="T783" s="29" t="n">
        <v>180</v>
      </c>
      <c r="U783" s="15" t="inlineStr">
        <is>
          <t>HFCS</t>
        </is>
      </c>
      <c r="V783" s="15" t="inlineStr">
        <is>
          <t>Bold fruit soda</t>
        </is>
      </c>
      <c r="W783" s="32" t="n"/>
      <c r="X783" s="32" t="n"/>
      <c r="Y783" s="32" t="n"/>
      <c r="Z783" s="32" t="n"/>
      <c r="AA783" s="15" t="inlineStr">
        <is>
          <t>Medium</t>
        </is>
      </c>
      <c r="AB783" s="15" t="inlineStr">
        <is>
          <t>Legacy fruit soda</t>
        </is>
      </c>
      <c r="AC783" s="15" t="inlineStr">
        <is>
          <t>Super-sweet orange soda</t>
        </is>
      </c>
      <c r="AD783" s="15" t="inlineStr">
        <is>
          <t>Bold sweet fruit flavour.</t>
        </is>
      </c>
      <c r="AE783" s="32" t="n"/>
      <c r="AF783" s="34">
        <f>IF(AND(ISNUMBER($P783),ISNUMBER($AL783),$AL783&lt;&gt;0),ROUND($P783/$AL783*100,1),"")</f>
        <v/>
      </c>
      <c r="AG783" s="35">
        <f>IF(AND(ISNUMBER($S783),ISNUMBER($AL783),$AL783&lt;&gt;0),ROUND($S783/$AL783*100,2),"")</f>
        <v/>
      </c>
      <c r="AH783" s="34">
        <f>IF(AND(ISNUMBER($Q783),ISNUMBER($AL783),$AL783&lt;&gt;0),ROUND($Q783/$AL783*100,1),"")</f>
        <v/>
      </c>
      <c r="AI783" s="29">
        <f>IF(ISNUMBER($S783),IF($S783&lt;=1,"Yes","No"),"n/a")</f>
        <v/>
      </c>
      <c r="AJ783" s="29">
        <f>IF(ISNUMBER($S783),ROUND(MAX(0,MIN(100,100-$S783*2.5-IF(ISNUMBER($T783),$T783,0)*0.12+IF($S783&lt;=1,12,0))),0),"")</f>
        <v/>
      </c>
      <c r="AK783" s="29">
        <f>IF(ISNUMBER($Q783),IF($Q783&gt;=100,20,IF($Q783&gt;=30,10,0)),0)+IF(ISNUMBER($R783),IF($R783&gt;=100,20,0),0)+IF(ISNUMBER($P783),IF($P783&gt;=150,20,IF($P783&gt;=50,12,5)),0)+IF(ISNUMBER($S783),IF($S783&lt;=1,15,0),0)</f>
        <v/>
      </c>
      <c r="AL783" s="29" t="n">
        <v>355</v>
      </c>
      <c r="AM783" s="30" t="n"/>
      <c r="AN783" s="15" t="inlineStr">
        <is>
          <t>Secondary/approx; NOT verified on Amazon.ca</t>
        </is>
      </c>
      <c r="AO783" s="15" t="inlineStr">
        <is>
          <t>BLANK -&gt; requires live Amazon.ca capture</t>
        </is>
      </c>
      <c r="AP783" s="15" t="inlineStr">
        <is>
          <t>Unverified commercial data</t>
        </is>
      </c>
    </row>
    <row r="784" ht="28" customHeight="1">
      <c r="A784" s="15" t="inlineStr">
        <is>
          <t>Crush</t>
        </is>
      </c>
      <c r="B784" s="15" t="inlineStr">
        <is>
          <t>Crush Orange | Grape | 8-pack 355mL</t>
        </is>
      </c>
      <c r="C784" s="15" t="inlineStr">
        <is>
          <t>5) Sparkling water &amp; soda</t>
        </is>
      </c>
      <c r="D784" s="15" t="inlineStr">
        <is>
          <t>355 mL can</t>
        </is>
      </c>
      <c r="E784" s="29" t="n">
        <v>8</v>
      </c>
      <c r="F784" s="30" t="n"/>
      <c r="G784" s="31">
        <f>IF(AND(ISNUMBER($F784),ISNUMBER($E784),$E784&lt;&gt;0),$F784/$E784,"")</f>
        <v/>
      </c>
      <c r="H784" s="31">
        <f>IF(AND(ISNUMBER($F784),ISNUMBER($AL784),ISNUMBER($E784),($AL784*$E784)&lt;&gt;0),$F784/($AL784*$E784)*100,"")</f>
        <v/>
      </c>
      <c r="I784" s="32" t="n"/>
      <c r="J784" s="33" t="n"/>
      <c r="K784" s="31">
        <f>IF(AND(ISNUMBER($F784),ISNUMBER($J784)),$F784*(1-$J784),"")</f>
        <v/>
      </c>
      <c r="L784" s="32" t="n"/>
      <c r="M784" s="32" t="n"/>
      <c r="N784" s="31">
        <f>IF(ISNUMBER($F784),($F784-IF(ISNUMBER($AM784),$AM784,0))*(1-IF(ISNUMBER($J784),$J784,0)),"")</f>
        <v/>
      </c>
      <c r="O784" s="15" t="inlineStr">
        <is>
          <t>Grape</t>
        </is>
      </c>
      <c r="P784" s="29" t="n">
        <v>0</v>
      </c>
      <c r="Q784" s="29" t="n">
        <v>45</v>
      </c>
      <c r="R784" s="15" t="inlineStr">
        <is>
          <t>Not listed</t>
        </is>
      </c>
      <c r="S784" s="29" t="n">
        <v>49</v>
      </c>
      <c r="T784" s="29" t="n">
        <v>180</v>
      </c>
      <c r="U784" s="15" t="inlineStr">
        <is>
          <t>HFCS</t>
        </is>
      </c>
      <c r="V784" s="15" t="inlineStr">
        <is>
          <t>Bold fruit soda</t>
        </is>
      </c>
      <c r="W784" s="32" t="n"/>
      <c r="X784" s="32" t="n"/>
      <c r="Y784" s="32" t="n"/>
      <c r="Z784" s="32" t="n"/>
      <c r="AA784" s="15" t="inlineStr">
        <is>
          <t>Medium</t>
        </is>
      </c>
      <c r="AB784" s="15" t="inlineStr">
        <is>
          <t>Legacy fruit soda</t>
        </is>
      </c>
      <c r="AC784" s="15" t="inlineStr">
        <is>
          <t>Super-sweet orange soda</t>
        </is>
      </c>
      <c r="AD784" s="15" t="inlineStr">
        <is>
          <t>Bold sweet fruit flavour.</t>
        </is>
      </c>
      <c r="AE784" s="32" t="n"/>
      <c r="AF784" s="34">
        <f>IF(AND(ISNUMBER($P784),ISNUMBER($AL784),$AL784&lt;&gt;0),ROUND($P784/$AL784*100,1),"")</f>
        <v/>
      </c>
      <c r="AG784" s="35">
        <f>IF(AND(ISNUMBER($S784),ISNUMBER($AL784),$AL784&lt;&gt;0),ROUND($S784/$AL784*100,2),"")</f>
        <v/>
      </c>
      <c r="AH784" s="34">
        <f>IF(AND(ISNUMBER($Q784),ISNUMBER($AL784),$AL784&lt;&gt;0),ROUND($Q784/$AL784*100,1),"")</f>
        <v/>
      </c>
      <c r="AI784" s="29">
        <f>IF(ISNUMBER($S784),IF($S784&lt;=1,"Yes","No"),"n/a")</f>
        <v/>
      </c>
      <c r="AJ784" s="29">
        <f>IF(ISNUMBER($S784),ROUND(MAX(0,MIN(100,100-$S784*2.5-IF(ISNUMBER($T784),$T784,0)*0.12+IF($S784&lt;=1,12,0))),0),"")</f>
        <v/>
      </c>
      <c r="AK784" s="29">
        <f>IF(ISNUMBER($Q784),IF($Q784&gt;=100,20,IF($Q784&gt;=30,10,0)),0)+IF(ISNUMBER($R784),IF($R784&gt;=100,20,0),0)+IF(ISNUMBER($P784),IF($P784&gt;=150,20,IF($P784&gt;=50,12,5)),0)+IF(ISNUMBER($S784),IF($S784&lt;=1,15,0),0)</f>
        <v/>
      </c>
      <c r="AL784" s="29" t="n">
        <v>355</v>
      </c>
      <c r="AM784" s="30" t="n"/>
      <c r="AN784" s="15" t="inlineStr">
        <is>
          <t>Secondary/approx; NOT verified on Amazon.ca</t>
        </is>
      </c>
      <c r="AO784" s="15" t="inlineStr">
        <is>
          <t>BLANK -&gt; requires live Amazon.ca capture</t>
        </is>
      </c>
      <c r="AP784" s="15" t="inlineStr">
        <is>
          <t>Unverified commercial data</t>
        </is>
      </c>
    </row>
    <row r="785" ht="28" customHeight="1">
      <c r="A785" s="15" t="inlineStr">
        <is>
          <t>Crush</t>
        </is>
      </c>
      <c r="B785" s="15" t="inlineStr">
        <is>
          <t>Crush Orange | Grape | 12-pack 355mL</t>
        </is>
      </c>
      <c r="C785" s="15" t="inlineStr">
        <is>
          <t>5) Sparkling water &amp; soda</t>
        </is>
      </c>
      <c r="D785" s="15" t="inlineStr">
        <is>
          <t>355 mL can</t>
        </is>
      </c>
      <c r="E785" s="29" t="n">
        <v>12</v>
      </c>
      <c r="F785" s="30" t="n"/>
      <c r="G785" s="31">
        <f>IF(AND(ISNUMBER($F785),ISNUMBER($E785),$E785&lt;&gt;0),$F785/$E785,"")</f>
        <v/>
      </c>
      <c r="H785" s="31">
        <f>IF(AND(ISNUMBER($F785),ISNUMBER($AL785),ISNUMBER($E785),($AL785*$E785)&lt;&gt;0),$F785/($AL785*$E785)*100,"")</f>
        <v/>
      </c>
      <c r="I785" s="32" t="n"/>
      <c r="J785" s="33" t="n"/>
      <c r="K785" s="31">
        <f>IF(AND(ISNUMBER($F785),ISNUMBER($J785)),$F785*(1-$J785),"")</f>
        <v/>
      </c>
      <c r="L785" s="32" t="n"/>
      <c r="M785" s="32" t="n"/>
      <c r="N785" s="31">
        <f>IF(ISNUMBER($F785),($F785-IF(ISNUMBER($AM785),$AM785,0))*(1-IF(ISNUMBER($J785),$J785,0)),"")</f>
        <v/>
      </c>
      <c r="O785" s="15" t="inlineStr">
        <is>
          <t>Grape</t>
        </is>
      </c>
      <c r="P785" s="29" t="n">
        <v>0</v>
      </c>
      <c r="Q785" s="29" t="n">
        <v>45</v>
      </c>
      <c r="R785" s="15" t="inlineStr">
        <is>
          <t>Not listed</t>
        </is>
      </c>
      <c r="S785" s="29" t="n">
        <v>49</v>
      </c>
      <c r="T785" s="29" t="n">
        <v>180</v>
      </c>
      <c r="U785" s="15" t="inlineStr">
        <is>
          <t>HFCS</t>
        </is>
      </c>
      <c r="V785" s="15" t="inlineStr">
        <is>
          <t>Bold fruit soda</t>
        </is>
      </c>
      <c r="W785" s="32" t="n"/>
      <c r="X785" s="32" t="n"/>
      <c r="Y785" s="32" t="n"/>
      <c r="Z785" s="32" t="n"/>
      <c r="AA785" s="15" t="inlineStr">
        <is>
          <t>Medium</t>
        </is>
      </c>
      <c r="AB785" s="15" t="inlineStr">
        <is>
          <t>Legacy fruit soda</t>
        </is>
      </c>
      <c r="AC785" s="15" t="inlineStr">
        <is>
          <t>Super-sweet orange soda</t>
        </is>
      </c>
      <c r="AD785" s="15" t="inlineStr">
        <is>
          <t>Bold sweet fruit flavour.</t>
        </is>
      </c>
      <c r="AE785" s="32" t="n"/>
      <c r="AF785" s="34">
        <f>IF(AND(ISNUMBER($P785),ISNUMBER($AL785),$AL785&lt;&gt;0),ROUND($P785/$AL785*100,1),"")</f>
        <v/>
      </c>
      <c r="AG785" s="35">
        <f>IF(AND(ISNUMBER($S785),ISNUMBER($AL785),$AL785&lt;&gt;0),ROUND($S785/$AL785*100,2),"")</f>
        <v/>
      </c>
      <c r="AH785" s="34">
        <f>IF(AND(ISNUMBER($Q785),ISNUMBER($AL785),$AL785&lt;&gt;0),ROUND($Q785/$AL785*100,1),"")</f>
        <v/>
      </c>
      <c r="AI785" s="29">
        <f>IF(ISNUMBER($S785),IF($S785&lt;=1,"Yes","No"),"n/a")</f>
        <v/>
      </c>
      <c r="AJ785" s="29">
        <f>IF(ISNUMBER($S785),ROUND(MAX(0,MIN(100,100-$S785*2.5-IF(ISNUMBER($T785),$T785,0)*0.12+IF($S785&lt;=1,12,0))),0),"")</f>
        <v/>
      </c>
      <c r="AK785" s="29">
        <f>IF(ISNUMBER($Q785),IF($Q785&gt;=100,20,IF($Q785&gt;=30,10,0)),0)+IF(ISNUMBER($R785),IF($R785&gt;=100,20,0),0)+IF(ISNUMBER($P785),IF($P785&gt;=150,20,IF($P785&gt;=50,12,5)),0)+IF(ISNUMBER($S785),IF($S785&lt;=1,15,0),0)</f>
        <v/>
      </c>
      <c r="AL785" s="29" t="n">
        <v>355</v>
      </c>
      <c r="AM785" s="30" t="n"/>
      <c r="AN785" s="15" t="inlineStr">
        <is>
          <t>Secondary/approx; NOT verified on Amazon.ca</t>
        </is>
      </c>
      <c r="AO785" s="15" t="inlineStr">
        <is>
          <t>BLANK -&gt; requires live Amazon.ca capture</t>
        </is>
      </c>
      <c r="AP785" s="15" t="inlineStr">
        <is>
          <t>Unverified commercial data</t>
        </is>
      </c>
    </row>
    <row r="786" ht="28" customHeight="1">
      <c r="A786" s="15" t="inlineStr">
        <is>
          <t>Crush</t>
        </is>
      </c>
      <c r="B786" s="15" t="inlineStr">
        <is>
          <t>Crush Orange | Grape | 15-pack 355mL</t>
        </is>
      </c>
      <c r="C786" s="15" t="inlineStr">
        <is>
          <t>5) Sparkling water &amp; soda</t>
        </is>
      </c>
      <c r="D786" s="15" t="inlineStr">
        <is>
          <t>355 mL can</t>
        </is>
      </c>
      <c r="E786" s="29" t="n">
        <v>15</v>
      </c>
      <c r="F786" s="30" t="n"/>
      <c r="G786" s="31">
        <f>IF(AND(ISNUMBER($F786),ISNUMBER($E786),$E786&lt;&gt;0),$F786/$E786,"")</f>
        <v/>
      </c>
      <c r="H786" s="31">
        <f>IF(AND(ISNUMBER($F786),ISNUMBER($AL786),ISNUMBER($E786),($AL786*$E786)&lt;&gt;0),$F786/($AL786*$E786)*100,"")</f>
        <v/>
      </c>
      <c r="I786" s="32" t="n"/>
      <c r="J786" s="33" t="n"/>
      <c r="K786" s="31">
        <f>IF(AND(ISNUMBER($F786),ISNUMBER($J786)),$F786*(1-$J786),"")</f>
        <v/>
      </c>
      <c r="L786" s="32" t="n"/>
      <c r="M786" s="32" t="n"/>
      <c r="N786" s="31">
        <f>IF(ISNUMBER($F786),($F786-IF(ISNUMBER($AM786),$AM786,0))*(1-IF(ISNUMBER($J786),$J786,0)),"")</f>
        <v/>
      </c>
      <c r="O786" s="15" t="inlineStr">
        <is>
          <t>Grape</t>
        </is>
      </c>
      <c r="P786" s="29" t="n">
        <v>0</v>
      </c>
      <c r="Q786" s="29" t="n">
        <v>45</v>
      </c>
      <c r="R786" s="15" t="inlineStr">
        <is>
          <t>Not listed</t>
        </is>
      </c>
      <c r="S786" s="29" t="n">
        <v>49</v>
      </c>
      <c r="T786" s="29" t="n">
        <v>180</v>
      </c>
      <c r="U786" s="15" t="inlineStr">
        <is>
          <t>HFCS</t>
        </is>
      </c>
      <c r="V786" s="15" t="inlineStr">
        <is>
          <t>Bold fruit soda</t>
        </is>
      </c>
      <c r="W786" s="32" t="n"/>
      <c r="X786" s="32" t="n"/>
      <c r="Y786" s="32" t="n"/>
      <c r="Z786" s="32" t="n"/>
      <c r="AA786" s="15" t="inlineStr">
        <is>
          <t>Medium</t>
        </is>
      </c>
      <c r="AB786" s="15" t="inlineStr">
        <is>
          <t>Legacy fruit soda</t>
        </is>
      </c>
      <c r="AC786" s="15" t="inlineStr">
        <is>
          <t>Super-sweet orange soda</t>
        </is>
      </c>
      <c r="AD786" s="15" t="inlineStr">
        <is>
          <t>Bold sweet fruit flavour.</t>
        </is>
      </c>
      <c r="AE786" s="32" t="n"/>
      <c r="AF786" s="34">
        <f>IF(AND(ISNUMBER($P786),ISNUMBER($AL786),$AL786&lt;&gt;0),ROUND($P786/$AL786*100,1),"")</f>
        <v/>
      </c>
      <c r="AG786" s="35">
        <f>IF(AND(ISNUMBER($S786),ISNUMBER($AL786),$AL786&lt;&gt;0),ROUND($S786/$AL786*100,2),"")</f>
        <v/>
      </c>
      <c r="AH786" s="34">
        <f>IF(AND(ISNUMBER($Q786),ISNUMBER($AL786),$AL786&lt;&gt;0),ROUND($Q786/$AL786*100,1),"")</f>
        <v/>
      </c>
      <c r="AI786" s="29">
        <f>IF(ISNUMBER($S786),IF($S786&lt;=1,"Yes","No"),"n/a")</f>
        <v/>
      </c>
      <c r="AJ786" s="29">
        <f>IF(ISNUMBER($S786),ROUND(MAX(0,MIN(100,100-$S786*2.5-IF(ISNUMBER($T786),$T786,0)*0.12+IF($S786&lt;=1,12,0))),0),"")</f>
        <v/>
      </c>
      <c r="AK786" s="29">
        <f>IF(ISNUMBER($Q786),IF($Q786&gt;=100,20,IF($Q786&gt;=30,10,0)),0)+IF(ISNUMBER($R786),IF($R786&gt;=100,20,0),0)+IF(ISNUMBER($P786),IF($P786&gt;=150,20,IF($P786&gt;=50,12,5)),0)+IF(ISNUMBER($S786),IF($S786&lt;=1,15,0),0)</f>
        <v/>
      </c>
      <c r="AL786" s="29" t="n">
        <v>355</v>
      </c>
      <c r="AM786" s="30" t="n"/>
      <c r="AN786" s="15" t="inlineStr">
        <is>
          <t>Secondary/approx; NOT verified on Amazon.ca</t>
        </is>
      </c>
      <c r="AO786" s="15" t="inlineStr">
        <is>
          <t>BLANK -&gt; requires live Amazon.ca capture</t>
        </is>
      </c>
      <c r="AP786" s="15" t="inlineStr">
        <is>
          <t>Unverified commercial data</t>
        </is>
      </c>
    </row>
    <row r="787" ht="28" customHeight="1">
      <c r="A787" s="15" t="inlineStr">
        <is>
          <t>Crush</t>
        </is>
      </c>
      <c r="B787" s="15" t="inlineStr">
        <is>
          <t>Crush Orange | Grape | 18-pack 355mL</t>
        </is>
      </c>
      <c r="C787" s="15" t="inlineStr">
        <is>
          <t>5) Sparkling water &amp; soda</t>
        </is>
      </c>
      <c r="D787" s="15" t="inlineStr">
        <is>
          <t>355 mL can</t>
        </is>
      </c>
      <c r="E787" s="29" t="n">
        <v>18</v>
      </c>
      <c r="F787" s="30" t="n"/>
      <c r="G787" s="31">
        <f>IF(AND(ISNUMBER($F787),ISNUMBER($E787),$E787&lt;&gt;0),$F787/$E787,"")</f>
        <v/>
      </c>
      <c r="H787" s="31">
        <f>IF(AND(ISNUMBER($F787),ISNUMBER($AL787),ISNUMBER($E787),($AL787*$E787)&lt;&gt;0),$F787/($AL787*$E787)*100,"")</f>
        <v/>
      </c>
      <c r="I787" s="32" t="n"/>
      <c r="J787" s="33" t="n"/>
      <c r="K787" s="31">
        <f>IF(AND(ISNUMBER($F787),ISNUMBER($J787)),$F787*(1-$J787),"")</f>
        <v/>
      </c>
      <c r="L787" s="32" t="n"/>
      <c r="M787" s="32" t="n"/>
      <c r="N787" s="31">
        <f>IF(ISNUMBER($F787),($F787-IF(ISNUMBER($AM787),$AM787,0))*(1-IF(ISNUMBER($J787),$J787,0)),"")</f>
        <v/>
      </c>
      <c r="O787" s="15" t="inlineStr">
        <is>
          <t>Grape</t>
        </is>
      </c>
      <c r="P787" s="29" t="n">
        <v>0</v>
      </c>
      <c r="Q787" s="29" t="n">
        <v>45</v>
      </c>
      <c r="R787" s="15" t="inlineStr">
        <is>
          <t>Not listed</t>
        </is>
      </c>
      <c r="S787" s="29" t="n">
        <v>49</v>
      </c>
      <c r="T787" s="29" t="n">
        <v>180</v>
      </c>
      <c r="U787" s="15" t="inlineStr">
        <is>
          <t>HFCS</t>
        </is>
      </c>
      <c r="V787" s="15" t="inlineStr">
        <is>
          <t>Bold fruit soda</t>
        </is>
      </c>
      <c r="W787" s="32" t="n"/>
      <c r="X787" s="32" t="n"/>
      <c r="Y787" s="32" t="n"/>
      <c r="Z787" s="32" t="n"/>
      <c r="AA787" s="15" t="inlineStr">
        <is>
          <t>Medium</t>
        </is>
      </c>
      <c r="AB787" s="15" t="inlineStr">
        <is>
          <t>Legacy fruit soda</t>
        </is>
      </c>
      <c r="AC787" s="15" t="inlineStr">
        <is>
          <t>Super-sweet orange soda</t>
        </is>
      </c>
      <c r="AD787" s="15" t="inlineStr">
        <is>
          <t>Bold sweet fruit flavour.</t>
        </is>
      </c>
      <c r="AE787" s="32" t="n"/>
      <c r="AF787" s="34">
        <f>IF(AND(ISNUMBER($P787),ISNUMBER($AL787),$AL787&lt;&gt;0),ROUND($P787/$AL787*100,1),"")</f>
        <v/>
      </c>
      <c r="AG787" s="35">
        <f>IF(AND(ISNUMBER($S787),ISNUMBER($AL787),$AL787&lt;&gt;0),ROUND($S787/$AL787*100,2),"")</f>
        <v/>
      </c>
      <c r="AH787" s="34">
        <f>IF(AND(ISNUMBER($Q787),ISNUMBER($AL787),$AL787&lt;&gt;0),ROUND($Q787/$AL787*100,1),"")</f>
        <v/>
      </c>
      <c r="AI787" s="29">
        <f>IF(ISNUMBER($S787),IF($S787&lt;=1,"Yes","No"),"n/a")</f>
        <v/>
      </c>
      <c r="AJ787" s="29">
        <f>IF(ISNUMBER($S787),ROUND(MAX(0,MIN(100,100-$S787*2.5-IF(ISNUMBER($T787),$T787,0)*0.12+IF($S787&lt;=1,12,0))),0),"")</f>
        <v/>
      </c>
      <c r="AK787" s="29">
        <f>IF(ISNUMBER($Q787),IF($Q787&gt;=100,20,IF($Q787&gt;=30,10,0)),0)+IF(ISNUMBER($R787),IF($R787&gt;=100,20,0),0)+IF(ISNUMBER($P787),IF($P787&gt;=150,20,IF($P787&gt;=50,12,5)),0)+IF(ISNUMBER($S787),IF($S787&lt;=1,15,0),0)</f>
        <v/>
      </c>
      <c r="AL787" s="29" t="n">
        <v>355</v>
      </c>
      <c r="AM787" s="30" t="n"/>
      <c r="AN787" s="15" t="inlineStr">
        <is>
          <t>Secondary/approx; NOT verified on Amazon.ca</t>
        </is>
      </c>
      <c r="AO787" s="15" t="inlineStr">
        <is>
          <t>BLANK -&gt; requires live Amazon.ca capture</t>
        </is>
      </c>
      <c r="AP787" s="15" t="inlineStr">
        <is>
          <t>Unverified commercial data</t>
        </is>
      </c>
    </row>
    <row r="788" ht="28" customHeight="1">
      <c r="A788" s="15" t="inlineStr">
        <is>
          <t>Crush</t>
        </is>
      </c>
      <c r="B788" s="15" t="inlineStr">
        <is>
          <t>Crush Orange | Grape | 24-pack 355mL</t>
        </is>
      </c>
      <c r="C788" s="15" t="inlineStr">
        <is>
          <t>5) Sparkling water &amp; soda</t>
        </is>
      </c>
      <c r="D788" s="15" t="inlineStr">
        <is>
          <t>355 mL can</t>
        </is>
      </c>
      <c r="E788" s="29" t="n">
        <v>24</v>
      </c>
      <c r="F788" s="30" t="n"/>
      <c r="G788" s="31">
        <f>IF(AND(ISNUMBER($F788),ISNUMBER($E788),$E788&lt;&gt;0),$F788/$E788,"")</f>
        <v/>
      </c>
      <c r="H788" s="31">
        <f>IF(AND(ISNUMBER($F788),ISNUMBER($AL788),ISNUMBER($E788),($AL788*$E788)&lt;&gt;0),$F788/($AL788*$E788)*100,"")</f>
        <v/>
      </c>
      <c r="I788" s="32" t="n"/>
      <c r="J788" s="33" t="n"/>
      <c r="K788" s="31">
        <f>IF(AND(ISNUMBER($F788),ISNUMBER($J788)),$F788*(1-$J788),"")</f>
        <v/>
      </c>
      <c r="L788" s="32" t="n"/>
      <c r="M788" s="32" t="n"/>
      <c r="N788" s="31">
        <f>IF(ISNUMBER($F788),($F788-IF(ISNUMBER($AM788),$AM788,0))*(1-IF(ISNUMBER($J788),$J788,0)),"")</f>
        <v/>
      </c>
      <c r="O788" s="15" t="inlineStr">
        <is>
          <t>Grape</t>
        </is>
      </c>
      <c r="P788" s="29" t="n">
        <v>0</v>
      </c>
      <c r="Q788" s="29" t="n">
        <v>45</v>
      </c>
      <c r="R788" s="15" t="inlineStr">
        <is>
          <t>Not listed</t>
        </is>
      </c>
      <c r="S788" s="29" t="n">
        <v>49</v>
      </c>
      <c r="T788" s="29" t="n">
        <v>180</v>
      </c>
      <c r="U788" s="15" t="inlineStr">
        <is>
          <t>HFCS</t>
        </is>
      </c>
      <c r="V788" s="15" t="inlineStr">
        <is>
          <t>Bold fruit soda</t>
        </is>
      </c>
      <c r="W788" s="32" t="n"/>
      <c r="X788" s="32" t="n"/>
      <c r="Y788" s="32" t="n"/>
      <c r="Z788" s="32" t="n"/>
      <c r="AA788" s="15" t="inlineStr">
        <is>
          <t>Medium</t>
        </is>
      </c>
      <c r="AB788" s="15" t="inlineStr">
        <is>
          <t>Legacy fruit soda</t>
        </is>
      </c>
      <c r="AC788" s="15" t="inlineStr">
        <is>
          <t>Super-sweet orange soda</t>
        </is>
      </c>
      <c r="AD788" s="15" t="inlineStr">
        <is>
          <t>Bold sweet fruit flavour.</t>
        </is>
      </c>
      <c r="AE788" s="32" t="n"/>
      <c r="AF788" s="34">
        <f>IF(AND(ISNUMBER($P788),ISNUMBER($AL788),$AL788&lt;&gt;0),ROUND($P788/$AL788*100,1),"")</f>
        <v/>
      </c>
      <c r="AG788" s="35">
        <f>IF(AND(ISNUMBER($S788),ISNUMBER($AL788),$AL788&lt;&gt;0),ROUND($S788/$AL788*100,2),"")</f>
        <v/>
      </c>
      <c r="AH788" s="34">
        <f>IF(AND(ISNUMBER($Q788),ISNUMBER($AL788),$AL788&lt;&gt;0),ROUND($Q788/$AL788*100,1),"")</f>
        <v/>
      </c>
      <c r="AI788" s="29">
        <f>IF(ISNUMBER($S788),IF($S788&lt;=1,"Yes","No"),"n/a")</f>
        <v/>
      </c>
      <c r="AJ788" s="29">
        <f>IF(ISNUMBER($S788),ROUND(MAX(0,MIN(100,100-$S788*2.5-IF(ISNUMBER($T788),$T788,0)*0.12+IF($S788&lt;=1,12,0))),0),"")</f>
        <v/>
      </c>
      <c r="AK788" s="29">
        <f>IF(ISNUMBER($Q788),IF($Q788&gt;=100,20,IF($Q788&gt;=30,10,0)),0)+IF(ISNUMBER($R788),IF($R788&gt;=100,20,0),0)+IF(ISNUMBER($P788),IF($P788&gt;=150,20,IF($P788&gt;=50,12,5)),0)+IF(ISNUMBER($S788),IF($S788&lt;=1,15,0),0)</f>
        <v/>
      </c>
      <c r="AL788" s="29" t="n">
        <v>355</v>
      </c>
      <c r="AM788" s="30" t="n"/>
      <c r="AN788" s="15" t="inlineStr">
        <is>
          <t>Secondary/approx; NOT verified on Amazon.ca</t>
        </is>
      </c>
      <c r="AO788" s="15" t="inlineStr">
        <is>
          <t>BLANK -&gt; requires live Amazon.ca capture</t>
        </is>
      </c>
      <c r="AP788" s="15" t="inlineStr">
        <is>
          <t>Unverified commercial data</t>
        </is>
      </c>
    </row>
    <row r="789" ht="28" customHeight="1">
      <c r="A789" s="15" t="inlineStr">
        <is>
          <t>Crush</t>
        </is>
      </c>
      <c r="B789" s="15" t="inlineStr">
        <is>
          <t>Crush Orange | Pineapple | single 355mL</t>
        </is>
      </c>
      <c r="C789" s="15" t="inlineStr">
        <is>
          <t>5) Sparkling water &amp; soda</t>
        </is>
      </c>
      <c r="D789" s="15" t="inlineStr">
        <is>
          <t>355 mL can</t>
        </is>
      </c>
      <c r="E789" s="29" t="n">
        <v>1</v>
      </c>
      <c r="F789" s="30" t="n"/>
      <c r="G789" s="31">
        <f>IF(AND(ISNUMBER($F789),ISNUMBER($E789),$E789&lt;&gt;0),$F789/$E789,"")</f>
        <v/>
      </c>
      <c r="H789" s="31">
        <f>IF(AND(ISNUMBER($F789),ISNUMBER($AL789),ISNUMBER($E789),($AL789*$E789)&lt;&gt;0),$F789/($AL789*$E789)*100,"")</f>
        <v/>
      </c>
      <c r="I789" s="32" t="n"/>
      <c r="J789" s="33" t="n"/>
      <c r="K789" s="31">
        <f>IF(AND(ISNUMBER($F789),ISNUMBER($J789)),$F789*(1-$J789),"")</f>
        <v/>
      </c>
      <c r="L789" s="32" t="n"/>
      <c r="M789" s="32" t="n"/>
      <c r="N789" s="31">
        <f>IF(ISNUMBER($F789),($F789-IF(ISNUMBER($AM789),$AM789,0))*(1-IF(ISNUMBER($J789),$J789,0)),"")</f>
        <v/>
      </c>
      <c r="O789" s="15" t="inlineStr">
        <is>
          <t>Pineapple</t>
        </is>
      </c>
      <c r="P789" s="29" t="n">
        <v>0</v>
      </c>
      <c r="Q789" s="29" t="n">
        <v>45</v>
      </c>
      <c r="R789" s="15" t="inlineStr">
        <is>
          <t>Not listed</t>
        </is>
      </c>
      <c r="S789" s="29" t="n">
        <v>49</v>
      </c>
      <c r="T789" s="29" t="n">
        <v>180</v>
      </c>
      <c r="U789" s="15" t="inlineStr">
        <is>
          <t>HFCS</t>
        </is>
      </c>
      <c r="V789" s="15" t="inlineStr">
        <is>
          <t>Bold fruit soda</t>
        </is>
      </c>
      <c r="W789" s="32" t="n"/>
      <c r="X789" s="32" t="n"/>
      <c r="Y789" s="32" t="n"/>
      <c r="Z789" s="32" t="n"/>
      <c r="AA789" s="15" t="inlineStr">
        <is>
          <t>Medium</t>
        </is>
      </c>
      <c r="AB789" s="15" t="inlineStr">
        <is>
          <t>Legacy fruit soda</t>
        </is>
      </c>
      <c r="AC789" s="15" t="inlineStr">
        <is>
          <t>Super-sweet orange soda</t>
        </is>
      </c>
      <c r="AD789" s="15" t="inlineStr">
        <is>
          <t>Bold sweet fruit flavour.</t>
        </is>
      </c>
      <c r="AE789" s="32" t="n"/>
      <c r="AF789" s="34">
        <f>IF(AND(ISNUMBER($P789),ISNUMBER($AL789),$AL789&lt;&gt;0),ROUND($P789/$AL789*100,1),"")</f>
        <v/>
      </c>
      <c r="AG789" s="35">
        <f>IF(AND(ISNUMBER($S789),ISNUMBER($AL789),$AL789&lt;&gt;0),ROUND($S789/$AL789*100,2),"")</f>
        <v/>
      </c>
      <c r="AH789" s="34">
        <f>IF(AND(ISNUMBER($Q789),ISNUMBER($AL789),$AL789&lt;&gt;0),ROUND($Q789/$AL789*100,1),"")</f>
        <v/>
      </c>
      <c r="AI789" s="29">
        <f>IF(ISNUMBER($S789),IF($S789&lt;=1,"Yes","No"),"n/a")</f>
        <v/>
      </c>
      <c r="AJ789" s="29">
        <f>IF(ISNUMBER($S789),ROUND(MAX(0,MIN(100,100-$S789*2.5-IF(ISNUMBER($T789),$T789,0)*0.12+IF($S789&lt;=1,12,0))),0),"")</f>
        <v/>
      </c>
      <c r="AK789" s="29">
        <f>IF(ISNUMBER($Q789),IF($Q789&gt;=100,20,IF($Q789&gt;=30,10,0)),0)+IF(ISNUMBER($R789),IF($R789&gt;=100,20,0),0)+IF(ISNUMBER($P789),IF($P789&gt;=150,20,IF($P789&gt;=50,12,5)),0)+IF(ISNUMBER($S789),IF($S789&lt;=1,15,0),0)</f>
        <v/>
      </c>
      <c r="AL789" s="29" t="n">
        <v>355</v>
      </c>
      <c r="AM789" s="30" t="n"/>
      <c r="AN789" s="15" t="inlineStr">
        <is>
          <t>Secondary/approx; NOT verified on Amazon.ca</t>
        </is>
      </c>
      <c r="AO789" s="15" t="inlineStr">
        <is>
          <t>BLANK -&gt; requires live Amazon.ca capture</t>
        </is>
      </c>
      <c r="AP789" s="15" t="inlineStr">
        <is>
          <t>Unverified commercial data</t>
        </is>
      </c>
    </row>
    <row r="790" ht="28" customHeight="1">
      <c r="A790" s="15" t="inlineStr">
        <is>
          <t>Crush</t>
        </is>
      </c>
      <c r="B790" s="15" t="inlineStr">
        <is>
          <t>Crush Orange | Pineapple | 8-pack 355mL</t>
        </is>
      </c>
      <c r="C790" s="15" t="inlineStr">
        <is>
          <t>5) Sparkling water &amp; soda</t>
        </is>
      </c>
      <c r="D790" s="15" t="inlineStr">
        <is>
          <t>355 mL can</t>
        </is>
      </c>
      <c r="E790" s="29" t="n">
        <v>8</v>
      </c>
      <c r="F790" s="30" t="n"/>
      <c r="G790" s="31">
        <f>IF(AND(ISNUMBER($F790),ISNUMBER($E790),$E790&lt;&gt;0),$F790/$E790,"")</f>
        <v/>
      </c>
      <c r="H790" s="31">
        <f>IF(AND(ISNUMBER($F790),ISNUMBER($AL790),ISNUMBER($E790),($AL790*$E790)&lt;&gt;0),$F790/($AL790*$E790)*100,"")</f>
        <v/>
      </c>
      <c r="I790" s="32" t="n"/>
      <c r="J790" s="33" t="n"/>
      <c r="K790" s="31">
        <f>IF(AND(ISNUMBER($F790),ISNUMBER($J790)),$F790*(1-$J790),"")</f>
        <v/>
      </c>
      <c r="L790" s="32" t="n"/>
      <c r="M790" s="32" t="n"/>
      <c r="N790" s="31">
        <f>IF(ISNUMBER($F790),($F790-IF(ISNUMBER($AM790),$AM790,0))*(1-IF(ISNUMBER($J790),$J790,0)),"")</f>
        <v/>
      </c>
      <c r="O790" s="15" t="inlineStr">
        <is>
          <t>Pineapple</t>
        </is>
      </c>
      <c r="P790" s="29" t="n">
        <v>0</v>
      </c>
      <c r="Q790" s="29" t="n">
        <v>45</v>
      </c>
      <c r="R790" s="15" t="inlineStr">
        <is>
          <t>Not listed</t>
        </is>
      </c>
      <c r="S790" s="29" t="n">
        <v>49</v>
      </c>
      <c r="T790" s="29" t="n">
        <v>180</v>
      </c>
      <c r="U790" s="15" t="inlineStr">
        <is>
          <t>HFCS</t>
        </is>
      </c>
      <c r="V790" s="15" t="inlineStr">
        <is>
          <t>Bold fruit soda</t>
        </is>
      </c>
      <c r="W790" s="32" t="n"/>
      <c r="X790" s="32" t="n"/>
      <c r="Y790" s="32" t="n"/>
      <c r="Z790" s="32" t="n"/>
      <c r="AA790" s="15" t="inlineStr">
        <is>
          <t>Medium</t>
        </is>
      </c>
      <c r="AB790" s="15" t="inlineStr">
        <is>
          <t>Legacy fruit soda</t>
        </is>
      </c>
      <c r="AC790" s="15" t="inlineStr">
        <is>
          <t>Super-sweet orange soda</t>
        </is>
      </c>
      <c r="AD790" s="15" t="inlineStr">
        <is>
          <t>Bold sweet fruit flavour.</t>
        </is>
      </c>
      <c r="AE790" s="32" t="n"/>
      <c r="AF790" s="34">
        <f>IF(AND(ISNUMBER($P790),ISNUMBER($AL790),$AL790&lt;&gt;0),ROUND($P790/$AL790*100,1),"")</f>
        <v/>
      </c>
      <c r="AG790" s="35">
        <f>IF(AND(ISNUMBER($S790),ISNUMBER($AL790),$AL790&lt;&gt;0),ROUND($S790/$AL790*100,2),"")</f>
        <v/>
      </c>
      <c r="AH790" s="34">
        <f>IF(AND(ISNUMBER($Q790),ISNUMBER($AL790),$AL790&lt;&gt;0),ROUND($Q790/$AL790*100,1),"")</f>
        <v/>
      </c>
      <c r="AI790" s="29">
        <f>IF(ISNUMBER($S790),IF($S790&lt;=1,"Yes","No"),"n/a")</f>
        <v/>
      </c>
      <c r="AJ790" s="29">
        <f>IF(ISNUMBER($S790),ROUND(MAX(0,MIN(100,100-$S790*2.5-IF(ISNUMBER($T790),$T790,0)*0.12+IF($S790&lt;=1,12,0))),0),"")</f>
        <v/>
      </c>
      <c r="AK790" s="29">
        <f>IF(ISNUMBER($Q790),IF($Q790&gt;=100,20,IF($Q790&gt;=30,10,0)),0)+IF(ISNUMBER($R790),IF($R790&gt;=100,20,0),0)+IF(ISNUMBER($P790),IF($P790&gt;=150,20,IF($P790&gt;=50,12,5)),0)+IF(ISNUMBER($S790),IF($S790&lt;=1,15,0),0)</f>
        <v/>
      </c>
      <c r="AL790" s="29" t="n">
        <v>355</v>
      </c>
      <c r="AM790" s="30" t="n"/>
      <c r="AN790" s="15" t="inlineStr">
        <is>
          <t>Secondary/approx; NOT verified on Amazon.ca</t>
        </is>
      </c>
      <c r="AO790" s="15" t="inlineStr">
        <is>
          <t>BLANK -&gt; requires live Amazon.ca capture</t>
        </is>
      </c>
      <c r="AP790" s="15" t="inlineStr">
        <is>
          <t>Unverified commercial data</t>
        </is>
      </c>
    </row>
    <row r="791" ht="28" customHeight="1">
      <c r="A791" s="15" t="inlineStr">
        <is>
          <t>Crush</t>
        </is>
      </c>
      <c r="B791" s="15" t="inlineStr">
        <is>
          <t>Crush Orange | Pineapple | 12-pack 355mL</t>
        </is>
      </c>
      <c r="C791" s="15" t="inlineStr">
        <is>
          <t>5) Sparkling water &amp; soda</t>
        </is>
      </c>
      <c r="D791" s="15" t="inlineStr">
        <is>
          <t>355 mL can</t>
        </is>
      </c>
      <c r="E791" s="29" t="n">
        <v>12</v>
      </c>
      <c r="F791" s="30" t="n"/>
      <c r="G791" s="31">
        <f>IF(AND(ISNUMBER($F791),ISNUMBER($E791),$E791&lt;&gt;0),$F791/$E791,"")</f>
        <v/>
      </c>
      <c r="H791" s="31">
        <f>IF(AND(ISNUMBER($F791),ISNUMBER($AL791),ISNUMBER($E791),($AL791*$E791)&lt;&gt;0),$F791/($AL791*$E791)*100,"")</f>
        <v/>
      </c>
      <c r="I791" s="32" t="n"/>
      <c r="J791" s="33" t="n"/>
      <c r="K791" s="31">
        <f>IF(AND(ISNUMBER($F791),ISNUMBER($J791)),$F791*(1-$J791),"")</f>
        <v/>
      </c>
      <c r="L791" s="32" t="n"/>
      <c r="M791" s="32" t="n"/>
      <c r="N791" s="31">
        <f>IF(ISNUMBER($F791),($F791-IF(ISNUMBER($AM791),$AM791,0))*(1-IF(ISNUMBER($J791),$J791,0)),"")</f>
        <v/>
      </c>
      <c r="O791" s="15" t="inlineStr">
        <is>
          <t>Pineapple</t>
        </is>
      </c>
      <c r="P791" s="29" t="n">
        <v>0</v>
      </c>
      <c r="Q791" s="29" t="n">
        <v>45</v>
      </c>
      <c r="R791" s="15" t="inlineStr">
        <is>
          <t>Not listed</t>
        </is>
      </c>
      <c r="S791" s="29" t="n">
        <v>49</v>
      </c>
      <c r="T791" s="29" t="n">
        <v>180</v>
      </c>
      <c r="U791" s="15" t="inlineStr">
        <is>
          <t>HFCS</t>
        </is>
      </c>
      <c r="V791" s="15" t="inlineStr">
        <is>
          <t>Bold fruit soda</t>
        </is>
      </c>
      <c r="W791" s="32" t="n"/>
      <c r="X791" s="32" t="n"/>
      <c r="Y791" s="32" t="n"/>
      <c r="Z791" s="32" t="n"/>
      <c r="AA791" s="15" t="inlineStr">
        <is>
          <t>Medium</t>
        </is>
      </c>
      <c r="AB791" s="15" t="inlineStr">
        <is>
          <t>Legacy fruit soda</t>
        </is>
      </c>
      <c r="AC791" s="15" t="inlineStr">
        <is>
          <t>Super-sweet orange soda</t>
        </is>
      </c>
      <c r="AD791" s="15" t="inlineStr">
        <is>
          <t>Bold sweet fruit flavour.</t>
        </is>
      </c>
      <c r="AE791" s="32" t="n"/>
      <c r="AF791" s="34">
        <f>IF(AND(ISNUMBER($P791),ISNUMBER($AL791),$AL791&lt;&gt;0),ROUND($P791/$AL791*100,1),"")</f>
        <v/>
      </c>
      <c r="AG791" s="35">
        <f>IF(AND(ISNUMBER($S791),ISNUMBER($AL791),$AL791&lt;&gt;0),ROUND($S791/$AL791*100,2),"")</f>
        <v/>
      </c>
      <c r="AH791" s="34">
        <f>IF(AND(ISNUMBER($Q791),ISNUMBER($AL791),$AL791&lt;&gt;0),ROUND($Q791/$AL791*100,1),"")</f>
        <v/>
      </c>
      <c r="AI791" s="29">
        <f>IF(ISNUMBER($S791),IF($S791&lt;=1,"Yes","No"),"n/a")</f>
        <v/>
      </c>
      <c r="AJ791" s="29">
        <f>IF(ISNUMBER($S791),ROUND(MAX(0,MIN(100,100-$S791*2.5-IF(ISNUMBER($T791),$T791,0)*0.12+IF($S791&lt;=1,12,0))),0),"")</f>
        <v/>
      </c>
      <c r="AK791" s="29">
        <f>IF(ISNUMBER($Q791),IF($Q791&gt;=100,20,IF($Q791&gt;=30,10,0)),0)+IF(ISNUMBER($R791),IF($R791&gt;=100,20,0),0)+IF(ISNUMBER($P791),IF($P791&gt;=150,20,IF($P791&gt;=50,12,5)),0)+IF(ISNUMBER($S791),IF($S791&lt;=1,15,0),0)</f>
        <v/>
      </c>
      <c r="AL791" s="29" t="n">
        <v>355</v>
      </c>
      <c r="AM791" s="30" t="n"/>
      <c r="AN791" s="15" t="inlineStr">
        <is>
          <t>Secondary/approx; NOT verified on Amazon.ca</t>
        </is>
      </c>
      <c r="AO791" s="15" t="inlineStr">
        <is>
          <t>BLANK -&gt; requires live Amazon.ca capture</t>
        </is>
      </c>
      <c r="AP791" s="15" t="inlineStr">
        <is>
          <t>Unverified commercial data</t>
        </is>
      </c>
    </row>
    <row r="792" ht="28" customHeight="1">
      <c r="A792" s="15" t="inlineStr">
        <is>
          <t>Crush</t>
        </is>
      </c>
      <c r="B792" s="15" t="inlineStr">
        <is>
          <t>Crush Orange | Pineapple | 15-pack 355mL</t>
        </is>
      </c>
      <c r="C792" s="15" t="inlineStr">
        <is>
          <t>5) Sparkling water &amp; soda</t>
        </is>
      </c>
      <c r="D792" s="15" t="inlineStr">
        <is>
          <t>355 mL can</t>
        </is>
      </c>
      <c r="E792" s="29" t="n">
        <v>15</v>
      </c>
      <c r="F792" s="30" t="n"/>
      <c r="G792" s="31">
        <f>IF(AND(ISNUMBER($F792),ISNUMBER($E792),$E792&lt;&gt;0),$F792/$E792,"")</f>
        <v/>
      </c>
      <c r="H792" s="31">
        <f>IF(AND(ISNUMBER($F792),ISNUMBER($AL792),ISNUMBER($E792),($AL792*$E792)&lt;&gt;0),$F792/($AL792*$E792)*100,"")</f>
        <v/>
      </c>
      <c r="I792" s="32" t="n"/>
      <c r="J792" s="33" t="n"/>
      <c r="K792" s="31">
        <f>IF(AND(ISNUMBER($F792),ISNUMBER($J792)),$F792*(1-$J792),"")</f>
        <v/>
      </c>
      <c r="L792" s="32" t="n"/>
      <c r="M792" s="32" t="n"/>
      <c r="N792" s="31">
        <f>IF(ISNUMBER($F792),($F792-IF(ISNUMBER($AM792),$AM792,0))*(1-IF(ISNUMBER($J792),$J792,0)),"")</f>
        <v/>
      </c>
      <c r="O792" s="15" t="inlineStr">
        <is>
          <t>Pineapple</t>
        </is>
      </c>
      <c r="P792" s="29" t="n">
        <v>0</v>
      </c>
      <c r="Q792" s="29" t="n">
        <v>45</v>
      </c>
      <c r="R792" s="15" t="inlineStr">
        <is>
          <t>Not listed</t>
        </is>
      </c>
      <c r="S792" s="29" t="n">
        <v>49</v>
      </c>
      <c r="T792" s="29" t="n">
        <v>180</v>
      </c>
      <c r="U792" s="15" t="inlineStr">
        <is>
          <t>HFCS</t>
        </is>
      </c>
      <c r="V792" s="15" t="inlineStr">
        <is>
          <t>Bold fruit soda</t>
        </is>
      </c>
      <c r="W792" s="32" t="n"/>
      <c r="X792" s="32" t="n"/>
      <c r="Y792" s="32" t="n"/>
      <c r="Z792" s="32" t="n"/>
      <c r="AA792" s="15" t="inlineStr">
        <is>
          <t>Medium</t>
        </is>
      </c>
      <c r="AB792" s="15" t="inlineStr">
        <is>
          <t>Legacy fruit soda</t>
        </is>
      </c>
      <c r="AC792" s="15" t="inlineStr">
        <is>
          <t>Super-sweet orange soda</t>
        </is>
      </c>
      <c r="AD792" s="15" t="inlineStr">
        <is>
          <t>Bold sweet fruit flavour.</t>
        </is>
      </c>
      <c r="AE792" s="32" t="n"/>
      <c r="AF792" s="34">
        <f>IF(AND(ISNUMBER($P792),ISNUMBER($AL792),$AL792&lt;&gt;0),ROUND($P792/$AL792*100,1),"")</f>
        <v/>
      </c>
      <c r="AG792" s="35">
        <f>IF(AND(ISNUMBER($S792),ISNUMBER($AL792),$AL792&lt;&gt;0),ROUND($S792/$AL792*100,2),"")</f>
        <v/>
      </c>
      <c r="AH792" s="34">
        <f>IF(AND(ISNUMBER($Q792),ISNUMBER($AL792),$AL792&lt;&gt;0),ROUND($Q792/$AL792*100,1),"")</f>
        <v/>
      </c>
      <c r="AI792" s="29">
        <f>IF(ISNUMBER($S792),IF($S792&lt;=1,"Yes","No"),"n/a")</f>
        <v/>
      </c>
      <c r="AJ792" s="29">
        <f>IF(ISNUMBER($S792),ROUND(MAX(0,MIN(100,100-$S792*2.5-IF(ISNUMBER($T792),$T792,0)*0.12+IF($S792&lt;=1,12,0))),0),"")</f>
        <v/>
      </c>
      <c r="AK792" s="29">
        <f>IF(ISNUMBER($Q792),IF($Q792&gt;=100,20,IF($Q792&gt;=30,10,0)),0)+IF(ISNUMBER($R792),IF($R792&gt;=100,20,0),0)+IF(ISNUMBER($P792),IF($P792&gt;=150,20,IF($P792&gt;=50,12,5)),0)+IF(ISNUMBER($S792),IF($S792&lt;=1,15,0),0)</f>
        <v/>
      </c>
      <c r="AL792" s="29" t="n">
        <v>355</v>
      </c>
      <c r="AM792" s="30" t="n"/>
      <c r="AN792" s="15" t="inlineStr">
        <is>
          <t>Secondary/approx; NOT verified on Amazon.ca</t>
        </is>
      </c>
      <c r="AO792" s="15" t="inlineStr">
        <is>
          <t>BLANK -&gt; requires live Amazon.ca capture</t>
        </is>
      </c>
      <c r="AP792" s="15" t="inlineStr">
        <is>
          <t>Unverified commercial data</t>
        </is>
      </c>
    </row>
    <row r="793" ht="28" customHeight="1">
      <c r="A793" s="15" t="inlineStr">
        <is>
          <t>Crush</t>
        </is>
      </c>
      <c r="B793" s="15" t="inlineStr">
        <is>
          <t>Crush Orange | Pineapple | 18-pack 355mL</t>
        </is>
      </c>
      <c r="C793" s="15" t="inlineStr">
        <is>
          <t>5) Sparkling water &amp; soda</t>
        </is>
      </c>
      <c r="D793" s="15" t="inlineStr">
        <is>
          <t>355 mL can</t>
        </is>
      </c>
      <c r="E793" s="29" t="n">
        <v>18</v>
      </c>
      <c r="F793" s="30" t="n"/>
      <c r="G793" s="31">
        <f>IF(AND(ISNUMBER($F793),ISNUMBER($E793),$E793&lt;&gt;0),$F793/$E793,"")</f>
        <v/>
      </c>
      <c r="H793" s="31">
        <f>IF(AND(ISNUMBER($F793),ISNUMBER($AL793),ISNUMBER($E793),($AL793*$E793)&lt;&gt;0),$F793/($AL793*$E793)*100,"")</f>
        <v/>
      </c>
      <c r="I793" s="32" t="n"/>
      <c r="J793" s="33" t="n"/>
      <c r="K793" s="31">
        <f>IF(AND(ISNUMBER($F793),ISNUMBER($J793)),$F793*(1-$J793),"")</f>
        <v/>
      </c>
      <c r="L793" s="32" t="n"/>
      <c r="M793" s="32" t="n"/>
      <c r="N793" s="31">
        <f>IF(ISNUMBER($F793),($F793-IF(ISNUMBER($AM793),$AM793,0))*(1-IF(ISNUMBER($J793),$J793,0)),"")</f>
        <v/>
      </c>
      <c r="O793" s="15" t="inlineStr">
        <is>
          <t>Pineapple</t>
        </is>
      </c>
      <c r="P793" s="29" t="n">
        <v>0</v>
      </c>
      <c r="Q793" s="29" t="n">
        <v>45</v>
      </c>
      <c r="R793" s="15" t="inlineStr">
        <is>
          <t>Not listed</t>
        </is>
      </c>
      <c r="S793" s="29" t="n">
        <v>49</v>
      </c>
      <c r="T793" s="29" t="n">
        <v>180</v>
      </c>
      <c r="U793" s="15" t="inlineStr">
        <is>
          <t>HFCS</t>
        </is>
      </c>
      <c r="V793" s="15" t="inlineStr">
        <is>
          <t>Bold fruit soda</t>
        </is>
      </c>
      <c r="W793" s="32" t="n"/>
      <c r="X793" s="32" t="n"/>
      <c r="Y793" s="32" t="n"/>
      <c r="Z793" s="32" t="n"/>
      <c r="AA793" s="15" t="inlineStr">
        <is>
          <t>Medium</t>
        </is>
      </c>
      <c r="AB793" s="15" t="inlineStr">
        <is>
          <t>Legacy fruit soda</t>
        </is>
      </c>
      <c r="AC793" s="15" t="inlineStr">
        <is>
          <t>Super-sweet orange soda</t>
        </is>
      </c>
      <c r="AD793" s="15" t="inlineStr">
        <is>
          <t>Bold sweet fruit flavour.</t>
        </is>
      </c>
      <c r="AE793" s="32" t="n"/>
      <c r="AF793" s="34">
        <f>IF(AND(ISNUMBER($P793),ISNUMBER($AL793),$AL793&lt;&gt;0),ROUND($P793/$AL793*100,1),"")</f>
        <v/>
      </c>
      <c r="AG793" s="35">
        <f>IF(AND(ISNUMBER($S793),ISNUMBER($AL793),$AL793&lt;&gt;0),ROUND($S793/$AL793*100,2),"")</f>
        <v/>
      </c>
      <c r="AH793" s="34">
        <f>IF(AND(ISNUMBER($Q793),ISNUMBER($AL793),$AL793&lt;&gt;0),ROUND($Q793/$AL793*100,1),"")</f>
        <v/>
      </c>
      <c r="AI793" s="29">
        <f>IF(ISNUMBER($S793),IF($S793&lt;=1,"Yes","No"),"n/a")</f>
        <v/>
      </c>
      <c r="AJ793" s="29">
        <f>IF(ISNUMBER($S793),ROUND(MAX(0,MIN(100,100-$S793*2.5-IF(ISNUMBER($T793),$T793,0)*0.12+IF($S793&lt;=1,12,0))),0),"")</f>
        <v/>
      </c>
      <c r="AK793" s="29">
        <f>IF(ISNUMBER($Q793),IF($Q793&gt;=100,20,IF($Q793&gt;=30,10,0)),0)+IF(ISNUMBER($R793),IF($R793&gt;=100,20,0),0)+IF(ISNUMBER($P793),IF($P793&gt;=150,20,IF($P793&gt;=50,12,5)),0)+IF(ISNUMBER($S793),IF($S793&lt;=1,15,0),0)</f>
        <v/>
      </c>
      <c r="AL793" s="29" t="n">
        <v>355</v>
      </c>
      <c r="AM793" s="30" t="n"/>
      <c r="AN793" s="15" t="inlineStr">
        <is>
          <t>Secondary/approx; NOT verified on Amazon.ca</t>
        </is>
      </c>
      <c r="AO793" s="15" t="inlineStr">
        <is>
          <t>BLANK -&gt; requires live Amazon.ca capture</t>
        </is>
      </c>
      <c r="AP793" s="15" t="inlineStr">
        <is>
          <t>Unverified commercial data</t>
        </is>
      </c>
    </row>
    <row r="794" ht="28" customHeight="1">
      <c r="A794" s="15" t="inlineStr">
        <is>
          <t>Crush</t>
        </is>
      </c>
      <c r="B794" s="15" t="inlineStr">
        <is>
          <t>Crush Orange | Pineapple | 24-pack 355mL</t>
        </is>
      </c>
      <c r="C794" s="15" t="inlineStr">
        <is>
          <t>5) Sparkling water &amp; soda</t>
        </is>
      </c>
      <c r="D794" s="15" t="inlineStr">
        <is>
          <t>355 mL can</t>
        </is>
      </c>
      <c r="E794" s="29" t="n">
        <v>24</v>
      </c>
      <c r="F794" s="30" t="n"/>
      <c r="G794" s="31">
        <f>IF(AND(ISNUMBER($F794),ISNUMBER($E794),$E794&lt;&gt;0),$F794/$E794,"")</f>
        <v/>
      </c>
      <c r="H794" s="31">
        <f>IF(AND(ISNUMBER($F794),ISNUMBER($AL794),ISNUMBER($E794),($AL794*$E794)&lt;&gt;0),$F794/($AL794*$E794)*100,"")</f>
        <v/>
      </c>
      <c r="I794" s="32" t="n"/>
      <c r="J794" s="33" t="n"/>
      <c r="K794" s="31">
        <f>IF(AND(ISNUMBER($F794),ISNUMBER($J794)),$F794*(1-$J794),"")</f>
        <v/>
      </c>
      <c r="L794" s="32" t="n"/>
      <c r="M794" s="32" t="n"/>
      <c r="N794" s="31">
        <f>IF(ISNUMBER($F794),($F794-IF(ISNUMBER($AM794),$AM794,0))*(1-IF(ISNUMBER($J794),$J794,0)),"")</f>
        <v/>
      </c>
      <c r="O794" s="15" t="inlineStr">
        <is>
          <t>Pineapple</t>
        </is>
      </c>
      <c r="P794" s="29" t="n">
        <v>0</v>
      </c>
      <c r="Q794" s="29" t="n">
        <v>45</v>
      </c>
      <c r="R794" s="15" t="inlineStr">
        <is>
          <t>Not listed</t>
        </is>
      </c>
      <c r="S794" s="29" t="n">
        <v>49</v>
      </c>
      <c r="T794" s="29" t="n">
        <v>180</v>
      </c>
      <c r="U794" s="15" t="inlineStr">
        <is>
          <t>HFCS</t>
        </is>
      </c>
      <c r="V794" s="15" t="inlineStr">
        <is>
          <t>Bold fruit soda</t>
        </is>
      </c>
      <c r="W794" s="32" t="n"/>
      <c r="X794" s="32" t="n"/>
      <c r="Y794" s="32" t="n"/>
      <c r="Z794" s="32" t="n"/>
      <c r="AA794" s="15" t="inlineStr">
        <is>
          <t>Medium</t>
        </is>
      </c>
      <c r="AB794" s="15" t="inlineStr">
        <is>
          <t>Legacy fruit soda</t>
        </is>
      </c>
      <c r="AC794" s="15" t="inlineStr">
        <is>
          <t>Super-sweet orange soda</t>
        </is>
      </c>
      <c r="AD794" s="15" t="inlineStr">
        <is>
          <t>Bold sweet fruit flavour.</t>
        </is>
      </c>
      <c r="AE794" s="32" t="n"/>
      <c r="AF794" s="34">
        <f>IF(AND(ISNUMBER($P794),ISNUMBER($AL794),$AL794&lt;&gt;0),ROUND($P794/$AL794*100,1),"")</f>
        <v/>
      </c>
      <c r="AG794" s="35">
        <f>IF(AND(ISNUMBER($S794),ISNUMBER($AL794),$AL794&lt;&gt;0),ROUND($S794/$AL794*100,2),"")</f>
        <v/>
      </c>
      <c r="AH794" s="34">
        <f>IF(AND(ISNUMBER($Q794),ISNUMBER($AL794),$AL794&lt;&gt;0),ROUND($Q794/$AL794*100,1),"")</f>
        <v/>
      </c>
      <c r="AI794" s="29">
        <f>IF(ISNUMBER($S794),IF($S794&lt;=1,"Yes","No"),"n/a")</f>
        <v/>
      </c>
      <c r="AJ794" s="29">
        <f>IF(ISNUMBER($S794),ROUND(MAX(0,MIN(100,100-$S794*2.5-IF(ISNUMBER($T794),$T794,0)*0.12+IF($S794&lt;=1,12,0))),0),"")</f>
        <v/>
      </c>
      <c r="AK794" s="29">
        <f>IF(ISNUMBER($Q794),IF($Q794&gt;=100,20,IF($Q794&gt;=30,10,0)),0)+IF(ISNUMBER($R794),IF($R794&gt;=100,20,0),0)+IF(ISNUMBER($P794),IF($P794&gt;=150,20,IF($P794&gt;=50,12,5)),0)+IF(ISNUMBER($S794),IF($S794&lt;=1,15,0),0)</f>
        <v/>
      </c>
      <c r="AL794" s="29" t="n">
        <v>355</v>
      </c>
      <c r="AM794" s="30" t="n"/>
      <c r="AN794" s="15" t="inlineStr">
        <is>
          <t>Secondary/approx; NOT verified on Amazon.ca</t>
        </is>
      </c>
      <c r="AO794" s="15" t="inlineStr">
        <is>
          <t>BLANK -&gt; requires live Amazon.ca capture</t>
        </is>
      </c>
      <c r="AP794" s="15" t="inlineStr">
        <is>
          <t>Unverified commercial data</t>
        </is>
      </c>
    </row>
    <row r="795" ht="28" customHeight="1">
      <c r="A795" s="15" t="inlineStr">
        <is>
          <t>Crush</t>
        </is>
      </c>
      <c r="B795" s="15" t="inlineStr">
        <is>
          <t>Crush Orange | Cream Soda | single 355mL</t>
        </is>
      </c>
      <c r="C795" s="15" t="inlineStr">
        <is>
          <t>5) Sparkling water &amp; soda</t>
        </is>
      </c>
      <c r="D795" s="15" t="inlineStr">
        <is>
          <t>355 mL can</t>
        </is>
      </c>
      <c r="E795" s="29" t="n">
        <v>1</v>
      </c>
      <c r="F795" s="30" t="n"/>
      <c r="G795" s="31">
        <f>IF(AND(ISNUMBER($F795),ISNUMBER($E795),$E795&lt;&gt;0),$F795/$E795,"")</f>
        <v/>
      </c>
      <c r="H795" s="31">
        <f>IF(AND(ISNUMBER($F795),ISNUMBER($AL795),ISNUMBER($E795),($AL795*$E795)&lt;&gt;0),$F795/($AL795*$E795)*100,"")</f>
        <v/>
      </c>
      <c r="I795" s="32" t="n"/>
      <c r="J795" s="33" t="n"/>
      <c r="K795" s="31">
        <f>IF(AND(ISNUMBER($F795),ISNUMBER($J795)),$F795*(1-$J795),"")</f>
        <v/>
      </c>
      <c r="L795" s="32" t="n"/>
      <c r="M795" s="32" t="n"/>
      <c r="N795" s="31">
        <f>IF(ISNUMBER($F795),($F795-IF(ISNUMBER($AM795),$AM795,0))*(1-IF(ISNUMBER($J795),$J795,0)),"")</f>
        <v/>
      </c>
      <c r="O795" s="15" t="inlineStr">
        <is>
          <t>Cream Soda</t>
        </is>
      </c>
      <c r="P795" s="29" t="n">
        <v>0</v>
      </c>
      <c r="Q795" s="29" t="n">
        <v>45</v>
      </c>
      <c r="R795" s="15" t="inlineStr">
        <is>
          <t>Not listed</t>
        </is>
      </c>
      <c r="S795" s="29" t="n">
        <v>49</v>
      </c>
      <c r="T795" s="29" t="n">
        <v>180</v>
      </c>
      <c r="U795" s="15" t="inlineStr">
        <is>
          <t>HFCS</t>
        </is>
      </c>
      <c r="V795" s="15" t="inlineStr">
        <is>
          <t>Bold fruit soda</t>
        </is>
      </c>
      <c r="W795" s="32" t="n"/>
      <c r="X795" s="32" t="n"/>
      <c r="Y795" s="32" t="n"/>
      <c r="Z795" s="32" t="n"/>
      <c r="AA795" s="15" t="inlineStr">
        <is>
          <t>Medium</t>
        </is>
      </c>
      <c r="AB795" s="15" t="inlineStr">
        <is>
          <t>Legacy fruit soda</t>
        </is>
      </c>
      <c r="AC795" s="15" t="inlineStr">
        <is>
          <t>Super-sweet orange soda</t>
        </is>
      </c>
      <c r="AD795" s="15" t="inlineStr">
        <is>
          <t>Bold sweet fruit flavour.</t>
        </is>
      </c>
      <c r="AE795" s="32" t="n"/>
      <c r="AF795" s="34">
        <f>IF(AND(ISNUMBER($P795),ISNUMBER($AL795),$AL795&lt;&gt;0),ROUND($P795/$AL795*100,1),"")</f>
        <v/>
      </c>
      <c r="AG795" s="35">
        <f>IF(AND(ISNUMBER($S795),ISNUMBER($AL795),$AL795&lt;&gt;0),ROUND($S795/$AL795*100,2),"")</f>
        <v/>
      </c>
      <c r="AH795" s="34">
        <f>IF(AND(ISNUMBER($Q795),ISNUMBER($AL795),$AL795&lt;&gt;0),ROUND($Q795/$AL795*100,1),"")</f>
        <v/>
      </c>
      <c r="AI795" s="29">
        <f>IF(ISNUMBER($S795),IF($S795&lt;=1,"Yes","No"),"n/a")</f>
        <v/>
      </c>
      <c r="AJ795" s="29">
        <f>IF(ISNUMBER($S795),ROUND(MAX(0,MIN(100,100-$S795*2.5-IF(ISNUMBER($T795),$T795,0)*0.12+IF($S795&lt;=1,12,0))),0),"")</f>
        <v/>
      </c>
      <c r="AK795" s="29">
        <f>IF(ISNUMBER($Q795),IF($Q795&gt;=100,20,IF($Q795&gt;=30,10,0)),0)+IF(ISNUMBER($R795),IF($R795&gt;=100,20,0),0)+IF(ISNUMBER($P795),IF($P795&gt;=150,20,IF($P795&gt;=50,12,5)),0)+IF(ISNUMBER($S795),IF($S795&lt;=1,15,0),0)</f>
        <v/>
      </c>
      <c r="AL795" s="29" t="n">
        <v>355</v>
      </c>
      <c r="AM795" s="30" t="n"/>
      <c r="AN795" s="15" t="inlineStr">
        <is>
          <t>Secondary/approx; NOT verified on Amazon.ca</t>
        </is>
      </c>
      <c r="AO795" s="15" t="inlineStr">
        <is>
          <t>BLANK -&gt; requires live Amazon.ca capture</t>
        </is>
      </c>
      <c r="AP795" s="15" t="inlineStr">
        <is>
          <t>Unverified commercial data</t>
        </is>
      </c>
    </row>
    <row r="796" ht="28" customHeight="1">
      <c r="A796" s="15" t="inlineStr">
        <is>
          <t>Crush</t>
        </is>
      </c>
      <c r="B796" s="15" t="inlineStr">
        <is>
          <t>Crush Orange | Cream Soda | 8-pack 355mL</t>
        </is>
      </c>
      <c r="C796" s="15" t="inlineStr">
        <is>
          <t>5) Sparkling water &amp; soda</t>
        </is>
      </c>
      <c r="D796" s="15" t="inlineStr">
        <is>
          <t>355 mL can</t>
        </is>
      </c>
      <c r="E796" s="29" t="n">
        <v>8</v>
      </c>
      <c r="F796" s="30" t="n"/>
      <c r="G796" s="31">
        <f>IF(AND(ISNUMBER($F796),ISNUMBER($E796),$E796&lt;&gt;0),$F796/$E796,"")</f>
        <v/>
      </c>
      <c r="H796" s="31">
        <f>IF(AND(ISNUMBER($F796),ISNUMBER($AL796),ISNUMBER($E796),($AL796*$E796)&lt;&gt;0),$F796/($AL796*$E796)*100,"")</f>
        <v/>
      </c>
      <c r="I796" s="32" t="n"/>
      <c r="J796" s="33" t="n"/>
      <c r="K796" s="31">
        <f>IF(AND(ISNUMBER($F796),ISNUMBER($J796)),$F796*(1-$J796),"")</f>
        <v/>
      </c>
      <c r="L796" s="32" t="n"/>
      <c r="M796" s="32" t="n"/>
      <c r="N796" s="31">
        <f>IF(ISNUMBER($F796),($F796-IF(ISNUMBER($AM796),$AM796,0))*(1-IF(ISNUMBER($J796),$J796,0)),"")</f>
        <v/>
      </c>
      <c r="O796" s="15" t="inlineStr">
        <is>
          <t>Cream Soda</t>
        </is>
      </c>
      <c r="P796" s="29" t="n">
        <v>0</v>
      </c>
      <c r="Q796" s="29" t="n">
        <v>45</v>
      </c>
      <c r="R796" s="15" t="inlineStr">
        <is>
          <t>Not listed</t>
        </is>
      </c>
      <c r="S796" s="29" t="n">
        <v>49</v>
      </c>
      <c r="T796" s="29" t="n">
        <v>180</v>
      </c>
      <c r="U796" s="15" t="inlineStr">
        <is>
          <t>HFCS</t>
        </is>
      </c>
      <c r="V796" s="15" t="inlineStr">
        <is>
          <t>Bold fruit soda</t>
        </is>
      </c>
      <c r="W796" s="32" t="n"/>
      <c r="X796" s="32" t="n"/>
      <c r="Y796" s="32" t="n"/>
      <c r="Z796" s="32" t="n"/>
      <c r="AA796" s="15" t="inlineStr">
        <is>
          <t>Medium</t>
        </is>
      </c>
      <c r="AB796" s="15" t="inlineStr">
        <is>
          <t>Legacy fruit soda</t>
        </is>
      </c>
      <c r="AC796" s="15" t="inlineStr">
        <is>
          <t>Super-sweet orange soda</t>
        </is>
      </c>
      <c r="AD796" s="15" t="inlineStr">
        <is>
          <t>Bold sweet fruit flavour.</t>
        </is>
      </c>
      <c r="AE796" s="32" t="n"/>
      <c r="AF796" s="34">
        <f>IF(AND(ISNUMBER($P796),ISNUMBER($AL796),$AL796&lt;&gt;0),ROUND($P796/$AL796*100,1),"")</f>
        <v/>
      </c>
      <c r="AG796" s="35">
        <f>IF(AND(ISNUMBER($S796),ISNUMBER($AL796),$AL796&lt;&gt;0),ROUND($S796/$AL796*100,2),"")</f>
        <v/>
      </c>
      <c r="AH796" s="34">
        <f>IF(AND(ISNUMBER($Q796),ISNUMBER($AL796),$AL796&lt;&gt;0),ROUND($Q796/$AL796*100,1),"")</f>
        <v/>
      </c>
      <c r="AI796" s="29">
        <f>IF(ISNUMBER($S796),IF($S796&lt;=1,"Yes","No"),"n/a")</f>
        <v/>
      </c>
      <c r="AJ796" s="29">
        <f>IF(ISNUMBER($S796),ROUND(MAX(0,MIN(100,100-$S796*2.5-IF(ISNUMBER($T796),$T796,0)*0.12+IF($S796&lt;=1,12,0))),0),"")</f>
        <v/>
      </c>
      <c r="AK796" s="29">
        <f>IF(ISNUMBER($Q796),IF($Q796&gt;=100,20,IF($Q796&gt;=30,10,0)),0)+IF(ISNUMBER($R796),IF($R796&gt;=100,20,0),0)+IF(ISNUMBER($P796),IF($P796&gt;=150,20,IF($P796&gt;=50,12,5)),0)+IF(ISNUMBER($S796),IF($S796&lt;=1,15,0),0)</f>
        <v/>
      </c>
      <c r="AL796" s="29" t="n">
        <v>355</v>
      </c>
      <c r="AM796" s="30" t="n"/>
      <c r="AN796" s="15" t="inlineStr">
        <is>
          <t>Secondary/approx; NOT verified on Amazon.ca</t>
        </is>
      </c>
      <c r="AO796" s="15" t="inlineStr">
        <is>
          <t>BLANK -&gt; requires live Amazon.ca capture</t>
        </is>
      </c>
      <c r="AP796" s="15" t="inlineStr">
        <is>
          <t>Unverified commercial data</t>
        </is>
      </c>
    </row>
    <row r="797" ht="28" customHeight="1">
      <c r="A797" s="15" t="inlineStr">
        <is>
          <t>Crush</t>
        </is>
      </c>
      <c r="B797" s="15" t="inlineStr">
        <is>
          <t>Crush Orange | Cream Soda | 12-pack 355mL</t>
        </is>
      </c>
      <c r="C797" s="15" t="inlineStr">
        <is>
          <t>5) Sparkling water &amp; soda</t>
        </is>
      </c>
      <c r="D797" s="15" t="inlineStr">
        <is>
          <t>355 mL can</t>
        </is>
      </c>
      <c r="E797" s="29" t="n">
        <v>12</v>
      </c>
      <c r="F797" s="30" t="n"/>
      <c r="G797" s="31">
        <f>IF(AND(ISNUMBER($F797),ISNUMBER($E797),$E797&lt;&gt;0),$F797/$E797,"")</f>
        <v/>
      </c>
      <c r="H797" s="31">
        <f>IF(AND(ISNUMBER($F797),ISNUMBER($AL797),ISNUMBER($E797),($AL797*$E797)&lt;&gt;0),$F797/($AL797*$E797)*100,"")</f>
        <v/>
      </c>
      <c r="I797" s="32" t="n"/>
      <c r="J797" s="33" t="n"/>
      <c r="K797" s="31">
        <f>IF(AND(ISNUMBER($F797),ISNUMBER($J797)),$F797*(1-$J797),"")</f>
        <v/>
      </c>
      <c r="L797" s="32" t="n"/>
      <c r="M797" s="32" t="n"/>
      <c r="N797" s="31">
        <f>IF(ISNUMBER($F797),($F797-IF(ISNUMBER($AM797),$AM797,0))*(1-IF(ISNUMBER($J797),$J797,0)),"")</f>
        <v/>
      </c>
      <c r="O797" s="15" t="inlineStr">
        <is>
          <t>Cream Soda</t>
        </is>
      </c>
      <c r="P797" s="29" t="n">
        <v>0</v>
      </c>
      <c r="Q797" s="29" t="n">
        <v>45</v>
      </c>
      <c r="R797" s="15" t="inlineStr">
        <is>
          <t>Not listed</t>
        </is>
      </c>
      <c r="S797" s="29" t="n">
        <v>49</v>
      </c>
      <c r="T797" s="29" t="n">
        <v>180</v>
      </c>
      <c r="U797" s="15" t="inlineStr">
        <is>
          <t>HFCS</t>
        </is>
      </c>
      <c r="V797" s="15" t="inlineStr">
        <is>
          <t>Bold fruit soda</t>
        </is>
      </c>
      <c r="W797" s="32" t="n"/>
      <c r="X797" s="32" t="n"/>
      <c r="Y797" s="32" t="n"/>
      <c r="Z797" s="32" t="n"/>
      <c r="AA797" s="15" t="inlineStr">
        <is>
          <t>Medium</t>
        </is>
      </c>
      <c r="AB797" s="15" t="inlineStr">
        <is>
          <t>Legacy fruit soda</t>
        </is>
      </c>
      <c r="AC797" s="15" t="inlineStr">
        <is>
          <t>Super-sweet orange soda</t>
        </is>
      </c>
      <c r="AD797" s="15" t="inlineStr">
        <is>
          <t>Bold sweet fruit flavour.</t>
        </is>
      </c>
      <c r="AE797" s="32" t="n"/>
      <c r="AF797" s="34">
        <f>IF(AND(ISNUMBER($P797),ISNUMBER($AL797),$AL797&lt;&gt;0),ROUND($P797/$AL797*100,1),"")</f>
        <v/>
      </c>
      <c r="AG797" s="35">
        <f>IF(AND(ISNUMBER($S797),ISNUMBER($AL797),$AL797&lt;&gt;0),ROUND($S797/$AL797*100,2),"")</f>
        <v/>
      </c>
      <c r="AH797" s="34">
        <f>IF(AND(ISNUMBER($Q797),ISNUMBER($AL797),$AL797&lt;&gt;0),ROUND($Q797/$AL797*100,1),"")</f>
        <v/>
      </c>
      <c r="AI797" s="29">
        <f>IF(ISNUMBER($S797),IF($S797&lt;=1,"Yes","No"),"n/a")</f>
        <v/>
      </c>
      <c r="AJ797" s="29">
        <f>IF(ISNUMBER($S797),ROUND(MAX(0,MIN(100,100-$S797*2.5-IF(ISNUMBER($T797),$T797,0)*0.12+IF($S797&lt;=1,12,0))),0),"")</f>
        <v/>
      </c>
      <c r="AK797" s="29">
        <f>IF(ISNUMBER($Q797),IF($Q797&gt;=100,20,IF($Q797&gt;=30,10,0)),0)+IF(ISNUMBER($R797),IF($R797&gt;=100,20,0),0)+IF(ISNUMBER($P797),IF($P797&gt;=150,20,IF($P797&gt;=50,12,5)),0)+IF(ISNUMBER($S797),IF($S797&lt;=1,15,0),0)</f>
        <v/>
      </c>
      <c r="AL797" s="29" t="n">
        <v>355</v>
      </c>
      <c r="AM797" s="30" t="n"/>
      <c r="AN797" s="15" t="inlineStr">
        <is>
          <t>Secondary/approx; NOT verified on Amazon.ca</t>
        </is>
      </c>
      <c r="AO797" s="15" t="inlineStr">
        <is>
          <t>BLANK -&gt; requires live Amazon.ca capture</t>
        </is>
      </c>
      <c r="AP797" s="15" t="inlineStr">
        <is>
          <t>Unverified commercial data</t>
        </is>
      </c>
    </row>
    <row r="798" ht="28" customHeight="1">
      <c r="A798" s="15" t="inlineStr">
        <is>
          <t>Crush</t>
        </is>
      </c>
      <c r="B798" s="15" t="inlineStr">
        <is>
          <t>Crush Orange | Cream Soda | 15-pack 355mL</t>
        </is>
      </c>
      <c r="C798" s="15" t="inlineStr">
        <is>
          <t>5) Sparkling water &amp; soda</t>
        </is>
      </c>
      <c r="D798" s="15" t="inlineStr">
        <is>
          <t>355 mL can</t>
        </is>
      </c>
      <c r="E798" s="29" t="n">
        <v>15</v>
      </c>
      <c r="F798" s="30" t="n"/>
      <c r="G798" s="31">
        <f>IF(AND(ISNUMBER($F798),ISNUMBER($E798),$E798&lt;&gt;0),$F798/$E798,"")</f>
        <v/>
      </c>
      <c r="H798" s="31">
        <f>IF(AND(ISNUMBER($F798),ISNUMBER($AL798),ISNUMBER($E798),($AL798*$E798)&lt;&gt;0),$F798/($AL798*$E798)*100,"")</f>
        <v/>
      </c>
      <c r="I798" s="32" t="n"/>
      <c r="J798" s="33" t="n"/>
      <c r="K798" s="31">
        <f>IF(AND(ISNUMBER($F798),ISNUMBER($J798)),$F798*(1-$J798),"")</f>
        <v/>
      </c>
      <c r="L798" s="32" t="n"/>
      <c r="M798" s="32" t="n"/>
      <c r="N798" s="31">
        <f>IF(ISNUMBER($F798),($F798-IF(ISNUMBER($AM798),$AM798,0))*(1-IF(ISNUMBER($J798),$J798,0)),"")</f>
        <v/>
      </c>
      <c r="O798" s="15" t="inlineStr">
        <is>
          <t>Cream Soda</t>
        </is>
      </c>
      <c r="P798" s="29" t="n">
        <v>0</v>
      </c>
      <c r="Q798" s="29" t="n">
        <v>45</v>
      </c>
      <c r="R798" s="15" t="inlineStr">
        <is>
          <t>Not listed</t>
        </is>
      </c>
      <c r="S798" s="29" t="n">
        <v>49</v>
      </c>
      <c r="T798" s="29" t="n">
        <v>180</v>
      </c>
      <c r="U798" s="15" t="inlineStr">
        <is>
          <t>HFCS</t>
        </is>
      </c>
      <c r="V798" s="15" t="inlineStr">
        <is>
          <t>Bold fruit soda</t>
        </is>
      </c>
      <c r="W798" s="32" t="n"/>
      <c r="X798" s="32" t="n"/>
      <c r="Y798" s="32" t="n"/>
      <c r="Z798" s="32" t="n"/>
      <c r="AA798" s="15" t="inlineStr">
        <is>
          <t>Medium</t>
        </is>
      </c>
      <c r="AB798" s="15" t="inlineStr">
        <is>
          <t>Legacy fruit soda</t>
        </is>
      </c>
      <c r="AC798" s="15" t="inlineStr">
        <is>
          <t>Super-sweet orange soda</t>
        </is>
      </c>
      <c r="AD798" s="15" t="inlineStr">
        <is>
          <t>Bold sweet fruit flavour.</t>
        </is>
      </c>
      <c r="AE798" s="32" t="n"/>
      <c r="AF798" s="34">
        <f>IF(AND(ISNUMBER($P798),ISNUMBER($AL798),$AL798&lt;&gt;0),ROUND($P798/$AL798*100,1),"")</f>
        <v/>
      </c>
      <c r="AG798" s="35">
        <f>IF(AND(ISNUMBER($S798),ISNUMBER($AL798),$AL798&lt;&gt;0),ROUND($S798/$AL798*100,2),"")</f>
        <v/>
      </c>
      <c r="AH798" s="34">
        <f>IF(AND(ISNUMBER($Q798),ISNUMBER($AL798),$AL798&lt;&gt;0),ROUND($Q798/$AL798*100,1),"")</f>
        <v/>
      </c>
      <c r="AI798" s="29">
        <f>IF(ISNUMBER($S798),IF($S798&lt;=1,"Yes","No"),"n/a")</f>
        <v/>
      </c>
      <c r="AJ798" s="29">
        <f>IF(ISNUMBER($S798),ROUND(MAX(0,MIN(100,100-$S798*2.5-IF(ISNUMBER($T798),$T798,0)*0.12+IF($S798&lt;=1,12,0))),0),"")</f>
        <v/>
      </c>
      <c r="AK798" s="29">
        <f>IF(ISNUMBER($Q798),IF($Q798&gt;=100,20,IF($Q798&gt;=30,10,0)),0)+IF(ISNUMBER($R798),IF($R798&gt;=100,20,0),0)+IF(ISNUMBER($P798),IF($P798&gt;=150,20,IF($P798&gt;=50,12,5)),0)+IF(ISNUMBER($S798),IF($S798&lt;=1,15,0),0)</f>
        <v/>
      </c>
      <c r="AL798" s="29" t="n">
        <v>355</v>
      </c>
      <c r="AM798" s="30" t="n"/>
      <c r="AN798" s="15" t="inlineStr">
        <is>
          <t>Secondary/approx; NOT verified on Amazon.ca</t>
        </is>
      </c>
      <c r="AO798" s="15" t="inlineStr">
        <is>
          <t>BLANK -&gt; requires live Amazon.ca capture</t>
        </is>
      </c>
      <c r="AP798" s="15" t="inlineStr">
        <is>
          <t>Unverified commercial data</t>
        </is>
      </c>
    </row>
    <row r="799" ht="28" customHeight="1">
      <c r="A799" s="15" t="inlineStr">
        <is>
          <t>Crush</t>
        </is>
      </c>
      <c r="B799" s="15" t="inlineStr">
        <is>
          <t>Crush Orange | Cream Soda | 18-pack 355mL</t>
        </is>
      </c>
      <c r="C799" s="15" t="inlineStr">
        <is>
          <t>5) Sparkling water &amp; soda</t>
        </is>
      </c>
      <c r="D799" s="15" t="inlineStr">
        <is>
          <t>355 mL can</t>
        </is>
      </c>
      <c r="E799" s="29" t="n">
        <v>18</v>
      </c>
      <c r="F799" s="30" t="n"/>
      <c r="G799" s="31">
        <f>IF(AND(ISNUMBER($F799),ISNUMBER($E799),$E799&lt;&gt;0),$F799/$E799,"")</f>
        <v/>
      </c>
      <c r="H799" s="31">
        <f>IF(AND(ISNUMBER($F799),ISNUMBER($AL799),ISNUMBER($E799),($AL799*$E799)&lt;&gt;0),$F799/($AL799*$E799)*100,"")</f>
        <v/>
      </c>
      <c r="I799" s="32" t="n"/>
      <c r="J799" s="33" t="n"/>
      <c r="K799" s="31">
        <f>IF(AND(ISNUMBER($F799),ISNUMBER($J799)),$F799*(1-$J799),"")</f>
        <v/>
      </c>
      <c r="L799" s="32" t="n"/>
      <c r="M799" s="32" t="n"/>
      <c r="N799" s="31">
        <f>IF(ISNUMBER($F799),($F799-IF(ISNUMBER($AM799),$AM799,0))*(1-IF(ISNUMBER($J799),$J799,0)),"")</f>
        <v/>
      </c>
      <c r="O799" s="15" t="inlineStr">
        <is>
          <t>Cream Soda</t>
        </is>
      </c>
      <c r="P799" s="29" t="n">
        <v>0</v>
      </c>
      <c r="Q799" s="29" t="n">
        <v>45</v>
      </c>
      <c r="R799" s="15" t="inlineStr">
        <is>
          <t>Not listed</t>
        </is>
      </c>
      <c r="S799" s="29" t="n">
        <v>49</v>
      </c>
      <c r="T799" s="29" t="n">
        <v>180</v>
      </c>
      <c r="U799" s="15" t="inlineStr">
        <is>
          <t>HFCS</t>
        </is>
      </c>
      <c r="V799" s="15" t="inlineStr">
        <is>
          <t>Bold fruit soda</t>
        </is>
      </c>
      <c r="W799" s="32" t="n"/>
      <c r="X799" s="32" t="n"/>
      <c r="Y799" s="32" t="n"/>
      <c r="Z799" s="32" t="n"/>
      <c r="AA799" s="15" t="inlineStr">
        <is>
          <t>Medium</t>
        </is>
      </c>
      <c r="AB799" s="15" t="inlineStr">
        <is>
          <t>Legacy fruit soda</t>
        </is>
      </c>
      <c r="AC799" s="15" t="inlineStr">
        <is>
          <t>Super-sweet orange soda</t>
        </is>
      </c>
      <c r="AD799" s="15" t="inlineStr">
        <is>
          <t>Bold sweet fruit flavour.</t>
        </is>
      </c>
      <c r="AE799" s="32" t="n"/>
      <c r="AF799" s="34">
        <f>IF(AND(ISNUMBER($P799),ISNUMBER($AL799),$AL799&lt;&gt;0),ROUND($P799/$AL799*100,1),"")</f>
        <v/>
      </c>
      <c r="AG799" s="35">
        <f>IF(AND(ISNUMBER($S799),ISNUMBER($AL799),$AL799&lt;&gt;0),ROUND($S799/$AL799*100,2),"")</f>
        <v/>
      </c>
      <c r="AH799" s="34">
        <f>IF(AND(ISNUMBER($Q799),ISNUMBER($AL799),$AL799&lt;&gt;0),ROUND($Q799/$AL799*100,1),"")</f>
        <v/>
      </c>
      <c r="AI799" s="29">
        <f>IF(ISNUMBER($S799),IF($S799&lt;=1,"Yes","No"),"n/a")</f>
        <v/>
      </c>
      <c r="AJ799" s="29">
        <f>IF(ISNUMBER($S799),ROUND(MAX(0,MIN(100,100-$S799*2.5-IF(ISNUMBER($T799),$T799,0)*0.12+IF($S799&lt;=1,12,0))),0),"")</f>
        <v/>
      </c>
      <c r="AK799" s="29">
        <f>IF(ISNUMBER($Q799),IF($Q799&gt;=100,20,IF($Q799&gt;=30,10,0)),0)+IF(ISNUMBER($R799),IF($R799&gt;=100,20,0),0)+IF(ISNUMBER($P799),IF($P799&gt;=150,20,IF($P799&gt;=50,12,5)),0)+IF(ISNUMBER($S799),IF($S799&lt;=1,15,0),0)</f>
        <v/>
      </c>
      <c r="AL799" s="29" t="n">
        <v>355</v>
      </c>
      <c r="AM799" s="30" t="n"/>
      <c r="AN799" s="15" t="inlineStr">
        <is>
          <t>Secondary/approx; NOT verified on Amazon.ca</t>
        </is>
      </c>
      <c r="AO799" s="15" t="inlineStr">
        <is>
          <t>BLANK -&gt; requires live Amazon.ca capture</t>
        </is>
      </c>
      <c r="AP799" s="15" t="inlineStr">
        <is>
          <t>Unverified commercial data</t>
        </is>
      </c>
    </row>
    <row r="800" ht="28" customHeight="1">
      <c r="A800" s="15" t="inlineStr">
        <is>
          <t>Crush</t>
        </is>
      </c>
      <c r="B800" s="15" t="inlineStr">
        <is>
          <t>Crush Orange | Cream Soda | 24-pack 355mL</t>
        </is>
      </c>
      <c r="C800" s="15" t="inlineStr">
        <is>
          <t>5) Sparkling water &amp; soda</t>
        </is>
      </c>
      <c r="D800" s="15" t="inlineStr">
        <is>
          <t>355 mL can</t>
        </is>
      </c>
      <c r="E800" s="29" t="n">
        <v>24</v>
      </c>
      <c r="F800" s="30" t="n"/>
      <c r="G800" s="31">
        <f>IF(AND(ISNUMBER($F800),ISNUMBER($E800),$E800&lt;&gt;0),$F800/$E800,"")</f>
        <v/>
      </c>
      <c r="H800" s="31">
        <f>IF(AND(ISNUMBER($F800),ISNUMBER($AL800),ISNUMBER($E800),($AL800*$E800)&lt;&gt;0),$F800/($AL800*$E800)*100,"")</f>
        <v/>
      </c>
      <c r="I800" s="32" t="n"/>
      <c r="J800" s="33" t="n"/>
      <c r="K800" s="31">
        <f>IF(AND(ISNUMBER($F800),ISNUMBER($J800)),$F800*(1-$J800),"")</f>
        <v/>
      </c>
      <c r="L800" s="32" t="n"/>
      <c r="M800" s="32" t="n"/>
      <c r="N800" s="31">
        <f>IF(ISNUMBER($F800),($F800-IF(ISNUMBER($AM800),$AM800,0))*(1-IF(ISNUMBER($J800),$J800,0)),"")</f>
        <v/>
      </c>
      <c r="O800" s="15" t="inlineStr">
        <is>
          <t>Cream Soda</t>
        </is>
      </c>
      <c r="P800" s="29" t="n">
        <v>0</v>
      </c>
      <c r="Q800" s="29" t="n">
        <v>45</v>
      </c>
      <c r="R800" s="15" t="inlineStr">
        <is>
          <t>Not listed</t>
        </is>
      </c>
      <c r="S800" s="29" t="n">
        <v>49</v>
      </c>
      <c r="T800" s="29" t="n">
        <v>180</v>
      </c>
      <c r="U800" s="15" t="inlineStr">
        <is>
          <t>HFCS</t>
        </is>
      </c>
      <c r="V800" s="15" t="inlineStr">
        <is>
          <t>Bold fruit soda</t>
        </is>
      </c>
      <c r="W800" s="32" t="n"/>
      <c r="X800" s="32" t="n"/>
      <c r="Y800" s="32" t="n"/>
      <c r="Z800" s="32" t="n"/>
      <c r="AA800" s="15" t="inlineStr">
        <is>
          <t>Medium</t>
        </is>
      </c>
      <c r="AB800" s="15" t="inlineStr">
        <is>
          <t>Legacy fruit soda</t>
        </is>
      </c>
      <c r="AC800" s="15" t="inlineStr">
        <is>
          <t>Super-sweet orange soda</t>
        </is>
      </c>
      <c r="AD800" s="15" t="inlineStr">
        <is>
          <t>Bold sweet fruit flavour.</t>
        </is>
      </c>
      <c r="AE800" s="32" t="n"/>
      <c r="AF800" s="34">
        <f>IF(AND(ISNUMBER($P800),ISNUMBER($AL800),$AL800&lt;&gt;0),ROUND($P800/$AL800*100,1),"")</f>
        <v/>
      </c>
      <c r="AG800" s="35">
        <f>IF(AND(ISNUMBER($S800),ISNUMBER($AL800),$AL800&lt;&gt;0),ROUND($S800/$AL800*100,2),"")</f>
        <v/>
      </c>
      <c r="AH800" s="34">
        <f>IF(AND(ISNUMBER($Q800),ISNUMBER($AL800),$AL800&lt;&gt;0),ROUND($Q800/$AL800*100,1),"")</f>
        <v/>
      </c>
      <c r="AI800" s="29">
        <f>IF(ISNUMBER($S800),IF($S800&lt;=1,"Yes","No"),"n/a")</f>
        <v/>
      </c>
      <c r="AJ800" s="29">
        <f>IF(ISNUMBER($S800),ROUND(MAX(0,MIN(100,100-$S800*2.5-IF(ISNUMBER($T800),$T800,0)*0.12+IF($S800&lt;=1,12,0))),0),"")</f>
        <v/>
      </c>
      <c r="AK800" s="29">
        <f>IF(ISNUMBER($Q800),IF($Q800&gt;=100,20,IF($Q800&gt;=30,10,0)),0)+IF(ISNUMBER($R800),IF($R800&gt;=100,20,0),0)+IF(ISNUMBER($P800),IF($P800&gt;=150,20,IF($P800&gt;=50,12,5)),0)+IF(ISNUMBER($S800),IF($S800&lt;=1,15,0),0)</f>
        <v/>
      </c>
      <c r="AL800" s="29" t="n">
        <v>355</v>
      </c>
      <c r="AM800" s="30" t="n"/>
      <c r="AN800" s="15" t="inlineStr">
        <is>
          <t>Secondary/approx; NOT verified on Amazon.ca</t>
        </is>
      </c>
      <c r="AO800" s="15" t="inlineStr">
        <is>
          <t>BLANK -&gt; requires live Amazon.ca capture</t>
        </is>
      </c>
      <c r="AP800" s="15" t="inlineStr">
        <is>
          <t>Unverified commercial data</t>
        </is>
      </c>
    </row>
    <row r="801" ht="28" customHeight="1">
      <c r="A801" s="15" t="inlineStr">
        <is>
          <t>Fresca</t>
        </is>
      </c>
      <c r="B801" s="15" t="inlineStr">
        <is>
          <t>Fresca Sparkling | Original Citrus | single 355mL</t>
        </is>
      </c>
      <c r="C801" s="15" t="inlineStr">
        <is>
          <t>5) Sparkling water &amp; soda</t>
        </is>
      </c>
      <c r="D801" s="15" t="inlineStr">
        <is>
          <t>355 mL can</t>
        </is>
      </c>
      <c r="E801" s="29" t="n">
        <v>1</v>
      </c>
      <c r="F801" s="30" t="n"/>
      <c r="G801" s="31">
        <f>IF(AND(ISNUMBER($F801),ISNUMBER($E801),$E801&lt;&gt;0),$F801/$E801,"")</f>
        <v/>
      </c>
      <c r="H801" s="31">
        <f>IF(AND(ISNUMBER($F801),ISNUMBER($AL801),ISNUMBER($E801),($AL801*$E801)&lt;&gt;0),$F801/($AL801*$E801)*100,"")</f>
        <v/>
      </c>
      <c r="I801" s="32" t="n"/>
      <c r="J801" s="33" t="n"/>
      <c r="K801" s="31">
        <f>IF(AND(ISNUMBER($F801),ISNUMBER($J801)),$F801*(1-$J801),"")</f>
        <v/>
      </c>
      <c r="L801" s="32" t="n"/>
      <c r="M801" s="32" t="n"/>
      <c r="N801" s="31">
        <f>IF(ISNUMBER($F801),($F801-IF(ISNUMBER($AM801),$AM801,0))*(1-IF(ISNUMBER($J801),$J801,0)),"")</f>
        <v/>
      </c>
      <c r="O801" s="15" t="inlineStr">
        <is>
          <t>Original Citrus</t>
        </is>
      </c>
      <c r="P801" s="29" t="n">
        <v>0</v>
      </c>
      <c r="Q801" s="29" t="n">
        <v>35</v>
      </c>
      <c r="R801" s="15" t="inlineStr">
        <is>
          <t>Not listed</t>
        </is>
      </c>
      <c r="S801" s="29" t="n">
        <v>0</v>
      </c>
      <c r="T801" s="29" t="n">
        <v>0</v>
      </c>
      <c r="U801" s="15" t="inlineStr">
        <is>
          <t>Aspartame + acesulfame-K</t>
        </is>
      </c>
      <c r="V801" s="15" t="inlineStr">
        <is>
          <t>Zero sugar grapefruit-citrus</t>
        </is>
      </c>
      <c r="W801" s="32" t="n"/>
      <c r="X801" s="32" t="n"/>
      <c r="Y801" s="32" t="n"/>
      <c r="Z801" s="32" t="n"/>
      <c r="AA801" s="15" t="inlineStr">
        <is>
          <t>Medium</t>
        </is>
      </c>
      <c r="AB801" s="15" t="inlineStr">
        <is>
          <t>Cult zero-cal soda</t>
        </is>
      </c>
      <c r="AC801" s="15" t="inlineStr">
        <is>
          <t>Zero-calorie citrus soda</t>
        </is>
      </c>
      <c r="AD801" s="15" t="inlineStr">
        <is>
          <t>Grown-up zero-cal citrus.</t>
        </is>
      </c>
      <c r="AE801" s="32" t="n"/>
      <c r="AF801" s="34">
        <f>IF(AND(ISNUMBER($P801),ISNUMBER($AL801),$AL801&lt;&gt;0),ROUND($P801/$AL801*100,1),"")</f>
        <v/>
      </c>
      <c r="AG801" s="35">
        <f>IF(AND(ISNUMBER($S801),ISNUMBER($AL801),$AL801&lt;&gt;0),ROUND($S801/$AL801*100,2),"")</f>
        <v/>
      </c>
      <c r="AH801" s="34">
        <f>IF(AND(ISNUMBER($Q801),ISNUMBER($AL801),$AL801&lt;&gt;0),ROUND($Q801/$AL801*100,1),"")</f>
        <v/>
      </c>
      <c r="AI801" s="29">
        <f>IF(ISNUMBER($S801),IF($S801&lt;=1,"Yes","No"),"n/a")</f>
        <v/>
      </c>
      <c r="AJ801" s="29">
        <f>IF(ISNUMBER($S801),ROUND(MAX(0,MIN(100,100-$S801*2.5-IF(ISNUMBER($T801),$T801,0)*0.12+IF($S801&lt;=1,12,0))),0),"")</f>
        <v/>
      </c>
      <c r="AK801" s="29">
        <f>IF(ISNUMBER($Q801),IF($Q801&gt;=100,20,IF($Q801&gt;=30,10,0)),0)+IF(ISNUMBER($R801),IF($R801&gt;=100,20,0),0)+IF(ISNUMBER($P801),IF($P801&gt;=150,20,IF($P801&gt;=50,12,5)),0)+IF(ISNUMBER($S801),IF($S801&lt;=1,15,0),0)</f>
        <v/>
      </c>
      <c r="AL801" s="29" t="n">
        <v>355</v>
      </c>
      <c r="AM801" s="30" t="n"/>
      <c r="AN801" s="15" t="inlineStr">
        <is>
          <t>Secondary/approx; NOT verified on Amazon.ca</t>
        </is>
      </c>
      <c r="AO801" s="15" t="inlineStr">
        <is>
          <t>BLANK -&gt; requires live Amazon.ca capture</t>
        </is>
      </c>
      <c r="AP801" s="15" t="inlineStr">
        <is>
          <t>Unverified commercial data</t>
        </is>
      </c>
    </row>
    <row r="802" ht="28" customHeight="1">
      <c r="A802" s="15" t="inlineStr">
        <is>
          <t>Fresca</t>
        </is>
      </c>
      <c r="B802" s="15" t="inlineStr">
        <is>
          <t>Fresca Sparkling | Original Citrus | 8-pack 355mL</t>
        </is>
      </c>
      <c r="C802" s="15" t="inlineStr">
        <is>
          <t>5) Sparkling water &amp; soda</t>
        </is>
      </c>
      <c r="D802" s="15" t="inlineStr">
        <is>
          <t>355 mL can</t>
        </is>
      </c>
      <c r="E802" s="29" t="n">
        <v>8</v>
      </c>
      <c r="F802" s="30" t="n"/>
      <c r="G802" s="31">
        <f>IF(AND(ISNUMBER($F802),ISNUMBER($E802),$E802&lt;&gt;0),$F802/$E802,"")</f>
        <v/>
      </c>
      <c r="H802" s="31">
        <f>IF(AND(ISNUMBER($F802),ISNUMBER($AL802),ISNUMBER($E802),($AL802*$E802)&lt;&gt;0),$F802/($AL802*$E802)*100,"")</f>
        <v/>
      </c>
      <c r="I802" s="32" t="n"/>
      <c r="J802" s="33" t="n"/>
      <c r="K802" s="31">
        <f>IF(AND(ISNUMBER($F802),ISNUMBER($J802)),$F802*(1-$J802),"")</f>
        <v/>
      </c>
      <c r="L802" s="32" t="n"/>
      <c r="M802" s="32" t="n"/>
      <c r="N802" s="31">
        <f>IF(ISNUMBER($F802),($F802-IF(ISNUMBER($AM802),$AM802,0))*(1-IF(ISNUMBER($J802),$J802,0)),"")</f>
        <v/>
      </c>
      <c r="O802" s="15" t="inlineStr">
        <is>
          <t>Original Citrus</t>
        </is>
      </c>
      <c r="P802" s="29" t="n">
        <v>0</v>
      </c>
      <c r="Q802" s="29" t="n">
        <v>35</v>
      </c>
      <c r="R802" s="15" t="inlineStr">
        <is>
          <t>Not listed</t>
        </is>
      </c>
      <c r="S802" s="29" t="n">
        <v>0</v>
      </c>
      <c r="T802" s="29" t="n">
        <v>0</v>
      </c>
      <c r="U802" s="15" t="inlineStr">
        <is>
          <t>Aspartame + acesulfame-K</t>
        </is>
      </c>
      <c r="V802" s="15" t="inlineStr">
        <is>
          <t>Zero sugar grapefruit-citrus</t>
        </is>
      </c>
      <c r="W802" s="32" t="n"/>
      <c r="X802" s="32" t="n"/>
      <c r="Y802" s="32" t="n"/>
      <c r="Z802" s="32" t="n"/>
      <c r="AA802" s="15" t="inlineStr">
        <is>
          <t>Medium</t>
        </is>
      </c>
      <c r="AB802" s="15" t="inlineStr">
        <is>
          <t>Cult zero-cal soda</t>
        </is>
      </c>
      <c r="AC802" s="15" t="inlineStr">
        <is>
          <t>Zero-calorie citrus soda</t>
        </is>
      </c>
      <c r="AD802" s="15" t="inlineStr">
        <is>
          <t>Grown-up zero-cal citrus.</t>
        </is>
      </c>
      <c r="AE802" s="32" t="n"/>
      <c r="AF802" s="34">
        <f>IF(AND(ISNUMBER($P802),ISNUMBER($AL802),$AL802&lt;&gt;0),ROUND($P802/$AL802*100,1),"")</f>
        <v/>
      </c>
      <c r="AG802" s="35">
        <f>IF(AND(ISNUMBER($S802),ISNUMBER($AL802),$AL802&lt;&gt;0),ROUND($S802/$AL802*100,2),"")</f>
        <v/>
      </c>
      <c r="AH802" s="34">
        <f>IF(AND(ISNUMBER($Q802),ISNUMBER($AL802),$AL802&lt;&gt;0),ROUND($Q802/$AL802*100,1),"")</f>
        <v/>
      </c>
      <c r="AI802" s="29">
        <f>IF(ISNUMBER($S802),IF($S802&lt;=1,"Yes","No"),"n/a")</f>
        <v/>
      </c>
      <c r="AJ802" s="29">
        <f>IF(ISNUMBER($S802),ROUND(MAX(0,MIN(100,100-$S802*2.5-IF(ISNUMBER($T802),$T802,0)*0.12+IF($S802&lt;=1,12,0))),0),"")</f>
        <v/>
      </c>
      <c r="AK802" s="29">
        <f>IF(ISNUMBER($Q802),IF($Q802&gt;=100,20,IF($Q802&gt;=30,10,0)),0)+IF(ISNUMBER($R802),IF($R802&gt;=100,20,0),0)+IF(ISNUMBER($P802),IF($P802&gt;=150,20,IF($P802&gt;=50,12,5)),0)+IF(ISNUMBER($S802),IF($S802&lt;=1,15,0),0)</f>
        <v/>
      </c>
      <c r="AL802" s="29" t="n">
        <v>355</v>
      </c>
      <c r="AM802" s="30" t="n"/>
      <c r="AN802" s="15" t="inlineStr">
        <is>
          <t>Secondary/approx; NOT verified on Amazon.ca</t>
        </is>
      </c>
      <c r="AO802" s="15" t="inlineStr">
        <is>
          <t>BLANK -&gt; requires live Amazon.ca capture</t>
        </is>
      </c>
      <c r="AP802" s="15" t="inlineStr">
        <is>
          <t>Unverified commercial data</t>
        </is>
      </c>
    </row>
    <row r="803" ht="28" customHeight="1">
      <c r="A803" s="15" t="inlineStr">
        <is>
          <t>Fresca</t>
        </is>
      </c>
      <c r="B803" s="15" t="inlineStr">
        <is>
          <t>Fresca Sparkling | Original Citrus | 12-pack 355mL</t>
        </is>
      </c>
      <c r="C803" s="15" t="inlineStr">
        <is>
          <t>5) Sparkling water &amp; soda</t>
        </is>
      </c>
      <c r="D803" s="15" t="inlineStr">
        <is>
          <t>355 mL can</t>
        </is>
      </c>
      <c r="E803" s="29" t="n">
        <v>12</v>
      </c>
      <c r="F803" s="30" t="n"/>
      <c r="G803" s="31">
        <f>IF(AND(ISNUMBER($F803),ISNUMBER($E803),$E803&lt;&gt;0),$F803/$E803,"")</f>
        <v/>
      </c>
      <c r="H803" s="31">
        <f>IF(AND(ISNUMBER($F803),ISNUMBER($AL803),ISNUMBER($E803),($AL803*$E803)&lt;&gt;0),$F803/($AL803*$E803)*100,"")</f>
        <v/>
      </c>
      <c r="I803" s="32" t="n"/>
      <c r="J803" s="33" t="n"/>
      <c r="K803" s="31">
        <f>IF(AND(ISNUMBER($F803),ISNUMBER($J803)),$F803*(1-$J803),"")</f>
        <v/>
      </c>
      <c r="L803" s="32" t="n"/>
      <c r="M803" s="32" t="n"/>
      <c r="N803" s="31">
        <f>IF(ISNUMBER($F803),($F803-IF(ISNUMBER($AM803),$AM803,0))*(1-IF(ISNUMBER($J803),$J803,0)),"")</f>
        <v/>
      </c>
      <c r="O803" s="15" t="inlineStr">
        <is>
          <t>Original Citrus</t>
        </is>
      </c>
      <c r="P803" s="29" t="n">
        <v>0</v>
      </c>
      <c r="Q803" s="29" t="n">
        <v>35</v>
      </c>
      <c r="R803" s="15" t="inlineStr">
        <is>
          <t>Not listed</t>
        </is>
      </c>
      <c r="S803" s="29" t="n">
        <v>0</v>
      </c>
      <c r="T803" s="29" t="n">
        <v>0</v>
      </c>
      <c r="U803" s="15" t="inlineStr">
        <is>
          <t>Aspartame + acesulfame-K</t>
        </is>
      </c>
      <c r="V803" s="15" t="inlineStr">
        <is>
          <t>Zero sugar grapefruit-citrus</t>
        </is>
      </c>
      <c r="W803" s="32" t="n"/>
      <c r="X803" s="32" t="n"/>
      <c r="Y803" s="32" t="n"/>
      <c r="Z803" s="32" t="n"/>
      <c r="AA803" s="15" t="inlineStr">
        <is>
          <t>Medium</t>
        </is>
      </c>
      <c r="AB803" s="15" t="inlineStr">
        <is>
          <t>Cult zero-cal soda</t>
        </is>
      </c>
      <c r="AC803" s="15" t="inlineStr">
        <is>
          <t>Zero-calorie citrus soda</t>
        </is>
      </c>
      <c r="AD803" s="15" t="inlineStr">
        <is>
          <t>Grown-up zero-cal citrus.</t>
        </is>
      </c>
      <c r="AE803" s="32" t="n"/>
      <c r="AF803" s="34">
        <f>IF(AND(ISNUMBER($P803),ISNUMBER($AL803),$AL803&lt;&gt;0),ROUND($P803/$AL803*100,1),"")</f>
        <v/>
      </c>
      <c r="AG803" s="35">
        <f>IF(AND(ISNUMBER($S803),ISNUMBER($AL803),$AL803&lt;&gt;0),ROUND($S803/$AL803*100,2),"")</f>
        <v/>
      </c>
      <c r="AH803" s="34">
        <f>IF(AND(ISNUMBER($Q803),ISNUMBER($AL803),$AL803&lt;&gt;0),ROUND($Q803/$AL803*100,1),"")</f>
        <v/>
      </c>
      <c r="AI803" s="29">
        <f>IF(ISNUMBER($S803),IF($S803&lt;=1,"Yes","No"),"n/a")</f>
        <v/>
      </c>
      <c r="AJ803" s="29">
        <f>IF(ISNUMBER($S803),ROUND(MAX(0,MIN(100,100-$S803*2.5-IF(ISNUMBER($T803),$T803,0)*0.12+IF($S803&lt;=1,12,0))),0),"")</f>
        <v/>
      </c>
      <c r="AK803" s="29">
        <f>IF(ISNUMBER($Q803),IF($Q803&gt;=100,20,IF($Q803&gt;=30,10,0)),0)+IF(ISNUMBER($R803),IF($R803&gt;=100,20,0),0)+IF(ISNUMBER($P803),IF($P803&gt;=150,20,IF($P803&gt;=50,12,5)),0)+IF(ISNUMBER($S803),IF($S803&lt;=1,15,0),0)</f>
        <v/>
      </c>
      <c r="AL803" s="29" t="n">
        <v>355</v>
      </c>
      <c r="AM803" s="30" t="n"/>
      <c r="AN803" s="15" t="inlineStr">
        <is>
          <t>Secondary/approx; NOT verified on Amazon.ca</t>
        </is>
      </c>
      <c r="AO803" s="15" t="inlineStr">
        <is>
          <t>BLANK -&gt; requires live Amazon.ca capture</t>
        </is>
      </c>
      <c r="AP803" s="15" t="inlineStr">
        <is>
          <t>Unverified commercial data</t>
        </is>
      </c>
    </row>
    <row r="804" ht="28" customHeight="1">
      <c r="A804" s="15" t="inlineStr">
        <is>
          <t>Fresca</t>
        </is>
      </c>
      <c r="B804" s="15" t="inlineStr">
        <is>
          <t>Fresca Sparkling | Original Citrus | 15-pack 355mL</t>
        </is>
      </c>
      <c r="C804" s="15" t="inlineStr">
        <is>
          <t>5) Sparkling water &amp; soda</t>
        </is>
      </c>
      <c r="D804" s="15" t="inlineStr">
        <is>
          <t>355 mL can</t>
        </is>
      </c>
      <c r="E804" s="29" t="n">
        <v>15</v>
      </c>
      <c r="F804" s="30" t="n"/>
      <c r="G804" s="31">
        <f>IF(AND(ISNUMBER($F804),ISNUMBER($E804),$E804&lt;&gt;0),$F804/$E804,"")</f>
        <v/>
      </c>
      <c r="H804" s="31">
        <f>IF(AND(ISNUMBER($F804),ISNUMBER($AL804),ISNUMBER($E804),($AL804*$E804)&lt;&gt;0),$F804/($AL804*$E804)*100,"")</f>
        <v/>
      </c>
      <c r="I804" s="32" t="n"/>
      <c r="J804" s="33" t="n"/>
      <c r="K804" s="31">
        <f>IF(AND(ISNUMBER($F804),ISNUMBER($J804)),$F804*(1-$J804),"")</f>
        <v/>
      </c>
      <c r="L804" s="32" t="n"/>
      <c r="M804" s="32" t="n"/>
      <c r="N804" s="31">
        <f>IF(ISNUMBER($F804),($F804-IF(ISNUMBER($AM804),$AM804,0))*(1-IF(ISNUMBER($J804),$J804,0)),"")</f>
        <v/>
      </c>
      <c r="O804" s="15" t="inlineStr">
        <is>
          <t>Original Citrus</t>
        </is>
      </c>
      <c r="P804" s="29" t="n">
        <v>0</v>
      </c>
      <c r="Q804" s="29" t="n">
        <v>35</v>
      </c>
      <c r="R804" s="15" t="inlineStr">
        <is>
          <t>Not listed</t>
        </is>
      </c>
      <c r="S804" s="29" t="n">
        <v>0</v>
      </c>
      <c r="T804" s="29" t="n">
        <v>0</v>
      </c>
      <c r="U804" s="15" t="inlineStr">
        <is>
          <t>Aspartame + acesulfame-K</t>
        </is>
      </c>
      <c r="V804" s="15" t="inlineStr">
        <is>
          <t>Zero sugar grapefruit-citrus</t>
        </is>
      </c>
      <c r="W804" s="32" t="n"/>
      <c r="X804" s="32" t="n"/>
      <c r="Y804" s="32" t="n"/>
      <c r="Z804" s="32" t="n"/>
      <c r="AA804" s="15" t="inlineStr">
        <is>
          <t>Medium</t>
        </is>
      </c>
      <c r="AB804" s="15" t="inlineStr">
        <is>
          <t>Cult zero-cal soda</t>
        </is>
      </c>
      <c r="AC804" s="15" t="inlineStr">
        <is>
          <t>Zero-calorie citrus soda</t>
        </is>
      </c>
      <c r="AD804" s="15" t="inlineStr">
        <is>
          <t>Grown-up zero-cal citrus.</t>
        </is>
      </c>
      <c r="AE804" s="32" t="n"/>
      <c r="AF804" s="34">
        <f>IF(AND(ISNUMBER($P804),ISNUMBER($AL804),$AL804&lt;&gt;0),ROUND($P804/$AL804*100,1),"")</f>
        <v/>
      </c>
      <c r="AG804" s="35">
        <f>IF(AND(ISNUMBER($S804),ISNUMBER($AL804),$AL804&lt;&gt;0),ROUND($S804/$AL804*100,2),"")</f>
        <v/>
      </c>
      <c r="AH804" s="34">
        <f>IF(AND(ISNUMBER($Q804),ISNUMBER($AL804),$AL804&lt;&gt;0),ROUND($Q804/$AL804*100,1),"")</f>
        <v/>
      </c>
      <c r="AI804" s="29">
        <f>IF(ISNUMBER($S804),IF($S804&lt;=1,"Yes","No"),"n/a")</f>
        <v/>
      </c>
      <c r="AJ804" s="29">
        <f>IF(ISNUMBER($S804),ROUND(MAX(0,MIN(100,100-$S804*2.5-IF(ISNUMBER($T804),$T804,0)*0.12+IF($S804&lt;=1,12,0))),0),"")</f>
        <v/>
      </c>
      <c r="AK804" s="29">
        <f>IF(ISNUMBER($Q804),IF($Q804&gt;=100,20,IF($Q804&gt;=30,10,0)),0)+IF(ISNUMBER($R804),IF($R804&gt;=100,20,0),0)+IF(ISNUMBER($P804),IF($P804&gt;=150,20,IF($P804&gt;=50,12,5)),0)+IF(ISNUMBER($S804),IF($S804&lt;=1,15,0),0)</f>
        <v/>
      </c>
      <c r="AL804" s="29" t="n">
        <v>355</v>
      </c>
      <c r="AM804" s="30" t="n"/>
      <c r="AN804" s="15" t="inlineStr">
        <is>
          <t>Secondary/approx; NOT verified on Amazon.ca</t>
        </is>
      </c>
      <c r="AO804" s="15" t="inlineStr">
        <is>
          <t>BLANK -&gt; requires live Amazon.ca capture</t>
        </is>
      </c>
      <c r="AP804" s="15" t="inlineStr">
        <is>
          <t>Unverified commercial data</t>
        </is>
      </c>
    </row>
    <row r="805" ht="28" customHeight="1">
      <c r="A805" s="15" t="inlineStr">
        <is>
          <t>Fresca</t>
        </is>
      </c>
      <c r="B805" s="15" t="inlineStr">
        <is>
          <t>Fresca Sparkling | Original Citrus | 18-pack 355mL</t>
        </is>
      </c>
      <c r="C805" s="15" t="inlineStr">
        <is>
          <t>5) Sparkling water &amp; soda</t>
        </is>
      </c>
      <c r="D805" s="15" t="inlineStr">
        <is>
          <t>355 mL can</t>
        </is>
      </c>
      <c r="E805" s="29" t="n">
        <v>18</v>
      </c>
      <c r="F805" s="30" t="n"/>
      <c r="G805" s="31">
        <f>IF(AND(ISNUMBER($F805),ISNUMBER($E805),$E805&lt;&gt;0),$F805/$E805,"")</f>
        <v/>
      </c>
      <c r="H805" s="31">
        <f>IF(AND(ISNUMBER($F805),ISNUMBER($AL805),ISNUMBER($E805),($AL805*$E805)&lt;&gt;0),$F805/($AL805*$E805)*100,"")</f>
        <v/>
      </c>
      <c r="I805" s="32" t="n"/>
      <c r="J805" s="33" t="n"/>
      <c r="K805" s="31">
        <f>IF(AND(ISNUMBER($F805),ISNUMBER($J805)),$F805*(1-$J805),"")</f>
        <v/>
      </c>
      <c r="L805" s="32" t="n"/>
      <c r="M805" s="32" t="n"/>
      <c r="N805" s="31">
        <f>IF(ISNUMBER($F805),($F805-IF(ISNUMBER($AM805),$AM805,0))*(1-IF(ISNUMBER($J805),$J805,0)),"")</f>
        <v/>
      </c>
      <c r="O805" s="15" t="inlineStr">
        <is>
          <t>Original Citrus</t>
        </is>
      </c>
      <c r="P805" s="29" t="n">
        <v>0</v>
      </c>
      <c r="Q805" s="29" t="n">
        <v>35</v>
      </c>
      <c r="R805" s="15" t="inlineStr">
        <is>
          <t>Not listed</t>
        </is>
      </c>
      <c r="S805" s="29" t="n">
        <v>0</v>
      </c>
      <c r="T805" s="29" t="n">
        <v>0</v>
      </c>
      <c r="U805" s="15" t="inlineStr">
        <is>
          <t>Aspartame + acesulfame-K</t>
        </is>
      </c>
      <c r="V805" s="15" t="inlineStr">
        <is>
          <t>Zero sugar grapefruit-citrus</t>
        </is>
      </c>
      <c r="W805" s="32" t="n"/>
      <c r="X805" s="32" t="n"/>
      <c r="Y805" s="32" t="n"/>
      <c r="Z805" s="32" t="n"/>
      <c r="AA805" s="15" t="inlineStr">
        <is>
          <t>Medium</t>
        </is>
      </c>
      <c r="AB805" s="15" t="inlineStr">
        <is>
          <t>Cult zero-cal soda</t>
        </is>
      </c>
      <c r="AC805" s="15" t="inlineStr">
        <is>
          <t>Zero-calorie citrus soda</t>
        </is>
      </c>
      <c r="AD805" s="15" t="inlineStr">
        <is>
          <t>Grown-up zero-cal citrus.</t>
        </is>
      </c>
      <c r="AE805" s="32" t="n"/>
      <c r="AF805" s="34">
        <f>IF(AND(ISNUMBER($P805),ISNUMBER($AL805),$AL805&lt;&gt;0),ROUND($P805/$AL805*100,1),"")</f>
        <v/>
      </c>
      <c r="AG805" s="35">
        <f>IF(AND(ISNUMBER($S805),ISNUMBER($AL805),$AL805&lt;&gt;0),ROUND($S805/$AL805*100,2),"")</f>
        <v/>
      </c>
      <c r="AH805" s="34">
        <f>IF(AND(ISNUMBER($Q805),ISNUMBER($AL805),$AL805&lt;&gt;0),ROUND($Q805/$AL805*100,1),"")</f>
        <v/>
      </c>
      <c r="AI805" s="29">
        <f>IF(ISNUMBER($S805),IF($S805&lt;=1,"Yes","No"),"n/a")</f>
        <v/>
      </c>
      <c r="AJ805" s="29">
        <f>IF(ISNUMBER($S805),ROUND(MAX(0,MIN(100,100-$S805*2.5-IF(ISNUMBER($T805),$T805,0)*0.12+IF($S805&lt;=1,12,0))),0),"")</f>
        <v/>
      </c>
      <c r="AK805" s="29">
        <f>IF(ISNUMBER($Q805),IF($Q805&gt;=100,20,IF($Q805&gt;=30,10,0)),0)+IF(ISNUMBER($R805),IF($R805&gt;=100,20,0),0)+IF(ISNUMBER($P805),IF($P805&gt;=150,20,IF($P805&gt;=50,12,5)),0)+IF(ISNUMBER($S805),IF($S805&lt;=1,15,0),0)</f>
        <v/>
      </c>
      <c r="AL805" s="29" t="n">
        <v>355</v>
      </c>
      <c r="AM805" s="30" t="n"/>
      <c r="AN805" s="15" t="inlineStr">
        <is>
          <t>Secondary/approx; NOT verified on Amazon.ca</t>
        </is>
      </c>
      <c r="AO805" s="15" t="inlineStr">
        <is>
          <t>BLANK -&gt; requires live Amazon.ca capture</t>
        </is>
      </c>
      <c r="AP805" s="15" t="inlineStr">
        <is>
          <t>Unverified commercial data</t>
        </is>
      </c>
    </row>
    <row r="806" ht="28" customHeight="1">
      <c r="A806" s="15" t="inlineStr">
        <is>
          <t>Fresca</t>
        </is>
      </c>
      <c r="B806" s="15" t="inlineStr">
        <is>
          <t>Fresca Sparkling | Original Citrus | 24-pack 355mL</t>
        </is>
      </c>
      <c r="C806" s="15" t="inlineStr">
        <is>
          <t>5) Sparkling water &amp; soda</t>
        </is>
      </c>
      <c r="D806" s="15" t="inlineStr">
        <is>
          <t>355 mL can</t>
        </is>
      </c>
      <c r="E806" s="29" t="n">
        <v>24</v>
      </c>
      <c r="F806" s="30" t="n"/>
      <c r="G806" s="31">
        <f>IF(AND(ISNUMBER($F806),ISNUMBER($E806),$E806&lt;&gt;0),$F806/$E806,"")</f>
        <v/>
      </c>
      <c r="H806" s="31">
        <f>IF(AND(ISNUMBER($F806),ISNUMBER($AL806),ISNUMBER($E806),($AL806*$E806)&lt;&gt;0),$F806/($AL806*$E806)*100,"")</f>
        <v/>
      </c>
      <c r="I806" s="32" t="n"/>
      <c r="J806" s="33" t="n"/>
      <c r="K806" s="31">
        <f>IF(AND(ISNUMBER($F806),ISNUMBER($J806)),$F806*(1-$J806),"")</f>
        <v/>
      </c>
      <c r="L806" s="32" t="n"/>
      <c r="M806" s="32" t="n"/>
      <c r="N806" s="31">
        <f>IF(ISNUMBER($F806),($F806-IF(ISNUMBER($AM806),$AM806,0))*(1-IF(ISNUMBER($J806),$J806,0)),"")</f>
        <v/>
      </c>
      <c r="O806" s="15" t="inlineStr">
        <is>
          <t>Original Citrus</t>
        </is>
      </c>
      <c r="P806" s="29" t="n">
        <v>0</v>
      </c>
      <c r="Q806" s="29" t="n">
        <v>35</v>
      </c>
      <c r="R806" s="15" t="inlineStr">
        <is>
          <t>Not listed</t>
        </is>
      </c>
      <c r="S806" s="29" t="n">
        <v>0</v>
      </c>
      <c r="T806" s="29" t="n">
        <v>0</v>
      </c>
      <c r="U806" s="15" t="inlineStr">
        <is>
          <t>Aspartame + acesulfame-K</t>
        </is>
      </c>
      <c r="V806" s="15" t="inlineStr">
        <is>
          <t>Zero sugar grapefruit-citrus</t>
        </is>
      </c>
      <c r="W806" s="32" t="n"/>
      <c r="X806" s="32" t="n"/>
      <c r="Y806" s="32" t="n"/>
      <c r="Z806" s="32" t="n"/>
      <c r="AA806" s="15" t="inlineStr">
        <is>
          <t>Medium</t>
        </is>
      </c>
      <c r="AB806" s="15" t="inlineStr">
        <is>
          <t>Cult zero-cal soda</t>
        </is>
      </c>
      <c r="AC806" s="15" t="inlineStr">
        <is>
          <t>Zero-calorie citrus soda</t>
        </is>
      </c>
      <c r="AD806" s="15" t="inlineStr">
        <is>
          <t>Grown-up zero-cal citrus.</t>
        </is>
      </c>
      <c r="AE806" s="32" t="n"/>
      <c r="AF806" s="34">
        <f>IF(AND(ISNUMBER($P806),ISNUMBER($AL806),$AL806&lt;&gt;0),ROUND($P806/$AL806*100,1),"")</f>
        <v/>
      </c>
      <c r="AG806" s="35">
        <f>IF(AND(ISNUMBER($S806),ISNUMBER($AL806),$AL806&lt;&gt;0),ROUND($S806/$AL806*100,2),"")</f>
        <v/>
      </c>
      <c r="AH806" s="34">
        <f>IF(AND(ISNUMBER($Q806),ISNUMBER($AL806),$AL806&lt;&gt;0),ROUND($Q806/$AL806*100,1),"")</f>
        <v/>
      </c>
      <c r="AI806" s="29">
        <f>IF(ISNUMBER($S806),IF($S806&lt;=1,"Yes","No"),"n/a")</f>
        <v/>
      </c>
      <c r="AJ806" s="29">
        <f>IF(ISNUMBER($S806),ROUND(MAX(0,MIN(100,100-$S806*2.5-IF(ISNUMBER($T806),$T806,0)*0.12+IF($S806&lt;=1,12,0))),0),"")</f>
        <v/>
      </c>
      <c r="AK806" s="29">
        <f>IF(ISNUMBER($Q806),IF($Q806&gt;=100,20,IF($Q806&gt;=30,10,0)),0)+IF(ISNUMBER($R806),IF($R806&gt;=100,20,0),0)+IF(ISNUMBER($P806),IF($P806&gt;=150,20,IF($P806&gt;=50,12,5)),0)+IF(ISNUMBER($S806),IF($S806&lt;=1,15,0),0)</f>
        <v/>
      </c>
      <c r="AL806" s="29" t="n">
        <v>355</v>
      </c>
      <c r="AM806" s="30" t="n"/>
      <c r="AN806" s="15" t="inlineStr">
        <is>
          <t>Secondary/approx; NOT verified on Amazon.ca</t>
        </is>
      </c>
      <c r="AO806" s="15" t="inlineStr">
        <is>
          <t>BLANK -&gt; requires live Amazon.ca capture</t>
        </is>
      </c>
      <c r="AP806" s="15" t="inlineStr">
        <is>
          <t>Unverified commercial data</t>
        </is>
      </c>
    </row>
    <row r="807" ht="28" customHeight="1">
      <c r="A807" s="15" t="inlineStr">
        <is>
          <t>Fresca</t>
        </is>
      </c>
      <c r="B807" s="15" t="inlineStr">
        <is>
          <t>Fresca Sparkling | Black Cherry | single 355mL</t>
        </is>
      </c>
      <c r="C807" s="15" t="inlineStr">
        <is>
          <t>5) Sparkling water &amp; soda</t>
        </is>
      </c>
      <c r="D807" s="15" t="inlineStr">
        <is>
          <t>355 mL can</t>
        </is>
      </c>
      <c r="E807" s="29" t="n">
        <v>1</v>
      </c>
      <c r="F807" s="30" t="n"/>
      <c r="G807" s="31">
        <f>IF(AND(ISNUMBER($F807),ISNUMBER($E807),$E807&lt;&gt;0),$F807/$E807,"")</f>
        <v/>
      </c>
      <c r="H807" s="31">
        <f>IF(AND(ISNUMBER($F807),ISNUMBER($AL807),ISNUMBER($E807),($AL807*$E807)&lt;&gt;0),$F807/($AL807*$E807)*100,"")</f>
        <v/>
      </c>
      <c r="I807" s="32" t="n"/>
      <c r="J807" s="33" t="n"/>
      <c r="K807" s="31">
        <f>IF(AND(ISNUMBER($F807),ISNUMBER($J807)),$F807*(1-$J807),"")</f>
        <v/>
      </c>
      <c r="L807" s="32" t="n"/>
      <c r="M807" s="32" t="n"/>
      <c r="N807" s="31">
        <f>IF(ISNUMBER($F807),($F807-IF(ISNUMBER($AM807),$AM807,0))*(1-IF(ISNUMBER($J807),$J807,0)),"")</f>
        <v/>
      </c>
      <c r="O807" s="15" t="inlineStr">
        <is>
          <t>Black Cherry</t>
        </is>
      </c>
      <c r="P807" s="29" t="n">
        <v>0</v>
      </c>
      <c r="Q807" s="29" t="n">
        <v>35</v>
      </c>
      <c r="R807" s="15" t="inlineStr">
        <is>
          <t>Not listed</t>
        </is>
      </c>
      <c r="S807" s="29" t="n">
        <v>0</v>
      </c>
      <c r="T807" s="29" t="n">
        <v>0</v>
      </c>
      <c r="U807" s="15" t="inlineStr">
        <is>
          <t>Aspartame + acesulfame-K</t>
        </is>
      </c>
      <c r="V807" s="15" t="inlineStr">
        <is>
          <t>Zero sugar grapefruit-citrus</t>
        </is>
      </c>
      <c r="W807" s="32" t="n"/>
      <c r="X807" s="32" t="n"/>
      <c r="Y807" s="32" t="n"/>
      <c r="Z807" s="32" t="n"/>
      <c r="AA807" s="15" t="inlineStr">
        <is>
          <t>Medium</t>
        </is>
      </c>
      <c r="AB807" s="15" t="inlineStr">
        <is>
          <t>Cult zero-cal soda</t>
        </is>
      </c>
      <c r="AC807" s="15" t="inlineStr">
        <is>
          <t>Zero-calorie citrus soda</t>
        </is>
      </c>
      <c r="AD807" s="15" t="inlineStr">
        <is>
          <t>Grown-up zero-cal citrus.</t>
        </is>
      </c>
      <c r="AE807" s="32" t="n"/>
      <c r="AF807" s="34">
        <f>IF(AND(ISNUMBER($P807),ISNUMBER($AL807),$AL807&lt;&gt;0),ROUND($P807/$AL807*100,1),"")</f>
        <v/>
      </c>
      <c r="AG807" s="35">
        <f>IF(AND(ISNUMBER($S807),ISNUMBER($AL807),$AL807&lt;&gt;0),ROUND($S807/$AL807*100,2),"")</f>
        <v/>
      </c>
      <c r="AH807" s="34">
        <f>IF(AND(ISNUMBER($Q807),ISNUMBER($AL807),$AL807&lt;&gt;0),ROUND($Q807/$AL807*100,1),"")</f>
        <v/>
      </c>
      <c r="AI807" s="29">
        <f>IF(ISNUMBER($S807),IF($S807&lt;=1,"Yes","No"),"n/a")</f>
        <v/>
      </c>
      <c r="AJ807" s="29">
        <f>IF(ISNUMBER($S807),ROUND(MAX(0,MIN(100,100-$S807*2.5-IF(ISNUMBER($T807),$T807,0)*0.12+IF($S807&lt;=1,12,0))),0),"")</f>
        <v/>
      </c>
      <c r="AK807" s="29">
        <f>IF(ISNUMBER($Q807),IF($Q807&gt;=100,20,IF($Q807&gt;=30,10,0)),0)+IF(ISNUMBER($R807),IF($R807&gt;=100,20,0),0)+IF(ISNUMBER($P807),IF($P807&gt;=150,20,IF($P807&gt;=50,12,5)),0)+IF(ISNUMBER($S807),IF($S807&lt;=1,15,0),0)</f>
        <v/>
      </c>
      <c r="AL807" s="29" t="n">
        <v>355</v>
      </c>
      <c r="AM807" s="30" t="n"/>
      <c r="AN807" s="15" t="inlineStr">
        <is>
          <t>Secondary/approx; NOT verified on Amazon.ca</t>
        </is>
      </c>
      <c r="AO807" s="15" t="inlineStr">
        <is>
          <t>BLANK -&gt; requires live Amazon.ca capture</t>
        </is>
      </c>
      <c r="AP807" s="15" t="inlineStr">
        <is>
          <t>Unverified commercial data</t>
        </is>
      </c>
    </row>
    <row r="808" ht="28" customHeight="1">
      <c r="A808" s="15" t="inlineStr">
        <is>
          <t>Fresca</t>
        </is>
      </c>
      <c r="B808" s="15" t="inlineStr">
        <is>
          <t>Fresca Sparkling | Black Cherry | 8-pack 355mL</t>
        </is>
      </c>
      <c r="C808" s="15" t="inlineStr">
        <is>
          <t>5) Sparkling water &amp; soda</t>
        </is>
      </c>
      <c r="D808" s="15" t="inlineStr">
        <is>
          <t>355 mL can</t>
        </is>
      </c>
      <c r="E808" s="29" t="n">
        <v>8</v>
      </c>
      <c r="F808" s="30" t="n"/>
      <c r="G808" s="31">
        <f>IF(AND(ISNUMBER($F808),ISNUMBER($E808),$E808&lt;&gt;0),$F808/$E808,"")</f>
        <v/>
      </c>
      <c r="H808" s="31">
        <f>IF(AND(ISNUMBER($F808),ISNUMBER($AL808),ISNUMBER($E808),($AL808*$E808)&lt;&gt;0),$F808/($AL808*$E808)*100,"")</f>
        <v/>
      </c>
      <c r="I808" s="32" t="n"/>
      <c r="J808" s="33" t="n"/>
      <c r="K808" s="31">
        <f>IF(AND(ISNUMBER($F808),ISNUMBER($J808)),$F808*(1-$J808),"")</f>
        <v/>
      </c>
      <c r="L808" s="32" t="n"/>
      <c r="M808" s="32" t="n"/>
      <c r="N808" s="31">
        <f>IF(ISNUMBER($F808),($F808-IF(ISNUMBER($AM808),$AM808,0))*(1-IF(ISNUMBER($J808),$J808,0)),"")</f>
        <v/>
      </c>
      <c r="O808" s="15" t="inlineStr">
        <is>
          <t>Black Cherry</t>
        </is>
      </c>
      <c r="P808" s="29" t="n">
        <v>0</v>
      </c>
      <c r="Q808" s="29" t="n">
        <v>35</v>
      </c>
      <c r="R808" s="15" t="inlineStr">
        <is>
          <t>Not listed</t>
        </is>
      </c>
      <c r="S808" s="29" t="n">
        <v>0</v>
      </c>
      <c r="T808" s="29" t="n">
        <v>0</v>
      </c>
      <c r="U808" s="15" t="inlineStr">
        <is>
          <t>Aspartame + acesulfame-K</t>
        </is>
      </c>
      <c r="V808" s="15" t="inlineStr">
        <is>
          <t>Zero sugar grapefruit-citrus</t>
        </is>
      </c>
      <c r="W808" s="32" t="n"/>
      <c r="X808" s="32" t="n"/>
      <c r="Y808" s="32" t="n"/>
      <c r="Z808" s="32" t="n"/>
      <c r="AA808" s="15" t="inlineStr">
        <is>
          <t>Medium</t>
        </is>
      </c>
      <c r="AB808" s="15" t="inlineStr">
        <is>
          <t>Cult zero-cal soda</t>
        </is>
      </c>
      <c r="AC808" s="15" t="inlineStr">
        <is>
          <t>Zero-calorie citrus soda</t>
        </is>
      </c>
      <c r="AD808" s="15" t="inlineStr">
        <is>
          <t>Grown-up zero-cal citrus.</t>
        </is>
      </c>
      <c r="AE808" s="32" t="n"/>
      <c r="AF808" s="34">
        <f>IF(AND(ISNUMBER($P808),ISNUMBER($AL808),$AL808&lt;&gt;0),ROUND($P808/$AL808*100,1),"")</f>
        <v/>
      </c>
      <c r="AG808" s="35">
        <f>IF(AND(ISNUMBER($S808),ISNUMBER($AL808),$AL808&lt;&gt;0),ROUND($S808/$AL808*100,2),"")</f>
        <v/>
      </c>
      <c r="AH808" s="34">
        <f>IF(AND(ISNUMBER($Q808),ISNUMBER($AL808),$AL808&lt;&gt;0),ROUND($Q808/$AL808*100,1),"")</f>
        <v/>
      </c>
      <c r="AI808" s="29">
        <f>IF(ISNUMBER($S808),IF($S808&lt;=1,"Yes","No"),"n/a")</f>
        <v/>
      </c>
      <c r="AJ808" s="29">
        <f>IF(ISNUMBER($S808),ROUND(MAX(0,MIN(100,100-$S808*2.5-IF(ISNUMBER($T808),$T808,0)*0.12+IF($S808&lt;=1,12,0))),0),"")</f>
        <v/>
      </c>
      <c r="AK808" s="29">
        <f>IF(ISNUMBER($Q808),IF($Q808&gt;=100,20,IF($Q808&gt;=30,10,0)),0)+IF(ISNUMBER($R808),IF($R808&gt;=100,20,0),0)+IF(ISNUMBER($P808),IF($P808&gt;=150,20,IF($P808&gt;=50,12,5)),0)+IF(ISNUMBER($S808),IF($S808&lt;=1,15,0),0)</f>
        <v/>
      </c>
      <c r="AL808" s="29" t="n">
        <v>355</v>
      </c>
      <c r="AM808" s="30" t="n"/>
      <c r="AN808" s="15" t="inlineStr">
        <is>
          <t>Secondary/approx; NOT verified on Amazon.ca</t>
        </is>
      </c>
      <c r="AO808" s="15" t="inlineStr">
        <is>
          <t>BLANK -&gt; requires live Amazon.ca capture</t>
        </is>
      </c>
      <c r="AP808" s="15" t="inlineStr">
        <is>
          <t>Unverified commercial data</t>
        </is>
      </c>
    </row>
    <row r="809" ht="28" customHeight="1">
      <c r="A809" s="15" t="inlineStr">
        <is>
          <t>Fresca</t>
        </is>
      </c>
      <c r="B809" s="15" t="inlineStr">
        <is>
          <t>Fresca Sparkling | Black Cherry | 12-pack 355mL</t>
        </is>
      </c>
      <c r="C809" s="15" t="inlineStr">
        <is>
          <t>5) Sparkling water &amp; soda</t>
        </is>
      </c>
      <c r="D809" s="15" t="inlineStr">
        <is>
          <t>355 mL can</t>
        </is>
      </c>
      <c r="E809" s="29" t="n">
        <v>12</v>
      </c>
      <c r="F809" s="30" t="n"/>
      <c r="G809" s="31">
        <f>IF(AND(ISNUMBER($F809),ISNUMBER($E809),$E809&lt;&gt;0),$F809/$E809,"")</f>
        <v/>
      </c>
      <c r="H809" s="31">
        <f>IF(AND(ISNUMBER($F809),ISNUMBER($AL809),ISNUMBER($E809),($AL809*$E809)&lt;&gt;0),$F809/($AL809*$E809)*100,"")</f>
        <v/>
      </c>
      <c r="I809" s="32" t="n"/>
      <c r="J809" s="33" t="n"/>
      <c r="K809" s="31">
        <f>IF(AND(ISNUMBER($F809),ISNUMBER($J809)),$F809*(1-$J809),"")</f>
        <v/>
      </c>
      <c r="L809" s="32" t="n"/>
      <c r="M809" s="32" t="n"/>
      <c r="N809" s="31">
        <f>IF(ISNUMBER($F809),($F809-IF(ISNUMBER($AM809),$AM809,0))*(1-IF(ISNUMBER($J809),$J809,0)),"")</f>
        <v/>
      </c>
      <c r="O809" s="15" t="inlineStr">
        <is>
          <t>Black Cherry</t>
        </is>
      </c>
      <c r="P809" s="29" t="n">
        <v>0</v>
      </c>
      <c r="Q809" s="29" t="n">
        <v>35</v>
      </c>
      <c r="R809" s="15" t="inlineStr">
        <is>
          <t>Not listed</t>
        </is>
      </c>
      <c r="S809" s="29" t="n">
        <v>0</v>
      </c>
      <c r="T809" s="29" t="n">
        <v>0</v>
      </c>
      <c r="U809" s="15" t="inlineStr">
        <is>
          <t>Aspartame + acesulfame-K</t>
        </is>
      </c>
      <c r="V809" s="15" t="inlineStr">
        <is>
          <t>Zero sugar grapefruit-citrus</t>
        </is>
      </c>
      <c r="W809" s="32" t="n"/>
      <c r="X809" s="32" t="n"/>
      <c r="Y809" s="32" t="n"/>
      <c r="Z809" s="32" t="n"/>
      <c r="AA809" s="15" t="inlineStr">
        <is>
          <t>Medium</t>
        </is>
      </c>
      <c r="AB809" s="15" t="inlineStr">
        <is>
          <t>Cult zero-cal soda</t>
        </is>
      </c>
      <c r="AC809" s="15" t="inlineStr">
        <is>
          <t>Zero-calorie citrus soda</t>
        </is>
      </c>
      <c r="AD809" s="15" t="inlineStr">
        <is>
          <t>Grown-up zero-cal citrus.</t>
        </is>
      </c>
      <c r="AE809" s="32" t="n"/>
      <c r="AF809" s="34">
        <f>IF(AND(ISNUMBER($P809),ISNUMBER($AL809),$AL809&lt;&gt;0),ROUND($P809/$AL809*100,1),"")</f>
        <v/>
      </c>
      <c r="AG809" s="35">
        <f>IF(AND(ISNUMBER($S809),ISNUMBER($AL809),$AL809&lt;&gt;0),ROUND($S809/$AL809*100,2),"")</f>
        <v/>
      </c>
      <c r="AH809" s="34">
        <f>IF(AND(ISNUMBER($Q809),ISNUMBER($AL809),$AL809&lt;&gt;0),ROUND($Q809/$AL809*100,1),"")</f>
        <v/>
      </c>
      <c r="AI809" s="29">
        <f>IF(ISNUMBER($S809),IF($S809&lt;=1,"Yes","No"),"n/a")</f>
        <v/>
      </c>
      <c r="AJ809" s="29">
        <f>IF(ISNUMBER($S809),ROUND(MAX(0,MIN(100,100-$S809*2.5-IF(ISNUMBER($T809),$T809,0)*0.12+IF($S809&lt;=1,12,0))),0),"")</f>
        <v/>
      </c>
      <c r="AK809" s="29">
        <f>IF(ISNUMBER($Q809),IF($Q809&gt;=100,20,IF($Q809&gt;=30,10,0)),0)+IF(ISNUMBER($R809),IF($R809&gt;=100,20,0),0)+IF(ISNUMBER($P809),IF($P809&gt;=150,20,IF($P809&gt;=50,12,5)),0)+IF(ISNUMBER($S809),IF($S809&lt;=1,15,0),0)</f>
        <v/>
      </c>
      <c r="AL809" s="29" t="n">
        <v>355</v>
      </c>
      <c r="AM809" s="30" t="n"/>
      <c r="AN809" s="15" t="inlineStr">
        <is>
          <t>Secondary/approx; NOT verified on Amazon.ca</t>
        </is>
      </c>
      <c r="AO809" s="15" t="inlineStr">
        <is>
          <t>BLANK -&gt; requires live Amazon.ca capture</t>
        </is>
      </c>
      <c r="AP809" s="15" t="inlineStr">
        <is>
          <t>Unverified commercial data</t>
        </is>
      </c>
    </row>
    <row r="810" ht="28" customHeight="1">
      <c r="A810" s="15" t="inlineStr">
        <is>
          <t>Fresca</t>
        </is>
      </c>
      <c r="B810" s="15" t="inlineStr">
        <is>
          <t>Fresca Sparkling | Black Cherry | 15-pack 355mL</t>
        </is>
      </c>
      <c r="C810" s="15" t="inlineStr">
        <is>
          <t>5) Sparkling water &amp; soda</t>
        </is>
      </c>
      <c r="D810" s="15" t="inlineStr">
        <is>
          <t>355 mL can</t>
        </is>
      </c>
      <c r="E810" s="29" t="n">
        <v>15</v>
      </c>
      <c r="F810" s="30" t="n"/>
      <c r="G810" s="31">
        <f>IF(AND(ISNUMBER($F810),ISNUMBER($E810),$E810&lt;&gt;0),$F810/$E810,"")</f>
        <v/>
      </c>
      <c r="H810" s="31">
        <f>IF(AND(ISNUMBER($F810),ISNUMBER($AL810),ISNUMBER($E810),($AL810*$E810)&lt;&gt;0),$F810/($AL810*$E810)*100,"")</f>
        <v/>
      </c>
      <c r="I810" s="32" t="n"/>
      <c r="J810" s="33" t="n"/>
      <c r="K810" s="31">
        <f>IF(AND(ISNUMBER($F810),ISNUMBER($J810)),$F810*(1-$J810),"")</f>
        <v/>
      </c>
      <c r="L810" s="32" t="n"/>
      <c r="M810" s="32" t="n"/>
      <c r="N810" s="31">
        <f>IF(ISNUMBER($F810),($F810-IF(ISNUMBER($AM810),$AM810,0))*(1-IF(ISNUMBER($J810),$J810,0)),"")</f>
        <v/>
      </c>
      <c r="O810" s="15" t="inlineStr">
        <is>
          <t>Black Cherry</t>
        </is>
      </c>
      <c r="P810" s="29" t="n">
        <v>0</v>
      </c>
      <c r="Q810" s="29" t="n">
        <v>35</v>
      </c>
      <c r="R810" s="15" t="inlineStr">
        <is>
          <t>Not listed</t>
        </is>
      </c>
      <c r="S810" s="29" t="n">
        <v>0</v>
      </c>
      <c r="T810" s="29" t="n">
        <v>0</v>
      </c>
      <c r="U810" s="15" t="inlineStr">
        <is>
          <t>Aspartame + acesulfame-K</t>
        </is>
      </c>
      <c r="V810" s="15" t="inlineStr">
        <is>
          <t>Zero sugar grapefruit-citrus</t>
        </is>
      </c>
      <c r="W810" s="32" t="n"/>
      <c r="X810" s="32" t="n"/>
      <c r="Y810" s="32" t="n"/>
      <c r="Z810" s="32" t="n"/>
      <c r="AA810" s="15" t="inlineStr">
        <is>
          <t>Medium</t>
        </is>
      </c>
      <c r="AB810" s="15" t="inlineStr">
        <is>
          <t>Cult zero-cal soda</t>
        </is>
      </c>
      <c r="AC810" s="15" t="inlineStr">
        <is>
          <t>Zero-calorie citrus soda</t>
        </is>
      </c>
      <c r="AD810" s="15" t="inlineStr">
        <is>
          <t>Grown-up zero-cal citrus.</t>
        </is>
      </c>
      <c r="AE810" s="32" t="n"/>
      <c r="AF810" s="34">
        <f>IF(AND(ISNUMBER($P810),ISNUMBER($AL810),$AL810&lt;&gt;0),ROUND($P810/$AL810*100,1),"")</f>
        <v/>
      </c>
      <c r="AG810" s="35">
        <f>IF(AND(ISNUMBER($S810),ISNUMBER($AL810),$AL810&lt;&gt;0),ROUND($S810/$AL810*100,2),"")</f>
        <v/>
      </c>
      <c r="AH810" s="34">
        <f>IF(AND(ISNUMBER($Q810),ISNUMBER($AL810),$AL810&lt;&gt;0),ROUND($Q810/$AL810*100,1),"")</f>
        <v/>
      </c>
      <c r="AI810" s="29">
        <f>IF(ISNUMBER($S810),IF($S810&lt;=1,"Yes","No"),"n/a")</f>
        <v/>
      </c>
      <c r="AJ810" s="29">
        <f>IF(ISNUMBER($S810),ROUND(MAX(0,MIN(100,100-$S810*2.5-IF(ISNUMBER($T810),$T810,0)*0.12+IF($S810&lt;=1,12,0))),0),"")</f>
        <v/>
      </c>
      <c r="AK810" s="29">
        <f>IF(ISNUMBER($Q810),IF($Q810&gt;=100,20,IF($Q810&gt;=30,10,0)),0)+IF(ISNUMBER($R810),IF($R810&gt;=100,20,0),0)+IF(ISNUMBER($P810),IF($P810&gt;=150,20,IF($P810&gt;=50,12,5)),0)+IF(ISNUMBER($S810),IF($S810&lt;=1,15,0),0)</f>
        <v/>
      </c>
      <c r="AL810" s="29" t="n">
        <v>355</v>
      </c>
      <c r="AM810" s="30" t="n"/>
      <c r="AN810" s="15" t="inlineStr">
        <is>
          <t>Secondary/approx; NOT verified on Amazon.ca</t>
        </is>
      </c>
      <c r="AO810" s="15" t="inlineStr">
        <is>
          <t>BLANK -&gt; requires live Amazon.ca capture</t>
        </is>
      </c>
      <c r="AP810" s="15" t="inlineStr">
        <is>
          <t>Unverified commercial data</t>
        </is>
      </c>
    </row>
    <row r="811" ht="28" customHeight="1">
      <c r="A811" s="15" t="inlineStr">
        <is>
          <t>Fresca</t>
        </is>
      </c>
      <c r="B811" s="15" t="inlineStr">
        <is>
          <t>Fresca Sparkling | Black Cherry | 18-pack 355mL</t>
        </is>
      </c>
      <c r="C811" s="15" t="inlineStr">
        <is>
          <t>5) Sparkling water &amp; soda</t>
        </is>
      </c>
      <c r="D811" s="15" t="inlineStr">
        <is>
          <t>355 mL can</t>
        </is>
      </c>
      <c r="E811" s="29" t="n">
        <v>18</v>
      </c>
      <c r="F811" s="30" t="n"/>
      <c r="G811" s="31">
        <f>IF(AND(ISNUMBER($F811),ISNUMBER($E811),$E811&lt;&gt;0),$F811/$E811,"")</f>
        <v/>
      </c>
      <c r="H811" s="31">
        <f>IF(AND(ISNUMBER($F811),ISNUMBER($AL811),ISNUMBER($E811),($AL811*$E811)&lt;&gt;0),$F811/($AL811*$E811)*100,"")</f>
        <v/>
      </c>
      <c r="I811" s="32" t="n"/>
      <c r="J811" s="33" t="n"/>
      <c r="K811" s="31">
        <f>IF(AND(ISNUMBER($F811),ISNUMBER($J811)),$F811*(1-$J811),"")</f>
        <v/>
      </c>
      <c r="L811" s="32" t="n"/>
      <c r="M811" s="32" t="n"/>
      <c r="N811" s="31">
        <f>IF(ISNUMBER($F811),($F811-IF(ISNUMBER($AM811),$AM811,0))*(1-IF(ISNUMBER($J811),$J811,0)),"")</f>
        <v/>
      </c>
      <c r="O811" s="15" t="inlineStr">
        <is>
          <t>Black Cherry</t>
        </is>
      </c>
      <c r="P811" s="29" t="n">
        <v>0</v>
      </c>
      <c r="Q811" s="29" t="n">
        <v>35</v>
      </c>
      <c r="R811" s="15" t="inlineStr">
        <is>
          <t>Not listed</t>
        </is>
      </c>
      <c r="S811" s="29" t="n">
        <v>0</v>
      </c>
      <c r="T811" s="29" t="n">
        <v>0</v>
      </c>
      <c r="U811" s="15" t="inlineStr">
        <is>
          <t>Aspartame + acesulfame-K</t>
        </is>
      </c>
      <c r="V811" s="15" t="inlineStr">
        <is>
          <t>Zero sugar grapefruit-citrus</t>
        </is>
      </c>
      <c r="W811" s="32" t="n"/>
      <c r="X811" s="32" t="n"/>
      <c r="Y811" s="32" t="n"/>
      <c r="Z811" s="32" t="n"/>
      <c r="AA811" s="15" t="inlineStr">
        <is>
          <t>Medium</t>
        </is>
      </c>
      <c r="AB811" s="15" t="inlineStr">
        <is>
          <t>Cult zero-cal soda</t>
        </is>
      </c>
      <c r="AC811" s="15" t="inlineStr">
        <is>
          <t>Zero-calorie citrus soda</t>
        </is>
      </c>
      <c r="AD811" s="15" t="inlineStr">
        <is>
          <t>Grown-up zero-cal citrus.</t>
        </is>
      </c>
      <c r="AE811" s="32" t="n"/>
      <c r="AF811" s="34">
        <f>IF(AND(ISNUMBER($P811),ISNUMBER($AL811),$AL811&lt;&gt;0),ROUND($P811/$AL811*100,1),"")</f>
        <v/>
      </c>
      <c r="AG811" s="35">
        <f>IF(AND(ISNUMBER($S811),ISNUMBER($AL811),$AL811&lt;&gt;0),ROUND($S811/$AL811*100,2),"")</f>
        <v/>
      </c>
      <c r="AH811" s="34">
        <f>IF(AND(ISNUMBER($Q811),ISNUMBER($AL811),$AL811&lt;&gt;0),ROUND($Q811/$AL811*100,1),"")</f>
        <v/>
      </c>
      <c r="AI811" s="29">
        <f>IF(ISNUMBER($S811),IF($S811&lt;=1,"Yes","No"),"n/a")</f>
        <v/>
      </c>
      <c r="AJ811" s="29">
        <f>IF(ISNUMBER($S811),ROUND(MAX(0,MIN(100,100-$S811*2.5-IF(ISNUMBER($T811),$T811,0)*0.12+IF($S811&lt;=1,12,0))),0),"")</f>
        <v/>
      </c>
      <c r="AK811" s="29">
        <f>IF(ISNUMBER($Q811),IF($Q811&gt;=100,20,IF($Q811&gt;=30,10,0)),0)+IF(ISNUMBER($R811),IF($R811&gt;=100,20,0),0)+IF(ISNUMBER($P811),IF($P811&gt;=150,20,IF($P811&gt;=50,12,5)),0)+IF(ISNUMBER($S811),IF($S811&lt;=1,15,0),0)</f>
        <v/>
      </c>
      <c r="AL811" s="29" t="n">
        <v>355</v>
      </c>
      <c r="AM811" s="30" t="n"/>
      <c r="AN811" s="15" t="inlineStr">
        <is>
          <t>Secondary/approx; NOT verified on Amazon.ca</t>
        </is>
      </c>
      <c r="AO811" s="15" t="inlineStr">
        <is>
          <t>BLANK -&gt; requires live Amazon.ca capture</t>
        </is>
      </c>
      <c r="AP811" s="15" t="inlineStr">
        <is>
          <t>Unverified commercial data</t>
        </is>
      </c>
    </row>
    <row r="812" ht="28" customHeight="1">
      <c r="A812" s="15" t="inlineStr">
        <is>
          <t>Fresca</t>
        </is>
      </c>
      <c r="B812" s="15" t="inlineStr">
        <is>
          <t>Fresca Sparkling | Black Cherry | 24-pack 355mL</t>
        </is>
      </c>
      <c r="C812" s="15" t="inlineStr">
        <is>
          <t>5) Sparkling water &amp; soda</t>
        </is>
      </c>
      <c r="D812" s="15" t="inlineStr">
        <is>
          <t>355 mL can</t>
        </is>
      </c>
      <c r="E812" s="29" t="n">
        <v>24</v>
      </c>
      <c r="F812" s="30" t="n"/>
      <c r="G812" s="31">
        <f>IF(AND(ISNUMBER($F812),ISNUMBER($E812),$E812&lt;&gt;0),$F812/$E812,"")</f>
        <v/>
      </c>
      <c r="H812" s="31">
        <f>IF(AND(ISNUMBER($F812),ISNUMBER($AL812),ISNUMBER($E812),($AL812*$E812)&lt;&gt;0),$F812/($AL812*$E812)*100,"")</f>
        <v/>
      </c>
      <c r="I812" s="32" t="n"/>
      <c r="J812" s="33" t="n"/>
      <c r="K812" s="31">
        <f>IF(AND(ISNUMBER($F812),ISNUMBER($J812)),$F812*(1-$J812),"")</f>
        <v/>
      </c>
      <c r="L812" s="32" t="n"/>
      <c r="M812" s="32" t="n"/>
      <c r="N812" s="31">
        <f>IF(ISNUMBER($F812),($F812-IF(ISNUMBER($AM812),$AM812,0))*(1-IF(ISNUMBER($J812),$J812,0)),"")</f>
        <v/>
      </c>
      <c r="O812" s="15" t="inlineStr">
        <is>
          <t>Black Cherry</t>
        </is>
      </c>
      <c r="P812" s="29" t="n">
        <v>0</v>
      </c>
      <c r="Q812" s="29" t="n">
        <v>35</v>
      </c>
      <c r="R812" s="15" t="inlineStr">
        <is>
          <t>Not listed</t>
        </is>
      </c>
      <c r="S812" s="29" t="n">
        <v>0</v>
      </c>
      <c r="T812" s="29" t="n">
        <v>0</v>
      </c>
      <c r="U812" s="15" t="inlineStr">
        <is>
          <t>Aspartame + acesulfame-K</t>
        </is>
      </c>
      <c r="V812" s="15" t="inlineStr">
        <is>
          <t>Zero sugar grapefruit-citrus</t>
        </is>
      </c>
      <c r="W812" s="32" t="n"/>
      <c r="X812" s="32" t="n"/>
      <c r="Y812" s="32" t="n"/>
      <c r="Z812" s="32" t="n"/>
      <c r="AA812" s="15" t="inlineStr">
        <is>
          <t>Medium</t>
        </is>
      </c>
      <c r="AB812" s="15" t="inlineStr">
        <is>
          <t>Cult zero-cal soda</t>
        </is>
      </c>
      <c r="AC812" s="15" t="inlineStr">
        <is>
          <t>Zero-calorie citrus soda</t>
        </is>
      </c>
      <c r="AD812" s="15" t="inlineStr">
        <is>
          <t>Grown-up zero-cal citrus.</t>
        </is>
      </c>
      <c r="AE812" s="32" t="n"/>
      <c r="AF812" s="34">
        <f>IF(AND(ISNUMBER($P812),ISNUMBER($AL812),$AL812&lt;&gt;0),ROUND($P812/$AL812*100,1),"")</f>
        <v/>
      </c>
      <c r="AG812" s="35">
        <f>IF(AND(ISNUMBER($S812),ISNUMBER($AL812),$AL812&lt;&gt;0),ROUND($S812/$AL812*100,2),"")</f>
        <v/>
      </c>
      <c r="AH812" s="34">
        <f>IF(AND(ISNUMBER($Q812),ISNUMBER($AL812),$AL812&lt;&gt;0),ROUND($Q812/$AL812*100,1),"")</f>
        <v/>
      </c>
      <c r="AI812" s="29">
        <f>IF(ISNUMBER($S812),IF($S812&lt;=1,"Yes","No"),"n/a")</f>
        <v/>
      </c>
      <c r="AJ812" s="29">
        <f>IF(ISNUMBER($S812),ROUND(MAX(0,MIN(100,100-$S812*2.5-IF(ISNUMBER($T812),$T812,0)*0.12+IF($S812&lt;=1,12,0))),0),"")</f>
        <v/>
      </c>
      <c r="AK812" s="29">
        <f>IF(ISNUMBER($Q812),IF($Q812&gt;=100,20,IF($Q812&gt;=30,10,0)),0)+IF(ISNUMBER($R812),IF($R812&gt;=100,20,0),0)+IF(ISNUMBER($P812),IF($P812&gt;=150,20,IF($P812&gt;=50,12,5)),0)+IF(ISNUMBER($S812),IF($S812&lt;=1,15,0),0)</f>
        <v/>
      </c>
      <c r="AL812" s="29" t="n">
        <v>355</v>
      </c>
      <c r="AM812" s="30" t="n"/>
      <c r="AN812" s="15" t="inlineStr">
        <is>
          <t>Secondary/approx; NOT verified on Amazon.ca</t>
        </is>
      </c>
      <c r="AO812" s="15" t="inlineStr">
        <is>
          <t>BLANK -&gt; requires live Amazon.ca capture</t>
        </is>
      </c>
      <c r="AP812" s="15" t="inlineStr">
        <is>
          <t>Unverified commercial data</t>
        </is>
      </c>
    </row>
    <row r="813" ht="28" customHeight="1">
      <c r="A813" s="15" t="inlineStr">
        <is>
          <t>Fresca</t>
        </is>
      </c>
      <c r="B813" s="15" t="inlineStr">
        <is>
          <t>Fresca Sparkling | Peach | single 355mL</t>
        </is>
      </c>
      <c r="C813" s="15" t="inlineStr">
        <is>
          <t>5) Sparkling water &amp; soda</t>
        </is>
      </c>
      <c r="D813" s="15" t="inlineStr">
        <is>
          <t>355 mL can</t>
        </is>
      </c>
      <c r="E813" s="29" t="n">
        <v>1</v>
      </c>
      <c r="F813" s="30" t="n"/>
      <c r="G813" s="31">
        <f>IF(AND(ISNUMBER($F813),ISNUMBER($E813),$E813&lt;&gt;0),$F813/$E813,"")</f>
        <v/>
      </c>
      <c r="H813" s="31">
        <f>IF(AND(ISNUMBER($F813),ISNUMBER($AL813),ISNUMBER($E813),($AL813*$E813)&lt;&gt;0),$F813/($AL813*$E813)*100,"")</f>
        <v/>
      </c>
      <c r="I813" s="32" t="n"/>
      <c r="J813" s="33" t="n"/>
      <c r="K813" s="31">
        <f>IF(AND(ISNUMBER($F813),ISNUMBER($J813)),$F813*(1-$J813),"")</f>
        <v/>
      </c>
      <c r="L813" s="32" t="n"/>
      <c r="M813" s="32" t="n"/>
      <c r="N813" s="31">
        <f>IF(ISNUMBER($F813),($F813-IF(ISNUMBER($AM813),$AM813,0))*(1-IF(ISNUMBER($J813),$J813,0)),"")</f>
        <v/>
      </c>
      <c r="O813" s="15" t="inlineStr">
        <is>
          <t>Peach</t>
        </is>
      </c>
      <c r="P813" s="29" t="n">
        <v>0</v>
      </c>
      <c r="Q813" s="29" t="n">
        <v>35</v>
      </c>
      <c r="R813" s="15" t="inlineStr">
        <is>
          <t>Not listed</t>
        </is>
      </c>
      <c r="S813" s="29" t="n">
        <v>0</v>
      </c>
      <c r="T813" s="29" t="n">
        <v>0</v>
      </c>
      <c r="U813" s="15" t="inlineStr">
        <is>
          <t>Aspartame + acesulfame-K</t>
        </is>
      </c>
      <c r="V813" s="15" t="inlineStr">
        <is>
          <t>Zero sugar grapefruit-citrus</t>
        </is>
      </c>
      <c r="W813" s="32" t="n"/>
      <c r="X813" s="32" t="n"/>
      <c r="Y813" s="32" t="n"/>
      <c r="Z813" s="32" t="n"/>
      <c r="AA813" s="15" t="inlineStr">
        <is>
          <t>Medium</t>
        </is>
      </c>
      <c r="AB813" s="15" t="inlineStr">
        <is>
          <t>Cult zero-cal soda</t>
        </is>
      </c>
      <c r="AC813" s="15" t="inlineStr">
        <is>
          <t>Zero-calorie citrus soda</t>
        </is>
      </c>
      <c r="AD813" s="15" t="inlineStr">
        <is>
          <t>Grown-up zero-cal citrus.</t>
        </is>
      </c>
      <c r="AE813" s="32" t="n"/>
      <c r="AF813" s="34">
        <f>IF(AND(ISNUMBER($P813),ISNUMBER($AL813),$AL813&lt;&gt;0),ROUND($P813/$AL813*100,1),"")</f>
        <v/>
      </c>
      <c r="AG813" s="35">
        <f>IF(AND(ISNUMBER($S813),ISNUMBER($AL813),$AL813&lt;&gt;0),ROUND($S813/$AL813*100,2),"")</f>
        <v/>
      </c>
      <c r="AH813" s="34">
        <f>IF(AND(ISNUMBER($Q813),ISNUMBER($AL813),$AL813&lt;&gt;0),ROUND($Q813/$AL813*100,1),"")</f>
        <v/>
      </c>
      <c r="AI813" s="29">
        <f>IF(ISNUMBER($S813),IF($S813&lt;=1,"Yes","No"),"n/a")</f>
        <v/>
      </c>
      <c r="AJ813" s="29">
        <f>IF(ISNUMBER($S813),ROUND(MAX(0,MIN(100,100-$S813*2.5-IF(ISNUMBER($T813),$T813,0)*0.12+IF($S813&lt;=1,12,0))),0),"")</f>
        <v/>
      </c>
      <c r="AK813" s="29">
        <f>IF(ISNUMBER($Q813),IF($Q813&gt;=100,20,IF($Q813&gt;=30,10,0)),0)+IF(ISNUMBER($R813),IF($R813&gt;=100,20,0),0)+IF(ISNUMBER($P813),IF($P813&gt;=150,20,IF($P813&gt;=50,12,5)),0)+IF(ISNUMBER($S813),IF($S813&lt;=1,15,0),0)</f>
        <v/>
      </c>
      <c r="AL813" s="29" t="n">
        <v>355</v>
      </c>
      <c r="AM813" s="30" t="n"/>
      <c r="AN813" s="15" t="inlineStr">
        <is>
          <t>Secondary/approx; NOT verified on Amazon.ca</t>
        </is>
      </c>
      <c r="AO813" s="15" t="inlineStr">
        <is>
          <t>BLANK -&gt; requires live Amazon.ca capture</t>
        </is>
      </c>
      <c r="AP813" s="15" t="inlineStr">
        <is>
          <t>Unverified commercial data</t>
        </is>
      </c>
    </row>
    <row r="814" ht="28" customHeight="1">
      <c r="A814" s="15" t="inlineStr">
        <is>
          <t>Fresca</t>
        </is>
      </c>
      <c r="B814" s="15" t="inlineStr">
        <is>
          <t>Fresca Sparkling | Peach | 8-pack 355mL</t>
        </is>
      </c>
      <c r="C814" s="15" t="inlineStr">
        <is>
          <t>5) Sparkling water &amp; soda</t>
        </is>
      </c>
      <c r="D814" s="15" t="inlineStr">
        <is>
          <t>355 mL can</t>
        </is>
      </c>
      <c r="E814" s="29" t="n">
        <v>8</v>
      </c>
      <c r="F814" s="30" t="n"/>
      <c r="G814" s="31">
        <f>IF(AND(ISNUMBER($F814),ISNUMBER($E814),$E814&lt;&gt;0),$F814/$E814,"")</f>
        <v/>
      </c>
      <c r="H814" s="31">
        <f>IF(AND(ISNUMBER($F814),ISNUMBER($AL814),ISNUMBER($E814),($AL814*$E814)&lt;&gt;0),$F814/($AL814*$E814)*100,"")</f>
        <v/>
      </c>
      <c r="I814" s="32" t="n"/>
      <c r="J814" s="33" t="n"/>
      <c r="K814" s="31">
        <f>IF(AND(ISNUMBER($F814),ISNUMBER($J814)),$F814*(1-$J814),"")</f>
        <v/>
      </c>
      <c r="L814" s="32" t="n"/>
      <c r="M814" s="32" t="n"/>
      <c r="N814" s="31">
        <f>IF(ISNUMBER($F814),($F814-IF(ISNUMBER($AM814),$AM814,0))*(1-IF(ISNUMBER($J814),$J814,0)),"")</f>
        <v/>
      </c>
      <c r="O814" s="15" t="inlineStr">
        <is>
          <t>Peach</t>
        </is>
      </c>
      <c r="P814" s="29" t="n">
        <v>0</v>
      </c>
      <c r="Q814" s="29" t="n">
        <v>35</v>
      </c>
      <c r="R814" s="15" t="inlineStr">
        <is>
          <t>Not listed</t>
        </is>
      </c>
      <c r="S814" s="29" t="n">
        <v>0</v>
      </c>
      <c r="T814" s="29" t="n">
        <v>0</v>
      </c>
      <c r="U814" s="15" t="inlineStr">
        <is>
          <t>Aspartame + acesulfame-K</t>
        </is>
      </c>
      <c r="V814" s="15" t="inlineStr">
        <is>
          <t>Zero sugar grapefruit-citrus</t>
        </is>
      </c>
      <c r="W814" s="32" t="n"/>
      <c r="X814" s="32" t="n"/>
      <c r="Y814" s="32" t="n"/>
      <c r="Z814" s="32" t="n"/>
      <c r="AA814" s="15" t="inlineStr">
        <is>
          <t>Medium</t>
        </is>
      </c>
      <c r="AB814" s="15" t="inlineStr">
        <is>
          <t>Cult zero-cal soda</t>
        </is>
      </c>
      <c r="AC814" s="15" t="inlineStr">
        <is>
          <t>Zero-calorie citrus soda</t>
        </is>
      </c>
      <c r="AD814" s="15" t="inlineStr">
        <is>
          <t>Grown-up zero-cal citrus.</t>
        </is>
      </c>
      <c r="AE814" s="32" t="n"/>
      <c r="AF814" s="34">
        <f>IF(AND(ISNUMBER($P814),ISNUMBER($AL814),$AL814&lt;&gt;0),ROUND($P814/$AL814*100,1),"")</f>
        <v/>
      </c>
      <c r="AG814" s="35">
        <f>IF(AND(ISNUMBER($S814),ISNUMBER($AL814),$AL814&lt;&gt;0),ROUND($S814/$AL814*100,2),"")</f>
        <v/>
      </c>
      <c r="AH814" s="34">
        <f>IF(AND(ISNUMBER($Q814),ISNUMBER($AL814),$AL814&lt;&gt;0),ROUND($Q814/$AL814*100,1),"")</f>
        <v/>
      </c>
      <c r="AI814" s="29">
        <f>IF(ISNUMBER($S814),IF($S814&lt;=1,"Yes","No"),"n/a")</f>
        <v/>
      </c>
      <c r="AJ814" s="29">
        <f>IF(ISNUMBER($S814),ROUND(MAX(0,MIN(100,100-$S814*2.5-IF(ISNUMBER($T814),$T814,0)*0.12+IF($S814&lt;=1,12,0))),0),"")</f>
        <v/>
      </c>
      <c r="AK814" s="29">
        <f>IF(ISNUMBER($Q814),IF($Q814&gt;=100,20,IF($Q814&gt;=30,10,0)),0)+IF(ISNUMBER($R814),IF($R814&gt;=100,20,0),0)+IF(ISNUMBER($P814),IF($P814&gt;=150,20,IF($P814&gt;=50,12,5)),0)+IF(ISNUMBER($S814),IF($S814&lt;=1,15,0),0)</f>
        <v/>
      </c>
      <c r="AL814" s="29" t="n">
        <v>355</v>
      </c>
      <c r="AM814" s="30" t="n"/>
      <c r="AN814" s="15" t="inlineStr">
        <is>
          <t>Secondary/approx; NOT verified on Amazon.ca</t>
        </is>
      </c>
      <c r="AO814" s="15" t="inlineStr">
        <is>
          <t>BLANK -&gt; requires live Amazon.ca capture</t>
        </is>
      </c>
      <c r="AP814" s="15" t="inlineStr">
        <is>
          <t>Unverified commercial data</t>
        </is>
      </c>
    </row>
    <row r="815" ht="28" customHeight="1">
      <c r="A815" s="15" t="inlineStr">
        <is>
          <t>Fresca</t>
        </is>
      </c>
      <c r="B815" s="15" t="inlineStr">
        <is>
          <t>Fresca Sparkling | Peach | 12-pack 355mL</t>
        </is>
      </c>
      <c r="C815" s="15" t="inlineStr">
        <is>
          <t>5) Sparkling water &amp; soda</t>
        </is>
      </c>
      <c r="D815" s="15" t="inlineStr">
        <is>
          <t>355 mL can</t>
        </is>
      </c>
      <c r="E815" s="29" t="n">
        <v>12</v>
      </c>
      <c r="F815" s="30" t="n"/>
      <c r="G815" s="31">
        <f>IF(AND(ISNUMBER($F815),ISNUMBER($E815),$E815&lt;&gt;0),$F815/$E815,"")</f>
        <v/>
      </c>
      <c r="H815" s="31">
        <f>IF(AND(ISNUMBER($F815),ISNUMBER($AL815),ISNUMBER($E815),($AL815*$E815)&lt;&gt;0),$F815/($AL815*$E815)*100,"")</f>
        <v/>
      </c>
      <c r="I815" s="32" t="n"/>
      <c r="J815" s="33" t="n"/>
      <c r="K815" s="31">
        <f>IF(AND(ISNUMBER($F815),ISNUMBER($J815)),$F815*(1-$J815),"")</f>
        <v/>
      </c>
      <c r="L815" s="32" t="n"/>
      <c r="M815" s="32" t="n"/>
      <c r="N815" s="31">
        <f>IF(ISNUMBER($F815),($F815-IF(ISNUMBER($AM815),$AM815,0))*(1-IF(ISNUMBER($J815),$J815,0)),"")</f>
        <v/>
      </c>
      <c r="O815" s="15" t="inlineStr">
        <is>
          <t>Peach</t>
        </is>
      </c>
      <c r="P815" s="29" t="n">
        <v>0</v>
      </c>
      <c r="Q815" s="29" t="n">
        <v>35</v>
      </c>
      <c r="R815" s="15" t="inlineStr">
        <is>
          <t>Not listed</t>
        </is>
      </c>
      <c r="S815" s="29" t="n">
        <v>0</v>
      </c>
      <c r="T815" s="29" t="n">
        <v>0</v>
      </c>
      <c r="U815" s="15" t="inlineStr">
        <is>
          <t>Aspartame + acesulfame-K</t>
        </is>
      </c>
      <c r="V815" s="15" t="inlineStr">
        <is>
          <t>Zero sugar grapefruit-citrus</t>
        </is>
      </c>
      <c r="W815" s="32" t="n"/>
      <c r="X815" s="32" t="n"/>
      <c r="Y815" s="32" t="n"/>
      <c r="Z815" s="32" t="n"/>
      <c r="AA815" s="15" t="inlineStr">
        <is>
          <t>Medium</t>
        </is>
      </c>
      <c r="AB815" s="15" t="inlineStr">
        <is>
          <t>Cult zero-cal soda</t>
        </is>
      </c>
      <c r="AC815" s="15" t="inlineStr">
        <is>
          <t>Zero-calorie citrus soda</t>
        </is>
      </c>
      <c r="AD815" s="15" t="inlineStr">
        <is>
          <t>Grown-up zero-cal citrus.</t>
        </is>
      </c>
      <c r="AE815" s="32" t="n"/>
      <c r="AF815" s="34">
        <f>IF(AND(ISNUMBER($P815),ISNUMBER($AL815),$AL815&lt;&gt;0),ROUND($P815/$AL815*100,1),"")</f>
        <v/>
      </c>
      <c r="AG815" s="35">
        <f>IF(AND(ISNUMBER($S815),ISNUMBER($AL815),$AL815&lt;&gt;0),ROUND($S815/$AL815*100,2),"")</f>
        <v/>
      </c>
      <c r="AH815" s="34">
        <f>IF(AND(ISNUMBER($Q815),ISNUMBER($AL815),$AL815&lt;&gt;0),ROUND($Q815/$AL815*100,1),"")</f>
        <v/>
      </c>
      <c r="AI815" s="29">
        <f>IF(ISNUMBER($S815),IF($S815&lt;=1,"Yes","No"),"n/a")</f>
        <v/>
      </c>
      <c r="AJ815" s="29">
        <f>IF(ISNUMBER($S815),ROUND(MAX(0,MIN(100,100-$S815*2.5-IF(ISNUMBER($T815),$T815,0)*0.12+IF($S815&lt;=1,12,0))),0),"")</f>
        <v/>
      </c>
      <c r="AK815" s="29">
        <f>IF(ISNUMBER($Q815),IF($Q815&gt;=100,20,IF($Q815&gt;=30,10,0)),0)+IF(ISNUMBER($R815),IF($R815&gt;=100,20,0),0)+IF(ISNUMBER($P815),IF($P815&gt;=150,20,IF($P815&gt;=50,12,5)),0)+IF(ISNUMBER($S815),IF($S815&lt;=1,15,0),0)</f>
        <v/>
      </c>
      <c r="AL815" s="29" t="n">
        <v>355</v>
      </c>
      <c r="AM815" s="30" t="n"/>
      <c r="AN815" s="15" t="inlineStr">
        <is>
          <t>Secondary/approx; NOT verified on Amazon.ca</t>
        </is>
      </c>
      <c r="AO815" s="15" t="inlineStr">
        <is>
          <t>BLANK -&gt; requires live Amazon.ca capture</t>
        </is>
      </c>
      <c r="AP815" s="15" t="inlineStr">
        <is>
          <t>Unverified commercial data</t>
        </is>
      </c>
    </row>
    <row r="816" ht="28" customHeight="1">
      <c r="A816" s="15" t="inlineStr">
        <is>
          <t>Fresca</t>
        </is>
      </c>
      <c r="B816" s="15" t="inlineStr">
        <is>
          <t>Fresca Sparkling | Peach | 15-pack 355mL</t>
        </is>
      </c>
      <c r="C816" s="15" t="inlineStr">
        <is>
          <t>5) Sparkling water &amp; soda</t>
        </is>
      </c>
      <c r="D816" s="15" t="inlineStr">
        <is>
          <t>355 mL can</t>
        </is>
      </c>
      <c r="E816" s="29" t="n">
        <v>15</v>
      </c>
      <c r="F816" s="30" t="n"/>
      <c r="G816" s="31">
        <f>IF(AND(ISNUMBER($F816),ISNUMBER($E816),$E816&lt;&gt;0),$F816/$E816,"")</f>
        <v/>
      </c>
      <c r="H816" s="31">
        <f>IF(AND(ISNUMBER($F816),ISNUMBER($AL816),ISNUMBER($E816),($AL816*$E816)&lt;&gt;0),$F816/($AL816*$E816)*100,"")</f>
        <v/>
      </c>
      <c r="I816" s="32" t="n"/>
      <c r="J816" s="33" t="n"/>
      <c r="K816" s="31">
        <f>IF(AND(ISNUMBER($F816),ISNUMBER($J816)),$F816*(1-$J816),"")</f>
        <v/>
      </c>
      <c r="L816" s="32" t="n"/>
      <c r="M816" s="32" t="n"/>
      <c r="N816" s="31">
        <f>IF(ISNUMBER($F816),($F816-IF(ISNUMBER($AM816),$AM816,0))*(1-IF(ISNUMBER($J816),$J816,0)),"")</f>
        <v/>
      </c>
      <c r="O816" s="15" t="inlineStr">
        <is>
          <t>Peach</t>
        </is>
      </c>
      <c r="P816" s="29" t="n">
        <v>0</v>
      </c>
      <c r="Q816" s="29" t="n">
        <v>35</v>
      </c>
      <c r="R816" s="15" t="inlineStr">
        <is>
          <t>Not listed</t>
        </is>
      </c>
      <c r="S816" s="29" t="n">
        <v>0</v>
      </c>
      <c r="T816" s="29" t="n">
        <v>0</v>
      </c>
      <c r="U816" s="15" t="inlineStr">
        <is>
          <t>Aspartame + acesulfame-K</t>
        </is>
      </c>
      <c r="V816" s="15" t="inlineStr">
        <is>
          <t>Zero sugar grapefruit-citrus</t>
        </is>
      </c>
      <c r="W816" s="32" t="n"/>
      <c r="X816" s="32" t="n"/>
      <c r="Y816" s="32" t="n"/>
      <c r="Z816" s="32" t="n"/>
      <c r="AA816" s="15" t="inlineStr">
        <is>
          <t>Medium</t>
        </is>
      </c>
      <c r="AB816" s="15" t="inlineStr">
        <is>
          <t>Cult zero-cal soda</t>
        </is>
      </c>
      <c r="AC816" s="15" t="inlineStr">
        <is>
          <t>Zero-calorie citrus soda</t>
        </is>
      </c>
      <c r="AD816" s="15" t="inlineStr">
        <is>
          <t>Grown-up zero-cal citrus.</t>
        </is>
      </c>
      <c r="AE816" s="32" t="n"/>
      <c r="AF816" s="34">
        <f>IF(AND(ISNUMBER($P816),ISNUMBER($AL816),$AL816&lt;&gt;0),ROUND($P816/$AL816*100,1),"")</f>
        <v/>
      </c>
      <c r="AG816" s="35">
        <f>IF(AND(ISNUMBER($S816),ISNUMBER($AL816),$AL816&lt;&gt;0),ROUND($S816/$AL816*100,2),"")</f>
        <v/>
      </c>
      <c r="AH816" s="34">
        <f>IF(AND(ISNUMBER($Q816),ISNUMBER($AL816),$AL816&lt;&gt;0),ROUND($Q816/$AL816*100,1),"")</f>
        <v/>
      </c>
      <c r="AI816" s="29">
        <f>IF(ISNUMBER($S816),IF($S816&lt;=1,"Yes","No"),"n/a")</f>
        <v/>
      </c>
      <c r="AJ816" s="29">
        <f>IF(ISNUMBER($S816),ROUND(MAX(0,MIN(100,100-$S816*2.5-IF(ISNUMBER($T816),$T816,0)*0.12+IF($S816&lt;=1,12,0))),0),"")</f>
        <v/>
      </c>
      <c r="AK816" s="29">
        <f>IF(ISNUMBER($Q816),IF($Q816&gt;=100,20,IF($Q816&gt;=30,10,0)),0)+IF(ISNUMBER($R816),IF($R816&gt;=100,20,0),0)+IF(ISNUMBER($P816),IF($P816&gt;=150,20,IF($P816&gt;=50,12,5)),0)+IF(ISNUMBER($S816),IF($S816&lt;=1,15,0),0)</f>
        <v/>
      </c>
      <c r="AL816" s="29" t="n">
        <v>355</v>
      </c>
      <c r="AM816" s="30" t="n"/>
      <c r="AN816" s="15" t="inlineStr">
        <is>
          <t>Secondary/approx; NOT verified on Amazon.ca</t>
        </is>
      </c>
      <c r="AO816" s="15" t="inlineStr">
        <is>
          <t>BLANK -&gt; requires live Amazon.ca capture</t>
        </is>
      </c>
      <c r="AP816" s="15" t="inlineStr">
        <is>
          <t>Unverified commercial data</t>
        </is>
      </c>
    </row>
    <row r="817" ht="28" customHeight="1">
      <c r="A817" s="15" t="inlineStr">
        <is>
          <t>Fresca</t>
        </is>
      </c>
      <c r="B817" s="15" t="inlineStr">
        <is>
          <t>Fresca Sparkling | Peach | 18-pack 355mL</t>
        </is>
      </c>
      <c r="C817" s="15" t="inlineStr">
        <is>
          <t>5) Sparkling water &amp; soda</t>
        </is>
      </c>
      <c r="D817" s="15" t="inlineStr">
        <is>
          <t>355 mL can</t>
        </is>
      </c>
      <c r="E817" s="29" t="n">
        <v>18</v>
      </c>
      <c r="F817" s="30" t="n"/>
      <c r="G817" s="31">
        <f>IF(AND(ISNUMBER($F817),ISNUMBER($E817),$E817&lt;&gt;0),$F817/$E817,"")</f>
        <v/>
      </c>
      <c r="H817" s="31">
        <f>IF(AND(ISNUMBER($F817),ISNUMBER($AL817),ISNUMBER($E817),($AL817*$E817)&lt;&gt;0),$F817/($AL817*$E817)*100,"")</f>
        <v/>
      </c>
      <c r="I817" s="32" t="n"/>
      <c r="J817" s="33" t="n"/>
      <c r="K817" s="31">
        <f>IF(AND(ISNUMBER($F817),ISNUMBER($J817)),$F817*(1-$J817),"")</f>
        <v/>
      </c>
      <c r="L817" s="32" t="n"/>
      <c r="M817" s="32" t="n"/>
      <c r="N817" s="31">
        <f>IF(ISNUMBER($F817),($F817-IF(ISNUMBER($AM817),$AM817,0))*(1-IF(ISNUMBER($J817),$J817,0)),"")</f>
        <v/>
      </c>
      <c r="O817" s="15" t="inlineStr">
        <is>
          <t>Peach</t>
        </is>
      </c>
      <c r="P817" s="29" t="n">
        <v>0</v>
      </c>
      <c r="Q817" s="29" t="n">
        <v>35</v>
      </c>
      <c r="R817" s="15" t="inlineStr">
        <is>
          <t>Not listed</t>
        </is>
      </c>
      <c r="S817" s="29" t="n">
        <v>0</v>
      </c>
      <c r="T817" s="29" t="n">
        <v>0</v>
      </c>
      <c r="U817" s="15" t="inlineStr">
        <is>
          <t>Aspartame + acesulfame-K</t>
        </is>
      </c>
      <c r="V817" s="15" t="inlineStr">
        <is>
          <t>Zero sugar grapefruit-citrus</t>
        </is>
      </c>
      <c r="W817" s="32" t="n"/>
      <c r="X817" s="32" t="n"/>
      <c r="Y817" s="32" t="n"/>
      <c r="Z817" s="32" t="n"/>
      <c r="AA817" s="15" t="inlineStr">
        <is>
          <t>Medium</t>
        </is>
      </c>
      <c r="AB817" s="15" t="inlineStr">
        <is>
          <t>Cult zero-cal soda</t>
        </is>
      </c>
      <c r="AC817" s="15" t="inlineStr">
        <is>
          <t>Zero-calorie citrus soda</t>
        </is>
      </c>
      <c r="AD817" s="15" t="inlineStr">
        <is>
          <t>Grown-up zero-cal citrus.</t>
        </is>
      </c>
      <c r="AE817" s="32" t="n"/>
      <c r="AF817" s="34">
        <f>IF(AND(ISNUMBER($P817),ISNUMBER($AL817),$AL817&lt;&gt;0),ROUND($P817/$AL817*100,1),"")</f>
        <v/>
      </c>
      <c r="AG817" s="35">
        <f>IF(AND(ISNUMBER($S817),ISNUMBER($AL817),$AL817&lt;&gt;0),ROUND($S817/$AL817*100,2),"")</f>
        <v/>
      </c>
      <c r="AH817" s="34">
        <f>IF(AND(ISNUMBER($Q817),ISNUMBER($AL817),$AL817&lt;&gt;0),ROUND($Q817/$AL817*100,1),"")</f>
        <v/>
      </c>
      <c r="AI817" s="29">
        <f>IF(ISNUMBER($S817),IF($S817&lt;=1,"Yes","No"),"n/a")</f>
        <v/>
      </c>
      <c r="AJ817" s="29">
        <f>IF(ISNUMBER($S817),ROUND(MAX(0,MIN(100,100-$S817*2.5-IF(ISNUMBER($T817),$T817,0)*0.12+IF($S817&lt;=1,12,0))),0),"")</f>
        <v/>
      </c>
      <c r="AK817" s="29">
        <f>IF(ISNUMBER($Q817),IF($Q817&gt;=100,20,IF($Q817&gt;=30,10,0)),0)+IF(ISNUMBER($R817),IF($R817&gt;=100,20,0),0)+IF(ISNUMBER($P817),IF($P817&gt;=150,20,IF($P817&gt;=50,12,5)),0)+IF(ISNUMBER($S817),IF($S817&lt;=1,15,0),0)</f>
        <v/>
      </c>
      <c r="AL817" s="29" t="n">
        <v>355</v>
      </c>
      <c r="AM817" s="30" t="n"/>
      <c r="AN817" s="15" t="inlineStr">
        <is>
          <t>Secondary/approx; NOT verified on Amazon.ca</t>
        </is>
      </c>
      <c r="AO817" s="15" t="inlineStr">
        <is>
          <t>BLANK -&gt; requires live Amazon.ca capture</t>
        </is>
      </c>
      <c r="AP817" s="15" t="inlineStr">
        <is>
          <t>Unverified commercial data</t>
        </is>
      </c>
    </row>
    <row r="818" ht="28" customHeight="1">
      <c r="A818" s="15" t="inlineStr">
        <is>
          <t>Fresca</t>
        </is>
      </c>
      <c r="B818" s="15" t="inlineStr">
        <is>
          <t>Fresca Sparkling | Peach | 24-pack 355mL</t>
        </is>
      </c>
      <c r="C818" s="15" t="inlineStr">
        <is>
          <t>5) Sparkling water &amp; soda</t>
        </is>
      </c>
      <c r="D818" s="15" t="inlineStr">
        <is>
          <t>355 mL can</t>
        </is>
      </c>
      <c r="E818" s="29" t="n">
        <v>24</v>
      </c>
      <c r="F818" s="30" t="n"/>
      <c r="G818" s="31">
        <f>IF(AND(ISNUMBER($F818),ISNUMBER($E818),$E818&lt;&gt;0),$F818/$E818,"")</f>
        <v/>
      </c>
      <c r="H818" s="31">
        <f>IF(AND(ISNUMBER($F818),ISNUMBER($AL818),ISNUMBER($E818),($AL818*$E818)&lt;&gt;0),$F818/($AL818*$E818)*100,"")</f>
        <v/>
      </c>
      <c r="I818" s="32" t="n"/>
      <c r="J818" s="33" t="n"/>
      <c r="K818" s="31">
        <f>IF(AND(ISNUMBER($F818),ISNUMBER($J818)),$F818*(1-$J818),"")</f>
        <v/>
      </c>
      <c r="L818" s="32" t="n"/>
      <c r="M818" s="32" t="n"/>
      <c r="N818" s="31">
        <f>IF(ISNUMBER($F818),($F818-IF(ISNUMBER($AM818),$AM818,0))*(1-IF(ISNUMBER($J818),$J818,0)),"")</f>
        <v/>
      </c>
      <c r="O818" s="15" t="inlineStr">
        <is>
          <t>Peach</t>
        </is>
      </c>
      <c r="P818" s="29" t="n">
        <v>0</v>
      </c>
      <c r="Q818" s="29" t="n">
        <v>35</v>
      </c>
      <c r="R818" s="15" t="inlineStr">
        <is>
          <t>Not listed</t>
        </is>
      </c>
      <c r="S818" s="29" t="n">
        <v>0</v>
      </c>
      <c r="T818" s="29" t="n">
        <v>0</v>
      </c>
      <c r="U818" s="15" t="inlineStr">
        <is>
          <t>Aspartame + acesulfame-K</t>
        </is>
      </c>
      <c r="V818" s="15" t="inlineStr">
        <is>
          <t>Zero sugar grapefruit-citrus</t>
        </is>
      </c>
      <c r="W818" s="32" t="n"/>
      <c r="X818" s="32" t="n"/>
      <c r="Y818" s="32" t="n"/>
      <c r="Z818" s="32" t="n"/>
      <c r="AA818" s="15" t="inlineStr">
        <is>
          <t>Medium</t>
        </is>
      </c>
      <c r="AB818" s="15" t="inlineStr">
        <is>
          <t>Cult zero-cal soda</t>
        </is>
      </c>
      <c r="AC818" s="15" t="inlineStr">
        <is>
          <t>Zero-calorie citrus soda</t>
        </is>
      </c>
      <c r="AD818" s="15" t="inlineStr">
        <is>
          <t>Grown-up zero-cal citrus.</t>
        </is>
      </c>
      <c r="AE818" s="32" t="n"/>
      <c r="AF818" s="34">
        <f>IF(AND(ISNUMBER($P818),ISNUMBER($AL818),$AL818&lt;&gt;0),ROUND($P818/$AL818*100,1),"")</f>
        <v/>
      </c>
      <c r="AG818" s="35">
        <f>IF(AND(ISNUMBER($S818),ISNUMBER($AL818),$AL818&lt;&gt;0),ROUND($S818/$AL818*100,2),"")</f>
        <v/>
      </c>
      <c r="AH818" s="34">
        <f>IF(AND(ISNUMBER($Q818),ISNUMBER($AL818),$AL818&lt;&gt;0),ROUND($Q818/$AL818*100,1),"")</f>
        <v/>
      </c>
      <c r="AI818" s="29">
        <f>IF(ISNUMBER($S818),IF($S818&lt;=1,"Yes","No"),"n/a")</f>
        <v/>
      </c>
      <c r="AJ818" s="29">
        <f>IF(ISNUMBER($S818),ROUND(MAX(0,MIN(100,100-$S818*2.5-IF(ISNUMBER($T818),$T818,0)*0.12+IF($S818&lt;=1,12,0))),0),"")</f>
        <v/>
      </c>
      <c r="AK818" s="29">
        <f>IF(ISNUMBER($Q818),IF($Q818&gt;=100,20,IF($Q818&gt;=30,10,0)),0)+IF(ISNUMBER($R818),IF($R818&gt;=100,20,0),0)+IF(ISNUMBER($P818),IF($P818&gt;=150,20,IF($P818&gt;=50,12,5)),0)+IF(ISNUMBER($S818),IF($S818&lt;=1,15,0),0)</f>
        <v/>
      </c>
      <c r="AL818" s="29" t="n">
        <v>355</v>
      </c>
      <c r="AM818" s="30" t="n"/>
      <c r="AN818" s="15" t="inlineStr">
        <is>
          <t>Secondary/approx; NOT verified on Amazon.ca</t>
        </is>
      </c>
      <c r="AO818" s="15" t="inlineStr">
        <is>
          <t>BLANK -&gt; requires live Amazon.ca capture</t>
        </is>
      </c>
      <c r="AP818" s="15" t="inlineStr">
        <is>
          <t>Unverified commercial data</t>
        </is>
      </c>
    </row>
    <row r="819" ht="28" customHeight="1">
      <c r="A819" s="15" t="inlineStr">
        <is>
          <t>Sunkist</t>
        </is>
      </c>
      <c r="B819" s="15" t="inlineStr">
        <is>
          <t>Sunkist Orange | Orange | single 355mL</t>
        </is>
      </c>
      <c r="C819" s="15" t="inlineStr">
        <is>
          <t>5) Sparkling water &amp; soda</t>
        </is>
      </c>
      <c r="D819" s="15" t="inlineStr">
        <is>
          <t>355 mL can</t>
        </is>
      </c>
      <c r="E819" s="29" t="n">
        <v>1</v>
      </c>
      <c r="F819" s="30" t="n"/>
      <c r="G819" s="31">
        <f>IF(AND(ISNUMBER($F819),ISNUMBER($E819),$E819&lt;&gt;0),$F819/$E819,"")</f>
        <v/>
      </c>
      <c r="H819" s="31">
        <f>IF(AND(ISNUMBER($F819),ISNUMBER($AL819),ISNUMBER($E819),($AL819*$E819)&lt;&gt;0),$F819/($AL819*$E819)*100,"")</f>
        <v/>
      </c>
      <c r="I819" s="32" t="n"/>
      <c r="J819" s="33" t="n"/>
      <c r="K819" s="31">
        <f>IF(AND(ISNUMBER($F819),ISNUMBER($J819)),$F819*(1-$J819),"")</f>
        <v/>
      </c>
      <c r="L819" s="32" t="n"/>
      <c r="M819" s="32" t="n"/>
      <c r="N819" s="31">
        <f>IF(ISNUMBER($F819),($F819-IF(ISNUMBER($AM819),$AM819,0))*(1-IF(ISNUMBER($J819),$J819,0)),"")</f>
        <v/>
      </c>
      <c r="O819" s="15" t="inlineStr">
        <is>
          <t>Orange</t>
        </is>
      </c>
      <c r="P819" s="29" t="n">
        <v>19</v>
      </c>
      <c r="Q819" s="29" t="n">
        <v>45</v>
      </c>
      <c r="R819" s="15" t="inlineStr">
        <is>
          <t>Not listed</t>
        </is>
      </c>
      <c r="S819" s="29" t="n">
        <v>51</v>
      </c>
      <c r="T819" s="29" t="n">
        <v>190</v>
      </c>
      <c r="U819" s="15" t="inlineStr">
        <is>
          <t>HFCS</t>
        </is>
      </c>
      <c r="V819" s="15" t="inlineStr">
        <is>
          <t>Bright orange soda</t>
        </is>
      </c>
      <c r="W819" s="32" t="n"/>
      <c r="X819" s="32" t="n"/>
      <c r="Y819" s="32" t="n"/>
      <c r="Z819" s="32" t="n"/>
      <c r="AA819" s="15" t="inlineStr">
        <is>
          <t>Medium</t>
        </is>
      </c>
      <c r="AB819" s="15" t="inlineStr">
        <is>
          <t>Legacy orange soda</t>
        </is>
      </c>
      <c r="AC819" s="15" t="inlineStr">
        <is>
          <t>Sweet bright orange soda</t>
        </is>
      </c>
      <c r="AD819" s="15" t="inlineStr">
        <is>
          <t>Big citrus flavour.</t>
        </is>
      </c>
      <c r="AE819" s="32" t="n"/>
      <c r="AF819" s="34">
        <f>IF(AND(ISNUMBER($P819),ISNUMBER($AL819),$AL819&lt;&gt;0),ROUND($P819/$AL819*100,1),"")</f>
        <v/>
      </c>
      <c r="AG819" s="35">
        <f>IF(AND(ISNUMBER($S819),ISNUMBER($AL819),$AL819&lt;&gt;0),ROUND($S819/$AL819*100,2),"")</f>
        <v/>
      </c>
      <c r="AH819" s="34">
        <f>IF(AND(ISNUMBER($Q819),ISNUMBER($AL819),$AL819&lt;&gt;0),ROUND($Q819/$AL819*100,1),"")</f>
        <v/>
      </c>
      <c r="AI819" s="29">
        <f>IF(ISNUMBER($S819),IF($S819&lt;=1,"Yes","No"),"n/a")</f>
        <v/>
      </c>
      <c r="AJ819" s="29">
        <f>IF(ISNUMBER($S819),ROUND(MAX(0,MIN(100,100-$S819*2.5-IF(ISNUMBER($T819),$T819,0)*0.12+IF($S819&lt;=1,12,0))),0),"")</f>
        <v/>
      </c>
      <c r="AK819" s="29">
        <f>IF(ISNUMBER($Q819),IF($Q819&gt;=100,20,IF($Q819&gt;=30,10,0)),0)+IF(ISNUMBER($R819),IF($R819&gt;=100,20,0),0)+IF(ISNUMBER($P819),IF($P819&gt;=150,20,IF($P819&gt;=50,12,5)),0)+IF(ISNUMBER($S819),IF($S819&lt;=1,15,0),0)</f>
        <v/>
      </c>
      <c r="AL819" s="29" t="n">
        <v>355</v>
      </c>
      <c r="AM819" s="30" t="n"/>
      <c r="AN819" s="15" t="inlineStr">
        <is>
          <t>Secondary/approx; NOT verified on Amazon.ca</t>
        </is>
      </c>
      <c r="AO819" s="15" t="inlineStr">
        <is>
          <t>BLANK -&gt; requires live Amazon.ca capture</t>
        </is>
      </c>
      <c r="AP819" s="15" t="inlineStr">
        <is>
          <t>Unverified commercial data</t>
        </is>
      </c>
    </row>
    <row r="820" ht="28" customHeight="1">
      <c r="A820" s="15" t="inlineStr">
        <is>
          <t>Sunkist</t>
        </is>
      </c>
      <c r="B820" s="15" t="inlineStr">
        <is>
          <t>Sunkist Orange | Orange | 8-pack 355mL</t>
        </is>
      </c>
      <c r="C820" s="15" t="inlineStr">
        <is>
          <t>5) Sparkling water &amp; soda</t>
        </is>
      </c>
      <c r="D820" s="15" t="inlineStr">
        <is>
          <t>355 mL can</t>
        </is>
      </c>
      <c r="E820" s="29" t="n">
        <v>8</v>
      </c>
      <c r="F820" s="30" t="n"/>
      <c r="G820" s="31">
        <f>IF(AND(ISNUMBER($F820),ISNUMBER($E820),$E820&lt;&gt;0),$F820/$E820,"")</f>
        <v/>
      </c>
      <c r="H820" s="31">
        <f>IF(AND(ISNUMBER($F820),ISNUMBER($AL820),ISNUMBER($E820),($AL820*$E820)&lt;&gt;0),$F820/($AL820*$E820)*100,"")</f>
        <v/>
      </c>
      <c r="I820" s="32" t="n"/>
      <c r="J820" s="33" t="n"/>
      <c r="K820" s="31">
        <f>IF(AND(ISNUMBER($F820),ISNUMBER($J820)),$F820*(1-$J820),"")</f>
        <v/>
      </c>
      <c r="L820" s="32" t="n"/>
      <c r="M820" s="32" t="n"/>
      <c r="N820" s="31">
        <f>IF(ISNUMBER($F820),($F820-IF(ISNUMBER($AM820),$AM820,0))*(1-IF(ISNUMBER($J820),$J820,0)),"")</f>
        <v/>
      </c>
      <c r="O820" s="15" t="inlineStr">
        <is>
          <t>Orange</t>
        </is>
      </c>
      <c r="P820" s="29" t="n">
        <v>19</v>
      </c>
      <c r="Q820" s="29" t="n">
        <v>45</v>
      </c>
      <c r="R820" s="15" t="inlineStr">
        <is>
          <t>Not listed</t>
        </is>
      </c>
      <c r="S820" s="29" t="n">
        <v>51</v>
      </c>
      <c r="T820" s="29" t="n">
        <v>190</v>
      </c>
      <c r="U820" s="15" t="inlineStr">
        <is>
          <t>HFCS</t>
        </is>
      </c>
      <c r="V820" s="15" t="inlineStr">
        <is>
          <t>Bright orange soda</t>
        </is>
      </c>
      <c r="W820" s="32" t="n"/>
      <c r="X820" s="32" t="n"/>
      <c r="Y820" s="32" t="n"/>
      <c r="Z820" s="32" t="n"/>
      <c r="AA820" s="15" t="inlineStr">
        <is>
          <t>Medium</t>
        </is>
      </c>
      <c r="AB820" s="15" t="inlineStr">
        <is>
          <t>Legacy orange soda</t>
        </is>
      </c>
      <c r="AC820" s="15" t="inlineStr">
        <is>
          <t>Sweet bright orange soda</t>
        </is>
      </c>
      <c r="AD820" s="15" t="inlineStr">
        <is>
          <t>Big citrus flavour.</t>
        </is>
      </c>
      <c r="AE820" s="32" t="n"/>
      <c r="AF820" s="34">
        <f>IF(AND(ISNUMBER($P820),ISNUMBER($AL820),$AL820&lt;&gt;0),ROUND($P820/$AL820*100,1),"")</f>
        <v/>
      </c>
      <c r="AG820" s="35">
        <f>IF(AND(ISNUMBER($S820),ISNUMBER($AL820),$AL820&lt;&gt;0),ROUND($S820/$AL820*100,2),"")</f>
        <v/>
      </c>
      <c r="AH820" s="34">
        <f>IF(AND(ISNUMBER($Q820),ISNUMBER($AL820),$AL820&lt;&gt;0),ROUND($Q820/$AL820*100,1),"")</f>
        <v/>
      </c>
      <c r="AI820" s="29">
        <f>IF(ISNUMBER($S820),IF($S820&lt;=1,"Yes","No"),"n/a")</f>
        <v/>
      </c>
      <c r="AJ820" s="29">
        <f>IF(ISNUMBER($S820),ROUND(MAX(0,MIN(100,100-$S820*2.5-IF(ISNUMBER($T820),$T820,0)*0.12+IF($S820&lt;=1,12,0))),0),"")</f>
        <v/>
      </c>
      <c r="AK820" s="29">
        <f>IF(ISNUMBER($Q820),IF($Q820&gt;=100,20,IF($Q820&gt;=30,10,0)),0)+IF(ISNUMBER($R820),IF($R820&gt;=100,20,0),0)+IF(ISNUMBER($P820),IF($P820&gt;=150,20,IF($P820&gt;=50,12,5)),0)+IF(ISNUMBER($S820),IF($S820&lt;=1,15,0),0)</f>
        <v/>
      </c>
      <c r="AL820" s="29" t="n">
        <v>355</v>
      </c>
      <c r="AM820" s="30" t="n"/>
      <c r="AN820" s="15" t="inlineStr">
        <is>
          <t>Secondary/approx; NOT verified on Amazon.ca</t>
        </is>
      </c>
      <c r="AO820" s="15" t="inlineStr">
        <is>
          <t>BLANK -&gt; requires live Amazon.ca capture</t>
        </is>
      </c>
      <c r="AP820" s="15" t="inlineStr">
        <is>
          <t>Unverified commercial data</t>
        </is>
      </c>
    </row>
    <row r="821" ht="28" customHeight="1">
      <c r="A821" s="15" t="inlineStr">
        <is>
          <t>Sunkist</t>
        </is>
      </c>
      <c r="B821" s="15" t="inlineStr">
        <is>
          <t>Sunkist Orange | Orange | 12-pack 355mL</t>
        </is>
      </c>
      <c r="C821" s="15" t="inlineStr">
        <is>
          <t>5) Sparkling water &amp; soda</t>
        </is>
      </c>
      <c r="D821" s="15" t="inlineStr">
        <is>
          <t>355 mL can</t>
        </is>
      </c>
      <c r="E821" s="29" t="n">
        <v>12</v>
      </c>
      <c r="F821" s="30" t="n"/>
      <c r="G821" s="31">
        <f>IF(AND(ISNUMBER($F821),ISNUMBER($E821),$E821&lt;&gt;0),$F821/$E821,"")</f>
        <v/>
      </c>
      <c r="H821" s="31">
        <f>IF(AND(ISNUMBER($F821),ISNUMBER($AL821),ISNUMBER($E821),($AL821*$E821)&lt;&gt;0),$F821/($AL821*$E821)*100,"")</f>
        <v/>
      </c>
      <c r="I821" s="32" t="n"/>
      <c r="J821" s="33" t="n"/>
      <c r="K821" s="31">
        <f>IF(AND(ISNUMBER($F821),ISNUMBER($J821)),$F821*(1-$J821),"")</f>
        <v/>
      </c>
      <c r="L821" s="32" t="n"/>
      <c r="M821" s="32" t="n"/>
      <c r="N821" s="31">
        <f>IF(ISNUMBER($F821),($F821-IF(ISNUMBER($AM821),$AM821,0))*(1-IF(ISNUMBER($J821),$J821,0)),"")</f>
        <v/>
      </c>
      <c r="O821" s="15" t="inlineStr">
        <is>
          <t>Orange</t>
        </is>
      </c>
      <c r="P821" s="29" t="n">
        <v>19</v>
      </c>
      <c r="Q821" s="29" t="n">
        <v>45</v>
      </c>
      <c r="R821" s="15" t="inlineStr">
        <is>
          <t>Not listed</t>
        </is>
      </c>
      <c r="S821" s="29" t="n">
        <v>51</v>
      </c>
      <c r="T821" s="29" t="n">
        <v>190</v>
      </c>
      <c r="U821" s="15" t="inlineStr">
        <is>
          <t>HFCS</t>
        </is>
      </c>
      <c r="V821" s="15" t="inlineStr">
        <is>
          <t>Bright orange soda</t>
        </is>
      </c>
      <c r="W821" s="32" t="n"/>
      <c r="X821" s="32" t="n"/>
      <c r="Y821" s="32" t="n"/>
      <c r="Z821" s="32" t="n"/>
      <c r="AA821" s="15" t="inlineStr">
        <is>
          <t>Medium</t>
        </is>
      </c>
      <c r="AB821" s="15" t="inlineStr">
        <is>
          <t>Legacy orange soda</t>
        </is>
      </c>
      <c r="AC821" s="15" t="inlineStr">
        <is>
          <t>Sweet bright orange soda</t>
        </is>
      </c>
      <c r="AD821" s="15" t="inlineStr">
        <is>
          <t>Big citrus flavour.</t>
        </is>
      </c>
      <c r="AE821" s="32" t="n"/>
      <c r="AF821" s="34">
        <f>IF(AND(ISNUMBER($P821),ISNUMBER($AL821),$AL821&lt;&gt;0),ROUND($P821/$AL821*100,1),"")</f>
        <v/>
      </c>
      <c r="AG821" s="35">
        <f>IF(AND(ISNUMBER($S821),ISNUMBER($AL821),$AL821&lt;&gt;0),ROUND($S821/$AL821*100,2),"")</f>
        <v/>
      </c>
      <c r="AH821" s="34">
        <f>IF(AND(ISNUMBER($Q821),ISNUMBER($AL821),$AL821&lt;&gt;0),ROUND($Q821/$AL821*100,1),"")</f>
        <v/>
      </c>
      <c r="AI821" s="29">
        <f>IF(ISNUMBER($S821),IF($S821&lt;=1,"Yes","No"),"n/a")</f>
        <v/>
      </c>
      <c r="AJ821" s="29">
        <f>IF(ISNUMBER($S821),ROUND(MAX(0,MIN(100,100-$S821*2.5-IF(ISNUMBER($T821),$T821,0)*0.12+IF($S821&lt;=1,12,0))),0),"")</f>
        <v/>
      </c>
      <c r="AK821" s="29">
        <f>IF(ISNUMBER($Q821),IF($Q821&gt;=100,20,IF($Q821&gt;=30,10,0)),0)+IF(ISNUMBER($R821),IF($R821&gt;=100,20,0),0)+IF(ISNUMBER($P821),IF($P821&gt;=150,20,IF($P821&gt;=50,12,5)),0)+IF(ISNUMBER($S821),IF($S821&lt;=1,15,0),0)</f>
        <v/>
      </c>
      <c r="AL821" s="29" t="n">
        <v>355</v>
      </c>
      <c r="AM821" s="30" t="n"/>
      <c r="AN821" s="15" t="inlineStr">
        <is>
          <t>Secondary/approx; NOT verified on Amazon.ca</t>
        </is>
      </c>
      <c r="AO821" s="15" t="inlineStr">
        <is>
          <t>BLANK -&gt; requires live Amazon.ca capture</t>
        </is>
      </c>
      <c r="AP821" s="15" t="inlineStr">
        <is>
          <t>Unverified commercial data</t>
        </is>
      </c>
    </row>
    <row r="822" ht="28" customHeight="1">
      <c r="A822" s="15" t="inlineStr">
        <is>
          <t>Sunkist</t>
        </is>
      </c>
      <c r="B822" s="15" t="inlineStr">
        <is>
          <t>Sunkist Orange | Orange | 15-pack 355mL</t>
        </is>
      </c>
      <c r="C822" s="15" t="inlineStr">
        <is>
          <t>5) Sparkling water &amp; soda</t>
        </is>
      </c>
      <c r="D822" s="15" t="inlineStr">
        <is>
          <t>355 mL can</t>
        </is>
      </c>
      <c r="E822" s="29" t="n">
        <v>15</v>
      </c>
      <c r="F822" s="30" t="n"/>
      <c r="G822" s="31">
        <f>IF(AND(ISNUMBER($F822),ISNUMBER($E822),$E822&lt;&gt;0),$F822/$E822,"")</f>
        <v/>
      </c>
      <c r="H822" s="31">
        <f>IF(AND(ISNUMBER($F822),ISNUMBER($AL822),ISNUMBER($E822),($AL822*$E822)&lt;&gt;0),$F822/($AL822*$E822)*100,"")</f>
        <v/>
      </c>
      <c r="I822" s="32" t="n"/>
      <c r="J822" s="33" t="n"/>
      <c r="K822" s="31">
        <f>IF(AND(ISNUMBER($F822),ISNUMBER($J822)),$F822*(1-$J822),"")</f>
        <v/>
      </c>
      <c r="L822" s="32" t="n"/>
      <c r="M822" s="32" t="n"/>
      <c r="N822" s="31">
        <f>IF(ISNUMBER($F822),($F822-IF(ISNUMBER($AM822),$AM822,0))*(1-IF(ISNUMBER($J822),$J822,0)),"")</f>
        <v/>
      </c>
      <c r="O822" s="15" t="inlineStr">
        <is>
          <t>Orange</t>
        </is>
      </c>
      <c r="P822" s="29" t="n">
        <v>19</v>
      </c>
      <c r="Q822" s="29" t="n">
        <v>45</v>
      </c>
      <c r="R822" s="15" t="inlineStr">
        <is>
          <t>Not listed</t>
        </is>
      </c>
      <c r="S822" s="29" t="n">
        <v>51</v>
      </c>
      <c r="T822" s="29" t="n">
        <v>190</v>
      </c>
      <c r="U822" s="15" t="inlineStr">
        <is>
          <t>HFCS</t>
        </is>
      </c>
      <c r="V822" s="15" t="inlineStr">
        <is>
          <t>Bright orange soda</t>
        </is>
      </c>
      <c r="W822" s="32" t="n"/>
      <c r="X822" s="32" t="n"/>
      <c r="Y822" s="32" t="n"/>
      <c r="Z822" s="32" t="n"/>
      <c r="AA822" s="15" t="inlineStr">
        <is>
          <t>Medium</t>
        </is>
      </c>
      <c r="AB822" s="15" t="inlineStr">
        <is>
          <t>Legacy orange soda</t>
        </is>
      </c>
      <c r="AC822" s="15" t="inlineStr">
        <is>
          <t>Sweet bright orange soda</t>
        </is>
      </c>
      <c r="AD822" s="15" t="inlineStr">
        <is>
          <t>Big citrus flavour.</t>
        </is>
      </c>
      <c r="AE822" s="32" t="n"/>
      <c r="AF822" s="34">
        <f>IF(AND(ISNUMBER($P822),ISNUMBER($AL822),$AL822&lt;&gt;0),ROUND($P822/$AL822*100,1),"")</f>
        <v/>
      </c>
      <c r="AG822" s="35">
        <f>IF(AND(ISNUMBER($S822),ISNUMBER($AL822),$AL822&lt;&gt;0),ROUND($S822/$AL822*100,2),"")</f>
        <v/>
      </c>
      <c r="AH822" s="34">
        <f>IF(AND(ISNUMBER($Q822),ISNUMBER($AL822),$AL822&lt;&gt;0),ROUND($Q822/$AL822*100,1),"")</f>
        <v/>
      </c>
      <c r="AI822" s="29">
        <f>IF(ISNUMBER($S822),IF($S822&lt;=1,"Yes","No"),"n/a")</f>
        <v/>
      </c>
      <c r="AJ822" s="29">
        <f>IF(ISNUMBER($S822),ROUND(MAX(0,MIN(100,100-$S822*2.5-IF(ISNUMBER($T822),$T822,0)*0.12+IF($S822&lt;=1,12,0))),0),"")</f>
        <v/>
      </c>
      <c r="AK822" s="29">
        <f>IF(ISNUMBER($Q822),IF($Q822&gt;=100,20,IF($Q822&gt;=30,10,0)),0)+IF(ISNUMBER($R822),IF($R822&gt;=100,20,0),0)+IF(ISNUMBER($P822),IF($P822&gt;=150,20,IF($P822&gt;=50,12,5)),0)+IF(ISNUMBER($S822),IF($S822&lt;=1,15,0),0)</f>
        <v/>
      </c>
      <c r="AL822" s="29" t="n">
        <v>355</v>
      </c>
      <c r="AM822" s="30" t="n"/>
      <c r="AN822" s="15" t="inlineStr">
        <is>
          <t>Secondary/approx; NOT verified on Amazon.ca</t>
        </is>
      </c>
      <c r="AO822" s="15" t="inlineStr">
        <is>
          <t>BLANK -&gt; requires live Amazon.ca capture</t>
        </is>
      </c>
      <c r="AP822" s="15" t="inlineStr">
        <is>
          <t>Unverified commercial data</t>
        </is>
      </c>
    </row>
    <row r="823" ht="28" customHeight="1">
      <c r="A823" s="15" t="inlineStr">
        <is>
          <t>Sunkist</t>
        </is>
      </c>
      <c r="B823" s="15" t="inlineStr">
        <is>
          <t>Sunkist Orange | Orange | 18-pack 355mL</t>
        </is>
      </c>
      <c r="C823" s="15" t="inlineStr">
        <is>
          <t>5) Sparkling water &amp; soda</t>
        </is>
      </c>
      <c r="D823" s="15" t="inlineStr">
        <is>
          <t>355 mL can</t>
        </is>
      </c>
      <c r="E823" s="29" t="n">
        <v>18</v>
      </c>
      <c r="F823" s="30" t="n"/>
      <c r="G823" s="31">
        <f>IF(AND(ISNUMBER($F823),ISNUMBER($E823),$E823&lt;&gt;0),$F823/$E823,"")</f>
        <v/>
      </c>
      <c r="H823" s="31">
        <f>IF(AND(ISNUMBER($F823),ISNUMBER($AL823),ISNUMBER($E823),($AL823*$E823)&lt;&gt;0),$F823/($AL823*$E823)*100,"")</f>
        <v/>
      </c>
      <c r="I823" s="32" t="n"/>
      <c r="J823" s="33" t="n"/>
      <c r="K823" s="31">
        <f>IF(AND(ISNUMBER($F823),ISNUMBER($J823)),$F823*(1-$J823),"")</f>
        <v/>
      </c>
      <c r="L823" s="32" t="n"/>
      <c r="M823" s="32" t="n"/>
      <c r="N823" s="31">
        <f>IF(ISNUMBER($F823),($F823-IF(ISNUMBER($AM823),$AM823,0))*(1-IF(ISNUMBER($J823),$J823,0)),"")</f>
        <v/>
      </c>
      <c r="O823" s="15" t="inlineStr">
        <is>
          <t>Orange</t>
        </is>
      </c>
      <c r="P823" s="29" t="n">
        <v>19</v>
      </c>
      <c r="Q823" s="29" t="n">
        <v>45</v>
      </c>
      <c r="R823" s="15" t="inlineStr">
        <is>
          <t>Not listed</t>
        </is>
      </c>
      <c r="S823" s="29" t="n">
        <v>51</v>
      </c>
      <c r="T823" s="29" t="n">
        <v>190</v>
      </c>
      <c r="U823" s="15" t="inlineStr">
        <is>
          <t>HFCS</t>
        </is>
      </c>
      <c r="V823" s="15" t="inlineStr">
        <is>
          <t>Bright orange soda</t>
        </is>
      </c>
      <c r="W823" s="32" t="n"/>
      <c r="X823" s="32" t="n"/>
      <c r="Y823" s="32" t="n"/>
      <c r="Z823" s="32" t="n"/>
      <c r="AA823" s="15" t="inlineStr">
        <is>
          <t>Medium</t>
        </is>
      </c>
      <c r="AB823" s="15" t="inlineStr">
        <is>
          <t>Legacy orange soda</t>
        </is>
      </c>
      <c r="AC823" s="15" t="inlineStr">
        <is>
          <t>Sweet bright orange soda</t>
        </is>
      </c>
      <c r="AD823" s="15" t="inlineStr">
        <is>
          <t>Big citrus flavour.</t>
        </is>
      </c>
      <c r="AE823" s="32" t="n"/>
      <c r="AF823" s="34">
        <f>IF(AND(ISNUMBER($P823),ISNUMBER($AL823),$AL823&lt;&gt;0),ROUND($P823/$AL823*100,1),"")</f>
        <v/>
      </c>
      <c r="AG823" s="35">
        <f>IF(AND(ISNUMBER($S823),ISNUMBER($AL823),$AL823&lt;&gt;0),ROUND($S823/$AL823*100,2),"")</f>
        <v/>
      </c>
      <c r="AH823" s="34">
        <f>IF(AND(ISNUMBER($Q823),ISNUMBER($AL823),$AL823&lt;&gt;0),ROUND($Q823/$AL823*100,1),"")</f>
        <v/>
      </c>
      <c r="AI823" s="29">
        <f>IF(ISNUMBER($S823),IF($S823&lt;=1,"Yes","No"),"n/a")</f>
        <v/>
      </c>
      <c r="AJ823" s="29">
        <f>IF(ISNUMBER($S823),ROUND(MAX(0,MIN(100,100-$S823*2.5-IF(ISNUMBER($T823),$T823,0)*0.12+IF($S823&lt;=1,12,0))),0),"")</f>
        <v/>
      </c>
      <c r="AK823" s="29">
        <f>IF(ISNUMBER($Q823),IF($Q823&gt;=100,20,IF($Q823&gt;=30,10,0)),0)+IF(ISNUMBER($R823),IF($R823&gt;=100,20,0),0)+IF(ISNUMBER($P823),IF($P823&gt;=150,20,IF($P823&gt;=50,12,5)),0)+IF(ISNUMBER($S823),IF($S823&lt;=1,15,0),0)</f>
        <v/>
      </c>
      <c r="AL823" s="29" t="n">
        <v>355</v>
      </c>
      <c r="AM823" s="30" t="n"/>
      <c r="AN823" s="15" t="inlineStr">
        <is>
          <t>Secondary/approx; NOT verified on Amazon.ca</t>
        </is>
      </c>
      <c r="AO823" s="15" t="inlineStr">
        <is>
          <t>BLANK -&gt; requires live Amazon.ca capture</t>
        </is>
      </c>
      <c r="AP823" s="15" t="inlineStr">
        <is>
          <t>Unverified commercial data</t>
        </is>
      </c>
    </row>
    <row r="824" ht="28" customHeight="1">
      <c r="A824" s="15" t="inlineStr">
        <is>
          <t>Sunkist</t>
        </is>
      </c>
      <c r="B824" s="15" t="inlineStr">
        <is>
          <t>Sunkist Orange | Orange | 24-pack 355mL</t>
        </is>
      </c>
      <c r="C824" s="15" t="inlineStr">
        <is>
          <t>5) Sparkling water &amp; soda</t>
        </is>
      </c>
      <c r="D824" s="15" t="inlineStr">
        <is>
          <t>355 mL can</t>
        </is>
      </c>
      <c r="E824" s="29" t="n">
        <v>24</v>
      </c>
      <c r="F824" s="30" t="n"/>
      <c r="G824" s="31">
        <f>IF(AND(ISNUMBER($F824),ISNUMBER($E824),$E824&lt;&gt;0),$F824/$E824,"")</f>
        <v/>
      </c>
      <c r="H824" s="31">
        <f>IF(AND(ISNUMBER($F824),ISNUMBER($AL824),ISNUMBER($E824),($AL824*$E824)&lt;&gt;0),$F824/($AL824*$E824)*100,"")</f>
        <v/>
      </c>
      <c r="I824" s="32" t="n"/>
      <c r="J824" s="33" t="n"/>
      <c r="K824" s="31">
        <f>IF(AND(ISNUMBER($F824),ISNUMBER($J824)),$F824*(1-$J824),"")</f>
        <v/>
      </c>
      <c r="L824" s="32" t="n"/>
      <c r="M824" s="32" t="n"/>
      <c r="N824" s="31">
        <f>IF(ISNUMBER($F824),($F824-IF(ISNUMBER($AM824),$AM824,0))*(1-IF(ISNUMBER($J824),$J824,0)),"")</f>
        <v/>
      </c>
      <c r="O824" s="15" t="inlineStr">
        <is>
          <t>Orange</t>
        </is>
      </c>
      <c r="P824" s="29" t="n">
        <v>19</v>
      </c>
      <c r="Q824" s="29" t="n">
        <v>45</v>
      </c>
      <c r="R824" s="15" t="inlineStr">
        <is>
          <t>Not listed</t>
        </is>
      </c>
      <c r="S824" s="29" t="n">
        <v>51</v>
      </c>
      <c r="T824" s="29" t="n">
        <v>190</v>
      </c>
      <c r="U824" s="15" t="inlineStr">
        <is>
          <t>HFCS</t>
        </is>
      </c>
      <c r="V824" s="15" t="inlineStr">
        <is>
          <t>Bright orange soda</t>
        </is>
      </c>
      <c r="W824" s="32" t="n"/>
      <c r="X824" s="32" t="n"/>
      <c r="Y824" s="32" t="n"/>
      <c r="Z824" s="32" t="n"/>
      <c r="AA824" s="15" t="inlineStr">
        <is>
          <t>Medium</t>
        </is>
      </c>
      <c r="AB824" s="15" t="inlineStr">
        <is>
          <t>Legacy orange soda</t>
        </is>
      </c>
      <c r="AC824" s="15" t="inlineStr">
        <is>
          <t>Sweet bright orange soda</t>
        </is>
      </c>
      <c r="AD824" s="15" t="inlineStr">
        <is>
          <t>Big citrus flavour.</t>
        </is>
      </c>
      <c r="AE824" s="32" t="n"/>
      <c r="AF824" s="34">
        <f>IF(AND(ISNUMBER($P824),ISNUMBER($AL824),$AL824&lt;&gt;0),ROUND($P824/$AL824*100,1),"")</f>
        <v/>
      </c>
      <c r="AG824" s="35">
        <f>IF(AND(ISNUMBER($S824),ISNUMBER($AL824),$AL824&lt;&gt;0),ROUND($S824/$AL824*100,2),"")</f>
        <v/>
      </c>
      <c r="AH824" s="34">
        <f>IF(AND(ISNUMBER($Q824),ISNUMBER($AL824),$AL824&lt;&gt;0),ROUND($Q824/$AL824*100,1),"")</f>
        <v/>
      </c>
      <c r="AI824" s="29">
        <f>IF(ISNUMBER($S824),IF($S824&lt;=1,"Yes","No"),"n/a")</f>
        <v/>
      </c>
      <c r="AJ824" s="29">
        <f>IF(ISNUMBER($S824),ROUND(MAX(0,MIN(100,100-$S824*2.5-IF(ISNUMBER($T824),$T824,0)*0.12+IF($S824&lt;=1,12,0))),0),"")</f>
        <v/>
      </c>
      <c r="AK824" s="29">
        <f>IF(ISNUMBER($Q824),IF($Q824&gt;=100,20,IF($Q824&gt;=30,10,0)),0)+IF(ISNUMBER($R824),IF($R824&gt;=100,20,0),0)+IF(ISNUMBER($P824),IF($P824&gt;=150,20,IF($P824&gt;=50,12,5)),0)+IF(ISNUMBER($S824),IF($S824&lt;=1,15,0),0)</f>
        <v/>
      </c>
      <c r="AL824" s="29" t="n">
        <v>355</v>
      </c>
      <c r="AM824" s="30" t="n"/>
      <c r="AN824" s="15" t="inlineStr">
        <is>
          <t>Secondary/approx; NOT verified on Amazon.ca</t>
        </is>
      </c>
      <c r="AO824" s="15" t="inlineStr">
        <is>
          <t>BLANK -&gt; requires live Amazon.ca capture</t>
        </is>
      </c>
      <c r="AP824" s="15" t="inlineStr">
        <is>
          <t>Unverified commercial data</t>
        </is>
      </c>
    </row>
    <row r="825" ht="28" customHeight="1">
      <c r="A825" s="15" t="inlineStr">
        <is>
          <t>Sunkist</t>
        </is>
      </c>
      <c r="B825" s="15" t="inlineStr">
        <is>
          <t>Sunkist Orange | Grape | single 355mL</t>
        </is>
      </c>
      <c r="C825" s="15" t="inlineStr">
        <is>
          <t>5) Sparkling water &amp; soda</t>
        </is>
      </c>
      <c r="D825" s="15" t="inlineStr">
        <is>
          <t>355 mL can</t>
        </is>
      </c>
      <c r="E825" s="29" t="n">
        <v>1</v>
      </c>
      <c r="F825" s="30" t="n"/>
      <c r="G825" s="31">
        <f>IF(AND(ISNUMBER($F825),ISNUMBER($E825),$E825&lt;&gt;0),$F825/$E825,"")</f>
        <v/>
      </c>
      <c r="H825" s="31">
        <f>IF(AND(ISNUMBER($F825),ISNUMBER($AL825),ISNUMBER($E825),($AL825*$E825)&lt;&gt;0),$F825/($AL825*$E825)*100,"")</f>
        <v/>
      </c>
      <c r="I825" s="32" t="n"/>
      <c r="J825" s="33" t="n"/>
      <c r="K825" s="31">
        <f>IF(AND(ISNUMBER($F825),ISNUMBER($J825)),$F825*(1-$J825),"")</f>
        <v/>
      </c>
      <c r="L825" s="32" t="n"/>
      <c r="M825" s="32" t="n"/>
      <c r="N825" s="31">
        <f>IF(ISNUMBER($F825),($F825-IF(ISNUMBER($AM825),$AM825,0))*(1-IF(ISNUMBER($J825),$J825,0)),"")</f>
        <v/>
      </c>
      <c r="O825" s="15" t="inlineStr">
        <is>
          <t>Grape</t>
        </is>
      </c>
      <c r="P825" s="29" t="n">
        <v>19</v>
      </c>
      <c r="Q825" s="29" t="n">
        <v>45</v>
      </c>
      <c r="R825" s="15" t="inlineStr">
        <is>
          <t>Not listed</t>
        </is>
      </c>
      <c r="S825" s="29" t="n">
        <v>51</v>
      </c>
      <c r="T825" s="29" t="n">
        <v>190</v>
      </c>
      <c r="U825" s="15" t="inlineStr">
        <is>
          <t>HFCS</t>
        </is>
      </c>
      <c r="V825" s="15" t="inlineStr">
        <is>
          <t>Bright orange soda</t>
        </is>
      </c>
      <c r="W825" s="32" t="n"/>
      <c r="X825" s="32" t="n"/>
      <c r="Y825" s="32" t="n"/>
      <c r="Z825" s="32" t="n"/>
      <c r="AA825" s="15" t="inlineStr">
        <is>
          <t>Medium</t>
        </is>
      </c>
      <c r="AB825" s="15" t="inlineStr">
        <is>
          <t>Legacy orange soda</t>
        </is>
      </c>
      <c r="AC825" s="15" t="inlineStr">
        <is>
          <t>Sweet bright orange soda</t>
        </is>
      </c>
      <c r="AD825" s="15" t="inlineStr">
        <is>
          <t>Big citrus flavour.</t>
        </is>
      </c>
      <c r="AE825" s="32" t="n"/>
      <c r="AF825" s="34">
        <f>IF(AND(ISNUMBER($P825),ISNUMBER($AL825),$AL825&lt;&gt;0),ROUND($P825/$AL825*100,1),"")</f>
        <v/>
      </c>
      <c r="AG825" s="35">
        <f>IF(AND(ISNUMBER($S825),ISNUMBER($AL825),$AL825&lt;&gt;0),ROUND($S825/$AL825*100,2),"")</f>
        <v/>
      </c>
      <c r="AH825" s="34">
        <f>IF(AND(ISNUMBER($Q825),ISNUMBER($AL825),$AL825&lt;&gt;0),ROUND($Q825/$AL825*100,1),"")</f>
        <v/>
      </c>
      <c r="AI825" s="29">
        <f>IF(ISNUMBER($S825),IF($S825&lt;=1,"Yes","No"),"n/a")</f>
        <v/>
      </c>
      <c r="AJ825" s="29">
        <f>IF(ISNUMBER($S825),ROUND(MAX(0,MIN(100,100-$S825*2.5-IF(ISNUMBER($T825),$T825,0)*0.12+IF($S825&lt;=1,12,0))),0),"")</f>
        <v/>
      </c>
      <c r="AK825" s="29">
        <f>IF(ISNUMBER($Q825),IF($Q825&gt;=100,20,IF($Q825&gt;=30,10,0)),0)+IF(ISNUMBER($R825),IF($R825&gt;=100,20,0),0)+IF(ISNUMBER($P825),IF($P825&gt;=150,20,IF($P825&gt;=50,12,5)),0)+IF(ISNUMBER($S825),IF($S825&lt;=1,15,0),0)</f>
        <v/>
      </c>
      <c r="AL825" s="29" t="n">
        <v>355</v>
      </c>
      <c r="AM825" s="30" t="n"/>
      <c r="AN825" s="15" t="inlineStr">
        <is>
          <t>Secondary/approx; NOT verified on Amazon.ca</t>
        </is>
      </c>
      <c r="AO825" s="15" t="inlineStr">
        <is>
          <t>BLANK -&gt; requires live Amazon.ca capture</t>
        </is>
      </c>
      <c r="AP825" s="15" t="inlineStr">
        <is>
          <t>Unverified commercial data</t>
        </is>
      </c>
    </row>
    <row r="826" ht="28" customHeight="1">
      <c r="A826" s="15" t="inlineStr">
        <is>
          <t>Sunkist</t>
        </is>
      </c>
      <c r="B826" s="15" t="inlineStr">
        <is>
          <t>Sunkist Orange | Grape | 8-pack 355mL</t>
        </is>
      </c>
      <c r="C826" s="15" t="inlineStr">
        <is>
          <t>5) Sparkling water &amp; soda</t>
        </is>
      </c>
      <c r="D826" s="15" t="inlineStr">
        <is>
          <t>355 mL can</t>
        </is>
      </c>
      <c r="E826" s="29" t="n">
        <v>8</v>
      </c>
      <c r="F826" s="30" t="n"/>
      <c r="G826" s="31">
        <f>IF(AND(ISNUMBER($F826),ISNUMBER($E826),$E826&lt;&gt;0),$F826/$E826,"")</f>
        <v/>
      </c>
      <c r="H826" s="31">
        <f>IF(AND(ISNUMBER($F826),ISNUMBER($AL826),ISNUMBER($E826),($AL826*$E826)&lt;&gt;0),$F826/($AL826*$E826)*100,"")</f>
        <v/>
      </c>
      <c r="I826" s="32" t="n"/>
      <c r="J826" s="33" t="n"/>
      <c r="K826" s="31">
        <f>IF(AND(ISNUMBER($F826),ISNUMBER($J826)),$F826*(1-$J826),"")</f>
        <v/>
      </c>
      <c r="L826" s="32" t="n"/>
      <c r="M826" s="32" t="n"/>
      <c r="N826" s="31">
        <f>IF(ISNUMBER($F826),($F826-IF(ISNUMBER($AM826),$AM826,0))*(1-IF(ISNUMBER($J826),$J826,0)),"")</f>
        <v/>
      </c>
      <c r="O826" s="15" t="inlineStr">
        <is>
          <t>Grape</t>
        </is>
      </c>
      <c r="P826" s="29" t="n">
        <v>19</v>
      </c>
      <c r="Q826" s="29" t="n">
        <v>45</v>
      </c>
      <c r="R826" s="15" t="inlineStr">
        <is>
          <t>Not listed</t>
        </is>
      </c>
      <c r="S826" s="29" t="n">
        <v>51</v>
      </c>
      <c r="T826" s="29" t="n">
        <v>190</v>
      </c>
      <c r="U826" s="15" t="inlineStr">
        <is>
          <t>HFCS</t>
        </is>
      </c>
      <c r="V826" s="15" t="inlineStr">
        <is>
          <t>Bright orange soda</t>
        </is>
      </c>
      <c r="W826" s="32" t="n"/>
      <c r="X826" s="32" t="n"/>
      <c r="Y826" s="32" t="n"/>
      <c r="Z826" s="32" t="n"/>
      <c r="AA826" s="15" t="inlineStr">
        <is>
          <t>Medium</t>
        </is>
      </c>
      <c r="AB826" s="15" t="inlineStr">
        <is>
          <t>Legacy orange soda</t>
        </is>
      </c>
      <c r="AC826" s="15" t="inlineStr">
        <is>
          <t>Sweet bright orange soda</t>
        </is>
      </c>
      <c r="AD826" s="15" t="inlineStr">
        <is>
          <t>Big citrus flavour.</t>
        </is>
      </c>
      <c r="AE826" s="32" t="n"/>
      <c r="AF826" s="34">
        <f>IF(AND(ISNUMBER($P826),ISNUMBER($AL826),$AL826&lt;&gt;0),ROUND($P826/$AL826*100,1),"")</f>
        <v/>
      </c>
      <c r="AG826" s="35">
        <f>IF(AND(ISNUMBER($S826),ISNUMBER($AL826),$AL826&lt;&gt;0),ROUND($S826/$AL826*100,2),"")</f>
        <v/>
      </c>
      <c r="AH826" s="34">
        <f>IF(AND(ISNUMBER($Q826),ISNUMBER($AL826),$AL826&lt;&gt;0),ROUND($Q826/$AL826*100,1),"")</f>
        <v/>
      </c>
      <c r="AI826" s="29">
        <f>IF(ISNUMBER($S826),IF($S826&lt;=1,"Yes","No"),"n/a")</f>
        <v/>
      </c>
      <c r="AJ826" s="29">
        <f>IF(ISNUMBER($S826),ROUND(MAX(0,MIN(100,100-$S826*2.5-IF(ISNUMBER($T826),$T826,0)*0.12+IF($S826&lt;=1,12,0))),0),"")</f>
        <v/>
      </c>
      <c r="AK826" s="29">
        <f>IF(ISNUMBER($Q826),IF($Q826&gt;=100,20,IF($Q826&gt;=30,10,0)),0)+IF(ISNUMBER($R826),IF($R826&gt;=100,20,0),0)+IF(ISNUMBER($P826),IF($P826&gt;=150,20,IF($P826&gt;=50,12,5)),0)+IF(ISNUMBER($S826),IF($S826&lt;=1,15,0),0)</f>
        <v/>
      </c>
      <c r="AL826" s="29" t="n">
        <v>355</v>
      </c>
      <c r="AM826" s="30" t="n"/>
      <c r="AN826" s="15" t="inlineStr">
        <is>
          <t>Secondary/approx; NOT verified on Amazon.ca</t>
        </is>
      </c>
      <c r="AO826" s="15" t="inlineStr">
        <is>
          <t>BLANK -&gt; requires live Amazon.ca capture</t>
        </is>
      </c>
      <c r="AP826" s="15" t="inlineStr">
        <is>
          <t>Unverified commercial data</t>
        </is>
      </c>
    </row>
    <row r="827" ht="28" customHeight="1">
      <c r="A827" s="15" t="inlineStr">
        <is>
          <t>Sunkist</t>
        </is>
      </c>
      <c r="B827" s="15" t="inlineStr">
        <is>
          <t>Sunkist Orange | Grape | 12-pack 355mL</t>
        </is>
      </c>
      <c r="C827" s="15" t="inlineStr">
        <is>
          <t>5) Sparkling water &amp; soda</t>
        </is>
      </c>
      <c r="D827" s="15" t="inlineStr">
        <is>
          <t>355 mL can</t>
        </is>
      </c>
      <c r="E827" s="29" t="n">
        <v>12</v>
      </c>
      <c r="F827" s="30" t="n"/>
      <c r="G827" s="31">
        <f>IF(AND(ISNUMBER($F827),ISNUMBER($E827),$E827&lt;&gt;0),$F827/$E827,"")</f>
        <v/>
      </c>
      <c r="H827" s="31">
        <f>IF(AND(ISNUMBER($F827),ISNUMBER($AL827),ISNUMBER($E827),($AL827*$E827)&lt;&gt;0),$F827/($AL827*$E827)*100,"")</f>
        <v/>
      </c>
      <c r="I827" s="32" t="n"/>
      <c r="J827" s="33" t="n"/>
      <c r="K827" s="31">
        <f>IF(AND(ISNUMBER($F827),ISNUMBER($J827)),$F827*(1-$J827),"")</f>
        <v/>
      </c>
      <c r="L827" s="32" t="n"/>
      <c r="M827" s="32" t="n"/>
      <c r="N827" s="31">
        <f>IF(ISNUMBER($F827),($F827-IF(ISNUMBER($AM827),$AM827,0))*(1-IF(ISNUMBER($J827),$J827,0)),"")</f>
        <v/>
      </c>
      <c r="O827" s="15" t="inlineStr">
        <is>
          <t>Grape</t>
        </is>
      </c>
      <c r="P827" s="29" t="n">
        <v>19</v>
      </c>
      <c r="Q827" s="29" t="n">
        <v>45</v>
      </c>
      <c r="R827" s="15" t="inlineStr">
        <is>
          <t>Not listed</t>
        </is>
      </c>
      <c r="S827" s="29" t="n">
        <v>51</v>
      </c>
      <c r="T827" s="29" t="n">
        <v>190</v>
      </c>
      <c r="U827" s="15" t="inlineStr">
        <is>
          <t>HFCS</t>
        </is>
      </c>
      <c r="V827" s="15" t="inlineStr">
        <is>
          <t>Bright orange soda</t>
        </is>
      </c>
      <c r="W827" s="32" t="n"/>
      <c r="X827" s="32" t="n"/>
      <c r="Y827" s="32" t="n"/>
      <c r="Z827" s="32" t="n"/>
      <c r="AA827" s="15" t="inlineStr">
        <is>
          <t>Medium</t>
        </is>
      </c>
      <c r="AB827" s="15" t="inlineStr">
        <is>
          <t>Legacy orange soda</t>
        </is>
      </c>
      <c r="AC827" s="15" t="inlineStr">
        <is>
          <t>Sweet bright orange soda</t>
        </is>
      </c>
      <c r="AD827" s="15" t="inlineStr">
        <is>
          <t>Big citrus flavour.</t>
        </is>
      </c>
      <c r="AE827" s="32" t="n"/>
      <c r="AF827" s="34">
        <f>IF(AND(ISNUMBER($P827),ISNUMBER($AL827),$AL827&lt;&gt;0),ROUND($P827/$AL827*100,1),"")</f>
        <v/>
      </c>
      <c r="AG827" s="35">
        <f>IF(AND(ISNUMBER($S827),ISNUMBER($AL827),$AL827&lt;&gt;0),ROUND($S827/$AL827*100,2),"")</f>
        <v/>
      </c>
      <c r="AH827" s="34">
        <f>IF(AND(ISNUMBER($Q827),ISNUMBER($AL827),$AL827&lt;&gt;0),ROUND($Q827/$AL827*100,1),"")</f>
        <v/>
      </c>
      <c r="AI827" s="29">
        <f>IF(ISNUMBER($S827),IF($S827&lt;=1,"Yes","No"),"n/a")</f>
        <v/>
      </c>
      <c r="AJ827" s="29">
        <f>IF(ISNUMBER($S827),ROUND(MAX(0,MIN(100,100-$S827*2.5-IF(ISNUMBER($T827),$T827,0)*0.12+IF($S827&lt;=1,12,0))),0),"")</f>
        <v/>
      </c>
      <c r="AK827" s="29">
        <f>IF(ISNUMBER($Q827),IF($Q827&gt;=100,20,IF($Q827&gt;=30,10,0)),0)+IF(ISNUMBER($R827),IF($R827&gt;=100,20,0),0)+IF(ISNUMBER($P827),IF($P827&gt;=150,20,IF($P827&gt;=50,12,5)),0)+IF(ISNUMBER($S827),IF($S827&lt;=1,15,0),0)</f>
        <v/>
      </c>
      <c r="AL827" s="29" t="n">
        <v>355</v>
      </c>
      <c r="AM827" s="30" t="n"/>
      <c r="AN827" s="15" t="inlineStr">
        <is>
          <t>Secondary/approx; NOT verified on Amazon.ca</t>
        </is>
      </c>
      <c r="AO827" s="15" t="inlineStr">
        <is>
          <t>BLANK -&gt; requires live Amazon.ca capture</t>
        </is>
      </c>
      <c r="AP827" s="15" t="inlineStr">
        <is>
          <t>Unverified commercial data</t>
        </is>
      </c>
    </row>
    <row r="828" ht="28" customHeight="1">
      <c r="A828" s="15" t="inlineStr">
        <is>
          <t>Sunkist</t>
        </is>
      </c>
      <c r="B828" s="15" t="inlineStr">
        <is>
          <t>Sunkist Orange | Grape | 15-pack 355mL</t>
        </is>
      </c>
      <c r="C828" s="15" t="inlineStr">
        <is>
          <t>5) Sparkling water &amp; soda</t>
        </is>
      </c>
      <c r="D828" s="15" t="inlineStr">
        <is>
          <t>355 mL can</t>
        </is>
      </c>
      <c r="E828" s="29" t="n">
        <v>15</v>
      </c>
      <c r="F828" s="30" t="n"/>
      <c r="G828" s="31">
        <f>IF(AND(ISNUMBER($F828),ISNUMBER($E828),$E828&lt;&gt;0),$F828/$E828,"")</f>
        <v/>
      </c>
      <c r="H828" s="31">
        <f>IF(AND(ISNUMBER($F828),ISNUMBER($AL828),ISNUMBER($E828),($AL828*$E828)&lt;&gt;0),$F828/($AL828*$E828)*100,"")</f>
        <v/>
      </c>
      <c r="I828" s="32" t="n"/>
      <c r="J828" s="33" t="n"/>
      <c r="K828" s="31">
        <f>IF(AND(ISNUMBER($F828),ISNUMBER($J828)),$F828*(1-$J828),"")</f>
        <v/>
      </c>
      <c r="L828" s="32" t="n"/>
      <c r="M828" s="32" t="n"/>
      <c r="N828" s="31">
        <f>IF(ISNUMBER($F828),($F828-IF(ISNUMBER($AM828),$AM828,0))*(1-IF(ISNUMBER($J828),$J828,0)),"")</f>
        <v/>
      </c>
      <c r="O828" s="15" t="inlineStr">
        <is>
          <t>Grape</t>
        </is>
      </c>
      <c r="P828" s="29" t="n">
        <v>19</v>
      </c>
      <c r="Q828" s="29" t="n">
        <v>45</v>
      </c>
      <c r="R828" s="15" t="inlineStr">
        <is>
          <t>Not listed</t>
        </is>
      </c>
      <c r="S828" s="29" t="n">
        <v>51</v>
      </c>
      <c r="T828" s="29" t="n">
        <v>190</v>
      </c>
      <c r="U828" s="15" t="inlineStr">
        <is>
          <t>HFCS</t>
        </is>
      </c>
      <c r="V828" s="15" t="inlineStr">
        <is>
          <t>Bright orange soda</t>
        </is>
      </c>
      <c r="W828" s="32" t="n"/>
      <c r="X828" s="32" t="n"/>
      <c r="Y828" s="32" t="n"/>
      <c r="Z828" s="32" t="n"/>
      <c r="AA828" s="15" t="inlineStr">
        <is>
          <t>Medium</t>
        </is>
      </c>
      <c r="AB828" s="15" t="inlineStr">
        <is>
          <t>Legacy orange soda</t>
        </is>
      </c>
      <c r="AC828" s="15" t="inlineStr">
        <is>
          <t>Sweet bright orange soda</t>
        </is>
      </c>
      <c r="AD828" s="15" t="inlineStr">
        <is>
          <t>Big citrus flavour.</t>
        </is>
      </c>
      <c r="AE828" s="32" t="n"/>
      <c r="AF828" s="34">
        <f>IF(AND(ISNUMBER($P828),ISNUMBER($AL828),$AL828&lt;&gt;0),ROUND($P828/$AL828*100,1),"")</f>
        <v/>
      </c>
      <c r="AG828" s="35">
        <f>IF(AND(ISNUMBER($S828),ISNUMBER($AL828),$AL828&lt;&gt;0),ROUND($S828/$AL828*100,2),"")</f>
        <v/>
      </c>
      <c r="AH828" s="34">
        <f>IF(AND(ISNUMBER($Q828),ISNUMBER($AL828),$AL828&lt;&gt;0),ROUND($Q828/$AL828*100,1),"")</f>
        <v/>
      </c>
      <c r="AI828" s="29">
        <f>IF(ISNUMBER($S828),IF($S828&lt;=1,"Yes","No"),"n/a")</f>
        <v/>
      </c>
      <c r="AJ828" s="29">
        <f>IF(ISNUMBER($S828),ROUND(MAX(0,MIN(100,100-$S828*2.5-IF(ISNUMBER($T828),$T828,0)*0.12+IF($S828&lt;=1,12,0))),0),"")</f>
        <v/>
      </c>
      <c r="AK828" s="29">
        <f>IF(ISNUMBER($Q828),IF($Q828&gt;=100,20,IF($Q828&gt;=30,10,0)),0)+IF(ISNUMBER($R828),IF($R828&gt;=100,20,0),0)+IF(ISNUMBER($P828),IF($P828&gt;=150,20,IF($P828&gt;=50,12,5)),0)+IF(ISNUMBER($S828),IF($S828&lt;=1,15,0),0)</f>
        <v/>
      </c>
      <c r="AL828" s="29" t="n">
        <v>355</v>
      </c>
      <c r="AM828" s="30" t="n"/>
      <c r="AN828" s="15" t="inlineStr">
        <is>
          <t>Secondary/approx; NOT verified on Amazon.ca</t>
        </is>
      </c>
      <c r="AO828" s="15" t="inlineStr">
        <is>
          <t>BLANK -&gt; requires live Amazon.ca capture</t>
        </is>
      </c>
      <c r="AP828" s="15" t="inlineStr">
        <is>
          <t>Unverified commercial data</t>
        </is>
      </c>
    </row>
    <row r="829" ht="28" customHeight="1">
      <c r="A829" s="15" t="inlineStr">
        <is>
          <t>Sunkist</t>
        </is>
      </c>
      <c r="B829" s="15" t="inlineStr">
        <is>
          <t>Sunkist Orange | Grape | 18-pack 355mL</t>
        </is>
      </c>
      <c r="C829" s="15" t="inlineStr">
        <is>
          <t>5) Sparkling water &amp; soda</t>
        </is>
      </c>
      <c r="D829" s="15" t="inlineStr">
        <is>
          <t>355 mL can</t>
        </is>
      </c>
      <c r="E829" s="29" t="n">
        <v>18</v>
      </c>
      <c r="F829" s="30" t="n"/>
      <c r="G829" s="31">
        <f>IF(AND(ISNUMBER($F829),ISNUMBER($E829),$E829&lt;&gt;0),$F829/$E829,"")</f>
        <v/>
      </c>
      <c r="H829" s="31">
        <f>IF(AND(ISNUMBER($F829),ISNUMBER($AL829),ISNUMBER($E829),($AL829*$E829)&lt;&gt;0),$F829/($AL829*$E829)*100,"")</f>
        <v/>
      </c>
      <c r="I829" s="32" t="n"/>
      <c r="J829" s="33" t="n"/>
      <c r="K829" s="31">
        <f>IF(AND(ISNUMBER($F829),ISNUMBER($J829)),$F829*(1-$J829),"")</f>
        <v/>
      </c>
      <c r="L829" s="32" t="n"/>
      <c r="M829" s="32" t="n"/>
      <c r="N829" s="31">
        <f>IF(ISNUMBER($F829),($F829-IF(ISNUMBER($AM829),$AM829,0))*(1-IF(ISNUMBER($J829),$J829,0)),"")</f>
        <v/>
      </c>
      <c r="O829" s="15" t="inlineStr">
        <is>
          <t>Grape</t>
        </is>
      </c>
      <c r="P829" s="29" t="n">
        <v>19</v>
      </c>
      <c r="Q829" s="29" t="n">
        <v>45</v>
      </c>
      <c r="R829" s="15" t="inlineStr">
        <is>
          <t>Not listed</t>
        </is>
      </c>
      <c r="S829" s="29" t="n">
        <v>51</v>
      </c>
      <c r="T829" s="29" t="n">
        <v>190</v>
      </c>
      <c r="U829" s="15" t="inlineStr">
        <is>
          <t>HFCS</t>
        </is>
      </c>
      <c r="V829" s="15" t="inlineStr">
        <is>
          <t>Bright orange soda</t>
        </is>
      </c>
      <c r="W829" s="32" t="n"/>
      <c r="X829" s="32" t="n"/>
      <c r="Y829" s="32" t="n"/>
      <c r="Z829" s="32" t="n"/>
      <c r="AA829" s="15" t="inlineStr">
        <is>
          <t>Medium</t>
        </is>
      </c>
      <c r="AB829" s="15" t="inlineStr">
        <is>
          <t>Legacy orange soda</t>
        </is>
      </c>
      <c r="AC829" s="15" t="inlineStr">
        <is>
          <t>Sweet bright orange soda</t>
        </is>
      </c>
      <c r="AD829" s="15" t="inlineStr">
        <is>
          <t>Big citrus flavour.</t>
        </is>
      </c>
      <c r="AE829" s="32" t="n"/>
      <c r="AF829" s="34">
        <f>IF(AND(ISNUMBER($P829),ISNUMBER($AL829),$AL829&lt;&gt;0),ROUND($P829/$AL829*100,1),"")</f>
        <v/>
      </c>
      <c r="AG829" s="35">
        <f>IF(AND(ISNUMBER($S829),ISNUMBER($AL829),$AL829&lt;&gt;0),ROUND($S829/$AL829*100,2),"")</f>
        <v/>
      </c>
      <c r="AH829" s="34">
        <f>IF(AND(ISNUMBER($Q829),ISNUMBER($AL829),$AL829&lt;&gt;0),ROUND($Q829/$AL829*100,1),"")</f>
        <v/>
      </c>
      <c r="AI829" s="29">
        <f>IF(ISNUMBER($S829),IF($S829&lt;=1,"Yes","No"),"n/a")</f>
        <v/>
      </c>
      <c r="AJ829" s="29">
        <f>IF(ISNUMBER($S829),ROUND(MAX(0,MIN(100,100-$S829*2.5-IF(ISNUMBER($T829),$T829,0)*0.12+IF($S829&lt;=1,12,0))),0),"")</f>
        <v/>
      </c>
      <c r="AK829" s="29">
        <f>IF(ISNUMBER($Q829),IF($Q829&gt;=100,20,IF($Q829&gt;=30,10,0)),0)+IF(ISNUMBER($R829),IF($R829&gt;=100,20,0),0)+IF(ISNUMBER($P829),IF($P829&gt;=150,20,IF($P829&gt;=50,12,5)),0)+IF(ISNUMBER($S829),IF($S829&lt;=1,15,0),0)</f>
        <v/>
      </c>
      <c r="AL829" s="29" t="n">
        <v>355</v>
      </c>
      <c r="AM829" s="30" t="n"/>
      <c r="AN829" s="15" t="inlineStr">
        <is>
          <t>Secondary/approx; NOT verified on Amazon.ca</t>
        </is>
      </c>
      <c r="AO829" s="15" t="inlineStr">
        <is>
          <t>BLANK -&gt; requires live Amazon.ca capture</t>
        </is>
      </c>
      <c r="AP829" s="15" t="inlineStr">
        <is>
          <t>Unverified commercial data</t>
        </is>
      </c>
    </row>
    <row r="830" ht="28" customHeight="1">
      <c r="A830" s="15" t="inlineStr">
        <is>
          <t>Sunkist</t>
        </is>
      </c>
      <c r="B830" s="15" t="inlineStr">
        <is>
          <t>Sunkist Orange | Grape | 24-pack 355mL</t>
        </is>
      </c>
      <c r="C830" s="15" t="inlineStr">
        <is>
          <t>5) Sparkling water &amp; soda</t>
        </is>
      </c>
      <c r="D830" s="15" t="inlineStr">
        <is>
          <t>355 mL can</t>
        </is>
      </c>
      <c r="E830" s="29" t="n">
        <v>24</v>
      </c>
      <c r="F830" s="30" t="n"/>
      <c r="G830" s="31">
        <f>IF(AND(ISNUMBER($F830),ISNUMBER($E830),$E830&lt;&gt;0),$F830/$E830,"")</f>
        <v/>
      </c>
      <c r="H830" s="31">
        <f>IF(AND(ISNUMBER($F830),ISNUMBER($AL830),ISNUMBER($E830),($AL830*$E830)&lt;&gt;0),$F830/($AL830*$E830)*100,"")</f>
        <v/>
      </c>
      <c r="I830" s="32" t="n"/>
      <c r="J830" s="33" t="n"/>
      <c r="K830" s="31">
        <f>IF(AND(ISNUMBER($F830),ISNUMBER($J830)),$F830*(1-$J830),"")</f>
        <v/>
      </c>
      <c r="L830" s="32" t="n"/>
      <c r="M830" s="32" t="n"/>
      <c r="N830" s="31">
        <f>IF(ISNUMBER($F830),($F830-IF(ISNUMBER($AM830),$AM830,0))*(1-IF(ISNUMBER($J830),$J830,0)),"")</f>
        <v/>
      </c>
      <c r="O830" s="15" t="inlineStr">
        <is>
          <t>Grape</t>
        </is>
      </c>
      <c r="P830" s="29" t="n">
        <v>19</v>
      </c>
      <c r="Q830" s="29" t="n">
        <v>45</v>
      </c>
      <c r="R830" s="15" t="inlineStr">
        <is>
          <t>Not listed</t>
        </is>
      </c>
      <c r="S830" s="29" t="n">
        <v>51</v>
      </c>
      <c r="T830" s="29" t="n">
        <v>190</v>
      </c>
      <c r="U830" s="15" t="inlineStr">
        <is>
          <t>HFCS</t>
        </is>
      </c>
      <c r="V830" s="15" t="inlineStr">
        <is>
          <t>Bright orange soda</t>
        </is>
      </c>
      <c r="W830" s="32" t="n"/>
      <c r="X830" s="32" t="n"/>
      <c r="Y830" s="32" t="n"/>
      <c r="Z830" s="32" t="n"/>
      <c r="AA830" s="15" t="inlineStr">
        <is>
          <t>Medium</t>
        </is>
      </c>
      <c r="AB830" s="15" t="inlineStr">
        <is>
          <t>Legacy orange soda</t>
        </is>
      </c>
      <c r="AC830" s="15" t="inlineStr">
        <is>
          <t>Sweet bright orange soda</t>
        </is>
      </c>
      <c r="AD830" s="15" t="inlineStr">
        <is>
          <t>Big citrus flavour.</t>
        </is>
      </c>
      <c r="AE830" s="32" t="n"/>
      <c r="AF830" s="34">
        <f>IF(AND(ISNUMBER($P830),ISNUMBER($AL830),$AL830&lt;&gt;0),ROUND($P830/$AL830*100,1),"")</f>
        <v/>
      </c>
      <c r="AG830" s="35">
        <f>IF(AND(ISNUMBER($S830),ISNUMBER($AL830),$AL830&lt;&gt;0),ROUND($S830/$AL830*100,2),"")</f>
        <v/>
      </c>
      <c r="AH830" s="34">
        <f>IF(AND(ISNUMBER($Q830),ISNUMBER($AL830),$AL830&lt;&gt;0),ROUND($Q830/$AL830*100,1),"")</f>
        <v/>
      </c>
      <c r="AI830" s="29">
        <f>IF(ISNUMBER($S830),IF($S830&lt;=1,"Yes","No"),"n/a")</f>
        <v/>
      </c>
      <c r="AJ830" s="29">
        <f>IF(ISNUMBER($S830),ROUND(MAX(0,MIN(100,100-$S830*2.5-IF(ISNUMBER($T830),$T830,0)*0.12+IF($S830&lt;=1,12,0))),0),"")</f>
        <v/>
      </c>
      <c r="AK830" s="29">
        <f>IF(ISNUMBER($Q830),IF($Q830&gt;=100,20,IF($Q830&gt;=30,10,0)),0)+IF(ISNUMBER($R830),IF($R830&gt;=100,20,0),0)+IF(ISNUMBER($P830),IF($P830&gt;=150,20,IF($P830&gt;=50,12,5)),0)+IF(ISNUMBER($S830),IF($S830&lt;=1,15,0),0)</f>
        <v/>
      </c>
      <c r="AL830" s="29" t="n">
        <v>355</v>
      </c>
      <c r="AM830" s="30" t="n"/>
      <c r="AN830" s="15" t="inlineStr">
        <is>
          <t>Secondary/approx; NOT verified on Amazon.ca</t>
        </is>
      </c>
      <c r="AO830" s="15" t="inlineStr">
        <is>
          <t>BLANK -&gt; requires live Amazon.ca capture</t>
        </is>
      </c>
      <c r="AP830" s="15" t="inlineStr">
        <is>
          <t>Unverified commercial data</t>
        </is>
      </c>
    </row>
    <row r="831" ht="28" customHeight="1">
      <c r="A831" s="15" t="inlineStr">
        <is>
          <t>Sunkist</t>
        </is>
      </c>
      <c r="B831" s="15" t="inlineStr">
        <is>
          <t>Sunkist Orange | Strawberry | single 355mL</t>
        </is>
      </c>
      <c r="C831" s="15" t="inlineStr">
        <is>
          <t>5) Sparkling water &amp; soda</t>
        </is>
      </c>
      <c r="D831" s="15" t="inlineStr">
        <is>
          <t>355 mL can</t>
        </is>
      </c>
      <c r="E831" s="29" t="n">
        <v>1</v>
      </c>
      <c r="F831" s="30" t="n"/>
      <c r="G831" s="31">
        <f>IF(AND(ISNUMBER($F831),ISNUMBER($E831),$E831&lt;&gt;0),$F831/$E831,"")</f>
        <v/>
      </c>
      <c r="H831" s="31">
        <f>IF(AND(ISNUMBER($F831),ISNUMBER($AL831),ISNUMBER($E831),($AL831*$E831)&lt;&gt;0),$F831/($AL831*$E831)*100,"")</f>
        <v/>
      </c>
      <c r="I831" s="32" t="n"/>
      <c r="J831" s="33" t="n"/>
      <c r="K831" s="31">
        <f>IF(AND(ISNUMBER($F831),ISNUMBER($J831)),$F831*(1-$J831),"")</f>
        <v/>
      </c>
      <c r="L831" s="32" t="n"/>
      <c r="M831" s="32" t="n"/>
      <c r="N831" s="31">
        <f>IF(ISNUMBER($F831),($F831-IF(ISNUMBER($AM831),$AM831,0))*(1-IF(ISNUMBER($J831),$J831,0)),"")</f>
        <v/>
      </c>
      <c r="O831" s="15" t="inlineStr">
        <is>
          <t>Strawberry</t>
        </is>
      </c>
      <c r="P831" s="29" t="n">
        <v>19</v>
      </c>
      <c r="Q831" s="29" t="n">
        <v>45</v>
      </c>
      <c r="R831" s="15" t="inlineStr">
        <is>
          <t>Not listed</t>
        </is>
      </c>
      <c r="S831" s="29" t="n">
        <v>51</v>
      </c>
      <c r="T831" s="29" t="n">
        <v>190</v>
      </c>
      <c r="U831" s="15" t="inlineStr">
        <is>
          <t>HFCS</t>
        </is>
      </c>
      <c r="V831" s="15" t="inlineStr">
        <is>
          <t>Bright orange soda</t>
        </is>
      </c>
      <c r="W831" s="32" t="n"/>
      <c r="X831" s="32" t="n"/>
      <c r="Y831" s="32" t="n"/>
      <c r="Z831" s="32" t="n"/>
      <c r="AA831" s="15" t="inlineStr">
        <is>
          <t>Medium</t>
        </is>
      </c>
      <c r="AB831" s="15" t="inlineStr">
        <is>
          <t>Legacy orange soda</t>
        </is>
      </c>
      <c r="AC831" s="15" t="inlineStr">
        <is>
          <t>Sweet bright orange soda</t>
        </is>
      </c>
      <c r="AD831" s="15" t="inlineStr">
        <is>
          <t>Big citrus flavour.</t>
        </is>
      </c>
      <c r="AE831" s="32" t="n"/>
      <c r="AF831" s="34">
        <f>IF(AND(ISNUMBER($P831),ISNUMBER($AL831),$AL831&lt;&gt;0),ROUND($P831/$AL831*100,1),"")</f>
        <v/>
      </c>
      <c r="AG831" s="35">
        <f>IF(AND(ISNUMBER($S831),ISNUMBER($AL831),$AL831&lt;&gt;0),ROUND($S831/$AL831*100,2),"")</f>
        <v/>
      </c>
      <c r="AH831" s="34">
        <f>IF(AND(ISNUMBER($Q831),ISNUMBER($AL831),$AL831&lt;&gt;0),ROUND($Q831/$AL831*100,1),"")</f>
        <v/>
      </c>
      <c r="AI831" s="29">
        <f>IF(ISNUMBER($S831),IF($S831&lt;=1,"Yes","No"),"n/a")</f>
        <v/>
      </c>
      <c r="AJ831" s="29">
        <f>IF(ISNUMBER($S831),ROUND(MAX(0,MIN(100,100-$S831*2.5-IF(ISNUMBER($T831),$T831,0)*0.12+IF($S831&lt;=1,12,0))),0),"")</f>
        <v/>
      </c>
      <c r="AK831" s="29">
        <f>IF(ISNUMBER($Q831),IF($Q831&gt;=100,20,IF($Q831&gt;=30,10,0)),0)+IF(ISNUMBER($R831),IF($R831&gt;=100,20,0),0)+IF(ISNUMBER($P831),IF($P831&gt;=150,20,IF($P831&gt;=50,12,5)),0)+IF(ISNUMBER($S831),IF($S831&lt;=1,15,0),0)</f>
        <v/>
      </c>
      <c r="AL831" s="29" t="n">
        <v>355</v>
      </c>
      <c r="AM831" s="30" t="n"/>
      <c r="AN831" s="15" t="inlineStr">
        <is>
          <t>Secondary/approx; NOT verified on Amazon.ca</t>
        </is>
      </c>
      <c r="AO831" s="15" t="inlineStr">
        <is>
          <t>BLANK -&gt; requires live Amazon.ca capture</t>
        </is>
      </c>
      <c r="AP831" s="15" t="inlineStr">
        <is>
          <t>Unverified commercial data</t>
        </is>
      </c>
    </row>
    <row r="832" ht="28" customHeight="1">
      <c r="A832" s="15" t="inlineStr">
        <is>
          <t>Sunkist</t>
        </is>
      </c>
      <c r="B832" s="15" t="inlineStr">
        <is>
          <t>Sunkist Orange | Strawberry | 8-pack 355mL</t>
        </is>
      </c>
      <c r="C832" s="15" t="inlineStr">
        <is>
          <t>5) Sparkling water &amp; soda</t>
        </is>
      </c>
      <c r="D832" s="15" t="inlineStr">
        <is>
          <t>355 mL can</t>
        </is>
      </c>
      <c r="E832" s="29" t="n">
        <v>8</v>
      </c>
      <c r="F832" s="30" t="n"/>
      <c r="G832" s="31">
        <f>IF(AND(ISNUMBER($F832),ISNUMBER($E832),$E832&lt;&gt;0),$F832/$E832,"")</f>
        <v/>
      </c>
      <c r="H832" s="31">
        <f>IF(AND(ISNUMBER($F832),ISNUMBER($AL832),ISNUMBER($E832),($AL832*$E832)&lt;&gt;0),$F832/($AL832*$E832)*100,"")</f>
        <v/>
      </c>
      <c r="I832" s="32" t="n"/>
      <c r="J832" s="33" t="n"/>
      <c r="K832" s="31">
        <f>IF(AND(ISNUMBER($F832),ISNUMBER($J832)),$F832*(1-$J832),"")</f>
        <v/>
      </c>
      <c r="L832" s="32" t="n"/>
      <c r="M832" s="32" t="n"/>
      <c r="N832" s="31">
        <f>IF(ISNUMBER($F832),($F832-IF(ISNUMBER($AM832),$AM832,0))*(1-IF(ISNUMBER($J832),$J832,0)),"")</f>
        <v/>
      </c>
      <c r="O832" s="15" t="inlineStr">
        <is>
          <t>Strawberry</t>
        </is>
      </c>
      <c r="P832" s="29" t="n">
        <v>19</v>
      </c>
      <c r="Q832" s="29" t="n">
        <v>45</v>
      </c>
      <c r="R832" s="15" t="inlineStr">
        <is>
          <t>Not listed</t>
        </is>
      </c>
      <c r="S832" s="29" t="n">
        <v>51</v>
      </c>
      <c r="T832" s="29" t="n">
        <v>190</v>
      </c>
      <c r="U832" s="15" t="inlineStr">
        <is>
          <t>HFCS</t>
        </is>
      </c>
      <c r="V832" s="15" t="inlineStr">
        <is>
          <t>Bright orange soda</t>
        </is>
      </c>
      <c r="W832" s="32" t="n"/>
      <c r="X832" s="32" t="n"/>
      <c r="Y832" s="32" t="n"/>
      <c r="Z832" s="32" t="n"/>
      <c r="AA832" s="15" t="inlineStr">
        <is>
          <t>Medium</t>
        </is>
      </c>
      <c r="AB832" s="15" t="inlineStr">
        <is>
          <t>Legacy orange soda</t>
        </is>
      </c>
      <c r="AC832" s="15" t="inlineStr">
        <is>
          <t>Sweet bright orange soda</t>
        </is>
      </c>
      <c r="AD832" s="15" t="inlineStr">
        <is>
          <t>Big citrus flavour.</t>
        </is>
      </c>
      <c r="AE832" s="32" t="n"/>
      <c r="AF832" s="34">
        <f>IF(AND(ISNUMBER($P832),ISNUMBER($AL832),$AL832&lt;&gt;0),ROUND($P832/$AL832*100,1),"")</f>
        <v/>
      </c>
      <c r="AG832" s="35">
        <f>IF(AND(ISNUMBER($S832),ISNUMBER($AL832),$AL832&lt;&gt;0),ROUND($S832/$AL832*100,2),"")</f>
        <v/>
      </c>
      <c r="AH832" s="34">
        <f>IF(AND(ISNUMBER($Q832),ISNUMBER($AL832),$AL832&lt;&gt;0),ROUND($Q832/$AL832*100,1),"")</f>
        <v/>
      </c>
      <c r="AI832" s="29">
        <f>IF(ISNUMBER($S832),IF($S832&lt;=1,"Yes","No"),"n/a")</f>
        <v/>
      </c>
      <c r="AJ832" s="29">
        <f>IF(ISNUMBER($S832),ROUND(MAX(0,MIN(100,100-$S832*2.5-IF(ISNUMBER($T832),$T832,0)*0.12+IF($S832&lt;=1,12,0))),0),"")</f>
        <v/>
      </c>
      <c r="AK832" s="29">
        <f>IF(ISNUMBER($Q832),IF($Q832&gt;=100,20,IF($Q832&gt;=30,10,0)),0)+IF(ISNUMBER($R832),IF($R832&gt;=100,20,0),0)+IF(ISNUMBER($P832),IF($P832&gt;=150,20,IF($P832&gt;=50,12,5)),0)+IF(ISNUMBER($S832),IF($S832&lt;=1,15,0),0)</f>
        <v/>
      </c>
      <c r="AL832" s="29" t="n">
        <v>355</v>
      </c>
      <c r="AM832" s="30" t="n"/>
      <c r="AN832" s="15" t="inlineStr">
        <is>
          <t>Secondary/approx; NOT verified on Amazon.ca</t>
        </is>
      </c>
      <c r="AO832" s="15" t="inlineStr">
        <is>
          <t>BLANK -&gt; requires live Amazon.ca capture</t>
        </is>
      </c>
      <c r="AP832" s="15" t="inlineStr">
        <is>
          <t>Unverified commercial data</t>
        </is>
      </c>
    </row>
    <row r="833" ht="28" customHeight="1">
      <c r="A833" s="15" t="inlineStr">
        <is>
          <t>Sunkist</t>
        </is>
      </c>
      <c r="B833" s="15" t="inlineStr">
        <is>
          <t>Sunkist Orange | Strawberry | 12-pack 355mL</t>
        </is>
      </c>
      <c r="C833" s="15" t="inlineStr">
        <is>
          <t>5) Sparkling water &amp; soda</t>
        </is>
      </c>
      <c r="D833" s="15" t="inlineStr">
        <is>
          <t>355 mL can</t>
        </is>
      </c>
      <c r="E833" s="29" t="n">
        <v>12</v>
      </c>
      <c r="F833" s="30" t="n"/>
      <c r="G833" s="31">
        <f>IF(AND(ISNUMBER($F833),ISNUMBER($E833),$E833&lt;&gt;0),$F833/$E833,"")</f>
        <v/>
      </c>
      <c r="H833" s="31">
        <f>IF(AND(ISNUMBER($F833),ISNUMBER($AL833),ISNUMBER($E833),($AL833*$E833)&lt;&gt;0),$F833/($AL833*$E833)*100,"")</f>
        <v/>
      </c>
      <c r="I833" s="32" t="n"/>
      <c r="J833" s="33" t="n"/>
      <c r="K833" s="31">
        <f>IF(AND(ISNUMBER($F833),ISNUMBER($J833)),$F833*(1-$J833),"")</f>
        <v/>
      </c>
      <c r="L833" s="32" t="n"/>
      <c r="M833" s="32" t="n"/>
      <c r="N833" s="31">
        <f>IF(ISNUMBER($F833),($F833-IF(ISNUMBER($AM833),$AM833,0))*(1-IF(ISNUMBER($J833),$J833,0)),"")</f>
        <v/>
      </c>
      <c r="O833" s="15" t="inlineStr">
        <is>
          <t>Strawberry</t>
        </is>
      </c>
      <c r="P833" s="29" t="n">
        <v>19</v>
      </c>
      <c r="Q833" s="29" t="n">
        <v>45</v>
      </c>
      <c r="R833" s="15" t="inlineStr">
        <is>
          <t>Not listed</t>
        </is>
      </c>
      <c r="S833" s="29" t="n">
        <v>51</v>
      </c>
      <c r="T833" s="29" t="n">
        <v>190</v>
      </c>
      <c r="U833" s="15" t="inlineStr">
        <is>
          <t>HFCS</t>
        </is>
      </c>
      <c r="V833" s="15" t="inlineStr">
        <is>
          <t>Bright orange soda</t>
        </is>
      </c>
      <c r="W833" s="32" t="n"/>
      <c r="X833" s="32" t="n"/>
      <c r="Y833" s="32" t="n"/>
      <c r="Z833" s="32" t="n"/>
      <c r="AA833" s="15" t="inlineStr">
        <is>
          <t>Medium</t>
        </is>
      </c>
      <c r="AB833" s="15" t="inlineStr">
        <is>
          <t>Legacy orange soda</t>
        </is>
      </c>
      <c r="AC833" s="15" t="inlineStr">
        <is>
          <t>Sweet bright orange soda</t>
        </is>
      </c>
      <c r="AD833" s="15" t="inlineStr">
        <is>
          <t>Big citrus flavour.</t>
        </is>
      </c>
      <c r="AE833" s="32" t="n"/>
      <c r="AF833" s="34">
        <f>IF(AND(ISNUMBER($P833),ISNUMBER($AL833),$AL833&lt;&gt;0),ROUND($P833/$AL833*100,1),"")</f>
        <v/>
      </c>
      <c r="AG833" s="35">
        <f>IF(AND(ISNUMBER($S833),ISNUMBER($AL833),$AL833&lt;&gt;0),ROUND($S833/$AL833*100,2),"")</f>
        <v/>
      </c>
      <c r="AH833" s="34">
        <f>IF(AND(ISNUMBER($Q833),ISNUMBER($AL833),$AL833&lt;&gt;0),ROUND($Q833/$AL833*100,1),"")</f>
        <v/>
      </c>
      <c r="AI833" s="29">
        <f>IF(ISNUMBER($S833),IF($S833&lt;=1,"Yes","No"),"n/a")</f>
        <v/>
      </c>
      <c r="AJ833" s="29">
        <f>IF(ISNUMBER($S833),ROUND(MAX(0,MIN(100,100-$S833*2.5-IF(ISNUMBER($T833),$T833,0)*0.12+IF($S833&lt;=1,12,0))),0),"")</f>
        <v/>
      </c>
      <c r="AK833" s="29">
        <f>IF(ISNUMBER($Q833),IF($Q833&gt;=100,20,IF($Q833&gt;=30,10,0)),0)+IF(ISNUMBER($R833),IF($R833&gt;=100,20,0),0)+IF(ISNUMBER($P833),IF($P833&gt;=150,20,IF($P833&gt;=50,12,5)),0)+IF(ISNUMBER($S833),IF($S833&lt;=1,15,0),0)</f>
        <v/>
      </c>
      <c r="AL833" s="29" t="n">
        <v>355</v>
      </c>
      <c r="AM833" s="30" t="n"/>
      <c r="AN833" s="15" t="inlineStr">
        <is>
          <t>Secondary/approx; NOT verified on Amazon.ca</t>
        </is>
      </c>
      <c r="AO833" s="15" t="inlineStr">
        <is>
          <t>BLANK -&gt; requires live Amazon.ca capture</t>
        </is>
      </c>
      <c r="AP833" s="15" t="inlineStr">
        <is>
          <t>Unverified commercial data</t>
        </is>
      </c>
    </row>
    <row r="834" ht="28" customHeight="1">
      <c r="A834" s="15" t="inlineStr">
        <is>
          <t>Sunkist</t>
        </is>
      </c>
      <c r="B834" s="15" t="inlineStr">
        <is>
          <t>Sunkist Orange | Strawberry | 15-pack 355mL</t>
        </is>
      </c>
      <c r="C834" s="15" t="inlineStr">
        <is>
          <t>5) Sparkling water &amp; soda</t>
        </is>
      </c>
      <c r="D834" s="15" t="inlineStr">
        <is>
          <t>355 mL can</t>
        </is>
      </c>
      <c r="E834" s="29" t="n">
        <v>15</v>
      </c>
      <c r="F834" s="30" t="n"/>
      <c r="G834" s="31">
        <f>IF(AND(ISNUMBER($F834),ISNUMBER($E834),$E834&lt;&gt;0),$F834/$E834,"")</f>
        <v/>
      </c>
      <c r="H834" s="31">
        <f>IF(AND(ISNUMBER($F834),ISNUMBER($AL834),ISNUMBER($E834),($AL834*$E834)&lt;&gt;0),$F834/($AL834*$E834)*100,"")</f>
        <v/>
      </c>
      <c r="I834" s="32" t="n"/>
      <c r="J834" s="33" t="n"/>
      <c r="K834" s="31">
        <f>IF(AND(ISNUMBER($F834),ISNUMBER($J834)),$F834*(1-$J834),"")</f>
        <v/>
      </c>
      <c r="L834" s="32" t="n"/>
      <c r="M834" s="32" t="n"/>
      <c r="N834" s="31">
        <f>IF(ISNUMBER($F834),($F834-IF(ISNUMBER($AM834),$AM834,0))*(1-IF(ISNUMBER($J834),$J834,0)),"")</f>
        <v/>
      </c>
      <c r="O834" s="15" t="inlineStr">
        <is>
          <t>Strawberry</t>
        </is>
      </c>
      <c r="P834" s="29" t="n">
        <v>19</v>
      </c>
      <c r="Q834" s="29" t="n">
        <v>45</v>
      </c>
      <c r="R834" s="15" t="inlineStr">
        <is>
          <t>Not listed</t>
        </is>
      </c>
      <c r="S834" s="29" t="n">
        <v>51</v>
      </c>
      <c r="T834" s="29" t="n">
        <v>190</v>
      </c>
      <c r="U834" s="15" t="inlineStr">
        <is>
          <t>HFCS</t>
        </is>
      </c>
      <c r="V834" s="15" t="inlineStr">
        <is>
          <t>Bright orange soda</t>
        </is>
      </c>
      <c r="W834" s="32" t="n"/>
      <c r="X834" s="32" t="n"/>
      <c r="Y834" s="32" t="n"/>
      <c r="Z834" s="32" t="n"/>
      <c r="AA834" s="15" t="inlineStr">
        <is>
          <t>Medium</t>
        </is>
      </c>
      <c r="AB834" s="15" t="inlineStr">
        <is>
          <t>Legacy orange soda</t>
        </is>
      </c>
      <c r="AC834" s="15" t="inlineStr">
        <is>
          <t>Sweet bright orange soda</t>
        </is>
      </c>
      <c r="AD834" s="15" t="inlineStr">
        <is>
          <t>Big citrus flavour.</t>
        </is>
      </c>
      <c r="AE834" s="32" t="n"/>
      <c r="AF834" s="34">
        <f>IF(AND(ISNUMBER($P834),ISNUMBER($AL834),$AL834&lt;&gt;0),ROUND($P834/$AL834*100,1),"")</f>
        <v/>
      </c>
      <c r="AG834" s="35">
        <f>IF(AND(ISNUMBER($S834),ISNUMBER($AL834),$AL834&lt;&gt;0),ROUND($S834/$AL834*100,2),"")</f>
        <v/>
      </c>
      <c r="AH834" s="34">
        <f>IF(AND(ISNUMBER($Q834),ISNUMBER($AL834),$AL834&lt;&gt;0),ROUND($Q834/$AL834*100,1),"")</f>
        <v/>
      </c>
      <c r="AI834" s="29">
        <f>IF(ISNUMBER($S834),IF($S834&lt;=1,"Yes","No"),"n/a")</f>
        <v/>
      </c>
      <c r="AJ834" s="29">
        <f>IF(ISNUMBER($S834),ROUND(MAX(0,MIN(100,100-$S834*2.5-IF(ISNUMBER($T834),$T834,0)*0.12+IF($S834&lt;=1,12,0))),0),"")</f>
        <v/>
      </c>
      <c r="AK834" s="29">
        <f>IF(ISNUMBER($Q834),IF($Q834&gt;=100,20,IF($Q834&gt;=30,10,0)),0)+IF(ISNUMBER($R834),IF($R834&gt;=100,20,0),0)+IF(ISNUMBER($P834),IF($P834&gt;=150,20,IF($P834&gt;=50,12,5)),0)+IF(ISNUMBER($S834),IF($S834&lt;=1,15,0),0)</f>
        <v/>
      </c>
      <c r="AL834" s="29" t="n">
        <v>355</v>
      </c>
      <c r="AM834" s="30" t="n"/>
      <c r="AN834" s="15" t="inlineStr">
        <is>
          <t>Secondary/approx; NOT verified on Amazon.ca</t>
        </is>
      </c>
      <c r="AO834" s="15" t="inlineStr">
        <is>
          <t>BLANK -&gt; requires live Amazon.ca capture</t>
        </is>
      </c>
      <c r="AP834" s="15" t="inlineStr">
        <is>
          <t>Unverified commercial data</t>
        </is>
      </c>
    </row>
    <row r="835" ht="28" customHeight="1">
      <c r="A835" s="15" t="inlineStr">
        <is>
          <t>Sunkist</t>
        </is>
      </c>
      <c r="B835" s="15" t="inlineStr">
        <is>
          <t>Sunkist Orange | Strawberry | 18-pack 355mL</t>
        </is>
      </c>
      <c r="C835" s="15" t="inlineStr">
        <is>
          <t>5) Sparkling water &amp; soda</t>
        </is>
      </c>
      <c r="D835" s="15" t="inlineStr">
        <is>
          <t>355 mL can</t>
        </is>
      </c>
      <c r="E835" s="29" t="n">
        <v>18</v>
      </c>
      <c r="F835" s="30" t="n"/>
      <c r="G835" s="31">
        <f>IF(AND(ISNUMBER($F835),ISNUMBER($E835),$E835&lt;&gt;0),$F835/$E835,"")</f>
        <v/>
      </c>
      <c r="H835" s="31">
        <f>IF(AND(ISNUMBER($F835),ISNUMBER($AL835),ISNUMBER($E835),($AL835*$E835)&lt;&gt;0),$F835/($AL835*$E835)*100,"")</f>
        <v/>
      </c>
      <c r="I835" s="32" t="n"/>
      <c r="J835" s="33" t="n"/>
      <c r="K835" s="31">
        <f>IF(AND(ISNUMBER($F835),ISNUMBER($J835)),$F835*(1-$J835),"")</f>
        <v/>
      </c>
      <c r="L835" s="32" t="n"/>
      <c r="M835" s="32" t="n"/>
      <c r="N835" s="31">
        <f>IF(ISNUMBER($F835),($F835-IF(ISNUMBER($AM835),$AM835,0))*(1-IF(ISNUMBER($J835),$J835,0)),"")</f>
        <v/>
      </c>
      <c r="O835" s="15" t="inlineStr">
        <is>
          <t>Strawberry</t>
        </is>
      </c>
      <c r="P835" s="29" t="n">
        <v>19</v>
      </c>
      <c r="Q835" s="29" t="n">
        <v>45</v>
      </c>
      <c r="R835" s="15" t="inlineStr">
        <is>
          <t>Not listed</t>
        </is>
      </c>
      <c r="S835" s="29" t="n">
        <v>51</v>
      </c>
      <c r="T835" s="29" t="n">
        <v>190</v>
      </c>
      <c r="U835" s="15" t="inlineStr">
        <is>
          <t>HFCS</t>
        </is>
      </c>
      <c r="V835" s="15" t="inlineStr">
        <is>
          <t>Bright orange soda</t>
        </is>
      </c>
      <c r="W835" s="32" t="n"/>
      <c r="X835" s="32" t="n"/>
      <c r="Y835" s="32" t="n"/>
      <c r="Z835" s="32" t="n"/>
      <c r="AA835" s="15" t="inlineStr">
        <is>
          <t>Medium</t>
        </is>
      </c>
      <c r="AB835" s="15" t="inlineStr">
        <is>
          <t>Legacy orange soda</t>
        </is>
      </c>
      <c r="AC835" s="15" t="inlineStr">
        <is>
          <t>Sweet bright orange soda</t>
        </is>
      </c>
      <c r="AD835" s="15" t="inlineStr">
        <is>
          <t>Big citrus flavour.</t>
        </is>
      </c>
      <c r="AE835" s="32" t="n"/>
      <c r="AF835" s="34">
        <f>IF(AND(ISNUMBER($P835),ISNUMBER($AL835),$AL835&lt;&gt;0),ROUND($P835/$AL835*100,1),"")</f>
        <v/>
      </c>
      <c r="AG835" s="35">
        <f>IF(AND(ISNUMBER($S835),ISNUMBER($AL835),$AL835&lt;&gt;0),ROUND($S835/$AL835*100,2),"")</f>
        <v/>
      </c>
      <c r="AH835" s="34">
        <f>IF(AND(ISNUMBER($Q835),ISNUMBER($AL835),$AL835&lt;&gt;0),ROUND($Q835/$AL835*100,1),"")</f>
        <v/>
      </c>
      <c r="AI835" s="29">
        <f>IF(ISNUMBER($S835),IF($S835&lt;=1,"Yes","No"),"n/a")</f>
        <v/>
      </c>
      <c r="AJ835" s="29">
        <f>IF(ISNUMBER($S835),ROUND(MAX(0,MIN(100,100-$S835*2.5-IF(ISNUMBER($T835),$T835,0)*0.12+IF($S835&lt;=1,12,0))),0),"")</f>
        <v/>
      </c>
      <c r="AK835" s="29">
        <f>IF(ISNUMBER($Q835),IF($Q835&gt;=100,20,IF($Q835&gt;=30,10,0)),0)+IF(ISNUMBER($R835),IF($R835&gt;=100,20,0),0)+IF(ISNUMBER($P835),IF($P835&gt;=150,20,IF($P835&gt;=50,12,5)),0)+IF(ISNUMBER($S835),IF($S835&lt;=1,15,0),0)</f>
        <v/>
      </c>
      <c r="AL835" s="29" t="n">
        <v>355</v>
      </c>
      <c r="AM835" s="30" t="n"/>
      <c r="AN835" s="15" t="inlineStr">
        <is>
          <t>Secondary/approx; NOT verified on Amazon.ca</t>
        </is>
      </c>
      <c r="AO835" s="15" t="inlineStr">
        <is>
          <t>BLANK -&gt; requires live Amazon.ca capture</t>
        </is>
      </c>
      <c r="AP835" s="15" t="inlineStr">
        <is>
          <t>Unverified commercial data</t>
        </is>
      </c>
    </row>
    <row r="836" ht="28" customHeight="1">
      <c r="A836" s="15" t="inlineStr">
        <is>
          <t>Sunkist</t>
        </is>
      </c>
      <c r="B836" s="15" t="inlineStr">
        <is>
          <t>Sunkist Orange | Strawberry | 24-pack 355mL</t>
        </is>
      </c>
      <c r="C836" s="15" t="inlineStr">
        <is>
          <t>5) Sparkling water &amp; soda</t>
        </is>
      </c>
      <c r="D836" s="15" t="inlineStr">
        <is>
          <t>355 mL can</t>
        </is>
      </c>
      <c r="E836" s="29" t="n">
        <v>24</v>
      </c>
      <c r="F836" s="30" t="n"/>
      <c r="G836" s="31">
        <f>IF(AND(ISNUMBER($F836),ISNUMBER($E836),$E836&lt;&gt;0),$F836/$E836,"")</f>
        <v/>
      </c>
      <c r="H836" s="31">
        <f>IF(AND(ISNUMBER($F836),ISNUMBER($AL836),ISNUMBER($E836),($AL836*$E836)&lt;&gt;0),$F836/($AL836*$E836)*100,"")</f>
        <v/>
      </c>
      <c r="I836" s="32" t="n"/>
      <c r="J836" s="33" t="n"/>
      <c r="K836" s="31">
        <f>IF(AND(ISNUMBER($F836),ISNUMBER($J836)),$F836*(1-$J836),"")</f>
        <v/>
      </c>
      <c r="L836" s="32" t="n"/>
      <c r="M836" s="32" t="n"/>
      <c r="N836" s="31">
        <f>IF(ISNUMBER($F836),($F836-IF(ISNUMBER($AM836),$AM836,0))*(1-IF(ISNUMBER($J836),$J836,0)),"")</f>
        <v/>
      </c>
      <c r="O836" s="15" t="inlineStr">
        <is>
          <t>Strawberry</t>
        </is>
      </c>
      <c r="P836" s="29" t="n">
        <v>19</v>
      </c>
      <c r="Q836" s="29" t="n">
        <v>45</v>
      </c>
      <c r="R836" s="15" t="inlineStr">
        <is>
          <t>Not listed</t>
        </is>
      </c>
      <c r="S836" s="29" t="n">
        <v>51</v>
      </c>
      <c r="T836" s="29" t="n">
        <v>190</v>
      </c>
      <c r="U836" s="15" t="inlineStr">
        <is>
          <t>HFCS</t>
        </is>
      </c>
      <c r="V836" s="15" t="inlineStr">
        <is>
          <t>Bright orange soda</t>
        </is>
      </c>
      <c r="W836" s="32" t="n"/>
      <c r="X836" s="32" t="n"/>
      <c r="Y836" s="32" t="n"/>
      <c r="Z836" s="32" t="n"/>
      <c r="AA836" s="15" t="inlineStr">
        <is>
          <t>Medium</t>
        </is>
      </c>
      <c r="AB836" s="15" t="inlineStr">
        <is>
          <t>Legacy orange soda</t>
        </is>
      </c>
      <c r="AC836" s="15" t="inlineStr">
        <is>
          <t>Sweet bright orange soda</t>
        </is>
      </c>
      <c r="AD836" s="15" t="inlineStr">
        <is>
          <t>Big citrus flavour.</t>
        </is>
      </c>
      <c r="AE836" s="32" t="n"/>
      <c r="AF836" s="34">
        <f>IF(AND(ISNUMBER($P836),ISNUMBER($AL836),$AL836&lt;&gt;0),ROUND($P836/$AL836*100,1),"")</f>
        <v/>
      </c>
      <c r="AG836" s="35">
        <f>IF(AND(ISNUMBER($S836),ISNUMBER($AL836),$AL836&lt;&gt;0),ROUND($S836/$AL836*100,2),"")</f>
        <v/>
      </c>
      <c r="AH836" s="34">
        <f>IF(AND(ISNUMBER($Q836),ISNUMBER($AL836),$AL836&lt;&gt;0),ROUND($Q836/$AL836*100,1),"")</f>
        <v/>
      </c>
      <c r="AI836" s="29">
        <f>IF(ISNUMBER($S836),IF($S836&lt;=1,"Yes","No"),"n/a")</f>
        <v/>
      </c>
      <c r="AJ836" s="29">
        <f>IF(ISNUMBER($S836),ROUND(MAX(0,MIN(100,100-$S836*2.5-IF(ISNUMBER($T836),$T836,0)*0.12+IF($S836&lt;=1,12,0))),0),"")</f>
        <v/>
      </c>
      <c r="AK836" s="29">
        <f>IF(ISNUMBER($Q836),IF($Q836&gt;=100,20,IF($Q836&gt;=30,10,0)),0)+IF(ISNUMBER($R836),IF($R836&gt;=100,20,0),0)+IF(ISNUMBER($P836),IF($P836&gt;=150,20,IF($P836&gt;=50,12,5)),0)+IF(ISNUMBER($S836),IF($S836&lt;=1,15,0),0)</f>
        <v/>
      </c>
      <c r="AL836" s="29" t="n">
        <v>355</v>
      </c>
      <c r="AM836" s="30" t="n"/>
      <c r="AN836" s="15" t="inlineStr">
        <is>
          <t>Secondary/approx; NOT verified on Amazon.ca</t>
        </is>
      </c>
      <c r="AO836" s="15" t="inlineStr">
        <is>
          <t>BLANK -&gt; requires live Amazon.ca capture</t>
        </is>
      </c>
      <c r="AP836" s="15" t="inlineStr">
        <is>
          <t>Unverified commercial data</t>
        </is>
      </c>
    </row>
    <row r="837" ht="28" customHeight="1">
      <c r="A837" s="15" t="inlineStr">
        <is>
          <t>Sunkist</t>
        </is>
      </c>
      <c r="B837" s="15" t="inlineStr">
        <is>
          <t>Sunkist Orange | Diet | single 355mL</t>
        </is>
      </c>
      <c r="C837" s="15" t="inlineStr">
        <is>
          <t>5) Sparkling water &amp; soda</t>
        </is>
      </c>
      <c r="D837" s="15" t="inlineStr">
        <is>
          <t>355 mL can</t>
        </is>
      </c>
      <c r="E837" s="29" t="n">
        <v>1</v>
      </c>
      <c r="F837" s="30" t="n"/>
      <c r="G837" s="31">
        <f>IF(AND(ISNUMBER($F837),ISNUMBER($E837),$E837&lt;&gt;0),$F837/$E837,"")</f>
        <v/>
      </c>
      <c r="H837" s="31">
        <f>IF(AND(ISNUMBER($F837),ISNUMBER($AL837),ISNUMBER($E837),($AL837*$E837)&lt;&gt;0),$F837/($AL837*$E837)*100,"")</f>
        <v/>
      </c>
      <c r="I837" s="32" t="n"/>
      <c r="J837" s="33" t="n"/>
      <c r="K837" s="31">
        <f>IF(AND(ISNUMBER($F837),ISNUMBER($J837)),$F837*(1-$J837),"")</f>
        <v/>
      </c>
      <c r="L837" s="32" t="n"/>
      <c r="M837" s="32" t="n"/>
      <c r="N837" s="31">
        <f>IF(ISNUMBER($F837),($F837-IF(ISNUMBER($AM837),$AM837,0))*(1-IF(ISNUMBER($J837),$J837,0)),"")</f>
        <v/>
      </c>
      <c r="O837" s="15" t="inlineStr">
        <is>
          <t>Diet</t>
        </is>
      </c>
      <c r="P837" s="29" t="n">
        <v>19</v>
      </c>
      <c r="Q837" s="29" t="n">
        <v>45</v>
      </c>
      <c r="R837" s="15" t="inlineStr">
        <is>
          <t>Not listed</t>
        </is>
      </c>
      <c r="S837" s="29" t="n">
        <v>51</v>
      </c>
      <c r="T837" s="29" t="n">
        <v>190</v>
      </c>
      <c r="U837" s="15" t="inlineStr">
        <is>
          <t>HFCS</t>
        </is>
      </c>
      <c r="V837" s="15" t="inlineStr">
        <is>
          <t>Bright orange soda</t>
        </is>
      </c>
      <c r="W837" s="32" t="n"/>
      <c r="X837" s="32" t="n"/>
      <c r="Y837" s="32" t="n"/>
      <c r="Z837" s="32" t="n"/>
      <c r="AA837" s="15" t="inlineStr">
        <is>
          <t>Medium</t>
        </is>
      </c>
      <c r="AB837" s="15" t="inlineStr">
        <is>
          <t>Legacy orange soda</t>
        </is>
      </c>
      <c r="AC837" s="15" t="inlineStr">
        <is>
          <t>Sweet bright orange soda</t>
        </is>
      </c>
      <c r="AD837" s="15" t="inlineStr">
        <is>
          <t>Big citrus flavour.</t>
        </is>
      </c>
      <c r="AE837" s="32" t="n"/>
      <c r="AF837" s="34">
        <f>IF(AND(ISNUMBER($P837),ISNUMBER($AL837),$AL837&lt;&gt;0),ROUND($P837/$AL837*100,1),"")</f>
        <v/>
      </c>
      <c r="AG837" s="35">
        <f>IF(AND(ISNUMBER($S837),ISNUMBER($AL837),$AL837&lt;&gt;0),ROUND($S837/$AL837*100,2),"")</f>
        <v/>
      </c>
      <c r="AH837" s="34">
        <f>IF(AND(ISNUMBER($Q837),ISNUMBER($AL837),$AL837&lt;&gt;0),ROUND($Q837/$AL837*100,1),"")</f>
        <v/>
      </c>
      <c r="AI837" s="29">
        <f>IF(ISNUMBER($S837),IF($S837&lt;=1,"Yes","No"),"n/a")</f>
        <v/>
      </c>
      <c r="AJ837" s="29">
        <f>IF(ISNUMBER($S837),ROUND(MAX(0,MIN(100,100-$S837*2.5-IF(ISNUMBER($T837),$T837,0)*0.12+IF($S837&lt;=1,12,0))),0),"")</f>
        <v/>
      </c>
      <c r="AK837" s="29">
        <f>IF(ISNUMBER($Q837),IF($Q837&gt;=100,20,IF($Q837&gt;=30,10,0)),0)+IF(ISNUMBER($R837),IF($R837&gt;=100,20,0),0)+IF(ISNUMBER($P837),IF($P837&gt;=150,20,IF($P837&gt;=50,12,5)),0)+IF(ISNUMBER($S837),IF($S837&lt;=1,15,0),0)</f>
        <v/>
      </c>
      <c r="AL837" s="29" t="n">
        <v>355</v>
      </c>
      <c r="AM837" s="30" t="n"/>
      <c r="AN837" s="15" t="inlineStr">
        <is>
          <t>Secondary/approx; NOT verified on Amazon.ca</t>
        </is>
      </c>
      <c r="AO837" s="15" t="inlineStr">
        <is>
          <t>BLANK -&gt; requires live Amazon.ca capture</t>
        </is>
      </c>
      <c r="AP837" s="15" t="inlineStr">
        <is>
          <t>Unverified commercial data</t>
        </is>
      </c>
    </row>
    <row r="838" ht="28" customHeight="1">
      <c r="A838" s="15" t="inlineStr">
        <is>
          <t>Sunkist</t>
        </is>
      </c>
      <c r="B838" s="15" t="inlineStr">
        <is>
          <t>Sunkist Orange | Diet | 8-pack 355mL</t>
        </is>
      </c>
      <c r="C838" s="15" t="inlineStr">
        <is>
          <t>5) Sparkling water &amp; soda</t>
        </is>
      </c>
      <c r="D838" s="15" t="inlineStr">
        <is>
          <t>355 mL can</t>
        </is>
      </c>
      <c r="E838" s="29" t="n">
        <v>8</v>
      </c>
      <c r="F838" s="30" t="n"/>
      <c r="G838" s="31">
        <f>IF(AND(ISNUMBER($F838),ISNUMBER($E838),$E838&lt;&gt;0),$F838/$E838,"")</f>
        <v/>
      </c>
      <c r="H838" s="31">
        <f>IF(AND(ISNUMBER($F838),ISNUMBER($AL838),ISNUMBER($E838),($AL838*$E838)&lt;&gt;0),$F838/($AL838*$E838)*100,"")</f>
        <v/>
      </c>
      <c r="I838" s="32" t="n"/>
      <c r="J838" s="33" t="n"/>
      <c r="K838" s="31">
        <f>IF(AND(ISNUMBER($F838),ISNUMBER($J838)),$F838*(1-$J838),"")</f>
        <v/>
      </c>
      <c r="L838" s="32" t="n"/>
      <c r="M838" s="32" t="n"/>
      <c r="N838" s="31">
        <f>IF(ISNUMBER($F838),($F838-IF(ISNUMBER($AM838),$AM838,0))*(1-IF(ISNUMBER($J838),$J838,0)),"")</f>
        <v/>
      </c>
      <c r="O838" s="15" t="inlineStr">
        <is>
          <t>Diet</t>
        </is>
      </c>
      <c r="P838" s="29" t="n">
        <v>19</v>
      </c>
      <c r="Q838" s="29" t="n">
        <v>45</v>
      </c>
      <c r="R838" s="15" t="inlineStr">
        <is>
          <t>Not listed</t>
        </is>
      </c>
      <c r="S838" s="29" t="n">
        <v>51</v>
      </c>
      <c r="T838" s="29" t="n">
        <v>190</v>
      </c>
      <c r="U838" s="15" t="inlineStr">
        <is>
          <t>HFCS</t>
        </is>
      </c>
      <c r="V838" s="15" t="inlineStr">
        <is>
          <t>Bright orange soda</t>
        </is>
      </c>
      <c r="W838" s="32" t="n"/>
      <c r="X838" s="32" t="n"/>
      <c r="Y838" s="32" t="n"/>
      <c r="Z838" s="32" t="n"/>
      <c r="AA838" s="15" t="inlineStr">
        <is>
          <t>Medium</t>
        </is>
      </c>
      <c r="AB838" s="15" t="inlineStr">
        <is>
          <t>Legacy orange soda</t>
        </is>
      </c>
      <c r="AC838" s="15" t="inlineStr">
        <is>
          <t>Sweet bright orange soda</t>
        </is>
      </c>
      <c r="AD838" s="15" t="inlineStr">
        <is>
          <t>Big citrus flavour.</t>
        </is>
      </c>
      <c r="AE838" s="32" t="n"/>
      <c r="AF838" s="34">
        <f>IF(AND(ISNUMBER($P838),ISNUMBER($AL838),$AL838&lt;&gt;0),ROUND($P838/$AL838*100,1),"")</f>
        <v/>
      </c>
      <c r="AG838" s="35">
        <f>IF(AND(ISNUMBER($S838),ISNUMBER($AL838),$AL838&lt;&gt;0),ROUND($S838/$AL838*100,2),"")</f>
        <v/>
      </c>
      <c r="AH838" s="34">
        <f>IF(AND(ISNUMBER($Q838),ISNUMBER($AL838),$AL838&lt;&gt;0),ROUND($Q838/$AL838*100,1),"")</f>
        <v/>
      </c>
      <c r="AI838" s="29">
        <f>IF(ISNUMBER($S838),IF($S838&lt;=1,"Yes","No"),"n/a")</f>
        <v/>
      </c>
      <c r="AJ838" s="29">
        <f>IF(ISNUMBER($S838),ROUND(MAX(0,MIN(100,100-$S838*2.5-IF(ISNUMBER($T838),$T838,0)*0.12+IF($S838&lt;=1,12,0))),0),"")</f>
        <v/>
      </c>
      <c r="AK838" s="29">
        <f>IF(ISNUMBER($Q838),IF($Q838&gt;=100,20,IF($Q838&gt;=30,10,0)),0)+IF(ISNUMBER($R838),IF($R838&gt;=100,20,0),0)+IF(ISNUMBER($P838),IF($P838&gt;=150,20,IF($P838&gt;=50,12,5)),0)+IF(ISNUMBER($S838),IF($S838&lt;=1,15,0),0)</f>
        <v/>
      </c>
      <c r="AL838" s="29" t="n">
        <v>355</v>
      </c>
      <c r="AM838" s="30" t="n"/>
      <c r="AN838" s="15" t="inlineStr">
        <is>
          <t>Secondary/approx; NOT verified on Amazon.ca</t>
        </is>
      </c>
      <c r="AO838" s="15" t="inlineStr">
        <is>
          <t>BLANK -&gt; requires live Amazon.ca capture</t>
        </is>
      </c>
      <c r="AP838" s="15" t="inlineStr">
        <is>
          <t>Unverified commercial data</t>
        </is>
      </c>
    </row>
    <row r="839" ht="28" customHeight="1">
      <c r="A839" s="15" t="inlineStr">
        <is>
          <t>Sunkist</t>
        </is>
      </c>
      <c r="B839" s="15" t="inlineStr">
        <is>
          <t>Sunkist Orange | Diet | 12-pack 355mL</t>
        </is>
      </c>
      <c r="C839" s="15" t="inlineStr">
        <is>
          <t>5) Sparkling water &amp; soda</t>
        </is>
      </c>
      <c r="D839" s="15" t="inlineStr">
        <is>
          <t>355 mL can</t>
        </is>
      </c>
      <c r="E839" s="29" t="n">
        <v>12</v>
      </c>
      <c r="F839" s="30" t="n"/>
      <c r="G839" s="31">
        <f>IF(AND(ISNUMBER($F839),ISNUMBER($E839),$E839&lt;&gt;0),$F839/$E839,"")</f>
        <v/>
      </c>
      <c r="H839" s="31">
        <f>IF(AND(ISNUMBER($F839),ISNUMBER($AL839),ISNUMBER($E839),($AL839*$E839)&lt;&gt;0),$F839/($AL839*$E839)*100,"")</f>
        <v/>
      </c>
      <c r="I839" s="32" t="n"/>
      <c r="J839" s="33" t="n"/>
      <c r="K839" s="31">
        <f>IF(AND(ISNUMBER($F839),ISNUMBER($J839)),$F839*(1-$J839),"")</f>
        <v/>
      </c>
      <c r="L839" s="32" t="n"/>
      <c r="M839" s="32" t="n"/>
      <c r="N839" s="31">
        <f>IF(ISNUMBER($F839),($F839-IF(ISNUMBER($AM839),$AM839,0))*(1-IF(ISNUMBER($J839),$J839,0)),"")</f>
        <v/>
      </c>
      <c r="O839" s="15" t="inlineStr">
        <is>
          <t>Diet</t>
        </is>
      </c>
      <c r="P839" s="29" t="n">
        <v>19</v>
      </c>
      <c r="Q839" s="29" t="n">
        <v>45</v>
      </c>
      <c r="R839" s="15" t="inlineStr">
        <is>
          <t>Not listed</t>
        </is>
      </c>
      <c r="S839" s="29" t="n">
        <v>51</v>
      </c>
      <c r="T839" s="29" t="n">
        <v>190</v>
      </c>
      <c r="U839" s="15" t="inlineStr">
        <is>
          <t>HFCS</t>
        </is>
      </c>
      <c r="V839" s="15" t="inlineStr">
        <is>
          <t>Bright orange soda</t>
        </is>
      </c>
      <c r="W839" s="32" t="n"/>
      <c r="X839" s="32" t="n"/>
      <c r="Y839" s="32" t="n"/>
      <c r="Z839" s="32" t="n"/>
      <c r="AA839" s="15" t="inlineStr">
        <is>
          <t>Medium</t>
        </is>
      </c>
      <c r="AB839" s="15" t="inlineStr">
        <is>
          <t>Legacy orange soda</t>
        </is>
      </c>
      <c r="AC839" s="15" t="inlineStr">
        <is>
          <t>Sweet bright orange soda</t>
        </is>
      </c>
      <c r="AD839" s="15" t="inlineStr">
        <is>
          <t>Big citrus flavour.</t>
        </is>
      </c>
      <c r="AE839" s="32" t="n"/>
      <c r="AF839" s="34">
        <f>IF(AND(ISNUMBER($P839),ISNUMBER($AL839),$AL839&lt;&gt;0),ROUND($P839/$AL839*100,1),"")</f>
        <v/>
      </c>
      <c r="AG839" s="35">
        <f>IF(AND(ISNUMBER($S839),ISNUMBER($AL839),$AL839&lt;&gt;0),ROUND($S839/$AL839*100,2),"")</f>
        <v/>
      </c>
      <c r="AH839" s="34">
        <f>IF(AND(ISNUMBER($Q839),ISNUMBER($AL839),$AL839&lt;&gt;0),ROUND($Q839/$AL839*100,1),"")</f>
        <v/>
      </c>
      <c r="AI839" s="29">
        <f>IF(ISNUMBER($S839),IF($S839&lt;=1,"Yes","No"),"n/a")</f>
        <v/>
      </c>
      <c r="AJ839" s="29">
        <f>IF(ISNUMBER($S839),ROUND(MAX(0,MIN(100,100-$S839*2.5-IF(ISNUMBER($T839),$T839,0)*0.12+IF($S839&lt;=1,12,0))),0),"")</f>
        <v/>
      </c>
      <c r="AK839" s="29">
        <f>IF(ISNUMBER($Q839),IF($Q839&gt;=100,20,IF($Q839&gt;=30,10,0)),0)+IF(ISNUMBER($R839),IF($R839&gt;=100,20,0),0)+IF(ISNUMBER($P839),IF($P839&gt;=150,20,IF($P839&gt;=50,12,5)),0)+IF(ISNUMBER($S839),IF($S839&lt;=1,15,0),0)</f>
        <v/>
      </c>
      <c r="AL839" s="29" t="n">
        <v>355</v>
      </c>
      <c r="AM839" s="30" t="n"/>
      <c r="AN839" s="15" t="inlineStr">
        <is>
          <t>Secondary/approx; NOT verified on Amazon.ca</t>
        </is>
      </c>
      <c r="AO839" s="15" t="inlineStr">
        <is>
          <t>BLANK -&gt; requires live Amazon.ca capture</t>
        </is>
      </c>
      <c r="AP839" s="15" t="inlineStr">
        <is>
          <t>Unverified commercial data</t>
        </is>
      </c>
    </row>
    <row r="840" ht="28" customHeight="1">
      <c r="A840" s="15" t="inlineStr">
        <is>
          <t>Sunkist</t>
        </is>
      </c>
      <c r="B840" s="15" t="inlineStr">
        <is>
          <t>Sunkist Orange | Diet | 15-pack 355mL</t>
        </is>
      </c>
      <c r="C840" s="15" t="inlineStr">
        <is>
          <t>5) Sparkling water &amp; soda</t>
        </is>
      </c>
      <c r="D840" s="15" t="inlineStr">
        <is>
          <t>355 mL can</t>
        </is>
      </c>
      <c r="E840" s="29" t="n">
        <v>15</v>
      </c>
      <c r="F840" s="30" t="n"/>
      <c r="G840" s="31">
        <f>IF(AND(ISNUMBER($F840),ISNUMBER($E840),$E840&lt;&gt;0),$F840/$E840,"")</f>
        <v/>
      </c>
      <c r="H840" s="31">
        <f>IF(AND(ISNUMBER($F840),ISNUMBER($AL840),ISNUMBER($E840),($AL840*$E840)&lt;&gt;0),$F840/($AL840*$E840)*100,"")</f>
        <v/>
      </c>
      <c r="I840" s="32" t="n"/>
      <c r="J840" s="33" t="n"/>
      <c r="K840" s="31">
        <f>IF(AND(ISNUMBER($F840),ISNUMBER($J840)),$F840*(1-$J840),"")</f>
        <v/>
      </c>
      <c r="L840" s="32" t="n"/>
      <c r="M840" s="32" t="n"/>
      <c r="N840" s="31">
        <f>IF(ISNUMBER($F840),($F840-IF(ISNUMBER($AM840),$AM840,0))*(1-IF(ISNUMBER($J840),$J840,0)),"")</f>
        <v/>
      </c>
      <c r="O840" s="15" t="inlineStr">
        <is>
          <t>Diet</t>
        </is>
      </c>
      <c r="P840" s="29" t="n">
        <v>19</v>
      </c>
      <c r="Q840" s="29" t="n">
        <v>45</v>
      </c>
      <c r="R840" s="15" t="inlineStr">
        <is>
          <t>Not listed</t>
        </is>
      </c>
      <c r="S840" s="29" t="n">
        <v>51</v>
      </c>
      <c r="T840" s="29" t="n">
        <v>190</v>
      </c>
      <c r="U840" s="15" t="inlineStr">
        <is>
          <t>HFCS</t>
        </is>
      </c>
      <c r="V840" s="15" t="inlineStr">
        <is>
          <t>Bright orange soda</t>
        </is>
      </c>
      <c r="W840" s="32" t="n"/>
      <c r="X840" s="32" t="n"/>
      <c r="Y840" s="32" t="n"/>
      <c r="Z840" s="32" t="n"/>
      <c r="AA840" s="15" t="inlineStr">
        <is>
          <t>Medium</t>
        </is>
      </c>
      <c r="AB840" s="15" t="inlineStr">
        <is>
          <t>Legacy orange soda</t>
        </is>
      </c>
      <c r="AC840" s="15" t="inlineStr">
        <is>
          <t>Sweet bright orange soda</t>
        </is>
      </c>
      <c r="AD840" s="15" t="inlineStr">
        <is>
          <t>Big citrus flavour.</t>
        </is>
      </c>
      <c r="AE840" s="32" t="n"/>
      <c r="AF840" s="34">
        <f>IF(AND(ISNUMBER($P840),ISNUMBER($AL840),$AL840&lt;&gt;0),ROUND($P840/$AL840*100,1),"")</f>
        <v/>
      </c>
      <c r="AG840" s="35">
        <f>IF(AND(ISNUMBER($S840),ISNUMBER($AL840),$AL840&lt;&gt;0),ROUND($S840/$AL840*100,2),"")</f>
        <v/>
      </c>
      <c r="AH840" s="34">
        <f>IF(AND(ISNUMBER($Q840),ISNUMBER($AL840),$AL840&lt;&gt;0),ROUND($Q840/$AL840*100,1),"")</f>
        <v/>
      </c>
      <c r="AI840" s="29">
        <f>IF(ISNUMBER($S840),IF($S840&lt;=1,"Yes","No"),"n/a")</f>
        <v/>
      </c>
      <c r="AJ840" s="29">
        <f>IF(ISNUMBER($S840),ROUND(MAX(0,MIN(100,100-$S840*2.5-IF(ISNUMBER($T840),$T840,0)*0.12+IF($S840&lt;=1,12,0))),0),"")</f>
        <v/>
      </c>
      <c r="AK840" s="29">
        <f>IF(ISNUMBER($Q840),IF($Q840&gt;=100,20,IF($Q840&gt;=30,10,0)),0)+IF(ISNUMBER($R840),IF($R840&gt;=100,20,0),0)+IF(ISNUMBER($P840),IF($P840&gt;=150,20,IF($P840&gt;=50,12,5)),0)+IF(ISNUMBER($S840),IF($S840&lt;=1,15,0),0)</f>
        <v/>
      </c>
      <c r="AL840" s="29" t="n">
        <v>355</v>
      </c>
      <c r="AM840" s="30" t="n"/>
      <c r="AN840" s="15" t="inlineStr">
        <is>
          <t>Secondary/approx; NOT verified on Amazon.ca</t>
        </is>
      </c>
      <c r="AO840" s="15" t="inlineStr">
        <is>
          <t>BLANK -&gt; requires live Amazon.ca capture</t>
        </is>
      </c>
      <c r="AP840" s="15" t="inlineStr">
        <is>
          <t>Unverified commercial data</t>
        </is>
      </c>
    </row>
    <row r="841" ht="28" customHeight="1">
      <c r="A841" s="15" t="inlineStr">
        <is>
          <t>Sunkist</t>
        </is>
      </c>
      <c r="B841" s="15" t="inlineStr">
        <is>
          <t>Sunkist Orange | Diet | 18-pack 355mL</t>
        </is>
      </c>
      <c r="C841" s="15" t="inlineStr">
        <is>
          <t>5) Sparkling water &amp; soda</t>
        </is>
      </c>
      <c r="D841" s="15" t="inlineStr">
        <is>
          <t>355 mL can</t>
        </is>
      </c>
      <c r="E841" s="29" t="n">
        <v>18</v>
      </c>
      <c r="F841" s="30" t="n"/>
      <c r="G841" s="31">
        <f>IF(AND(ISNUMBER($F841),ISNUMBER($E841),$E841&lt;&gt;0),$F841/$E841,"")</f>
        <v/>
      </c>
      <c r="H841" s="31">
        <f>IF(AND(ISNUMBER($F841),ISNUMBER($AL841),ISNUMBER($E841),($AL841*$E841)&lt;&gt;0),$F841/($AL841*$E841)*100,"")</f>
        <v/>
      </c>
      <c r="I841" s="32" t="n"/>
      <c r="J841" s="33" t="n"/>
      <c r="K841" s="31">
        <f>IF(AND(ISNUMBER($F841),ISNUMBER($J841)),$F841*(1-$J841),"")</f>
        <v/>
      </c>
      <c r="L841" s="32" t="n"/>
      <c r="M841" s="32" t="n"/>
      <c r="N841" s="31">
        <f>IF(ISNUMBER($F841),($F841-IF(ISNUMBER($AM841),$AM841,0))*(1-IF(ISNUMBER($J841),$J841,0)),"")</f>
        <v/>
      </c>
      <c r="O841" s="15" t="inlineStr">
        <is>
          <t>Diet</t>
        </is>
      </c>
      <c r="P841" s="29" t="n">
        <v>19</v>
      </c>
      <c r="Q841" s="29" t="n">
        <v>45</v>
      </c>
      <c r="R841" s="15" t="inlineStr">
        <is>
          <t>Not listed</t>
        </is>
      </c>
      <c r="S841" s="29" t="n">
        <v>51</v>
      </c>
      <c r="T841" s="29" t="n">
        <v>190</v>
      </c>
      <c r="U841" s="15" t="inlineStr">
        <is>
          <t>HFCS</t>
        </is>
      </c>
      <c r="V841" s="15" t="inlineStr">
        <is>
          <t>Bright orange soda</t>
        </is>
      </c>
      <c r="W841" s="32" t="n"/>
      <c r="X841" s="32" t="n"/>
      <c r="Y841" s="32" t="n"/>
      <c r="Z841" s="32" t="n"/>
      <c r="AA841" s="15" t="inlineStr">
        <is>
          <t>Medium</t>
        </is>
      </c>
      <c r="AB841" s="15" t="inlineStr">
        <is>
          <t>Legacy orange soda</t>
        </is>
      </c>
      <c r="AC841" s="15" t="inlineStr">
        <is>
          <t>Sweet bright orange soda</t>
        </is>
      </c>
      <c r="AD841" s="15" t="inlineStr">
        <is>
          <t>Big citrus flavour.</t>
        </is>
      </c>
      <c r="AE841" s="32" t="n"/>
      <c r="AF841" s="34">
        <f>IF(AND(ISNUMBER($P841),ISNUMBER($AL841),$AL841&lt;&gt;0),ROUND($P841/$AL841*100,1),"")</f>
        <v/>
      </c>
      <c r="AG841" s="35">
        <f>IF(AND(ISNUMBER($S841),ISNUMBER($AL841),$AL841&lt;&gt;0),ROUND($S841/$AL841*100,2),"")</f>
        <v/>
      </c>
      <c r="AH841" s="34">
        <f>IF(AND(ISNUMBER($Q841),ISNUMBER($AL841),$AL841&lt;&gt;0),ROUND($Q841/$AL841*100,1),"")</f>
        <v/>
      </c>
      <c r="AI841" s="29">
        <f>IF(ISNUMBER($S841),IF($S841&lt;=1,"Yes","No"),"n/a")</f>
        <v/>
      </c>
      <c r="AJ841" s="29">
        <f>IF(ISNUMBER($S841),ROUND(MAX(0,MIN(100,100-$S841*2.5-IF(ISNUMBER($T841),$T841,0)*0.12+IF($S841&lt;=1,12,0))),0),"")</f>
        <v/>
      </c>
      <c r="AK841" s="29">
        <f>IF(ISNUMBER($Q841),IF($Q841&gt;=100,20,IF($Q841&gt;=30,10,0)),0)+IF(ISNUMBER($R841),IF($R841&gt;=100,20,0),0)+IF(ISNUMBER($P841),IF($P841&gt;=150,20,IF($P841&gt;=50,12,5)),0)+IF(ISNUMBER($S841),IF($S841&lt;=1,15,0),0)</f>
        <v/>
      </c>
      <c r="AL841" s="29" t="n">
        <v>355</v>
      </c>
      <c r="AM841" s="30" t="n"/>
      <c r="AN841" s="15" t="inlineStr">
        <is>
          <t>Secondary/approx; NOT verified on Amazon.ca</t>
        </is>
      </c>
      <c r="AO841" s="15" t="inlineStr">
        <is>
          <t>BLANK -&gt; requires live Amazon.ca capture</t>
        </is>
      </c>
      <c r="AP841" s="15" t="inlineStr">
        <is>
          <t>Unverified commercial data</t>
        </is>
      </c>
    </row>
    <row r="842" ht="28" customHeight="1">
      <c r="A842" s="15" t="inlineStr">
        <is>
          <t>Sunkist</t>
        </is>
      </c>
      <c r="B842" s="15" t="inlineStr">
        <is>
          <t>Sunkist Orange | Diet | 24-pack 355mL</t>
        </is>
      </c>
      <c r="C842" s="15" t="inlineStr">
        <is>
          <t>5) Sparkling water &amp; soda</t>
        </is>
      </c>
      <c r="D842" s="15" t="inlineStr">
        <is>
          <t>355 mL can</t>
        </is>
      </c>
      <c r="E842" s="29" t="n">
        <v>24</v>
      </c>
      <c r="F842" s="30" t="n"/>
      <c r="G842" s="31">
        <f>IF(AND(ISNUMBER($F842),ISNUMBER($E842),$E842&lt;&gt;0),$F842/$E842,"")</f>
        <v/>
      </c>
      <c r="H842" s="31">
        <f>IF(AND(ISNUMBER($F842),ISNUMBER($AL842),ISNUMBER($E842),($AL842*$E842)&lt;&gt;0),$F842/($AL842*$E842)*100,"")</f>
        <v/>
      </c>
      <c r="I842" s="32" t="n"/>
      <c r="J842" s="33" t="n"/>
      <c r="K842" s="31">
        <f>IF(AND(ISNUMBER($F842),ISNUMBER($J842)),$F842*(1-$J842),"")</f>
        <v/>
      </c>
      <c r="L842" s="32" t="n"/>
      <c r="M842" s="32" t="n"/>
      <c r="N842" s="31">
        <f>IF(ISNUMBER($F842),($F842-IF(ISNUMBER($AM842),$AM842,0))*(1-IF(ISNUMBER($J842),$J842,0)),"")</f>
        <v/>
      </c>
      <c r="O842" s="15" t="inlineStr">
        <is>
          <t>Diet</t>
        </is>
      </c>
      <c r="P842" s="29" t="n">
        <v>19</v>
      </c>
      <c r="Q842" s="29" t="n">
        <v>45</v>
      </c>
      <c r="R842" s="15" t="inlineStr">
        <is>
          <t>Not listed</t>
        </is>
      </c>
      <c r="S842" s="29" t="n">
        <v>51</v>
      </c>
      <c r="T842" s="29" t="n">
        <v>190</v>
      </c>
      <c r="U842" s="15" t="inlineStr">
        <is>
          <t>HFCS</t>
        </is>
      </c>
      <c r="V842" s="15" t="inlineStr">
        <is>
          <t>Bright orange soda</t>
        </is>
      </c>
      <c r="W842" s="32" t="n"/>
      <c r="X842" s="32" t="n"/>
      <c r="Y842" s="32" t="n"/>
      <c r="Z842" s="32" t="n"/>
      <c r="AA842" s="15" t="inlineStr">
        <is>
          <t>Medium</t>
        </is>
      </c>
      <c r="AB842" s="15" t="inlineStr">
        <is>
          <t>Legacy orange soda</t>
        </is>
      </c>
      <c r="AC842" s="15" t="inlineStr">
        <is>
          <t>Sweet bright orange soda</t>
        </is>
      </c>
      <c r="AD842" s="15" t="inlineStr">
        <is>
          <t>Big citrus flavour.</t>
        </is>
      </c>
      <c r="AE842" s="32" t="n"/>
      <c r="AF842" s="34">
        <f>IF(AND(ISNUMBER($P842),ISNUMBER($AL842),$AL842&lt;&gt;0),ROUND($P842/$AL842*100,1),"")</f>
        <v/>
      </c>
      <c r="AG842" s="35">
        <f>IF(AND(ISNUMBER($S842),ISNUMBER($AL842),$AL842&lt;&gt;0),ROUND($S842/$AL842*100,2),"")</f>
        <v/>
      </c>
      <c r="AH842" s="34">
        <f>IF(AND(ISNUMBER($Q842),ISNUMBER($AL842),$AL842&lt;&gt;0),ROUND($Q842/$AL842*100,1),"")</f>
        <v/>
      </c>
      <c r="AI842" s="29">
        <f>IF(ISNUMBER($S842),IF($S842&lt;=1,"Yes","No"),"n/a")</f>
        <v/>
      </c>
      <c r="AJ842" s="29">
        <f>IF(ISNUMBER($S842),ROUND(MAX(0,MIN(100,100-$S842*2.5-IF(ISNUMBER($T842),$T842,0)*0.12+IF($S842&lt;=1,12,0))),0),"")</f>
        <v/>
      </c>
      <c r="AK842" s="29">
        <f>IF(ISNUMBER($Q842),IF($Q842&gt;=100,20,IF($Q842&gt;=30,10,0)),0)+IF(ISNUMBER($R842),IF($R842&gt;=100,20,0),0)+IF(ISNUMBER($P842),IF($P842&gt;=150,20,IF($P842&gt;=50,12,5)),0)+IF(ISNUMBER($S842),IF($S842&lt;=1,15,0),0)</f>
        <v/>
      </c>
      <c r="AL842" s="29" t="n">
        <v>355</v>
      </c>
      <c r="AM842" s="30" t="n"/>
      <c r="AN842" s="15" t="inlineStr">
        <is>
          <t>Secondary/approx; NOT verified on Amazon.ca</t>
        </is>
      </c>
      <c r="AO842" s="15" t="inlineStr">
        <is>
          <t>BLANK -&gt; requires live Amazon.ca capture</t>
        </is>
      </c>
      <c r="AP842" s="15" t="inlineStr">
        <is>
          <t>Unverified commercial data</t>
        </is>
      </c>
    </row>
    <row r="843" ht="28" customHeight="1">
      <c r="A843" s="15" t="inlineStr">
        <is>
          <t>Mug</t>
        </is>
      </c>
      <c r="B843" s="15" t="inlineStr">
        <is>
          <t>Mug Root Beer | Original | single 355mL</t>
        </is>
      </c>
      <c r="C843" s="15" t="inlineStr">
        <is>
          <t>5) Sparkling water &amp; soda</t>
        </is>
      </c>
      <c r="D843" s="15" t="inlineStr">
        <is>
          <t>355 mL can</t>
        </is>
      </c>
      <c r="E843" s="29" t="n">
        <v>1</v>
      </c>
      <c r="F843" s="30" t="n"/>
      <c r="G843" s="31">
        <f>IF(AND(ISNUMBER($F843),ISNUMBER($E843),$E843&lt;&gt;0),$F843/$E843,"")</f>
        <v/>
      </c>
      <c r="H843" s="31">
        <f>IF(AND(ISNUMBER($F843),ISNUMBER($AL843),ISNUMBER($E843),($AL843*$E843)&lt;&gt;0),$F843/($AL843*$E843)*100,"")</f>
        <v/>
      </c>
      <c r="I843" s="32" t="n"/>
      <c r="J843" s="33" t="n"/>
      <c r="K843" s="31">
        <f>IF(AND(ISNUMBER($F843),ISNUMBER($J843)),$F843*(1-$J843),"")</f>
        <v/>
      </c>
      <c r="L843" s="32" t="n"/>
      <c r="M843" s="32" t="n"/>
      <c r="N843" s="31">
        <f>IF(ISNUMBER($F843),($F843-IF(ISNUMBER($AM843),$AM843,0))*(1-IF(ISNUMBER($J843),$J843,0)),"")</f>
        <v/>
      </c>
      <c r="O843" s="15" t="inlineStr">
        <is>
          <t>Original</t>
        </is>
      </c>
      <c r="P843" s="29" t="n">
        <v>0</v>
      </c>
      <c r="Q843" s="29" t="n">
        <v>65</v>
      </c>
      <c r="R843" s="15" t="inlineStr">
        <is>
          <t>Not listed</t>
        </is>
      </c>
      <c r="S843" s="29" t="n">
        <v>43</v>
      </c>
      <c r="T843" s="29" t="n">
        <v>160</v>
      </c>
      <c r="U843" s="15" t="inlineStr">
        <is>
          <t>HFCS</t>
        </is>
      </c>
      <c r="V843" s="15" t="inlineStr">
        <is>
          <t>Caffeine-free root beer</t>
        </is>
      </c>
      <c r="W843" s="32" t="n"/>
      <c r="X843" s="32" t="n"/>
      <c r="Y843" s="32" t="n"/>
      <c r="Z843" s="32" t="n"/>
      <c r="AA843" s="15" t="inlineStr">
        <is>
          <t>Medium</t>
        </is>
      </c>
      <c r="AB843" s="15" t="inlineStr">
        <is>
          <t>PepsiCo root beer</t>
        </is>
      </c>
      <c r="AC843" s="15" t="inlineStr">
        <is>
          <t>Creamy root beer</t>
        </is>
      </c>
      <c r="AD843" s="15" t="inlineStr">
        <is>
          <t>Value root beer.</t>
        </is>
      </c>
      <c r="AE843" s="32" t="n"/>
      <c r="AF843" s="34">
        <f>IF(AND(ISNUMBER($P843),ISNUMBER($AL843),$AL843&lt;&gt;0),ROUND($P843/$AL843*100,1),"")</f>
        <v/>
      </c>
      <c r="AG843" s="35">
        <f>IF(AND(ISNUMBER($S843),ISNUMBER($AL843),$AL843&lt;&gt;0),ROUND($S843/$AL843*100,2),"")</f>
        <v/>
      </c>
      <c r="AH843" s="34">
        <f>IF(AND(ISNUMBER($Q843),ISNUMBER($AL843),$AL843&lt;&gt;0),ROUND($Q843/$AL843*100,1),"")</f>
        <v/>
      </c>
      <c r="AI843" s="29">
        <f>IF(ISNUMBER($S843),IF($S843&lt;=1,"Yes","No"),"n/a")</f>
        <v/>
      </c>
      <c r="AJ843" s="29">
        <f>IF(ISNUMBER($S843),ROUND(MAX(0,MIN(100,100-$S843*2.5-IF(ISNUMBER($T843),$T843,0)*0.12+IF($S843&lt;=1,12,0))),0),"")</f>
        <v/>
      </c>
      <c r="AK843" s="29">
        <f>IF(ISNUMBER($Q843),IF($Q843&gt;=100,20,IF($Q843&gt;=30,10,0)),0)+IF(ISNUMBER($R843),IF($R843&gt;=100,20,0),0)+IF(ISNUMBER($P843),IF($P843&gt;=150,20,IF($P843&gt;=50,12,5)),0)+IF(ISNUMBER($S843),IF($S843&lt;=1,15,0),0)</f>
        <v/>
      </c>
      <c r="AL843" s="29" t="n">
        <v>355</v>
      </c>
      <c r="AM843" s="30" t="n"/>
      <c r="AN843" s="15" t="inlineStr">
        <is>
          <t>Secondary/approx; NOT verified on Amazon.ca</t>
        </is>
      </c>
      <c r="AO843" s="15" t="inlineStr">
        <is>
          <t>BLANK -&gt; requires live Amazon.ca capture</t>
        </is>
      </c>
      <c r="AP843" s="15" t="inlineStr">
        <is>
          <t>Unverified commercial data</t>
        </is>
      </c>
    </row>
    <row r="844" ht="28" customHeight="1">
      <c r="A844" s="15" t="inlineStr">
        <is>
          <t>Mug</t>
        </is>
      </c>
      <c r="B844" s="15" t="inlineStr">
        <is>
          <t>Mug Root Beer | Original | 8-pack 355mL</t>
        </is>
      </c>
      <c r="C844" s="15" t="inlineStr">
        <is>
          <t>5) Sparkling water &amp; soda</t>
        </is>
      </c>
      <c r="D844" s="15" t="inlineStr">
        <is>
          <t>355 mL can</t>
        </is>
      </c>
      <c r="E844" s="29" t="n">
        <v>8</v>
      </c>
      <c r="F844" s="30" t="n"/>
      <c r="G844" s="31">
        <f>IF(AND(ISNUMBER($F844),ISNUMBER($E844),$E844&lt;&gt;0),$F844/$E844,"")</f>
        <v/>
      </c>
      <c r="H844" s="31">
        <f>IF(AND(ISNUMBER($F844),ISNUMBER($AL844),ISNUMBER($E844),($AL844*$E844)&lt;&gt;0),$F844/($AL844*$E844)*100,"")</f>
        <v/>
      </c>
      <c r="I844" s="32" t="n"/>
      <c r="J844" s="33" t="n"/>
      <c r="K844" s="31">
        <f>IF(AND(ISNUMBER($F844),ISNUMBER($J844)),$F844*(1-$J844),"")</f>
        <v/>
      </c>
      <c r="L844" s="32" t="n"/>
      <c r="M844" s="32" t="n"/>
      <c r="N844" s="31">
        <f>IF(ISNUMBER($F844),($F844-IF(ISNUMBER($AM844),$AM844,0))*(1-IF(ISNUMBER($J844),$J844,0)),"")</f>
        <v/>
      </c>
      <c r="O844" s="15" t="inlineStr">
        <is>
          <t>Original</t>
        </is>
      </c>
      <c r="P844" s="29" t="n">
        <v>0</v>
      </c>
      <c r="Q844" s="29" t="n">
        <v>65</v>
      </c>
      <c r="R844" s="15" t="inlineStr">
        <is>
          <t>Not listed</t>
        </is>
      </c>
      <c r="S844" s="29" t="n">
        <v>43</v>
      </c>
      <c r="T844" s="29" t="n">
        <v>160</v>
      </c>
      <c r="U844" s="15" t="inlineStr">
        <is>
          <t>HFCS</t>
        </is>
      </c>
      <c r="V844" s="15" t="inlineStr">
        <is>
          <t>Caffeine-free root beer</t>
        </is>
      </c>
      <c r="W844" s="32" t="n"/>
      <c r="X844" s="32" t="n"/>
      <c r="Y844" s="32" t="n"/>
      <c r="Z844" s="32" t="n"/>
      <c r="AA844" s="15" t="inlineStr">
        <is>
          <t>Medium</t>
        </is>
      </c>
      <c r="AB844" s="15" t="inlineStr">
        <is>
          <t>PepsiCo root beer</t>
        </is>
      </c>
      <c r="AC844" s="15" t="inlineStr">
        <is>
          <t>Creamy root beer</t>
        </is>
      </c>
      <c r="AD844" s="15" t="inlineStr">
        <is>
          <t>Value root beer.</t>
        </is>
      </c>
      <c r="AE844" s="32" t="n"/>
      <c r="AF844" s="34">
        <f>IF(AND(ISNUMBER($P844),ISNUMBER($AL844),$AL844&lt;&gt;0),ROUND($P844/$AL844*100,1),"")</f>
        <v/>
      </c>
      <c r="AG844" s="35">
        <f>IF(AND(ISNUMBER($S844),ISNUMBER($AL844),$AL844&lt;&gt;0),ROUND($S844/$AL844*100,2),"")</f>
        <v/>
      </c>
      <c r="AH844" s="34">
        <f>IF(AND(ISNUMBER($Q844),ISNUMBER($AL844),$AL844&lt;&gt;0),ROUND($Q844/$AL844*100,1),"")</f>
        <v/>
      </c>
      <c r="AI844" s="29">
        <f>IF(ISNUMBER($S844),IF($S844&lt;=1,"Yes","No"),"n/a")</f>
        <v/>
      </c>
      <c r="AJ844" s="29">
        <f>IF(ISNUMBER($S844),ROUND(MAX(0,MIN(100,100-$S844*2.5-IF(ISNUMBER($T844),$T844,0)*0.12+IF($S844&lt;=1,12,0))),0),"")</f>
        <v/>
      </c>
      <c r="AK844" s="29">
        <f>IF(ISNUMBER($Q844),IF($Q844&gt;=100,20,IF($Q844&gt;=30,10,0)),0)+IF(ISNUMBER($R844),IF($R844&gt;=100,20,0),0)+IF(ISNUMBER($P844),IF($P844&gt;=150,20,IF($P844&gt;=50,12,5)),0)+IF(ISNUMBER($S844),IF($S844&lt;=1,15,0),0)</f>
        <v/>
      </c>
      <c r="AL844" s="29" t="n">
        <v>355</v>
      </c>
      <c r="AM844" s="30" t="n"/>
      <c r="AN844" s="15" t="inlineStr">
        <is>
          <t>Secondary/approx; NOT verified on Amazon.ca</t>
        </is>
      </c>
      <c r="AO844" s="15" t="inlineStr">
        <is>
          <t>BLANK -&gt; requires live Amazon.ca capture</t>
        </is>
      </c>
      <c r="AP844" s="15" t="inlineStr">
        <is>
          <t>Unverified commercial data</t>
        </is>
      </c>
    </row>
    <row r="845" ht="28" customHeight="1">
      <c r="A845" s="15" t="inlineStr">
        <is>
          <t>Mug</t>
        </is>
      </c>
      <c r="B845" s="15" t="inlineStr">
        <is>
          <t>Mug Root Beer | Original | 12-pack 355mL</t>
        </is>
      </c>
      <c r="C845" s="15" t="inlineStr">
        <is>
          <t>5) Sparkling water &amp; soda</t>
        </is>
      </c>
      <c r="D845" s="15" t="inlineStr">
        <is>
          <t>355 mL can</t>
        </is>
      </c>
      <c r="E845" s="29" t="n">
        <v>12</v>
      </c>
      <c r="F845" s="30" t="n"/>
      <c r="G845" s="31">
        <f>IF(AND(ISNUMBER($F845),ISNUMBER($E845),$E845&lt;&gt;0),$F845/$E845,"")</f>
        <v/>
      </c>
      <c r="H845" s="31">
        <f>IF(AND(ISNUMBER($F845),ISNUMBER($AL845),ISNUMBER($E845),($AL845*$E845)&lt;&gt;0),$F845/($AL845*$E845)*100,"")</f>
        <v/>
      </c>
      <c r="I845" s="32" t="n"/>
      <c r="J845" s="33" t="n"/>
      <c r="K845" s="31">
        <f>IF(AND(ISNUMBER($F845),ISNUMBER($J845)),$F845*(1-$J845),"")</f>
        <v/>
      </c>
      <c r="L845" s="32" t="n"/>
      <c r="M845" s="32" t="n"/>
      <c r="N845" s="31">
        <f>IF(ISNUMBER($F845),($F845-IF(ISNUMBER($AM845),$AM845,0))*(1-IF(ISNUMBER($J845),$J845,0)),"")</f>
        <v/>
      </c>
      <c r="O845" s="15" t="inlineStr">
        <is>
          <t>Original</t>
        </is>
      </c>
      <c r="P845" s="29" t="n">
        <v>0</v>
      </c>
      <c r="Q845" s="29" t="n">
        <v>65</v>
      </c>
      <c r="R845" s="15" t="inlineStr">
        <is>
          <t>Not listed</t>
        </is>
      </c>
      <c r="S845" s="29" t="n">
        <v>43</v>
      </c>
      <c r="T845" s="29" t="n">
        <v>160</v>
      </c>
      <c r="U845" s="15" t="inlineStr">
        <is>
          <t>HFCS</t>
        </is>
      </c>
      <c r="V845" s="15" t="inlineStr">
        <is>
          <t>Caffeine-free root beer</t>
        </is>
      </c>
      <c r="W845" s="32" t="n"/>
      <c r="X845" s="32" t="n"/>
      <c r="Y845" s="32" t="n"/>
      <c r="Z845" s="32" t="n"/>
      <c r="AA845" s="15" t="inlineStr">
        <is>
          <t>Medium</t>
        </is>
      </c>
      <c r="AB845" s="15" t="inlineStr">
        <is>
          <t>PepsiCo root beer</t>
        </is>
      </c>
      <c r="AC845" s="15" t="inlineStr">
        <is>
          <t>Creamy root beer</t>
        </is>
      </c>
      <c r="AD845" s="15" t="inlineStr">
        <is>
          <t>Value root beer.</t>
        </is>
      </c>
      <c r="AE845" s="32" t="n"/>
      <c r="AF845" s="34">
        <f>IF(AND(ISNUMBER($P845),ISNUMBER($AL845),$AL845&lt;&gt;0),ROUND($P845/$AL845*100,1),"")</f>
        <v/>
      </c>
      <c r="AG845" s="35">
        <f>IF(AND(ISNUMBER($S845),ISNUMBER($AL845),$AL845&lt;&gt;0),ROUND($S845/$AL845*100,2),"")</f>
        <v/>
      </c>
      <c r="AH845" s="34">
        <f>IF(AND(ISNUMBER($Q845),ISNUMBER($AL845),$AL845&lt;&gt;0),ROUND($Q845/$AL845*100,1),"")</f>
        <v/>
      </c>
      <c r="AI845" s="29">
        <f>IF(ISNUMBER($S845),IF($S845&lt;=1,"Yes","No"),"n/a")</f>
        <v/>
      </c>
      <c r="AJ845" s="29">
        <f>IF(ISNUMBER($S845),ROUND(MAX(0,MIN(100,100-$S845*2.5-IF(ISNUMBER($T845),$T845,0)*0.12+IF($S845&lt;=1,12,0))),0),"")</f>
        <v/>
      </c>
      <c r="AK845" s="29">
        <f>IF(ISNUMBER($Q845),IF($Q845&gt;=100,20,IF($Q845&gt;=30,10,0)),0)+IF(ISNUMBER($R845),IF($R845&gt;=100,20,0),0)+IF(ISNUMBER($P845),IF($P845&gt;=150,20,IF($P845&gt;=50,12,5)),0)+IF(ISNUMBER($S845),IF($S845&lt;=1,15,0),0)</f>
        <v/>
      </c>
      <c r="AL845" s="29" t="n">
        <v>355</v>
      </c>
      <c r="AM845" s="30" t="n"/>
      <c r="AN845" s="15" t="inlineStr">
        <is>
          <t>Secondary/approx; NOT verified on Amazon.ca</t>
        </is>
      </c>
      <c r="AO845" s="15" t="inlineStr">
        <is>
          <t>BLANK -&gt; requires live Amazon.ca capture</t>
        </is>
      </c>
      <c r="AP845" s="15" t="inlineStr">
        <is>
          <t>Unverified commercial data</t>
        </is>
      </c>
    </row>
    <row r="846" ht="28" customHeight="1">
      <c r="A846" s="15" t="inlineStr">
        <is>
          <t>Mug</t>
        </is>
      </c>
      <c r="B846" s="15" t="inlineStr">
        <is>
          <t>Mug Root Beer | Original | 15-pack 355mL</t>
        </is>
      </c>
      <c r="C846" s="15" t="inlineStr">
        <is>
          <t>5) Sparkling water &amp; soda</t>
        </is>
      </c>
      <c r="D846" s="15" t="inlineStr">
        <is>
          <t>355 mL can</t>
        </is>
      </c>
      <c r="E846" s="29" t="n">
        <v>15</v>
      </c>
      <c r="F846" s="30" t="n"/>
      <c r="G846" s="31">
        <f>IF(AND(ISNUMBER($F846),ISNUMBER($E846),$E846&lt;&gt;0),$F846/$E846,"")</f>
        <v/>
      </c>
      <c r="H846" s="31">
        <f>IF(AND(ISNUMBER($F846),ISNUMBER($AL846),ISNUMBER($E846),($AL846*$E846)&lt;&gt;0),$F846/($AL846*$E846)*100,"")</f>
        <v/>
      </c>
      <c r="I846" s="32" t="n"/>
      <c r="J846" s="33" t="n"/>
      <c r="K846" s="31">
        <f>IF(AND(ISNUMBER($F846),ISNUMBER($J846)),$F846*(1-$J846),"")</f>
        <v/>
      </c>
      <c r="L846" s="32" t="n"/>
      <c r="M846" s="32" t="n"/>
      <c r="N846" s="31">
        <f>IF(ISNUMBER($F846),($F846-IF(ISNUMBER($AM846),$AM846,0))*(1-IF(ISNUMBER($J846),$J846,0)),"")</f>
        <v/>
      </c>
      <c r="O846" s="15" t="inlineStr">
        <is>
          <t>Original</t>
        </is>
      </c>
      <c r="P846" s="29" t="n">
        <v>0</v>
      </c>
      <c r="Q846" s="29" t="n">
        <v>65</v>
      </c>
      <c r="R846" s="15" t="inlineStr">
        <is>
          <t>Not listed</t>
        </is>
      </c>
      <c r="S846" s="29" t="n">
        <v>43</v>
      </c>
      <c r="T846" s="29" t="n">
        <v>160</v>
      </c>
      <c r="U846" s="15" t="inlineStr">
        <is>
          <t>HFCS</t>
        </is>
      </c>
      <c r="V846" s="15" t="inlineStr">
        <is>
          <t>Caffeine-free root beer</t>
        </is>
      </c>
      <c r="W846" s="32" t="n"/>
      <c r="X846" s="32" t="n"/>
      <c r="Y846" s="32" t="n"/>
      <c r="Z846" s="32" t="n"/>
      <c r="AA846" s="15" t="inlineStr">
        <is>
          <t>Medium</t>
        </is>
      </c>
      <c r="AB846" s="15" t="inlineStr">
        <is>
          <t>PepsiCo root beer</t>
        </is>
      </c>
      <c r="AC846" s="15" t="inlineStr">
        <is>
          <t>Creamy root beer</t>
        </is>
      </c>
      <c r="AD846" s="15" t="inlineStr">
        <is>
          <t>Value root beer.</t>
        </is>
      </c>
      <c r="AE846" s="32" t="n"/>
      <c r="AF846" s="34">
        <f>IF(AND(ISNUMBER($P846),ISNUMBER($AL846),$AL846&lt;&gt;0),ROUND($P846/$AL846*100,1),"")</f>
        <v/>
      </c>
      <c r="AG846" s="35">
        <f>IF(AND(ISNUMBER($S846),ISNUMBER($AL846),$AL846&lt;&gt;0),ROUND($S846/$AL846*100,2),"")</f>
        <v/>
      </c>
      <c r="AH846" s="34">
        <f>IF(AND(ISNUMBER($Q846),ISNUMBER($AL846),$AL846&lt;&gt;0),ROUND($Q846/$AL846*100,1),"")</f>
        <v/>
      </c>
      <c r="AI846" s="29">
        <f>IF(ISNUMBER($S846),IF($S846&lt;=1,"Yes","No"),"n/a")</f>
        <v/>
      </c>
      <c r="AJ846" s="29">
        <f>IF(ISNUMBER($S846),ROUND(MAX(0,MIN(100,100-$S846*2.5-IF(ISNUMBER($T846),$T846,0)*0.12+IF($S846&lt;=1,12,0))),0),"")</f>
        <v/>
      </c>
      <c r="AK846" s="29">
        <f>IF(ISNUMBER($Q846),IF($Q846&gt;=100,20,IF($Q846&gt;=30,10,0)),0)+IF(ISNUMBER($R846),IF($R846&gt;=100,20,0),0)+IF(ISNUMBER($P846),IF($P846&gt;=150,20,IF($P846&gt;=50,12,5)),0)+IF(ISNUMBER($S846),IF($S846&lt;=1,15,0),0)</f>
        <v/>
      </c>
      <c r="AL846" s="29" t="n">
        <v>355</v>
      </c>
      <c r="AM846" s="30" t="n"/>
      <c r="AN846" s="15" t="inlineStr">
        <is>
          <t>Secondary/approx; NOT verified on Amazon.ca</t>
        </is>
      </c>
      <c r="AO846" s="15" t="inlineStr">
        <is>
          <t>BLANK -&gt; requires live Amazon.ca capture</t>
        </is>
      </c>
      <c r="AP846" s="15" t="inlineStr">
        <is>
          <t>Unverified commercial data</t>
        </is>
      </c>
    </row>
    <row r="847" ht="28" customHeight="1">
      <c r="A847" s="15" t="inlineStr">
        <is>
          <t>Mug</t>
        </is>
      </c>
      <c r="B847" s="15" t="inlineStr">
        <is>
          <t>Mug Root Beer | Original | 18-pack 355mL</t>
        </is>
      </c>
      <c r="C847" s="15" t="inlineStr">
        <is>
          <t>5) Sparkling water &amp; soda</t>
        </is>
      </c>
      <c r="D847" s="15" t="inlineStr">
        <is>
          <t>355 mL can</t>
        </is>
      </c>
      <c r="E847" s="29" t="n">
        <v>18</v>
      </c>
      <c r="F847" s="30" t="n"/>
      <c r="G847" s="31">
        <f>IF(AND(ISNUMBER($F847),ISNUMBER($E847),$E847&lt;&gt;0),$F847/$E847,"")</f>
        <v/>
      </c>
      <c r="H847" s="31">
        <f>IF(AND(ISNUMBER($F847),ISNUMBER($AL847),ISNUMBER($E847),($AL847*$E847)&lt;&gt;0),$F847/($AL847*$E847)*100,"")</f>
        <v/>
      </c>
      <c r="I847" s="32" t="n"/>
      <c r="J847" s="33" t="n"/>
      <c r="K847" s="31">
        <f>IF(AND(ISNUMBER($F847),ISNUMBER($J847)),$F847*(1-$J847),"")</f>
        <v/>
      </c>
      <c r="L847" s="32" t="n"/>
      <c r="M847" s="32" t="n"/>
      <c r="N847" s="31">
        <f>IF(ISNUMBER($F847),($F847-IF(ISNUMBER($AM847),$AM847,0))*(1-IF(ISNUMBER($J847),$J847,0)),"")</f>
        <v/>
      </c>
      <c r="O847" s="15" t="inlineStr">
        <is>
          <t>Original</t>
        </is>
      </c>
      <c r="P847" s="29" t="n">
        <v>0</v>
      </c>
      <c r="Q847" s="29" t="n">
        <v>65</v>
      </c>
      <c r="R847" s="15" t="inlineStr">
        <is>
          <t>Not listed</t>
        </is>
      </c>
      <c r="S847" s="29" t="n">
        <v>43</v>
      </c>
      <c r="T847" s="29" t="n">
        <v>160</v>
      </c>
      <c r="U847" s="15" t="inlineStr">
        <is>
          <t>HFCS</t>
        </is>
      </c>
      <c r="V847" s="15" t="inlineStr">
        <is>
          <t>Caffeine-free root beer</t>
        </is>
      </c>
      <c r="W847" s="32" t="n"/>
      <c r="X847" s="32" t="n"/>
      <c r="Y847" s="32" t="n"/>
      <c r="Z847" s="32" t="n"/>
      <c r="AA847" s="15" t="inlineStr">
        <is>
          <t>Medium</t>
        </is>
      </c>
      <c r="AB847" s="15" t="inlineStr">
        <is>
          <t>PepsiCo root beer</t>
        </is>
      </c>
      <c r="AC847" s="15" t="inlineStr">
        <is>
          <t>Creamy root beer</t>
        </is>
      </c>
      <c r="AD847" s="15" t="inlineStr">
        <is>
          <t>Value root beer.</t>
        </is>
      </c>
      <c r="AE847" s="32" t="n"/>
      <c r="AF847" s="34">
        <f>IF(AND(ISNUMBER($P847),ISNUMBER($AL847),$AL847&lt;&gt;0),ROUND($P847/$AL847*100,1),"")</f>
        <v/>
      </c>
      <c r="AG847" s="35">
        <f>IF(AND(ISNUMBER($S847),ISNUMBER($AL847),$AL847&lt;&gt;0),ROUND($S847/$AL847*100,2),"")</f>
        <v/>
      </c>
      <c r="AH847" s="34">
        <f>IF(AND(ISNUMBER($Q847),ISNUMBER($AL847),$AL847&lt;&gt;0),ROUND($Q847/$AL847*100,1),"")</f>
        <v/>
      </c>
      <c r="AI847" s="29">
        <f>IF(ISNUMBER($S847),IF($S847&lt;=1,"Yes","No"),"n/a")</f>
        <v/>
      </c>
      <c r="AJ847" s="29">
        <f>IF(ISNUMBER($S847),ROUND(MAX(0,MIN(100,100-$S847*2.5-IF(ISNUMBER($T847),$T847,0)*0.12+IF($S847&lt;=1,12,0))),0),"")</f>
        <v/>
      </c>
      <c r="AK847" s="29">
        <f>IF(ISNUMBER($Q847),IF($Q847&gt;=100,20,IF($Q847&gt;=30,10,0)),0)+IF(ISNUMBER($R847),IF($R847&gt;=100,20,0),0)+IF(ISNUMBER($P847),IF($P847&gt;=150,20,IF($P847&gt;=50,12,5)),0)+IF(ISNUMBER($S847),IF($S847&lt;=1,15,0),0)</f>
        <v/>
      </c>
      <c r="AL847" s="29" t="n">
        <v>355</v>
      </c>
      <c r="AM847" s="30" t="n"/>
      <c r="AN847" s="15" t="inlineStr">
        <is>
          <t>Secondary/approx; NOT verified on Amazon.ca</t>
        </is>
      </c>
      <c r="AO847" s="15" t="inlineStr">
        <is>
          <t>BLANK -&gt; requires live Amazon.ca capture</t>
        </is>
      </c>
      <c r="AP847" s="15" t="inlineStr">
        <is>
          <t>Unverified commercial data</t>
        </is>
      </c>
    </row>
    <row r="848" ht="28" customHeight="1">
      <c r="A848" s="15" t="inlineStr">
        <is>
          <t>Mug</t>
        </is>
      </c>
      <c r="B848" s="15" t="inlineStr">
        <is>
          <t>Mug Root Beer | Original | 24-pack 355mL</t>
        </is>
      </c>
      <c r="C848" s="15" t="inlineStr">
        <is>
          <t>5) Sparkling water &amp; soda</t>
        </is>
      </c>
      <c r="D848" s="15" t="inlineStr">
        <is>
          <t>355 mL can</t>
        </is>
      </c>
      <c r="E848" s="29" t="n">
        <v>24</v>
      </c>
      <c r="F848" s="30" t="n"/>
      <c r="G848" s="31">
        <f>IF(AND(ISNUMBER($F848),ISNUMBER($E848),$E848&lt;&gt;0),$F848/$E848,"")</f>
        <v/>
      </c>
      <c r="H848" s="31">
        <f>IF(AND(ISNUMBER($F848),ISNUMBER($AL848),ISNUMBER($E848),($AL848*$E848)&lt;&gt;0),$F848/($AL848*$E848)*100,"")</f>
        <v/>
      </c>
      <c r="I848" s="32" t="n"/>
      <c r="J848" s="33" t="n"/>
      <c r="K848" s="31">
        <f>IF(AND(ISNUMBER($F848),ISNUMBER($J848)),$F848*(1-$J848),"")</f>
        <v/>
      </c>
      <c r="L848" s="32" t="n"/>
      <c r="M848" s="32" t="n"/>
      <c r="N848" s="31">
        <f>IF(ISNUMBER($F848),($F848-IF(ISNUMBER($AM848),$AM848,0))*(1-IF(ISNUMBER($J848),$J848,0)),"")</f>
        <v/>
      </c>
      <c r="O848" s="15" t="inlineStr">
        <is>
          <t>Original</t>
        </is>
      </c>
      <c r="P848" s="29" t="n">
        <v>0</v>
      </c>
      <c r="Q848" s="29" t="n">
        <v>65</v>
      </c>
      <c r="R848" s="15" t="inlineStr">
        <is>
          <t>Not listed</t>
        </is>
      </c>
      <c r="S848" s="29" t="n">
        <v>43</v>
      </c>
      <c r="T848" s="29" t="n">
        <v>160</v>
      </c>
      <c r="U848" s="15" t="inlineStr">
        <is>
          <t>HFCS</t>
        </is>
      </c>
      <c r="V848" s="15" t="inlineStr">
        <is>
          <t>Caffeine-free root beer</t>
        </is>
      </c>
      <c r="W848" s="32" t="n"/>
      <c r="X848" s="32" t="n"/>
      <c r="Y848" s="32" t="n"/>
      <c r="Z848" s="32" t="n"/>
      <c r="AA848" s="15" t="inlineStr">
        <is>
          <t>Medium</t>
        </is>
      </c>
      <c r="AB848" s="15" t="inlineStr">
        <is>
          <t>PepsiCo root beer</t>
        </is>
      </c>
      <c r="AC848" s="15" t="inlineStr">
        <is>
          <t>Creamy root beer</t>
        </is>
      </c>
      <c r="AD848" s="15" t="inlineStr">
        <is>
          <t>Value root beer.</t>
        </is>
      </c>
      <c r="AE848" s="32" t="n"/>
      <c r="AF848" s="34">
        <f>IF(AND(ISNUMBER($P848),ISNUMBER($AL848),$AL848&lt;&gt;0),ROUND($P848/$AL848*100,1),"")</f>
        <v/>
      </c>
      <c r="AG848" s="35">
        <f>IF(AND(ISNUMBER($S848),ISNUMBER($AL848),$AL848&lt;&gt;0),ROUND($S848/$AL848*100,2),"")</f>
        <v/>
      </c>
      <c r="AH848" s="34">
        <f>IF(AND(ISNUMBER($Q848),ISNUMBER($AL848),$AL848&lt;&gt;0),ROUND($Q848/$AL848*100,1),"")</f>
        <v/>
      </c>
      <c r="AI848" s="29">
        <f>IF(ISNUMBER($S848),IF($S848&lt;=1,"Yes","No"),"n/a")</f>
        <v/>
      </c>
      <c r="AJ848" s="29">
        <f>IF(ISNUMBER($S848),ROUND(MAX(0,MIN(100,100-$S848*2.5-IF(ISNUMBER($T848),$T848,0)*0.12+IF($S848&lt;=1,12,0))),0),"")</f>
        <v/>
      </c>
      <c r="AK848" s="29">
        <f>IF(ISNUMBER($Q848),IF($Q848&gt;=100,20,IF($Q848&gt;=30,10,0)),0)+IF(ISNUMBER($R848),IF($R848&gt;=100,20,0),0)+IF(ISNUMBER($P848),IF($P848&gt;=150,20,IF($P848&gt;=50,12,5)),0)+IF(ISNUMBER($S848),IF($S848&lt;=1,15,0),0)</f>
        <v/>
      </c>
      <c r="AL848" s="29" t="n">
        <v>355</v>
      </c>
      <c r="AM848" s="30" t="n"/>
      <c r="AN848" s="15" t="inlineStr">
        <is>
          <t>Secondary/approx; NOT verified on Amazon.ca</t>
        </is>
      </c>
      <c r="AO848" s="15" t="inlineStr">
        <is>
          <t>BLANK -&gt; requires live Amazon.ca capture</t>
        </is>
      </c>
      <c r="AP848" s="15" t="inlineStr">
        <is>
          <t>Unverified commercial data</t>
        </is>
      </c>
    </row>
    <row r="849" ht="28" customHeight="1">
      <c r="A849" s="15" t="inlineStr">
        <is>
          <t>Mug</t>
        </is>
      </c>
      <c r="B849" s="15" t="inlineStr">
        <is>
          <t>Mug Root Beer | Diet | single 355mL</t>
        </is>
      </c>
      <c r="C849" s="15" t="inlineStr">
        <is>
          <t>5) Sparkling water &amp; soda</t>
        </is>
      </c>
      <c r="D849" s="15" t="inlineStr">
        <is>
          <t>355 mL can</t>
        </is>
      </c>
      <c r="E849" s="29" t="n">
        <v>1</v>
      </c>
      <c r="F849" s="30" t="n"/>
      <c r="G849" s="31">
        <f>IF(AND(ISNUMBER($F849),ISNUMBER($E849),$E849&lt;&gt;0),$F849/$E849,"")</f>
        <v/>
      </c>
      <c r="H849" s="31">
        <f>IF(AND(ISNUMBER($F849),ISNUMBER($AL849),ISNUMBER($E849),($AL849*$E849)&lt;&gt;0),$F849/($AL849*$E849)*100,"")</f>
        <v/>
      </c>
      <c r="I849" s="32" t="n"/>
      <c r="J849" s="33" t="n"/>
      <c r="K849" s="31">
        <f>IF(AND(ISNUMBER($F849),ISNUMBER($J849)),$F849*(1-$J849),"")</f>
        <v/>
      </c>
      <c r="L849" s="32" t="n"/>
      <c r="M849" s="32" t="n"/>
      <c r="N849" s="31">
        <f>IF(ISNUMBER($F849),($F849-IF(ISNUMBER($AM849),$AM849,0))*(1-IF(ISNUMBER($J849),$J849,0)),"")</f>
        <v/>
      </c>
      <c r="O849" s="15" t="inlineStr">
        <is>
          <t>Diet</t>
        </is>
      </c>
      <c r="P849" s="29" t="n">
        <v>0</v>
      </c>
      <c r="Q849" s="29" t="n">
        <v>65</v>
      </c>
      <c r="R849" s="15" t="inlineStr">
        <is>
          <t>Not listed</t>
        </is>
      </c>
      <c r="S849" s="29" t="n">
        <v>43</v>
      </c>
      <c r="T849" s="29" t="n">
        <v>160</v>
      </c>
      <c r="U849" s="15" t="inlineStr">
        <is>
          <t>HFCS</t>
        </is>
      </c>
      <c r="V849" s="15" t="inlineStr">
        <is>
          <t>Caffeine-free root beer</t>
        </is>
      </c>
      <c r="W849" s="32" t="n"/>
      <c r="X849" s="32" t="n"/>
      <c r="Y849" s="32" t="n"/>
      <c r="Z849" s="32" t="n"/>
      <c r="AA849" s="15" t="inlineStr">
        <is>
          <t>Medium</t>
        </is>
      </c>
      <c r="AB849" s="15" t="inlineStr">
        <is>
          <t>PepsiCo root beer</t>
        </is>
      </c>
      <c r="AC849" s="15" t="inlineStr">
        <is>
          <t>Creamy root beer</t>
        </is>
      </c>
      <c r="AD849" s="15" t="inlineStr">
        <is>
          <t>Value root beer.</t>
        </is>
      </c>
      <c r="AE849" s="32" t="n"/>
      <c r="AF849" s="34">
        <f>IF(AND(ISNUMBER($P849),ISNUMBER($AL849),$AL849&lt;&gt;0),ROUND($P849/$AL849*100,1),"")</f>
        <v/>
      </c>
      <c r="AG849" s="35">
        <f>IF(AND(ISNUMBER($S849),ISNUMBER($AL849),$AL849&lt;&gt;0),ROUND($S849/$AL849*100,2),"")</f>
        <v/>
      </c>
      <c r="AH849" s="34">
        <f>IF(AND(ISNUMBER($Q849),ISNUMBER($AL849),$AL849&lt;&gt;0),ROUND($Q849/$AL849*100,1),"")</f>
        <v/>
      </c>
      <c r="AI849" s="29">
        <f>IF(ISNUMBER($S849),IF($S849&lt;=1,"Yes","No"),"n/a")</f>
        <v/>
      </c>
      <c r="AJ849" s="29">
        <f>IF(ISNUMBER($S849),ROUND(MAX(0,MIN(100,100-$S849*2.5-IF(ISNUMBER($T849),$T849,0)*0.12+IF($S849&lt;=1,12,0))),0),"")</f>
        <v/>
      </c>
      <c r="AK849" s="29">
        <f>IF(ISNUMBER($Q849),IF($Q849&gt;=100,20,IF($Q849&gt;=30,10,0)),0)+IF(ISNUMBER($R849),IF($R849&gt;=100,20,0),0)+IF(ISNUMBER($P849),IF($P849&gt;=150,20,IF($P849&gt;=50,12,5)),0)+IF(ISNUMBER($S849),IF($S849&lt;=1,15,0),0)</f>
        <v/>
      </c>
      <c r="AL849" s="29" t="n">
        <v>355</v>
      </c>
      <c r="AM849" s="30" t="n"/>
      <c r="AN849" s="15" t="inlineStr">
        <is>
          <t>Secondary/approx; NOT verified on Amazon.ca</t>
        </is>
      </c>
      <c r="AO849" s="15" t="inlineStr">
        <is>
          <t>BLANK -&gt; requires live Amazon.ca capture</t>
        </is>
      </c>
      <c r="AP849" s="15" t="inlineStr">
        <is>
          <t>Unverified commercial data</t>
        </is>
      </c>
    </row>
    <row r="850" ht="28" customHeight="1">
      <c r="A850" s="15" t="inlineStr">
        <is>
          <t>Mug</t>
        </is>
      </c>
      <c r="B850" s="15" t="inlineStr">
        <is>
          <t>Mug Root Beer | Diet | 8-pack 355mL</t>
        </is>
      </c>
      <c r="C850" s="15" t="inlineStr">
        <is>
          <t>5) Sparkling water &amp; soda</t>
        </is>
      </c>
      <c r="D850" s="15" t="inlineStr">
        <is>
          <t>355 mL can</t>
        </is>
      </c>
      <c r="E850" s="29" t="n">
        <v>8</v>
      </c>
      <c r="F850" s="30" t="n"/>
      <c r="G850" s="31">
        <f>IF(AND(ISNUMBER($F850),ISNUMBER($E850),$E850&lt;&gt;0),$F850/$E850,"")</f>
        <v/>
      </c>
      <c r="H850" s="31">
        <f>IF(AND(ISNUMBER($F850),ISNUMBER($AL850),ISNUMBER($E850),($AL850*$E850)&lt;&gt;0),$F850/($AL850*$E850)*100,"")</f>
        <v/>
      </c>
      <c r="I850" s="32" t="n"/>
      <c r="J850" s="33" t="n"/>
      <c r="K850" s="31">
        <f>IF(AND(ISNUMBER($F850),ISNUMBER($J850)),$F850*(1-$J850),"")</f>
        <v/>
      </c>
      <c r="L850" s="32" t="n"/>
      <c r="M850" s="32" t="n"/>
      <c r="N850" s="31">
        <f>IF(ISNUMBER($F850),($F850-IF(ISNUMBER($AM850),$AM850,0))*(1-IF(ISNUMBER($J850),$J850,0)),"")</f>
        <v/>
      </c>
      <c r="O850" s="15" t="inlineStr">
        <is>
          <t>Diet</t>
        </is>
      </c>
      <c r="P850" s="29" t="n">
        <v>0</v>
      </c>
      <c r="Q850" s="29" t="n">
        <v>65</v>
      </c>
      <c r="R850" s="15" t="inlineStr">
        <is>
          <t>Not listed</t>
        </is>
      </c>
      <c r="S850" s="29" t="n">
        <v>43</v>
      </c>
      <c r="T850" s="29" t="n">
        <v>160</v>
      </c>
      <c r="U850" s="15" t="inlineStr">
        <is>
          <t>HFCS</t>
        </is>
      </c>
      <c r="V850" s="15" t="inlineStr">
        <is>
          <t>Caffeine-free root beer</t>
        </is>
      </c>
      <c r="W850" s="32" t="n"/>
      <c r="X850" s="32" t="n"/>
      <c r="Y850" s="32" t="n"/>
      <c r="Z850" s="32" t="n"/>
      <c r="AA850" s="15" t="inlineStr">
        <is>
          <t>Medium</t>
        </is>
      </c>
      <c r="AB850" s="15" t="inlineStr">
        <is>
          <t>PepsiCo root beer</t>
        </is>
      </c>
      <c r="AC850" s="15" t="inlineStr">
        <is>
          <t>Creamy root beer</t>
        </is>
      </c>
      <c r="AD850" s="15" t="inlineStr">
        <is>
          <t>Value root beer.</t>
        </is>
      </c>
      <c r="AE850" s="32" t="n"/>
      <c r="AF850" s="34">
        <f>IF(AND(ISNUMBER($P850),ISNUMBER($AL850),$AL850&lt;&gt;0),ROUND($P850/$AL850*100,1),"")</f>
        <v/>
      </c>
      <c r="AG850" s="35">
        <f>IF(AND(ISNUMBER($S850),ISNUMBER($AL850),$AL850&lt;&gt;0),ROUND($S850/$AL850*100,2),"")</f>
        <v/>
      </c>
      <c r="AH850" s="34">
        <f>IF(AND(ISNUMBER($Q850),ISNUMBER($AL850),$AL850&lt;&gt;0),ROUND($Q850/$AL850*100,1),"")</f>
        <v/>
      </c>
      <c r="AI850" s="29">
        <f>IF(ISNUMBER($S850),IF($S850&lt;=1,"Yes","No"),"n/a")</f>
        <v/>
      </c>
      <c r="AJ850" s="29">
        <f>IF(ISNUMBER($S850),ROUND(MAX(0,MIN(100,100-$S850*2.5-IF(ISNUMBER($T850),$T850,0)*0.12+IF($S850&lt;=1,12,0))),0),"")</f>
        <v/>
      </c>
      <c r="AK850" s="29">
        <f>IF(ISNUMBER($Q850),IF($Q850&gt;=100,20,IF($Q850&gt;=30,10,0)),0)+IF(ISNUMBER($R850),IF($R850&gt;=100,20,0),0)+IF(ISNUMBER($P850),IF($P850&gt;=150,20,IF($P850&gt;=50,12,5)),0)+IF(ISNUMBER($S850),IF($S850&lt;=1,15,0),0)</f>
        <v/>
      </c>
      <c r="AL850" s="29" t="n">
        <v>355</v>
      </c>
      <c r="AM850" s="30" t="n"/>
      <c r="AN850" s="15" t="inlineStr">
        <is>
          <t>Secondary/approx; NOT verified on Amazon.ca</t>
        </is>
      </c>
      <c r="AO850" s="15" t="inlineStr">
        <is>
          <t>BLANK -&gt; requires live Amazon.ca capture</t>
        </is>
      </c>
      <c r="AP850" s="15" t="inlineStr">
        <is>
          <t>Unverified commercial data</t>
        </is>
      </c>
    </row>
    <row r="851" ht="28" customHeight="1">
      <c r="A851" s="15" t="inlineStr">
        <is>
          <t>Mug</t>
        </is>
      </c>
      <c r="B851" s="15" t="inlineStr">
        <is>
          <t>Mug Root Beer | Diet | 12-pack 355mL</t>
        </is>
      </c>
      <c r="C851" s="15" t="inlineStr">
        <is>
          <t>5) Sparkling water &amp; soda</t>
        </is>
      </c>
      <c r="D851" s="15" t="inlineStr">
        <is>
          <t>355 mL can</t>
        </is>
      </c>
      <c r="E851" s="29" t="n">
        <v>12</v>
      </c>
      <c r="F851" s="30" t="n"/>
      <c r="G851" s="31">
        <f>IF(AND(ISNUMBER($F851),ISNUMBER($E851),$E851&lt;&gt;0),$F851/$E851,"")</f>
        <v/>
      </c>
      <c r="H851" s="31">
        <f>IF(AND(ISNUMBER($F851),ISNUMBER($AL851),ISNUMBER($E851),($AL851*$E851)&lt;&gt;0),$F851/($AL851*$E851)*100,"")</f>
        <v/>
      </c>
      <c r="I851" s="32" t="n"/>
      <c r="J851" s="33" t="n"/>
      <c r="K851" s="31">
        <f>IF(AND(ISNUMBER($F851),ISNUMBER($J851)),$F851*(1-$J851),"")</f>
        <v/>
      </c>
      <c r="L851" s="32" t="n"/>
      <c r="M851" s="32" t="n"/>
      <c r="N851" s="31">
        <f>IF(ISNUMBER($F851),($F851-IF(ISNUMBER($AM851),$AM851,0))*(1-IF(ISNUMBER($J851),$J851,0)),"")</f>
        <v/>
      </c>
      <c r="O851" s="15" t="inlineStr">
        <is>
          <t>Diet</t>
        </is>
      </c>
      <c r="P851" s="29" t="n">
        <v>0</v>
      </c>
      <c r="Q851" s="29" t="n">
        <v>65</v>
      </c>
      <c r="R851" s="15" t="inlineStr">
        <is>
          <t>Not listed</t>
        </is>
      </c>
      <c r="S851" s="29" t="n">
        <v>43</v>
      </c>
      <c r="T851" s="29" t="n">
        <v>160</v>
      </c>
      <c r="U851" s="15" t="inlineStr">
        <is>
          <t>HFCS</t>
        </is>
      </c>
      <c r="V851" s="15" t="inlineStr">
        <is>
          <t>Caffeine-free root beer</t>
        </is>
      </c>
      <c r="W851" s="32" t="n"/>
      <c r="X851" s="32" t="n"/>
      <c r="Y851" s="32" t="n"/>
      <c r="Z851" s="32" t="n"/>
      <c r="AA851" s="15" t="inlineStr">
        <is>
          <t>Medium</t>
        </is>
      </c>
      <c r="AB851" s="15" t="inlineStr">
        <is>
          <t>PepsiCo root beer</t>
        </is>
      </c>
      <c r="AC851" s="15" t="inlineStr">
        <is>
          <t>Creamy root beer</t>
        </is>
      </c>
      <c r="AD851" s="15" t="inlineStr">
        <is>
          <t>Value root beer.</t>
        </is>
      </c>
      <c r="AE851" s="32" t="n"/>
      <c r="AF851" s="34">
        <f>IF(AND(ISNUMBER($P851),ISNUMBER($AL851),$AL851&lt;&gt;0),ROUND($P851/$AL851*100,1),"")</f>
        <v/>
      </c>
      <c r="AG851" s="35">
        <f>IF(AND(ISNUMBER($S851),ISNUMBER($AL851),$AL851&lt;&gt;0),ROUND($S851/$AL851*100,2),"")</f>
        <v/>
      </c>
      <c r="AH851" s="34">
        <f>IF(AND(ISNUMBER($Q851),ISNUMBER($AL851),$AL851&lt;&gt;0),ROUND($Q851/$AL851*100,1),"")</f>
        <v/>
      </c>
      <c r="AI851" s="29">
        <f>IF(ISNUMBER($S851),IF($S851&lt;=1,"Yes","No"),"n/a")</f>
        <v/>
      </c>
      <c r="AJ851" s="29">
        <f>IF(ISNUMBER($S851),ROUND(MAX(0,MIN(100,100-$S851*2.5-IF(ISNUMBER($T851),$T851,0)*0.12+IF($S851&lt;=1,12,0))),0),"")</f>
        <v/>
      </c>
      <c r="AK851" s="29">
        <f>IF(ISNUMBER($Q851),IF($Q851&gt;=100,20,IF($Q851&gt;=30,10,0)),0)+IF(ISNUMBER($R851),IF($R851&gt;=100,20,0),0)+IF(ISNUMBER($P851),IF($P851&gt;=150,20,IF($P851&gt;=50,12,5)),0)+IF(ISNUMBER($S851),IF($S851&lt;=1,15,0),0)</f>
        <v/>
      </c>
      <c r="AL851" s="29" t="n">
        <v>355</v>
      </c>
      <c r="AM851" s="30" t="n"/>
      <c r="AN851" s="15" t="inlineStr">
        <is>
          <t>Secondary/approx; NOT verified on Amazon.ca</t>
        </is>
      </c>
      <c r="AO851" s="15" t="inlineStr">
        <is>
          <t>BLANK -&gt; requires live Amazon.ca capture</t>
        </is>
      </c>
      <c r="AP851" s="15" t="inlineStr">
        <is>
          <t>Unverified commercial data</t>
        </is>
      </c>
    </row>
    <row r="852" ht="28" customHeight="1">
      <c r="A852" s="15" t="inlineStr">
        <is>
          <t>Mug</t>
        </is>
      </c>
      <c r="B852" s="15" t="inlineStr">
        <is>
          <t>Mug Root Beer | Diet | 15-pack 355mL</t>
        </is>
      </c>
      <c r="C852" s="15" t="inlineStr">
        <is>
          <t>5) Sparkling water &amp; soda</t>
        </is>
      </c>
      <c r="D852" s="15" t="inlineStr">
        <is>
          <t>355 mL can</t>
        </is>
      </c>
      <c r="E852" s="29" t="n">
        <v>15</v>
      </c>
      <c r="F852" s="30" t="n"/>
      <c r="G852" s="31">
        <f>IF(AND(ISNUMBER($F852),ISNUMBER($E852),$E852&lt;&gt;0),$F852/$E852,"")</f>
        <v/>
      </c>
      <c r="H852" s="31">
        <f>IF(AND(ISNUMBER($F852),ISNUMBER($AL852),ISNUMBER($E852),($AL852*$E852)&lt;&gt;0),$F852/($AL852*$E852)*100,"")</f>
        <v/>
      </c>
      <c r="I852" s="32" t="n"/>
      <c r="J852" s="33" t="n"/>
      <c r="K852" s="31">
        <f>IF(AND(ISNUMBER($F852),ISNUMBER($J852)),$F852*(1-$J852),"")</f>
        <v/>
      </c>
      <c r="L852" s="32" t="n"/>
      <c r="M852" s="32" t="n"/>
      <c r="N852" s="31">
        <f>IF(ISNUMBER($F852),($F852-IF(ISNUMBER($AM852),$AM852,0))*(1-IF(ISNUMBER($J852),$J852,0)),"")</f>
        <v/>
      </c>
      <c r="O852" s="15" t="inlineStr">
        <is>
          <t>Diet</t>
        </is>
      </c>
      <c r="P852" s="29" t="n">
        <v>0</v>
      </c>
      <c r="Q852" s="29" t="n">
        <v>65</v>
      </c>
      <c r="R852" s="15" t="inlineStr">
        <is>
          <t>Not listed</t>
        </is>
      </c>
      <c r="S852" s="29" t="n">
        <v>43</v>
      </c>
      <c r="T852" s="29" t="n">
        <v>160</v>
      </c>
      <c r="U852" s="15" t="inlineStr">
        <is>
          <t>HFCS</t>
        </is>
      </c>
      <c r="V852" s="15" t="inlineStr">
        <is>
          <t>Caffeine-free root beer</t>
        </is>
      </c>
      <c r="W852" s="32" t="n"/>
      <c r="X852" s="32" t="n"/>
      <c r="Y852" s="32" t="n"/>
      <c r="Z852" s="32" t="n"/>
      <c r="AA852" s="15" t="inlineStr">
        <is>
          <t>Medium</t>
        </is>
      </c>
      <c r="AB852" s="15" t="inlineStr">
        <is>
          <t>PepsiCo root beer</t>
        </is>
      </c>
      <c r="AC852" s="15" t="inlineStr">
        <is>
          <t>Creamy root beer</t>
        </is>
      </c>
      <c r="AD852" s="15" t="inlineStr">
        <is>
          <t>Value root beer.</t>
        </is>
      </c>
      <c r="AE852" s="32" t="n"/>
      <c r="AF852" s="34">
        <f>IF(AND(ISNUMBER($P852),ISNUMBER($AL852),$AL852&lt;&gt;0),ROUND($P852/$AL852*100,1),"")</f>
        <v/>
      </c>
      <c r="AG852" s="35">
        <f>IF(AND(ISNUMBER($S852),ISNUMBER($AL852),$AL852&lt;&gt;0),ROUND($S852/$AL852*100,2),"")</f>
        <v/>
      </c>
      <c r="AH852" s="34">
        <f>IF(AND(ISNUMBER($Q852),ISNUMBER($AL852),$AL852&lt;&gt;0),ROUND($Q852/$AL852*100,1),"")</f>
        <v/>
      </c>
      <c r="AI852" s="29">
        <f>IF(ISNUMBER($S852),IF($S852&lt;=1,"Yes","No"),"n/a")</f>
        <v/>
      </c>
      <c r="AJ852" s="29">
        <f>IF(ISNUMBER($S852),ROUND(MAX(0,MIN(100,100-$S852*2.5-IF(ISNUMBER($T852),$T852,0)*0.12+IF($S852&lt;=1,12,0))),0),"")</f>
        <v/>
      </c>
      <c r="AK852" s="29">
        <f>IF(ISNUMBER($Q852),IF($Q852&gt;=100,20,IF($Q852&gt;=30,10,0)),0)+IF(ISNUMBER($R852),IF($R852&gt;=100,20,0),0)+IF(ISNUMBER($P852),IF($P852&gt;=150,20,IF($P852&gt;=50,12,5)),0)+IF(ISNUMBER($S852),IF($S852&lt;=1,15,0),0)</f>
        <v/>
      </c>
      <c r="AL852" s="29" t="n">
        <v>355</v>
      </c>
      <c r="AM852" s="30" t="n"/>
      <c r="AN852" s="15" t="inlineStr">
        <is>
          <t>Secondary/approx; NOT verified on Amazon.ca</t>
        </is>
      </c>
      <c r="AO852" s="15" t="inlineStr">
        <is>
          <t>BLANK -&gt; requires live Amazon.ca capture</t>
        </is>
      </c>
      <c r="AP852" s="15" t="inlineStr">
        <is>
          <t>Unverified commercial data</t>
        </is>
      </c>
    </row>
    <row r="853" ht="28" customHeight="1">
      <c r="A853" s="15" t="inlineStr">
        <is>
          <t>Mug</t>
        </is>
      </c>
      <c r="B853" s="15" t="inlineStr">
        <is>
          <t>Mug Root Beer | Diet | 18-pack 355mL</t>
        </is>
      </c>
      <c r="C853" s="15" t="inlineStr">
        <is>
          <t>5) Sparkling water &amp; soda</t>
        </is>
      </c>
      <c r="D853" s="15" t="inlineStr">
        <is>
          <t>355 mL can</t>
        </is>
      </c>
      <c r="E853" s="29" t="n">
        <v>18</v>
      </c>
      <c r="F853" s="30" t="n"/>
      <c r="G853" s="31">
        <f>IF(AND(ISNUMBER($F853),ISNUMBER($E853),$E853&lt;&gt;0),$F853/$E853,"")</f>
        <v/>
      </c>
      <c r="H853" s="31">
        <f>IF(AND(ISNUMBER($F853),ISNUMBER($AL853),ISNUMBER($E853),($AL853*$E853)&lt;&gt;0),$F853/($AL853*$E853)*100,"")</f>
        <v/>
      </c>
      <c r="I853" s="32" t="n"/>
      <c r="J853" s="33" t="n"/>
      <c r="K853" s="31">
        <f>IF(AND(ISNUMBER($F853),ISNUMBER($J853)),$F853*(1-$J853),"")</f>
        <v/>
      </c>
      <c r="L853" s="32" t="n"/>
      <c r="M853" s="32" t="n"/>
      <c r="N853" s="31">
        <f>IF(ISNUMBER($F853),($F853-IF(ISNUMBER($AM853),$AM853,0))*(1-IF(ISNUMBER($J853),$J853,0)),"")</f>
        <v/>
      </c>
      <c r="O853" s="15" t="inlineStr">
        <is>
          <t>Diet</t>
        </is>
      </c>
      <c r="P853" s="29" t="n">
        <v>0</v>
      </c>
      <c r="Q853" s="29" t="n">
        <v>65</v>
      </c>
      <c r="R853" s="15" t="inlineStr">
        <is>
          <t>Not listed</t>
        </is>
      </c>
      <c r="S853" s="29" t="n">
        <v>43</v>
      </c>
      <c r="T853" s="29" t="n">
        <v>160</v>
      </c>
      <c r="U853" s="15" t="inlineStr">
        <is>
          <t>HFCS</t>
        </is>
      </c>
      <c r="V853" s="15" t="inlineStr">
        <is>
          <t>Caffeine-free root beer</t>
        </is>
      </c>
      <c r="W853" s="32" t="n"/>
      <c r="X853" s="32" t="n"/>
      <c r="Y853" s="32" t="n"/>
      <c r="Z853" s="32" t="n"/>
      <c r="AA853" s="15" t="inlineStr">
        <is>
          <t>Medium</t>
        </is>
      </c>
      <c r="AB853" s="15" t="inlineStr">
        <is>
          <t>PepsiCo root beer</t>
        </is>
      </c>
      <c r="AC853" s="15" t="inlineStr">
        <is>
          <t>Creamy root beer</t>
        </is>
      </c>
      <c r="AD853" s="15" t="inlineStr">
        <is>
          <t>Value root beer.</t>
        </is>
      </c>
      <c r="AE853" s="32" t="n"/>
      <c r="AF853" s="34">
        <f>IF(AND(ISNUMBER($P853),ISNUMBER($AL853),$AL853&lt;&gt;0),ROUND($P853/$AL853*100,1),"")</f>
        <v/>
      </c>
      <c r="AG853" s="35">
        <f>IF(AND(ISNUMBER($S853),ISNUMBER($AL853),$AL853&lt;&gt;0),ROUND($S853/$AL853*100,2),"")</f>
        <v/>
      </c>
      <c r="AH853" s="34">
        <f>IF(AND(ISNUMBER($Q853),ISNUMBER($AL853),$AL853&lt;&gt;0),ROUND($Q853/$AL853*100,1),"")</f>
        <v/>
      </c>
      <c r="AI853" s="29">
        <f>IF(ISNUMBER($S853),IF($S853&lt;=1,"Yes","No"),"n/a")</f>
        <v/>
      </c>
      <c r="AJ853" s="29">
        <f>IF(ISNUMBER($S853),ROUND(MAX(0,MIN(100,100-$S853*2.5-IF(ISNUMBER($T853),$T853,0)*0.12+IF($S853&lt;=1,12,0))),0),"")</f>
        <v/>
      </c>
      <c r="AK853" s="29">
        <f>IF(ISNUMBER($Q853),IF($Q853&gt;=100,20,IF($Q853&gt;=30,10,0)),0)+IF(ISNUMBER($R853),IF($R853&gt;=100,20,0),0)+IF(ISNUMBER($P853),IF($P853&gt;=150,20,IF($P853&gt;=50,12,5)),0)+IF(ISNUMBER($S853),IF($S853&lt;=1,15,0),0)</f>
        <v/>
      </c>
      <c r="AL853" s="29" t="n">
        <v>355</v>
      </c>
      <c r="AM853" s="30" t="n"/>
      <c r="AN853" s="15" t="inlineStr">
        <is>
          <t>Secondary/approx; NOT verified on Amazon.ca</t>
        </is>
      </c>
      <c r="AO853" s="15" t="inlineStr">
        <is>
          <t>BLANK -&gt; requires live Amazon.ca capture</t>
        </is>
      </c>
      <c r="AP853" s="15" t="inlineStr">
        <is>
          <t>Unverified commercial data</t>
        </is>
      </c>
    </row>
    <row r="854" ht="28" customHeight="1">
      <c r="A854" s="15" t="inlineStr">
        <is>
          <t>Mug</t>
        </is>
      </c>
      <c r="B854" s="15" t="inlineStr">
        <is>
          <t>Mug Root Beer | Diet | 24-pack 355mL</t>
        </is>
      </c>
      <c r="C854" s="15" t="inlineStr">
        <is>
          <t>5) Sparkling water &amp; soda</t>
        </is>
      </c>
      <c r="D854" s="15" t="inlineStr">
        <is>
          <t>355 mL can</t>
        </is>
      </c>
      <c r="E854" s="29" t="n">
        <v>24</v>
      </c>
      <c r="F854" s="30" t="n"/>
      <c r="G854" s="31">
        <f>IF(AND(ISNUMBER($F854),ISNUMBER($E854),$E854&lt;&gt;0),$F854/$E854,"")</f>
        <v/>
      </c>
      <c r="H854" s="31">
        <f>IF(AND(ISNUMBER($F854),ISNUMBER($AL854),ISNUMBER($E854),($AL854*$E854)&lt;&gt;0),$F854/($AL854*$E854)*100,"")</f>
        <v/>
      </c>
      <c r="I854" s="32" t="n"/>
      <c r="J854" s="33" t="n"/>
      <c r="K854" s="31">
        <f>IF(AND(ISNUMBER($F854),ISNUMBER($J854)),$F854*(1-$J854),"")</f>
        <v/>
      </c>
      <c r="L854" s="32" t="n"/>
      <c r="M854" s="32" t="n"/>
      <c r="N854" s="31">
        <f>IF(ISNUMBER($F854),($F854-IF(ISNUMBER($AM854),$AM854,0))*(1-IF(ISNUMBER($J854),$J854,0)),"")</f>
        <v/>
      </c>
      <c r="O854" s="15" t="inlineStr">
        <is>
          <t>Diet</t>
        </is>
      </c>
      <c r="P854" s="29" t="n">
        <v>0</v>
      </c>
      <c r="Q854" s="29" t="n">
        <v>65</v>
      </c>
      <c r="R854" s="15" t="inlineStr">
        <is>
          <t>Not listed</t>
        </is>
      </c>
      <c r="S854" s="29" t="n">
        <v>43</v>
      </c>
      <c r="T854" s="29" t="n">
        <v>160</v>
      </c>
      <c r="U854" s="15" t="inlineStr">
        <is>
          <t>HFCS</t>
        </is>
      </c>
      <c r="V854" s="15" t="inlineStr">
        <is>
          <t>Caffeine-free root beer</t>
        </is>
      </c>
      <c r="W854" s="32" t="n"/>
      <c r="X854" s="32" t="n"/>
      <c r="Y854" s="32" t="n"/>
      <c r="Z854" s="32" t="n"/>
      <c r="AA854" s="15" t="inlineStr">
        <is>
          <t>Medium</t>
        </is>
      </c>
      <c r="AB854" s="15" t="inlineStr">
        <is>
          <t>PepsiCo root beer</t>
        </is>
      </c>
      <c r="AC854" s="15" t="inlineStr">
        <is>
          <t>Creamy root beer</t>
        </is>
      </c>
      <c r="AD854" s="15" t="inlineStr">
        <is>
          <t>Value root beer.</t>
        </is>
      </c>
      <c r="AE854" s="32" t="n"/>
      <c r="AF854" s="34">
        <f>IF(AND(ISNUMBER($P854),ISNUMBER($AL854),$AL854&lt;&gt;0),ROUND($P854/$AL854*100,1),"")</f>
        <v/>
      </c>
      <c r="AG854" s="35">
        <f>IF(AND(ISNUMBER($S854),ISNUMBER($AL854),$AL854&lt;&gt;0),ROUND($S854/$AL854*100,2),"")</f>
        <v/>
      </c>
      <c r="AH854" s="34">
        <f>IF(AND(ISNUMBER($Q854),ISNUMBER($AL854),$AL854&lt;&gt;0),ROUND($Q854/$AL854*100,1),"")</f>
        <v/>
      </c>
      <c r="AI854" s="29">
        <f>IF(ISNUMBER($S854),IF($S854&lt;=1,"Yes","No"),"n/a")</f>
        <v/>
      </c>
      <c r="AJ854" s="29">
        <f>IF(ISNUMBER($S854),ROUND(MAX(0,MIN(100,100-$S854*2.5-IF(ISNUMBER($T854),$T854,0)*0.12+IF($S854&lt;=1,12,0))),0),"")</f>
        <v/>
      </c>
      <c r="AK854" s="29">
        <f>IF(ISNUMBER($Q854),IF($Q854&gt;=100,20,IF($Q854&gt;=30,10,0)),0)+IF(ISNUMBER($R854),IF($R854&gt;=100,20,0),0)+IF(ISNUMBER($P854),IF($P854&gt;=150,20,IF($P854&gt;=50,12,5)),0)+IF(ISNUMBER($S854),IF($S854&lt;=1,15,0),0)</f>
        <v/>
      </c>
      <c r="AL854" s="29" t="n">
        <v>355</v>
      </c>
      <c r="AM854" s="30" t="n"/>
      <c r="AN854" s="15" t="inlineStr">
        <is>
          <t>Secondary/approx; NOT verified on Amazon.ca</t>
        </is>
      </c>
      <c r="AO854" s="15" t="inlineStr">
        <is>
          <t>BLANK -&gt; requires live Amazon.ca capture</t>
        </is>
      </c>
      <c r="AP854" s="15" t="inlineStr">
        <is>
          <t>Unverified commercial data</t>
        </is>
      </c>
    </row>
    <row r="855" ht="28" customHeight="1">
      <c r="A855" s="15" t="inlineStr">
        <is>
          <t>Mug</t>
        </is>
      </c>
      <c r="B855" s="15" t="inlineStr">
        <is>
          <t>Mug Root Beer | Cream Soda | single 355mL</t>
        </is>
      </c>
      <c r="C855" s="15" t="inlineStr">
        <is>
          <t>5) Sparkling water &amp; soda</t>
        </is>
      </c>
      <c r="D855" s="15" t="inlineStr">
        <is>
          <t>355 mL can</t>
        </is>
      </c>
      <c r="E855" s="29" t="n">
        <v>1</v>
      </c>
      <c r="F855" s="30" t="n"/>
      <c r="G855" s="31">
        <f>IF(AND(ISNUMBER($F855),ISNUMBER($E855),$E855&lt;&gt;0),$F855/$E855,"")</f>
        <v/>
      </c>
      <c r="H855" s="31">
        <f>IF(AND(ISNUMBER($F855),ISNUMBER($AL855),ISNUMBER($E855),($AL855*$E855)&lt;&gt;0),$F855/($AL855*$E855)*100,"")</f>
        <v/>
      </c>
      <c r="I855" s="32" t="n"/>
      <c r="J855" s="33" t="n"/>
      <c r="K855" s="31">
        <f>IF(AND(ISNUMBER($F855),ISNUMBER($J855)),$F855*(1-$J855),"")</f>
        <v/>
      </c>
      <c r="L855" s="32" t="n"/>
      <c r="M855" s="32" t="n"/>
      <c r="N855" s="31">
        <f>IF(ISNUMBER($F855),($F855-IF(ISNUMBER($AM855),$AM855,0))*(1-IF(ISNUMBER($J855),$J855,0)),"")</f>
        <v/>
      </c>
      <c r="O855" s="15" t="inlineStr">
        <is>
          <t>Cream Soda</t>
        </is>
      </c>
      <c r="P855" s="29" t="n">
        <v>0</v>
      </c>
      <c r="Q855" s="29" t="n">
        <v>65</v>
      </c>
      <c r="R855" s="15" t="inlineStr">
        <is>
          <t>Not listed</t>
        </is>
      </c>
      <c r="S855" s="29" t="n">
        <v>43</v>
      </c>
      <c r="T855" s="29" t="n">
        <v>160</v>
      </c>
      <c r="U855" s="15" t="inlineStr">
        <is>
          <t>HFCS</t>
        </is>
      </c>
      <c r="V855" s="15" t="inlineStr">
        <is>
          <t>Caffeine-free root beer</t>
        </is>
      </c>
      <c r="W855" s="32" t="n"/>
      <c r="X855" s="32" t="n"/>
      <c r="Y855" s="32" t="n"/>
      <c r="Z855" s="32" t="n"/>
      <c r="AA855" s="15" t="inlineStr">
        <is>
          <t>Medium</t>
        </is>
      </c>
      <c r="AB855" s="15" t="inlineStr">
        <is>
          <t>PepsiCo root beer</t>
        </is>
      </c>
      <c r="AC855" s="15" t="inlineStr">
        <is>
          <t>Creamy root beer</t>
        </is>
      </c>
      <c r="AD855" s="15" t="inlineStr">
        <is>
          <t>Value root beer.</t>
        </is>
      </c>
      <c r="AE855" s="32" t="n"/>
      <c r="AF855" s="34">
        <f>IF(AND(ISNUMBER($P855),ISNUMBER($AL855),$AL855&lt;&gt;0),ROUND($P855/$AL855*100,1),"")</f>
        <v/>
      </c>
      <c r="AG855" s="35">
        <f>IF(AND(ISNUMBER($S855),ISNUMBER($AL855),$AL855&lt;&gt;0),ROUND($S855/$AL855*100,2),"")</f>
        <v/>
      </c>
      <c r="AH855" s="34">
        <f>IF(AND(ISNUMBER($Q855),ISNUMBER($AL855),$AL855&lt;&gt;0),ROUND($Q855/$AL855*100,1),"")</f>
        <v/>
      </c>
      <c r="AI855" s="29">
        <f>IF(ISNUMBER($S855),IF($S855&lt;=1,"Yes","No"),"n/a")</f>
        <v/>
      </c>
      <c r="AJ855" s="29">
        <f>IF(ISNUMBER($S855),ROUND(MAX(0,MIN(100,100-$S855*2.5-IF(ISNUMBER($T855),$T855,0)*0.12+IF($S855&lt;=1,12,0))),0),"")</f>
        <v/>
      </c>
      <c r="AK855" s="29">
        <f>IF(ISNUMBER($Q855),IF($Q855&gt;=100,20,IF($Q855&gt;=30,10,0)),0)+IF(ISNUMBER($R855),IF($R855&gt;=100,20,0),0)+IF(ISNUMBER($P855),IF($P855&gt;=150,20,IF($P855&gt;=50,12,5)),0)+IF(ISNUMBER($S855),IF($S855&lt;=1,15,0),0)</f>
        <v/>
      </c>
      <c r="AL855" s="29" t="n">
        <v>355</v>
      </c>
      <c r="AM855" s="30" t="n"/>
      <c r="AN855" s="15" t="inlineStr">
        <is>
          <t>Secondary/approx; NOT verified on Amazon.ca</t>
        </is>
      </c>
      <c r="AO855" s="15" t="inlineStr">
        <is>
          <t>BLANK -&gt; requires live Amazon.ca capture</t>
        </is>
      </c>
      <c r="AP855" s="15" t="inlineStr">
        <is>
          <t>Unverified commercial data</t>
        </is>
      </c>
    </row>
    <row r="856" ht="28" customHeight="1">
      <c r="A856" s="15" t="inlineStr">
        <is>
          <t>Mug</t>
        </is>
      </c>
      <c r="B856" s="15" t="inlineStr">
        <is>
          <t>Mug Root Beer | Cream Soda | 8-pack 355mL</t>
        </is>
      </c>
      <c r="C856" s="15" t="inlineStr">
        <is>
          <t>5) Sparkling water &amp; soda</t>
        </is>
      </c>
      <c r="D856" s="15" t="inlineStr">
        <is>
          <t>355 mL can</t>
        </is>
      </c>
      <c r="E856" s="29" t="n">
        <v>8</v>
      </c>
      <c r="F856" s="30" t="n"/>
      <c r="G856" s="31">
        <f>IF(AND(ISNUMBER($F856),ISNUMBER($E856),$E856&lt;&gt;0),$F856/$E856,"")</f>
        <v/>
      </c>
      <c r="H856" s="31">
        <f>IF(AND(ISNUMBER($F856),ISNUMBER($AL856),ISNUMBER($E856),($AL856*$E856)&lt;&gt;0),$F856/($AL856*$E856)*100,"")</f>
        <v/>
      </c>
      <c r="I856" s="32" t="n"/>
      <c r="J856" s="33" t="n"/>
      <c r="K856" s="31">
        <f>IF(AND(ISNUMBER($F856),ISNUMBER($J856)),$F856*(1-$J856),"")</f>
        <v/>
      </c>
      <c r="L856" s="32" t="n"/>
      <c r="M856" s="32" t="n"/>
      <c r="N856" s="31">
        <f>IF(ISNUMBER($F856),($F856-IF(ISNUMBER($AM856),$AM856,0))*(1-IF(ISNUMBER($J856),$J856,0)),"")</f>
        <v/>
      </c>
      <c r="O856" s="15" t="inlineStr">
        <is>
          <t>Cream Soda</t>
        </is>
      </c>
      <c r="P856" s="29" t="n">
        <v>0</v>
      </c>
      <c r="Q856" s="29" t="n">
        <v>65</v>
      </c>
      <c r="R856" s="15" t="inlineStr">
        <is>
          <t>Not listed</t>
        </is>
      </c>
      <c r="S856" s="29" t="n">
        <v>43</v>
      </c>
      <c r="T856" s="29" t="n">
        <v>160</v>
      </c>
      <c r="U856" s="15" t="inlineStr">
        <is>
          <t>HFCS</t>
        </is>
      </c>
      <c r="V856" s="15" t="inlineStr">
        <is>
          <t>Caffeine-free root beer</t>
        </is>
      </c>
      <c r="W856" s="32" t="n"/>
      <c r="X856" s="32" t="n"/>
      <c r="Y856" s="32" t="n"/>
      <c r="Z856" s="32" t="n"/>
      <c r="AA856" s="15" t="inlineStr">
        <is>
          <t>Medium</t>
        </is>
      </c>
      <c r="AB856" s="15" t="inlineStr">
        <is>
          <t>PepsiCo root beer</t>
        </is>
      </c>
      <c r="AC856" s="15" t="inlineStr">
        <is>
          <t>Creamy root beer</t>
        </is>
      </c>
      <c r="AD856" s="15" t="inlineStr">
        <is>
          <t>Value root beer.</t>
        </is>
      </c>
      <c r="AE856" s="32" t="n"/>
      <c r="AF856" s="34">
        <f>IF(AND(ISNUMBER($P856),ISNUMBER($AL856),$AL856&lt;&gt;0),ROUND($P856/$AL856*100,1),"")</f>
        <v/>
      </c>
      <c r="AG856" s="35">
        <f>IF(AND(ISNUMBER($S856),ISNUMBER($AL856),$AL856&lt;&gt;0),ROUND($S856/$AL856*100,2),"")</f>
        <v/>
      </c>
      <c r="AH856" s="34">
        <f>IF(AND(ISNUMBER($Q856),ISNUMBER($AL856),$AL856&lt;&gt;0),ROUND($Q856/$AL856*100,1),"")</f>
        <v/>
      </c>
      <c r="AI856" s="29">
        <f>IF(ISNUMBER($S856),IF($S856&lt;=1,"Yes","No"),"n/a")</f>
        <v/>
      </c>
      <c r="AJ856" s="29">
        <f>IF(ISNUMBER($S856),ROUND(MAX(0,MIN(100,100-$S856*2.5-IF(ISNUMBER($T856),$T856,0)*0.12+IF($S856&lt;=1,12,0))),0),"")</f>
        <v/>
      </c>
      <c r="AK856" s="29">
        <f>IF(ISNUMBER($Q856),IF($Q856&gt;=100,20,IF($Q856&gt;=30,10,0)),0)+IF(ISNUMBER($R856),IF($R856&gt;=100,20,0),0)+IF(ISNUMBER($P856),IF($P856&gt;=150,20,IF($P856&gt;=50,12,5)),0)+IF(ISNUMBER($S856),IF($S856&lt;=1,15,0),0)</f>
        <v/>
      </c>
      <c r="AL856" s="29" t="n">
        <v>355</v>
      </c>
      <c r="AM856" s="30" t="n"/>
      <c r="AN856" s="15" t="inlineStr">
        <is>
          <t>Secondary/approx; NOT verified on Amazon.ca</t>
        </is>
      </c>
      <c r="AO856" s="15" t="inlineStr">
        <is>
          <t>BLANK -&gt; requires live Amazon.ca capture</t>
        </is>
      </c>
      <c r="AP856" s="15" t="inlineStr">
        <is>
          <t>Unverified commercial data</t>
        </is>
      </c>
    </row>
    <row r="857" ht="28" customHeight="1">
      <c r="A857" s="15" t="inlineStr">
        <is>
          <t>Mug</t>
        </is>
      </c>
      <c r="B857" s="15" t="inlineStr">
        <is>
          <t>Mug Root Beer | Cream Soda | 12-pack 355mL</t>
        </is>
      </c>
      <c r="C857" s="15" t="inlineStr">
        <is>
          <t>5) Sparkling water &amp; soda</t>
        </is>
      </c>
      <c r="D857" s="15" t="inlineStr">
        <is>
          <t>355 mL can</t>
        </is>
      </c>
      <c r="E857" s="29" t="n">
        <v>12</v>
      </c>
      <c r="F857" s="30" t="n"/>
      <c r="G857" s="31">
        <f>IF(AND(ISNUMBER($F857),ISNUMBER($E857),$E857&lt;&gt;0),$F857/$E857,"")</f>
        <v/>
      </c>
      <c r="H857" s="31">
        <f>IF(AND(ISNUMBER($F857),ISNUMBER($AL857),ISNUMBER($E857),($AL857*$E857)&lt;&gt;0),$F857/($AL857*$E857)*100,"")</f>
        <v/>
      </c>
      <c r="I857" s="32" t="n"/>
      <c r="J857" s="33" t="n"/>
      <c r="K857" s="31">
        <f>IF(AND(ISNUMBER($F857),ISNUMBER($J857)),$F857*(1-$J857),"")</f>
        <v/>
      </c>
      <c r="L857" s="32" t="n"/>
      <c r="M857" s="32" t="n"/>
      <c r="N857" s="31">
        <f>IF(ISNUMBER($F857),($F857-IF(ISNUMBER($AM857),$AM857,0))*(1-IF(ISNUMBER($J857),$J857,0)),"")</f>
        <v/>
      </c>
      <c r="O857" s="15" t="inlineStr">
        <is>
          <t>Cream Soda</t>
        </is>
      </c>
      <c r="P857" s="29" t="n">
        <v>0</v>
      </c>
      <c r="Q857" s="29" t="n">
        <v>65</v>
      </c>
      <c r="R857" s="15" t="inlineStr">
        <is>
          <t>Not listed</t>
        </is>
      </c>
      <c r="S857" s="29" t="n">
        <v>43</v>
      </c>
      <c r="T857" s="29" t="n">
        <v>160</v>
      </c>
      <c r="U857" s="15" t="inlineStr">
        <is>
          <t>HFCS</t>
        </is>
      </c>
      <c r="V857" s="15" t="inlineStr">
        <is>
          <t>Caffeine-free root beer</t>
        </is>
      </c>
      <c r="W857" s="32" t="n"/>
      <c r="X857" s="32" t="n"/>
      <c r="Y857" s="32" t="n"/>
      <c r="Z857" s="32" t="n"/>
      <c r="AA857" s="15" t="inlineStr">
        <is>
          <t>Medium</t>
        </is>
      </c>
      <c r="AB857" s="15" t="inlineStr">
        <is>
          <t>PepsiCo root beer</t>
        </is>
      </c>
      <c r="AC857" s="15" t="inlineStr">
        <is>
          <t>Creamy root beer</t>
        </is>
      </c>
      <c r="AD857" s="15" t="inlineStr">
        <is>
          <t>Value root beer.</t>
        </is>
      </c>
      <c r="AE857" s="32" t="n"/>
      <c r="AF857" s="34">
        <f>IF(AND(ISNUMBER($P857),ISNUMBER($AL857),$AL857&lt;&gt;0),ROUND($P857/$AL857*100,1),"")</f>
        <v/>
      </c>
      <c r="AG857" s="35">
        <f>IF(AND(ISNUMBER($S857),ISNUMBER($AL857),$AL857&lt;&gt;0),ROUND($S857/$AL857*100,2),"")</f>
        <v/>
      </c>
      <c r="AH857" s="34">
        <f>IF(AND(ISNUMBER($Q857),ISNUMBER($AL857),$AL857&lt;&gt;0),ROUND($Q857/$AL857*100,1),"")</f>
        <v/>
      </c>
      <c r="AI857" s="29">
        <f>IF(ISNUMBER($S857),IF($S857&lt;=1,"Yes","No"),"n/a")</f>
        <v/>
      </c>
      <c r="AJ857" s="29">
        <f>IF(ISNUMBER($S857),ROUND(MAX(0,MIN(100,100-$S857*2.5-IF(ISNUMBER($T857),$T857,0)*0.12+IF($S857&lt;=1,12,0))),0),"")</f>
        <v/>
      </c>
      <c r="AK857" s="29">
        <f>IF(ISNUMBER($Q857),IF($Q857&gt;=100,20,IF($Q857&gt;=30,10,0)),0)+IF(ISNUMBER($R857),IF($R857&gt;=100,20,0),0)+IF(ISNUMBER($P857),IF($P857&gt;=150,20,IF($P857&gt;=50,12,5)),0)+IF(ISNUMBER($S857),IF($S857&lt;=1,15,0),0)</f>
        <v/>
      </c>
      <c r="AL857" s="29" t="n">
        <v>355</v>
      </c>
      <c r="AM857" s="30" t="n"/>
      <c r="AN857" s="15" t="inlineStr">
        <is>
          <t>Secondary/approx; NOT verified on Amazon.ca</t>
        </is>
      </c>
      <c r="AO857" s="15" t="inlineStr">
        <is>
          <t>BLANK -&gt; requires live Amazon.ca capture</t>
        </is>
      </c>
      <c r="AP857" s="15" t="inlineStr">
        <is>
          <t>Unverified commercial data</t>
        </is>
      </c>
    </row>
    <row r="858" ht="28" customHeight="1">
      <c r="A858" s="15" t="inlineStr">
        <is>
          <t>Mug</t>
        </is>
      </c>
      <c r="B858" s="15" t="inlineStr">
        <is>
          <t>Mug Root Beer | Cream Soda | 15-pack 355mL</t>
        </is>
      </c>
      <c r="C858" s="15" t="inlineStr">
        <is>
          <t>5) Sparkling water &amp; soda</t>
        </is>
      </c>
      <c r="D858" s="15" t="inlineStr">
        <is>
          <t>355 mL can</t>
        </is>
      </c>
      <c r="E858" s="29" t="n">
        <v>15</v>
      </c>
      <c r="F858" s="30" t="n"/>
      <c r="G858" s="31">
        <f>IF(AND(ISNUMBER($F858),ISNUMBER($E858),$E858&lt;&gt;0),$F858/$E858,"")</f>
        <v/>
      </c>
      <c r="H858" s="31">
        <f>IF(AND(ISNUMBER($F858),ISNUMBER($AL858),ISNUMBER($E858),($AL858*$E858)&lt;&gt;0),$F858/($AL858*$E858)*100,"")</f>
        <v/>
      </c>
      <c r="I858" s="32" t="n"/>
      <c r="J858" s="33" t="n"/>
      <c r="K858" s="31">
        <f>IF(AND(ISNUMBER($F858),ISNUMBER($J858)),$F858*(1-$J858),"")</f>
        <v/>
      </c>
      <c r="L858" s="32" t="n"/>
      <c r="M858" s="32" t="n"/>
      <c r="N858" s="31">
        <f>IF(ISNUMBER($F858),($F858-IF(ISNUMBER($AM858),$AM858,0))*(1-IF(ISNUMBER($J858),$J858,0)),"")</f>
        <v/>
      </c>
      <c r="O858" s="15" t="inlineStr">
        <is>
          <t>Cream Soda</t>
        </is>
      </c>
      <c r="P858" s="29" t="n">
        <v>0</v>
      </c>
      <c r="Q858" s="29" t="n">
        <v>65</v>
      </c>
      <c r="R858" s="15" t="inlineStr">
        <is>
          <t>Not listed</t>
        </is>
      </c>
      <c r="S858" s="29" t="n">
        <v>43</v>
      </c>
      <c r="T858" s="29" t="n">
        <v>160</v>
      </c>
      <c r="U858" s="15" t="inlineStr">
        <is>
          <t>HFCS</t>
        </is>
      </c>
      <c r="V858" s="15" t="inlineStr">
        <is>
          <t>Caffeine-free root beer</t>
        </is>
      </c>
      <c r="W858" s="32" t="n"/>
      <c r="X858" s="32" t="n"/>
      <c r="Y858" s="32" t="n"/>
      <c r="Z858" s="32" t="n"/>
      <c r="AA858" s="15" t="inlineStr">
        <is>
          <t>Medium</t>
        </is>
      </c>
      <c r="AB858" s="15" t="inlineStr">
        <is>
          <t>PepsiCo root beer</t>
        </is>
      </c>
      <c r="AC858" s="15" t="inlineStr">
        <is>
          <t>Creamy root beer</t>
        </is>
      </c>
      <c r="AD858" s="15" t="inlineStr">
        <is>
          <t>Value root beer.</t>
        </is>
      </c>
      <c r="AE858" s="32" t="n"/>
      <c r="AF858" s="34">
        <f>IF(AND(ISNUMBER($P858),ISNUMBER($AL858),$AL858&lt;&gt;0),ROUND($P858/$AL858*100,1),"")</f>
        <v/>
      </c>
      <c r="AG858" s="35">
        <f>IF(AND(ISNUMBER($S858),ISNUMBER($AL858),$AL858&lt;&gt;0),ROUND($S858/$AL858*100,2),"")</f>
        <v/>
      </c>
      <c r="AH858" s="34">
        <f>IF(AND(ISNUMBER($Q858),ISNUMBER($AL858),$AL858&lt;&gt;0),ROUND($Q858/$AL858*100,1),"")</f>
        <v/>
      </c>
      <c r="AI858" s="29">
        <f>IF(ISNUMBER($S858),IF($S858&lt;=1,"Yes","No"),"n/a")</f>
        <v/>
      </c>
      <c r="AJ858" s="29">
        <f>IF(ISNUMBER($S858),ROUND(MAX(0,MIN(100,100-$S858*2.5-IF(ISNUMBER($T858),$T858,0)*0.12+IF($S858&lt;=1,12,0))),0),"")</f>
        <v/>
      </c>
      <c r="AK858" s="29">
        <f>IF(ISNUMBER($Q858),IF($Q858&gt;=100,20,IF($Q858&gt;=30,10,0)),0)+IF(ISNUMBER($R858),IF($R858&gt;=100,20,0),0)+IF(ISNUMBER($P858),IF($P858&gt;=150,20,IF($P858&gt;=50,12,5)),0)+IF(ISNUMBER($S858),IF($S858&lt;=1,15,0),0)</f>
        <v/>
      </c>
      <c r="AL858" s="29" t="n">
        <v>355</v>
      </c>
      <c r="AM858" s="30" t="n"/>
      <c r="AN858" s="15" t="inlineStr">
        <is>
          <t>Secondary/approx; NOT verified on Amazon.ca</t>
        </is>
      </c>
      <c r="AO858" s="15" t="inlineStr">
        <is>
          <t>BLANK -&gt; requires live Amazon.ca capture</t>
        </is>
      </c>
      <c r="AP858" s="15" t="inlineStr">
        <is>
          <t>Unverified commercial data</t>
        </is>
      </c>
    </row>
    <row r="859" ht="28" customHeight="1">
      <c r="A859" s="15" t="inlineStr">
        <is>
          <t>Mug</t>
        </is>
      </c>
      <c r="B859" s="15" t="inlineStr">
        <is>
          <t>Mug Root Beer | Cream Soda | 18-pack 355mL</t>
        </is>
      </c>
      <c r="C859" s="15" t="inlineStr">
        <is>
          <t>5) Sparkling water &amp; soda</t>
        </is>
      </c>
      <c r="D859" s="15" t="inlineStr">
        <is>
          <t>355 mL can</t>
        </is>
      </c>
      <c r="E859" s="29" t="n">
        <v>18</v>
      </c>
      <c r="F859" s="30" t="n"/>
      <c r="G859" s="31">
        <f>IF(AND(ISNUMBER($F859),ISNUMBER($E859),$E859&lt;&gt;0),$F859/$E859,"")</f>
        <v/>
      </c>
      <c r="H859" s="31">
        <f>IF(AND(ISNUMBER($F859),ISNUMBER($AL859),ISNUMBER($E859),($AL859*$E859)&lt;&gt;0),$F859/($AL859*$E859)*100,"")</f>
        <v/>
      </c>
      <c r="I859" s="32" t="n"/>
      <c r="J859" s="33" t="n"/>
      <c r="K859" s="31">
        <f>IF(AND(ISNUMBER($F859),ISNUMBER($J859)),$F859*(1-$J859),"")</f>
        <v/>
      </c>
      <c r="L859" s="32" t="n"/>
      <c r="M859" s="32" t="n"/>
      <c r="N859" s="31">
        <f>IF(ISNUMBER($F859),($F859-IF(ISNUMBER($AM859),$AM859,0))*(1-IF(ISNUMBER($J859),$J859,0)),"")</f>
        <v/>
      </c>
      <c r="O859" s="15" t="inlineStr">
        <is>
          <t>Cream Soda</t>
        </is>
      </c>
      <c r="P859" s="29" t="n">
        <v>0</v>
      </c>
      <c r="Q859" s="29" t="n">
        <v>65</v>
      </c>
      <c r="R859" s="15" t="inlineStr">
        <is>
          <t>Not listed</t>
        </is>
      </c>
      <c r="S859" s="29" t="n">
        <v>43</v>
      </c>
      <c r="T859" s="29" t="n">
        <v>160</v>
      </c>
      <c r="U859" s="15" t="inlineStr">
        <is>
          <t>HFCS</t>
        </is>
      </c>
      <c r="V859" s="15" t="inlineStr">
        <is>
          <t>Caffeine-free root beer</t>
        </is>
      </c>
      <c r="W859" s="32" t="n"/>
      <c r="X859" s="32" t="n"/>
      <c r="Y859" s="32" t="n"/>
      <c r="Z859" s="32" t="n"/>
      <c r="AA859" s="15" t="inlineStr">
        <is>
          <t>Medium</t>
        </is>
      </c>
      <c r="AB859" s="15" t="inlineStr">
        <is>
          <t>PepsiCo root beer</t>
        </is>
      </c>
      <c r="AC859" s="15" t="inlineStr">
        <is>
          <t>Creamy root beer</t>
        </is>
      </c>
      <c r="AD859" s="15" t="inlineStr">
        <is>
          <t>Value root beer.</t>
        </is>
      </c>
      <c r="AE859" s="32" t="n"/>
      <c r="AF859" s="34">
        <f>IF(AND(ISNUMBER($P859),ISNUMBER($AL859),$AL859&lt;&gt;0),ROUND($P859/$AL859*100,1),"")</f>
        <v/>
      </c>
      <c r="AG859" s="35">
        <f>IF(AND(ISNUMBER($S859),ISNUMBER($AL859),$AL859&lt;&gt;0),ROUND($S859/$AL859*100,2),"")</f>
        <v/>
      </c>
      <c r="AH859" s="34">
        <f>IF(AND(ISNUMBER($Q859),ISNUMBER($AL859),$AL859&lt;&gt;0),ROUND($Q859/$AL859*100,1),"")</f>
        <v/>
      </c>
      <c r="AI859" s="29">
        <f>IF(ISNUMBER($S859),IF($S859&lt;=1,"Yes","No"),"n/a")</f>
        <v/>
      </c>
      <c r="AJ859" s="29">
        <f>IF(ISNUMBER($S859),ROUND(MAX(0,MIN(100,100-$S859*2.5-IF(ISNUMBER($T859),$T859,0)*0.12+IF($S859&lt;=1,12,0))),0),"")</f>
        <v/>
      </c>
      <c r="AK859" s="29">
        <f>IF(ISNUMBER($Q859),IF($Q859&gt;=100,20,IF($Q859&gt;=30,10,0)),0)+IF(ISNUMBER($R859),IF($R859&gt;=100,20,0),0)+IF(ISNUMBER($P859),IF($P859&gt;=150,20,IF($P859&gt;=50,12,5)),0)+IF(ISNUMBER($S859),IF($S859&lt;=1,15,0),0)</f>
        <v/>
      </c>
      <c r="AL859" s="29" t="n">
        <v>355</v>
      </c>
      <c r="AM859" s="30" t="n"/>
      <c r="AN859" s="15" t="inlineStr">
        <is>
          <t>Secondary/approx; NOT verified on Amazon.ca</t>
        </is>
      </c>
      <c r="AO859" s="15" t="inlineStr">
        <is>
          <t>BLANK -&gt; requires live Amazon.ca capture</t>
        </is>
      </c>
      <c r="AP859" s="15" t="inlineStr">
        <is>
          <t>Unverified commercial data</t>
        </is>
      </c>
    </row>
    <row r="860" ht="28" customHeight="1">
      <c r="A860" s="15" t="inlineStr">
        <is>
          <t>Mug</t>
        </is>
      </c>
      <c r="B860" s="15" t="inlineStr">
        <is>
          <t>Mug Root Beer | Cream Soda | 24-pack 355mL</t>
        </is>
      </c>
      <c r="C860" s="15" t="inlineStr">
        <is>
          <t>5) Sparkling water &amp; soda</t>
        </is>
      </c>
      <c r="D860" s="15" t="inlineStr">
        <is>
          <t>355 mL can</t>
        </is>
      </c>
      <c r="E860" s="29" t="n">
        <v>24</v>
      </c>
      <c r="F860" s="30" t="n"/>
      <c r="G860" s="31">
        <f>IF(AND(ISNUMBER($F860),ISNUMBER($E860),$E860&lt;&gt;0),$F860/$E860,"")</f>
        <v/>
      </c>
      <c r="H860" s="31">
        <f>IF(AND(ISNUMBER($F860),ISNUMBER($AL860),ISNUMBER($E860),($AL860*$E860)&lt;&gt;0),$F860/($AL860*$E860)*100,"")</f>
        <v/>
      </c>
      <c r="I860" s="32" t="n"/>
      <c r="J860" s="33" t="n"/>
      <c r="K860" s="31">
        <f>IF(AND(ISNUMBER($F860),ISNUMBER($J860)),$F860*(1-$J860),"")</f>
        <v/>
      </c>
      <c r="L860" s="32" t="n"/>
      <c r="M860" s="32" t="n"/>
      <c r="N860" s="31">
        <f>IF(ISNUMBER($F860),($F860-IF(ISNUMBER($AM860),$AM860,0))*(1-IF(ISNUMBER($J860),$J860,0)),"")</f>
        <v/>
      </c>
      <c r="O860" s="15" t="inlineStr">
        <is>
          <t>Cream Soda</t>
        </is>
      </c>
      <c r="P860" s="29" t="n">
        <v>0</v>
      </c>
      <c r="Q860" s="29" t="n">
        <v>65</v>
      </c>
      <c r="R860" s="15" t="inlineStr">
        <is>
          <t>Not listed</t>
        </is>
      </c>
      <c r="S860" s="29" t="n">
        <v>43</v>
      </c>
      <c r="T860" s="29" t="n">
        <v>160</v>
      </c>
      <c r="U860" s="15" t="inlineStr">
        <is>
          <t>HFCS</t>
        </is>
      </c>
      <c r="V860" s="15" t="inlineStr">
        <is>
          <t>Caffeine-free root beer</t>
        </is>
      </c>
      <c r="W860" s="32" t="n"/>
      <c r="X860" s="32" t="n"/>
      <c r="Y860" s="32" t="n"/>
      <c r="Z860" s="32" t="n"/>
      <c r="AA860" s="15" t="inlineStr">
        <is>
          <t>Medium</t>
        </is>
      </c>
      <c r="AB860" s="15" t="inlineStr">
        <is>
          <t>PepsiCo root beer</t>
        </is>
      </c>
      <c r="AC860" s="15" t="inlineStr">
        <is>
          <t>Creamy root beer</t>
        </is>
      </c>
      <c r="AD860" s="15" t="inlineStr">
        <is>
          <t>Value root beer.</t>
        </is>
      </c>
      <c r="AE860" s="32" t="n"/>
      <c r="AF860" s="34">
        <f>IF(AND(ISNUMBER($P860),ISNUMBER($AL860),$AL860&lt;&gt;0),ROUND($P860/$AL860*100,1),"")</f>
        <v/>
      </c>
      <c r="AG860" s="35">
        <f>IF(AND(ISNUMBER($S860),ISNUMBER($AL860),$AL860&lt;&gt;0),ROUND($S860/$AL860*100,2),"")</f>
        <v/>
      </c>
      <c r="AH860" s="34">
        <f>IF(AND(ISNUMBER($Q860),ISNUMBER($AL860),$AL860&lt;&gt;0),ROUND($Q860/$AL860*100,1),"")</f>
        <v/>
      </c>
      <c r="AI860" s="29">
        <f>IF(ISNUMBER($S860),IF($S860&lt;=1,"Yes","No"),"n/a")</f>
        <v/>
      </c>
      <c r="AJ860" s="29">
        <f>IF(ISNUMBER($S860),ROUND(MAX(0,MIN(100,100-$S860*2.5-IF(ISNUMBER($T860),$T860,0)*0.12+IF($S860&lt;=1,12,0))),0),"")</f>
        <v/>
      </c>
      <c r="AK860" s="29">
        <f>IF(ISNUMBER($Q860),IF($Q860&gt;=100,20,IF($Q860&gt;=30,10,0)),0)+IF(ISNUMBER($R860),IF($R860&gt;=100,20,0),0)+IF(ISNUMBER($P860),IF($P860&gt;=150,20,IF($P860&gt;=50,12,5)),0)+IF(ISNUMBER($S860),IF($S860&lt;=1,15,0),0)</f>
        <v/>
      </c>
      <c r="AL860" s="29" t="n">
        <v>355</v>
      </c>
      <c r="AM860" s="30" t="n"/>
      <c r="AN860" s="15" t="inlineStr">
        <is>
          <t>Secondary/approx; NOT verified on Amazon.ca</t>
        </is>
      </c>
      <c r="AO860" s="15" t="inlineStr">
        <is>
          <t>BLANK -&gt; requires live Amazon.ca capture</t>
        </is>
      </c>
      <c r="AP860" s="15" t="inlineStr">
        <is>
          <t>Unverified commercial data</t>
        </is>
      </c>
    </row>
    <row r="861" ht="28" customHeight="1">
      <c r="A861" s="15" t="inlineStr">
        <is>
          <t>Dasani</t>
        </is>
      </c>
      <c r="B861" s="15" t="inlineStr">
        <is>
          <t>Dasani Sparkling Water | Black Cherry | single 355mL</t>
        </is>
      </c>
      <c r="C861" s="15" t="inlineStr">
        <is>
          <t>5) Sparkling water &amp; soda</t>
        </is>
      </c>
      <c r="D861" s="15" t="inlineStr">
        <is>
          <t>355 mL can</t>
        </is>
      </c>
      <c r="E861" s="29" t="n">
        <v>1</v>
      </c>
      <c r="F861" s="30" t="n"/>
      <c r="G861" s="31">
        <f>IF(AND(ISNUMBER($F861),ISNUMBER($E861),$E861&lt;&gt;0),$F861/$E861,"")</f>
        <v/>
      </c>
      <c r="H861" s="31">
        <f>IF(AND(ISNUMBER($F861),ISNUMBER($AL861),ISNUMBER($E861),($AL861*$E861)&lt;&gt;0),$F861/($AL861*$E861)*100,"")</f>
        <v/>
      </c>
      <c r="I861" s="32" t="n"/>
      <c r="J861" s="33" t="n"/>
      <c r="K861" s="31">
        <f>IF(AND(ISNUMBER($F861),ISNUMBER($J861)),$F861*(1-$J861),"")</f>
        <v/>
      </c>
      <c r="L861" s="32" t="n"/>
      <c r="M861" s="32" t="n"/>
      <c r="N861" s="31">
        <f>IF(ISNUMBER($F861),($F861-IF(ISNUMBER($AM861),$AM861,0))*(1-IF(ISNUMBER($J861),$J861,0)),"")</f>
        <v/>
      </c>
      <c r="O861" s="15" t="inlineStr">
        <is>
          <t>Black Cherry</t>
        </is>
      </c>
      <c r="P861" s="29" t="n">
        <v>0</v>
      </c>
      <c r="Q861" s="29" t="n">
        <v>0</v>
      </c>
      <c r="R861" s="15" t="inlineStr">
        <is>
          <t>Not listed</t>
        </is>
      </c>
      <c r="S861" s="29" t="n">
        <v>0</v>
      </c>
      <c r="T861" s="29" t="n">
        <v>0</v>
      </c>
      <c r="U861" s="15" t="inlineStr">
        <is>
          <t>None (natural flavours)</t>
        </is>
      </c>
      <c r="V861" s="15" t="inlineStr">
        <is>
          <t>Zero-calorie flavoured sparkling water</t>
        </is>
      </c>
      <c r="W861" s="32" t="n"/>
      <c r="X861" s="32" t="n"/>
      <c r="Y861" s="32" t="n"/>
      <c r="Z861" s="32" t="n"/>
      <c r="AA861" s="15" t="inlineStr">
        <is>
          <t>Low</t>
        </is>
      </c>
      <c r="AB861" s="15" t="inlineStr">
        <is>
          <t>Coca-Cola sparkling water</t>
        </is>
      </c>
      <c r="AC861" s="15" t="inlineStr">
        <is>
          <t>Plain flavoured sparkling water</t>
        </is>
      </c>
      <c r="AD861" s="15" t="inlineStr">
        <is>
          <t>Value zero-cal seltzer.</t>
        </is>
      </c>
      <c r="AE861" s="32" t="n"/>
      <c r="AF861" s="34">
        <f>IF(AND(ISNUMBER($P861),ISNUMBER($AL861),$AL861&lt;&gt;0),ROUND($P861/$AL861*100,1),"")</f>
        <v/>
      </c>
      <c r="AG861" s="35">
        <f>IF(AND(ISNUMBER($S861),ISNUMBER($AL861),$AL861&lt;&gt;0),ROUND($S861/$AL861*100,2),"")</f>
        <v/>
      </c>
      <c r="AH861" s="34">
        <f>IF(AND(ISNUMBER($Q861),ISNUMBER($AL861),$AL861&lt;&gt;0),ROUND($Q861/$AL861*100,1),"")</f>
        <v/>
      </c>
      <c r="AI861" s="29">
        <f>IF(ISNUMBER($S861),IF($S861&lt;=1,"Yes","No"),"n/a")</f>
        <v/>
      </c>
      <c r="AJ861" s="29">
        <f>IF(ISNUMBER($S861),ROUND(MAX(0,MIN(100,100-$S861*2.5-IF(ISNUMBER($T861),$T861,0)*0.12+IF($S861&lt;=1,12,0))),0),"")</f>
        <v/>
      </c>
      <c r="AK861" s="29">
        <f>IF(ISNUMBER($Q861),IF($Q861&gt;=100,20,IF($Q861&gt;=30,10,0)),0)+IF(ISNUMBER($R861),IF($R861&gt;=100,20,0),0)+IF(ISNUMBER($P861),IF($P861&gt;=150,20,IF($P861&gt;=50,12,5)),0)+IF(ISNUMBER($S861),IF($S861&lt;=1,15,0),0)</f>
        <v/>
      </c>
      <c r="AL861" s="29" t="n">
        <v>355</v>
      </c>
      <c r="AM861" s="30" t="n"/>
      <c r="AN861" s="15" t="inlineStr">
        <is>
          <t>Secondary/approx; NOT verified on Amazon.ca</t>
        </is>
      </c>
      <c r="AO861" s="15" t="inlineStr">
        <is>
          <t>BLANK -&gt; requires live Amazon.ca capture</t>
        </is>
      </c>
      <c r="AP861" s="15" t="inlineStr">
        <is>
          <t>Unverified commercial data</t>
        </is>
      </c>
    </row>
    <row r="862" ht="28" customHeight="1">
      <c r="A862" s="15" t="inlineStr">
        <is>
          <t>Dasani</t>
        </is>
      </c>
      <c r="B862" s="15" t="inlineStr">
        <is>
          <t>Dasani Sparkling Water | Black Cherry | 8-pack 355mL</t>
        </is>
      </c>
      <c r="C862" s="15" t="inlineStr">
        <is>
          <t>5) Sparkling water &amp; soda</t>
        </is>
      </c>
      <c r="D862" s="15" t="inlineStr">
        <is>
          <t>355 mL can</t>
        </is>
      </c>
      <c r="E862" s="29" t="n">
        <v>8</v>
      </c>
      <c r="F862" s="30" t="n"/>
      <c r="G862" s="31">
        <f>IF(AND(ISNUMBER($F862),ISNUMBER($E862),$E862&lt;&gt;0),$F862/$E862,"")</f>
        <v/>
      </c>
      <c r="H862" s="31">
        <f>IF(AND(ISNUMBER($F862),ISNUMBER($AL862),ISNUMBER($E862),($AL862*$E862)&lt;&gt;0),$F862/($AL862*$E862)*100,"")</f>
        <v/>
      </c>
      <c r="I862" s="32" t="n"/>
      <c r="J862" s="33" t="n"/>
      <c r="K862" s="31">
        <f>IF(AND(ISNUMBER($F862),ISNUMBER($J862)),$F862*(1-$J862),"")</f>
        <v/>
      </c>
      <c r="L862" s="32" t="n"/>
      <c r="M862" s="32" t="n"/>
      <c r="N862" s="31">
        <f>IF(ISNUMBER($F862),($F862-IF(ISNUMBER($AM862),$AM862,0))*(1-IF(ISNUMBER($J862),$J862,0)),"")</f>
        <v/>
      </c>
      <c r="O862" s="15" t="inlineStr">
        <is>
          <t>Black Cherry</t>
        </is>
      </c>
      <c r="P862" s="29" t="n">
        <v>0</v>
      </c>
      <c r="Q862" s="29" t="n">
        <v>0</v>
      </c>
      <c r="R862" s="15" t="inlineStr">
        <is>
          <t>Not listed</t>
        </is>
      </c>
      <c r="S862" s="29" t="n">
        <v>0</v>
      </c>
      <c r="T862" s="29" t="n">
        <v>0</v>
      </c>
      <c r="U862" s="15" t="inlineStr">
        <is>
          <t>None (natural flavours)</t>
        </is>
      </c>
      <c r="V862" s="15" t="inlineStr">
        <is>
          <t>Zero-calorie flavoured sparkling water</t>
        </is>
      </c>
      <c r="W862" s="32" t="n"/>
      <c r="X862" s="32" t="n"/>
      <c r="Y862" s="32" t="n"/>
      <c r="Z862" s="32" t="n"/>
      <c r="AA862" s="15" t="inlineStr">
        <is>
          <t>Low</t>
        </is>
      </c>
      <c r="AB862" s="15" t="inlineStr">
        <is>
          <t>Coca-Cola sparkling water</t>
        </is>
      </c>
      <c r="AC862" s="15" t="inlineStr">
        <is>
          <t>Plain flavoured sparkling water</t>
        </is>
      </c>
      <c r="AD862" s="15" t="inlineStr">
        <is>
          <t>Value zero-cal seltzer.</t>
        </is>
      </c>
      <c r="AE862" s="32" t="n"/>
      <c r="AF862" s="34">
        <f>IF(AND(ISNUMBER($P862),ISNUMBER($AL862),$AL862&lt;&gt;0),ROUND($P862/$AL862*100,1),"")</f>
        <v/>
      </c>
      <c r="AG862" s="35">
        <f>IF(AND(ISNUMBER($S862),ISNUMBER($AL862),$AL862&lt;&gt;0),ROUND($S862/$AL862*100,2),"")</f>
        <v/>
      </c>
      <c r="AH862" s="34">
        <f>IF(AND(ISNUMBER($Q862),ISNUMBER($AL862),$AL862&lt;&gt;0),ROUND($Q862/$AL862*100,1),"")</f>
        <v/>
      </c>
      <c r="AI862" s="29">
        <f>IF(ISNUMBER($S862),IF($S862&lt;=1,"Yes","No"),"n/a")</f>
        <v/>
      </c>
      <c r="AJ862" s="29">
        <f>IF(ISNUMBER($S862),ROUND(MAX(0,MIN(100,100-$S862*2.5-IF(ISNUMBER($T862),$T862,0)*0.12+IF($S862&lt;=1,12,0))),0),"")</f>
        <v/>
      </c>
      <c r="AK862" s="29">
        <f>IF(ISNUMBER($Q862),IF($Q862&gt;=100,20,IF($Q862&gt;=30,10,0)),0)+IF(ISNUMBER($R862),IF($R862&gt;=100,20,0),0)+IF(ISNUMBER($P862),IF($P862&gt;=150,20,IF($P862&gt;=50,12,5)),0)+IF(ISNUMBER($S862),IF($S862&lt;=1,15,0),0)</f>
        <v/>
      </c>
      <c r="AL862" s="29" t="n">
        <v>355</v>
      </c>
      <c r="AM862" s="30" t="n"/>
      <c r="AN862" s="15" t="inlineStr">
        <is>
          <t>Secondary/approx; NOT verified on Amazon.ca</t>
        </is>
      </c>
      <c r="AO862" s="15" t="inlineStr">
        <is>
          <t>BLANK -&gt; requires live Amazon.ca capture</t>
        </is>
      </c>
      <c r="AP862" s="15" t="inlineStr">
        <is>
          <t>Unverified commercial data</t>
        </is>
      </c>
    </row>
    <row r="863" ht="28" customHeight="1">
      <c r="A863" s="15" t="inlineStr">
        <is>
          <t>Dasani</t>
        </is>
      </c>
      <c r="B863" s="15" t="inlineStr">
        <is>
          <t>Dasani Sparkling Water | Black Cherry | 12-pack 355mL</t>
        </is>
      </c>
      <c r="C863" s="15" t="inlineStr">
        <is>
          <t>5) Sparkling water &amp; soda</t>
        </is>
      </c>
      <c r="D863" s="15" t="inlineStr">
        <is>
          <t>355 mL can</t>
        </is>
      </c>
      <c r="E863" s="29" t="n">
        <v>12</v>
      </c>
      <c r="F863" s="30" t="n"/>
      <c r="G863" s="31">
        <f>IF(AND(ISNUMBER($F863),ISNUMBER($E863),$E863&lt;&gt;0),$F863/$E863,"")</f>
        <v/>
      </c>
      <c r="H863" s="31">
        <f>IF(AND(ISNUMBER($F863),ISNUMBER($AL863),ISNUMBER($E863),($AL863*$E863)&lt;&gt;0),$F863/($AL863*$E863)*100,"")</f>
        <v/>
      </c>
      <c r="I863" s="32" t="n"/>
      <c r="J863" s="33" t="n"/>
      <c r="K863" s="31">
        <f>IF(AND(ISNUMBER($F863),ISNUMBER($J863)),$F863*(1-$J863),"")</f>
        <v/>
      </c>
      <c r="L863" s="32" t="n"/>
      <c r="M863" s="32" t="n"/>
      <c r="N863" s="31">
        <f>IF(ISNUMBER($F863),($F863-IF(ISNUMBER($AM863),$AM863,0))*(1-IF(ISNUMBER($J863),$J863,0)),"")</f>
        <v/>
      </c>
      <c r="O863" s="15" t="inlineStr">
        <is>
          <t>Black Cherry</t>
        </is>
      </c>
      <c r="P863" s="29" t="n">
        <v>0</v>
      </c>
      <c r="Q863" s="29" t="n">
        <v>0</v>
      </c>
      <c r="R863" s="15" t="inlineStr">
        <is>
          <t>Not listed</t>
        </is>
      </c>
      <c r="S863" s="29" t="n">
        <v>0</v>
      </c>
      <c r="T863" s="29" t="n">
        <v>0</v>
      </c>
      <c r="U863" s="15" t="inlineStr">
        <is>
          <t>None (natural flavours)</t>
        </is>
      </c>
      <c r="V863" s="15" t="inlineStr">
        <is>
          <t>Zero-calorie flavoured sparkling water</t>
        </is>
      </c>
      <c r="W863" s="32" t="n"/>
      <c r="X863" s="32" t="n"/>
      <c r="Y863" s="32" t="n"/>
      <c r="Z863" s="32" t="n"/>
      <c r="AA863" s="15" t="inlineStr">
        <is>
          <t>Low</t>
        </is>
      </c>
      <c r="AB863" s="15" t="inlineStr">
        <is>
          <t>Coca-Cola sparkling water</t>
        </is>
      </c>
      <c r="AC863" s="15" t="inlineStr">
        <is>
          <t>Plain flavoured sparkling water</t>
        </is>
      </c>
      <c r="AD863" s="15" t="inlineStr">
        <is>
          <t>Value zero-cal seltzer.</t>
        </is>
      </c>
      <c r="AE863" s="32" t="n"/>
      <c r="AF863" s="34">
        <f>IF(AND(ISNUMBER($P863),ISNUMBER($AL863),$AL863&lt;&gt;0),ROUND($P863/$AL863*100,1),"")</f>
        <v/>
      </c>
      <c r="AG863" s="35">
        <f>IF(AND(ISNUMBER($S863),ISNUMBER($AL863),$AL863&lt;&gt;0),ROUND($S863/$AL863*100,2),"")</f>
        <v/>
      </c>
      <c r="AH863" s="34">
        <f>IF(AND(ISNUMBER($Q863),ISNUMBER($AL863),$AL863&lt;&gt;0),ROUND($Q863/$AL863*100,1),"")</f>
        <v/>
      </c>
      <c r="AI863" s="29">
        <f>IF(ISNUMBER($S863),IF($S863&lt;=1,"Yes","No"),"n/a")</f>
        <v/>
      </c>
      <c r="AJ863" s="29">
        <f>IF(ISNUMBER($S863),ROUND(MAX(0,MIN(100,100-$S863*2.5-IF(ISNUMBER($T863),$T863,0)*0.12+IF($S863&lt;=1,12,0))),0),"")</f>
        <v/>
      </c>
      <c r="AK863" s="29">
        <f>IF(ISNUMBER($Q863),IF($Q863&gt;=100,20,IF($Q863&gt;=30,10,0)),0)+IF(ISNUMBER($R863),IF($R863&gt;=100,20,0),0)+IF(ISNUMBER($P863),IF($P863&gt;=150,20,IF($P863&gt;=50,12,5)),0)+IF(ISNUMBER($S863),IF($S863&lt;=1,15,0),0)</f>
        <v/>
      </c>
      <c r="AL863" s="29" t="n">
        <v>355</v>
      </c>
      <c r="AM863" s="30" t="n"/>
      <c r="AN863" s="15" t="inlineStr">
        <is>
          <t>Secondary/approx; NOT verified on Amazon.ca</t>
        </is>
      </c>
      <c r="AO863" s="15" t="inlineStr">
        <is>
          <t>BLANK -&gt; requires live Amazon.ca capture</t>
        </is>
      </c>
      <c r="AP863" s="15" t="inlineStr">
        <is>
          <t>Unverified commercial data</t>
        </is>
      </c>
    </row>
    <row r="864" ht="28" customHeight="1">
      <c r="A864" s="15" t="inlineStr">
        <is>
          <t>Dasani</t>
        </is>
      </c>
      <c r="B864" s="15" t="inlineStr">
        <is>
          <t>Dasani Sparkling Water | Black Cherry | 15-pack 355mL</t>
        </is>
      </c>
      <c r="C864" s="15" t="inlineStr">
        <is>
          <t>5) Sparkling water &amp; soda</t>
        </is>
      </c>
      <c r="D864" s="15" t="inlineStr">
        <is>
          <t>355 mL can</t>
        </is>
      </c>
      <c r="E864" s="29" t="n">
        <v>15</v>
      </c>
      <c r="F864" s="30" t="n"/>
      <c r="G864" s="31">
        <f>IF(AND(ISNUMBER($F864),ISNUMBER($E864),$E864&lt;&gt;0),$F864/$E864,"")</f>
        <v/>
      </c>
      <c r="H864" s="31">
        <f>IF(AND(ISNUMBER($F864),ISNUMBER($AL864),ISNUMBER($E864),($AL864*$E864)&lt;&gt;0),$F864/($AL864*$E864)*100,"")</f>
        <v/>
      </c>
      <c r="I864" s="32" t="n"/>
      <c r="J864" s="33" t="n"/>
      <c r="K864" s="31">
        <f>IF(AND(ISNUMBER($F864),ISNUMBER($J864)),$F864*(1-$J864),"")</f>
        <v/>
      </c>
      <c r="L864" s="32" t="n"/>
      <c r="M864" s="32" t="n"/>
      <c r="N864" s="31">
        <f>IF(ISNUMBER($F864),($F864-IF(ISNUMBER($AM864),$AM864,0))*(1-IF(ISNUMBER($J864),$J864,0)),"")</f>
        <v/>
      </c>
      <c r="O864" s="15" t="inlineStr">
        <is>
          <t>Black Cherry</t>
        </is>
      </c>
      <c r="P864" s="29" t="n">
        <v>0</v>
      </c>
      <c r="Q864" s="29" t="n">
        <v>0</v>
      </c>
      <c r="R864" s="15" t="inlineStr">
        <is>
          <t>Not listed</t>
        </is>
      </c>
      <c r="S864" s="29" t="n">
        <v>0</v>
      </c>
      <c r="T864" s="29" t="n">
        <v>0</v>
      </c>
      <c r="U864" s="15" t="inlineStr">
        <is>
          <t>None (natural flavours)</t>
        </is>
      </c>
      <c r="V864" s="15" t="inlineStr">
        <is>
          <t>Zero-calorie flavoured sparkling water</t>
        </is>
      </c>
      <c r="W864" s="32" t="n"/>
      <c r="X864" s="32" t="n"/>
      <c r="Y864" s="32" t="n"/>
      <c r="Z864" s="32" t="n"/>
      <c r="AA864" s="15" t="inlineStr">
        <is>
          <t>Low</t>
        </is>
      </c>
      <c r="AB864" s="15" t="inlineStr">
        <is>
          <t>Coca-Cola sparkling water</t>
        </is>
      </c>
      <c r="AC864" s="15" t="inlineStr">
        <is>
          <t>Plain flavoured sparkling water</t>
        </is>
      </c>
      <c r="AD864" s="15" t="inlineStr">
        <is>
          <t>Value zero-cal seltzer.</t>
        </is>
      </c>
      <c r="AE864" s="32" t="n"/>
      <c r="AF864" s="34">
        <f>IF(AND(ISNUMBER($P864),ISNUMBER($AL864),$AL864&lt;&gt;0),ROUND($P864/$AL864*100,1),"")</f>
        <v/>
      </c>
      <c r="AG864" s="35">
        <f>IF(AND(ISNUMBER($S864),ISNUMBER($AL864),$AL864&lt;&gt;0),ROUND($S864/$AL864*100,2),"")</f>
        <v/>
      </c>
      <c r="AH864" s="34">
        <f>IF(AND(ISNUMBER($Q864),ISNUMBER($AL864),$AL864&lt;&gt;0),ROUND($Q864/$AL864*100,1),"")</f>
        <v/>
      </c>
      <c r="AI864" s="29">
        <f>IF(ISNUMBER($S864),IF($S864&lt;=1,"Yes","No"),"n/a")</f>
        <v/>
      </c>
      <c r="AJ864" s="29">
        <f>IF(ISNUMBER($S864),ROUND(MAX(0,MIN(100,100-$S864*2.5-IF(ISNUMBER($T864),$T864,0)*0.12+IF($S864&lt;=1,12,0))),0),"")</f>
        <v/>
      </c>
      <c r="AK864" s="29">
        <f>IF(ISNUMBER($Q864),IF($Q864&gt;=100,20,IF($Q864&gt;=30,10,0)),0)+IF(ISNUMBER($R864),IF($R864&gt;=100,20,0),0)+IF(ISNUMBER($P864),IF($P864&gt;=150,20,IF($P864&gt;=50,12,5)),0)+IF(ISNUMBER($S864),IF($S864&lt;=1,15,0),0)</f>
        <v/>
      </c>
      <c r="AL864" s="29" t="n">
        <v>355</v>
      </c>
      <c r="AM864" s="30" t="n"/>
      <c r="AN864" s="15" t="inlineStr">
        <is>
          <t>Secondary/approx; NOT verified on Amazon.ca</t>
        </is>
      </c>
      <c r="AO864" s="15" t="inlineStr">
        <is>
          <t>BLANK -&gt; requires live Amazon.ca capture</t>
        </is>
      </c>
      <c r="AP864" s="15" t="inlineStr">
        <is>
          <t>Unverified commercial data</t>
        </is>
      </c>
    </row>
    <row r="865" ht="28" customHeight="1">
      <c r="A865" s="15" t="inlineStr">
        <is>
          <t>Dasani</t>
        </is>
      </c>
      <c r="B865" s="15" t="inlineStr">
        <is>
          <t>Dasani Sparkling Water | Black Cherry | 18-pack 355mL</t>
        </is>
      </c>
      <c r="C865" s="15" t="inlineStr">
        <is>
          <t>5) Sparkling water &amp; soda</t>
        </is>
      </c>
      <c r="D865" s="15" t="inlineStr">
        <is>
          <t>355 mL can</t>
        </is>
      </c>
      <c r="E865" s="29" t="n">
        <v>18</v>
      </c>
      <c r="F865" s="30" t="n"/>
      <c r="G865" s="31">
        <f>IF(AND(ISNUMBER($F865),ISNUMBER($E865),$E865&lt;&gt;0),$F865/$E865,"")</f>
        <v/>
      </c>
      <c r="H865" s="31">
        <f>IF(AND(ISNUMBER($F865),ISNUMBER($AL865),ISNUMBER($E865),($AL865*$E865)&lt;&gt;0),$F865/($AL865*$E865)*100,"")</f>
        <v/>
      </c>
      <c r="I865" s="32" t="n"/>
      <c r="J865" s="33" t="n"/>
      <c r="K865" s="31">
        <f>IF(AND(ISNUMBER($F865),ISNUMBER($J865)),$F865*(1-$J865),"")</f>
        <v/>
      </c>
      <c r="L865" s="32" t="n"/>
      <c r="M865" s="32" t="n"/>
      <c r="N865" s="31">
        <f>IF(ISNUMBER($F865),($F865-IF(ISNUMBER($AM865),$AM865,0))*(1-IF(ISNUMBER($J865),$J865,0)),"")</f>
        <v/>
      </c>
      <c r="O865" s="15" t="inlineStr">
        <is>
          <t>Black Cherry</t>
        </is>
      </c>
      <c r="P865" s="29" t="n">
        <v>0</v>
      </c>
      <c r="Q865" s="29" t="n">
        <v>0</v>
      </c>
      <c r="R865" s="15" t="inlineStr">
        <is>
          <t>Not listed</t>
        </is>
      </c>
      <c r="S865" s="29" t="n">
        <v>0</v>
      </c>
      <c r="T865" s="29" t="n">
        <v>0</v>
      </c>
      <c r="U865" s="15" t="inlineStr">
        <is>
          <t>None (natural flavours)</t>
        </is>
      </c>
      <c r="V865" s="15" t="inlineStr">
        <is>
          <t>Zero-calorie flavoured sparkling water</t>
        </is>
      </c>
      <c r="W865" s="32" t="n"/>
      <c r="X865" s="32" t="n"/>
      <c r="Y865" s="32" t="n"/>
      <c r="Z865" s="32" t="n"/>
      <c r="AA865" s="15" t="inlineStr">
        <is>
          <t>Low</t>
        </is>
      </c>
      <c r="AB865" s="15" t="inlineStr">
        <is>
          <t>Coca-Cola sparkling water</t>
        </is>
      </c>
      <c r="AC865" s="15" t="inlineStr">
        <is>
          <t>Plain flavoured sparkling water</t>
        </is>
      </c>
      <c r="AD865" s="15" t="inlineStr">
        <is>
          <t>Value zero-cal seltzer.</t>
        </is>
      </c>
      <c r="AE865" s="32" t="n"/>
      <c r="AF865" s="34">
        <f>IF(AND(ISNUMBER($P865),ISNUMBER($AL865),$AL865&lt;&gt;0),ROUND($P865/$AL865*100,1),"")</f>
        <v/>
      </c>
      <c r="AG865" s="35">
        <f>IF(AND(ISNUMBER($S865),ISNUMBER($AL865),$AL865&lt;&gt;0),ROUND($S865/$AL865*100,2),"")</f>
        <v/>
      </c>
      <c r="AH865" s="34">
        <f>IF(AND(ISNUMBER($Q865),ISNUMBER($AL865),$AL865&lt;&gt;0),ROUND($Q865/$AL865*100,1),"")</f>
        <v/>
      </c>
      <c r="AI865" s="29">
        <f>IF(ISNUMBER($S865),IF($S865&lt;=1,"Yes","No"),"n/a")</f>
        <v/>
      </c>
      <c r="AJ865" s="29">
        <f>IF(ISNUMBER($S865),ROUND(MAX(0,MIN(100,100-$S865*2.5-IF(ISNUMBER($T865),$T865,0)*0.12+IF($S865&lt;=1,12,0))),0),"")</f>
        <v/>
      </c>
      <c r="AK865" s="29">
        <f>IF(ISNUMBER($Q865),IF($Q865&gt;=100,20,IF($Q865&gt;=30,10,0)),0)+IF(ISNUMBER($R865),IF($R865&gt;=100,20,0),0)+IF(ISNUMBER($P865),IF($P865&gt;=150,20,IF($P865&gt;=50,12,5)),0)+IF(ISNUMBER($S865),IF($S865&lt;=1,15,0),0)</f>
        <v/>
      </c>
      <c r="AL865" s="29" t="n">
        <v>355</v>
      </c>
      <c r="AM865" s="30" t="n"/>
      <c r="AN865" s="15" t="inlineStr">
        <is>
          <t>Secondary/approx; NOT verified on Amazon.ca</t>
        </is>
      </c>
      <c r="AO865" s="15" t="inlineStr">
        <is>
          <t>BLANK -&gt; requires live Amazon.ca capture</t>
        </is>
      </c>
      <c r="AP865" s="15" t="inlineStr">
        <is>
          <t>Unverified commercial data</t>
        </is>
      </c>
    </row>
    <row r="866" ht="28" customHeight="1">
      <c r="A866" s="15" t="inlineStr">
        <is>
          <t>Dasani</t>
        </is>
      </c>
      <c r="B866" s="15" t="inlineStr">
        <is>
          <t>Dasani Sparkling Water | Black Cherry | 24-pack 355mL</t>
        </is>
      </c>
      <c r="C866" s="15" t="inlineStr">
        <is>
          <t>5) Sparkling water &amp; soda</t>
        </is>
      </c>
      <c r="D866" s="15" t="inlineStr">
        <is>
          <t>355 mL can</t>
        </is>
      </c>
      <c r="E866" s="29" t="n">
        <v>24</v>
      </c>
      <c r="F866" s="30" t="n"/>
      <c r="G866" s="31">
        <f>IF(AND(ISNUMBER($F866),ISNUMBER($E866),$E866&lt;&gt;0),$F866/$E866,"")</f>
        <v/>
      </c>
      <c r="H866" s="31">
        <f>IF(AND(ISNUMBER($F866),ISNUMBER($AL866),ISNUMBER($E866),($AL866*$E866)&lt;&gt;0),$F866/($AL866*$E866)*100,"")</f>
        <v/>
      </c>
      <c r="I866" s="32" t="n"/>
      <c r="J866" s="33" t="n"/>
      <c r="K866" s="31">
        <f>IF(AND(ISNUMBER($F866),ISNUMBER($J866)),$F866*(1-$J866),"")</f>
        <v/>
      </c>
      <c r="L866" s="32" t="n"/>
      <c r="M866" s="32" t="n"/>
      <c r="N866" s="31">
        <f>IF(ISNUMBER($F866),($F866-IF(ISNUMBER($AM866),$AM866,0))*(1-IF(ISNUMBER($J866),$J866,0)),"")</f>
        <v/>
      </c>
      <c r="O866" s="15" t="inlineStr">
        <is>
          <t>Black Cherry</t>
        </is>
      </c>
      <c r="P866" s="29" t="n">
        <v>0</v>
      </c>
      <c r="Q866" s="29" t="n">
        <v>0</v>
      </c>
      <c r="R866" s="15" t="inlineStr">
        <is>
          <t>Not listed</t>
        </is>
      </c>
      <c r="S866" s="29" t="n">
        <v>0</v>
      </c>
      <c r="T866" s="29" t="n">
        <v>0</v>
      </c>
      <c r="U866" s="15" t="inlineStr">
        <is>
          <t>None (natural flavours)</t>
        </is>
      </c>
      <c r="V866" s="15" t="inlineStr">
        <is>
          <t>Zero-calorie flavoured sparkling water</t>
        </is>
      </c>
      <c r="W866" s="32" t="n"/>
      <c r="X866" s="32" t="n"/>
      <c r="Y866" s="32" t="n"/>
      <c r="Z866" s="32" t="n"/>
      <c r="AA866" s="15" t="inlineStr">
        <is>
          <t>Low</t>
        </is>
      </c>
      <c r="AB866" s="15" t="inlineStr">
        <is>
          <t>Coca-Cola sparkling water</t>
        </is>
      </c>
      <c r="AC866" s="15" t="inlineStr">
        <is>
          <t>Plain flavoured sparkling water</t>
        </is>
      </c>
      <c r="AD866" s="15" t="inlineStr">
        <is>
          <t>Value zero-cal seltzer.</t>
        </is>
      </c>
      <c r="AE866" s="32" t="n"/>
      <c r="AF866" s="34">
        <f>IF(AND(ISNUMBER($P866),ISNUMBER($AL866),$AL866&lt;&gt;0),ROUND($P866/$AL866*100,1),"")</f>
        <v/>
      </c>
      <c r="AG866" s="35">
        <f>IF(AND(ISNUMBER($S866),ISNUMBER($AL866),$AL866&lt;&gt;0),ROUND($S866/$AL866*100,2),"")</f>
        <v/>
      </c>
      <c r="AH866" s="34">
        <f>IF(AND(ISNUMBER($Q866),ISNUMBER($AL866),$AL866&lt;&gt;0),ROUND($Q866/$AL866*100,1),"")</f>
        <v/>
      </c>
      <c r="AI866" s="29">
        <f>IF(ISNUMBER($S866),IF($S866&lt;=1,"Yes","No"),"n/a")</f>
        <v/>
      </c>
      <c r="AJ866" s="29">
        <f>IF(ISNUMBER($S866),ROUND(MAX(0,MIN(100,100-$S866*2.5-IF(ISNUMBER($T866),$T866,0)*0.12+IF($S866&lt;=1,12,0))),0),"")</f>
        <v/>
      </c>
      <c r="AK866" s="29">
        <f>IF(ISNUMBER($Q866),IF($Q866&gt;=100,20,IF($Q866&gt;=30,10,0)),0)+IF(ISNUMBER($R866),IF($R866&gt;=100,20,0),0)+IF(ISNUMBER($P866),IF($P866&gt;=150,20,IF($P866&gt;=50,12,5)),0)+IF(ISNUMBER($S866),IF($S866&lt;=1,15,0),0)</f>
        <v/>
      </c>
      <c r="AL866" s="29" t="n">
        <v>355</v>
      </c>
      <c r="AM866" s="30" t="n"/>
      <c r="AN866" s="15" t="inlineStr">
        <is>
          <t>Secondary/approx; NOT verified on Amazon.ca</t>
        </is>
      </c>
      <c r="AO866" s="15" t="inlineStr">
        <is>
          <t>BLANK -&gt; requires live Amazon.ca capture</t>
        </is>
      </c>
      <c r="AP866" s="15" t="inlineStr">
        <is>
          <t>Unverified commercial data</t>
        </is>
      </c>
    </row>
    <row r="867" ht="28" customHeight="1">
      <c r="A867" s="15" t="inlineStr">
        <is>
          <t>Dasani</t>
        </is>
      </c>
      <c r="B867" s="15" t="inlineStr">
        <is>
          <t>Dasani Sparkling Water | Lemon | single 355mL</t>
        </is>
      </c>
      <c r="C867" s="15" t="inlineStr">
        <is>
          <t>5) Sparkling water &amp; soda</t>
        </is>
      </c>
      <c r="D867" s="15" t="inlineStr">
        <is>
          <t>355 mL can</t>
        </is>
      </c>
      <c r="E867" s="29" t="n">
        <v>1</v>
      </c>
      <c r="F867" s="30" t="n"/>
      <c r="G867" s="31">
        <f>IF(AND(ISNUMBER($F867),ISNUMBER($E867),$E867&lt;&gt;0),$F867/$E867,"")</f>
        <v/>
      </c>
      <c r="H867" s="31">
        <f>IF(AND(ISNUMBER($F867),ISNUMBER($AL867),ISNUMBER($E867),($AL867*$E867)&lt;&gt;0),$F867/($AL867*$E867)*100,"")</f>
        <v/>
      </c>
      <c r="I867" s="32" t="n"/>
      <c r="J867" s="33" t="n"/>
      <c r="K867" s="31">
        <f>IF(AND(ISNUMBER($F867),ISNUMBER($J867)),$F867*(1-$J867),"")</f>
        <v/>
      </c>
      <c r="L867" s="32" t="n"/>
      <c r="M867" s="32" t="n"/>
      <c r="N867" s="31">
        <f>IF(ISNUMBER($F867),($F867-IF(ISNUMBER($AM867),$AM867,0))*(1-IF(ISNUMBER($J867),$J867,0)),"")</f>
        <v/>
      </c>
      <c r="O867" s="15" t="inlineStr">
        <is>
          <t>Lemon</t>
        </is>
      </c>
      <c r="P867" s="29" t="n">
        <v>0</v>
      </c>
      <c r="Q867" s="29" t="n">
        <v>0</v>
      </c>
      <c r="R867" s="15" t="inlineStr">
        <is>
          <t>Not listed</t>
        </is>
      </c>
      <c r="S867" s="29" t="n">
        <v>0</v>
      </c>
      <c r="T867" s="29" t="n">
        <v>0</v>
      </c>
      <c r="U867" s="15" t="inlineStr">
        <is>
          <t>None (natural flavours)</t>
        </is>
      </c>
      <c r="V867" s="15" t="inlineStr">
        <is>
          <t>Zero-calorie flavoured sparkling water</t>
        </is>
      </c>
      <c r="W867" s="32" t="n"/>
      <c r="X867" s="32" t="n"/>
      <c r="Y867" s="32" t="n"/>
      <c r="Z867" s="32" t="n"/>
      <c r="AA867" s="15" t="inlineStr">
        <is>
          <t>Low</t>
        </is>
      </c>
      <c r="AB867" s="15" t="inlineStr">
        <is>
          <t>Coca-Cola sparkling water</t>
        </is>
      </c>
      <c r="AC867" s="15" t="inlineStr">
        <is>
          <t>Plain flavoured sparkling water</t>
        </is>
      </c>
      <c r="AD867" s="15" t="inlineStr">
        <is>
          <t>Value zero-cal seltzer.</t>
        </is>
      </c>
      <c r="AE867" s="32" t="n"/>
      <c r="AF867" s="34">
        <f>IF(AND(ISNUMBER($P867),ISNUMBER($AL867),$AL867&lt;&gt;0),ROUND($P867/$AL867*100,1),"")</f>
        <v/>
      </c>
      <c r="AG867" s="35">
        <f>IF(AND(ISNUMBER($S867),ISNUMBER($AL867),$AL867&lt;&gt;0),ROUND($S867/$AL867*100,2),"")</f>
        <v/>
      </c>
      <c r="AH867" s="34">
        <f>IF(AND(ISNUMBER($Q867),ISNUMBER($AL867),$AL867&lt;&gt;0),ROUND($Q867/$AL867*100,1),"")</f>
        <v/>
      </c>
      <c r="AI867" s="29">
        <f>IF(ISNUMBER($S867),IF($S867&lt;=1,"Yes","No"),"n/a")</f>
        <v/>
      </c>
      <c r="AJ867" s="29">
        <f>IF(ISNUMBER($S867),ROUND(MAX(0,MIN(100,100-$S867*2.5-IF(ISNUMBER($T867),$T867,0)*0.12+IF($S867&lt;=1,12,0))),0),"")</f>
        <v/>
      </c>
      <c r="AK867" s="29">
        <f>IF(ISNUMBER($Q867),IF($Q867&gt;=100,20,IF($Q867&gt;=30,10,0)),0)+IF(ISNUMBER($R867),IF($R867&gt;=100,20,0),0)+IF(ISNUMBER($P867),IF($P867&gt;=150,20,IF($P867&gt;=50,12,5)),0)+IF(ISNUMBER($S867),IF($S867&lt;=1,15,0),0)</f>
        <v/>
      </c>
      <c r="AL867" s="29" t="n">
        <v>355</v>
      </c>
      <c r="AM867" s="30" t="n"/>
      <c r="AN867" s="15" t="inlineStr">
        <is>
          <t>Secondary/approx; NOT verified on Amazon.ca</t>
        </is>
      </c>
      <c r="AO867" s="15" t="inlineStr">
        <is>
          <t>BLANK -&gt; requires live Amazon.ca capture</t>
        </is>
      </c>
      <c r="AP867" s="15" t="inlineStr">
        <is>
          <t>Unverified commercial data</t>
        </is>
      </c>
    </row>
    <row r="868" ht="28" customHeight="1">
      <c r="A868" s="15" t="inlineStr">
        <is>
          <t>Dasani</t>
        </is>
      </c>
      <c r="B868" s="15" t="inlineStr">
        <is>
          <t>Dasani Sparkling Water | Lemon | 8-pack 355mL</t>
        </is>
      </c>
      <c r="C868" s="15" t="inlineStr">
        <is>
          <t>5) Sparkling water &amp; soda</t>
        </is>
      </c>
      <c r="D868" s="15" t="inlineStr">
        <is>
          <t>355 mL can</t>
        </is>
      </c>
      <c r="E868" s="29" t="n">
        <v>8</v>
      </c>
      <c r="F868" s="30" t="n"/>
      <c r="G868" s="31">
        <f>IF(AND(ISNUMBER($F868),ISNUMBER($E868),$E868&lt;&gt;0),$F868/$E868,"")</f>
        <v/>
      </c>
      <c r="H868" s="31">
        <f>IF(AND(ISNUMBER($F868),ISNUMBER($AL868),ISNUMBER($E868),($AL868*$E868)&lt;&gt;0),$F868/($AL868*$E868)*100,"")</f>
        <v/>
      </c>
      <c r="I868" s="32" t="n"/>
      <c r="J868" s="33" t="n"/>
      <c r="K868" s="31">
        <f>IF(AND(ISNUMBER($F868),ISNUMBER($J868)),$F868*(1-$J868),"")</f>
        <v/>
      </c>
      <c r="L868" s="32" t="n"/>
      <c r="M868" s="32" t="n"/>
      <c r="N868" s="31">
        <f>IF(ISNUMBER($F868),($F868-IF(ISNUMBER($AM868),$AM868,0))*(1-IF(ISNUMBER($J868),$J868,0)),"")</f>
        <v/>
      </c>
      <c r="O868" s="15" t="inlineStr">
        <is>
          <t>Lemon</t>
        </is>
      </c>
      <c r="P868" s="29" t="n">
        <v>0</v>
      </c>
      <c r="Q868" s="29" t="n">
        <v>0</v>
      </c>
      <c r="R868" s="15" t="inlineStr">
        <is>
          <t>Not listed</t>
        </is>
      </c>
      <c r="S868" s="29" t="n">
        <v>0</v>
      </c>
      <c r="T868" s="29" t="n">
        <v>0</v>
      </c>
      <c r="U868" s="15" t="inlineStr">
        <is>
          <t>None (natural flavours)</t>
        </is>
      </c>
      <c r="V868" s="15" t="inlineStr">
        <is>
          <t>Zero-calorie flavoured sparkling water</t>
        </is>
      </c>
      <c r="W868" s="32" t="n"/>
      <c r="X868" s="32" t="n"/>
      <c r="Y868" s="32" t="n"/>
      <c r="Z868" s="32" t="n"/>
      <c r="AA868" s="15" t="inlineStr">
        <is>
          <t>Low</t>
        </is>
      </c>
      <c r="AB868" s="15" t="inlineStr">
        <is>
          <t>Coca-Cola sparkling water</t>
        </is>
      </c>
      <c r="AC868" s="15" t="inlineStr">
        <is>
          <t>Plain flavoured sparkling water</t>
        </is>
      </c>
      <c r="AD868" s="15" t="inlineStr">
        <is>
          <t>Value zero-cal seltzer.</t>
        </is>
      </c>
      <c r="AE868" s="32" t="n"/>
      <c r="AF868" s="34">
        <f>IF(AND(ISNUMBER($P868),ISNUMBER($AL868),$AL868&lt;&gt;0),ROUND($P868/$AL868*100,1),"")</f>
        <v/>
      </c>
      <c r="AG868" s="35">
        <f>IF(AND(ISNUMBER($S868),ISNUMBER($AL868),$AL868&lt;&gt;0),ROUND($S868/$AL868*100,2),"")</f>
        <v/>
      </c>
      <c r="AH868" s="34">
        <f>IF(AND(ISNUMBER($Q868),ISNUMBER($AL868),$AL868&lt;&gt;0),ROUND($Q868/$AL868*100,1),"")</f>
        <v/>
      </c>
      <c r="AI868" s="29">
        <f>IF(ISNUMBER($S868),IF($S868&lt;=1,"Yes","No"),"n/a")</f>
        <v/>
      </c>
      <c r="AJ868" s="29">
        <f>IF(ISNUMBER($S868),ROUND(MAX(0,MIN(100,100-$S868*2.5-IF(ISNUMBER($T868),$T868,0)*0.12+IF($S868&lt;=1,12,0))),0),"")</f>
        <v/>
      </c>
      <c r="AK868" s="29">
        <f>IF(ISNUMBER($Q868),IF($Q868&gt;=100,20,IF($Q868&gt;=30,10,0)),0)+IF(ISNUMBER($R868),IF($R868&gt;=100,20,0),0)+IF(ISNUMBER($P868),IF($P868&gt;=150,20,IF($P868&gt;=50,12,5)),0)+IF(ISNUMBER($S868),IF($S868&lt;=1,15,0),0)</f>
        <v/>
      </c>
      <c r="AL868" s="29" t="n">
        <v>355</v>
      </c>
      <c r="AM868" s="30" t="n"/>
      <c r="AN868" s="15" t="inlineStr">
        <is>
          <t>Secondary/approx; NOT verified on Amazon.ca</t>
        </is>
      </c>
      <c r="AO868" s="15" t="inlineStr">
        <is>
          <t>BLANK -&gt; requires live Amazon.ca capture</t>
        </is>
      </c>
      <c r="AP868" s="15" t="inlineStr">
        <is>
          <t>Unverified commercial data</t>
        </is>
      </c>
    </row>
    <row r="869" ht="28" customHeight="1">
      <c r="A869" s="15" t="inlineStr">
        <is>
          <t>Dasani</t>
        </is>
      </c>
      <c r="B869" s="15" t="inlineStr">
        <is>
          <t>Dasani Sparkling Water | Lemon | 12-pack 355mL</t>
        </is>
      </c>
      <c r="C869" s="15" t="inlineStr">
        <is>
          <t>5) Sparkling water &amp; soda</t>
        </is>
      </c>
      <c r="D869" s="15" t="inlineStr">
        <is>
          <t>355 mL can</t>
        </is>
      </c>
      <c r="E869" s="29" t="n">
        <v>12</v>
      </c>
      <c r="F869" s="30" t="n"/>
      <c r="G869" s="31">
        <f>IF(AND(ISNUMBER($F869),ISNUMBER($E869),$E869&lt;&gt;0),$F869/$E869,"")</f>
        <v/>
      </c>
      <c r="H869" s="31">
        <f>IF(AND(ISNUMBER($F869),ISNUMBER($AL869),ISNUMBER($E869),($AL869*$E869)&lt;&gt;0),$F869/($AL869*$E869)*100,"")</f>
        <v/>
      </c>
      <c r="I869" s="32" t="n"/>
      <c r="J869" s="33" t="n"/>
      <c r="K869" s="31">
        <f>IF(AND(ISNUMBER($F869),ISNUMBER($J869)),$F869*(1-$J869),"")</f>
        <v/>
      </c>
      <c r="L869" s="32" t="n"/>
      <c r="M869" s="32" t="n"/>
      <c r="N869" s="31">
        <f>IF(ISNUMBER($F869),($F869-IF(ISNUMBER($AM869),$AM869,0))*(1-IF(ISNUMBER($J869),$J869,0)),"")</f>
        <v/>
      </c>
      <c r="O869" s="15" t="inlineStr">
        <is>
          <t>Lemon</t>
        </is>
      </c>
      <c r="P869" s="29" t="n">
        <v>0</v>
      </c>
      <c r="Q869" s="29" t="n">
        <v>0</v>
      </c>
      <c r="R869" s="15" t="inlineStr">
        <is>
          <t>Not listed</t>
        </is>
      </c>
      <c r="S869" s="29" t="n">
        <v>0</v>
      </c>
      <c r="T869" s="29" t="n">
        <v>0</v>
      </c>
      <c r="U869" s="15" t="inlineStr">
        <is>
          <t>None (natural flavours)</t>
        </is>
      </c>
      <c r="V869" s="15" t="inlineStr">
        <is>
          <t>Zero-calorie flavoured sparkling water</t>
        </is>
      </c>
      <c r="W869" s="32" t="n"/>
      <c r="X869" s="32" t="n"/>
      <c r="Y869" s="32" t="n"/>
      <c r="Z869" s="32" t="n"/>
      <c r="AA869" s="15" t="inlineStr">
        <is>
          <t>Low</t>
        </is>
      </c>
      <c r="AB869" s="15" t="inlineStr">
        <is>
          <t>Coca-Cola sparkling water</t>
        </is>
      </c>
      <c r="AC869" s="15" t="inlineStr">
        <is>
          <t>Plain flavoured sparkling water</t>
        </is>
      </c>
      <c r="AD869" s="15" t="inlineStr">
        <is>
          <t>Value zero-cal seltzer.</t>
        </is>
      </c>
      <c r="AE869" s="32" t="n"/>
      <c r="AF869" s="34">
        <f>IF(AND(ISNUMBER($P869),ISNUMBER($AL869),$AL869&lt;&gt;0),ROUND($P869/$AL869*100,1),"")</f>
        <v/>
      </c>
      <c r="AG869" s="35">
        <f>IF(AND(ISNUMBER($S869),ISNUMBER($AL869),$AL869&lt;&gt;0),ROUND($S869/$AL869*100,2),"")</f>
        <v/>
      </c>
      <c r="AH869" s="34">
        <f>IF(AND(ISNUMBER($Q869),ISNUMBER($AL869),$AL869&lt;&gt;0),ROUND($Q869/$AL869*100,1),"")</f>
        <v/>
      </c>
      <c r="AI869" s="29">
        <f>IF(ISNUMBER($S869),IF($S869&lt;=1,"Yes","No"),"n/a")</f>
        <v/>
      </c>
      <c r="AJ869" s="29">
        <f>IF(ISNUMBER($S869),ROUND(MAX(0,MIN(100,100-$S869*2.5-IF(ISNUMBER($T869),$T869,0)*0.12+IF($S869&lt;=1,12,0))),0),"")</f>
        <v/>
      </c>
      <c r="AK869" s="29">
        <f>IF(ISNUMBER($Q869),IF($Q869&gt;=100,20,IF($Q869&gt;=30,10,0)),0)+IF(ISNUMBER($R869),IF($R869&gt;=100,20,0),0)+IF(ISNUMBER($P869),IF($P869&gt;=150,20,IF($P869&gt;=50,12,5)),0)+IF(ISNUMBER($S869),IF($S869&lt;=1,15,0),0)</f>
        <v/>
      </c>
      <c r="AL869" s="29" t="n">
        <v>355</v>
      </c>
      <c r="AM869" s="30" t="n"/>
      <c r="AN869" s="15" t="inlineStr">
        <is>
          <t>Secondary/approx; NOT verified on Amazon.ca</t>
        </is>
      </c>
      <c r="AO869" s="15" t="inlineStr">
        <is>
          <t>BLANK -&gt; requires live Amazon.ca capture</t>
        </is>
      </c>
      <c r="AP869" s="15" t="inlineStr">
        <is>
          <t>Unverified commercial data</t>
        </is>
      </c>
    </row>
    <row r="870" ht="28" customHeight="1">
      <c r="A870" s="15" t="inlineStr">
        <is>
          <t>Dasani</t>
        </is>
      </c>
      <c r="B870" s="15" t="inlineStr">
        <is>
          <t>Dasani Sparkling Water | Lemon | 15-pack 355mL</t>
        </is>
      </c>
      <c r="C870" s="15" t="inlineStr">
        <is>
          <t>5) Sparkling water &amp; soda</t>
        </is>
      </c>
      <c r="D870" s="15" t="inlineStr">
        <is>
          <t>355 mL can</t>
        </is>
      </c>
      <c r="E870" s="29" t="n">
        <v>15</v>
      </c>
      <c r="F870" s="30" t="n"/>
      <c r="G870" s="31">
        <f>IF(AND(ISNUMBER($F870),ISNUMBER($E870),$E870&lt;&gt;0),$F870/$E870,"")</f>
        <v/>
      </c>
      <c r="H870" s="31">
        <f>IF(AND(ISNUMBER($F870),ISNUMBER($AL870),ISNUMBER($E870),($AL870*$E870)&lt;&gt;0),$F870/($AL870*$E870)*100,"")</f>
        <v/>
      </c>
      <c r="I870" s="32" t="n"/>
      <c r="J870" s="33" t="n"/>
      <c r="K870" s="31">
        <f>IF(AND(ISNUMBER($F870),ISNUMBER($J870)),$F870*(1-$J870),"")</f>
        <v/>
      </c>
      <c r="L870" s="32" t="n"/>
      <c r="M870" s="32" t="n"/>
      <c r="N870" s="31">
        <f>IF(ISNUMBER($F870),($F870-IF(ISNUMBER($AM870),$AM870,0))*(1-IF(ISNUMBER($J870),$J870,0)),"")</f>
        <v/>
      </c>
      <c r="O870" s="15" t="inlineStr">
        <is>
          <t>Lemon</t>
        </is>
      </c>
      <c r="P870" s="29" t="n">
        <v>0</v>
      </c>
      <c r="Q870" s="29" t="n">
        <v>0</v>
      </c>
      <c r="R870" s="15" t="inlineStr">
        <is>
          <t>Not listed</t>
        </is>
      </c>
      <c r="S870" s="29" t="n">
        <v>0</v>
      </c>
      <c r="T870" s="29" t="n">
        <v>0</v>
      </c>
      <c r="U870" s="15" t="inlineStr">
        <is>
          <t>None (natural flavours)</t>
        </is>
      </c>
      <c r="V870" s="15" t="inlineStr">
        <is>
          <t>Zero-calorie flavoured sparkling water</t>
        </is>
      </c>
      <c r="W870" s="32" t="n"/>
      <c r="X870" s="32" t="n"/>
      <c r="Y870" s="32" t="n"/>
      <c r="Z870" s="32" t="n"/>
      <c r="AA870" s="15" t="inlineStr">
        <is>
          <t>Low</t>
        </is>
      </c>
      <c r="AB870" s="15" t="inlineStr">
        <is>
          <t>Coca-Cola sparkling water</t>
        </is>
      </c>
      <c r="AC870" s="15" t="inlineStr">
        <is>
          <t>Plain flavoured sparkling water</t>
        </is>
      </c>
      <c r="AD870" s="15" t="inlineStr">
        <is>
          <t>Value zero-cal seltzer.</t>
        </is>
      </c>
      <c r="AE870" s="32" t="n"/>
      <c r="AF870" s="34">
        <f>IF(AND(ISNUMBER($P870),ISNUMBER($AL870),$AL870&lt;&gt;0),ROUND($P870/$AL870*100,1),"")</f>
        <v/>
      </c>
      <c r="AG870" s="35">
        <f>IF(AND(ISNUMBER($S870),ISNUMBER($AL870),$AL870&lt;&gt;0),ROUND($S870/$AL870*100,2),"")</f>
        <v/>
      </c>
      <c r="AH870" s="34">
        <f>IF(AND(ISNUMBER($Q870),ISNUMBER($AL870),$AL870&lt;&gt;0),ROUND($Q870/$AL870*100,1),"")</f>
        <v/>
      </c>
      <c r="AI870" s="29">
        <f>IF(ISNUMBER($S870),IF($S870&lt;=1,"Yes","No"),"n/a")</f>
        <v/>
      </c>
      <c r="AJ870" s="29">
        <f>IF(ISNUMBER($S870),ROUND(MAX(0,MIN(100,100-$S870*2.5-IF(ISNUMBER($T870),$T870,0)*0.12+IF($S870&lt;=1,12,0))),0),"")</f>
        <v/>
      </c>
      <c r="AK870" s="29">
        <f>IF(ISNUMBER($Q870),IF($Q870&gt;=100,20,IF($Q870&gt;=30,10,0)),0)+IF(ISNUMBER($R870),IF($R870&gt;=100,20,0),0)+IF(ISNUMBER($P870),IF($P870&gt;=150,20,IF($P870&gt;=50,12,5)),0)+IF(ISNUMBER($S870),IF($S870&lt;=1,15,0),0)</f>
        <v/>
      </c>
      <c r="AL870" s="29" t="n">
        <v>355</v>
      </c>
      <c r="AM870" s="30" t="n"/>
      <c r="AN870" s="15" t="inlineStr">
        <is>
          <t>Secondary/approx; NOT verified on Amazon.ca</t>
        </is>
      </c>
      <c r="AO870" s="15" t="inlineStr">
        <is>
          <t>BLANK -&gt; requires live Amazon.ca capture</t>
        </is>
      </c>
      <c r="AP870" s="15" t="inlineStr">
        <is>
          <t>Unverified commercial data</t>
        </is>
      </c>
    </row>
    <row r="871" ht="28" customHeight="1">
      <c r="A871" s="15" t="inlineStr">
        <is>
          <t>Dasani</t>
        </is>
      </c>
      <c r="B871" s="15" t="inlineStr">
        <is>
          <t>Dasani Sparkling Water | Lemon | 18-pack 355mL</t>
        </is>
      </c>
      <c r="C871" s="15" t="inlineStr">
        <is>
          <t>5) Sparkling water &amp; soda</t>
        </is>
      </c>
      <c r="D871" s="15" t="inlineStr">
        <is>
          <t>355 mL can</t>
        </is>
      </c>
      <c r="E871" s="29" t="n">
        <v>18</v>
      </c>
      <c r="F871" s="30" t="n"/>
      <c r="G871" s="31">
        <f>IF(AND(ISNUMBER($F871),ISNUMBER($E871),$E871&lt;&gt;0),$F871/$E871,"")</f>
        <v/>
      </c>
      <c r="H871" s="31">
        <f>IF(AND(ISNUMBER($F871),ISNUMBER($AL871),ISNUMBER($E871),($AL871*$E871)&lt;&gt;0),$F871/($AL871*$E871)*100,"")</f>
        <v/>
      </c>
      <c r="I871" s="32" t="n"/>
      <c r="J871" s="33" t="n"/>
      <c r="K871" s="31">
        <f>IF(AND(ISNUMBER($F871),ISNUMBER($J871)),$F871*(1-$J871),"")</f>
        <v/>
      </c>
      <c r="L871" s="32" t="n"/>
      <c r="M871" s="32" t="n"/>
      <c r="N871" s="31">
        <f>IF(ISNUMBER($F871),($F871-IF(ISNUMBER($AM871),$AM871,0))*(1-IF(ISNUMBER($J871),$J871,0)),"")</f>
        <v/>
      </c>
      <c r="O871" s="15" t="inlineStr">
        <is>
          <t>Lemon</t>
        </is>
      </c>
      <c r="P871" s="29" t="n">
        <v>0</v>
      </c>
      <c r="Q871" s="29" t="n">
        <v>0</v>
      </c>
      <c r="R871" s="15" t="inlineStr">
        <is>
          <t>Not listed</t>
        </is>
      </c>
      <c r="S871" s="29" t="n">
        <v>0</v>
      </c>
      <c r="T871" s="29" t="n">
        <v>0</v>
      </c>
      <c r="U871" s="15" t="inlineStr">
        <is>
          <t>None (natural flavours)</t>
        </is>
      </c>
      <c r="V871" s="15" t="inlineStr">
        <is>
          <t>Zero-calorie flavoured sparkling water</t>
        </is>
      </c>
      <c r="W871" s="32" t="n"/>
      <c r="X871" s="32" t="n"/>
      <c r="Y871" s="32" t="n"/>
      <c r="Z871" s="32" t="n"/>
      <c r="AA871" s="15" t="inlineStr">
        <is>
          <t>Low</t>
        </is>
      </c>
      <c r="AB871" s="15" t="inlineStr">
        <is>
          <t>Coca-Cola sparkling water</t>
        </is>
      </c>
      <c r="AC871" s="15" t="inlineStr">
        <is>
          <t>Plain flavoured sparkling water</t>
        </is>
      </c>
      <c r="AD871" s="15" t="inlineStr">
        <is>
          <t>Value zero-cal seltzer.</t>
        </is>
      </c>
      <c r="AE871" s="32" t="n"/>
      <c r="AF871" s="34">
        <f>IF(AND(ISNUMBER($P871),ISNUMBER($AL871),$AL871&lt;&gt;0),ROUND($P871/$AL871*100,1),"")</f>
        <v/>
      </c>
      <c r="AG871" s="35">
        <f>IF(AND(ISNUMBER($S871),ISNUMBER($AL871),$AL871&lt;&gt;0),ROUND($S871/$AL871*100,2),"")</f>
        <v/>
      </c>
      <c r="AH871" s="34">
        <f>IF(AND(ISNUMBER($Q871),ISNUMBER($AL871),$AL871&lt;&gt;0),ROUND($Q871/$AL871*100,1),"")</f>
        <v/>
      </c>
      <c r="AI871" s="29">
        <f>IF(ISNUMBER($S871),IF($S871&lt;=1,"Yes","No"),"n/a")</f>
        <v/>
      </c>
      <c r="AJ871" s="29">
        <f>IF(ISNUMBER($S871),ROUND(MAX(0,MIN(100,100-$S871*2.5-IF(ISNUMBER($T871),$T871,0)*0.12+IF($S871&lt;=1,12,0))),0),"")</f>
        <v/>
      </c>
      <c r="AK871" s="29">
        <f>IF(ISNUMBER($Q871),IF($Q871&gt;=100,20,IF($Q871&gt;=30,10,0)),0)+IF(ISNUMBER($R871),IF($R871&gt;=100,20,0),0)+IF(ISNUMBER($P871),IF($P871&gt;=150,20,IF($P871&gt;=50,12,5)),0)+IF(ISNUMBER($S871),IF($S871&lt;=1,15,0),0)</f>
        <v/>
      </c>
      <c r="AL871" s="29" t="n">
        <v>355</v>
      </c>
      <c r="AM871" s="30" t="n"/>
      <c r="AN871" s="15" t="inlineStr">
        <is>
          <t>Secondary/approx; NOT verified on Amazon.ca</t>
        </is>
      </c>
      <c r="AO871" s="15" t="inlineStr">
        <is>
          <t>BLANK -&gt; requires live Amazon.ca capture</t>
        </is>
      </c>
      <c r="AP871" s="15" t="inlineStr">
        <is>
          <t>Unverified commercial data</t>
        </is>
      </c>
    </row>
    <row r="872" ht="28" customHeight="1">
      <c r="A872" s="15" t="inlineStr">
        <is>
          <t>Dasani</t>
        </is>
      </c>
      <c r="B872" s="15" t="inlineStr">
        <is>
          <t>Dasani Sparkling Water | Lemon | 24-pack 355mL</t>
        </is>
      </c>
      <c r="C872" s="15" t="inlineStr">
        <is>
          <t>5) Sparkling water &amp; soda</t>
        </is>
      </c>
      <c r="D872" s="15" t="inlineStr">
        <is>
          <t>355 mL can</t>
        </is>
      </c>
      <c r="E872" s="29" t="n">
        <v>24</v>
      </c>
      <c r="F872" s="30" t="n"/>
      <c r="G872" s="31">
        <f>IF(AND(ISNUMBER($F872),ISNUMBER($E872),$E872&lt;&gt;0),$F872/$E872,"")</f>
        <v/>
      </c>
      <c r="H872" s="31">
        <f>IF(AND(ISNUMBER($F872),ISNUMBER($AL872),ISNUMBER($E872),($AL872*$E872)&lt;&gt;0),$F872/($AL872*$E872)*100,"")</f>
        <v/>
      </c>
      <c r="I872" s="32" t="n"/>
      <c r="J872" s="33" t="n"/>
      <c r="K872" s="31">
        <f>IF(AND(ISNUMBER($F872),ISNUMBER($J872)),$F872*(1-$J872),"")</f>
        <v/>
      </c>
      <c r="L872" s="32" t="n"/>
      <c r="M872" s="32" t="n"/>
      <c r="N872" s="31">
        <f>IF(ISNUMBER($F872),($F872-IF(ISNUMBER($AM872),$AM872,0))*(1-IF(ISNUMBER($J872),$J872,0)),"")</f>
        <v/>
      </c>
      <c r="O872" s="15" t="inlineStr">
        <is>
          <t>Lemon</t>
        </is>
      </c>
      <c r="P872" s="29" t="n">
        <v>0</v>
      </c>
      <c r="Q872" s="29" t="n">
        <v>0</v>
      </c>
      <c r="R872" s="15" t="inlineStr">
        <is>
          <t>Not listed</t>
        </is>
      </c>
      <c r="S872" s="29" t="n">
        <v>0</v>
      </c>
      <c r="T872" s="29" t="n">
        <v>0</v>
      </c>
      <c r="U872" s="15" t="inlineStr">
        <is>
          <t>None (natural flavours)</t>
        </is>
      </c>
      <c r="V872" s="15" t="inlineStr">
        <is>
          <t>Zero-calorie flavoured sparkling water</t>
        </is>
      </c>
      <c r="W872" s="32" t="n"/>
      <c r="X872" s="32" t="n"/>
      <c r="Y872" s="32" t="n"/>
      <c r="Z872" s="32" t="n"/>
      <c r="AA872" s="15" t="inlineStr">
        <is>
          <t>Low</t>
        </is>
      </c>
      <c r="AB872" s="15" t="inlineStr">
        <is>
          <t>Coca-Cola sparkling water</t>
        </is>
      </c>
      <c r="AC872" s="15" t="inlineStr">
        <is>
          <t>Plain flavoured sparkling water</t>
        </is>
      </c>
      <c r="AD872" s="15" t="inlineStr">
        <is>
          <t>Value zero-cal seltzer.</t>
        </is>
      </c>
      <c r="AE872" s="32" t="n"/>
      <c r="AF872" s="34">
        <f>IF(AND(ISNUMBER($P872),ISNUMBER($AL872),$AL872&lt;&gt;0),ROUND($P872/$AL872*100,1),"")</f>
        <v/>
      </c>
      <c r="AG872" s="35">
        <f>IF(AND(ISNUMBER($S872),ISNUMBER($AL872),$AL872&lt;&gt;0),ROUND($S872/$AL872*100,2),"")</f>
        <v/>
      </c>
      <c r="AH872" s="34">
        <f>IF(AND(ISNUMBER($Q872),ISNUMBER($AL872),$AL872&lt;&gt;0),ROUND($Q872/$AL872*100,1),"")</f>
        <v/>
      </c>
      <c r="AI872" s="29">
        <f>IF(ISNUMBER($S872),IF($S872&lt;=1,"Yes","No"),"n/a")</f>
        <v/>
      </c>
      <c r="AJ872" s="29">
        <f>IF(ISNUMBER($S872),ROUND(MAX(0,MIN(100,100-$S872*2.5-IF(ISNUMBER($T872),$T872,0)*0.12+IF($S872&lt;=1,12,0))),0),"")</f>
        <v/>
      </c>
      <c r="AK872" s="29">
        <f>IF(ISNUMBER($Q872),IF($Q872&gt;=100,20,IF($Q872&gt;=30,10,0)),0)+IF(ISNUMBER($R872),IF($R872&gt;=100,20,0),0)+IF(ISNUMBER($P872),IF($P872&gt;=150,20,IF($P872&gt;=50,12,5)),0)+IF(ISNUMBER($S872),IF($S872&lt;=1,15,0),0)</f>
        <v/>
      </c>
      <c r="AL872" s="29" t="n">
        <v>355</v>
      </c>
      <c r="AM872" s="30" t="n"/>
      <c r="AN872" s="15" t="inlineStr">
        <is>
          <t>Secondary/approx; NOT verified on Amazon.ca</t>
        </is>
      </c>
      <c r="AO872" s="15" t="inlineStr">
        <is>
          <t>BLANK -&gt; requires live Amazon.ca capture</t>
        </is>
      </c>
      <c r="AP872" s="15" t="inlineStr">
        <is>
          <t>Unverified commercial data</t>
        </is>
      </c>
    </row>
    <row r="873" ht="28" customHeight="1">
      <c r="A873" s="15" t="inlineStr">
        <is>
          <t>Dasani</t>
        </is>
      </c>
      <c r="B873" s="15" t="inlineStr">
        <is>
          <t>Dasani Sparkling Water | Berry | single 355mL</t>
        </is>
      </c>
      <c r="C873" s="15" t="inlineStr">
        <is>
          <t>5) Sparkling water &amp; soda</t>
        </is>
      </c>
      <c r="D873" s="15" t="inlineStr">
        <is>
          <t>355 mL can</t>
        </is>
      </c>
      <c r="E873" s="29" t="n">
        <v>1</v>
      </c>
      <c r="F873" s="30" t="n"/>
      <c r="G873" s="31">
        <f>IF(AND(ISNUMBER($F873),ISNUMBER($E873),$E873&lt;&gt;0),$F873/$E873,"")</f>
        <v/>
      </c>
      <c r="H873" s="31">
        <f>IF(AND(ISNUMBER($F873),ISNUMBER($AL873),ISNUMBER($E873),($AL873*$E873)&lt;&gt;0),$F873/($AL873*$E873)*100,"")</f>
        <v/>
      </c>
      <c r="I873" s="32" t="n"/>
      <c r="J873" s="33" t="n"/>
      <c r="K873" s="31">
        <f>IF(AND(ISNUMBER($F873),ISNUMBER($J873)),$F873*(1-$J873),"")</f>
        <v/>
      </c>
      <c r="L873" s="32" t="n"/>
      <c r="M873" s="32" t="n"/>
      <c r="N873" s="31">
        <f>IF(ISNUMBER($F873),($F873-IF(ISNUMBER($AM873),$AM873,0))*(1-IF(ISNUMBER($J873),$J873,0)),"")</f>
        <v/>
      </c>
      <c r="O873" s="15" t="inlineStr">
        <is>
          <t>Berry</t>
        </is>
      </c>
      <c r="P873" s="29" t="n">
        <v>0</v>
      </c>
      <c r="Q873" s="29" t="n">
        <v>0</v>
      </c>
      <c r="R873" s="15" t="inlineStr">
        <is>
          <t>Not listed</t>
        </is>
      </c>
      <c r="S873" s="29" t="n">
        <v>0</v>
      </c>
      <c r="T873" s="29" t="n">
        <v>0</v>
      </c>
      <c r="U873" s="15" t="inlineStr">
        <is>
          <t>None (natural flavours)</t>
        </is>
      </c>
      <c r="V873" s="15" t="inlineStr">
        <is>
          <t>Zero-calorie flavoured sparkling water</t>
        </is>
      </c>
      <c r="W873" s="32" t="n"/>
      <c r="X873" s="32" t="n"/>
      <c r="Y873" s="32" t="n"/>
      <c r="Z873" s="32" t="n"/>
      <c r="AA873" s="15" t="inlineStr">
        <is>
          <t>Low</t>
        </is>
      </c>
      <c r="AB873" s="15" t="inlineStr">
        <is>
          <t>Coca-Cola sparkling water</t>
        </is>
      </c>
      <c r="AC873" s="15" t="inlineStr">
        <is>
          <t>Plain flavoured sparkling water</t>
        </is>
      </c>
      <c r="AD873" s="15" t="inlineStr">
        <is>
          <t>Value zero-cal seltzer.</t>
        </is>
      </c>
      <c r="AE873" s="32" t="n"/>
      <c r="AF873" s="34">
        <f>IF(AND(ISNUMBER($P873),ISNUMBER($AL873),$AL873&lt;&gt;0),ROUND($P873/$AL873*100,1),"")</f>
        <v/>
      </c>
      <c r="AG873" s="35">
        <f>IF(AND(ISNUMBER($S873),ISNUMBER($AL873),$AL873&lt;&gt;0),ROUND($S873/$AL873*100,2),"")</f>
        <v/>
      </c>
      <c r="AH873" s="34">
        <f>IF(AND(ISNUMBER($Q873),ISNUMBER($AL873),$AL873&lt;&gt;0),ROUND($Q873/$AL873*100,1),"")</f>
        <v/>
      </c>
      <c r="AI873" s="29">
        <f>IF(ISNUMBER($S873),IF($S873&lt;=1,"Yes","No"),"n/a")</f>
        <v/>
      </c>
      <c r="AJ873" s="29">
        <f>IF(ISNUMBER($S873),ROUND(MAX(0,MIN(100,100-$S873*2.5-IF(ISNUMBER($T873),$T873,0)*0.12+IF($S873&lt;=1,12,0))),0),"")</f>
        <v/>
      </c>
      <c r="AK873" s="29">
        <f>IF(ISNUMBER($Q873),IF($Q873&gt;=100,20,IF($Q873&gt;=30,10,0)),0)+IF(ISNUMBER($R873),IF($R873&gt;=100,20,0),0)+IF(ISNUMBER($P873),IF($P873&gt;=150,20,IF($P873&gt;=50,12,5)),0)+IF(ISNUMBER($S873),IF($S873&lt;=1,15,0),0)</f>
        <v/>
      </c>
      <c r="AL873" s="29" t="n">
        <v>355</v>
      </c>
      <c r="AM873" s="30" t="n"/>
      <c r="AN873" s="15" t="inlineStr">
        <is>
          <t>Secondary/approx; NOT verified on Amazon.ca</t>
        </is>
      </c>
      <c r="AO873" s="15" t="inlineStr">
        <is>
          <t>BLANK -&gt; requires live Amazon.ca capture</t>
        </is>
      </c>
      <c r="AP873" s="15" t="inlineStr">
        <is>
          <t>Unverified commercial data</t>
        </is>
      </c>
    </row>
    <row r="874" ht="28" customHeight="1">
      <c r="A874" s="15" t="inlineStr">
        <is>
          <t>Dasani</t>
        </is>
      </c>
      <c r="B874" s="15" t="inlineStr">
        <is>
          <t>Dasani Sparkling Water | Berry | 8-pack 355mL</t>
        </is>
      </c>
      <c r="C874" s="15" t="inlineStr">
        <is>
          <t>5) Sparkling water &amp; soda</t>
        </is>
      </c>
      <c r="D874" s="15" t="inlineStr">
        <is>
          <t>355 mL can</t>
        </is>
      </c>
      <c r="E874" s="29" t="n">
        <v>8</v>
      </c>
      <c r="F874" s="30" t="n"/>
      <c r="G874" s="31">
        <f>IF(AND(ISNUMBER($F874),ISNUMBER($E874),$E874&lt;&gt;0),$F874/$E874,"")</f>
        <v/>
      </c>
      <c r="H874" s="31">
        <f>IF(AND(ISNUMBER($F874),ISNUMBER($AL874),ISNUMBER($E874),($AL874*$E874)&lt;&gt;0),$F874/($AL874*$E874)*100,"")</f>
        <v/>
      </c>
      <c r="I874" s="32" t="n"/>
      <c r="J874" s="33" t="n"/>
      <c r="K874" s="31">
        <f>IF(AND(ISNUMBER($F874),ISNUMBER($J874)),$F874*(1-$J874),"")</f>
        <v/>
      </c>
      <c r="L874" s="32" t="n"/>
      <c r="M874" s="32" t="n"/>
      <c r="N874" s="31">
        <f>IF(ISNUMBER($F874),($F874-IF(ISNUMBER($AM874),$AM874,0))*(1-IF(ISNUMBER($J874),$J874,0)),"")</f>
        <v/>
      </c>
      <c r="O874" s="15" t="inlineStr">
        <is>
          <t>Berry</t>
        </is>
      </c>
      <c r="P874" s="29" t="n">
        <v>0</v>
      </c>
      <c r="Q874" s="29" t="n">
        <v>0</v>
      </c>
      <c r="R874" s="15" t="inlineStr">
        <is>
          <t>Not listed</t>
        </is>
      </c>
      <c r="S874" s="29" t="n">
        <v>0</v>
      </c>
      <c r="T874" s="29" t="n">
        <v>0</v>
      </c>
      <c r="U874" s="15" t="inlineStr">
        <is>
          <t>None (natural flavours)</t>
        </is>
      </c>
      <c r="V874" s="15" t="inlineStr">
        <is>
          <t>Zero-calorie flavoured sparkling water</t>
        </is>
      </c>
      <c r="W874" s="32" t="n"/>
      <c r="X874" s="32" t="n"/>
      <c r="Y874" s="32" t="n"/>
      <c r="Z874" s="32" t="n"/>
      <c r="AA874" s="15" t="inlineStr">
        <is>
          <t>Low</t>
        </is>
      </c>
      <c r="AB874" s="15" t="inlineStr">
        <is>
          <t>Coca-Cola sparkling water</t>
        </is>
      </c>
      <c r="AC874" s="15" t="inlineStr">
        <is>
          <t>Plain flavoured sparkling water</t>
        </is>
      </c>
      <c r="AD874" s="15" t="inlineStr">
        <is>
          <t>Value zero-cal seltzer.</t>
        </is>
      </c>
      <c r="AE874" s="32" t="n"/>
      <c r="AF874" s="34">
        <f>IF(AND(ISNUMBER($P874),ISNUMBER($AL874),$AL874&lt;&gt;0),ROUND($P874/$AL874*100,1),"")</f>
        <v/>
      </c>
      <c r="AG874" s="35">
        <f>IF(AND(ISNUMBER($S874),ISNUMBER($AL874),$AL874&lt;&gt;0),ROUND($S874/$AL874*100,2),"")</f>
        <v/>
      </c>
      <c r="AH874" s="34">
        <f>IF(AND(ISNUMBER($Q874),ISNUMBER($AL874),$AL874&lt;&gt;0),ROUND($Q874/$AL874*100,1),"")</f>
        <v/>
      </c>
      <c r="AI874" s="29">
        <f>IF(ISNUMBER($S874),IF($S874&lt;=1,"Yes","No"),"n/a")</f>
        <v/>
      </c>
      <c r="AJ874" s="29">
        <f>IF(ISNUMBER($S874),ROUND(MAX(0,MIN(100,100-$S874*2.5-IF(ISNUMBER($T874),$T874,0)*0.12+IF($S874&lt;=1,12,0))),0),"")</f>
        <v/>
      </c>
      <c r="AK874" s="29">
        <f>IF(ISNUMBER($Q874),IF($Q874&gt;=100,20,IF($Q874&gt;=30,10,0)),0)+IF(ISNUMBER($R874),IF($R874&gt;=100,20,0),0)+IF(ISNUMBER($P874),IF($P874&gt;=150,20,IF($P874&gt;=50,12,5)),0)+IF(ISNUMBER($S874),IF($S874&lt;=1,15,0),0)</f>
        <v/>
      </c>
      <c r="AL874" s="29" t="n">
        <v>355</v>
      </c>
      <c r="AM874" s="30" t="n"/>
      <c r="AN874" s="15" t="inlineStr">
        <is>
          <t>Secondary/approx; NOT verified on Amazon.ca</t>
        </is>
      </c>
      <c r="AO874" s="15" t="inlineStr">
        <is>
          <t>BLANK -&gt; requires live Amazon.ca capture</t>
        </is>
      </c>
      <c r="AP874" s="15" t="inlineStr">
        <is>
          <t>Unverified commercial data</t>
        </is>
      </c>
    </row>
    <row r="875" ht="28" customHeight="1">
      <c r="A875" s="15" t="inlineStr">
        <is>
          <t>Dasani</t>
        </is>
      </c>
      <c r="B875" s="15" t="inlineStr">
        <is>
          <t>Dasani Sparkling Water | Berry | 12-pack 355mL</t>
        </is>
      </c>
      <c r="C875" s="15" t="inlineStr">
        <is>
          <t>5) Sparkling water &amp; soda</t>
        </is>
      </c>
      <c r="D875" s="15" t="inlineStr">
        <is>
          <t>355 mL can</t>
        </is>
      </c>
      <c r="E875" s="29" t="n">
        <v>12</v>
      </c>
      <c r="F875" s="30" t="n"/>
      <c r="G875" s="31">
        <f>IF(AND(ISNUMBER($F875),ISNUMBER($E875),$E875&lt;&gt;0),$F875/$E875,"")</f>
        <v/>
      </c>
      <c r="H875" s="31">
        <f>IF(AND(ISNUMBER($F875),ISNUMBER($AL875),ISNUMBER($E875),($AL875*$E875)&lt;&gt;0),$F875/($AL875*$E875)*100,"")</f>
        <v/>
      </c>
      <c r="I875" s="32" t="n"/>
      <c r="J875" s="33" t="n"/>
      <c r="K875" s="31">
        <f>IF(AND(ISNUMBER($F875),ISNUMBER($J875)),$F875*(1-$J875),"")</f>
        <v/>
      </c>
      <c r="L875" s="32" t="n"/>
      <c r="M875" s="32" t="n"/>
      <c r="N875" s="31">
        <f>IF(ISNUMBER($F875),($F875-IF(ISNUMBER($AM875),$AM875,0))*(1-IF(ISNUMBER($J875),$J875,0)),"")</f>
        <v/>
      </c>
      <c r="O875" s="15" t="inlineStr">
        <is>
          <t>Berry</t>
        </is>
      </c>
      <c r="P875" s="29" t="n">
        <v>0</v>
      </c>
      <c r="Q875" s="29" t="n">
        <v>0</v>
      </c>
      <c r="R875" s="15" t="inlineStr">
        <is>
          <t>Not listed</t>
        </is>
      </c>
      <c r="S875" s="29" t="n">
        <v>0</v>
      </c>
      <c r="T875" s="29" t="n">
        <v>0</v>
      </c>
      <c r="U875" s="15" t="inlineStr">
        <is>
          <t>None (natural flavours)</t>
        </is>
      </c>
      <c r="V875" s="15" t="inlineStr">
        <is>
          <t>Zero-calorie flavoured sparkling water</t>
        </is>
      </c>
      <c r="W875" s="32" t="n"/>
      <c r="X875" s="32" t="n"/>
      <c r="Y875" s="32" t="n"/>
      <c r="Z875" s="32" t="n"/>
      <c r="AA875" s="15" t="inlineStr">
        <is>
          <t>Low</t>
        </is>
      </c>
      <c r="AB875" s="15" t="inlineStr">
        <is>
          <t>Coca-Cola sparkling water</t>
        </is>
      </c>
      <c r="AC875" s="15" t="inlineStr">
        <is>
          <t>Plain flavoured sparkling water</t>
        </is>
      </c>
      <c r="AD875" s="15" t="inlineStr">
        <is>
          <t>Value zero-cal seltzer.</t>
        </is>
      </c>
      <c r="AE875" s="32" t="n"/>
      <c r="AF875" s="34">
        <f>IF(AND(ISNUMBER($P875),ISNUMBER($AL875),$AL875&lt;&gt;0),ROUND($P875/$AL875*100,1),"")</f>
        <v/>
      </c>
      <c r="AG875" s="35">
        <f>IF(AND(ISNUMBER($S875),ISNUMBER($AL875),$AL875&lt;&gt;0),ROUND($S875/$AL875*100,2),"")</f>
        <v/>
      </c>
      <c r="AH875" s="34">
        <f>IF(AND(ISNUMBER($Q875),ISNUMBER($AL875),$AL875&lt;&gt;0),ROUND($Q875/$AL875*100,1),"")</f>
        <v/>
      </c>
      <c r="AI875" s="29">
        <f>IF(ISNUMBER($S875),IF($S875&lt;=1,"Yes","No"),"n/a")</f>
        <v/>
      </c>
      <c r="AJ875" s="29">
        <f>IF(ISNUMBER($S875),ROUND(MAX(0,MIN(100,100-$S875*2.5-IF(ISNUMBER($T875),$T875,0)*0.12+IF($S875&lt;=1,12,0))),0),"")</f>
        <v/>
      </c>
      <c r="AK875" s="29">
        <f>IF(ISNUMBER($Q875),IF($Q875&gt;=100,20,IF($Q875&gt;=30,10,0)),0)+IF(ISNUMBER($R875),IF($R875&gt;=100,20,0),0)+IF(ISNUMBER($P875),IF($P875&gt;=150,20,IF($P875&gt;=50,12,5)),0)+IF(ISNUMBER($S875),IF($S875&lt;=1,15,0),0)</f>
        <v/>
      </c>
      <c r="AL875" s="29" t="n">
        <v>355</v>
      </c>
      <c r="AM875" s="30" t="n"/>
      <c r="AN875" s="15" t="inlineStr">
        <is>
          <t>Secondary/approx; NOT verified on Amazon.ca</t>
        </is>
      </c>
      <c r="AO875" s="15" t="inlineStr">
        <is>
          <t>BLANK -&gt; requires live Amazon.ca capture</t>
        </is>
      </c>
      <c r="AP875" s="15" t="inlineStr">
        <is>
          <t>Unverified commercial data</t>
        </is>
      </c>
    </row>
    <row r="876" ht="28" customHeight="1">
      <c r="A876" s="15" t="inlineStr">
        <is>
          <t>Dasani</t>
        </is>
      </c>
      <c r="B876" s="15" t="inlineStr">
        <is>
          <t>Dasani Sparkling Water | Berry | 15-pack 355mL</t>
        </is>
      </c>
      <c r="C876" s="15" t="inlineStr">
        <is>
          <t>5) Sparkling water &amp; soda</t>
        </is>
      </c>
      <c r="D876" s="15" t="inlineStr">
        <is>
          <t>355 mL can</t>
        </is>
      </c>
      <c r="E876" s="29" t="n">
        <v>15</v>
      </c>
      <c r="F876" s="30" t="n"/>
      <c r="G876" s="31">
        <f>IF(AND(ISNUMBER($F876),ISNUMBER($E876),$E876&lt;&gt;0),$F876/$E876,"")</f>
        <v/>
      </c>
      <c r="H876" s="31">
        <f>IF(AND(ISNUMBER($F876),ISNUMBER($AL876),ISNUMBER($E876),($AL876*$E876)&lt;&gt;0),$F876/($AL876*$E876)*100,"")</f>
        <v/>
      </c>
      <c r="I876" s="32" t="n"/>
      <c r="J876" s="33" t="n"/>
      <c r="K876" s="31">
        <f>IF(AND(ISNUMBER($F876),ISNUMBER($J876)),$F876*(1-$J876),"")</f>
        <v/>
      </c>
      <c r="L876" s="32" t="n"/>
      <c r="M876" s="32" t="n"/>
      <c r="N876" s="31">
        <f>IF(ISNUMBER($F876),($F876-IF(ISNUMBER($AM876),$AM876,0))*(1-IF(ISNUMBER($J876),$J876,0)),"")</f>
        <v/>
      </c>
      <c r="O876" s="15" t="inlineStr">
        <is>
          <t>Berry</t>
        </is>
      </c>
      <c r="P876" s="29" t="n">
        <v>0</v>
      </c>
      <c r="Q876" s="29" t="n">
        <v>0</v>
      </c>
      <c r="R876" s="15" t="inlineStr">
        <is>
          <t>Not listed</t>
        </is>
      </c>
      <c r="S876" s="29" t="n">
        <v>0</v>
      </c>
      <c r="T876" s="29" t="n">
        <v>0</v>
      </c>
      <c r="U876" s="15" t="inlineStr">
        <is>
          <t>None (natural flavours)</t>
        </is>
      </c>
      <c r="V876" s="15" t="inlineStr">
        <is>
          <t>Zero-calorie flavoured sparkling water</t>
        </is>
      </c>
      <c r="W876" s="32" t="n"/>
      <c r="X876" s="32" t="n"/>
      <c r="Y876" s="32" t="n"/>
      <c r="Z876" s="32" t="n"/>
      <c r="AA876" s="15" t="inlineStr">
        <is>
          <t>Low</t>
        </is>
      </c>
      <c r="AB876" s="15" t="inlineStr">
        <is>
          <t>Coca-Cola sparkling water</t>
        </is>
      </c>
      <c r="AC876" s="15" t="inlineStr">
        <is>
          <t>Plain flavoured sparkling water</t>
        </is>
      </c>
      <c r="AD876" s="15" t="inlineStr">
        <is>
          <t>Value zero-cal seltzer.</t>
        </is>
      </c>
      <c r="AE876" s="32" t="n"/>
      <c r="AF876" s="34">
        <f>IF(AND(ISNUMBER($P876),ISNUMBER($AL876),$AL876&lt;&gt;0),ROUND($P876/$AL876*100,1),"")</f>
        <v/>
      </c>
      <c r="AG876" s="35">
        <f>IF(AND(ISNUMBER($S876),ISNUMBER($AL876),$AL876&lt;&gt;0),ROUND($S876/$AL876*100,2),"")</f>
        <v/>
      </c>
      <c r="AH876" s="34">
        <f>IF(AND(ISNUMBER($Q876),ISNUMBER($AL876),$AL876&lt;&gt;0),ROUND($Q876/$AL876*100,1),"")</f>
        <v/>
      </c>
      <c r="AI876" s="29">
        <f>IF(ISNUMBER($S876),IF($S876&lt;=1,"Yes","No"),"n/a")</f>
        <v/>
      </c>
      <c r="AJ876" s="29">
        <f>IF(ISNUMBER($S876),ROUND(MAX(0,MIN(100,100-$S876*2.5-IF(ISNUMBER($T876),$T876,0)*0.12+IF($S876&lt;=1,12,0))),0),"")</f>
        <v/>
      </c>
      <c r="AK876" s="29">
        <f>IF(ISNUMBER($Q876),IF($Q876&gt;=100,20,IF($Q876&gt;=30,10,0)),0)+IF(ISNUMBER($R876),IF($R876&gt;=100,20,0),0)+IF(ISNUMBER($P876),IF($P876&gt;=150,20,IF($P876&gt;=50,12,5)),0)+IF(ISNUMBER($S876),IF($S876&lt;=1,15,0),0)</f>
        <v/>
      </c>
      <c r="AL876" s="29" t="n">
        <v>355</v>
      </c>
      <c r="AM876" s="30" t="n"/>
      <c r="AN876" s="15" t="inlineStr">
        <is>
          <t>Secondary/approx; NOT verified on Amazon.ca</t>
        </is>
      </c>
      <c r="AO876" s="15" t="inlineStr">
        <is>
          <t>BLANK -&gt; requires live Amazon.ca capture</t>
        </is>
      </c>
      <c r="AP876" s="15" t="inlineStr">
        <is>
          <t>Unverified commercial data</t>
        </is>
      </c>
    </row>
    <row r="877" ht="28" customHeight="1">
      <c r="A877" s="15" t="inlineStr">
        <is>
          <t>Dasani</t>
        </is>
      </c>
      <c r="B877" s="15" t="inlineStr">
        <is>
          <t>Dasani Sparkling Water | Berry | 18-pack 355mL</t>
        </is>
      </c>
      <c r="C877" s="15" t="inlineStr">
        <is>
          <t>5) Sparkling water &amp; soda</t>
        </is>
      </c>
      <c r="D877" s="15" t="inlineStr">
        <is>
          <t>355 mL can</t>
        </is>
      </c>
      <c r="E877" s="29" t="n">
        <v>18</v>
      </c>
      <c r="F877" s="30" t="n"/>
      <c r="G877" s="31">
        <f>IF(AND(ISNUMBER($F877),ISNUMBER($E877),$E877&lt;&gt;0),$F877/$E877,"")</f>
        <v/>
      </c>
      <c r="H877" s="31">
        <f>IF(AND(ISNUMBER($F877),ISNUMBER($AL877),ISNUMBER($E877),($AL877*$E877)&lt;&gt;0),$F877/($AL877*$E877)*100,"")</f>
        <v/>
      </c>
      <c r="I877" s="32" t="n"/>
      <c r="J877" s="33" t="n"/>
      <c r="K877" s="31">
        <f>IF(AND(ISNUMBER($F877),ISNUMBER($J877)),$F877*(1-$J877),"")</f>
        <v/>
      </c>
      <c r="L877" s="32" t="n"/>
      <c r="M877" s="32" t="n"/>
      <c r="N877" s="31">
        <f>IF(ISNUMBER($F877),($F877-IF(ISNUMBER($AM877),$AM877,0))*(1-IF(ISNUMBER($J877),$J877,0)),"")</f>
        <v/>
      </c>
      <c r="O877" s="15" t="inlineStr">
        <is>
          <t>Berry</t>
        </is>
      </c>
      <c r="P877" s="29" t="n">
        <v>0</v>
      </c>
      <c r="Q877" s="29" t="n">
        <v>0</v>
      </c>
      <c r="R877" s="15" t="inlineStr">
        <is>
          <t>Not listed</t>
        </is>
      </c>
      <c r="S877" s="29" t="n">
        <v>0</v>
      </c>
      <c r="T877" s="29" t="n">
        <v>0</v>
      </c>
      <c r="U877" s="15" t="inlineStr">
        <is>
          <t>None (natural flavours)</t>
        </is>
      </c>
      <c r="V877" s="15" t="inlineStr">
        <is>
          <t>Zero-calorie flavoured sparkling water</t>
        </is>
      </c>
      <c r="W877" s="32" t="n"/>
      <c r="X877" s="32" t="n"/>
      <c r="Y877" s="32" t="n"/>
      <c r="Z877" s="32" t="n"/>
      <c r="AA877" s="15" t="inlineStr">
        <is>
          <t>Low</t>
        </is>
      </c>
      <c r="AB877" s="15" t="inlineStr">
        <is>
          <t>Coca-Cola sparkling water</t>
        </is>
      </c>
      <c r="AC877" s="15" t="inlineStr">
        <is>
          <t>Plain flavoured sparkling water</t>
        </is>
      </c>
      <c r="AD877" s="15" t="inlineStr">
        <is>
          <t>Value zero-cal seltzer.</t>
        </is>
      </c>
      <c r="AE877" s="32" t="n"/>
      <c r="AF877" s="34">
        <f>IF(AND(ISNUMBER($P877),ISNUMBER($AL877),$AL877&lt;&gt;0),ROUND($P877/$AL877*100,1),"")</f>
        <v/>
      </c>
      <c r="AG877" s="35">
        <f>IF(AND(ISNUMBER($S877),ISNUMBER($AL877),$AL877&lt;&gt;0),ROUND($S877/$AL877*100,2),"")</f>
        <v/>
      </c>
      <c r="AH877" s="34">
        <f>IF(AND(ISNUMBER($Q877),ISNUMBER($AL877),$AL877&lt;&gt;0),ROUND($Q877/$AL877*100,1),"")</f>
        <v/>
      </c>
      <c r="AI877" s="29">
        <f>IF(ISNUMBER($S877),IF($S877&lt;=1,"Yes","No"),"n/a")</f>
        <v/>
      </c>
      <c r="AJ877" s="29">
        <f>IF(ISNUMBER($S877),ROUND(MAX(0,MIN(100,100-$S877*2.5-IF(ISNUMBER($T877),$T877,0)*0.12+IF($S877&lt;=1,12,0))),0),"")</f>
        <v/>
      </c>
      <c r="AK877" s="29">
        <f>IF(ISNUMBER($Q877),IF($Q877&gt;=100,20,IF($Q877&gt;=30,10,0)),0)+IF(ISNUMBER($R877),IF($R877&gt;=100,20,0),0)+IF(ISNUMBER($P877),IF($P877&gt;=150,20,IF($P877&gt;=50,12,5)),0)+IF(ISNUMBER($S877),IF($S877&lt;=1,15,0),0)</f>
        <v/>
      </c>
      <c r="AL877" s="29" t="n">
        <v>355</v>
      </c>
      <c r="AM877" s="30" t="n"/>
      <c r="AN877" s="15" t="inlineStr">
        <is>
          <t>Secondary/approx; NOT verified on Amazon.ca</t>
        </is>
      </c>
      <c r="AO877" s="15" t="inlineStr">
        <is>
          <t>BLANK -&gt; requires live Amazon.ca capture</t>
        </is>
      </c>
      <c r="AP877" s="15" t="inlineStr">
        <is>
          <t>Unverified commercial data</t>
        </is>
      </c>
    </row>
    <row r="878" ht="28" customHeight="1">
      <c r="A878" s="15" t="inlineStr">
        <is>
          <t>Dasani</t>
        </is>
      </c>
      <c r="B878" s="15" t="inlineStr">
        <is>
          <t>Dasani Sparkling Water | Berry | 24-pack 355mL</t>
        </is>
      </c>
      <c r="C878" s="15" t="inlineStr">
        <is>
          <t>5) Sparkling water &amp; soda</t>
        </is>
      </c>
      <c r="D878" s="15" t="inlineStr">
        <is>
          <t>355 mL can</t>
        </is>
      </c>
      <c r="E878" s="29" t="n">
        <v>24</v>
      </c>
      <c r="F878" s="30" t="n"/>
      <c r="G878" s="31">
        <f>IF(AND(ISNUMBER($F878),ISNUMBER($E878),$E878&lt;&gt;0),$F878/$E878,"")</f>
        <v/>
      </c>
      <c r="H878" s="31">
        <f>IF(AND(ISNUMBER($F878),ISNUMBER($AL878),ISNUMBER($E878),($AL878*$E878)&lt;&gt;0),$F878/($AL878*$E878)*100,"")</f>
        <v/>
      </c>
      <c r="I878" s="32" t="n"/>
      <c r="J878" s="33" t="n"/>
      <c r="K878" s="31">
        <f>IF(AND(ISNUMBER($F878),ISNUMBER($J878)),$F878*(1-$J878),"")</f>
        <v/>
      </c>
      <c r="L878" s="32" t="n"/>
      <c r="M878" s="32" t="n"/>
      <c r="N878" s="31">
        <f>IF(ISNUMBER($F878),($F878-IF(ISNUMBER($AM878),$AM878,0))*(1-IF(ISNUMBER($J878),$J878,0)),"")</f>
        <v/>
      </c>
      <c r="O878" s="15" t="inlineStr">
        <is>
          <t>Berry</t>
        </is>
      </c>
      <c r="P878" s="29" t="n">
        <v>0</v>
      </c>
      <c r="Q878" s="29" t="n">
        <v>0</v>
      </c>
      <c r="R878" s="15" t="inlineStr">
        <is>
          <t>Not listed</t>
        </is>
      </c>
      <c r="S878" s="29" t="n">
        <v>0</v>
      </c>
      <c r="T878" s="29" t="n">
        <v>0</v>
      </c>
      <c r="U878" s="15" t="inlineStr">
        <is>
          <t>None (natural flavours)</t>
        </is>
      </c>
      <c r="V878" s="15" t="inlineStr">
        <is>
          <t>Zero-calorie flavoured sparkling water</t>
        </is>
      </c>
      <c r="W878" s="32" t="n"/>
      <c r="X878" s="32" t="n"/>
      <c r="Y878" s="32" t="n"/>
      <c r="Z878" s="32" t="n"/>
      <c r="AA878" s="15" t="inlineStr">
        <is>
          <t>Low</t>
        </is>
      </c>
      <c r="AB878" s="15" t="inlineStr">
        <is>
          <t>Coca-Cola sparkling water</t>
        </is>
      </c>
      <c r="AC878" s="15" t="inlineStr">
        <is>
          <t>Plain flavoured sparkling water</t>
        </is>
      </c>
      <c r="AD878" s="15" t="inlineStr">
        <is>
          <t>Value zero-cal seltzer.</t>
        </is>
      </c>
      <c r="AE878" s="32" t="n"/>
      <c r="AF878" s="34">
        <f>IF(AND(ISNUMBER($P878),ISNUMBER($AL878),$AL878&lt;&gt;0),ROUND($P878/$AL878*100,1),"")</f>
        <v/>
      </c>
      <c r="AG878" s="35">
        <f>IF(AND(ISNUMBER($S878),ISNUMBER($AL878),$AL878&lt;&gt;0),ROUND($S878/$AL878*100,2),"")</f>
        <v/>
      </c>
      <c r="AH878" s="34">
        <f>IF(AND(ISNUMBER($Q878),ISNUMBER($AL878),$AL878&lt;&gt;0),ROUND($Q878/$AL878*100,1),"")</f>
        <v/>
      </c>
      <c r="AI878" s="29">
        <f>IF(ISNUMBER($S878),IF($S878&lt;=1,"Yes","No"),"n/a")</f>
        <v/>
      </c>
      <c r="AJ878" s="29">
        <f>IF(ISNUMBER($S878),ROUND(MAX(0,MIN(100,100-$S878*2.5-IF(ISNUMBER($T878),$T878,0)*0.12+IF($S878&lt;=1,12,0))),0),"")</f>
        <v/>
      </c>
      <c r="AK878" s="29">
        <f>IF(ISNUMBER($Q878),IF($Q878&gt;=100,20,IF($Q878&gt;=30,10,0)),0)+IF(ISNUMBER($R878),IF($R878&gt;=100,20,0),0)+IF(ISNUMBER($P878),IF($P878&gt;=150,20,IF($P878&gt;=50,12,5)),0)+IF(ISNUMBER($S878),IF($S878&lt;=1,15,0),0)</f>
        <v/>
      </c>
      <c r="AL878" s="29" t="n">
        <v>355</v>
      </c>
      <c r="AM878" s="30" t="n"/>
      <c r="AN878" s="15" t="inlineStr">
        <is>
          <t>Secondary/approx; NOT verified on Amazon.ca</t>
        </is>
      </c>
      <c r="AO878" s="15" t="inlineStr">
        <is>
          <t>BLANK -&gt; requires live Amazon.ca capture</t>
        </is>
      </c>
      <c r="AP878" s="15" t="inlineStr">
        <is>
          <t>Unverified commercial data</t>
        </is>
      </c>
    </row>
    <row r="879" ht="28" customHeight="1">
      <c r="A879" s="15" t="inlineStr">
        <is>
          <t>Dasani</t>
        </is>
      </c>
      <c r="B879" s="15" t="inlineStr">
        <is>
          <t>Dasani Sparkling Water | Tropical Pineapple | single 355mL</t>
        </is>
      </c>
      <c r="C879" s="15" t="inlineStr">
        <is>
          <t>5) Sparkling water &amp; soda</t>
        </is>
      </c>
      <c r="D879" s="15" t="inlineStr">
        <is>
          <t>355 mL can</t>
        </is>
      </c>
      <c r="E879" s="29" t="n">
        <v>1</v>
      </c>
      <c r="F879" s="30" t="n"/>
      <c r="G879" s="31">
        <f>IF(AND(ISNUMBER($F879),ISNUMBER($E879),$E879&lt;&gt;0),$F879/$E879,"")</f>
        <v/>
      </c>
      <c r="H879" s="31">
        <f>IF(AND(ISNUMBER($F879),ISNUMBER($AL879),ISNUMBER($E879),($AL879*$E879)&lt;&gt;0),$F879/($AL879*$E879)*100,"")</f>
        <v/>
      </c>
      <c r="I879" s="32" t="n"/>
      <c r="J879" s="33" t="n"/>
      <c r="K879" s="31">
        <f>IF(AND(ISNUMBER($F879),ISNUMBER($J879)),$F879*(1-$J879),"")</f>
        <v/>
      </c>
      <c r="L879" s="32" t="n"/>
      <c r="M879" s="32" t="n"/>
      <c r="N879" s="31">
        <f>IF(ISNUMBER($F879),($F879-IF(ISNUMBER($AM879),$AM879,0))*(1-IF(ISNUMBER($J879),$J879,0)),"")</f>
        <v/>
      </c>
      <c r="O879" s="15" t="inlineStr">
        <is>
          <t>Tropical Pineapple</t>
        </is>
      </c>
      <c r="P879" s="29" t="n">
        <v>0</v>
      </c>
      <c r="Q879" s="29" t="n">
        <v>0</v>
      </c>
      <c r="R879" s="15" t="inlineStr">
        <is>
          <t>Not listed</t>
        </is>
      </c>
      <c r="S879" s="29" t="n">
        <v>0</v>
      </c>
      <c r="T879" s="29" t="n">
        <v>0</v>
      </c>
      <c r="U879" s="15" t="inlineStr">
        <is>
          <t>None (natural flavours)</t>
        </is>
      </c>
      <c r="V879" s="15" t="inlineStr">
        <is>
          <t>Zero-calorie flavoured sparkling water</t>
        </is>
      </c>
      <c r="W879" s="32" t="n"/>
      <c r="X879" s="32" t="n"/>
      <c r="Y879" s="32" t="n"/>
      <c r="Z879" s="32" t="n"/>
      <c r="AA879" s="15" t="inlineStr">
        <is>
          <t>Low</t>
        </is>
      </c>
      <c r="AB879" s="15" t="inlineStr">
        <is>
          <t>Coca-Cola sparkling water</t>
        </is>
      </c>
      <c r="AC879" s="15" t="inlineStr">
        <is>
          <t>Plain flavoured sparkling water</t>
        </is>
      </c>
      <c r="AD879" s="15" t="inlineStr">
        <is>
          <t>Value zero-cal seltzer.</t>
        </is>
      </c>
      <c r="AE879" s="32" t="n"/>
      <c r="AF879" s="34">
        <f>IF(AND(ISNUMBER($P879),ISNUMBER($AL879),$AL879&lt;&gt;0),ROUND($P879/$AL879*100,1),"")</f>
        <v/>
      </c>
      <c r="AG879" s="35">
        <f>IF(AND(ISNUMBER($S879),ISNUMBER($AL879),$AL879&lt;&gt;0),ROUND($S879/$AL879*100,2),"")</f>
        <v/>
      </c>
      <c r="AH879" s="34">
        <f>IF(AND(ISNUMBER($Q879),ISNUMBER($AL879),$AL879&lt;&gt;0),ROUND($Q879/$AL879*100,1),"")</f>
        <v/>
      </c>
      <c r="AI879" s="29">
        <f>IF(ISNUMBER($S879),IF($S879&lt;=1,"Yes","No"),"n/a")</f>
        <v/>
      </c>
      <c r="AJ879" s="29">
        <f>IF(ISNUMBER($S879),ROUND(MAX(0,MIN(100,100-$S879*2.5-IF(ISNUMBER($T879),$T879,0)*0.12+IF($S879&lt;=1,12,0))),0),"")</f>
        <v/>
      </c>
      <c r="AK879" s="29">
        <f>IF(ISNUMBER($Q879),IF($Q879&gt;=100,20,IF($Q879&gt;=30,10,0)),0)+IF(ISNUMBER($R879),IF($R879&gt;=100,20,0),0)+IF(ISNUMBER($P879),IF($P879&gt;=150,20,IF($P879&gt;=50,12,5)),0)+IF(ISNUMBER($S879),IF($S879&lt;=1,15,0),0)</f>
        <v/>
      </c>
      <c r="AL879" s="29" t="n">
        <v>355</v>
      </c>
      <c r="AM879" s="30" t="n"/>
      <c r="AN879" s="15" t="inlineStr">
        <is>
          <t>Secondary/approx; NOT verified on Amazon.ca</t>
        </is>
      </c>
      <c r="AO879" s="15" t="inlineStr">
        <is>
          <t>BLANK -&gt; requires live Amazon.ca capture</t>
        </is>
      </c>
      <c r="AP879" s="15" t="inlineStr">
        <is>
          <t>Unverified commercial data</t>
        </is>
      </c>
    </row>
    <row r="880" ht="28" customHeight="1">
      <c r="A880" s="15" t="inlineStr">
        <is>
          <t>Dasani</t>
        </is>
      </c>
      <c r="B880" s="15" t="inlineStr">
        <is>
          <t>Dasani Sparkling Water | Tropical Pineapple | 8-pack 355mL</t>
        </is>
      </c>
      <c r="C880" s="15" t="inlineStr">
        <is>
          <t>5) Sparkling water &amp; soda</t>
        </is>
      </c>
      <c r="D880" s="15" t="inlineStr">
        <is>
          <t>355 mL can</t>
        </is>
      </c>
      <c r="E880" s="29" t="n">
        <v>8</v>
      </c>
      <c r="F880" s="30" t="n"/>
      <c r="G880" s="31">
        <f>IF(AND(ISNUMBER($F880),ISNUMBER($E880),$E880&lt;&gt;0),$F880/$E880,"")</f>
        <v/>
      </c>
      <c r="H880" s="31">
        <f>IF(AND(ISNUMBER($F880),ISNUMBER($AL880),ISNUMBER($E880),($AL880*$E880)&lt;&gt;0),$F880/($AL880*$E880)*100,"")</f>
        <v/>
      </c>
      <c r="I880" s="32" t="n"/>
      <c r="J880" s="33" t="n"/>
      <c r="K880" s="31">
        <f>IF(AND(ISNUMBER($F880),ISNUMBER($J880)),$F880*(1-$J880),"")</f>
        <v/>
      </c>
      <c r="L880" s="32" t="n"/>
      <c r="M880" s="32" t="n"/>
      <c r="N880" s="31">
        <f>IF(ISNUMBER($F880),($F880-IF(ISNUMBER($AM880),$AM880,0))*(1-IF(ISNUMBER($J880),$J880,0)),"")</f>
        <v/>
      </c>
      <c r="O880" s="15" t="inlineStr">
        <is>
          <t>Tropical Pineapple</t>
        </is>
      </c>
      <c r="P880" s="29" t="n">
        <v>0</v>
      </c>
      <c r="Q880" s="29" t="n">
        <v>0</v>
      </c>
      <c r="R880" s="15" t="inlineStr">
        <is>
          <t>Not listed</t>
        </is>
      </c>
      <c r="S880" s="29" t="n">
        <v>0</v>
      </c>
      <c r="T880" s="29" t="n">
        <v>0</v>
      </c>
      <c r="U880" s="15" t="inlineStr">
        <is>
          <t>None (natural flavours)</t>
        </is>
      </c>
      <c r="V880" s="15" t="inlineStr">
        <is>
          <t>Zero-calorie flavoured sparkling water</t>
        </is>
      </c>
      <c r="W880" s="32" t="n"/>
      <c r="X880" s="32" t="n"/>
      <c r="Y880" s="32" t="n"/>
      <c r="Z880" s="32" t="n"/>
      <c r="AA880" s="15" t="inlineStr">
        <is>
          <t>Low</t>
        </is>
      </c>
      <c r="AB880" s="15" t="inlineStr">
        <is>
          <t>Coca-Cola sparkling water</t>
        </is>
      </c>
      <c r="AC880" s="15" t="inlineStr">
        <is>
          <t>Plain flavoured sparkling water</t>
        </is>
      </c>
      <c r="AD880" s="15" t="inlineStr">
        <is>
          <t>Value zero-cal seltzer.</t>
        </is>
      </c>
      <c r="AE880" s="32" t="n"/>
      <c r="AF880" s="34">
        <f>IF(AND(ISNUMBER($P880),ISNUMBER($AL880),$AL880&lt;&gt;0),ROUND($P880/$AL880*100,1),"")</f>
        <v/>
      </c>
      <c r="AG880" s="35">
        <f>IF(AND(ISNUMBER($S880),ISNUMBER($AL880),$AL880&lt;&gt;0),ROUND($S880/$AL880*100,2),"")</f>
        <v/>
      </c>
      <c r="AH880" s="34">
        <f>IF(AND(ISNUMBER($Q880),ISNUMBER($AL880),$AL880&lt;&gt;0),ROUND($Q880/$AL880*100,1),"")</f>
        <v/>
      </c>
      <c r="AI880" s="29">
        <f>IF(ISNUMBER($S880),IF($S880&lt;=1,"Yes","No"),"n/a")</f>
        <v/>
      </c>
      <c r="AJ880" s="29">
        <f>IF(ISNUMBER($S880),ROUND(MAX(0,MIN(100,100-$S880*2.5-IF(ISNUMBER($T880),$T880,0)*0.12+IF($S880&lt;=1,12,0))),0),"")</f>
        <v/>
      </c>
      <c r="AK880" s="29">
        <f>IF(ISNUMBER($Q880),IF($Q880&gt;=100,20,IF($Q880&gt;=30,10,0)),0)+IF(ISNUMBER($R880),IF($R880&gt;=100,20,0),0)+IF(ISNUMBER($P880),IF($P880&gt;=150,20,IF($P880&gt;=50,12,5)),0)+IF(ISNUMBER($S880),IF($S880&lt;=1,15,0),0)</f>
        <v/>
      </c>
      <c r="AL880" s="29" t="n">
        <v>355</v>
      </c>
      <c r="AM880" s="30" t="n"/>
      <c r="AN880" s="15" t="inlineStr">
        <is>
          <t>Secondary/approx; NOT verified on Amazon.ca</t>
        </is>
      </c>
      <c r="AO880" s="15" t="inlineStr">
        <is>
          <t>BLANK -&gt; requires live Amazon.ca capture</t>
        </is>
      </c>
      <c r="AP880" s="15" t="inlineStr">
        <is>
          <t>Unverified commercial data</t>
        </is>
      </c>
    </row>
    <row r="881" ht="28" customHeight="1">
      <c r="A881" s="15" t="inlineStr">
        <is>
          <t>Dasani</t>
        </is>
      </c>
      <c r="B881" s="15" t="inlineStr">
        <is>
          <t>Dasani Sparkling Water | Tropical Pineapple | 12-pack 355mL</t>
        </is>
      </c>
      <c r="C881" s="15" t="inlineStr">
        <is>
          <t>5) Sparkling water &amp; soda</t>
        </is>
      </c>
      <c r="D881" s="15" t="inlineStr">
        <is>
          <t>355 mL can</t>
        </is>
      </c>
      <c r="E881" s="29" t="n">
        <v>12</v>
      </c>
      <c r="F881" s="30" t="n"/>
      <c r="G881" s="31">
        <f>IF(AND(ISNUMBER($F881),ISNUMBER($E881),$E881&lt;&gt;0),$F881/$E881,"")</f>
        <v/>
      </c>
      <c r="H881" s="31">
        <f>IF(AND(ISNUMBER($F881),ISNUMBER($AL881),ISNUMBER($E881),($AL881*$E881)&lt;&gt;0),$F881/($AL881*$E881)*100,"")</f>
        <v/>
      </c>
      <c r="I881" s="32" t="n"/>
      <c r="J881" s="33" t="n"/>
      <c r="K881" s="31">
        <f>IF(AND(ISNUMBER($F881),ISNUMBER($J881)),$F881*(1-$J881),"")</f>
        <v/>
      </c>
      <c r="L881" s="32" t="n"/>
      <c r="M881" s="32" t="n"/>
      <c r="N881" s="31">
        <f>IF(ISNUMBER($F881),($F881-IF(ISNUMBER($AM881),$AM881,0))*(1-IF(ISNUMBER($J881),$J881,0)),"")</f>
        <v/>
      </c>
      <c r="O881" s="15" t="inlineStr">
        <is>
          <t>Tropical Pineapple</t>
        </is>
      </c>
      <c r="P881" s="29" t="n">
        <v>0</v>
      </c>
      <c r="Q881" s="29" t="n">
        <v>0</v>
      </c>
      <c r="R881" s="15" t="inlineStr">
        <is>
          <t>Not listed</t>
        </is>
      </c>
      <c r="S881" s="29" t="n">
        <v>0</v>
      </c>
      <c r="T881" s="29" t="n">
        <v>0</v>
      </c>
      <c r="U881" s="15" t="inlineStr">
        <is>
          <t>None (natural flavours)</t>
        </is>
      </c>
      <c r="V881" s="15" t="inlineStr">
        <is>
          <t>Zero-calorie flavoured sparkling water</t>
        </is>
      </c>
      <c r="W881" s="32" t="n"/>
      <c r="X881" s="32" t="n"/>
      <c r="Y881" s="32" t="n"/>
      <c r="Z881" s="32" t="n"/>
      <c r="AA881" s="15" t="inlineStr">
        <is>
          <t>Low</t>
        </is>
      </c>
      <c r="AB881" s="15" t="inlineStr">
        <is>
          <t>Coca-Cola sparkling water</t>
        </is>
      </c>
      <c r="AC881" s="15" t="inlineStr">
        <is>
          <t>Plain flavoured sparkling water</t>
        </is>
      </c>
      <c r="AD881" s="15" t="inlineStr">
        <is>
          <t>Value zero-cal seltzer.</t>
        </is>
      </c>
      <c r="AE881" s="32" t="n"/>
      <c r="AF881" s="34">
        <f>IF(AND(ISNUMBER($P881),ISNUMBER($AL881),$AL881&lt;&gt;0),ROUND($P881/$AL881*100,1),"")</f>
        <v/>
      </c>
      <c r="AG881" s="35">
        <f>IF(AND(ISNUMBER($S881),ISNUMBER($AL881),$AL881&lt;&gt;0),ROUND($S881/$AL881*100,2),"")</f>
        <v/>
      </c>
      <c r="AH881" s="34">
        <f>IF(AND(ISNUMBER($Q881),ISNUMBER($AL881),$AL881&lt;&gt;0),ROUND($Q881/$AL881*100,1),"")</f>
        <v/>
      </c>
      <c r="AI881" s="29">
        <f>IF(ISNUMBER($S881),IF($S881&lt;=1,"Yes","No"),"n/a")</f>
        <v/>
      </c>
      <c r="AJ881" s="29">
        <f>IF(ISNUMBER($S881),ROUND(MAX(0,MIN(100,100-$S881*2.5-IF(ISNUMBER($T881),$T881,0)*0.12+IF($S881&lt;=1,12,0))),0),"")</f>
        <v/>
      </c>
      <c r="AK881" s="29">
        <f>IF(ISNUMBER($Q881),IF($Q881&gt;=100,20,IF($Q881&gt;=30,10,0)),0)+IF(ISNUMBER($R881),IF($R881&gt;=100,20,0),0)+IF(ISNUMBER($P881),IF($P881&gt;=150,20,IF($P881&gt;=50,12,5)),0)+IF(ISNUMBER($S881),IF($S881&lt;=1,15,0),0)</f>
        <v/>
      </c>
      <c r="AL881" s="29" t="n">
        <v>355</v>
      </c>
      <c r="AM881" s="30" t="n"/>
      <c r="AN881" s="15" t="inlineStr">
        <is>
          <t>Secondary/approx; NOT verified on Amazon.ca</t>
        </is>
      </c>
      <c r="AO881" s="15" t="inlineStr">
        <is>
          <t>BLANK -&gt; requires live Amazon.ca capture</t>
        </is>
      </c>
      <c r="AP881" s="15" t="inlineStr">
        <is>
          <t>Unverified commercial data</t>
        </is>
      </c>
    </row>
    <row r="882" ht="28" customHeight="1">
      <c r="A882" s="15" t="inlineStr">
        <is>
          <t>Dasani</t>
        </is>
      </c>
      <c r="B882" s="15" t="inlineStr">
        <is>
          <t>Dasani Sparkling Water | Tropical Pineapple | 15-pack 355mL</t>
        </is>
      </c>
      <c r="C882" s="15" t="inlineStr">
        <is>
          <t>5) Sparkling water &amp; soda</t>
        </is>
      </c>
      <c r="D882" s="15" t="inlineStr">
        <is>
          <t>355 mL can</t>
        </is>
      </c>
      <c r="E882" s="29" t="n">
        <v>15</v>
      </c>
      <c r="F882" s="30" t="n"/>
      <c r="G882" s="31">
        <f>IF(AND(ISNUMBER($F882),ISNUMBER($E882),$E882&lt;&gt;0),$F882/$E882,"")</f>
        <v/>
      </c>
      <c r="H882" s="31">
        <f>IF(AND(ISNUMBER($F882),ISNUMBER($AL882),ISNUMBER($E882),($AL882*$E882)&lt;&gt;0),$F882/($AL882*$E882)*100,"")</f>
        <v/>
      </c>
      <c r="I882" s="32" t="n"/>
      <c r="J882" s="33" t="n"/>
      <c r="K882" s="31">
        <f>IF(AND(ISNUMBER($F882),ISNUMBER($J882)),$F882*(1-$J882),"")</f>
        <v/>
      </c>
      <c r="L882" s="32" t="n"/>
      <c r="M882" s="32" t="n"/>
      <c r="N882" s="31">
        <f>IF(ISNUMBER($F882),($F882-IF(ISNUMBER($AM882),$AM882,0))*(1-IF(ISNUMBER($J882),$J882,0)),"")</f>
        <v/>
      </c>
      <c r="O882" s="15" t="inlineStr">
        <is>
          <t>Tropical Pineapple</t>
        </is>
      </c>
      <c r="P882" s="29" t="n">
        <v>0</v>
      </c>
      <c r="Q882" s="29" t="n">
        <v>0</v>
      </c>
      <c r="R882" s="15" t="inlineStr">
        <is>
          <t>Not listed</t>
        </is>
      </c>
      <c r="S882" s="29" t="n">
        <v>0</v>
      </c>
      <c r="T882" s="29" t="n">
        <v>0</v>
      </c>
      <c r="U882" s="15" t="inlineStr">
        <is>
          <t>None (natural flavours)</t>
        </is>
      </c>
      <c r="V882" s="15" t="inlineStr">
        <is>
          <t>Zero-calorie flavoured sparkling water</t>
        </is>
      </c>
      <c r="W882" s="32" t="n"/>
      <c r="X882" s="32" t="n"/>
      <c r="Y882" s="32" t="n"/>
      <c r="Z882" s="32" t="n"/>
      <c r="AA882" s="15" t="inlineStr">
        <is>
          <t>Low</t>
        </is>
      </c>
      <c r="AB882" s="15" t="inlineStr">
        <is>
          <t>Coca-Cola sparkling water</t>
        </is>
      </c>
      <c r="AC882" s="15" t="inlineStr">
        <is>
          <t>Plain flavoured sparkling water</t>
        </is>
      </c>
      <c r="AD882" s="15" t="inlineStr">
        <is>
          <t>Value zero-cal seltzer.</t>
        </is>
      </c>
      <c r="AE882" s="32" t="n"/>
      <c r="AF882" s="34">
        <f>IF(AND(ISNUMBER($P882),ISNUMBER($AL882),$AL882&lt;&gt;0),ROUND($P882/$AL882*100,1),"")</f>
        <v/>
      </c>
      <c r="AG882" s="35">
        <f>IF(AND(ISNUMBER($S882),ISNUMBER($AL882),$AL882&lt;&gt;0),ROUND($S882/$AL882*100,2),"")</f>
        <v/>
      </c>
      <c r="AH882" s="34">
        <f>IF(AND(ISNUMBER($Q882),ISNUMBER($AL882),$AL882&lt;&gt;0),ROUND($Q882/$AL882*100,1),"")</f>
        <v/>
      </c>
      <c r="AI882" s="29">
        <f>IF(ISNUMBER($S882),IF($S882&lt;=1,"Yes","No"),"n/a")</f>
        <v/>
      </c>
      <c r="AJ882" s="29">
        <f>IF(ISNUMBER($S882),ROUND(MAX(0,MIN(100,100-$S882*2.5-IF(ISNUMBER($T882),$T882,0)*0.12+IF($S882&lt;=1,12,0))),0),"")</f>
        <v/>
      </c>
      <c r="AK882" s="29">
        <f>IF(ISNUMBER($Q882),IF($Q882&gt;=100,20,IF($Q882&gt;=30,10,0)),0)+IF(ISNUMBER($R882),IF($R882&gt;=100,20,0),0)+IF(ISNUMBER($P882),IF($P882&gt;=150,20,IF($P882&gt;=50,12,5)),0)+IF(ISNUMBER($S882),IF($S882&lt;=1,15,0),0)</f>
        <v/>
      </c>
      <c r="AL882" s="29" t="n">
        <v>355</v>
      </c>
      <c r="AM882" s="30" t="n"/>
      <c r="AN882" s="15" t="inlineStr">
        <is>
          <t>Secondary/approx; NOT verified on Amazon.ca</t>
        </is>
      </c>
      <c r="AO882" s="15" t="inlineStr">
        <is>
          <t>BLANK -&gt; requires live Amazon.ca capture</t>
        </is>
      </c>
      <c r="AP882" s="15" t="inlineStr">
        <is>
          <t>Unverified commercial data</t>
        </is>
      </c>
    </row>
    <row r="883" ht="28" customHeight="1">
      <c r="A883" s="15" t="inlineStr">
        <is>
          <t>Dasani</t>
        </is>
      </c>
      <c r="B883" s="15" t="inlineStr">
        <is>
          <t>Dasani Sparkling Water | Tropical Pineapple | 18-pack 355mL</t>
        </is>
      </c>
      <c r="C883" s="15" t="inlineStr">
        <is>
          <t>5) Sparkling water &amp; soda</t>
        </is>
      </c>
      <c r="D883" s="15" t="inlineStr">
        <is>
          <t>355 mL can</t>
        </is>
      </c>
      <c r="E883" s="29" t="n">
        <v>18</v>
      </c>
      <c r="F883" s="30" t="n"/>
      <c r="G883" s="31">
        <f>IF(AND(ISNUMBER($F883),ISNUMBER($E883),$E883&lt;&gt;0),$F883/$E883,"")</f>
        <v/>
      </c>
      <c r="H883" s="31">
        <f>IF(AND(ISNUMBER($F883),ISNUMBER($AL883),ISNUMBER($E883),($AL883*$E883)&lt;&gt;0),$F883/($AL883*$E883)*100,"")</f>
        <v/>
      </c>
      <c r="I883" s="32" t="n"/>
      <c r="J883" s="33" t="n"/>
      <c r="K883" s="31">
        <f>IF(AND(ISNUMBER($F883),ISNUMBER($J883)),$F883*(1-$J883),"")</f>
        <v/>
      </c>
      <c r="L883" s="32" t="n"/>
      <c r="M883" s="32" t="n"/>
      <c r="N883" s="31">
        <f>IF(ISNUMBER($F883),($F883-IF(ISNUMBER($AM883),$AM883,0))*(1-IF(ISNUMBER($J883),$J883,0)),"")</f>
        <v/>
      </c>
      <c r="O883" s="15" t="inlineStr">
        <is>
          <t>Tropical Pineapple</t>
        </is>
      </c>
      <c r="P883" s="29" t="n">
        <v>0</v>
      </c>
      <c r="Q883" s="29" t="n">
        <v>0</v>
      </c>
      <c r="R883" s="15" t="inlineStr">
        <is>
          <t>Not listed</t>
        </is>
      </c>
      <c r="S883" s="29" t="n">
        <v>0</v>
      </c>
      <c r="T883" s="29" t="n">
        <v>0</v>
      </c>
      <c r="U883" s="15" t="inlineStr">
        <is>
          <t>None (natural flavours)</t>
        </is>
      </c>
      <c r="V883" s="15" t="inlineStr">
        <is>
          <t>Zero-calorie flavoured sparkling water</t>
        </is>
      </c>
      <c r="W883" s="32" t="n"/>
      <c r="X883" s="32" t="n"/>
      <c r="Y883" s="32" t="n"/>
      <c r="Z883" s="32" t="n"/>
      <c r="AA883" s="15" t="inlineStr">
        <is>
          <t>Low</t>
        </is>
      </c>
      <c r="AB883" s="15" t="inlineStr">
        <is>
          <t>Coca-Cola sparkling water</t>
        </is>
      </c>
      <c r="AC883" s="15" t="inlineStr">
        <is>
          <t>Plain flavoured sparkling water</t>
        </is>
      </c>
      <c r="AD883" s="15" t="inlineStr">
        <is>
          <t>Value zero-cal seltzer.</t>
        </is>
      </c>
      <c r="AE883" s="32" t="n"/>
      <c r="AF883" s="34">
        <f>IF(AND(ISNUMBER($P883),ISNUMBER($AL883),$AL883&lt;&gt;0),ROUND($P883/$AL883*100,1),"")</f>
        <v/>
      </c>
      <c r="AG883" s="35">
        <f>IF(AND(ISNUMBER($S883),ISNUMBER($AL883),$AL883&lt;&gt;0),ROUND($S883/$AL883*100,2),"")</f>
        <v/>
      </c>
      <c r="AH883" s="34">
        <f>IF(AND(ISNUMBER($Q883),ISNUMBER($AL883),$AL883&lt;&gt;0),ROUND($Q883/$AL883*100,1),"")</f>
        <v/>
      </c>
      <c r="AI883" s="29">
        <f>IF(ISNUMBER($S883),IF($S883&lt;=1,"Yes","No"),"n/a")</f>
        <v/>
      </c>
      <c r="AJ883" s="29">
        <f>IF(ISNUMBER($S883),ROUND(MAX(0,MIN(100,100-$S883*2.5-IF(ISNUMBER($T883),$T883,0)*0.12+IF($S883&lt;=1,12,0))),0),"")</f>
        <v/>
      </c>
      <c r="AK883" s="29">
        <f>IF(ISNUMBER($Q883),IF($Q883&gt;=100,20,IF($Q883&gt;=30,10,0)),0)+IF(ISNUMBER($R883),IF($R883&gt;=100,20,0),0)+IF(ISNUMBER($P883),IF($P883&gt;=150,20,IF($P883&gt;=50,12,5)),0)+IF(ISNUMBER($S883),IF($S883&lt;=1,15,0),0)</f>
        <v/>
      </c>
      <c r="AL883" s="29" t="n">
        <v>355</v>
      </c>
      <c r="AM883" s="30" t="n"/>
      <c r="AN883" s="15" t="inlineStr">
        <is>
          <t>Secondary/approx; NOT verified on Amazon.ca</t>
        </is>
      </c>
      <c r="AO883" s="15" t="inlineStr">
        <is>
          <t>BLANK -&gt; requires live Amazon.ca capture</t>
        </is>
      </c>
      <c r="AP883" s="15" t="inlineStr">
        <is>
          <t>Unverified commercial data</t>
        </is>
      </c>
    </row>
    <row r="884" ht="28" customHeight="1">
      <c r="A884" s="15" t="inlineStr">
        <is>
          <t>Dasani</t>
        </is>
      </c>
      <c r="B884" s="15" t="inlineStr">
        <is>
          <t>Dasani Sparkling Water | Tropical Pineapple | 24-pack 355mL</t>
        </is>
      </c>
      <c r="C884" s="15" t="inlineStr">
        <is>
          <t>5) Sparkling water &amp; soda</t>
        </is>
      </c>
      <c r="D884" s="15" t="inlineStr">
        <is>
          <t>355 mL can</t>
        </is>
      </c>
      <c r="E884" s="29" t="n">
        <v>24</v>
      </c>
      <c r="F884" s="30" t="n"/>
      <c r="G884" s="31">
        <f>IF(AND(ISNUMBER($F884),ISNUMBER($E884),$E884&lt;&gt;0),$F884/$E884,"")</f>
        <v/>
      </c>
      <c r="H884" s="31">
        <f>IF(AND(ISNUMBER($F884),ISNUMBER($AL884),ISNUMBER($E884),($AL884*$E884)&lt;&gt;0),$F884/($AL884*$E884)*100,"")</f>
        <v/>
      </c>
      <c r="I884" s="32" t="n"/>
      <c r="J884" s="33" t="n"/>
      <c r="K884" s="31">
        <f>IF(AND(ISNUMBER($F884),ISNUMBER($J884)),$F884*(1-$J884),"")</f>
        <v/>
      </c>
      <c r="L884" s="32" t="n"/>
      <c r="M884" s="32" t="n"/>
      <c r="N884" s="31">
        <f>IF(ISNUMBER($F884),($F884-IF(ISNUMBER($AM884),$AM884,0))*(1-IF(ISNUMBER($J884),$J884,0)),"")</f>
        <v/>
      </c>
      <c r="O884" s="15" t="inlineStr">
        <is>
          <t>Tropical Pineapple</t>
        </is>
      </c>
      <c r="P884" s="29" t="n">
        <v>0</v>
      </c>
      <c r="Q884" s="29" t="n">
        <v>0</v>
      </c>
      <c r="R884" s="15" t="inlineStr">
        <is>
          <t>Not listed</t>
        </is>
      </c>
      <c r="S884" s="29" t="n">
        <v>0</v>
      </c>
      <c r="T884" s="29" t="n">
        <v>0</v>
      </c>
      <c r="U884" s="15" t="inlineStr">
        <is>
          <t>None (natural flavours)</t>
        </is>
      </c>
      <c r="V884" s="15" t="inlineStr">
        <is>
          <t>Zero-calorie flavoured sparkling water</t>
        </is>
      </c>
      <c r="W884" s="32" t="n"/>
      <c r="X884" s="32" t="n"/>
      <c r="Y884" s="32" t="n"/>
      <c r="Z884" s="32" t="n"/>
      <c r="AA884" s="15" t="inlineStr">
        <is>
          <t>Low</t>
        </is>
      </c>
      <c r="AB884" s="15" t="inlineStr">
        <is>
          <t>Coca-Cola sparkling water</t>
        </is>
      </c>
      <c r="AC884" s="15" t="inlineStr">
        <is>
          <t>Plain flavoured sparkling water</t>
        </is>
      </c>
      <c r="AD884" s="15" t="inlineStr">
        <is>
          <t>Value zero-cal seltzer.</t>
        </is>
      </c>
      <c r="AE884" s="32" t="n"/>
      <c r="AF884" s="34">
        <f>IF(AND(ISNUMBER($P884),ISNUMBER($AL884),$AL884&lt;&gt;0),ROUND($P884/$AL884*100,1),"")</f>
        <v/>
      </c>
      <c r="AG884" s="35">
        <f>IF(AND(ISNUMBER($S884),ISNUMBER($AL884),$AL884&lt;&gt;0),ROUND($S884/$AL884*100,2),"")</f>
        <v/>
      </c>
      <c r="AH884" s="34">
        <f>IF(AND(ISNUMBER($Q884),ISNUMBER($AL884),$AL884&lt;&gt;0),ROUND($Q884/$AL884*100,1),"")</f>
        <v/>
      </c>
      <c r="AI884" s="29">
        <f>IF(ISNUMBER($S884),IF($S884&lt;=1,"Yes","No"),"n/a")</f>
        <v/>
      </c>
      <c r="AJ884" s="29">
        <f>IF(ISNUMBER($S884),ROUND(MAX(0,MIN(100,100-$S884*2.5-IF(ISNUMBER($T884),$T884,0)*0.12+IF($S884&lt;=1,12,0))),0),"")</f>
        <v/>
      </c>
      <c r="AK884" s="29">
        <f>IF(ISNUMBER($Q884),IF($Q884&gt;=100,20,IF($Q884&gt;=30,10,0)),0)+IF(ISNUMBER($R884),IF($R884&gt;=100,20,0),0)+IF(ISNUMBER($P884),IF($P884&gt;=150,20,IF($P884&gt;=50,12,5)),0)+IF(ISNUMBER($S884),IF($S884&lt;=1,15,0),0)</f>
        <v/>
      </c>
      <c r="AL884" s="29" t="n">
        <v>355</v>
      </c>
      <c r="AM884" s="30" t="n"/>
      <c r="AN884" s="15" t="inlineStr">
        <is>
          <t>Secondary/approx; NOT verified on Amazon.ca</t>
        </is>
      </c>
      <c r="AO884" s="15" t="inlineStr">
        <is>
          <t>BLANK -&gt; requires live Amazon.ca capture</t>
        </is>
      </c>
      <c r="AP884" s="15" t="inlineStr">
        <is>
          <t>Unverified commercial data</t>
        </is>
      </c>
    </row>
    <row r="885" ht="28" customHeight="1">
      <c r="A885" s="15" t="inlineStr">
        <is>
          <t>Smartwater</t>
        </is>
      </c>
      <c r="B885" s="15" t="inlineStr">
        <is>
          <t>Smartwater Sparkling | Original | single 591mL</t>
        </is>
      </c>
      <c r="C885" s="15" t="inlineStr">
        <is>
          <t>5) Sparkling water &amp; soda</t>
        </is>
      </c>
      <c r="D885" s="15" t="inlineStr">
        <is>
          <t>591 mL bottle</t>
        </is>
      </c>
      <c r="E885" s="29" t="n">
        <v>1</v>
      </c>
      <c r="F885" s="30" t="n"/>
      <c r="G885" s="31">
        <f>IF(AND(ISNUMBER($F885),ISNUMBER($E885),$E885&lt;&gt;0),$F885/$E885,"")</f>
        <v/>
      </c>
      <c r="H885" s="31">
        <f>IF(AND(ISNUMBER($F885),ISNUMBER($AL885),ISNUMBER($E885),($AL885*$E885)&lt;&gt;0),$F885/($AL885*$E885)*100,"")</f>
        <v/>
      </c>
      <c r="I885" s="32" t="n"/>
      <c r="J885" s="33" t="n"/>
      <c r="K885" s="31">
        <f>IF(AND(ISNUMBER($F885),ISNUMBER($J885)),$F885*(1-$J885),"")</f>
        <v/>
      </c>
      <c r="L885" s="32" t="n"/>
      <c r="M885" s="32" t="n"/>
      <c r="N885" s="31">
        <f>IF(ISNUMBER($F885),($F885-IF(ISNUMBER($AM885),$AM885,0))*(1-IF(ISNUMBER($J885),$J885,0)),"")</f>
        <v/>
      </c>
      <c r="O885" s="15" t="inlineStr">
        <is>
          <t>Original</t>
        </is>
      </c>
      <c r="P885" s="29" t="n">
        <v>0</v>
      </c>
      <c r="Q885" s="29" t="n">
        <v>0</v>
      </c>
      <c r="R885" s="15" t="inlineStr">
        <is>
          <t>Not listed</t>
        </is>
      </c>
      <c r="S885" s="29" t="n">
        <v>0</v>
      </c>
      <c r="T885" s="29" t="n">
        <v>0</v>
      </c>
      <c r="U885" s="15" t="inlineStr">
        <is>
          <t>None</t>
        </is>
      </c>
      <c r="V885" s="15" t="inlineStr">
        <is>
          <t>Vapor-distilled sparkling water w/ electrolytes added</t>
        </is>
      </c>
      <c r="W885" s="32" t="n"/>
      <c r="X885" s="32" t="n"/>
      <c r="Y885" s="32" t="n"/>
      <c r="Z885" s="32" t="n"/>
      <c r="AA885" s="15" t="inlineStr">
        <is>
          <t>Medium</t>
        </is>
      </c>
      <c r="AB885" s="15" t="inlineStr">
        <is>
          <t>Premium water brand</t>
        </is>
      </c>
      <c r="AC885" s="15" t="inlineStr">
        <is>
          <t>Premium distilled sparkling water</t>
        </is>
      </c>
      <c r="AD885" s="15" t="inlineStr">
        <is>
          <t>Premium water brand cachet.</t>
        </is>
      </c>
      <c r="AE885" s="32" t="n"/>
      <c r="AF885" s="34">
        <f>IF(AND(ISNUMBER($P885),ISNUMBER($AL885),$AL885&lt;&gt;0),ROUND($P885/$AL885*100,1),"")</f>
        <v/>
      </c>
      <c r="AG885" s="35">
        <f>IF(AND(ISNUMBER($S885),ISNUMBER($AL885),$AL885&lt;&gt;0),ROUND($S885/$AL885*100,2),"")</f>
        <v/>
      </c>
      <c r="AH885" s="34">
        <f>IF(AND(ISNUMBER($Q885),ISNUMBER($AL885),$AL885&lt;&gt;0),ROUND($Q885/$AL885*100,1),"")</f>
        <v/>
      </c>
      <c r="AI885" s="29">
        <f>IF(ISNUMBER($S885),IF($S885&lt;=1,"Yes","No"),"n/a")</f>
        <v/>
      </c>
      <c r="AJ885" s="29">
        <f>IF(ISNUMBER($S885),ROUND(MAX(0,MIN(100,100-$S885*2.5-IF(ISNUMBER($T885),$T885,0)*0.12+IF($S885&lt;=1,12,0))),0),"")</f>
        <v/>
      </c>
      <c r="AK885" s="29">
        <f>IF(ISNUMBER($Q885),IF($Q885&gt;=100,20,IF($Q885&gt;=30,10,0)),0)+IF(ISNUMBER($R885),IF($R885&gt;=100,20,0),0)+IF(ISNUMBER($P885),IF($P885&gt;=150,20,IF($P885&gt;=50,12,5)),0)+IF(ISNUMBER($S885),IF($S885&lt;=1,15,0),0)</f>
        <v/>
      </c>
      <c r="AL885" s="29" t="n">
        <v>591</v>
      </c>
      <c r="AM885" s="30" t="n"/>
      <c r="AN885" s="15" t="inlineStr">
        <is>
          <t>Secondary/approx; NOT verified on Amazon.ca</t>
        </is>
      </c>
      <c r="AO885" s="15" t="inlineStr">
        <is>
          <t>BLANK -&gt; requires live Amazon.ca capture</t>
        </is>
      </c>
      <c r="AP885" s="15" t="inlineStr">
        <is>
          <t>Unverified commercial data</t>
        </is>
      </c>
    </row>
    <row r="886" ht="28" customHeight="1">
      <c r="A886" s="15" t="inlineStr">
        <is>
          <t>Smartwater</t>
        </is>
      </c>
      <c r="B886" s="15" t="inlineStr">
        <is>
          <t>Smartwater Sparkling | Original | 6-pack 591mL</t>
        </is>
      </c>
      <c r="C886" s="15" t="inlineStr">
        <is>
          <t>5) Sparkling water &amp; soda</t>
        </is>
      </c>
      <c r="D886" s="15" t="inlineStr">
        <is>
          <t>591 mL bottle</t>
        </is>
      </c>
      <c r="E886" s="29" t="n">
        <v>6</v>
      </c>
      <c r="F886" s="30" t="n"/>
      <c r="G886" s="31">
        <f>IF(AND(ISNUMBER($F886),ISNUMBER($E886),$E886&lt;&gt;0),$F886/$E886,"")</f>
        <v/>
      </c>
      <c r="H886" s="31">
        <f>IF(AND(ISNUMBER($F886),ISNUMBER($AL886),ISNUMBER($E886),($AL886*$E886)&lt;&gt;0),$F886/($AL886*$E886)*100,"")</f>
        <v/>
      </c>
      <c r="I886" s="32" t="n"/>
      <c r="J886" s="33" t="n"/>
      <c r="K886" s="31">
        <f>IF(AND(ISNUMBER($F886),ISNUMBER($J886)),$F886*(1-$J886),"")</f>
        <v/>
      </c>
      <c r="L886" s="32" t="n"/>
      <c r="M886" s="32" t="n"/>
      <c r="N886" s="31">
        <f>IF(ISNUMBER($F886),($F886-IF(ISNUMBER($AM886),$AM886,0))*(1-IF(ISNUMBER($J886),$J886,0)),"")</f>
        <v/>
      </c>
      <c r="O886" s="15" t="inlineStr">
        <is>
          <t>Original</t>
        </is>
      </c>
      <c r="P886" s="29" t="n">
        <v>0</v>
      </c>
      <c r="Q886" s="29" t="n">
        <v>0</v>
      </c>
      <c r="R886" s="15" t="inlineStr">
        <is>
          <t>Not listed</t>
        </is>
      </c>
      <c r="S886" s="29" t="n">
        <v>0</v>
      </c>
      <c r="T886" s="29" t="n">
        <v>0</v>
      </c>
      <c r="U886" s="15" t="inlineStr">
        <is>
          <t>None</t>
        </is>
      </c>
      <c r="V886" s="15" t="inlineStr">
        <is>
          <t>Vapor-distilled sparkling water w/ electrolytes added</t>
        </is>
      </c>
      <c r="W886" s="32" t="n"/>
      <c r="X886" s="32" t="n"/>
      <c r="Y886" s="32" t="n"/>
      <c r="Z886" s="32" t="n"/>
      <c r="AA886" s="15" t="inlineStr">
        <is>
          <t>Medium</t>
        </is>
      </c>
      <c r="AB886" s="15" t="inlineStr">
        <is>
          <t>Premium water brand</t>
        </is>
      </c>
      <c r="AC886" s="15" t="inlineStr">
        <is>
          <t>Premium distilled sparkling water</t>
        </is>
      </c>
      <c r="AD886" s="15" t="inlineStr">
        <is>
          <t>Premium water brand cachet.</t>
        </is>
      </c>
      <c r="AE886" s="32" t="n"/>
      <c r="AF886" s="34">
        <f>IF(AND(ISNUMBER($P886),ISNUMBER($AL886),$AL886&lt;&gt;0),ROUND($P886/$AL886*100,1),"")</f>
        <v/>
      </c>
      <c r="AG886" s="35">
        <f>IF(AND(ISNUMBER($S886),ISNUMBER($AL886),$AL886&lt;&gt;0),ROUND($S886/$AL886*100,2),"")</f>
        <v/>
      </c>
      <c r="AH886" s="34">
        <f>IF(AND(ISNUMBER($Q886),ISNUMBER($AL886),$AL886&lt;&gt;0),ROUND($Q886/$AL886*100,1),"")</f>
        <v/>
      </c>
      <c r="AI886" s="29">
        <f>IF(ISNUMBER($S886),IF($S886&lt;=1,"Yes","No"),"n/a")</f>
        <v/>
      </c>
      <c r="AJ886" s="29">
        <f>IF(ISNUMBER($S886),ROUND(MAX(0,MIN(100,100-$S886*2.5-IF(ISNUMBER($T886),$T886,0)*0.12+IF($S886&lt;=1,12,0))),0),"")</f>
        <v/>
      </c>
      <c r="AK886" s="29">
        <f>IF(ISNUMBER($Q886),IF($Q886&gt;=100,20,IF($Q886&gt;=30,10,0)),0)+IF(ISNUMBER($R886),IF($R886&gt;=100,20,0),0)+IF(ISNUMBER($P886),IF($P886&gt;=150,20,IF($P886&gt;=50,12,5)),0)+IF(ISNUMBER($S886),IF($S886&lt;=1,15,0),0)</f>
        <v/>
      </c>
      <c r="AL886" s="29" t="n">
        <v>591</v>
      </c>
      <c r="AM886" s="30" t="n"/>
      <c r="AN886" s="15" t="inlineStr">
        <is>
          <t>Secondary/approx; NOT verified on Amazon.ca</t>
        </is>
      </c>
      <c r="AO886" s="15" t="inlineStr">
        <is>
          <t>BLANK -&gt; requires live Amazon.ca capture</t>
        </is>
      </c>
      <c r="AP886" s="15" t="inlineStr">
        <is>
          <t>Unverified commercial data</t>
        </is>
      </c>
    </row>
    <row r="887" ht="28" customHeight="1">
      <c r="A887" s="15" t="inlineStr">
        <is>
          <t>Smartwater</t>
        </is>
      </c>
      <c r="B887" s="15" t="inlineStr">
        <is>
          <t>Smartwater Sparkling | Original | 12-pack 591mL</t>
        </is>
      </c>
      <c r="C887" s="15" t="inlineStr">
        <is>
          <t>5) Sparkling water &amp; soda</t>
        </is>
      </c>
      <c r="D887" s="15" t="inlineStr">
        <is>
          <t>591 mL bottle</t>
        </is>
      </c>
      <c r="E887" s="29" t="n">
        <v>12</v>
      </c>
      <c r="F887" s="30" t="n"/>
      <c r="G887" s="31">
        <f>IF(AND(ISNUMBER($F887),ISNUMBER($E887),$E887&lt;&gt;0),$F887/$E887,"")</f>
        <v/>
      </c>
      <c r="H887" s="31">
        <f>IF(AND(ISNUMBER($F887),ISNUMBER($AL887),ISNUMBER($E887),($AL887*$E887)&lt;&gt;0),$F887/($AL887*$E887)*100,"")</f>
        <v/>
      </c>
      <c r="I887" s="32" t="n"/>
      <c r="J887" s="33" t="n"/>
      <c r="K887" s="31">
        <f>IF(AND(ISNUMBER($F887),ISNUMBER($J887)),$F887*(1-$J887),"")</f>
        <v/>
      </c>
      <c r="L887" s="32" t="n"/>
      <c r="M887" s="32" t="n"/>
      <c r="N887" s="31">
        <f>IF(ISNUMBER($F887),($F887-IF(ISNUMBER($AM887),$AM887,0))*(1-IF(ISNUMBER($J887),$J887,0)),"")</f>
        <v/>
      </c>
      <c r="O887" s="15" t="inlineStr">
        <is>
          <t>Original</t>
        </is>
      </c>
      <c r="P887" s="29" t="n">
        <v>0</v>
      </c>
      <c r="Q887" s="29" t="n">
        <v>0</v>
      </c>
      <c r="R887" s="15" t="inlineStr">
        <is>
          <t>Not listed</t>
        </is>
      </c>
      <c r="S887" s="29" t="n">
        <v>0</v>
      </c>
      <c r="T887" s="29" t="n">
        <v>0</v>
      </c>
      <c r="U887" s="15" t="inlineStr">
        <is>
          <t>None</t>
        </is>
      </c>
      <c r="V887" s="15" t="inlineStr">
        <is>
          <t>Vapor-distilled sparkling water w/ electrolytes added</t>
        </is>
      </c>
      <c r="W887" s="32" t="n"/>
      <c r="X887" s="32" t="n"/>
      <c r="Y887" s="32" t="n"/>
      <c r="Z887" s="32" t="n"/>
      <c r="AA887" s="15" t="inlineStr">
        <is>
          <t>Medium</t>
        </is>
      </c>
      <c r="AB887" s="15" t="inlineStr">
        <is>
          <t>Premium water brand</t>
        </is>
      </c>
      <c r="AC887" s="15" t="inlineStr">
        <is>
          <t>Premium distilled sparkling water</t>
        </is>
      </c>
      <c r="AD887" s="15" t="inlineStr">
        <is>
          <t>Premium water brand cachet.</t>
        </is>
      </c>
      <c r="AE887" s="32" t="n"/>
      <c r="AF887" s="34">
        <f>IF(AND(ISNUMBER($P887),ISNUMBER($AL887),$AL887&lt;&gt;0),ROUND($P887/$AL887*100,1),"")</f>
        <v/>
      </c>
      <c r="AG887" s="35">
        <f>IF(AND(ISNUMBER($S887),ISNUMBER($AL887),$AL887&lt;&gt;0),ROUND($S887/$AL887*100,2),"")</f>
        <v/>
      </c>
      <c r="AH887" s="34">
        <f>IF(AND(ISNUMBER($Q887),ISNUMBER($AL887),$AL887&lt;&gt;0),ROUND($Q887/$AL887*100,1),"")</f>
        <v/>
      </c>
      <c r="AI887" s="29">
        <f>IF(ISNUMBER($S887),IF($S887&lt;=1,"Yes","No"),"n/a")</f>
        <v/>
      </c>
      <c r="AJ887" s="29">
        <f>IF(ISNUMBER($S887),ROUND(MAX(0,MIN(100,100-$S887*2.5-IF(ISNUMBER($T887),$T887,0)*0.12+IF($S887&lt;=1,12,0))),0),"")</f>
        <v/>
      </c>
      <c r="AK887" s="29">
        <f>IF(ISNUMBER($Q887),IF($Q887&gt;=100,20,IF($Q887&gt;=30,10,0)),0)+IF(ISNUMBER($R887),IF($R887&gt;=100,20,0),0)+IF(ISNUMBER($P887),IF($P887&gt;=150,20,IF($P887&gt;=50,12,5)),0)+IF(ISNUMBER($S887),IF($S887&lt;=1,15,0),0)</f>
        <v/>
      </c>
      <c r="AL887" s="29" t="n">
        <v>591</v>
      </c>
      <c r="AM887" s="30" t="n"/>
      <c r="AN887" s="15" t="inlineStr">
        <is>
          <t>Secondary/approx; NOT verified on Amazon.ca</t>
        </is>
      </c>
      <c r="AO887" s="15" t="inlineStr">
        <is>
          <t>BLANK -&gt; requires live Amazon.ca capture</t>
        </is>
      </c>
      <c r="AP887" s="15" t="inlineStr">
        <is>
          <t>Unverified commercial data</t>
        </is>
      </c>
    </row>
    <row r="888" ht="28" customHeight="1">
      <c r="A888" s="15" t="inlineStr">
        <is>
          <t>Smartwater</t>
        </is>
      </c>
      <c r="B888" s="15" t="inlineStr">
        <is>
          <t>Smartwater Sparkling | Original | 24-pack 591mL</t>
        </is>
      </c>
      <c r="C888" s="15" t="inlineStr">
        <is>
          <t>5) Sparkling water &amp; soda</t>
        </is>
      </c>
      <c r="D888" s="15" t="inlineStr">
        <is>
          <t>591 mL bottle</t>
        </is>
      </c>
      <c r="E888" s="29" t="n">
        <v>24</v>
      </c>
      <c r="F888" s="30" t="n"/>
      <c r="G888" s="31">
        <f>IF(AND(ISNUMBER($F888),ISNUMBER($E888),$E888&lt;&gt;0),$F888/$E888,"")</f>
        <v/>
      </c>
      <c r="H888" s="31">
        <f>IF(AND(ISNUMBER($F888),ISNUMBER($AL888),ISNUMBER($E888),($AL888*$E888)&lt;&gt;0),$F888/($AL888*$E888)*100,"")</f>
        <v/>
      </c>
      <c r="I888" s="32" t="n"/>
      <c r="J888" s="33" t="n"/>
      <c r="K888" s="31">
        <f>IF(AND(ISNUMBER($F888),ISNUMBER($J888)),$F888*(1-$J888),"")</f>
        <v/>
      </c>
      <c r="L888" s="32" t="n"/>
      <c r="M888" s="32" t="n"/>
      <c r="N888" s="31">
        <f>IF(ISNUMBER($F888),($F888-IF(ISNUMBER($AM888),$AM888,0))*(1-IF(ISNUMBER($J888),$J888,0)),"")</f>
        <v/>
      </c>
      <c r="O888" s="15" t="inlineStr">
        <is>
          <t>Original</t>
        </is>
      </c>
      <c r="P888" s="29" t="n">
        <v>0</v>
      </c>
      <c r="Q888" s="29" t="n">
        <v>0</v>
      </c>
      <c r="R888" s="15" t="inlineStr">
        <is>
          <t>Not listed</t>
        </is>
      </c>
      <c r="S888" s="29" t="n">
        <v>0</v>
      </c>
      <c r="T888" s="29" t="n">
        <v>0</v>
      </c>
      <c r="U888" s="15" t="inlineStr">
        <is>
          <t>None</t>
        </is>
      </c>
      <c r="V888" s="15" t="inlineStr">
        <is>
          <t>Vapor-distilled sparkling water w/ electrolytes added</t>
        </is>
      </c>
      <c r="W888" s="32" t="n"/>
      <c r="X888" s="32" t="n"/>
      <c r="Y888" s="32" t="n"/>
      <c r="Z888" s="32" t="n"/>
      <c r="AA888" s="15" t="inlineStr">
        <is>
          <t>Medium</t>
        </is>
      </c>
      <c r="AB888" s="15" t="inlineStr">
        <is>
          <t>Premium water brand</t>
        </is>
      </c>
      <c r="AC888" s="15" t="inlineStr">
        <is>
          <t>Premium distilled sparkling water</t>
        </is>
      </c>
      <c r="AD888" s="15" t="inlineStr">
        <is>
          <t>Premium water brand cachet.</t>
        </is>
      </c>
      <c r="AE888" s="32" t="n"/>
      <c r="AF888" s="34">
        <f>IF(AND(ISNUMBER($P888),ISNUMBER($AL888),$AL888&lt;&gt;0),ROUND($P888/$AL888*100,1),"")</f>
        <v/>
      </c>
      <c r="AG888" s="35">
        <f>IF(AND(ISNUMBER($S888),ISNUMBER($AL888),$AL888&lt;&gt;0),ROUND($S888/$AL888*100,2),"")</f>
        <v/>
      </c>
      <c r="AH888" s="34">
        <f>IF(AND(ISNUMBER($Q888),ISNUMBER($AL888),$AL888&lt;&gt;0),ROUND($Q888/$AL888*100,1),"")</f>
        <v/>
      </c>
      <c r="AI888" s="29">
        <f>IF(ISNUMBER($S888),IF($S888&lt;=1,"Yes","No"),"n/a")</f>
        <v/>
      </c>
      <c r="AJ888" s="29">
        <f>IF(ISNUMBER($S888),ROUND(MAX(0,MIN(100,100-$S888*2.5-IF(ISNUMBER($T888),$T888,0)*0.12+IF($S888&lt;=1,12,0))),0),"")</f>
        <v/>
      </c>
      <c r="AK888" s="29">
        <f>IF(ISNUMBER($Q888),IF($Q888&gt;=100,20,IF($Q888&gt;=30,10,0)),0)+IF(ISNUMBER($R888),IF($R888&gt;=100,20,0),0)+IF(ISNUMBER($P888),IF($P888&gt;=150,20,IF($P888&gt;=50,12,5)),0)+IF(ISNUMBER($S888),IF($S888&lt;=1,15,0),0)</f>
        <v/>
      </c>
      <c r="AL888" s="29" t="n">
        <v>591</v>
      </c>
      <c r="AM888" s="30" t="n"/>
      <c r="AN888" s="15" t="inlineStr">
        <is>
          <t>Secondary/approx; NOT verified on Amazon.ca</t>
        </is>
      </c>
      <c r="AO888" s="15" t="inlineStr">
        <is>
          <t>BLANK -&gt; requires live Amazon.ca capture</t>
        </is>
      </c>
      <c r="AP888" s="15" t="inlineStr">
        <is>
          <t>Unverified commercial data</t>
        </is>
      </c>
    </row>
    <row r="889" ht="28" customHeight="1">
      <c r="A889" s="15" t="inlineStr">
        <is>
          <t>Smartwater</t>
        </is>
      </c>
      <c r="B889" s="15" t="inlineStr">
        <is>
          <t>Smartwater Sparkling | Lemon | single 591mL</t>
        </is>
      </c>
      <c r="C889" s="15" t="inlineStr">
        <is>
          <t>5) Sparkling water &amp; soda</t>
        </is>
      </c>
      <c r="D889" s="15" t="inlineStr">
        <is>
          <t>591 mL bottle</t>
        </is>
      </c>
      <c r="E889" s="29" t="n">
        <v>1</v>
      </c>
      <c r="F889" s="30" t="n"/>
      <c r="G889" s="31">
        <f>IF(AND(ISNUMBER($F889),ISNUMBER($E889),$E889&lt;&gt;0),$F889/$E889,"")</f>
        <v/>
      </c>
      <c r="H889" s="31">
        <f>IF(AND(ISNUMBER($F889),ISNUMBER($AL889),ISNUMBER($E889),($AL889*$E889)&lt;&gt;0),$F889/($AL889*$E889)*100,"")</f>
        <v/>
      </c>
      <c r="I889" s="32" t="n"/>
      <c r="J889" s="33" t="n"/>
      <c r="K889" s="31">
        <f>IF(AND(ISNUMBER($F889),ISNUMBER($J889)),$F889*(1-$J889),"")</f>
        <v/>
      </c>
      <c r="L889" s="32" t="n"/>
      <c r="M889" s="32" t="n"/>
      <c r="N889" s="31">
        <f>IF(ISNUMBER($F889),($F889-IF(ISNUMBER($AM889),$AM889,0))*(1-IF(ISNUMBER($J889),$J889,0)),"")</f>
        <v/>
      </c>
      <c r="O889" s="15" t="inlineStr">
        <is>
          <t>Lemon</t>
        </is>
      </c>
      <c r="P889" s="29" t="n">
        <v>0</v>
      </c>
      <c r="Q889" s="29" t="n">
        <v>0</v>
      </c>
      <c r="R889" s="15" t="inlineStr">
        <is>
          <t>Not listed</t>
        </is>
      </c>
      <c r="S889" s="29" t="n">
        <v>0</v>
      </c>
      <c r="T889" s="29" t="n">
        <v>0</v>
      </c>
      <c r="U889" s="15" t="inlineStr">
        <is>
          <t>None</t>
        </is>
      </c>
      <c r="V889" s="15" t="inlineStr">
        <is>
          <t>Vapor-distilled sparkling water w/ electrolytes added</t>
        </is>
      </c>
      <c r="W889" s="32" t="n"/>
      <c r="X889" s="32" t="n"/>
      <c r="Y889" s="32" t="n"/>
      <c r="Z889" s="32" t="n"/>
      <c r="AA889" s="15" t="inlineStr">
        <is>
          <t>Medium</t>
        </is>
      </c>
      <c r="AB889" s="15" t="inlineStr">
        <is>
          <t>Premium water brand</t>
        </is>
      </c>
      <c r="AC889" s="15" t="inlineStr">
        <is>
          <t>Premium distilled sparkling water</t>
        </is>
      </c>
      <c r="AD889" s="15" t="inlineStr">
        <is>
          <t>Premium water brand cachet.</t>
        </is>
      </c>
      <c r="AE889" s="32" t="n"/>
      <c r="AF889" s="34">
        <f>IF(AND(ISNUMBER($P889),ISNUMBER($AL889),$AL889&lt;&gt;0),ROUND($P889/$AL889*100,1),"")</f>
        <v/>
      </c>
      <c r="AG889" s="35">
        <f>IF(AND(ISNUMBER($S889),ISNUMBER($AL889),$AL889&lt;&gt;0),ROUND($S889/$AL889*100,2),"")</f>
        <v/>
      </c>
      <c r="AH889" s="34">
        <f>IF(AND(ISNUMBER($Q889),ISNUMBER($AL889),$AL889&lt;&gt;0),ROUND($Q889/$AL889*100,1),"")</f>
        <v/>
      </c>
      <c r="AI889" s="29">
        <f>IF(ISNUMBER($S889),IF($S889&lt;=1,"Yes","No"),"n/a")</f>
        <v/>
      </c>
      <c r="AJ889" s="29">
        <f>IF(ISNUMBER($S889),ROUND(MAX(0,MIN(100,100-$S889*2.5-IF(ISNUMBER($T889),$T889,0)*0.12+IF($S889&lt;=1,12,0))),0),"")</f>
        <v/>
      </c>
      <c r="AK889" s="29">
        <f>IF(ISNUMBER($Q889),IF($Q889&gt;=100,20,IF($Q889&gt;=30,10,0)),0)+IF(ISNUMBER($R889),IF($R889&gt;=100,20,0),0)+IF(ISNUMBER($P889),IF($P889&gt;=150,20,IF($P889&gt;=50,12,5)),0)+IF(ISNUMBER($S889),IF($S889&lt;=1,15,0),0)</f>
        <v/>
      </c>
      <c r="AL889" s="29" t="n">
        <v>591</v>
      </c>
      <c r="AM889" s="30" t="n"/>
      <c r="AN889" s="15" t="inlineStr">
        <is>
          <t>Secondary/approx; NOT verified on Amazon.ca</t>
        </is>
      </c>
      <c r="AO889" s="15" t="inlineStr">
        <is>
          <t>BLANK -&gt; requires live Amazon.ca capture</t>
        </is>
      </c>
      <c r="AP889" s="15" t="inlineStr">
        <is>
          <t>Unverified commercial data</t>
        </is>
      </c>
    </row>
    <row r="890" ht="28" customHeight="1">
      <c r="A890" s="15" t="inlineStr">
        <is>
          <t>Smartwater</t>
        </is>
      </c>
      <c r="B890" s="15" t="inlineStr">
        <is>
          <t>Smartwater Sparkling | Lemon | 6-pack 591mL</t>
        </is>
      </c>
      <c r="C890" s="15" t="inlineStr">
        <is>
          <t>5) Sparkling water &amp; soda</t>
        </is>
      </c>
      <c r="D890" s="15" t="inlineStr">
        <is>
          <t>591 mL bottle</t>
        </is>
      </c>
      <c r="E890" s="29" t="n">
        <v>6</v>
      </c>
      <c r="F890" s="30" t="n"/>
      <c r="G890" s="31">
        <f>IF(AND(ISNUMBER($F890),ISNUMBER($E890),$E890&lt;&gt;0),$F890/$E890,"")</f>
        <v/>
      </c>
      <c r="H890" s="31">
        <f>IF(AND(ISNUMBER($F890),ISNUMBER($AL890),ISNUMBER($E890),($AL890*$E890)&lt;&gt;0),$F890/($AL890*$E890)*100,"")</f>
        <v/>
      </c>
      <c r="I890" s="32" t="n"/>
      <c r="J890" s="33" t="n"/>
      <c r="K890" s="31">
        <f>IF(AND(ISNUMBER($F890),ISNUMBER($J890)),$F890*(1-$J890),"")</f>
        <v/>
      </c>
      <c r="L890" s="32" t="n"/>
      <c r="M890" s="32" t="n"/>
      <c r="N890" s="31">
        <f>IF(ISNUMBER($F890),($F890-IF(ISNUMBER($AM890),$AM890,0))*(1-IF(ISNUMBER($J890),$J890,0)),"")</f>
        <v/>
      </c>
      <c r="O890" s="15" t="inlineStr">
        <is>
          <t>Lemon</t>
        </is>
      </c>
      <c r="P890" s="29" t="n">
        <v>0</v>
      </c>
      <c r="Q890" s="29" t="n">
        <v>0</v>
      </c>
      <c r="R890" s="15" t="inlineStr">
        <is>
          <t>Not listed</t>
        </is>
      </c>
      <c r="S890" s="29" t="n">
        <v>0</v>
      </c>
      <c r="T890" s="29" t="n">
        <v>0</v>
      </c>
      <c r="U890" s="15" t="inlineStr">
        <is>
          <t>None</t>
        </is>
      </c>
      <c r="V890" s="15" t="inlineStr">
        <is>
          <t>Vapor-distilled sparkling water w/ electrolytes added</t>
        </is>
      </c>
      <c r="W890" s="32" t="n"/>
      <c r="X890" s="32" t="n"/>
      <c r="Y890" s="32" t="n"/>
      <c r="Z890" s="32" t="n"/>
      <c r="AA890" s="15" t="inlineStr">
        <is>
          <t>Medium</t>
        </is>
      </c>
      <c r="AB890" s="15" t="inlineStr">
        <is>
          <t>Premium water brand</t>
        </is>
      </c>
      <c r="AC890" s="15" t="inlineStr">
        <is>
          <t>Premium distilled sparkling water</t>
        </is>
      </c>
      <c r="AD890" s="15" t="inlineStr">
        <is>
          <t>Premium water brand cachet.</t>
        </is>
      </c>
      <c r="AE890" s="32" t="n"/>
      <c r="AF890" s="34">
        <f>IF(AND(ISNUMBER($P890),ISNUMBER($AL890),$AL890&lt;&gt;0),ROUND($P890/$AL890*100,1),"")</f>
        <v/>
      </c>
      <c r="AG890" s="35">
        <f>IF(AND(ISNUMBER($S890),ISNUMBER($AL890),$AL890&lt;&gt;0),ROUND($S890/$AL890*100,2),"")</f>
        <v/>
      </c>
      <c r="AH890" s="34">
        <f>IF(AND(ISNUMBER($Q890),ISNUMBER($AL890),$AL890&lt;&gt;0),ROUND($Q890/$AL890*100,1),"")</f>
        <v/>
      </c>
      <c r="AI890" s="29">
        <f>IF(ISNUMBER($S890),IF($S890&lt;=1,"Yes","No"),"n/a")</f>
        <v/>
      </c>
      <c r="AJ890" s="29">
        <f>IF(ISNUMBER($S890),ROUND(MAX(0,MIN(100,100-$S890*2.5-IF(ISNUMBER($T890),$T890,0)*0.12+IF($S890&lt;=1,12,0))),0),"")</f>
        <v/>
      </c>
      <c r="AK890" s="29">
        <f>IF(ISNUMBER($Q890),IF($Q890&gt;=100,20,IF($Q890&gt;=30,10,0)),0)+IF(ISNUMBER($R890),IF($R890&gt;=100,20,0),0)+IF(ISNUMBER($P890),IF($P890&gt;=150,20,IF($P890&gt;=50,12,5)),0)+IF(ISNUMBER($S890),IF($S890&lt;=1,15,0),0)</f>
        <v/>
      </c>
      <c r="AL890" s="29" t="n">
        <v>591</v>
      </c>
      <c r="AM890" s="30" t="n"/>
      <c r="AN890" s="15" t="inlineStr">
        <is>
          <t>Secondary/approx; NOT verified on Amazon.ca</t>
        </is>
      </c>
      <c r="AO890" s="15" t="inlineStr">
        <is>
          <t>BLANK -&gt; requires live Amazon.ca capture</t>
        </is>
      </c>
      <c r="AP890" s="15" t="inlineStr">
        <is>
          <t>Unverified commercial data</t>
        </is>
      </c>
    </row>
    <row r="891" ht="28" customHeight="1">
      <c r="A891" s="15" t="inlineStr">
        <is>
          <t>Smartwater</t>
        </is>
      </c>
      <c r="B891" s="15" t="inlineStr">
        <is>
          <t>Smartwater Sparkling | Lemon | 12-pack 591mL</t>
        </is>
      </c>
      <c r="C891" s="15" t="inlineStr">
        <is>
          <t>5) Sparkling water &amp; soda</t>
        </is>
      </c>
      <c r="D891" s="15" t="inlineStr">
        <is>
          <t>591 mL bottle</t>
        </is>
      </c>
      <c r="E891" s="29" t="n">
        <v>12</v>
      </c>
      <c r="F891" s="30" t="n"/>
      <c r="G891" s="31">
        <f>IF(AND(ISNUMBER($F891),ISNUMBER($E891),$E891&lt;&gt;0),$F891/$E891,"")</f>
        <v/>
      </c>
      <c r="H891" s="31">
        <f>IF(AND(ISNUMBER($F891),ISNUMBER($AL891),ISNUMBER($E891),($AL891*$E891)&lt;&gt;0),$F891/($AL891*$E891)*100,"")</f>
        <v/>
      </c>
      <c r="I891" s="32" t="n"/>
      <c r="J891" s="33" t="n"/>
      <c r="K891" s="31">
        <f>IF(AND(ISNUMBER($F891),ISNUMBER($J891)),$F891*(1-$J891),"")</f>
        <v/>
      </c>
      <c r="L891" s="32" t="n"/>
      <c r="M891" s="32" t="n"/>
      <c r="N891" s="31">
        <f>IF(ISNUMBER($F891),($F891-IF(ISNUMBER($AM891),$AM891,0))*(1-IF(ISNUMBER($J891),$J891,0)),"")</f>
        <v/>
      </c>
      <c r="O891" s="15" t="inlineStr">
        <is>
          <t>Lemon</t>
        </is>
      </c>
      <c r="P891" s="29" t="n">
        <v>0</v>
      </c>
      <c r="Q891" s="29" t="n">
        <v>0</v>
      </c>
      <c r="R891" s="15" t="inlineStr">
        <is>
          <t>Not listed</t>
        </is>
      </c>
      <c r="S891" s="29" t="n">
        <v>0</v>
      </c>
      <c r="T891" s="29" t="n">
        <v>0</v>
      </c>
      <c r="U891" s="15" t="inlineStr">
        <is>
          <t>None</t>
        </is>
      </c>
      <c r="V891" s="15" t="inlineStr">
        <is>
          <t>Vapor-distilled sparkling water w/ electrolytes added</t>
        </is>
      </c>
      <c r="W891" s="32" t="n"/>
      <c r="X891" s="32" t="n"/>
      <c r="Y891" s="32" t="n"/>
      <c r="Z891" s="32" t="n"/>
      <c r="AA891" s="15" t="inlineStr">
        <is>
          <t>Medium</t>
        </is>
      </c>
      <c r="AB891" s="15" t="inlineStr">
        <is>
          <t>Premium water brand</t>
        </is>
      </c>
      <c r="AC891" s="15" t="inlineStr">
        <is>
          <t>Premium distilled sparkling water</t>
        </is>
      </c>
      <c r="AD891" s="15" t="inlineStr">
        <is>
          <t>Premium water brand cachet.</t>
        </is>
      </c>
      <c r="AE891" s="32" t="n"/>
      <c r="AF891" s="34">
        <f>IF(AND(ISNUMBER($P891),ISNUMBER($AL891),$AL891&lt;&gt;0),ROUND($P891/$AL891*100,1),"")</f>
        <v/>
      </c>
      <c r="AG891" s="35">
        <f>IF(AND(ISNUMBER($S891),ISNUMBER($AL891),$AL891&lt;&gt;0),ROUND($S891/$AL891*100,2),"")</f>
        <v/>
      </c>
      <c r="AH891" s="34">
        <f>IF(AND(ISNUMBER($Q891),ISNUMBER($AL891),$AL891&lt;&gt;0),ROUND($Q891/$AL891*100,1),"")</f>
        <v/>
      </c>
      <c r="AI891" s="29">
        <f>IF(ISNUMBER($S891),IF($S891&lt;=1,"Yes","No"),"n/a")</f>
        <v/>
      </c>
      <c r="AJ891" s="29">
        <f>IF(ISNUMBER($S891),ROUND(MAX(0,MIN(100,100-$S891*2.5-IF(ISNUMBER($T891),$T891,0)*0.12+IF($S891&lt;=1,12,0))),0),"")</f>
        <v/>
      </c>
      <c r="AK891" s="29">
        <f>IF(ISNUMBER($Q891),IF($Q891&gt;=100,20,IF($Q891&gt;=30,10,0)),0)+IF(ISNUMBER($R891),IF($R891&gt;=100,20,0),0)+IF(ISNUMBER($P891),IF($P891&gt;=150,20,IF($P891&gt;=50,12,5)),0)+IF(ISNUMBER($S891),IF($S891&lt;=1,15,0),0)</f>
        <v/>
      </c>
      <c r="AL891" s="29" t="n">
        <v>591</v>
      </c>
      <c r="AM891" s="30" t="n"/>
      <c r="AN891" s="15" t="inlineStr">
        <is>
          <t>Secondary/approx; NOT verified on Amazon.ca</t>
        </is>
      </c>
      <c r="AO891" s="15" t="inlineStr">
        <is>
          <t>BLANK -&gt; requires live Amazon.ca capture</t>
        </is>
      </c>
      <c r="AP891" s="15" t="inlineStr">
        <is>
          <t>Unverified commercial data</t>
        </is>
      </c>
    </row>
    <row r="892" ht="28" customHeight="1">
      <c r="A892" s="15" t="inlineStr">
        <is>
          <t>Smartwater</t>
        </is>
      </c>
      <c r="B892" s="15" t="inlineStr">
        <is>
          <t>Smartwater Sparkling | Lemon | 24-pack 591mL</t>
        </is>
      </c>
      <c r="C892" s="15" t="inlineStr">
        <is>
          <t>5) Sparkling water &amp; soda</t>
        </is>
      </c>
      <c r="D892" s="15" t="inlineStr">
        <is>
          <t>591 mL bottle</t>
        </is>
      </c>
      <c r="E892" s="29" t="n">
        <v>24</v>
      </c>
      <c r="F892" s="30" t="n"/>
      <c r="G892" s="31">
        <f>IF(AND(ISNUMBER($F892),ISNUMBER($E892),$E892&lt;&gt;0),$F892/$E892,"")</f>
        <v/>
      </c>
      <c r="H892" s="31">
        <f>IF(AND(ISNUMBER($F892),ISNUMBER($AL892),ISNUMBER($E892),($AL892*$E892)&lt;&gt;0),$F892/($AL892*$E892)*100,"")</f>
        <v/>
      </c>
      <c r="I892" s="32" t="n"/>
      <c r="J892" s="33" t="n"/>
      <c r="K892" s="31">
        <f>IF(AND(ISNUMBER($F892),ISNUMBER($J892)),$F892*(1-$J892),"")</f>
        <v/>
      </c>
      <c r="L892" s="32" t="n"/>
      <c r="M892" s="32" t="n"/>
      <c r="N892" s="31">
        <f>IF(ISNUMBER($F892),($F892-IF(ISNUMBER($AM892),$AM892,0))*(1-IF(ISNUMBER($J892),$J892,0)),"")</f>
        <v/>
      </c>
      <c r="O892" s="15" t="inlineStr">
        <is>
          <t>Lemon</t>
        </is>
      </c>
      <c r="P892" s="29" t="n">
        <v>0</v>
      </c>
      <c r="Q892" s="29" t="n">
        <v>0</v>
      </c>
      <c r="R892" s="15" t="inlineStr">
        <is>
          <t>Not listed</t>
        </is>
      </c>
      <c r="S892" s="29" t="n">
        <v>0</v>
      </c>
      <c r="T892" s="29" t="n">
        <v>0</v>
      </c>
      <c r="U892" s="15" t="inlineStr">
        <is>
          <t>None</t>
        </is>
      </c>
      <c r="V892" s="15" t="inlineStr">
        <is>
          <t>Vapor-distilled sparkling water w/ electrolytes added</t>
        </is>
      </c>
      <c r="W892" s="32" t="n"/>
      <c r="X892" s="32" t="n"/>
      <c r="Y892" s="32" t="n"/>
      <c r="Z892" s="32" t="n"/>
      <c r="AA892" s="15" t="inlineStr">
        <is>
          <t>Medium</t>
        </is>
      </c>
      <c r="AB892" s="15" t="inlineStr">
        <is>
          <t>Premium water brand</t>
        </is>
      </c>
      <c r="AC892" s="15" t="inlineStr">
        <is>
          <t>Premium distilled sparkling water</t>
        </is>
      </c>
      <c r="AD892" s="15" t="inlineStr">
        <is>
          <t>Premium water brand cachet.</t>
        </is>
      </c>
      <c r="AE892" s="32" t="n"/>
      <c r="AF892" s="34">
        <f>IF(AND(ISNUMBER($P892),ISNUMBER($AL892),$AL892&lt;&gt;0),ROUND($P892/$AL892*100,1),"")</f>
        <v/>
      </c>
      <c r="AG892" s="35">
        <f>IF(AND(ISNUMBER($S892),ISNUMBER($AL892),$AL892&lt;&gt;0),ROUND($S892/$AL892*100,2),"")</f>
        <v/>
      </c>
      <c r="AH892" s="34">
        <f>IF(AND(ISNUMBER($Q892),ISNUMBER($AL892),$AL892&lt;&gt;0),ROUND($Q892/$AL892*100,1),"")</f>
        <v/>
      </c>
      <c r="AI892" s="29">
        <f>IF(ISNUMBER($S892),IF($S892&lt;=1,"Yes","No"),"n/a")</f>
        <v/>
      </c>
      <c r="AJ892" s="29">
        <f>IF(ISNUMBER($S892),ROUND(MAX(0,MIN(100,100-$S892*2.5-IF(ISNUMBER($T892),$T892,0)*0.12+IF($S892&lt;=1,12,0))),0),"")</f>
        <v/>
      </c>
      <c r="AK892" s="29">
        <f>IF(ISNUMBER($Q892),IF($Q892&gt;=100,20,IF($Q892&gt;=30,10,0)),0)+IF(ISNUMBER($R892),IF($R892&gt;=100,20,0),0)+IF(ISNUMBER($P892),IF($P892&gt;=150,20,IF($P892&gt;=50,12,5)),0)+IF(ISNUMBER($S892),IF($S892&lt;=1,15,0),0)</f>
        <v/>
      </c>
      <c r="AL892" s="29" t="n">
        <v>591</v>
      </c>
      <c r="AM892" s="30" t="n"/>
      <c r="AN892" s="15" t="inlineStr">
        <is>
          <t>Secondary/approx; NOT verified on Amazon.ca</t>
        </is>
      </c>
      <c r="AO892" s="15" t="inlineStr">
        <is>
          <t>BLANK -&gt; requires live Amazon.ca capture</t>
        </is>
      </c>
      <c r="AP892" s="15" t="inlineStr">
        <is>
          <t>Unverified commercial data</t>
        </is>
      </c>
    </row>
    <row r="893" ht="28" customHeight="1">
      <c r="A893" s="15" t="inlineStr">
        <is>
          <t>Smartwater</t>
        </is>
      </c>
      <c r="B893" s="15" t="inlineStr">
        <is>
          <t>Smartwater Sparkling | Cucumber-Lime | single 591mL</t>
        </is>
      </c>
      <c r="C893" s="15" t="inlineStr">
        <is>
          <t>5) Sparkling water &amp; soda</t>
        </is>
      </c>
      <c r="D893" s="15" t="inlineStr">
        <is>
          <t>591 mL bottle</t>
        </is>
      </c>
      <c r="E893" s="29" t="n">
        <v>1</v>
      </c>
      <c r="F893" s="30" t="n"/>
      <c r="G893" s="31">
        <f>IF(AND(ISNUMBER($F893),ISNUMBER($E893),$E893&lt;&gt;0),$F893/$E893,"")</f>
        <v/>
      </c>
      <c r="H893" s="31">
        <f>IF(AND(ISNUMBER($F893),ISNUMBER($AL893),ISNUMBER($E893),($AL893*$E893)&lt;&gt;0),$F893/($AL893*$E893)*100,"")</f>
        <v/>
      </c>
      <c r="I893" s="32" t="n"/>
      <c r="J893" s="33" t="n"/>
      <c r="K893" s="31">
        <f>IF(AND(ISNUMBER($F893),ISNUMBER($J893)),$F893*(1-$J893),"")</f>
        <v/>
      </c>
      <c r="L893" s="32" t="n"/>
      <c r="M893" s="32" t="n"/>
      <c r="N893" s="31">
        <f>IF(ISNUMBER($F893),($F893-IF(ISNUMBER($AM893),$AM893,0))*(1-IF(ISNUMBER($J893),$J893,0)),"")</f>
        <v/>
      </c>
      <c r="O893" s="15" t="inlineStr">
        <is>
          <t>Cucumber-Lime</t>
        </is>
      </c>
      <c r="P893" s="29" t="n">
        <v>0</v>
      </c>
      <c r="Q893" s="29" t="n">
        <v>0</v>
      </c>
      <c r="R893" s="15" t="inlineStr">
        <is>
          <t>Not listed</t>
        </is>
      </c>
      <c r="S893" s="29" t="n">
        <v>0</v>
      </c>
      <c r="T893" s="29" t="n">
        <v>0</v>
      </c>
      <c r="U893" s="15" t="inlineStr">
        <is>
          <t>None</t>
        </is>
      </c>
      <c r="V893" s="15" t="inlineStr">
        <is>
          <t>Vapor-distilled sparkling water w/ electrolytes added</t>
        </is>
      </c>
      <c r="W893" s="32" t="n"/>
      <c r="X893" s="32" t="n"/>
      <c r="Y893" s="32" t="n"/>
      <c r="Z893" s="32" t="n"/>
      <c r="AA893" s="15" t="inlineStr">
        <is>
          <t>Medium</t>
        </is>
      </c>
      <c r="AB893" s="15" t="inlineStr">
        <is>
          <t>Premium water brand</t>
        </is>
      </c>
      <c r="AC893" s="15" t="inlineStr">
        <is>
          <t>Premium distilled sparkling water</t>
        </is>
      </c>
      <c r="AD893" s="15" t="inlineStr">
        <is>
          <t>Premium water brand cachet.</t>
        </is>
      </c>
      <c r="AE893" s="32" t="n"/>
      <c r="AF893" s="34">
        <f>IF(AND(ISNUMBER($P893),ISNUMBER($AL893),$AL893&lt;&gt;0),ROUND($P893/$AL893*100,1),"")</f>
        <v/>
      </c>
      <c r="AG893" s="35">
        <f>IF(AND(ISNUMBER($S893),ISNUMBER($AL893),$AL893&lt;&gt;0),ROUND($S893/$AL893*100,2),"")</f>
        <v/>
      </c>
      <c r="AH893" s="34">
        <f>IF(AND(ISNUMBER($Q893),ISNUMBER($AL893),$AL893&lt;&gt;0),ROUND($Q893/$AL893*100,1),"")</f>
        <v/>
      </c>
      <c r="AI893" s="29">
        <f>IF(ISNUMBER($S893),IF($S893&lt;=1,"Yes","No"),"n/a")</f>
        <v/>
      </c>
      <c r="AJ893" s="29">
        <f>IF(ISNUMBER($S893),ROUND(MAX(0,MIN(100,100-$S893*2.5-IF(ISNUMBER($T893),$T893,0)*0.12+IF($S893&lt;=1,12,0))),0),"")</f>
        <v/>
      </c>
      <c r="AK893" s="29">
        <f>IF(ISNUMBER($Q893),IF($Q893&gt;=100,20,IF($Q893&gt;=30,10,0)),0)+IF(ISNUMBER($R893),IF($R893&gt;=100,20,0),0)+IF(ISNUMBER($P893),IF($P893&gt;=150,20,IF($P893&gt;=50,12,5)),0)+IF(ISNUMBER($S893),IF($S893&lt;=1,15,0),0)</f>
        <v/>
      </c>
      <c r="AL893" s="29" t="n">
        <v>591</v>
      </c>
      <c r="AM893" s="30" t="n"/>
      <c r="AN893" s="15" t="inlineStr">
        <is>
          <t>Secondary/approx; NOT verified on Amazon.ca</t>
        </is>
      </c>
      <c r="AO893" s="15" t="inlineStr">
        <is>
          <t>BLANK -&gt; requires live Amazon.ca capture</t>
        </is>
      </c>
      <c r="AP893" s="15" t="inlineStr">
        <is>
          <t>Unverified commercial data</t>
        </is>
      </c>
    </row>
    <row r="894" ht="28" customHeight="1">
      <c r="A894" s="15" t="inlineStr">
        <is>
          <t>Smartwater</t>
        </is>
      </c>
      <c r="B894" s="15" t="inlineStr">
        <is>
          <t>Smartwater Sparkling | Cucumber-Lime | 6-pack 591mL</t>
        </is>
      </c>
      <c r="C894" s="15" t="inlineStr">
        <is>
          <t>5) Sparkling water &amp; soda</t>
        </is>
      </c>
      <c r="D894" s="15" t="inlineStr">
        <is>
          <t>591 mL bottle</t>
        </is>
      </c>
      <c r="E894" s="29" t="n">
        <v>6</v>
      </c>
      <c r="F894" s="30" t="n"/>
      <c r="G894" s="31">
        <f>IF(AND(ISNUMBER($F894),ISNUMBER($E894),$E894&lt;&gt;0),$F894/$E894,"")</f>
        <v/>
      </c>
      <c r="H894" s="31">
        <f>IF(AND(ISNUMBER($F894),ISNUMBER($AL894),ISNUMBER($E894),($AL894*$E894)&lt;&gt;0),$F894/($AL894*$E894)*100,"")</f>
        <v/>
      </c>
      <c r="I894" s="32" t="n"/>
      <c r="J894" s="33" t="n"/>
      <c r="K894" s="31">
        <f>IF(AND(ISNUMBER($F894),ISNUMBER($J894)),$F894*(1-$J894),"")</f>
        <v/>
      </c>
      <c r="L894" s="32" t="n"/>
      <c r="M894" s="32" t="n"/>
      <c r="N894" s="31">
        <f>IF(ISNUMBER($F894),($F894-IF(ISNUMBER($AM894),$AM894,0))*(1-IF(ISNUMBER($J894),$J894,0)),"")</f>
        <v/>
      </c>
      <c r="O894" s="15" t="inlineStr">
        <is>
          <t>Cucumber-Lime</t>
        </is>
      </c>
      <c r="P894" s="29" t="n">
        <v>0</v>
      </c>
      <c r="Q894" s="29" t="n">
        <v>0</v>
      </c>
      <c r="R894" s="15" t="inlineStr">
        <is>
          <t>Not listed</t>
        </is>
      </c>
      <c r="S894" s="29" t="n">
        <v>0</v>
      </c>
      <c r="T894" s="29" t="n">
        <v>0</v>
      </c>
      <c r="U894" s="15" t="inlineStr">
        <is>
          <t>None</t>
        </is>
      </c>
      <c r="V894" s="15" t="inlineStr">
        <is>
          <t>Vapor-distilled sparkling water w/ electrolytes added</t>
        </is>
      </c>
      <c r="W894" s="32" t="n"/>
      <c r="X894" s="32" t="n"/>
      <c r="Y894" s="32" t="n"/>
      <c r="Z894" s="32" t="n"/>
      <c r="AA894" s="15" t="inlineStr">
        <is>
          <t>Medium</t>
        </is>
      </c>
      <c r="AB894" s="15" t="inlineStr">
        <is>
          <t>Premium water brand</t>
        </is>
      </c>
      <c r="AC894" s="15" t="inlineStr">
        <is>
          <t>Premium distilled sparkling water</t>
        </is>
      </c>
      <c r="AD894" s="15" t="inlineStr">
        <is>
          <t>Premium water brand cachet.</t>
        </is>
      </c>
      <c r="AE894" s="32" t="n"/>
      <c r="AF894" s="34">
        <f>IF(AND(ISNUMBER($P894),ISNUMBER($AL894),$AL894&lt;&gt;0),ROUND($P894/$AL894*100,1),"")</f>
        <v/>
      </c>
      <c r="AG894" s="35">
        <f>IF(AND(ISNUMBER($S894),ISNUMBER($AL894),$AL894&lt;&gt;0),ROUND($S894/$AL894*100,2),"")</f>
        <v/>
      </c>
      <c r="AH894" s="34">
        <f>IF(AND(ISNUMBER($Q894),ISNUMBER($AL894),$AL894&lt;&gt;0),ROUND($Q894/$AL894*100,1),"")</f>
        <v/>
      </c>
      <c r="AI894" s="29">
        <f>IF(ISNUMBER($S894),IF($S894&lt;=1,"Yes","No"),"n/a")</f>
        <v/>
      </c>
      <c r="AJ894" s="29">
        <f>IF(ISNUMBER($S894),ROUND(MAX(0,MIN(100,100-$S894*2.5-IF(ISNUMBER($T894),$T894,0)*0.12+IF($S894&lt;=1,12,0))),0),"")</f>
        <v/>
      </c>
      <c r="AK894" s="29">
        <f>IF(ISNUMBER($Q894),IF($Q894&gt;=100,20,IF($Q894&gt;=30,10,0)),0)+IF(ISNUMBER($R894),IF($R894&gt;=100,20,0),0)+IF(ISNUMBER($P894),IF($P894&gt;=150,20,IF($P894&gt;=50,12,5)),0)+IF(ISNUMBER($S894),IF($S894&lt;=1,15,0),0)</f>
        <v/>
      </c>
      <c r="AL894" s="29" t="n">
        <v>591</v>
      </c>
      <c r="AM894" s="30" t="n"/>
      <c r="AN894" s="15" t="inlineStr">
        <is>
          <t>Secondary/approx; NOT verified on Amazon.ca</t>
        </is>
      </c>
      <c r="AO894" s="15" t="inlineStr">
        <is>
          <t>BLANK -&gt; requires live Amazon.ca capture</t>
        </is>
      </c>
      <c r="AP894" s="15" t="inlineStr">
        <is>
          <t>Unverified commercial data</t>
        </is>
      </c>
    </row>
    <row r="895" ht="28" customHeight="1">
      <c r="A895" s="15" t="inlineStr">
        <is>
          <t>Smartwater</t>
        </is>
      </c>
      <c r="B895" s="15" t="inlineStr">
        <is>
          <t>Smartwater Sparkling | Cucumber-Lime | 12-pack 591mL</t>
        </is>
      </c>
      <c r="C895" s="15" t="inlineStr">
        <is>
          <t>5) Sparkling water &amp; soda</t>
        </is>
      </c>
      <c r="D895" s="15" t="inlineStr">
        <is>
          <t>591 mL bottle</t>
        </is>
      </c>
      <c r="E895" s="29" t="n">
        <v>12</v>
      </c>
      <c r="F895" s="30" t="n"/>
      <c r="G895" s="31">
        <f>IF(AND(ISNUMBER($F895),ISNUMBER($E895),$E895&lt;&gt;0),$F895/$E895,"")</f>
        <v/>
      </c>
      <c r="H895" s="31">
        <f>IF(AND(ISNUMBER($F895),ISNUMBER($AL895),ISNUMBER($E895),($AL895*$E895)&lt;&gt;0),$F895/($AL895*$E895)*100,"")</f>
        <v/>
      </c>
      <c r="I895" s="32" t="n"/>
      <c r="J895" s="33" t="n"/>
      <c r="K895" s="31">
        <f>IF(AND(ISNUMBER($F895),ISNUMBER($J895)),$F895*(1-$J895),"")</f>
        <v/>
      </c>
      <c r="L895" s="32" t="n"/>
      <c r="M895" s="32" t="n"/>
      <c r="N895" s="31">
        <f>IF(ISNUMBER($F895),($F895-IF(ISNUMBER($AM895),$AM895,0))*(1-IF(ISNUMBER($J895),$J895,0)),"")</f>
        <v/>
      </c>
      <c r="O895" s="15" t="inlineStr">
        <is>
          <t>Cucumber-Lime</t>
        </is>
      </c>
      <c r="P895" s="29" t="n">
        <v>0</v>
      </c>
      <c r="Q895" s="29" t="n">
        <v>0</v>
      </c>
      <c r="R895" s="15" t="inlineStr">
        <is>
          <t>Not listed</t>
        </is>
      </c>
      <c r="S895" s="29" t="n">
        <v>0</v>
      </c>
      <c r="T895" s="29" t="n">
        <v>0</v>
      </c>
      <c r="U895" s="15" t="inlineStr">
        <is>
          <t>None</t>
        </is>
      </c>
      <c r="V895" s="15" t="inlineStr">
        <is>
          <t>Vapor-distilled sparkling water w/ electrolytes added</t>
        </is>
      </c>
      <c r="W895" s="32" t="n"/>
      <c r="X895" s="32" t="n"/>
      <c r="Y895" s="32" t="n"/>
      <c r="Z895" s="32" t="n"/>
      <c r="AA895" s="15" t="inlineStr">
        <is>
          <t>Medium</t>
        </is>
      </c>
      <c r="AB895" s="15" t="inlineStr">
        <is>
          <t>Premium water brand</t>
        </is>
      </c>
      <c r="AC895" s="15" t="inlineStr">
        <is>
          <t>Premium distilled sparkling water</t>
        </is>
      </c>
      <c r="AD895" s="15" t="inlineStr">
        <is>
          <t>Premium water brand cachet.</t>
        </is>
      </c>
      <c r="AE895" s="32" t="n"/>
      <c r="AF895" s="34">
        <f>IF(AND(ISNUMBER($P895),ISNUMBER($AL895),$AL895&lt;&gt;0),ROUND($P895/$AL895*100,1),"")</f>
        <v/>
      </c>
      <c r="AG895" s="35">
        <f>IF(AND(ISNUMBER($S895),ISNUMBER($AL895),$AL895&lt;&gt;0),ROUND($S895/$AL895*100,2),"")</f>
        <v/>
      </c>
      <c r="AH895" s="34">
        <f>IF(AND(ISNUMBER($Q895),ISNUMBER($AL895),$AL895&lt;&gt;0),ROUND($Q895/$AL895*100,1),"")</f>
        <v/>
      </c>
      <c r="AI895" s="29">
        <f>IF(ISNUMBER($S895),IF($S895&lt;=1,"Yes","No"),"n/a")</f>
        <v/>
      </c>
      <c r="AJ895" s="29">
        <f>IF(ISNUMBER($S895),ROUND(MAX(0,MIN(100,100-$S895*2.5-IF(ISNUMBER($T895),$T895,0)*0.12+IF($S895&lt;=1,12,0))),0),"")</f>
        <v/>
      </c>
      <c r="AK895" s="29">
        <f>IF(ISNUMBER($Q895),IF($Q895&gt;=100,20,IF($Q895&gt;=30,10,0)),0)+IF(ISNUMBER($R895),IF($R895&gt;=100,20,0),0)+IF(ISNUMBER($P895),IF($P895&gt;=150,20,IF($P895&gt;=50,12,5)),0)+IF(ISNUMBER($S895),IF($S895&lt;=1,15,0),0)</f>
        <v/>
      </c>
      <c r="AL895" s="29" t="n">
        <v>591</v>
      </c>
      <c r="AM895" s="30" t="n"/>
      <c r="AN895" s="15" t="inlineStr">
        <is>
          <t>Secondary/approx; NOT verified on Amazon.ca</t>
        </is>
      </c>
      <c r="AO895" s="15" t="inlineStr">
        <is>
          <t>BLANK -&gt; requires live Amazon.ca capture</t>
        </is>
      </c>
      <c r="AP895" s="15" t="inlineStr">
        <is>
          <t>Unverified commercial data</t>
        </is>
      </c>
    </row>
    <row r="896" ht="28" customHeight="1">
      <c r="A896" s="15" t="inlineStr">
        <is>
          <t>Smartwater</t>
        </is>
      </c>
      <c r="B896" s="15" t="inlineStr">
        <is>
          <t>Smartwater Sparkling | Cucumber-Lime | 24-pack 591mL</t>
        </is>
      </c>
      <c r="C896" s="15" t="inlineStr">
        <is>
          <t>5) Sparkling water &amp; soda</t>
        </is>
      </c>
      <c r="D896" s="15" t="inlineStr">
        <is>
          <t>591 mL bottle</t>
        </is>
      </c>
      <c r="E896" s="29" t="n">
        <v>24</v>
      </c>
      <c r="F896" s="30" t="n"/>
      <c r="G896" s="31">
        <f>IF(AND(ISNUMBER($F896),ISNUMBER($E896),$E896&lt;&gt;0),$F896/$E896,"")</f>
        <v/>
      </c>
      <c r="H896" s="31">
        <f>IF(AND(ISNUMBER($F896),ISNUMBER($AL896),ISNUMBER($E896),($AL896*$E896)&lt;&gt;0),$F896/($AL896*$E896)*100,"")</f>
        <v/>
      </c>
      <c r="I896" s="32" t="n"/>
      <c r="J896" s="33" t="n"/>
      <c r="K896" s="31">
        <f>IF(AND(ISNUMBER($F896),ISNUMBER($J896)),$F896*(1-$J896),"")</f>
        <v/>
      </c>
      <c r="L896" s="32" t="n"/>
      <c r="M896" s="32" t="n"/>
      <c r="N896" s="31">
        <f>IF(ISNUMBER($F896),($F896-IF(ISNUMBER($AM896),$AM896,0))*(1-IF(ISNUMBER($J896),$J896,0)),"")</f>
        <v/>
      </c>
      <c r="O896" s="15" t="inlineStr">
        <is>
          <t>Cucumber-Lime</t>
        </is>
      </c>
      <c r="P896" s="29" t="n">
        <v>0</v>
      </c>
      <c r="Q896" s="29" t="n">
        <v>0</v>
      </c>
      <c r="R896" s="15" t="inlineStr">
        <is>
          <t>Not listed</t>
        </is>
      </c>
      <c r="S896" s="29" t="n">
        <v>0</v>
      </c>
      <c r="T896" s="29" t="n">
        <v>0</v>
      </c>
      <c r="U896" s="15" t="inlineStr">
        <is>
          <t>None</t>
        </is>
      </c>
      <c r="V896" s="15" t="inlineStr">
        <is>
          <t>Vapor-distilled sparkling water w/ electrolytes added</t>
        </is>
      </c>
      <c r="W896" s="32" t="n"/>
      <c r="X896" s="32" t="n"/>
      <c r="Y896" s="32" t="n"/>
      <c r="Z896" s="32" t="n"/>
      <c r="AA896" s="15" t="inlineStr">
        <is>
          <t>Medium</t>
        </is>
      </c>
      <c r="AB896" s="15" t="inlineStr">
        <is>
          <t>Premium water brand</t>
        </is>
      </c>
      <c r="AC896" s="15" t="inlineStr">
        <is>
          <t>Premium distilled sparkling water</t>
        </is>
      </c>
      <c r="AD896" s="15" t="inlineStr">
        <is>
          <t>Premium water brand cachet.</t>
        </is>
      </c>
      <c r="AE896" s="32" t="n"/>
      <c r="AF896" s="34">
        <f>IF(AND(ISNUMBER($P896),ISNUMBER($AL896),$AL896&lt;&gt;0),ROUND($P896/$AL896*100,1),"")</f>
        <v/>
      </c>
      <c r="AG896" s="35">
        <f>IF(AND(ISNUMBER($S896),ISNUMBER($AL896),$AL896&lt;&gt;0),ROUND($S896/$AL896*100,2),"")</f>
        <v/>
      </c>
      <c r="AH896" s="34">
        <f>IF(AND(ISNUMBER($Q896),ISNUMBER($AL896),$AL896&lt;&gt;0),ROUND($Q896/$AL896*100,1),"")</f>
        <v/>
      </c>
      <c r="AI896" s="29">
        <f>IF(ISNUMBER($S896),IF($S896&lt;=1,"Yes","No"),"n/a")</f>
        <v/>
      </c>
      <c r="AJ896" s="29">
        <f>IF(ISNUMBER($S896),ROUND(MAX(0,MIN(100,100-$S896*2.5-IF(ISNUMBER($T896),$T896,0)*0.12+IF($S896&lt;=1,12,0))),0),"")</f>
        <v/>
      </c>
      <c r="AK896" s="29">
        <f>IF(ISNUMBER($Q896),IF($Q896&gt;=100,20,IF($Q896&gt;=30,10,0)),0)+IF(ISNUMBER($R896),IF($R896&gt;=100,20,0),0)+IF(ISNUMBER($P896),IF($P896&gt;=150,20,IF($P896&gt;=50,12,5)),0)+IF(ISNUMBER($S896),IF($S896&lt;=1,15,0),0)</f>
        <v/>
      </c>
      <c r="AL896" s="29" t="n">
        <v>591</v>
      </c>
      <c r="AM896" s="30" t="n"/>
      <c r="AN896" s="15" t="inlineStr">
        <is>
          <t>Secondary/approx; NOT verified on Amazon.ca</t>
        </is>
      </c>
      <c r="AO896" s="15" t="inlineStr">
        <is>
          <t>BLANK -&gt; requires live Amazon.ca capture</t>
        </is>
      </c>
      <c r="AP896" s="15" t="inlineStr">
        <is>
          <t>Unverified commercial data</t>
        </is>
      </c>
    </row>
    <row r="897" ht="28" customHeight="1">
      <c r="A897" s="15" t="inlineStr">
        <is>
          <t>Smartwater</t>
        </is>
      </c>
      <c r="B897" s="15" t="inlineStr">
        <is>
          <t>Smartwater Sparkling | Watermelon-Mint | single 591mL</t>
        </is>
      </c>
      <c r="C897" s="15" t="inlineStr">
        <is>
          <t>5) Sparkling water &amp; soda</t>
        </is>
      </c>
      <c r="D897" s="15" t="inlineStr">
        <is>
          <t>591 mL bottle</t>
        </is>
      </c>
      <c r="E897" s="29" t="n">
        <v>1</v>
      </c>
      <c r="F897" s="30" t="n"/>
      <c r="G897" s="31">
        <f>IF(AND(ISNUMBER($F897),ISNUMBER($E897),$E897&lt;&gt;0),$F897/$E897,"")</f>
        <v/>
      </c>
      <c r="H897" s="31">
        <f>IF(AND(ISNUMBER($F897),ISNUMBER($AL897),ISNUMBER($E897),($AL897*$E897)&lt;&gt;0),$F897/($AL897*$E897)*100,"")</f>
        <v/>
      </c>
      <c r="I897" s="32" t="n"/>
      <c r="J897" s="33" t="n"/>
      <c r="K897" s="31">
        <f>IF(AND(ISNUMBER($F897),ISNUMBER($J897)),$F897*(1-$J897),"")</f>
        <v/>
      </c>
      <c r="L897" s="32" t="n"/>
      <c r="M897" s="32" t="n"/>
      <c r="N897" s="31">
        <f>IF(ISNUMBER($F897),($F897-IF(ISNUMBER($AM897),$AM897,0))*(1-IF(ISNUMBER($J897),$J897,0)),"")</f>
        <v/>
      </c>
      <c r="O897" s="15" t="inlineStr">
        <is>
          <t>Watermelon-Mint</t>
        </is>
      </c>
      <c r="P897" s="29" t="n">
        <v>0</v>
      </c>
      <c r="Q897" s="29" t="n">
        <v>0</v>
      </c>
      <c r="R897" s="15" t="inlineStr">
        <is>
          <t>Not listed</t>
        </is>
      </c>
      <c r="S897" s="29" t="n">
        <v>0</v>
      </c>
      <c r="T897" s="29" t="n">
        <v>0</v>
      </c>
      <c r="U897" s="15" t="inlineStr">
        <is>
          <t>None</t>
        </is>
      </c>
      <c r="V897" s="15" t="inlineStr">
        <is>
          <t>Vapor-distilled sparkling water w/ electrolytes added</t>
        </is>
      </c>
      <c r="W897" s="32" t="n"/>
      <c r="X897" s="32" t="n"/>
      <c r="Y897" s="32" t="n"/>
      <c r="Z897" s="32" t="n"/>
      <c r="AA897" s="15" t="inlineStr">
        <is>
          <t>Medium</t>
        </is>
      </c>
      <c r="AB897" s="15" t="inlineStr">
        <is>
          <t>Premium water brand</t>
        </is>
      </c>
      <c r="AC897" s="15" t="inlineStr">
        <is>
          <t>Premium distilled sparkling water</t>
        </is>
      </c>
      <c r="AD897" s="15" t="inlineStr">
        <is>
          <t>Premium water brand cachet.</t>
        </is>
      </c>
      <c r="AE897" s="32" t="n"/>
      <c r="AF897" s="34">
        <f>IF(AND(ISNUMBER($P897),ISNUMBER($AL897),$AL897&lt;&gt;0),ROUND($P897/$AL897*100,1),"")</f>
        <v/>
      </c>
      <c r="AG897" s="35">
        <f>IF(AND(ISNUMBER($S897),ISNUMBER($AL897),$AL897&lt;&gt;0),ROUND($S897/$AL897*100,2),"")</f>
        <v/>
      </c>
      <c r="AH897" s="34">
        <f>IF(AND(ISNUMBER($Q897),ISNUMBER($AL897),$AL897&lt;&gt;0),ROUND($Q897/$AL897*100,1),"")</f>
        <v/>
      </c>
      <c r="AI897" s="29">
        <f>IF(ISNUMBER($S897),IF($S897&lt;=1,"Yes","No"),"n/a")</f>
        <v/>
      </c>
      <c r="AJ897" s="29">
        <f>IF(ISNUMBER($S897),ROUND(MAX(0,MIN(100,100-$S897*2.5-IF(ISNUMBER($T897),$T897,0)*0.12+IF($S897&lt;=1,12,0))),0),"")</f>
        <v/>
      </c>
      <c r="AK897" s="29">
        <f>IF(ISNUMBER($Q897),IF($Q897&gt;=100,20,IF($Q897&gt;=30,10,0)),0)+IF(ISNUMBER($R897),IF($R897&gt;=100,20,0),0)+IF(ISNUMBER($P897),IF($P897&gt;=150,20,IF($P897&gt;=50,12,5)),0)+IF(ISNUMBER($S897),IF($S897&lt;=1,15,0),0)</f>
        <v/>
      </c>
      <c r="AL897" s="29" t="n">
        <v>591</v>
      </c>
      <c r="AM897" s="30" t="n"/>
      <c r="AN897" s="15" t="inlineStr">
        <is>
          <t>Secondary/approx; NOT verified on Amazon.ca</t>
        </is>
      </c>
      <c r="AO897" s="15" t="inlineStr">
        <is>
          <t>BLANK -&gt; requires live Amazon.ca capture</t>
        </is>
      </c>
      <c r="AP897" s="15" t="inlineStr">
        <is>
          <t>Unverified commercial data</t>
        </is>
      </c>
    </row>
    <row r="898" ht="28" customHeight="1">
      <c r="A898" s="15" t="inlineStr">
        <is>
          <t>Smartwater</t>
        </is>
      </c>
      <c r="B898" s="15" t="inlineStr">
        <is>
          <t>Smartwater Sparkling | Watermelon-Mint | 6-pack 591mL</t>
        </is>
      </c>
      <c r="C898" s="15" t="inlineStr">
        <is>
          <t>5) Sparkling water &amp; soda</t>
        </is>
      </c>
      <c r="D898" s="15" t="inlineStr">
        <is>
          <t>591 mL bottle</t>
        </is>
      </c>
      <c r="E898" s="29" t="n">
        <v>6</v>
      </c>
      <c r="F898" s="30" t="n"/>
      <c r="G898" s="31">
        <f>IF(AND(ISNUMBER($F898),ISNUMBER($E898),$E898&lt;&gt;0),$F898/$E898,"")</f>
        <v/>
      </c>
      <c r="H898" s="31">
        <f>IF(AND(ISNUMBER($F898),ISNUMBER($AL898),ISNUMBER($E898),($AL898*$E898)&lt;&gt;0),$F898/($AL898*$E898)*100,"")</f>
        <v/>
      </c>
      <c r="I898" s="32" t="n"/>
      <c r="J898" s="33" t="n"/>
      <c r="K898" s="31">
        <f>IF(AND(ISNUMBER($F898),ISNUMBER($J898)),$F898*(1-$J898),"")</f>
        <v/>
      </c>
      <c r="L898" s="32" t="n"/>
      <c r="M898" s="32" t="n"/>
      <c r="N898" s="31">
        <f>IF(ISNUMBER($F898),($F898-IF(ISNUMBER($AM898),$AM898,0))*(1-IF(ISNUMBER($J898),$J898,0)),"")</f>
        <v/>
      </c>
      <c r="O898" s="15" t="inlineStr">
        <is>
          <t>Watermelon-Mint</t>
        </is>
      </c>
      <c r="P898" s="29" t="n">
        <v>0</v>
      </c>
      <c r="Q898" s="29" t="n">
        <v>0</v>
      </c>
      <c r="R898" s="15" t="inlineStr">
        <is>
          <t>Not listed</t>
        </is>
      </c>
      <c r="S898" s="29" t="n">
        <v>0</v>
      </c>
      <c r="T898" s="29" t="n">
        <v>0</v>
      </c>
      <c r="U898" s="15" t="inlineStr">
        <is>
          <t>None</t>
        </is>
      </c>
      <c r="V898" s="15" t="inlineStr">
        <is>
          <t>Vapor-distilled sparkling water w/ electrolytes added</t>
        </is>
      </c>
      <c r="W898" s="32" t="n"/>
      <c r="X898" s="32" t="n"/>
      <c r="Y898" s="32" t="n"/>
      <c r="Z898" s="32" t="n"/>
      <c r="AA898" s="15" t="inlineStr">
        <is>
          <t>Medium</t>
        </is>
      </c>
      <c r="AB898" s="15" t="inlineStr">
        <is>
          <t>Premium water brand</t>
        </is>
      </c>
      <c r="AC898" s="15" t="inlineStr">
        <is>
          <t>Premium distilled sparkling water</t>
        </is>
      </c>
      <c r="AD898" s="15" t="inlineStr">
        <is>
          <t>Premium water brand cachet.</t>
        </is>
      </c>
      <c r="AE898" s="32" t="n"/>
      <c r="AF898" s="34">
        <f>IF(AND(ISNUMBER($P898),ISNUMBER($AL898),$AL898&lt;&gt;0),ROUND($P898/$AL898*100,1),"")</f>
        <v/>
      </c>
      <c r="AG898" s="35">
        <f>IF(AND(ISNUMBER($S898),ISNUMBER($AL898),$AL898&lt;&gt;0),ROUND($S898/$AL898*100,2),"")</f>
        <v/>
      </c>
      <c r="AH898" s="34">
        <f>IF(AND(ISNUMBER($Q898),ISNUMBER($AL898),$AL898&lt;&gt;0),ROUND($Q898/$AL898*100,1),"")</f>
        <v/>
      </c>
      <c r="AI898" s="29">
        <f>IF(ISNUMBER($S898),IF($S898&lt;=1,"Yes","No"),"n/a")</f>
        <v/>
      </c>
      <c r="AJ898" s="29">
        <f>IF(ISNUMBER($S898),ROUND(MAX(0,MIN(100,100-$S898*2.5-IF(ISNUMBER($T898),$T898,0)*0.12+IF($S898&lt;=1,12,0))),0),"")</f>
        <v/>
      </c>
      <c r="AK898" s="29">
        <f>IF(ISNUMBER($Q898),IF($Q898&gt;=100,20,IF($Q898&gt;=30,10,0)),0)+IF(ISNUMBER($R898),IF($R898&gt;=100,20,0),0)+IF(ISNUMBER($P898),IF($P898&gt;=150,20,IF($P898&gt;=50,12,5)),0)+IF(ISNUMBER($S898),IF($S898&lt;=1,15,0),0)</f>
        <v/>
      </c>
      <c r="AL898" s="29" t="n">
        <v>591</v>
      </c>
      <c r="AM898" s="30" t="n"/>
      <c r="AN898" s="15" t="inlineStr">
        <is>
          <t>Secondary/approx; NOT verified on Amazon.ca</t>
        </is>
      </c>
      <c r="AO898" s="15" t="inlineStr">
        <is>
          <t>BLANK -&gt; requires live Amazon.ca capture</t>
        </is>
      </c>
      <c r="AP898" s="15" t="inlineStr">
        <is>
          <t>Unverified commercial data</t>
        </is>
      </c>
    </row>
    <row r="899" ht="28" customHeight="1">
      <c r="A899" s="15" t="inlineStr">
        <is>
          <t>Smartwater</t>
        </is>
      </c>
      <c r="B899" s="15" t="inlineStr">
        <is>
          <t>Smartwater Sparkling | Watermelon-Mint | 12-pack 591mL</t>
        </is>
      </c>
      <c r="C899" s="15" t="inlineStr">
        <is>
          <t>5) Sparkling water &amp; soda</t>
        </is>
      </c>
      <c r="D899" s="15" t="inlineStr">
        <is>
          <t>591 mL bottle</t>
        </is>
      </c>
      <c r="E899" s="29" t="n">
        <v>12</v>
      </c>
      <c r="F899" s="30" t="n"/>
      <c r="G899" s="31">
        <f>IF(AND(ISNUMBER($F899),ISNUMBER($E899),$E899&lt;&gt;0),$F899/$E899,"")</f>
        <v/>
      </c>
      <c r="H899" s="31">
        <f>IF(AND(ISNUMBER($F899),ISNUMBER($AL899),ISNUMBER($E899),($AL899*$E899)&lt;&gt;0),$F899/($AL899*$E899)*100,"")</f>
        <v/>
      </c>
      <c r="I899" s="32" t="n"/>
      <c r="J899" s="33" t="n"/>
      <c r="K899" s="31">
        <f>IF(AND(ISNUMBER($F899),ISNUMBER($J899)),$F899*(1-$J899),"")</f>
        <v/>
      </c>
      <c r="L899" s="32" t="n"/>
      <c r="M899" s="32" t="n"/>
      <c r="N899" s="31">
        <f>IF(ISNUMBER($F899),($F899-IF(ISNUMBER($AM899),$AM899,0))*(1-IF(ISNUMBER($J899),$J899,0)),"")</f>
        <v/>
      </c>
      <c r="O899" s="15" t="inlineStr">
        <is>
          <t>Watermelon-Mint</t>
        </is>
      </c>
      <c r="P899" s="29" t="n">
        <v>0</v>
      </c>
      <c r="Q899" s="29" t="n">
        <v>0</v>
      </c>
      <c r="R899" s="15" t="inlineStr">
        <is>
          <t>Not listed</t>
        </is>
      </c>
      <c r="S899" s="29" t="n">
        <v>0</v>
      </c>
      <c r="T899" s="29" t="n">
        <v>0</v>
      </c>
      <c r="U899" s="15" t="inlineStr">
        <is>
          <t>None</t>
        </is>
      </c>
      <c r="V899" s="15" t="inlineStr">
        <is>
          <t>Vapor-distilled sparkling water w/ electrolytes added</t>
        </is>
      </c>
      <c r="W899" s="32" t="n"/>
      <c r="X899" s="32" t="n"/>
      <c r="Y899" s="32" t="n"/>
      <c r="Z899" s="32" t="n"/>
      <c r="AA899" s="15" t="inlineStr">
        <is>
          <t>Medium</t>
        </is>
      </c>
      <c r="AB899" s="15" t="inlineStr">
        <is>
          <t>Premium water brand</t>
        </is>
      </c>
      <c r="AC899" s="15" t="inlineStr">
        <is>
          <t>Premium distilled sparkling water</t>
        </is>
      </c>
      <c r="AD899" s="15" t="inlineStr">
        <is>
          <t>Premium water brand cachet.</t>
        </is>
      </c>
      <c r="AE899" s="32" t="n"/>
      <c r="AF899" s="34">
        <f>IF(AND(ISNUMBER($P899),ISNUMBER($AL899),$AL899&lt;&gt;0),ROUND($P899/$AL899*100,1),"")</f>
        <v/>
      </c>
      <c r="AG899" s="35">
        <f>IF(AND(ISNUMBER($S899),ISNUMBER($AL899),$AL899&lt;&gt;0),ROUND($S899/$AL899*100,2),"")</f>
        <v/>
      </c>
      <c r="AH899" s="34">
        <f>IF(AND(ISNUMBER($Q899),ISNUMBER($AL899),$AL899&lt;&gt;0),ROUND($Q899/$AL899*100,1),"")</f>
        <v/>
      </c>
      <c r="AI899" s="29">
        <f>IF(ISNUMBER($S899),IF($S899&lt;=1,"Yes","No"),"n/a")</f>
        <v/>
      </c>
      <c r="AJ899" s="29">
        <f>IF(ISNUMBER($S899),ROUND(MAX(0,MIN(100,100-$S899*2.5-IF(ISNUMBER($T899),$T899,0)*0.12+IF($S899&lt;=1,12,0))),0),"")</f>
        <v/>
      </c>
      <c r="AK899" s="29">
        <f>IF(ISNUMBER($Q899),IF($Q899&gt;=100,20,IF($Q899&gt;=30,10,0)),0)+IF(ISNUMBER($R899),IF($R899&gt;=100,20,0),0)+IF(ISNUMBER($P899),IF($P899&gt;=150,20,IF($P899&gt;=50,12,5)),0)+IF(ISNUMBER($S899),IF($S899&lt;=1,15,0),0)</f>
        <v/>
      </c>
      <c r="AL899" s="29" t="n">
        <v>591</v>
      </c>
      <c r="AM899" s="30" t="n"/>
      <c r="AN899" s="15" t="inlineStr">
        <is>
          <t>Secondary/approx; NOT verified on Amazon.ca</t>
        </is>
      </c>
      <c r="AO899" s="15" t="inlineStr">
        <is>
          <t>BLANK -&gt; requires live Amazon.ca capture</t>
        </is>
      </c>
      <c r="AP899" s="15" t="inlineStr">
        <is>
          <t>Unverified commercial data</t>
        </is>
      </c>
    </row>
    <row r="900" ht="28" customHeight="1">
      <c r="A900" s="15" t="inlineStr">
        <is>
          <t>Smartwater</t>
        </is>
      </c>
      <c r="B900" s="15" t="inlineStr">
        <is>
          <t>Smartwater Sparkling | Watermelon-Mint | 24-pack 591mL</t>
        </is>
      </c>
      <c r="C900" s="15" t="inlineStr">
        <is>
          <t>5) Sparkling water &amp; soda</t>
        </is>
      </c>
      <c r="D900" s="15" t="inlineStr">
        <is>
          <t>591 mL bottle</t>
        </is>
      </c>
      <c r="E900" s="29" t="n">
        <v>24</v>
      </c>
      <c r="F900" s="30" t="n"/>
      <c r="G900" s="31">
        <f>IF(AND(ISNUMBER($F900),ISNUMBER($E900),$E900&lt;&gt;0),$F900/$E900,"")</f>
        <v/>
      </c>
      <c r="H900" s="31">
        <f>IF(AND(ISNUMBER($F900),ISNUMBER($AL900),ISNUMBER($E900),($AL900*$E900)&lt;&gt;0),$F900/($AL900*$E900)*100,"")</f>
        <v/>
      </c>
      <c r="I900" s="32" t="n"/>
      <c r="J900" s="33" t="n"/>
      <c r="K900" s="31">
        <f>IF(AND(ISNUMBER($F900),ISNUMBER($J900)),$F900*(1-$J900),"")</f>
        <v/>
      </c>
      <c r="L900" s="32" t="n"/>
      <c r="M900" s="32" t="n"/>
      <c r="N900" s="31">
        <f>IF(ISNUMBER($F900),($F900-IF(ISNUMBER($AM900),$AM900,0))*(1-IF(ISNUMBER($J900),$J900,0)),"")</f>
        <v/>
      </c>
      <c r="O900" s="15" t="inlineStr">
        <is>
          <t>Watermelon-Mint</t>
        </is>
      </c>
      <c r="P900" s="29" t="n">
        <v>0</v>
      </c>
      <c r="Q900" s="29" t="n">
        <v>0</v>
      </c>
      <c r="R900" s="15" t="inlineStr">
        <is>
          <t>Not listed</t>
        </is>
      </c>
      <c r="S900" s="29" t="n">
        <v>0</v>
      </c>
      <c r="T900" s="29" t="n">
        <v>0</v>
      </c>
      <c r="U900" s="15" t="inlineStr">
        <is>
          <t>None</t>
        </is>
      </c>
      <c r="V900" s="15" t="inlineStr">
        <is>
          <t>Vapor-distilled sparkling water w/ electrolytes added</t>
        </is>
      </c>
      <c r="W900" s="32" t="n"/>
      <c r="X900" s="32" t="n"/>
      <c r="Y900" s="32" t="n"/>
      <c r="Z900" s="32" t="n"/>
      <c r="AA900" s="15" t="inlineStr">
        <is>
          <t>Medium</t>
        </is>
      </c>
      <c r="AB900" s="15" t="inlineStr">
        <is>
          <t>Premium water brand</t>
        </is>
      </c>
      <c r="AC900" s="15" t="inlineStr">
        <is>
          <t>Premium distilled sparkling water</t>
        </is>
      </c>
      <c r="AD900" s="15" t="inlineStr">
        <is>
          <t>Premium water brand cachet.</t>
        </is>
      </c>
      <c r="AE900" s="32" t="n"/>
      <c r="AF900" s="34">
        <f>IF(AND(ISNUMBER($P900),ISNUMBER($AL900),$AL900&lt;&gt;0),ROUND($P900/$AL900*100,1),"")</f>
        <v/>
      </c>
      <c r="AG900" s="35">
        <f>IF(AND(ISNUMBER($S900),ISNUMBER($AL900),$AL900&lt;&gt;0),ROUND($S900/$AL900*100,2),"")</f>
        <v/>
      </c>
      <c r="AH900" s="34">
        <f>IF(AND(ISNUMBER($Q900),ISNUMBER($AL900),$AL900&lt;&gt;0),ROUND($Q900/$AL900*100,1),"")</f>
        <v/>
      </c>
      <c r="AI900" s="29">
        <f>IF(ISNUMBER($S900),IF($S900&lt;=1,"Yes","No"),"n/a")</f>
        <v/>
      </c>
      <c r="AJ900" s="29">
        <f>IF(ISNUMBER($S900),ROUND(MAX(0,MIN(100,100-$S900*2.5-IF(ISNUMBER($T900),$T900,0)*0.12+IF($S900&lt;=1,12,0))),0),"")</f>
        <v/>
      </c>
      <c r="AK900" s="29">
        <f>IF(ISNUMBER($Q900),IF($Q900&gt;=100,20,IF($Q900&gt;=30,10,0)),0)+IF(ISNUMBER($R900),IF($R900&gt;=100,20,0),0)+IF(ISNUMBER($P900),IF($P900&gt;=150,20,IF($P900&gt;=50,12,5)),0)+IF(ISNUMBER($S900),IF($S900&lt;=1,15,0),0)</f>
        <v/>
      </c>
      <c r="AL900" s="29" t="n">
        <v>591</v>
      </c>
      <c r="AM900" s="30" t="n"/>
      <c r="AN900" s="15" t="inlineStr">
        <is>
          <t>Secondary/approx; NOT verified on Amazon.ca</t>
        </is>
      </c>
      <c r="AO900" s="15" t="inlineStr">
        <is>
          <t>BLANK -&gt; requires live Amazon.ca capture</t>
        </is>
      </c>
      <c r="AP900" s="15" t="inlineStr">
        <is>
          <t>Unverified commercial data</t>
        </is>
      </c>
    </row>
  </sheetData>
  <conditionalFormatting sqref="S2:S900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900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900">
    <cfRule type="dataBar" priority="3">
      <dataBar>
        <cfvo type="num" val="0"/>
        <cfvo type="num" val="100"/>
        <color rgb="0063BE7B"/>
      </dataBar>
    </cfRule>
  </conditionalFormatting>
  <conditionalFormatting sqref="AK2:AK900">
    <cfRule type="dataBar" priority="4">
      <dataBar>
        <cfvo type="num" val="0"/>
        <cfvo type="num" val="75"/>
        <color rgb="008FAADC"/>
      </dataBar>
    </cfRule>
  </conditionalFormatting>
  <conditionalFormatting sqref="AP2:AP900">
    <cfRule type="expression" priority="5" dxfId="0">
      <formula>ISBLANK($F2)</formula>
    </cfRule>
  </conditionalFormatting>
  <dataValidations count="1">
    <dataValidation sqref="I2:I9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9966CC"/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4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</cols>
  <sheetData>
    <row r="1" ht="42" customHeight="1">
      <c r="A1" s="27" t="inlineStr">
        <is>
          <t>Brand</t>
        </is>
      </c>
      <c r="B1" s="27" t="inlineStr">
        <is>
          <t># SKUs in file</t>
        </is>
      </c>
      <c r="C1" s="27" t="inlineStr">
        <is>
          <t>Categories played</t>
        </is>
      </c>
      <c r="D1" s="27" t="inlineStr">
        <is>
          <t>Avg caffeine (mg)</t>
        </is>
      </c>
      <c r="E1" s="27" t="inlineStr">
        <is>
          <t>Avg sugar (g)</t>
        </is>
      </c>
      <c r="F1" s="27" t="inlineStr">
        <is>
          <t>Min sugar (g)</t>
        </is>
      </c>
      <c r="G1" s="27" t="inlineStr">
        <is>
          <t>Avg Health Score</t>
        </is>
      </c>
      <c r="H1" s="27" t="inlineStr">
        <is>
          <t>Avg Functional Score</t>
        </is>
      </c>
      <c r="I1" s="27" t="inlineStr">
        <is>
          <t>Velocity (typical)</t>
        </is>
      </c>
    </row>
    <row r="2" ht="26" customHeight="1">
      <c r="A2" s="21" t="inlineStr">
        <is>
          <t>Gatorade</t>
        </is>
      </c>
      <c r="B2" s="15" t="n">
        <v>92</v>
      </c>
      <c r="C2" s="15" t="inlineStr">
        <is>
          <t>2)</t>
        </is>
      </c>
      <c r="D2" s="15" t="n">
        <v>0</v>
      </c>
      <c r="E2" s="15" t="n">
        <v>10.6</v>
      </c>
      <c r="F2" s="15" t="n">
        <v>0</v>
      </c>
      <c r="G2" s="15" t="n">
        <v>68.59999999999999</v>
      </c>
      <c r="H2" s="15" t="n">
        <v>35</v>
      </c>
      <c r="I2" s="15" t="inlineStr">
        <is>
          <t>Very High</t>
        </is>
      </c>
    </row>
    <row r="3" ht="26" customHeight="1">
      <c r="A3" s="21" t="inlineStr">
        <is>
          <t>Zevia</t>
        </is>
      </c>
      <c r="B3" s="15" t="n">
        <v>66</v>
      </c>
      <c r="C3" s="15" t="inlineStr">
        <is>
          <t>4), 5)</t>
        </is>
      </c>
      <c r="D3" s="15" t="n">
        <v>60</v>
      </c>
      <c r="E3" s="15" t="n">
        <v>0</v>
      </c>
      <c r="F3" s="15" t="n">
        <v>0</v>
      </c>
      <c r="G3" s="15" t="n">
        <v>100</v>
      </c>
      <c r="H3" s="15" t="n">
        <v>23.5</v>
      </c>
      <c r="I3" s="15" t="inlineStr">
        <is>
          <t>Medium</t>
        </is>
      </c>
    </row>
    <row r="4" ht="26" customHeight="1">
      <c r="A4" s="21" t="inlineStr">
        <is>
          <t>Monster</t>
        </is>
      </c>
      <c r="B4" s="15" t="n">
        <v>60</v>
      </c>
      <c r="C4" s="15" t="inlineStr">
        <is>
          <t>4)</t>
        </is>
      </c>
      <c r="D4" s="15" t="n">
        <v>170</v>
      </c>
      <c r="E4" s="15" t="n">
        <v>29.7</v>
      </c>
      <c r="F4" s="15" t="n">
        <v>0</v>
      </c>
      <c r="G4" s="15" t="n">
        <v>33.3</v>
      </c>
      <c r="H4" s="15" t="n">
        <v>51.7</v>
      </c>
      <c r="I4" s="15" t="inlineStr">
        <is>
          <t>Very High</t>
        </is>
      </c>
    </row>
    <row r="5" ht="26" customHeight="1">
      <c r="A5" s="21" t="inlineStr">
        <is>
          <t>Poppi</t>
        </is>
      </c>
      <c r="B5" s="15" t="n">
        <v>60</v>
      </c>
      <c r="C5" s="15" t="inlineStr">
        <is>
          <t>3)</t>
        </is>
      </c>
      <c r="D5" s="15" t="n">
        <v>0</v>
      </c>
      <c r="E5" s="15" t="n">
        <v>5</v>
      </c>
      <c r="F5" s="15" t="n">
        <v>5</v>
      </c>
      <c r="G5" s="15" t="n">
        <v>84</v>
      </c>
      <c r="H5" s="15" t="n">
        <v>5</v>
      </c>
      <c r="I5" s="15" t="inlineStr">
        <is>
          <t>Very High</t>
        </is>
      </c>
    </row>
    <row r="6" ht="26" customHeight="1">
      <c r="A6" s="21" t="inlineStr">
        <is>
          <t>Prime</t>
        </is>
      </c>
      <c r="B6" s="15" t="n">
        <v>60</v>
      </c>
      <c r="C6" s="15" t="inlineStr">
        <is>
          <t>2), 4)</t>
        </is>
      </c>
      <c r="D6" s="15" t="n">
        <v>100</v>
      </c>
      <c r="E6" s="15" t="n">
        <v>1</v>
      </c>
      <c r="F6" s="15" t="n">
        <v>0</v>
      </c>
      <c r="G6" s="15" t="n">
        <v>96</v>
      </c>
      <c r="H6" s="15" t="n">
        <v>35</v>
      </c>
      <c r="I6" s="15" t="inlineStr">
        <is>
          <t>High</t>
        </is>
      </c>
    </row>
    <row r="7" ht="26" customHeight="1">
      <c r="A7" s="21" t="inlineStr">
        <is>
          <t>Celsius</t>
        </is>
      </c>
      <c r="B7" s="15" t="n">
        <v>56</v>
      </c>
      <c r="C7" s="15" t="inlineStr">
        <is>
          <t>4)</t>
        </is>
      </c>
      <c r="D7" s="15" t="n">
        <v>235</v>
      </c>
      <c r="E7" s="15" t="n">
        <v>0</v>
      </c>
      <c r="F7" s="15" t="n">
        <v>0</v>
      </c>
      <c r="G7" s="15" t="n">
        <v>100</v>
      </c>
      <c r="H7" s="15" t="n">
        <v>35</v>
      </c>
      <c r="I7" s="15" t="inlineStr">
        <is>
          <t>Very High</t>
        </is>
      </c>
    </row>
    <row r="8" ht="26" customHeight="1">
      <c r="A8" s="21" t="inlineStr">
        <is>
          <t>Sparkling Ice</t>
        </is>
      </c>
      <c r="B8" s="15" t="n">
        <v>55</v>
      </c>
      <c r="C8" s="15" t="inlineStr">
        <is>
          <t>1)</t>
        </is>
      </c>
      <c r="D8" s="15" t="n">
        <v>35</v>
      </c>
      <c r="E8" s="15" t="n">
        <v>0</v>
      </c>
      <c r="F8" s="15" t="n">
        <v>0</v>
      </c>
      <c r="G8" s="15" t="n">
        <v>100</v>
      </c>
      <c r="H8" s="15" t="n">
        <v>23.5</v>
      </c>
      <c r="I8" s="15" t="inlineStr">
        <is>
          <t>High</t>
        </is>
      </c>
    </row>
    <row r="9" ht="26" customHeight="1">
      <c r="A9" s="21" t="inlineStr">
        <is>
          <t>OLIPOP</t>
        </is>
      </c>
      <c r="B9" s="15" t="n">
        <v>54</v>
      </c>
      <c r="C9" s="15" t="inlineStr">
        <is>
          <t>3)</t>
        </is>
      </c>
      <c r="D9" s="15" t="n">
        <v>0</v>
      </c>
      <c r="E9" s="15" t="n">
        <v>4</v>
      </c>
      <c r="F9" s="15" t="n">
        <v>4</v>
      </c>
      <c r="G9" s="15" t="n">
        <v>85</v>
      </c>
      <c r="H9" s="15" t="n">
        <v>15</v>
      </c>
      <c r="I9" s="15" t="inlineStr">
        <is>
          <t>Very High</t>
        </is>
      </c>
    </row>
    <row r="10" ht="26" customHeight="1">
      <c r="A10" s="21" t="inlineStr">
        <is>
          <t>Starbucks</t>
        </is>
      </c>
      <c r="B10" s="15" t="n">
        <v>50</v>
      </c>
      <c r="C10" s="15" t="inlineStr">
        <is>
          <t>4)</t>
        </is>
      </c>
      <c r="D10" s="15" t="n">
        <v>112.5</v>
      </c>
      <c r="E10" s="15" t="n">
        <v>29.5</v>
      </c>
      <c r="F10" s="15" t="n">
        <v>28</v>
      </c>
      <c r="G10" s="15" t="n">
        <v>3</v>
      </c>
      <c r="H10" s="15" t="n">
        <v>27</v>
      </c>
      <c r="I10" s="15" t="inlineStr">
        <is>
          <t>High</t>
        </is>
      </c>
    </row>
    <row r="11" ht="26" customHeight="1">
      <c r="A11" s="21" t="inlineStr">
        <is>
          <t>LaCroix</t>
        </is>
      </c>
      <c r="B11" s="15" t="n">
        <v>48</v>
      </c>
      <c r="C11" s="15" t="inlineStr">
        <is>
          <t>5)</t>
        </is>
      </c>
      <c r="D11" s="15" t="n">
        <v>0</v>
      </c>
      <c r="E11" s="15" t="n">
        <v>0</v>
      </c>
      <c r="F11" s="15" t="n">
        <v>0</v>
      </c>
      <c r="G11" s="15" t="n">
        <v>100</v>
      </c>
      <c r="H11" s="15" t="n">
        <v>20</v>
      </c>
      <c r="I11" s="15" t="inlineStr">
        <is>
          <t>Very High</t>
        </is>
      </c>
    </row>
    <row r="12" ht="26" customHeight="1">
      <c r="A12" s="21" t="inlineStr">
        <is>
          <t>Spindrift</t>
        </is>
      </c>
      <c r="B12" s="15" t="n">
        <v>48</v>
      </c>
      <c r="C12" s="15" t="inlineStr">
        <is>
          <t>5)</t>
        </is>
      </c>
      <c r="D12" s="15" t="n">
        <v>0</v>
      </c>
      <c r="E12" s="15" t="n">
        <v>2</v>
      </c>
      <c r="F12" s="15" t="n">
        <v>2</v>
      </c>
      <c r="G12" s="15" t="n">
        <v>94</v>
      </c>
      <c r="H12" s="15" t="n">
        <v>5</v>
      </c>
      <c r="I12" s="15" t="inlineStr">
        <is>
          <t>High</t>
        </is>
      </c>
    </row>
    <row r="13" ht="26" customHeight="1">
      <c r="A13" s="21" t="inlineStr">
        <is>
          <t>bubly</t>
        </is>
      </c>
      <c r="B13" s="15" t="n">
        <v>48</v>
      </c>
      <c r="C13" s="15" t="inlineStr">
        <is>
          <t>5)</t>
        </is>
      </c>
      <c r="D13" s="15" t="n">
        <v>0</v>
      </c>
      <c r="E13" s="15" t="n">
        <v>0</v>
      </c>
      <c r="F13" s="15" t="n">
        <v>0</v>
      </c>
      <c r="G13" s="15" t="n">
        <v>100</v>
      </c>
      <c r="H13" s="15" t="n">
        <v>20</v>
      </c>
      <c r="I13" s="15" t="inlineStr">
        <is>
          <t>Very High</t>
        </is>
      </c>
    </row>
    <row r="14" ht="26" customHeight="1">
      <c r="A14" s="21" t="inlineStr">
        <is>
          <t>BODYARMOR</t>
        </is>
      </c>
      <c r="B14" s="15" t="n">
        <v>45</v>
      </c>
      <c r="C14" s="15" t="inlineStr">
        <is>
          <t>2)</t>
        </is>
      </c>
      <c r="D14" s="15" t="n">
        <v>0</v>
      </c>
      <c r="E14" s="15" t="n">
        <v>16</v>
      </c>
      <c r="F14" s="15" t="n">
        <v>3</v>
      </c>
      <c r="G14" s="15" t="n">
        <v>51.5</v>
      </c>
      <c r="H14" s="15" t="n">
        <v>35</v>
      </c>
      <c r="I14" s="15" t="inlineStr">
        <is>
          <t>High</t>
        </is>
      </c>
    </row>
    <row r="15" ht="26" customHeight="1">
      <c r="A15" s="21" t="inlineStr">
        <is>
          <t>Waterloo</t>
        </is>
      </c>
      <c r="B15" s="15" t="n">
        <v>42</v>
      </c>
      <c r="C15" s="15" t="inlineStr">
        <is>
          <t>5)</t>
        </is>
      </c>
      <c r="D15" s="15" t="n">
        <v>0</v>
      </c>
      <c r="E15" s="15" t="n">
        <v>0</v>
      </c>
      <c r="F15" s="15" t="n">
        <v>0</v>
      </c>
      <c r="G15" s="15" t="n">
        <v>100</v>
      </c>
      <c r="H15" s="15" t="n">
        <v>20</v>
      </c>
      <c r="I15" s="15" t="inlineStr">
        <is>
          <t>Medium</t>
        </is>
      </c>
    </row>
    <row r="16" ht="26" customHeight="1">
      <c r="A16" s="21" t="inlineStr">
        <is>
          <t>Red Bull</t>
        </is>
      </c>
      <c r="B16" s="15" t="n">
        <v>40</v>
      </c>
      <c r="C16" s="15" t="inlineStr">
        <is>
          <t>4)</t>
        </is>
      </c>
      <c r="D16" s="15" t="n">
        <v>80</v>
      </c>
      <c r="E16" s="15" t="n">
        <v>18</v>
      </c>
      <c r="F16" s="15" t="n">
        <v>0</v>
      </c>
      <c r="G16" s="15" t="n">
        <v>46</v>
      </c>
      <c r="H16" s="15" t="n">
        <v>37</v>
      </c>
      <c r="I16" s="15" t="inlineStr">
        <is>
          <t>Very High</t>
        </is>
      </c>
    </row>
    <row r="17" ht="26" customHeight="1">
      <c r="A17" s="21" t="inlineStr">
        <is>
          <t>Alani Nu</t>
        </is>
      </c>
      <c r="B17" s="15" t="n">
        <v>36</v>
      </c>
      <c r="C17" s="15" t="inlineStr">
        <is>
          <t>4)</t>
        </is>
      </c>
      <c r="D17" s="15" t="n">
        <v>200</v>
      </c>
      <c r="E17" s="15" t="n">
        <v>0</v>
      </c>
      <c r="F17" s="15" t="n">
        <v>0</v>
      </c>
      <c r="G17" s="15" t="n">
        <v>100</v>
      </c>
      <c r="H17" s="15" t="n">
        <v>45</v>
      </c>
      <c r="I17" s="15" t="inlineStr">
        <is>
          <t>High</t>
        </is>
      </c>
    </row>
    <row r="18" ht="26" customHeight="1">
      <c r="A18" s="21" t="inlineStr">
        <is>
          <t>Montellier</t>
        </is>
      </c>
      <c r="B18" s="15" t="n">
        <v>36</v>
      </c>
      <c r="C18" s="15" t="inlineStr">
        <is>
          <t>5)</t>
        </is>
      </c>
      <c r="D18" s="15" t="n">
        <v>0</v>
      </c>
      <c r="E18" s="15" t="n">
        <v>0</v>
      </c>
      <c r="F18" s="15" t="n">
        <v>0</v>
      </c>
      <c r="G18" s="15" t="n">
        <v>100</v>
      </c>
      <c r="H18" s="15" t="n">
        <v>20</v>
      </c>
      <c r="I18" s="15" t="inlineStr">
        <is>
          <t>Medium</t>
        </is>
      </c>
    </row>
    <row r="19" ht="26" customHeight="1">
      <c r="A19" s="21" t="inlineStr">
        <is>
          <t>Pepsi</t>
        </is>
      </c>
      <c r="B19" s="15" t="n">
        <v>36</v>
      </c>
      <c r="C19" s="15" t="inlineStr">
        <is>
          <t>5)</t>
        </is>
      </c>
      <c r="D19" s="15" t="n">
        <v>53.5</v>
      </c>
      <c r="E19" s="15" t="n">
        <v>20.5</v>
      </c>
      <c r="F19" s="15" t="n">
        <v>0</v>
      </c>
      <c r="G19" s="15" t="n">
        <v>50</v>
      </c>
      <c r="H19" s="15" t="n">
        <v>26</v>
      </c>
      <c r="I19" s="15" t="inlineStr">
        <is>
          <t>Very High</t>
        </is>
      </c>
    </row>
    <row r="20" ht="26" customHeight="1">
      <c r="A20" s="21" t="inlineStr">
        <is>
          <t>Perrier</t>
        </is>
      </c>
      <c r="B20" s="15" t="n">
        <v>36</v>
      </c>
      <c r="C20" s="15" t="inlineStr">
        <is>
          <t>5)</t>
        </is>
      </c>
      <c r="D20" s="15" t="n">
        <v>0</v>
      </c>
      <c r="E20" s="15" t="n">
        <v>0</v>
      </c>
      <c r="F20" s="15" t="n">
        <v>0</v>
      </c>
      <c r="G20" s="15" t="n">
        <v>100</v>
      </c>
      <c r="H20" s="15" t="n">
        <v>20</v>
      </c>
      <c r="I20" s="15" t="inlineStr">
        <is>
          <t>High</t>
        </is>
      </c>
    </row>
    <row r="21" ht="26" customHeight="1">
      <c r="A21" s="21" t="inlineStr">
        <is>
          <t>Phocus</t>
        </is>
      </c>
      <c r="B21" s="15" t="n">
        <v>36</v>
      </c>
      <c r="C21" s="15" t="inlineStr">
        <is>
          <t>1)</t>
        </is>
      </c>
      <c r="D21" s="15" t="n">
        <v>75</v>
      </c>
      <c r="E21" s="15" t="n">
        <v>0</v>
      </c>
      <c r="F21" s="15" t="n">
        <v>0</v>
      </c>
      <c r="G21" s="15" t="n">
        <v>100</v>
      </c>
      <c r="H21" s="15" t="n">
        <v>27</v>
      </c>
      <c r="I21" s="15" t="inlineStr">
        <is>
          <t>Medium</t>
        </is>
      </c>
    </row>
    <row r="22" ht="26" customHeight="1">
      <c r="A22" s="21" t="inlineStr">
        <is>
          <t>Polar</t>
        </is>
      </c>
      <c r="B22" s="15" t="n">
        <v>36</v>
      </c>
      <c r="C22" s="15" t="inlineStr">
        <is>
          <t>5)</t>
        </is>
      </c>
      <c r="D22" s="15" t="n">
        <v>0</v>
      </c>
      <c r="E22" s="15" t="n">
        <v>0</v>
      </c>
      <c r="F22" s="15" t="n">
        <v>0</v>
      </c>
      <c r="G22" s="15" t="n">
        <v>100</v>
      </c>
      <c r="H22" s="15" t="n">
        <v>20</v>
      </c>
      <c r="I22" s="15" t="inlineStr">
        <is>
          <t>Medium</t>
        </is>
      </c>
    </row>
    <row r="23" ht="26" customHeight="1">
      <c r="A23" s="21" t="inlineStr">
        <is>
          <t>Powerade</t>
        </is>
      </c>
      <c r="B23" s="15" t="n">
        <v>36</v>
      </c>
      <c r="C23" s="15" t="inlineStr">
        <is>
          <t>2)</t>
        </is>
      </c>
      <c r="D23" s="15" t="n">
        <v>0</v>
      </c>
      <c r="E23" s="15" t="n">
        <v>17.5</v>
      </c>
      <c r="F23" s="15" t="n">
        <v>0</v>
      </c>
      <c r="G23" s="15" t="n">
        <v>50</v>
      </c>
      <c r="H23" s="15" t="n">
        <v>32.5</v>
      </c>
      <c r="I23" s="15" t="inlineStr">
        <is>
          <t>High</t>
        </is>
      </c>
    </row>
    <row r="24" ht="26" customHeight="1">
      <c r="A24" s="21" t="inlineStr">
        <is>
          <t>Liquid Death</t>
        </is>
      </c>
      <c r="B24" s="15" t="n">
        <v>35</v>
      </c>
      <c r="C24" s="15" t="inlineStr">
        <is>
          <t>5)</t>
        </is>
      </c>
      <c r="D24" s="15" t="n">
        <v>0</v>
      </c>
      <c r="E24" s="15" t="n">
        <v>0</v>
      </c>
      <c r="F24" s="15" t="n">
        <v>0</v>
      </c>
      <c r="G24" s="15" t="n">
        <v>100</v>
      </c>
      <c r="H24" s="15" t="n">
        <v>20</v>
      </c>
      <c r="I24" s="15" t="inlineStr">
        <is>
          <t>High</t>
        </is>
      </c>
    </row>
    <row r="25" ht="26" customHeight="1">
      <c r="A25" s="21" t="inlineStr">
        <is>
          <t>San Pellegrino</t>
        </is>
      </c>
      <c r="B25" s="15" t="n">
        <v>35</v>
      </c>
      <c r="C25" s="15" t="inlineStr">
        <is>
          <t>5)</t>
        </is>
      </c>
      <c r="D25" s="15" t="n">
        <v>0</v>
      </c>
      <c r="E25" s="15" t="n">
        <v>8</v>
      </c>
      <c r="F25" s="15" t="n">
        <v>0</v>
      </c>
      <c r="G25" s="15" t="n">
        <v>76</v>
      </c>
      <c r="H25" s="15" t="n">
        <v>12.5</v>
      </c>
      <c r="I25" s="15" t="inlineStr">
        <is>
          <t>High</t>
        </is>
      </c>
    </row>
    <row r="26" ht="26" customHeight="1">
      <c r="A26" s="21" t="inlineStr">
        <is>
          <t>vitaminwater</t>
        </is>
      </c>
      <c r="B26" s="15" t="n">
        <v>32</v>
      </c>
      <c r="C26" s="15" t="inlineStr">
        <is>
          <t>3)</t>
        </is>
      </c>
      <c r="D26" s="15" t="n">
        <v>0</v>
      </c>
      <c r="E26" s="15" t="n">
        <v>13.5</v>
      </c>
      <c r="F26" s="15" t="n">
        <v>0</v>
      </c>
      <c r="G26" s="15" t="n">
        <v>60</v>
      </c>
      <c r="H26" s="15" t="n">
        <v>12.5</v>
      </c>
      <c r="I26" s="15" t="inlineStr">
        <is>
          <t>High</t>
        </is>
      </c>
    </row>
    <row r="27" ht="26" customHeight="1">
      <c r="A27" s="21" t="inlineStr">
        <is>
          <t>Aura Bora</t>
        </is>
      </c>
      <c r="B27" s="15" t="n">
        <v>30</v>
      </c>
      <c r="C27" s="15" t="inlineStr">
        <is>
          <t>1)</t>
        </is>
      </c>
      <c r="D27" s="15" t="n">
        <v>0</v>
      </c>
      <c r="E27" s="15" t="n">
        <v>0</v>
      </c>
      <c r="F27" s="15" t="n">
        <v>0</v>
      </c>
      <c r="G27" s="15" t="n">
        <v>100</v>
      </c>
      <c r="H27" s="15" t="n">
        <v>20</v>
      </c>
      <c r="I27" s="15" t="inlineStr">
        <is>
          <t>Low</t>
        </is>
      </c>
    </row>
    <row r="28" ht="26" customHeight="1">
      <c r="A28" s="21" t="inlineStr">
        <is>
          <t>Culture Pop</t>
        </is>
      </c>
      <c r="B28" s="15" t="n">
        <v>30</v>
      </c>
      <c r="C28" s="15" t="inlineStr">
        <is>
          <t>3)</t>
        </is>
      </c>
      <c r="D28" s="15" t="n">
        <v>0</v>
      </c>
      <c r="E28" s="15" t="n">
        <v>9</v>
      </c>
      <c r="F28" s="15" t="n">
        <v>9</v>
      </c>
      <c r="G28" s="15" t="n">
        <v>73</v>
      </c>
      <c r="H28" s="15" t="n">
        <v>5</v>
      </c>
      <c r="I28" s="15" t="inlineStr">
        <is>
          <t>Medium</t>
        </is>
      </c>
    </row>
    <row r="29" ht="26" customHeight="1">
      <c r="A29" s="21" t="inlineStr">
        <is>
          <t>De La Calle</t>
        </is>
      </c>
      <c r="B29" s="15" t="n">
        <v>30</v>
      </c>
      <c r="C29" s="15" t="inlineStr">
        <is>
          <t>3)</t>
        </is>
      </c>
      <c r="D29" s="15" t="n">
        <v>0</v>
      </c>
      <c r="E29" s="15" t="n">
        <v>6</v>
      </c>
      <c r="F29" s="15" t="n">
        <v>6</v>
      </c>
      <c r="G29" s="15" t="n">
        <v>80</v>
      </c>
      <c r="H29" s="15" t="n">
        <v>5</v>
      </c>
      <c r="I29" s="15" t="inlineStr">
        <is>
          <t>Low</t>
        </is>
      </c>
    </row>
    <row r="30" ht="26" customHeight="1">
      <c r="A30" s="21" t="inlineStr">
        <is>
          <t>Hint</t>
        </is>
      </c>
      <c r="B30" s="15" t="n">
        <v>30</v>
      </c>
      <c r="C30" s="15" t="inlineStr">
        <is>
          <t>3)</t>
        </is>
      </c>
      <c r="D30" s="15" t="n">
        <v>0</v>
      </c>
      <c r="E30" s="15" t="n">
        <v>0</v>
      </c>
      <c r="F30" s="15" t="n">
        <v>0</v>
      </c>
      <c r="G30" s="15" t="n">
        <v>100</v>
      </c>
      <c r="H30" s="15" t="n">
        <v>20</v>
      </c>
      <c r="I30" s="15" t="inlineStr">
        <is>
          <t>Medium</t>
        </is>
      </c>
    </row>
    <row r="31" ht="26" customHeight="1">
      <c r="A31" s="21" t="inlineStr">
        <is>
          <t>La Colombe</t>
        </is>
      </c>
      <c r="B31" s="15" t="n">
        <v>30</v>
      </c>
      <c r="C31" s="15" t="inlineStr">
        <is>
          <t>4)</t>
        </is>
      </c>
      <c r="D31" s="15" t="n">
        <v>120</v>
      </c>
      <c r="E31" s="15" t="n">
        <v>14</v>
      </c>
      <c r="F31" s="15" t="n">
        <v>14</v>
      </c>
      <c r="G31" s="15" t="n">
        <v>52</v>
      </c>
      <c r="H31" s="15" t="n">
        <v>22</v>
      </c>
      <c r="I31" s="15" t="inlineStr">
        <is>
          <t>Medium</t>
        </is>
      </c>
    </row>
    <row r="32" ht="26" customHeight="1">
      <c r="A32" s="21" t="inlineStr">
        <is>
          <t>Lemon Perfect</t>
        </is>
      </c>
      <c r="B32" s="15" t="n">
        <v>30</v>
      </c>
      <c r="C32" s="15" t="inlineStr">
        <is>
          <t>3)</t>
        </is>
      </c>
      <c r="D32" s="15" t="n">
        <v>0</v>
      </c>
      <c r="E32" s="15" t="n">
        <v>1</v>
      </c>
      <c r="F32" s="15" t="n">
        <v>1</v>
      </c>
      <c r="G32" s="15" t="n">
        <v>100</v>
      </c>
      <c r="H32" s="15" t="n">
        <v>20</v>
      </c>
      <c r="I32" s="15" t="inlineStr">
        <is>
          <t>Low</t>
        </is>
      </c>
    </row>
    <row r="33" ht="26" customHeight="1">
      <c r="A33" s="21" t="inlineStr">
        <is>
          <t>Mountain Dew</t>
        </is>
      </c>
      <c r="B33" s="15" t="n">
        <v>30</v>
      </c>
      <c r="C33" s="15" t="inlineStr">
        <is>
          <t>5)</t>
        </is>
      </c>
      <c r="D33" s="15" t="n">
        <v>54</v>
      </c>
      <c r="E33" s="15" t="n">
        <v>46</v>
      </c>
      <c r="F33" s="15" t="n">
        <v>46</v>
      </c>
      <c r="G33" s="15" t="n">
        <v>0</v>
      </c>
      <c r="H33" s="15" t="n">
        <v>22</v>
      </c>
      <c r="I33" s="15" t="inlineStr">
        <is>
          <t>Very High</t>
        </is>
      </c>
    </row>
    <row r="34" ht="26" customHeight="1">
      <c r="A34" s="21" t="inlineStr">
        <is>
          <t>Nixie</t>
        </is>
      </c>
      <c r="B34" s="15" t="n">
        <v>30</v>
      </c>
      <c r="C34" s="15" t="inlineStr">
        <is>
          <t>5)</t>
        </is>
      </c>
      <c r="D34" s="15" t="n">
        <v>0</v>
      </c>
      <c r="E34" s="15" t="n">
        <v>0</v>
      </c>
      <c r="F34" s="15" t="n">
        <v>0</v>
      </c>
      <c r="G34" s="15" t="n">
        <v>100</v>
      </c>
      <c r="H34" s="15" t="n">
        <v>20</v>
      </c>
      <c r="I34" s="15" t="inlineStr">
        <is>
          <t>Low</t>
        </is>
      </c>
    </row>
    <row r="35" ht="26" customHeight="1">
      <c r="A35" s="21" t="inlineStr">
        <is>
          <t>Pedialyte</t>
        </is>
      </c>
      <c r="B35" s="15" t="n">
        <v>30</v>
      </c>
      <c r="C35" s="15" t="inlineStr">
        <is>
          <t>2)</t>
        </is>
      </c>
      <c r="D35" s="15" t="n">
        <v>0</v>
      </c>
      <c r="E35" s="15" t="n">
        <v>18</v>
      </c>
      <c r="F35" s="15" t="n">
        <v>11</v>
      </c>
      <c r="G35" s="15" t="n">
        <v>46.5</v>
      </c>
      <c r="H35" s="15" t="n">
        <v>45</v>
      </c>
      <c r="I35" s="15" t="inlineStr">
        <is>
          <t>High</t>
        </is>
      </c>
    </row>
    <row r="36" ht="26" customHeight="1">
      <c r="A36" s="21" t="inlineStr">
        <is>
          <t>Pure Leaf</t>
        </is>
      </c>
      <c r="B36" s="15" t="n">
        <v>30</v>
      </c>
      <c r="C36" s="15" t="inlineStr">
        <is>
          <t>4)</t>
        </is>
      </c>
      <c r="D36" s="15" t="n">
        <v>70</v>
      </c>
      <c r="E36" s="15" t="n">
        <v>32</v>
      </c>
      <c r="F36" s="15" t="n">
        <v>32</v>
      </c>
      <c r="G36" s="15" t="n">
        <v>4</v>
      </c>
      <c r="H36" s="15" t="n">
        <v>12</v>
      </c>
      <c r="I36" s="15" t="inlineStr">
        <is>
          <t>High</t>
        </is>
      </c>
    </row>
    <row r="37" ht="26" customHeight="1">
      <c r="A37" s="21" t="inlineStr">
        <is>
          <t>Recess</t>
        </is>
      </c>
      <c r="B37" s="15" t="n">
        <v>30</v>
      </c>
      <c r="C37" s="15" t="inlineStr">
        <is>
          <t>3)</t>
        </is>
      </c>
      <c r="D37" s="15" t="n">
        <v>0</v>
      </c>
      <c r="E37" s="15" t="n">
        <v>1</v>
      </c>
      <c r="F37" s="15" t="n">
        <v>1</v>
      </c>
      <c r="G37" s="15" t="n">
        <v>100</v>
      </c>
      <c r="H37" s="15" t="n">
        <v>20</v>
      </c>
      <c r="I37" s="15" t="inlineStr">
        <is>
          <t>Medium</t>
        </is>
      </c>
    </row>
    <row r="38" ht="26" customHeight="1">
      <c r="A38" s="21" t="inlineStr">
        <is>
          <t>United Sodas</t>
        </is>
      </c>
      <c r="B38" s="15" t="n">
        <v>30</v>
      </c>
      <c r="C38" s="15" t="inlineStr">
        <is>
          <t>1)</t>
        </is>
      </c>
      <c r="D38" s="15" t="n">
        <v>0</v>
      </c>
      <c r="E38" s="15" t="n">
        <v>8</v>
      </c>
      <c r="F38" s="15" t="n">
        <v>8</v>
      </c>
      <c r="G38" s="15" t="n">
        <v>76</v>
      </c>
      <c r="H38" s="15" t="n">
        <v>5</v>
      </c>
      <c r="I38" s="15" t="inlineStr">
        <is>
          <t>Low</t>
        </is>
      </c>
    </row>
    <row r="39" ht="26" customHeight="1">
      <c r="A39" s="21" t="inlineStr">
        <is>
          <t>wildwonder</t>
        </is>
      </c>
      <c r="B39" s="15" t="n">
        <v>30</v>
      </c>
      <c r="C39" s="15" t="inlineStr">
        <is>
          <t>3)</t>
        </is>
      </c>
      <c r="D39" s="15" t="n">
        <v>0</v>
      </c>
      <c r="E39" s="15" t="n">
        <v>6</v>
      </c>
      <c r="F39" s="15" t="n">
        <v>6</v>
      </c>
      <c r="G39" s="15" t="n">
        <v>80</v>
      </c>
      <c r="H39" s="15" t="n">
        <v>5</v>
      </c>
      <c r="I39" s="15" t="inlineStr">
        <is>
          <t>Low</t>
        </is>
      </c>
    </row>
    <row r="40" ht="26" customHeight="1">
      <c r="A40" s="21" t="inlineStr">
        <is>
          <t>BUBBL'R</t>
        </is>
      </c>
      <c r="B40" s="15" t="n">
        <v>25</v>
      </c>
      <c r="C40" s="15" t="inlineStr">
        <is>
          <t>1)</t>
        </is>
      </c>
      <c r="D40" s="15" t="n">
        <v>69</v>
      </c>
      <c r="E40" s="15" t="n">
        <v>0</v>
      </c>
      <c r="F40" s="15" t="n">
        <v>0</v>
      </c>
      <c r="G40" s="15" t="n">
        <v>100</v>
      </c>
      <c r="H40" s="15" t="n">
        <v>27</v>
      </c>
      <c r="I40" s="15" t="inlineStr">
        <is>
          <t>Medium</t>
        </is>
      </c>
    </row>
    <row r="41" ht="26" customHeight="1">
      <c r="A41" s="21" t="inlineStr">
        <is>
          <t>Bang</t>
        </is>
      </c>
      <c r="B41" s="15" t="n">
        <v>25</v>
      </c>
      <c r="C41" s="15" t="inlineStr">
        <is>
          <t>4)</t>
        </is>
      </c>
      <c r="D41" s="15" t="n">
        <v>300</v>
      </c>
      <c r="E41" s="15" t="n">
        <v>0</v>
      </c>
      <c r="F41" s="15" t="n">
        <v>0</v>
      </c>
      <c r="G41" s="15" t="n">
        <v>100</v>
      </c>
      <c r="H41" s="15" t="n">
        <v>45</v>
      </c>
      <c r="I41" s="15" t="inlineStr">
        <is>
          <t>Medium</t>
        </is>
      </c>
    </row>
    <row r="42" ht="26" customHeight="1">
      <c r="A42" s="21" t="inlineStr">
        <is>
          <t>BioSteel</t>
        </is>
      </c>
      <c r="B42" s="15" t="n">
        <v>25</v>
      </c>
      <c r="C42" s="15" t="inlineStr">
        <is>
          <t>2)</t>
        </is>
      </c>
      <c r="D42" s="15" t="n">
        <v>0</v>
      </c>
      <c r="E42" s="15" t="n">
        <v>0</v>
      </c>
      <c r="F42" s="15" t="n">
        <v>0</v>
      </c>
      <c r="G42" s="15" t="n">
        <v>100</v>
      </c>
      <c r="H42" s="15" t="n">
        <v>60</v>
      </c>
      <c r="I42" s="15" t="inlineStr">
        <is>
          <t>Medium</t>
        </is>
      </c>
    </row>
    <row r="43" ht="26" customHeight="1">
      <c r="A43" s="21" t="inlineStr">
        <is>
          <t>Brew Dr</t>
        </is>
      </c>
      <c r="B43" s="15" t="n">
        <v>25</v>
      </c>
      <c r="C43" s="15" t="inlineStr">
        <is>
          <t>3)</t>
        </is>
      </c>
      <c r="D43" s="15" t="n">
        <v>15</v>
      </c>
      <c r="E43" s="15" t="n">
        <v>10</v>
      </c>
      <c r="F43" s="15" t="n">
        <v>10</v>
      </c>
      <c r="G43" s="15" t="n">
        <v>69</v>
      </c>
      <c r="H43" s="15" t="n">
        <v>5</v>
      </c>
      <c r="I43" s="15" t="inlineStr">
        <is>
          <t>Medium</t>
        </is>
      </c>
    </row>
    <row r="44" ht="26" customHeight="1">
      <c r="A44" s="21" t="inlineStr">
        <is>
          <t>C4</t>
        </is>
      </c>
      <c r="B44" s="15" t="n">
        <v>25</v>
      </c>
      <c r="C44" s="15" t="inlineStr">
        <is>
          <t>4)</t>
        </is>
      </c>
      <c r="D44" s="15" t="n">
        <v>200</v>
      </c>
      <c r="E44" s="15" t="n">
        <v>0</v>
      </c>
      <c r="F44" s="15" t="n">
        <v>0</v>
      </c>
      <c r="G44" s="15" t="n">
        <v>100</v>
      </c>
      <c r="H44" s="15" t="n">
        <v>45</v>
      </c>
      <c r="I44" s="15" t="inlineStr">
        <is>
          <t>Medium</t>
        </is>
      </c>
    </row>
    <row r="45" ht="26" customHeight="1">
      <c r="A45" s="21" t="inlineStr">
        <is>
          <t>CWENCH</t>
        </is>
      </c>
      <c r="B45" s="15" t="n">
        <v>25</v>
      </c>
      <c r="C45" s="15" t="inlineStr">
        <is>
          <t>2)</t>
        </is>
      </c>
      <c r="D45" s="15" t="n">
        <v>0</v>
      </c>
      <c r="E45" s="15" t="n">
        <v>0</v>
      </c>
      <c r="F45" s="15" t="n">
        <v>0</v>
      </c>
      <c r="G45" s="15" t="n">
        <v>100</v>
      </c>
      <c r="H45" s="15" t="n">
        <v>60</v>
      </c>
      <c r="I45" s="15" t="inlineStr">
        <is>
          <t>Low</t>
        </is>
      </c>
    </row>
    <row r="46" ht="26" customHeight="1">
      <c r="A46" s="21" t="inlineStr">
        <is>
          <t>G FUEL</t>
        </is>
      </c>
      <c r="B46" s="15" t="n">
        <v>25</v>
      </c>
      <c r="C46" s="15" t="inlineStr">
        <is>
          <t>4)</t>
        </is>
      </c>
      <c r="D46" s="15" t="n">
        <v>300</v>
      </c>
      <c r="E46" s="15" t="n">
        <v>0</v>
      </c>
      <c r="F46" s="15" t="n">
        <v>0</v>
      </c>
      <c r="G46" s="15" t="n">
        <v>100</v>
      </c>
      <c r="H46" s="15" t="n">
        <v>35</v>
      </c>
      <c r="I46" s="15" t="inlineStr">
        <is>
          <t>Medium</t>
        </is>
      </c>
    </row>
    <row r="47" ht="26" customHeight="1">
      <c r="A47" s="21" t="inlineStr">
        <is>
          <t>GT's</t>
        </is>
      </c>
      <c r="B47" s="15" t="n">
        <v>25</v>
      </c>
      <c r="C47" s="15" t="inlineStr">
        <is>
          <t>3)</t>
        </is>
      </c>
      <c r="D47" s="15" t="n">
        <v>14</v>
      </c>
      <c r="E47" s="15" t="n">
        <v>12</v>
      </c>
      <c r="F47" s="15" t="n">
        <v>12</v>
      </c>
      <c r="G47" s="15" t="n">
        <v>64</v>
      </c>
      <c r="H47" s="15" t="n">
        <v>5</v>
      </c>
      <c r="I47" s="15" t="inlineStr">
        <is>
          <t>High</t>
        </is>
      </c>
    </row>
    <row r="48" ht="26" customHeight="1">
      <c r="A48" s="21" t="inlineStr">
        <is>
          <t>Ghost</t>
        </is>
      </c>
      <c r="B48" s="15" t="n">
        <v>25</v>
      </c>
      <c r="C48" s="15" t="inlineStr">
        <is>
          <t>4)</t>
        </is>
      </c>
      <c r="D48" s="15" t="n">
        <v>200</v>
      </c>
      <c r="E48" s="15" t="n">
        <v>0</v>
      </c>
      <c r="F48" s="15" t="n">
        <v>0</v>
      </c>
      <c r="G48" s="15" t="n">
        <v>100</v>
      </c>
      <c r="H48" s="15" t="n">
        <v>45</v>
      </c>
      <c r="I48" s="15" t="inlineStr">
        <is>
          <t>High</t>
        </is>
      </c>
    </row>
    <row r="49" ht="26" customHeight="1">
      <c r="A49" s="21" t="inlineStr">
        <is>
          <t>Gold Peak</t>
        </is>
      </c>
      <c r="B49" s="15" t="n">
        <v>25</v>
      </c>
      <c r="C49" s="15" t="inlineStr">
        <is>
          <t>4)</t>
        </is>
      </c>
      <c r="D49" s="15" t="n">
        <v>45</v>
      </c>
      <c r="E49" s="15" t="n">
        <v>35</v>
      </c>
      <c r="F49" s="15" t="n">
        <v>35</v>
      </c>
      <c r="G49" s="15" t="n">
        <v>0</v>
      </c>
      <c r="H49" s="15" t="n">
        <v>5</v>
      </c>
      <c r="I49" s="15" t="inlineStr">
        <is>
          <t>Medium</t>
        </is>
      </c>
    </row>
    <row r="50" ht="26" customHeight="1">
      <c r="A50" s="21" t="inlineStr">
        <is>
          <t>Guayaki</t>
        </is>
      </c>
      <c r="B50" s="15" t="n">
        <v>25</v>
      </c>
      <c r="C50" s="15" t="inlineStr">
        <is>
          <t>4)</t>
        </is>
      </c>
      <c r="D50" s="15" t="n">
        <v>150</v>
      </c>
      <c r="E50" s="15" t="n">
        <v>28</v>
      </c>
      <c r="F50" s="15" t="n">
        <v>28</v>
      </c>
      <c r="G50" s="15" t="n">
        <v>16</v>
      </c>
      <c r="H50" s="15" t="n">
        <v>20</v>
      </c>
      <c r="I50" s="15" t="inlineStr">
        <is>
          <t>Medium</t>
        </is>
      </c>
    </row>
    <row r="51" ht="26" customHeight="1">
      <c r="A51" s="21" t="inlineStr">
        <is>
          <t>Health-Ade</t>
        </is>
      </c>
      <c r="B51" s="15" t="n">
        <v>25</v>
      </c>
      <c r="C51" s="15" t="inlineStr">
        <is>
          <t>3)</t>
        </is>
      </c>
      <c r="D51" s="15" t="n">
        <v>15</v>
      </c>
      <c r="E51" s="15" t="n">
        <v>7</v>
      </c>
      <c r="F51" s="15" t="n">
        <v>7</v>
      </c>
      <c r="G51" s="15" t="n">
        <v>78</v>
      </c>
      <c r="H51" s="15" t="n">
        <v>5</v>
      </c>
      <c r="I51" s="15" t="inlineStr">
        <is>
          <t>Medium</t>
        </is>
      </c>
    </row>
    <row r="52" ht="26" customHeight="1">
      <c r="A52" s="21" t="inlineStr">
        <is>
          <t>Honest Tea</t>
        </is>
      </c>
      <c r="B52" s="15" t="n">
        <v>25</v>
      </c>
      <c r="C52" s="15" t="inlineStr">
        <is>
          <t>4)</t>
        </is>
      </c>
      <c r="D52" s="15" t="n">
        <v>42</v>
      </c>
      <c r="E52" s="15" t="n">
        <v>21</v>
      </c>
      <c r="F52" s="15" t="n">
        <v>21</v>
      </c>
      <c r="G52" s="15" t="n">
        <v>37</v>
      </c>
      <c r="H52" s="15" t="n">
        <v>5</v>
      </c>
      <c r="I52" s="15" t="inlineStr">
        <is>
          <t>Medium</t>
        </is>
      </c>
    </row>
    <row r="53" ht="26" customHeight="1">
      <c r="A53" s="21" t="inlineStr">
        <is>
          <t>Protein2o</t>
        </is>
      </c>
      <c r="B53" s="15" t="n">
        <v>25</v>
      </c>
      <c r="C53" s="15" t="inlineStr">
        <is>
          <t>3)</t>
        </is>
      </c>
      <c r="D53" s="15" t="n">
        <v>0</v>
      </c>
      <c r="E53" s="15" t="n">
        <v>1</v>
      </c>
      <c r="F53" s="15" t="n">
        <v>1</v>
      </c>
      <c r="G53" s="15" t="n">
        <v>100</v>
      </c>
      <c r="H53" s="15" t="n">
        <v>40</v>
      </c>
      <c r="I53" s="15" t="inlineStr">
        <is>
          <t>Medium</t>
        </is>
      </c>
    </row>
    <row r="54" ht="26" customHeight="1">
      <c r="A54" s="21" t="inlineStr">
        <is>
          <t>Reign</t>
        </is>
      </c>
      <c r="B54" s="15" t="n">
        <v>25</v>
      </c>
      <c r="C54" s="15" t="inlineStr">
        <is>
          <t>4)</t>
        </is>
      </c>
      <c r="D54" s="15" t="n">
        <v>300</v>
      </c>
      <c r="E54" s="15" t="n">
        <v>0</v>
      </c>
      <c r="F54" s="15" t="n">
        <v>0</v>
      </c>
      <c r="G54" s="15" t="n">
        <v>100</v>
      </c>
      <c r="H54" s="15" t="n">
        <v>35</v>
      </c>
      <c r="I54" s="15" t="inlineStr">
        <is>
          <t>Medium</t>
        </is>
      </c>
    </row>
    <row r="55" ht="26" customHeight="1">
      <c r="A55" s="21" t="inlineStr">
        <is>
          <t>Remedy</t>
        </is>
      </c>
      <c r="B55" s="15" t="n">
        <v>25</v>
      </c>
      <c r="C55" s="15" t="inlineStr">
        <is>
          <t>3)</t>
        </is>
      </c>
      <c r="D55" s="15" t="n">
        <v>10</v>
      </c>
      <c r="E55" s="15" t="n">
        <v>0</v>
      </c>
      <c r="F55" s="15" t="n">
        <v>0</v>
      </c>
      <c r="G55" s="15" t="n">
        <v>100</v>
      </c>
      <c r="H55" s="15" t="n">
        <v>20</v>
      </c>
      <c r="I55" s="15" t="inlineStr">
        <is>
          <t>Medium</t>
        </is>
      </c>
    </row>
    <row r="56" ht="26" customHeight="1">
      <c r="A56" s="21" t="inlineStr">
        <is>
          <t>ZOA</t>
        </is>
      </c>
      <c r="B56" s="15" t="n">
        <v>25</v>
      </c>
      <c r="C56" s="15" t="inlineStr">
        <is>
          <t>4)</t>
        </is>
      </c>
      <c r="D56" s="15" t="n">
        <v>160</v>
      </c>
      <c r="E56" s="15" t="n">
        <v>0</v>
      </c>
      <c r="F56" s="15" t="n">
        <v>0</v>
      </c>
      <c r="G56" s="15" t="n">
        <v>100</v>
      </c>
      <c r="H56" s="15" t="n">
        <v>55</v>
      </c>
      <c r="I56" s="15" t="inlineStr">
        <is>
          <t>Medium</t>
        </is>
      </c>
    </row>
    <row r="57" ht="26" customHeight="1">
      <c r="A57" s="21" t="inlineStr">
        <is>
          <t>5-hour Energy</t>
        </is>
      </c>
      <c r="B57" s="15" t="n">
        <v>24</v>
      </c>
      <c r="C57" s="15" t="inlineStr">
        <is>
          <t>4)</t>
        </is>
      </c>
      <c r="D57" s="15" t="n">
        <v>200</v>
      </c>
      <c r="E57" s="15" t="n">
        <v>0</v>
      </c>
      <c r="F57" s="15" t="n">
        <v>0</v>
      </c>
      <c r="G57" s="15" t="n">
        <v>100</v>
      </c>
      <c r="H57" s="15" t="n">
        <v>35</v>
      </c>
      <c r="I57" s="15" t="inlineStr">
        <is>
          <t>High</t>
        </is>
      </c>
    </row>
    <row r="58" ht="26" customHeight="1">
      <c r="A58" s="21" t="inlineStr">
        <is>
          <t>AHA</t>
        </is>
      </c>
      <c r="B58" s="15" t="n">
        <v>24</v>
      </c>
      <c r="C58" s="15" t="inlineStr">
        <is>
          <t>5)</t>
        </is>
      </c>
      <c r="D58" s="15" t="n">
        <v>30</v>
      </c>
      <c r="E58" s="15" t="n">
        <v>0</v>
      </c>
      <c r="F58" s="15" t="n">
        <v>0</v>
      </c>
      <c r="G58" s="15" t="n">
        <v>100</v>
      </c>
      <c r="H58" s="15" t="n">
        <v>20</v>
      </c>
      <c r="I58" s="15" t="inlineStr">
        <is>
          <t>Medium</t>
        </is>
      </c>
    </row>
    <row r="59" ht="26" customHeight="1">
      <c r="A59" s="21" t="inlineStr">
        <is>
          <t>Califia Farms</t>
        </is>
      </c>
      <c r="B59" s="15" t="n">
        <v>24</v>
      </c>
      <c r="C59" s="15" t="inlineStr">
        <is>
          <t>4)</t>
        </is>
      </c>
      <c r="D59" s="15" t="n">
        <v>120</v>
      </c>
      <c r="E59" s="15" t="n">
        <v>9</v>
      </c>
      <c r="F59" s="15" t="n">
        <v>9</v>
      </c>
      <c r="G59" s="15" t="n">
        <v>69</v>
      </c>
      <c r="H59" s="15" t="n">
        <v>22</v>
      </c>
      <c r="I59" s="15" t="inlineStr">
        <is>
          <t>Medium</t>
        </is>
      </c>
    </row>
    <row r="60" ht="26" customHeight="1">
      <c r="A60" s="21" t="inlineStr">
        <is>
          <t>Canada Dry</t>
        </is>
      </c>
      <c r="B60" s="15" t="n">
        <v>24</v>
      </c>
      <c r="C60" s="15" t="inlineStr">
        <is>
          <t>5)</t>
        </is>
      </c>
      <c r="D60" s="15" t="n">
        <v>0</v>
      </c>
      <c r="E60" s="15" t="n">
        <v>36</v>
      </c>
      <c r="F60" s="15" t="n">
        <v>36</v>
      </c>
      <c r="G60" s="15" t="n">
        <v>0</v>
      </c>
      <c r="H60" s="15" t="n">
        <v>15</v>
      </c>
      <c r="I60" s="15" t="inlineStr">
        <is>
          <t>High</t>
        </is>
      </c>
    </row>
    <row r="61" ht="26" customHeight="1">
      <c r="A61" s="21" t="inlineStr">
        <is>
          <t>Coca-Cola</t>
        </is>
      </c>
      <c r="B61" s="15" t="n">
        <v>24</v>
      </c>
      <c r="C61" s="15" t="inlineStr">
        <is>
          <t>5)</t>
        </is>
      </c>
      <c r="D61" s="15" t="n">
        <v>34</v>
      </c>
      <c r="E61" s="15" t="n">
        <v>19.5</v>
      </c>
      <c r="F61" s="15" t="n">
        <v>0</v>
      </c>
      <c r="G61" s="15" t="n">
        <v>50</v>
      </c>
      <c r="H61" s="15" t="n">
        <v>22.5</v>
      </c>
      <c r="I61" s="15" t="inlineStr">
        <is>
          <t>Very High</t>
        </is>
      </c>
    </row>
    <row r="62" ht="26" customHeight="1">
      <c r="A62" s="21" t="inlineStr">
        <is>
          <t>Crush</t>
        </is>
      </c>
      <c r="B62" s="15" t="n">
        <v>24</v>
      </c>
      <c r="C62" s="15" t="inlineStr">
        <is>
          <t>5)</t>
        </is>
      </c>
      <c r="D62" s="15" t="n">
        <v>0</v>
      </c>
      <c r="E62" s="15" t="n">
        <v>49</v>
      </c>
      <c r="F62" s="15" t="n">
        <v>49</v>
      </c>
      <c r="G62" s="15" t="n">
        <v>0</v>
      </c>
      <c r="H62" s="15" t="n">
        <v>15</v>
      </c>
      <c r="I62" s="15" t="inlineStr">
        <is>
          <t>Medium</t>
        </is>
      </c>
    </row>
    <row r="63" ht="26" customHeight="1">
      <c r="A63" s="21" t="inlineStr">
        <is>
          <t>Dasani</t>
        </is>
      </c>
      <c r="B63" s="15" t="n">
        <v>24</v>
      </c>
      <c r="C63" s="15" t="inlineStr">
        <is>
          <t>5)</t>
        </is>
      </c>
      <c r="D63" s="15" t="n">
        <v>0</v>
      </c>
      <c r="E63" s="15" t="n">
        <v>0</v>
      </c>
      <c r="F63" s="15" t="n">
        <v>0</v>
      </c>
      <c r="G63" s="15" t="n">
        <v>100</v>
      </c>
      <c r="H63" s="15" t="n">
        <v>20</v>
      </c>
      <c r="I63" s="15" t="inlineStr">
        <is>
          <t>Low</t>
        </is>
      </c>
    </row>
    <row r="64" ht="26" customHeight="1">
      <c r="A64" s="21" t="inlineStr">
        <is>
          <t>Diet Coke</t>
        </is>
      </c>
      <c r="B64" s="15" t="n">
        <v>24</v>
      </c>
      <c r="C64" s="15" t="inlineStr">
        <is>
          <t>5)</t>
        </is>
      </c>
      <c r="D64" s="15" t="n">
        <v>46</v>
      </c>
      <c r="E64" s="15" t="n">
        <v>0</v>
      </c>
      <c r="F64" s="15" t="n">
        <v>0</v>
      </c>
      <c r="G64" s="15" t="n">
        <v>100</v>
      </c>
      <c r="H64" s="15" t="n">
        <v>30</v>
      </c>
      <c r="I64" s="15" t="inlineStr">
        <is>
          <t>Very High</t>
        </is>
      </c>
    </row>
    <row r="65" ht="26" customHeight="1">
      <c r="A65" s="21" t="inlineStr">
        <is>
          <t>Dr Pepper</t>
        </is>
      </c>
      <c r="B65" s="15" t="n">
        <v>24</v>
      </c>
      <c r="C65" s="15" t="inlineStr">
        <is>
          <t>5)</t>
        </is>
      </c>
      <c r="D65" s="15" t="n">
        <v>41</v>
      </c>
      <c r="E65" s="15" t="n">
        <v>40</v>
      </c>
      <c r="F65" s="15" t="n">
        <v>40</v>
      </c>
      <c r="G65" s="15" t="n">
        <v>0</v>
      </c>
      <c r="H65" s="15" t="n">
        <v>15</v>
      </c>
      <c r="I65" s="15" t="inlineStr">
        <is>
          <t>Very High</t>
        </is>
      </c>
    </row>
    <row r="66" ht="26" customHeight="1">
      <c r="A66" s="21" t="inlineStr">
        <is>
          <t>Electrolit</t>
        </is>
      </c>
      <c r="B66" s="15" t="n">
        <v>24</v>
      </c>
      <c r="C66" s="15" t="inlineStr">
        <is>
          <t>2)</t>
        </is>
      </c>
      <c r="D66" s="15" t="n">
        <v>0</v>
      </c>
      <c r="E66" s="15" t="n">
        <v>24</v>
      </c>
      <c r="F66" s="15" t="n">
        <v>24</v>
      </c>
      <c r="G66" s="15" t="n">
        <v>28</v>
      </c>
      <c r="H66" s="15" t="n">
        <v>45</v>
      </c>
      <c r="I66" s="15" t="inlineStr">
        <is>
          <t>High</t>
        </is>
      </c>
    </row>
    <row r="67" ht="26" customHeight="1">
      <c r="A67" s="21" t="inlineStr">
        <is>
          <t>Fanta</t>
        </is>
      </c>
      <c r="B67" s="15" t="n">
        <v>24</v>
      </c>
      <c r="C67" s="15" t="inlineStr">
        <is>
          <t>5)</t>
        </is>
      </c>
      <c r="D67" s="15" t="n">
        <v>0</v>
      </c>
      <c r="E67" s="15" t="n">
        <v>44</v>
      </c>
      <c r="F67" s="15" t="n">
        <v>44</v>
      </c>
      <c r="G67" s="15" t="n">
        <v>0</v>
      </c>
      <c r="H67" s="15" t="n">
        <v>15</v>
      </c>
      <c r="I67" s="15" t="inlineStr">
        <is>
          <t>High</t>
        </is>
      </c>
    </row>
    <row r="68" ht="26" customHeight="1">
      <c r="A68" s="21" t="inlineStr">
        <is>
          <t>Gorgie</t>
        </is>
      </c>
      <c r="B68" s="15" t="n">
        <v>24</v>
      </c>
      <c r="C68" s="15" t="inlineStr">
        <is>
          <t>1)</t>
        </is>
      </c>
      <c r="D68" s="15" t="n">
        <v>120</v>
      </c>
      <c r="E68" s="15" t="n">
        <v>0</v>
      </c>
      <c r="F68" s="15" t="n">
        <v>0</v>
      </c>
      <c r="G68" s="15" t="n">
        <v>100</v>
      </c>
      <c r="H68" s="15" t="n">
        <v>27</v>
      </c>
      <c r="I68" s="15" t="inlineStr">
        <is>
          <t>Low</t>
        </is>
      </c>
    </row>
    <row r="69" ht="26" customHeight="1">
      <c r="A69" s="21" t="inlineStr">
        <is>
          <t>Halo Sport</t>
        </is>
      </c>
      <c r="B69" s="15" t="n">
        <v>24</v>
      </c>
      <c r="C69" s="15" t="inlineStr">
        <is>
          <t>1)</t>
        </is>
      </c>
      <c r="D69" s="15" t="n">
        <v>0</v>
      </c>
      <c r="E69" s="15" t="n">
        <v>0</v>
      </c>
      <c r="F69" s="15" t="n">
        <v>0</v>
      </c>
      <c r="G69" s="15" t="n">
        <v>100</v>
      </c>
      <c r="H69" s="15" t="n">
        <v>40</v>
      </c>
      <c r="I69" s="15" t="inlineStr">
        <is>
          <t>Low</t>
        </is>
      </c>
    </row>
    <row r="70" ht="26" customHeight="1">
      <c r="A70" s="21" t="inlineStr">
        <is>
          <t>Mayawell</t>
        </is>
      </c>
      <c r="B70" s="15" t="n">
        <v>24</v>
      </c>
      <c r="C70" s="15" t="inlineStr">
        <is>
          <t>3)</t>
        </is>
      </c>
      <c r="D70" s="15" t="n">
        <v>0</v>
      </c>
      <c r="E70" s="15" t="n">
        <v>6</v>
      </c>
      <c r="F70" s="15" t="n">
        <v>6</v>
      </c>
      <c r="G70" s="15" t="n">
        <v>80</v>
      </c>
      <c r="H70" s="15" t="n">
        <v>5</v>
      </c>
      <c r="I70" s="15" t="inlineStr">
        <is>
          <t>Low</t>
        </is>
      </c>
    </row>
    <row r="71" ht="26" customHeight="1">
      <c r="A71" s="21" t="inlineStr">
        <is>
          <t>Propel</t>
        </is>
      </c>
      <c r="B71" s="15" t="n">
        <v>24</v>
      </c>
      <c r="C71" s="15" t="inlineStr">
        <is>
          <t>2)</t>
        </is>
      </c>
      <c r="D71" s="15" t="n">
        <v>0</v>
      </c>
      <c r="E71" s="15" t="n">
        <v>0</v>
      </c>
      <c r="F71" s="15" t="n">
        <v>0</v>
      </c>
      <c r="G71" s="15" t="n">
        <v>100</v>
      </c>
      <c r="H71" s="15" t="n">
        <v>40</v>
      </c>
      <c r="I71" s="15" t="inlineStr">
        <is>
          <t>High</t>
        </is>
      </c>
    </row>
    <row r="72" ht="26" customHeight="1">
      <c r="A72" s="21" t="inlineStr">
        <is>
          <t>Schweppes</t>
        </is>
      </c>
      <c r="B72" s="15" t="n">
        <v>24</v>
      </c>
      <c r="C72" s="15" t="inlineStr">
        <is>
          <t>5)</t>
        </is>
      </c>
      <c r="D72" s="15" t="n">
        <v>0</v>
      </c>
      <c r="E72" s="15" t="n">
        <v>33</v>
      </c>
      <c r="F72" s="15" t="n">
        <v>33</v>
      </c>
      <c r="G72" s="15" t="n">
        <v>2</v>
      </c>
      <c r="H72" s="15" t="n">
        <v>15</v>
      </c>
      <c r="I72" s="15" t="inlineStr">
        <is>
          <t>Medium</t>
        </is>
      </c>
    </row>
    <row r="73" ht="26" customHeight="1">
      <c r="A73" s="21" t="inlineStr">
        <is>
          <t>Sound</t>
        </is>
      </c>
      <c r="B73" s="15" t="n">
        <v>24</v>
      </c>
      <c r="C73" s="15" t="inlineStr">
        <is>
          <t>1)</t>
        </is>
      </c>
      <c r="D73" s="15" t="n">
        <v>15</v>
      </c>
      <c r="E73" s="15" t="n">
        <v>0</v>
      </c>
      <c r="F73" s="15" t="n">
        <v>0</v>
      </c>
      <c r="G73" s="15" t="n">
        <v>100</v>
      </c>
      <c r="H73" s="15" t="n">
        <v>20</v>
      </c>
      <c r="I73" s="15" t="inlineStr">
        <is>
          <t>Low</t>
        </is>
      </c>
    </row>
    <row r="74" ht="26" customHeight="1">
      <c r="A74" s="21" t="inlineStr">
        <is>
          <t>Sprite</t>
        </is>
      </c>
      <c r="B74" s="15" t="n">
        <v>24</v>
      </c>
      <c r="C74" s="15" t="inlineStr">
        <is>
          <t>5)</t>
        </is>
      </c>
      <c r="D74" s="15" t="n">
        <v>0</v>
      </c>
      <c r="E74" s="15" t="n">
        <v>19</v>
      </c>
      <c r="F74" s="15" t="n">
        <v>0</v>
      </c>
      <c r="G74" s="15" t="n">
        <v>50</v>
      </c>
      <c r="H74" s="15" t="n">
        <v>22.5</v>
      </c>
      <c r="I74" s="15" t="inlineStr">
        <is>
          <t>Very High</t>
        </is>
      </c>
    </row>
    <row r="75" ht="26" customHeight="1">
      <c r="A75" s="21" t="inlineStr">
        <is>
          <t>Sunkist</t>
        </is>
      </c>
      <c r="B75" s="15" t="n">
        <v>24</v>
      </c>
      <c r="C75" s="15" t="inlineStr">
        <is>
          <t>5)</t>
        </is>
      </c>
      <c r="D75" s="15" t="n">
        <v>19</v>
      </c>
      <c r="E75" s="15" t="n">
        <v>51</v>
      </c>
      <c r="F75" s="15" t="n">
        <v>51</v>
      </c>
      <c r="G75" s="15" t="n">
        <v>0</v>
      </c>
      <c r="H75" s="15" t="n">
        <v>15</v>
      </c>
      <c r="I75" s="15" t="inlineStr">
        <is>
          <t>Medium</t>
        </is>
      </c>
    </row>
    <row r="76" ht="26" customHeight="1">
      <c r="A76" s="21" t="inlineStr">
        <is>
          <t>Topo Chico</t>
        </is>
      </c>
      <c r="B76" s="15" t="n">
        <v>24</v>
      </c>
      <c r="C76" s="15" t="inlineStr">
        <is>
          <t>5)</t>
        </is>
      </c>
      <c r="D76" s="15" t="n">
        <v>0</v>
      </c>
      <c r="E76" s="15" t="n">
        <v>0</v>
      </c>
      <c r="F76" s="15" t="n">
        <v>0</v>
      </c>
      <c r="G76" s="15" t="n">
        <v>100</v>
      </c>
      <c r="H76" s="15" t="n">
        <v>20</v>
      </c>
      <c r="I76" s="15" t="inlineStr">
        <is>
          <t>Medium</t>
        </is>
      </c>
    </row>
    <row r="77" ht="26" customHeight="1">
      <c r="A77" s="21" t="inlineStr">
        <is>
          <t>Vita Coco</t>
        </is>
      </c>
      <c r="B77" s="15" t="n">
        <v>24</v>
      </c>
      <c r="C77" s="15" t="inlineStr">
        <is>
          <t>2)</t>
        </is>
      </c>
      <c r="D77" s="15" t="n">
        <v>0</v>
      </c>
      <c r="E77" s="15" t="n">
        <v>11</v>
      </c>
      <c r="F77" s="15" t="n">
        <v>11</v>
      </c>
      <c r="G77" s="15" t="n">
        <v>67</v>
      </c>
      <c r="H77" s="15" t="n">
        <v>25</v>
      </c>
      <c r="I77" s="15" t="inlineStr">
        <is>
          <t>High</t>
        </is>
      </c>
    </row>
    <row r="78" ht="26" customHeight="1">
      <c r="A78" s="21" t="inlineStr">
        <is>
          <t>Smartwater</t>
        </is>
      </c>
      <c r="B78" s="15" t="n">
        <v>22</v>
      </c>
      <c r="C78" s="15" t="inlineStr">
        <is>
          <t>2), 5)</t>
        </is>
      </c>
      <c r="D78" s="15" t="n">
        <v>0</v>
      </c>
      <c r="E78" s="15" t="n">
        <v>0</v>
      </c>
      <c r="F78" s="15" t="n">
        <v>0</v>
      </c>
      <c r="G78" s="15" t="n">
        <v>100</v>
      </c>
      <c r="H78" s="15" t="n">
        <v>20</v>
      </c>
      <c r="I78" s="15" t="inlineStr">
        <is>
          <t>High</t>
        </is>
      </c>
    </row>
    <row r="79" ht="26" customHeight="1">
      <c r="A79" s="21" t="inlineStr">
        <is>
          <t>ALO</t>
        </is>
      </c>
      <c r="B79" s="15" t="n">
        <v>20</v>
      </c>
      <c r="C79" s="15" t="inlineStr">
        <is>
          <t>3)</t>
        </is>
      </c>
      <c r="D79" s="15" t="n">
        <v>0</v>
      </c>
      <c r="E79" s="15" t="n">
        <v>20</v>
      </c>
      <c r="F79" s="15" t="n">
        <v>20</v>
      </c>
      <c r="G79" s="15" t="n">
        <v>39</v>
      </c>
      <c r="H79" s="15" t="n">
        <v>5</v>
      </c>
      <c r="I79" s="15" t="inlineStr">
        <is>
          <t>Low</t>
        </is>
      </c>
    </row>
    <row r="80" ht="26" customHeight="1">
      <c r="A80" s="21" t="inlineStr">
        <is>
          <t>Adrenaline Shoc</t>
        </is>
      </c>
      <c r="B80" s="15" t="n">
        <v>20</v>
      </c>
      <c r="C80" s="15" t="inlineStr">
        <is>
          <t>4)</t>
        </is>
      </c>
      <c r="D80" s="15" t="n">
        <v>300</v>
      </c>
      <c r="E80" s="15" t="n">
        <v>0</v>
      </c>
      <c r="F80" s="15" t="n">
        <v>0</v>
      </c>
      <c r="G80" s="15" t="n">
        <v>100</v>
      </c>
      <c r="H80" s="15" t="n">
        <v>35</v>
      </c>
      <c r="I80" s="15" t="inlineStr">
        <is>
          <t>Low</t>
        </is>
      </c>
    </row>
    <row r="81" ht="26" customHeight="1">
      <c r="A81" s="21" t="inlineStr">
        <is>
          <t>Arizona</t>
        </is>
      </c>
      <c r="B81" s="15" t="n">
        <v>20</v>
      </c>
      <c r="C81" s="15" t="inlineStr">
        <is>
          <t>4)</t>
        </is>
      </c>
      <c r="D81" s="15" t="n">
        <v>22</v>
      </c>
      <c r="E81" s="15" t="n">
        <v>49</v>
      </c>
      <c r="F81" s="15" t="n">
        <v>49</v>
      </c>
      <c r="G81" s="15" t="n">
        <v>0</v>
      </c>
      <c r="H81" s="15" t="n">
        <v>5</v>
      </c>
      <c r="I81" s="15" t="inlineStr">
        <is>
          <t>High</t>
        </is>
      </c>
    </row>
    <row r="82" ht="26" customHeight="1">
      <c r="A82" s="21" t="inlineStr">
        <is>
          <t>Bai</t>
        </is>
      </c>
      <c r="B82" s="15" t="n">
        <v>20</v>
      </c>
      <c r="C82" s="15" t="inlineStr">
        <is>
          <t>3)</t>
        </is>
      </c>
      <c r="D82" s="15" t="n">
        <v>55</v>
      </c>
      <c r="E82" s="15" t="n">
        <v>1</v>
      </c>
      <c r="F82" s="15" t="n">
        <v>1</v>
      </c>
      <c r="G82" s="15" t="n">
        <v>100</v>
      </c>
      <c r="H82" s="15" t="n">
        <v>27</v>
      </c>
      <c r="I82" s="15" t="inlineStr">
        <is>
          <t>Medium</t>
        </is>
      </c>
    </row>
    <row r="83" ht="26" customHeight="1">
      <c r="A83" s="21" t="inlineStr">
        <is>
          <t>GURU</t>
        </is>
      </c>
      <c r="B83" s="15" t="n">
        <v>20</v>
      </c>
      <c r="C83" s="15" t="inlineStr">
        <is>
          <t>4)</t>
        </is>
      </c>
      <c r="D83" s="15" t="n">
        <v>100</v>
      </c>
      <c r="E83" s="15" t="n">
        <v>21</v>
      </c>
      <c r="F83" s="15" t="n">
        <v>21</v>
      </c>
      <c r="G83" s="15" t="n">
        <v>38</v>
      </c>
      <c r="H83" s="15" t="n">
        <v>12</v>
      </c>
      <c r="I83" s="15" t="inlineStr">
        <is>
          <t>Medium</t>
        </is>
      </c>
    </row>
    <row r="84" ht="26" customHeight="1">
      <c r="A84" s="21" t="inlineStr">
        <is>
          <t>Karma</t>
        </is>
      </c>
      <c r="B84" s="15" t="n">
        <v>20</v>
      </c>
      <c r="C84" s="15" t="inlineStr">
        <is>
          <t>3)</t>
        </is>
      </c>
      <c r="D84" s="15" t="n">
        <v>0</v>
      </c>
      <c r="E84" s="15" t="n">
        <v>10</v>
      </c>
      <c r="F84" s="15" t="n">
        <v>10</v>
      </c>
      <c r="G84" s="15" t="n">
        <v>70</v>
      </c>
      <c r="H84" s="15" t="n">
        <v>5</v>
      </c>
      <c r="I84" s="15" t="inlineStr">
        <is>
          <t>Low</t>
        </is>
      </c>
    </row>
    <row r="85" ht="26" customHeight="1">
      <c r="A85" s="21" t="inlineStr">
        <is>
          <t>KeVita</t>
        </is>
      </c>
      <c r="B85" s="15" t="n">
        <v>20</v>
      </c>
      <c r="C85" s="15" t="inlineStr">
        <is>
          <t>3)</t>
        </is>
      </c>
      <c r="D85" s="15" t="n">
        <v>0</v>
      </c>
      <c r="E85" s="15" t="n">
        <v>5</v>
      </c>
      <c r="F85" s="15" t="n">
        <v>5</v>
      </c>
      <c r="G85" s="15" t="n">
        <v>84</v>
      </c>
      <c r="H85" s="15" t="n">
        <v>15</v>
      </c>
      <c r="I85" s="15" t="inlineStr">
        <is>
          <t>Medium</t>
        </is>
      </c>
    </row>
    <row r="86" ht="26" customHeight="1">
      <c r="A86" s="21" t="inlineStr">
        <is>
          <t>Mas+</t>
        </is>
      </c>
      <c r="B86" s="15" t="n">
        <v>20</v>
      </c>
      <c r="C86" s="15" t="inlineStr">
        <is>
          <t>2)</t>
        </is>
      </c>
      <c r="D86" s="15" t="n">
        <v>0</v>
      </c>
      <c r="E86" s="15" t="n">
        <v>4</v>
      </c>
      <c r="F86" s="15" t="n">
        <v>4</v>
      </c>
      <c r="G86" s="15" t="n">
        <v>88</v>
      </c>
      <c r="H86" s="15" t="n">
        <v>45</v>
      </c>
      <c r="I86" s="15" t="inlineStr">
        <is>
          <t>Medium</t>
        </is>
      </c>
    </row>
    <row r="87" ht="26" customHeight="1">
      <c r="A87" s="21" t="inlineStr">
        <is>
          <t>Mtn Dew</t>
        </is>
      </c>
      <c r="B87" s="15" t="n">
        <v>20</v>
      </c>
      <c r="C87" s="15" t="inlineStr">
        <is>
          <t>4)</t>
        </is>
      </c>
      <c r="D87" s="15" t="n">
        <v>180</v>
      </c>
      <c r="E87" s="15" t="n">
        <v>0</v>
      </c>
      <c r="F87" s="15" t="n">
        <v>0</v>
      </c>
      <c r="G87" s="15" t="n">
        <v>100</v>
      </c>
      <c r="H87" s="15" t="n">
        <v>45</v>
      </c>
      <c r="I87" s="15" t="inlineStr">
        <is>
          <t>Medium</t>
        </is>
      </c>
    </row>
    <row r="88" ht="26" customHeight="1">
      <c r="A88" s="21" t="inlineStr">
        <is>
          <t>Roar Organic</t>
        </is>
      </c>
      <c r="B88" s="15" t="n">
        <v>20</v>
      </c>
      <c r="C88" s="15" t="inlineStr">
        <is>
          <t>2)</t>
        </is>
      </c>
      <c r="D88" s="15" t="n">
        <v>0</v>
      </c>
      <c r="E88" s="15" t="n">
        <v>2</v>
      </c>
      <c r="F88" s="15" t="n">
        <v>2</v>
      </c>
      <c r="G88" s="15" t="n">
        <v>94</v>
      </c>
      <c r="H88" s="15" t="n">
        <v>35</v>
      </c>
      <c r="I88" s="15" t="inlineStr">
        <is>
          <t>Low</t>
        </is>
      </c>
    </row>
    <row r="89" ht="26" customHeight="1">
      <c r="A89" s="21" t="inlineStr">
        <is>
          <t>Rockstar</t>
        </is>
      </c>
      <c r="B89" s="15" t="n">
        <v>20</v>
      </c>
      <c r="C89" s="15" t="inlineStr">
        <is>
          <t>4)</t>
        </is>
      </c>
      <c r="D89" s="15" t="n">
        <v>160</v>
      </c>
      <c r="E89" s="15" t="n">
        <v>31</v>
      </c>
      <c r="F89" s="15" t="n">
        <v>31</v>
      </c>
      <c r="G89" s="15" t="n">
        <v>8</v>
      </c>
      <c r="H89" s="15" t="n">
        <v>30</v>
      </c>
      <c r="I89" s="15" t="inlineStr">
        <is>
          <t>Medium</t>
        </is>
      </c>
    </row>
    <row r="90" ht="26" customHeight="1">
      <c r="A90" s="21" t="inlineStr">
        <is>
          <t>STOK</t>
        </is>
      </c>
      <c r="B90" s="15" t="n">
        <v>20</v>
      </c>
      <c r="C90" s="15" t="inlineStr">
        <is>
          <t>4)</t>
        </is>
      </c>
      <c r="D90" s="15" t="n">
        <v>145</v>
      </c>
      <c r="E90" s="15" t="n">
        <v>13</v>
      </c>
      <c r="F90" s="15" t="n">
        <v>13</v>
      </c>
      <c r="G90" s="15" t="n">
        <v>59</v>
      </c>
      <c r="H90" s="15" t="n">
        <v>22</v>
      </c>
      <c r="I90" s="15" t="inlineStr">
        <is>
          <t>Medium</t>
        </is>
      </c>
    </row>
    <row r="91" ht="26" customHeight="1">
      <c r="A91" s="21" t="inlineStr">
        <is>
          <t>7UP</t>
        </is>
      </c>
      <c r="B91" s="15" t="n">
        <v>18</v>
      </c>
      <c r="C91" s="15" t="inlineStr">
        <is>
          <t>5)</t>
        </is>
      </c>
      <c r="D91" s="15" t="n">
        <v>0</v>
      </c>
      <c r="E91" s="15" t="n">
        <v>38</v>
      </c>
      <c r="F91" s="15" t="n">
        <v>38</v>
      </c>
      <c r="G91" s="15" t="n">
        <v>0</v>
      </c>
      <c r="H91" s="15" t="n">
        <v>15</v>
      </c>
      <c r="I91" s="15" t="inlineStr">
        <is>
          <t>High</t>
        </is>
      </c>
    </row>
    <row r="92" ht="26" customHeight="1">
      <c r="A92" s="21" t="inlineStr">
        <is>
          <t>A&amp;W</t>
        </is>
      </c>
      <c r="B92" s="15" t="n">
        <v>18</v>
      </c>
      <c r="C92" s="15" t="inlineStr">
        <is>
          <t>5)</t>
        </is>
      </c>
      <c r="D92" s="15" t="n">
        <v>0</v>
      </c>
      <c r="E92" s="15" t="n">
        <v>46</v>
      </c>
      <c r="F92" s="15" t="n">
        <v>46</v>
      </c>
      <c r="G92" s="15" t="n">
        <v>0</v>
      </c>
      <c r="H92" s="15" t="n">
        <v>15</v>
      </c>
      <c r="I92" s="15" t="inlineStr">
        <is>
          <t>High</t>
        </is>
      </c>
    </row>
    <row r="93" ht="26" customHeight="1">
      <c r="A93" s="21" t="inlineStr">
        <is>
          <t>Fresca</t>
        </is>
      </c>
      <c r="B93" s="15" t="n">
        <v>18</v>
      </c>
      <c r="C93" s="15" t="inlineStr">
        <is>
          <t>5)</t>
        </is>
      </c>
      <c r="D93" s="15" t="n">
        <v>0</v>
      </c>
      <c r="E93" s="15" t="n">
        <v>0</v>
      </c>
      <c r="F93" s="15" t="n">
        <v>0</v>
      </c>
      <c r="G93" s="15" t="n">
        <v>100</v>
      </c>
      <c r="H93" s="15" t="n">
        <v>30</v>
      </c>
      <c r="I93" s="15" t="inlineStr">
        <is>
          <t>Medium</t>
        </is>
      </c>
    </row>
    <row r="94" ht="26" customHeight="1">
      <c r="A94" s="21" t="inlineStr">
        <is>
          <t>Mug</t>
        </is>
      </c>
      <c r="B94" s="15" t="n">
        <v>18</v>
      </c>
      <c r="C94" s="15" t="inlineStr">
        <is>
          <t>5)</t>
        </is>
      </c>
      <c r="D94" s="15" t="n">
        <v>0</v>
      </c>
      <c r="E94" s="15" t="n">
        <v>43</v>
      </c>
      <c r="F94" s="15" t="n">
        <v>43</v>
      </c>
      <c r="G94" s="15" t="n">
        <v>0</v>
      </c>
      <c r="H94" s="15" t="n">
        <v>15</v>
      </c>
      <c r="I94" s="15" t="inlineStr">
        <is>
          <t>Medium</t>
        </is>
      </c>
    </row>
    <row r="95" ht="26" customHeight="1">
      <c r="A95" s="21" t="inlineStr">
        <is>
          <t>Brisk</t>
        </is>
      </c>
      <c r="B95" s="15" t="n">
        <v>16</v>
      </c>
      <c r="C95" s="15" t="inlineStr">
        <is>
          <t>4)</t>
        </is>
      </c>
      <c r="D95" s="15" t="n">
        <v>18</v>
      </c>
      <c r="E95" s="15" t="n">
        <v>29</v>
      </c>
      <c r="F95" s="15" t="n">
        <v>29</v>
      </c>
      <c r="G95" s="15" t="n">
        <v>14</v>
      </c>
      <c r="H95" s="15" t="n">
        <v>25</v>
      </c>
      <c r="I95" s="15" t="inlineStr">
        <is>
          <t>Medium</t>
        </is>
      </c>
    </row>
    <row r="96" ht="26" customHeight="1">
      <c r="A96" s="21" t="inlineStr">
        <is>
          <t>Eska</t>
        </is>
      </c>
      <c r="B96" s="15" t="n">
        <v>15</v>
      </c>
      <c r="C96" s="15" t="inlineStr">
        <is>
          <t>5)</t>
        </is>
      </c>
      <c r="D96" s="15" t="n">
        <v>0</v>
      </c>
      <c r="E96" s="15" t="n">
        <v>0</v>
      </c>
      <c r="F96" s="15" t="n">
        <v>0</v>
      </c>
      <c r="G96" s="15" t="n">
        <v>100</v>
      </c>
      <c r="H96" s="15" t="n">
        <v>20</v>
      </c>
      <c r="I96" s="15" t="inlineStr">
        <is>
          <t>Low</t>
        </is>
      </c>
    </row>
    <row r="97" ht="26" customHeight="1">
      <c r="A97" s="21" t="inlineStr">
        <is>
          <t>Full Throttle</t>
        </is>
      </c>
      <c r="B97" s="15" t="n">
        <v>15</v>
      </c>
      <c r="C97" s="15" t="inlineStr">
        <is>
          <t>4)</t>
        </is>
      </c>
      <c r="D97" s="15" t="n">
        <v>160</v>
      </c>
      <c r="E97" s="15" t="n">
        <v>58</v>
      </c>
      <c r="F97" s="15" t="n">
        <v>58</v>
      </c>
      <c r="G97" s="15" t="n">
        <v>0</v>
      </c>
      <c r="H97" s="15" t="n">
        <v>40</v>
      </c>
      <c r="I97" s="15" t="inlineStr">
        <is>
          <t>Low</t>
        </is>
      </c>
    </row>
    <row r="98" ht="26" customHeight="1">
      <c r="A98" s="21" t="inlineStr">
        <is>
          <t>Venom</t>
        </is>
      </c>
      <c r="B98" s="15" t="n">
        <v>15</v>
      </c>
      <c r="C98" s="15" t="inlineStr">
        <is>
          <t>4)</t>
        </is>
      </c>
      <c r="D98" s="15" t="n">
        <v>160</v>
      </c>
      <c r="E98" s="15" t="n">
        <v>53</v>
      </c>
      <c r="F98" s="15" t="n">
        <v>53</v>
      </c>
      <c r="G98" s="15" t="n">
        <v>0</v>
      </c>
      <c r="H98" s="15" t="n">
        <v>40</v>
      </c>
      <c r="I98" s="15" t="inlineStr">
        <is>
          <t>Low</t>
        </is>
      </c>
    </row>
    <row r="99" ht="26" customHeight="1">
      <c r="A99" s="21" t="inlineStr">
        <is>
          <t>AMP</t>
        </is>
      </c>
      <c r="B99" s="15" t="n">
        <v>10</v>
      </c>
      <c r="C99" s="15" t="inlineStr">
        <is>
          <t>4)</t>
        </is>
      </c>
      <c r="D99" s="15" t="n">
        <v>142</v>
      </c>
      <c r="E99" s="15" t="n">
        <v>58</v>
      </c>
      <c r="F99" s="15" t="n">
        <v>58</v>
      </c>
      <c r="G99" s="15" t="n">
        <v>0</v>
      </c>
      <c r="H99" s="15" t="n">
        <v>32</v>
      </c>
      <c r="I99" s="15" t="inlineStr">
        <is>
          <t>Low</t>
        </is>
      </c>
    </row>
    <row r="100" ht="26" customHeight="1">
      <c r="A100" s="21" t="inlineStr">
        <is>
          <t>NOS</t>
        </is>
      </c>
      <c r="B100" s="15" t="n">
        <v>10</v>
      </c>
      <c r="C100" s="15" t="inlineStr">
        <is>
          <t>4)</t>
        </is>
      </c>
      <c r="D100" s="15" t="n">
        <v>160</v>
      </c>
      <c r="E100" s="15" t="n">
        <v>54</v>
      </c>
      <c r="F100" s="15" t="n">
        <v>54</v>
      </c>
      <c r="G100" s="15" t="n">
        <v>0</v>
      </c>
      <c r="H100" s="15" t="n">
        <v>40</v>
      </c>
      <c r="I100" s="15" t="inlineStr">
        <is>
          <t>Low</t>
        </is>
      </c>
    </row>
    <row r="101" ht="26" customHeight="1">
      <c r="A101" s="21" t="inlineStr">
        <is>
          <t>Diet Pepsi</t>
        </is>
      </c>
      <c r="B101" s="15" t="n">
        <v>6</v>
      </c>
      <c r="C101" s="15" t="inlineStr">
        <is>
          <t>5)</t>
        </is>
      </c>
      <c r="D101" s="15" t="n">
        <v>35</v>
      </c>
      <c r="E101" s="15" t="n">
        <v>0</v>
      </c>
      <c r="F101" s="15" t="n">
        <v>0</v>
      </c>
      <c r="G101" s="15" t="n">
        <v>100</v>
      </c>
      <c r="H101" s="15" t="n">
        <v>30</v>
      </c>
      <c r="I101" s="15" t="inlineStr">
        <is>
          <t>High</t>
        </is>
      </c>
    </row>
    <row r="102" ht="26" customHeight="1">
      <c r="A102" s="21" t="inlineStr">
        <is>
          <t>Essentia</t>
        </is>
      </c>
      <c r="B102" s="15" t="n">
        <v>3</v>
      </c>
      <c r="C102" s="15" t="inlineStr">
        <is>
          <t>2)</t>
        </is>
      </c>
      <c r="D102" s="15" t="n">
        <v>0</v>
      </c>
      <c r="E102" s="15" t="n">
        <v>0</v>
      </c>
      <c r="F102" s="15" t="n">
        <v>0</v>
      </c>
      <c r="G102" s="15" t="n">
        <v>100</v>
      </c>
      <c r="H102" s="15" t="n">
        <v>20</v>
      </c>
      <c r="I102" s="15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9966CC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2" customWidth="1" min="4" max="4"/>
    <col width="9" customWidth="1" min="5" max="5"/>
    <col width="9" customWidth="1" min="6" max="6"/>
    <col width="14" customWidth="1" min="7" max="7"/>
    <col width="12" customWidth="1" min="8" max="8"/>
    <col width="14" customWidth="1" min="9" max="9"/>
    <col width="15" customWidth="1" min="10" max="10"/>
  </cols>
  <sheetData>
    <row r="1" ht="42" customHeight="1">
      <c r="A1" s="27" t="inlineStr">
        <is>
          <t>Category</t>
        </is>
      </c>
      <c r="B1" s="27" t="inlineStr">
        <is>
          <t># Products</t>
        </is>
      </c>
      <c r="C1" s="27" t="inlineStr">
        <is>
          <t># Sugar-free (&lt;=1g)</t>
        </is>
      </c>
      <c r="D1" s="27" t="inlineStr">
        <is>
          <t>Avg sugar (g)</t>
        </is>
      </c>
      <c r="E1" s="27" t="inlineStr">
        <is>
          <t>Min sugar</t>
        </is>
      </c>
      <c r="F1" s="27" t="inlineStr">
        <is>
          <t>Max sugar</t>
        </is>
      </c>
      <c r="G1" s="27" t="inlineStr">
        <is>
          <t>Avg caffeine (mg)</t>
        </is>
      </c>
      <c r="H1" s="27" t="inlineStr">
        <is>
          <t>Avg calories</t>
        </is>
      </c>
      <c r="I1" s="27" t="inlineStr">
        <is>
          <t>Avg Health Score</t>
        </is>
      </c>
      <c r="J1" s="27" t="inlineStr">
        <is>
          <t>Avg Functional Score</t>
        </is>
      </c>
    </row>
    <row r="2" ht="30" customHeight="1">
      <c r="A2" s="21" t="inlineStr">
        <is>
          <t>1) Sparkling electrolyte / functional sparkling</t>
        </is>
      </c>
      <c r="B2" s="15" t="n">
        <v>248</v>
      </c>
      <c r="C2" s="15" t="n">
        <v>8</v>
      </c>
      <c r="D2" s="15" t="n">
        <v>0.9</v>
      </c>
      <c r="E2" s="15" t="n">
        <v>0</v>
      </c>
      <c r="F2" s="15" t="n">
        <v>8</v>
      </c>
      <c r="G2" s="15" t="n">
        <v>38.8</v>
      </c>
      <c r="H2" s="15" t="n">
        <v>7.8</v>
      </c>
      <c r="I2" s="15" t="n">
        <v>97.3</v>
      </c>
      <c r="J2" s="15" t="n">
        <v>23.7</v>
      </c>
    </row>
    <row r="3" ht="30" customHeight="1">
      <c r="A3" s="21" t="inlineStr">
        <is>
          <t>2) Electrolyte beverage (RTD)</t>
        </is>
      </c>
      <c r="B3" s="15" t="n">
        <v>404</v>
      </c>
      <c r="C3" s="15" t="n">
        <v>8</v>
      </c>
      <c r="D3" s="15" t="n">
        <v>9.5</v>
      </c>
      <c r="E3" s="15" t="n">
        <v>0</v>
      </c>
      <c r="F3" s="15" t="n">
        <v>35</v>
      </c>
      <c r="G3" s="15" t="n">
        <v>0</v>
      </c>
      <c r="H3" s="15" t="n">
        <v>41.7</v>
      </c>
      <c r="I3" s="15" t="n">
        <v>71.8</v>
      </c>
      <c r="J3" s="15" t="n">
        <v>37.4</v>
      </c>
    </row>
    <row r="4" ht="30" customHeight="1">
      <c r="A4" s="21" t="inlineStr">
        <is>
          <t>3) Functional beverage (still/sparkling)</t>
        </is>
      </c>
      <c r="B4" s="15" t="n">
        <v>555</v>
      </c>
      <c r="C4" s="15" t="n">
        <v>7</v>
      </c>
      <c r="D4" s="15" t="n">
        <v>6.5</v>
      </c>
      <c r="E4" s="15" t="n">
        <v>0</v>
      </c>
      <c r="F4" s="15" t="n">
        <v>27</v>
      </c>
      <c r="G4" s="15" t="n">
        <v>5.5</v>
      </c>
      <c r="H4" s="15" t="n">
        <v>37.4</v>
      </c>
      <c r="I4" s="15" t="n">
        <v>80.3</v>
      </c>
      <c r="J4" s="15" t="n">
        <v>12.6</v>
      </c>
    </row>
    <row r="5" ht="30" customHeight="1">
      <c r="A5" s="21" t="inlineStr">
        <is>
          <t>4) Caffeine &amp; energy beverage</t>
        </is>
      </c>
      <c r="B5" s="15" t="n">
        <v>815</v>
      </c>
      <c r="C5" s="15" t="n">
        <v>16</v>
      </c>
      <c r="D5" s="15" t="n">
        <v>19.1</v>
      </c>
      <c r="E5" s="15" t="n">
        <v>0</v>
      </c>
      <c r="F5" s="15" t="n">
        <v>58</v>
      </c>
      <c r="G5" s="15" t="n">
        <v>154.6</v>
      </c>
      <c r="H5" s="15" t="n">
        <v>89.59999999999999</v>
      </c>
      <c r="I5" s="15" t="n">
        <v>52.5</v>
      </c>
      <c r="J5" s="15" t="n">
        <v>32.5</v>
      </c>
    </row>
    <row r="6" ht="30" customHeight="1">
      <c r="A6" s="21" t="inlineStr">
        <is>
          <t>5) Sparkling water &amp; soda</t>
        </is>
      </c>
      <c r="B6" s="15" t="n">
        <v>899</v>
      </c>
      <c r="C6" s="15" t="n">
        <v>22</v>
      </c>
      <c r="D6" s="15" t="n">
        <v>15.2</v>
      </c>
      <c r="E6" s="15" t="n">
        <v>0</v>
      </c>
      <c r="F6" s="15" t="n">
        <v>51</v>
      </c>
      <c r="G6" s="15" t="n">
        <v>10.8</v>
      </c>
      <c r="H6" s="15" t="n">
        <v>56.9</v>
      </c>
      <c r="I6" s="15" t="n">
        <v>63.5</v>
      </c>
      <c r="J6" s="15" t="n">
        <v>19.4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0B050"/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4" customWidth="1" min="4" max="4"/>
    <col width="9" customWidth="1" min="5" max="5"/>
    <col width="11" customWidth="1" min="6" max="6"/>
    <col width="9" customWidth="1" min="7" max="7"/>
    <col width="11" customWidth="1" min="8" max="8"/>
    <col width="12" customWidth="1" min="9" max="9"/>
    <col width="14" customWidth="1" min="10" max="10"/>
    <col width="10" customWidth="1" min="11" max="11"/>
  </cols>
  <sheetData>
    <row r="1" ht="42" customHeight="1">
      <c r="A1" s="27" t="inlineStr">
        <is>
          <t>Rank</t>
        </is>
      </c>
      <c r="B1" s="27" t="inlineStr">
        <is>
          <t>Brand</t>
        </is>
      </c>
      <c r="C1" s="27" t="inlineStr">
        <is>
          <t>Product line</t>
        </is>
      </c>
      <c r="D1" s="27" t="inlineStr">
        <is>
          <t>Category</t>
        </is>
      </c>
      <c r="E1" s="27" t="inlineStr">
        <is>
          <t>Sugar (g)</t>
        </is>
      </c>
      <c r="F1" s="27" t="inlineStr">
        <is>
          <t>Caffeine (mg)</t>
        </is>
      </c>
      <c r="G1" s="27" t="inlineStr">
        <is>
          <t>Calories</t>
        </is>
      </c>
      <c r="H1" s="27" t="inlineStr">
        <is>
          <t>Sugar/100mL</t>
        </is>
      </c>
      <c r="I1" s="27" t="inlineStr">
        <is>
          <t>Health Score</t>
        </is>
      </c>
      <c r="J1" s="27" t="inlineStr">
        <is>
          <t>Functional Score</t>
        </is>
      </c>
      <c r="K1" s="27" t="inlineStr">
        <is>
          <t>Sugar-free?</t>
        </is>
      </c>
    </row>
    <row r="2" ht="22" customHeight="1">
      <c r="A2" s="24" t="n">
        <v>1</v>
      </c>
      <c r="B2" s="15" t="inlineStr">
        <is>
          <t>Red Bull</t>
        </is>
      </c>
      <c r="C2" s="15" t="inlineStr">
        <is>
          <t>Red Bull Sugarfree</t>
        </is>
      </c>
      <c r="D2" s="15" t="inlineStr">
        <is>
          <t>4) Caffeine &amp; energy beverage</t>
        </is>
      </c>
      <c r="E2" s="13" t="n">
        <v>0</v>
      </c>
      <c r="F2" s="13" t="n">
        <v>80</v>
      </c>
      <c r="G2" s="13" t="n">
        <v>10</v>
      </c>
      <c r="H2" s="36" t="n">
        <v>0</v>
      </c>
      <c r="I2" s="13" t="n">
        <v>100</v>
      </c>
      <c r="J2" s="13" t="n">
        <v>47</v>
      </c>
      <c r="K2" s="13" t="inlineStr">
        <is>
          <t>Yes</t>
        </is>
      </c>
    </row>
    <row r="3" ht="22" customHeight="1">
      <c r="A3" s="24" t="n">
        <v>2</v>
      </c>
      <c r="B3" s="15" t="inlineStr">
        <is>
          <t>Monster</t>
        </is>
      </c>
      <c r="C3" s="15" t="inlineStr">
        <is>
          <t>Monster Energy Ultra Zero (White)</t>
        </is>
      </c>
      <c r="D3" s="15" t="inlineStr">
        <is>
          <t>4) Caffeine &amp; energy beverage</t>
        </is>
      </c>
      <c r="E3" s="13" t="n">
        <v>0</v>
      </c>
      <c r="F3" s="13" t="n">
        <v>150</v>
      </c>
      <c r="G3" s="13" t="n">
        <v>10</v>
      </c>
      <c r="H3" s="36" t="n">
        <v>0</v>
      </c>
      <c r="I3" s="13" t="n">
        <v>100</v>
      </c>
      <c r="J3" s="13" t="n">
        <v>55</v>
      </c>
      <c r="K3" s="13" t="inlineStr">
        <is>
          <t>Yes</t>
        </is>
      </c>
    </row>
    <row r="4" ht="22" customHeight="1">
      <c r="A4" s="24" t="n">
        <v>3</v>
      </c>
      <c r="B4" s="15" t="inlineStr">
        <is>
          <t>Celsius</t>
        </is>
      </c>
      <c r="C4" s="15" t="inlineStr">
        <is>
          <t>Celsius Original Sparkling</t>
        </is>
      </c>
      <c r="D4" s="15" t="inlineStr">
        <is>
          <t>4) Caffeine &amp; energy beverage</t>
        </is>
      </c>
      <c r="E4" s="13" t="n">
        <v>0</v>
      </c>
      <c r="F4" s="13" t="n">
        <v>200</v>
      </c>
      <c r="G4" s="13" t="n">
        <v>10</v>
      </c>
      <c r="H4" s="36" t="n">
        <v>0</v>
      </c>
      <c r="I4" s="13" t="n">
        <v>100</v>
      </c>
      <c r="J4" s="13" t="n">
        <v>35</v>
      </c>
      <c r="K4" s="13" t="inlineStr">
        <is>
          <t>Yes</t>
        </is>
      </c>
    </row>
    <row r="5" ht="22" customHeight="1">
      <c r="A5" s="24" t="n">
        <v>4</v>
      </c>
      <c r="B5" s="15" t="inlineStr">
        <is>
          <t>Celsius</t>
        </is>
      </c>
      <c r="C5" s="15" t="inlineStr">
        <is>
          <t>Celsius Essentials</t>
        </is>
      </c>
      <c r="D5" s="15" t="inlineStr">
        <is>
          <t>4) Caffeine &amp; energy beverage</t>
        </is>
      </c>
      <c r="E5" s="13" t="n">
        <v>0</v>
      </c>
      <c r="F5" s="13" t="n">
        <v>270</v>
      </c>
      <c r="G5" s="13" t="n">
        <v>10</v>
      </c>
      <c r="H5" s="36" t="n">
        <v>0</v>
      </c>
      <c r="I5" s="13" t="n">
        <v>100</v>
      </c>
      <c r="J5" s="13" t="n">
        <v>35</v>
      </c>
      <c r="K5" s="13" t="inlineStr">
        <is>
          <t>Yes</t>
        </is>
      </c>
    </row>
    <row r="6" ht="22" customHeight="1">
      <c r="A6" s="24" t="n">
        <v>5</v>
      </c>
      <c r="B6" s="15" t="inlineStr">
        <is>
          <t>Prime</t>
        </is>
      </c>
      <c r="C6" s="15" t="inlineStr">
        <is>
          <t>Prime Energy</t>
        </is>
      </c>
      <c r="D6" s="15" t="inlineStr">
        <is>
          <t>4) Caffeine &amp; energy beverage</t>
        </is>
      </c>
      <c r="E6" s="13" t="n">
        <v>0</v>
      </c>
      <c r="F6" s="13" t="n">
        <v>200</v>
      </c>
      <c r="G6" s="13" t="n">
        <v>10</v>
      </c>
      <c r="H6" s="36" t="n">
        <v>0</v>
      </c>
      <c r="I6" s="13" t="n">
        <v>100</v>
      </c>
      <c r="J6" s="13" t="n">
        <v>35</v>
      </c>
      <c r="K6" s="13" t="inlineStr">
        <is>
          <t>Yes</t>
        </is>
      </c>
    </row>
    <row r="7" ht="22" customHeight="1">
      <c r="A7" s="24" t="n">
        <v>6</v>
      </c>
      <c r="B7" s="15" t="inlineStr">
        <is>
          <t>C4</t>
        </is>
      </c>
      <c r="C7" s="15" t="inlineStr">
        <is>
          <t>C4 Energy (Performance)</t>
        </is>
      </c>
      <c r="D7" s="15" t="inlineStr">
        <is>
          <t>4) Caffeine &amp; energy beverage</t>
        </is>
      </c>
      <c r="E7" s="13" t="n">
        <v>0</v>
      </c>
      <c r="F7" s="13" t="n">
        <v>200</v>
      </c>
      <c r="G7" s="13" t="n">
        <v>0</v>
      </c>
      <c r="H7" s="36" t="n">
        <v>0</v>
      </c>
      <c r="I7" s="13" t="n">
        <v>100</v>
      </c>
      <c r="J7" s="13" t="n">
        <v>45</v>
      </c>
      <c r="K7" s="13" t="inlineStr">
        <is>
          <t>Yes</t>
        </is>
      </c>
    </row>
    <row r="8" ht="22" customHeight="1">
      <c r="A8" s="24" t="n">
        <v>7</v>
      </c>
      <c r="B8" s="15" t="inlineStr">
        <is>
          <t>Reign</t>
        </is>
      </c>
      <c r="C8" s="15" t="inlineStr">
        <is>
          <t>Reign Total Body Fuel</t>
        </is>
      </c>
      <c r="D8" s="15" t="inlineStr">
        <is>
          <t>4) Caffeine &amp; energy beverage</t>
        </is>
      </c>
      <c r="E8" s="13" t="n">
        <v>0</v>
      </c>
      <c r="F8" s="13" t="n">
        <v>300</v>
      </c>
      <c r="G8" s="13" t="n">
        <v>10</v>
      </c>
      <c r="H8" s="36" t="n">
        <v>0</v>
      </c>
      <c r="I8" s="13" t="n">
        <v>100</v>
      </c>
      <c r="J8" s="13" t="n">
        <v>35</v>
      </c>
      <c r="K8" s="13" t="inlineStr">
        <is>
          <t>Yes</t>
        </is>
      </c>
    </row>
    <row r="9" ht="22" customHeight="1">
      <c r="A9" s="24" t="n">
        <v>8</v>
      </c>
      <c r="B9" s="15" t="inlineStr">
        <is>
          <t>Alani Nu</t>
        </is>
      </c>
      <c r="C9" s="15" t="inlineStr">
        <is>
          <t>Alani Nu Energy</t>
        </is>
      </c>
      <c r="D9" s="15" t="inlineStr">
        <is>
          <t>4) Caffeine &amp; energy beverage</t>
        </is>
      </c>
      <c r="E9" s="13" t="n">
        <v>0</v>
      </c>
      <c r="F9" s="13" t="n">
        <v>200</v>
      </c>
      <c r="G9" s="13" t="n">
        <v>10</v>
      </c>
      <c r="H9" s="36" t="n">
        <v>0</v>
      </c>
      <c r="I9" s="13" t="n">
        <v>100</v>
      </c>
      <c r="J9" s="13" t="n">
        <v>45</v>
      </c>
      <c r="K9" s="13" t="inlineStr">
        <is>
          <t>Yes</t>
        </is>
      </c>
    </row>
    <row r="10" ht="22" customHeight="1">
      <c r="A10" s="24" t="n">
        <v>9</v>
      </c>
      <c r="B10" s="15" t="inlineStr">
        <is>
          <t>Bang</t>
        </is>
      </c>
      <c r="C10" s="15" t="inlineStr">
        <is>
          <t>Bang Energy</t>
        </is>
      </c>
      <c r="D10" s="15" t="inlineStr">
        <is>
          <t>4) Caffeine &amp; energy beverage</t>
        </is>
      </c>
      <c r="E10" s="13" t="n">
        <v>0</v>
      </c>
      <c r="F10" s="13" t="n">
        <v>300</v>
      </c>
      <c r="G10" s="13" t="n">
        <v>0</v>
      </c>
      <c r="H10" s="36" t="n">
        <v>0</v>
      </c>
      <c r="I10" s="13" t="n">
        <v>100</v>
      </c>
      <c r="J10" s="13" t="n">
        <v>45</v>
      </c>
      <c r="K10" s="13" t="inlineStr">
        <is>
          <t>Yes</t>
        </is>
      </c>
    </row>
    <row r="11" ht="22" customHeight="1">
      <c r="A11" s="24" t="n">
        <v>10</v>
      </c>
      <c r="B11" s="15" t="inlineStr">
        <is>
          <t>Ghost</t>
        </is>
      </c>
      <c r="C11" s="15" t="inlineStr">
        <is>
          <t>Ghost Energy</t>
        </is>
      </c>
      <c r="D11" s="15" t="inlineStr">
        <is>
          <t>4) Caffeine &amp; energy beverage</t>
        </is>
      </c>
      <c r="E11" s="13" t="n">
        <v>0</v>
      </c>
      <c r="F11" s="13" t="n">
        <v>200</v>
      </c>
      <c r="G11" s="13" t="n">
        <v>5</v>
      </c>
      <c r="H11" s="36" t="n">
        <v>0</v>
      </c>
      <c r="I11" s="13" t="n">
        <v>100</v>
      </c>
      <c r="J11" s="13" t="n">
        <v>45</v>
      </c>
      <c r="K11" s="13" t="inlineStr">
        <is>
          <t>Yes</t>
        </is>
      </c>
    </row>
    <row r="12" ht="22" customHeight="1">
      <c r="A12" s="24" t="n">
        <v>11</v>
      </c>
      <c r="B12" s="15" t="inlineStr">
        <is>
          <t>ZOA</t>
        </is>
      </c>
      <c r="C12" s="15" t="inlineStr">
        <is>
          <t>ZOA Zero Sugar Energy</t>
        </is>
      </c>
      <c r="D12" s="15" t="inlineStr">
        <is>
          <t>4) Caffeine &amp; energy beverage</t>
        </is>
      </c>
      <c r="E12" s="13" t="n">
        <v>0</v>
      </c>
      <c r="F12" s="13" t="n">
        <v>160</v>
      </c>
      <c r="G12" s="13" t="n">
        <v>15</v>
      </c>
      <c r="H12" s="36" t="n">
        <v>0</v>
      </c>
      <c r="I12" s="13" t="n">
        <v>100</v>
      </c>
      <c r="J12" s="13" t="n">
        <v>55</v>
      </c>
      <c r="K12" s="13" t="inlineStr">
        <is>
          <t>Yes</t>
        </is>
      </c>
    </row>
    <row r="13" ht="22" customHeight="1">
      <c r="A13" s="24" t="n">
        <v>12</v>
      </c>
      <c r="B13" s="15" t="inlineStr">
        <is>
          <t>Zevia</t>
        </is>
      </c>
      <c r="C13" s="15" t="inlineStr">
        <is>
          <t>Zevia Energy</t>
        </is>
      </c>
      <c r="D13" s="15" t="inlineStr">
        <is>
          <t>4) Caffeine &amp; energy beverage</t>
        </is>
      </c>
      <c r="E13" s="13" t="n">
        <v>0</v>
      </c>
      <c r="F13" s="13" t="n">
        <v>120</v>
      </c>
      <c r="G13" s="13" t="n">
        <v>0</v>
      </c>
      <c r="H13" s="36" t="n">
        <v>0</v>
      </c>
      <c r="I13" s="13" t="n">
        <v>100</v>
      </c>
      <c r="J13" s="13" t="n">
        <v>27</v>
      </c>
      <c r="K13" s="13" t="inlineStr">
        <is>
          <t>Yes</t>
        </is>
      </c>
    </row>
    <row r="14" ht="22" customHeight="1">
      <c r="A14" s="24" t="n">
        <v>13</v>
      </c>
      <c r="B14" s="15" t="inlineStr">
        <is>
          <t>Gatorade</t>
        </is>
      </c>
      <c r="C14" s="15" t="inlineStr">
        <is>
          <t>Gatorade Zero Sugar</t>
        </is>
      </c>
      <c r="D14" s="15" t="inlineStr">
        <is>
          <t>2) Electrolyte beverage (RTD)</t>
        </is>
      </c>
      <c r="E14" s="13" t="n">
        <v>0</v>
      </c>
      <c r="F14" s="13" t="n">
        <v>0</v>
      </c>
      <c r="G14" s="13" t="n">
        <v>5</v>
      </c>
      <c r="H14" s="36" t="n">
        <v>0</v>
      </c>
      <c r="I14" s="13" t="n">
        <v>100</v>
      </c>
      <c r="J14" s="13" t="n">
        <v>40</v>
      </c>
      <c r="K14" s="13" t="inlineStr">
        <is>
          <t>Yes</t>
        </is>
      </c>
    </row>
    <row r="15" ht="22" customHeight="1">
      <c r="A15" s="24" t="n">
        <v>14</v>
      </c>
      <c r="B15" s="15" t="inlineStr">
        <is>
          <t>Powerade</t>
        </is>
      </c>
      <c r="C15" s="15" t="inlineStr">
        <is>
          <t>Powerade Zero</t>
        </is>
      </c>
      <c r="D15" s="15" t="inlineStr">
        <is>
          <t>2) Electrolyte beverage (RTD)</t>
        </is>
      </c>
      <c r="E15" s="13" t="n">
        <v>0</v>
      </c>
      <c r="F15" s="13" t="n">
        <v>0</v>
      </c>
      <c r="G15" s="13" t="n">
        <v>0</v>
      </c>
      <c r="H15" s="36" t="n">
        <v>0</v>
      </c>
      <c r="I15" s="13" t="n">
        <v>100</v>
      </c>
      <c r="J15" s="13" t="n">
        <v>40</v>
      </c>
      <c r="K15" s="13" t="inlineStr">
        <is>
          <t>Yes</t>
        </is>
      </c>
    </row>
    <row r="16" ht="22" customHeight="1">
      <c r="A16" s="24" t="n">
        <v>15</v>
      </c>
      <c r="B16" s="15" t="inlineStr">
        <is>
          <t>BioSteel</t>
        </is>
      </c>
      <c r="C16" s="15" t="inlineStr">
        <is>
          <t>BioSteel Sports Drink (RTD)</t>
        </is>
      </c>
      <c r="D16" s="15" t="inlineStr">
        <is>
          <t>2) Electrolyte beverage (RTD)</t>
        </is>
      </c>
      <c r="E16" s="13" t="n">
        <v>0</v>
      </c>
      <c r="F16" s="13" t="n">
        <v>0</v>
      </c>
      <c r="G16" s="13" t="n">
        <v>10</v>
      </c>
      <c r="H16" s="36" t="n">
        <v>0</v>
      </c>
      <c r="I16" s="13" t="n">
        <v>100</v>
      </c>
      <c r="J16" s="13" t="n">
        <v>60</v>
      </c>
      <c r="K16" s="13" t="inlineStr">
        <is>
          <t>Yes</t>
        </is>
      </c>
    </row>
    <row r="17" ht="22" customHeight="1">
      <c r="A17" s="24" t="n">
        <v>16</v>
      </c>
      <c r="B17" s="15" t="inlineStr">
        <is>
          <t>CWENCH</t>
        </is>
      </c>
      <c r="C17" s="15" t="inlineStr">
        <is>
          <t>CWENCH Hydration</t>
        </is>
      </c>
      <c r="D17" s="15" t="inlineStr">
        <is>
          <t>2) Electrolyte beverage (RTD)</t>
        </is>
      </c>
      <c r="E17" s="13" t="n">
        <v>0</v>
      </c>
      <c r="F17" s="13" t="n">
        <v>0</v>
      </c>
      <c r="G17" s="13" t="n">
        <v>15</v>
      </c>
      <c r="H17" s="36" t="n">
        <v>0</v>
      </c>
      <c r="I17" s="13" t="n">
        <v>100</v>
      </c>
      <c r="J17" s="13" t="n">
        <v>60</v>
      </c>
      <c r="K17" s="13" t="inlineStr">
        <is>
          <t>Yes</t>
        </is>
      </c>
    </row>
    <row r="18" ht="22" customHeight="1">
      <c r="A18" s="24" t="n">
        <v>17</v>
      </c>
      <c r="B18" s="15" t="inlineStr">
        <is>
          <t>Gatorade</t>
        </is>
      </c>
      <c r="C18" s="15" t="inlineStr">
        <is>
          <t>Gatorade Fit Electrolyte Beverage</t>
        </is>
      </c>
      <c r="D18" s="15" t="inlineStr">
        <is>
          <t>2) Electrolyte beverage (RTD)</t>
        </is>
      </c>
      <c r="E18" s="13" t="n">
        <v>0</v>
      </c>
      <c r="F18" s="13" t="n">
        <v>0</v>
      </c>
      <c r="G18" s="13" t="n">
        <v>5</v>
      </c>
      <c r="H18" s="36" t="n">
        <v>0</v>
      </c>
      <c r="I18" s="13" t="n">
        <v>100</v>
      </c>
      <c r="J18" s="13" t="n">
        <v>40</v>
      </c>
      <c r="K18" s="13" t="inlineStr">
        <is>
          <t>Yes</t>
        </is>
      </c>
    </row>
    <row r="19" ht="22" customHeight="1">
      <c r="A19" s="24" t="n">
        <v>18</v>
      </c>
      <c r="B19" s="15" t="inlineStr">
        <is>
          <t>Remedy</t>
        </is>
      </c>
      <c r="C19" s="15" t="inlineStr">
        <is>
          <t>Remedy Kombucha</t>
        </is>
      </c>
      <c r="D19" s="15" t="inlineStr">
        <is>
          <t>3) Functional beverage (still/sparkling)</t>
        </is>
      </c>
      <c r="E19" s="13" t="n">
        <v>0</v>
      </c>
      <c r="F19" s="13" t="n">
        <v>10</v>
      </c>
      <c r="G19" s="13" t="n">
        <v>8</v>
      </c>
      <c r="H19" s="36" t="n">
        <v>0</v>
      </c>
      <c r="I19" s="13" t="n">
        <v>100</v>
      </c>
      <c r="J19" s="13" t="n">
        <v>20</v>
      </c>
      <c r="K19" s="13" t="inlineStr">
        <is>
          <t>Yes</t>
        </is>
      </c>
    </row>
    <row r="20" ht="22" customHeight="1">
      <c r="A20" s="24" t="n">
        <v>19</v>
      </c>
      <c r="B20" s="15" t="inlineStr">
        <is>
          <t>Recess</t>
        </is>
      </c>
      <c r="C20" s="15" t="inlineStr">
        <is>
          <t>Recess Mood</t>
        </is>
      </c>
      <c r="D20" s="15" t="inlineStr">
        <is>
          <t>3) Functional beverage (still/sparkling)</t>
        </is>
      </c>
      <c r="E20" s="13" t="n">
        <v>1</v>
      </c>
      <c r="F20" s="13" t="n">
        <v>0</v>
      </c>
      <c r="G20" s="13" t="n">
        <v>25</v>
      </c>
      <c r="H20" s="36" t="n">
        <v>0.28</v>
      </c>
      <c r="I20" s="13" t="n">
        <v>100</v>
      </c>
      <c r="J20" s="13" t="n">
        <v>20</v>
      </c>
      <c r="K20" s="13" t="inlineStr">
        <is>
          <t>Yes</t>
        </is>
      </c>
    </row>
    <row r="21" ht="22" customHeight="1">
      <c r="A21" s="24" t="n">
        <v>20</v>
      </c>
      <c r="B21" s="15" t="inlineStr">
        <is>
          <t>Protein2o</t>
        </is>
      </c>
      <c r="C21" s="15" t="inlineStr">
        <is>
          <t>Protein2o Protein Infused Water</t>
        </is>
      </c>
      <c r="D21" s="15" t="inlineStr">
        <is>
          <t>3) Functional beverage (still/sparkling)</t>
        </is>
      </c>
      <c r="E21" s="13" t="n">
        <v>1</v>
      </c>
      <c r="F21" s="13" t="n">
        <v>0</v>
      </c>
      <c r="G21" s="13" t="n">
        <v>70</v>
      </c>
      <c r="H21" s="36" t="n">
        <v>0.2</v>
      </c>
      <c r="I21" s="13" t="n">
        <v>100</v>
      </c>
      <c r="J21" s="13" t="n">
        <v>40</v>
      </c>
      <c r="K21" s="13" t="inlineStr">
        <is>
          <t>Yes</t>
        </is>
      </c>
    </row>
    <row r="22" ht="22" customHeight="1">
      <c r="A22" s="24" t="n">
        <v>21</v>
      </c>
      <c r="B22" s="15" t="inlineStr">
        <is>
          <t>vitaminwater</t>
        </is>
      </c>
      <c r="C22" s="15" t="inlineStr">
        <is>
          <t>vitaminwater zero sugar</t>
        </is>
      </c>
      <c r="D22" s="15" t="inlineStr">
        <is>
          <t>3) Functional beverage (still/sparkling)</t>
        </is>
      </c>
      <c r="E22" s="13" t="n">
        <v>0</v>
      </c>
      <c r="F22" s="13" t="n">
        <v>0</v>
      </c>
      <c r="G22" s="13" t="n">
        <v>0</v>
      </c>
      <c r="H22" s="36" t="n">
        <v>0</v>
      </c>
      <c r="I22" s="13" t="n">
        <v>100</v>
      </c>
      <c r="J22" s="13" t="n">
        <v>20</v>
      </c>
      <c r="K22" s="13" t="inlineStr">
        <is>
          <t>Yes</t>
        </is>
      </c>
    </row>
    <row r="23" ht="22" customHeight="1">
      <c r="A23" s="24" t="n">
        <v>22</v>
      </c>
      <c r="B23" s="15" t="inlineStr">
        <is>
          <t>Bai</t>
        </is>
      </c>
      <c r="C23" s="15" t="inlineStr">
        <is>
          <t>Bai Antioxidant Infusion</t>
        </is>
      </c>
      <c r="D23" s="15" t="inlineStr">
        <is>
          <t>3) Functional beverage (still/sparkling)</t>
        </is>
      </c>
      <c r="E23" s="13" t="n">
        <v>1</v>
      </c>
      <c r="F23" s="13" t="n">
        <v>55</v>
      </c>
      <c r="G23" s="13" t="n">
        <v>10</v>
      </c>
      <c r="H23" s="36" t="n">
        <v>0.19</v>
      </c>
      <c r="I23" s="13" t="n">
        <v>100</v>
      </c>
      <c r="J23" s="13" t="n">
        <v>27</v>
      </c>
      <c r="K23" s="13" t="inlineStr">
        <is>
          <t>Yes</t>
        </is>
      </c>
    </row>
    <row r="24" ht="22" customHeight="1">
      <c r="A24" s="24" t="n">
        <v>23</v>
      </c>
      <c r="B24" s="15" t="inlineStr">
        <is>
          <t>Hint</t>
        </is>
      </c>
      <c r="C24" s="15" t="inlineStr">
        <is>
          <t>Hint Water (fruit-infused)</t>
        </is>
      </c>
      <c r="D24" s="15" t="inlineStr">
        <is>
          <t>3) Functional beverage (still/sparkling)</t>
        </is>
      </c>
      <c r="E24" s="13" t="n">
        <v>0</v>
      </c>
      <c r="F24" s="13" t="n">
        <v>0</v>
      </c>
      <c r="G24" s="13" t="n">
        <v>0</v>
      </c>
      <c r="H24" s="36" t="n">
        <v>0</v>
      </c>
      <c r="I24" s="13" t="n">
        <v>100</v>
      </c>
      <c r="J24" s="13" t="n">
        <v>20</v>
      </c>
      <c r="K24" s="13" t="inlineStr">
        <is>
          <t>Yes</t>
        </is>
      </c>
    </row>
    <row r="25" ht="22" customHeight="1">
      <c r="A25" s="24" t="n">
        <v>24</v>
      </c>
      <c r="B25" s="15" t="inlineStr">
        <is>
          <t>Lemon Perfect</t>
        </is>
      </c>
      <c r="C25" s="15" t="inlineStr">
        <is>
          <t>Lemon Perfect Cold-Pressed Lemon Water</t>
        </is>
      </c>
      <c r="D25" s="15" t="inlineStr">
        <is>
          <t>3) Functional beverage (still/sparkling)</t>
        </is>
      </c>
      <c r="E25" s="13" t="n">
        <v>1</v>
      </c>
      <c r="F25" s="13" t="n">
        <v>0</v>
      </c>
      <c r="G25" s="13" t="n">
        <v>5</v>
      </c>
      <c r="H25" s="36" t="n">
        <v>0.28</v>
      </c>
      <c r="I25" s="13" t="n">
        <v>100</v>
      </c>
      <c r="J25" s="13" t="n">
        <v>20</v>
      </c>
      <c r="K25" s="13" t="inlineStr">
        <is>
          <t>Yes</t>
        </is>
      </c>
    </row>
    <row r="26" ht="22" customHeight="1">
      <c r="A26" s="24" t="n">
        <v>25</v>
      </c>
      <c r="B26" s="15" t="inlineStr">
        <is>
          <t>LaCroix</t>
        </is>
      </c>
      <c r="C26" s="15" t="inlineStr">
        <is>
          <t>LaCroix Sparkling Water</t>
        </is>
      </c>
      <c r="D26" s="15" t="inlineStr">
        <is>
          <t>5) Sparkling water &amp; soda</t>
        </is>
      </c>
      <c r="E26" s="13" t="n">
        <v>0</v>
      </c>
      <c r="F26" s="13" t="n">
        <v>0</v>
      </c>
      <c r="G26" s="13" t="n">
        <v>0</v>
      </c>
      <c r="H26" s="36" t="n">
        <v>0</v>
      </c>
      <c r="I26" s="13" t="n">
        <v>100</v>
      </c>
      <c r="J26" s="13" t="n">
        <v>20</v>
      </c>
      <c r="K26" s="13" t="inlineStr">
        <is>
          <t>Yes</t>
        </is>
      </c>
    </row>
    <row r="27" ht="22" customHeight="1">
      <c r="A27" s="24" t="n">
        <v>26</v>
      </c>
      <c r="B27" s="15" t="inlineStr">
        <is>
          <t>bubly</t>
        </is>
      </c>
      <c r="C27" s="15" t="inlineStr">
        <is>
          <t>bubly Sparkling Water</t>
        </is>
      </c>
      <c r="D27" s="15" t="inlineStr">
        <is>
          <t>5) Sparkling water &amp; soda</t>
        </is>
      </c>
      <c r="E27" s="13" t="n">
        <v>0</v>
      </c>
      <c r="F27" s="13" t="n">
        <v>0</v>
      </c>
      <c r="G27" s="13" t="n">
        <v>0</v>
      </c>
      <c r="H27" s="36" t="n">
        <v>0</v>
      </c>
      <c r="I27" s="13" t="n">
        <v>100</v>
      </c>
      <c r="J27" s="13" t="n">
        <v>20</v>
      </c>
      <c r="K27" s="13" t="inlineStr">
        <is>
          <t>Yes</t>
        </is>
      </c>
    </row>
    <row r="28" ht="22" customHeight="1">
      <c r="A28" s="24" t="n">
        <v>27</v>
      </c>
      <c r="B28" s="15" t="inlineStr">
        <is>
          <t>Waterloo</t>
        </is>
      </c>
      <c r="C28" s="15" t="inlineStr">
        <is>
          <t>Waterloo Sparkling Water</t>
        </is>
      </c>
      <c r="D28" s="15" t="inlineStr">
        <is>
          <t>5) Sparkling water &amp; soda</t>
        </is>
      </c>
      <c r="E28" s="13" t="n">
        <v>0</v>
      </c>
      <c r="F28" s="13" t="n">
        <v>0</v>
      </c>
      <c r="G28" s="13" t="n">
        <v>0</v>
      </c>
      <c r="H28" s="36" t="n">
        <v>0</v>
      </c>
      <c r="I28" s="13" t="n">
        <v>100</v>
      </c>
      <c r="J28" s="13" t="n">
        <v>20</v>
      </c>
      <c r="K28" s="13" t="inlineStr">
        <is>
          <t>Yes</t>
        </is>
      </c>
    </row>
    <row r="29" ht="22" customHeight="1">
      <c r="A29" s="24" t="n">
        <v>28</v>
      </c>
      <c r="B29" s="15" t="inlineStr">
        <is>
          <t>Perrier</t>
        </is>
      </c>
      <c r="C29" s="15" t="inlineStr">
        <is>
          <t>Perrier Carbonated Mineral Water</t>
        </is>
      </c>
      <c r="D29" s="15" t="inlineStr">
        <is>
          <t>5) Sparkling water &amp; soda</t>
        </is>
      </c>
      <c r="E29" s="13" t="n">
        <v>0</v>
      </c>
      <c r="F29" s="13" t="n">
        <v>0</v>
      </c>
      <c r="G29" s="13" t="n">
        <v>0</v>
      </c>
      <c r="H29" s="36" t="n">
        <v>0</v>
      </c>
      <c r="I29" s="13" t="n">
        <v>100</v>
      </c>
      <c r="J29" s="13" t="n">
        <v>20</v>
      </c>
      <c r="K29" s="13" t="inlineStr">
        <is>
          <t>Yes</t>
        </is>
      </c>
    </row>
    <row r="30" ht="22" customHeight="1">
      <c r="A30" s="24" t="n">
        <v>29</v>
      </c>
      <c r="B30" s="15" t="inlineStr">
        <is>
          <t>San Pellegrino</t>
        </is>
      </c>
      <c r="C30" s="15" t="inlineStr">
        <is>
          <t>S.Pellegrino Sparkling Natural Mineral Water</t>
        </is>
      </c>
      <c r="D30" s="15" t="inlineStr">
        <is>
          <t>5) Sparkling water &amp; soda</t>
        </is>
      </c>
      <c r="E30" s="13" t="n">
        <v>0</v>
      </c>
      <c r="F30" s="13" t="n">
        <v>0</v>
      </c>
      <c r="G30" s="13" t="n">
        <v>0</v>
      </c>
      <c r="H30" s="36" t="n">
        <v>0</v>
      </c>
      <c r="I30" s="13" t="n">
        <v>100</v>
      </c>
      <c r="J30" s="13" t="n">
        <v>20</v>
      </c>
      <c r="K30" s="13" t="inlineStr">
        <is>
          <t>Yes</t>
        </is>
      </c>
    </row>
    <row r="31" ht="22" customHeight="1">
      <c r="A31" s="24" t="n">
        <v>30</v>
      </c>
      <c r="B31" s="15" t="inlineStr">
        <is>
          <t>Liquid Death</t>
        </is>
      </c>
      <c r="C31" s="15" t="inlineStr">
        <is>
          <t>Liquid Death Sparkling Water</t>
        </is>
      </c>
      <c r="D31" s="15" t="inlineStr">
        <is>
          <t>5) Sparkling water &amp; soda</t>
        </is>
      </c>
      <c r="E31" s="13" t="n">
        <v>0</v>
      </c>
      <c r="F31" s="13" t="n">
        <v>0</v>
      </c>
      <c r="G31" s="13" t="n">
        <v>5</v>
      </c>
      <c r="H31" s="36" t="n">
        <v>0</v>
      </c>
      <c r="I31" s="13" t="n">
        <v>100</v>
      </c>
      <c r="J31" s="13" t="n">
        <v>20</v>
      </c>
      <c r="K31" s="13" t="inlineStr">
        <is>
          <t>Yes</t>
        </is>
      </c>
    </row>
    <row r="32" ht="22" customHeight="1">
      <c r="A32" s="24" t="n">
        <v>31</v>
      </c>
      <c r="B32" s="15" t="inlineStr">
        <is>
          <t>Liquid Death</t>
        </is>
      </c>
      <c r="C32" s="15" t="inlineStr">
        <is>
          <t>Liquid Death Mountain Water (Still)</t>
        </is>
      </c>
      <c r="D32" s="15" t="inlineStr">
        <is>
          <t>5) Sparkling water &amp; soda</t>
        </is>
      </c>
      <c r="E32" s="13" t="n">
        <v>0</v>
      </c>
      <c r="F32" s="13" t="n">
        <v>0</v>
      </c>
      <c r="G32" s="13" t="n">
        <v>0</v>
      </c>
      <c r="H32" s="36" t="n">
        <v>0</v>
      </c>
      <c r="I32" s="13" t="n">
        <v>100</v>
      </c>
      <c r="J32" s="13" t="n">
        <v>20</v>
      </c>
      <c r="K32" s="13" t="inlineStr">
        <is>
          <t>Yes</t>
        </is>
      </c>
    </row>
    <row r="33" ht="22" customHeight="1">
      <c r="A33" s="24" t="n">
        <v>32</v>
      </c>
      <c r="B33" s="15" t="inlineStr">
        <is>
          <t>Topo Chico</t>
        </is>
      </c>
      <c r="C33" s="15" t="inlineStr">
        <is>
          <t>Topo Chico Mineral Water</t>
        </is>
      </c>
      <c r="D33" s="15" t="inlineStr">
        <is>
          <t>5) Sparkling water &amp; soda</t>
        </is>
      </c>
      <c r="E33" s="13" t="n">
        <v>0</v>
      </c>
      <c r="F33" s="13" t="n">
        <v>0</v>
      </c>
      <c r="G33" s="13" t="n">
        <v>0</v>
      </c>
      <c r="H33" s="36" t="n">
        <v>0</v>
      </c>
      <c r="I33" s="13" t="n">
        <v>100</v>
      </c>
      <c r="J33" s="13" t="n">
        <v>20</v>
      </c>
      <c r="K33" s="13" t="inlineStr">
        <is>
          <t>Yes</t>
        </is>
      </c>
    </row>
    <row r="34" ht="22" customHeight="1">
      <c r="A34" s="24" t="n">
        <v>33</v>
      </c>
      <c r="B34" s="15" t="inlineStr">
        <is>
          <t>Polar</t>
        </is>
      </c>
      <c r="C34" s="15" t="inlineStr">
        <is>
          <t>Polar Seltzer</t>
        </is>
      </c>
      <c r="D34" s="15" t="inlineStr">
        <is>
          <t>5) Sparkling water &amp; soda</t>
        </is>
      </c>
      <c r="E34" s="13" t="n">
        <v>0</v>
      </c>
      <c r="F34" s="13" t="n">
        <v>0</v>
      </c>
      <c r="G34" s="13" t="n">
        <v>0</v>
      </c>
      <c r="H34" s="36" t="n">
        <v>0</v>
      </c>
      <c r="I34" s="13" t="n">
        <v>100</v>
      </c>
      <c r="J34" s="13" t="n">
        <v>20</v>
      </c>
      <c r="K34" s="13" t="inlineStr">
        <is>
          <t>Yes</t>
        </is>
      </c>
    </row>
    <row r="35" ht="22" customHeight="1">
      <c r="A35" s="24" t="n">
        <v>34</v>
      </c>
      <c r="B35" s="15" t="inlineStr">
        <is>
          <t>AHA</t>
        </is>
      </c>
      <c r="C35" s="15" t="inlineStr">
        <is>
          <t>AHA Sparkling Water</t>
        </is>
      </c>
      <c r="D35" s="15" t="inlineStr">
        <is>
          <t>5) Sparkling water &amp; soda</t>
        </is>
      </c>
      <c r="E35" s="13" t="n">
        <v>0</v>
      </c>
      <c r="F35" s="13" t="n">
        <v>30</v>
      </c>
      <c r="G35" s="13" t="n">
        <v>0</v>
      </c>
      <c r="H35" s="36" t="n">
        <v>0</v>
      </c>
      <c r="I35" s="13" t="n">
        <v>100</v>
      </c>
      <c r="J35" s="13" t="n">
        <v>20</v>
      </c>
      <c r="K35" s="13" t="inlineStr">
        <is>
          <t>Yes</t>
        </is>
      </c>
    </row>
    <row r="36" ht="22" customHeight="1">
      <c r="A36" s="24" t="n">
        <v>35</v>
      </c>
      <c r="B36" s="15" t="inlineStr">
        <is>
          <t>Montellier</t>
        </is>
      </c>
      <c r="C36" s="15" t="inlineStr">
        <is>
          <t>Montellier Carbonated Natural Spring Water</t>
        </is>
      </c>
      <c r="D36" s="15" t="inlineStr">
        <is>
          <t>5) Sparkling water &amp; soda</t>
        </is>
      </c>
      <c r="E36" s="13" t="n">
        <v>0</v>
      </c>
      <c r="F36" s="13" t="n">
        <v>0</v>
      </c>
      <c r="G36" s="13" t="n">
        <v>0</v>
      </c>
      <c r="H36" s="36" t="n">
        <v>0</v>
      </c>
      <c r="I36" s="13" t="n">
        <v>100</v>
      </c>
      <c r="J36" s="13" t="n">
        <v>20</v>
      </c>
      <c r="K36" s="13" t="inlineStr">
        <is>
          <t>Yes</t>
        </is>
      </c>
    </row>
    <row r="37" ht="22" customHeight="1">
      <c r="A37" s="24" t="n">
        <v>36</v>
      </c>
      <c r="B37" s="15" t="inlineStr">
        <is>
          <t>Eska</t>
        </is>
      </c>
      <c r="C37" s="15" t="inlineStr">
        <is>
          <t>Eska Sparkling Spring Water</t>
        </is>
      </c>
      <c r="D37" s="15" t="inlineStr">
        <is>
          <t>5) Sparkling water &amp; soda</t>
        </is>
      </c>
      <c r="E37" s="13" t="n">
        <v>0</v>
      </c>
      <c r="F37" s="13" t="n">
        <v>0</v>
      </c>
      <c r="G37" s="13" t="n">
        <v>0</v>
      </c>
      <c r="H37" s="36" t="n">
        <v>0</v>
      </c>
      <c r="I37" s="13" t="n">
        <v>100</v>
      </c>
      <c r="J37" s="13" t="n">
        <v>20</v>
      </c>
      <c r="K37" s="13" t="inlineStr">
        <is>
          <t>Yes</t>
        </is>
      </c>
    </row>
    <row r="38" ht="22" customHeight="1">
      <c r="A38" s="24" t="n">
        <v>37</v>
      </c>
      <c r="B38" s="15" t="inlineStr">
        <is>
          <t>Zevia</t>
        </is>
      </c>
      <c r="C38" s="15" t="inlineStr">
        <is>
          <t>Zevia Zero Calorie Soda</t>
        </is>
      </c>
      <c r="D38" s="15" t="inlineStr">
        <is>
          <t>5) Sparkling water &amp; soda</t>
        </is>
      </c>
      <c r="E38" s="13" t="n">
        <v>0</v>
      </c>
      <c r="F38" s="13" t="n">
        <v>0</v>
      </c>
      <c r="G38" s="13" t="n">
        <v>0</v>
      </c>
      <c r="H38" s="36" t="n">
        <v>0</v>
      </c>
      <c r="I38" s="13" t="n">
        <v>100</v>
      </c>
      <c r="J38" s="13" t="n">
        <v>20</v>
      </c>
      <c r="K38" s="13" t="inlineStr">
        <is>
          <t>Yes</t>
        </is>
      </c>
    </row>
    <row r="39" ht="22" customHeight="1">
      <c r="A39" s="24" t="n">
        <v>38</v>
      </c>
      <c r="B39" s="15" t="inlineStr">
        <is>
          <t>Nixie</t>
        </is>
      </c>
      <c r="C39" s="15" t="inlineStr">
        <is>
          <t>Nixie Organic Sparkling Water</t>
        </is>
      </c>
      <c r="D39" s="15" t="inlineStr">
        <is>
          <t>5) Sparkling water &amp; soda</t>
        </is>
      </c>
      <c r="E39" s="13" t="n">
        <v>0</v>
      </c>
      <c r="F39" s="13" t="n">
        <v>0</v>
      </c>
      <c r="G39" s="13" t="n">
        <v>0</v>
      </c>
      <c r="H39" s="36" t="n">
        <v>0</v>
      </c>
      <c r="I39" s="13" t="n">
        <v>100</v>
      </c>
      <c r="J39" s="13" t="n">
        <v>20</v>
      </c>
      <c r="K39" s="13" t="inlineStr">
        <is>
          <t>Yes</t>
        </is>
      </c>
    </row>
    <row r="40" ht="22" customHeight="1">
      <c r="A40" s="24" t="n">
        <v>39</v>
      </c>
      <c r="B40" s="15" t="inlineStr">
        <is>
          <t>Sparkling Ice</t>
        </is>
      </c>
      <c r="C40" s="15" t="inlineStr">
        <is>
          <t>Sparkling Ice (+ Antioxidants &amp; Vitamins)</t>
        </is>
      </c>
      <c r="D40" s="15" t="inlineStr">
        <is>
          <t>1) Sparkling electrolyte / functional sparkling</t>
        </is>
      </c>
      <c r="E40" s="13" t="n">
        <v>0</v>
      </c>
      <c r="F40" s="13" t="n">
        <v>0</v>
      </c>
      <c r="G40" s="13" t="n">
        <v>5</v>
      </c>
      <c r="H40" s="36" t="n">
        <v>0</v>
      </c>
      <c r="I40" s="13" t="n">
        <v>100</v>
      </c>
      <c r="J40" s="13" t="n">
        <v>20</v>
      </c>
      <c r="K40" s="13" t="inlineStr">
        <is>
          <t>Yes</t>
        </is>
      </c>
    </row>
    <row r="41" ht="22" customHeight="1">
      <c r="A41" s="24" t="n">
        <v>40</v>
      </c>
      <c r="B41" s="15" t="inlineStr">
        <is>
          <t>BUBBL'R</t>
        </is>
      </c>
      <c r="C41" s="15" t="inlineStr">
        <is>
          <t>BUBBL'R Antioxidant Sparkling Water</t>
        </is>
      </c>
      <c r="D41" s="15" t="inlineStr">
        <is>
          <t>1) Sparkling electrolyte / functional sparkling</t>
        </is>
      </c>
      <c r="E41" s="13" t="n">
        <v>0</v>
      </c>
      <c r="F41" s="13" t="n">
        <v>69</v>
      </c>
      <c r="G41" s="13" t="n">
        <v>10</v>
      </c>
      <c r="H41" s="36" t="n">
        <v>0</v>
      </c>
      <c r="I41" s="13" t="n">
        <v>100</v>
      </c>
      <c r="J41" s="13" t="n">
        <v>27</v>
      </c>
      <c r="K41" s="13" t="inlineStr">
        <is>
          <t>Yes</t>
        </is>
      </c>
    </row>
    <row r="42" ht="22" customHeight="1">
      <c r="A42" s="24" t="n">
        <v>41</v>
      </c>
      <c r="B42" s="15" t="inlineStr">
        <is>
          <t>Phocus</t>
        </is>
      </c>
      <c r="C42" s="15" t="inlineStr">
        <is>
          <t>Phocus Caffeinated Sparkling Water</t>
        </is>
      </c>
      <c r="D42" s="15" t="inlineStr">
        <is>
          <t>1) Sparkling electrolyte / functional sparkling</t>
        </is>
      </c>
      <c r="E42" s="13" t="n">
        <v>0</v>
      </c>
      <c r="F42" s="13" t="n">
        <v>75</v>
      </c>
      <c r="G42" s="13" t="n">
        <v>0</v>
      </c>
      <c r="H42" s="36" t="n">
        <v>0</v>
      </c>
      <c r="I42" s="13" t="n">
        <v>100</v>
      </c>
      <c r="J42" s="13" t="n">
        <v>27</v>
      </c>
      <c r="K42" s="13" t="inlineStr">
        <is>
          <t>Yes</t>
        </is>
      </c>
    </row>
    <row r="43" ht="22" customHeight="1">
      <c r="A43" s="24" t="n">
        <v>42</v>
      </c>
      <c r="B43" s="15" t="inlineStr">
        <is>
          <t>Aura Bora</t>
        </is>
      </c>
      <c r="C43" s="15" t="inlineStr">
        <is>
          <t>Aura Bora Herbal Sparkling Water</t>
        </is>
      </c>
      <c r="D43" s="15" t="inlineStr">
        <is>
          <t>1) Sparkling electrolyte / functional sparkling</t>
        </is>
      </c>
      <c r="E43" s="13" t="n">
        <v>0</v>
      </c>
      <c r="F43" s="13" t="n">
        <v>0</v>
      </c>
      <c r="G43" s="13" t="n">
        <v>5</v>
      </c>
      <c r="H43" s="36" t="n">
        <v>0</v>
      </c>
      <c r="I43" s="13" t="n">
        <v>100</v>
      </c>
      <c r="J43" s="13" t="n">
        <v>20</v>
      </c>
      <c r="K43" s="13" t="inlineStr">
        <is>
          <t>Yes</t>
        </is>
      </c>
    </row>
    <row r="44" ht="22" customHeight="1">
      <c r="A44" s="24" t="n">
        <v>43</v>
      </c>
      <c r="B44" s="15" t="inlineStr">
        <is>
          <t>Sound</t>
        </is>
      </c>
      <c r="C44" s="15" t="inlineStr">
        <is>
          <t>Sound Sparkling Water (Tea/Botanical)</t>
        </is>
      </c>
      <c r="D44" s="15" t="inlineStr">
        <is>
          <t>1) Sparkling electrolyte / functional sparkling</t>
        </is>
      </c>
      <c r="E44" s="13" t="n">
        <v>0</v>
      </c>
      <c r="F44" s="13" t="n">
        <v>15</v>
      </c>
      <c r="G44" s="13" t="n">
        <v>0</v>
      </c>
      <c r="H44" s="36" t="n">
        <v>0</v>
      </c>
      <c r="I44" s="13" t="n">
        <v>100</v>
      </c>
      <c r="J44" s="13" t="n">
        <v>20</v>
      </c>
      <c r="K44" s="13" t="inlineStr">
        <is>
          <t>Yes</t>
        </is>
      </c>
    </row>
    <row r="45" ht="22" customHeight="1">
      <c r="A45" s="24" t="n">
        <v>44</v>
      </c>
      <c r="B45" s="15" t="inlineStr">
        <is>
          <t>Halo Sport</t>
        </is>
      </c>
      <c r="C45" s="15" t="inlineStr">
        <is>
          <t>Halo Sport Sparkling Electrolyte Water</t>
        </is>
      </c>
      <c r="D45" s="15" t="inlineStr">
        <is>
          <t>1) Sparkling electrolyte / functional sparkling</t>
        </is>
      </c>
      <c r="E45" s="13" t="n">
        <v>0</v>
      </c>
      <c r="F45" s="13" t="n">
        <v>0</v>
      </c>
      <c r="G45" s="13" t="n">
        <v>5</v>
      </c>
      <c r="H45" s="36" t="n">
        <v>0</v>
      </c>
      <c r="I45" s="13" t="n">
        <v>100</v>
      </c>
      <c r="J45" s="13" t="n">
        <v>40</v>
      </c>
      <c r="K45" s="13" t="inlineStr">
        <is>
          <t>Yes</t>
        </is>
      </c>
    </row>
    <row r="46" ht="22" customHeight="1">
      <c r="A46" s="24" t="n">
        <v>45</v>
      </c>
      <c r="B46" s="15" t="inlineStr">
        <is>
          <t>Gorgie</t>
        </is>
      </c>
      <c r="C46" s="15" t="inlineStr">
        <is>
          <t>Gorgie Energy Sparkling Water</t>
        </is>
      </c>
      <c r="D46" s="15" t="inlineStr">
        <is>
          <t>1) Sparkling electrolyte / functional sparkling</t>
        </is>
      </c>
      <c r="E46" s="13" t="n">
        <v>0</v>
      </c>
      <c r="F46" s="13" t="n">
        <v>120</v>
      </c>
      <c r="G46" s="13" t="n">
        <v>10</v>
      </c>
      <c r="H46" s="36" t="n">
        <v>0</v>
      </c>
      <c r="I46" s="13" t="n">
        <v>100</v>
      </c>
      <c r="J46" s="13" t="n">
        <v>27</v>
      </c>
      <c r="K46" s="13" t="inlineStr">
        <is>
          <t>Yes</t>
        </is>
      </c>
    </row>
    <row r="47" ht="22" customHeight="1">
      <c r="A47" s="24" t="n">
        <v>46</v>
      </c>
      <c r="B47" s="15" t="inlineStr">
        <is>
          <t>5-hour Energy</t>
        </is>
      </c>
      <c r="C47" s="15" t="inlineStr">
        <is>
          <t>5-hour Energy Shot</t>
        </is>
      </c>
      <c r="D47" s="15" t="inlineStr">
        <is>
          <t>4) Caffeine &amp; energy beverage</t>
        </is>
      </c>
      <c r="E47" s="13" t="n">
        <v>0</v>
      </c>
      <c r="F47" s="13" t="n">
        <v>200</v>
      </c>
      <c r="G47" s="13" t="n">
        <v>4</v>
      </c>
      <c r="H47" s="36" t="n">
        <v>0</v>
      </c>
      <c r="I47" s="13" t="n">
        <v>100</v>
      </c>
      <c r="J47" s="13" t="n">
        <v>35</v>
      </c>
      <c r="K47" s="13" t="inlineStr">
        <is>
          <t>Yes</t>
        </is>
      </c>
    </row>
    <row r="48" ht="22" customHeight="1">
      <c r="A48" s="24" t="n">
        <v>47</v>
      </c>
      <c r="B48" s="15" t="inlineStr">
        <is>
          <t>G FUEL</t>
        </is>
      </c>
      <c r="C48" s="15" t="inlineStr">
        <is>
          <t>G FUEL Energy Cans</t>
        </is>
      </c>
      <c r="D48" s="15" t="inlineStr">
        <is>
          <t>4) Caffeine &amp; energy beverage</t>
        </is>
      </c>
      <c r="E48" s="13" t="n">
        <v>0</v>
      </c>
      <c r="F48" s="13" t="n">
        <v>300</v>
      </c>
      <c r="G48" s="13" t="n">
        <v>10</v>
      </c>
      <c r="H48" s="36" t="n">
        <v>0</v>
      </c>
      <c r="I48" s="13" t="n">
        <v>100</v>
      </c>
      <c r="J48" s="13" t="n">
        <v>35</v>
      </c>
      <c r="K48" s="13" t="inlineStr">
        <is>
          <t>Yes</t>
        </is>
      </c>
    </row>
    <row r="49" ht="22" customHeight="1">
      <c r="A49" s="24" t="n">
        <v>48</v>
      </c>
      <c r="B49" s="15" t="inlineStr">
        <is>
          <t>Mtn Dew</t>
        </is>
      </c>
      <c r="C49" s="15" t="inlineStr">
        <is>
          <t>Mtn Dew Rise Energy</t>
        </is>
      </c>
      <c r="D49" s="15" t="inlineStr">
        <is>
          <t>4) Caffeine &amp; energy beverage</t>
        </is>
      </c>
      <c r="E49" s="13" t="n">
        <v>0</v>
      </c>
      <c r="F49" s="13" t="n">
        <v>180</v>
      </c>
      <c r="G49" s="13" t="n">
        <v>15</v>
      </c>
      <c r="H49" s="36" t="n">
        <v>0</v>
      </c>
      <c r="I49" s="13" t="n">
        <v>100</v>
      </c>
      <c r="J49" s="13" t="n">
        <v>45</v>
      </c>
      <c r="K49" s="13" t="inlineStr">
        <is>
          <t>Yes</t>
        </is>
      </c>
    </row>
    <row r="50" ht="22" customHeight="1">
      <c r="A50" s="24" t="n">
        <v>49</v>
      </c>
      <c r="B50" s="15" t="inlineStr">
        <is>
          <t>Adrenaline Shoc</t>
        </is>
      </c>
      <c r="C50" s="15" t="inlineStr">
        <is>
          <t>Adrenaline Shoc Smart Energy</t>
        </is>
      </c>
      <c r="D50" s="15" t="inlineStr">
        <is>
          <t>4) Caffeine &amp; energy beverage</t>
        </is>
      </c>
      <c r="E50" s="13" t="n">
        <v>0</v>
      </c>
      <c r="F50" s="13" t="n">
        <v>300</v>
      </c>
      <c r="G50" s="13" t="n">
        <v>15</v>
      </c>
      <c r="H50" s="36" t="n">
        <v>0</v>
      </c>
      <c r="I50" s="13" t="n">
        <v>100</v>
      </c>
      <c r="J50" s="13" t="n">
        <v>35</v>
      </c>
      <c r="K50" s="13" t="inlineStr">
        <is>
          <t>Yes</t>
        </is>
      </c>
    </row>
    <row r="51" ht="22" customHeight="1">
      <c r="A51" s="24" t="n">
        <v>50</v>
      </c>
      <c r="B51" s="15" t="inlineStr">
        <is>
          <t>Pepsi</t>
        </is>
      </c>
      <c r="C51" s="15" t="inlineStr">
        <is>
          <t>Pepsi Zero Sugar</t>
        </is>
      </c>
      <c r="D51" s="15" t="inlineStr">
        <is>
          <t>5) Sparkling water &amp; soda</t>
        </is>
      </c>
      <c r="E51" s="13" t="n">
        <v>0</v>
      </c>
      <c r="F51" s="13" t="n">
        <v>69</v>
      </c>
      <c r="G51" s="13" t="n">
        <v>0</v>
      </c>
      <c r="H51" s="36" t="n">
        <v>0</v>
      </c>
      <c r="I51" s="13" t="n">
        <v>100</v>
      </c>
      <c r="J51" s="13" t="n">
        <v>37</v>
      </c>
      <c r="K51" s="13" t="inlineStr">
        <is>
          <t>Yes</t>
        </is>
      </c>
    </row>
    <row r="52" ht="22" customHeight="1">
      <c r="A52" s="24" t="n">
        <v>51</v>
      </c>
      <c r="B52" s="15" t="inlineStr">
        <is>
          <t>Diet Pepsi</t>
        </is>
      </c>
      <c r="C52" s="15" t="inlineStr">
        <is>
          <t>Diet Pepsi</t>
        </is>
      </c>
      <c r="D52" s="15" t="inlineStr">
        <is>
          <t>5) Sparkling water &amp; soda</t>
        </is>
      </c>
      <c r="E52" s="13" t="n">
        <v>0</v>
      </c>
      <c r="F52" s="13" t="n">
        <v>35</v>
      </c>
      <c r="G52" s="13" t="n">
        <v>0</v>
      </c>
      <c r="H52" s="36" t="n">
        <v>0</v>
      </c>
      <c r="I52" s="13" t="n">
        <v>100</v>
      </c>
      <c r="J52" s="13" t="n">
        <v>30</v>
      </c>
      <c r="K52" s="13" t="inlineStr">
        <is>
          <t>Yes</t>
        </is>
      </c>
    </row>
    <row r="53" ht="22" customHeight="1">
      <c r="A53" s="24" t="n">
        <v>52</v>
      </c>
      <c r="B53" s="15" t="inlineStr">
        <is>
          <t>Coca-Cola</t>
        </is>
      </c>
      <c r="C53" s="15" t="inlineStr">
        <is>
          <t>Coca-Cola Zero Sugar</t>
        </is>
      </c>
      <c r="D53" s="15" t="inlineStr">
        <is>
          <t>5) Sparkling water &amp; soda</t>
        </is>
      </c>
      <c r="E53" s="13" t="n">
        <v>0</v>
      </c>
      <c r="F53" s="13" t="n">
        <v>34</v>
      </c>
      <c r="G53" s="13" t="n">
        <v>0</v>
      </c>
      <c r="H53" s="36" t="n">
        <v>0</v>
      </c>
      <c r="I53" s="13" t="n">
        <v>100</v>
      </c>
      <c r="J53" s="13" t="n">
        <v>30</v>
      </c>
      <c r="K53" s="13" t="inlineStr">
        <is>
          <t>Yes</t>
        </is>
      </c>
    </row>
    <row r="54" ht="22" customHeight="1">
      <c r="A54" s="24" t="n">
        <v>53</v>
      </c>
      <c r="B54" s="15" t="inlineStr">
        <is>
          <t>Diet Coke</t>
        </is>
      </c>
      <c r="C54" s="15" t="inlineStr">
        <is>
          <t>Diet Coke</t>
        </is>
      </c>
      <c r="D54" s="15" t="inlineStr">
        <is>
          <t>5) Sparkling water &amp; soda</t>
        </is>
      </c>
      <c r="E54" s="13" t="n">
        <v>0</v>
      </c>
      <c r="F54" s="13" t="n">
        <v>46</v>
      </c>
      <c r="G54" s="13" t="n">
        <v>0</v>
      </c>
      <c r="H54" s="36" t="n">
        <v>0</v>
      </c>
      <c r="I54" s="13" t="n">
        <v>100</v>
      </c>
      <c r="J54" s="13" t="n">
        <v>30</v>
      </c>
      <c r="K54" s="13" t="inlineStr">
        <is>
          <t>Yes</t>
        </is>
      </c>
    </row>
    <row r="55" ht="22" customHeight="1">
      <c r="A55" s="24" t="n">
        <v>54</v>
      </c>
      <c r="B55" s="15" t="inlineStr">
        <is>
          <t>Sprite</t>
        </is>
      </c>
      <c r="C55" s="15" t="inlineStr">
        <is>
          <t>Sprite Zero Sugar</t>
        </is>
      </c>
      <c r="D55" s="15" t="inlineStr">
        <is>
          <t>5) Sparkling water &amp; soda</t>
        </is>
      </c>
      <c r="E55" s="13" t="n">
        <v>0</v>
      </c>
      <c r="F55" s="13" t="n">
        <v>0</v>
      </c>
      <c r="G55" s="13" t="n">
        <v>0</v>
      </c>
      <c r="H55" s="36" t="n">
        <v>0</v>
      </c>
      <c r="I55" s="13" t="n">
        <v>100</v>
      </c>
      <c r="J55" s="13" t="n">
        <v>30</v>
      </c>
      <c r="K55" s="13" t="inlineStr">
        <is>
          <t>Yes</t>
        </is>
      </c>
    </row>
    <row r="56" ht="22" customHeight="1">
      <c r="A56" s="24" t="n">
        <v>55</v>
      </c>
      <c r="B56" s="15" t="inlineStr">
        <is>
          <t>Fresca</t>
        </is>
      </c>
      <c r="C56" s="15" t="inlineStr">
        <is>
          <t>Fresca Sparkling</t>
        </is>
      </c>
      <c r="D56" s="15" t="inlineStr">
        <is>
          <t>5) Sparkling water &amp; soda</t>
        </is>
      </c>
      <c r="E56" s="13" t="n">
        <v>0</v>
      </c>
      <c r="F56" s="13" t="n">
        <v>0</v>
      </c>
      <c r="G56" s="13" t="n">
        <v>0</v>
      </c>
      <c r="H56" s="36" t="n">
        <v>0</v>
      </c>
      <c r="I56" s="13" t="n">
        <v>100</v>
      </c>
      <c r="J56" s="13" t="n">
        <v>30</v>
      </c>
      <c r="K56" s="13" t="inlineStr">
        <is>
          <t>Yes</t>
        </is>
      </c>
    </row>
    <row r="57" ht="22" customHeight="1">
      <c r="A57" s="24" t="n">
        <v>56</v>
      </c>
      <c r="B57" s="15" t="inlineStr">
        <is>
          <t>Dasani</t>
        </is>
      </c>
      <c r="C57" s="15" t="inlineStr">
        <is>
          <t>Dasani Sparkling Water</t>
        </is>
      </c>
      <c r="D57" s="15" t="inlineStr">
        <is>
          <t>5) Sparkling water &amp; soda</t>
        </is>
      </c>
      <c r="E57" s="13" t="n">
        <v>0</v>
      </c>
      <c r="F57" s="13" t="n">
        <v>0</v>
      </c>
      <c r="G57" s="13" t="n">
        <v>0</v>
      </c>
      <c r="H57" s="36" t="n">
        <v>0</v>
      </c>
      <c r="I57" s="13" t="n">
        <v>100</v>
      </c>
      <c r="J57" s="13" t="n">
        <v>20</v>
      </c>
      <c r="K57" s="13" t="inlineStr">
        <is>
          <t>Yes</t>
        </is>
      </c>
    </row>
    <row r="58" ht="22" customHeight="1">
      <c r="A58" s="24" t="n">
        <v>57</v>
      </c>
      <c r="B58" s="15" t="inlineStr">
        <is>
          <t>Smartwater</t>
        </is>
      </c>
      <c r="C58" s="15" t="inlineStr">
        <is>
          <t>Smartwater Sparkling</t>
        </is>
      </c>
      <c r="D58" s="15" t="inlineStr">
        <is>
          <t>5) Sparkling water &amp; soda</t>
        </is>
      </c>
      <c r="E58" s="13" t="n">
        <v>0</v>
      </c>
      <c r="F58" s="13" t="n">
        <v>0</v>
      </c>
      <c r="G58" s="13" t="n">
        <v>0</v>
      </c>
      <c r="H58" s="36" t="n">
        <v>0</v>
      </c>
      <c r="I58" s="13" t="n">
        <v>100</v>
      </c>
      <c r="J58" s="13" t="n">
        <v>20</v>
      </c>
      <c r="K58" s="13" t="inlineStr">
        <is>
          <t>Yes</t>
        </is>
      </c>
    </row>
    <row r="59" ht="22" customHeight="1">
      <c r="A59" s="24" t="n">
        <v>58</v>
      </c>
      <c r="B59" s="15" t="inlineStr">
        <is>
          <t>Propel</t>
        </is>
      </c>
      <c r="C59" s="15" t="inlineStr">
        <is>
          <t>Propel Electrolyte Water</t>
        </is>
      </c>
      <c r="D59" s="15" t="inlineStr">
        <is>
          <t>2) Electrolyte beverage (RTD)</t>
        </is>
      </c>
      <c r="E59" s="13" t="n">
        <v>0</v>
      </c>
      <c r="F59" s="13" t="n">
        <v>0</v>
      </c>
      <c r="G59" s="13" t="n">
        <v>5</v>
      </c>
      <c r="H59" s="36" t="n">
        <v>0</v>
      </c>
      <c r="I59" s="13" t="n">
        <v>100</v>
      </c>
      <c r="J59" s="13" t="n">
        <v>40</v>
      </c>
      <c r="K59" s="13" t="inlineStr">
        <is>
          <t>Yes</t>
        </is>
      </c>
    </row>
    <row r="60" ht="22" customHeight="1">
      <c r="A60" s="24" t="n">
        <v>59</v>
      </c>
      <c r="B60" s="15" t="inlineStr">
        <is>
          <t>Essentia</t>
        </is>
      </c>
      <c r="C60" s="15" t="inlineStr">
        <is>
          <t>Essentia Ionized Alkaline Water</t>
        </is>
      </c>
      <c r="D60" s="15" t="inlineStr">
        <is>
          <t>2) Electrolyte beverage (RTD)</t>
        </is>
      </c>
      <c r="E60" s="13" t="n">
        <v>0</v>
      </c>
      <c r="F60" s="13" t="n">
        <v>0</v>
      </c>
      <c r="G60" s="13" t="n">
        <v>0</v>
      </c>
      <c r="H60" s="36" t="n">
        <v>0</v>
      </c>
      <c r="I60" s="13" t="n">
        <v>100</v>
      </c>
      <c r="J60" s="13" t="n">
        <v>20</v>
      </c>
      <c r="K60" s="13" t="inlineStr">
        <is>
          <t>Yes</t>
        </is>
      </c>
    </row>
    <row r="61" ht="22" customHeight="1">
      <c r="A61" s="24" t="n">
        <v>60</v>
      </c>
      <c r="B61" s="15" t="inlineStr">
        <is>
          <t>Smartwater</t>
        </is>
      </c>
      <c r="C61" s="15" t="inlineStr">
        <is>
          <t>Smartwater Alkaline</t>
        </is>
      </c>
      <c r="D61" s="15" t="inlineStr">
        <is>
          <t>2) Electrolyte beverage (RTD)</t>
        </is>
      </c>
      <c r="E61" s="13" t="n">
        <v>0</v>
      </c>
      <c r="F61" s="13" t="n">
        <v>0</v>
      </c>
      <c r="G61" s="13" t="n">
        <v>0</v>
      </c>
      <c r="H61" s="36" t="n">
        <v>0</v>
      </c>
      <c r="I61" s="13" t="n">
        <v>100</v>
      </c>
      <c r="J61" s="13" t="n">
        <v>20</v>
      </c>
      <c r="K61" s="13" t="inlineStr">
        <is>
          <t>Yes</t>
        </is>
      </c>
    </row>
    <row r="62" ht="22" customHeight="1">
      <c r="A62" s="24" t="n">
        <v>61</v>
      </c>
      <c r="B62" s="15" t="inlineStr">
        <is>
          <t>Sparkling Ice</t>
        </is>
      </c>
      <c r="C62" s="15" t="inlineStr">
        <is>
          <t>Sparkling Ice +Caffeine</t>
        </is>
      </c>
      <c r="D62" s="15" t="inlineStr">
        <is>
          <t>1) Sparkling electrolyte / functional sparkling</t>
        </is>
      </c>
      <c r="E62" s="13" t="n">
        <v>0</v>
      </c>
      <c r="F62" s="13" t="n">
        <v>70</v>
      </c>
      <c r="G62" s="13" t="n">
        <v>5</v>
      </c>
      <c r="H62" s="36" t="n">
        <v>0</v>
      </c>
      <c r="I62" s="13" t="n">
        <v>100</v>
      </c>
      <c r="J62" s="13" t="n">
        <v>27</v>
      </c>
      <c r="K62" s="13" t="inlineStr">
        <is>
          <t>Yes</t>
        </is>
      </c>
    </row>
    <row r="63" ht="22" customHeight="1">
      <c r="A63" s="24" t="n">
        <v>62</v>
      </c>
      <c r="B63" s="15" t="inlineStr">
        <is>
          <t>Roar Organic</t>
        </is>
      </c>
      <c r="C63" s="15" t="inlineStr">
        <is>
          <t>Roar Organic Electrolyte Infusions</t>
        </is>
      </c>
      <c r="D63" s="15" t="inlineStr">
        <is>
          <t>2) Electrolyte beverage (RTD)</t>
        </is>
      </c>
      <c r="E63" s="13" t="n">
        <v>2</v>
      </c>
      <c r="F63" s="13" t="n">
        <v>0</v>
      </c>
      <c r="G63" s="13" t="n">
        <v>10</v>
      </c>
      <c r="H63" s="36" t="n">
        <v>0.38</v>
      </c>
      <c r="I63" s="13" t="n">
        <v>94</v>
      </c>
      <c r="J63" s="13" t="n">
        <v>35</v>
      </c>
      <c r="K63" s="13" t="inlineStr">
        <is>
          <t>No</t>
        </is>
      </c>
    </row>
    <row r="64" ht="22" customHeight="1">
      <c r="A64" s="24" t="n">
        <v>63</v>
      </c>
      <c r="B64" s="15" t="inlineStr">
        <is>
          <t>Spindrift</t>
        </is>
      </c>
      <c r="C64" s="15" t="inlineStr">
        <is>
          <t>Spindrift Sparkling Water</t>
        </is>
      </c>
      <c r="D64" s="15" t="inlineStr">
        <is>
          <t>5) Sparkling water &amp; soda</t>
        </is>
      </c>
      <c r="E64" s="13" t="n">
        <v>2</v>
      </c>
      <c r="F64" s="13" t="n">
        <v>0</v>
      </c>
      <c r="G64" s="13" t="n">
        <v>10</v>
      </c>
      <c r="H64" s="36" t="n">
        <v>0.5600000000000001</v>
      </c>
      <c r="I64" s="13" t="n">
        <v>94</v>
      </c>
      <c r="J64" s="13" t="n">
        <v>5</v>
      </c>
      <c r="K64" s="13" t="inlineStr">
        <is>
          <t>No</t>
        </is>
      </c>
    </row>
    <row r="65" ht="22" customHeight="1">
      <c r="A65" s="24" t="n">
        <v>64</v>
      </c>
      <c r="B65" s="15" t="inlineStr">
        <is>
          <t>Prime</t>
        </is>
      </c>
      <c r="C65" s="15" t="inlineStr">
        <is>
          <t>Prime Hydration</t>
        </is>
      </c>
      <c r="D65" s="15" t="inlineStr">
        <is>
          <t>2) Electrolyte beverage (RTD)</t>
        </is>
      </c>
      <c r="E65" s="13" t="n">
        <v>2</v>
      </c>
      <c r="F65" s="13" t="n">
        <v>0</v>
      </c>
      <c r="G65" s="13" t="n">
        <v>25</v>
      </c>
      <c r="H65" s="36" t="n">
        <v>0.4</v>
      </c>
      <c r="I65" s="13" t="n">
        <v>92</v>
      </c>
      <c r="J65" s="13" t="n">
        <v>35</v>
      </c>
      <c r="K65" s="13" t="inlineStr">
        <is>
          <t>No</t>
        </is>
      </c>
    </row>
    <row r="66" ht="22" customHeight="1">
      <c r="A66" s="24" t="n">
        <v>65</v>
      </c>
      <c r="B66" s="15" t="inlineStr">
        <is>
          <t>BODYARMOR</t>
        </is>
      </c>
      <c r="C66" s="15" t="inlineStr">
        <is>
          <t>BODYARMOR LYTE</t>
        </is>
      </c>
      <c r="D66" s="15" t="inlineStr">
        <is>
          <t>2) Electrolyte beverage (RTD)</t>
        </is>
      </c>
      <c r="E66" s="13" t="n">
        <v>3</v>
      </c>
      <c r="F66" s="13" t="n">
        <v>0</v>
      </c>
      <c r="G66" s="13" t="n">
        <v>20</v>
      </c>
      <c r="H66" s="36" t="n">
        <v>0.63</v>
      </c>
      <c r="I66" s="13" t="n">
        <v>90</v>
      </c>
      <c r="J66" s="13" t="n">
        <v>35</v>
      </c>
      <c r="K66" s="13" t="inlineStr">
        <is>
          <t>No</t>
        </is>
      </c>
    </row>
    <row r="67" ht="22" customHeight="1">
      <c r="A67" s="24" t="n">
        <v>66</v>
      </c>
      <c r="B67" s="15" t="inlineStr">
        <is>
          <t>Mas+</t>
        </is>
      </c>
      <c r="C67" s="15" t="inlineStr">
        <is>
          <t>Mas+ by Messi Hydration</t>
        </is>
      </c>
      <c r="D67" s="15" t="inlineStr">
        <is>
          <t>2) Electrolyte beverage (RTD)</t>
        </is>
      </c>
      <c r="E67" s="13" t="n">
        <v>4</v>
      </c>
      <c r="F67" s="13" t="n">
        <v>0</v>
      </c>
      <c r="G67" s="13" t="n">
        <v>20</v>
      </c>
      <c r="H67" s="36" t="n">
        <v>0.85</v>
      </c>
      <c r="I67" s="13" t="n">
        <v>88</v>
      </c>
      <c r="J67" s="13" t="n">
        <v>45</v>
      </c>
      <c r="K67" s="13" t="inlineStr">
        <is>
          <t>No</t>
        </is>
      </c>
    </row>
    <row r="68" ht="22" customHeight="1">
      <c r="A68" s="24" t="n">
        <v>67</v>
      </c>
      <c r="B68" s="15" t="inlineStr">
        <is>
          <t>OLIPOP</t>
        </is>
      </c>
      <c r="C68" s="15" t="inlineStr">
        <is>
          <t>OLIPOP Prebiotic Soda</t>
        </is>
      </c>
      <c r="D68" s="15" t="inlineStr">
        <is>
          <t>3) Functional beverage (still/sparkling)</t>
        </is>
      </c>
      <c r="E68" s="13" t="n">
        <v>4</v>
      </c>
      <c r="F68" s="13" t="n">
        <v>0</v>
      </c>
      <c r="G68" s="13" t="n">
        <v>45</v>
      </c>
      <c r="H68" s="36" t="n">
        <v>1.13</v>
      </c>
      <c r="I68" s="13" t="n">
        <v>85</v>
      </c>
      <c r="J68" s="13" t="n">
        <v>15</v>
      </c>
      <c r="K68" s="13" t="inlineStr">
        <is>
          <t>No</t>
        </is>
      </c>
    </row>
    <row r="69" ht="22" customHeight="1">
      <c r="A69" s="24" t="n">
        <v>68</v>
      </c>
      <c r="B69" s="15" t="inlineStr">
        <is>
          <t>Poppi</t>
        </is>
      </c>
      <c r="C69" s="15" t="inlineStr">
        <is>
          <t>Poppi Prebiotic Soda</t>
        </is>
      </c>
      <c r="D69" s="15" t="inlineStr">
        <is>
          <t>3) Functional beverage (still/sparkling)</t>
        </is>
      </c>
      <c r="E69" s="13" t="n">
        <v>5</v>
      </c>
      <c r="F69" s="13" t="n">
        <v>0</v>
      </c>
      <c r="G69" s="13" t="n">
        <v>25</v>
      </c>
      <c r="H69" s="36" t="n">
        <v>1.41</v>
      </c>
      <c r="I69" s="13" t="n">
        <v>84</v>
      </c>
      <c r="J69" s="13" t="n">
        <v>5</v>
      </c>
      <c r="K69" s="13" t="inlineStr">
        <is>
          <t>No</t>
        </is>
      </c>
    </row>
    <row r="70" ht="22" customHeight="1">
      <c r="A70" s="24" t="n">
        <v>69</v>
      </c>
      <c r="B70" s="15" t="inlineStr">
        <is>
          <t>KeVita</t>
        </is>
      </c>
      <c r="C70" s="15" t="inlineStr">
        <is>
          <t>KeVita Sparkling Probiotic Drink</t>
        </is>
      </c>
      <c r="D70" s="15" t="inlineStr">
        <is>
          <t>3) Functional beverage (still/sparkling)</t>
        </is>
      </c>
      <c r="E70" s="13" t="n">
        <v>5</v>
      </c>
      <c r="F70" s="13" t="n">
        <v>0</v>
      </c>
      <c r="G70" s="13" t="n">
        <v>25</v>
      </c>
      <c r="H70" s="36" t="n">
        <v>1.14</v>
      </c>
      <c r="I70" s="13" t="n">
        <v>84</v>
      </c>
      <c r="J70" s="13" t="n">
        <v>15</v>
      </c>
      <c r="K70" s="13" t="inlineStr">
        <is>
          <t>No</t>
        </is>
      </c>
    </row>
    <row r="71" ht="22" customHeight="1">
      <c r="A71" s="24" t="n">
        <v>70</v>
      </c>
      <c r="B71" s="15" t="inlineStr">
        <is>
          <t>Mayawell</t>
        </is>
      </c>
      <c r="C71" s="15" t="inlineStr">
        <is>
          <t>Mayawell Prebiotic Soda</t>
        </is>
      </c>
      <c r="D71" s="15" t="inlineStr">
        <is>
          <t>3) Functional beverage (still/sparkling)</t>
        </is>
      </c>
      <c r="E71" s="13" t="n">
        <v>6</v>
      </c>
      <c r="F71" s="13" t="n">
        <v>0</v>
      </c>
      <c r="G71" s="13" t="n">
        <v>40</v>
      </c>
      <c r="H71" s="36" t="n">
        <v>1.69</v>
      </c>
      <c r="I71" s="13" t="n">
        <v>80</v>
      </c>
      <c r="J71" s="13" t="n">
        <v>5</v>
      </c>
      <c r="K71" s="13" t="inlineStr">
        <is>
          <t>No</t>
        </is>
      </c>
    </row>
    <row r="72" ht="22" customHeight="1">
      <c r="A72" s="24" t="n">
        <v>71</v>
      </c>
      <c r="B72" s="15" t="inlineStr">
        <is>
          <t>De La Calle</t>
        </is>
      </c>
      <c r="C72" s="15" t="inlineStr">
        <is>
          <t>De La Calle Tepache</t>
        </is>
      </c>
      <c r="D72" s="15" t="inlineStr">
        <is>
          <t>3) Functional beverage (still/sparkling)</t>
        </is>
      </c>
      <c r="E72" s="13" t="n">
        <v>6</v>
      </c>
      <c r="F72" s="13" t="n">
        <v>0</v>
      </c>
      <c r="G72" s="13" t="n">
        <v>45</v>
      </c>
      <c r="H72" s="36" t="n">
        <v>1.69</v>
      </c>
      <c r="I72" s="13" t="n">
        <v>80</v>
      </c>
      <c r="J72" s="13" t="n">
        <v>5</v>
      </c>
      <c r="K72" s="13" t="inlineStr">
        <is>
          <t>No</t>
        </is>
      </c>
    </row>
    <row r="73" ht="22" customHeight="1">
      <c r="A73" s="24" t="n">
        <v>72</v>
      </c>
      <c r="B73" s="15" t="inlineStr">
        <is>
          <t>wildwonder</t>
        </is>
      </c>
      <c r="C73" s="15" t="inlineStr">
        <is>
          <t>wildwonder Sparkling Prebiotic+Probiotic</t>
        </is>
      </c>
      <c r="D73" s="15" t="inlineStr">
        <is>
          <t>3) Functional beverage (still/sparkling)</t>
        </is>
      </c>
      <c r="E73" s="13" t="n">
        <v>6</v>
      </c>
      <c r="F73" s="13" t="n">
        <v>0</v>
      </c>
      <c r="G73" s="13" t="n">
        <v>45</v>
      </c>
      <c r="H73" s="36" t="n">
        <v>1.69</v>
      </c>
      <c r="I73" s="13" t="n">
        <v>80</v>
      </c>
      <c r="J73" s="13" t="n">
        <v>5</v>
      </c>
      <c r="K73" s="13" t="inlineStr">
        <is>
          <t>No</t>
        </is>
      </c>
    </row>
    <row r="74" ht="22" customHeight="1">
      <c r="A74" s="24" t="n">
        <v>73</v>
      </c>
      <c r="B74" s="15" t="inlineStr">
        <is>
          <t>Gatorade</t>
        </is>
      </c>
      <c r="C74" s="15" t="inlineStr">
        <is>
          <t>Gatorade G2 Low Sugar</t>
        </is>
      </c>
      <c r="D74" s="15" t="inlineStr">
        <is>
          <t>2) Electrolyte beverage (RTD)</t>
        </is>
      </c>
      <c r="E74" s="13" t="n">
        <v>7</v>
      </c>
      <c r="F74" s="13" t="n">
        <v>0</v>
      </c>
      <c r="G74" s="13" t="n">
        <v>30</v>
      </c>
      <c r="H74" s="36" t="n">
        <v>1.18</v>
      </c>
      <c r="I74" s="13" t="n">
        <v>79</v>
      </c>
      <c r="J74" s="13" t="n">
        <v>25</v>
      </c>
      <c r="K74" s="13" t="inlineStr">
        <is>
          <t>No</t>
        </is>
      </c>
    </row>
    <row r="75" ht="22" customHeight="1">
      <c r="A75" s="24" t="n">
        <v>74</v>
      </c>
      <c r="B75" s="15" t="inlineStr">
        <is>
          <t>Health-Ade</t>
        </is>
      </c>
      <c r="C75" s="15" t="inlineStr">
        <is>
          <t>Health-Ade Kombucha</t>
        </is>
      </c>
      <c r="D75" s="15" t="inlineStr">
        <is>
          <t>3) Functional beverage (still/sparkling)</t>
        </is>
      </c>
      <c r="E75" s="13" t="n">
        <v>7</v>
      </c>
      <c r="F75" s="13" t="n">
        <v>15</v>
      </c>
      <c r="G75" s="13" t="n">
        <v>35</v>
      </c>
      <c r="H75" s="36" t="n">
        <v>1.48</v>
      </c>
      <c r="I75" s="13" t="n">
        <v>78</v>
      </c>
      <c r="J75" s="13" t="n">
        <v>5</v>
      </c>
      <c r="K75" s="13" t="inlineStr">
        <is>
          <t>No</t>
        </is>
      </c>
    </row>
    <row r="76" ht="22" customHeight="1">
      <c r="A76" s="24" t="n">
        <v>75</v>
      </c>
      <c r="B76" s="15" t="inlineStr">
        <is>
          <t>United Sodas</t>
        </is>
      </c>
      <c r="C76" s="15" t="inlineStr">
        <is>
          <t>United Sodas of America</t>
        </is>
      </c>
      <c r="D76" s="15" t="inlineStr">
        <is>
          <t>1) Sparkling electrolyte / functional sparkling</t>
        </is>
      </c>
      <c r="E76" s="13" t="n">
        <v>8</v>
      </c>
      <c r="F76" s="13" t="n">
        <v>0</v>
      </c>
      <c r="G76" s="13" t="n">
        <v>30</v>
      </c>
      <c r="H76" s="36" t="n">
        <v>2.25</v>
      </c>
      <c r="I76" s="13" t="n">
        <v>76</v>
      </c>
      <c r="J76" s="13" t="n">
        <v>5</v>
      </c>
      <c r="K76" s="13" t="inlineStr">
        <is>
          <t>No</t>
        </is>
      </c>
    </row>
    <row r="77" ht="22" customHeight="1">
      <c r="A77" s="24" t="n">
        <v>76</v>
      </c>
      <c r="B77" s="15" t="inlineStr">
        <is>
          <t>Culture Pop</t>
        </is>
      </c>
      <c r="C77" s="15" t="inlineStr">
        <is>
          <t>Culture Pop Probiotic Soda</t>
        </is>
      </c>
      <c r="D77" s="15" t="inlineStr">
        <is>
          <t>3) Functional beverage (still/sparkling)</t>
        </is>
      </c>
      <c r="E77" s="13" t="n">
        <v>9</v>
      </c>
      <c r="F77" s="13" t="n">
        <v>0</v>
      </c>
      <c r="G77" s="13" t="n">
        <v>40</v>
      </c>
      <c r="H77" s="36" t="n">
        <v>2.54</v>
      </c>
      <c r="I77" s="13" t="n">
        <v>73</v>
      </c>
      <c r="J77" s="13" t="n">
        <v>5</v>
      </c>
      <c r="K77" s="13" t="inlineStr">
        <is>
          <t>No</t>
        </is>
      </c>
    </row>
    <row r="78" ht="22" customHeight="1">
      <c r="A78" s="24" t="n">
        <v>77</v>
      </c>
      <c r="B78" s="15" t="inlineStr">
        <is>
          <t>Karma</t>
        </is>
      </c>
      <c r="C78" s="15" t="inlineStr">
        <is>
          <t>Karma Wellness Water</t>
        </is>
      </c>
      <c r="D78" s="15" t="inlineStr">
        <is>
          <t>3) Functional beverage (still/sparkling)</t>
        </is>
      </c>
      <c r="E78" s="13" t="n">
        <v>10</v>
      </c>
      <c r="F78" s="13" t="n">
        <v>0</v>
      </c>
      <c r="G78" s="13" t="n">
        <v>40</v>
      </c>
      <c r="H78" s="36" t="n">
        <v>1.88</v>
      </c>
      <c r="I78" s="13" t="n">
        <v>70</v>
      </c>
      <c r="J78" s="13" t="n">
        <v>5</v>
      </c>
      <c r="K78" s="13" t="inlineStr">
        <is>
          <t>No</t>
        </is>
      </c>
    </row>
    <row r="79" ht="22" customHeight="1">
      <c r="A79" s="24" t="n">
        <v>78</v>
      </c>
      <c r="B79" s="15" t="inlineStr">
        <is>
          <t>Califia Farms</t>
        </is>
      </c>
      <c r="C79" s="15" t="inlineStr">
        <is>
          <t>Califia Farms Cold Brew</t>
        </is>
      </c>
      <c r="D79" s="15" t="inlineStr">
        <is>
          <t>4) Caffeine &amp; energy beverage</t>
        </is>
      </c>
      <c r="E79" s="13" t="n">
        <v>9</v>
      </c>
      <c r="F79" s="13" t="n">
        <v>120</v>
      </c>
      <c r="G79" s="13" t="n">
        <v>70</v>
      </c>
      <c r="H79" s="36" t="n">
        <v>2.54</v>
      </c>
      <c r="I79" s="13" t="n">
        <v>69</v>
      </c>
      <c r="J79" s="13" t="n">
        <v>22</v>
      </c>
      <c r="K79" s="13" t="inlineStr">
        <is>
          <t>No</t>
        </is>
      </c>
    </row>
    <row r="80" ht="22" customHeight="1">
      <c r="A80" s="24" t="n">
        <v>79</v>
      </c>
      <c r="B80" s="15" t="inlineStr">
        <is>
          <t>Brew Dr</t>
        </is>
      </c>
      <c r="C80" s="15" t="inlineStr">
        <is>
          <t>Brew Dr Kombucha</t>
        </is>
      </c>
      <c r="D80" s="15" t="inlineStr">
        <is>
          <t>3) Functional beverage (still/sparkling)</t>
        </is>
      </c>
      <c r="E80" s="13" t="n">
        <v>10</v>
      </c>
      <c r="F80" s="13" t="n">
        <v>15</v>
      </c>
      <c r="G80" s="13" t="n">
        <v>50</v>
      </c>
      <c r="H80" s="36" t="n">
        <v>2.42</v>
      </c>
      <c r="I80" s="13" t="n">
        <v>69</v>
      </c>
      <c r="J80" s="13" t="n">
        <v>5</v>
      </c>
      <c r="K80" s="13" t="inlineStr">
        <is>
          <t>No</t>
        </is>
      </c>
    </row>
    <row r="81" ht="22" customHeight="1">
      <c r="A81" s="24" t="n">
        <v>80</v>
      </c>
      <c r="B81" s="15" t="inlineStr">
        <is>
          <t>Vita Coco</t>
        </is>
      </c>
      <c r="C81" s="15" t="inlineStr">
        <is>
          <t>Vita Coco Pure Coconut Water</t>
        </is>
      </c>
      <c r="D81" s="15" t="inlineStr">
        <is>
          <t>2) Electrolyte beverage (RTD)</t>
        </is>
      </c>
      <c r="E81" s="13" t="n">
        <v>11</v>
      </c>
      <c r="F81" s="13" t="n">
        <v>0</v>
      </c>
      <c r="G81" s="13" t="n">
        <v>45</v>
      </c>
      <c r="H81" s="36" t="n">
        <v>3.33</v>
      </c>
      <c r="I81" s="13" t="n">
        <v>67</v>
      </c>
      <c r="J81" s="13" t="n">
        <v>25</v>
      </c>
      <c r="K81" s="13" t="inlineStr">
        <is>
          <t>No</t>
        </is>
      </c>
    </row>
    <row r="82" ht="22" customHeight="1">
      <c r="A82" s="24" t="n">
        <v>81</v>
      </c>
      <c r="B82" s="15" t="inlineStr">
        <is>
          <t>Pedialyte</t>
        </is>
      </c>
      <c r="C82" s="15" t="inlineStr">
        <is>
          <t>Pedialyte Sport</t>
        </is>
      </c>
      <c r="D82" s="15" t="inlineStr">
        <is>
          <t>2) Electrolyte beverage (RTD)</t>
        </is>
      </c>
      <c r="E82" s="13" t="n">
        <v>11</v>
      </c>
      <c r="F82" s="13" t="n">
        <v>0</v>
      </c>
      <c r="G82" s="13" t="n">
        <v>45</v>
      </c>
      <c r="H82" s="36" t="n">
        <v>2.22</v>
      </c>
      <c r="I82" s="13" t="n">
        <v>67</v>
      </c>
      <c r="J82" s="13" t="n">
        <v>45</v>
      </c>
      <c r="K82" s="13" t="inlineStr">
        <is>
          <t>No</t>
        </is>
      </c>
    </row>
    <row r="83" ht="22" customHeight="1">
      <c r="A83" s="24" t="n">
        <v>82</v>
      </c>
      <c r="B83" s="15" t="inlineStr">
        <is>
          <t>Gatorade</t>
        </is>
      </c>
      <c r="C83" s="15" t="inlineStr">
        <is>
          <t>Gatorlyte Rapid Rehydration</t>
        </is>
      </c>
      <c r="D83" s="15" t="inlineStr">
        <is>
          <t>2) Electrolyte beverage (RTD)</t>
        </is>
      </c>
      <c r="E83" s="13" t="n">
        <v>12</v>
      </c>
      <c r="F83" s="13" t="n">
        <v>0</v>
      </c>
      <c r="G83" s="13" t="n">
        <v>50</v>
      </c>
      <c r="H83" s="36" t="n">
        <v>2.03</v>
      </c>
      <c r="I83" s="13" t="n">
        <v>64</v>
      </c>
      <c r="J83" s="13" t="n">
        <v>45</v>
      </c>
      <c r="K83" s="13" t="inlineStr">
        <is>
          <t>No</t>
        </is>
      </c>
    </row>
    <row r="84" ht="22" customHeight="1">
      <c r="A84" s="24" t="n">
        <v>83</v>
      </c>
      <c r="B84" s="15" t="inlineStr">
        <is>
          <t>GT's</t>
        </is>
      </c>
      <c r="C84" s="15" t="inlineStr">
        <is>
          <t>GT's Synergy Raw Kombucha</t>
        </is>
      </c>
      <c r="D84" s="15" t="inlineStr">
        <is>
          <t>3) Functional beverage (still/sparkling)</t>
        </is>
      </c>
      <c r="E84" s="13" t="n">
        <v>12</v>
      </c>
      <c r="F84" s="13" t="n">
        <v>14</v>
      </c>
      <c r="G84" s="13" t="n">
        <v>50</v>
      </c>
      <c r="H84" s="36" t="n">
        <v>2.5</v>
      </c>
      <c r="I84" s="13" t="n">
        <v>64</v>
      </c>
      <c r="J84" s="13" t="n">
        <v>5</v>
      </c>
      <c r="K84" s="13" t="inlineStr">
        <is>
          <t>No</t>
        </is>
      </c>
    </row>
    <row r="85" ht="22" customHeight="1">
      <c r="A85" s="24" t="n">
        <v>84</v>
      </c>
      <c r="B85" s="15" t="inlineStr">
        <is>
          <t>STOK</t>
        </is>
      </c>
      <c r="C85" s="15" t="inlineStr">
        <is>
          <t>STOK Cold Brew Coffee</t>
        </is>
      </c>
      <c r="D85" s="15" t="inlineStr">
        <is>
          <t>4) Caffeine &amp; energy beverage</t>
        </is>
      </c>
      <c r="E85" s="13" t="n">
        <v>13</v>
      </c>
      <c r="F85" s="13" t="n">
        <v>145</v>
      </c>
      <c r="G85" s="13" t="n">
        <v>70</v>
      </c>
      <c r="H85" s="36" t="n">
        <v>3.21</v>
      </c>
      <c r="I85" s="13" t="n">
        <v>59</v>
      </c>
      <c r="J85" s="13" t="n">
        <v>22</v>
      </c>
      <c r="K85" s="13" t="inlineStr">
        <is>
          <t>No</t>
        </is>
      </c>
    </row>
    <row r="86" ht="22" customHeight="1">
      <c r="A86" s="24" t="n">
        <v>85</v>
      </c>
      <c r="B86" s="15" t="inlineStr">
        <is>
          <t>San Pellegrino</t>
        </is>
      </c>
      <c r="C86" s="15" t="inlineStr">
        <is>
          <t>Sanpellegrino Aranciata (Italian Sparkling Drink)</t>
        </is>
      </c>
      <c r="D86" s="15" t="inlineStr">
        <is>
          <t>5) Sparkling water &amp; soda</t>
        </is>
      </c>
      <c r="E86" s="13" t="n">
        <v>16</v>
      </c>
      <c r="F86" s="13" t="n">
        <v>0</v>
      </c>
      <c r="G86" s="13" t="n">
        <v>70</v>
      </c>
      <c r="H86" s="36" t="n">
        <v>4.85</v>
      </c>
      <c r="I86" s="13" t="n">
        <v>52</v>
      </c>
      <c r="J86" s="13" t="n">
        <v>5</v>
      </c>
      <c r="K86" s="13" t="inlineStr">
        <is>
          <t>No</t>
        </is>
      </c>
    </row>
    <row r="87" ht="22" customHeight="1">
      <c r="A87" s="24" t="n">
        <v>86</v>
      </c>
      <c r="B87" s="15" t="inlineStr">
        <is>
          <t>La Colombe</t>
        </is>
      </c>
      <c r="C87" s="15" t="inlineStr">
        <is>
          <t>La Colombe Draft Latte</t>
        </is>
      </c>
      <c r="D87" s="15" t="inlineStr">
        <is>
          <t>4) Caffeine &amp; energy beverage</t>
        </is>
      </c>
      <c r="E87" s="13" t="n">
        <v>14</v>
      </c>
      <c r="F87" s="13" t="n">
        <v>120</v>
      </c>
      <c r="G87" s="13" t="n">
        <v>110</v>
      </c>
      <c r="H87" s="36" t="n">
        <v>5.38</v>
      </c>
      <c r="I87" s="13" t="n">
        <v>52</v>
      </c>
      <c r="J87" s="13" t="n">
        <v>22</v>
      </c>
      <c r="K87" s="13" t="inlineStr">
        <is>
          <t>No</t>
        </is>
      </c>
    </row>
    <row r="88" ht="22" customHeight="1">
      <c r="A88" s="24" t="n">
        <v>87</v>
      </c>
      <c r="B88" s="15" t="inlineStr">
        <is>
          <t>ALO</t>
        </is>
      </c>
      <c r="C88" s="15" t="inlineStr">
        <is>
          <t>ALO Exposed Aloe Vera Drink</t>
        </is>
      </c>
      <c r="D88" s="15" t="inlineStr">
        <is>
          <t>3) Functional beverage (still/sparkling)</t>
        </is>
      </c>
      <c r="E88" s="13" t="n">
        <v>20</v>
      </c>
      <c r="F88" s="13" t="n">
        <v>0</v>
      </c>
      <c r="G88" s="13" t="n">
        <v>90</v>
      </c>
      <c r="H88" s="36" t="n">
        <v>4</v>
      </c>
      <c r="I88" s="13" t="n">
        <v>39</v>
      </c>
      <c r="J88" s="13" t="n">
        <v>5</v>
      </c>
      <c r="K88" s="13" t="inlineStr">
        <is>
          <t>No</t>
        </is>
      </c>
    </row>
    <row r="89" ht="22" customHeight="1">
      <c r="A89" s="24" t="n">
        <v>88</v>
      </c>
      <c r="B89" s="15" t="inlineStr">
        <is>
          <t>GURU</t>
        </is>
      </c>
      <c r="C89" s="15" t="inlineStr">
        <is>
          <t>GURU Organic Energy</t>
        </is>
      </c>
      <c r="D89" s="15" t="inlineStr">
        <is>
          <t>4) Caffeine &amp; energy beverage</t>
        </is>
      </c>
      <c r="E89" s="13" t="n">
        <v>21</v>
      </c>
      <c r="F89" s="13" t="n">
        <v>100</v>
      </c>
      <c r="G89" s="13" t="n">
        <v>80</v>
      </c>
      <c r="H89" s="36" t="n">
        <v>8.4</v>
      </c>
      <c r="I89" s="13" t="n">
        <v>38</v>
      </c>
      <c r="J89" s="13" t="n">
        <v>12</v>
      </c>
      <c r="K89" s="13" t="inlineStr">
        <is>
          <t>No</t>
        </is>
      </c>
    </row>
    <row r="90" ht="22" customHeight="1">
      <c r="A90" s="24" t="n">
        <v>89</v>
      </c>
      <c r="B90" s="15" t="inlineStr">
        <is>
          <t>Honest Tea</t>
        </is>
      </c>
      <c r="C90" s="15" t="inlineStr">
        <is>
          <t>Honest Tea Organic</t>
        </is>
      </c>
      <c r="D90" s="15" t="inlineStr">
        <is>
          <t>4) Caffeine &amp; energy beverage</t>
        </is>
      </c>
      <c r="E90" s="13" t="n">
        <v>21</v>
      </c>
      <c r="F90" s="13" t="n">
        <v>42</v>
      </c>
      <c r="G90" s="13" t="n">
        <v>90</v>
      </c>
      <c r="H90" s="36" t="n">
        <v>4.44</v>
      </c>
      <c r="I90" s="13" t="n">
        <v>37</v>
      </c>
      <c r="J90" s="13" t="n">
        <v>5</v>
      </c>
      <c r="K90" s="13" t="inlineStr">
        <is>
          <t>No</t>
        </is>
      </c>
    </row>
    <row r="91" ht="22" customHeight="1">
      <c r="A91" s="24" t="n">
        <v>90</v>
      </c>
      <c r="B91" s="15" t="inlineStr">
        <is>
          <t>Electrolit</t>
        </is>
      </c>
      <c r="C91" s="15" t="inlineStr">
        <is>
          <t>Electrolit Hydration Beverage</t>
        </is>
      </c>
      <c r="D91" s="15" t="inlineStr">
        <is>
          <t>2) Electrolyte beverage (RTD)</t>
        </is>
      </c>
      <c r="E91" s="13" t="n">
        <v>24</v>
      </c>
      <c r="F91" s="13" t="n">
        <v>0</v>
      </c>
      <c r="G91" s="13" t="n">
        <v>100</v>
      </c>
      <c r="H91" s="36" t="n">
        <v>3.84</v>
      </c>
      <c r="I91" s="13" t="n">
        <v>28</v>
      </c>
      <c r="J91" s="13" t="n">
        <v>45</v>
      </c>
      <c r="K91" s="13" t="inlineStr">
        <is>
          <t>No</t>
        </is>
      </c>
    </row>
    <row r="92" ht="22" customHeight="1">
      <c r="A92" s="24" t="n">
        <v>91</v>
      </c>
      <c r="B92" s="15" t="inlineStr">
        <is>
          <t>Pedialyte</t>
        </is>
      </c>
      <c r="C92" s="15" t="inlineStr">
        <is>
          <t>Pedialyte Electrolyte Solution</t>
        </is>
      </c>
      <c r="D92" s="15" t="inlineStr">
        <is>
          <t>2) Electrolyte beverage (RTD)</t>
        </is>
      </c>
      <c r="E92" s="13" t="n">
        <v>25</v>
      </c>
      <c r="F92" s="13" t="n">
        <v>0</v>
      </c>
      <c r="G92" s="13" t="n">
        <v>100</v>
      </c>
      <c r="H92" s="36" t="n">
        <v>2.5</v>
      </c>
      <c r="I92" s="13" t="n">
        <v>26</v>
      </c>
      <c r="J92" s="13" t="n">
        <v>45</v>
      </c>
      <c r="K92" s="13" t="inlineStr">
        <is>
          <t>No</t>
        </is>
      </c>
    </row>
    <row r="93" ht="22" customHeight="1">
      <c r="A93" s="24" t="n">
        <v>92</v>
      </c>
      <c r="B93" s="15" t="inlineStr">
        <is>
          <t>vitaminwater</t>
        </is>
      </c>
      <c r="C93" s="15" t="inlineStr">
        <is>
          <t>vitaminwater (glaceau)</t>
        </is>
      </c>
      <c r="D93" s="15" t="inlineStr">
        <is>
          <t>3) Functional beverage (still/sparkling)</t>
        </is>
      </c>
      <c r="E93" s="13" t="n">
        <v>27</v>
      </c>
      <c r="F93" s="13" t="n">
        <v>0</v>
      </c>
      <c r="G93" s="13" t="n">
        <v>100</v>
      </c>
      <c r="H93" s="36" t="n">
        <v>4.57</v>
      </c>
      <c r="I93" s="13" t="n">
        <v>20</v>
      </c>
      <c r="J93" s="13" t="n">
        <v>5</v>
      </c>
      <c r="K93" s="13" t="inlineStr">
        <is>
          <t>No</t>
        </is>
      </c>
    </row>
    <row r="94" ht="22" customHeight="1">
      <c r="A94" s="24" t="n">
        <v>93</v>
      </c>
      <c r="B94" s="15" t="inlineStr">
        <is>
          <t>Red Bull</t>
        </is>
      </c>
      <c r="C94" s="15" t="inlineStr">
        <is>
          <t>Red Bull Energy Drink</t>
        </is>
      </c>
      <c r="D94" s="15" t="inlineStr">
        <is>
          <t>4) Caffeine &amp; energy beverage</t>
        </is>
      </c>
      <c r="E94" s="13" t="n">
        <v>27</v>
      </c>
      <c r="F94" s="13" t="n">
        <v>80</v>
      </c>
      <c r="G94" s="13" t="n">
        <v>110</v>
      </c>
      <c r="H94" s="36" t="n">
        <v>10.8</v>
      </c>
      <c r="I94" s="13" t="n">
        <v>19</v>
      </c>
      <c r="J94" s="13" t="n">
        <v>32</v>
      </c>
      <c r="K94" s="13" t="inlineStr">
        <is>
          <t>No</t>
        </is>
      </c>
    </row>
    <row r="95" ht="22" customHeight="1">
      <c r="A95" s="24" t="n">
        <v>94</v>
      </c>
      <c r="B95" s="15" t="inlineStr">
        <is>
          <t>Red Bull</t>
        </is>
      </c>
      <c r="C95" s="15" t="inlineStr">
        <is>
          <t>Red Bull Editions</t>
        </is>
      </c>
      <c r="D95" s="15" t="inlineStr">
        <is>
          <t>4) Caffeine &amp; energy beverage</t>
        </is>
      </c>
      <c r="E95" s="13" t="n">
        <v>27</v>
      </c>
      <c r="F95" s="13" t="n">
        <v>80</v>
      </c>
      <c r="G95" s="13" t="n">
        <v>110</v>
      </c>
      <c r="H95" s="36" t="n">
        <v>10.8</v>
      </c>
      <c r="I95" s="13" t="n">
        <v>19</v>
      </c>
      <c r="J95" s="13" t="n">
        <v>32</v>
      </c>
      <c r="K95" s="13" t="inlineStr">
        <is>
          <t>No</t>
        </is>
      </c>
    </row>
    <row r="96" ht="22" customHeight="1">
      <c r="A96" s="24" t="n">
        <v>95</v>
      </c>
      <c r="B96" s="15" t="inlineStr">
        <is>
          <t>Guayaki</t>
        </is>
      </c>
      <c r="C96" s="15" t="inlineStr">
        <is>
          <t>Guayaki Yerba Mate</t>
        </is>
      </c>
      <c r="D96" s="15" t="inlineStr">
        <is>
          <t>4) Caffeine &amp; energy beverage</t>
        </is>
      </c>
      <c r="E96" s="13" t="n">
        <v>28</v>
      </c>
      <c r="F96" s="13" t="n">
        <v>150</v>
      </c>
      <c r="G96" s="13" t="n">
        <v>120</v>
      </c>
      <c r="H96" s="36" t="n">
        <v>6.11</v>
      </c>
      <c r="I96" s="13" t="n">
        <v>16</v>
      </c>
      <c r="J96" s="13" t="n">
        <v>20</v>
      </c>
      <c r="K96" s="13" t="inlineStr">
        <is>
          <t>No</t>
        </is>
      </c>
    </row>
    <row r="97" ht="22" customHeight="1">
      <c r="A97" s="24" t="n">
        <v>96</v>
      </c>
      <c r="B97" s="15" t="inlineStr">
        <is>
          <t>Brisk</t>
        </is>
      </c>
      <c r="C97" s="15" t="inlineStr">
        <is>
          <t>Brisk Iced Tea</t>
        </is>
      </c>
      <c r="D97" s="15" t="inlineStr">
        <is>
          <t>4) Caffeine &amp; energy beverage</t>
        </is>
      </c>
      <c r="E97" s="13" t="n">
        <v>29</v>
      </c>
      <c r="F97" s="13" t="n">
        <v>18</v>
      </c>
      <c r="G97" s="13" t="n">
        <v>110</v>
      </c>
      <c r="H97" s="36" t="n">
        <v>4.91</v>
      </c>
      <c r="I97" s="13" t="n">
        <v>14</v>
      </c>
      <c r="J97" s="13" t="n">
        <v>25</v>
      </c>
      <c r="K97" s="13" t="inlineStr">
        <is>
          <t>No</t>
        </is>
      </c>
    </row>
    <row r="98" ht="22" customHeight="1">
      <c r="A98" s="24" t="n">
        <v>97</v>
      </c>
      <c r="B98" s="15" t="inlineStr">
        <is>
          <t>BODYARMOR</t>
        </is>
      </c>
      <c r="C98" s="15" t="inlineStr">
        <is>
          <t>BODYARMOR Sports Drink</t>
        </is>
      </c>
      <c r="D98" s="15" t="inlineStr">
        <is>
          <t>2) Electrolyte beverage (RTD)</t>
        </is>
      </c>
      <c r="E98" s="13" t="n">
        <v>29</v>
      </c>
      <c r="F98" s="13" t="n">
        <v>0</v>
      </c>
      <c r="G98" s="13" t="n">
        <v>120</v>
      </c>
      <c r="H98" s="36" t="n">
        <v>6.13</v>
      </c>
      <c r="I98" s="13" t="n">
        <v>13</v>
      </c>
      <c r="J98" s="13" t="n">
        <v>35</v>
      </c>
      <c r="K98" s="13" t="inlineStr">
        <is>
          <t>No</t>
        </is>
      </c>
    </row>
    <row r="99" ht="22" customHeight="1">
      <c r="A99" s="24" t="n">
        <v>98</v>
      </c>
      <c r="B99" s="15" t="inlineStr">
        <is>
          <t>Rockstar</t>
        </is>
      </c>
      <c r="C99" s="15" t="inlineStr">
        <is>
          <t>Rockstar Energy</t>
        </is>
      </c>
      <c r="D99" s="15" t="inlineStr">
        <is>
          <t>4) Caffeine &amp; energy beverage</t>
        </is>
      </c>
      <c r="E99" s="13" t="n">
        <v>31</v>
      </c>
      <c r="F99" s="13" t="n">
        <v>160</v>
      </c>
      <c r="G99" s="13" t="n">
        <v>122</v>
      </c>
      <c r="H99" s="36" t="n">
        <v>6.55</v>
      </c>
      <c r="I99" s="13" t="n">
        <v>8</v>
      </c>
      <c r="J99" s="13" t="n">
        <v>30</v>
      </c>
      <c r="K99" s="13" t="inlineStr">
        <is>
          <t>No</t>
        </is>
      </c>
    </row>
    <row r="100" ht="22" customHeight="1">
      <c r="A100" s="24" t="n">
        <v>99</v>
      </c>
      <c r="B100" s="15" t="inlineStr">
        <is>
          <t>Starbucks</t>
        </is>
      </c>
      <c r="C100" s="15" t="inlineStr">
        <is>
          <t>Starbucks Doubleshot Energy</t>
        </is>
      </c>
      <c r="D100" s="15" t="inlineStr">
        <is>
          <t>4) Caffeine &amp; energy beverage</t>
        </is>
      </c>
      <c r="E100" s="13" t="n">
        <v>28</v>
      </c>
      <c r="F100" s="13" t="n">
        <v>135</v>
      </c>
      <c r="G100" s="13" t="n">
        <v>200</v>
      </c>
      <c r="H100" s="36" t="n">
        <v>6.31</v>
      </c>
      <c r="I100" s="13" t="n">
        <v>6</v>
      </c>
      <c r="J100" s="13" t="n">
        <v>32</v>
      </c>
      <c r="K100" s="13" t="inlineStr">
        <is>
          <t>No</t>
        </is>
      </c>
    </row>
    <row r="101" ht="22" customHeight="1">
      <c r="A101" s="24" t="n">
        <v>100</v>
      </c>
      <c r="B101" s="15" t="inlineStr">
        <is>
          <t>Pure Leaf</t>
        </is>
      </c>
      <c r="C101" s="15" t="inlineStr">
        <is>
          <t>Pure Leaf Iced Tea</t>
        </is>
      </c>
      <c r="D101" s="15" t="inlineStr">
        <is>
          <t>4) Caffeine &amp; energy beverage</t>
        </is>
      </c>
      <c r="E101" s="13" t="n">
        <v>32</v>
      </c>
      <c r="F101" s="13" t="n">
        <v>70</v>
      </c>
      <c r="G101" s="13" t="n">
        <v>130</v>
      </c>
      <c r="H101" s="36" t="n">
        <v>5.85</v>
      </c>
      <c r="I101" s="13" t="n">
        <v>4</v>
      </c>
      <c r="J101" s="13" t="n">
        <v>12</v>
      </c>
      <c r="K101" s="13" t="inlineStr">
        <is>
          <t>No</t>
        </is>
      </c>
    </row>
    <row r="102" ht="22" customHeight="1">
      <c r="A102" s="24" t="n">
        <v>101</v>
      </c>
      <c r="B102" s="15" t="inlineStr">
        <is>
          <t>Schweppes</t>
        </is>
      </c>
      <c r="C102" s="15" t="inlineStr">
        <is>
          <t>Schweppes Ginger Ale</t>
        </is>
      </c>
      <c r="D102" s="15" t="inlineStr">
        <is>
          <t>5) Sparkling water &amp; soda</t>
        </is>
      </c>
      <c r="E102" s="13" t="n">
        <v>33</v>
      </c>
      <c r="F102" s="13" t="n">
        <v>0</v>
      </c>
      <c r="G102" s="13" t="n">
        <v>130</v>
      </c>
      <c r="H102" s="36" t="n">
        <v>9.300000000000001</v>
      </c>
      <c r="I102" s="13" t="n">
        <v>2</v>
      </c>
      <c r="J102" s="13" t="n">
        <v>15</v>
      </c>
      <c r="K102" s="13" t="inlineStr">
        <is>
          <t>No</t>
        </is>
      </c>
    </row>
    <row r="103" ht="22" customHeight="1">
      <c r="A103" s="24" t="n">
        <v>102</v>
      </c>
      <c r="B103" s="15" t="inlineStr">
        <is>
          <t>Monster</t>
        </is>
      </c>
      <c r="C103" s="15" t="inlineStr">
        <is>
          <t>Monster Energy Original (Green)</t>
        </is>
      </c>
      <c r="D103" s="15" t="inlineStr">
        <is>
          <t>4) Caffeine &amp; energy beverage</t>
        </is>
      </c>
      <c r="E103" s="13" t="n">
        <v>54</v>
      </c>
      <c r="F103" s="13" t="n">
        <v>160</v>
      </c>
      <c r="G103" s="13" t="n">
        <v>210</v>
      </c>
      <c r="H103" s="36" t="n">
        <v>11.42</v>
      </c>
      <c r="I103" s="13" t="n">
        <v>0</v>
      </c>
      <c r="J103" s="13" t="n">
        <v>40</v>
      </c>
      <c r="K103" s="13" t="inlineStr">
        <is>
          <t>No</t>
        </is>
      </c>
    </row>
    <row r="104" ht="22" customHeight="1">
      <c r="A104" s="24" t="n">
        <v>103</v>
      </c>
      <c r="B104" s="15" t="inlineStr">
        <is>
          <t>NOS</t>
        </is>
      </c>
      <c r="C104" s="15" t="inlineStr">
        <is>
          <t>NOS Energy Drink</t>
        </is>
      </c>
      <c r="D104" s="15" t="inlineStr">
        <is>
          <t>4) Caffeine &amp; energy beverage</t>
        </is>
      </c>
      <c r="E104" s="13" t="n">
        <v>54</v>
      </c>
      <c r="F104" s="13" t="n">
        <v>160</v>
      </c>
      <c r="G104" s="13" t="n">
        <v>210</v>
      </c>
      <c r="H104" s="36" t="n">
        <v>11.42</v>
      </c>
      <c r="I104" s="13" t="n">
        <v>0</v>
      </c>
      <c r="J104" s="13" t="n">
        <v>40</v>
      </c>
      <c r="K104" s="13" t="inlineStr">
        <is>
          <t>No</t>
        </is>
      </c>
    </row>
    <row r="105" ht="22" customHeight="1">
      <c r="A105" s="24" t="n">
        <v>104</v>
      </c>
      <c r="B105" s="15" t="inlineStr">
        <is>
          <t>Gatorade</t>
        </is>
      </c>
      <c r="C105" s="15" t="inlineStr">
        <is>
          <t>Gatorade Thirst Quencher</t>
        </is>
      </c>
      <c r="D105" s="15" t="inlineStr">
        <is>
          <t>2) Electrolyte beverage (RTD)</t>
        </is>
      </c>
      <c r="E105" s="13" t="n">
        <v>34</v>
      </c>
      <c r="F105" s="13" t="n">
        <v>0</v>
      </c>
      <c r="G105" s="13" t="n">
        <v>140</v>
      </c>
      <c r="H105" s="36" t="n">
        <v>5.75</v>
      </c>
      <c r="I105" s="13" t="n">
        <v>0</v>
      </c>
      <c r="J105" s="13" t="n">
        <v>25</v>
      </c>
      <c r="K105" s="13" t="inlineStr">
        <is>
          <t>No</t>
        </is>
      </c>
    </row>
    <row r="106" ht="22" customHeight="1">
      <c r="A106" s="24" t="n">
        <v>105</v>
      </c>
      <c r="B106" s="15" t="inlineStr">
        <is>
          <t>Powerade</t>
        </is>
      </c>
      <c r="C106" s="15" t="inlineStr">
        <is>
          <t>Powerade Mountain Berry Blast</t>
        </is>
      </c>
      <c r="D106" s="15" t="inlineStr">
        <is>
          <t>2) Electrolyte beverage (RTD)</t>
        </is>
      </c>
      <c r="E106" s="13" t="n">
        <v>35</v>
      </c>
      <c r="F106" s="13" t="n">
        <v>0</v>
      </c>
      <c r="G106" s="13" t="n">
        <v>130</v>
      </c>
      <c r="H106" s="36" t="n">
        <v>5.92</v>
      </c>
      <c r="I106" s="13" t="n">
        <v>0</v>
      </c>
      <c r="J106" s="13" t="n">
        <v>25</v>
      </c>
      <c r="K106" s="13" t="inlineStr">
        <is>
          <t>No</t>
        </is>
      </c>
    </row>
    <row r="107" ht="22" customHeight="1">
      <c r="A107" s="24" t="n">
        <v>106</v>
      </c>
      <c r="B107" s="15" t="inlineStr">
        <is>
          <t>Coca-Cola</t>
        </is>
      </c>
      <c r="C107" s="15" t="inlineStr">
        <is>
          <t>Coca-Cola Classic</t>
        </is>
      </c>
      <c r="D107" s="15" t="inlineStr">
        <is>
          <t>5) Sparkling water &amp; soda</t>
        </is>
      </c>
      <c r="E107" s="13" t="n">
        <v>39</v>
      </c>
      <c r="F107" s="13" t="n">
        <v>34</v>
      </c>
      <c r="G107" s="13" t="n">
        <v>140</v>
      </c>
      <c r="H107" s="36" t="n">
        <v>10.99</v>
      </c>
      <c r="I107" s="13" t="n">
        <v>0</v>
      </c>
      <c r="J107" s="13" t="n">
        <v>15</v>
      </c>
      <c r="K107" s="13" t="inlineStr">
        <is>
          <t>No</t>
        </is>
      </c>
    </row>
    <row r="108" ht="22" customHeight="1">
      <c r="A108" s="24" t="n">
        <v>107</v>
      </c>
      <c r="B108" s="15" t="inlineStr">
        <is>
          <t>Full Throttle</t>
        </is>
      </c>
      <c r="C108" s="15" t="inlineStr">
        <is>
          <t>Full Throttle Energy</t>
        </is>
      </c>
      <c r="D108" s="15" t="inlineStr">
        <is>
          <t>4) Caffeine &amp; energy beverage</t>
        </is>
      </c>
      <c r="E108" s="13" t="n">
        <v>58</v>
      </c>
      <c r="F108" s="13" t="n">
        <v>160</v>
      </c>
      <c r="G108" s="13" t="n">
        <v>220</v>
      </c>
      <c r="H108" s="36" t="n">
        <v>12.26</v>
      </c>
      <c r="I108" s="13" t="n">
        <v>0</v>
      </c>
      <c r="J108" s="13" t="n">
        <v>40</v>
      </c>
      <c r="K108" s="13" t="inlineStr">
        <is>
          <t>No</t>
        </is>
      </c>
    </row>
    <row r="109" ht="22" customHeight="1">
      <c r="A109" s="24" t="n">
        <v>108</v>
      </c>
      <c r="B109" s="15" t="inlineStr">
        <is>
          <t>Venom</t>
        </is>
      </c>
      <c r="C109" s="15" t="inlineStr">
        <is>
          <t>Venom Energy</t>
        </is>
      </c>
      <c r="D109" s="15" t="inlineStr">
        <is>
          <t>4) Caffeine &amp; energy beverage</t>
        </is>
      </c>
      <c r="E109" s="13" t="n">
        <v>53</v>
      </c>
      <c r="F109" s="13" t="n">
        <v>160</v>
      </c>
      <c r="G109" s="13" t="n">
        <v>240</v>
      </c>
      <c r="H109" s="36" t="n">
        <v>11.21</v>
      </c>
      <c r="I109" s="13" t="n">
        <v>0</v>
      </c>
      <c r="J109" s="13" t="n">
        <v>40</v>
      </c>
      <c r="K109" s="13" t="inlineStr">
        <is>
          <t>No</t>
        </is>
      </c>
    </row>
    <row r="110" ht="22" customHeight="1">
      <c r="A110" s="24" t="n">
        <v>109</v>
      </c>
      <c r="B110" s="15" t="inlineStr">
        <is>
          <t>AMP</t>
        </is>
      </c>
      <c r="C110" s="15" t="inlineStr">
        <is>
          <t>AMP Energy</t>
        </is>
      </c>
      <c r="D110" s="15" t="inlineStr">
        <is>
          <t>4) Caffeine &amp; energy beverage</t>
        </is>
      </c>
      <c r="E110" s="13" t="n">
        <v>58</v>
      </c>
      <c r="F110" s="13" t="n">
        <v>142</v>
      </c>
      <c r="G110" s="13" t="n">
        <v>220</v>
      </c>
      <c r="H110" s="36" t="n">
        <v>12.26</v>
      </c>
      <c r="I110" s="13" t="n">
        <v>0</v>
      </c>
      <c r="J110" s="13" t="n">
        <v>32</v>
      </c>
      <c r="K110" s="13" t="inlineStr">
        <is>
          <t>No</t>
        </is>
      </c>
    </row>
    <row r="111" ht="22" customHeight="1">
      <c r="A111" s="24" t="n">
        <v>110</v>
      </c>
      <c r="B111" s="15" t="inlineStr">
        <is>
          <t>Monster</t>
        </is>
      </c>
      <c r="C111" s="15" t="inlineStr">
        <is>
          <t>Monster Java</t>
        </is>
      </c>
      <c r="D111" s="15" t="inlineStr">
        <is>
          <t>4) Caffeine &amp; energy beverage</t>
        </is>
      </c>
      <c r="E111" s="13" t="n">
        <v>35</v>
      </c>
      <c r="F111" s="13" t="n">
        <v>200</v>
      </c>
      <c r="G111" s="13" t="n">
        <v>220</v>
      </c>
      <c r="H111" s="36" t="n">
        <v>7.88</v>
      </c>
      <c r="I111" s="13" t="n">
        <v>0</v>
      </c>
      <c r="J111" s="13" t="n">
        <v>60</v>
      </c>
      <c r="K111" s="13" t="inlineStr">
        <is>
          <t>No</t>
        </is>
      </c>
    </row>
    <row r="112" ht="22" customHeight="1">
      <c r="A112" s="24" t="n">
        <v>111</v>
      </c>
      <c r="B112" s="15" t="inlineStr">
        <is>
          <t>Arizona</t>
        </is>
      </c>
      <c r="C112" s="15" t="inlineStr">
        <is>
          <t>Arizona Green Tea</t>
        </is>
      </c>
      <c r="D112" s="15" t="inlineStr">
        <is>
          <t>4) Caffeine &amp; energy beverage</t>
        </is>
      </c>
      <c r="E112" s="13" t="n">
        <v>49</v>
      </c>
      <c r="F112" s="13" t="n">
        <v>22</v>
      </c>
      <c r="G112" s="13" t="n">
        <v>200</v>
      </c>
      <c r="H112" s="36" t="n">
        <v>7.21</v>
      </c>
      <c r="I112" s="13" t="n">
        <v>0</v>
      </c>
      <c r="J112" s="13" t="n">
        <v>5</v>
      </c>
      <c r="K112" s="13" t="inlineStr">
        <is>
          <t>No</t>
        </is>
      </c>
    </row>
    <row r="113" ht="22" customHeight="1">
      <c r="A113" s="24" t="n">
        <v>112</v>
      </c>
      <c r="B113" s="15" t="inlineStr">
        <is>
          <t>Gold Peak</t>
        </is>
      </c>
      <c r="C113" s="15" t="inlineStr">
        <is>
          <t>Gold Peak Tea</t>
        </is>
      </c>
      <c r="D113" s="15" t="inlineStr">
        <is>
          <t>4) Caffeine &amp; energy beverage</t>
        </is>
      </c>
      <c r="E113" s="13" t="n">
        <v>35</v>
      </c>
      <c r="F113" s="13" t="n">
        <v>45</v>
      </c>
      <c r="G113" s="13" t="n">
        <v>140</v>
      </c>
      <c r="H113" s="36" t="n">
        <v>6.4</v>
      </c>
      <c r="I113" s="13" t="n">
        <v>0</v>
      </c>
      <c r="J113" s="13" t="n">
        <v>5</v>
      </c>
      <c r="K113" s="13" t="inlineStr">
        <is>
          <t>No</t>
        </is>
      </c>
    </row>
    <row r="114" ht="22" customHeight="1">
      <c r="A114" s="24" t="n">
        <v>113</v>
      </c>
      <c r="B114" s="15" t="inlineStr">
        <is>
          <t>Starbucks</t>
        </is>
      </c>
      <c r="C114" s="15" t="inlineStr">
        <is>
          <t>Starbucks Frappuccino</t>
        </is>
      </c>
      <c r="D114" s="15" t="inlineStr">
        <is>
          <t>4) Caffeine &amp; energy beverage</t>
        </is>
      </c>
      <c r="E114" s="13" t="n">
        <v>31</v>
      </c>
      <c r="F114" s="13" t="n">
        <v>90</v>
      </c>
      <c r="G114" s="13" t="n">
        <v>200</v>
      </c>
      <c r="H114" s="36" t="n">
        <v>11.03</v>
      </c>
      <c r="I114" s="13" t="n">
        <v>0</v>
      </c>
      <c r="J114" s="13" t="n">
        <v>22</v>
      </c>
      <c r="K114" s="13" t="inlineStr">
        <is>
          <t>No</t>
        </is>
      </c>
    </row>
    <row r="115" ht="22" customHeight="1">
      <c r="A115" s="24" t="n">
        <v>114</v>
      </c>
      <c r="B115" s="15" t="inlineStr">
        <is>
          <t>Pepsi</t>
        </is>
      </c>
      <c r="C115" s="15" t="inlineStr">
        <is>
          <t>Pepsi Cola</t>
        </is>
      </c>
      <c r="D115" s="15" t="inlineStr">
        <is>
          <t>5) Sparkling water &amp; soda</t>
        </is>
      </c>
      <c r="E115" s="13" t="n">
        <v>41</v>
      </c>
      <c r="F115" s="13" t="n">
        <v>38</v>
      </c>
      <c r="G115" s="13" t="n">
        <v>150</v>
      </c>
      <c r="H115" s="36" t="n">
        <v>11.55</v>
      </c>
      <c r="I115" s="13" t="n">
        <v>0</v>
      </c>
      <c r="J115" s="13" t="n">
        <v>15</v>
      </c>
      <c r="K115" s="13" t="inlineStr">
        <is>
          <t>No</t>
        </is>
      </c>
    </row>
    <row r="116" ht="22" customHeight="1">
      <c r="A116" s="24" t="n">
        <v>115</v>
      </c>
      <c r="B116" s="15" t="inlineStr">
        <is>
          <t>Sprite</t>
        </is>
      </c>
      <c r="C116" s="15" t="inlineStr">
        <is>
          <t>Sprite Lemon-Lime</t>
        </is>
      </c>
      <c r="D116" s="15" t="inlineStr">
        <is>
          <t>5) Sparkling water &amp; soda</t>
        </is>
      </c>
      <c r="E116" s="13" t="n">
        <v>38</v>
      </c>
      <c r="F116" s="13" t="n">
        <v>0</v>
      </c>
      <c r="G116" s="13" t="n">
        <v>140</v>
      </c>
      <c r="H116" s="36" t="n">
        <v>10.7</v>
      </c>
      <c r="I116" s="13" t="n">
        <v>0</v>
      </c>
      <c r="J116" s="13" t="n">
        <v>15</v>
      </c>
      <c r="K116" s="13" t="inlineStr">
        <is>
          <t>No</t>
        </is>
      </c>
    </row>
    <row r="117" ht="22" customHeight="1">
      <c r="A117" s="24" t="n">
        <v>116</v>
      </c>
      <c r="B117" s="15" t="inlineStr">
        <is>
          <t>Fanta</t>
        </is>
      </c>
      <c r="C117" s="15" t="inlineStr">
        <is>
          <t>Fanta Orange</t>
        </is>
      </c>
      <c r="D117" s="15" t="inlineStr">
        <is>
          <t>5) Sparkling water &amp; soda</t>
        </is>
      </c>
      <c r="E117" s="13" t="n">
        <v>44</v>
      </c>
      <c r="F117" s="13" t="n">
        <v>0</v>
      </c>
      <c r="G117" s="13" t="n">
        <v>160</v>
      </c>
      <c r="H117" s="36" t="n">
        <v>12.39</v>
      </c>
      <c r="I117" s="13" t="n">
        <v>0</v>
      </c>
      <c r="J117" s="13" t="n">
        <v>15</v>
      </c>
      <c r="K117" s="13" t="inlineStr">
        <is>
          <t>No</t>
        </is>
      </c>
    </row>
    <row r="118" ht="22" customHeight="1">
      <c r="A118" s="24" t="n">
        <v>117</v>
      </c>
      <c r="B118" s="15" t="inlineStr">
        <is>
          <t>7UP</t>
        </is>
      </c>
      <c r="C118" s="15" t="inlineStr">
        <is>
          <t>7UP Lemon-Lime</t>
        </is>
      </c>
      <c r="D118" s="15" t="inlineStr">
        <is>
          <t>5) Sparkling water &amp; soda</t>
        </is>
      </c>
      <c r="E118" s="13" t="n">
        <v>38</v>
      </c>
      <c r="F118" s="13" t="n">
        <v>0</v>
      </c>
      <c r="G118" s="13" t="n">
        <v>140</v>
      </c>
      <c r="H118" s="36" t="n">
        <v>10.7</v>
      </c>
      <c r="I118" s="13" t="n">
        <v>0</v>
      </c>
      <c r="J118" s="13" t="n">
        <v>15</v>
      </c>
      <c r="K118" s="13" t="inlineStr">
        <is>
          <t>No</t>
        </is>
      </c>
    </row>
    <row r="119" ht="22" customHeight="1">
      <c r="A119" s="24" t="n">
        <v>118</v>
      </c>
      <c r="B119" s="15" t="inlineStr">
        <is>
          <t>Mountain Dew</t>
        </is>
      </c>
      <c r="C119" s="15" t="inlineStr">
        <is>
          <t>Mountain Dew Citrus</t>
        </is>
      </c>
      <c r="D119" s="15" t="inlineStr">
        <is>
          <t>5) Sparkling water &amp; soda</t>
        </is>
      </c>
      <c r="E119" s="13" t="n">
        <v>46</v>
      </c>
      <c r="F119" s="13" t="n">
        <v>54</v>
      </c>
      <c r="G119" s="13" t="n">
        <v>170</v>
      </c>
      <c r="H119" s="36" t="n">
        <v>12.96</v>
      </c>
      <c r="I119" s="13" t="n">
        <v>0</v>
      </c>
      <c r="J119" s="13" t="n">
        <v>22</v>
      </c>
      <c r="K119" s="13" t="inlineStr">
        <is>
          <t>No</t>
        </is>
      </c>
    </row>
    <row r="120" ht="22" customHeight="1">
      <c r="A120" s="24" t="n">
        <v>119</v>
      </c>
      <c r="B120" s="15" t="inlineStr">
        <is>
          <t>Dr Pepper</t>
        </is>
      </c>
      <c r="C120" s="15" t="inlineStr">
        <is>
          <t>Dr Pepper</t>
        </is>
      </c>
      <c r="D120" s="15" t="inlineStr">
        <is>
          <t>5) Sparkling water &amp; soda</t>
        </is>
      </c>
      <c r="E120" s="13" t="n">
        <v>40</v>
      </c>
      <c r="F120" s="13" t="n">
        <v>41</v>
      </c>
      <c r="G120" s="13" t="n">
        <v>150</v>
      </c>
      <c r="H120" s="36" t="n">
        <v>11.27</v>
      </c>
      <c r="I120" s="13" t="n">
        <v>0</v>
      </c>
      <c r="J120" s="13" t="n">
        <v>15</v>
      </c>
      <c r="K120" s="13" t="inlineStr">
        <is>
          <t>No</t>
        </is>
      </c>
    </row>
    <row r="121" ht="22" customHeight="1">
      <c r="A121" s="24" t="n">
        <v>120</v>
      </c>
      <c r="B121" s="15" t="inlineStr">
        <is>
          <t>Canada Dry</t>
        </is>
      </c>
      <c r="C121" s="15" t="inlineStr">
        <is>
          <t>Canada Dry Ginger Ale</t>
        </is>
      </c>
      <c r="D121" s="15" t="inlineStr">
        <is>
          <t>5) Sparkling water &amp; soda</t>
        </is>
      </c>
      <c r="E121" s="13" t="n">
        <v>36</v>
      </c>
      <c r="F121" s="13" t="n">
        <v>0</v>
      </c>
      <c r="G121" s="13" t="n">
        <v>140</v>
      </c>
      <c r="H121" s="36" t="n">
        <v>10.14</v>
      </c>
      <c r="I121" s="13" t="n">
        <v>0</v>
      </c>
      <c r="J121" s="13" t="n">
        <v>15</v>
      </c>
      <c r="K121" s="13" t="inlineStr">
        <is>
          <t>No</t>
        </is>
      </c>
    </row>
    <row r="122" ht="22" customHeight="1">
      <c r="A122" s="24" t="n">
        <v>121</v>
      </c>
      <c r="B122" s="15" t="inlineStr">
        <is>
          <t>A&amp;W</t>
        </is>
      </c>
      <c r="C122" s="15" t="inlineStr">
        <is>
          <t>A&amp;W Root Beer</t>
        </is>
      </c>
      <c r="D122" s="15" t="inlineStr">
        <is>
          <t>5) Sparkling water &amp; soda</t>
        </is>
      </c>
      <c r="E122" s="13" t="n">
        <v>46</v>
      </c>
      <c r="F122" s="13" t="n">
        <v>0</v>
      </c>
      <c r="G122" s="13" t="n">
        <v>170</v>
      </c>
      <c r="H122" s="36" t="n">
        <v>12.96</v>
      </c>
      <c r="I122" s="13" t="n">
        <v>0</v>
      </c>
      <c r="J122" s="13" t="n">
        <v>15</v>
      </c>
      <c r="K122" s="13" t="inlineStr">
        <is>
          <t>No</t>
        </is>
      </c>
    </row>
    <row r="123" ht="22" customHeight="1">
      <c r="A123" s="24" t="n">
        <v>122</v>
      </c>
      <c r="B123" s="15" t="inlineStr">
        <is>
          <t>Crush</t>
        </is>
      </c>
      <c r="C123" s="15" t="inlineStr">
        <is>
          <t>Crush Orange</t>
        </is>
      </c>
      <c r="D123" s="15" t="inlineStr">
        <is>
          <t>5) Sparkling water &amp; soda</t>
        </is>
      </c>
      <c r="E123" s="13" t="n">
        <v>49</v>
      </c>
      <c r="F123" s="13" t="n">
        <v>0</v>
      </c>
      <c r="G123" s="13" t="n">
        <v>180</v>
      </c>
      <c r="H123" s="36" t="n">
        <v>13.8</v>
      </c>
      <c r="I123" s="13" t="n">
        <v>0</v>
      </c>
      <c r="J123" s="13" t="n">
        <v>15</v>
      </c>
      <c r="K123" s="13" t="inlineStr">
        <is>
          <t>No</t>
        </is>
      </c>
    </row>
    <row r="124" ht="22" customHeight="1">
      <c r="A124" s="24" t="n">
        <v>123</v>
      </c>
      <c r="B124" s="15" t="inlineStr">
        <is>
          <t>Sunkist</t>
        </is>
      </c>
      <c r="C124" s="15" t="inlineStr">
        <is>
          <t>Sunkist Orange</t>
        </is>
      </c>
      <c r="D124" s="15" t="inlineStr">
        <is>
          <t>5) Sparkling water &amp; soda</t>
        </is>
      </c>
      <c r="E124" s="13" t="n">
        <v>51</v>
      </c>
      <c r="F124" s="13" t="n">
        <v>19</v>
      </c>
      <c r="G124" s="13" t="n">
        <v>190</v>
      </c>
      <c r="H124" s="36" t="n">
        <v>14.37</v>
      </c>
      <c r="I124" s="13" t="n">
        <v>0</v>
      </c>
      <c r="J124" s="13" t="n">
        <v>15</v>
      </c>
      <c r="K124" s="13" t="inlineStr">
        <is>
          <t>No</t>
        </is>
      </c>
    </row>
    <row r="125" ht="22" customHeight="1">
      <c r="A125" s="24" t="n">
        <v>124</v>
      </c>
      <c r="B125" s="15" t="inlineStr">
        <is>
          <t>Mug</t>
        </is>
      </c>
      <c r="C125" s="15" t="inlineStr">
        <is>
          <t>Mug Root Beer</t>
        </is>
      </c>
      <c r="D125" s="15" t="inlineStr">
        <is>
          <t>5) Sparkling water &amp; soda</t>
        </is>
      </c>
      <c r="E125" s="13" t="n">
        <v>43</v>
      </c>
      <c r="F125" s="13" t="n">
        <v>0</v>
      </c>
      <c r="G125" s="13" t="n">
        <v>160</v>
      </c>
      <c r="H125" s="36" t="n">
        <v>12.11</v>
      </c>
      <c r="I125" s="13" t="n">
        <v>0</v>
      </c>
      <c r="J125" s="13" t="n">
        <v>15</v>
      </c>
      <c r="K125" s="13" t="inlineStr">
        <is>
          <t>No</t>
        </is>
      </c>
    </row>
    <row r="127">
      <c r="A127" s="26" t="inlineStr">
        <is>
          <t>Ranked by Health Score (higher = lighter/cleaner) computed from APPROXIMATE nutrition. Verify on live labels.</t>
        </is>
      </c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7" t="n"/>
    </row>
  </sheetData>
  <mergeCells count="1">
    <mergeCell ref="A127:K127"/>
  </mergeCells>
  <conditionalFormatting sqref="I2:I125">
    <cfRule type="dataBar" priority="1">
      <dataBar>
        <cfvo type="num" val="0"/>
        <cfvo type="num" val="100"/>
        <color rgb="0063BE7B"/>
      </dataBar>
    </cfRule>
  </conditionalFormatting>
  <conditionalFormatting sqref="J2:J125">
    <cfRule type="dataBar" priority="2">
      <dataBar>
        <cfvo type="num" val="0"/>
        <cfvo type="num" val="75"/>
        <color rgb="008FAAD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BF9000"/>
    <outlinePr summaryBelow="1" summaryRight="1"/>
    <pageSetUpPr/>
  </sheetPr>
  <dimension ref="A1:J2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3" customWidth="1" min="4" max="4"/>
    <col width="9" customWidth="1" min="5" max="5"/>
    <col width="13" customWidth="1" min="6" max="6"/>
    <col width="11" customWidth="1" min="7" max="7"/>
    <col width="15" customWidth="1" min="8" max="8"/>
    <col width="11" customWidth="1" min="9" max="9"/>
    <col width="46" customWidth="1" min="10" max="10"/>
  </cols>
  <sheetData>
    <row r="1" ht="42" customHeight="1">
      <c r="A1" s="27" t="inlineStr">
        <is>
          <t>Brand</t>
        </is>
      </c>
      <c r="B1" s="27" t="inlineStr">
        <is>
          <t>SKU</t>
        </is>
      </c>
      <c r="C1" s="27" t="inlineStr">
        <is>
          <t>Category</t>
        </is>
      </c>
      <c r="D1" s="27" t="inlineStr">
        <is>
          <t>One-Time Price</t>
        </is>
      </c>
      <c r="E1" s="27" t="inlineStr">
        <is>
          <t>S&amp;S %</t>
        </is>
      </c>
      <c r="F1" s="27" t="inlineStr">
        <is>
          <t>S&amp;S Price</t>
        </is>
      </c>
      <c r="G1" s="27" t="inlineStr">
        <is>
          <t>Coupon Val</t>
        </is>
      </c>
      <c r="H1" s="27" t="inlineStr">
        <is>
          <t>True Floor (stacked)</t>
        </is>
      </c>
      <c r="I1" s="27" t="inlineStr">
        <is>
          <t>Health Score</t>
        </is>
      </c>
      <c r="J1" s="27" t="inlineStr">
        <is>
          <t>Promo-reliance read (qualitative)</t>
        </is>
      </c>
    </row>
    <row r="2" ht="28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30">
        <f>'M4 - Caffeine &amp; Energy'!F2</f>
        <v/>
      </c>
      <c r="E2" s="33">
        <f>'M4 - Caffeine &amp; Energy'!J2</f>
        <v/>
      </c>
      <c r="F2" s="31">
        <f>'M4 - Caffeine &amp; Energy'!K2</f>
        <v/>
      </c>
      <c r="G2" s="30">
        <f>'M4 - Caffeine &amp; Energy'!AM2</f>
        <v/>
      </c>
      <c r="H2" s="31">
        <f>'M4 - Caffeine &amp; Energy'!N2</f>
        <v/>
      </c>
      <c r="I2" s="15">
        <f>'M4 - Caffeine &amp; Energy'!AJ2</f>
        <v/>
      </c>
      <c r="J2" s="15" t="inlineStr">
        <is>
          <t>Rarely discounts; brand-led. Light S&amp;S at most.</t>
        </is>
      </c>
    </row>
    <row r="3" ht="28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30">
        <f>'M4 - Caffeine &amp; Energy'!F3</f>
        <v/>
      </c>
      <c r="E3" s="33">
        <f>'M4 - Caffeine &amp; Energy'!J3</f>
        <v/>
      </c>
      <c r="F3" s="31">
        <f>'M4 - Caffeine &amp; Energy'!K3</f>
        <v/>
      </c>
      <c r="G3" s="30">
        <f>'M4 - Caffeine &amp; Energy'!AM3</f>
        <v/>
      </c>
      <c r="H3" s="31">
        <f>'M4 - Caffeine &amp; Energy'!N3</f>
        <v/>
      </c>
      <c r="I3" s="15">
        <f>'M4 - Caffeine &amp; Energy'!AJ3</f>
        <v/>
      </c>
      <c r="J3" s="15" t="inlineStr">
        <is>
          <t>Rarely discounts; brand-led. Light S&amp;S at most.</t>
        </is>
      </c>
    </row>
    <row r="4" ht="28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30">
        <f>'M4 - Caffeine &amp; Energy'!F4</f>
        <v/>
      </c>
      <c r="E4" s="33">
        <f>'M4 - Caffeine &amp; Energy'!J4</f>
        <v/>
      </c>
      <c r="F4" s="31">
        <f>'M4 - Caffeine &amp; Energy'!K4</f>
        <v/>
      </c>
      <c r="G4" s="30">
        <f>'M4 - Caffeine &amp; Energy'!AM4</f>
        <v/>
      </c>
      <c r="H4" s="31">
        <f>'M4 - Caffeine &amp; Energy'!N4</f>
        <v/>
      </c>
      <c r="I4" s="15">
        <f>'M4 - Caffeine &amp; Energy'!AJ4</f>
        <v/>
      </c>
      <c r="J4" s="15" t="inlineStr">
        <is>
          <t>Rarely discounts; brand-led. Light S&amp;S at most.</t>
        </is>
      </c>
    </row>
    <row r="5" ht="28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30">
        <f>'M4 - Caffeine &amp; Energy'!F5</f>
        <v/>
      </c>
      <c r="E5" s="33">
        <f>'M4 - Caffeine &amp; Energy'!J5</f>
        <v/>
      </c>
      <c r="F5" s="31">
        <f>'M4 - Caffeine &amp; Energy'!K5</f>
        <v/>
      </c>
      <c r="G5" s="30">
        <f>'M4 - Caffeine &amp; Energy'!AM5</f>
        <v/>
      </c>
      <c r="H5" s="31">
        <f>'M4 - Caffeine &amp; Energy'!N5</f>
        <v/>
      </c>
      <c r="I5" s="15">
        <f>'M4 - Caffeine &amp; Energy'!AJ5</f>
        <v/>
      </c>
      <c r="J5" s="15" t="inlineStr">
        <is>
          <t>Rarely discounts; brand-led. Light S&amp;S at most.</t>
        </is>
      </c>
    </row>
    <row r="6" ht="28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30">
        <f>'M4 - Caffeine &amp; Energy'!F6</f>
        <v/>
      </c>
      <c r="E6" s="33">
        <f>'M4 - Caffeine &amp; Energy'!J6</f>
        <v/>
      </c>
      <c r="F6" s="31">
        <f>'M4 - Caffeine &amp; Energy'!K6</f>
        <v/>
      </c>
      <c r="G6" s="30">
        <f>'M4 - Caffeine &amp; Energy'!AM6</f>
        <v/>
      </c>
      <c r="H6" s="31">
        <f>'M4 - Caffeine &amp; Energy'!N6</f>
        <v/>
      </c>
      <c r="I6" s="15">
        <f>'M4 - Caffeine &amp; Energy'!AJ6</f>
        <v/>
      </c>
      <c r="J6" s="15" t="inlineStr">
        <is>
          <t>Rarely discounts; brand-led. Light S&amp;S at most.</t>
        </is>
      </c>
    </row>
    <row r="7" ht="28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30">
        <f>'M4 - Caffeine &amp; Energy'!F7</f>
        <v/>
      </c>
      <c r="E7" s="33">
        <f>'M4 - Caffeine &amp; Energy'!J7</f>
        <v/>
      </c>
      <c r="F7" s="31">
        <f>'M4 - Caffeine &amp; Energy'!K7</f>
        <v/>
      </c>
      <c r="G7" s="30">
        <f>'M4 - Caffeine &amp; Energy'!AM7</f>
        <v/>
      </c>
      <c r="H7" s="31">
        <f>'M4 - Caffeine &amp; Energy'!N7</f>
        <v/>
      </c>
      <c r="I7" s="15">
        <f>'M4 - Caffeine &amp; Energy'!AJ7</f>
        <v/>
      </c>
      <c r="J7" s="15" t="inlineStr">
        <is>
          <t>Rarely discounts; brand-led. Light S&amp;S at most.</t>
        </is>
      </c>
    </row>
    <row r="8" ht="28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30">
        <f>'M4 - Caffeine &amp; Energy'!F8</f>
        <v/>
      </c>
      <c r="E8" s="33">
        <f>'M4 - Caffeine &amp; Energy'!J8</f>
        <v/>
      </c>
      <c r="F8" s="31">
        <f>'M4 - Caffeine &amp; Energy'!K8</f>
        <v/>
      </c>
      <c r="G8" s="30">
        <f>'M4 - Caffeine &amp; Energy'!AM8</f>
        <v/>
      </c>
      <c r="H8" s="31">
        <f>'M4 - Caffeine &amp; Energy'!N8</f>
        <v/>
      </c>
      <c r="I8" s="15">
        <f>'M4 - Caffeine &amp; Energy'!AJ8</f>
        <v/>
      </c>
      <c r="J8" s="15" t="inlineStr">
        <is>
          <t>Rarely discounts; brand-led. Light S&amp;S at most.</t>
        </is>
      </c>
    </row>
    <row r="9" ht="28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30">
        <f>'M4 - Caffeine &amp; Energy'!F9</f>
        <v/>
      </c>
      <c r="E9" s="33">
        <f>'M4 - Caffeine &amp; Energy'!J9</f>
        <v/>
      </c>
      <c r="F9" s="31">
        <f>'M4 - Caffeine &amp; Energy'!K9</f>
        <v/>
      </c>
      <c r="G9" s="30">
        <f>'M4 - Caffeine &amp; Energy'!AM9</f>
        <v/>
      </c>
      <c r="H9" s="31">
        <f>'M4 - Caffeine &amp; Energy'!N9</f>
        <v/>
      </c>
      <c r="I9" s="15">
        <f>'M4 - Caffeine &amp; Energy'!AJ9</f>
        <v/>
      </c>
      <c r="J9" s="15" t="inlineStr">
        <is>
          <t>Rarely discounts; brand-led. Light S&amp;S at most.</t>
        </is>
      </c>
    </row>
    <row r="10" ht="28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30">
        <f>'M4 - Caffeine &amp; Energy'!F10</f>
        <v/>
      </c>
      <c r="E10" s="33">
        <f>'M4 - Caffeine &amp; Energy'!J10</f>
        <v/>
      </c>
      <c r="F10" s="31">
        <f>'M4 - Caffeine &amp; Energy'!K10</f>
        <v/>
      </c>
      <c r="G10" s="30">
        <f>'M4 - Caffeine &amp; Energy'!AM10</f>
        <v/>
      </c>
      <c r="H10" s="31">
        <f>'M4 - Caffeine &amp; Energy'!N10</f>
        <v/>
      </c>
      <c r="I10" s="15">
        <f>'M4 - Caffeine &amp; Energy'!AJ10</f>
        <v/>
      </c>
      <c r="J10" s="15" t="inlineStr">
        <is>
          <t>Rarely discounts; brand-led. Light S&amp;S at most.</t>
        </is>
      </c>
    </row>
    <row r="11" ht="28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30">
        <f>'M4 - Caffeine &amp; Energy'!F11</f>
        <v/>
      </c>
      <c r="E11" s="33">
        <f>'M4 - Caffeine &amp; Energy'!J11</f>
        <v/>
      </c>
      <c r="F11" s="31">
        <f>'M4 - Caffeine &amp; Energy'!K11</f>
        <v/>
      </c>
      <c r="G11" s="30">
        <f>'M4 - Caffeine &amp; Energy'!AM11</f>
        <v/>
      </c>
      <c r="H11" s="31">
        <f>'M4 - Caffeine &amp; Energy'!N11</f>
        <v/>
      </c>
      <c r="I11" s="15">
        <f>'M4 - Caffeine &amp; Energy'!AJ11</f>
        <v/>
      </c>
      <c r="J11" s="15" t="inlineStr">
        <is>
          <t>Rarely discounts; brand-led. Light S&amp;S at most.</t>
        </is>
      </c>
    </row>
    <row r="12" ht="28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30">
        <f>'M4 - Caffeine &amp; Energy'!F12</f>
        <v/>
      </c>
      <c r="E12" s="33">
        <f>'M4 - Caffeine &amp; Energy'!J12</f>
        <v/>
      </c>
      <c r="F12" s="31">
        <f>'M4 - Caffeine &amp; Energy'!K12</f>
        <v/>
      </c>
      <c r="G12" s="30">
        <f>'M4 - Caffeine &amp; Energy'!AM12</f>
        <v/>
      </c>
      <c r="H12" s="31">
        <f>'M4 - Caffeine &amp; Energy'!N12</f>
        <v/>
      </c>
      <c r="I12" s="15">
        <f>'M4 - Caffeine &amp; Energy'!AJ12</f>
        <v/>
      </c>
      <c r="J12" s="15" t="inlineStr">
        <is>
          <t>Pack-size value play; occasional multipack promos.</t>
        </is>
      </c>
    </row>
    <row r="13" ht="28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30">
        <f>'M4 - Caffeine &amp; Energy'!F13</f>
        <v/>
      </c>
      <c r="E13" s="33">
        <f>'M4 - Caffeine &amp; Energy'!J13</f>
        <v/>
      </c>
      <c r="F13" s="31">
        <f>'M4 - Caffeine &amp; Energy'!K13</f>
        <v/>
      </c>
      <c r="G13" s="30">
        <f>'M4 - Caffeine &amp; Energy'!AM13</f>
        <v/>
      </c>
      <c r="H13" s="31">
        <f>'M4 - Caffeine &amp; Energy'!N13</f>
        <v/>
      </c>
      <c r="I13" s="15">
        <f>'M4 - Caffeine &amp; Energy'!AJ13</f>
        <v/>
      </c>
      <c r="J13" s="15" t="inlineStr">
        <is>
          <t>Pack-size value play; occasional multipack promos.</t>
        </is>
      </c>
    </row>
    <row r="14" ht="28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30">
        <f>'M4 - Caffeine &amp; Energy'!F14</f>
        <v/>
      </c>
      <c r="E14" s="33">
        <f>'M4 - Caffeine &amp; Energy'!J14</f>
        <v/>
      </c>
      <c r="F14" s="31">
        <f>'M4 - Caffeine &amp; Energy'!K14</f>
        <v/>
      </c>
      <c r="G14" s="30">
        <f>'M4 - Caffeine &amp; Energy'!AM14</f>
        <v/>
      </c>
      <c r="H14" s="31">
        <f>'M4 - Caffeine &amp; Energy'!N14</f>
        <v/>
      </c>
      <c r="I14" s="15">
        <f>'M4 - Caffeine &amp; Energy'!AJ14</f>
        <v/>
      </c>
      <c r="J14" s="15" t="inlineStr">
        <is>
          <t>Pack-size value play; occasional multipack promos.</t>
        </is>
      </c>
    </row>
    <row r="15" ht="28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30">
        <f>'M4 - Caffeine &amp; Energy'!F15</f>
        <v/>
      </c>
      <c r="E15" s="33">
        <f>'M4 - Caffeine &amp; Energy'!J15</f>
        <v/>
      </c>
      <c r="F15" s="31">
        <f>'M4 - Caffeine &amp; Energy'!K15</f>
        <v/>
      </c>
      <c r="G15" s="30">
        <f>'M4 - Caffeine &amp; Energy'!AM15</f>
        <v/>
      </c>
      <c r="H15" s="31">
        <f>'M4 - Caffeine &amp; Energy'!N15</f>
        <v/>
      </c>
      <c r="I15" s="15">
        <f>'M4 - Caffeine &amp; Energy'!AJ15</f>
        <v/>
      </c>
      <c r="J15" s="15" t="inlineStr">
        <is>
          <t>Pack-size value play; occasional multipack promos.</t>
        </is>
      </c>
    </row>
    <row r="16" ht="28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30">
        <f>'M4 - Caffeine &amp; Energy'!F16</f>
        <v/>
      </c>
      <c r="E16" s="33">
        <f>'M4 - Caffeine &amp; Energy'!J16</f>
        <v/>
      </c>
      <c r="F16" s="31">
        <f>'M4 - Caffeine &amp; Energy'!K16</f>
        <v/>
      </c>
      <c r="G16" s="30">
        <f>'M4 - Caffeine &amp; Energy'!AM16</f>
        <v/>
      </c>
      <c r="H16" s="31">
        <f>'M4 - Caffeine &amp; Energy'!N16</f>
        <v/>
      </c>
      <c r="I16" s="15">
        <f>'M4 - Caffeine &amp; Energy'!AJ16</f>
        <v/>
      </c>
      <c r="J16" s="15" t="inlineStr">
        <is>
          <t>Pack-size value play; occasional multipack promos.</t>
        </is>
      </c>
    </row>
    <row r="17" ht="28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30">
        <f>'M4 - Caffeine &amp; Energy'!F17</f>
        <v/>
      </c>
      <c r="E17" s="33">
        <f>'M4 - Caffeine &amp; Energy'!J17</f>
        <v/>
      </c>
      <c r="F17" s="31">
        <f>'M4 - Caffeine &amp; Energy'!K17</f>
        <v/>
      </c>
      <c r="G17" s="30">
        <f>'M4 - Caffeine &amp; Energy'!AM17</f>
        <v/>
      </c>
      <c r="H17" s="31">
        <f>'M4 - Caffeine &amp; Energy'!N17</f>
        <v/>
      </c>
      <c r="I17" s="15">
        <f>'M4 - Caffeine &amp; Energy'!AJ17</f>
        <v/>
      </c>
      <c r="J17" s="15" t="inlineStr">
        <is>
          <t>Pack-size value play; occasional multipack promos.</t>
        </is>
      </c>
    </row>
    <row r="18" ht="28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30">
        <f>'M4 - Caffeine &amp; Energy'!F18</f>
        <v/>
      </c>
      <c r="E18" s="33">
        <f>'M4 - Caffeine &amp; Energy'!J18</f>
        <v/>
      </c>
      <c r="F18" s="31">
        <f>'M4 - Caffeine &amp; Energy'!K18</f>
        <v/>
      </c>
      <c r="G18" s="30">
        <f>'M4 - Caffeine &amp; Energy'!AM18</f>
        <v/>
      </c>
      <c r="H18" s="31">
        <f>'M4 - Caffeine &amp; Energy'!N18</f>
        <v/>
      </c>
      <c r="I18" s="15">
        <f>'M4 - Caffeine &amp; Energy'!AJ18</f>
        <v/>
      </c>
      <c r="J18" s="15" t="inlineStr">
        <is>
          <t>Pack-size value play; occasional multipack promos.</t>
        </is>
      </c>
    </row>
    <row r="19" ht="28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30">
        <f>'M4 - Caffeine &amp; Energy'!F19</f>
        <v/>
      </c>
      <c r="E19" s="33">
        <f>'M4 - Caffeine &amp; Energy'!J19</f>
        <v/>
      </c>
      <c r="F19" s="31">
        <f>'M4 - Caffeine &amp; Energy'!K19</f>
        <v/>
      </c>
      <c r="G19" s="30">
        <f>'M4 - Caffeine &amp; Energy'!AM19</f>
        <v/>
      </c>
      <c r="H19" s="31">
        <f>'M4 - Caffeine &amp; Energy'!N19</f>
        <v/>
      </c>
      <c r="I19" s="15">
        <f>'M4 - Caffeine &amp; Energy'!AJ19</f>
        <v/>
      </c>
      <c r="J19" s="15" t="inlineStr">
        <is>
          <t>Pack-size value play; occasional multipack promos.</t>
        </is>
      </c>
    </row>
    <row r="20" ht="28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30">
        <f>'M4 - Caffeine &amp; Energy'!F20</f>
        <v/>
      </c>
      <c r="E20" s="33">
        <f>'M4 - Caffeine &amp; Energy'!J20</f>
        <v/>
      </c>
      <c r="F20" s="31">
        <f>'M4 - Caffeine &amp; Energy'!K20</f>
        <v/>
      </c>
      <c r="G20" s="30">
        <f>'M4 - Caffeine &amp; Energy'!AM20</f>
        <v/>
      </c>
      <c r="H20" s="31">
        <f>'M4 - Caffeine &amp; Energy'!N20</f>
        <v/>
      </c>
      <c r="I20" s="15">
        <f>'M4 - Caffeine &amp; Energy'!AJ20</f>
        <v/>
      </c>
      <c r="J20" s="15" t="inlineStr">
        <is>
          <t>Pack-size value play; occasional multipack promos.</t>
        </is>
      </c>
    </row>
    <row r="21" ht="28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30">
        <f>'M4 - Caffeine &amp; Energy'!F21</f>
        <v/>
      </c>
      <c r="E21" s="33">
        <f>'M4 - Caffeine &amp; Energy'!J21</f>
        <v/>
      </c>
      <c r="F21" s="31">
        <f>'M4 - Caffeine &amp; Energy'!K21</f>
        <v/>
      </c>
      <c r="G21" s="30">
        <f>'M4 - Caffeine &amp; Energy'!AM21</f>
        <v/>
      </c>
      <c r="H21" s="31">
        <f>'M4 - Caffeine &amp; Energy'!N21</f>
        <v/>
      </c>
      <c r="I21" s="15">
        <f>'M4 - Caffeine &amp; Energy'!AJ21</f>
        <v/>
      </c>
      <c r="J21" s="15" t="inlineStr">
        <is>
          <t>Pack-size value play; occasional multipack promos.</t>
        </is>
      </c>
    </row>
    <row r="22" ht="28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30">
        <f>'M4 - Caffeine &amp; Energy'!F22</f>
        <v/>
      </c>
      <c r="E22" s="33">
        <f>'M4 - Caffeine &amp; Energy'!J22</f>
        <v/>
      </c>
      <c r="F22" s="31">
        <f>'M4 - Caffeine &amp; Energy'!K22</f>
        <v/>
      </c>
      <c r="G22" s="30">
        <f>'M4 - Caffeine &amp; Energy'!AM22</f>
        <v/>
      </c>
      <c r="H22" s="31">
        <f>'M4 - Caffeine &amp; Energy'!N22</f>
        <v/>
      </c>
      <c r="I22" s="15">
        <f>'M4 - Caffeine &amp; Energy'!AJ22</f>
        <v/>
      </c>
      <c r="J22" s="15" t="inlineStr">
        <is>
          <t>Pack-size value play; occasional multipack promos.</t>
        </is>
      </c>
    </row>
    <row r="23" ht="28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30">
        <f>'M4 - Caffeine &amp; Energy'!F23</f>
        <v/>
      </c>
      <c r="E23" s="33">
        <f>'M4 - Caffeine &amp; Energy'!J23</f>
        <v/>
      </c>
      <c r="F23" s="31">
        <f>'M4 - Caffeine &amp; Energy'!K23</f>
        <v/>
      </c>
      <c r="G23" s="30">
        <f>'M4 - Caffeine &amp; Energy'!AM23</f>
        <v/>
      </c>
      <c r="H23" s="31">
        <f>'M4 - Caffeine &amp; Energy'!N23</f>
        <v/>
      </c>
      <c r="I23" s="15">
        <f>'M4 - Caffeine &amp; Energy'!AJ23</f>
        <v/>
      </c>
      <c r="J23" s="15" t="inlineStr">
        <is>
          <t>Pack-size value play; occasional multipack promos.</t>
        </is>
      </c>
    </row>
    <row r="24" ht="28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30">
        <f>'M4 - Caffeine &amp; Energy'!F24</f>
        <v/>
      </c>
      <c r="E24" s="33">
        <f>'M4 - Caffeine &amp; Energy'!J24</f>
        <v/>
      </c>
      <c r="F24" s="31">
        <f>'M4 - Caffeine &amp; Energy'!K24</f>
        <v/>
      </c>
      <c r="G24" s="30">
        <f>'M4 - Caffeine &amp; Energy'!AM24</f>
        <v/>
      </c>
      <c r="H24" s="31">
        <f>'M4 - Caffeine &amp; Energy'!N24</f>
        <v/>
      </c>
      <c r="I24" s="15">
        <f>'M4 - Caffeine &amp; Energy'!AJ24</f>
        <v/>
      </c>
      <c r="J24" s="15" t="inlineStr">
        <is>
          <t>Pack-size value play; occasional multipack promos.</t>
        </is>
      </c>
    </row>
    <row r="25" ht="28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30">
        <f>'M4 - Caffeine &amp; Energy'!F25</f>
        <v/>
      </c>
      <c r="E25" s="33">
        <f>'M4 - Caffeine &amp; Energy'!J25</f>
        <v/>
      </c>
      <c r="F25" s="31">
        <f>'M4 - Caffeine &amp; Energy'!K25</f>
        <v/>
      </c>
      <c r="G25" s="30">
        <f>'M4 - Caffeine &amp; Energy'!AM25</f>
        <v/>
      </c>
      <c r="H25" s="31">
        <f>'M4 - Caffeine &amp; Energy'!N25</f>
        <v/>
      </c>
      <c r="I25" s="15">
        <f>'M4 - Caffeine &amp; Energy'!AJ25</f>
        <v/>
      </c>
      <c r="J25" s="15" t="inlineStr">
        <is>
          <t>Pack-size value play; occasional multipack promos.</t>
        </is>
      </c>
    </row>
    <row r="26" ht="28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30">
        <f>'M4 - Caffeine &amp; Energy'!F26</f>
        <v/>
      </c>
      <c r="E26" s="33">
        <f>'M4 - Caffeine &amp; Energy'!J26</f>
        <v/>
      </c>
      <c r="F26" s="31">
        <f>'M4 - Caffeine &amp; Energy'!K26</f>
        <v/>
      </c>
      <c r="G26" s="30">
        <f>'M4 - Caffeine &amp; Energy'!AM26</f>
        <v/>
      </c>
      <c r="H26" s="31">
        <f>'M4 - Caffeine &amp; Energy'!N26</f>
        <v/>
      </c>
      <c r="I26" s="15">
        <f>'M4 - Caffeine &amp; Energy'!AJ26</f>
        <v/>
      </c>
      <c r="J26" s="15" t="inlineStr">
        <is>
          <t>Pack-size value play; occasional multipack promos.</t>
        </is>
      </c>
    </row>
    <row r="27" ht="28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30">
        <f>'M4 - Caffeine &amp; Energy'!F27</f>
        <v/>
      </c>
      <c r="E27" s="33">
        <f>'M4 - Caffeine &amp; Energy'!J27</f>
        <v/>
      </c>
      <c r="F27" s="31">
        <f>'M4 - Caffeine &amp; Energy'!K27</f>
        <v/>
      </c>
      <c r="G27" s="30">
        <f>'M4 - Caffeine &amp; Energy'!AM27</f>
        <v/>
      </c>
      <c r="H27" s="31">
        <f>'M4 - Caffeine &amp; Energy'!N27</f>
        <v/>
      </c>
      <c r="I27" s="15">
        <f>'M4 - Caffeine &amp; Energy'!AJ27</f>
        <v/>
      </c>
      <c r="J27" s="15" t="inlineStr">
        <is>
          <t>Pack-size value play; occasional multipack promos.</t>
        </is>
      </c>
    </row>
    <row r="28" ht="28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30">
        <f>'M4 - Caffeine &amp; Energy'!F28</f>
        <v/>
      </c>
      <c r="E28" s="33">
        <f>'M4 - Caffeine &amp; Energy'!J28</f>
        <v/>
      </c>
      <c r="F28" s="31">
        <f>'M4 - Caffeine &amp; Energy'!K28</f>
        <v/>
      </c>
      <c r="G28" s="30">
        <f>'M4 - Caffeine &amp; Energy'!AM28</f>
        <v/>
      </c>
      <c r="H28" s="31">
        <f>'M4 - Caffeine &amp; Energy'!N28</f>
        <v/>
      </c>
      <c r="I28" s="15">
        <f>'M4 - Caffeine &amp; Energy'!AJ28</f>
        <v/>
      </c>
      <c r="J28" s="15" t="inlineStr">
        <is>
          <t>Pack-size value play; occasional multipack promos.</t>
        </is>
      </c>
    </row>
    <row r="29" ht="28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30">
        <f>'M4 - Caffeine &amp; Energy'!F29</f>
        <v/>
      </c>
      <c r="E29" s="33">
        <f>'M4 - Caffeine &amp; Energy'!J29</f>
        <v/>
      </c>
      <c r="F29" s="31">
        <f>'M4 - Caffeine &amp; Energy'!K29</f>
        <v/>
      </c>
      <c r="G29" s="30">
        <f>'M4 - Caffeine &amp; Energy'!AM29</f>
        <v/>
      </c>
      <c r="H29" s="31">
        <f>'M4 - Caffeine &amp; Energy'!N29</f>
        <v/>
      </c>
      <c r="I29" s="15">
        <f>'M4 - Caffeine &amp; Energy'!AJ29</f>
        <v/>
      </c>
      <c r="J29" s="15" t="inlineStr">
        <is>
          <t>Pack-size value play; occasional multipack promos.</t>
        </is>
      </c>
    </row>
    <row r="30" ht="28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30">
        <f>'M4 - Caffeine &amp; Energy'!F30</f>
        <v/>
      </c>
      <c r="E30" s="33">
        <f>'M4 - Caffeine &amp; Energy'!J30</f>
        <v/>
      </c>
      <c r="F30" s="31">
        <f>'M4 - Caffeine &amp; Energy'!K30</f>
        <v/>
      </c>
      <c r="G30" s="30">
        <f>'M4 - Caffeine &amp; Energy'!AM30</f>
        <v/>
      </c>
      <c r="H30" s="31">
        <f>'M4 - Caffeine &amp; Energy'!N30</f>
        <v/>
      </c>
      <c r="I30" s="15">
        <f>'M4 - Caffeine &amp; Energy'!AJ30</f>
        <v/>
      </c>
      <c r="J30" s="15" t="inlineStr">
        <is>
          <t>Pack-size value play; occasional multipack promos.</t>
        </is>
      </c>
    </row>
    <row r="31" ht="28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30">
        <f>'M4 - Caffeine &amp; Energy'!F31</f>
        <v/>
      </c>
      <c r="E31" s="33">
        <f>'M4 - Caffeine &amp; Energy'!J31</f>
        <v/>
      </c>
      <c r="F31" s="31">
        <f>'M4 - Caffeine &amp; Energy'!K31</f>
        <v/>
      </c>
      <c r="G31" s="30">
        <f>'M4 - Caffeine &amp; Energy'!AM31</f>
        <v/>
      </c>
      <c r="H31" s="31">
        <f>'M4 - Caffeine &amp; Energy'!N31</f>
        <v/>
      </c>
      <c r="I31" s="15">
        <f>'M4 - Caffeine &amp; Energy'!AJ31</f>
        <v/>
      </c>
      <c r="J31" s="15" t="inlineStr">
        <is>
          <t>Pack-size value play; occasional multipack promos.</t>
        </is>
      </c>
    </row>
    <row r="32" ht="28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30">
        <f>'M4 - Caffeine &amp; Energy'!F32</f>
        <v/>
      </c>
      <c r="E32" s="33">
        <f>'M4 - Caffeine &amp; Energy'!J32</f>
        <v/>
      </c>
      <c r="F32" s="31">
        <f>'M4 - Caffeine &amp; Energy'!K32</f>
        <v/>
      </c>
      <c r="G32" s="30">
        <f>'M4 - Caffeine &amp; Energy'!AM32</f>
        <v/>
      </c>
      <c r="H32" s="31">
        <f>'M4 - Caffeine &amp; Energy'!N32</f>
        <v/>
      </c>
      <c r="I32" s="15">
        <f>'M4 - Caffeine &amp; Energy'!AJ32</f>
        <v/>
      </c>
      <c r="J32" s="15" t="inlineStr">
        <is>
          <t>Pack-size value play; occasional multipack promos.</t>
        </is>
      </c>
    </row>
    <row r="33" ht="28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30">
        <f>'M4 - Caffeine &amp; Energy'!F33</f>
        <v/>
      </c>
      <c r="E33" s="33">
        <f>'M4 - Caffeine &amp; Energy'!J33</f>
        <v/>
      </c>
      <c r="F33" s="31">
        <f>'M4 - Caffeine &amp; Energy'!K33</f>
        <v/>
      </c>
      <c r="G33" s="30">
        <f>'M4 - Caffeine &amp; Energy'!AM33</f>
        <v/>
      </c>
      <c r="H33" s="31">
        <f>'M4 - Caffeine &amp; Energy'!N33</f>
        <v/>
      </c>
      <c r="I33" s="15">
        <f>'M4 - Caffeine &amp; Energy'!AJ33</f>
        <v/>
      </c>
      <c r="J33" s="15" t="inlineStr">
        <is>
          <t>Pack-size value play; occasional multipack promos.</t>
        </is>
      </c>
    </row>
    <row r="34" ht="28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30">
        <f>'M4 - Caffeine &amp; Energy'!F34</f>
        <v/>
      </c>
      <c r="E34" s="33">
        <f>'M4 - Caffeine &amp; Energy'!J34</f>
        <v/>
      </c>
      <c r="F34" s="31">
        <f>'M4 - Caffeine &amp; Energy'!K34</f>
        <v/>
      </c>
      <c r="G34" s="30">
        <f>'M4 - Caffeine &amp; Energy'!AM34</f>
        <v/>
      </c>
      <c r="H34" s="31">
        <f>'M4 - Caffeine &amp; Energy'!N34</f>
        <v/>
      </c>
      <c r="I34" s="15">
        <f>'M4 - Caffeine &amp; Energy'!AJ34</f>
        <v/>
      </c>
      <c r="J34" s="15" t="inlineStr">
        <is>
          <t>Pack-size value play; occasional multipack promos.</t>
        </is>
      </c>
    </row>
    <row r="35" ht="28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30">
        <f>'M4 - Caffeine &amp; Energy'!F35</f>
        <v/>
      </c>
      <c r="E35" s="33">
        <f>'M4 - Caffeine &amp; Energy'!J35</f>
        <v/>
      </c>
      <c r="F35" s="31">
        <f>'M4 - Caffeine &amp; Energy'!K35</f>
        <v/>
      </c>
      <c r="G35" s="30">
        <f>'M4 - Caffeine &amp; Energy'!AM35</f>
        <v/>
      </c>
      <c r="H35" s="31">
        <f>'M4 - Caffeine &amp; Energy'!N35</f>
        <v/>
      </c>
      <c r="I35" s="15">
        <f>'M4 - Caffeine &amp; Energy'!AJ35</f>
        <v/>
      </c>
      <c r="J35" s="15" t="inlineStr">
        <is>
          <t>Pack-size value play; occasional multipack promos.</t>
        </is>
      </c>
    </row>
    <row r="36" ht="28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30">
        <f>'M4 - Caffeine &amp; Energy'!F36</f>
        <v/>
      </c>
      <c r="E36" s="33">
        <f>'M4 - Caffeine &amp; Energy'!J36</f>
        <v/>
      </c>
      <c r="F36" s="31">
        <f>'M4 - Caffeine &amp; Energy'!K36</f>
        <v/>
      </c>
      <c r="G36" s="30">
        <f>'M4 - Caffeine &amp; Energy'!AM36</f>
        <v/>
      </c>
      <c r="H36" s="31">
        <f>'M4 - Caffeine &amp; Energy'!N36</f>
        <v/>
      </c>
      <c r="I36" s="15">
        <f>'M4 - Caffeine &amp; Energy'!AJ36</f>
        <v/>
      </c>
      <c r="J36" s="15" t="inlineStr">
        <is>
          <t>Pack-size value play; occasional multipack promos.</t>
        </is>
      </c>
    </row>
    <row r="37" ht="28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30">
        <f>'M4 - Caffeine &amp; Energy'!F37</f>
        <v/>
      </c>
      <c r="E37" s="33">
        <f>'M4 - Caffeine &amp; Energy'!J37</f>
        <v/>
      </c>
      <c r="F37" s="31">
        <f>'M4 - Caffeine &amp; Energy'!K37</f>
        <v/>
      </c>
      <c r="G37" s="30">
        <f>'M4 - Caffeine &amp; Energy'!AM37</f>
        <v/>
      </c>
      <c r="H37" s="31">
        <f>'M4 - Caffeine &amp; Energy'!N37</f>
        <v/>
      </c>
      <c r="I37" s="15">
        <f>'M4 - Caffeine &amp; Energy'!AJ37</f>
        <v/>
      </c>
      <c r="J37" s="15" t="inlineStr">
        <is>
          <t>Pack-size value play; occasional multipack promos.</t>
        </is>
      </c>
    </row>
    <row r="38" ht="28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30">
        <f>'M4 - Caffeine &amp; Energy'!F38</f>
        <v/>
      </c>
      <c r="E38" s="33">
        <f>'M4 - Caffeine &amp; Energy'!J38</f>
        <v/>
      </c>
      <c r="F38" s="31">
        <f>'M4 - Caffeine &amp; Energy'!K38</f>
        <v/>
      </c>
      <c r="G38" s="30">
        <f>'M4 - Caffeine &amp; Energy'!AM38</f>
        <v/>
      </c>
      <c r="H38" s="31">
        <f>'M4 - Caffeine &amp; Energy'!N38</f>
        <v/>
      </c>
      <c r="I38" s="15">
        <f>'M4 - Caffeine &amp; Energy'!AJ38</f>
        <v/>
      </c>
      <c r="J38" s="15" t="inlineStr">
        <is>
          <t>Pack-size value play; occasional multipack promos.</t>
        </is>
      </c>
    </row>
    <row r="39" ht="28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30">
        <f>'M4 - Caffeine &amp; Energy'!F39</f>
        <v/>
      </c>
      <c r="E39" s="33">
        <f>'M4 - Caffeine &amp; Energy'!J39</f>
        <v/>
      </c>
      <c r="F39" s="31">
        <f>'M4 - Caffeine &amp; Energy'!K39</f>
        <v/>
      </c>
      <c r="G39" s="30">
        <f>'M4 - Caffeine &amp; Energy'!AM39</f>
        <v/>
      </c>
      <c r="H39" s="31">
        <f>'M4 - Caffeine &amp; Energy'!N39</f>
        <v/>
      </c>
      <c r="I39" s="15">
        <f>'M4 - Caffeine &amp; Energy'!AJ39</f>
        <v/>
      </c>
      <c r="J39" s="15" t="inlineStr">
        <is>
          <t>Pack-size value play; occasional multipack promos.</t>
        </is>
      </c>
    </row>
    <row r="40" ht="28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30">
        <f>'M4 - Caffeine &amp; Energy'!F40</f>
        <v/>
      </c>
      <c r="E40" s="33">
        <f>'M4 - Caffeine &amp; Energy'!J40</f>
        <v/>
      </c>
      <c r="F40" s="31">
        <f>'M4 - Caffeine &amp; Energy'!K40</f>
        <v/>
      </c>
      <c r="G40" s="30">
        <f>'M4 - Caffeine &amp; Energy'!AM40</f>
        <v/>
      </c>
      <c r="H40" s="31">
        <f>'M4 - Caffeine &amp; Energy'!N40</f>
        <v/>
      </c>
      <c r="I40" s="15">
        <f>'M4 - Caffeine &amp; Energy'!AJ40</f>
        <v/>
      </c>
      <c r="J40" s="15" t="inlineStr">
        <is>
          <t>Pack-size value play; occasional multipack promos.</t>
        </is>
      </c>
    </row>
    <row r="41" ht="28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30">
        <f>'M4 - Caffeine &amp; Energy'!F41</f>
        <v/>
      </c>
      <c r="E41" s="33">
        <f>'M4 - Caffeine &amp; Energy'!J41</f>
        <v/>
      </c>
      <c r="F41" s="31">
        <f>'M4 - Caffeine &amp; Energy'!K41</f>
        <v/>
      </c>
      <c r="G41" s="30">
        <f>'M4 - Caffeine &amp; Energy'!AM41</f>
        <v/>
      </c>
      <c r="H41" s="31">
        <f>'M4 - Caffeine &amp; Energy'!N41</f>
        <v/>
      </c>
      <c r="I41" s="15">
        <f>'M4 - Caffeine &amp; Energy'!AJ41</f>
        <v/>
      </c>
      <c r="J41" s="15" t="inlineStr">
        <is>
          <t>Pack-size value play; occasional multipack promos.</t>
        </is>
      </c>
    </row>
    <row r="42" ht="28" customHeight="1">
      <c r="A42" s="15" t="inlineStr">
        <is>
          <t>Monster</t>
        </is>
      </c>
      <c r="B42" s="15" t="inlineStr">
        <is>
          <t>Monster Energy Ultra Zero (White) | Ultra Vice Guava | single 473mL</t>
        </is>
      </c>
      <c r="C42" s="15" t="inlineStr">
        <is>
          <t>4) Caffeine &amp; energy beverage</t>
        </is>
      </c>
      <c r="D42" s="30">
        <f>'M4 - Caffeine &amp; Energy'!F42</f>
        <v/>
      </c>
      <c r="E42" s="33">
        <f>'M4 - Caffeine &amp; Energy'!J42</f>
        <v/>
      </c>
      <c r="F42" s="31">
        <f>'M4 - Caffeine &amp; Energy'!K42</f>
        <v/>
      </c>
      <c r="G42" s="30">
        <f>'M4 - Caffeine &amp; Energy'!AM42</f>
        <v/>
      </c>
      <c r="H42" s="31">
        <f>'M4 - Caffeine &amp; Energy'!N42</f>
        <v/>
      </c>
      <c r="I42" s="15">
        <f>'M4 - Caffeine &amp; Energy'!AJ42</f>
        <v/>
      </c>
      <c r="J42" s="15" t="inlineStr">
        <is>
          <t>Pack-size value play; occasional multipack promos.</t>
        </is>
      </c>
    </row>
    <row r="43" ht="28" customHeight="1">
      <c r="A43" s="15" t="inlineStr">
        <is>
          <t>Monster</t>
        </is>
      </c>
      <c r="B43" s="15" t="inlineStr">
        <is>
          <t>Monster Energy Ultra Zero (White) | Ultra Vice Guava | 8-pack 473mL</t>
        </is>
      </c>
      <c r="C43" s="15" t="inlineStr">
        <is>
          <t>4) Caffeine &amp; energy beverage</t>
        </is>
      </c>
      <c r="D43" s="30">
        <f>'M4 - Caffeine &amp; Energy'!F43</f>
        <v/>
      </c>
      <c r="E43" s="33">
        <f>'M4 - Caffeine &amp; Energy'!J43</f>
        <v/>
      </c>
      <c r="F43" s="31">
        <f>'M4 - Caffeine &amp; Energy'!K43</f>
        <v/>
      </c>
      <c r="G43" s="30">
        <f>'M4 - Caffeine &amp; Energy'!AM43</f>
        <v/>
      </c>
      <c r="H43" s="31">
        <f>'M4 - Caffeine &amp; Energy'!N43</f>
        <v/>
      </c>
      <c r="I43" s="15">
        <f>'M4 - Caffeine &amp; Energy'!AJ43</f>
        <v/>
      </c>
      <c r="J43" s="15" t="inlineStr">
        <is>
          <t>Pack-size value play; occasional multipack promos.</t>
        </is>
      </c>
    </row>
    <row r="44" ht="28" customHeight="1">
      <c r="A44" s="15" t="inlineStr">
        <is>
          <t>Monster</t>
        </is>
      </c>
      <c r="B44" s="15" t="inlineStr">
        <is>
          <t>Monster Energy Ultra Zero (White) | Ultra Vice Guava | 12-pack 473mL</t>
        </is>
      </c>
      <c r="C44" s="15" t="inlineStr">
        <is>
          <t>4) Caffeine &amp; energy beverage</t>
        </is>
      </c>
      <c r="D44" s="30">
        <f>'M4 - Caffeine &amp; Energy'!F44</f>
        <v/>
      </c>
      <c r="E44" s="33">
        <f>'M4 - Caffeine &amp; Energy'!J44</f>
        <v/>
      </c>
      <c r="F44" s="31">
        <f>'M4 - Caffeine &amp; Energy'!K44</f>
        <v/>
      </c>
      <c r="G44" s="30">
        <f>'M4 - Caffeine &amp; Energy'!AM44</f>
        <v/>
      </c>
      <c r="H44" s="31">
        <f>'M4 - Caffeine &amp; Energy'!N44</f>
        <v/>
      </c>
      <c r="I44" s="15">
        <f>'M4 - Caffeine &amp; Energy'!AJ44</f>
        <v/>
      </c>
      <c r="J44" s="15" t="inlineStr">
        <is>
          <t>Pack-size value play; occasional multipack promos.</t>
        </is>
      </c>
    </row>
    <row r="45" ht="28" customHeight="1">
      <c r="A45" s="15" t="inlineStr">
        <is>
          <t>Monster</t>
        </is>
      </c>
      <c r="B45" s="15" t="inlineStr">
        <is>
          <t>Monster Energy Ultra Zero (White) | Ultra Vice Guava | 18-pack 473mL</t>
        </is>
      </c>
      <c r="C45" s="15" t="inlineStr">
        <is>
          <t>4) Caffeine &amp; energy beverage</t>
        </is>
      </c>
      <c r="D45" s="30">
        <f>'M4 - Caffeine &amp; Energy'!F45</f>
        <v/>
      </c>
      <c r="E45" s="33">
        <f>'M4 - Caffeine &amp; Energy'!J45</f>
        <v/>
      </c>
      <c r="F45" s="31">
        <f>'M4 - Caffeine &amp; Energy'!K45</f>
        <v/>
      </c>
      <c r="G45" s="30">
        <f>'M4 - Caffeine &amp; Energy'!AM45</f>
        <v/>
      </c>
      <c r="H45" s="31">
        <f>'M4 - Caffeine &amp; Energy'!N45</f>
        <v/>
      </c>
      <c r="I45" s="15">
        <f>'M4 - Caffeine &amp; Energy'!AJ45</f>
        <v/>
      </c>
      <c r="J45" s="15" t="inlineStr">
        <is>
          <t>Pack-size value play; occasional multipack promos.</t>
        </is>
      </c>
    </row>
    <row r="46" ht="28" customHeight="1">
      <c r="A46" s="15" t="inlineStr">
        <is>
          <t>Monster</t>
        </is>
      </c>
      <c r="B46" s="15" t="inlineStr">
        <is>
          <t>Monster Energy Ultra Zero (White) | Ultra Vice Guava | 24-pack 473mL</t>
        </is>
      </c>
      <c r="C46" s="15" t="inlineStr">
        <is>
          <t>4) Caffeine &amp; energy beverage</t>
        </is>
      </c>
      <c r="D46" s="30">
        <f>'M4 - Caffeine &amp; Energy'!F46</f>
        <v/>
      </c>
      <c r="E46" s="33">
        <f>'M4 - Caffeine &amp; Energy'!J46</f>
        <v/>
      </c>
      <c r="F46" s="31">
        <f>'M4 - Caffeine &amp; Energy'!K46</f>
        <v/>
      </c>
      <c r="G46" s="30">
        <f>'M4 - Caffeine &amp; Energy'!AM46</f>
        <v/>
      </c>
      <c r="H46" s="31">
        <f>'M4 - Caffeine &amp; Energy'!N46</f>
        <v/>
      </c>
      <c r="I46" s="15">
        <f>'M4 - Caffeine &amp; Energy'!AJ46</f>
        <v/>
      </c>
      <c r="J46" s="15" t="inlineStr">
        <is>
          <t>Pack-size value play; occasional multipack promos.</t>
        </is>
      </c>
    </row>
    <row r="47" ht="28" customHeight="1">
      <c r="A47" s="15" t="inlineStr">
        <is>
          <t>Monster</t>
        </is>
      </c>
      <c r="B47" s="15" t="inlineStr">
        <is>
          <t>Monster Energy Ultra Zero (White) | Ultra Peachy Keen | single 473mL</t>
        </is>
      </c>
      <c r="C47" s="15" t="inlineStr">
        <is>
          <t>4) Caffeine &amp; energy beverage</t>
        </is>
      </c>
      <c r="D47" s="30">
        <f>'M4 - Caffeine &amp; Energy'!F47</f>
        <v/>
      </c>
      <c r="E47" s="33">
        <f>'M4 - Caffeine &amp; Energy'!J47</f>
        <v/>
      </c>
      <c r="F47" s="31">
        <f>'M4 - Caffeine &amp; Energy'!K47</f>
        <v/>
      </c>
      <c r="G47" s="30">
        <f>'M4 - Caffeine &amp; Energy'!AM47</f>
        <v/>
      </c>
      <c r="H47" s="31">
        <f>'M4 - Caffeine &amp; Energy'!N47</f>
        <v/>
      </c>
      <c r="I47" s="15">
        <f>'M4 - Caffeine &amp; Energy'!AJ47</f>
        <v/>
      </c>
      <c r="J47" s="15" t="inlineStr">
        <is>
          <t>Pack-size value play; occasional multipack promos.</t>
        </is>
      </c>
    </row>
    <row r="48" ht="28" customHeight="1">
      <c r="A48" s="15" t="inlineStr">
        <is>
          <t>Monster</t>
        </is>
      </c>
      <c r="B48" s="15" t="inlineStr">
        <is>
          <t>Monster Energy Ultra Zero (White) | Ultra Peachy Keen | 8-pack 473mL</t>
        </is>
      </c>
      <c r="C48" s="15" t="inlineStr">
        <is>
          <t>4) Caffeine &amp; energy beverage</t>
        </is>
      </c>
      <c r="D48" s="30">
        <f>'M4 - Caffeine &amp; Energy'!F48</f>
        <v/>
      </c>
      <c r="E48" s="33">
        <f>'M4 - Caffeine &amp; Energy'!J48</f>
        <v/>
      </c>
      <c r="F48" s="31">
        <f>'M4 - Caffeine &amp; Energy'!K48</f>
        <v/>
      </c>
      <c r="G48" s="30">
        <f>'M4 - Caffeine &amp; Energy'!AM48</f>
        <v/>
      </c>
      <c r="H48" s="31">
        <f>'M4 - Caffeine &amp; Energy'!N48</f>
        <v/>
      </c>
      <c r="I48" s="15">
        <f>'M4 - Caffeine &amp; Energy'!AJ48</f>
        <v/>
      </c>
      <c r="J48" s="15" t="inlineStr">
        <is>
          <t>Pack-size value play; occasional multipack promos.</t>
        </is>
      </c>
    </row>
    <row r="49" ht="28" customHeight="1">
      <c r="A49" s="15" t="inlineStr">
        <is>
          <t>Monster</t>
        </is>
      </c>
      <c r="B49" s="15" t="inlineStr">
        <is>
          <t>Monster Energy Ultra Zero (White) | Ultra Peachy Keen | 12-pack 473mL</t>
        </is>
      </c>
      <c r="C49" s="15" t="inlineStr">
        <is>
          <t>4) Caffeine &amp; energy beverage</t>
        </is>
      </c>
      <c r="D49" s="30">
        <f>'M4 - Caffeine &amp; Energy'!F49</f>
        <v/>
      </c>
      <c r="E49" s="33">
        <f>'M4 - Caffeine &amp; Energy'!J49</f>
        <v/>
      </c>
      <c r="F49" s="31">
        <f>'M4 - Caffeine &amp; Energy'!K49</f>
        <v/>
      </c>
      <c r="G49" s="30">
        <f>'M4 - Caffeine &amp; Energy'!AM49</f>
        <v/>
      </c>
      <c r="H49" s="31">
        <f>'M4 - Caffeine &amp; Energy'!N49</f>
        <v/>
      </c>
      <c r="I49" s="15">
        <f>'M4 - Caffeine &amp; Energy'!AJ49</f>
        <v/>
      </c>
      <c r="J49" s="15" t="inlineStr">
        <is>
          <t>Pack-size value play; occasional multipack promos.</t>
        </is>
      </c>
    </row>
    <row r="50" ht="28" customHeight="1">
      <c r="A50" s="15" t="inlineStr">
        <is>
          <t>Monster</t>
        </is>
      </c>
      <c r="B50" s="15" t="inlineStr">
        <is>
          <t>Monster Energy Ultra Zero (White) | Ultra Peachy Keen | 18-pack 473mL</t>
        </is>
      </c>
      <c r="C50" s="15" t="inlineStr">
        <is>
          <t>4) Caffeine &amp; energy beverage</t>
        </is>
      </c>
      <c r="D50" s="30">
        <f>'M4 - Caffeine &amp; Energy'!F50</f>
        <v/>
      </c>
      <c r="E50" s="33">
        <f>'M4 - Caffeine &amp; Energy'!J50</f>
        <v/>
      </c>
      <c r="F50" s="31">
        <f>'M4 - Caffeine &amp; Energy'!K50</f>
        <v/>
      </c>
      <c r="G50" s="30">
        <f>'M4 - Caffeine &amp; Energy'!AM50</f>
        <v/>
      </c>
      <c r="H50" s="31">
        <f>'M4 - Caffeine &amp; Energy'!N50</f>
        <v/>
      </c>
      <c r="I50" s="15">
        <f>'M4 - Caffeine &amp; Energy'!AJ50</f>
        <v/>
      </c>
      <c r="J50" s="15" t="inlineStr">
        <is>
          <t>Pack-size value play; occasional multipack promos.</t>
        </is>
      </c>
    </row>
    <row r="51" ht="28" customHeight="1">
      <c r="A51" s="15" t="inlineStr">
        <is>
          <t>Monster</t>
        </is>
      </c>
      <c r="B51" s="15" t="inlineStr">
        <is>
          <t>Monster Energy Ultra Zero (White) | Ultra Peachy Keen | 24-pack 473mL</t>
        </is>
      </c>
      <c r="C51" s="15" t="inlineStr">
        <is>
          <t>4) Caffeine &amp; energy beverage</t>
        </is>
      </c>
      <c r="D51" s="30">
        <f>'M4 - Caffeine &amp; Energy'!F51</f>
        <v/>
      </c>
      <c r="E51" s="33">
        <f>'M4 - Caffeine &amp; Energy'!J51</f>
        <v/>
      </c>
      <c r="F51" s="31">
        <f>'M4 - Caffeine &amp; Energy'!K51</f>
        <v/>
      </c>
      <c r="G51" s="30">
        <f>'M4 - Caffeine &amp; Energy'!AM51</f>
        <v/>
      </c>
      <c r="H51" s="31">
        <f>'M4 - Caffeine &amp; Energy'!N51</f>
        <v/>
      </c>
      <c r="I51" s="15">
        <f>'M4 - Caffeine &amp; Energy'!AJ51</f>
        <v/>
      </c>
      <c r="J51" s="15" t="inlineStr">
        <is>
          <t>Pack-size value play; occasional multipack promos.</t>
        </is>
      </c>
    </row>
    <row r="52" ht="28" customHeight="1">
      <c r="A52" s="15" t="inlineStr">
        <is>
          <t>Celsius</t>
        </is>
      </c>
      <c r="B52" s="15" t="inlineStr">
        <is>
          <t>Celsius Original Sparkling | Sparkling Orange | single 355mL</t>
        </is>
      </c>
      <c r="C52" s="15" t="inlineStr">
        <is>
          <t>4) Caffeine &amp; energy beverage</t>
        </is>
      </c>
      <c r="D52" s="30">
        <f>'M4 - Caffeine &amp; Energy'!F52</f>
        <v/>
      </c>
      <c r="E52" s="33">
        <f>'M4 - Caffeine &amp; Energy'!J52</f>
        <v/>
      </c>
      <c r="F52" s="31">
        <f>'M4 - Caffeine &amp; Energy'!K52</f>
        <v/>
      </c>
      <c r="G52" s="30">
        <f>'M4 - Caffeine &amp; Energy'!AM52</f>
        <v/>
      </c>
      <c r="H52" s="31">
        <f>'M4 - Caffeine &amp; Energy'!N52</f>
        <v/>
      </c>
      <c r="I52" s="15">
        <f>'M4 - Caffeine &amp; Energy'!AJ52</f>
        <v/>
      </c>
      <c r="J52" s="15" t="inlineStr">
        <is>
          <t>Heavy S&amp;S + frequent coupons to drive trial/subscription.</t>
        </is>
      </c>
    </row>
    <row r="53" ht="28" customHeight="1">
      <c r="A53" s="15" t="inlineStr">
        <is>
          <t>Celsius</t>
        </is>
      </c>
      <c r="B53" s="15" t="inlineStr">
        <is>
          <t>Celsius Original Sparkling | Sparkling Orange | 8-pack 355mL</t>
        </is>
      </c>
      <c r="C53" s="15" t="inlineStr">
        <is>
          <t>4) Caffeine &amp; energy beverage</t>
        </is>
      </c>
      <c r="D53" s="30">
        <f>'M4 - Caffeine &amp; Energy'!F53</f>
        <v/>
      </c>
      <c r="E53" s="33">
        <f>'M4 - Caffeine &amp; Energy'!J53</f>
        <v/>
      </c>
      <c r="F53" s="31">
        <f>'M4 - Caffeine &amp; Energy'!K53</f>
        <v/>
      </c>
      <c r="G53" s="30">
        <f>'M4 - Caffeine &amp; Energy'!AM53</f>
        <v/>
      </c>
      <c r="H53" s="31">
        <f>'M4 - Caffeine &amp; Energy'!N53</f>
        <v/>
      </c>
      <c r="I53" s="15">
        <f>'M4 - Caffeine &amp; Energy'!AJ53</f>
        <v/>
      </c>
      <c r="J53" s="15" t="inlineStr">
        <is>
          <t>Heavy S&amp;S + frequent coupons to drive trial/subscription.</t>
        </is>
      </c>
    </row>
    <row r="54" ht="28" customHeight="1">
      <c r="A54" s="15" t="inlineStr">
        <is>
          <t>Celsius</t>
        </is>
      </c>
      <c r="B54" s="15" t="inlineStr">
        <is>
          <t>Celsius Original Sparkling | Sparkling Orange | 12-pack 355mL</t>
        </is>
      </c>
      <c r="C54" s="15" t="inlineStr">
        <is>
          <t>4) Caffeine &amp; energy beverage</t>
        </is>
      </c>
      <c r="D54" s="30">
        <f>'M4 - Caffeine &amp; Energy'!F54</f>
        <v/>
      </c>
      <c r="E54" s="33">
        <f>'M4 - Caffeine &amp; Energy'!J54</f>
        <v/>
      </c>
      <c r="F54" s="31">
        <f>'M4 - Caffeine &amp; Energy'!K54</f>
        <v/>
      </c>
      <c r="G54" s="30">
        <f>'M4 - Caffeine &amp; Energy'!AM54</f>
        <v/>
      </c>
      <c r="H54" s="31">
        <f>'M4 - Caffeine &amp; Energy'!N54</f>
        <v/>
      </c>
      <c r="I54" s="15">
        <f>'M4 - Caffeine &amp; Energy'!AJ54</f>
        <v/>
      </c>
      <c r="J54" s="15" t="inlineStr">
        <is>
          <t>Heavy S&amp;S + frequent coupons to drive trial/subscription.</t>
        </is>
      </c>
    </row>
    <row r="55" ht="28" customHeight="1">
      <c r="A55" s="15" t="inlineStr">
        <is>
          <t>Celsius</t>
        </is>
      </c>
      <c r="B55" s="15" t="inlineStr">
        <is>
          <t>Celsius Original Sparkling | Sparkling Orange | 15-pack 355mL</t>
        </is>
      </c>
      <c r="C55" s="15" t="inlineStr">
        <is>
          <t>4) Caffeine &amp; energy beverage</t>
        </is>
      </c>
      <c r="D55" s="30">
        <f>'M4 - Caffeine &amp; Energy'!F55</f>
        <v/>
      </c>
      <c r="E55" s="33">
        <f>'M4 - Caffeine &amp; Energy'!J55</f>
        <v/>
      </c>
      <c r="F55" s="31">
        <f>'M4 - Caffeine &amp; Energy'!K55</f>
        <v/>
      </c>
      <c r="G55" s="30">
        <f>'M4 - Caffeine &amp; Energy'!AM55</f>
        <v/>
      </c>
      <c r="H55" s="31">
        <f>'M4 - Caffeine &amp; Energy'!N55</f>
        <v/>
      </c>
      <c r="I55" s="15">
        <f>'M4 - Caffeine &amp; Energy'!AJ55</f>
        <v/>
      </c>
      <c r="J55" s="15" t="inlineStr">
        <is>
          <t>Heavy S&amp;S + frequent coupons to drive trial/subscription.</t>
        </is>
      </c>
    </row>
    <row r="56" ht="28" customHeight="1">
      <c r="A56" s="15" t="inlineStr">
        <is>
          <t>Celsius</t>
        </is>
      </c>
      <c r="B56" s="15" t="inlineStr">
        <is>
          <t>Celsius Original Sparkling | Sparkling Orange | 18-pack 355mL</t>
        </is>
      </c>
      <c r="C56" s="15" t="inlineStr">
        <is>
          <t>4) Caffeine &amp; energy beverage</t>
        </is>
      </c>
      <c r="D56" s="30">
        <f>'M4 - Caffeine &amp; Energy'!F56</f>
        <v/>
      </c>
      <c r="E56" s="33">
        <f>'M4 - Caffeine &amp; Energy'!J56</f>
        <v/>
      </c>
      <c r="F56" s="31">
        <f>'M4 - Caffeine &amp; Energy'!K56</f>
        <v/>
      </c>
      <c r="G56" s="30">
        <f>'M4 - Caffeine &amp; Energy'!AM56</f>
        <v/>
      </c>
      <c r="H56" s="31">
        <f>'M4 - Caffeine &amp; Energy'!N56</f>
        <v/>
      </c>
      <c r="I56" s="15">
        <f>'M4 - Caffeine &amp; Energy'!AJ56</f>
        <v/>
      </c>
      <c r="J56" s="15" t="inlineStr">
        <is>
          <t>Heavy S&amp;S + frequent coupons to drive trial/subscription.</t>
        </is>
      </c>
    </row>
    <row r="57" ht="28" customHeight="1">
      <c r="A57" s="15" t="inlineStr">
        <is>
          <t>Celsius</t>
        </is>
      </c>
      <c r="B57" s="15" t="inlineStr">
        <is>
          <t>Celsius Original Sparkling | Sparkling Orange | 24-pack 355mL</t>
        </is>
      </c>
      <c r="C57" s="15" t="inlineStr">
        <is>
          <t>4) Caffeine &amp; energy beverage</t>
        </is>
      </c>
      <c r="D57" s="30">
        <f>'M4 - Caffeine &amp; Energy'!F57</f>
        <v/>
      </c>
      <c r="E57" s="33">
        <f>'M4 - Caffeine &amp; Energy'!J57</f>
        <v/>
      </c>
      <c r="F57" s="31">
        <f>'M4 - Caffeine &amp; Energy'!K57</f>
        <v/>
      </c>
      <c r="G57" s="30">
        <f>'M4 - Caffeine &amp; Energy'!AM57</f>
        <v/>
      </c>
      <c r="H57" s="31">
        <f>'M4 - Caffeine &amp; Energy'!N57</f>
        <v/>
      </c>
      <c r="I57" s="15">
        <f>'M4 - Caffeine &amp; Energy'!AJ57</f>
        <v/>
      </c>
      <c r="J57" s="15" t="inlineStr">
        <is>
          <t>Heavy S&amp;S + frequent coupons to drive trial/subscription.</t>
        </is>
      </c>
    </row>
    <row r="58" ht="28" customHeight="1">
      <c r="A58" s="15" t="inlineStr">
        <is>
          <t>Celsius</t>
        </is>
      </c>
      <c r="B58" s="15" t="inlineStr">
        <is>
          <t>Celsius Original Sparkling | Wild Berry | single 355mL</t>
        </is>
      </c>
      <c r="C58" s="15" t="inlineStr">
        <is>
          <t>4) Caffeine &amp; energy beverage</t>
        </is>
      </c>
      <c r="D58" s="30">
        <f>'M4 - Caffeine &amp; Energy'!F58</f>
        <v/>
      </c>
      <c r="E58" s="33">
        <f>'M4 - Caffeine &amp; Energy'!J58</f>
        <v/>
      </c>
      <c r="F58" s="31">
        <f>'M4 - Caffeine &amp; Energy'!K58</f>
        <v/>
      </c>
      <c r="G58" s="30">
        <f>'M4 - Caffeine &amp; Energy'!AM58</f>
        <v/>
      </c>
      <c r="H58" s="31">
        <f>'M4 - Caffeine &amp; Energy'!N58</f>
        <v/>
      </c>
      <c r="I58" s="15">
        <f>'M4 - Caffeine &amp; Energy'!AJ58</f>
        <v/>
      </c>
      <c r="J58" s="15" t="inlineStr">
        <is>
          <t>Heavy S&amp;S + frequent coupons to drive trial/subscription.</t>
        </is>
      </c>
    </row>
    <row r="59" ht="28" customHeight="1">
      <c r="A59" s="15" t="inlineStr">
        <is>
          <t>Celsius</t>
        </is>
      </c>
      <c r="B59" s="15" t="inlineStr">
        <is>
          <t>Celsius Original Sparkling | Wild Berry | 8-pack 355mL</t>
        </is>
      </c>
      <c r="C59" s="15" t="inlineStr">
        <is>
          <t>4) Caffeine &amp; energy beverage</t>
        </is>
      </c>
      <c r="D59" s="30">
        <f>'M4 - Caffeine &amp; Energy'!F59</f>
        <v/>
      </c>
      <c r="E59" s="33">
        <f>'M4 - Caffeine &amp; Energy'!J59</f>
        <v/>
      </c>
      <c r="F59" s="31">
        <f>'M4 - Caffeine &amp; Energy'!K59</f>
        <v/>
      </c>
      <c r="G59" s="30">
        <f>'M4 - Caffeine &amp; Energy'!AM59</f>
        <v/>
      </c>
      <c r="H59" s="31">
        <f>'M4 - Caffeine &amp; Energy'!N59</f>
        <v/>
      </c>
      <c r="I59" s="15">
        <f>'M4 - Caffeine &amp; Energy'!AJ59</f>
        <v/>
      </c>
      <c r="J59" s="15" t="inlineStr">
        <is>
          <t>Heavy S&amp;S + frequent coupons to drive trial/subscription.</t>
        </is>
      </c>
    </row>
    <row r="60" ht="28" customHeight="1">
      <c r="A60" s="15" t="inlineStr">
        <is>
          <t>Celsius</t>
        </is>
      </c>
      <c r="B60" s="15" t="inlineStr">
        <is>
          <t>Celsius Original Sparkling | Wild Berry | 12-pack 355mL</t>
        </is>
      </c>
      <c r="C60" s="15" t="inlineStr">
        <is>
          <t>4) Caffeine &amp; energy beverage</t>
        </is>
      </c>
      <c r="D60" s="30">
        <f>'M4 - Caffeine &amp; Energy'!F60</f>
        <v/>
      </c>
      <c r="E60" s="33">
        <f>'M4 - Caffeine &amp; Energy'!J60</f>
        <v/>
      </c>
      <c r="F60" s="31">
        <f>'M4 - Caffeine &amp; Energy'!K60</f>
        <v/>
      </c>
      <c r="G60" s="30">
        <f>'M4 - Caffeine &amp; Energy'!AM60</f>
        <v/>
      </c>
      <c r="H60" s="31">
        <f>'M4 - Caffeine &amp; Energy'!N60</f>
        <v/>
      </c>
      <c r="I60" s="15">
        <f>'M4 - Caffeine &amp; Energy'!AJ60</f>
        <v/>
      </c>
      <c r="J60" s="15" t="inlineStr">
        <is>
          <t>Heavy S&amp;S + frequent coupons to drive trial/subscription.</t>
        </is>
      </c>
    </row>
    <row r="61" ht="28" customHeight="1">
      <c r="A61" s="15" t="inlineStr">
        <is>
          <t>Celsius</t>
        </is>
      </c>
      <c r="B61" s="15" t="inlineStr">
        <is>
          <t>Celsius Original Sparkling | Wild Berry | 15-pack 355mL</t>
        </is>
      </c>
      <c r="C61" s="15" t="inlineStr">
        <is>
          <t>4) Caffeine &amp; energy beverage</t>
        </is>
      </c>
      <c r="D61" s="30">
        <f>'M4 - Caffeine &amp; Energy'!F61</f>
        <v/>
      </c>
      <c r="E61" s="33">
        <f>'M4 - Caffeine &amp; Energy'!J61</f>
        <v/>
      </c>
      <c r="F61" s="31">
        <f>'M4 - Caffeine &amp; Energy'!K61</f>
        <v/>
      </c>
      <c r="G61" s="30">
        <f>'M4 - Caffeine &amp; Energy'!AM61</f>
        <v/>
      </c>
      <c r="H61" s="31">
        <f>'M4 - Caffeine &amp; Energy'!N61</f>
        <v/>
      </c>
      <c r="I61" s="15">
        <f>'M4 - Caffeine &amp; Energy'!AJ61</f>
        <v/>
      </c>
      <c r="J61" s="15" t="inlineStr">
        <is>
          <t>Heavy S&amp;S + frequent coupons to drive trial/subscription.</t>
        </is>
      </c>
    </row>
    <row r="62" ht="28" customHeight="1">
      <c r="A62" s="15" t="inlineStr">
        <is>
          <t>Celsius</t>
        </is>
      </c>
      <c r="B62" s="15" t="inlineStr">
        <is>
          <t>Celsius Original Sparkling | Wild Berry | 18-pack 355mL</t>
        </is>
      </c>
      <c r="C62" s="15" t="inlineStr">
        <is>
          <t>4) Caffeine &amp; energy beverage</t>
        </is>
      </c>
      <c r="D62" s="30">
        <f>'M4 - Caffeine &amp; Energy'!F62</f>
        <v/>
      </c>
      <c r="E62" s="33">
        <f>'M4 - Caffeine &amp; Energy'!J62</f>
        <v/>
      </c>
      <c r="F62" s="31">
        <f>'M4 - Caffeine &amp; Energy'!K62</f>
        <v/>
      </c>
      <c r="G62" s="30">
        <f>'M4 - Caffeine &amp; Energy'!AM62</f>
        <v/>
      </c>
      <c r="H62" s="31">
        <f>'M4 - Caffeine &amp; Energy'!N62</f>
        <v/>
      </c>
      <c r="I62" s="15">
        <f>'M4 - Caffeine &amp; Energy'!AJ62</f>
        <v/>
      </c>
      <c r="J62" s="15" t="inlineStr">
        <is>
          <t>Heavy S&amp;S + frequent coupons to drive trial/subscription.</t>
        </is>
      </c>
    </row>
    <row r="63" ht="28" customHeight="1">
      <c r="A63" s="15" t="inlineStr">
        <is>
          <t>Celsius</t>
        </is>
      </c>
      <c r="B63" s="15" t="inlineStr">
        <is>
          <t>Celsius Original Sparkling | Wild Berry | 24-pack 355mL</t>
        </is>
      </c>
      <c r="C63" s="15" t="inlineStr">
        <is>
          <t>4) Caffeine &amp; energy beverage</t>
        </is>
      </c>
      <c r="D63" s="30">
        <f>'M4 - Caffeine &amp; Energy'!F63</f>
        <v/>
      </c>
      <c r="E63" s="33">
        <f>'M4 - Caffeine &amp; Energy'!J63</f>
        <v/>
      </c>
      <c r="F63" s="31">
        <f>'M4 - Caffeine &amp; Energy'!K63</f>
        <v/>
      </c>
      <c r="G63" s="30">
        <f>'M4 - Caffeine &amp; Energy'!AM63</f>
        <v/>
      </c>
      <c r="H63" s="31">
        <f>'M4 - Caffeine &amp; Energy'!N63</f>
        <v/>
      </c>
      <c r="I63" s="15">
        <f>'M4 - Caffeine &amp; Energy'!AJ63</f>
        <v/>
      </c>
      <c r="J63" s="15" t="inlineStr">
        <is>
          <t>Heavy S&amp;S + frequent coupons to drive trial/subscription.</t>
        </is>
      </c>
    </row>
    <row r="64" ht="28" customHeight="1">
      <c r="A64" s="15" t="inlineStr">
        <is>
          <t>Celsius</t>
        </is>
      </c>
      <c r="B64" s="15" t="inlineStr">
        <is>
          <t>Celsius Original Sparkling | Kiwi Guava | single 355mL</t>
        </is>
      </c>
      <c r="C64" s="15" t="inlineStr">
        <is>
          <t>4) Caffeine &amp; energy beverage</t>
        </is>
      </c>
      <c r="D64" s="30">
        <f>'M4 - Caffeine &amp; Energy'!F64</f>
        <v/>
      </c>
      <c r="E64" s="33">
        <f>'M4 - Caffeine &amp; Energy'!J64</f>
        <v/>
      </c>
      <c r="F64" s="31">
        <f>'M4 - Caffeine &amp; Energy'!K64</f>
        <v/>
      </c>
      <c r="G64" s="30">
        <f>'M4 - Caffeine &amp; Energy'!AM64</f>
        <v/>
      </c>
      <c r="H64" s="31">
        <f>'M4 - Caffeine &amp; Energy'!N64</f>
        <v/>
      </c>
      <c r="I64" s="15">
        <f>'M4 - Caffeine &amp; Energy'!AJ64</f>
        <v/>
      </c>
      <c r="J64" s="15" t="inlineStr">
        <is>
          <t>Heavy S&amp;S + frequent coupons to drive trial/subscription.</t>
        </is>
      </c>
    </row>
    <row r="65" ht="28" customHeight="1">
      <c r="A65" s="15" t="inlineStr">
        <is>
          <t>Celsius</t>
        </is>
      </c>
      <c r="B65" s="15" t="inlineStr">
        <is>
          <t>Celsius Original Sparkling | Kiwi Guava | 8-pack 355mL</t>
        </is>
      </c>
      <c r="C65" s="15" t="inlineStr">
        <is>
          <t>4) Caffeine &amp; energy beverage</t>
        </is>
      </c>
      <c r="D65" s="30">
        <f>'M4 - Caffeine &amp; Energy'!F65</f>
        <v/>
      </c>
      <c r="E65" s="33">
        <f>'M4 - Caffeine &amp; Energy'!J65</f>
        <v/>
      </c>
      <c r="F65" s="31">
        <f>'M4 - Caffeine &amp; Energy'!K65</f>
        <v/>
      </c>
      <c r="G65" s="30">
        <f>'M4 - Caffeine &amp; Energy'!AM65</f>
        <v/>
      </c>
      <c r="H65" s="31">
        <f>'M4 - Caffeine &amp; Energy'!N65</f>
        <v/>
      </c>
      <c r="I65" s="15">
        <f>'M4 - Caffeine &amp; Energy'!AJ65</f>
        <v/>
      </c>
      <c r="J65" s="15" t="inlineStr">
        <is>
          <t>Heavy S&amp;S + frequent coupons to drive trial/subscription.</t>
        </is>
      </c>
    </row>
    <row r="66" ht="28" customHeight="1">
      <c r="A66" s="15" t="inlineStr">
        <is>
          <t>Celsius</t>
        </is>
      </c>
      <c r="B66" s="15" t="inlineStr">
        <is>
          <t>Celsius Original Sparkling | Kiwi Guava | 12-pack 355mL</t>
        </is>
      </c>
      <c r="C66" s="15" t="inlineStr">
        <is>
          <t>4) Caffeine &amp; energy beverage</t>
        </is>
      </c>
      <c r="D66" s="30">
        <f>'M4 - Caffeine &amp; Energy'!F66</f>
        <v/>
      </c>
      <c r="E66" s="33">
        <f>'M4 - Caffeine &amp; Energy'!J66</f>
        <v/>
      </c>
      <c r="F66" s="31">
        <f>'M4 - Caffeine &amp; Energy'!K66</f>
        <v/>
      </c>
      <c r="G66" s="30">
        <f>'M4 - Caffeine &amp; Energy'!AM66</f>
        <v/>
      </c>
      <c r="H66" s="31">
        <f>'M4 - Caffeine &amp; Energy'!N66</f>
        <v/>
      </c>
      <c r="I66" s="15">
        <f>'M4 - Caffeine &amp; Energy'!AJ66</f>
        <v/>
      </c>
      <c r="J66" s="15" t="inlineStr">
        <is>
          <t>Heavy S&amp;S + frequent coupons to drive trial/subscription.</t>
        </is>
      </c>
    </row>
    <row r="67" ht="28" customHeight="1">
      <c r="A67" s="15" t="inlineStr">
        <is>
          <t>Celsius</t>
        </is>
      </c>
      <c r="B67" s="15" t="inlineStr">
        <is>
          <t>Celsius Original Sparkling | Kiwi Guava | 15-pack 355mL</t>
        </is>
      </c>
      <c r="C67" s="15" t="inlineStr">
        <is>
          <t>4) Caffeine &amp; energy beverage</t>
        </is>
      </c>
      <c r="D67" s="30">
        <f>'M4 - Caffeine &amp; Energy'!F67</f>
        <v/>
      </c>
      <c r="E67" s="33">
        <f>'M4 - Caffeine &amp; Energy'!J67</f>
        <v/>
      </c>
      <c r="F67" s="31">
        <f>'M4 - Caffeine &amp; Energy'!K67</f>
        <v/>
      </c>
      <c r="G67" s="30">
        <f>'M4 - Caffeine &amp; Energy'!AM67</f>
        <v/>
      </c>
      <c r="H67" s="31">
        <f>'M4 - Caffeine &amp; Energy'!N67</f>
        <v/>
      </c>
      <c r="I67" s="15">
        <f>'M4 - Caffeine &amp; Energy'!AJ67</f>
        <v/>
      </c>
      <c r="J67" s="15" t="inlineStr">
        <is>
          <t>Heavy S&amp;S + frequent coupons to drive trial/subscription.</t>
        </is>
      </c>
    </row>
    <row r="68" ht="28" customHeight="1">
      <c r="A68" s="15" t="inlineStr">
        <is>
          <t>Celsius</t>
        </is>
      </c>
      <c r="B68" s="15" t="inlineStr">
        <is>
          <t>Celsius Original Sparkling | Kiwi Guava | 18-pack 355mL</t>
        </is>
      </c>
      <c r="C68" s="15" t="inlineStr">
        <is>
          <t>4) Caffeine &amp; energy beverage</t>
        </is>
      </c>
      <c r="D68" s="30">
        <f>'M4 - Caffeine &amp; Energy'!F68</f>
        <v/>
      </c>
      <c r="E68" s="33">
        <f>'M4 - Caffeine &amp; Energy'!J68</f>
        <v/>
      </c>
      <c r="F68" s="31">
        <f>'M4 - Caffeine &amp; Energy'!K68</f>
        <v/>
      </c>
      <c r="G68" s="30">
        <f>'M4 - Caffeine &amp; Energy'!AM68</f>
        <v/>
      </c>
      <c r="H68" s="31">
        <f>'M4 - Caffeine &amp; Energy'!N68</f>
        <v/>
      </c>
      <c r="I68" s="15">
        <f>'M4 - Caffeine &amp; Energy'!AJ68</f>
        <v/>
      </c>
      <c r="J68" s="15" t="inlineStr">
        <is>
          <t>Heavy S&amp;S + frequent coupons to drive trial/subscription.</t>
        </is>
      </c>
    </row>
    <row r="69" ht="28" customHeight="1">
      <c r="A69" s="15" t="inlineStr">
        <is>
          <t>Celsius</t>
        </is>
      </c>
      <c r="B69" s="15" t="inlineStr">
        <is>
          <t>Celsius Original Sparkling | Kiwi Guava | 24-pack 355mL</t>
        </is>
      </c>
      <c r="C69" s="15" t="inlineStr">
        <is>
          <t>4) Caffeine &amp; energy beverage</t>
        </is>
      </c>
      <c r="D69" s="30">
        <f>'M4 - Caffeine &amp; Energy'!F69</f>
        <v/>
      </c>
      <c r="E69" s="33">
        <f>'M4 - Caffeine &amp; Energy'!J69</f>
        <v/>
      </c>
      <c r="F69" s="31">
        <f>'M4 - Caffeine &amp; Energy'!K69</f>
        <v/>
      </c>
      <c r="G69" s="30">
        <f>'M4 - Caffeine &amp; Energy'!AM69</f>
        <v/>
      </c>
      <c r="H69" s="31">
        <f>'M4 - Caffeine &amp; Energy'!N69</f>
        <v/>
      </c>
      <c r="I69" s="15">
        <f>'M4 - Caffeine &amp; Energy'!AJ69</f>
        <v/>
      </c>
      <c r="J69" s="15" t="inlineStr">
        <is>
          <t>Heavy S&amp;S + frequent coupons to drive trial/subscription.</t>
        </is>
      </c>
    </row>
    <row r="70" ht="28" customHeight="1">
      <c r="A70" s="15" t="inlineStr">
        <is>
          <t>Celsius</t>
        </is>
      </c>
      <c r="B70" s="15" t="inlineStr">
        <is>
          <t>Celsius Original Sparkling | Cola | single 355mL</t>
        </is>
      </c>
      <c r="C70" s="15" t="inlineStr">
        <is>
          <t>4) Caffeine &amp; energy beverage</t>
        </is>
      </c>
      <c r="D70" s="30">
        <f>'M4 - Caffeine &amp; Energy'!F70</f>
        <v/>
      </c>
      <c r="E70" s="33">
        <f>'M4 - Caffeine &amp; Energy'!J70</f>
        <v/>
      </c>
      <c r="F70" s="31">
        <f>'M4 - Caffeine &amp; Energy'!K70</f>
        <v/>
      </c>
      <c r="G70" s="30">
        <f>'M4 - Caffeine &amp; Energy'!AM70</f>
        <v/>
      </c>
      <c r="H70" s="31">
        <f>'M4 - Caffeine &amp; Energy'!N70</f>
        <v/>
      </c>
      <c r="I70" s="15">
        <f>'M4 - Caffeine &amp; Energy'!AJ70</f>
        <v/>
      </c>
      <c r="J70" s="15" t="inlineStr">
        <is>
          <t>Heavy S&amp;S + frequent coupons to drive trial/subscription.</t>
        </is>
      </c>
    </row>
    <row r="71" ht="28" customHeight="1">
      <c r="A71" s="15" t="inlineStr">
        <is>
          <t>Celsius</t>
        </is>
      </c>
      <c r="B71" s="15" t="inlineStr">
        <is>
          <t>Celsius Original Sparkling | Cola | 8-pack 355mL</t>
        </is>
      </c>
      <c r="C71" s="15" t="inlineStr">
        <is>
          <t>4) Caffeine &amp; energy beverage</t>
        </is>
      </c>
      <c r="D71" s="30">
        <f>'M4 - Caffeine &amp; Energy'!F71</f>
        <v/>
      </c>
      <c r="E71" s="33">
        <f>'M4 - Caffeine &amp; Energy'!J71</f>
        <v/>
      </c>
      <c r="F71" s="31">
        <f>'M4 - Caffeine &amp; Energy'!K71</f>
        <v/>
      </c>
      <c r="G71" s="30">
        <f>'M4 - Caffeine &amp; Energy'!AM71</f>
        <v/>
      </c>
      <c r="H71" s="31">
        <f>'M4 - Caffeine &amp; Energy'!N71</f>
        <v/>
      </c>
      <c r="I71" s="15">
        <f>'M4 - Caffeine &amp; Energy'!AJ71</f>
        <v/>
      </c>
      <c r="J71" s="15" t="inlineStr">
        <is>
          <t>Heavy S&amp;S + frequent coupons to drive trial/subscription.</t>
        </is>
      </c>
    </row>
    <row r="72" ht="28" customHeight="1">
      <c r="A72" s="15" t="inlineStr">
        <is>
          <t>Celsius</t>
        </is>
      </c>
      <c r="B72" s="15" t="inlineStr">
        <is>
          <t>Celsius Original Sparkling | Cola | 12-pack 355mL</t>
        </is>
      </c>
      <c r="C72" s="15" t="inlineStr">
        <is>
          <t>4) Caffeine &amp; energy beverage</t>
        </is>
      </c>
      <c r="D72" s="30">
        <f>'M4 - Caffeine &amp; Energy'!F72</f>
        <v/>
      </c>
      <c r="E72" s="33">
        <f>'M4 - Caffeine &amp; Energy'!J72</f>
        <v/>
      </c>
      <c r="F72" s="31">
        <f>'M4 - Caffeine &amp; Energy'!K72</f>
        <v/>
      </c>
      <c r="G72" s="30">
        <f>'M4 - Caffeine &amp; Energy'!AM72</f>
        <v/>
      </c>
      <c r="H72" s="31">
        <f>'M4 - Caffeine &amp; Energy'!N72</f>
        <v/>
      </c>
      <c r="I72" s="15">
        <f>'M4 - Caffeine &amp; Energy'!AJ72</f>
        <v/>
      </c>
      <c r="J72" s="15" t="inlineStr">
        <is>
          <t>Heavy S&amp;S + frequent coupons to drive trial/subscription.</t>
        </is>
      </c>
    </row>
    <row r="73" ht="28" customHeight="1">
      <c r="A73" s="15" t="inlineStr">
        <is>
          <t>Celsius</t>
        </is>
      </c>
      <c r="B73" s="15" t="inlineStr">
        <is>
          <t>Celsius Original Sparkling | Cola | 15-pack 355mL</t>
        </is>
      </c>
      <c r="C73" s="15" t="inlineStr">
        <is>
          <t>4) Caffeine &amp; energy beverage</t>
        </is>
      </c>
      <c r="D73" s="30">
        <f>'M4 - Caffeine &amp; Energy'!F73</f>
        <v/>
      </c>
      <c r="E73" s="33">
        <f>'M4 - Caffeine &amp; Energy'!J73</f>
        <v/>
      </c>
      <c r="F73" s="31">
        <f>'M4 - Caffeine &amp; Energy'!K73</f>
        <v/>
      </c>
      <c r="G73" s="30">
        <f>'M4 - Caffeine &amp; Energy'!AM73</f>
        <v/>
      </c>
      <c r="H73" s="31">
        <f>'M4 - Caffeine &amp; Energy'!N73</f>
        <v/>
      </c>
      <c r="I73" s="15">
        <f>'M4 - Caffeine &amp; Energy'!AJ73</f>
        <v/>
      </c>
      <c r="J73" s="15" t="inlineStr">
        <is>
          <t>Heavy S&amp;S + frequent coupons to drive trial/subscription.</t>
        </is>
      </c>
    </row>
    <row r="74" ht="28" customHeight="1">
      <c r="A74" s="15" t="inlineStr">
        <is>
          <t>Celsius</t>
        </is>
      </c>
      <c r="B74" s="15" t="inlineStr">
        <is>
          <t>Celsius Original Sparkling | Cola | 18-pack 355mL</t>
        </is>
      </c>
      <c r="C74" s="15" t="inlineStr">
        <is>
          <t>4) Caffeine &amp; energy beverage</t>
        </is>
      </c>
      <c r="D74" s="30">
        <f>'M4 - Caffeine &amp; Energy'!F74</f>
        <v/>
      </c>
      <c r="E74" s="33">
        <f>'M4 - Caffeine &amp; Energy'!J74</f>
        <v/>
      </c>
      <c r="F74" s="31">
        <f>'M4 - Caffeine &amp; Energy'!K74</f>
        <v/>
      </c>
      <c r="G74" s="30">
        <f>'M4 - Caffeine &amp; Energy'!AM74</f>
        <v/>
      </c>
      <c r="H74" s="31">
        <f>'M4 - Caffeine &amp; Energy'!N74</f>
        <v/>
      </c>
      <c r="I74" s="15">
        <f>'M4 - Caffeine &amp; Energy'!AJ74</f>
        <v/>
      </c>
      <c r="J74" s="15" t="inlineStr">
        <is>
          <t>Heavy S&amp;S + frequent coupons to drive trial/subscription.</t>
        </is>
      </c>
    </row>
    <row r="75" ht="28" customHeight="1">
      <c r="A75" s="15" t="inlineStr">
        <is>
          <t>Celsius</t>
        </is>
      </c>
      <c r="B75" s="15" t="inlineStr">
        <is>
          <t>Celsius Original Sparkling | Cola | 24-pack 355mL</t>
        </is>
      </c>
      <c r="C75" s="15" t="inlineStr">
        <is>
          <t>4) Caffeine &amp; energy beverage</t>
        </is>
      </c>
      <c r="D75" s="30">
        <f>'M4 - Caffeine &amp; Energy'!F75</f>
        <v/>
      </c>
      <c r="E75" s="33">
        <f>'M4 - Caffeine &amp; Energy'!J75</f>
        <v/>
      </c>
      <c r="F75" s="31">
        <f>'M4 - Caffeine &amp; Energy'!K75</f>
        <v/>
      </c>
      <c r="G75" s="30">
        <f>'M4 - Caffeine &amp; Energy'!AM75</f>
        <v/>
      </c>
      <c r="H75" s="31">
        <f>'M4 - Caffeine &amp; Energy'!N75</f>
        <v/>
      </c>
      <c r="I75" s="15">
        <f>'M4 - Caffeine &amp; Energy'!AJ75</f>
        <v/>
      </c>
      <c r="J75" s="15" t="inlineStr">
        <is>
          <t>Heavy S&amp;S + frequent coupons to drive trial/subscription.</t>
        </is>
      </c>
    </row>
    <row r="76" ht="28" customHeight="1">
      <c r="A76" s="15" t="inlineStr">
        <is>
          <t>Celsius</t>
        </is>
      </c>
      <c r="B76" s="15" t="inlineStr">
        <is>
          <t>Celsius Original Sparkling | Fuji Apple Pear | single 355mL</t>
        </is>
      </c>
      <c r="C76" s="15" t="inlineStr">
        <is>
          <t>4) Caffeine &amp; energy beverage</t>
        </is>
      </c>
      <c r="D76" s="30">
        <f>'M4 - Caffeine &amp; Energy'!F76</f>
        <v/>
      </c>
      <c r="E76" s="33">
        <f>'M4 - Caffeine &amp; Energy'!J76</f>
        <v/>
      </c>
      <c r="F76" s="31">
        <f>'M4 - Caffeine &amp; Energy'!K76</f>
        <v/>
      </c>
      <c r="G76" s="30">
        <f>'M4 - Caffeine &amp; Energy'!AM76</f>
        <v/>
      </c>
      <c r="H76" s="31">
        <f>'M4 - Caffeine &amp; Energy'!N76</f>
        <v/>
      </c>
      <c r="I76" s="15">
        <f>'M4 - Caffeine &amp; Energy'!AJ76</f>
        <v/>
      </c>
      <c r="J76" s="15" t="inlineStr">
        <is>
          <t>Heavy S&amp;S + frequent coupons to drive trial/subscription.</t>
        </is>
      </c>
    </row>
    <row r="77" ht="28" customHeight="1">
      <c r="A77" s="15" t="inlineStr">
        <is>
          <t>Celsius</t>
        </is>
      </c>
      <c r="B77" s="15" t="inlineStr">
        <is>
          <t>Celsius Original Sparkling | Fuji Apple Pear | 8-pack 355mL</t>
        </is>
      </c>
      <c r="C77" s="15" t="inlineStr">
        <is>
          <t>4) Caffeine &amp; energy beverage</t>
        </is>
      </c>
      <c r="D77" s="30">
        <f>'M4 - Caffeine &amp; Energy'!F77</f>
        <v/>
      </c>
      <c r="E77" s="33">
        <f>'M4 - Caffeine &amp; Energy'!J77</f>
        <v/>
      </c>
      <c r="F77" s="31">
        <f>'M4 - Caffeine &amp; Energy'!K77</f>
        <v/>
      </c>
      <c r="G77" s="30">
        <f>'M4 - Caffeine &amp; Energy'!AM77</f>
        <v/>
      </c>
      <c r="H77" s="31">
        <f>'M4 - Caffeine &amp; Energy'!N77</f>
        <v/>
      </c>
      <c r="I77" s="15">
        <f>'M4 - Caffeine &amp; Energy'!AJ77</f>
        <v/>
      </c>
      <c r="J77" s="15" t="inlineStr">
        <is>
          <t>Heavy S&amp;S + frequent coupons to drive trial/subscription.</t>
        </is>
      </c>
    </row>
    <row r="78" ht="28" customHeight="1">
      <c r="A78" s="15" t="inlineStr">
        <is>
          <t>Celsius</t>
        </is>
      </c>
      <c r="B78" s="15" t="inlineStr">
        <is>
          <t>Celsius Original Sparkling | Fuji Apple Pear | 12-pack 355mL</t>
        </is>
      </c>
      <c r="C78" s="15" t="inlineStr">
        <is>
          <t>4) Caffeine &amp; energy beverage</t>
        </is>
      </c>
      <c r="D78" s="30">
        <f>'M4 - Caffeine &amp; Energy'!F78</f>
        <v/>
      </c>
      <c r="E78" s="33">
        <f>'M4 - Caffeine &amp; Energy'!J78</f>
        <v/>
      </c>
      <c r="F78" s="31">
        <f>'M4 - Caffeine &amp; Energy'!K78</f>
        <v/>
      </c>
      <c r="G78" s="30">
        <f>'M4 - Caffeine &amp; Energy'!AM78</f>
        <v/>
      </c>
      <c r="H78" s="31">
        <f>'M4 - Caffeine &amp; Energy'!N78</f>
        <v/>
      </c>
      <c r="I78" s="15">
        <f>'M4 - Caffeine &amp; Energy'!AJ78</f>
        <v/>
      </c>
      <c r="J78" s="15" t="inlineStr">
        <is>
          <t>Heavy S&amp;S + frequent coupons to drive trial/subscription.</t>
        </is>
      </c>
    </row>
    <row r="79" ht="28" customHeight="1">
      <c r="A79" s="15" t="inlineStr">
        <is>
          <t>Celsius</t>
        </is>
      </c>
      <c r="B79" s="15" t="inlineStr">
        <is>
          <t>Celsius Original Sparkling | Fuji Apple Pear | 15-pack 355mL</t>
        </is>
      </c>
      <c r="C79" s="15" t="inlineStr">
        <is>
          <t>4) Caffeine &amp; energy beverage</t>
        </is>
      </c>
      <c r="D79" s="30">
        <f>'M4 - Caffeine &amp; Energy'!F79</f>
        <v/>
      </c>
      <c r="E79" s="33">
        <f>'M4 - Caffeine &amp; Energy'!J79</f>
        <v/>
      </c>
      <c r="F79" s="31">
        <f>'M4 - Caffeine &amp; Energy'!K79</f>
        <v/>
      </c>
      <c r="G79" s="30">
        <f>'M4 - Caffeine &amp; Energy'!AM79</f>
        <v/>
      </c>
      <c r="H79" s="31">
        <f>'M4 - Caffeine &amp; Energy'!N79</f>
        <v/>
      </c>
      <c r="I79" s="15">
        <f>'M4 - Caffeine &amp; Energy'!AJ79</f>
        <v/>
      </c>
      <c r="J79" s="15" t="inlineStr">
        <is>
          <t>Heavy S&amp;S + frequent coupons to drive trial/subscription.</t>
        </is>
      </c>
    </row>
    <row r="80" ht="28" customHeight="1">
      <c r="A80" s="15" t="inlineStr">
        <is>
          <t>Celsius</t>
        </is>
      </c>
      <c r="B80" s="15" t="inlineStr">
        <is>
          <t>Celsius Original Sparkling | Fuji Apple Pear | 18-pack 355mL</t>
        </is>
      </c>
      <c r="C80" s="15" t="inlineStr">
        <is>
          <t>4) Caffeine &amp; energy beverage</t>
        </is>
      </c>
      <c r="D80" s="30">
        <f>'M4 - Caffeine &amp; Energy'!F80</f>
        <v/>
      </c>
      <c r="E80" s="33">
        <f>'M4 - Caffeine &amp; Energy'!J80</f>
        <v/>
      </c>
      <c r="F80" s="31">
        <f>'M4 - Caffeine &amp; Energy'!K80</f>
        <v/>
      </c>
      <c r="G80" s="30">
        <f>'M4 - Caffeine &amp; Energy'!AM80</f>
        <v/>
      </c>
      <c r="H80" s="31">
        <f>'M4 - Caffeine &amp; Energy'!N80</f>
        <v/>
      </c>
      <c r="I80" s="15">
        <f>'M4 - Caffeine &amp; Energy'!AJ80</f>
        <v/>
      </c>
      <c r="J80" s="15" t="inlineStr">
        <is>
          <t>Heavy S&amp;S + frequent coupons to drive trial/subscription.</t>
        </is>
      </c>
    </row>
    <row r="81" ht="28" customHeight="1">
      <c r="A81" s="15" t="inlineStr">
        <is>
          <t>Celsius</t>
        </is>
      </c>
      <c r="B81" s="15" t="inlineStr">
        <is>
          <t>Celsius Original Sparkling | Fuji Apple Pear | 24-pack 355mL</t>
        </is>
      </c>
      <c r="C81" s="15" t="inlineStr">
        <is>
          <t>4) Caffeine &amp; energy beverage</t>
        </is>
      </c>
      <c r="D81" s="30">
        <f>'M4 - Caffeine &amp; Energy'!F81</f>
        <v/>
      </c>
      <c r="E81" s="33">
        <f>'M4 - Caffeine &amp; Energy'!J81</f>
        <v/>
      </c>
      <c r="F81" s="31">
        <f>'M4 - Caffeine &amp; Energy'!K81</f>
        <v/>
      </c>
      <c r="G81" s="30">
        <f>'M4 - Caffeine &amp; Energy'!AM81</f>
        <v/>
      </c>
      <c r="H81" s="31">
        <f>'M4 - Caffeine &amp; Energy'!N81</f>
        <v/>
      </c>
      <c r="I81" s="15">
        <f>'M4 - Caffeine &amp; Energy'!AJ81</f>
        <v/>
      </c>
      <c r="J81" s="15" t="inlineStr">
        <is>
          <t>Heavy S&amp;S + frequent coupons to drive trial/subscription.</t>
        </is>
      </c>
    </row>
    <row r="82" ht="28" customHeight="1">
      <c r="A82" s="15" t="inlineStr">
        <is>
          <t>Celsius</t>
        </is>
      </c>
      <c r="B82" s="15" t="inlineStr">
        <is>
          <t>Celsius Original Sparkling | Sparkling Cranberry | single 355mL</t>
        </is>
      </c>
      <c r="C82" s="15" t="inlineStr">
        <is>
          <t>4) Caffeine &amp; energy beverage</t>
        </is>
      </c>
      <c r="D82" s="30">
        <f>'M4 - Caffeine &amp; Energy'!F82</f>
        <v/>
      </c>
      <c r="E82" s="33">
        <f>'M4 - Caffeine &amp; Energy'!J82</f>
        <v/>
      </c>
      <c r="F82" s="31">
        <f>'M4 - Caffeine &amp; Energy'!K82</f>
        <v/>
      </c>
      <c r="G82" s="30">
        <f>'M4 - Caffeine &amp; Energy'!AM82</f>
        <v/>
      </c>
      <c r="H82" s="31">
        <f>'M4 - Caffeine &amp; Energy'!N82</f>
        <v/>
      </c>
      <c r="I82" s="15">
        <f>'M4 - Caffeine &amp; Energy'!AJ82</f>
        <v/>
      </c>
      <c r="J82" s="15" t="inlineStr">
        <is>
          <t>Heavy S&amp;S + frequent coupons to drive trial/subscription.</t>
        </is>
      </c>
    </row>
    <row r="83" ht="28" customHeight="1">
      <c r="A83" s="15" t="inlineStr">
        <is>
          <t>Celsius</t>
        </is>
      </c>
      <c r="B83" s="15" t="inlineStr">
        <is>
          <t>Celsius Original Sparkling | Sparkling Cranberry | 8-pack 355mL</t>
        </is>
      </c>
      <c r="C83" s="15" t="inlineStr">
        <is>
          <t>4) Caffeine &amp; energy beverage</t>
        </is>
      </c>
      <c r="D83" s="30">
        <f>'M4 - Caffeine &amp; Energy'!F83</f>
        <v/>
      </c>
      <c r="E83" s="33">
        <f>'M4 - Caffeine &amp; Energy'!J83</f>
        <v/>
      </c>
      <c r="F83" s="31">
        <f>'M4 - Caffeine &amp; Energy'!K83</f>
        <v/>
      </c>
      <c r="G83" s="30">
        <f>'M4 - Caffeine &amp; Energy'!AM83</f>
        <v/>
      </c>
      <c r="H83" s="31">
        <f>'M4 - Caffeine &amp; Energy'!N83</f>
        <v/>
      </c>
      <c r="I83" s="15">
        <f>'M4 - Caffeine &amp; Energy'!AJ83</f>
        <v/>
      </c>
      <c r="J83" s="15" t="inlineStr">
        <is>
          <t>Heavy S&amp;S + frequent coupons to drive trial/subscription.</t>
        </is>
      </c>
    </row>
    <row r="84" ht="28" customHeight="1">
      <c r="A84" s="15" t="inlineStr">
        <is>
          <t>Celsius</t>
        </is>
      </c>
      <c r="B84" s="15" t="inlineStr">
        <is>
          <t>Celsius Original Sparkling | Sparkling Cranberry | 12-pack 355mL</t>
        </is>
      </c>
      <c r="C84" s="15" t="inlineStr">
        <is>
          <t>4) Caffeine &amp; energy beverage</t>
        </is>
      </c>
      <c r="D84" s="30">
        <f>'M4 - Caffeine &amp; Energy'!F84</f>
        <v/>
      </c>
      <c r="E84" s="33">
        <f>'M4 - Caffeine &amp; Energy'!J84</f>
        <v/>
      </c>
      <c r="F84" s="31">
        <f>'M4 - Caffeine &amp; Energy'!K84</f>
        <v/>
      </c>
      <c r="G84" s="30">
        <f>'M4 - Caffeine &amp; Energy'!AM84</f>
        <v/>
      </c>
      <c r="H84" s="31">
        <f>'M4 - Caffeine &amp; Energy'!N84</f>
        <v/>
      </c>
      <c r="I84" s="15">
        <f>'M4 - Caffeine &amp; Energy'!AJ84</f>
        <v/>
      </c>
      <c r="J84" s="15" t="inlineStr">
        <is>
          <t>Heavy S&amp;S + frequent coupons to drive trial/subscription.</t>
        </is>
      </c>
    </row>
    <row r="85" ht="28" customHeight="1">
      <c r="A85" s="15" t="inlineStr">
        <is>
          <t>Celsius</t>
        </is>
      </c>
      <c r="B85" s="15" t="inlineStr">
        <is>
          <t>Celsius Original Sparkling | Sparkling Cranberry | 15-pack 355mL</t>
        </is>
      </c>
      <c r="C85" s="15" t="inlineStr">
        <is>
          <t>4) Caffeine &amp; energy beverage</t>
        </is>
      </c>
      <c r="D85" s="30">
        <f>'M4 - Caffeine &amp; Energy'!F85</f>
        <v/>
      </c>
      <c r="E85" s="33">
        <f>'M4 - Caffeine &amp; Energy'!J85</f>
        <v/>
      </c>
      <c r="F85" s="31">
        <f>'M4 - Caffeine &amp; Energy'!K85</f>
        <v/>
      </c>
      <c r="G85" s="30">
        <f>'M4 - Caffeine &amp; Energy'!AM85</f>
        <v/>
      </c>
      <c r="H85" s="31">
        <f>'M4 - Caffeine &amp; Energy'!N85</f>
        <v/>
      </c>
      <c r="I85" s="15">
        <f>'M4 - Caffeine &amp; Energy'!AJ85</f>
        <v/>
      </c>
      <c r="J85" s="15" t="inlineStr">
        <is>
          <t>Heavy S&amp;S + frequent coupons to drive trial/subscription.</t>
        </is>
      </c>
    </row>
    <row r="86" ht="28" customHeight="1">
      <c r="A86" s="15" t="inlineStr">
        <is>
          <t>Celsius</t>
        </is>
      </c>
      <c r="B86" s="15" t="inlineStr">
        <is>
          <t>Celsius Original Sparkling | Sparkling Cranberry | 18-pack 355mL</t>
        </is>
      </c>
      <c r="C86" s="15" t="inlineStr">
        <is>
          <t>4) Caffeine &amp; energy beverage</t>
        </is>
      </c>
      <c r="D86" s="30">
        <f>'M4 - Caffeine &amp; Energy'!F86</f>
        <v/>
      </c>
      <c r="E86" s="33">
        <f>'M4 - Caffeine &amp; Energy'!J86</f>
        <v/>
      </c>
      <c r="F86" s="31">
        <f>'M4 - Caffeine &amp; Energy'!K86</f>
        <v/>
      </c>
      <c r="G86" s="30">
        <f>'M4 - Caffeine &amp; Energy'!AM86</f>
        <v/>
      </c>
      <c r="H86" s="31">
        <f>'M4 - Caffeine &amp; Energy'!N86</f>
        <v/>
      </c>
      <c r="I86" s="15">
        <f>'M4 - Caffeine &amp; Energy'!AJ86</f>
        <v/>
      </c>
      <c r="J86" s="15" t="inlineStr">
        <is>
          <t>Heavy S&amp;S + frequent coupons to drive trial/subscription.</t>
        </is>
      </c>
    </row>
    <row r="87" ht="28" customHeight="1">
      <c r="A87" s="15" t="inlineStr">
        <is>
          <t>Celsius</t>
        </is>
      </c>
      <c r="B87" s="15" t="inlineStr">
        <is>
          <t>Celsius Original Sparkling | Sparkling Cranberry | 24-pack 355mL</t>
        </is>
      </c>
      <c r="C87" s="15" t="inlineStr">
        <is>
          <t>4) Caffeine &amp; energy beverage</t>
        </is>
      </c>
      <c r="D87" s="30">
        <f>'M4 - Caffeine &amp; Energy'!F87</f>
        <v/>
      </c>
      <c r="E87" s="33">
        <f>'M4 - Caffeine &amp; Energy'!J87</f>
        <v/>
      </c>
      <c r="F87" s="31">
        <f>'M4 - Caffeine &amp; Energy'!K87</f>
        <v/>
      </c>
      <c r="G87" s="30">
        <f>'M4 - Caffeine &amp; Energy'!AM87</f>
        <v/>
      </c>
      <c r="H87" s="31">
        <f>'M4 - Caffeine &amp; Energy'!N87</f>
        <v/>
      </c>
      <c r="I87" s="15">
        <f>'M4 - Caffeine &amp; Energy'!AJ87</f>
        <v/>
      </c>
      <c r="J87" s="15" t="inlineStr">
        <is>
          <t>Heavy S&amp;S + frequent coupons to drive trial/subscription.</t>
        </is>
      </c>
    </row>
    <row r="88" ht="28" customHeight="1">
      <c r="A88" s="15" t="inlineStr">
        <is>
          <t>Celsius</t>
        </is>
      </c>
      <c r="B88" s="15" t="inlineStr">
        <is>
          <t>Celsius Essentials | Cosmic Blue | single 473mL</t>
        </is>
      </c>
      <c r="C88" s="15" t="inlineStr">
        <is>
          <t>4) Caffeine &amp; energy beverage</t>
        </is>
      </c>
      <c r="D88" s="30">
        <f>'M4 - Caffeine &amp; Energy'!F88</f>
        <v/>
      </c>
      <c r="E88" s="33">
        <f>'M4 - Caffeine &amp; Energy'!J88</f>
        <v/>
      </c>
      <c r="F88" s="31">
        <f>'M4 - Caffeine &amp; Energy'!K88</f>
        <v/>
      </c>
      <c r="G88" s="30">
        <f>'M4 - Caffeine &amp; Energy'!AM88</f>
        <v/>
      </c>
      <c r="H88" s="31">
        <f>'M4 - Caffeine &amp; Energy'!N88</f>
        <v/>
      </c>
      <c r="I88" s="15">
        <f>'M4 - Caffeine &amp; Energy'!AJ88</f>
        <v/>
      </c>
      <c r="J88" s="15" t="inlineStr">
        <is>
          <t>Heavy S&amp;S + frequent coupons to drive trial/subscription.</t>
        </is>
      </c>
    </row>
    <row r="89" ht="28" customHeight="1">
      <c r="A89" s="15" t="inlineStr">
        <is>
          <t>Celsius</t>
        </is>
      </c>
      <c r="B89" s="15" t="inlineStr">
        <is>
          <t>Celsius Essentials | Cosmic Blue | 8-pack 473mL</t>
        </is>
      </c>
      <c r="C89" s="15" t="inlineStr">
        <is>
          <t>4) Caffeine &amp; energy beverage</t>
        </is>
      </c>
      <c r="D89" s="30">
        <f>'M4 - Caffeine &amp; Energy'!F89</f>
        <v/>
      </c>
      <c r="E89" s="33">
        <f>'M4 - Caffeine &amp; Energy'!J89</f>
        <v/>
      </c>
      <c r="F89" s="31">
        <f>'M4 - Caffeine &amp; Energy'!K89</f>
        <v/>
      </c>
      <c r="G89" s="30">
        <f>'M4 - Caffeine &amp; Energy'!AM89</f>
        <v/>
      </c>
      <c r="H89" s="31">
        <f>'M4 - Caffeine &amp; Energy'!N89</f>
        <v/>
      </c>
      <c r="I89" s="15">
        <f>'M4 - Caffeine &amp; Energy'!AJ89</f>
        <v/>
      </c>
      <c r="J89" s="15" t="inlineStr">
        <is>
          <t>Heavy S&amp;S + frequent coupons to drive trial/subscription.</t>
        </is>
      </c>
    </row>
    <row r="90" ht="28" customHeight="1">
      <c r="A90" s="15" t="inlineStr">
        <is>
          <t>Celsius</t>
        </is>
      </c>
      <c r="B90" s="15" t="inlineStr">
        <is>
          <t>Celsius Essentials | Cosmic Blue | 12-pack 473mL</t>
        </is>
      </c>
      <c r="C90" s="15" t="inlineStr">
        <is>
          <t>4) Caffeine &amp; energy beverage</t>
        </is>
      </c>
      <c r="D90" s="30">
        <f>'M4 - Caffeine &amp; Energy'!F90</f>
        <v/>
      </c>
      <c r="E90" s="33">
        <f>'M4 - Caffeine &amp; Energy'!J90</f>
        <v/>
      </c>
      <c r="F90" s="31">
        <f>'M4 - Caffeine &amp; Energy'!K90</f>
        <v/>
      </c>
      <c r="G90" s="30">
        <f>'M4 - Caffeine &amp; Energy'!AM90</f>
        <v/>
      </c>
      <c r="H90" s="31">
        <f>'M4 - Caffeine &amp; Energy'!N90</f>
        <v/>
      </c>
      <c r="I90" s="15">
        <f>'M4 - Caffeine &amp; Energy'!AJ90</f>
        <v/>
      </c>
      <c r="J90" s="15" t="inlineStr">
        <is>
          <t>Heavy S&amp;S + frequent coupons to drive trial/subscription.</t>
        </is>
      </c>
    </row>
    <row r="91" ht="28" customHeight="1">
      <c r="A91" s="15" t="inlineStr">
        <is>
          <t>Celsius</t>
        </is>
      </c>
      <c r="B91" s="15" t="inlineStr">
        <is>
          <t>Celsius Essentials | Cosmic Blue | 18-pack 473mL</t>
        </is>
      </c>
      <c r="C91" s="15" t="inlineStr">
        <is>
          <t>4) Caffeine &amp; energy beverage</t>
        </is>
      </c>
      <c r="D91" s="30">
        <f>'M4 - Caffeine &amp; Energy'!F91</f>
        <v/>
      </c>
      <c r="E91" s="33">
        <f>'M4 - Caffeine &amp; Energy'!J91</f>
        <v/>
      </c>
      <c r="F91" s="31">
        <f>'M4 - Caffeine &amp; Energy'!K91</f>
        <v/>
      </c>
      <c r="G91" s="30">
        <f>'M4 - Caffeine &amp; Energy'!AM91</f>
        <v/>
      </c>
      <c r="H91" s="31">
        <f>'M4 - Caffeine &amp; Energy'!N91</f>
        <v/>
      </c>
      <c r="I91" s="15">
        <f>'M4 - Caffeine &amp; Energy'!AJ91</f>
        <v/>
      </c>
      <c r="J91" s="15" t="inlineStr">
        <is>
          <t>Heavy S&amp;S + frequent coupons to drive trial/subscription.</t>
        </is>
      </c>
    </row>
    <row r="92" ht="28" customHeight="1">
      <c r="A92" s="15" t="inlineStr">
        <is>
          <t>Celsius</t>
        </is>
      </c>
      <c r="B92" s="15" t="inlineStr">
        <is>
          <t>Celsius Essentials | Cosmic Blue | 24-pack 473mL</t>
        </is>
      </c>
      <c r="C92" s="15" t="inlineStr">
        <is>
          <t>4) Caffeine &amp; energy beverage</t>
        </is>
      </c>
      <c r="D92" s="30">
        <f>'M4 - Caffeine &amp; Energy'!F92</f>
        <v/>
      </c>
      <c r="E92" s="33">
        <f>'M4 - Caffeine &amp; Energy'!J92</f>
        <v/>
      </c>
      <c r="F92" s="31">
        <f>'M4 - Caffeine &amp; Energy'!K92</f>
        <v/>
      </c>
      <c r="G92" s="30">
        <f>'M4 - Caffeine &amp; Energy'!AM92</f>
        <v/>
      </c>
      <c r="H92" s="31">
        <f>'M4 - Caffeine &amp; Energy'!N92</f>
        <v/>
      </c>
      <c r="I92" s="15">
        <f>'M4 - Caffeine &amp; Energy'!AJ92</f>
        <v/>
      </c>
      <c r="J92" s="15" t="inlineStr">
        <is>
          <t>Heavy S&amp;S + frequent coupons to drive trial/subscription.</t>
        </is>
      </c>
    </row>
    <row r="93" ht="28" customHeight="1">
      <c r="A93" s="15" t="inlineStr">
        <is>
          <t>Celsius</t>
        </is>
      </c>
      <c r="B93" s="15" t="inlineStr">
        <is>
          <t>Celsius Essentials | Sparkling Green | single 473mL</t>
        </is>
      </c>
      <c r="C93" s="15" t="inlineStr">
        <is>
          <t>4) Caffeine &amp; energy beverage</t>
        </is>
      </c>
      <c r="D93" s="30">
        <f>'M4 - Caffeine &amp; Energy'!F93</f>
        <v/>
      </c>
      <c r="E93" s="33">
        <f>'M4 - Caffeine &amp; Energy'!J93</f>
        <v/>
      </c>
      <c r="F93" s="31">
        <f>'M4 - Caffeine &amp; Energy'!K93</f>
        <v/>
      </c>
      <c r="G93" s="30">
        <f>'M4 - Caffeine &amp; Energy'!AM93</f>
        <v/>
      </c>
      <c r="H93" s="31">
        <f>'M4 - Caffeine &amp; Energy'!N93</f>
        <v/>
      </c>
      <c r="I93" s="15">
        <f>'M4 - Caffeine &amp; Energy'!AJ93</f>
        <v/>
      </c>
      <c r="J93" s="15" t="inlineStr">
        <is>
          <t>Heavy S&amp;S + frequent coupons to drive trial/subscription.</t>
        </is>
      </c>
    </row>
    <row r="94" ht="28" customHeight="1">
      <c r="A94" s="15" t="inlineStr">
        <is>
          <t>Celsius</t>
        </is>
      </c>
      <c r="B94" s="15" t="inlineStr">
        <is>
          <t>Celsius Essentials | Sparkling Green | 8-pack 473mL</t>
        </is>
      </c>
      <c r="C94" s="15" t="inlineStr">
        <is>
          <t>4) Caffeine &amp; energy beverage</t>
        </is>
      </c>
      <c r="D94" s="30">
        <f>'M4 - Caffeine &amp; Energy'!F94</f>
        <v/>
      </c>
      <c r="E94" s="33">
        <f>'M4 - Caffeine &amp; Energy'!J94</f>
        <v/>
      </c>
      <c r="F94" s="31">
        <f>'M4 - Caffeine &amp; Energy'!K94</f>
        <v/>
      </c>
      <c r="G94" s="30">
        <f>'M4 - Caffeine &amp; Energy'!AM94</f>
        <v/>
      </c>
      <c r="H94" s="31">
        <f>'M4 - Caffeine &amp; Energy'!N94</f>
        <v/>
      </c>
      <c r="I94" s="15">
        <f>'M4 - Caffeine &amp; Energy'!AJ94</f>
        <v/>
      </c>
      <c r="J94" s="15" t="inlineStr">
        <is>
          <t>Heavy S&amp;S + frequent coupons to drive trial/subscription.</t>
        </is>
      </c>
    </row>
    <row r="95" ht="28" customHeight="1">
      <c r="A95" s="15" t="inlineStr">
        <is>
          <t>Celsius</t>
        </is>
      </c>
      <c r="B95" s="15" t="inlineStr">
        <is>
          <t>Celsius Essentials | Sparkling Green | 12-pack 473mL</t>
        </is>
      </c>
      <c r="C95" s="15" t="inlineStr">
        <is>
          <t>4) Caffeine &amp; energy beverage</t>
        </is>
      </c>
      <c r="D95" s="30">
        <f>'M4 - Caffeine &amp; Energy'!F95</f>
        <v/>
      </c>
      <c r="E95" s="33">
        <f>'M4 - Caffeine &amp; Energy'!J95</f>
        <v/>
      </c>
      <c r="F95" s="31">
        <f>'M4 - Caffeine &amp; Energy'!K95</f>
        <v/>
      </c>
      <c r="G95" s="30">
        <f>'M4 - Caffeine &amp; Energy'!AM95</f>
        <v/>
      </c>
      <c r="H95" s="31">
        <f>'M4 - Caffeine &amp; Energy'!N95</f>
        <v/>
      </c>
      <c r="I95" s="15">
        <f>'M4 - Caffeine &amp; Energy'!AJ95</f>
        <v/>
      </c>
      <c r="J95" s="15" t="inlineStr">
        <is>
          <t>Heavy S&amp;S + frequent coupons to drive trial/subscription.</t>
        </is>
      </c>
    </row>
    <row r="96" ht="28" customHeight="1">
      <c r="A96" s="15" t="inlineStr">
        <is>
          <t>Celsius</t>
        </is>
      </c>
      <c r="B96" s="15" t="inlineStr">
        <is>
          <t>Celsius Essentials | Sparkling Green | 18-pack 473mL</t>
        </is>
      </c>
      <c r="C96" s="15" t="inlineStr">
        <is>
          <t>4) Caffeine &amp; energy beverage</t>
        </is>
      </c>
      <c r="D96" s="30">
        <f>'M4 - Caffeine &amp; Energy'!F96</f>
        <v/>
      </c>
      <c r="E96" s="33">
        <f>'M4 - Caffeine &amp; Energy'!J96</f>
        <v/>
      </c>
      <c r="F96" s="31">
        <f>'M4 - Caffeine &amp; Energy'!K96</f>
        <v/>
      </c>
      <c r="G96" s="30">
        <f>'M4 - Caffeine &amp; Energy'!AM96</f>
        <v/>
      </c>
      <c r="H96" s="31">
        <f>'M4 - Caffeine &amp; Energy'!N96</f>
        <v/>
      </c>
      <c r="I96" s="15">
        <f>'M4 - Caffeine &amp; Energy'!AJ96</f>
        <v/>
      </c>
      <c r="J96" s="15" t="inlineStr">
        <is>
          <t>Heavy S&amp;S + frequent coupons to drive trial/subscription.</t>
        </is>
      </c>
    </row>
    <row r="97" ht="28" customHeight="1">
      <c r="A97" s="15" t="inlineStr">
        <is>
          <t>Celsius</t>
        </is>
      </c>
      <c r="B97" s="15" t="inlineStr">
        <is>
          <t>Celsius Essentials | Sparkling Green | 24-pack 473mL</t>
        </is>
      </c>
      <c r="C97" s="15" t="inlineStr">
        <is>
          <t>4) Caffeine &amp; energy beverage</t>
        </is>
      </c>
      <c r="D97" s="30">
        <f>'M4 - Caffeine &amp; Energy'!F97</f>
        <v/>
      </c>
      <c r="E97" s="33">
        <f>'M4 - Caffeine &amp; Energy'!J97</f>
        <v/>
      </c>
      <c r="F97" s="31">
        <f>'M4 - Caffeine &amp; Energy'!K97</f>
        <v/>
      </c>
      <c r="G97" s="30">
        <f>'M4 - Caffeine &amp; Energy'!AM97</f>
        <v/>
      </c>
      <c r="H97" s="31">
        <f>'M4 - Caffeine &amp; Energy'!N97</f>
        <v/>
      </c>
      <c r="I97" s="15">
        <f>'M4 - Caffeine &amp; Energy'!AJ97</f>
        <v/>
      </c>
      <c r="J97" s="15" t="inlineStr">
        <is>
          <t>Heavy S&amp;S + frequent coupons to drive trial/subscription.</t>
        </is>
      </c>
    </row>
    <row r="98" ht="28" customHeight="1">
      <c r="A98" s="15" t="inlineStr">
        <is>
          <t>Celsius</t>
        </is>
      </c>
      <c r="B98" s="15" t="inlineStr">
        <is>
          <t>Celsius Essentials | Dragonberry | single 473mL</t>
        </is>
      </c>
      <c r="C98" s="15" t="inlineStr">
        <is>
          <t>4) Caffeine &amp; energy beverage</t>
        </is>
      </c>
      <c r="D98" s="30">
        <f>'M4 - Caffeine &amp; Energy'!F98</f>
        <v/>
      </c>
      <c r="E98" s="33">
        <f>'M4 - Caffeine &amp; Energy'!J98</f>
        <v/>
      </c>
      <c r="F98" s="31">
        <f>'M4 - Caffeine &amp; Energy'!K98</f>
        <v/>
      </c>
      <c r="G98" s="30">
        <f>'M4 - Caffeine &amp; Energy'!AM98</f>
        <v/>
      </c>
      <c r="H98" s="31">
        <f>'M4 - Caffeine &amp; Energy'!N98</f>
        <v/>
      </c>
      <c r="I98" s="15">
        <f>'M4 - Caffeine &amp; Energy'!AJ98</f>
        <v/>
      </c>
      <c r="J98" s="15" t="inlineStr">
        <is>
          <t>Heavy S&amp;S + frequent coupons to drive trial/subscription.</t>
        </is>
      </c>
    </row>
    <row r="99" ht="28" customHeight="1">
      <c r="A99" s="15" t="inlineStr">
        <is>
          <t>Celsius</t>
        </is>
      </c>
      <c r="B99" s="15" t="inlineStr">
        <is>
          <t>Celsius Essentials | Dragonberry | 8-pack 473mL</t>
        </is>
      </c>
      <c r="C99" s="15" t="inlineStr">
        <is>
          <t>4) Caffeine &amp; energy beverage</t>
        </is>
      </c>
      <c r="D99" s="30">
        <f>'M4 - Caffeine &amp; Energy'!F99</f>
        <v/>
      </c>
      <c r="E99" s="33">
        <f>'M4 - Caffeine &amp; Energy'!J99</f>
        <v/>
      </c>
      <c r="F99" s="31">
        <f>'M4 - Caffeine &amp; Energy'!K99</f>
        <v/>
      </c>
      <c r="G99" s="30">
        <f>'M4 - Caffeine &amp; Energy'!AM99</f>
        <v/>
      </c>
      <c r="H99" s="31">
        <f>'M4 - Caffeine &amp; Energy'!N99</f>
        <v/>
      </c>
      <c r="I99" s="15">
        <f>'M4 - Caffeine &amp; Energy'!AJ99</f>
        <v/>
      </c>
      <c r="J99" s="15" t="inlineStr">
        <is>
          <t>Heavy S&amp;S + frequent coupons to drive trial/subscription.</t>
        </is>
      </c>
    </row>
    <row r="100" ht="28" customHeight="1">
      <c r="A100" s="15" t="inlineStr">
        <is>
          <t>Celsius</t>
        </is>
      </c>
      <c r="B100" s="15" t="inlineStr">
        <is>
          <t>Celsius Essentials | Dragonberry | 12-pack 473mL</t>
        </is>
      </c>
      <c r="C100" s="15" t="inlineStr">
        <is>
          <t>4) Caffeine &amp; energy beverage</t>
        </is>
      </c>
      <c r="D100" s="30">
        <f>'M4 - Caffeine &amp; Energy'!F100</f>
        <v/>
      </c>
      <c r="E100" s="33">
        <f>'M4 - Caffeine &amp; Energy'!J100</f>
        <v/>
      </c>
      <c r="F100" s="31">
        <f>'M4 - Caffeine &amp; Energy'!K100</f>
        <v/>
      </c>
      <c r="G100" s="30">
        <f>'M4 - Caffeine &amp; Energy'!AM100</f>
        <v/>
      </c>
      <c r="H100" s="31">
        <f>'M4 - Caffeine &amp; Energy'!N100</f>
        <v/>
      </c>
      <c r="I100" s="15">
        <f>'M4 - Caffeine &amp; Energy'!AJ100</f>
        <v/>
      </c>
      <c r="J100" s="15" t="inlineStr">
        <is>
          <t>Heavy S&amp;S + frequent coupons to drive trial/subscription.</t>
        </is>
      </c>
    </row>
    <row r="101" ht="28" customHeight="1">
      <c r="A101" s="15" t="inlineStr">
        <is>
          <t>Celsius</t>
        </is>
      </c>
      <c r="B101" s="15" t="inlineStr">
        <is>
          <t>Celsius Essentials | Dragonberry | 18-pack 473mL</t>
        </is>
      </c>
      <c r="C101" s="15" t="inlineStr">
        <is>
          <t>4) Caffeine &amp; energy beverage</t>
        </is>
      </c>
      <c r="D101" s="30">
        <f>'M4 - Caffeine &amp; Energy'!F101</f>
        <v/>
      </c>
      <c r="E101" s="33">
        <f>'M4 - Caffeine &amp; Energy'!J101</f>
        <v/>
      </c>
      <c r="F101" s="31">
        <f>'M4 - Caffeine &amp; Energy'!K101</f>
        <v/>
      </c>
      <c r="G101" s="30">
        <f>'M4 - Caffeine &amp; Energy'!AM101</f>
        <v/>
      </c>
      <c r="H101" s="31">
        <f>'M4 - Caffeine &amp; Energy'!N101</f>
        <v/>
      </c>
      <c r="I101" s="15">
        <f>'M4 - Caffeine &amp; Energy'!AJ101</f>
        <v/>
      </c>
      <c r="J101" s="15" t="inlineStr">
        <is>
          <t>Heavy S&amp;S + frequent coupons to drive trial/subscription.</t>
        </is>
      </c>
    </row>
    <row r="102" ht="28" customHeight="1">
      <c r="A102" s="15" t="inlineStr">
        <is>
          <t>Celsius</t>
        </is>
      </c>
      <c r="B102" s="15" t="inlineStr">
        <is>
          <t>Celsius Essentials | Dragonberry | 24-pack 473mL</t>
        </is>
      </c>
      <c r="C102" s="15" t="inlineStr">
        <is>
          <t>4) Caffeine &amp; energy beverage</t>
        </is>
      </c>
      <c r="D102" s="30">
        <f>'M4 - Caffeine &amp; Energy'!F102</f>
        <v/>
      </c>
      <c r="E102" s="33">
        <f>'M4 - Caffeine &amp; Energy'!J102</f>
        <v/>
      </c>
      <c r="F102" s="31">
        <f>'M4 - Caffeine &amp; Energy'!K102</f>
        <v/>
      </c>
      <c r="G102" s="30">
        <f>'M4 - Caffeine &amp; Energy'!AM102</f>
        <v/>
      </c>
      <c r="H102" s="31">
        <f>'M4 - Caffeine &amp; Energy'!N102</f>
        <v/>
      </c>
      <c r="I102" s="15">
        <f>'M4 - Caffeine &amp; Energy'!AJ102</f>
        <v/>
      </c>
      <c r="J102" s="15" t="inlineStr">
        <is>
          <t>Heavy S&amp;S + frequent coupons to drive trial/subscription.</t>
        </is>
      </c>
    </row>
    <row r="103" ht="28" customHeight="1">
      <c r="A103" s="15" t="inlineStr">
        <is>
          <t>Celsius</t>
        </is>
      </c>
      <c r="B103" s="15" t="inlineStr">
        <is>
          <t>Celsius Essentials | Orange Mango | single 473mL</t>
        </is>
      </c>
      <c r="C103" s="15" t="inlineStr">
        <is>
          <t>4) Caffeine &amp; energy beverage</t>
        </is>
      </c>
      <c r="D103" s="30">
        <f>'M4 - Caffeine &amp; Energy'!F103</f>
        <v/>
      </c>
      <c r="E103" s="33">
        <f>'M4 - Caffeine &amp; Energy'!J103</f>
        <v/>
      </c>
      <c r="F103" s="31">
        <f>'M4 - Caffeine &amp; Energy'!K103</f>
        <v/>
      </c>
      <c r="G103" s="30">
        <f>'M4 - Caffeine &amp; Energy'!AM103</f>
        <v/>
      </c>
      <c r="H103" s="31">
        <f>'M4 - Caffeine &amp; Energy'!N103</f>
        <v/>
      </c>
      <c r="I103" s="15">
        <f>'M4 - Caffeine &amp; Energy'!AJ103</f>
        <v/>
      </c>
      <c r="J103" s="15" t="inlineStr">
        <is>
          <t>Heavy S&amp;S + frequent coupons to drive trial/subscription.</t>
        </is>
      </c>
    </row>
    <row r="104" ht="28" customHeight="1">
      <c r="A104" s="15" t="inlineStr">
        <is>
          <t>Celsius</t>
        </is>
      </c>
      <c r="B104" s="15" t="inlineStr">
        <is>
          <t>Celsius Essentials | Orange Mango | 8-pack 473mL</t>
        </is>
      </c>
      <c r="C104" s="15" t="inlineStr">
        <is>
          <t>4) Caffeine &amp; energy beverage</t>
        </is>
      </c>
      <c r="D104" s="30">
        <f>'M4 - Caffeine &amp; Energy'!F104</f>
        <v/>
      </c>
      <c r="E104" s="33">
        <f>'M4 - Caffeine &amp; Energy'!J104</f>
        <v/>
      </c>
      <c r="F104" s="31">
        <f>'M4 - Caffeine &amp; Energy'!K104</f>
        <v/>
      </c>
      <c r="G104" s="30">
        <f>'M4 - Caffeine &amp; Energy'!AM104</f>
        <v/>
      </c>
      <c r="H104" s="31">
        <f>'M4 - Caffeine &amp; Energy'!N104</f>
        <v/>
      </c>
      <c r="I104" s="15">
        <f>'M4 - Caffeine &amp; Energy'!AJ104</f>
        <v/>
      </c>
      <c r="J104" s="15" t="inlineStr">
        <is>
          <t>Heavy S&amp;S + frequent coupons to drive trial/subscription.</t>
        </is>
      </c>
    </row>
    <row r="105" ht="28" customHeight="1">
      <c r="A105" s="15" t="inlineStr">
        <is>
          <t>Celsius</t>
        </is>
      </c>
      <c r="B105" s="15" t="inlineStr">
        <is>
          <t>Celsius Essentials | Orange Mango | 12-pack 473mL</t>
        </is>
      </c>
      <c r="C105" s="15" t="inlineStr">
        <is>
          <t>4) Caffeine &amp; energy beverage</t>
        </is>
      </c>
      <c r="D105" s="30">
        <f>'M4 - Caffeine &amp; Energy'!F105</f>
        <v/>
      </c>
      <c r="E105" s="33">
        <f>'M4 - Caffeine &amp; Energy'!J105</f>
        <v/>
      </c>
      <c r="F105" s="31">
        <f>'M4 - Caffeine &amp; Energy'!K105</f>
        <v/>
      </c>
      <c r="G105" s="30">
        <f>'M4 - Caffeine &amp; Energy'!AM105</f>
        <v/>
      </c>
      <c r="H105" s="31">
        <f>'M4 - Caffeine &amp; Energy'!N105</f>
        <v/>
      </c>
      <c r="I105" s="15">
        <f>'M4 - Caffeine &amp; Energy'!AJ105</f>
        <v/>
      </c>
      <c r="J105" s="15" t="inlineStr">
        <is>
          <t>Heavy S&amp;S + frequent coupons to drive trial/subscription.</t>
        </is>
      </c>
    </row>
    <row r="106" ht="28" customHeight="1">
      <c r="A106" s="15" t="inlineStr">
        <is>
          <t>Celsius</t>
        </is>
      </c>
      <c r="B106" s="15" t="inlineStr">
        <is>
          <t>Celsius Essentials | Orange Mango | 18-pack 473mL</t>
        </is>
      </c>
      <c r="C106" s="15" t="inlineStr">
        <is>
          <t>4) Caffeine &amp; energy beverage</t>
        </is>
      </c>
      <c r="D106" s="30">
        <f>'M4 - Caffeine &amp; Energy'!F106</f>
        <v/>
      </c>
      <c r="E106" s="33">
        <f>'M4 - Caffeine &amp; Energy'!J106</f>
        <v/>
      </c>
      <c r="F106" s="31">
        <f>'M4 - Caffeine &amp; Energy'!K106</f>
        <v/>
      </c>
      <c r="G106" s="30">
        <f>'M4 - Caffeine &amp; Energy'!AM106</f>
        <v/>
      </c>
      <c r="H106" s="31">
        <f>'M4 - Caffeine &amp; Energy'!N106</f>
        <v/>
      </c>
      <c r="I106" s="15">
        <f>'M4 - Caffeine &amp; Energy'!AJ106</f>
        <v/>
      </c>
      <c r="J106" s="15" t="inlineStr">
        <is>
          <t>Heavy S&amp;S + frequent coupons to drive trial/subscription.</t>
        </is>
      </c>
    </row>
    <row r="107" ht="28" customHeight="1">
      <c r="A107" s="15" t="inlineStr">
        <is>
          <t>Celsius</t>
        </is>
      </c>
      <c r="B107" s="15" t="inlineStr">
        <is>
          <t>Celsius Essentials | Orange Mango | 24-pack 473mL</t>
        </is>
      </c>
      <c r="C107" s="15" t="inlineStr">
        <is>
          <t>4) Caffeine &amp; energy beverage</t>
        </is>
      </c>
      <c r="D107" s="30">
        <f>'M4 - Caffeine &amp; Energy'!F107</f>
        <v/>
      </c>
      <c r="E107" s="33">
        <f>'M4 - Caffeine &amp; Energy'!J107</f>
        <v/>
      </c>
      <c r="F107" s="31">
        <f>'M4 - Caffeine &amp; Energy'!K107</f>
        <v/>
      </c>
      <c r="G107" s="30">
        <f>'M4 - Caffeine &amp; Energy'!AM107</f>
        <v/>
      </c>
      <c r="H107" s="31">
        <f>'M4 - Caffeine &amp; Energy'!N107</f>
        <v/>
      </c>
      <c r="I107" s="15">
        <f>'M4 - Caffeine &amp; Energy'!AJ107</f>
        <v/>
      </c>
      <c r="J107" s="15" t="inlineStr">
        <is>
          <t>Heavy S&amp;S + frequent coupons to drive trial/subscription.</t>
        </is>
      </c>
    </row>
    <row r="108" ht="28" customHeight="1">
      <c r="A108" s="15" t="inlineStr">
        <is>
          <t>Prime</t>
        </is>
      </c>
      <c r="B108" s="15" t="inlineStr">
        <is>
          <t>Prime Energy | Blue Raspberry | single 355mL</t>
        </is>
      </c>
      <c r="C108" s="15" t="inlineStr">
        <is>
          <t>4) Caffeine &amp; energy beverage</t>
        </is>
      </c>
      <c r="D108" s="30">
        <f>'M4 - Caffeine &amp; Energy'!F108</f>
        <v/>
      </c>
      <c r="E108" s="33">
        <f>'M4 - Caffeine &amp; Energy'!J108</f>
        <v/>
      </c>
      <c r="F108" s="31">
        <f>'M4 - Caffeine &amp; Energy'!K108</f>
        <v/>
      </c>
      <c r="G108" s="30">
        <f>'M4 - Caffeine &amp; Energy'!AM108</f>
        <v/>
      </c>
      <c r="H108" s="31">
        <f>'M4 - Caffeine &amp; Energy'!N108</f>
        <v/>
      </c>
      <c r="I108" s="15">
        <f>'M4 - Caffeine &amp; Energy'!AJ108</f>
        <v/>
      </c>
      <c r="J108" s="15" t="inlineStr">
        <is>
          <t>Hype-led; scarcity over discount.</t>
        </is>
      </c>
    </row>
    <row r="109" ht="28" customHeight="1">
      <c r="A109" s="15" t="inlineStr">
        <is>
          <t>Prime</t>
        </is>
      </c>
      <c r="B109" s="15" t="inlineStr">
        <is>
          <t>Prime Energy | Blue Raspberry | 8-pack 355mL</t>
        </is>
      </c>
      <c r="C109" s="15" t="inlineStr">
        <is>
          <t>4) Caffeine &amp; energy beverage</t>
        </is>
      </c>
      <c r="D109" s="30">
        <f>'M4 - Caffeine &amp; Energy'!F109</f>
        <v/>
      </c>
      <c r="E109" s="33">
        <f>'M4 - Caffeine &amp; Energy'!J109</f>
        <v/>
      </c>
      <c r="F109" s="31">
        <f>'M4 - Caffeine &amp; Energy'!K109</f>
        <v/>
      </c>
      <c r="G109" s="30">
        <f>'M4 - Caffeine &amp; Energy'!AM109</f>
        <v/>
      </c>
      <c r="H109" s="31">
        <f>'M4 - Caffeine &amp; Energy'!N109</f>
        <v/>
      </c>
      <c r="I109" s="15">
        <f>'M4 - Caffeine &amp; Energy'!AJ109</f>
        <v/>
      </c>
      <c r="J109" s="15" t="inlineStr">
        <is>
          <t>Hype-led; scarcity over discount.</t>
        </is>
      </c>
    </row>
    <row r="110" ht="28" customHeight="1">
      <c r="A110" s="15" t="inlineStr">
        <is>
          <t>Prime</t>
        </is>
      </c>
      <c r="B110" s="15" t="inlineStr">
        <is>
          <t>Prime Energy | Blue Raspberry | 12-pack 355mL</t>
        </is>
      </c>
      <c r="C110" s="15" t="inlineStr">
        <is>
          <t>4) Caffeine &amp; energy beverage</t>
        </is>
      </c>
      <c r="D110" s="30">
        <f>'M4 - Caffeine &amp; Energy'!F110</f>
        <v/>
      </c>
      <c r="E110" s="33">
        <f>'M4 - Caffeine &amp; Energy'!J110</f>
        <v/>
      </c>
      <c r="F110" s="31">
        <f>'M4 - Caffeine &amp; Energy'!K110</f>
        <v/>
      </c>
      <c r="G110" s="30">
        <f>'M4 - Caffeine &amp; Energy'!AM110</f>
        <v/>
      </c>
      <c r="H110" s="31">
        <f>'M4 - Caffeine &amp; Energy'!N110</f>
        <v/>
      </c>
      <c r="I110" s="15">
        <f>'M4 - Caffeine &amp; Energy'!AJ110</f>
        <v/>
      </c>
      <c r="J110" s="15" t="inlineStr">
        <is>
          <t>Hype-led; scarcity over discount.</t>
        </is>
      </c>
    </row>
    <row r="111" ht="28" customHeight="1">
      <c r="A111" s="15" t="inlineStr">
        <is>
          <t>Prime</t>
        </is>
      </c>
      <c r="B111" s="15" t="inlineStr">
        <is>
          <t>Prime Energy | Blue Raspberry | 15-pack 355mL</t>
        </is>
      </c>
      <c r="C111" s="15" t="inlineStr">
        <is>
          <t>4) Caffeine &amp; energy beverage</t>
        </is>
      </c>
      <c r="D111" s="30">
        <f>'M4 - Caffeine &amp; Energy'!F111</f>
        <v/>
      </c>
      <c r="E111" s="33">
        <f>'M4 - Caffeine &amp; Energy'!J111</f>
        <v/>
      </c>
      <c r="F111" s="31">
        <f>'M4 - Caffeine &amp; Energy'!K111</f>
        <v/>
      </c>
      <c r="G111" s="30">
        <f>'M4 - Caffeine &amp; Energy'!AM111</f>
        <v/>
      </c>
      <c r="H111" s="31">
        <f>'M4 - Caffeine &amp; Energy'!N111</f>
        <v/>
      </c>
      <c r="I111" s="15">
        <f>'M4 - Caffeine &amp; Energy'!AJ111</f>
        <v/>
      </c>
      <c r="J111" s="15" t="inlineStr">
        <is>
          <t>Hype-led; scarcity over discount.</t>
        </is>
      </c>
    </row>
    <row r="112" ht="28" customHeight="1">
      <c r="A112" s="15" t="inlineStr">
        <is>
          <t>Prime</t>
        </is>
      </c>
      <c r="B112" s="15" t="inlineStr">
        <is>
          <t>Prime Energy | Blue Raspberry | 18-pack 355mL</t>
        </is>
      </c>
      <c r="C112" s="15" t="inlineStr">
        <is>
          <t>4) Caffeine &amp; energy beverage</t>
        </is>
      </c>
      <c r="D112" s="30">
        <f>'M4 - Caffeine &amp; Energy'!F112</f>
        <v/>
      </c>
      <c r="E112" s="33">
        <f>'M4 - Caffeine &amp; Energy'!J112</f>
        <v/>
      </c>
      <c r="F112" s="31">
        <f>'M4 - Caffeine &amp; Energy'!K112</f>
        <v/>
      </c>
      <c r="G112" s="30">
        <f>'M4 - Caffeine &amp; Energy'!AM112</f>
        <v/>
      </c>
      <c r="H112" s="31">
        <f>'M4 - Caffeine &amp; Energy'!N112</f>
        <v/>
      </c>
      <c r="I112" s="15">
        <f>'M4 - Caffeine &amp; Energy'!AJ112</f>
        <v/>
      </c>
      <c r="J112" s="15" t="inlineStr">
        <is>
          <t>Hype-led; scarcity over discount.</t>
        </is>
      </c>
    </row>
    <row r="113" ht="28" customHeight="1">
      <c r="A113" s="15" t="inlineStr">
        <is>
          <t>Prime</t>
        </is>
      </c>
      <c r="B113" s="15" t="inlineStr">
        <is>
          <t>Prime Energy | Blue Raspberry | 24-pack 355mL</t>
        </is>
      </c>
      <c r="C113" s="15" t="inlineStr">
        <is>
          <t>4) Caffeine &amp; energy beverage</t>
        </is>
      </c>
      <c r="D113" s="30">
        <f>'M4 - Caffeine &amp; Energy'!F113</f>
        <v/>
      </c>
      <c r="E113" s="33">
        <f>'M4 - Caffeine &amp; Energy'!J113</f>
        <v/>
      </c>
      <c r="F113" s="31">
        <f>'M4 - Caffeine &amp; Energy'!K113</f>
        <v/>
      </c>
      <c r="G113" s="30">
        <f>'M4 - Caffeine &amp; Energy'!AM113</f>
        <v/>
      </c>
      <c r="H113" s="31">
        <f>'M4 - Caffeine &amp; Energy'!N113</f>
        <v/>
      </c>
      <c r="I113" s="15">
        <f>'M4 - Caffeine &amp; Energy'!AJ113</f>
        <v/>
      </c>
      <c r="J113" s="15" t="inlineStr">
        <is>
          <t>Hype-led; scarcity over discount.</t>
        </is>
      </c>
    </row>
    <row r="114" ht="28" customHeight="1">
      <c r="A114" s="15" t="inlineStr">
        <is>
          <t>Prime</t>
        </is>
      </c>
      <c r="B114" s="15" t="inlineStr">
        <is>
          <t>Prime Energy | Tropical Punch | single 355mL</t>
        </is>
      </c>
      <c r="C114" s="15" t="inlineStr">
        <is>
          <t>4) Caffeine &amp; energy beverage</t>
        </is>
      </c>
      <c r="D114" s="30">
        <f>'M4 - Caffeine &amp; Energy'!F114</f>
        <v/>
      </c>
      <c r="E114" s="33">
        <f>'M4 - Caffeine &amp; Energy'!J114</f>
        <v/>
      </c>
      <c r="F114" s="31">
        <f>'M4 - Caffeine &amp; Energy'!K114</f>
        <v/>
      </c>
      <c r="G114" s="30">
        <f>'M4 - Caffeine &amp; Energy'!AM114</f>
        <v/>
      </c>
      <c r="H114" s="31">
        <f>'M4 - Caffeine &amp; Energy'!N114</f>
        <v/>
      </c>
      <c r="I114" s="15">
        <f>'M4 - Caffeine &amp; Energy'!AJ114</f>
        <v/>
      </c>
      <c r="J114" s="15" t="inlineStr">
        <is>
          <t>Hype-led; scarcity over discount.</t>
        </is>
      </c>
    </row>
    <row r="115" ht="28" customHeight="1">
      <c r="A115" s="15" t="inlineStr">
        <is>
          <t>Prime</t>
        </is>
      </c>
      <c r="B115" s="15" t="inlineStr">
        <is>
          <t>Prime Energy | Tropical Punch | 8-pack 355mL</t>
        </is>
      </c>
      <c r="C115" s="15" t="inlineStr">
        <is>
          <t>4) Caffeine &amp; energy beverage</t>
        </is>
      </c>
      <c r="D115" s="30">
        <f>'M4 - Caffeine &amp; Energy'!F115</f>
        <v/>
      </c>
      <c r="E115" s="33">
        <f>'M4 - Caffeine &amp; Energy'!J115</f>
        <v/>
      </c>
      <c r="F115" s="31">
        <f>'M4 - Caffeine &amp; Energy'!K115</f>
        <v/>
      </c>
      <c r="G115" s="30">
        <f>'M4 - Caffeine &amp; Energy'!AM115</f>
        <v/>
      </c>
      <c r="H115" s="31">
        <f>'M4 - Caffeine &amp; Energy'!N115</f>
        <v/>
      </c>
      <c r="I115" s="15">
        <f>'M4 - Caffeine &amp; Energy'!AJ115</f>
        <v/>
      </c>
      <c r="J115" s="15" t="inlineStr">
        <is>
          <t>Hype-led; scarcity over discount.</t>
        </is>
      </c>
    </row>
    <row r="116" ht="28" customHeight="1">
      <c r="A116" s="15" t="inlineStr">
        <is>
          <t>Prime</t>
        </is>
      </c>
      <c r="B116" s="15" t="inlineStr">
        <is>
          <t>Prime Energy | Tropical Punch | 12-pack 355mL</t>
        </is>
      </c>
      <c r="C116" s="15" t="inlineStr">
        <is>
          <t>4) Caffeine &amp; energy beverage</t>
        </is>
      </c>
      <c r="D116" s="30">
        <f>'M4 - Caffeine &amp; Energy'!F116</f>
        <v/>
      </c>
      <c r="E116" s="33">
        <f>'M4 - Caffeine &amp; Energy'!J116</f>
        <v/>
      </c>
      <c r="F116" s="31">
        <f>'M4 - Caffeine &amp; Energy'!K116</f>
        <v/>
      </c>
      <c r="G116" s="30">
        <f>'M4 - Caffeine &amp; Energy'!AM116</f>
        <v/>
      </c>
      <c r="H116" s="31">
        <f>'M4 - Caffeine &amp; Energy'!N116</f>
        <v/>
      </c>
      <c r="I116" s="15">
        <f>'M4 - Caffeine &amp; Energy'!AJ116</f>
        <v/>
      </c>
      <c r="J116" s="15" t="inlineStr">
        <is>
          <t>Hype-led; scarcity over discount.</t>
        </is>
      </c>
    </row>
    <row r="117" ht="28" customHeight="1">
      <c r="A117" s="15" t="inlineStr">
        <is>
          <t>Prime</t>
        </is>
      </c>
      <c r="B117" s="15" t="inlineStr">
        <is>
          <t>Prime Energy | Tropical Punch | 15-pack 355mL</t>
        </is>
      </c>
      <c r="C117" s="15" t="inlineStr">
        <is>
          <t>4) Caffeine &amp; energy beverage</t>
        </is>
      </c>
      <c r="D117" s="30">
        <f>'M4 - Caffeine &amp; Energy'!F117</f>
        <v/>
      </c>
      <c r="E117" s="33">
        <f>'M4 - Caffeine &amp; Energy'!J117</f>
        <v/>
      </c>
      <c r="F117" s="31">
        <f>'M4 - Caffeine &amp; Energy'!K117</f>
        <v/>
      </c>
      <c r="G117" s="30">
        <f>'M4 - Caffeine &amp; Energy'!AM117</f>
        <v/>
      </c>
      <c r="H117" s="31">
        <f>'M4 - Caffeine &amp; Energy'!N117</f>
        <v/>
      </c>
      <c r="I117" s="15">
        <f>'M4 - Caffeine &amp; Energy'!AJ117</f>
        <v/>
      </c>
      <c r="J117" s="15" t="inlineStr">
        <is>
          <t>Hype-led; scarcity over discount.</t>
        </is>
      </c>
    </row>
    <row r="118" ht="28" customHeight="1">
      <c r="A118" s="15" t="inlineStr">
        <is>
          <t>Prime</t>
        </is>
      </c>
      <c r="B118" s="15" t="inlineStr">
        <is>
          <t>Prime Energy | Tropical Punch | 18-pack 355mL</t>
        </is>
      </c>
      <c r="C118" s="15" t="inlineStr">
        <is>
          <t>4) Caffeine &amp; energy beverage</t>
        </is>
      </c>
      <c r="D118" s="30">
        <f>'M4 - Caffeine &amp; Energy'!F118</f>
        <v/>
      </c>
      <c r="E118" s="33">
        <f>'M4 - Caffeine &amp; Energy'!J118</f>
        <v/>
      </c>
      <c r="F118" s="31">
        <f>'M4 - Caffeine &amp; Energy'!K118</f>
        <v/>
      </c>
      <c r="G118" s="30">
        <f>'M4 - Caffeine &amp; Energy'!AM118</f>
        <v/>
      </c>
      <c r="H118" s="31">
        <f>'M4 - Caffeine &amp; Energy'!N118</f>
        <v/>
      </c>
      <c r="I118" s="15">
        <f>'M4 - Caffeine &amp; Energy'!AJ118</f>
        <v/>
      </c>
      <c r="J118" s="15" t="inlineStr">
        <is>
          <t>Hype-led; scarcity over discount.</t>
        </is>
      </c>
    </row>
    <row r="119" ht="28" customHeight="1">
      <c r="A119" s="15" t="inlineStr">
        <is>
          <t>Prime</t>
        </is>
      </c>
      <c r="B119" s="15" t="inlineStr">
        <is>
          <t>Prime Energy | Tropical Punch | 24-pack 355mL</t>
        </is>
      </c>
      <c r="C119" s="15" t="inlineStr">
        <is>
          <t>4) Caffeine &amp; energy beverage</t>
        </is>
      </c>
      <c r="D119" s="30">
        <f>'M4 - Caffeine &amp; Energy'!F119</f>
        <v/>
      </c>
      <c r="E119" s="33">
        <f>'M4 - Caffeine &amp; Energy'!J119</f>
        <v/>
      </c>
      <c r="F119" s="31">
        <f>'M4 - Caffeine &amp; Energy'!K119</f>
        <v/>
      </c>
      <c r="G119" s="30">
        <f>'M4 - Caffeine &amp; Energy'!AM119</f>
        <v/>
      </c>
      <c r="H119" s="31">
        <f>'M4 - Caffeine &amp; Energy'!N119</f>
        <v/>
      </c>
      <c r="I119" s="15">
        <f>'M4 - Caffeine &amp; Energy'!AJ119</f>
        <v/>
      </c>
      <c r="J119" s="15" t="inlineStr">
        <is>
          <t>Hype-led; scarcity over discount.</t>
        </is>
      </c>
    </row>
    <row r="120" ht="28" customHeight="1">
      <c r="A120" s="15" t="inlineStr">
        <is>
          <t>Prime</t>
        </is>
      </c>
      <c r="B120" s="15" t="inlineStr">
        <is>
          <t>Prime Energy | Lemon Lime | single 355mL</t>
        </is>
      </c>
      <c r="C120" s="15" t="inlineStr">
        <is>
          <t>4) Caffeine &amp; energy beverage</t>
        </is>
      </c>
      <c r="D120" s="30">
        <f>'M4 - Caffeine &amp; Energy'!F120</f>
        <v/>
      </c>
      <c r="E120" s="33">
        <f>'M4 - Caffeine &amp; Energy'!J120</f>
        <v/>
      </c>
      <c r="F120" s="31">
        <f>'M4 - Caffeine &amp; Energy'!K120</f>
        <v/>
      </c>
      <c r="G120" s="30">
        <f>'M4 - Caffeine &amp; Energy'!AM120</f>
        <v/>
      </c>
      <c r="H120" s="31">
        <f>'M4 - Caffeine &amp; Energy'!N120</f>
        <v/>
      </c>
      <c r="I120" s="15">
        <f>'M4 - Caffeine &amp; Energy'!AJ120</f>
        <v/>
      </c>
      <c r="J120" s="15" t="inlineStr">
        <is>
          <t>Hype-led; scarcity over discount.</t>
        </is>
      </c>
    </row>
    <row r="121" ht="28" customHeight="1">
      <c r="A121" s="15" t="inlineStr">
        <is>
          <t>Prime</t>
        </is>
      </c>
      <c r="B121" s="15" t="inlineStr">
        <is>
          <t>Prime Energy | Lemon Lime | 8-pack 355mL</t>
        </is>
      </c>
      <c r="C121" s="15" t="inlineStr">
        <is>
          <t>4) Caffeine &amp; energy beverage</t>
        </is>
      </c>
      <c r="D121" s="30">
        <f>'M4 - Caffeine &amp; Energy'!F121</f>
        <v/>
      </c>
      <c r="E121" s="33">
        <f>'M4 - Caffeine &amp; Energy'!J121</f>
        <v/>
      </c>
      <c r="F121" s="31">
        <f>'M4 - Caffeine &amp; Energy'!K121</f>
        <v/>
      </c>
      <c r="G121" s="30">
        <f>'M4 - Caffeine &amp; Energy'!AM121</f>
        <v/>
      </c>
      <c r="H121" s="31">
        <f>'M4 - Caffeine &amp; Energy'!N121</f>
        <v/>
      </c>
      <c r="I121" s="15">
        <f>'M4 - Caffeine &amp; Energy'!AJ121</f>
        <v/>
      </c>
      <c r="J121" s="15" t="inlineStr">
        <is>
          <t>Hype-led; scarcity over discount.</t>
        </is>
      </c>
    </row>
    <row r="122" ht="28" customHeight="1">
      <c r="A122" s="15" t="inlineStr">
        <is>
          <t>Prime</t>
        </is>
      </c>
      <c r="B122" s="15" t="inlineStr">
        <is>
          <t>Prime Energy | Lemon Lime | 12-pack 355mL</t>
        </is>
      </c>
      <c r="C122" s="15" t="inlineStr">
        <is>
          <t>4) Caffeine &amp; energy beverage</t>
        </is>
      </c>
      <c r="D122" s="30">
        <f>'M4 - Caffeine &amp; Energy'!F122</f>
        <v/>
      </c>
      <c r="E122" s="33">
        <f>'M4 - Caffeine &amp; Energy'!J122</f>
        <v/>
      </c>
      <c r="F122" s="31">
        <f>'M4 - Caffeine &amp; Energy'!K122</f>
        <v/>
      </c>
      <c r="G122" s="30">
        <f>'M4 - Caffeine &amp; Energy'!AM122</f>
        <v/>
      </c>
      <c r="H122" s="31">
        <f>'M4 - Caffeine &amp; Energy'!N122</f>
        <v/>
      </c>
      <c r="I122" s="15">
        <f>'M4 - Caffeine &amp; Energy'!AJ122</f>
        <v/>
      </c>
      <c r="J122" s="15" t="inlineStr">
        <is>
          <t>Hype-led; scarcity over discount.</t>
        </is>
      </c>
    </row>
    <row r="123" ht="28" customHeight="1">
      <c r="A123" s="15" t="inlineStr">
        <is>
          <t>Prime</t>
        </is>
      </c>
      <c r="B123" s="15" t="inlineStr">
        <is>
          <t>Prime Energy | Lemon Lime | 15-pack 355mL</t>
        </is>
      </c>
      <c r="C123" s="15" t="inlineStr">
        <is>
          <t>4) Caffeine &amp; energy beverage</t>
        </is>
      </c>
      <c r="D123" s="30">
        <f>'M4 - Caffeine &amp; Energy'!F123</f>
        <v/>
      </c>
      <c r="E123" s="33">
        <f>'M4 - Caffeine &amp; Energy'!J123</f>
        <v/>
      </c>
      <c r="F123" s="31">
        <f>'M4 - Caffeine &amp; Energy'!K123</f>
        <v/>
      </c>
      <c r="G123" s="30">
        <f>'M4 - Caffeine &amp; Energy'!AM123</f>
        <v/>
      </c>
      <c r="H123" s="31">
        <f>'M4 - Caffeine &amp; Energy'!N123</f>
        <v/>
      </c>
      <c r="I123" s="15">
        <f>'M4 - Caffeine &amp; Energy'!AJ123</f>
        <v/>
      </c>
      <c r="J123" s="15" t="inlineStr">
        <is>
          <t>Hype-led; scarcity over discount.</t>
        </is>
      </c>
    </row>
    <row r="124" ht="28" customHeight="1">
      <c r="A124" s="15" t="inlineStr">
        <is>
          <t>Prime</t>
        </is>
      </c>
      <c r="B124" s="15" t="inlineStr">
        <is>
          <t>Prime Energy | Lemon Lime | 18-pack 355mL</t>
        </is>
      </c>
      <c r="C124" s="15" t="inlineStr">
        <is>
          <t>4) Caffeine &amp; energy beverage</t>
        </is>
      </c>
      <c r="D124" s="30">
        <f>'M4 - Caffeine &amp; Energy'!F124</f>
        <v/>
      </c>
      <c r="E124" s="33">
        <f>'M4 - Caffeine &amp; Energy'!J124</f>
        <v/>
      </c>
      <c r="F124" s="31">
        <f>'M4 - Caffeine &amp; Energy'!K124</f>
        <v/>
      </c>
      <c r="G124" s="30">
        <f>'M4 - Caffeine &amp; Energy'!AM124</f>
        <v/>
      </c>
      <c r="H124" s="31">
        <f>'M4 - Caffeine &amp; Energy'!N124</f>
        <v/>
      </c>
      <c r="I124" s="15">
        <f>'M4 - Caffeine &amp; Energy'!AJ124</f>
        <v/>
      </c>
      <c r="J124" s="15" t="inlineStr">
        <is>
          <t>Hype-led; scarcity over discount.</t>
        </is>
      </c>
    </row>
    <row r="125" ht="28" customHeight="1">
      <c r="A125" s="15" t="inlineStr">
        <is>
          <t>Prime</t>
        </is>
      </c>
      <c r="B125" s="15" t="inlineStr">
        <is>
          <t>Prime Energy | Lemon Lime | 24-pack 355mL</t>
        </is>
      </c>
      <c r="C125" s="15" t="inlineStr">
        <is>
          <t>4) Caffeine &amp; energy beverage</t>
        </is>
      </c>
      <c r="D125" s="30">
        <f>'M4 - Caffeine &amp; Energy'!F125</f>
        <v/>
      </c>
      <c r="E125" s="33">
        <f>'M4 - Caffeine &amp; Energy'!J125</f>
        <v/>
      </c>
      <c r="F125" s="31">
        <f>'M4 - Caffeine &amp; Energy'!K125</f>
        <v/>
      </c>
      <c r="G125" s="30">
        <f>'M4 - Caffeine &amp; Energy'!AM125</f>
        <v/>
      </c>
      <c r="H125" s="31">
        <f>'M4 - Caffeine &amp; Energy'!N125</f>
        <v/>
      </c>
      <c r="I125" s="15">
        <f>'M4 - Caffeine &amp; Energy'!AJ125</f>
        <v/>
      </c>
      <c r="J125" s="15" t="inlineStr">
        <is>
          <t>Hype-led; scarcity over discount.</t>
        </is>
      </c>
    </row>
    <row r="126" ht="28" customHeight="1">
      <c r="A126" s="15" t="inlineStr">
        <is>
          <t>Prime</t>
        </is>
      </c>
      <c r="B126" s="15" t="inlineStr">
        <is>
          <t>Prime Energy | Ice Pop | single 355mL</t>
        </is>
      </c>
      <c r="C126" s="15" t="inlineStr">
        <is>
          <t>4) Caffeine &amp; energy beverage</t>
        </is>
      </c>
      <c r="D126" s="30">
        <f>'M4 - Caffeine &amp; Energy'!F126</f>
        <v/>
      </c>
      <c r="E126" s="33">
        <f>'M4 - Caffeine &amp; Energy'!J126</f>
        <v/>
      </c>
      <c r="F126" s="31">
        <f>'M4 - Caffeine &amp; Energy'!K126</f>
        <v/>
      </c>
      <c r="G126" s="30">
        <f>'M4 - Caffeine &amp; Energy'!AM126</f>
        <v/>
      </c>
      <c r="H126" s="31">
        <f>'M4 - Caffeine &amp; Energy'!N126</f>
        <v/>
      </c>
      <c r="I126" s="15">
        <f>'M4 - Caffeine &amp; Energy'!AJ126</f>
        <v/>
      </c>
      <c r="J126" s="15" t="inlineStr">
        <is>
          <t>Hype-led; scarcity over discount.</t>
        </is>
      </c>
    </row>
    <row r="127" ht="28" customHeight="1">
      <c r="A127" s="15" t="inlineStr">
        <is>
          <t>Prime</t>
        </is>
      </c>
      <c r="B127" s="15" t="inlineStr">
        <is>
          <t>Prime Energy | Ice Pop | 8-pack 355mL</t>
        </is>
      </c>
      <c r="C127" s="15" t="inlineStr">
        <is>
          <t>4) Caffeine &amp; energy beverage</t>
        </is>
      </c>
      <c r="D127" s="30">
        <f>'M4 - Caffeine &amp; Energy'!F127</f>
        <v/>
      </c>
      <c r="E127" s="33">
        <f>'M4 - Caffeine &amp; Energy'!J127</f>
        <v/>
      </c>
      <c r="F127" s="31">
        <f>'M4 - Caffeine &amp; Energy'!K127</f>
        <v/>
      </c>
      <c r="G127" s="30">
        <f>'M4 - Caffeine &amp; Energy'!AM127</f>
        <v/>
      </c>
      <c r="H127" s="31">
        <f>'M4 - Caffeine &amp; Energy'!N127</f>
        <v/>
      </c>
      <c r="I127" s="15">
        <f>'M4 - Caffeine &amp; Energy'!AJ127</f>
        <v/>
      </c>
      <c r="J127" s="15" t="inlineStr">
        <is>
          <t>Hype-led; scarcity over discount.</t>
        </is>
      </c>
    </row>
    <row r="128" ht="28" customHeight="1">
      <c r="A128" s="15" t="inlineStr">
        <is>
          <t>Prime</t>
        </is>
      </c>
      <c r="B128" s="15" t="inlineStr">
        <is>
          <t>Prime Energy | Ice Pop | 12-pack 355mL</t>
        </is>
      </c>
      <c r="C128" s="15" t="inlineStr">
        <is>
          <t>4) Caffeine &amp; energy beverage</t>
        </is>
      </c>
      <c r="D128" s="30">
        <f>'M4 - Caffeine &amp; Energy'!F128</f>
        <v/>
      </c>
      <c r="E128" s="33">
        <f>'M4 - Caffeine &amp; Energy'!J128</f>
        <v/>
      </c>
      <c r="F128" s="31">
        <f>'M4 - Caffeine &amp; Energy'!K128</f>
        <v/>
      </c>
      <c r="G128" s="30">
        <f>'M4 - Caffeine &amp; Energy'!AM128</f>
        <v/>
      </c>
      <c r="H128" s="31">
        <f>'M4 - Caffeine &amp; Energy'!N128</f>
        <v/>
      </c>
      <c r="I128" s="15">
        <f>'M4 - Caffeine &amp; Energy'!AJ128</f>
        <v/>
      </c>
      <c r="J128" s="15" t="inlineStr">
        <is>
          <t>Hype-led; scarcity over discount.</t>
        </is>
      </c>
    </row>
    <row r="129" ht="28" customHeight="1">
      <c r="A129" s="15" t="inlineStr">
        <is>
          <t>Prime</t>
        </is>
      </c>
      <c r="B129" s="15" t="inlineStr">
        <is>
          <t>Prime Energy | Ice Pop | 15-pack 355mL</t>
        </is>
      </c>
      <c r="C129" s="15" t="inlineStr">
        <is>
          <t>4) Caffeine &amp; energy beverage</t>
        </is>
      </c>
      <c r="D129" s="30">
        <f>'M4 - Caffeine &amp; Energy'!F129</f>
        <v/>
      </c>
      <c r="E129" s="33">
        <f>'M4 - Caffeine &amp; Energy'!J129</f>
        <v/>
      </c>
      <c r="F129" s="31">
        <f>'M4 - Caffeine &amp; Energy'!K129</f>
        <v/>
      </c>
      <c r="G129" s="30">
        <f>'M4 - Caffeine &amp; Energy'!AM129</f>
        <v/>
      </c>
      <c r="H129" s="31">
        <f>'M4 - Caffeine &amp; Energy'!N129</f>
        <v/>
      </c>
      <c r="I129" s="15">
        <f>'M4 - Caffeine &amp; Energy'!AJ129</f>
        <v/>
      </c>
      <c r="J129" s="15" t="inlineStr">
        <is>
          <t>Hype-led; scarcity over discount.</t>
        </is>
      </c>
    </row>
    <row r="130" ht="28" customHeight="1">
      <c r="A130" s="15" t="inlineStr">
        <is>
          <t>Prime</t>
        </is>
      </c>
      <c r="B130" s="15" t="inlineStr">
        <is>
          <t>Prime Energy | Ice Pop | 18-pack 355mL</t>
        </is>
      </c>
      <c r="C130" s="15" t="inlineStr">
        <is>
          <t>4) Caffeine &amp; energy beverage</t>
        </is>
      </c>
      <c r="D130" s="30">
        <f>'M4 - Caffeine &amp; Energy'!F130</f>
        <v/>
      </c>
      <c r="E130" s="33">
        <f>'M4 - Caffeine &amp; Energy'!J130</f>
        <v/>
      </c>
      <c r="F130" s="31">
        <f>'M4 - Caffeine &amp; Energy'!K130</f>
        <v/>
      </c>
      <c r="G130" s="30">
        <f>'M4 - Caffeine &amp; Energy'!AM130</f>
        <v/>
      </c>
      <c r="H130" s="31">
        <f>'M4 - Caffeine &amp; Energy'!N130</f>
        <v/>
      </c>
      <c r="I130" s="15">
        <f>'M4 - Caffeine &amp; Energy'!AJ130</f>
        <v/>
      </c>
      <c r="J130" s="15" t="inlineStr">
        <is>
          <t>Hype-led; scarcity over discount.</t>
        </is>
      </c>
    </row>
    <row r="131" ht="28" customHeight="1">
      <c r="A131" s="15" t="inlineStr">
        <is>
          <t>Prime</t>
        </is>
      </c>
      <c r="B131" s="15" t="inlineStr">
        <is>
          <t>Prime Energy | Ice Pop | 24-pack 355mL</t>
        </is>
      </c>
      <c r="C131" s="15" t="inlineStr">
        <is>
          <t>4) Caffeine &amp; energy beverage</t>
        </is>
      </c>
      <c r="D131" s="30">
        <f>'M4 - Caffeine &amp; Energy'!F131</f>
        <v/>
      </c>
      <c r="E131" s="33">
        <f>'M4 - Caffeine &amp; Energy'!J131</f>
        <v/>
      </c>
      <c r="F131" s="31">
        <f>'M4 - Caffeine &amp; Energy'!K131</f>
        <v/>
      </c>
      <c r="G131" s="30">
        <f>'M4 - Caffeine &amp; Energy'!AM131</f>
        <v/>
      </c>
      <c r="H131" s="31">
        <f>'M4 - Caffeine &amp; Energy'!N131</f>
        <v/>
      </c>
      <c r="I131" s="15">
        <f>'M4 - Caffeine &amp; Energy'!AJ131</f>
        <v/>
      </c>
      <c r="J131" s="15" t="inlineStr">
        <is>
          <t>Hype-led; scarcity over discount.</t>
        </is>
      </c>
    </row>
    <row r="132" ht="28" customHeight="1">
      <c r="A132" s="15" t="inlineStr">
        <is>
          <t>Prime</t>
        </is>
      </c>
      <c r="B132" s="15" t="inlineStr">
        <is>
          <t>Prime Energy | Strawberry Watermelon | single 355mL</t>
        </is>
      </c>
      <c r="C132" s="15" t="inlineStr">
        <is>
          <t>4) Caffeine &amp; energy beverage</t>
        </is>
      </c>
      <c r="D132" s="30">
        <f>'M4 - Caffeine &amp; Energy'!F132</f>
        <v/>
      </c>
      <c r="E132" s="33">
        <f>'M4 - Caffeine &amp; Energy'!J132</f>
        <v/>
      </c>
      <c r="F132" s="31">
        <f>'M4 - Caffeine &amp; Energy'!K132</f>
        <v/>
      </c>
      <c r="G132" s="30">
        <f>'M4 - Caffeine &amp; Energy'!AM132</f>
        <v/>
      </c>
      <c r="H132" s="31">
        <f>'M4 - Caffeine &amp; Energy'!N132</f>
        <v/>
      </c>
      <c r="I132" s="15">
        <f>'M4 - Caffeine &amp; Energy'!AJ132</f>
        <v/>
      </c>
      <c r="J132" s="15" t="inlineStr">
        <is>
          <t>Hype-led; scarcity over discount.</t>
        </is>
      </c>
    </row>
    <row r="133" ht="28" customHeight="1">
      <c r="A133" s="15" t="inlineStr">
        <is>
          <t>Prime</t>
        </is>
      </c>
      <c r="B133" s="15" t="inlineStr">
        <is>
          <t>Prime Energy | Strawberry Watermelon | 8-pack 355mL</t>
        </is>
      </c>
      <c r="C133" s="15" t="inlineStr">
        <is>
          <t>4) Caffeine &amp; energy beverage</t>
        </is>
      </c>
      <c r="D133" s="30">
        <f>'M4 - Caffeine &amp; Energy'!F133</f>
        <v/>
      </c>
      <c r="E133" s="33">
        <f>'M4 - Caffeine &amp; Energy'!J133</f>
        <v/>
      </c>
      <c r="F133" s="31">
        <f>'M4 - Caffeine &amp; Energy'!K133</f>
        <v/>
      </c>
      <c r="G133" s="30">
        <f>'M4 - Caffeine &amp; Energy'!AM133</f>
        <v/>
      </c>
      <c r="H133" s="31">
        <f>'M4 - Caffeine &amp; Energy'!N133</f>
        <v/>
      </c>
      <c r="I133" s="15">
        <f>'M4 - Caffeine &amp; Energy'!AJ133</f>
        <v/>
      </c>
      <c r="J133" s="15" t="inlineStr">
        <is>
          <t>Hype-led; scarcity over discount.</t>
        </is>
      </c>
    </row>
    <row r="134" ht="28" customHeight="1">
      <c r="A134" s="15" t="inlineStr">
        <is>
          <t>Prime</t>
        </is>
      </c>
      <c r="B134" s="15" t="inlineStr">
        <is>
          <t>Prime Energy | Strawberry Watermelon | 12-pack 355mL</t>
        </is>
      </c>
      <c r="C134" s="15" t="inlineStr">
        <is>
          <t>4) Caffeine &amp; energy beverage</t>
        </is>
      </c>
      <c r="D134" s="30">
        <f>'M4 - Caffeine &amp; Energy'!F134</f>
        <v/>
      </c>
      <c r="E134" s="33">
        <f>'M4 - Caffeine &amp; Energy'!J134</f>
        <v/>
      </c>
      <c r="F134" s="31">
        <f>'M4 - Caffeine &amp; Energy'!K134</f>
        <v/>
      </c>
      <c r="G134" s="30">
        <f>'M4 - Caffeine &amp; Energy'!AM134</f>
        <v/>
      </c>
      <c r="H134" s="31">
        <f>'M4 - Caffeine &amp; Energy'!N134</f>
        <v/>
      </c>
      <c r="I134" s="15">
        <f>'M4 - Caffeine &amp; Energy'!AJ134</f>
        <v/>
      </c>
      <c r="J134" s="15" t="inlineStr">
        <is>
          <t>Hype-led; scarcity over discount.</t>
        </is>
      </c>
    </row>
    <row r="135" ht="28" customHeight="1">
      <c r="A135" s="15" t="inlineStr">
        <is>
          <t>Prime</t>
        </is>
      </c>
      <c r="B135" s="15" t="inlineStr">
        <is>
          <t>Prime Energy | Strawberry Watermelon | 15-pack 355mL</t>
        </is>
      </c>
      <c r="C135" s="15" t="inlineStr">
        <is>
          <t>4) Caffeine &amp; energy beverage</t>
        </is>
      </c>
      <c r="D135" s="30">
        <f>'M4 - Caffeine &amp; Energy'!F135</f>
        <v/>
      </c>
      <c r="E135" s="33">
        <f>'M4 - Caffeine &amp; Energy'!J135</f>
        <v/>
      </c>
      <c r="F135" s="31">
        <f>'M4 - Caffeine &amp; Energy'!K135</f>
        <v/>
      </c>
      <c r="G135" s="30">
        <f>'M4 - Caffeine &amp; Energy'!AM135</f>
        <v/>
      </c>
      <c r="H135" s="31">
        <f>'M4 - Caffeine &amp; Energy'!N135</f>
        <v/>
      </c>
      <c r="I135" s="15">
        <f>'M4 - Caffeine &amp; Energy'!AJ135</f>
        <v/>
      </c>
      <c r="J135" s="15" t="inlineStr">
        <is>
          <t>Hype-led; scarcity over discount.</t>
        </is>
      </c>
    </row>
    <row r="136" ht="28" customHeight="1">
      <c r="A136" s="15" t="inlineStr">
        <is>
          <t>Prime</t>
        </is>
      </c>
      <c r="B136" s="15" t="inlineStr">
        <is>
          <t>Prime Energy | Strawberry Watermelon | 18-pack 355mL</t>
        </is>
      </c>
      <c r="C136" s="15" t="inlineStr">
        <is>
          <t>4) Caffeine &amp; energy beverage</t>
        </is>
      </c>
      <c r="D136" s="30">
        <f>'M4 - Caffeine &amp; Energy'!F136</f>
        <v/>
      </c>
      <c r="E136" s="33">
        <f>'M4 - Caffeine &amp; Energy'!J136</f>
        <v/>
      </c>
      <c r="F136" s="31">
        <f>'M4 - Caffeine &amp; Energy'!K136</f>
        <v/>
      </c>
      <c r="G136" s="30">
        <f>'M4 - Caffeine &amp; Energy'!AM136</f>
        <v/>
      </c>
      <c r="H136" s="31">
        <f>'M4 - Caffeine &amp; Energy'!N136</f>
        <v/>
      </c>
      <c r="I136" s="15">
        <f>'M4 - Caffeine &amp; Energy'!AJ136</f>
        <v/>
      </c>
      <c r="J136" s="15" t="inlineStr">
        <is>
          <t>Hype-led; scarcity over discount.</t>
        </is>
      </c>
    </row>
    <row r="137" ht="28" customHeight="1">
      <c r="A137" s="15" t="inlineStr">
        <is>
          <t>Prime</t>
        </is>
      </c>
      <c r="B137" s="15" t="inlineStr">
        <is>
          <t>Prime Energy | Strawberry Watermelon | 24-pack 355mL</t>
        </is>
      </c>
      <c r="C137" s="15" t="inlineStr">
        <is>
          <t>4) Caffeine &amp; energy beverage</t>
        </is>
      </c>
      <c r="D137" s="30">
        <f>'M4 - Caffeine &amp; Energy'!F137</f>
        <v/>
      </c>
      <c r="E137" s="33">
        <f>'M4 - Caffeine &amp; Energy'!J137</f>
        <v/>
      </c>
      <c r="F137" s="31">
        <f>'M4 - Caffeine &amp; Energy'!K137</f>
        <v/>
      </c>
      <c r="G137" s="30">
        <f>'M4 - Caffeine &amp; Energy'!AM137</f>
        <v/>
      </c>
      <c r="H137" s="31">
        <f>'M4 - Caffeine &amp; Energy'!N137</f>
        <v/>
      </c>
      <c r="I137" s="15">
        <f>'M4 - Caffeine &amp; Energy'!AJ137</f>
        <v/>
      </c>
      <c r="J137" s="15" t="inlineStr">
        <is>
          <t>Hype-led; scarcity over discount.</t>
        </is>
      </c>
    </row>
    <row r="138" ht="28" customHeight="1">
      <c r="A138" s="15" t="inlineStr">
        <is>
          <t>C4</t>
        </is>
      </c>
      <c r="B138" s="15" t="inlineStr">
        <is>
          <t>C4 Energy (Performance) | Frozen Bombsicle | single 473mL</t>
        </is>
      </c>
      <c r="C138" s="15" t="inlineStr">
        <is>
          <t>4) Caffeine &amp; energy beverage</t>
        </is>
      </c>
      <c r="D138" s="30">
        <f>'M4 - Caffeine &amp; Energy'!F138</f>
        <v/>
      </c>
      <c r="E138" s="33">
        <f>'M4 - Caffeine &amp; Energy'!J138</f>
        <v/>
      </c>
      <c r="F138" s="31">
        <f>'M4 - Caffeine &amp; Energy'!K138</f>
        <v/>
      </c>
      <c r="G138" s="30">
        <f>'M4 - Caffeine &amp; Energy'!AM138</f>
        <v/>
      </c>
      <c r="H138" s="31">
        <f>'M4 - Caffeine &amp; Energy'!N138</f>
        <v/>
      </c>
      <c r="I138" s="15">
        <f>'M4 - Caffeine &amp; Energy'!AJ138</f>
        <v/>
      </c>
      <c r="J138" s="15" t="inlineStr">
        <is>
          <t>Capture live promo to assess.</t>
        </is>
      </c>
    </row>
    <row r="139" ht="28" customHeight="1">
      <c r="A139" s="15" t="inlineStr">
        <is>
          <t>C4</t>
        </is>
      </c>
      <c r="B139" s="15" t="inlineStr">
        <is>
          <t>C4 Energy (Performance) | Frozen Bombsicle | 8-pack 473mL</t>
        </is>
      </c>
      <c r="C139" s="15" t="inlineStr">
        <is>
          <t>4) Caffeine &amp; energy beverage</t>
        </is>
      </c>
      <c r="D139" s="30">
        <f>'M4 - Caffeine &amp; Energy'!F139</f>
        <v/>
      </c>
      <c r="E139" s="33">
        <f>'M4 - Caffeine &amp; Energy'!J139</f>
        <v/>
      </c>
      <c r="F139" s="31">
        <f>'M4 - Caffeine &amp; Energy'!K139</f>
        <v/>
      </c>
      <c r="G139" s="30">
        <f>'M4 - Caffeine &amp; Energy'!AM139</f>
        <v/>
      </c>
      <c r="H139" s="31">
        <f>'M4 - Caffeine &amp; Energy'!N139</f>
        <v/>
      </c>
      <c r="I139" s="15">
        <f>'M4 - Caffeine &amp; Energy'!AJ139</f>
        <v/>
      </c>
      <c r="J139" s="15" t="inlineStr">
        <is>
          <t>Capture live promo to assess.</t>
        </is>
      </c>
    </row>
    <row r="140" ht="28" customHeight="1">
      <c r="A140" s="15" t="inlineStr">
        <is>
          <t>C4</t>
        </is>
      </c>
      <c r="B140" s="15" t="inlineStr">
        <is>
          <t>C4 Energy (Performance) | Frozen Bombsicle | 12-pack 473mL</t>
        </is>
      </c>
      <c r="C140" s="15" t="inlineStr">
        <is>
          <t>4) Caffeine &amp; energy beverage</t>
        </is>
      </c>
      <c r="D140" s="30">
        <f>'M4 - Caffeine &amp; Energy'!F140</f>
        <v/>
      </c>
      <c r="E140" s="33">
        <f>'M4 - Caffeine &amp; Energy'!J140</f>
        <v/>
      </c>
      <c r="F140" s="31">
        <f>'M4 - Caffeine &amp; Energy'!K140</f>
        <v/>
      </c>
      <c r="G140" s="30">
        <f>'M4 - Caffeine &amp; Energy'!AM140</f>
        <v/>
      </c>
      <c r="H140" s="31">
        <f>'M4 - Caffeine &amp; Energy'!N140</f>
        <v/>
      </c>
      <c r="I140" s="15">
        <f>'M4 - Caffeine &amp; Energy'!AJ140</f>
        <v/>
      </c>
      <c r="J140" s="15" t="inlineStr">
        <is>
          <t>Capture live promo to assess.</t>
        </is>
      </c>
    </row>
    <row r="141" ht="28" customHeight="1">
      <c r="A141" s="15" t="inlineStr">
        <is>
          <t>C4</t>
        </is>
      </c>
      <c r="B141" s="15" t="inlineStr">
        <is>
          <t>C4 Energy (Performance) | Frozen Bombsicle | 18-pack 473mL</t>
        </is>
      </c>
      <c r="C141" s="15" t="inlineStr">
        <is>
          <t>4) Caffeine &amp; energy beverage</t>
        </is>
      </c>
      <c r="D141" s="30">
        <f>'M4 - Caffeine &amp; Energy'!F141</f>
        <v/>
      </c>
      <c r="E141" s="33">
        <f>'M4 - Caffeine &amp; Energy'!J141</f>
        <v/>
      </c>
      <c r="F141" s="31">
        <f>'M4 - Caffeine &amp; Energy'!K141</f>
        <v/>
      </c>
      <c r="G141" s="30">
        <f>'M4 - Caffeine &amp; Energy'!AM141</f>
        <v/>
      </c>
      <c r="H141" s="31">
        <f>'M4 - Caffeine &amp; Energy'!N141</f>
        <v/>
      </c>
      <c r="I141" s="15">
        <f>'M4 - Caffeine &amp; Energy'!AJ141</f>
        <v/>
      </c>
      <c r="J141" s="15" t="inlineStr">
        <is>
          <t>Capture live promo to assess.</t>
        </is>
      </c>
    </row>
    <row r="142" ht="28" customHeight="1">
      <c r="A142" s="15" t="inlineStr">
        <is>
          <t>C4</t>
        </is>
      </c>
      <c r="B142" s="15" t="inlineStr">
        <is>
          <t>C4 Energy (Performance) | Frozen Bombsicle | 24-pack 473mL</t>
        </is>
      </c>
      <c r="C142" s="15" t="inlineStr">
        <is>
          <t>4) Caffeine &amp; energy beverage</t>
        </is>
      </c>
      <c r="D142" s="30">
        <f>'M4 - Caffeine &amp; Energy'!F142</f>
        <v/>
      </c>
      <c r="E142" s="33">
        <f>'M4 - Caffeine &amp; Energy'!J142</f>
        <v/>
      </c>
      <c r="F142" s="31">
        <f>'M4 - Caffeine &amp; Energy'!K142</f>
        <v/>
      </c>
      <c r="G142" s="30">
        <f>'M4 - Caffeine &amp; Energy'!AM142</f>
        <v/>
      </c>
      <c r="H142" s="31">
        <f>'M4 - Caffeine &amp; Energy'!N142</f>
        <v/>
      </c>
      <c r="I142" s="15">
        <f>'M4 - Caffeine &amp; Energy'!AJ142</f>
        <v/>
      </c>
      <c r="J142" s="15" t="inlineStr">
        <is>
          <t>Capture live promo to assess.</t>
        </is>
      </c>
    </row>
    <row r="143" ht="28" customHeight="1">
      <c r="A143" s="15" t="inlineStr">
        <is>
          <t>C4</t>
        </is>
      </c>
      <c r="B143" s="15" t="inlineStr">
        <is>
          <t>C4 Energy (Performance) | Cotton Candy | single 473mL</t>
        </is>
      </c>
      <c r="C143" s="15" t="inlineStr">
        <is>
          <t>4) Caffeine &amp; energy beverage</t>
        </is>
      </c>
      <c r="D143" s="30">
        <f>'M4 - Caffeine &amp; Energy'!F143</f>
        <v/>
      </c>
      <c r="E143" s="33">
        <f>'M4 - Caffeine &amp; Energy'!J143</f>
        <v/>
      </c>
      <c r="F143" s="31">
        <f>'M4 - Caffeine &amp; Energy'!K143</f>
        <v/>
      </c>
      <c r="G143" s="30">
        <f>'M4 - Caffeine &amp; Energy'!AM143</f>
        <v/>
      </c>
      <c r="H143" s="31">
        <f>'M4 - Caffeine &amp; Energy'!N143</f>
        <v/>
      </c>
      <c r="I143" s="15">
        <f>'M4 - Caffeine &amp; Energy'!AJ143</f>
        <v/>
      </c>
      <c r="J143" s="15" t="inlineStr">
        <is>
          <t>Capture live promo to assess.</t>
        </is>
      </c>
    </row>
    <row r="144" ht="28" customHeight="1">
      <c r="A144" s="15" t="inlineStr">
        <is>
          <t>C4</t>
        </is>
      </c>
      <c r="B144" s="15" t="inlineStr">
        <is>
          <t>C4 Energy (Performance) | Cotton Candy | 8-pack 473mL</t>
        </is>
      </c>
      <c r="C144" s="15" t="inlineStr">
        <is>
          <t>4) Caffeine &amp; energy beverage</t>
        </is>
      </c>
      <c r="D144" s="30">
        <f>'M4 - Caffeine &amp; Energy'!F144</f>
        <v/>
      </c>
      <c r="E144" s="33">
        <f>'M4 - Caffeine &amp; Energy'!J144</f>
        <v/>
      </c>
      <c r="F144" s="31">
        <f>'M4 - Caffeine &amp; Energy'!K144</f>
        <v/>
      </c>
      <c r="G144" s="30">
        <f>'M4 - Caffeine &amp; Energy'!AM144</f>
        <v/>
      </c>
      <c r="H144" s="31">
        <f>'M4 - Caffeine &amp; Energy'!N144</f>
        <v/>
      </c>
      <c r="I144" s="15">
        <f>'M4 - Caffeine &amp; Energy'!AJ144</f>
        <v/>
      </c>
      <c r="J144" s="15" t="inlineStr">
        <is>
          <t>Capture live promo to assess.</t>
        </is>
      </c>
    </row>
    <row r="145" ht="28" customHeight="1">
      <c r="A145" s="15" t="inlineStr">
        <is>
          <t>C4</t>
        </is>
      </c>
      <c r="B145" s="15" t="inlineStr">
        <is>
          <t>C4 Energy (Performance) | Cotton Candy | 12-pack 473mL</t>
        </is>
      </c>
      <c r="C145" s="15" t="inlineStr">
        <is>
          <t>4) Caffeine &amp; energy beverage</t>
        </is>
      </c>
      <c r="D145" s="30">
        <f>'M4 - Caffeine &amp; Energy'!F145</f>
        <v/>
      </c>
      <c r="E145" s="33">
        <f>'M4 - Caffeine &amp; Energy'!J145</f>
        <v/>
      </c>
      <c r="F145" s="31">
        <f>'M4 - Caffeine &amp; Energy'!K145</f>
        <v/>
      </c>
      <c r="G145" s="30">
        <f>'M4 - Caffeine &amp; Energy'!AM145</f>
        <v/>
      </c>
      <c r="H145" s="31">
        <f>'M4 - Caffeine &amp; Energy'!N145</f>
        <v/>
      </c>
      <c r="I145" s="15">
        <f>'M4 - Caffeine &amp; Energy'!AJ145</f>
        <v/>
      </c>
      <c r="J145" s="15" t="inlineStr">
        <is>
          <t>Capture live promo to assess.</t>
        </is>
      </c>
    </row>
    <row r="146" ht="28" customHeight="1">
      <c r="A146" s="15" t="inlineStr">
        <is>
          <t>C4</t>
        </is>
      </c>
      <c r="B146" s="15" t="inlineStr">
        <is>
          <t>C4 Energy (Performance) | Cotton Candy | 18-pack 473mL</t>
        </is>
      </c>
      <c r="C146" s="15" t="inlineStr">
        <is>
          <t>4) Caffeine &amp; energy beverage</t>
        </is>
      </c>
      <c r="D146" s="30">
        <f>'M4 - Caffeine &amp; Energy'!F146</f>
        <v/>
      </c>
      <c r="E146" s="33">
        <f>'M4 - Caffeine &amp; Energy'!J146</f>
        <v/>
      </c>
      <c r="F146" s="31">
        <f>'M4 - Caffeine &amp; Energy'!K146</f>
        <v/>
      </c>
      <c r="G146" s="30">
        <f>'M4 - Caffeine &amp; Energy'!AM146</f>
        <v/>
      </c>
      <c r="H146" s="31">
        <f>'M4 - Caffeine &amp; Energy'!N146</f>
        <v/>
      </c>
      <c r="I146" s="15">
        <f>'M4 - Caffeine &amp; Energy'!AJ146</f>
        <v/>
      </c>
      <c r="J146" s="15" t="inlineStr">
        <is>
          <t>Capture live promo to assess.</t>
        </is>
      </c>
    </row>
    <row r="147" ht="28" customHeight="1">
      <c r="A147" s="15" t="inlineStr">
        <is>
          <t>C4</t>
        </is>
      </c>
      <c r="B147" s="15" t="inlineStr">
        <is>
          <t>C4 Energy (Performance) | Cotton Candy | 24-pack 473mL</t>
        </is>
      </c>
      <c r="C147" s="15" t="inlineStr">
        <is>
          <t>4) Caffeine &amp; energy beverage</t>
        </is>
      </c>
      <c r="D147" s="30">
        <f>'M4 - Caffeine &amp; Energy'!F147</f>
        <v/>
      </c>
      <c r="E147" s="33">
        <f>'M4 - Caffeine &amp; Energy'!J147</f>
        <v/>
      </c>
      <c r="F147" s="31">
        <f>'M4 - Caffeine &amp; Energy'!K147</f>
        <v/>
      </c>
      <c r="G147" s="30">
        <f>'M4 - Caffeine &amp; Energy'!AM147</f>
        <v/>
      </c>
      <c r="H147" s="31">
        <f>'M4 - Caffeine &amp; Energy'!N147</f>
        <v/>
      </c>
      <c r="I147" s="15">
        <f>'M4 - Caffeine &amp; Energy'!AJ147</f>
        <v/>
      </c>
      <c r="J147" s="15" t="inlineStr">
        <is>
          <t>Capture live promo to assess.</t>
        </is>
      </c>
    </row>
    <row r="148" ht="28" customHeight="1">
      <c r="A148" s="15" t="inlineStr">
        <is>
          <t>C4</t>
        </is>
      </c>
      <c r="B148" s="15" t="inlineStr">
        <is>
          <t>C4 Energy (Performance) | Strawberry Watermelon | single 473mL</t>
        </is>
      </c>
      <c r="C148" s="15" t="inlineStr">
        <is>
          <t>4) Caffeine &amp; energy beverage</t>
        </is>
      </c>
      <c r="D148" s="30">
        <f>'M4 - Caffeine &amp; Energy'!F148</f>
        <v/>
      </c>
      <c r="E148" s="33">
        <f>'M4 - Caffeine &amp; Energy'!J148</f>
        <v/>
      </c>
      <c r="F148" s="31">
        <f>'M4 - Caffeine &amp; Energy'!K148</f>
        <v/>
      </c>
      <c r="G148" s="30">
        <f>'M4 - Caffeine &amp; Energy'!AM148</f>
        <v/>
      </c>
      <c r="H148" s="31">
        <f>'M4 - Caffeine &amp; Energy'!N148</f>
        <v/>
      </c>
      <c r="I148" s="15">
        <f>'M4 - Caffeine &amp; Energy'!AJ148</f>
        <v/>
      </c>
      <c r="J148" s="15" t="inlineStr">
        <is>
          <t>Capture live promo to assess.</t>
        </is>
      </c>
    </row>
    <row r="149" ht="28" customHeight="1">
      <c r="A149" s="15" t="inlineStr">
        <is>
          <t>C4</t>
        </is>
      </c>
      <c r="B149" s="15" t="inlineStr">
        <is>
          <t>C4 Energy (Performance) | Strawberry Watermelon | 8-pack 473mL</t>
        </is>
      </c>
      <c r="C149" s="15" t="inlineStr">
        <is>
          <t>4) Caffeine &amp; energy beverage</t>
        </is>
      </c>
      <c r="D149" s="30">
        <f>'M4 - Caffeine &amp; Energy'!F149</f>
        <v/>
      </c>
      <c r="E149" s="33">
        <f>'M4 - Caffeine &amp; Energy'!J149</f>
        <v/>
      </c>
      <c r="F149" s="31">
        <f>'M4 - Caffeine &amp; Energy'!K149</f>
        <v/>
      </c>
      <c r="G149" s="30">
        <f>'M4 - Caffeine &amp; Energy'!AM149</f>
        <v/>
      </c>
      <c r="H149" s="31">
        <f>'M4 - Caffeine &amp; Energy'!N149</f>
        <v/>
      </c>
      <c r="I149" s="15">
        <f>'M4 - Caffeine &amp; Energy'!AJ149</f>
        <v/>
      </c>
      <c r="J149" s="15" t="inlineStr">
        <is>
          <t>Capture live promo to assess.</t>
        </is>
      </c>
    </row>
    <row r="150" ht="28" customHeight="1">
      <c r="A150" s="15" t="inlineStr">
        <is>
          <t>C4</t>
        </is>
      </c>
      <c r="B150" s="15" t="inlineStr">
        <is>
          <t>C4 Energy (Performance) | Strawberry Watermelon | 12-pack 473mL</t>
        </is>
      </c>
      <c r="C150" s="15" t="inlineStr">
        <is>
          <t>4) Caffeine &amp; energy beverage</t>
        </is>
      </c>
      <c r="D150" s="30">
        <f>'M4 - Caffeine &amp; Energy'!F150</f>
        <v/>
      </c>
      <c r="E150" s="33">
        <f>'M4 - Caffeine &amp; Energy'!J150</f>
        <v/>
      </c>
      <c r="F150" s="31">
        <f>'M4 - Caffeine &amp; Energy'!K150</f>
        <v/>
      </c>
      <c r="G150" s="30">
        <f>'M4 - Caffeine &amp; Energy'!AM150</f>
        <v/>
      </c>
      <c r="H150" s="31">
        <f>'M4 - Caffeine &amp; Energy'!N150</f>
        <v/>
      </c>
      <c r="I150" s="15">
        <f>'M4 - Caffeine &amp; Energy'!AJ150</f>
        <v/>
      </c>
      <c r="J150" s="15" t="inlineStr">
        <is>
          <t>Capture live promo to assess.</t>
        </is>
      </c>
    </row>
    <row r="151" ht="28" customHeight="1">
      <c r="A151" s="15" t="inlineStr">
        <is>
          <t>C4</t>
        </is>
      </c>
      <c r="B151" s="15" t="inlineStr">
        <is>
          <t>C4 Energy (Performance) | Strawberry Watermelon | 18-pack 473mL</t>
        </is>
      </c>
      <c r="C151" s="15" t="inlineStr">
        <is>
          <t>4) Caffeine &amp; energy beverage</t>
        </is>
      </c>
      <c r="D151" s="30">
        <f>'M4 - Caffeine &amp; Energy'!F151</f>
        <v/>
      </c>
      <c r="E151" s="33">
        <f>'M4 - Caffeine &amp; Energy'!J151</f>
        <v/>
      </c>
      <c r="F151" s="31">
        <f>'M4 - Caffeine &amp; Energy'!K151</f>
        <v/>
      </c>
      <c r="G151" s="30">
        <f>'M4 - Caffeine &amp; Energy'!AM151</f>
        <v/>
      </c>
      <c r="H151" s="31">
        <f>'M4 - Caffeine &amp; Energy'!N151</f>
        <v/>
      </c>
      <c r="I151" s="15">
        <f>'M4 - Caffeine &amp; Energy'!AJ151</f>
        <v/>
      </c>
      <c r="J151" s="15" t="inlineStr">
        <is>
          <t>Capture live promo to assess.</t>
        </is>
      </c>
    </row>
    <row r="152" ht="28" customHeight="1">
      <c r="A152" s="15" t="inlineStr">
        <is>
          <t>C4</t>
        </is>
      </c>
      <c r="B152" s="15" t="inlineStr">
        <is>
          <t>C4 Energy (Performance) | Strawberry Watermelon | 24-pack 473mL</t>
        </is>
      </c>
      <c r="C152" s="15" t="inlineStr">
        <is>
          <t>4) Caffeine &amp; energy beverage</t>
        </is>
      </c>
      <c r="D152" s="30">
        <f>'M4 - Caffeine &amp; Energy'!F152</f>
        <v/>
      </c>
      <c r="E152" s="33">
        <f>'M4 - Caffeine &amp; Energy'!J152</f>
        <v/>
      </c>
      <c r="F152" s="31">
        <f>'M4 - Caffeine &amp; Energy'!K152</f>
        <v/>
      </c>
      <c r="G152" s="30">
        <f>'M4 - Caffeine &amp; Energy'!AM152</f>
        <v/>
      </c>
      <c r="H152" s="31">
        <f>'M4 - Caffeine &amp; Energy'!N152</f>
        <v/>
      </c>
      <c r="I152" s="15">
        <f>'M4 - Caffeine &amp; Energy'!AJ152</f>
        <v/>
      </c>
      <c r="J152" s="15" t="inlineStr">
        <is>
          <t>Capture live promo to assess.</t>
        </is>
      </c>
    </row>
    <row r="153" ht="28" customHeight="1">
      <c r="A153" s="15" t="inlineStr">
        <is>
          <t>C4</t>
        </is>
      </c>
      <c r="B153" s="15" t="inlineStr">
        <is>
          <t>C4 Energy (Performance) | Tropical Blast | single 473mL</t>
        </is>
      </c>
      <c r="C153" s="15" t="inlineStr">
        <is>
          <t>4) Caffeine &amp; energy beverage</t>
        </is>
      </c>
      <c r="D153" s="30">
        <f>'M4 - Caffeine &amp; Energy'!F153</f>
        <v/>
      </c>
      <c r="E153" s="33">
        <f>'M4 - Caffeine &amp; Energy'!J153</f>
        <v/>
      </c>
      <c r="F153" s="31">
        <f>'M4 - Caffeine &amp; Energy'!K153</f>
        <v/>
      </c>
      <c r="G153" s="30">
        <f>'M4 - Caffeine &amp; Energy'!AM153</f>
        <v/>
      </c>
      <c r="H153" s="31">
        <f>'M4 - Caffeine &amp; Energy'!N153</f>
        <v/>
      </c>
      <c r="I153" s="15">
        <f>'M4 - Caffeine &amp; Energy'!AJ153</f>
        <v/>
      </c>
      <c r="J153" s="15" t="inlineStr">
        <is>
          <t>Capture live promo to assess.</t>
        </is>
      </c>
    </row>
    <row r="154" ht="28" customHeight="1">
      <c r="A154" s="15" t="inlineStr">
        <is>
          <t>C4</t>
        </is>
      </c>
      <c r="B154" s="15" t="inlineStr">
        <is>
          <t>C4 Energy (Performance) | Tropical Blast | 8-pack 473mL</t>
        </is>
      </c>
      <c r="C154" s="15" t="inlineStr">
        <is>
          <t>4) Caffeine &amp; energy beverage</t>
        </is>
      </c>
      <c r="D154" s="30">
        <f>'M4 - Caffeine &amp; Energy'!F154</f>
        <v/>
      </c>
      <c r="E154" s="33">
        <f>'M4 - Caffeine &amp; Energy'!J154</f>
        <v/>
      </c>
      <c r="F154" s="31">
        <f>'M4 - Caffeine &amp; Energy'!K154</f>
        <v/>
      </c>
      <c r="G154" s="30">
        <f>'M4 - Caffeine &amp; Energy'!AM154</f>
        <v/>
      </c>
      <c r="H154" s="31">
        <f>'M4 - Caffeine &amp; Energy'!N154</f>
        <v/>
      </c>
      <c r="I154" s="15">
        <f>'M4 - Caffeine &amp; Energy'!AJ154</f>
        <v/>
      </c>
      <c r="J154" s="15" t="inlineStr">
        <is>
          <t>Capture live promo to assess.</t>
        </is>
      </c>
    </row>
    <row r="155" ht="28" customHeight="1">
      <c r="A155" s="15" t="inlineStr">
        <is>
          <t>C4</t>
        </is>
      </c>
      <c r="B155" s="15" t="inlineStr">
        <is>
          <t>C4 Energy (Performance) | Tropical Blast | 12-pack 473mL</t>
        </is>
      </c>
      <c r="C155" s="15" t="inlineStr">
        <is>
          <t>4) Caffeine &amp; energy beverage</t>
        </is>
      </c>
      <c r="D155" s="30">
        <f>'M4 - Caffeine &amp; Energy'!F155</f>
        <v/>
      </c>
      <c r="E155" s="33">
        <f>'M4 - Caffeine &amp; Energy'!J155</f>
        <v/>
      </c>
      <c r="F155" s="31">
        <f>'M4 - Caffeine &amp; Energy'!K155</f>
        <v/>
      </c>
      <c r="G155" s="30">
        <f>'M4 - Caffeine &amp; Energy'!AM155</f>
        <v/>
      </c>
      <c r="H155" s="31">
        <f>'M4 - Caffeine &amp; Energy'!N155</f>
        <v/>
      </c>
      <c r="I155" s="15">
        <f>'M4 - Caffeine &amp; Energy'!AJ155</f>
        <v/>
      </c>
      <c r="J155" s="15" t="inlineStr">
        <is>
          <t>Capture live promo to assess.</t>
        </is>
      </c>
    </row>
    <row r="156" ht="28" customHeight="1">
      <c r="A156" s="15" t="inlineStr">
        <is>
          <t>C4</t>
        </is>
      </c>
      <c r="B156" s="15" t="inlineStr">
        <is>
          <t>C4 Energy (Performance) | Tropical Blast | 18-pack 473mL</t>
        </is>
      </c>
      <c r="C156" s="15" t="inlineStr">
        <is>
          <t>4) Caffeine &amp; energy beverage</t>
        </is>
      </c>
      <c r="D156" s="30">
        <f>'M4 - Caffeine &amp; Energy'!F156</f>
        <v/>
      </c>
      <c r="E156" s="33">
        <f>'M4 - Caffeine &amp; Energy'!J156</f>
        <v/>
      </c>
      <c r="F156" s="31">
        <f>'M4 - Caffeine &amp; Energy'!K156</f>
        <v/>
      </c>
      <c r="G156" s="30">
        <f>'M4 - Caffeine &amp; Energy'!AM156</f>
        <v/>
      </c>
      <c r="H156" s="31">
        <f>'M4 - Caffeine &amp; Energy'!N156</f>
        <v/>
      </c>
      <c r="I156" s="15">
        <f>'M4 - Caffeine &amp; Energy'!AJ156</f>
        <v/>
      </c>
      <c r="J156" s="15" t="inlineStr">
        <is>
          <t>Capture live promo to assess.</t>
        </is>
      </c>
    </row>
    <row r="157" ht="28" customHeight="1">
      <c r="A157" s="15" t="inlineStr">
        <is>
          <t>C4</t>
        </is>
      </c>
      <c r="B157" s="15" t="inlineStr">
        <is>
          <t>C4 Energy (Performance) | Tropical Blast | 24-pack 473mL</t>
        </is>
      </c>
      <c r="C157" s="15" t="inlineStr">
        <is>
          <t>4) Caffeine &amp; energy beverage</t>
        </is>
      </c>
      <c r="D157" s="30">
        <f>'M4 - Caffeine &amp; Energy'!F157</f>
        <v/>
      </c>
      <c r="E157" s="33">
        <f>'M4 - Caffeine &amp; Energy'!J157</f>
        <v/>
      </c>
      <c r="F157" s="31">
        <f>'M4 - Caffeine &amp; Energy'!K157</f>
        <v/>
      </c>
      <c r="G157" s="30">
        <f>'M4 - Caffeine &amp; Energy'!AM157</f>
        <v/>
      </c>
      <c r="H157" s="31">
        <f>'M4 - Caffeine &amp; Energy'!N157</f>
        <v/>
      </c>
      <c r="I157" s="15">
        <f>'M4 - Caffeine &amp; Energy'!AJ157</f>
        <v/>
      </c>
      <c r="J157" s="15" t="inlineStr">
        <is>
          <t>Capture live promo to assess.</t>
        </is>
      </c>
    </row>
    <row r="158" ht="28" customHeight="1">
      <c r="A158" s="15" t="inlineStr">
        <is>
          <t>C4</t>
        </is>
      </c>
      <c r="B158" s="15" t="inlineStr">
        <is>
          <t>C4 Energy (Performance) | Orange Slice | single 473mL</t>
        </is>
      </c>
      <c r="C158" s="15" t="inlineStr">
        <is>
          <t>4) Caffeine &amp; energy beverage</t>
        </is>
      </c>
      <c r="D158" s="30">
        <f>'M4 - Caffeine &amp; Energy'!F158</f>
        <v/>
      </c>
      <c r="E158" s="33">
        <f>'M4 - Caffeine &amp; Energy'!J158</f>
        <v/>
      </c>
      <c r="F158" s="31">
        <f>'M4 - Caffeine &amp; Energy'!K158</f>
        <v/>
      </c>
      <c r="G158" s="30">
        <f>'M4 - Caffeine &amp; Energy'!AM158</f>
        <v/>
      </c>
      <c r="H158" s="31">
        <f>'M4 - Caffeine &amp; Energy'!N158</f>
        <v/>
      </c>
      <c r="I158" s="15">
        <f>'M4 - Caffeine &amp; Energy'!AJ158</f>
        <v/>
      </c>
      <c r="J158" s="15" t="inlineStr">
        <is>
          <t>Capture live promo to assess.</t>
        </is>
      </c>
    </row>
    <row r="159" ht="28" customHeight="1">
      <c r="A159" s="15" t="inlineStr">
        <is>
          <t>C4</t>
        </is>
      </c>
      <c r="B159" s="15" t="inlineStr">
        <is>
          <t>C4 Energy (Performance) | Orange Slice | 8-pack 473mL</t>
        </is>
      </c>
      <c r="C159" s="15" t="inlineStr">
        <is>
          <t>4) Caffeine &amp; energy beverage</t>
        </is>
      </c>
      <c r="D159" s="30">
        <f>'M4 - Caffeine &amp; Energy'!F159</f>
        <v/>
      </c>
      <c r="E159" s="33">
        <f>'M4 - Caffeine &amp; Energy'!J159</f>
        <v/>
      </c>
      <c r="F159" s="31">
        <f>'M4 - Caffeine &amp; Energy'!K159</f>
        <v/>
      </c>
      <c r="G159" s="30">
        <f>'M4 - Caffeine &amp; Energy'!AM159</f>
        <v/>
      </c>
      <c r="H159" s="31">
        <f>'M4 - Caffeine &amp; Energy'!N159</f>
        <v/>
      </c>
      <c r="I159" s="15">
        <f>'M4 - Caffeine &amp; Energy'!AJ159</f>
        <v/>
      </c>
      <c r="J159" s="15" t="inlineStr">
        <is>
          <t>Capture live promo to assess.</t>
        </is>
      </c>
    </row>
    <row r="160" ht="28" customHeight="1">
      <c r="A160" s="15" t="inlineStr">
        <is>
          <t>C4</t>
        </is>
      </c>
      <c r="B160" s="15" t="inlineStr">
        <is>
          <t>C4 Energy (Performance) | Orange Slice | 12-pack 473mL</t>
        </is>
      </c>
      <c r="C160" s="15" t="inlineStr">
        <is>
          <t>4) Caffeine &amp; energy beverage</t>
        </is>
      </c>
      <c r="D160" s="30">
        <f>'M4 - Caffeine &amp; Energy'!F160</f>
        <v/>
      </c>
      <c r="E160" s="33">
        <f>'M4 - Caffeine &amp; Energy'!J160</f>
        <v/>
      </c>
      <c r="F160" s="31">
        <f>'M4 - Caffeine &amp; Energy'!K160</f>
        <v/>
      </c>
      <c r="G160" s="30">
        <f>'M4 - Caffeine &amp; Energy'!AM160</f>
        <v/>
      </c>
      <c r="H160" s="31">
        <f>'M4 - Caffeine &amp; Energy'!N160</f>
        <v/>
      </c>
      <c r="I160" s="15">
        <f>'M4 - Caffeine &amp; Energy'!AJ160</f>
        <v/>
      </c>
      <c r="J160" s="15" t="inlineStr">
        <is>
          <t>Capture live promo to assess.</t>
        </is>
      </c>
    </row>
    <row r="161" ht="28" customHeight="1">
      <c r="A161" s="15" t="inlineStr">
        <is>
          <t>C4</t>
        </is>
      </c>
      <c r="B161" s="15" t="inlineStr">
        <is>
          <t>C4 Energy (Performance) | Orange Slice | 18-pack 473mL</t>
        </is>
      </c>
      <c r="C161" s="15" t="inlineStr">
        <is>
          <t>4) Caffeine &amp; energy beverage</t>
        </is>
      </c>
      <c r="D161" s="30">
        <f>'M4 - Caffeine &amp; Energy'!F161</f>
        <v/>
      </c>
      <c r="E161" s="33">
        <f>'M4 - Caffeine &amp; Energy'!J161</f>
        <v/>
      </c>
      <c r="F161" s="31">
        <f>'M4 - Caffeine &amp; Energy'!K161</f>
        <v/>
      </c>
      <c r="G161" s="30">
        <f>'M4 - Caffeine &amp; Energy'!AM161</f>
        <v/>
      </c>
      <c r="H161" s="31">
        <f>'M4 - Caffeine &amp; Energy'!N161</f>
        <v/>
      </c>
      <c r="I161" s="15">
        <f>'M4 - Caffeine &amp; Energy'!AJ161</f>
        <v/>
      </c>
      <c r="J161" s="15" t="inlineStr">
        <is>
          <t>Capture live promo to assess.</t>
        </is>
      </c>
    </row>
    <row r="162" ht="28" customHeight="1">
      <c r="A162" s="15" t="inlineStr">
        <is>
          <t>C4</t>
        </is>
      </c>
      <c r="B162" s="15" t="inlineStr">
        <is>
          <t>C4 Energy (Performance) | Orange Slice | 24-pack 473mL</t>
        </is>
      </c>
      <c r="C162" s="15" t="inlineStr">
        <is>
          <t>4) Caffeine &amp; energy beverage</t>
        </is>
      </c>
      <c r="D162" s="30">
        <f>'M4 - Caffeine &amp; Energy'!F162</f>
        <v/>
      </c>
      <c r="E162" s="33">
        <f>'M4 - Caffeine &amp; Energy'!J162</f>
        <v/>
      </c>
      <c r="F162" s="31">
        <f>'M4 - Caffeine &amp; Energy'!K162</f>
        <v/>
      </c>
      <c r="G162" s="30">
        <f>'M4 - Caffeine &amp; Energy'!AM162</f>
        <v/>
      </c>
      <c r="H162" s="31">
        <f>'M4 - Caffeine &amp; Energy'!N162</f>
        <v/>
      </c>
      <c r="I162" s="15">
        <f>'M4 - Caffeine &amp; Energy'!AJ162</f>
        <v/>
      </c>
      <c r="J162" s="15" t="inlineStr">
        <is>
          <t>Capture live promo to assess.</t>
        </is>
      </c>
    </row>
    <row r="163" ht="28" customHeight="1">
      <c r="A163" s="15" t="inlineStr">
        <is>
          <t>Reign</t>
        </is>
      </c>
      <c r="B163" s="15" t="inlineStr">
        <is>
          <t>Reign Total Body Fuel | Razzle Berry | single 473mL</t>
        </is>
      </c>
      <c r="C163" s="15" t="inlineStr">
        <is>
          <t>4) Caffeine &amp; energy beverage</t>
        </is>
      </c>
      <c r="D163" s="30">
        <f>'M4 - Caffeine &amp; Energy'!F163</f>
        <v/>
      </c>
      <c r="E163" s="33">
        <f>'M4 - Caffeine &amp; Energy'!J163</f>
        <v/>
      </c>
      <c r="F163" s="31">
        <f>'M4 - Caffeine &amp; Energy'!K163</f>
        <v/>
      </c>
      <c r="G163" s="30">
        <f>'M4 - Caffeine &amp; Energy'!AM163</f>
        <v/>
      </c>
      <c r="H163" s="31">
        <f>'M4 - Caffeine &amp; Energy'!N163</f>
        <v/>
      </c>
      <c r="I163" s="15">
        <f>'M4 - Caffeine &amp; Energy'!AJ163</f>
        <v/>
      </c>
      <c r="J163" s="15" t="inlineStr">
        <is>
          <t>Capture live promo to assess.</t>
        </is>
      </c>
    </row>
    <row r="164" ht="28" customHeight="1">
      <c r="A164" s="15" t="inlineStr">
        <is>
          <t>Reign</t>
        </is>
      </c>
      <c r="B164" s="15" t="inlineStr">
        <is>
          <t>Reign Total Body Fuel | Razzle Berry | 8-pack 473mL</t>
        </is>
      </c>
      <c r="C164" s="15" t="inlineStr">
        <is>
          <t>4) Caffeine &amp; energy beverage</t>
        </is>
      </c>
      <c r="D164" s="30">
        <f>'M4 - Caffeine &amp; Energy'!F164</f>
        <v/>
      </c>
      <c r="E164" s="33">
        <f>'M4 - Caffeine &amp; Energy'!J164</f>
        <v/>
      </c>
      <c r="F164" s="31">
        <f>'M4 - Caffeine &amp; Energy'!K164</f>
        <v/>
      </c>
      <c r="G164" s="30">
        <f>'M4 - Caffeine &amp; Energy'!AM164</f>
        <v/>
      </c>
      <c r="H164" s="31">
        <f>'M4 - Caffeine &amp; Energy'!N164</f>
        <v/>
      </c>
      <c r="I164" s="15">
        <f>'M4 - Caffeine &amp; Energy'!AJ164</f>
        <v/>
      </c>
      <c r="J164" s="15" t="inlineStr">
        <is>
          <t>Capture live promo to assess.</t>
        </is>
      </c>
    </row>
    <row r="165" ht="28" customHeight="1">
      <c r="A165" s="15" t="inlineStr">
        <is>
          <t>Reign</t>
        </is>
      </c>
      <c r="B165" s="15" t="inlineStr">
        <is>
          <t>Reign Total Body Fuel | Razzle Berry | 12-pack 473mL</t>
        </is>
      </c>
      <c r="C165" s="15" t="inlineStr">
        <is>
          <t>4) Caffeine &amp; energy beverage</t>
        </is>
      </c>
      <c r="D165" s="30">
        <f>'M4 - Caffeine &amp; Energy'!F165</f>
        <v/>
      </c>
      <c r="E165" s="33">
        <f>'M4 - Caffeine &amp; Energy'!J165</f>
        <v/>
      </c>
      <c r="F165" s="31">
        <f>'M4 - Caffeine &amp; Energy'!K165</f>
        <v/>
      </c>
      <c r="G165" s="30">
        <f>'M4 - Caffeine &amp; Energy'!AM165</f>
        <v/>
      </c>
      <c r="H165" s="31">
        <f>'M4 - Caffeine &amp; Energy'!N165</f>
        <v/>
      </c>
      <c r="I165" s="15">
        <f>'M4 - Caffeine &amp; Energy'!AJ165</f>
        <v/>
      </c>
      <c r="J165" s="15" t="inlineStr">
        <is>
          <t>Capture live promo to assess.</t>
        </is>
      </c>
    </row>
    <row r="166" ht="28" customHeight="1">
      <c r="A166" s="15" t="inlineStr">
        <is>
          <t>Reign</t>
        </is>
      </c>
      <c r="B166" s="15" t="inlineStr">
        <is>
          <t>Reign Total Body Fuel | Razzle Berry | 18-pack 473mL</t>
        </is>
      </c>
      <c r="C166" s="15" t="inlineStr">
        <is>
          <t>4) Caffeine &amp; energy beverage</t>
        </is>
      </c>
      <c r="D166" s="30">
        <f>'M4 - Caffeine &amp; Energy'!F166</f>
        <v/>
      </c>
      <c r="E166" s="33">
        <f>'M4 - Caffeine &amp; Energy'!J166</f>
        <v/>
      </c>
      <c r="F166" s="31">
        <f>'M4 - Caffeine &amp; Energy'!K166</f>
        <v/>
      </c>
      <c r="G166" s="30">
        <f>'M4 - Caffeine &amp; Energy'!AM166</f>
        <v/>
      </c>
      <c r="H166" s="31">
        <f>'M4 - Caffeine &amp; Energy'!N166</f>
        <v/>
      </c>
      <c r="I166" s="15">
        <f>'M4 - Caffeine &amp; Energy'!AJ166</f>
        <v/>
      </c>
      <c r="J166" s="15" t="inlineStr">
        <is>
          <t>Capture live promo to assess.</t>
        </is>
      </c>
    </row>
    <row r="167" ht="28" customHeight="1">
      <c r="A167" s="15" t="inlineStr">
        <is>
          <t>Reign</t>
        </is>
      </c>
      <c r="B167" s="15" t="inlineStr">
        <is>
          <t>Reign Total Body Fuel | Razzle Berry | 24-pack 473mL</t>
        </is>
      </c>
      <c r="C167" s="15" t="inlineStr">
        <is>
          <t>4) Caffeine &amp; energy beverage</t>
        </is>
      </c>
      <c r="D167" s="30">
        <f>'M4 - Caffeine &amp; Energy'!F167</f>
        <v/>
      </c>
      <c r="E167" s="33">
        <f>'M4 - Caffeine &amp; Energy'!J167</f>
        <v/>
      </c>
      <c r="F167" s="31">
        <f>'M4 - Caffeine &amp; Energy'!K167</f>
        <v/>
      </c>
      <c r="G167" s="30">
        <f>'M4 - Caffeine &amp; Energy'!AM167</f>
        <v/>
      </c>
      <c r="H167" s="31">
        <f>'M4 - Caffeine &amp; Energy'!N167</f>
        <v/>
      </c>
      <c r="I167" s="15">
        <f>'M4 - Caffeine &amp; Energy'!AJ167</f>
        <v/>
      </c>
      <c r="J167" s="15" t="inlineStr">
        <is>
          <t>Capture live promo to assess.</t>
        </is>
      </c>
    </row>
    <row r="168" ht="28" customHeight="1">
      <c r="A168" s="15" t="inlineStr">
        <is>
          <t>Reign</t>
        </is>
      </c>
      <c r="B168" s="15" t="inlineStr">
        <is>
          <t>Reign Total Body Fuel | Melon Mania | single 473mL</t>
        </is>
      </c>
      <c r="C168" s="15" t="inlineStr">
        <is>
          <t>4) Caffeine &amp; energy beverage</t>
        </is>
      </c>
      <c r="D168" s="30">
        <f>'M4 - Caffeine &amp; Energy'!F168</f>
        <v/>
      </c>
      <c r="E168" s="33">
        <f>'M4 - Caffeine &amp; Energy'!J168</f>
        <v/>
      </c>
      <c r="F168" s="31">
        <f>'M4 - Caffeine &amp; Energy'!K168</f>
        <v/>
      </c>
      <c r="G168" s="30">
        <f>'M4 - Caffeine &amp; Energy'!AM168</f>
        <v/>
      </c>
      <c r="H168" s="31">
        <f>'M4 - Caffeine &amp; Energy'!N168</f>
        <v/>
      </c>
      <c r="I168" s="15">
        <f>'M4 - Caffeine &amp; Energy'!AJ168</f>
        <v/>
      </c>
      <c r="J168" s="15" t="inlineStr">
        <is>
          <t>Capture live promo to assess.</t>
        </is>
      </c>
    </row>
    <row r="169" ht="28" customHeight="1">
      <c r="A169" s="15" t="inlineStr">
        <is>
          <t>Reign</t>
        </is>
      </c>
      <c r="B169" s="15" t="inlineStr">
        <is>
          <t>Reign Total Body Fuel | Melon Mania | 8-pack 473mL</t>
        </is>
      </c>
      <c r="C169" s="15" t="inlineStr">
        <is>
          <t>4) Caffeine &amp; energy beverage</t>
        </is>
      </c>
      <c r="D169" s="30">
        <f>'M4 - Caffeine &amp; Energy'!F169</f>
        <v/>
      </c>
      <c r="E169" s="33">
        <f>'M4 - Caffeine &amp; Energy'!J169</f>
        <v/>
      </c>
      <c r="F169" s="31">
        <f>'M4 - Caffeine &amp; Energy'!K169</f>
        <v/>
      </c>
      <c r="G169" s="30">
        <f>'M4 - Caffeine &amp; Energy'!AM169</f>
        <v/>
      </c>
      <c r="H169" s="31">
        <f>'M4 - Caffeine &amp; Energy'!N169</f>
        <v/>
      </c>
      <c r="I169" s="15">
        <f>'M4 - Caffeine &amp; Energy'!AJ169</f>
        <v/>
      </c>
      <c r="J169" s="15" t="inlineStr">
        <is>
          <t>Capture live promo to assess.</t>
        </is>
      </c>
    </row>
    <row r="170" ht="28" customHeight="1">
      <c r="A170" s="15" t="inlineStr">
        <is>
          <t>Reign</t>
        </is>
      </c>
      <c r="B170" s="15" t="inlineStr">
        <is>
          <t>Reign Total Body Fuel | Melon Mania | 12-pack 473mL</t>
        </is>
      </c>
      <c r="C170" s="15" t="inlineStr">
        <is>
          <t>4) Caffeine &amp; energy beverage</t>
        </is>
      </c>
      <c r="D170" s="30">
        <f>'M4 - Caffeine &amp; Energy'!F170</f>
        <v/>
      </c>
      <c r="E170" s="33">
        <f>'M4 - Caffeine &amp; Energy'!J170</f>
        <v/>
      </c>
      <c r="F170" s="31">
        <f>'M4 - Caffeine &amp; Energy'!K170</f>
        <v/>
      </c>
      <c r="G170" s="30">
        <f>'M4 - Caffeine &amp; Energy'!AM170</f>
        <v/>
      </c>
      <c r="H170" s="31">
        <f>'M4 - Caffeine &amp; Energy'!N170</f>
        <v/>
      </c>
      <c r="I170" s="15">
        <f>'M4 - Caffeine &amp; Energy'!AJ170</f>
        <v/>
      </c>
      <c r="J170" s="15" t="inlineStr">
        <is>
          <t>Capture live promo to assess.</t>
        </is>
      </c>
    </row>
    <row r="171" ht="28" customHeight="1">
      <c r="A171" s="15" t="inlineStr">
        <is>
          <t>Reign</t>
        </is>
      </c>
      <c r="B171" s="15" t="inlineStr">
        <is>
          <t>Reign Total Body Fuel | Melon Mania | 18-pack 473mL</t>
        </is>
      </c>
      <c r="C171" s="15" t="inlineStr">
        <is>
          <t>4) Caffeine &amp; energy beverage</t>
        </is>
      </c>
      <c r="D171" s="30">
        <f>'M4 - Caffeine &amp; Energy'!F171</f>
        <v/>
      </c>
      <c r="E171" s="33">
        <f>'M4 - Caffeine &amp; Energy'!J171</f>
        <v/>
      </c>
      <c r="F171" s="31">
        <f>'M4 - Caffeine &amp; Energy'!K171</f>
        <v/>
      </c>
      <c r="G171" s="30">
        <f>'M4 - Caffeine &amp; Energy'!AM171</f>
        <v/>
      </c>
      <c r="H171" s="31">
        <f>'M4 - Caffeine &amp; Energy'!N171</f>
        <v/>
      </c>
      <c r="I171" s="15">
        <f>'M4 - Caffeine &amp; Energy'!AJ171</f>
        <v/>
      </c>
      <c r="J171" s="15" t="inlineStr">
        <is>
          <t>Capture live promo to assess.</t>
        </is>
      </c>
    </row>
    <row r="172" ht="28" customHeight="1">
      <c r="A172" s="15" t="inlineStr">
        <is>
          <t>Reign</t>
        </is>
      </c>
      <c r="B172" s="15" t="inlineStr">
        <is>
          <t>Reign Total Body Fuel | Melon Mania | 24-pack 473mL</t>
        </is>
      </c>
      <c r="C172" s="15" t="inlineStr">
        <is>
          <t>4) Caffeine &amp; energy beverage</t>
        </is>
      </c>
      <c r="D172" s="30">
        <f>'M4 - Caffeine &amp; Energy'!F172</f>
        <v/>
      </c>
      <c r="E172" s="33">
        <f>'M4 - Caffeine &amp; Energy'!J172</f>
        <v/>
      </c>
      <c r="F172" s="31">
        <f>'M4 - Caffeine &amp; Energy'!K172</f>
        <v/>
      </c>
      <c r="G172" s="30">
        <f>'M4 - Caffeine &amp; Energy'!AM172</f>
        <v/>
      </c>
      <c r="H172" s="31">
        <f>'M4 - Caffeine &amp; Energy'!N172</f>
        <v/>
      </c>
      <c r="I172" s="15">
        <f>'M4 - Caffeine &amp; Energy'!AJ172</f>
        <v/>
      </c>
      <c r="J172" s="15" t="inlineStr">
        <is>
          <t>Capture live promo to assess.</t>
        </is>
      </c>
    </row>
    <row r="173" ht="28" customHeight="1">
      <c r="A173" s="15" t="inlineStr">
        <is>
          <t>Reign</t>
        </is>
      </c>
      <c r="B173" s="15" t="inlineStr">
        <is>
          <t>Reign Total Body Fuel | Sour Apple | single 473mL</t>
        </is>
      </c>
      <c r="C173" s="15" t="inlineStr">
        <is>
          <t>4) Caffeine &amp; energy beverage</t>
        </is>
      </c>
      <c r="D173" s="30">
        <f>'M4 - Caffeine &amp; Energy'!F173</f>
        <v/>
      </c>
      <c r="E173" s="33">
        <f>'M4 - Caffeine &amp; Energy'!J173</f>
        <v/>
      </c>
      <c r="F173" s="31">
        <f>'M4 - Caffeine &amp; Energy'!K173</f>
        <v/>
      </c>
      <c r="G173" s="30">
        <f>'M4 - Caffeine &amp; Energy'!AM173</f>
        <v/>
      </c>
      <c r="H173" s="31">
        <f>'M4 - Caffeine &amp; Energy'!N173</f>
        <v/>
      </c>
      <c r="I173" s="15">
        <f>'M4 - Caffeine &amp; Energy'!AJ173</f>
        <v/>
      </c>
      <c r="J173" s="15" t="inlineStr">
        <is>
          <t>Capture live promo to assess.</t>
        </is>
      </c>
    </row>
    <row r="174" ht="28" customHeight="1">
      <c r="A174" s="15" t="inlineStr">
        <is>
          <t>Reign</t>
        </is>
      </c>
      <c r="B174" s="15" t="inlineStr">
        <is>
          <t>Reign Total Body Fuel | Sour Apple | 8-pack 473mL</t>
        </is>
      </c>
      <c r="C174" s="15" t="inlineStr">
        <is>
          <t>4) Caffeine &amp; energy beverage</t>
        </is>
      </c>
      <c r="D174" s="30">
        <f>'M4 - Caffeine &amp; Energy'!F174</f>
        <v/>
      </c>
      <c r="E174" s="33">
        <f>'M4 - Caffeine &amp; Energy'!J174</f>
        <v/>
      </c>
      <c r="F174" s="31">
        <f>'M4 - Caffeine &amp; Energy'!K174</f>
        <v/>
      </c>
      <c r="G174" s="30">
        <f>'M4 - Caffeine &amp; Energy'!AM174</f>
        <v/>
      </c>
      <c r="H174" s="31">
        <f>'M4 - Caffeine &amp; Energy'!N174</f>
        <v/>
      </c>
      <c r="I174" s="15">
        <f>'M4 - Caffeine &amp; Energy'!AJ174</f>
        <v/>
      </c>
      <c r="J174" s="15" t="inlineStr">
        <is>
          <t>Capture live promo to assess.</t>
        </is>
      </c>
    </row>
    <row r="175" ht="28" customHeight="1">
      <c r="A175" s="15" t="inlineStr">
        <is>
          <t>Reign</t>
        </is>
      </c>
      <c r="B175" s="15" t="inlineStr">
        <is>
          <t>Reign Total Body Fuel | Sour Apple | 12-pack 473mL</t>
        </is>
      </c>
      <c r="C175" s="15" t="inlineStr">
        <is>
          <t>4) Caffeine &amp; energy beverage</t>
        </is>
      </c>
      <c r="D175" s="30">
        <f>'M4 - Caffeine &amp; Energy'!F175</f>
        <v/>
      </c>
      <c r="E175" s="33">
        <f>'M4 - Caffeine &amp; Energy'!J175</f>
        <v/>
      </c>
      <c r="F175" s="31">
        <f>'M4 - Caffeine &amp; Energy'!K175</f>
        <v/>
      </c>
      <c r="G175" s="30">
        <f>'M4 - Caffeine &amp; Energy'!AM175</f>
        <v/>
      </c>
      <c r="H175" s="31">
        <f>'M4 - Caffeine &amp; Energy'!N175</f>
        <v/>
      </c>
      <c r="I175" s="15">
        <f>'M4 - Caffeine &amp; Energy'!AJ175</f>
        <v/>
      </c>
      <c r="J175" s="15" t="inlineStr">
        <is>
          <t>Capture live promo to assess.</t>
        </is>
      </c>
    </row>
    <row r="176" ht="28" customHeight="1">
      <c r="A176" s="15" t="inlineStr">
        <is>
          <t>Reign</t>
        </is>
      </c>
      <c r="B176" s="15" t="inlineStr">
        <is>
          <t>Reign Total Body Fuel | Sour Apple | 18-pack 473mL</t>
        </is>
      </c>
      <c r="C176" s="15" t="inlineStr">
        <is>
          <t>4) Caffeine &amp; energy beverage</t>
        </is>
      </c>
      <c r="D176" s="30">
        <f>'M4 - Caffeine &amp; Energy'!F176</f>
        <v/>
      </c>
      <c r="E176" s="33">
        <f>'M4 - Caffeine &amp; Energy'!J176</f>
        <v/>
      </c>
      <c r="F176" s="31">
        <f>'M4 - Caffeine &amp; Energy'!K176</f>
        <v/>
      </c>
      <c r="G176" s="30">
        <f>'M4 - Caffeine &amp; Energy'!AM176</f>
        <v/>
      </c>
      <c r="H176" s="31">
        <f>'M4 - Caffeine &amp; Energy'!N176</f>
        <v/>
      </c>
      <c r="I176" s="15">
        <f>'M4 - Caffeine &amp; Energy'!AJ176</f>
        <v/>
      </c>
      <c r="J176" s="15" t="inlineStr">
        <is>
          <t>Capture live promo to assess.</t>
        </is>
      </c>
    </row>
    <row r="177" ht="28" customHeight="1">
      <c r="A177" s="15" t="inlineStr">
        <is>
          <t>Reign</t>
        </is>
      </c>
      <c r="B177" s="15" t="inlineStr">
        <is>
          <t>Reign Total Body Fuel | Sour Apple | 24-pack 473mL</t>
        </is>
      </c>
      <c r="C177" s="15" t="inlineStr">
        <is>
          <t>4) Caffeine &amp; energy beverage</t>
        </is>
      </c>
      <c r="D177" s="30">
        <f>'M4 - Caffeine &amp; Energy'!F177</f>
        <v/>
      </c>
      <c r="E177" s="33">
        <f>'M4 - Caffeine &amp; Energy'!J177</f>
        <v/>
      </c>
      <c r="F177" s="31">
        <f>'M4 - Caffeine &amp; Energy'!K177</f>
        <v/>
      </c>
      <c r="G177" s="30">
        <f>'M4 - Caffeine &amp; Energy'!AM177</f>
        <v/>
      </c>
      <c r="H177" s="31">
        <f>'M4 - Caffeine &amp; Energy'!N177</f>
        <v/>
      </c>
      <c r="I177" s="15">
        <f>'M4 - Caffeine &amp; Energy'!AJ177</f>
        <v/>
      </c>
      <c r="J177" s="15" t="inlineStr">
        <is>
          <t>Capture live promo to assess.</t>
        </is>
      </c>
    </row>
    <row r="178" ht="28" customHeight="1">
      <c r="A178" s="15" t="inlineStr">
        <is>
          <t>Reign</t>
        </is>
      </c>
      <c r="B178" s="15" t="inlineStr">
        <is>
          <t>Reign Total Body Fuel | Orange Dreamsicle | single 473mL</t>
        </is>
      </c>
      <c r="C178" s="15" t="inlineStr">
        <is>
          <t>4) Caffeine &amp; energy beverage</t>
        </is>
      </c>
      <c r="D178" s="30">
        <f>'M4 - Caffeine &amp; Energy'!F178</f>
        <v/>
      </c>
      <c r="E178" s="33">
        <f>'M4 - Caffeine &amp; Energy'!J178</f>
        <v/>
      </c>
      <c r="F178" s="31">
        <f>'M4 - Caffeine &amp; Energy'!K178</f>
        <v/>
      </c>
      <c r="G178" s="30">
        <f>'M4 - Caffeine &amp; Energy'!AM178</f>
        <v/>
      </c>
      <c r="H178" s="31">
        <f>'M4 - Caffeine &amp; Energy'!N178</f>
        <v/>
      </c>
      <c r="I178" s="15">
        <f>'M4 - Caffeine &amp; Energy'!AJ178</f>
        <v/>
      </c>
      <c r="J178" s="15" t="inlineStr">
        <is>
          <t>Capture live promo to assess.</t>
        </is>
      </c>
    </row>
    <row r="179" ht="28" customHeight="1">
      <c r="A179" s="15" t="inlineStr">
        <is>
          <t>Reign</t>
        </is>
      </c>
      <c r="B179" s="15" t="inlineStr">
        <is>
          <t>Reign Total Body Fuel | Orange Dreamsicle | 8-pack 473mL</t>
        </is>
      </c>
      <c r="C179" s="15" t="inlineStr">
        <is>
          <t>4) Caffeine &amp; energy beverage</t>
        </is>
      </c>
      <c r="D179" s="30">
        <f>'M4 - Caffeine &amp; Energy'!F179</f>
        <v/>
      </c>
      <c r="E179" s="33">
        <f>'M4 - Caffeine &amp; Energy'!J179</f>
        <v/>
      </c>
      <c r="F179" s="31">
        <f>'M4 - Caffeine &amp; Energy'!K179</f>
        <v/>
      </c>
      <c r="G179" s="30">
        <f>'M4 - Caffeine &amp; Energy'!AM179</f>
        <v/>
      </c>
      <c r="H179" s="31">
        <f>'M4 - Caffeine &amp; Energy'!N179</f>
        <v/>
      </c>
      <c r="I179" s="15">
        <f>'M4 - Caffeine &amp; Energy'!AJ179</f>
        <v/>
      </c>
      <c r="J179" s="15" t="inlineStr">
        <is>
          <t>Capture live promo to assess.</t>
        </is>
      </c>
    </row>
    <row r="180" ht="28" customHeight="1">
      <c r="A180" s="15" t="inlineStr">
        <is>
          <t>Reign</t>
        </is>
      </c>
      <c r="B180" s="15" t="inlineStr">
        <is>
          <t>Reign Total Body Fuel | Orange Dreamsicle | 12-pack 473mL</t>
        </is>
      </c>
      <c r="C180" s="15" t="inlineStr">
        <is>
          <t>4) Caffeine &amp; energy beverage</t>
        </is>
      </c>
      <c r="D180" s="30">
        <f>'M4 - Caffeine &amp; Energy'!F180</f>
        <v/>
      </c>
      <c r="E180" s="33">
        <f>'M4 - Caffeine &amp; Energy'!J180</f>
        <v/>
      </c>
      <c r="F180" s="31">
        <f>'M4 - Caffeine &amp; Energy'!K180</f>
        <v/>
      </c>
      <c r="G180" s="30">
        <f>'M4 - Caffeine &amp; Energy'!AM180</f>
        <v/>
      </c>
      <c r="H180" s="31">
        <f>'M4 - Caffeine &amp; Energy'!N180</f>
        <v/>
      </c>
      <c r="I180" s="15">
        <f>'M4 - Caffeine &amp; Energy'!AJ180</f>
        <v/>
      </c>
      <c r="J180" s="15" t="inlineStr">
        <is>
          <t>Capture live promo to assess.</t>
        </is>
      </c>
    </row>
    <row r="181" ht="28" customHeight="1">
      <c r="A181" s="15" t="inlineStr">
        <is>
          <t>Reign</t>
        </is>
      </c>
      <c r="B181" s="15" t="inlineStr">
        <is>
          <t>Reign Total Body Fuel | Orange Dreamsicle | 18-pack 473mL</t>
        </is>
      </c>
      <c r="C181" s="15" t="inlineStr">
        <is>
          <t>4) Caffeine &amp; energy beverage</t>
        </is>
      </c>
      <c r="D181" s="30">
        <f>'M4 - Caffeine &amp; Energy'!F181</f>
        <v/>
      </c>
      <c r="E181" s="33">
        <f>'M4 - Caffeine &amp; Energy'!J181</f>
        <v/>
      </c>
      <c r="F181" s="31">
        <f>'M4 - Caffeine &amp; Energy'!K181</f>
        <v/>
      </c>
      <c r="G181" s="30">
        <f>'M4 - Caffeine &amp; Energy'!AM181</f>
        <v/>
      </c>
      <c r="H181" s="31">
        <f>'M4 - Caffeine &amp; Energy'!N181</f>
        <v/>
      </c>
      <c r="I181" s="15">
        <f>'M4 - Caffeine &amp; Energy'!AJ181</f>
        <v/>
      </c>
      <c r="J181" s="15" t="inlineStr">
        <is>
          <t>Capture live promo to assess.</t>
        </is>
      </c>
    </row>
    <row r="182" ht="28" customHeight="1">
      <c r="A182" s="15" t="inlineStr">
        <is>
          <t>Reign</t>
        </is>
      </c>
      <c r="B182" s="15" t="inlineStr">
        <is>
          <t>Reign Total Body Fuel | Orange Dreamsicle | 24-pack 473mL</t>
        </is>
      </c>
      <c r="C182" s="15" t="inlineStr">
        <is>
          <t>4) Caffeine &amp; energy beverage</t>
        </is>
      </c>
      <c r="D182" s="30">
        <f>'M4 - Caffeine &amp; Energy'!F182</f>
        <v/>
      </c>
      <c r="E182" s="33">
        <f>'M4 - Caffeine &amp; Energy'!J182</f>
        <v/>
      </c>
      <c r="F182" s="31">
        <f>'M4 - Caffeine &amp; Energy'!K182</f>
        <v/>
      </c>
      <c r="G182" s="30">
        <f>'M4 - Caffeine &amp; Energy'!AM182</f>
        <v/>
      </c>
      <c r="H182" s="31">
        <f>'M4 - Caffeine &amp; Energy'!N182</f>
        <v/>
      </c>
      <c r="I182" s="15">
        <f>'M4 - Caffeine &amp; Energy'!AJ182</f>
        <v/>
      </c>
      <c r="J182" s="15" t="inlineStr">
        <is>
          <t>Capture live promo to assess.</t>
        </is>
      </c>
    </row>
    <row r="183" ht="28" customHeight="1">
      <c r="A183" s="15" t="inlineStr">
        <is>
          <t>Reign</t>
        </is>
      </c>
      <c r="B183" s="15" t="inlineStr">
        <is>
          <t>Reign Total Body Fuel | Lemon HDZ | single 473mL</t>
        </is>
      </c>
      <c r="C183" s="15" t="inlineStr">
        <is>
          <t>4) Caffeine &amp; energy beverage</t>
        </is>
      </c>
      <c r="D183" s="30">
        <f>'M4 - Caffeine &amp; Energy'!F183</f>
        <v/>
      </c>
      <c r="E183" s="33">
        <f>'M4 - Caffeine &amp; Energy'!J183</f>
        <v/>
      </c>
      <c r="F183" s="31">
        <f>'M4 - Caffeine &amp; Energy'!K183</f>
        <v/>
      </c>
      <c r="G183" s="30">
        <f>'M4 - Caffeine &amp; Energy'!AM183</f>
        <v/>
      </c>
      <c r="H183" s="31">
        <f>'M4 - Caffeine &amp; Energy'!N183</f>
        <v/>
      </c>
      <c r="I183" s="15">
        <f>'M4 - Caffeine &amp; Energy'!AJ183</f>
        <v/>
      </c>
      <c r="J183" s="15" t="inlineStr">
        <is>
          <t>Capture live promo to assess.</t>
        </is>
      </c>
    </row>
    <row r="184" ht="28" customHeight="1">
      <c r="A184" s="15" t="inlineStr">
        <is>
          <t>Reign</t>
        </is>
      </c>
      <c r="B184" s="15" t="inlineStr">
        <is>
          <t>Reign Total Body Fuel | Lemon HDZ | 8-pack 473mL</t>
        </is>
      </c>
      <c r="C184" s="15" t="inlineStr">
        <is>
          <t>4) Caffeine &amp; energy beverage</t>
        </is>
      </c>
      <c r="D184" s="30">
        <f>'M4 - Caffeine &amp; Energy'!F184</f>
        <v/>
      </c>
      <c r="E184" s="33">
        <f>'M4 - Caffeine &amp; Energy'!J184</f>
        <v/>
      </c>
      <c r="F184" s="31">
        <f>'M4 - Caffeine &amp; Energy'!K184</f>
        <v/>
      </c>
      <c r="G184" s="30">
        <f>'M4 - Caffeine &amp; Energy'!AM184</f>
        <v/>
      </c>
      <c r="H184" s="31">
        <f>'M4 - Caffeine &amp; Energy'!N184</f>
        <v/>
      </c>
      <c r="I184" s="15">
        <f>'M4 - Caffeine &amp; Energy'!AJ184</f>
        <v/>
      </c>
      <c r="J184" s="15" t="inlineStr">
        <is>
          <t>Capture live promo to assess.</t>
        </is>
      </c>
    </row>
    <row r="185" ht="28" customHeight="1">
      <c r="A185" s="15" t="inlineStr">
        <is>
          <t>Reign</t>
        </is>
      </c>
      <c r="B185" s="15" t="inlineStr">
        <is>
          <t>Reign Total Body Fuel | Lemon HDZ | 12-pack 473mL</t>
        </is>
      </c>
      <c r="C185" s="15" t="inlineStr">
        <is>
          <t>4) Caffeine &amp; energy beverage</t>
        </is>
      </c>
      <c r="D185" s="30">
        <f>'M4 - Caffeine &amp; Energy'!F185</f>
        <v/>
      </c>
      <c r="E185" s="33">
        <f>'M4 - Caffeine &amp; Energy'!J185</f>
        <v/>
      </c>
      <c r="F185" s="31">
        <f>'M4 - Caffeine &amp; Energy'!K185</f>
        <v/>
      </c>
      <c r="G185" s="30">
        <f>'M4 - Caffeine &amp; Energy'!AM185</f>
        <v/>
      </c>
      <c r="H185" s="31">
        <f>'M4 - Caffeine &amp; Energy'!N185</f>
        <v/>
      </c>
      <c r="I185" s="15">
        <f>'M4 - Caffeine &amp; Energy'!AJ185</f>
        <v/>
      </c>
      <c r="J185" s="15" t="inlineStr">
        <is>
          <t>Capture live promo to assess.</t>
        </is>
      </c>
    </row>
    <row r="186" ht="28" customHeight="1">
      <c r="A186" s="15" t="inlineStr">
        <is>
          <t>Reign</t>
        </is>
      </c>
      <c r="B186" s="15" t="inlineStr">
        <is>
          <t>Reign Total Body Fuel | Lemon HDZ | 18-pack 473mL</t>
        </is>
      </c>
      <c r="C186" s="15" t="inlineStr">
        <is>
          <t>4) Caffeine &amp; energy beverage</t>
        </is>
      </c>
      <c r="D186" s="30">
        <f>'M4 - Caffeine &amp; Energy'!F186</f>
        <v/>
      </c>
      <c r="E186" s="33">
        <f>'M4 - Caffeine &amp; Energy'!J186</f>
        <v/>
      </c>
      <c r="F186" s="31">
        <f>'M4 - Caffeine &amp; Energy'!K186</f>
        <v/>
      </c>
      <c r="G186" s="30">
        <f>'M4 - Caffeine &amp; Energy'!AM186</f>
        <v/>
      </c>
      <c r="H186" s="31">
        <f>'M4 - Caffeine &amp; Energy'!N186</f>
        <v/>
      </c>
      <c r="I186" s="15">
        <f>'M4 - Caffeine &amp; Energy'!AJ186</f>
        <v/>
      </c>
      <c r="J186" s="15" t="inlineStr">
        <is>
          <t>Capture live promo to assess.</t>
        </is>
      </c>
    </row>
    <row r="187" ht="28" customHeight="1">
      <c r="A187" s="15" t="inlineStr">
        <is>
          <t>Reign</t>
        </is>
      </c>
      <c r="B187" s="15" t="inlineStr">
        <is>
          <t>Reign Total Body Fuel | Lemon HDZ | 24-pack 473mL</t>
        </is>
      </c>
      <c r="C187" s="15" t="inlineStr">
        <is>
          <t>4) Caffeine &amp; energy beverage</t>
        </is>
      </c>
      <c r="D187" s="30">
        <f>'M4 - Caffeine &amp; Energy'!F187</f>
        <v/>
      </c>
      <c r="E187" s="33">
        <f>'M4 - Caffeine &amp; Energy'!J187</f>
        <v/>
      </c>
      <c r="F187" s="31">
        <f>'M4 - Caffeine &amp; Energy'!K187</f>
        <v/>
      </c>
      <c r="G187" s="30">
        <f>'M4 - Caffeine &amp; Energy'!AM187</f>
        <v/>
      </c>
      <c r="H187" s="31">
        <f>'M4 - Caffeine &amp; Energy'!N187</f>
        <v/>
      </c>
      <c r="I187" s="15">
        <f>'M4 - Caffeine &amp; Energy'!AJ187</f>
        <v/>
      </c>
      <c r="J187" s="15" t="inlineStr">
        <is>
          <t>Capture live promo to assess.</t>
        </is>
      </c>
    </row>
    <row r="188" ht="28" customHeight="1">
      <c r="A188" s="15" t="inlineStr">
        <is>
          <t>Alani Nu</t>
        </is>
      </c>
      <c r="B188" s="15" t="inlineStr">
        <is>
          <t>Alani Nu Energy | Hawaiian Shaved Ice | single 355mL</t>
        </is>
      </c>
      <c r="C188" s="15" t="inlineStr">
        <is>
          <t>4) Caffeine &amp; energy beverage</t>
        </is>
      </c>
      <c r="D188" s="30">
        <f>'M4 - Caffeine &amp; Energy'!F188</f>
        <v/>
      </c>
      <c r="E188" s="33">
        <f>'M4 - Caffeine &amp; Energy'!J188</f>
        <v/>
      </c>
      <c r="F188" s="31">
        <f>'M4 - Caffeine &amp; Energy'!K188</f>
        <v/>
      </c>
      <c r="G188" s="30">
        <f>'M4 - Caffeine &amp; Energy'!AM188</f>
        <v/>
      </c>
      <c r="H188" s="31">
        <f>'M4 - Caffeine &amp; Energy'!N188</f>
        <v/>
      </c>
      <c r="I188" s="15">
        <f>'M4 - Caffeine &amp; Energy'!AJ188</f>
        <v/>
      </c>
      <c r="J188" s="15" t="inlineStr">
        <is>
          <t>Capture live promo to assess.</t>
        </is>
      </c>
    </row>
    <row r="189" ht="28" customHeight="1">
      <c r="A189" s="15" t="inlineStr">
        <is>
          <t>Alani Nu</t>
        </is>
      </c>
      <c r="B189" s="15" t="inlineStr">
        <is>
          <t>Alani Nu Energy | Hawaiian Shaved Ice | 8-pack 355mL</t>
        </is>
      </c>
      <c r="C189" s="15" t="inlineStr">
        <is>
          <t>4) Caffeine &amp; energy beverage</t>
        </is>
      </c>
      <c r="D189" s="30">
        <f>'M4 - Caffeine &amp; Energy'!F189</f>
        <v/>
      </c>
      <c r="E189" s="33">
        <f>'M4 - Caffeine &amp; Energy'!J189</f>
        <v/>
      </c>
      <c r="F189" s="31">
        <f>'M4 - Caffeine &amp; Energy'!K189</f>
        <v/>
      </c>
      <c r="G189" s="30">
        <f>'M4 - Caffeine &amp; Energy'!AM189</f>
        <v/>
      </c>
      <c r="H189" s="31">
        <f>'M4 - Caffeine &amp; Energy'!N189</f>
        <v/>
      </c>
      <c r="I189" s="15">
        <f>'M4 - Caffeine &amp; Energy'!AJ189</f>
        <v/>
      </c>
      <c r="J189" s="15" t="inlineStr">
        <is>
          <t>Capture live promo to assess.</t>
        </is>
      </c>
    </row>
    <row r="190" ht="28" customHeight="1">
      <c r="A190" s="15" t="inlineStr">
        <is>
          <t>Alani Nu</t>
        </is>
      </c>
      <c r="B190" s="15" t="inlineStr">
        <is>
          <t>Alani Nu Energy | Hawaiian Shaved Ice | 12-pack 355mL</t>
        </is>
      </c>
      <c r="C190" s="15" t="inlineStr">
        <is>
          <t>4) Caffeine &amp; energy beverage</t>
        </is>
      </c>
      <c r="D190" s="30">
        <f>'M4 - Caffeine &amp; Energy'!F190</f>
        <v/>
      </c>
      <c r="E190" s="33">
        <f>'M4 - Caffeine &amp; Energy'!J190</f>
        <v/>
      </c>
      <c r="F190" s="31">
        <f>'M4 - Caffeine &amp; Energy'!K190</f>
        <v/>
      </c>
      <c r="G190" s="30">
        <f>'M4 - Caffeine &amp; Energy'!AM190</f>
        <v/>
      </c>
      <c r="H190" s="31">
        <f>'M4 - Caffeine &amp; Energy'!N190</f>
        <v/>
      </c>
      <c r="I190" s="15">
        <f>'M4 - Caffeine &amp; Energy'!AJ190</f>
        <v/>
      </c>
      <c r="J190" s="15" t="inlineStr">
        <is>
          <t>Capture live promo to assess.</t>
        </is>
      </c>
    </row>
    <row r="191" ht="28" customHeight="1">
      <c r="A191" s="15" t="inlineStr">
        <is>
          <t>Alani Nu</t>
        </is>
      </c>
      <c r="B191" s="15" t="inlineStr">
        <is>
          <t>Alani Nu Energy | Hawaiian Shaved Ice | 15-pack 355mL</t>
        </is>
      </c>
      <c r="C191" s="15" t="inlineStr">
        <is>
          <t>4) Caffeine &amp; energy beverage</t>
        </is>
      </c>
      <c r="D191" s="30">
        <f>'M4 - Caffeine &amp; Energy'!F191</f>
        <v/>
      </c>
      <c r="E191" s="33">
        <f>'M4 - Caffeine &amp; Energy'!J191</f>
        <v/>
      </c>
      <c r="F191" s="31">
        <f>'M4 - Caffeine &amp; Energy'!K191</f>
        <v/>
      </c>
      <c r="G191" s="30">
        <f>'M4 - Caffeine &amp; Energy'!AM191</f>
        <v/>
      </c>
      <c r="H191" s="31">
        <f>'M4 - Caffeine &amp; Energy'!N191</f>
        <v/>
      </c>
      <c r="I191" s="15">
        <f>'M4 - Caffeine &amp; Energy'!AJ191</f>
        <v/>
      </c>
      <c r="J191" s="15" t="inlineStr">
        <is>
          <t>Capture live promo to assess.</t>
        </is>
      </c>
    </row>
    <row r="192" ht="28" customHeight="1">
      <c r="A192" s="15" t="inlineStr">
        <is>
          <t>Alani Nu</t>
        </is>
      </c>
      <c r="B192" s="15" t="inlineStr">
        <is>
          <t>Alani Nu Energy | Hawaiian Shaved Ice | 18-pack 355mL</t>
        </is>
      </c>
      <c r="C192" s="15" t="inlineStr">
        <is>
          <t>4) Caffeine &amp; energy beverage</t>
        </is>
      </c>
      <c r="D192" s="30">
        <f>'M4 - Caffeine &amp; Energy'!F192</f>
        <v/>
      </c>
      <c r="E192" s="33">
        <f>'M4 - Caffeine &amp; Energy'!J192</f>
        <v/>
      </c>
      <c r="F192" s="31">
        <f>'M4 - Caffeine &amp; Energy'!K192</f>
        <v/>
      </c>
      <c r="G192" s="30">
        <f>'M4 - Caffeine &amp; Energy'!AM192</f>
        <v/>
      </c>
      <c r="H192" s="31">
        <f>'M4 - Caffeine &amp; Energy'!N192</f>
        <v/>
      </c>
      <c r="I192" s="15">
        <f>'M4 - Caffeine &amp; Energy'!AJ192</f>
        <v/>
      </c>
      <c r="J192" s="15" t="inlineStr">
        <is>
          <t>Capture live promo to assess.</t>
        </is>
      </c>
    </row>
    <row r="193" ht="28" customHeight="1">
      <c r="A193" s="15" t="inlineStr">
        <is>
          <t>Alani Nu</t>
        </is>
      </c>
      <c r="B193" s="15" t="inlineStr">
        <is>
          <t>Alani Nu Energy | Hawaiian Shaved Ice | 24-pack 355mL</t>
        </is>
      </c>
      <c r="C193" s="15" t="inlineStr">
        <is>
          <t>4) Caffeine &amp; energy beverage</t>
        </is>
      </c>
      <c r="D193" s="30">
        <f>'M4 - Caffeine &amp; Energy'!F193</f>
        <v/>
      </c>
      <c r="E193" s="33">
        <f>'M4 - Caffeine &amp; Energy'!J193</f>
        <v/>
      </c>
      <c r="F193" s="31">
        <f>'M4 - Caffeine &amp; Energy'!K193</f>
        <v/>
      </c>
      <c r="G193" s="30">
        <f>'M4 - Caffeine &amp; Energy'!AM193</f>
        <v/>
      </c>
      <c r="H193" s="31">
        <f>'M4 - Caffeine &amp; Energy'!N193</f>
        <v/>
      </c>
      <c r="I193" s="15">
        <f>'M4 - Caffeine &amp; Energy'!AJ193</f>
        <v/>
      </c>
      <c r="J193" s="15" t="inlineStr">
        <is>
          <t>Capture live promo to assess.</t>
        </is>
      </c>
    </row>
    <row r="194" ht="28" customHeight="1">
      <c r="A194" s="15" t="inlineStr">
        <is>
          <t>Alani Nu</t>
        </is>
      </c>
      <c r="B194" s="15" t="inlineStr">
        <is>
          <t>Alani Nu Energy | Witch's Brew | single 355mL</t>
        </is>
      </c>
      <c r="C194" s="15" t="inlineStr">
        <is>
          <t>4) Caffeine &amp; energy beverage</t>
        </is>
      </c>
      <c r="D194" s="30">
        <f>'M4 - Caffeine &amp; Energy'!F194</f>
        <v/>
      </c>
      <c r="E194" s="33">
        <f>'M4 - Caffeine &amp; Energy'!J194</f>
        <v/>
      </c>
      <c r="F194" s="31">
        <f>'M4 - Caffeine &amp; Energy'!K194</f>
        <v/>
      </c>
      <c r="G194" s="30">
        <f>'M4 - Caffeine &amp; Energy'!AM194</f>
        <v/>
      </c>
      <c r="H194" s="31">
        <f>'M4 - Caffeine &amp; Energy'!N194</f>
        <v/>
      </c>
      <c r="I194" s="15">
        <f>'M4 - Caffeine &amp; Energy'!AJ194</f>
        <v/>
      </c>
      <c r="J194" s="15" t="inlineStr">
        <is>
          <t>Capture live promo to assess.</t>
        </is>
      </c>
    </row>
    <row r="195" ht="28" customHeight="1">
      <c r="A195" s="15" t="inlineStr">
        <is>
          <t>Alani Nu</t>
        </is>
      </c>
      <c r="B195" s="15" t="inlineStr">
        <is>
          <t>Alani Nu Energy | Witch's Brew | 8-pack 355mL</t>
        </is>
      </c>
      <c r="C195" s="15" t="inlineStr">
        <is>
          <t>4) Caffeine &amp; energy beverage</t>
        </is>
      </c>
      <c r="D195" s="30">
        <f>'M4 - Caffeine &amp; Energy'!F195</f>
        <v/>
      </c>
      <c r="E195" s="33">
        <f>'M4 - Caffeine &amp; Energy'!J195</f>
        <v/>
      </c>
      <c r="F195" s="31">
        <f>'M4 - Caffeine &amp; Energy'!K195</f>
        <v/>
      </c>
      <c r="G195" s="30">
        <f>'M4 - Caffeine &amp; Energy'!AM195</f>
        <v/>
      </c>
      <c r="H195" s="31">
        <f>'M4 - Caffeine &amp; Energy'!N195</f>
        <v/>
      </c>
      <c r="I195" s="15">
        <f>'M4 - Caffeine &amp; Energy'!AJ195</f>
        <v/>
      </c>
      <c r="J195" s="15" t="inlineStr">
        <is>
          <t>Capture live promo to assess.</t>
        </is>
      </c>
    </row>
    <row r="196" ht="28" customHeight="1">
      <c r="A196" s="15" t="inlineStr">
        <is>
          <t>Alani Nu</t>
        </is>
      </c>
      <c r="B196" s="15" t="inlineStr">
        <is>
          <t>Alani Nu Energy | Witch's Brew | 12-pack 355mL</t>
        </is>
      </c>
      <c r="C196" s="15" t="inlineStr">
        <is>
          <t>4) Caffeine &amp; energy beverage</t>
        </is>
      </c>
      <c r="D196" s="30">
        <f>'M4 - Caffeine &amp; Energy'!F196</f>
        <v/>
      </c>
      <c r="E196" s="33">
        <f>'M4 - Caffeine &amp; Energy'!J196</f>
        <v/>
      </c>
      <c r="F196" s="31">
        <f>'M4 - Caffeine &amp; Energy'!K196</f>
        <v/>
      </c>
      <c r="G196" s="30">
        <f>'M4 - Caffeine &amp; Energy'!AM196</f>
        <v/>
      </c>
      <c r="H196" s="31">
        <f>'M4 - Caffeine &amp; Energy'!N196</f>
        <v/>
      </c>
      <c r="I196" s="15">
        <f>'M4 - Caffeine &amp; Energy'!AJ196</f>
        <v/>
      </c>
      <c r="J196" s="15" t="inlineStr">
        <is>
          <t>Capture live promo to assess.</t>
        </is>
      </c>
    </row>
    <row r="197" ht="28" customHeight="1">
      <c r="A197" s="15" t="inlineStr">
        <is>
          <t>Alani Nu</t>
        </is>
      </c>
      <c r="B197" s="15" t="inlineStr">
        <is>
          <t>Alani Nu Energy | Witch's Brew | 15-pack 355mL</t>
        </is>
      </c>
      <c r="C197" s="15" t="inlineStr">
        <is>
          <t>4) Caffeine &amp; energy beverage</t>
        </is>
      </c>
      <c r="D197" s="30">
        <f>'M4 - Caffeine &amp; Energy'!F197</f>
        <v/>
      </c>
      <c r="E197" s="33">
        <f>'M4 - Caffeine &amp; Energy'!J197</f>
        <v/>
      </c>
      <c r="F197" s="31">
        <f>'M4 - Caffeine &amp; Energy'!K197</f>
        <v/>
      </c>
      <c r="G197" s="30">
        <f>'M4 - Caffeine &amp; Energy'!AM197</f>
        <v/>
      </c>
      <c r="H197" s="31">
        <f>'M4 - Caffeine &amp; Energy'!N197</f>
        <v/>
      </c>
      <c r="I197" s="15">
        <f>'M4 - Caffeine &amp; Energy'!AJ197</f>
        <v/>
      </c>
      <c r="J197" s="15" t="inlineStr">
        <is>
          <t>Capture live promo to assess.</t>
        </is>
      </c>
    </row>
    <row r="198" ht="28" customHeight="1">
      <c r="A198" s="15" t="inlineStr">
        <is>
          <t>Alani Nu</t>
        </is>
      </c>
      <c r="B198" s="15" t="inlineStr">
        <is>
          <t>Alani Nu Energy | Witch's Brew | 18-pack 355mL</t>
        </is>
      </c>
      <c r="C198" s="15" t="inlineStr">
        <is>
          <t>4) Caffeine &amp; energy beverage</t>
        </is>
      </c>
      <c r="D198" s="30">
        <f>'M4 - Caffeine &amp; Energy'!F198</f>
        <v/>
      </c>
      <c r="E198" s="33">
        <f>'M4 - Caffeine &amp; Energy'!J198</f>
        <v/>
      </c>
      <c r="F198" s="31">
        <f>'M4 - Caffeine &amp; Energy'!K198</f>
        <v/>
      </c>
      <c r="G198" s="30">
        <f>'M4 - Caffeine &amp; Energy'!AM198</f>
        <v/>
      </c>
      <c r="H198" s="31">
        <f>'M4 - Caffeine &amp; Energy'!N198</f>
        <v/>
      </c>
      <c r="I198" s="15">
        <f>'M4 - Caffeine &amp; Energy'!AJ198</f>
        <v/>
      </c>
      <c r="J198" s="15" t="inlineStr">
        <is>
          <t>Capture live promo to assess.</t>
        </is>
      </c>
    </row>
    <row r="199" ht="28" customHeight="1">
      <c r="A199" s="15" t="inlineStr">
        <is>
          <t>Alani Nu</t>
        </is>
      </c>
      <c r="B199" s="15" t="inlineStr">
        <is>
          <t>Alani Nu Energy | Witch's Brew | 24-pack 355mL</t>
        </is>
      </c>
      <c r="C199" s="15" t="inlineStr">
        <is>
          <t>4) Caffeine &amp; energy beverage</t>
        </is>
      </c>
      <c r="D199" s="30">
        <f>'M4 - Caffeine &amp; Energy'!F199</f>
        <v/>
      </c>
      <c r="E199" s="33">
        <f>'M4 - Caffeine &amp; Energy'!J199</f>
        <v/>
      </c>
      <c r="F199" s="31">
        <f>'M4 - Caffeine &amp; Energy'!K199</f>
        <v/>
      </c>
      <c r="G199" s="30">
        <f>'M4 - Caffeine &amp; Energy'!AM199</f>
        <v/>
      </c>
      <c r="H199" s="31">
        <f>'M4 - Caffeine &amp; Energy'!N199</f>
        <v/>
      </c>
      <c r="I199" s="15">
        <f>'M4 - Caffeine &amp; Energy'!AJ199</f>
        <v/>
      </c>
      <c r="J199" s="15" t="inlineStr">
        <is>
          <t>Capture live promo to assess.</t>
        </is>
      </c>
    </row>
    <row r="200" ht="28" customHeight="1">
      <c r="A200" s="15" t="inlineStr">
        <is>
          <t>Alani Nu</t>
        </is>
      </c>
      <c r="B200" s="15" t="inlineStr">
        <is>
          <t>Alani Nu Energy | Mimosa | single 355mL</t>
        </is>
      </c>
      <c r="C200" s="15" t="inlineStr">
        <is>
          <t>4) Caffeine &amp; energy beverage</t>
        </is>
      </c>
      <c r="D200" s="30">
        <f>'M4 - Caffeine &amp; Energy'!F200</f>
        <v/>
      </c>
      <c r="E200" s="33">
        <f>'M4 - Caffeine &amp; Energy'!J200</f>
        <v/>
      </c>
      <c r="F200" s="31">
        <f>'M4 - Caffeine &amp; Energy'!K200</f>
        <v/>
      </c>
      <c r="G200" s="30">
        <f>'M4 - Caffeine &amp; Energy'!AM200</f>
        <v/>
      </c>
      <c r="H200" s="31">
        <f>'M4 - Caffeine &amp; Energy'!N200</f>
        <v/>
      </c>
      <c r="I200" s="15">
        <f>'M4 - Caffeine &amp; Energy'!AJ200</f>
        <v/>
      </c>
      <c r="J200" s="15" t="inlineStr">
        <is>
          <t>Capture live promo to assess.</t>
        </is>
      </c>
    </row>
    <row r="201" ht="28" customHeight="1">
      <c r="A201" s="15" t="inlineStr">
        <is>
          <t>Alani Nu</t>
        </is>
      </c>
      <c r="B201" s="15" t="inlineStr">
        <is>
          <t>Alani Nu Energy | Mimosa | 8-pack 355mL</t>
        </is>
      </c>
      <c r="C201" s="15" t="inlineStr">
        <is>
          <t>4) Caffeine &amp; energy beverage</t>
        </is>
      </c>
      <c r="D201" s="30">
        <f>'M4 - Caffeine &amp; Energy'!F201</f>
        <v/>
      </c>
      <c r="E201" s="33">
        <f>'M4 - Caffeine &amp; Energy'!J201</f>
        <v/>
      </c>
      <c r="F201" s="31">
        <f>'M4 - Caffeine &amp; Energy'!K201</f>
        <v/>
      </c>
      <c r="G201" s="30">
        <f>'M4 - Caffeine &amp; Energy'!AM201</f>
        <v/>
      </c>
      <c r="H201" s="31">
        <f>'M4 - Caffeine &amp; Energy'!N201</f>
        <v/>
      </c>
      <c r="I201" s="15">
        <f>'M4 - Caffeine &amp; Energy'!AJ201</f>
        <v/>
      </c>
      <c r="J201" s="15" t="inlineStr">
        <is>
          <t>Capture live promo to assess.</t>
        </is>
      </c>
    </row>
    <row r="202" ht="28" customHeight="1">
      <c r="A202" s="15" t="inlineStr">
        <is>
          <t>Alani Nu</t>
        </is>
      </c>
      <c r="B202" s="15" t="inlineStr">
        <is>
          <t>Alani Nu Energy | Mimosa | 12-pack 355mL</t>
        </is>
      </c>
      <c r="C202" s="15" t="inlineStr">
        <is>
          <t>4) Caffeine &amp; energy beverage</t>
        </is>
      </c>
      <c r="D202" s="30">
        <f>'M4 - Caffeine &amp; Energy'!F202</f>
        <v/>
      </c>
      <c r="E202" s="33">
        <f>'M4 - Caffeine &amp; Energy'!J202</f>
        <v/>
      </c>
      <c r="F202" s="31">
        <f>'M4 - Caffeine &amp; Energy'!K202</f>
        <v/>
      </c>
      <c r="G202" s="30">
        <f>'M4 - Caffeine &amp; Energy'!AM202</f>
        <v/>
      </c>
      <c r="H202" s="31">
        <f>'M4 - Caffeine &amp; Energy'!N202</f>
        <v/>
      </c>
      <c r="I202" s="15">
        <f>'M4 - Caffeine &amp; Energy'!AJ202</f>
        <v/>
      </c>
      <c r="J202" s="15" t="inlineStr">
        <is>
          <t>Capture live promo to assess.</t>
        </is>
      </c>
    </row>
    <row r="203" ht="28" customHeight="1">
      <c r="A203" s="15" t="inlineStr">
        <is>
          <t>Alani Nu</t>
        </is>
      </c>
      <c r="B203" s="15" t="inlineStr">
        <is>
          <t>Alani Nu Energy | Mimosa | 15-pack 355mL</t>
        </is>
      </c>
      <c r="C203" s="15" t="inlineStr">
        <is>
          <t>4) Caffeine &amp; energy beverage</t>
        </is>
      </c>
      <c r="D203" s="30">
        <f>'M4 - Caffeine &amp; Energy'!F203</f>
        <v/>
      </c>
      <c r="E203" s="33">
        <f>'M4 - Caffeine &amp; Energy'!J203</f>
        <v/>
      </c>
      <c r="F203" s="31">
        <f>'M4 - Caffeine &amp; Energy'!K203</f>
        <v/>
      </c>
      <c r="G203" s="30">
        <f>'M4 - Caffeine &amp; Energy'!AM203</f>
        <v/>
      </c>
      <c r="H203" s="31">
        <f>'M4 - Caffeine &amp; Energy'!N203</f>
        <v/>
      </c>
      <c r="I203" s="15">
        <f>'M4 - Caffeine &amp; Energy'!AJ203</f>
        <v/>
      </c>
      <c r="J203" s="15" t="inlineStr">
        <is>
          <t>Capture live promo to assess.</t>
        </is>
      </c>
    </row>
    <row r="204" ht="28" customHeight="1">
      <c r="A204" s="15" t="inlineStr">
        <is>
          <t>Alani Nu</t>
        </is>
      </c>
      <c r="B204" s="15" t="inlineStr">
        <is>
          <t>Alani Nu Energy | Mimosa | 18-pack 355mL</t>
        </is>
      </c>
      <c r="C204" s="15" t="inlineStr">
        <is>
          <t>4) Caffeine &amp; energy beverage</t>
        </is>
      </c>
      <c r="D204" s="30">
        <f>'M4 - Caffeine &amp; Energy'!F204</f>
        <v/>
      </c>
      <c r="E204" s="33">
        <f>'M4 - Caffeine &amp; Energy'!J204</f>
        <v/>
      </c>
      <c r="F204" s="31">
        <f>'M4 - Caffeine &amp; Energy'!K204</f>
        <v/>
      </c>
      <c r="G204" s="30">
        <f>'M4 - Caffeine &amp; Energy'!AM204</f>
        <v/>
      </c>
      <c r="H204" s="31">
        <f>'M4 - Caffeine &amp; Energy'!N204</f>
        <v/>
      </c>
      <c r="I204" s="15">
        <f>'M4 - Caffeine &amp; Energy'!AJ204</f>
        <v/>
      </c>
      <c r="J204" s="15" t="inlineStr">
        <is>
          <t>Capture live promo to assess.</t>
        </is>
      </c>
    </row>
    <row r="205" ht="28" customHeight="1">
      <c r="A205" s="15" t="inlineStr">
        <is>
          <t>Alani Nu</t>
        </is>
      </c>
      <c r="B205" s="15" t="inlineStr">
        <is>
          <t>Alani Nu Energy | Mimosa | 24-pack 355mL</t>
        </is>
      </c>
      <c r="C205" s="15" t="inlineStr">
        <is>
          <t>4) Caffeine &amp; energy beverage</t>
        </is>
      </c>
      <c r="D205" s="30">
        <f>'M4 - Caffeine &amp; Energy'!F205</f>
        <v/>
      </c>
      <c r="E205" s="33">
        <f>'M4 - Caffeine &amp; Energy'!J205</f>
        <v/>
      </c>
      <c r="F205" s="31">
        <f>'M4 - Caffeine &amp; Energy'!K205</f>
        <v/>
      </c>
      <c r="G205" s="30">
        <f>'M4 - Caffeine &amp; Energy'!AM205</f>
        <v/>
      </c>
      <c r="H205" s="31">
        <f>'M4 - Caffeine &amp; Energy'!N205</f>
        <v/>
      </c>
      <c r="I205" s="15">
        <f>'M4 - Caffeine &amp; Energy'!AJ205</f>
        <v/>
      </c>
      <c r="J205" s="15" t="inlineStr">
        <is>
          <t>Capture live promo to assess.</t>
        </is>
      </c>
    </row>
    <row r="206" ht="28" customHeight="1">
      <c r="A206" s="15" t="inlineStr">
        <is>
          <t>Alani Nu</t>
        </is>
      </c>
      <c r="B206" s="15" t="inlineStr">
        <is>
          <t>Alani Nu Energy | Cosmic Stardust | single 355mL</t>
        </is>
      </c>
      <c r="C206" s="15" t="inlineStr">
        <is>
          <t>4) Caffeine &amp; energy beverage</t>
        </is>
      </c>
      <c r="D206" s="30">
        <f>'M4 - Caffeine &amp; Energy'!F206</f>
        <v/>
      </c>
      <c r="E206" s="33">
        <f>'M4 - Caffeine &amp; Energy'!J206</f>
        <v/>
      </c>
      <c r="F206" s="31">
        <f>'M4 - Caffeine &amp; Energy'!K206</f>
        <v/>
      </c>
      <c r="G206" s="30">
        <f>'M4 - Caffeine &amp; Energy'!AM206</f>
        <v/>
      </c>
      <c r="H206" s="31">
        <f>'M4 - Caffeine &amp; Energy'!N206</f>
        <v/>
      </c>
      <c r="I206" s="15">
        <f>'M4 - Caffeine &amp; Energy'!AJ206</f>
        <v/>
      </c>
      <c r="J206" s="15" t="inlineStr">
        <is>
          <t>Capture live promo to assess.</t>
        </is>
      </c>
    </row>
    <row r="207" ht="28" customHeight="1">
      <c r="A207" s="15" t="inlineStr">
        <is>
          <t>Alani Nu</t>
        </is>
      </c>
      <c r="B207" s="15" t="inlineStr">
        <is>
          <t>Alani Nu Energy | Cosmic Stardust | 8-pack 355mL</t>
        </is>
      </c>
      <c r="C207" s="15" t="inlineStr">
        <is>
          <t>4) Caffeine &amp; energy beverage</t>
        </is>
      </c>
      <c r="D207" s="30">
        <f>'M4 - Caffeine &amp; Energy'!F207</f>
        <v/>
      </c>
      <c r="E207" s="33">
        <f>'M4 - Caffeine &amp; Energy'!J207</f>
        <v/>
      </c>
      <c r="F207" s="31">
        <f>'M4 - Caffeine &amp; Energy'!K207</f>
        <v/>
      </c>
      <c r="G207" s="30">
        <f>'M4 - Caffeine &amp; Energy'!AM207</f>
        <v/>
      </c>
      <c r="H207" s="31">
        <f>'M4 - Caffeine &amp; Energy'!N207</f>
        <v/>
      </c>
      <c r="I207" s="15">
        <f>'M4 - Caffeine &amp; Energy'!AJ207</f>
        <v/>
      </c>
      <c r="J207" s="15" t="inlineStr">
        <is>
          <t>Capture live promo to assess.</t>
        </is>
      </c>
    </row>
    <row r="208" ht="28" customHeight="1">
      <c r="A208" s="15" t="inlineStr">
        <is>
          <t>Alani Nu</t>
        </is>
      </c>
      <c r="B208" s="15" t="inlineStr">
        <is>
          <t>Alani Nu Energy | Cosmic Stardust | 12-pack 355mL</t>
        </is>
      </c>
      <c r="C208" s="15" t="inlineStr">
        <is>
          <t>4) Caffeine &amp; energy beverage</t>
        </is>
      </c>
      <c r="D208" s="30">
        <f>'M4 - Caffeine &amp; Energy'!F208</f>
        <v/>
      </c>
      <c r="E208" s="33">
        <f>'M4 - Caffeine &amp; Energy'!J208</f>
        <v/>
      </c>
      <c r="F208" s="31">
        <f>'M4 - Caffeine &amp; Energy'!K208</f>
        <v/>
      </c>
      <c r="G208" s="30">
        <f>'M4 - Caffeine &amp; Energy'!AM208</f>
        <v/>
      </c>
      <c r="H208" s="31">
        <f>'M4 - Caffeine &amp; Energy'!N208</f>
        <v/>
      </c>
      <c r="I208" s="15">
        <f>'M4 - Caffeine &amp; Energy'!AJ208</f>
        <v/>
      </c>
      <c r="J208" s="15" t="inlineStr">
        <is>
          <t>Capture live promo to assess.</t>
        </is>
      </c>
    </row>
    <row r="209" ht="28" customHeight="1">
      <c r="A209" s="15" t="inlineStr">
        <is>
          <t>Alani Nu</t>
        </is>
      </c>
      <c r="B209" s="15" t="inlineStr">
        <is>
          <t>Alani Nu Energy | Cosmic Stardust | 15-pack 355mL</t>
        </is>
      </c>
      <c r="C209" s="15" t="inlineStr">
        <is>
          <t>4) Caffeine &amp; energy beverage</t>
        </is>
      </c>
      <c r="D209" s="30">
        <f>'M4 - Caffeine &amp; Energy'!F209</f>
        <v/>
      </c>
      <c r="E209" s="33">
        <f>'M4 - Caffeine &amp; Energy'!J209</f>
        <v/>
      </c>
      <c r="F209" s="31">
        <f>'M4 - Caffeine &amp; Energy'!K209</f>
        <v/>
      </c>
      <c r="G209" s="30">
        <f>'M4 - Caffeine &amp; Energy'!AM209</f>
        <v/>
      </c>
      <c r="H209" s="31">
        <f>'M4 - Caffeine &amp; Energy'!N209</f>
        <v/>
      </c>
      <c r="I209" s="15">
        <f>'M4 - Caffeine &amp; Energy'!AJ209</f>
        <v/>
      </c>
      <c r="J209" s="15" t="inlineStr">
        <is>
          <t>Capture live promo to assess.</t>
        </is>
      </c>
    </row>
    <row r="210" ht="28" customHeight="1">
      <c r="A210" s="15" t="inlineStr">
        <is>
          <t>Alani Nu</t>
        </is>
      </c>
      <c r="B210" s="15" t="inlineStr">
        <is>
          <t>Alani Nu Energy | Cosmic Stardust | 18-pack 355mL</t>
        </is>
      </c>
      <c r="C210" s="15" t="inlineStr">
        <is>
          <t>4) Caffeine &amp; energy beverage</t>
        </is>
      </c>
      <c r="D210" s="30">
        <f>'M4 - Caffeine &amp; Energy'!F210</f>
        <v/>
      </c>
      <c r="E210" s="33">
        <f>'M4 - Caffeine &amp; Energy'!J210</f>
        <v/>
      </c>
      <c r="F210" s="31">
        <f>'M4 - Caffeine &amp; Energy'!K210</f>
        <v/>
      </c>
      <c r="G210" s="30">
        <f>'M4 - Caffeine &amp; Energy'!AM210</f>
        <v/>
      </c>
      <c r="H210" s="31">
        <f>'M4 - Caffeine &amp; Energy'!N210</f>
        <v/>
      </c>
      <c r="I210" s="15">
        <f>'M4 - Caffeine &amp; Energy'!AJ210</f>
        <v/>
      </c>
      <c r="J210" s="15" t="inlineStr">
        <is>
          <t>Capture live promo to assess.</t>
        </is>
      </c>
    </row>
    <row r="211" ht="28" customHeight="1">
      <c r="A211" s="15" t="inlineStr">
        <is>
          <t>Alani Nu</t>
        </is>
      </c>
      <c r="B211" s="15" t="inlineStr">
        <is>
          <t>Alani Nu Energy | Cosmic Stardust | 24-pack 355mL</t>
        </is>
      </c>
      <c r="C211" s="15" t="inlineStr">
        <is>
          <t>4) Caffeine &amp; energy beverage</t>
        </is>
      </c>
      <c r="D211" s="30">
        <f>'M4 - Caffeine &amp; Energy'!F211</f>
        <v/>
      </c>
      <c r="E211" s="33">
        <f>'M4 - Caffeine &amp; Energy'!J211</f>
        <v/>
      </c>
      <c r="F211" s="31">
        <f>'M4 - Caffeine &amp; Energy'!K211</f>
        <v/>
      </c>
      <c r="G211" s="30">
        <f>'M4 - Caffeine &amp; Energy'!AM211</f>
        <v/>
      </c>
      <c r="H211" s="31">
        <f>'M4 - Caffeine &amp; Energy'!N211</f>
        <v/>
      </c>
      <c r="I211" s="15">
        <f>'M4 - Caffeine &amp; Energy'!AJ211</f>
        <v/>
      </c>
      <c r="J211" s="15" t="inlineStr">
        <is>
          <t>Capture live promo to assess.</t>
        </is>
      </c>
    </row>
    <row r="212" ht="28" customHeight="1">
      <c r="A212" s="15" t="inlineStr">
        <is>
          <t>Alani Nu</t>
        </is>
      </c>
      <c r="B212" s="15" t="inlineStr">
        <is>
          <t>Alani Nu Energy | Breezeberry | single 355mL</t>
        </is>
      </c>
      <c r="C212" s="15" t="inlineStr">
        <is>
          <t>4) Caffeine &amp; energy beverage</t>
        </is>
      </c>
      <c r="D212" s="30">
        <f>'M4 - Caffeine &amp; Energy'!F212</f>
        <v/>
      </c>
      <c r="E212" s="33">
        <f>'M4 - Caffeine &amp; Energy'!J212</f>
        <v/>
      </c>
      <c r="F212" s="31">
        <f>'M4 - Caffeine &amp; Energy'!K212</f>
        <v/>
      </c>
      <c r="G212" s="30">
        <f>'M4 - Caffeine &amp; Energy'!AM212</f>
        <v/>
      </c>
      <c r="H212" s="31">
        <f>'M4 - Caffeine &amp; Energy'!N212</f>
        <v/>
      </c>
      <c r="I212" s="15">
        <f>'M4 - Caffeine &amp; Energy'!AJ212</f>
        <v/>
      </c>
      <c r="J212" s="15" t="inlineStr">
        <is>
          <t>Capture live promo to assess.</t>
        </is>
      </c>
    </row>
    <row r="213" ht="28" customHeight="1">
      <c r="A213" s="15" t="inlineStr">
        <is>
          <t>Alani Nu</t>
        </is>
      </c>
      <c r="B213" s="15" t="inlineStr">
        <is>
          <t>Alani Nu Energy | Breezeberry | 8-pack 355mL</t>
        </is>
      </c>
      <c r="C213" s="15" t="inlineStr">
        <is>
          <t>4) Caffeine &amp; energy beverage</t>
        </is>
      </c>
      <c r="D213" s="30">
        <f>'M4 - Caffeine &amp; Energy'!F213</f>
        <v/>
      </c>
      <c r="E213" s="33">
        <f>'M4 - Caffeine &amp; Energy'!J213</f>
        <v/>
      </c>
      <c r="F213" s="31">
        <f>'M4 - Caffeine &amp; Energy'!K213</f>
        <v/>
      </c>
      <c r="G213" s="30">
        <f>'M4 - Caffeine &amp; Energy'!AM213</f>
        <v/>
      </c>
      <c r="H213" s="31">
        <f>'M4 - Caffeine &amp; Energy'!N213</f>
        <v/>
      </c>
      <c r="I213" s="15">
        <f>'M4 - Caffeine &amp; Energy'!AJ213</f>
        <v/>
      </c>
      <c r="J213" s="15" t="inlineStr">
        <is>
          <t>Capture live promo to assess.</t>
        </is>
      </c>
    </row>
    <row r="214" ht="28" customHeight="1">
      <c r="A214" s="15" t="inlineStr">
        <is>
          <t>Alani Nu</t>
        </is>
      </c>
      <c r="B214" s="15" t="inlineStr">
        <is>
          <t>Alani Nu Energy | Breezeberry | 12-pack 355mL</t>
        </is>
      </c>
      <c r="C214" s="15" t="inlineStr">
        <is>
          <t>4) Caffeine &amp; energy beverage</t>
        </is>
      </c>
      <c r="D214" s="30">
        <f>'M4 - Caffeine &amp; Energy'!F214</f>
        <v/>
      </c>
      <c r="E214" s="33">
        <f>'M4 - Caffeine &amp; Energy'!J214</f>
        <v/>
      </c>
      <c r="F214" s="31">
        <f>'M4 - Caffeine &amp; Energy'!K214</f>
        <v/>
      </c>
      <c r="G214" s="30">
        <f>'M4 - Caffeine &amp; Energy'!AM214</f>
        <v/>
      </c>
      <c r="H214" s="31">
        <f>'M4 - Caffeine &amp; Energy'!N214</f>
        <v/>
      </c>
      <c r="I214" s="15">
        <f>'M4 - Caffeine &amp; Energy'!AJ214</f>
        <v/>
      </c>
      <c r="J214" s="15" t="inlineStr">
        <is>
          <t>Capture live promo to assess.</t>
        </is>
      </c>
    </row>
    <row r="215" ht="28" customHeight="1">
      <c r="A215" s="15" t="inlineStr">
        <is>
          <t>Alani Nu</t>
        </is>
      </c>
      <c r="B215" s="15" t="inlineStr">
        <is>
          <t>Alani Nu Energy | Breezeberry | 15-pack 355mL</t>
        </is>
      </c>
      <c r="C215" s="15" t="inlineStr">
        <is>
          <t>4) Caffeine &amp; energy beverage</t>
        </is>
      </c>
      <c r="D215" s="30">
        <f>'M4 - Caffeine &amp; Energy'!F215</f>
        <v/>
      </c>
      <c r="E215" s="33">
        <f>'M4 - Caffeine &amp; Energy'!J215</f>
        <v/>
      </c>
      <c r="F215" s="31">
        <f>'M4 - Caffeine &amp; Energy'!K215</f>
        <v/>
      </c>
      <c r="G215" s="30">
        <f>'M4 - Caffeine &amp; Energy'!AM215</f>
        <v/>
      </c>
      <c r="H215" s="31">
        <f>'M4 - Caffeine &amp; Energy'!N215</f>
        <v/>
      </c>
      <c r="I215" s="15">
        <f>'M4 - Caffeine &amp; Energy'!AJ215</f>
        <v/>
      </c>
      <c r="J215" s="15" t="inlineStr">
        <is>
          <t>Capture live promo to assess.</t>
        </is>
      </c>
    </row>
    <row r="216" ht="28" customHeight="1">
      <c r="A216" s="15" t="inlineStr">
        <is>
          <t>Alani Nu</t>
        </is>
      </c>
      <c r="B216" s="15" t="inlineStr">
        <is>
          <t>Alani Nu Energy | Breezeberry | 18-pack 355mL</t>
        </is>
      </c>
      <c r="C216" s="15" t="inlineStr">
        <is>
          <t>4) Caffeine &amp; energy beverage</t>
        </is>
      </c>
      <c r="D216" s="30">
        <f>'M4 - Caffeine &amp; Energy'!F216</f>
        <v/>
      </c>
      <c r="E216" s="33">
        <f>'M4 - Caffeine &amp; Energy'!J216</f>
        <v/>
      </c>
      <c r="F216" s="31">
        <f>'M4 - Caffeine &amp; Energy'!K216</f>
        <v/>
      </c>
      <c r="G216" s="30">
        <f>'M4 - Caffeine &amp; Energy'!AM216</f>
        <v/>
      </c>
      <c r="H216" s="31">
        <f>'M4 - Caffeine &amp; Energy'!N216</f>
        <v/>
      </c>
      <c r="I216" s="15">
        <f>'M4 - Caffeine &amp; Energy'!AJ216</f>
        <v/>
      </c>
      <c r="J216" s="15" t="inlineStr">
        <is>
          <t>Capture live promo to assess.</t>
        </is>
      </c>
    </row>
    <row r="217" ht="28" customHeight="1">
      <c r="A217" s="15" t="inlineStr">
        <is>
          <t>Alani Nu</t>
        </is>
      </c>
      <c r="B217" s="15" t="inlineStr">
        <is>
          <t>Alani Nu Energy | Breezeberry | 24-pack 355mL</t>
        </is>
      </c>
      <c r="C217" s="15" t="inlineStr">
        <is>
          <t>4) Caffeine &amp; energy beverage</t>
        </is>
      </c>
      <c r="D217" s="30">
        <f>'M4 - Caffeine &amp; Energy'!F217</f>
        <v/>
      </c>
      <c r="E217" s="33">
        <f>'M4 - Caffeine &amp; Energy'!J217</f>
        <v/>
      </c>
      <c r="F217" s="31">
        <f>'M4 - Caffeine &amp; Energy'!K217</f>
        <v/>
      </c>
      <c r="G217" s="30">
        <f>'M4 - Caffeine &amp; Energy'!AM217</f>
        <v/>
      </c>
      <c r="H217" s="31">
        <f>'M4 - Caffeine &amp; Energy'!N217</f>
        <v/>
      </c>
      <c r="I217" s="15">
        <f>'M4 - Caffeine &amp; Energy'!AJ217</f>
        <v/>
      </c>
      <c r="J217" s="15" t="inlineStr">
        <is>
          <t>Capture live promo to assess.</t>
        </is>
      </c>
    </row>
    <row r="218" ht="28" customHeight="1">
      <c r="A218" s="15" t="inlineStr">
        <is>
          <t>Alani Nu</t>
        </is>
      </c>
      <c r="B218" s="15" t="inlineStr">
        <is>
          <t>Alani Nu Energy | Watermelon Wave | single 355mL</t>
        </is>
      </c>
      <c r="C218" s="15" t="inlineStr">
        <is>
          <t>4) Caffeine &amp; energy beverage</t>
        </is>
      </c>
      <c r="D218" s="30">
        <f>'M4 - Caffeine &amp; Energy'!F218</f>
        <v/>
      </c>
      <c r="E218" s="33">
        <f>'M4 - Caffeine &amp; Energy'!J218</f>
        <v/>
      </c>
      <c r="F218" s="31">
        <f>'M4 - Caffeine &amp; Energy'!K218</f>
        <v/>
      </c>
      <c r="G218" s="30">
        <f>'M4 - Caffeine &amp; Energy'!AM218</f>
        <v/>
      </c>
      <c r="H218" s="31">
        <f>'M4 - Caffeine &amp; Energy'!N218</f>
        <v/>
      </c>
      <c r="I218" s="15">
        <f>'M4 - Caffeine &amp; Energy'!AJ218</f>
        <v/>
      </c>
      <c r="J218" s="15" t="inlineStr">
        <is>
          <t>Capture live promo to assess.</t>
        </is>
      </c>
    </row>
    <row r="219" ht="28" customHeight="1">
      <c r="A219" s="15" t="inlineStr">
        <is>
          <t>Alani Nu</t>
        </is>
      </c>
      <c r="B219" s="15" t="inlineStr">
        <is>
          <t>Alani Nu Energy | Watermelon Wave | 8-pack 355mL</t>
        </is>
      </c>
      <c r="C219" s="15" t="inlineStr">
        <is>
          <t>4) Caffeine &amp; energy beverage</t>
        </is>
      </c>
      <c r="D219" s="30">
        <f>'M4 - Caffeine &amp; Energy'!F219</f>
        <v/>
      </c>
      <c r="E219" s="33">
        <f>'M4 - Caffeine &amp; Energy'!J219</f>
        <v/>
      </c>
      <c r="F219" s="31">
        <f>'M4 - Caffeine &amp; Energy'!K219</f>
        <v/>
      </c>
      <c r="G219" s="30">
        <f>'M4 - Caffeine &amp; Energy'!AM219</f>
        <v/>
      </c>
      <c r="H219" s="31">
        <f>'M4 - Caffeine &amp; Energy'!N219</f>
        <v/>
      </c>
      <c r="I219" s="15">
        <f>'M4 - Caffeine &amp; Energy'!AJ219</f>
        <v/>
      </c>
      <c r="J219" s="15" t="inlineStr">
        <is>
          <t>Capture live promo to assess.</t>
        </is>
      </c>
    </row>
    <row r="220" ht="28" customHeight="1">
      <c r="A220" s="15" t="inlineStr">
        <is>
          <t>Alani Nu</t>
        </is>
      </c>
      <c r="B220" s="15" t="inlineStr">
        <is>
          <t>Alani Nu Energy | Watermelon Wave | 12-pack 355mL</t>
        </is>
      </c>
      <c r="C220" s="15" t="inlineStr">
        <is>
          <t>4) Caffeine &amp; energy beverage</t>
        </is>
      </c>
      <c r="D220" s="30">
        <f>'M4 - Caffeine &amp; Energy'!F220</f>
        <v/>
      </c>
      <c r="E220" s="33">
        <f>'M4 - Caffeine &amp; Energy'!J220</f>
        <v/>
      </c>
      <c r="F220" s="31">
        <f>'M4 - Caffeine &amp; Energy'!K220</f>
        <v/>
      </c>
      <c r="G220" s="30">
        <f>'M4 - Caffeine &amp; Energy'!AM220</f>
        <v/>
      </c>
      <c r="H220" s="31">
        <f>'M4 - Caffeine &amp; Energy'!N220</f>
        <v/>
      </c>
      <c r="I220" s="15">
        <f>'M4 - Caffeine &amp; Energy'!AJ220</f>
        <v/>
      </c>
      <c r="J220" s="15" t="inlineStr">
        <is>
          <t>Capture live promo to assess.</t>
        </is>
      </c>
    </row>
    <row r="221" ht="28" customHeight="1">
      <c r="A221" s="15" t="inlineStr">
        <is>
          <t>Alani Nu</t>
        </is>
      </c>
      <c r="B221" s="15" t="inlineStr">
        <is>
          <t>Alani Nu Energy | Watermelon Wave | 15-pack 355mL</t>
        </is>
      </c>
      <c r="C221" s="15" t="inlineStr">
        <is>
          <t>4) Caffeine &amp; energy beverage</t>
        </is>
      </c>
      <c r="D221" s="30">
        <f>'M4 - Caffeine &amp; Energy'!F221</f>
        <v/>
      </c>
      <c r="E221" s="33">
        <f>'M4 - Caffeine &amp; Energy'!J221</f>
        <v/>
      </c>
      <c r="F221" s="31">
        <f>'M4 - Caffeine &amp; Energy'!K221</f>
        <v/>
      </c>
      <c r="G221" s="30">
        <f>'M4 - Caffeine &amp; Energy'!AM221</f>
        <v/>
      </c>
      <c r="H221" s="31">
        <f>'M4 - Caffeine &amp; Energy'!N221</f>
        <v/>
      </c>
      <c r="I221" s="15">
        <f>'M4 - Caffeine &amp; Energy'!AJ221</f>
        <v/>
      </c>
      <c r="J221" s="15" t="inlineStr">
        <is>
          <t>Capture live promo to assess.</t>
        </is>
      </c>
    </row>
    <row r="222" ht="28" customHeight="1">
      <c r="A222" s="15" t="inlineStr">
        <is>
          <t>Alani Nu</t>
        </is>
      </c>
      <c r="B222" s="15" t="inlineStr">
        <is>
          <t>Alani Nu Energy | Watermelon Wave | 18-pack 355mL</t>
        </is>
      </c>
      <c r="C222" s="15" t="inlineStr">
        <is>
          <t>4) Caffeine &amp; energy beverage</t>
        </is>
      </c>
      <c r="D222" s="30">
        <f>'M4 - Caffeine &amp; Energy'!F222</f>
        <v/>
      </c>
      <c r="E222" s="33">
        <f>'M4 - Caffeine &amp; Energy'!J222</f>
        <v/>
      </c>
      <c r="F222" s="31">
        <f>'M4 - Caffeine &amp; Energy'!K222</f>
        <v/>
      </c>
      <c r="G222" s="30">
        <f>'M4 - Caffeine &amp; Energy'!AM222</f>
        <v/>
      </c>
      <c r="H222" s="31">
        <f>'M4 - Caffeine &amp; Energy'!N222</f>
        <v/>
      </c>
      <c r="I222" s="15">
        <f>'M4 - Caffeine &amp; Energy'!AJ222</f>
        <v/>
      </c>
      <c r="J222" s="15" t="inlineStr">
        <is>
          <t>Capture live promo to assess.</t>
        </is>
      </c>
    </row>
    <row r="223" ht="28" customHeight="1">
      <c r="A223" s="15" t="inlineStr">
        <is>
          <t>Alani Nu</t>
        </is>
      </c>
      <c r="B223" s="15" t="inlineStr">
        <is>
          <t>Alani Nu Energy | Watermelon Wave | 24-pack 355mL</t>
        </is>
      </c>
      <c r="C223" s="15" t="inlineStr">
        <is>
          <t>4) Caffeine &amp; energy beverage</t>
        </is>
      </c>
      <c r="D223" s="30">
        <f>'M4 - Caffeine &amp; Energy'!F223</f>
        <v/>
      </c>
      <c r="E223" s="33">
        <f>'M4 - Caffeine &amp; Energy'!J223</f>
        <v/>
      </c>
      <c r="F223" s="31">
        <f>'M4 - Caffeine &amp; Energy'!K223</f>
        <v/>
      </c>
      <c r="G223" s="30">
        <f>'M4 - Caffeine &amp; Energy'!AM223</f>
        <v/>
      </c>
      <c r="H223" s="31">
        <f>'M4 - Caffeine &amp; Energy'!N223</f>
        <v/>
      </c>
      <c r="I223" s="15">
        <f>'M4 - Caffeine &amp; Energy'!AJ223</f>
        <v/>
      </c>
      <c r="J223" s="15" t="inlineStr">
        <is>
          <t>Capture live promo to assess.</t>
        </is>
      </c>
    </row>
    <row r="224" ht="28" customHeight="1">
      <c r="A224" s="15" t="inlineStr">
        <is>
          <t>Bang</t>
        </is>
      </c>
      <c r="B224" s="15" t="inlineStr">
        <is>
          <t>Bang Energy | Rainbow Unicorn | single 473mL</t>
        </is>
      </c>
      <c r="C224" s="15" t="inlineStr">
        <is>
          <t>4) Caffeine &amp; energy beverage</t>
        </is>
      </c>
      <c r="D224" s="30">
        <f>'M4 - Caffeine &amp; Energy'!F224</f>
        <v/>
      </c>
      <c r="E224" s="33">
        <f>'M4 - Caffeine &amp; Energy'!J224</f>
        <v/>
      </c>
      <c r="F224" s="31">
        <f>'M4 - Caffeine &amp; Energy'!K224</f>
        <v/>
      </c>
      <c r="G224" s="30">
        <f>'M4 - Caffeine &amp; Energy'!AM224</f>
        <v/>
      </c>
      <c r="H224" s="31">
        <f>'M4 - Caffeine &amp; Energy'!N224</f>
        <v/>
      </c>
      <c r="I224" s="15">
        <f>'M4 - Caffeine &amp; Energy'!AJ224</f>
        <v/>
      </c>
      <c r="J224" s="15" t="inlineStr">
        <is>
          <t>Capture live promo to assess.</t>
        </is>
      </c>
    </row>
    <row r="225" ht="28" customHeight="1">
      <c r="A225" s="15" t="inlineStr">
        <is>
          <t>Bang</t>
        </is>
      </c>
      <c r="B225" s="15" t="inlineStr">
        <is>
          <t>Bang Energy | Rainbow Unicorn | 8-pack 473mL</t>
        </is>
      </c>
      <c r="C225" s="15" t="inlineStr">
        <is>
          <t>4) Caffeine &amp; energy beverage</t>
        </is>
      </c>
      <c r="D225" s="30">
        <f>'M4 - Caffeine &amp; Energy'!F225</f>
        <v/>
      </c>
      <c r="E225" s="33">
        <f>'M4 - Caffeine &amp; Energy'!J225</f>
        <v/>
      </c>
      <c r="F225" s="31">
        <f>'M4 - Caffeine &amp; Energy'!K225</f>
        <v/>
      </c>
      <c r="G225" s="30">
        <f>'M4 - Caffeine &amp; Energy'!AM225</f>
        <v/>
      </c>
      <c r="H225" s="31">
        <f>'M4 - Caffeine &amp; Energy'!N225</f>
        <v/>
      </c>
      <c r="I225" s="15">
        <f>'M4 - Caffeine &amp; Energy'!AJ225</f>
        <v/>
      </c>
      <c r="J225" s="15" t="inlineStr">
        <is>
          <t>Capture live promo to assess.</t>
        </is>
      </c>
    </row>
    <row r="226" ht="28" customHeight="1">
      <c r="A226" s="15" t="inlineStr">
        <is>
          <t>Bang</t>
        </is>
      </c>
      <c r="B226" s="15" t="inlineStr">
        <is>
          <t>Bang Energy | Rainbow Unicorn | 12-pack 473mL</t>
        </is>
      </c>
      <c r="C226" s="15" t="inlineStr">
        <is>
          <t>4) Caffeine &amp; energy beverage</t>
        </is>
      </c>
      <c r="D226" s="30">
        <f>'M4 - Caffeine &amp; Energy'!F226</f>
        <v/>
      </c>
      <c r="E226" s="33">
        <f>'M4 - Caffeine &amp; Energy'!J226</f>
        <v/>
      </c>
      <c r="F226" s="31">
        <f>'M4 - Caffeine &amp; Energy'!K226</f>
        <v/>
      </c>
      <c r="G226" s="30">
        <f>'M4 - Caffeine &amp; Energy'!AM226</f>
        <v/>
      </c>
      <c r="H226" s="31">
        <f>'M4 - Caffeine &amp; Energy'!N226</f>
        <v/>
      </c>
      <c r="I226" s="15">
        <f>'M4 - Caffeine &amp; Energy'!AJ226</f>
        <v/>
      </c>
      <c r="J226" s="15" t="inlineStr">
        <is>
          <t>Capture live promo to assess.</t>
        </is>
      </c>
    </row>
    <row r="227" ht="28" customHeight="1">
      <c r="A227" s="15" t="inlineStr">
        <is>
          <t>Bang</t>
        </is>
      </c>
      <c r="B227" s="15" t="inlineStr">
        <is>
          <t>Bang Energy | Rainbow Unicorn | 18-pack 473mL</t>
        </is>
      </c>
      <c r="C227" s="15" t="inlineStr">
        <is>
          <t>4) Caffeine &amp; energy beverage</t>
        </is>
      </c>
      <c r="D227" s="30">
        <f>'M4 - Caffeine &amp; Energy'!F227</f>
        <v/>
      </c>
      <c r="E227" s="33">
        <f>'M4 - Caffeine &amp; Energy'!J227</f>
        <v/>
      </c>
      <c r="F227" s="31">
        <f>'M4 - Caffeine &amp; Energy'!K227</f>
        <v/>
      </c>
      <c r="G227" s="30">
        <f>'M4 - Caffeine &amp; Energy'!AM227</f>
        <v/>
      </c>
      <c r="H227" s="31">
        <f>'M4 - Caffeine &amp; Energy'!N227</f>
        <v/>
      </c>
      <c r="I227" s="15">
        <f>'M4 - Caffeine &amp; Energy'!AJ227</f>
        <v/>
      </c>
      <c r="J227" s="15" t="inlineStr">
        <is>
          <t>Capture live promo to assess.</t>
        </is>
      </c>
    </row>
    <row r="228" ht="28" customHeight="1">
      <c r="A228" s="15" t="inlineStr">
        <is>
          <t>Bang</t>
        </is>
      </c>
      <c r="B228" s="15" t="inlineStr">
        <is>
          <t>Bang Energy | Rainbow Unicorn | 24-pack 473mL</t>
        </is>
      </c>
      <c r="C228" s="15" t="inlineStr">
        <is>
          <t>4) Caffeine &amp; energy beverage</t>
        </is>
      </c>
      <c r="D228" s="30">
        <f>'M4 - Caffeine &amp; Energy'!F228</f>
        <v/>
      </c>
      <c r="E228" s="33">
        <f>'M4 - Caffeine &amp; Energy'!J228</f>
        <v/>
      </c>
      <c r="F228" s="31">
        <f>'M4 - Caffeine &amp; Energy'!K228</f>
        <v/>
      </c>
      <c r="G228" s="30">
        <f>'M4 - Caffeine &amp; Energy'!AM228</f>
        <v/>
      </c>
      <c r="H228" s="31">
        <f>'M4 - Caffeine &amp; Energy'!N228</f>
        <v/>
      </c>
      <c r="I228" s="15">
        <f>'M4 - Caffeine &amp; Energy'!AJ228</f>
        <v/>
      </c>
      <c r="J228" s="15" t="inlineStr">
        <is>
          <t>Capture live promo to assess.</t>
        </is>
      </c>
    </row>
    <row r="229" ht="28" customHeight="1">
      <c r="A229" s="15" t="inlineStr">
        <is>
          <t>Bang</t>
        </is>
      </c>
      <c r="B229" s="15" t="inlineStr">
        <is>
          <t>Bang Energy | Star Blast | single 473mL</t>
        </is>
      </c>
      <c r="C229" s="15" t="inlineStr">
        <is>
          <t>4) Caffeine &amp; energy beverage</t>
        </is>
      </c>
      <c r="D229" s="30">
        <f>'M4 - Caffeine &amp; Energy'!F229</f>
        <v/>
      </c>
      <c r="E229" s="33">
        <f>'M4 - Caffeine &amp; Energy'!J229</f>
        <v/>
      </c>
      <c r="F229" s="31">
        <f>'M4 - Caffeine &amp; Energy'!K229</f>
        <v/>
      </c>
      <c r="G229" s="30">
        <f>'M4 - Caffeine &amp; Energy'!AM229</f>
        <v/>
      </c>
      <c r="H229" s="31">
        <f>'M4 - Caffeine &amp; Energy'!N229</f>
        <v/>
      </c>
      <c r="I229" s="15">
        <f>'M4 - Caffeine &amp; Energy'!AJ229</f>
        <v/>
      </c>
      <c r="J229" s="15" t="inlineStr">
        <is>
          <t>Capture live promo to assess.</t>
        </is>
      </c>
    </row>
    <row r="230" ht="28" customHeight="1">
      <c r="A230" s="15" t="inlineStr">
        <is>
          <t>Bang</t>
        </is>
      </c>
      <c r="B230" s="15" t="inlineStr">
        <is>
          <t>Bang Energy | Star Blast | 8-pack 473mL</t>
        </is>
      </c>
      <c r="C230" s="15" t="inlineStr">
        <is>
          <t>4) Caffeine &amp; energy beverage</t>
        </is>
      </c>
      <c r="D230" s="30">
        <f>'M4 - Caffeine &amp; Energy'!F230</f>
        <v/>
      </c>
      <c r="E230" s="33">
        <f>'M4 - Caffeine &amp; Energy'!J230</f>
        <v/>
      </c>
      <c r="F230" s="31">
        <f>'M4 - Caffeine &amp; Energy'!K230</f>
        <v/>
      </c>
      <c r="G230" s="30">
        <f>'M4 - Caffeine &amp; Energy'!AM230</f>
        <v/>
      </c>
      <c r="H230" s="31">
        <f>'M4 - Caffeine &amp; Energy'!N230</f>
        <v/>
      </c>
      <c r="I230" s="15">
        <f>'M4 - Caffeine &amp; Energy'!AJ230</f>
        <v/>
      </c>
      <c r="J230" s="15" t="inlineStr">
        <is>
          <t>Capture live promo to assess.</t>
        </is>
      </c>
    </row>
    <row r="231" ht="28" customHeight="1">
      <c r="A231" s="15" t="inlineStr">
        <is>
          <t>Bang</t>
        </is>
      </c>
      <c r="B231" s="15" t="inlineStr">
        <is>
          <t>Bang Energy | Star Blast | 12-pack 473mL</t>
        </is>
      </c>
      <c r="C231" s="15" t="inlineStr">
        <is>
          <t>4) Caffeine &amp; energy beverage</t>
        </is>
      </c>
      <c r="D231" s="30">
        <f>'M4 - Caffeine &amp; Energy'!F231</f>
        <v/>
      </c>
      <c r="E231" s="33">
        <f>'M4 - Caffeine &amp; Energy'!J231</f>
        <v/>
      </c>
      <c r="F231" s="31">
        <f>'M4 - Caffeine &amp; Energy'!K231</f>
        <v/>
      </c>
      <c r="G231" s="30">
        <f>'M4 - Caffeine &amp; Energy'!AM231</f>
        <v/>
      </c>
      <c r="H231" s="31">
        <f>'M4 - Caffeine &amp; Energy'!N231</f>
        <v/>
      </c>
      <c r="I231" s="15">
        <f>'M4 - Caffeine &amp; Energy'!AJ231</f>
        <v/>
      </c>
      <c r="J231" s="15" t="inlineStr">
        <is>
          <t>Capture live promo to assess.</t>
        </is>
      </c>
    </row>
    <row r="232" ht="28" customHeight="1">
      <c r="A232" s="15" t="inlineStr">
        <is>
          <t>Bang</t>
        </is>
      </c>
      <c r="B232" s="15" t="inlineStr">
        <is>
          <t>Bang Energy | Star Blast | 18-pack 473mL</t>
        </is>
      </c>
      <c r="C232" s="15" t="inlineStr">
        <is>
          <t>4) Caffeine &amp; energy beverage</t>
        </is>
      </c>
      <c r="D232" s="30">
        <f>'M4 - Caffeine &amp; Energy'!F232</f>
        <v/>
      </c>
      <c r="E232" s="33">
        <f>'M4 - Caffeine &amp; Energy'!J232</f>
        <v/>
      </c>
      <c r="F232" s="31">
        <f>'M4 - Caffeine &amp; Energy'!K232</f>
        <v/>
      </c>
      <c r="G232" s="30">
        <f>'M4 - Caffeine &amp; Energy'!AM232</f>
        <v/>
      </c>
      <c r="H232" s="31">
        <f>'M4 - Caffeine &amp; Energy'!N232</f>
        <v/>
      </c>
      <c r="I232" s="15">
        <f>'M4 - Caffeine &amp; Energy'!AJ232</f>
        <v/>
      </c>
      <c r="J232" s="15" t="inlineStr">
        <is>
          <t>Capture live promo to assess.</t>
        </is>
      </c>
    </row>
    <row r="233" ht="28" customHeight="1">
      <c r="A233" s="15" t="inlineStr">
        <is>
          <t>Bang</t>
        </is>
      </c>
      <c r="B233" s="15" t="inlineStr">
        <is>
          <t>Bang Energy | Star Blast | 24-pack 473mL</t>
        </is>
      </c>
      <c r="C233" s="15" t="inlineStr">
        <is>
          <t>4) Caffeine &amp; energy beverage</t>
        </is>
      </c>
      <c r="D233" s="30">
        <f>'M4 - Caffeine &amp; Energy'!F233</f>
        <v/>
      </c>
      <c r="E233" s="33">
        <f>'M4 - Caffeine &amp; Energy'!J233</f>
        <v/>
      </c>
      <c r="F233" s="31">
        <f>'M4 - Caffeine &amp; Energy'!K233</f>
        <v/>
      </c>
      <c r="G233" s="30">
        <f>'M4 - Caffeine &amp; Energy'!AM233</f>
        <v/>
      </c>
      <c r="H233" s="31">
        <f>'M4 - Caffeine &amp; Energy'!N233</f>
        <v/>
      </c>
      <c r="I233" s="15">
        <f>'M4 - Caffeine &amp; Energy'!AJ233</f>
        <v/>
      </c>
      <c r="J233" s="15" t="inlineStr">
        <is>
          <t>Capture live promo to assess.</t>
        </is>
      </c>
    </row>
    <row r="234" ht="28" customHeight="1">
      <c r="A234" s="15" t="inlineStr">
        <is>
          <t>Bang</t>
        </is>
      </c>
      <c r="B234" s="15" t="inlineStr">
        <is>
          <t>Bang Energy | Cotton Candy | single 473mL</t>
        </is>
      </c>
      <c r="C234" s="15" t="inlineStr">
        <is>
          <t>4) Caffeine &amp; energy beverage</t>
        </is>
      </c>
      <c r="D234" s="30">
        <f>'M4 - Caffeine &amp; Energy'!F234</f>
        <v/>
      </c>
      <c r="E234" s="33">
        <f>'M4 - Caffeine &amp; Energy'!J234</f>
        <v/>
      </c>
      <c r="F234" s="31">
        <f>'M4 - Caffeine &amp; Energy'!K234</f>
        <v/>
      </c>
      <c r="G234" s="30">
        <f>'M4 - Caffeine &amp; Energy'!AM234</f>
        <v/>
      </c>
      <c r="H234" s="31">
        <f>'M4 - Caffeine &amp; Energy'!N234</f>
        <v/>
      </c>
      <c r="I234" s="15">
        <f>'M4 - Caffeine &amp; Energy'!AJ234</f>
        <v/>
      </c>
      <c r="J234" s="15" t="inlineStr">
        <is>
          <t>Capture live promo to assess.</t>
        </is>
      </c>
    </row>
    <row r="235" ht="28" customHeight="1">
      <c r="A235" s="15" t="inlineStr">
        <is>
          <t>Bang</t>
        </is>
      </c>
      <c r="B235" s="15" t="inlineStr">
        <is>
          <t>Bang Energy | Cotton Candy | 8-pack 473mL</t>
        </is>
      </c>
      <c r="C235" s="15" t="inlineStr">
        <is>
          <t>4) Caffeine &amp; energy beverage</t>
        </is>
      </c>
      <c r="D235" s="30">
        <f>'M4 - Caffeine &amp; Energy'!F235</f>
        <v/>
      </c>
      <c r="E235" s="33">
        <f>'M4 - Caffeine &amp; Energy'!J235</f>
        <v/>
      </c>
      <c r="F235" s="31">
        <f>'M4 - Caffeine &amp; Energy'!K235</f>
        <v/>
      </c>
      <c r="G235" s="30">
        <f>'M4 - Caffeine &amp; Energy'!AM235</f>
        <v/>
      </c>
      <c r="H235" s="31">
        <f>'M4 - Caffeine &amp; Energy'!N235</f>
        <v/>
      </c>
      <c r="I235" s="15">
        <f>'M4 - Caffeine &amp; Energy'!AJ235</f>
        <v/>
      </c>
      <c r="J235" s="15" t="inlineStr">
        <is>
          <t>Capture live promo to assess.</t>
        </is>
      </c>
    </row>
    <row r="236" ht="28" customHeight="1">
      <c r="A236" s="15" t="inlineStr">
        <is>
          <t>Bang</t>
        </is>
      </c>
      <c r="B236" s="15" t="inlineStr">
        <is>
          <t>Bang Energy | Cotton Candy | 12-pack 473mL</t>
        </is>
      </c>
      <c r="C236" s="15" t="inlineStr">
        <is>
          <t>4) Caffeine &amp; energy beverage</t>
        </is>
      </c>
      <c r="D236" s="30">
        <f>'M4 - Caffeine &amp; Energy'!F236</f>
        <v/>
      </c>
      <c r="E236" s="33">
        <f>'M4 - Caffeine &amp; Energy'!J236</f>
        <v/>
      </c>
      <c r="F236" s="31">
        <f>'M4 - Caffeine &amp; Energy'!K236</f>
        <v/>
      </c>
      <c r="G236" s="30">
        <f>'M4 - Caffeine &amp; Energy'!AM236</f>
        <v/>
      </c>
      <c r="H236" s="31">
        <f>'M4 - Caffeine &amp; Energy'!N236</f>
        <v/>
      </c>
      <c r="I236" s="15">
        <f>'M4 - Caffeine &amp; Energy'!AJ236</f>
        <v/>
      </c>
      <c r="J236" s="15" t="inlineStr">
        <is>
          <t>Capture live promo to assess.</t>
        </is>
      </c>
    </row>
    <row r="237" ht="28" customHeight="1">
      <c r="A237" s="15" t="inlineStr">
        <is>
          <t>Bang</t>
        </is>
      </c>
      <c r="B237" s="15" t="inlineStr">
        <is>
          <t>Bang Energy | Cotton Candy | 18-pack 473mL</t>
        </is>
      </c>
      <c r="C237" s="15" t="inlineStr">
        <is>
          <t>4) Caffeine &amp; energy beverage</t>
        </is>
      </c>
      <c r="D237" s="30">
        <f>'M4 - Caffeine &amp; Energy'!F237</f>
        <v/>
      </c>
      <c r="E237" s="33">
        <f>'M4 - Caffeine &amp; Energy'!J237</f>
        <v/>
      </c>
      <c r="F237" s="31">
        <f>'M4 - Caffeine &amp; Energy'!K237</f>
        <v/>
      </c>
      <c r="G237" s="30">
        <f>'M4 - Caffeine &amp; Energy'!AM237</f>
        <v/>
      </c>
      <c r="H237" s="31">
        <f>'M4 - Caffeine &amp; Energy'!N237</f>
        <v/>
      </c>
      <c r="I237" s="15">
        <f>'M4 - Caffeine &amp; Energy'!AJ237</f>
        <v/>
      </c>
      <c r="J237" s="15" t="inlineStr">
        <is>
          <t>Capture live promo to assess.</t>
        </is>
      </c>
    </row>
    <row r="238" ht="28" customHeight="1">
      <c r="A238" s="15" t="inlineStr">
        <is>
          <t>Bang</t>
        </is>
      </c>
      <c r="B238" s="15" t="inlineStr">
        <is>
          <t>Bang Energy | Cotton Candy | 24-pack 473mL</t>
        </is>
      </c>
      <c r="C238" s="15" t="inlineStr">
        <is>
          <t>4) Caffeine &amp; energy beverage</t>
        </is>
      </c>
      <c r="D238" s="30">
        <f>'M4 - Caffeine &amp; Energy'!F238</f>
        <v/>
      </c>
      <c r="E238" s="33">
        <f>'M4 - Caffeine &amp; Energy'!J238</f>
        <v/>
      </c>
      <c r="F238" s="31">
        <f>'M4 - Caffeine &amp; Energy'!K238</f>
        <v/>
      </c>
      <c r="G238" s="30">
        <f>'M4 - Caffeine &amp; Energy'!AM238</f>
        <v/>
      </c>
      <c r="H238" s="31">
        <f>'M4 - Caffeine &amp; Energy'!N238</f>
        <v/>
      </c>
      <c r="I238" s="15">
        <f>'M4 - Caffeine &amp; Energy'!AJ238</f>
        <v/>
      </c>
      <c r="J238" s="15" t="inlineStr">
        <is>
          <t>Capture live promo to assess.</t>
        </is>
      </c>
    </row>
    <row r="239" ht="28" customHeight="1">
      <c r="A239" s="15" t="inlineStr">
        <is>
          <t>Bang</t>
        </is>
      </c>
      <c r="B239" s="15" t="inlineStr">
        <is>
          <t>Bang Energy | Blue Razz | single 473mL</t>
        </is>
      </c>
      <c r="C239" s="15" t="inlineStr">
        <is>
          <t>4) Caffeine &amp; energy beverage</t>
        </is>
      </c>
      <c r="D239" s="30">
        <f>'M4 - Caffeine &amp; Energy'!F239</f>
        <v/>
      </c>
      <c r="E239" s="33">
        <f>'M4 - Caffeine &amp; Energy'!J239</f>
        <v/>
      </c>
      <c r="F239" s="31">
        <f>'M4 - Caffeine &amp; Energy'!K239</f>
        <v/>
      </c>
      <c r="G239" s="30">
        <f>'M4 - Caffeine &amp; Energy'!AM239</f>
        <v/>
      </c>
      <c r="H239" s="31">
        <f>'M4 - Caffeine &amp; Energy'!N239</f>
        <v/>
      </c>
      <c r="I239" s="15">
        <f>'M4 - Caffeine &amp; Energy'!AJ239</f>
        <v/>
      </c>
      <c r="J239" s="15" t="inlineStr">
        <is>
          <t>Capture live promo to assess.</t>
        </is>
      </c>
    </row>
    <row r="240" ht="28" customHeight="1">
      <c r="A240" s="15" t="inlineStr">
        <is>
          <t>Bang</t>
        </is>
      </c>
      <c r="B240" s="15" t="inlineStr">
        <is>
          <t>Bang Energy | Blue Razz | 8-pack 473mL</t>
        </is>
      </c>
      <c r="C240" s="15" t="inlineStr">
        <is>
          <t>4) Caffeine &amp; energy beverage</t>
        </is>
      </c>
      <c r="D240" s="30">
        <f>'M4 - Caffeine &amp; Energy'!F240</f>
        <v/>
      </c>
      <c r="E240" s="33">
        <f>'M4 - Caffeine &amp; Energy'!J240</f>
        <v/>
      </c>
      <c r="F240" s="31">
        <f>'M4 - Caffeine &amp; Energy'!K240</f>
        <v/>
      </c>
      <c r="G240" s="30">
        <f>'M4 - Caffeine &amp; Energy'!AM240</f>
        <v/>
      </c>
      <c r="H240" s="31">
        <f>'M4 - Caffeine &amp; Energy'!N240</f>
        <v/>
      </c>
      <c r="I240" s="15">
        <f>'M4 - Caffeine &amp; Energy'!AJ240</f>
        <v/>
      </c>
      <c r="J240" s="15" t="inlineStr">
        <is>
          <t>Capture live promo to assess.</t>
        </is>
      </c>
    </row>
    <row r="241" ht="28" customHeight="1">
      <c r="A241" s="15" t="inlineStr">
        <is>
          <t>Bang</t>
        </is>
      </c>
      <c r="B241" s="15" t="inlineStr">
        <is>
          <t>Bang Energy | Blue Razz | 12-pack 473mL</t>
        </is>
      </c>
      <c r="C241" s="15" t="inlineStr">
        <is>
          <t>4) Caffeine &amp; energy beverage</t>
        </is>
      </c>
      <c r="D241" s="30">
        <f>'M4 - Caffeine &amp; Energy'!F241</f>
        <v/>
      </c>
      <c r="E241" s="33">
        <f>'M4 - Caffeine &amp; Energy'!J241</f>
        <v/>
      </c>
      <c r="F241" s="31">
        <f>'M4 - Caffeine &amp; Energy'!K241</f>
        <v/>
      </c>
      <c r="G241" s="30">
        <f>'M4 - Caffeine &amp; Energy'!AM241</f>
        <v/>
      </c>
      <c r="H241" s="31">
        <f>'M4 - Caffeine &amp; Energy'!N241</f>
        <v/>
      </c>
      <c r="I241" s="15">
        <f>'M4 - Caffeine &amp; Energy'!AJ241</f>
        <v/>
      </c>
      <c r="J241" s="15" t="inlineStr">
        <is>
          <t>Capture live promo to assess.</t>
        </is>
      </c>
    </row>
    <row r="242" ht="28" customHeight="1">
      <c r="A242" s="15" t="inlineStr">
        <is>
          <t>Bang</t>
        </is>
      </c>
      <c r="B242" s="15" t="inlineStr">
        <is>
          <t>Bang Energy | Blue Razz | 18-pack 473mL</t>
        </is>
      </c>
      <c r="C242" s="15" t="inlineStr">
        <is>
          <t>4) Caffeine &amp; energy beverage</t>
        </is>
      </c>
      <c r="D242" s="30">
        <f>'M4 - Caffeine &amp; Energy'!F242</f>
        <v/>
      </c>
      <c r="E242" s="33">
        <f>'M4 - Caffeine &amp; Energy'!J242</f>
        <v/>
      </c>
      <c r="F242" s="31">
        <f>'M4 - Caffeine &amp; Energy'!K242</f>
        <v/>
      </c>
      <c r="G242" s="30">
        <f>'M4 - Caffeine &amp; Energy'!AM242</f>
        <v/>
      </c>
      <c r="H242" s="31">
        <f>'M4 - Caffeine &amp; Energy'!N242</f>
        <v/>
      </c>
      <c r="I242" s="15">
        <f>'M4 - Caffeine &amp; Energy'!AJ242</f>
        <v/>
      </c>
      <c r="J242" s="15" t="inlineStr">
        <is>
          <t>Capture live promo to assess.</t>
        </is>
      </c>
    </row>
    <row r="243" ht="28" customHeight="1">
      <c r="A243" s="15" t="inlineStr">
        <is>
          <t>Bang</t>
        </is>
      </c>
      <c r="B243" s="15" t="inlineStr">
        <is>
          <t>Bang Energy | Blue Razz | 24-pack 473mL</t>
        </is>
      </c>
      <c r="C243" s="15" t="inlineStr">
        <is>
          <t>4) Caffeine &amp; energy beverage</t>
        </is>
      </c>
      <c r="D243" s="30">
        <f>'M4 - Caffeine &amp; Energy'!F243</f>
        <v/>
      </c>
      <c r="E243" s="33">
        <f>'M4 - Caffeine &amp; Energy'!J243</f>
        <v/>
      </c>
      <c r="F243" s="31">
        <f>'M4 - Caffeine &amp; Energy'!K243</f>
        <v/>
      </c>
      <c r="G243" s="30">
        <f>'M4 - Caffeine &amp; Energy'!AM243</f>
        <v/>
      </c>
      <c r="H243" s="31">
        <f>'M4 - Caffeine &amp; Energy'!N243</f>
        <v/>
      </c>
      <c r="I243" s="15">
        <f>'M4 - Caffeine &amp; Energy'!AJ243</f>
        <v/>
      </c>
      <c r="J243" s="15" t="inlineStr">
        <is>
          <t>Capture live promo to assess.</t>
        </is>
      </c>
    </row>
    <row r="244" ht="28" customHeight="1">
      <c r="A244" s="15" t="inlineStr">
        <is>
          <t>Bang</t>
        </is>
      </c>
      <c r="B244" s="15" t="inlineStr">
        <is>
          <t>Bang Energy | Peach Mango | single 473mL</t>
        </is>
      </c>
      <c r="C244" s="15" t="inlineStr">
        <is>
          <t>4) Caffeine &amp; energy beverage</t>
        </is>
      </c>
      <c r="D244" s="30">
        <f>'M4 - Caffeine &amp; Energy'!F244</f>
        <v/>
      </c>
      <c r="E244" s="33">
        <f>'M4 - Caffeine &amp; Energy'!J244</f>
        <v/>
      </c>
      <c r="F244" s="31">
        <f>'M4 - Caffeine &amp; Energy'!K244</f>
        <v/>
      </c>
      <c r="G244" s="30">
        <f>'M4 - Caffeine &amp; Energy'!AM244</f>
        <v/>
      </c>
      <c r="H244" s="31">
        <f>'M4 - Caffeine &amp; Energy'!N244</f>
        <v/>
      </c>
      <c r="I244" s="15">
        <f>'M4 - Caffeine &amp; Energy'!AJ244</f>
        <v/>
      </c>
      <c r="J244" s="15" t="inlineStr">
        <is>
          <t>Capture live promo to assess.</t>
        </is>
      </c>
    </row>
    <row r="245" ht="28" customHeight="1">
      <c r="A245" s="15" t="inlineStr">
        <is>
          <t>Bang</t>
        </is>
      </c>
      <c r="B245" s="15" t="inlineStr">
        <is>
          <t>Bang Energy | Peach Mango | 8-pack 473mL</t>
        </is>
      </c>
      <c r="C245" s="15" t="inlineStr">
        <is>
          <t>4) Caffeine &amp; energy beverage</t>
        </is>
      </c>
      <c r="D245" s="30">
        <f>'M4 - Caffeine &amp; Energy'!F245</f>
        <v/>
      </c>
      <c r="E245" s="33">
        <f>'M4 - Caffeine &amp; Energy'!J245</f>
        <v/>
      </c>
      <c r="F245" s="31">
        <f>'M4 - Caffeine &amp; Energy'!K245</f>
        <v/>
      </c>
      <c r="G245" s="30">
        <f>'M4 - Caffeine &amp; Energy'!AM245</f>
        <v/>
      </c>
      <c r="H245" s="31">
        <f>'M4 - Caffeine &amp; Energy'!N245</f>
        <v/>
      </c>
      <c r="I245" s="15">
        <f>'M4 - Caffeine &amp; Energy'!AJ245</f>
        <v/>
      </c>
      <c r="J245" s="15" t="inlineStr">
        <is>
          <t>Capture live promo to assess.</t>
        </is>
      </c>
    </row>
    <row r="246" ht="28" customHeight="1">
      <c r="A246" s="15" t="inlineStr">
        <is>
          <t>Bang</t>
        </is>
      </c>
      <c r="B246" s="15" t="inlineStr">
        <is>
          <t>Bang Energy | Peach Mango | 12-pack 473mL</t>
        </is>
      </c>
      <c r="C246" s="15" t="inlineStr">
        <is>
          <t>4) Caffeine &amp; energy beverage</t>
        </is>
      </c>
      <c r="D246" s="30">
        <f>'M4 - Caffeine &amp; Energy'!F246</f>
        <v/>
      </c>
      <c r="E246" s="33">
        <f>'M4 - Caffeine &amp; Energy'!J246</f>
        <v/>
      </c>
      <c r="F246" s="31">
        <f>'M4 - Caffeine &amp; Energy'!K246</f>
        <v/>
      </c>
      <c r="G246" s="30">
        <f>'M4 - Caffeine &amp; Energy'!AM246</f>
        <v/>
      </c>
      <c r="H246" s="31">
        <f>'M4 - Caffeine &amp; Energy'!N246</f>
        <v/>
      </c>
      <c r="I246" s="15">
        <f>'M4 - Caffeine &amp; Energy'!AJ246</f>
        <v/>
      </c>
      <c r="J246" s="15" t="inlineStr">
        <is>
          <t>Capture live promo to assess.</t>
        </is>
      </c>
    </row>
    <row r="247" ht="28" customHeight="1">
      <c r="A247" s="15" t="inlineStr">
        <is>
          <t>Bang</t>
        </is>
      </c>
      <c r="B247" s="15" t="inlineStr">
        <is>
          <t>Bang Energy | Peach Mango | 18-pack 473mL</t>
        </is>
      </c>
      <c r="C247" s="15" t="inlineStr">
        <is>
          <t>4) Caffeine &amp; energy beverage</t>
        </is>
      </c>
      <c r="D247" s="30">
        <f>'M4 - Caffeine &amp; Energy'!F247</f>
        <v/>
      </c>
      <c r="E247" s="33">
        <f>'M4 - Caffeine &amp; Energy'!J247</f>
        <v/>
      </c>
      <c r="F247" s="31">
        <f>'M4 - Caffeine &amp; Energy'!K247</f>
        <v/>
      </c>
      <c r="G247" s="30">
        <f>'M4 - Caffeine &amp; Energy'!AM247</f>
        <v/>
      </c>
      <c r="H247" s="31">
        <f>'M4 - Caffeine &amp; Energy'!N247</f>
        <v/>
      </c>
      <c r="I247" s="15">
        <f>'M4 - Caffeine &amp; Energy'!AJ247</f>
        <v/>
      </c>
      <c r="J247" s="15" t="inlineStr">
        <is>
          <t>Capture live promo to assess.</t>
        </is>
      </c>
    </row>
    <row r="248" ht="28" customHeight="1">
      <c r="A248" s="15" t="inlineStr">
        <is>
          <t>Bang</t>
        </is>
      </c>
      <c r="B248" s="15" t="inlineStr">
        <is>
          <t>Bang Energy | Peach Mango | 24-pack 473mL</t>
        </is>
      </c>
      <c r="C248" s="15" t="inlineStr">
        <is>
          <t>4) Caffeine &amp; energy beverage</t>
        </is>
      </c>
      <c r="D248" s="30">
        <f>'M4 - Caffeine &amp; Energy'!F248</f>
        <v/>
      </c>
      <c r="E248" s="33">
        <f>'M4 - Caffeine &amp; Energy'!J248</f>
        <v/>
      </c>
      <c r="F248" s="31">
        <f>'M4 - Caffeine &amp; Energy'!K248</f>
        <v/>
      </c>
      <c r="G248" s="30">
        <f>'M4 - Caffeine &amp; Energy'!AM248</f>
        <v/>
      </c>
      <c r="H248" s="31">
        <f>'M4 - Caffeine &amp; Energy'!N248</f>
        <v/>
      </c>
      <c r="I248" s="15">
        <f>'M4 - Caffeine &amp; Energy'!AJ248</f>
        <v/>
      </c>
      <c r="J248" s="15" t="inlineStr">
        <is>
          <t>Capture live promo to assess.</t>
        </is>
      </c>
    </row>
    <row r="249" ht="28" customHeight="1">
      <c r="A249" s="15" t="inlineStr">
        <is>
          <t>Rockstar</t>
        </is>
      </c>
      <c r="B249" s="15" t="inlineStr">
        <is>
          <t>Rockstar Energy | Original | single 473mL</t>
        </is>
      </c>
      <c r="C249" s="15" t="inlineStr">
        <is>
          <t>4) Caffeine &amp; energy beverage</t>
        </is>
      </c>
      <c r="D249" s="30">
        <f>'M4 - Caffeine &amp; Energy'!F249</f>
        <v/>
      </c>
      <c r="E249" s="33">
        <f>'M4 - Caffeine &amp; Energy'!J249</f>
        <v/>
      </c>
      <c r="F249" s="31">
        <f>'M4 - Caffeine &amp; Energy'!K249</f>
        <v/>
      </c>
      <c r="G249" s="30">
        <f>'M4 - Caffeine &amp; Energy'!AM249</f>
        <v/>
      </c>
      <c r="H249" s="31">
        <f>'M4 - Caffeine &amp; Energy'!N249</f>
        <v/>
      </c>
      <c r="I249" s="15">
        <f>'M4 - Caffeine &amp; Energy'!AJ249</f>
        <v/>
      </c>
      <c r="J249" s="15" t="inlineStr">
        <is>
          <t>Capture live promo to assess.</t>
        </is>
      </c>
    </row>
    <row r="250" ht="28" customHeight="1">
      <c r="A250" s="15" t="inlineStr">
        <is>
          <t>Rockstar</t>
        </is>
      </c>
      <c r="B250" s="15" t="inlineStr">
        <is>
          <t>Rockstar Energy | Original | 8-pack 473mL</t>
        </is>
      </c>
      <c r="C250" s="15" t="inlineStr">
        <is>
          <t>4) Caffeine &amp; energy beverage</t>
        </is>
      </c>
      <c r="D250" s="30">
        <f>'M4 - Caffeine &amp; Energy'!F250</f>
        <v/>
      </c>
      <c r="E250" s="33">
        <f>'M4 - Caffeine &amp; Energy'!J250</f>
        <v/>
      </c>
      <c r="F250" s="31">
        <f>'M4 - Caffeine &amp; Energy'!K250</f>
        <v/>
      </c>
      <c r="G250" s="30">
        <f>'M4 - Caffeine &amp; Energy'!AM250</f>
        <v/>
      </c>
      <c r="H250" s="31">
        <f>'M4 - Caffeine &amp; Energy'!N250</f>
        <v/>
      </c>
      <c r="I250" s="15">
        <f>'M4 - Caffeine &amp; Energy'!AJ250</f>
        <v/>
      </c>
      <c r="J250" s="15" t="inlineStr">
        <is>
          <t>Capture live promo to assess.</t>
        </is>
      </c>
    </row>
    <row r="251" ht="28" customHeight="1">
      <c r="A251" s="15" t="inlineStr">
        <is>
          <t>Rockstar</t>
        </is>
      </c>
      <c r="B251" s="15" t="inlineStr">
        <is>
          <t>Rockstar Energy | Original | 12-pack 473mL</t>
        </is>
      </c>
      <c r="C251" s="15" t="inlineStr">
        <is>
          <t>4) Caffeine &amp; energy beverage</t>
        </is>
      </c>
      <c r="D251" s="30">
        <f>'M4 - Caffeine &amp; Energy'!F251</f>
        <v/>
      </c>
      <c r="E251" s="33">
        <f>'M4 - Caffeine &amp; Energy'!J251</f>
        <v/>
      </c>
      <c r="F251" s="31">
        <f>'M4 - Caffeine &amp; Energy'!K251</f>
        <v/>
      </c>
      <c r="G251" s="30">
        <f>'M4 - Caffeine &amp; Energy'!AM251</f>
        <v/>
      </c>
      <c r="H251" s="31">
        <f>'M4 - Caffeine &amp; Energy'!N251</f>
        <v/>
      </c>
      <c r="I251" s="15">
        <f>'M4 - Caffeine &amp; Energy'!AJ251</f>
        <v/>
      </c>
      <c r="J251" s="15" t="inlineStr">
        <is>
          <t>Capture live promo to assess.</t>
        </is>
      </c>
    </row>
    <row r="252" ht="28" customHeight="1">
      <c r="A252" s="15" t="inlineStr">
        <is>
          <t>Rockstar</t>
        </is>
      </c>
      <c r="B252" s="15" t="inlineStr">
        <is>
          <t>Rockstar Energy | Original | 18-pack 473mL</t>
        </is>
      </c>
      <c r="C252" s="15" t="inlineStr">
        <is>
          <t>4) Caffeine &amp; energy beverage</t>
        </is>
      </c>
      <c r="D252" s="30">
        <f>'M4 - Caffeine &amp; Energy'!F252</f>
        <v/>
      </c>
      <c r="E252" s="33">
        <f>'M4 - Caffeine &amp; Energy'!J252</f>
        <v/>
      </c>
      <c r="F252" s="31">
        <f>'M4 - Caffeine &amp; Energy'!K252</f>
        <v/>
      </c>
      <c r="G252" s="30">
        <f>'M4 - Caffeine &amp; Energy'!AM252</f>
        <v/>
      </c>
      <c r="H252" s="31">
        <f>'M4 - Caffeine &amp; Energy'!N252</f>
        <v/>
      </c>
      <c r="I252" s="15">
        <f>'M4 - Caffeine &amp; Energy'!AJ252</f>
        <v/>
      </c>
      <c r="J252" s="15" t="inlineStr">
        <is>
          <t>Capture live promo to assess.</t>
        </is>
      </c>
    </row>
    <row r="253" ht="28" customHeight="1">
      <c r="A253" s="15" t="inlineStr">
        <is>
          <t>Rockstar</t>
        </is>
      </c>
      <c r="B253" s="15" t="inlineStr">
        <is>
          <t>Rockstar Energy | Original | 24-pack 473mL</t>
        </is>
      </c>
      <c r="C253" s="15" t="inlineStr">
        <is>
          <t>4) Caffeine &amp; energy beverage</t>
        </is>
      </c>
      <c r="D253" s="30">
        <f>'M4 - Caffeine &amp; Energy'!F253</f>
        <v/>
      </c>
      <c r="E253" s="33">
        <f>'M4 - Caffeine &amp; Energy'!J253</f>
        <v/>
      </c>
      <c r="F253" s="31">
        <f>'M4 - Caffeine &amp; Energy'!K253</f>
        <v/>
      </c>
      <c r="G253" s="30">
        <f>'M4 - Caffeine &amp; Energy'!AM253</f>
        <v/>
      </c>
      <c r="H253" s="31">
        <f>'M4 - Caffeine &amp; Energy'!N253</f>
        <v/>
      </c>
      <c r="I253" s="15">
        <f>'M4 - Caffeine &amp; Energy'!AJ253</f>
        <v/>
      </c>
      <c r="J253" s="15" t="inlineStr">
        <is>
          <t>Capture live promo to assess.</t>
        </is>
      </c>
    </row>
    <row r="254" ht="28" customHeight="1">
      <c r="A254" s="15" t="inlineStr">
        <is>
          <t>Rockstar</t>
        </is>
      </c>
      <c r="B254" s="15" t="inlineStr">
        <is>
          <t>Rockstar Energy | Sugar Free | single 473mL</t>
        </is>
      </c>
      <c r="C254" s="15" t="inlineStr">
        <is>
          <t>4) Caffeine &amp; energy beverage</t>
        </is>
      </c>
      <c r="D254" s="30">
        <f>'M4 - Caffeine &amp; Energy'!F254</f>
        <v/>
      </c>
      <c r="E254" s="33">
        <f>'M4 - Caffeine &amp; Energy'!J254</f>
        <v/>
      </c>
      <c r="F254" s="31">
        <f>'M4 - Caffeine &amp; Energy'!K254</f>
        <v/>
      </c>
      <c r="G254" s="30">
        <f>'M4 - Caffeine &amp; Energy'!AM254</f>
        <v/>
      </c>
      <c r="H254" s="31">
        <f>'M4 - Caffeine &amp; Energy'!N254</f>
        <v/>
      </c>
      <c r="I254" s="15">
        <f>'M4 - Caffeine &amp; Energy'!AJ254</f>
        <v/>
      </c>
      <c r="J254" s="15" t="inlineStr">
        <is>
          <t>Capture live promo to assess.</t>
        </is>
      </c>
    </row>
    <row r="255" ht="28" customHeight="1">
      <c r="A255" s="15" t="inlineStr">
        <is>
          <t>Rockstar</t>
        </is>
      </c>
      <c r="B255" s="15" t="inlineStr">
        <is>
          <t>Rockstar Energy | Sugar Free | 8-pack 473mL</t>
        </is>
      </c>
      <c r="C255" s="15" t="inlineStr">
        <is>
          <t>4) Caffeine &amp; energy beverage</t>
        </is>
      </c>
      <c r="D255" s="30">
        <f>'M4 - Caffeine &amp; Energy'!F255</f>
        <v/>
      </c>
      <c r="E255" s="33">
        <f>'M4 - Caffeine &amp; Energy'!J255</f>
        <v/>
      </c>
      <c r="F255" s="31">
        <f>'M4 - Caffeine &amp; Energy'!K255</f>
        <v/>
      </c>
      <c r="G255" s="30">
        <f>'M4 - Caffeine &amp; Energy'!AM255</f>
        <v/>
      </c>
      <c r="H255" s="31">
        <f>'M4 - Caffeine &amp; Energy'!N255</f>
        <v/>
      </c>
      <c r="I255" s="15">
        <f>'M4 - Caffeine &amp; Energy'!AJ255</f>
        <v/>
      </c>
      <c r="J255" s="15" t="inlineStr">
        <is>
          <t>Capture live promo to assess.</t>
        </is>
      </c>
    </row>
    <row r="256" ht="28" customHeight="1">
      <c r="A256" s="15" t="inlineStr">
        <is>
          <t>Rockstar</t>
        </is>
      </c>
      <c r="B256" s="15" t="inlineStr">
        <is>
          <t>Rockstar Energy | Sugar Free | 12-pack 473mL</t>
        </is>
      </c>
      <c r="C256" s="15" t="inlineStr">
        <is>
          <t>4) Caffeine &amp; energy beverage</t>
        </is>
      </c>
      <c r="D256" s="30">
        <f>'M4 - Caffeine &amp; Energy'!F256</f>
        <v/>
      </c>
      <c r="E256" s="33">
        <f>'M4 - Caffeine &amp; Energy'!J256</f>
        <v/>
      </c>
      <c r="F256" s="31">
        <f>'M4 - Caffeine &amp; Energy'!K256</f>
        <v/>
      </c>
      <c r="G256" s="30">
        <f>'M4 - Caffeine &amp; Energy'!AM256</f>
        <v/>
      </c>
      <c r="H256" s="31">
        <f>'M4 - Caffeine &amp; Energy'!N256</f>
        <v/>
      </c>
      <c r="I256" s="15">
        <f>'M4 - Caffeine &amp; Energy'!AJ256</f>
        <v/>
      </c>
      <c r="J256" s="15" t="inlineStr">
        <is>
          <t>Capture live promo to assess.</t>
        </is>
      </c>
    </row>
    <row r="257" ht="28" customHeight="1">
      <c r="A257" s="15" t="inlineStr">
        <is>
          <t>Rockstar</t>
        </is>
      </c>
      <c r="B257" s="15" t="inlineStr">
        <is>
          <t>Rockstar Energy | Sugar Free | 18-pack 473mL</t>
        </is>
      </c>
      <c r="C257" s="15" t="inlineStr">
        <is>
          <t>4) Caffeine &amp; energy beverage</t>
        </is>
      </c>
      <c r="D257" s="30">
        <f>'M4 - Caffeine &amp; Energy'!F257</f>
        <v/>
      </c>
      <c r="E257" s="33">
        <f>'M4 - Caffeine &amp; Energy'!J257</f>
        <v/>
      </c>
      <c r="F257" s="31">
        <f>'M4 - Caffeine &amp; Energy'!K257</f>
        <v/>
      </c>
      <c r="G257" s="30">
        <f>'M4 - Caffeine &amp; Energy'!AM257</f>
        <v/>
      </c>
      <c r="H257" s="31">
        <f>'M4 - Caffeine &amp; Energy'!N257</f>
        <v/>
      </c>
      <c r="I257" s="15">
        <f>'M4 - Caffeine &amp; Energy'!AJ257</f>
        <v/>
      </c>
      <c r="J257" s="15" t="inlineStr">
        <is>
          <t>Capture live promo to assess.</t>
        </is>
      </c>
    </row>
    <row r="258" ht="28" customHeight="1">
      <c r="A258" s="15" t="inlineStr">
        <is>
          <t>Rockstar</t>
        </is>
      </c>
      <c r="B258" s="15" t="inlineStr">
        <is>
          <t>Rockstar Energy | Sugar Free | 24-pack 473mL</t>
        </is>
      </c>
      <c r="C258" s="15" t="inlineStr">
        <is>
          <t>4) Caffeine &amp; energy beverage</t>
        </is>
      </c>
      <c r="D258" s="30">
        <f>'M4 - Caffeine &amp; Energy'!F258</f>
        <v/>
      </c>
      <c r="E258" s="33">
        <f>'M4 - Caffeine &amp; Energy'!J258</f>
        <v/>
      </c>
      <c r="F258" s="31">
        <f>'M4 - Caffeine &amp; Energy'!K258</f>
        <v/>
      </c>
      <c r="G258" s="30">
        <f>'M4 - Caffeine &amp; Energy'!AM258</f>
        <v/>
      </c>
      <c r="H258" s="31">
        <f>'M4 - Caffeine &amp; Energy'!N258</f>
        <v/>
      </c>
      <c r="I258" s="15">
        <f>'M4 - Caffeine &amp; Energy'!AJ258</f>
        <v/>
      </c>
      <c r="J258" s="15" t="inlineStr">
        <is>
          <t>Capture live promo to assess.</t>
        </is>
      </c>
    </row>
    <row r="259" ht="28" customHeight="1">
      <c r="A259" s="15" t="inlineStr">
        <is>
          <t>Rockstar</t>
        </is>
      </c>
      <c r="B259" s="15" t="inlineStr">
        <is>
          <t>Rockstar Energy | Punched Fruit Punch | single 473mL</t>
        </is>
      </c>
      <c r="C259" s="15" t="inlineStr">
        <is>
          <t>4) Caffeine &amp; energy beverage</t>
        </is>
      </c>
      <c r="D259" s="30">
        <f>'M4 - Caffeine &amp; Energy'!F259</f>
        <v/>
      </c>
      <c r="E259" s="33">
        <f>'M4 - Caffeine &amp; Energy'!J259</f>
        <v/>
      </c>
      <c r="F259" s="31">
        <f>'M4 - Caffeine &amp; Energy'!K259</f>
        <v/>
      </c>
      <c r="G259" s="30">
        <f>'M4 - Caffeine &amp; Energy'!AM259</f>
        <v/>
      </c>
      <c r="H259" s="31">
        <f>'M4 - Caffeine &amp; Energy'!N259</f>
        <v/>
      </c>
      <c r="I259" s="15">
        <f>'M4 - Caffeine &amp; Energy'!AJ259</f>
        <v/>
      </c>
      <c r="J259" s="15" t="inlineStr">
        <is>
          <t>Capture live promo to assess.</t>
        </is>
      </c>
    </row>
    <row r="260" ht="28" customHeight="1">
      <c r="A260" s="15" t="inlineStr">
        <is>
          <t>Rockstar</t>
        </is>
      </c>
      <c r="B260" s="15" t="inlineStr">
        <is>
          <t>Rockstar Energy | Punched Fruit Punch | 8-pack 473mL</t>
        </is>
      </c>
      <c r="C260" s="15" t="inlineStr">
        <is>
          <t>4) Caffeine &amp; energy beverage</t>
        </is>
      </c>
      <c r="D260" s="30">
        <f>'M4 - Caffeine &amp; Energy'!F260</f>
        <v/>
      </c>
      <c r="E260" s="33">
        <f>'M4 - Caffeine &amp; Energy'!J260</f>
        <v/>
      </c>
      <c r="F260" s="31">
        <f>'M4 - Caffeine &amp; Energy'!K260</f>
        <v/>
      </c>
      <c r="G260" s="30">
        <f>'M4 - Caffeine &amp; Energy'!AM260</f>
        <v/>
      </c>
      <c r="H260" s="31">
        <f>'M4 - Caffeine &amp; Energy'!N260</f>
        <v/>
      </c>
      <c r="I260" s="15">
        <f>'M4 - Caffeine &amp; Energy'!AJ260</f>
        <v/>
      </c>
      <c r="J260" s="15" t="inlineStr">
        <is>
          <t>Capture live promo to assess.</t>
        </is>
      </c>
    </row>
    <row r="261" ht="28" customHeight="1">
      <c r="A261" s="15" t="inlineStr">
        <is>
          <t>Rockstar</t>
        </is>
      </c>
      <c r="B261" s="15" t="inlineStr">
        <is>
          <t>Rockstar Energy | Punched Fruit Punch | 12-pack 473mL</t>
        </is>
      </c>
      <c r="C261" s="15" t="inlineStr">
        <is>
          <t>4) Caffeine &amp; energy beverage</t>
        </is>
      </c>
      <c r="D261" s="30">
        <f>'M4 - Caffeine &amp; Energy'!F261</f>
        <v/>
      </c>
      <c r="E261" s="33">
        <f>'M4 - Caffeine &amp; Energy'!J261</f>
        <v/>
      </c>
      <c r="F261" s="31">
        <f>'M4 - Caffeine &amp; Energy'!K261</f>
        <v/>
      </c>
      <c r="G261" s="30">
        <f>'M4 - Caffeine &amp; Energy'!AM261</f>
        <v/>
      </c>
      <c r="H261" s="31">
        <f>'M4 - Caffeine &amp; Energy'!N261</f>
        <v/>
      </c>
      <c r="I261" s="15">
        <f>'M4 - Caffeine &amp; Energy'!AJ261</f>
        <v/>
      </c>
      <c r="J261" s="15" t="inlineStr">
        <is>
          <t>Capture live promo to assess.</t>
        </is>
      </c>
    </row>
    <row r="262" ht="28" customHeight="1">
      <c r="A262" s="15" t="inlineStr">
        <is>
          <t>Rockstar</t>
        </is>
      </c>
      <c r="B262" s="15" t="inlineStr">
        <is>
          <t>Rockstar Energy | Punched Fruit Punch | 18-pack 473mL</t>
        </is>
      </c>
      <c r="C262" s="15" t="inlineStr">
        <is>
          <t>4) Caffeine &amp; energy beverage</t>
        </is>
      </c>
      <c r="D262" s="30">
        <f>'M4 - Caffeine &amp; Energy'!F262</f>
        <v/>
      </c>
      <c r="E262" s="33">
        <f>'M4 - Caffeine &amp; Energy'!J262</f>
        <v/>
      </c>
      <c r="F262" s="31">
        <f>'M4 - Caffeine &amp; Energy'!K262</f>
        <v/>
      </c>
      <c r="G262" s="30">
        <f>'M4 - Caffeine &amp; Energy'!AM262</f>
        <v/>
      </c>
      <c r="H262" s="31">
        <f>'M4 - Caffeine &amp; Energy'!N262</f>
        <v/>
      </c>
      <c r="I262" s="15">
        <f>'M4 - Caffeine &amp; Energy'!AJ262</f>
        <v/>
      </c>
      <c r="J262" s="15" t="inlineStr">
        <is>
          <t>Capture live promo to assess.</t>
        </is>
      </c>
    </row>
    <row r="263" ht="28" customHeight="1">
      <c r="A263" s="15" t="inlineStr">
        <is>
          <t>Rockstar</t>
        </is>
      </c>
      <c r="B263" s="15" t="inlineStr">
        <is>
          <t>Rockstar Energy | Punched Fruit Punch | 24-pack 473mL</t>
        </is>
      </c>
      <c r="C263" s="15" t="inlineStr">
        <is>
          <t>4) Caffeine &amp; energy beverage</t>
        </is>
      </c>
      <c r="D263" s="30">
        <f>'M4 - Caffeine &amp; Energy'!F263</f>
        <v/>
      </c>
      <c r="E263" s="33">
        <f>'M4 - Caffeine &amp; Energy'!J263</f>
        <v/>
      </c>
      <c r="F263" s="31">
        <f>'M4 - Caffeine &amp; Energy'!K263</f>
        <v/>
      </c>
      <c r="G263" s="30">
        <f>'M4 - Caffeine &amp; Energy'!AM263</f>
        <v/>
      </c>
      <c r="H263" s="31">
        <f>'M4 - Caffeine &amp; Energy'!N263</f>
        <v/>
      </c>
      <c r="I263" s="15">
        <f>'M4 - Caffeine &amp; Energy'!AJ263</f>
        <v/>
      </c>
      <c r="J263" s="15" t="inlineStr">
        <is>
          <t>Capture live promo to assess.</t>
        </is>
      </c>
    </row>
    <row r="264" ht="28" customHeight="1">
      <c r="A264" s="15" t="inlineStr">
        <is>
          <t>Rockstar</t>
        </is>
      </c>
      <c r="B264" s="15" t="inlineStr">
        <is>
          <t>Rockstar Energy | Pure Zero Silver Ice | single 473mL</t>
        </is>
      </c>
      <c r="C264" s="15" t="inlineStr">
        <is>
          <t>4) Caffeine &amp; energy beverage</t>
        </is>
      </c>
      <c r="D264" s="30">
        <f>'M4 - Caffeine &amp; Energy'!F264</f>
        <v/>
      </c>
      <c r="E264" s="33">
        <f>'M4 - Caffeine &amp; Energy'!J264</f>
        <v/>
      </c>
      <c r="F264" s="31">
        <f>'M4 - Caffeine &amp; Energy'!K264</f>
        <v/>
      </c>
      <c r="G264" s="30">
        <f>'M4 - Caffeine &amp; Energy'!AM264</f>
        <v/>
      </c>
      <c r="H264" s="31">
        <f>'M4 - Caffeine &amp; Energy'!N264</f>
        <v/>
      </c>
      <c r="I264" s="15">
        <f>'M4 - Caffeine &amp; Energy'!AJ264</f>
        <v/>
      </c>
      <c r="J264" s="15" t="inlineStr">
        <is>
          <t>Capture live promo to assess.</t>
        </is>
      </c>
    </row>
    <row r="265" ht="28" customHeight="1">
      <c r="A265" s="15" t="inlineStr">
        <is>
          <t>Rockstar</t>
        </is>
      </c>
      <c r="B265" s="15" t="inlineStr">
        <is>
          <t>Rockstar Energy | Pure Zero Silver Ice | 8-pack 473mL</t>
        </is>
      </c>
      <c r="C265" s="15" t="inlineStr">
        <is>
          <t>4) Caffeine &amp; energy beverage</t>
        </is>
      </c>
      <c r="D265" s="30">
        <f>'M4 - Caffeine &amp; Energy'!F265</f>
        <v/>
      </c>
      <c r="E265" s="33">
        <f>'M4 - Caffeine &amp; Energy'!J265</f>
        <v/>
      </c>
      <c r="F265" s="31">
        <f>'M4 - Caffeine &amp; Energy'!K265</f>
        <v/>
      </c>
      <c r="G265" s="30">
        <f>'M4 - Caffeine &amp; Energy'!AM265</f>
        <v/>
      </c>
      <c r="H265" s="31">
        <f>'M4 - Caffeine &amp; Energy'!N265</f>
        <v/>
      </c>
      <c r="I265" s="15">
        <f>'M4 - Caffeine &amp; Energy'!AJ265</f>
        <v/>
      </c>
      <c r="J265" s="15" t="inlineStr">
        <is>
          <t>Capture live promo to assess.</t>
        </is>
      </c>
    </row>
    <row r="266" ht="28" customHeight="1">
      <c r="A266" s="15" t="inlineStr">
        <is>
          <t>Rockstar</t>
        </is>
      </c>
      <c r="B266" s="15" t="inlineStr">
        <is>
          <t>Rockstar Energy | Pure Zero Silver Ice | 12-pack 473mL</t>
        </is>
      </c>
      <c r="C266" s="15" t="inlineStr">
        <is>
          <t>4) Caffeine &amp; energy beverage</t>
        </is>
      </c>
      <c r="D266" s="30">
        <f>'M4 - Caffeine &amp; Energy'!F266</f>
        <v/>
      </c>
      <c r="E266" s="33">
        <f>'M4 - Caffeine &amp; Energy'!J266</f>
        <v/>
      </c>
      <c r="F266" s="31">
        <f>'M4 - Caffeine &amp; Energy'!K266</f>
        <v/>
      </c>
      <c r="G266" s="30">
        <f>'M4 - Caffeine &amp; Energy'!AM266</f>
        <v/>
      </c>
      <c r="H266" s="31">
        <f>'M4 - Caffeine &amp; Energy'!N266</f>
        <v/>
      </c>
      <c r="I266" s="15">
        <f>'M4 - Caffeine &amp; Energy'!AJ266</f>
        <v/>
      </c>
      <c r="J266" s="15" t="inlineStr">
        <is>
          <t>Capture live promo to assess.</t>
        </is>
      </c>
    </row>
    <row r="267" ht="28" customHeight="1">
      <c r="A267" s="15" t="inlineStr">
        <is>
          <t>Rockstar</t>
        </is>
      </c>
      <c r="B267" s="15" t="inlineStr">
        <is>
          <t>Rockstar Energy | Pure Zero Silver Ice | 18-pack 473mL</t>
        </is>
      </c>
      <c r="C267" s="15" t="inlineStr">
        <is>
          <t>4) Caffeine &amp; energy beverage</t>
        </is>
      </c>
      <c r="D267" s="30">
        <f>'M4 - Caffeine &amp; Energy'!F267</f>
        <v/>
      </c>
      <c r="E267" s="33">
        <f>'M4 - Caffeine &amp; Energy'!J267</f>
        <v/>
      </c>
      <c r="F267" s="31">
        <f>'M4 - Caffeine &amp; Energy'!K267</f>
        <v/>
      </c>
      <c r="G267" s="30">
        <f>'M4 - Caffeine &amp; Energy'!AM267</f>
        <v/>
      </c>
      <c r="H267" s="31">
        <f>'M4 - Caffeine &amp; Energy'!N267</f>
        <v/>
      </c>
      <c r="I267" s="15">
        <f>'M4 - Caffeine &amp; Energy'!AJ267</f>
        <v/>
      </c>
      <c r="J267" s="15" t="inlineStr">
        <is>
          <t>Capture live promo to assess.</t>
        </is>
      </c>
    </row>
    <row r="268" ht="28" customHeight="1">
      <c r="A268" s="15" t="inlineStr">
        <is>
          <t>Rockstar</t>
        </is>
      </c>
      <c r="B268" s="15" t="inlineStr">
        <is>
          <t>Rockstar Energy | Pure Zero Silver Ice | 24-pack 473mL</t>
        </is>
      </c>
      <c r="C268" s="15" t="inlineStr">
        <is>
          <t>4) Caffeine &amp; energy beverage</t>
        </is>
      </c>
      <c r="D268" s="30">
        <f>'M4 - Caffeine &amp; Energy'!F268</f>
        <v/>
      </c>
      <c r="E268" s="33">
        <f>'M4 - Caffeine &amp; Energy'!J268</f>
        <v/>
      </c>
      <c r="F268" s="31">
        <f>'M4 - Caffeine &amp; Energy'!K268</f>
        <v/>
      </c>
      <c r="G268" s="30">
        <f>'M4 - Caffeine &amp; Energy'!AM268</f>
        <v/>
      </c>
      <c r="H268" s="31">
        <f>'M4 - Caffeine &amp; Energy'!N268</f>
        <v/>
      </c>
      <c r="I268" s="15">
        <f>'M4 - Caffeine &amp; Energy'!AJ268</f>
        <v/>
      </c>
      <c r="J268" s="15" t="inlineStr">
        <is>
          <t>Capture live promo to assess.</t>
        </is>
      </c>
    </row>
    <row r="269" ht="28" customHeight="1">
      <c r="A269" s="15" t="inlineStr">
        <is>
          <t>GURU</t>
        </is>
      </c>
      <c r="B269" s="15" t="inlineStr">
        <is>
          <t>GURU Organic Energy | Original | 4-pack 250mL</t>
        </is>
      </c>
      <c r="C269" s="15" t="inlineStr">
        <is>
          <t>4) Caffeine &amp; energy beverage</t>
        </is>
      </c>
      <c r="D269" s="30">
        <f>'M4 - Caffeine &amp; Energy'!F269</f>
        <v/>
      </c>
      <c r="E269" s="33">
        <f>'M4 - Caffeine &amp; Energy'!J269</f>
        <v/>
      </c>
      <c r="F269" s="31">
        <f>'M4 - Caffeine &amp; Energy'!K269</f>
        <v/>
      </c>
      <c r="G269" s="30">
        <f>'M4 - Caffeine &amp; Energy'!AM269</f>
        <v/>
      </c>
      <c r="H269" s="31">
        <f>'M4 - Caffeine &amp; Energy'!N269</f>
        <v/>
      </c>
      <c r="I269" s="15">
        <f>'M4 - Caffeine &amp; Energy'!AJ269</f>
        <v/>
      </c>
      <c r="J269" s="15" t="inlineStr">
        <is>
          <t>Capture live promo to assess.</t>
        </is>
      </c>
    </row>
    <row r="270" ht="28" customHeight="1">
      <c r="A270" s="15" t="inlineStr">
        <is>
          <t>GURU</t>
        </is>
      </c>
      <c r="B270" s="15" t="inlineStr">
        <is>
          <t>GURU Organic Energy | Original | 8-pack 250mL</t>
        </is>
      </c>
      <c r="C270" s="15" t="inlineStr">
        <is>
          <t>4) Caffeine &amp; energy beverage</t>
        </is>
      </c>
      <c r="D270" s="30">
        <f>'M4 - Caffeine &amp; Energy'!F270</f>
        <v/>
      </c>
      <c r="E270" s="33">
        <f>'M4 - Caffeine &amp; Energy'!J270</f>
        <v/>
      </c>
      <c r="F270" s="31">
        <f>'M4 - Caffeine &amp; Energy'!K270</f>
        <v/>
      </c>
      <c r="G270" s="30">
        <f>'M4 - Caffeine &amp; Energy'!AM270</f>
        <v/>
      </c>
      <c r="H270" s="31">
        <f>'M4 - Caffeine &amp; Energy'!N270</f>
        <v/>
      </c>
      <c r="I270" s="15">
        <f>'M4 - Caffeine &amp; Energy'!AJ270</f>
        <v/>
      </c>
      <c r="J270" s="15" t="inlineStr">
        <is>
          <t>Capture live promo to assess.</t>
        </is>
      </c>
    </row>
    <row r="271" ht="28" customHeight="1">
      <c r="A271" s="15" t="inlineStr">
        <is>
          <t>GURU</t>
        </is>
      </c>
      <c r="B271" s="15" t="inlineStr">
        <is>
          <t>GURU Organic Energy | Original | 12-pack 250mL</t>
        </is>
      </c>
      <c r="C271" s="15" t="inlineStr">
        <is>
          <t>4) Caffeine &amp; energy beverage</t>
        </is>
      </c>
      <c r="D271" s="30">
        <f>'M4 - Caffeine &amp; Energy'!F271</f>
        <v/>
      </c>
      <c r="E271" s="33">
        <f>'M4 - Caffeine &amp; Energy'!J271</f>
        <v/>
      </c>
      <c r="F271" s="31">
        <f>'M4 - Caffeine &amp; Energy'!K271</f>
        <v/>
      </c>
      <c r="G271" s="30">
        <f>'M4 - Caffeine &amp; Energy'!AM271</f>
        <v/>
      </c>
      <c r="H271" s="31">
        <f>'M4 - Caffeine &amp; Energy'!N271</f>
        <v/>
      </c>
      <c r="I271" s="15">
        <f>'M4 - Caffeine &amp; Energy'!AJ271</f>
        <v/>
      </c>
      <c r="J271" s="15" t="inlineStr">
        <is>
          <t>Capture live promo to assess.</t>
        </is>
      </c>
    </row>
    <row r="272" ht="28" customHeight="1">
      <c r="A272" s="15" t="inlineStr">
        <is>
          <t>GURU</t>
        </is>
      </c>
      <c r="B272" s="15" t="inlineStr">
        <is>
          <t>GURU Organic Energy | Original | 18-pack 250mL</t>
        </is>
      </c>
      <c r="C272" s="15" t="inlineStr">
        <is>
          <t>4) Caffeine &amp; energy beverage</t>
        </is>
      </c>
      <c r="D272" s="30">
        <f>'M4 - Caffeine &amp; Energy'!F272</f>
        <v/>
      </c>
      <c r="E272" s="33">
        <f>'M4 - Caffeine &amp; Energy'!J272</f>
        <v/>
      </c>
      <c r="F272" s="31">
        <f>'M4 - Caffeine &amp; Energy'!K272</f>
        <v/>
      </c>
      <c r="G272" s="30">
        <f>'M4 - Caffeine &amp; Energy'!AM272</f>
        <v/>
      </c>
      <c r="H272" s="31">
        <f>'M4 - Caffeine &amp; Energy'!N272</f>
        <v/>
      </c>
      <c r="I272" s="15">
        <f>'M4 - Caffeine &amp; Energy'!AJ272</f>
        <v/>
      </c>
      <c r="J272" s="15" t="inlineStr">
        <is>
          <t>Capture live promo to assess.</t>
        </is>
      </c>
    </row>
    <row r="273" ht="28" customHeight="1">
      <c r="A273" s="15" t="inlineStr">
        <is>
          <t>GURU</t>
        </is>
      </c>
      <c r="B273" s="15" t="inlineStr">
        <is>
          <t>GURU Organic Energy | Original | 24-pack 250mL</t>
        </is>
      </c>
      <c r="C273" s="15" t="inlineStr">
        <is>
          <t>4) Caffeine &amp; energy beverage</t>
        </is>
      </c>
      <c r="D273" s="30">
        <f>'M4 - Caffeine &amp; Energy'!F273</f>
        <v/>
      </c>
      <c r="E273" s="33">
        <f>'M4 - Caffeine &amp; Energy'!J273</f>
        <v/>
      </c>
      <c r="F273" s="31">
        <f>'M4 - Caffeine &amp; Energy'!K273</f>
        <v/>
      </c>
      <c r="G273" s="30">
        <f>'M4 - Caffeine &amp; Energy'!AM273</f>
        <v/>
      </c>
      <c r="H273" s="31">
        <f>'M4 - Caffeine &amp; Energy'!N273</f>
        <v/>
      </c>
      <c r="I273" s="15">
        <f>'M4 - Caffeine &amp; Energy'!AJ273</f>
        <v/>
      </c>
      <c r="J273" s="15" t="inlineStr">
        <is>
          <t>Capture live promo to assess.</t>
        </is>
      </c>
    </row>
    <row r="274" ht="28" customHeight="1">
      <c r="A274" s="15" t="inlineStr">
        <is>
          <t>GURU</t>
        </is>
      </c>
      <c r="B274" s="15" t="inlineStr">
        <is>
          <t>GURU Organic Energy | Tropical Punch | 4-pack 250mL</t>
        </is>
      </c>
      <c r="C274" s="15" t="inlineStr">
        <is>
          <t>4) Caffeine &amp; energy beverage</t>
        </is>
      </c>
      <c r="D274" s="30">
        <f>'M4 - Caffeine &amp; Energy'!F274</f>
        <v/>
      </c>
      <c r="E274" s="33">
        <f>'M4 - Caffeine &amp; Energy'!J274</f>
        <v/>
      </c>
      <c r="F274" s="31">
        <f>'M4 - Caffeine &amp; Energy'!K274</f>
        <v/>
      </c>
      <c r="G274" s="30">
        <f>'M4 - Caffeine &amp; Energy'!AM274</f>
        <v/>
      </c>
      <c r="H274" s="31">
        <f>'M4 - Caffeine &amp; Energy'!N274</f>
        <v/>
      </c>
      <c r="I274" s="15">
        <f>'M4 - Caffeine &amp; Energy'!AJ274</f>
        <v/>
      </c>
      <c r="J274" s="15" t="inlineStr">
        <is>
          <t>Capture live promo to assess.</t>
        </is>
      </c>
    </row>
    <row r="275" ht="28" customHeight="1">
      <c r="A275" s="15" t="inlineStr">
        <is>
          <t>GURU</t>
        </is>
      </c>
      <c r="B275" s="15" t="inlineStr">
        <is>
          <t>GURU Organic Energy | Tropical Punch | 8-pack 250mL</t>
        </is>
      </c>
      <c r="C275" s="15" t="inlineStr">
        <is>
          <t>4) Caffeine &amp; energy beverage</t>
        </is>
      </c>
      <c r="D275" s="30">
        <f>'M4 - Caffeine &amp; Energy'!F275</f>
        <v/>
      </c>
      <c r="E275" s="33">
        <f>'M4 - Caffeine &amp; Energy'!J275</f>
        <v/>
      </c>
      <c r="F275" s="31">
        <f>'M4 - Caffeine &amp; Energy'!K275</f>
        <v/>
      </c>
      <c r="G275" s="30">
        <f>'M4 - Caffeine &amp; Energy'!AM275</f>
        <v/>
      </c>
      <c r="H275" s="31">
        <f>'M4 - Caffeine &amp; Energy'!N275</f>
        <v/>
      </c>
      <c r="I275" s="15">
        <f>'M4 - Caffeine &amp; Energy'!AJ275</f>
        <v/>
      </c>
      <c r="J275" s="15" t="inlineStr">
        <is>
          <t>Capture live promo to assess.</t>
        </is>
      </c>
    </row>
    <row r="276" ht="28" customHeight="1">
      <c r="A276" s="15" t="inlineStr">
        <is>
          <t>GURU</t>
        </is>
      </c>
      <c r="B276" s="15" t="inlineStr">
        <is>
          <t>GURU Organic Energy | Tropical Punch | 12-pack 250mL</t>
        </is>
      </c>
      <c r="C276" s="15" t="inlineStr">
        <is>
          <t>4) Caffeine &amp; energy beverage</t>
        </is>
      </c>
      <c r="D276" s="30">
        <f>'M4 - Caffeine &amp; Energy'!F276</f>
        <v/>
      </c>
      <c r="E276" s="33">
        <f>'M4 - Caffeine &amp; Energy'!J276</f>
        <v/>
      </c>
      <c r="F276" s="31">
        <f>'M4 - Caffeine &amp; Energy'!K276</f>
        <v/>
      </c>
      <c r="G276" s="30">
        <f>'M4 - Caffeine &amp; Energy'!AM276</f>
        <v/>
      </c>
      <c r="H276" s="31">
        <f>'M4 - Caffeine &amp; Energy'!N276</f>
        <v/>
      </c>
      <c r="I276" s="15">
        <f>'M4 - Caffeine &amp; Energy'!AJ276</f>
        <v/>
      </c>
      <c r="J276" s="15" t="inlineStr">
        <is>
          <t>Capture live promo to assess.</t>
        </is>
      </c>
    </row>
    <row r="277" ht="28" customHeight="1">
      <c r="A277" s="15" t="inlineStr">
        <is>
          <t>GURU</t>
        </is>
      </c>
      <c r="B277" s="15" t="inlineStr">
        <is>
          <t>GURU Organic Energy | Tropical Punch | 18-pack 250mL</t>
        </is>
      </c>
      <c r="C277" s="15" t="inlineStr">
        <is>
          <t>4) Caffeine &amp; energy beverage</t>
        </is>
      </c>
      <c r="D277" s="30">
        <f>'M4 - Caffeine &amp; Energy'!F277</f>
        <v/>
      </c>
      <c r="E277" s="33">
        <f>'M4 - Caffeine &amp; Energy'!J277</f>
        <v/>
      </c>
      <c r="F277" s="31">
        <f>'M4 - Caffeine &amp; Energy'!K277</f>
        <v/>
      </c>
      <c r="G277" s="30">
        <f>'M4 - Caffeine &amp; Energy'!AM277</f>
        <v/>
      </c>
      <c r="H277" s="31">
        <f>'M4 - Caffeine &amp; Energy'!N277</f>
        <v/>
      </c>
      <c r="I277" s="15">
        <f>'M4 - Caffeine &amp; Energy'!AJ277</f>
        <v/>
      </c>
      <c r="J277" s="15" t="inlineStr">
        <is>
          <t>Capture live promo to assess.</t>
        </is>
      </c>
    </row>
    <row r="278" ht="28" customHeight="1">
      <c r="A278" s="15" t="inlineStr">
        <is>
          <t>GURU</t>
        </is>
      </c>
      <c r="B278" s="15" t="inlineStr">
        <is>
          <t>GURU Organic Energy | Tropical Punch | 24-pack 250mL</t>
        </is>
      </c>
      <c r="C278" s="15" t="inlineStr">
        <is>
          <t>4) Caffeine &amp; energy beverage</t>
        </is>
      </c>
      <c r="D278" s="30">
        <f>'M4 - Caffeine &amp; Energy'!F278</f>
        <v/>
      </c>
      <c r="E278" s="33">
        <f>'M4 - Caffeine &amp; Energy'!J278</f>
        <v/>
      </c>
      <c r="F278" s="31">
        <f>'M4 - Caffeine &amp; Energy'!K278</f>
        <v/>
      </c>
      <c r="G278" s="30">
        <f>'M4 - Caffeine &amp; Energy'!AM278</f>
        <v/>
      </c>
      <c r="H278" s="31">
        <f>'M4 - Caffeine &amp; Energy'!N278</f>
        <v/>
      </c>
      <c r="I278" s="15">
        <f>'M4 - Caffeine &amp; Energy'!AJ278</f>
        <v/>
      </c>
      <c r="J278" s="15" t="inlineStr">
        <is>
          <t>Capture live promo to assess.</t>
        </is>
      </c>
    </row>
    <row r="279" ht="28" customHeight="1">
      <c r="A279" s="15" t="inlineStr">
        <is>
          <t>GURU</t>
        </is>
      </c>
      <c r="B279" s="15" t="inlineStr">
        <is>
          <t>GURU Organic Energy | Yerba Mate | 4-pack 250mL</t>
        </is>
      </c>
      <c r="C279" s="15" t="inlineStr">
        <is>
          <t>4) Caffeine &amp; energy beverage</t>
        </is>
      </c>
      <c r="D279" s="30">
        <f>'M4 - Caffeine &amp; Energy'!F279</f>
        <v/>
      </c>
      <c r="E279" s="33">
        <f>'M4 - Caffeine &amp; Energy'!J279</f>
        <v/>
      </c>
      <c r="F279" s="31">
        <f>'M4 - Caffeine &amp; Energy'!K279</f>
        <v/>
      </c>
      <c r="G279" s="30">
        <f>'M4 - Caffeine &amp; Energy'!AM279</f>
        <v/>
      </c>
      <c r="H279" s="31">
        <f>'M4 - Caffeine &amp; Energy'!N279</f>
        <v/>
      </c>
      <c r="I279" s="15">
        <f>'M4 - Caffeine &amp; Energy'!AJ279</f>
        <v/>
      </c>
      <c r="J279" s="15" t="inlineStr">
        <is>
          <t>Capture live promo to assess.</t>
        </is>
      </c>
    </row>
    <row r="280" ht="28" customHeight="1">
      <c r="A280" s="15" t="inlineStr">
        <is>
          <t>GURU</t>
        </is>
      </c>
      <c r="B280" s="15" t="inlineStr">
        <is>
          <t>GURU Organic Energy | Yerba Mate | 8-pack 250mL</t>
        </is>
      </c>
      <c r="C280" s="15" t="inlineStr">
        <is>
          <t>4) Caffeine &amp; energy beverage</t>
        </is>
      </c>
      <c r="D280" s="30">
        <f>'M4 - Caffeine &amp; Energy'!F280</f>
        <v/>
      </c>
      <c r="E280" s="33">
        <f>'M4 - Caffeine &amp; Energy'!J280</f>
        <v/>
      </c>
      <c r="F280" s="31">
        <f>'M4 - Caffeine &amp; Energy'!K280</f>
        <v/>
      </c>
      <c r="G280" s="30">
        <f>'M4 - Caffeine &amp; Energy'!AM280</f>
        <v/>
      </c>
      <c r="H280" s="31">
        <f>'M4 - Caffeine &amp; Energy'!N280</f>
        <v/>
      </c>
      <c r="I280" s="15">
        <f>'M4 - Caffeine &amp; Energy'!AJ280</f>
        <v/>
      </c>
      <c r="J280" s="15" t="inlineStr">
        <is>
          <t>Capture live promo to assess.</t>
        </is>
      </c>
    </row>
    <row r="281" ht="28" customHeight="1">
      <c r="A281" s="15" t="inlineStr">
        <is>
          <t>GURU</t>
        </is>
      </c>
      <c r="B281" s="15" t="inlineStr">
        <is>
          <t>GURU Organic Energy | Yerba Mate | 12-pack 250mL</t>
        </is>
      </c>
      <c r="C281" s="15" t="inlineStr">
        <is>
          <t>4) Caffeine &amp; energy beverage</t>
        </is>
      </c>
      <c r="D281" s="30">
        <f>'M4 - Caffeine &amp; Energy'!F281</f>
        <v/>
      </c>
      <c r="E281" s="33">
        <f>'M4 - Caffeine &amp; Energy'!J281</f>
        <v/>
      </c>
      <c r="F281" s="31">
        <f>'M4 - Caffeine &amp; Energy'!K281</f>
        <v/>
      </c>
      <c r="G281" s="30">
        <f>'M4 - Caffeine &amp; Energy'!AM281</f>
        <v/>
      </c>
      <c r="H281" s="31">
        <f>'M4 - Caffeine &amp; Energy'!N281</f>
        <v/>
      </c>
      <c r="I281" s="15">
        <f>'M4 - Caffeine &amp; Energy'!AJ281</f>
        <v/>
      </c>
      <c r="J281" s="15" t="inlineStr">
        <is>
          <t>Capture live promo to assess.</t>
        </is>
      </c>
    </row>
    <row r="282" ht="28" customHeight="1">
      <c r="A282" s="15" t="inlineStr">
        <is>
          <t>GURU</t>
        </is>
      </c>
      <c r="B282" s="15" t="inlineStr">
        <is>
          <t>GURU Organic Energy | Yerba Mate | 18-pack 250mL</t>
        </is>
      </c>
      <c r="C282" s="15" t="inlineStr">
        <is>
          <t>4) Caffeine &amp; energy beverage</t>
        </is>
      </c>
      <c r="D282" s="30">
        <f>'M4 - Caffeine &amp; Energy'!F282</f>
        <v/>
      </c>
      <c r="E282" s="33">
        <f>'M4 - Caffeine &amp; Energy'!J282</f>
        <v/>
      </c>
      <c r="F282" s="31">
        <f>'M4 - Caffeine &amp; Energy'!K282</f>
        <v/>
      </c>
      <c r="G282" s="30">
        <f>'M4 - Caffeine &amp; Energy'!AM282</f>
        <v/>
      </c>
      <c r="H282" s="31">
        <f>'M4 - Caffeine &amp; Energy'!N282</f>
        <v/>
      </c>
      <c r="I282" s="15">
        <f>'M4 - Caffeine &amp; Energy'!AJ282</f>
        <v/>
      </c>
      <c r="J282" s="15" t="inlineStr">
        <is>
          <t>Capture live promo to assess.</t>
        </is>
      </c>
    </row>
    <row r="283" ht="28" customHeight="1">
      <c r="A283" s="15" t="inlineStr">
        <is>
          <t>GURU</t>
        </is>
      </c>
      <c r="B283" s="15" t="inlineStr">
        <is>
          <t>GURU Organic Energy | Yerba Mate | 24-pack 250mL</t>
        </is>
      </c>
      <c r="C283" s="15" t="inlineStr">
        <is>
          <t>4) Caffeine &amp; energy beverage</t>
        </is>
      </c>
      <c r="D283" s="30">
        <f>'M4 - Caffeine &amp; Energy'!F283</f>
        <v/>
      </c>
      <c r="E283" s="33">
        <f>'M4 - Caffeine &amp; Energy'!J283</f>
        <v/>
      </c>
      <c r="F283" s="31">
        <f>'M4 - Caffeine &amp; Energy'!K283</f>
        <v/>
      </c>
      <c r="G283" s="30">
        <f>'M4 - Caffeine &amp; Energy'!AM283</f>
        <v/>
      </c>
      <c r="H283" s="31">
        <f>'M4 - Caffeine &amp; Energy'!N283</f>
        <v/>
      </c>
      <c r="I283" s="15">
        <f>'M4 - Caffeine &amp; Energy'!AJ283</f>
        <v/>
      </c>
      <c r="J283" s="15" t="inlineStr">
        <is>
          <t>Capture live promo to assess.</t>
        </is>
      </c>
    </row>
    <row r="284" ht="28" customHeight="1">
      <c r="A284" s="15" t="inlineStr">
        <is>
          <t>GURU</t>
        </is>
      </c>
      <c r="B284" s="15" t="inlineStr">
        <is>
          <t>GURU Organic Energy | GURU Lite (low-cal) | 4-pack 250mL</t>
        </is>
      </c>
      <c r="C284" s="15" t="inlineStr">
        <is>
          <t>4) Caffeine &amp; energy beverage</t>
        </is>
      </c>
      <c r="D284" s="30">
        <f>'M4 - Caffeine &amp; Energy'!F284</f>
        <v/>
      </c>
      <c r="E284" s="33">
        <f>'M4 - Caffeine &amp; Energy'!J284</f>
        <v/>
      </c>
      <c r="F284" s="31">
        <f>'M4 - Caffeine &amp; Energy'!K284</f>
        <v/>
      </c>
      <c r="G284" s="30">
        <f>'M4 - Caffeine &amp; Energy'!AM284</f>
        <v/>
      </c>
      <c r="H284" s="31">
        <f>'M4 - Caffeine &amp; Energy'!N284</f>
        <v/>
      </c>
      <c r="I284" s="15">
        <f>'M4 - Caffeine &amp; Energy'!AJ284</f>
        <v/>
      </c>
      <c r="J284" s="15" t="inlineStr">
        <is>
          <t>Capture live promo to assess.</t>
        </is>
      </c>
    </row>
    <row r="285" ht="28" customHeight="1">
      <c r="A285" s="15" t="inlineStr">
        <is>
          <t>GURU</t>
        </is>
      </c>
      <c r="B285" s="15" t="inlineStr">
        <is>
          <t>GURU Organic Energy | GURU Lite (low-cal) | 8-pack 250mL</t>
        </is>
      </c>
      <c r="C285" s="15" t="inlineStr">
        <is>
          <t>4) Caffeine &amp; energy beverage</t>
        </is>
      </c>
      <c r="D285" s="30">
        <f>'M4 - Caffeine &amp; Energy'!F285</f>
        <v/>
      </c>
      <c r="E285" s="33">
        <f>'M4 - Caffeine &amp; Energy'!J285</f>
        <v/>
      </c>
      <c r="F285" s="31">
        <f>'M4 - Caffeine &amp; Energy'!K285</f>
        <v/>
      </c>
      <c r="G285" s="30">
        <f>'M4 - Caffeine &amp; Energy'!AM285</f>
        <v/>
      </c>
      <c r="H285" s="31">
        <f>'M4 - Caffeine &amp; Energy'!N285</f>
        <v/>
      </c>
      <c r="I285" s="15">
        <f>'M4 - Caffeine &amp; Energy'!AJ285</f>
        <v/>
      </c>
      <c r="J285" s="15" t="inlineStr">
        <is>
          <t>Capture live promo to assess.</t>
        </is>
      </c>
    </row>
    <row r="286" ht="28" customHeight="1">
      <c r="A286" s="15" t="inlineStr">
        <is>
          <t>GURU</t>
        </is>
      </c>
      <c r="B286" s="15" t="inlineStr">
        <is>
          <t>GURU Organic Energy | GURU Lite (low-cal) | 12-pack 250mL</t>
        </is>
      </c>
      <c r="C286" s="15" t="inlineStr">
        <is>
          <t>4) Caffeine &amp; energy beverage</t>
        </is>
      </c>
      <c r="D286" s="30">
        <f>'M4 - Caffeine &amp; Energy'!F286</f>
        <v/>
      </c>
      <c r="E286" s="33">
        <f>'M4 - Caffeine &amp; Energy'!J286</f>
        <v/>
      </c>
      <c r="F286" s="31">
        <f>'M4 - Caffeine &amp; Energy'!K286</f>
        <v/>
      </c>
      <c r="G286" s="30">
        <f>'M4 - Caffeine &amp; Energy'!AM286</f>
        <v/>
      </c>
      <c r="H286" s="31">
        <f>'M4 - Caffeine &amp; Energy'!N286</f>
        <v/>
      </c>
      <c r="I286" s="15">
        <f>'M4 - Caffeine &amp; Energy'!AJ286</f>
        <v/>
      </c>
      <c r="J286" s="15" t="inlineStr">
        <is>
          <t>Capture live promo to assess.</t>
        </is>
      </c>
    </row>
    <row r="287" ht="28" customHeight="1">
      <c r="A287" s="15" t="inlineStr">
        <is>
          <t>GURU</t>
        </is>
      </c>
      <c r="B287" s="15" t="inlineStr">
        <is>
          <t>GURU Organic Energy | GURU Lite (low-cal) | 18-pack 250mL</t>
        </is>
      </c>
      <c r="C287" s="15" t="inlineStr">
        <is>
          <t>4) Caffeine &amp; energy beverage</t>
        </is>
      </c>
      <c r="D287" s="30">
        <f>'M4 - Caffeine &amp; Energy'!F287</f>
        <v/>
      </c>
      <c r="E287" s="33">
        <f>'M4 - Caffeine &amp; Energy'!J287</f>
        <v/>
      </c>
      <c r="F287" s="31">
        <f>'M4 - Caffeine &amp; Energy'!K287</f>
        <v/>
      </c>
      <c r="G287" s="30">
        <f>'M4 - Caffeine &amp; Energy'!AM287</f>
        <v/>
      </c>
      <c r="H287" s="31">
        <f>'M4 - Caffeine &amp; Energy'!N287</f>
        <v/>
      </c>
      <c r="I287" s="15">
        <f>'M4 - Caffeine &amp; Energy'!AJ287</f>
        <v/>
      </c>
      <c r="J287" s="15" t="inlineStr">
        <is>
          <t>Capture live promo to assess.</t>
        </is>
      </c>
    </row>
    <row r="288" ht="28" customHeight="1">
      <c r="A288" s="15" t="inlineStr">
        <is>
          <t>GURU</t>
        </is>
      </c>
      <c r="B288" s="15" t="inlineStr">
        <is>
          <t>GURU Organic Energy | GURU Lite (low-cal) | 24-pack 250mL</t>
        </is>
      </c>
      <c r="C288" s="15" t="inlineStr">
        <is>
          <t>4) Caffeine &amp; energy beverage</t>
        </is>
      </c>
      <c r="D288" s="30">
        <f>'M4 - Caffeine &amp; Energy'!F288</f>
        <v/>
      </c>
      <c r="E288" s="33">
        <f>'M4 - Caffeine &amp; Energy'!J288</f>
        <v/>
      </c>
      <c r="F288" s="31">
        <f>'M4 - Caffeine &amp; Energy'!K288</f>
        <v/>
      </c>
      <c r="G288" s="30">
        <f>'M4 - Caffeine &amp; Energy'!AM288</f>
        <v/>
      </c>
      <c r="H288" s="31">
        <f>'M4 - Caffeine &amp; Energy'!N288</f>
        <v/>
      </c>
      <c r="I288" s="15">
        <f>'M4 - Caffeine &amp; Energy'!AJ288</f>
        <v/>
      </c>
      <c r="J288" s="15" t="inlineStr">
        <is>
          <t>Capture live promo to assess.</t>
        </is>
      </c>
    </row>
    <row r="289" ht="28" customHeight="1">
      <c r="A289" s="15" t="inlineStr">
        <is>
          <t>Guayaki</t>
        </is>
      </c>
      <c r="B289" s="15" t="inlineStr">
        <is>
          <t>Guayaki Yerba Mate | Revel Berry | single 458mL</t>
        </is>
      </c>
      <c r="C289" s="15" t="inlineStr">
        <is>
          <t>4) Caffeine &amp; energy beverage</t>
        </is>
      </c>
      <c r="D289" s="30">
        <f>'M4 - Caffeine &amp; Energy'!F289</f>
        <v/>
      </c>
      <c r="E289" s="33">
        <f>'M4 - Caffeine &amp; Energy'!J289</f>
        <v/>
      </c>
      <c r="F289" s="31">
        <f>'M4 - Caffeine &amp; Energy'!K289</f>
        <v/>
      </c>
      <c r="G289" s="30">
        <f>'M4 - Caffeine &amp; Energy'!AM289</f>
        <v/>
      </c>
      <c r="H289" s="31">
        <f>'M4 - Caffeine &amp; Energy'!N289</f>
        <v/>
      </c>
      <c r="I289" s="15">
        <f>'M4 - Caffeine &amp; Energy'!AJ289</f>
        <v/>
      </c>
      <c r="J289" s="15" t="inlineStr">
        <is>
          <t>Capture live promo to assess.</t>
        </is>
      </c>
    </row>
    <row r="290" ht="28" customHeight="1">
      <c r="A290" s="15" t="inlineStr">
        <is>
          <t>Guayaki</t>
        </is>
      </c>
      <c r="B290" s="15" t="inlineStr">
        <is>
          <t>Guayaki Yerba Mate | Revel Berry | 8-pack 458mL</t>
        </is>
      </c>
      <c r="C290" s="15" t="inlineStr">
        <is>
          <t>4) Caffeine &amp; energy beverage</t>
        </is>
      </c>
      <c r="D290" s="30">
        <f>'M4 - Caffeine &amp; Energy'!F290</f>
        <v/>
      </c>
      <c r="E290" s="33">
        <f>'M4 - Caffeine &amp; Energy'!J290</f>
        <v/>
      </c>
      <c r="F290" s="31">
        <f>'M4 - Caffeine &amp; Energy'!K290</f>
        <v/>
      </c>
      <c r="G290" s="30">
        <f>'M4 - Caffeine &amp; Energy'!AM290</f>
        <v/>
      </c>
      <c r="H290" s="31">
        <f>'M4 - Caffeine &amp; Energy'!N290</f>
        <v/>
      </c>
      <c r="I290" s="15">
        <f>'M4 - Caffeine &amp; Energy'!AJ290</f>
        <v/>
      </c>
      <c r="J290" s="15" t="inlineStr">
        <is>
          <t>Capture live promo to assess.</t>
        </is>
      </c>
    </row>
    <row r="291" ht="28" customHeight="1">
      <c r="A291" s="15" t="inlineStr">
        <is>
          <t>Guayaki</t>
        </is>
      </c>
      <c r="B291" s="15" t="inlineStr">
        <is>
          <t>Guayaki Yerba Mate | Revel Berry | 12-pack 458mL</t>
        </is>
      </c>
      <c r="C291" s="15" t="inlineStr">
        <is>
          <t>4) Caffeine &amp; energy beverage</t>
        </is>
      </c>
      <c r="D291" s="30">
        <f>'M4 - Caffeine &amp; Energy'!F291</f>
        <v/>
      </c>
      <c r="E291" s="33">
        <f>'M4 - Caffeine &amp; Energy'!J291</f>
        <v/>
      </c>
      <c r="F291" s="31">
        <f>'M4 - Caffeine &amp; Energy'!K291</f>
        <v/>
      </c>
      <c r="G291" s="30">
        <f>'M4 - Caffeine &amp; Energy'!AM291</f>
        <v/>
      </c>
      <c r="H291" s="31">
        <f>'M4 - Caffeine &amp; Energy'!N291</f>
        <v/>
      </c>
      <c r="I291" s="15">
        <f>'M4 - Caffeine &amp; Energy'!AJ291</f>
        <v/>
      </c>
      <c r="J291" s="15" t="inlineStr">
        <is>
          <t>Capture live promo to assess.</t>
        </is>
      </c>
    </row>
    <row r="292" ht="28" customHeight="1">
      <c r="A292" s="15" t="inlineStr">
        <is>
          <t>Guayaki</t>
        </is>
      </c>
      <c r="B292" s="15" t="inlineStr">
        <is>
          <t>Guayaki Yerba Mate | Revel Berry | 18-pack 458mL</t>
        </is>
      </c>
      <c r="C292" s="15" t="inlineStr">
        <is>
          <t>4) Caffeine &amp; energy beverage</t>
        </is>
      </c>
      <c r="D292" s="30">
        <f>'M4 - Caffeine &amp; Energy'!F292</f>
        <v/>
      </c>
      <c r="E292" s="33">
        <f>'M4 - Caffeine &amp; Energy'!J292</f>
        <v/>
      </c>
      <c r="F292" s="31">
        <f>'M4 - Caffeine &amp; Energy'!K292</f>
        <v/>
      </c>
      <c r="G292" s="30">
        <f>'M4 - Caffeine &amp; Energy'!AM292</f>
        <v/>
      </c>
      <c r="H292" s="31">
        <f>'M4 - Caffeine &amp; Energy'!N292</f>
        <v/>
      </c>
      <c r="I292" s="15">
        <f>'M4 - Caffeine &amp; Energy'!AJ292</f>
        <v/>
      </c>
      <c r="J292" s="15" t="inlineStr">
        <is>
          <t>Capture live promo to assess.</t>
        </is>
      </c>
    </row>
    <row r="293" ht="28" customHeight="1">
      <c r="A293" s="15" t="inlineStr">
        <is>
          <t>Guayaki</t>
        </is>
      </c>
      <c r="B293" s="15" t="inlineStr">
        <is>
          <t>Guayaki Yerba Mate | Revel Berry | 24-pack 458mL</t>
        </is>
      </c>
      <c r="C293" s="15" t="inlineStr">
        <is>
          <t>4) Caffeine &amp; energy beverage</t>
        </is>
      </c>
      <c r="D293" s="30">
        <f>'M4 - Caffeine &amp; Energy'!F293</f>
        <v/>
      </c>
      <c r="E293" s="33">
        <f>'M4 - Caffeine &amp; Energy'!J293</f>
        <v/>
      </c>
      <c r="F293" s="31">
        <f>'M4 - Caffeine &amp; Energy'!K293</f>
        <v/>
      </c>
      <c r="G293" s="30">
        <f>'M4 - Caffeine &amp; Energy'!AM293</f>
        <v/>
      </c>
      <c r="H293" s="31">
        <f>'M4 - Caffeine &amp; Energy'!N293</f>
        <v/>
      </c>
      <c r="I293" s="15">
        <f>'M4 - Caffeine &amp; Energy'!AJ293</f>
        <v/>
      </c>
      <c r="J293" s="15" t="inlineStr">
        <is>
          <t>Capture live promo to assess.</t>
        </is>
      </c>
    </row>
    <row r="294" ht="28" customHeight="1">
      <c r="A294" s="15" t="inlineStr">
        <is>
          <t>Guayaki</t>
        </is>
      </c>
      <c r="B294" s="15" t="inlineStr">
        <is>
          <t>Guayaki Yerba Mate | Enlighten Mint | single 458mL</t>
        </is>
      </c>
      <c r="C294" s="15" t="inlineStr">
        <is>
          <t>4) Caffeine &amp; energy beverage</t>
        </is>
      </c>
      <c r="D294" s="30">
        <f>'M4 - Caffeine &amp; Energy'!F294</f>
        <v/>
      </c>
      <c r="E294" s="33">
        <f>'M4 - Caffeine &amp; Energy'!J294</f>
        <v/>
      </c>
      <c r="F294" s="31">
        <f>'M4 - Caffeine &amp; Energy'!K294</f>
        <v/>
      </c>
      <c r="G294" s="30">
        <f>'M4 - Caffeine &amp; Energy'!AM294</f>
        <v/>
      </c>
      <c r="H294" s="31">
        <f>'M4 - Caffeine &amp; Energy'!N294</f>
        <v/>
      </c>
      <c r="I294" s="15">
        <f>'M4 - Caffeine &amp; Energy'!AJ294</f>
        <v/>
      </c>
      <c r="J294" s="15" t="inlineStr">
        <is>
          <t>Capture live promo to assess.</t>
        </is>
      </c>
    </row>
    <row r="295" ht="28" customHeight="1">
      <c r="A295" s="15" t="inlineStr">
        <is>
          <t>Guayaki</t>
        </is>
      </c>
      <c r="B295" s="15" t="inlineStr">
        <is>
          <t>Guayaki Yerba Mate | Enlighten Mint | 8-pack 458mL</t>
        </is>
      </c>
      <c r="C295" s="15" t="inlineStr">
        <is>
          <t>4) Caffeine &amp; energy beverage</t>
        </is>
      </c>
      <c r="D295" s="30">
        <f>'M4 - Caffeine &amp; Energy'!F295</f>
        <v/>
      </c>
      <c r="E295" s="33">
        <f>'M4 - Caffeine &amp; Energy'!J295</f>
        <v/>
      </c>
      <c r="F295" s="31">
        <f>'M4 - Caffeine &amp; Energy'!K295</f>
        <v/>
      </c>
      <c r="G295" s="30">
        <f>'M4 - Caffeine &amp; Energy'!AM295</f>
        <v/>
      </c>
      <c r="H295" s="31">
        <f>'M4 - Caffeine &amp; Energy'!N295</f>
        <v/>
      </c>
      <c r="I295" s="15">
        <f>'M4 - Caffeine &amp; Energy'!AJ295</f>
        <v/>
      </c>
      <c r="J295" s="15" t="inlineStr">
        <is>
          <t>Capture live promo to assess.</t>
        </is>
      </c>
    </row>
    <row r="296" ht="28" customHeight="1">
      <c r="A296" s="15" t="inlineStr">
        <is>
          <t>Guayaki</t>
        </is>
      </c>
      <c r="B296" s="15" t="inlineStr">
        <is>
          <t>Guayaki Yerba Mate | Enlighten Mint | 12-pack 458mL</t>
        </is>
      </c>
      <c r="C296" s="15" t="inlineStr">
        <is>
          <t>4) Caffeine &amp; energy beverage</t>
        </is>
      </c>
      <c r="D296" s="30">
        <f>'M4 - Caffeine &amp; Energy'!F296</f>
        <v/>
      </c>
      <c r="E296" s="33">
        <f>'M4 - Caffeine &amp; Energy'!J296</f>
        <v/>
      </c>
      <c r="F296" s="31">
        <f>'M4 - Caffeine &amp; Energy'!K296</f>
        <v/>
      </c>
      <c r="G296" s="30">
        <f>'M4 - Caffeine &amp; Energy'!AM296</f>
        <v/>
      </c>
      <c r="H296" s="31">
        <f>'M4 - Caffeine &amp; Energy'!N296</f>
        <v/>
      </c>
      <c r="I296" s="15">
        <f>'M4 - Caffeine &amp; Energy'!AJ296</f>
        <v/>
      </c>
      <c r="J296" s="15" t="inlineStr">
        <is>
          <t>Capture live promo to assess.</t>
        </is>
      </c>
    </row>
    <row r="297" ht="28" customHeight="1">
      <c r="A297" s="15" t="inlineStr">
        <is>
          <t>Guayaki</t>
        </is>
      </c>
      <c r="B297" s="15" t="inlineStr">
        <is>
          <t>Guayaki Yerba Mate | Enlighten Mint | 18-pack 458mL</t>
        </is>
      </c>
      <c r="C297" s="15" t="inlineStr">
        <is>
          <t>4) Caffeine &amp; energy beverage</t>
        </is>
      </c>
      <c r="D297" s="30">
        <f>'M4 - Caffeine &amp; Energy'!F297</f>
        <v/>
      </c>
      <c r="E297" s="33">
        <f>'M4 - Caffeine &amp; Energy'!J297</f>
        <v/>
      </c>
      <c r="F297" s="31">
        <f>'M4 - Caffeine &amp; Energy'!K297</f>
        <v/>
      </c>
      <c r="G297" s="30">
        <f>'M4 - Caffeine &amp; Energy'!AM297</f>
        <v/>
      </c>
      <c r="H297" s="31">
        <f>'M4 - Caffeine &amp; Energy'!N297</f>
        <v/>
      </c>
      <c r="I297" s="15">
        <f>'M4 - Caffeine &amp; Energy'!AJ297</f>
        <v/>
      </c>
      <c r="J297" s="15" t="inlineStr">
        <is>
          <t>Capture live promo to assess.</t>
        </is>
      </c>
    </row>
    <row r="298" ht="28" customHeight="1">
      <c r="A298" s="15" t="inlineStr">
        <is>
          <t>Guayaki</t>
        </is>
      </c>
      <c r="B298" s="15" t="inlineStr">
        <is>
          <t>Guayaki Yerba Mate | Enlighten Mint | 24-pack 458mL</t>
        </is>
      </c>
      <c r="C298" s="15" t="inlineStr">
        <is>
          <t>4) Caffeine &amp; energy beverage</t>
        </is>
      </c>
      <c r="D298" s="30">
        <f>'M4 - Caffeine &amp; Energy'!F298</f>
        <v/>
      </c>
      <c r="E298" s="33">
        <f>'M4 - Caffeine &amp; Energy'!J298</f>
        <v/>
      </c>
      <c r="F298" s="31">
        <f>'M4 - Caffeine &amp; Energy'!K298</f>
        <v/>
      </c>
      <c r="G298" s="30">
        <f>'M4 - Caffeine &amp; Energy'!AM298</f>
        <v/>
      </c>
      <c r="H298" s="31">
        <f>'M4 - Caffeine &amp; Energy'!N298</f>
        <v/>
      </c>
      <c r="I298" s="15">
        <f>'M4 - Caffeine &amp; Energy'!AJ298</f>
        <v/>
      </c>
      <c r="J298" s="15" t="inlineStr">
        <is>
          <t>Capture live promo to assess.</t>
        </is>
      </c>
    </row>
    <row r="299" ht="28" customHeight="1">
      <c r="A299" s="15" t="inlineStr">
        <is>
          <t>Guayaki</t>
        </is>
      </c>
      <c r="B299" s="15" t="inlineStr">
        <is>
          <t>Guayaki Yerba Mate | Bluephoria | single 458mL</t>
        </is>
      </c>
      <c r="C299" s="15" t="inlineStr">
        <is>
          <t>4) Caffeine &amp; energy beverage</t>
        </is>
      </c>
      <c r="D299" s="30">
        <f>'M4 - Caffeine &amp; Energy'!F299</f>
        <v/>
      </c>
      <c r="E299" s="33">
        <f>'M4 - Caffeine &amp; Energy'!J299</f>
        <v/>
      </c>
      <c r="F299" s="31">
        <f>'M4 - Caffeine &amp; Energy'!K299</f>
        <v/>
      </c>
      <c r="G299" s="30">
        <f>'M4 - Caffeine &amp; Energy'!AM299</f>
        <v/>
      </c>
      <c r="H299" s="31">
        <f>'M4 - Caffeine &amp; Energy'!N299</f>
        <v/>
      </c>
      <c r="I299" s="15">
        <f>'M4 - Caffeine &amp; Energy'!AJ299</f>
        <v/>
      </c>
      <c r="J299" s="15" t="inlineStr">
        <is>
          <t>Capture live promo to assess.</t>
        </is>
      </c>
    </row>
    <row r="300" ht="28" customHeight="1">
      <c r="A300" s="15" t="inlineStr">
        <is>
          <t>Guayaki</t>
        </is>
      </c>
      <c r="B300" s="15" t="inlineStr">
        <is>
          <t>Guayaki Yerba Mate | Bluephoria | 8-pack 458mL</t>
        </is>
      </c>
      <c r="C300" s="15" t="inlineStr">
        <is>
          <t>4) Caffeine &amp; energy beverage</t>
        </is>
      </c>
      <c r="D300" s="30">
        <f>'M4 - Caffeine &amp; Energy'!F300</f>
        <v/>
      </c>
      <c r="E300" s="33">
        <f>'M4 - Caffeine &amp; Energy'!J300</f>
        <v/>
      </c>
      <c r="F300" s="31">
        <f>'M4 - Caffeine &amp; Energy'!K300</f>
        <v/>
      </c>
      <c r="G300" s="30">
        <f>'M4 - Caffeine &amp; Energy'!AM300</f>
        <v/>
      </c>
      <c r="H300" s="31">
        <f>'M4 - Caffeine &amp; Energy'!N300</f>
        <v/>
      </c>
      <c r="I300" s="15">
        <f>'M4 - Caffeine &amp; Energy'!AJ300</f>
        <v/>
      </c>
      <c r="J300" s="15" t="inlineStr">
        <is>
          <t>Capture live promo to assess.</t>
        </is>
      </c>
    </row>
    <row r="301" ht="28" customHeight="1">
      <c r="A301" s="15" t="inlineStr">
        <is>
          <t>Guayaki</t>
        </is>
      </c>
      <c r="B301" s="15" t="inlineStr">
        <is>
          <t>Guayaki Yerba Mate | Bluephoria | 12-pack 458mL</t>
        </is>
      </c>
      <c r="C301" s="15" t="inlineStr">
        <is>
          <t>4) Caffeine &amp; energy beverage</t>
        </is>
      </c>
      <c r="D301" s="30">
        <f>'M4 - Caffeine &amp; Energy'!F301</f>
        <v/>
      </c>
      <c r="E301" s="33">
        <f>'M4 - Caffeine &amp; Energy'!J301</f>
        <v/>
      </c>
      <c r="F301" s="31">
        <f>'M4 - Caffeine &amp; Energy'!K301</f>
        <v/>
      </c>
      <c r="G301" s="30">
        <f>'M4 - Caffeine &amp; Energy'!AM301</f>
        <v/>
      </c>
      <c r="H301" s="31">
        <f>'M4 - Caffeine &amp; Energy'!N301</f>
        <v/>
      </c>
      <c r="I301" s="15">
        <f>'M4 - Caffeine &amp; Energy'!AJ301</f>
        <v/>
      </c>
      <c r="J301" s="15" t="inlineStr">
        <is>
          <t>Capture live promo to assess.</t>
        </is>
      </c>
    </row>
    <row r="302" ht="28" customHeight="1">
      <c r="A302" s="15" t="inlineStr">
        <is>
          <t>Guayaki</t>
        </is>
      </c>
      <c r="B302" s="15" t="inlineStr">
        <is>
          <t>Guayaki Yerba Mate | Bluephoria | 18-pack 458mL</t>
        </is>
      </c>
      <c r="C302" s="15" t="inlineStr">
        <is>
          <t>4) Caffeine &amp; energy beverage</t>
        </is>
      </c>
      <c r="D302" s="30">
        <f>'M4 - Caffeine &amp; Energy'!F302</f>
        <v/>
      </c>
      <c r="E302" s="33">
        <f>'M4 - Caffeine &amp; Energy'!J302</f>
        <v/>
      </c>
      <c r="F302" s="31">
        <f>'M4 - Caffeine &amp; Energy'!K302</f>
        <v/>
      </c>
      <c r="G302" s="30">
        <f>'M4 - Caffeine &amp; Energy'!AM302</f>
        <v/>
      </c>
      <c r="H302" s="31">
        <f>'M4 - Caffeine &amp; Energy'!N302</f>
        <v/>
      </c>
      <c r="I302" s="15">
        <f>'M4 - Caffeine &amp; Energy'!AJ302</f>
        <v/>
      </c>
      <c r="J302" s="15" t="inlineStr">
        <is>
          <t>Capture live promo to assess.</t>
        </is>
      </c>
    </row>
    <row r="303" ht="28" customHeight="1">
      <c r="A303" s="15" t="inlineStr">
        <is>
          <t>Guayaki</t>
        </is>
      </c>
      <c r="B303" s="15" t="inlineStr">
        <is>
          <t>Guayaki Yerba Mate | Bluephoria | 24-pack 458mL</t>
        </is>
      </c>
      <c r="C303" s="15" t="inlineStr">
        <is>
          <t>4) Caffeine &amp; energy beverage</t>
        </is>
      </c>
      <c r="D303" s="30">
        <f>'M4 - Caffeine &amp; Energy'!F303</f>
        <v/>
      </c>
      <c r="E303" s="33">
        <f>'M4 - Caffeine &amp; Energy'!J303</f>
        <v/>
      </c>
      <c r="F303" s="31">
        <f>'M4 - Caffeine &amp; Energy'!K303</f>
        <v/>
      </c>
      <c r="G303" s="30">
        <f>'M4 - Caffeine &amp; Energy'!AM303</f>
        <v/>
      </c>
      <c r="H303" s="31">
        <f>'M4 - Caffeine &amp; Energy'!N303</f>
        <v/>
      </c>
      <c r="I303" s="15">
        <f>'M4 - Caffeine &amp; Energy'!AJ303</f>
        <v/>
      </c>
      <c r="J303" s="15" t="inlineStr">
        <is>
          <t>Capture live promo to assess.</t>
        </is>
      </c>
    </row>
    <row r="304" ht="28" customHeight="1">
      <c r="A304" s="15" t="inlineStr">
        <is>
          <t>Guayaki</t>
        </is>
      </c>
      <c r="B304" s="15" t="inlineStr">
        <is>
          <t>Guayaki Yerba Mate | Lemon Elation | single 458mL</t>
        </is>
      </c>
      <c r="C304" s="15" t="inlineStr">
        <is>
          <t>4) Caffeine &amp; energy beverage</t>
        </is>
      </c>
      <c r="D304" s="30">
        <f>'M4 - Caffeine &amp; Energy'!F304</f>
        <v/>
      </c>
      <c r="E304" s="33">
        <f>'M4 - Caffeine &amp; Energy'!J304</f>
        <v/>
      </c>
      <c r="F304" s="31">
        <f>'M4 - Caffeine &amp; Energy'!K304</f>
        <v/>
      </c>
      <c r="G304" s="30">
        <f>'M4 - Caffeine &amp; Energy'!AM304</f>
        <v/>
      </c>
      <c r="H304" s="31">
        <f>'M4 - Caffeine &amp; Energy'!N304</f>
        <v/>
      </c>
      <c r="I304" s="15">
        <f>'M4 - Caffeine &amp; Energy'!AJ304</f>
        <v/>
      </c>
      <c r="J304" s="15" t="inlineStr">
        <is>
          <t>Capture live promo to assess.</t>
        </is>
      </c>
    </row>
    <row r="305" ht="28" customHeight="1">
      <c r="A305" s="15" t="inlineStr">
        <is>
          <t>Guayaki</t>
        </is>
      </c>
      <c r="B305" s="15" t="inlineStr">
        <is>
          <t>Guayaki Yerba Mate | Lemon Elation | 8-pack 458mL</t>
        </is>
      </c>
      <c r="C305" s="15" t="inlineStr">
        <is>
          <t>4) Caffeine &amp; energy beverage</t>
        </is>
      </c>
      <c r="D305" s="30">
        <f>'M4 - Caffeine &amp; Energy'!F305</f>
        <v/>
      </c>
      <c r="E305" s="33">
        <f>'M4 - Caffeine &amp; Energy'!J305</f>
        <v/>
      </c>
      <c r="F305" s="31">
        <f>'M4 - Caffeine &amp; Energy'!K305</f>
        <v/>
      </c>
      <c r="G305" s="30">
        <f>'M4 - Caffeine &amp; Energy'!AM305</f>
        <v/>
      </c>
      <c r="H305" s="31">
        <f>'M4 - Caffeine &amp; Energy'!N305</f>
        <v/>
      </c>
      <c r="I305" s="15">
        <f>'M4 - Caffeine &amp; Energy'!AJ305</f>
        <v/>
      </c>
      <c r="J305" s="15" t="inlineStr">
        <is>
          <t>Capture live promo to assess.</t>
        </is>
      </c>
    </row>
    <row r="306" ht="28" customHeight="1">
      <c r="A306" s="15" t="inlineStr">
        <is>
          <t>Guayaki</t>
        </is>
      </c>
      <c r="B306" s="15" t="inlineStr">
        <is>
          <t>Guayaki Yerba Mate | Lemon Elation | 12-pack 458mL</t>
        </is>
      </c>
      <c r="C306" s="15" t="inlineStr">
        <is>
          <t>4) Caffeine &amp; energy beverage</t>
        </is>
      </c>
      <c r="D306" s="30">
        <f>'M4 - Caffeine &amp; Energy'!F306</f>
        <v/>
      </c>
      <c r="E306" s="33">
        <f>'M4 - Caffeine &amp; Energy'!J306</f>
        <v/>
      </c>
      <c r="F306" s="31">
        <f>'M4 - Caffeine &amp; Energy'!K306</f>
        <v/>
      </c>
      <c r="G306" s="30">
        <f>'M4 - Caffeine &amp; Energy'!AM306</f>
        <v/>
      </c>
      <c r="H306" s="31">
        <f>'M4 - Caffeine &amp; Energy'!N306</f>
        <v/>
      </c>
      <c r="I306" s="15">
        <f>'M4 - Caffeine &amp; Energy'!AJ306</f>
        <v/>
      </c>
      <c r="J306" s="15" t="inlineStr">
        <is>
          <t>Capture live promo to assess.</t>
        </is>
      </c>
    </row>
    <row r="307" ht="28" customHeight="1">
      <c r="A307" s="15" t="inlineStr">
        <is>
          <t>Guayaki</t>
        </is>
      </c>
      <c r="B307" s="15" t="inlineStr">
        <is>
          <t>Guayaki Yerba Mate | Lemon Elation | 18-pack 458mL</t>
        </is>
      </c>
      <c r="C307" s="15" t="inlineStr">
        <is>
          <t>4) Caffeine &amp; energy beverage</t>
        </is>
      </c>
      <c r="D307" s="30">
        <f>'M4 - Caffeine &amp; Energy'!F307</f>
        <v/>
      </c>
      <c r="E307" s="33">
        <f>'M4 - Caffeine &amp; Energy'!J307</f>
        <v/>
      </c>
      <c r="F307" s="31">
        <f>'M4 - Caffeine &amp; Energy'!K307</f>
        <v/>
      </c>
      <c r="G307" s="30">
        <f>'M4 - Caffeine &amp; Energy'!AM307</f>
        <v/>
      </c>
      <c r="H307" s="31">
        <f>'M4 - Caffeine &amp; Energy'!N307</f>
        <v/>
      </c>
      <c r="I307" s="15">
        <f>'M4 - Caffeine &amp; Energy'!AJ307</f>
        <v/>
      </c>
      <c r="J307" s="15" t="inlineStr">
        <is>
          <t>Capture live promo to assess.</t>
        </is>
      </c>
    </row>
    <row r="308" ht="28" customHeight="1">
      <c r="A308" s="15" t="inlineStr">
        <is>
          <t>Guayaki</t>
        </is>
      </c>
      <c r="B308" s="15" t="inlineStr">
        <is>
          <t>Guayaki Yerba Mate | Lemon Elation | 24-pack 458mL</t>
        </is>
      </c>
      <c r="C308" s="15" t="inlineStr">
        <is>
          <t>4) Caffeine &amp; energy beverage</t>
        </is>
      </c>
      <c r="D308" s="30">
        <f>'M4 - Caffeine &amp; Energy'!F308</f>
        <v/>
      </c>
      <c r="E308" s="33">
        <f>'M4 - Caffeine &amp; Energy'!J308</f>
        <v/>
      </c>
      <c r="F308" s="31">
        <f>'M4 - Caffeine &amp; Energy'!K308</f>
        <v/>
      </c>
      <c r="G308" s="30">
        <f>'M4 - Caffeine &amp; Energy'!AM308</f>
        <v/>
      </c>
      <c r="H308" s="31">
        <f>'M4 - Caffeine &amp; Energy'!N308</f>
        <v/>
      </c>
      <c r="I308" s="15">
        <f>'M4 - Caffeine &amp; Energy'!AJ308</f>
        <v/>
      </c>
      <c r="J308" s="15" t="inlineStr">
        <is>
          <t>Capture live promo to assess.</t>
        </is>
      </c>
    </row>
    <row r="309" ht="28" customHeight="1">
      <c r="A309" s="15" t="inlineStr">
        <is>
          <t>Guayaki</t>
        </is>
      </c>
      <c r="B309" s="15" t="inlineStr">
        <is>
          <t>Guayaki Yerba Mate | Orange Exuberance | single 458mL</t>
        </is>
      </c>
      <c r="C309" s="15" t="inlineStr">
        <is>
          <t>4) Caffeine &amp; energy beverage</t>
        </is>
      </c>
      <c r="D309" s="30">
        <f>'M4 - Caffeine &amp; Energy'!F309</f>
        <v/>
      </c>
      <c r="E309" s="33">
        <f>'M4 - Caffeine &amp; Energy'!J309</f>
        <v/>
      </c>
      <c r="F309" s="31">
        <f>'M4 - Caffeine &amp; Energy'!K309</f>
        <v/>
      </c>
      <c r="G309" s="30">
        <f>'M4 - Caffeine &amp; Energy'!AM309</f>
        <v/>
      </c>
      <c r="H309" s="31">
        <f>'M4 - Caffeine &amp; Energy'!N309</f>
        <v/>
      </c>
      <c r="I309" s="15">
        <f>'M4 - Caffeine &amp; Energy'!AJ309</f>
        <v/>
      </c>
      <c r="J309" s="15" t="inlineStr">
        <is>
          <t>Capture live promo to assess.</t>
        </is>
      </c>
    </row>
    <row r="310" ht="28" customHeight="1">
      <c r="A310" s="15" t="inlineStr">
        <is>
          <t>Guayaki</t>
        </is>
      </c>
      <c r="B310" s="15" t="inlineStr">
        <is>
          <t>Guayaki Yerba Mate | Orange Exuberance | 8-pack 458mL</t>
        </is>
      </c>
      <c r="C310" s="15" t="inlineStr">
        <is>
          <t>4) Caffeine &amp; energy beverage</t>
        </is>
      </c>
      <c r="D310" s="30">
        <f>'M4 - Caffeine &amp; Energy'!F310</f>
        <v/>
      </c>
      <c r="E310" s="33">
        <f>'M4 - Caffeine &amp; Energy'!J310</f>
        <v/>
      </c>
      <c r="F310" s="31">
        <f>'M4 - Caffeine &amp; Energy'!K310</f>
        <v/>
      </c>
      <c r="G310" s="30">
        <f>'M4 - Caffeine &amp; Energy'!AM310</f>
        <v/>
      </c>
      <c r="H310" s="31">
        <f>'M4 - Caffeine &amp; Energy'!N310</f>
        <v/>
      </c>
      <c r="I310" s="15">
        <f>'M4 - Caffeine &amp; Energy'!AJ310</f>
        <v/>
      </c>
      <c r="J310" s="15" t="inlineStr">
        <is>
          <t>Capture live promo to assess.</t>
        </is>
      </c>
    </row>
    <row r="311" ht="28" customHeight="1">
      <c r="A311" s="15" t="inlineStr">
        <is>
          <t>Guayaki</t>
        </is>
      </c>
      <c r="B311" s="15" t="inlineStr">
        <is>
          <t>Guayaki Yerba Mate | Orange Exuberance | 12-pack 458mL</t>
        </is>
      </c>
      <c r="C311" s="15" t="inlineStr">
        <is>
          <t>4) Caffeine &amp; energy beverage</t>
        </is>
      </c>
      <c r="D311" s="30">
        <f>'M4 - Caffeine &amp; Energy'!F311</f>
        <v/>
      </c>
      <c r="E311" s="33">
        <f>'M4 - Caffeine &amp; Energy'!J311</f>
        <v/>
      </c>
      <c r="F311" s="31">
        <f>'M4 - Caffeine &amp; Energy'!K311</f>
        <v/>
      </c>
      <c r="G311" s="30">
        <f>'M4 - Caffeine &amp; Energy'!AM311</f>
        <v/>
      </c>
      <c r="H311" s="31">
        <f>'M4 - Caffeine &amp; Energy'!N311</f>
        <v/>
      </c>
      <c r="I311" s="15">
        <f>'M4 - Caffeine &amp; Energy'!AJ311</f>
        <v/>
      </c>
      <c r="J311" s="15" t="inlineStr">
        <is>
          <t>Capture live promo to assess.</t>
        </is>
      </c>
    </row>
    <row r="312" ht="28" customHeight="1">
      <c r="A312" s="15" t="inlineStr">
        <is>
          <t>Guayaki</t>
        </is>
      </c>
      <c r="B312" s="15" t="inlineStr">
        <is>
          <t>Guayaki Yerba Mate | Orange Exuberance | 18-pack 458mL</t>
        </is>
      </c>
      <c r="C312" s="15" t="inlineStr">
        <is>
          <t>4) Caffeine &amp; energy beverage</t>
        </is>
      </c>
      <c r="D312" s="30">
        <f>'M4 - Caffeine &amp; Energy'!F312</f>
        <v/>
      </c>
      <c r="E312" s="33">
        <f>'M4 - Caffeine &amp; Energy'!J312</f>
        <v/>
      </c>
      <c r="F312" s="31">
        <f>'M4 - Caffeine &amp; Energy'!K312</f>
        <v/>
      </c>
      <c r="G312" s="30">
        <f>'M4 - Caffeine &amp; Energy'!AM312</f>
        <v/>
      </c>
      <c r="H312" s="31">
        <f>'M4 - Caffeine &amp; Energy'!N312</f>
        <v/>
      </c>
      <c r="I312" s="15">
        <f>'M4 - Caffeine &amp; Energy'!AJ312</f>
        <v/>
      </c>
      <c r="J312" s="15" t="inlineStr">
        <is>
          <t>Capture live promo to assess.</t>
        </is>
      </c>
    </row>
    <row r="313" ht="28" customHeight="1">
      <c r="A313" s="15" t="inlineStr">
        <is>
          <t>Guayaki</t>
        </is>
      </c>
      <c r="B313" s="15" t="inlineStr">
        <is>
          <t>Guayaki Yerba Mate | Orange Exuberance | 24-pack 458mL</t>
        </is>
      </c>
      <c r="C313" s="15" t="inlineStr">
        <is>
          <t>4) Caffeine &amp; energy beverage</t>
        </is>
      </c>
      <c r="D313" s="30">
        <f>'M4 - Caffeine &amp; Energy'!F313</f>
        <v/>
      </c>
      <c r="E313" s="33">
        <f>'M4 - Caffeine &amp; Energy'!J313</f>
        <v/>
      </c>
      <c r="F313" s="31">
        <f>'M4 - Caffeine &amp; Energy'!K313</f>
        <v/>
      </c>
      <c r="G313" s="30">
        <f>'M4 - Caffeine &amp; Energy'!AM313</f>
        <v/>
      </c>
      <c r="H313" s="31">
        <f>'M4 - Caffeine &amp; Energy'!N313</f>
        <v/>
      </c>
      <c r="I313" s="15">
        <f>'M4 - Caffeine &amp; Energy'!AJ313</f>
        <v/>
      </c>
      <c r="J313" s="15" t="inlineStr">
        <is>
          <t>Capture live promo to assess.</t>
        </is>
      </c>
    </row>
    <row r="314" ht="28" customHeight="1">
      <c r="A314" s="15" t="inlineStr">
        <is>
          <t>NOS</t>
        </is>
      </c>
      <c r="B314" s="15" t="inlineStr">
        <is>
          <t>NOS Energy Drink | Original | single 473mL</t>
        </is>
      </c>
      <c r="C314" s="15" t="inlineStr">
        <is>
          <t>4) Caffeine &amp; energy beverage</t>
        </is>
      </c>
      <c r="D314" s="30">
        <f>'M4 - Caffeine &amp; Energy'!F314</f>
        <v/>
      </c>
      <c r="E314" s="33">
        <f>'M4 - Caffeine &amp; Energy'!J314</f>
        <v/>
      </c>
      <c r="F314" s="31">
        <f>'M4 - Caffeine &amp; Energy'!K314</f>
        <v/>
      </c>
      <c r="G314" s="30">
        <f>'M4 - Caffeine &amp; Energy'!AM314</f>
        <v/>
      </c>
      <c r="H314" s="31">
        <f>'M4 - Caffeine &amp; Energy'!N314</f>
        <v/>
      </c>
      <c r="I314" s="15">
        <f>'M4 - Caffeine &amp; Energy'!AJ314</f>
        <v/>
      </c>
      <c r="J314" s="15" t="inlineStr">
        <is>
          <t>Capture live promo to assess.</t>
        </is>
      </c>
    </row>
    <row r="315" ht="28" customHeight="1">
      <c r="A315" s="15" t="inlineStr">
        <is>
          <t>NOS</t>
        </is>
      </c>
      <c r="B315" s="15" t="inlineStr">
        <is>
          <t>NOS Energy Drink | Original | 8-pack 473mL</t>
        </is>
      </c>
      <c r="C315" s="15" t="inlineStr">
        <is>
          <t>4) Caffeine &amp; energy beverage</t>
        </is>
      </c>
      <c r="D315" s="30">
        <f>'M4 - Caffeine &amp; Energy'!F315</f>
        <v/>
      </c>
      <c r="E315" s="33">
        <f>'M4 - Caffeine &amp; Energy'!J315</f>
        <v/>
      </c>
      <c r="F315" s="31">
        <f>'M4 - Caffeine &amp; Energy'!K315</f>
        <v/>
      </c>
      <c r="G315" s="30">
        <f>'M4 - Caffeine &amp; Energy'!AM315</f>
        <v/>
      </c>
      <c r="H315" s="31">
        <f>'M4 - Caffeine &amp; Energy'!N315</f>
        <v/>
      </c>
      <c r="I315" s="15">
        <f>'M4 - Caffeine &amp; Energy'!AJ315</f>
        <v/>
      </c>
      <c r="J315" s="15" t="inlineStr">
        <is>
          <t>Capture live promo to assess.</t>
        </is>
      </c>
    </row>
    <row r="316" ht="28" customHeight="1">
      <c r="A316" s="15" t="inlineStr">
        <is>
          <t>NOS</t>
        </is>
      </c>
      <c r="B316" s="15" t="inlineStr">
        <is>
          <t>NOS Energy Drink | Original | 12-pack 473mL</t>
        </is>
      </c>
      <c r="C316" s="15" t="inlineStr">
        <is>
          <t>4) Caffeine &amp; energy beverage</t>
        </is>
      </c>
      <c r="D316" s="30">
        <f>'M4 - Caffeine &amp; Energy'!F316</f>
        <v/>
      </c>
      <c r="E316" s="33">
        <f>'M4 - Caffeine &amp; Energy'!J316</f>
        <v/>
      </c>
      <c r="F316" s="31">
        <f>'M4 - Caffeine &amp; Energy'!K316</f>
        <v/>
      </c>
      <c r="G316" s="30">
        <f>'M4 - Caffeine &amp; Energy'!AM316</f>
        <v/>
      </c>
      <c r="H316" s="31">
        <f>'M4 - Caffeine &amp; Energy'!N316</f>
        <v/>
      </c>
      <c r="I316" s="15">
        <f>'M4 - Caffeine &amp; Energy'!AJ316</f>
        <v/>
      </c>
      <c r="J316" s="15" t="inlineStr">
        <is>
          <t>Capture live promo to assess.</t>
        </is>
      </c>
    </row>
    <row r="317" ht="28" customHeight="1">
      <c r="A317" s="15" t="inlineStr">
        <is>
          <t>NOS</t>
        </is>
      </c>
      <c r="B317" s="15" t="inlineStr">
        <is>
          <t>NOS Energy Drink | Original | 18-pack 473mL</t>
        </is>
      </c>
      <c r="C317" s="15" t="inlineStr">
        <is>
          <t>4) Caffeine &amp; energy beverage</t>
        </is>
      </c>
      <c r="D317" s="30">
        <f>'M4 - Caffeine &amp; Energy'!F317</f>
        <v/>
      </c>
      <c r="E317" s="33">
        <f>'M4 - Caffeine &amp; Energy'!J317</f>
        <v/>
      </c>
      <c r="F317" s="31">
        <f>'M4 - Caffeine &amp; Energy'!K317</f>
        <v/>
      </c>
      <c r="G317" s="30">
        <f>'M4 - Caffeine &amp; Energy'!AM317</f>
        <v/>
      </c>
      <c r="H317" s="31">
        <f>'M4 - Caffeine &amp; Energy'!N317</f>
        <v/>
      </c>
      <c r="I317" s="15">
        <f>'M4 - Caffeine &amp; Energy'!AJ317</f>
        <v/>
      </c>
      <c r="J317" s="15" t="inlineStr">
        <is>
          <t>Capture live promo to assess.</t>
        </is>
      </c>
    </row>
    <row r="318" ht="28" customHeight="1">
      <c r="A318" s="15" t="inlineStr">
        <is>
          <t>NOS</t>
        </is>
      </c>
      <c r="B318" s="15" t="inlineStr">
        <is>
          <t>NOS Energy Drink | Original | 24-pack 473mL</t>
        </is>
      </c>
      <c r="C318" s="15" t="inlineStr">
        <is>
          <t>4) Caffeine &amp; energy beverage</t>
        </is>
      </c>
      <c r="D318" s="30">
        <f>'M4 - Caffeine &amp; Energy'!F318</f>
        <v/>
      </c>
      <c r="E318" s="33">
        <f>'M4 - Caffeine &amp; Energy'!J318</f>
        <v/>
      </c>
      <c r="F318" s="31">
        <f>'M4 - Caffeine &amp; Energy'!K318</f>
        <v/>
      </c>
      <c r="G318" s="30">
        <f>'M4 - Caffeine &amp; Energy'!AM318</f>
        <v/>
      </c>
      <c r="H318" s="31">
        <f>'M4 - Caffeine &amp; Energy'!N318</f>
        <v/>
      </c>
      <c r="I318" s="15">
        <f>'M4 - Caffeine &amp; Energy'!AJ318</f>
        <v/>
      </c>
      <c r="J318" s="15" t="inlineStr">
        <is>
          <t>Capture live promo to assess.</t>
        </is>
      </c>
    </row>
    <row r="319" ht="28" customHeight="1">
      <c r="A319" s="15" t="inlineStr">
        <is>
          <t>NOS</t>
        </is>
      </c>
      <c r="B319" s="15" t="inlineStr">
        <is>
          <t>NOS Energy Drink | Sugar Free | single 473mL</t>
        </is>
      </c>
      <c r="C319" s="15" t="inlineStr">
        <is>
          <t>4) Caffeine &amp; energy beverage</t>
        </is>
      </c>
      <c r="D319" s="30">
        <f>'M4 - Caffeine &amp; Energy'!F319</f>
        <v/>
      </c>
      <c r="E319" s="33">
        <f>'M4 - Caffeine &amp; Energy'!J319</f>
        <v/>
      </c>
      <c r="F319" s="31">
        <f>'M4 - Caffeine &amp; Energy'!K319</f>
        <v/>
      </c>
      <c r="G319" s="30">
        <f>'M4 - Caffeine &amp; Energy'!AM319</f>
        <v/>
      </c>
      <c r="H319" s="31">
        <f>'M4 - Caffeine &amp; Energy'!N319</f>
        <v/>
      </c>
      <c r="I319" s="15">
        <f>'M4 - Caffeine &amp; Energy'!AJ319</f>
        <v/>
      </c>
      <c r="J319" s="15" t="inlineStr">
        <is>
          <t>Capture live promo to assess.</t>
        </is>
      </c>
    </row>
    <row r="320" ht="28" customHeight="1">
      <c r="A320" s="15" t="inlineStr">
        <is>
          <t>NOS</t>
        </is>
      </c>
      <c r="B320" s="15" t="inlineStr">
        <is>
          <t>NOS Energy Drink | Sugar Free | 8-pack 473mL</t>
        </is>
      </c>
      <c r="C320" s="15" t="inlineStr">
        <is>
          <t>4) Caffeine &amp; energy beverage</t>
        </is>
      </c>
      <c r="D320" s="30">
        <f>'M4 - Caffeine &amp; Energy'!F320</f>
        <v/>
      </c>
      <c r="E320" s="33">
        <f>'M4 - Caffeine &amp; Energy'!J320</f>
        <v/>
      </c>
      <c r="F320" s="31">
        <f>'M4 - Caffeine &amp; Energy'!K320</f>
        <v/>
      </c>
      <c r="G320" s="30">
        <f>'M4 - Caffeine &amp; Energy'!AM320</f>
        <v/>
      </c>
      <c r="H320" s="31">
        <f>'M4 - Caffeine &amp; Energy'!N320</f>
        <v/>
      </c>
      <c r="I320" s="15">
        <f>'M4 - Caffeine &amp; Energy'!AJ320</f>
        <v/>
      </c>
      <c r="J320" s="15" t="inlineStr">
        <is>
          <t>Capture live promo to assess.</t>
        </is>
      </c>
    </row>
    <row r="321" ht="28" customHeight="1">
      <c r="A321" s="15" t="inlineStr">
        <is>
          <t>NOS</t>
        </is>
      </c>
      <c r="B321" s="15" t="inlineStr">
        <is>
          <t>NOS Energy Drink | Sugar Free | 12-pack 473mL</t>
        </is>
      </c>
      <c r="C321" s="15" t="inlineStr">
        <is>
          <t>4) Caffeine &amp; energy beverage</t>
        </is>
      </c>
      <c r="D321" s="30">
        <f>'M4 - Caffeine &amp; Energy'!F321</f>
        <v/>
      </c>
      <c r="E321" s="33">
        <f>'M4 - Caffeine &amp; Energy'!J321</f>
        <v/>
      </c>
      <c r="F321" s="31">
        <f>'M4 - Caffeine &amp; Energy'!K321</f>
        <v/>
      </c>
      <c r="G321" s="30">
        <f>'M4 - Caffeine &amp; Energy'!AM321</f>
        <v/>
      </c>
      <c r="H321" s="31">
        <f>'M4 - Caffeine &amp; Energy'!N321</f>
        <v/>
      </c>
      <c r="I321" s="15">
        <f>'M4 - Caffeine &amp; Energy'!AJ321</f>
        <v/>
      </c>
      <c r="J321" s="15" t="inlineStr">
        <is>
          <t>Capture live promo to assess.</t>
        </is>
      </c>
    </row>
    <row r="322" ht="28" customHeight="1">
      <c r="A322" s="15" t="inlineStr">
        <is>
          <t>NOS</t>
        </is>
      </c>
      <c r="B322" s="15" t="inlineStr">
        <is>
          <t>NOS Energy Drink | Sugar Free | 18-pack 473mL</t>
        </is>
      </c>
      <c r="C322" s="15" t="inlineStr">
        <is>
          <t>4) Caffeine &amp; energy beverage</t>
        </is>
      </c>
      <c r="D322" s="30">
        <f>'M4 - Caffeine &amp; Energy'!F322</f>
        <v/>
      </c>
      <c r="E322" s="33">
        <f>'M4 - Caffeine &amp; Energy'!J322</f>
        <v/>
      </c>
      <c r="F322" s="31">
        <f>'M4 - Caffeine &amp; Energy'!K322</f>
        <v/>
      </c>
      <c r="G322" s="30">
        <f>'M4 - Caffeine &amp; Energy'!AM322</f>
        <v/>
      </c>
      <c r="H322" s="31">
        <f>'M4 - Caffeine &amp; Energy'!N322</f>
        <v/>
      </c>
      <c r="I322" s="15">
        <f>'M4 - Caffeine &amp; Energy'!AJ322</f>
        <v/>
      </c>
      <c r="J322" s="15" t="inlineStr">
        <is>
          <t>Capture live promo to assess.</t>
        </is>
      </c>
    </row>
    <row r="323" ht="28" customHeight="1">
      <c r="A323" s="15" t="inlineStr">
        <is>
          <t>NOS</t>
        </is>
      </c>
      <c r="B323" s="15" t="inlineStr">
        <is>
          <t>NOS Energy Drink | Sugar Free | 24-pack 473mL</t>
        </is>
      </c>
      <c r="C323" s="15" t="inlineStr">
        <is>
          <t>4) Caffeine &amp; energy beverage</t>
        </is>
      </c>
      <c r="D323" s="30">
        <f>'M4 - Caffeine &amp; Energy'!F323</f>
        <v/>
      </c>
      <c r="E323" s="33">
        <f>'M4 - Caffeine &amp; Energy'!J323</f>
        <v/>
      </c>
      <c r="F323" s="31">
        <f>'M4 - Caffeine &amp; Energy'!K323</f>
        <v/>
      </c>
      <c r="G323" s="30">
        <f>'M4 - Caffeine &amp; Energy'!AM323</f>
        <v/>
      </c>
      <c r="H323" s="31">
        <f>'M4 - Caffeine &amp; Energy'!N323</f>
        <v/>
      </c>
      <c r="I323" s="15">
        <f>'M4 - Caffeine &amp; Energy'!AJ323</f>
        <v/>
      </c>
      <c r="J323" s="15" t="inlineStr">
        <is>
          <t>Capture live promo to assess.</t>
        </is>
      </c>
    </row>
    <row r="324" ht="28" customHeight="1">
      <c r="A324" s="15" t="inlineStr">
        <is>
          <t>Starbucks</t>
        </is>
      </c>
      <c r="B324" s="15" t="inlineStr">
        <is>
          <t>Starbucks Doubleshot Energy | Coffee | single 444mL</t>
        </is>
      </c>
      <c r="C324" s="15" t="inlineStr">
        <is>
          <t>4) Caffeine &amp; energy beverage</t>
        </is>
      </c>
      <c r="D324" s="30">
        <f>'M4 - Caffeine &amp; Energy'!F324</f>
        <v/>
      </c>
      <c r="E324" s="33">
        <f>'M4 - Caffeine &amp; Energy'!J324</f>
        <v/>
      </c>
      <c r="F324" s="31">
        <f>'M4 - Caffeine &amp; Energy'!K324</f>
        <v/>
      </c>
      <c r="G324" s="30">
        <f>'M4 - Caffeine &amp; Energy'!AM324</f>
        <v/>
      </c>
      <c r="H324" s="31">
        <f>'M4 - Caffeine &amp; Energy'!N324</f>
        <v/>
      </c>
      <c r="I324" s="15">
        <f>'M4 - Caffeine &amp; Energy'!AJ324</f>
        <v/>
      </c>
      <c r="J324" s="15" t="inlineStr">
        <is>
          <t>Capture live promo to assess.</t>
        </is>
      </c>
    </row>
    <row r="325" ht="28" customHeight="1">
      <c r="A325" s="15" t="inlineStr">
        <is>
          <t>Starbucks</t>
        </is>
      </c>
      <c r="B325" s="15" t="inlineStr">
        <is>
          <t>Starbucks Doubleshot Energy | Coffee | 8-pack 444mL</t>
        </is>
      </c>
      <c r="C325" s="15" t="inlineStr">
        <is>
          <t>4) Caffeine &amp; energy beverage</t>
        </is>
      </c>
      <c r="D325" s="30">
        <f>'M4 - Caffeine &amp; Energy'!F325</f>
        <v/>
      </c>
      <c r="E325" s="33">
        <f>'M4 - Caffeine &amp; Energy'!J325</f>
        <v/>
      </c>
      <c r="F325" s="31">
        <f>'M4 - Caffeine &amp; Energy'!K325</f>
        <v/>
      </c>
      <c r="G325" s="30">
        <f>'M4 - Caffeine &amp; Energy'!AM325</f>
        <v/>
      </c>
      <c r="H325" s="31">
        <f>'M4 - Caffeine &amp; Energy'!N325</f>
        <v/>
      </c>
      <c r="I325" s="15">
        <f>'M4 - Caffeine &amp; Energy'!AJ325</f>
        <v/>
      </c>
      <c r="J325" s="15" t="inlineStr">
        <is>
          <t>Capture live promo to assess.</t>
        </is>
      </c>
    </row>
    <row r="326" ht="28" customHeight="1">
      <c r="A326" s="15" t="inlineStr">
        <is>
          <t>Starbucks</t>
        </is>
      </c>
      <c r="B326" s="15" t="inlineStr">
        <is>
          <t>Starbucks Doubleshot Energy | Coffee | 12-pack 444mL</t>
        </is>
      </c>
      <c r="C326" s="15" t="inlineStr">
        <is>
          <t>4) Caffeine &amp; energy beverage</t>
        </is>
      </c>
      <c r="D326" s="30">
        <f>'M4 - Caffeine &amp; Energy'!F326</f>
        <v/>
      </c>
      <c r="E326" s="33">
        <f>'M4 - Caffeine &amp; Energy'!J326</f>
        <v/>
      </c>
      <c r="F326" s="31">
        <f>'M4 - Caffeine &amp; Energy'!K326</f>
        <v/>
      </c>
      <c r="G326" s="30">
        <f>'M4 - Caffeine &amp; Energy'!AM326</f>
        <v/>
      </c>
      <c r="H326" s="31">
        <f>'M4 - Caffeine &amp; Energy'!N326</f>
        <v/>
      </c>
      <c r="I326" s="15">
        <f>'M4 - Caffeine &amp; Energy'!AJ326</f>
        <v/>
      </c>
      <c r="J326" s="15" t="inlineStr">
        <is>
          <t>Capture live promo to assess.</t>
        </is>
      </c>
    </row>
    <row r="327" ht="28" customHeight="1">
      <c r="A327" s="15" t="inlineStr">
        <is>
          <t>Starbucks</t>
        </is>
      </c>
      <c r="B327" s="15" t="inlineStr">
        <is>
          <t>Starbucks Doubleshot Energy | Coffee | 18-pack 444mL</t>
        </is>
      </c>
      <c r="C327" s="15" t="inlineStr">
        <is>
          <t>4) Caffeine &amp; energy beverage</t>
        </is>
      </c>
      <c r="D327" s="30">
        <f>'M4 - Caffeine &amp; Energy'!F327</f>
        <v/>
      </c>
      <c r="E327" s="33">
        <f>'M4 - Caffeine &amp; Energy'!J327</f>
        <v/>
      </c>
      <c r="F327" s="31">
        <f>'M4 - Caffeine &amp; Energy'!K327</f>
        <v/>
      </c>
      <c r="G327" s="30">
        <f>'M4 - Caffeine &amp; Energy'!AM327</f>
        <v/>
      </c>
      <c r="H327" s="31">
        <f>'M4 - Caffeine &amp; Energy'!N327</f>
        <v/>
      </c>
      <c r="I327" s="15">
        <f>'M4 - Caffeine &amp; Energy'!AJ327</f>
        <v/>
      </c>
      <c r="J327" s="15" t="inlineStr">
        <is>
          <t>Capture live promo to assess.</t>
        </is>
      </c>
    </row>
    <row r="328" ht="28" customHeight="1">
      <c r="A328" s="15" t="inlineStr">
        <is>
          <t>Starbucks</t>
        </is>
      </c>
      <c r="B328" s="15" t="inlineStr">
        <is>
          <t>Starbucks Doubleshot Energy | Coffee | 24-pack 444mL</t>
        </is>
      </c>
      <c r="C328" s="15" t="inlineStr">
        <is>
          <t>4) Caffeine &amp; energy beverage</t>
        </is>
      </c>
      <c r="D328" s="30">
        <f>'M4 - Caffeine &amp; Energy'!F328</f>
        <v/>
      </c>
      <c r="E328" s="33">
        <f>'M4 - Caffeine &amp; Energy'!J328</f>
        <v/>
      </c>
      <c r="F328" s="31">
        <f>'M4 - Caffeine &amp; Energy'!K328</f>
        <v/>
      </c>
      <c r="G328" s="30">
        <f>'M4 - Caffeine &amp; Energy'!AM328</f>
        <v/>
      </c>
      <c r="H328" s="31">
        <f>'M4 - Caffeine &amp; Energy'!N328</f>
        <v/>
      </c>
      <c r="I328" s="15">
        <f>'M4 - Caffeine &amp; Energy'!AJ328</f>
        <v/>
      </c>
      <c r="J328" s="15" t="inlineStr">
        <is>
          <t>Capture live promo to assess.</t>
        </is>
      </c>
    </row>
    <row r="329" ht="28" customHeight="1">
      <c r="A329" s="15" t="inlineStr">
        <is>
          <t>Starbucks</t>
        </is>
      </c>
      <c r="B329" s="15" t="inlineStr">
        <is>
          <t>Starbucks Doubleshot Energy | Vanilla | single 444mL</t>
        </is>
      </c>
      <c r="C329" s="15" t="inlineStr">
        <is>
          <t>4) Caffeine &amp; energy beverage</t>
        </is>
      </c>
      <c r="D329" s="30">
        <f>'M4 - Caffeine &amp; Energy'!F329</f>
        <v/>
      </c>
      <c r="E329" s="33">
        <f>'M4 - Caffeine &amp; Energy'!J329</f>
        <v/>
      </c>
      <c r="F329" s="31">
        <f>'M4 - Caffeine &amp; Energy'!K329</f>
        <v/>
      </c>
      <c r="G329" s="30">
        <f>'M4 - Caffeine &amp; Energy'!AM329</f>
        <v/>
      </c>
      <c r="H329" s="31">
        <f>'M4 - Caffeine &amp; Energy'!N329</f>
        <v/>
      </c>
      <c r="I329" s="15">
        <f>'M4 - Caffeine &amp; Energy'!AJ329</f>
        <v/>
      </c>
      <c r="J329" s="15" t="inlineStr">
        <is>
          <t>Capture live promo to assess.</t>
        </is>
      </c>
    </row>
    <row r="330" ht="28" customHeight="1">
      <c r="A330" s="15" t="inlineStr">
        <is>
          <t>Starbucks</t>
        </is>
      </c>
      <c r="B330" s="15" t="inlineStr">
        <is>
          <t>Starbucks Doubleshot Energy | Vanilla | 8-pack 444mL</t>
        </is>
      </c>
      <c r="C330" s="15" t="inlineStr">
        <is>
          <t>4) Caffeine &amp; energy beverage</t>
        </is>
      </c>
      <c r="D330" s="30">
        <f>'M4 - Caffeine &amp; Energy'!F330</f>
        <v/>
      </c>
      <c r="E330" s="33">
        <f>'M4 - Caffeine &amp; Energy'!J330</f>
        <v/>
      </c>
      <c r="F330" s="31">
        <f>'M4 - Caffeine &amp; Energy'!K330</f>
        <v/>
      </c>
      <c r="G330" s="30">
        <f>'M4 - Caffeine &amp; Energy'!AM330</f>
        <v/>
      </c>
      <c r="H330" s="31">
        <f>'M4 - Caffeine &amp; Energy'!N330</f>
        <v/>
      </c>
      <c r="I330" s="15">
        <f>'M4 - Caffeine &amp; Energy'!AJ330</f>
        <v/>
      </c>
      <c r="J330" s="15" t="inlineStr">
        <is>
          <t>Capture live promo to assess.</t>
        </is>
      </c>
    </row>
    <row r="331" ht="28" customHeight="1">
      <c r="A331" s="15" t="inlineStr">
        <is>
          <t>Starbucks</t>
        </is>
      </c>
      <c r="B331" s="15" t="inlineStr">
        <is>
          <t>Starbucks Doubleshot Energy | Vanilla | 12-pack 444mL</t>
        </is>
      </c>
      <c r="C331" s="15" t="inlineStr">
        <is>
          <t>4) Caffeine &amp; energy beverage</t>
        </is>
      </c>
      <c r="D331" s="30">
        <f>'M4 - Caffeine &amp; Energy'!F331</f>
        <v/>
      </c>
      <c r="E331" s="33">
        <f>'M4 - Caffeine &amp; Energy'!J331</f>
        <v/>
      </c>
      <c r="F331" s="31">
        <f>'M4 - Caffeine &amp; Energy'!K331</f>
        <v/>
      </c>
      <c r="G331" s="30">
        <f>'M4 - Caffeine &amp; Energy'!AM331</f>
        <v/>
      </c>
      <c r="H331" s="31">
        <f>'M4 - Caffeine &amp; Energy'!N331</f>
        <v/>
      </c>
      <c r="I331" s="15">
        <f>'M4 - Caffeine &amp; Energy'!AJ331</f>
        <v/>
      </c>
      <c r="J331" s="15" t="inlineStr">
        <is>
          <t>Capture live promo to assess.</t>
        </is>
      </c>
    </row>
    <row r="332" ht="28" customHeight="1">
      <c r="A332" s="15" t="inlineStr">
        <is>
          <t>Starbucks</t>
        </is>
      </c>
      <c r="B332" s="15" t="inlineStr">
        <is>
          <t>Starbucks Doubleshot Energy | Vanilla | 18-pack 444mL</t>
        </is>
      </c>
      <c r="C332" s="15" t="inlineStr">
        <is>
          <t>4) Caffeine &amp; energy beverage</t>
        </is>
      </c>
      <c r="D332" s="30">
        <f>'M4 - Caffeine &amp; Energy'!F332</f>
        <v/>
      </c>
      <c r="E332" s="33">
        <f>'M4 - Caffeine &amp; Energy'!J332</f>
        <v/>
      </c>
      <c r="F332" s="31">
        <f>'M4 - Caffeine &amp; Energy'!K332</f>
        <v/>
      </c>
      <c r="G332" s="30">
        <f>'M4 - Caffeine &amp; Energy'!AM332</f>
        <v/>
      </c>
      <c r="H332" s="31">
        <f>'M4 - Caffeine &amp; Energy'!N332</f>
        <v/>
      </c>
      <c r="I332" s="15">
        <f>'M4 - Caffeine &amp; Energy'!AJ332</f>
        <v/>
      </c>
      <c r="J332" s="15" t="inlineStr">
        <is>
          <t>Capture live promo to assess.</t>
        </is>
      </c>
    </row>
    <row r="333" ht="28" customHeight="1">
      <c r="A333" s="15" t="inlineStr">
        <is>
          <t>Starbucks</t>
        </is>
      </c>
      <c r="B333" s="15" t="inlineStr">
        <is>
          <t>Starbucks Doubleshot Energy | Vanilla | 24-pack 444mL</t>
        </is>
      </c>
      <c r="C333" s="15" t="inlineStr">
        <is>
          <t>4) Caffeine &amp; energy beverage</t>
        </is>
      </c>
      <c r="D333" s="30">
        <f>'M4 - Caffeine &amp; Energy'!F333</f>
        <v/>
      </c>
      <c r="E333" s="33">
        <f>'M4 - Caffeine &amp; Energy'!J333</f>
        <v/>
      </c>
      <c r="F333" s="31">
        <f>'M4 - Caffeine &amp; Energy'!K333</f>
        <v/>
      </c>
      <c r="G333" s="30">
        <f>'M4 - Caffeine &amp; Energy'!AM333</f>
        <v/>
      </c>
      <c r="H333" s="31">
        <f>'M4 - Caffeine &amp; Energy'!N333</f>
        <v/>
      </c>
      <c r="I333" s="15">
        <f>'M4 - Caffeine &amp; Energy'!AJ333</f>
        <v/>
      </c>
      <c r="J333" s="15" t="inlineStr">
        <is>
          <t>Capture live promo to assess.</t>
        </is>
      </c>
    </row>
    <row r="334" ht="28" customHeight="1">
      <c r="A334" s="15" t="inlineStr">
        <is>
          <t>Starbucks</t>
        </is>
      </c>
      <c r="B334" s="15" t="inlineStr">
        <is>
          <t>Starbucks Doubleshot Energy | Mocha | single 444mL</t>
        </is>
      </c>
      <c r="C334" s="15" t="inlineStr">
        <is>
          <t>4) Caffeine &amp; energy beverage</t>
        </is>
      </c>
      <c r="D334" s="30">
        <f>'M4 - Caffeine &amp; Energy'!F334</f>
        <v/>
      </c>
      <c r="E334" s="33">
        <f>'M4 - Caffeine &amp; Energy'!J334</f>
        <v/>
      </c>
      <c r="F334" s="31">
        <f>'M4 - Caffeine &amp; Energy'!K334</f>
        <v/>
      </c>
      <c r="G334" s="30">
        <f>'M4 - Caffeine &amp; Energy'!AM334</f>
        <v/>
      </c>
      <c r="H334" s="31">
        <f>'M4 - Caffeine &amp; Energy'!N334</f>
        <v/>
      </c>
      <c r="I334" s="15">
        <f>'M4 - Caffeine &amp; Energy'!AJ334</f>
        <v/>
      </c>
      <c r="J334" s="15" t="inlineStr">
        <is>
          <t>Capture live promo to assess.</t>
        </is>
      </c>
    </row>
    <row r="335" ht="28" customHeight="1">
      <c r="A335" s="15" t="inlineStr">
        <is>
          <t>Starbucks</t>
        </is>
      </c>
      <c r="B335" s="15" t="inlineStr">
        <is>
          <t>Starbucks Doubleshot Energy | Mocha | 8-pack 444mL</t>
        </is>
      </c>
      <c r="C335" s="15" t="inlineStr">
        <is>
          <t>4) Caffeine &amp; energy beverage</t>
        </is>
      </c>
      <c r="D335" s="30">
        <f>'M4 - Caffeine &amp; Energy'!F335</f>
        <v/>
      </c>
      <c r="E335" s="33">
        <f>'M4 - Caffeine &amp; Energy'!J335</f>
        <v/>
      </c>
      <c r="F335" s="31">
        <f>'M4 - Caffeine &amp; Energy'!K335</f>
        <v/>
      </c>
      <c r="G335" s="30">
        <f>'M4 - Caffeine &amp; Energy'!AM335</f>
        <v/>
      </c>
      <c r="H335" s="31">
        <f>'M4 - Caffeine &amp; Energy'!N335</f>
        <v/>
      </c>
      <c r="I335" s="15">
        <f>'M4 - Caffeine &amp; Energy'!AJ335</f>
        <v/>
      </c>
      <c r="J335" s="15" t="inlineStr">
        <is>
          <t>Capture live promo to assess.</t>
        </is>
      </c>
    </row>
    <row r="336" ht="28" customHeight="1">
      <c r="A336" s="15" t="inlineStr">
        <is>
          <t>Starbucks</t>
        </is>
      </c>
      <c r="B336" s="15" t="inlineStr">
        <is>
          <t>Starbucks Doubleshot Energy | Mocha | 12-pack 444mL</t>
        </is>
      </c>
      <c r="C336" s="15" t="inlineStr">
        <is>
          <t>4) Caffeine &amp; energy beverage</t>
        </is>
      </c>
      <c r="D336" s="30">
        <f>'M4 - Caffeine &amp; Energy'!F336</f>
        <v/>
      </c>
      <c r="E336" s="33">
        <f>'M4 - Caffeine &amp; Energy'!J336</f>
        <v/>
      </c>
      <c r="F336" s="31">
        <f>'M4 - Caffeine &amp; Energy'!K336</f>
        <v/>
      </c>
      <c r="G336" s="30">
        <f>'M4 - Caffeine &amp; Energy'!AM336</f>
        <v/>
      </c>
      <c r="H336" s="31">
        <f>'M4 - Caffeine &amp; Energy'!N336</f>
        <v/>
      </c>
      <c r="I336" s="15">
        <f>'M4 - Caffeine &amp; Energy'!AJ336</f>
        <v/>
      </c>
      <c r="J336" s="15" t="inlineStr">
        <is>
          <t>Capture live promo to assess.</t>
        </is>
      </c>
    </row>
    <row r="337" ht="28" customHeight="1">
      <c r="A337" s="15" t="inlineStr">
        <is>
          <t>Starbucks</t>
        </is>
      </c>
      <c r="B337" s="15" t="inlineStr">
        <is>
          <t>Starbucks Doubleshot Energy | Mocha | 18-pack 444mL</t>
        </is>
      </c>
      <c r="C337" s="15" t="inlineStr">
        <is>
          <t>4) Caffeine &amp; energy beverage</t>
        </is>
      </c>
      <c r="D337" s="30">
        <f>'M4 - Caffeine &amp; Energy'!F337</f>
        <v/>
      </c>
      <c r="E337" s="33">
        <f>'M4 - Caffeine &amp; Energy'!J337</f>
        <v/>
      </c>
      <c r="F337" s="31">
        <f>'M4 - Caffeine &amp; Energy'!K337</f>
        <v/>
      </c>
      <c r="G337" s="30">
        <f>'M4 - Caffeine &amp; Energy'!AM337</f>
        <v/>
      </c>
      <c r="H337" s="31">
        <f>'M4 - Caffeine &amp; Energy'!N337</f>
        <v/>
      </c>
      <c r="I337" s="15">
        <f>'M4 - Caffeine &amp; Energy'!AJ337</f>
        <v/>
      </c>
      <c r="J337" s="15" t="inlineStr">
        <is>
          <t>Capture live promo to assess.</t>
        </is>
      </c>
    </row>
    <row r="338" ht="28" customHeight="1">
      <c r="A338" s="15" t="inlineStr">
        <is>
          <t>Starbucks</t>
        </is>
      </c>
      <c r="B338" s="15" t="inlineStr">
        <is>
          <t>Starbucks Doubleshot Energy | Mocha | 24-pack 444mL</t>
        </is>
      </c>
      <c r="C338" s="15" t="inlineStr">
        <is>
          <t>4) Caffeine &amp; energy beverage</t>
        </is>
      </c>
      <c r="D338" s="30">
        <f>'M4 - Caffeine &amp; Energy'!F338</f>
        <v/>
      </c>
      <c r="E338" s="33">
        <f>'M4 - Caffeine &amp; Energy'!J338</f>
        <v/>
      </c>
      <c r="F338" s="31">
        <f>'M4 - Caffeine &amp; Energy'!K338</f>
        <v/>
      </c>
      <c r="G338" s="30">
        <f>'M4 - Caffeine &amp; Energy'!AM338</f>
        <v/>
      </c>
      <c r="H338" s="31">
        <f>'M4 - Caffeine &amp; Energy'!N338</f>
        <v/>
      </c>
      <c r="I338" s="15">
        <f>'M4 - Caffeine &amp; Energy'!AJ338</f>
        <v/>
      </c>
      <c r="J338" s="15" t="inlineStr">
        <is>
          <t>Capture live promo to assess.</t>
        </is>
      </c>
    </row>
    <row r="339" ht="28" customHeight="1">
      <c r="A339" s="15" t="inlineStr">
        <is>
          <t>Starbucks</t>
        </is>
      </c>
      <c r="B339" s="15" t="inlineStr">
        <is>
          <t>Starbucks Doubleshot Energy | White Chocolate | single 444mL</t>
        </is>
      </c>
      <c r="C339" s="15" t="inlineStr">
        <is>
          <t>4) Caffeine &amp; energy beverage</t>
        </is>
      </c>
      <c r="D339" s="30">
        <f>'M4 - Caffeine &amp; Energy'!F339</f>
        <v/>
      </c>
      <c r="E339" s="33">
        <f>'M4 - Caffeine &amp; Energy'!J339</f>
        <v/>
      </c>
      <c r="F339" s="31">
        <f>'M4 - Caffeine &amp; Energy'!K339</f>
        <v/>
      </c>
      <c r="G339" s="30">
        <f>'M4 - Caffeine &amp; Energy'!AM339</f>
        <v/>
      </c>
      <c r="H339" s="31">
        <f>'M4 - Caffeine &amp; Energy'!N339</f>
        <v/>
      </c>
      <c r="I339" s="15">
        <f>'M4 - Caffeine &amp; Energy'!AJ339</f>
        <v/>
      </c>
      <c r="J339" s="15" t="inlineStr">
        <is>
          <t>Capture live promo to assess.</t>
        </is>
      </c>
    </row>
    <row r="340" ht="28" customHeight="1">
      <c r="A340" s="15" t="inlineStr">
        <is>
          <t>Starbucks</t>
        </is>
      </c>
      <c r="B340" s="15" t="inlineStr">
        <is>
          <t>Starbucks Doubleshot Energy | White Chocolate | 8-pack 444mL</t>
        </is>
      </c>
      <c r="C340" s="15" t="inlineStr">
        <is>
          <t>4) Caffeine &amp; energy beverage</t>
        </is>
      </c>
      <c r="D340" s="30">
        <f>'M4 - Caffeine &amp; Energy'!F340</f>
        <v/>
      </c>
      <c r="E340" s="33">
        <f>'M4 - Caffeine &amp; Energy'!J340</f>
        <v/>
      </c>
      <c r="F340" s="31">
        <f>'M4 - Caffeine &amp; Energy'!K340</f>
        <v/>
      </c>
      <c r="G340" s="30">
        <f>'M4 - Caffeine &amp; Energy'!AM340</f>
        <v/>
      </c>
      <c r="H340" s="31">
        <f>'M4 - Caffeine &amp; Energy'!N340</f>
        <v/>
      </c>
      <c r="I340" s="15">
        <f>'M4 - Caffeine &amp; Energy'!AJ340</f>
        <v/>
      </c>
      <c r="J340" s="15" t="inlineStr">
        <is>
          <t>Capture live promo to assess.</t>
        </is>
      </c>
    </row>
    <row r="341" ht="28" customHeight="1">
      <c r="A341" s="15" t="inlineStr">
        <is>
          <t>Starbucks</t>
        </is>
      </c>
      <c r="B341" s="15" t="inlineStr">
        <is>
          <t>Starbucks Doubleshot Energy | White Chocolate | 12-pack 444mL</t>
        </is>
      </c>
      <c r="C341" s="15" t="inlineStr">
        <is>
          <t>4) Caffeine &amp; energy beverage</t>
        </is>
      </c>
      <c r="D341" s="30">
        <f>'M4 - Caffeine &amp; Energy'!F341</f>
        <v/>
      </c>
      <c r="E341" s="33">
        <f>'M4 - Caffeine &amp; Energy'!J341</f>
        <v/>
      </c>
      <c r="F341" s="31">
        <f>'M4 - Caffeine &amp; Energy'!K341</f>
        <v/>
      </c>
      <c r="G341" s="30">
        <f>'M4 - Caffeine &amp; Energy'!AM341</f>
        <v/>
      </c>
      <c r="H341" s="31">
        <f>'M4 - Caffeine &amp; Energy'!N341</f>
        <v/>
      </c>
      <c r="I341" s="15">
        <f>'M4 - Caffeine &amp; Energy'!AJ341</f>
        <v/>
      </c>
      <c r="J341" s="15" t="inlineStr">
        <is>
          <t>Capture live promo to assess.</t>
        </is>
      </c>
    </row>
    <row r="342" ht="28" customHeight="1">
      <c r="A342" s="15" t="inlineStr">
        <is>
          <t>Starbucks</t>
        </is>
      </c>
      <c r="B342" s="15" t="inlineStr">
        <is>
          <t>Starbucks Doubleshot Energy | White Chocolate | 18-pack 444mL</t>
        </is>
      </c>
      <c r="C342" s="15" t="inlineStr">
        <is>
          <t>4) Caffeine &amp; energy beverage</t>
        </is>
      </c>
      <c r="D342" s="30">
        <f>'M4 - Caffeine &amp; Energy'!F342</f>
        <v/>
      </c>
      <c r="E342" s="33">
        <f>'M4 - Caffeine &amp; Energy'!J342</f>
        <v/>
      </c>
      <c r="F342" s="31">
        <f>'M4 - Caffeine &amp; Energy'!K342</f>
        <v/>
      </c>
      <c r="G342" s="30">
        <f>'M4 - Caffeine &amp; Energy'!AM342</f>
        <v/>
      </c>
      <c r="H342" s="31">
        <f>'M4 - Caffeine &amp; Energy'!N342</f>
        <v/>
      </c>
      <c r="I342" s="15">
        <f>'M4 - Caffeine &amp; Energy'!AJ342</f>
        <v/>
      </c>
      <c r="J342" s="15" t="inlineStr">
        <is>
          <t>Capture live promo to assess.</t>
        </is>
      </c>
    </row>
    <row r="343" ht="28" customHeight="1">
      <c r="A343" s="15" t="inlineStr">
        <is>
          <t>Starbucks</t>
        </is>
      </c>
      <c r="B343" s="15" t="inlineStr">
        <is>
          <t>Starbucks Doubleshot Energy | White Chocolate | 24-pack 444mL</t>
        </is>
      </c>
      <c r="C343" s="15" t="inlineStr">
        <is>
          <t>4) Caffeine &amp; energy beverage</t>
        </is>
      </c>
      <c r="D343" s="30">
        <f>'M4 - Caffeine &amp; Energy'!F343</f>
        <v/>
      </c>
      <c r="E343" s="33">
        <f>'M4 - Caffeine &amp; Energy'!J343</f>
        <v/>
      </c>
      <c r="F343" s="31">
        <f>'M4 - Caffeine &amp; Energy'!K343</f>
        <v/>
      </c>
      <c r="G343" s="30">
        <f>'M4 - Caffeine &amp; Energy'!AM343</f>
        <v/>
      </c>
      <c r="H343" s="31">
        <f>'M4 - Caffeine &amp; Energy'!N343</f>
        <v/>
      </c>
      <c r="I343" s="15">
        <f>'M4 - Caffeine &amp; Energy'!AJ343</f>
        <v/>
      </c>
      <c r="J343" s="15" t="inlineStr">
        <is>
          <t>Capture live promo to assess.</t>
        </is>
      </c>
    </row>
    <row r="344" ht="28" customHeight="1">
      <c r="A344" s="15" t="inlineStr">
        <is>
          <t>Ghost</t>
        </is>
      </c>
      <c r="B344" s="15" t="inlineStr">
        <is>
          <t>Ghost Energy | Sour Patch Kids Redberry | single 473mL</t>
        </is>
      </c>
      <c r="C344" s="15" t="inlineStr">
        <is>
          <t>4) Caffeine &amp; energy beverage</t>
        </is>
      </c>
      <c r="D344" s="30">
        <f>'M4 - Caffeine &amp; Energy'!F344</f>
        <v/>
      </c>
      <c r="E344" s="33">
        <f>'M4 - Caffeine &amp; Energy'!J344</f>
        <v/>
      </c>
      <c r="F344" s="31">
        <f>'M4 - Caffeine &amp; Energy'!K344</f>
        <v/>
      </c>
      <c r="G344" s="30">
        <f>'M4 - Caffeine &amp; Energy'!AM344</f>
        <v/>
      </c>
      <c r="H344" s="31">
        <f>'M4 - Caffeine &amp; Energy'!N344</f>
        <v/>
      </c>
      <c r="I344" s="15">
        <f>'M4 - Caffeine &amp; Energy'!AJ344</f>
        <v/>
      </c>
      <c r="J344" s="15" t="inlineStr">
        <is>
          <t>Flavour-drop hype; bundles.</t>
        </is>
      </c>
    </row>
    <row r="345" ht="28" customHeight="1">
      <c r="A345" s="15" t="inlineStr">
        <is>
          <t>Ghost</t>
        </is>
      </c>
      <c r="B345" s="15" t="inlineStr">
        <is>
          <t>Ghost Energy | Sour Patch Kids Redberry | 8-pack 473mL</t>
        </is>
      </c>
      <c r="C345" s="15" t="inlineStr">
        <is>
          <t>4) Caffeine &amp; energy beverage</t>
        </is>
      </c>
      <c r="D345" s="30">
        <f>'M4 - Caffeine &amp; Energy'!F345</f>
        <v/>
      </c>
      <c r="E345" s="33">
        <f>'M4 - Caffeine &amp; Energy'!J345</f>
        <v/>
      </c>
      <c r="F345" s="31">
        <f>'M4 - Caffeine &amp; Energy'!K345</f>
        <v/>
      </c>
      <c r="G345" s="30">
        <f>'M4 - Caffeine &amp; Energy'!AM345</f>
        <v/>
      </c>
      <c r="H345" s="31">
        <f>'M4 - Caffeine &amp; Energy'!N345</f>
        <v/>
      </c>
      <c r="I345" s="15">
        <f>'M4 - Caffeine &amp; Energy'!AJ345</f>
        <v/>
      </c>
      <c r="J345" s="15" t="inlineStr">
        <is>
          <t>Flavour-drop hype; bundles.</t>
        </is>
      </c>
    </row>
    <row r="346" ht="28" customHeight="1">
      <c r="A346" s="15" t="inlineStr">
        <is>
          <t>Ghost</t>
        </is>
      </c>
      <c r="B346" s="15" t="inlineStr">
        <is>
          <t>Ghost Energy | Sour Patch Kids Redberry | 12-pack 473mL</t>
        </is>
      </c>
      <c r="C346" s="15" t="inlineStr">
        <is>
          <t>4) Caffeine &amp; energy beverage</t>
        </is>
      </c>
      <c r="D346" s="30">
        <f>'M4 - Caffeine &amp; Energy'!F346</f>
        <v/>
      </c>
      <c r="E346" s="33">
        <f>'M4 - Caffeine &amp; Energy'!J346</f>
        <v/>
      </c>
      <c r="F346" s="31">
        <f>'M4 - Caffeine &amp; Energy'!K346</f>
        <v/>
      </c>
      <c r="G346" s="30">
        <f>'M4 - Caffeine &amp; Energy'!AM346</f>
        <v/>
      </c>
      <c r="H346" s="31">
        <f>'M4 - Caffeine &amp; Energy'!N346</f>
        <v/>
      </c>
      <c r="I346" s="15">
        <f>'M4 - Caffeine &amp; Energy'!AJ346</f>
        <v/>
      </c>
      <c r="J346" s="15" t="inlineStr">
        <is>
          <t>Flavour-drop hype; bundles.</t>
        </is>
      </c>
    </row>
    <row r="347" ht="28" customHeight="1">
      <c r="A347" s="15" t="inlineStr">
        <is>
          <t>Ghost</t>
        </is>
      </c>
      <c r="B347" s="15" t="inlineStr">
        <is>
          <t>Ghost Energy | Sour Patch Kids Redberry | 18-pack 473mL</t>
        </is>
      </c>
      <c r="C347" s="15" t="inlineStr">
        <is>
          <t>4) Caffeine &amp; energy beverage</t>
        </is>
      </c>
      <c r="D347" s="30">
        <f>'M4 - Caffeine &amp; Energy'!F347</f>
        <v/>
      </c>
      <c r="E347" s="33">
        <f>'M4 - Caffeine &amp; Energy'!J347</f>
        <v/>
      </c>
      <c r="F347" s="31">
        <f>'M4 - Caffeine &amp; Energy'!K347</f>
        <v/>
      </c>
      <c r="G347" s="30">
        <f>'M4 - Caffeine &amp; Energy'!AM347</f>
        <v/>
      </c>
      <c r="H347" s="31">
        <f>'M4 - Caffeine &amp; Energy'!N347</f>
        <v/>
      </c>
      <c r="I347" s="15">
        <f>'M4 - Caffeine &amp; Energy'!AJ347</f>
        <v/>
      </c>
      <c r="J347" s="15" t="inlineStr">
        <is>
          <t>Flavour-drop hype; bundles.</t>
        </is>
      </c>
    </row>
    <row r="348" ht="28" customHeight="1">
      <c r="A348" s="15" t="inlineStr">
        <is>
          <t>Ghost</t>
        </is>
      </c>
      <c r="B348" s="15" t="inlineStr">
        <is>
          <t>Ghost Energy | Sour Patch Kids Redberry | 24-pack 473mL</t>
        </is>
      </c>
      <c r="C348" s="15" t="inlineStr">
        <is>
          <t>4) Caffeine &amp; energy beverage</t>
        </is>
      </c>
      <c r="D348" s="30">
        <f>'M4 - Caffeine &amp; Energy'!F348</f>
        <v/>
      </c>
      <c r="E348" s="33">
        <f>'M4 - Caffeine &amp; Energy'!J348</f>
        <v/>
      </c>
      <c r="F348" s="31">
        <f>'M4 - Caffeine &amp; Energy'!K348</f>
        <v/>
      </c>
      <c r="G348" s="30">
        <f>'M4 - Caffeine &amp; Energy'!AM348</f>
        <v/>
      </c>
      <c r="H348" s="31">
        <f>'M4 - Caffeine &amp; Energy'!N348</f>
        <v/>
      </c>
      <c r="I348" s="15">
        <f>'M4 - Caffeine &amp; Energy'!AJ348</f>
        <v/>
      </c>
      <c r="J348" s="15" t="inlineStr">
        <is>
          <t>Flavour-drop hype; bundles.</t>
        </is>
      </c>
    </row>
    <row r="349" ht="28" customHeight="1">
      <c r="A349" s="15" t="inlineStr">
        <is>
          <t>Ghost</t>
        </is>
      </c>
      <c r="B349" s="15" t="inlineStr">
        <is>
          <t>Ghost Energy | Warheads Sour Watermelon | single 473mL</t>
        </is>
      </c>
      <c r="C349" s="15" t="inlineStr">
        <is>
          <t>4) Caffeine &amp; energy beverage</t>
        </is>
      </c>
      <c r="D349" s="30">
        <f>'M4 - Caffeine &amp; Energy'!F349</f>
        <v/>
      </c>
      <c r="E349" s="33">
        <f>'M4 - Caffeine &amp; Energy'!J349</f>
        <v/>
      </c>
      <c r="F349" s="31">
        <f>'M4 - Caffeine &amp; Energy'!K349</f>
        <v/>
      </c>
      <c r="G349" s="30">
        <f>'M4 - Caffeine &amp; Energy'!AM349</f>
        <v/>
      </c>
      <c r="H349" s="31">
        <f>'M4 - Caffeine &amp; Energy'!N349</f>
        <v/>
      </c>
      <c r="I349" s="15">
        <f>'M4 - Caffeine &amp; Energy'!AJ349</f>
        <v/>
      </c>
      <c r="J349" s="15" t="inlineStr">
        <is>
          <t>Flavour-drop hype; bundles.</t>
        </is>
      </c>
    </row>
    <row r="350" ht="28" customHeight="1">
      <c r="A350" s="15" t="inlineStr">
        <is>
          <t>Ghost</t>
        </is>
      </c>
      <c r="B350" s="15" t="inlineStr">
        <is>
          <t>Ghost Energy | Warheads Sour Watermelon | 8-pack 473mL</t>
        </is>
      </c>
      <c r="C350" s="15" t="inlineStr">
        <is>
          <t>4) Caffeine &amp; energy beverage</t>
        </is>
      </c>
      <c r="D350" s="30">
        <f>'M4 - Caffeine &amp; Energy'!F350</f>
        <v/>
      </c>
      <c r="E350" s="33">
        <f>'M4 - Caffeine &amp; Energy'!J350</f>
        <v/>
      </c>
      <c r="F350" s="31">
        <f>'M4 - Caffeine &amp; Energy'!K350</f>
        <v/>
      </c>
      <c r="G350" s="30">
        <f>'M4 - Caffeine &amp; Energy'!AM350</f>
        <v/>
      </c>
      <c r="H350" s="31">
        <f>'M4 - Caffeine &amp; Energy'!N350</f>
        <v/>
      </c>
      <c r="I350" s="15">
        <f>'M4 - Caffeine &amp; Energy'!AJ350</f>
        <v/>
      </c>
      <c r="J350" s="15" t="inlineStr">
        <is>
          <t>Flavour-drop hype; bundles.</t>
        </is>
      </c>
    </row>
    <row r="351" ht="28" customHeight="1">
      <c r="A351" s="15" t="inlineStr">
        <is>
          <t>Ghost</t>
        </is>
      </c>
      <c r="B351" s="15" t="inlineStr">
        <is>
          <t>Ghost Energy | Warheads Sour Watermelon | 12-pack 473mL</t>
        </is>
      </c>
      <c r="C351" s="15" t="inlineStr">
        <is>
          <t>4) Caffeine &amp; energy beverage</t>
        </is>
      </c>
      <c r="D351" s="30">
        <f>'M4 - Caffeine &amp; Energy'!F351</f>
        <v/>
      </c>
      <c r="E351" s="33">
        <f>'M4 - Caffeine &amp; Energy'!J351</f>
        <v/>
      </c>
      <c r="F351" s="31">
        <f>'M4 - Caffeine &amp; Energy'!K351</f>
        <v/>
      </c>
      <c r="G351" s="30">
        <f>'M4 - Caffeine &amp; Energy'!AM351</f>
        <v/>
      </c>
      <c r="H351" s="31">
        <f>'M4 - Caffeine &amp; Energy'!N351</f>
        <v/>
      </c>
      <c r="I351" s="15">
        <f>'M4 - Caffeine &amp; Energy'!AJ351</f>
        <v/>
      </c>
      <c r="J351" s="15" t="inlineStr">
        <is>
          <t>Flavour-drop hype; bundles.</t>
        </is>
      </c>
    </row>
    <row r="352" ht="28" customHeight="1">
      <c r="A352" s="15" t="inlineStr">
        <is>
          <t>Ghost</t>
        </is>
      </c>
      <c r="B352" s="15" t="inlineStr">
        <is>
          <t>Ghost Energy | Warheads Sour Watermelon | 18-pack 473mL</t>
        </is>
      </c>
      <c r="C352" s="15" t="inlineStr">
        <is>
          <t>4) Caffeine &amp; energy beverage</t>
        </is>
      </c>
      <c r="D352" s="30">
        <f>'M4 - Caffeine &amp; Energy'!F352</f>
        <v/>
      </c>
      <c r="E352" s="33">
        <f>'M4 - Caffeine &amp; Energy'!J352</f>
        <v/>
      </c>
      <c r="F352" s="31">
        <f>'M4 - Caffeine &amp; Energy'!K352</f>
        <v/>
      </c>
      <c r="G352" s="30">
        <f>'M4 - Caffeine &amp; Energy'!AM352</f>
        <v/>
      </c>
      <c r="H352" s="31">
        <f>'M4 - Caffeine &amp; Energy'!N352</f>
        <v/>
      </c>
      <c r="I352" s="15">
        <f>'M4 - Caffeine &amp; Energy'!AJ352</f>
        <v/>
      </c>
      <c r="J352" s="15" t="inlineStr">
        <is>
          <t>Flavour-drop hype; bundles.</t>
        </is>
      </c>
    </row>
    <row r="353" ht="28" customHeight="1">
      <c r="A353" s="15" t="inlineStr">
        <is>
          <t>Ghost</t>
        </is>
      </c>
      <c r="B353" s="15" t="inlineStr">
        <is>
          <t>Ghost Energy | Warheads Sour Watermelon | 24-pack 473mL</t>
        </is>
      </c>
      <c r="C353" s="15" t="inlineStr">
        <is>
          <t>4) Caffeine &amp; energy beverage</t>
        </is>
      </c>
      <c r="D353" s="30">
        <f>'M4 - Caffeine &amp; Energy'!F353</f>
        <v/>
      </c>
      <c r="E353" s="33">
        <f>'M4 - Caffeine &amp; Energy'!J353</f>
        <v/>
      </c>
      <c r="F353" s="31">
        <f>'M4 - Caffeine &amp; Energy'!K353</f>
        <v/>
      </c>
      <c r="G353" s="30">
        <f>'M4 - Caffeine &amp; Energy'!AM353</f>
        <v/>
      </c>
      <c r="H353" s="31">
        <f>'M4 - Caffeine &amp; Energy'!N353</f>
        <v/>
      </c>
      <c r="I353" s="15">
        <f>'M4 - Caffeine &amp; Energy'!AJ353</f>
        <v/>
      </c>
      <c r="J353" s="15" t="inlineStr">
        <is>
          <t>Flavour-drop hype; bundles.</t>
        </is>
      </c>
    </row>
    <row r="354" ht="28" customHeight="1">
      <c r="A354" s="15" t="inlineStr">
        <is>
          <t>Ghost</t>
        </is>
      </c>
      <c r="B354" s="15" t="inlineStr">
        <is>
          <t>Ghost Energy | Swedish Fish | single 473mL</t>
        </is>
      </c>
      <c r="C354" s="15" t="inlineStr">
        <is>
          <t>4) Caffeine &amp; energy beverage</t>
        </is>
      </c>
      <c r="D354" s="30">
        <f>'M4 - Caffeine &amp; Energy'!F354</f>
        <v/>
      </c>
      <c r="E354" s="33">
        <f>'M4 - Caffeine &amp; Energy'!J354</f>
        <v/>
      </c>
      <c r="F354" s="31">
        <f>'M4 - Caffeine &amp; Energy'!K354</f>
        <v/>
      </c>
      <c r="G354" s="30">
        <f>'M4 - Caffeine &amp; Energy'!AM354</f>
        <v/>
      </c>
      <c r="H354" s="31">
        <f>'M4 - Caffeine &amp; Energy'!N354</f>
        <v/>
      </c>
      <c r="I354" s="15">
        <f>'M4 - Caffeine &amp; Energy'!AJ354</f>
        <v/>
      </c>
      <c r="J354" s="15" t="inlineStr">
        <is>
          <t>Flavour-drop hype; bundles.</t>
        </is>
      </c>
    </row>
    <row r="355" ht="28" customHeight="1">
      <c r="A355" s="15" t="inlineStr">
        <is>
          <t>Ghost</t>
        </is>
      </c>
      <c r="B355" s="15" t="inlineStr">
        <is>
          <t>Ghost Energy | Swedish Fish | 8-pack 473mL</t>
        </is>
      </c>
      <c r="C355" s="15" t="inlineStr">
        <is>
          <t>4) Caffeine &amp; energy beverage</t>
        </is>
      </c>
      <c r="D355" s="30">
        <f>'M4 - Caffeine &amp; Energy'!F355</f>
        <v/>
      </c>
      <c r="E355" s="33">
        <f>'M4 - Caffeine &amp; Energy'!J355</f>
        <v/>
      </c>
      <c r="F355" s="31">
        <f>'M4 - Caffeine &amp; Energy'!K355</f>
        <v/>
      </c>
      <c r="G355" s="30">
        <f>'M4 - Caffeine &amp; Energy'!AM355</f>
        <v/>
      </c>
      <c r="H355" s="31">
        <f>'M4 - Caffeine &amp; Energy'!N355</f>
        <v/>
      </c>
      <c r="I355" s="15">
        <f>'M4 - Caffeine &amp; Energy'!AJ355</f>
        <v/>
      </c>
      <c r="J355" s="15" t="inlineStr">
        <is>
          <t>Flavour-drop hype; bundles.</t>
        </is>
      </c>
    </row>
    <row r="356" ht="28" customHeight="1">
      <c r="A356" s="15" t="inlineStr">
        <is>
          <t>Ghost</t>
        </is>
      </c>
      <c r="B356" s="15" t="inlineStr">
        <is>
          <t>Ghost Energy | Swedish Fish | 12-pack 473mL</t>
        </is>
      </c>
      <c r="C356" s="15" t="inlineStr">
        <is>
          <t>4) Caffeine &amp; energy beverage</t>
        </is>
      </c>
      <c r="D356" s="30">
        <f>'M4 - Caffeine &amp; Energy'!F356</f>
        <v/>
      </c>
      <c r="E356" s="33">
        <f>'M4 - Caffeine &amp; Energy'!J356</f>
        <v/>
      </c>
      <c r="F356" s="31">
        <f>'M4 - Caffeine &amp; Energy'!K356</f>
        <v/>
      </c>
      <c r="G356" s="30">
        <f>'M4 - Caffeine &amp; Energy'!AM356</f>
        <v/>
      </c>
      <c r="H356" s="31">
        <f>'M4 - Caffeine &amp; Energy'!N356</f>
        <v/>
      </c>
      <c r="I356" s="15">
        <f>'M4 - Caffeine &amp; Energy'!AJ356</f>
        <v/>
      </c>
      <c r="J356" s="15" t="inlineStr">
        <is>
          <t>Flavour-drop hype; bundles.</t>
        </is>
      </c>
    </row>
    <row r="357" ht="28" customHeight="1">
      <c r="A357" s="15" t="inlineStr">
        <is>
          <t>Ghost</t>
        </is>
      </c>
      <c r="B357" s="15" t="inlineStr">
        <is>
          <t>Ghost Energy | Swedish Fish | 18-pack 473mL</t>
        </is>
      </c>
      <c r="C357" s="15" t="inlineStr">
        <is>
          <t>4) Caffeine &amp; energy beverage</t>
        </is>
      </c>
      <c r="D357" s="30">
        <f>'M4 - Caffeine &amp; Energy'!F357</f>
        <v/>
      </c>
      <c r="E357" s="33">
        <f>'M4 - Caffeine &amp; Energy'!J357</f>
        <v/>
      </c>
      <c r="F357" s="31">
        <f>'M4 - Caffeine &amp; Energy'!K357</f>
        <v/>
      </c>
      <c r="G357" s="30">
        <f>'M4 - Caffeine &amp; Energy'!AM357</f>
        <v/>
      </c>
      <c r="H357" s="31">
        <f>'M4 - Caffeine &amp; Energy'!N357</f>
        <v/>
      </c>
      <c r="I357" s="15">
        <f>'M4 - Caffeine &amp; Energy'!AJ357</f>
        <v/>
      </c>
      <c r="J357" s="15" t="inlineStr">
        <is>
          <t>Flavour-drop hype; bundles.</t>
        </is>
      </c>
    </row>
    <row r="358" ht="28" customHeight="1">
      <c r="A358" s="15" t="inlineStr">
        <is>
          <t>Ghost</t>
        </is>
      </c>
      <c r="B358" s="15" t="inlineStr">
        <is>
          <t>Ghost Energy | Swedish Fish | 24-pack 473mL</t>
        </is>
      </c>
      <c r="C358" s="15" t="inlineStr">
        <is>
          <t>4) Caffeine &amp; energy beverage</t>
        </is>
      </c>
      <c r="D358" s="30">
        <f>'M4 - Caffeine &amp; Energy'!F358</f>
        <v/>
      </c>
      <c r="E358" s="33">
        <f>'M4 - Caffeine &amp; Energy'!J358</f>
        <v/>
      </c>
      <c r="F358" s="31">
        <f>'M4 - Caffeine &amp; Energy'!K358</f>
        <v/>
      </c>
      <c r="G358" s="30">
        <f>'M4 - Caffeine &amp; Energy'!AM358</f>
        <v/>
      </c>
      <c r="H358" s="31">
        <f>'M4 - Caffeine &amp; Energy'!N358</f>
        <v/>
      </c>
      <c r="I358" s="15">
        <f>'M4 - Caffeine &amp; Energy'!AJ358</f>
        <v/>
      </c>
      <c r="J358" s="15" t="inlineStr">
        <is>
          <t>Flavour-drop hype; bundles.</t>
        </is>
      </c>
    </row>
    <row r="359" ht="28" customHeight="1">
      <c r="A359" s="15" t="inlineStr">
        <is>
          <t>Ghost</t>
        </is>
      </c>
      <c r="B359" s="15" t="inlineStr">
        <is>
          <t>Ghost Energy | Tropical Mango | single 473mL</t>
        </is>
      </c>
      <c r="C359" s="15" t="inlineStr">
        <is>
          <t>4) Caffeine &amp; energy beverage</t>
        </is>
      </c>
      <c r="D359" s="30">
        <f>'M4 - Caffeine &amp; Energy'!F359</f>
        <v/>
      </c>
      <c r="E359" s="33">
        <f>'M4 - Caffeine &amp; Energy'!J359</f>
        <v/>
      </c>
      <c r="F359" s="31">
        <f>'M4 - Caffeine &amp; Energy'!K359</f>
        <v/>
      </c>
      <c r="G359" s="30">
        <f>'M4 - Caffeine &amp; Energy'!AM359</f>
        <v/>
      </c>
      <c r="H359" s="31">
        <f>'M4 - Caffeine &amp; Energy'!N359</f>
        <v/>
      </c>
      <c r="I359" s="15">
        <f>'M4 - Caffeine &amp; Energy'!AJ359</f>
        <v/>
      </c>
      <c r="J359" s="15" t="inlineStr">
        <is>
          <t>Flavour-drop hype; bundles.</t>
        </is>
      </c>
    </row>
    <row r="360" ht="28" customHeight="1">
      <c r="A360" s="15" t="inlineStr">
        <is>
          <t>Ghost</t>
        </is>
      </c>
      <c r="B360" s="15" t="inlineStr">
        <is>
          <t>Ghost Energy | Tropical Mango | 8-pack 473mL</t>
        </is>
      </c>
      <c r="C360" s="15" t="inlineStr">
        <is>
          <t>4) Caffeine &amp; energy beverage</t>
        </is>
      </c>
      <c r="D360" s="30">
        <f>'M4 - Caffeine &amp; Energy'!F360</f>
        <v/>
      </c>
      <c r="E360" s="33">
        <f>'M4 - Caffeine &amp; Energy'!J360</f>
        <v/>
      </c>
      <c r="F360" s="31">
        <f>'M4 - Caffeine &amp; Energy'!K360</f>
        <v/>
      </c>
      <c r="G360" s="30">
        <f>'M4 - Caffeine &amp; Energy'!AM360</f>
        <v/>
      </c>
      <c r="H360" s="31">
        <f>'M4 - Caffeine &amp; Energy'!N360</f>
        <v/>
      </c>
      <c r="I360" s="15">
        <f>'M4 - Caffeine &amp; Energy'!AJ360</f>
        <v/>
      </c>
      <c r="J360" s="15" t="inlineStr">
        <is>
          <t>Flavour-drop hype; bundles.</t>
        </is>
      </c>
    </row>
    <row r="361" ht="28" customHeight="1">
      <c r="A361" s="15" t="inlineStr">
        <is>
          <t>Ghost</t>
        </is>
      </c>
      <c r="B361" s="15" t="inlineStr">
        <is>
          <t>Ghost Energy | Tropical Mango | 12-pack 473mL</t>
        </is>
      </c>
      <c r="C361" s="15" t="inlineStr">
        <is>
          <t>4) Caffeine &amp; energy beverage</t>
        </is>
      </c>
      <c r="D361" s="30">
        <f>'M4 - Caffeine &amp; Energy'!F361</f>
        <v/>
      </c>
      <c r="E361" s="33">
        <f>'M4 - Caffeine &amp; Energy'!J361</f>
        <v/>
      </c>
      <c r="F361" s="31">
        <f>'M4 - Caffeine &amp; Energy'!K361</f>
        <v/>
      </c>
      <c r="G361" s="30">
        <f>'M4 - Caffeine &amp; Energy'!AM361</f>
        <v/>
      </c>
      <c r="H361" s="31">
        <f>'M4 - Caffeine &amp; Energy'!N361</f>
        <v/>
      </c>
      <c r="I361" s="15">
        <f>'M4 - Caffeine &amp; Energy'!AJ361</f>
        <v/>
      </c>
      <c r="J361" s="15" t="inlineStr">
        <is>
          <t>Flavour-drop hype; bundles.</t>
        </is>
      </c>
    </row>
    <row r="362" ht="28" customHeight="1">
      <c r="A362" s="15" t="inlineStr">
        <is>
          <t>Ghost</t>
        </is>
      </c>
      <c r="B362" s="15" t="inlineStr">
        <is>
          <t>Ghost Energy | Tropical Mango | 18-pack 473mL</t>
        </is>
      </c>
      <c r="C362" s="15" t="inlineStr">
        <is>
          <t>4) Caffeine &amp; energy beverage</t>
        </is>
      </c>
      <c r="D362" s="30">
        <f>'M4 - Caffeine &amp; Energy'!F362</f>
        <v/>
      </c>
      <c r="E362" s="33">
        <f>'M4 - Caffeine &amp; Energy'!J362</f>
        <v/>
      </c>
      <c r="F362" s="31">
        <f>'M4 - Caffeine &amp; Energy'!K362</f>
        <v/>
      </c>
      <c r="G362" s="30">
        <f>'M4 - Caffeine &amp; Energy'!AM362</f>
        <v/>
      </c>
      <c r="H362" s="31">
        <f>'M4 - Caffeine &amp; Energy'!N362</f>
        <v/>
      </c>
      <c r="I362" s="15">
        <f>'M4 - Caffeine &amp; Energy'!AJ362</f>
        <v/>
      </c>
      <c r="J362" s="15" t="inlineStr">
        <is>
          <t>Flavour-drop hype; bundles.</t>
        </is>
      </c>
    </row>
    <row r="363" ht="28" customHeight="1">
      <c r="A363" s="15" t="inlineStr">
        <is>
          <t>Ghost</t>
        </is>
      </c>
      <c r="B363" s="15" t="inlineStr">
        <is>
          <t>Ghost Energy | Tropical Mango | 24-pack 473mL</t>
        </is>
      </c>
      <c r="C363" s="15" t="inlineStr">
        <is>
          <t>4) Caffeine &amp; energy beverage</t>
        </is>
      </c>
      <c r="D363" s="30">
        <f>'M4 - Caffeine &amp; Energy'!F363</f>
        <v/>
      </c>
      <c r="E363" s="33">
        <f>'M4 - Caffeine &amp; Energy'!J363</f>
        <v/>
      </c>
      <c r="F363" s="31">
        <f>'M4 - Caffeine &amp; Energy'!K363</f>
        <v/>
      </c>
      <c r="G363" s="30">
        <f>'M4 - Caffeine &amp; Energy'!AM363</f>
        <v/>
      </c>
      <c r="H363" s="31">
        <f>'M4 - Caffeine &amp; Energy'!N363</f>
        <v/>
      </c>
      <c r="I363" s="15">
        <f>'M4 - Caffeine &amp; Energy'!AJ363</f>
        <v/>
      </c>
      <c r="J363" s="15" t="inlineStr">
        <is>
          <t>Flavour-drop hype; bundles.</t>
        </is>
      </c>
    </row>
    <row r="364" ht="28" customHeight="1">
      <c r="A364" s="15" t="inlineStr">
        <is>
          <t>Ghost</t>
        </is>
      </c>
      <c r="B364" s="15" t="inlineStr">
        <is>
          <t>Ghost Energy | Orange Cream | single 473mL</t>
        </is>
      </c>
      <c r="C364" s="15" t="inlineStr">
        <is>
          <t>4) Caffeine &amp; energy beverage</t>
        </is>
      </c>
      <c r="D364" s="30">
        <f>'M4 - Caffeine &amp; Energy'!F364</f>
        <v/>
      </c>
      <c r="E364" s="33">
        <f>'M4 - Caffeine &amp; Energy'!J364</f>
        <v/>
      </c>
      <c r="F364" s="31">
        <f>'M4 - Caffeine &amp; Energy'!K364</f>
        <v/>
      </c>
      <c r="G364" s="30">
        <f>'M4 - Caffeine &amp; Energy'!AM364</f>
        <v/>
      </c>
      <c r="H364" s="31">
        <f>'M4 - Caffeine &amp; Energy'!N364</f>
        <v/>
      </c>
      <c r="I364" s="15">
        <f>'M4 - Caffeine &amp; Energy'!AJ364</f>
        <v/>
      </c>
      <c r="J364" s="15" t="inlineStr">
        <is>
          <t>Flavour-drop hype; bundles.</t>
        </is>
      </c>
    </row>
    <row r="365" ht="28" customHeight="1">
      <c r="A365" s="15" t="inlineStr">
        <is>
          <t>Ghost</t>
        </is>
      </c>
      <c r="B365" s="15" t="inlineStr">
        <is>
          <t>Ghost Energy | Orange Cream | 8-pack 473mL</t>
        </is>
      </c>
      <c r="C365" s="15" t="inlineStr">
        <is>
          <t>4) Caffeine &amp; energy beverage</t>
        </is>
      </c>
      <c r="D365" s="30">
        <f>'M4 - Caffeine &amp; Energy'!F365</f>
        <v/>
      </c>
      <c r="E365" s="33">
        <f>'M4 - Caffeine &amp; Energy'!J365</f>
        <v/>
      </c>
      <c r="F365" s="31">
        <f>'M4 - Caffeine &amp; Energy'!K365</f>
        <v/>
      </c>
      <c r="G365" s="30">
        <f>'M4 - Caffeine &amp; Energy'!AM365</f>
        <v/>
      </c>
      <c r="H365" s="31">
        <f>'M4 - Caffeine &amp; Energy'!N365</f>
        <v/>
      </c>
      <c r="I365" s="15">
        <f>'M4 - Caffeine &amp; Energy'!AJ365</f>
        <v/>
      </c>
      <c r="J365" s="15" t="inlineStr">
        <is>
          <t>Flavour-drop hype; bundles.</t>
        </is>
      </c>
    </row>
    <row r="366" ht="28" customHeight="1">
      <c r="A366" s="15" t="inlineStr">
        <is>
          <t>Ghost</t>
        </is>
      </c>
      <c r="B366" s="15" t="inlineStr">
        <is>
          <t>Ghost Energy | Orange Cream | 12-pack 473mL</t>
        </is>
      </c>
      <c r="C366" s="15" t="inlineStr">
        <is>
          <t>4) Caffeine &amp; energy beverage</t>
        </is>
      </c>
      <c r="D366" s="30">
        <f>'M4 - Caffeine &amp; Energy'!F366</f>
        <v/>
      </c>
      <c r="E366" s="33">
        <f>'M4 - Caffeine &amp; Energy'!J366</f>
        <v/>
      </c>
      <c r="F366" s="31">
        <f>'M4 - Caffeine &amp; Energy'!K366</f>
        <v/>
      </c>
      <c r="G366" s="30">
        <f>'M4 - Caffeine &amp; Energy'!AM366</f>
        <v/>
      </c>
      <c r="H366" s="31">
        <f>'M4 - Caffeine &amp; Energy'!N366</f>
        <v/>
      </c>
      <c r="I366" s="15">
        <f>'M4 - Caffeine &amp; Energy'!AJ366</f>
        <v/>
      </c>
      <c r="J366" s="15" t="inlineStr">
        <is>
          <t>Flavour-drop hype; bundles.</t>
        </is>
      </c>
    </row>
    <row r="367" ht="28" customHeight="1">
      <c r="A367" s="15" t="inlineStr">
        <is>
          <t>Ghost</t>
        </is>
      </c>
      <c r="B367" s="15" t="inlineStr">
        <is>
          <t>Ghost Energy | Orange Cream | 18-pack 473mL</t>
        </is>
      </c>
      <c r="C367" s="15" t="inlineStr">
        <is>
          <t>4) Caffeine &amp; energy beverage</t>
        </is>
      </c>
      <c r="D367" s="30">
        <f>'M4 - Caffeine &amp; Energy'!F367</f>
        <v/>
      </c>
      <c r="E367" s="33">
        <f>'M4 - Caffeine &amp; Energy'!J367</f>
        <v/>
      </c>
      <c r="F367" s="31">
        <f>'M4 - Caffeine &amp; Energy'!K367</f>
        <v/>
      </c>
      <c r="G367" s="30">
        <f>'M4 - Caffeine &amp; Energy'!AM367</f>
        <v/>
      </c>
      <c r="H367" s="31">
        <f>'M4 - Caffeine &amp; Energy'!N367</f>
        <v/>
      </c>
      <c r="I367" s="15">
        <f>'M4 - Caffeine &amp; Energy'!AJ367</f>
        <v/>
      </c>
      <c r="J367" s="15" t="inlineStr">
        <is>
          <t>Flavour-drop hype; bundles.</t>
        </is>
      </c>
    </row>
    <row r="368" ht="28" customHeight="1">
      <c r="A368" s="15" t="inlineStr">
        <is>
          <t>Ghost</t>
        </is>
      </c>
      <c r="B368" s="15" t="inlineStr">
        <is>
          <t>Ghost Energy | Orange Cream | 24-pack 473mL</t>
        </is>
      </c>
      <c r="C368" s="15" t="inlineStr">
        <is>
          <t>4) Caffeine &amp; energy beverage</t>
        </is>
      </c>
      <c r="D368" s="30">
        <f>'M4 - Caffeine &amp; Energy'!F368</f>
        <v/>
      </c>
      <c r="E368" s="33">
        <f>'M4 - Caffeine &amp; Energy'!J368</f>
        <v/>
      </c>
      <c r="F368" s="31">
        <f>'M4 - Caffeine &amp; Energy'!K368</f>
        <v/>
      </c>
      <c r="G368" s="30">
        <f>'M4 - Caffeine &amp; Energy'!AM368</f>
        <v/>
      </c>
      <c r="H368" s="31">
        <f>'M4 - Caffeine &amp; Energy'!N368</f>
        <v/>
      </c>
      <c r="I368" s="15">
        <f>'M4 - Caffeine &amp; Energy'!AJ368</f>
        <v/>
      </c>
      <c r="J368" s="15" t="inlineStr">
        <is>
          <t>Flavour-drop hype; bundles.</t>
        </is>
      </c>
    </row>
    <row r="369" ht="28" customHeight="1">
      <c r="A369" s="15" t="inlineStr">
        <is>
          <t>ZOA</t>
        </is>
      </c>
      <c r="B369" s="15" t="inlineStr">
        <is>
          <t>ZOA Zero Sugar Energy | Wild Orange | single 473mL</t>
        </is>
      </c>
      <c r="C369" s="15" t="inlineStr">
        <is>
          <t>4) Caffeine &amp; energy beverage</t>
        </is>
      </c>
      <c r="D369" s="30">
        <f>'M4 - Caffeine &amp; Energy'!F369</f>
        <v/>
      </c>
      <c r="E369" s="33">
        <f>'M4 - Caffeine &amp; Energy'!J369</f>
        <v/>
      </c>
      <c r="F369" s="31">
        <f>'M4 - Caffeine &amp; Energy'!K369</f>
        <v/>
      </c>
      <c r="G369" s="30">
        <f>'M4 - Caffeine &amp; Energy'!AM369</f>
        <v/>
      </c>
      <c r="H369" s="31">
        <f>'M4 - Caffeine &amp; Energy'!N369</f>
        <v/>
      </c>
      <c r="I369" s="15">
        <f>'M4 - Caffeine &amp; Energy'!AJ369</f>
        <v/>
      </c>
      <c r="J369" s="15" t="inlineStr">
        <is>
          <t>Capture live promo to assess.</t>
        </is>
      </c>
    </row>
    <row r="370" ht="28" customHeight="1">
      <c r="A370" s="15" t="inlineStr">
        <is>
          <t>ZOA</t>
        </is>
      </c>
      <c r="B370" s="15" t="inlineStr">
        <is>
          <t>ZOA Zero Sugar Energy | Wild Orange | 8-pack 473mL</t>
        </is>
      </c>
      <c r="C370" s="15" t="inlineStr">
        <is>
          <t>4) Caffeine &amp; energy beverage</t>
        </is>
      </c>
      <c r="D370" s="30">
        <f>'M4 - Caffeine &amp; Energy'!F370</f>
        <v/>
      </c>
      <c r="E370" s="33">
        <f>'M4 - Caffeine &amp; Energy'!J370</f>
        <v/>
      </c>
      <c r="F370" s="31">
        <f>'M4 - Caffeine &amp; Energy'!K370</f>
        <v/>
      </c>
      <c r="G370" s="30">
        <f>'M4 - Caffeine &amp; Energy'!AM370</f>
        <v/>
      </c>
      <c r="H370" s="31">
        <f>'M4 - Caffeine &amp; Energy'!N370</f>
        <v/>
      </c>
      <c r="I370" s="15">
        <f>'M4 - Caffeine &amp; Energy'!AJ370</f>
        <v/>
      </c>
      <c r="J370" s="15" t="inlineStr">
        <is>
          <t>Capture live promo to assess.</t>
        </is>
      </c>
    </row>
    <row r="371" ht="28" customHeight="1">
      <c r="A371" s="15" t="inlineStr">
        <is>
          <t>ZOA</t>
        </is>
      </c>
      <c r="B371" s="15" t="inlineStr">
        <is>
          <t>ZOA Zero Sugar Energy | Wild Orange | 12-pack 473mL</t>
        </is>
      </c>
      <c r="C371" s="15" t="inlineStr">
        <is>
          <t>4) Caffeine &amp; energy beverage</t>
        </is>
      </c>
      <c r="D371" s="30">
        <f>'M4 - Caffeine &amp; Energy'!F371</f>
        <v/>
      </c>
      <c r="E371" s="33">
        <f>'M4 - Caffeine &amp; Energy'!J371</f>
        <v/>
      </c>
      <c r="F371" s="31">
        <f>'M4 - Caffeine &amp; Energy'!K371</f>
        <v/>
      </c>
      <c r="G371" s="30">
        <f>'M4 - Caffeine &amp; Energy'!AM371</f>
        <v/>
      </c>
      <c r="H371" s="31">
        <f>'M4 - Caffeine &amp; Energy'!N371</f>
        <v/>
      </c>
      <c r="I371" s="15">
        <f>'M4 - Caffeine &amp; Energy'!AJ371</f>
        <v/>
      </c>
      <c r="J371" s="15" t="inlineStr">
        <is>
          <t>Capture live promo to assess.</t>
        </is>
      </c>
    </row>
    <row r="372" ht="28" customHeight="1">
      <c r="A372" s="15" t="inlineStr">
        <is>
          <t>ZOA</t>
        </is>
      </c>
      <c r="B372" s="15" t="inlineStr">
        <is>
          <t>ZOA Zero Sugar Energy | Wild Orange | 18-pack 473mL</t>
        </is>
      </c>
      <c r="C372" s="15" t="inlineStr">
        <is>
          <t>4) Caffeine &amp; energy beverage</t>
        </is>
      </c>
      <c r="D372" s="30">
        <f>'M4 - Caffeine &amp; Energy'!F372</f>
        <v/>
      </c>
      <c r="E372" s="33">
        <f>'M4 - Caffeine &amp; Energy'!J372</f>
        <v/>
      </c>
      <c r="F372" s="31">
        <f>'M4 - Caffeine &amp; Energy'!K372</f>
        <v/>
      </c>
      <c r="G372" s="30">
        <f>'M4 - Caffeine &amp; Energy'!AM372</f>
        <v/>
      </c>
      <c r="H372" s="31">
        <f>'M4 - Caffeine &amp; Energy'!N372</f>
        <v/>
      </c>
      <c r="I372" s="15">
        <f>'M4 - Caffeine &amp; Energy'!AJ372</f>
        <v/>
      </c>
      <c r="J372" s="15" t="inlineStr">
        <is>
          <t>Capture live promo to assess.</t>
        </is>
      </c>
    </row>
    <row r="373" ht="28" customHeight="1">
      <c r="A373" s="15" t="inlineStr">
        <is>
          <t>ZOA</t>
        </is>
      </c>
      <c r="B373" s="15" t="inlineStr">
        <is>
          <t>ZOA Zero Sugar Energy | Wild Orange | 24-pack 473mL</t>
        </is>
      </c>
      <c r="C373" s="15" t="inlineStr">
        <is>
          <t>4) Caffeine &amp; energy beverage</t>
        </is>
      </c>
      <c r="D373" s="30">
        <f>'M4 - Caffeine &amp; Energy'!F373</f>
        <v/>
      </c>
      <c r="E373" s="33">
        <f>'M4 - Caffeine &amp; Energy'!J373</f>
        <v/>
      </c>
      <c r="F373" s="31">
        <f>'M4 - Caffeine &amp; Energy'!K373</f>
        <v/>
      </c>
      <c r="G373" s="30">
        <f>'M4 - Caffeine &amp; Energy'!AM373</f>
        <v/>
      </c>
      <c r="H373" s="31">
        <f>'M4 - Caffeine &amp; Energy'!N373</f>
        <v/>
      </c>
      <c r="I373" s="15">
        <f>'M4 - Caffeine &amp; Energy'!AJ373</f>
        <v/>
      </c>
      <c r="J373" s="15" t="inlineStr">
        <is>
          <t>Capture live promo to assess.</t>
        </is>
      </c>
    </row>
    <row r="374" ht="28" customHeight="1">
      <c r="A374" s="15" t="inlineStr">
        <is>
          <t>ZOA</t>
        </is>
      </c>
      <c r="B374" s="15" t="inlineStr">
        <is>
          <t>ZOA Zero Sugar Energy | Super Berry | single 473mL</t>
        </is>
      </c>
      <c r="C374" s="15" t="inlineStr">
        <is>
          <t>4) Caffeine &amp; energy beverage</t>
        </is>
      </c>
      <c r="D374" s="30">
        <f>'M4 - Caffeine &amp; Energy'!F374</f>
        <v/>
      </c>
      <c r="E374" s="33">
        <f>'M4 - Caffeine &amp; Energy'!J374</f>
        <v/>
      </c>
      <c r="F374" s="31">
        <f>'M4 - Caffeine &amp; Energy'!K374</f>
        <v/>
      </c>
      <c r="G374" s="30">
        <f>'M4 - Caffeine &amp; Energy'!AM374</f>
        <v/>
      </c>
      <c r="H374" s="31">
        <f>'M4 - Caffeine &amp; Energy'!N374</f>
        <v/>
      </c>
      <c r="I374" s="15">
        <f>'M4 - Caffeine &amp; Energy'!AJ374</f>
        <v/>
      </c>
      <c r="J374" s="15" t="inlineStr">
        <is>
          <t>Capture live promo to assess.</t>
        </is>
      </c>
    </row>
    <row r="375" ht="28" customHeight="1">
      <c r="A375" s="15" t="inlineStr">
        <is>
          <t>ZOA</t>
        </is>
      </c>
      <c r="B375" s="15" t="inlineStr">
        <is>
          <t>ZOA Zero Sugar Energy | Super Berry | 8-pack 473mL</t>
        </is>
      </c>
      <c r="C375" s="15" t="inlineStr">
        <is>
          <t>4) Caffeine &amp; energy beverage</t>
        </is>
      </c>
      <c r="D375" s="30">
        <f>'M4 - Caffeine &amp; Energy'!F375</f>
        <v/>
      </c>
      <c r="E375" s="33">
        <f>'M4 - Caffeine &amp; Energy'!J375</f>
        <v/>
      </c>
      <c r="F375" s="31">
        <f>'M4 - Caffeine &amp; Energy'!K375</f>
        <v/>
      </c>
      <c r="G375" s="30">
        <f>'M4 - Caffeine &amp; Energy'!AM375</f>
        <v/>
      </c>
      <c r="H375" s="31">
        <f>'M4 - Caffeine &amp; Energy'!N375</f>
        <v/>
      </c>
      <c r="I375" s="15">
        <f>'M4 - Caffeine &amp; Energy'!AJ375</f>
        <v/>
      </c>
      <c r="J375" s="15" t="inlineStr">
        <is>
          <t>Capture live promo to assess.</t>
        </is>
      </c>
    </row>
    <row r="376" ht="28" customHeight="1">
      <c r="A376" s="15" t="inlineStr">
        <is>
          <t>ZOA</t>
        </is>
      </c>
      <c r="B376" s="15" t="inlineStr">
        <is>
          <t>ZOA Zero Sugar Energy | Super Berry | 12-pack 473mL</t>
        </is>
      </c>
      <c r="C376" s="15" t="inlineStr">
        <is>
          <t>4) Caffeine &amp; energy beverage</t>
        </is>
      </c>
      <c r="D376" s="30">
        <f>'M4 - Caffeine &amp; Energy'!F376</f>
        <v/>
      </c>
      <c r="E376" s="33">
        <f>'M4 - Caffeine &amp; Energy'!J376</f>
        <v/>
      </c>
      <c r="F376" s="31">
        <f>'M4 - Caffeine &amp; Energy'!K376</f>
        <v/>
      </c>
      <c r="G376" s="30">
        <f>'M4 - Caffeine &amp; Energy'!AM376</f>
        <v/>
      </c>
      <c r="H376" s="31">
        <f>'M4 - Caffeine &amp; Energy'!N376</f>
        <v/>
      </c>
      <c r="I376" s="15">
        <f>'M4 - Caffeine &amp; Energy'!AJ376</f>
        <v/>
      </c>
      <c r="J376" s="15" t="inlineStr">
        <is>
          <t>Capture live promo to assess.</t>
        </is>
      </c>
    </row>
    <row r="377" ht="28" customHeight="1">
      <c r="A377" s="15" t="inlineStr">
        <is>
          <t>ZOA</t>
        </is>
      </c>
      <c r="B377" s="15" t="inlineStr">
        <is>
          <t>ZOA Zero Sugar Energy | Super Berry | 18-pack 473mL</t>
        </is>
      </c>
      <c r="C377" s="15" t="inlineStr">
        <is>
          <t>4) Caffeine &amp; energy beverage</t>
        </is>
      </c>
      <c r="D377" s="30">
        <f>'M4 - Caffeine &amp; Energy'!F377</f>
        <v/>
      </c>
      <c r="E377" s="33">
        <f>'M4 - Caffeine &amp; Energy'!J377</f>
        <v/>
      </c>
      <c r="F377" s="31">
        <f>'M4 - Caffeine &amp; Energy'!K377</f>
        <v/>
      </c>
      <c r="G377" s="30">
        <f>'M4 - Caffeine &amp; Energy'!AM377</f>
        <v/>
      </c>
      <c r="H377" s="31">
        <f>'M4 - Caffeine &amp; Energy'!N377</f>
        <v/>
      </c>
      <c r="I377" s="15">
        <f>'M4 - Caffeine &amp; Energy'!AJ377</f>
        <v/>
      </c>
      <c r="J377" s="15" t="inlineStr">
        <is>
          <t>Capture live promo to assess.</t>
        </is>
      </c>
    </row>
    <row r="378" ht="28" customHeight="1">
      <c r="A378" s="15" t="inlineStr">
        <is>
          <t>ZOA</t>
        </is>
      </c>
      <c r="B378" s="15" t="inlineStr">
        <is>
          <t>ZOA Zero Sugar Energy | Super Berry | 24-pack 473mL</t>
        </is>
      </c>
      <c r="C378" s="15" t="inlineStr">
        <is>
          <t>4) Caffeine &amp; energy beverage</t>
        </is>
      </c>
      <c r="D378" s="30">
        <f>'M4 - Caffeine &amp; Energy'!F378</f>
        <v/>
      </c>
      <c r="E378" s="33">
        <f>'M4 - Caffeine &amp; Energy'!J378</f>
        <v/>
      </c>
      <c r="F378" s="31">
        <f>'M4 - Caffeine &amp; Energy'!K378</f>
        <v/>
      </c>
      <c r="G378" s="30">
        <f>'M4 - Caffeine &amp; Energy'!AM378</f>
        <v/>
      </c>
      <c r="H378" s="31">
        <f>'M4 - Caffeine &amp; Energy'!N378</f>
        <v/>
      </c>
      <c r="I378" s="15">
        <f>'M4 - Caffeine &amp; Energy'!AJ378</f>
        <v/>
      </c>
      <c r="J378" s="15" t="inlineStr">
        <is>
          <t>Capture live promo to assess.</t>
        </is>
      </c>
    </row>
    <row r="379" ht="28" customHeight="1">
      <c r="A379" s="15" t="inlineStr">
        <is>
          <t>ZOA</t>
        </is>
      </c>
      <c r="B379" s="15" t="inlineStr">
        <is>
          <t>ZOA Zero Sugar Energy | Tropical Punch | single 473mL</t>
        </is>
      </c>
      <c r="C379" s="15" t="inlineStr">
        <is>
          <t>4) Caffeine &amp; energy beverage</t>
        </is>
      </c>
      <c r="D379" s="30">
        <f>'M4 - Caffeine &amp; Energy'!F379</f>
        <v/>
      </c>
      <c r="E379" s="33">
        <f>'M4 - Caffeine &amp; Energy'!J379</f>
        <v/>
      </c>
      <c r="F379" s="31">
        <f>'M4 - Caffeine &amp; Energy'!K379</f>
        <v/>
      </c>
      <c r="G379" s="30">
        <f>'M4 - Caffeine &amp; Energy'!AM379</f>
        <v/>
      </c>
      <c r="H379" s="31">
        <f>'M4 - Caffeine &amp; Energy'!N379</f>
        <v/>
      </c>
      <c r="I379" s="15">
        <f>'M4 - Caffeine &amp; Energy'!AJ379</f>
        <v/>
      </c>
      <c r="J379" s="15" t="inlineStr">
        <is>
          <t>Capture live promo to assess.</t>
        </is>
      </c>
    </row>
    <row r="380" ht="28" customHeight="1">
      <c r="A380" s="15" t="inlineStr">
        <is>
          <t>ZOA</t>
        </is>
      </c>
      <c r="B380" s="15" t="inlineStr">
        <is>
          <t>ZOA Zero Sugar Energy | Tropical Punch | 8-pack 473mL</t>
        </is>
      </c>
      <c r="C380" s="15" t="inlineStr">
        <is>
          <t>4) Caffeine &amp; energy beverage</t>
        </is>
      </c>
      <c r="D380" s="30">
        <f>'M4 - Caffeine &amp; Energy'!F380</f>
        <v/>
      </c>
      <c r="E380" s="33">
        <f>'M4 - Caffeine &amp; Energy'!J380</f>
        <v/>
      </c>
      <c r="F380" s="31">
        <f>'M4 - Caffeine &amp; Energy'!K380</f>
        <v/>
      </c>
      <c r="G380" s="30">
        <f>'M4 - Caffeine &amp; Energy'!AM380</f>
        <v/>
      </c>
      <c r="H380" s="31">
        <f>'M4 - Caffeine &amp; Energy'!N380</f>
        <v/>
      </c>
      <c r="I380" s="15">
        <f>'M4 - Caffeine &amp; Energy'!AJ380</f>
        <v/>
      </c>
      <c r="J380" s="15" t="inlineStr">
        <is>
          <t>Capture live promo to assess.</t>
        </is>
      </c>
    </row>
    <row r="381" ht="28" customHeight="1">
      <c r="A381" s="15" t="inlineStr">
        <is>
          <t>ZOA</t>
        </is>
      </c>
      <c r="B381" s="15" t="inlineStr">
        <is>
          <t>ZOA Zero Sugar Energy | Tropical Punch | 12-pack 473mL</t>
        </is>
      </c>
      <c r="C381" s="15" t="inlineStr">
        <is>
          <t>4) Caffeine &amp; energy beverage</t>
        </is>
      </c>
      <c r="D381" s="30">
        <f>'M4 - Caffeine &amp; Energy'!F381</f>
        <v/>
      </c>
      <c r="E381" s="33">
        <f>'M4 - Caffeine &amp; Energy'!J381</f>
        <v/>
      </c>
      <c r="F381" s="31">
        <f>'M4 - Caffeine &amp; Energy'!K381</f>
        <v/>
      </c>
      <c r="G381" s="30">
        <f>'M4 - Caffeine &amp; Energy'!AM381</f>
        <v/>
      </c>
      <c r="H381" s="31">
        <f>'M4 - Caffeine &amp; Energy'!N381</f>
        <v/>
      </c>
      <c r="I381" s="15">
        <f>'M4 - Caffeine &amp; Energy'!AJ381</f>
        <v/>
      </c>
      <c r="J381" s="15" t="inlineStr">
        <is>
          <t>Capture live promo to assess.</t>
        </is>
      </c>
    </row>
    <row r="382" ht="28" customHeight="1">
      <c r="A382" s="15" t="inlineStr">
        <is>
          <t>ZOA</t>
        </is>
      </c>
      <c r="B382" s="15" t="inlineStr">
        <is>
          <t>ZOA Zero Sugar Energy | Tropical Punch | 18-pack 473mL</t>
        </is>
      </c>
      <c r="C382" s="15" t="inlineStr">
        <is>
          <t>4) Caffeine &amp; energy beverage</t>
        </is>
      </c>
      <c r="D382" s="30">
        <f>'M4 - Caffeine &amp; Energy'!F382</f>
        <v/>
      </c>
      <c r="E382" s="33">
        <f>'M4 - Caffeine &amp; Energy'!J382</f>
        <v/>
      </c>
      <c r="F382" s="31">
        <f>'M4 - Caffeine &amp; Energy'!K382</f>
        <v/>
      </c>
      <c r="G382" s="30">
        <f>'M4 - Caffeine &amp; Energy'!AM382</f>
        <v/>
      </c>
      <c r="H382" s="31">
        <f>'M4 - Caffeine &amp; Energy'!N382</f>
        <v/>
      </c>
      <c r="I382" s="15">
        <f>'M4 - Caffeine &amp; Energy'!AJ382</f>
        <v/>
      </c>
      <c r="J382" s="15" t="inlineStr">
        <is>
          <t>Capture live promo to assess.</t>
        </is>
      </c>
    </row>
    <row r="383" ht="28" customHeight="1">
      <c r="A383" s="15" t="inlineStr">
        <is>
          <t>ZOA</t>
        </is>
      </c>
      <c r="B383" s="15" t="inlineStr">
        <is>
          <t>ZOA Zero Sugar Energy | Tropical Punch | 24-pack 473mL</t>
        </is>
      </c>
      <c r="C383" s="15" t="inlineStr">
        <is>
          <t>4) Caffeine &amp; energy beverage</t>
        </is>
      </c>
      <c r="D383" s="30">
        <f>'M4 - Caffeine &amp; Energy'!F383</f>
        <v/>
      </c>
      <c r="E383" s="33">
        <f>'M4 - Caffeine &amp; Energy'!J383</f>
        <v/>
      </c>
      <c r="F383" s="31">
        <f>'M4 - Caffeine &amp; Energy'!K383</f>
        <v/>
      </c>
      <c r="G383" s="30">
        <f>'M4 - Caffeine &amp; Energy'!AM383</f>
        <v/>
      </c>
      <c r="H383" s="31">
        <f>'M4 - Caffeine &amp; Energy'!N383</f>
        <v/>
      </c>
      <c r="I383" s="15">
        <f>'M4 - Caffeine &amp; Energy'!AJ383</f>
        <v/>
      </c>
      <c r="J383" s="15" t="inlineStr">
        <is>
          <t>Capture live promo to assess.</t>
        </is>
      </c>
    </row>
    <row r="384" ht="28" customHeight="1">
      <c r="A384" s="15" t="inlineStr">
        <is>
          <t>ZOA</t>
        </is>
      </c>
      <c r="B384" s="15" t="inlineStr">
        <is>
          <t>ZOA Zero Sugar Energy | White Peach | single 473mL</t>
        </is>
      </c>
      <c r="C384" s="15" t="inlineStr">
        <is>
          <t>4) Caffeine &amp; energy beverage</t>
        </is>
      </c>
      <c r="D384" s="30">
        <f>'M4 - Caffeine &amp; Energy'!F384</f>
        <v/>
      </c>
      <c r="E384" s="33">
        <f>'M4 - Caffeine &amp; Energy'!J384</f>
        <v/>
      </c>
      <c r="F384" s="31">
        <f>'M4 - Caffeine &amp; Energy'!K384</f>
        <v/>
      </c>
      <c r="G384" s="30">
        <f>'M4 - Caffeine &amp; Energy'!AM384</f>
        <v/>
      </c>
      <c r="H384" s="31">
        <f>'M4 - Caffeine &amp; Energy'!N384</f>
        <v/>
      </c>
      <c r="I384" s="15">
        <f>'M4 - Caffeine &amp; Energy'!AJ384</f>
        <v/>
      </c>
      <c r="J384" s="15" t="inlineStr">
        <is>
          <t>Capture live promo to assess.</t>
        </is>
      </c>
    </row>
    <row r="385" ht="28" customHeight="1">
      <c r="A385" s="15" t="inlineStr">
        <is>
          <t>ZOA</t>
        </is>
      </c>
      <c r="B385" s="15" t="inlineStr">
        <is>
          <t>ZOA Zero Sugar Energy | White Peach | 8-pack 473mL</t>
        </is>
      </c>
      <c r="C385" s="15" t="inlineStr">
        <is>
          <t>4) Caffeine &amp; energy beverage</t>
        </is>
      </c>
      <c r="D385" s="30">
        <f>'M4 - Caffeine &amp; Energy'!F385</f>
        <v/>
      </c>
      <c r="E385" s="33">
        <f>'M4 - Caffeine &amp; Energy'!J385</f>
        <v/>
      </c>
      <c r="F385" s="31">
        <f>'M4 - Caffeine &amp; Energy'!K385</f>
        <v/>
      </c>
      <c r="G385" s="30">
        <f>'M4 - Caffeine &amp; Energy'!AM385</f>
        <v/>
      </c>
      <c r="H385" s="31">
        <f>'M4 - Caffeine &amp; Energy'!N385</f>
        <v/>
      </c>
      <c r="I385" s="15">
        <f>'M4 - Caffeine &amp; Energy'!AJ385</f>
        <v/>
      </c>
      <c r="J385" s="15" t="inlineStr">
        <is>
          <t>Capture live promo to assess.</t>
        </is>
      </c>
    </row>
    <row r="386" ht="28" customHeight="1">
      <c r="A386" s="15" t="inlineStr">
        <is>
          <t>ZOA</t>
        </is>
      </c>
      <c r="B386" s="15" t="inlineStr">
        <is>
          <t>ZOA Zero Sugar Energy | White Peach | 12-pack 473mL</t>
        </is>
      </c>
      <c r="C386" s="15" t="inlineStr">
        <is>
          <t>4) Caffeine &amp; energy beverage</t>
        </is>
      </c>
      <c r="D386" s="30">
        <f>'M4 - Caffeine &amp; Energy'!F386</f>
        <v/>
      </c>
      <c r="E386" s="33">
        <f>'M4 - Caffeine &amp; Energy'!J386</f>
        <v/>
      </c>
      <c r="F386" s="31">
        <f>'M4 - Caffeine &amp; Energy'!K386</f>
        <v/>
      </c>
      <c r="G386" s="30">
        <f>'M4 - Caffeine &amp; Energy'!AM386</f>
        <v/>
      </c>
      <c r="H386" s="31">
        <f>'M4 - Caffeine &amp; Energy'!N386</f>
        <v/>
      </c>
      <c r="I386" s="15">
        <f>'M4 - Caffeine &amp; Energy'!AJ386</f>
        <v/>
      </c>
      <c r="J386" s="15" t="inlineStr">
        <is>
          <t>Capture live promo to assess.</t>
        </is>
      </c>
    </row>
    <row r="387" ht="28" customHeight="1">
      <c r="A387" s="15" t="inlineStr">
        <is>
          <t>ZOA</t>
        </is>
      </c>
      <c r="B387" s="15" t="inlineStr">
        <is>
          <t>ZOA Zero Sugar Energy | White Peach | 18-pack 473mL</t>
        </is>
      </c>
      <c r="C387" s="15" t="inlineStr">
        <is>
          <t>4) Caffeine &amp; energy beverage</t>
        </is>
      </c>
      <c r="D387" s="30">
        <f>'M4 - Caffeine &amp; Energy'!F387</f>
        <v/>
      </c>
      <c r="E387" s="33">
        <f>'M4 - Caffeine &amp; Energy'!J387</f>
        <v/>
      </c>
      <c r="F387" s="31">
        <f>'M4 - Caffeine &amp; Energy'!K387</f>
        <v/>
      </c>
      <c r="G387" s="30">
        <f>'M4 - Caffeine &amp; Energy'!AM387</f>
        <v/>
      </c>
      <c r="H387" s="31">
        <f>'M4 - Caffeine &amp; Energy'!N387</f>
        <v/>
      </c>
      <c r="I387" s="15">
        <f>'M4 - Caffeine &amp; Energy'!AJ387</f>
        <v/>
      </c>
      <c r="J387" s="15" t="inlineStr">
        <is>
          <t>Capture live promo to assess.</t>
        </is>
      </c>
    </row>
    <row r="388" ht="28" customHeight="1">
      <c r="A388" s="15" t="inlineStr">
        <is>
          <t>ZOA</t>
        </is>
      </c>
      <c r="B388" s="15" t="inlineStr">
        <is>
          <t>ZOA Zero Sugar Energy | White Peach | 24-pack 473mL</t>
        </is>
      </c>
      <c r="C388" s="15" t="inlineStr">
        <is>
          <t>4) Caffeine &amp; energy beverage</t>
        </is>
      </c>
      <c r="D388" s="30">
        <f>'M4 - Caffeine &amp; Energy'!F388</f>
        <v/>
      </c>
      <c r="E388" s="33">
        <f>'M4 - Caffeine &amp; Energy'!J388</f>
        <v/>
      </c>
      <c r="F388" s="31">
        <f>'M4 - Caffeine &amp; Energy'!K388</f>
        <v/>
      </c>
      <c r="G388" s="30">
        <f>'M4 - Caffeine &amp; Energy'!AM388</f>
        <v/>
      </c>
      <c r="H388" s="31">
        <f>'M4 - Caffeine &amp; Energy'!N388</f>
        <v/>
      </c>
      <c r="I388" s="15">
        <f>'M4 - Caffeine &amp; Energy'!AJ388</f>
        <v/>
      </c>
      <c r="J388" s="15" t="inlineStr">
        <is>
          <t>Capture live promo to assess.</t>
        </is>
      </c>
    </row>
    <row r="389" ht="28" customHeight="1">
      <c r="A389" s="15" t="inlineStr">
        <is>
          <t>ZOA</t>
        </is>
      </c>
      <c r="B389" s="15" t="inlineStr">
        <is>
          <t>ZOA Zero Sugar Energy | Lemon Lime | single 473mL</t>
        </is>
      </c>
      <c r="C389" s="15" t="inlineStr">
        <is>
          <t>4) Caffeine &amp; energy beverage</t>
        </is>
      </c>
      <c r="D389" s="30">
        <f>'M4 - Caffeine &amp; Energy'!F389</f>
        <v/>
      </c>
      <c r="E389" s="33">
        <f>'M4 - Caffeine &amp; Energy'!J389</f>
        <v/>
      </c>
      <c r="F389" s="31">
        <f>'M4 - Caffeine &amp; Energy'!K389</f>
        <v/>
      </c>
      <c r="G389" s="30">
        <f>'M4 - Caffeine &amp; Energy'!AM389</f>
        <v/>
      </c>
      <c r="H389" s="31">
        <f>'M4 - Caffeine &amp; Energy'!N389</f>
        <v/>
      </c>
      <c r="I389" s="15">
        <f>'M4 - Caffeine &amp; Energy'!AJ389</f>
        <v/>
      </c>
      <c r="J389" s="15" t="inlineStr">
        <is>
          <t>Capture live promo to assess.</t>
        </is>
      </c>
    </row>
    <row r="390" ht="28" customHeight="1">
      <c r="A390" s="15" t="inlineStr">
        <is>
          <t>ZOA</t>
        </is>
      </c>
      <c r="B390" s="15" t="inlineStr">
        <is>
          <t>ZOA Zero Sugar Energy | Lemon Lime | 8-pack 473mL</t>
        </is>
      </c>
      <c r="C390" s="15" t="inlineStr">
        <is>
          <t>4) Caffeine &amp; energy beverage</t>
        </is>
      </c>
      <c r="D390" s="30">
        <f>'M4 - Caffeine &amp; Energy'!F390</f>
        <v/>
      </c>
      <c r="E390" s="33">
        <f>'M4 - Caffeine &amp; Energy'!J390</f>
        <v/>
      </c>
      <c r="F390" s="31">
        <f>'M4 - Caffeine &amp; Energy'!K390</f>
        <v/>
      </c>
      <c r="G390" s="30">
        <f>'M4 - Caffeine &amp; Energy'!AM390</f>
        <v/>
      </c>
      <c r="H390" s="31">
        <f>'M4 - Caffeine &amp; Energy'!N390</f>
        <v/>
      </c>
      <c r="I390" s="15">
        <f>'M4 - Caffeine &amp; Energy'!AJ390</f>
        <v/>
      </c>
      <c r="J390" s="15" t="inlineStr">
        <is>
          <t>Capture live promo to assess.</t>
        </is>
      </c>
    </row>
    <row r="391" ht="28" customHeight="1">
      <c r="A391" s="15" t="inlineStr">
        <is>
          <t>ZOA</t>
        </is>
      </c>
      <c r="B391" s="15" t="inlineStr">
        <is>
          <t>ZOA Zero Sugar Energy | Lemon Lime | 12-pack 473mL</t>
        </is>
      </c>
      <c r="C391" s="15" t="inlineStr">
        <is>
          <t>4) Caffeine &amp; energy beverage</t>
        </is>
      </c>
      <c r="D391" s="30">
        <f>'M4 - Caffeine &amp; Energy'!F391</f>
        <v/>
      </c>
      <c r="E391" s="33">
        <f>'M4 - Caffeine &amp; Energy'!J391</f>
        <v/>
      </c>
      <c r="F391" s="31">
        <f>'M4 - Caffeine &amp; Energy'!K391</f>
        <v/>
      </c>
      <c r="G391" s="30">
        <f>'M4 - Caffeine &amp; Energy'!AM391</f>
        <v/>
      </c>
      <c r="H391" s="31">
        <f>'M4 - Caffeine &amp; Energy'!N391</f>
        <v/>
      </c>
      <c r="I391" s="15">
        <f>'M4 - Caffeine &amp; Energy'!AJ391</f>
        <v/>
      </c>
      <c r="J391" s="15" t="inlineStr">
        <is>
          <t>Capture live promo to assess.</t>
        </is>
      </c>
    </row>
    <row r="392" ht="28" customHeight="1">
      <c r="A392" s="15" t="inlineStr">
        <is>
          <t>ZOA</t>
        </is>
      </c>
      <c r="B392" s="15" t="inlineStr">
        <is>
          <t>ZOA Zero Sugar Energy | Lemon Lime | 18-pack 473mL</t>
        </is>
      </c>
      <c r="C392" s="15" t="inlineStr">
        <is>
          <t>4) Caffeine &amp; energy beverage</t>
        </is>
      </c>
      <c r="D392" s="30">
        <f>'M4 - Caffeine &amp; Energy'!F392</f>
        <v/>
      </c>
      <c r="E392" s="33">
        <f>'M4 - Caffeine &amp; Energy'!J392</f>
        <v/>
      </c>
      <c r="F392" s="31">
        <f>'M4 - Caffeine &amp; Energy'!K392</f>
        <v/>
      </c>
      <c r="G392" s="30">
        <f>'M4 - Caffeine &amp; Energy'!AM392</f>
        <v/>
      </c>
      <c r="H392" s="31">
        <f>'M4 - Caffeine &amp; Energy'!N392</f>
        <v/>
      </c>
      <c r="I392" s="15">
        <f>'M4 - Caffeine &amp; Energy'!AJ392</f>
        <v/>
      </c>
      <c r="J392" s="15" t="inlineStr">
        <is>
          <t>Capture live promo to assess.</t>
        </is>
      </c>
    </row>
    <row r="393" ht="28" customHeight="1">
      <c r="A393" s="15" t="inlineStr">
        <is>
          <t>ZOA</t>
        </is>
      </c>
      <c r="B393" s="15" t="inlineStr">
        <is>
          <t>ZOA Zero Sugar Energy | Lemon Lime | 24-pack 473mL</t>
        </is>
      </c>
      <c r="C393" s="15" t="inlineStr">
        <is>
          <t>4) Caffeine &amp; energy beverage</t>
        </is>
      </c>
      <c r="D393" s="30">
        <f>'M4 - Caffeine &amp; Energy'!F393</f>
        <v/>
      </c>
      <c r="E393" s="33">
        <f>'M4 - Caffeine &amp; Energy'!J393</f>
        <v/>
      </c>
      <c r="F393" s="31">
        <f>'M4 - Caffeine &amp; Energy'!K393</f>
        <v/>
      </c>
      <c r="G393" s="30">
        <f>'M4 - Caffeine &amp; Energy'!AM393</f>
        <v/>
      </c>
      <c r="H393" s="31">
        <f>'M4 - Caffeine &amp; Energy'!N393</f>
        <v/>
      </c>
      <c r="I393" s="15">
        <f>'M4 - Caffeine &amp; Energy'!AJ393</f>
        <v/>
      </c>
      <c r="J393" s="15" t="inlineStr">
        <is>
          <t>Capture live promo to assess.</t>
        </is>
      </c>
    </row>
    <row r="394" ht="28" customHeight="1">
      <c r="A394" s="15" t="inlineStr">
        <is>
          <t>Zevia</t>
        </is>
      </c>
      <c r="B394" s="15" t="inlineStr">
        <is>
          <t>Zevia Energy | Mango Ginger | single 355mL</t>
        </is>
      </c>
      <c r="C394" s="15" t="inlineStr">
        <is>
          <t>4) Caffeine &amp; energy beverage</t>
        </is>
      </c>
      <c r="D394" s="30">
        <f>'M4 - Caffeine &amp; Energy'!F394</f>
        <v/>
      </c>
      <c r="E394" s="33">
        <f>'M4 - Caffeine &amp; Energy'!J394</f>
        <v/>
      </c>
      <c r="F394" s="31">
        <f>'M4 - Caffeine &amp; Energy'!K394</f>
        <v/>
      </c>
      <c r="G394" s="30">
        <f>'M4 - Caffeine &amp; Energy'!AM394</f>
        <v/>
      </c>
      <c r="H394" s="31">
        <f>'M4 - Caffeine &amp; Energy'!N394</f>
        <v/>
      </c>
      <c r="I394" s="15">
        <f>'M4 - Caffeine &amp; Energy'!AJ394</f>
        <v/>
      </c>
      <c r="J394" s="15" t="inlineStr">
        <is>
          <t>Clean-label premium; S&amp;S for pantry-loaders.</t>
        </is>
      </c>
    </row>
    <row r="395" ht="28" customHeight="1">
      <c r="A395" s="15" t="inlineStr">
        <is>
          <t>Zevia</t>
        </is>
      </c>
      <c r="B395" s="15" t="inlineStr">
        <is>
          <t>Zevia Energy | Mango Ginger | 8-pack 355mL</t>
        </is>
      </c>
      <c r="C395" s="15" t="inlineStr">
        <is>
          <t>4) Caffeine &amp; energy beverage</t>
        </is>
      </c>
      <c r="D395" s="30">
        <f>'M4 - Caffeine &amp; Energy'!F395</f>
        <v/>
      </c>
      <c r="E395" s="33">
        <f>'M4 - Caffeine &amp; Energy'!J395</f>
        <v/>
      </c>
      <c r="F395" s="31">
        <f>'M4 - Caffeine &amp; Energy'!K395</f>
        <v/>
      </c>
      <c r="G395" s="30">
        <f>'M4 - Caffeine &amp; Energy'!AM395</f>
        <v/>
      </c>
      <c r="H395" s="31">
        <f>'M4 - Caffeine &amp; Energy'!N395</f>
        <v/>
      </c>
      <c r="I395" s="15">
        <f>'M4 - Caffeine &amp; Energy'!AJ395</f>
        <v/>
      </c>
      <c r="J395" s="15" t="inlineStr">
        <is>
          <t>Clean-label premium; S&amp;S for pantry-loaders.</t>
        </is>
      </c>
    </row>
    <row r="396" ht="28" customHeight="1">
      <c r="A396" s="15" t="inlineStr">
        <is>
          <t>Zevia</t>
        </is>
      </c>
      <c r="B396" s="15" t="inlineStr">
        <is>
          <t>Zevia Energy | Mango Ginger | 12-pack 355mL</t>
        </is>
      </c>
      <c r="C396" s="15" t="inlineStr">
        <is>
          <t>4) Caffeine &amp; energy beverage</t>
        </is>
      </c>
      <c r="D396" s="30">
        <f>'M4 - Caffeine &amp; Energy'!F396</f>
        <v/>
      </c>
      <c r="E396" s="33">
        <f>'M4 - Caffeine &amp; Energy'!J396</f>
        <v/>
      </c>
      <c r="F396" s="31">
        <f>'M4 - Caffeine &amp; Energy'!K396</f>
        <v/>
      </c>
      <c r="G396" s="30">
        <f>'M4 - Caffeine &amp; Energy'!AM396</f>
        <v/>
      </c>
      <c r="H396" s="31">
        <f>'M4 - Caffeine &amp; Energy'!N396</f>
        <v/>
      </c>
      <c r="I396" s="15">
        <f>'M4 - Caffeine &amp; Energy'!AJ396</f>
        <v/>
      </c>
      <c r="J396" s="15" t="inlineStr">
        <is>
          <t>Clean-label premium; S&amp;S for pantry-loaders.</t>
        </is>
      </c>
    </row>
    <row r="397" ht="28" customHeight="1">
      <c r="A397" s="15" t="inlineStr">
        <is>
          <t>Zevia</t>
        </is>
      </c>
      <c r="B397" s="15" t="inlineStr">
        <is>
          <t>Zevia Energy | Mango Ginger | 15-pack 355mL</t>
        </is>
      </c>
      <c r="C397" s="15" t="inlineStr">
        <is>
          <t>4) Caffeine &amp; energy beverage</t>
        </is>
      </c>
      <c r="D397" s="30">
        <f>'M4 - Caffeine &amp; Energy'!F397</f>
        <v/>
      </c>
      <c r="E397" s="33">
        <f>'M4 - Caffeine &amp; Energy'!J397</f>
        <v/>
      </c>
      <c r="F397" s="31">
        <f>'M4 - Caffeine &amp; Energy'!K397</f>
        <v/>
      </c>
      <c r="G397" s="30">
        <f>'M4 - Caffeine &amp; Energy'!AM397</f>
        <v/>
      </c>
      <c r="H397" s="31">
        <f>'M4 - Caffeine &amp; Energy'!N397</f>
        <v/>
      </c>
      <c r="I397" s="15">
        <f>'M4 - Caffeine &amp; Energy'!AJ397</f>
        <v/>
      </c>
      <c r="J397" s="15" t="inlineStr">
        <is>
          <t>Clean-label premium; S&amp;S for pantry-loaders.</t>
        </is>
      </c>
    </row>
    <row r="398" ht="28" customHeight="1">
      <c r="A398" s="15" t="inlineStr">
        <is>
          <t>Zevia</t>
        </is>
      </c>
      <c r="B398" s="15" t="inlineStr">
        <is>
          <t>Zevia Energy | Mango Ginger | 18-pack 355mL</t>
        </is>
      </c>
      <c r="C398" s="15" t="inlineStr">
        <is>
          <t>4) Caffeine &amp; energy beverage</t>
        </is>
      </c>
      <c r="D398" s="30">
        <f>'M4 - Caffeine &amp; Energy'!F398</f>
        <v/>
      </c>
      <c r="E398" s="33">
        <f>'M4 - Caffeine &amp; Energy'!J398</f>
        <v/>
      </c>
      <c r="F398" s="31">
        <f>'M4 - Caffeine &amp; Energy'!K398</f>
        <v/>
      </c>
      <c r="G398" s="30">
        <f>'M4 - Caffeine &amp; Energy'!AM398</f>
        <v/>
      </c>
      <c r="H398" s="31">
        <f>'M4 - Caffeine &amp; Energy'!N398</f>
        <v/>
      </c>
      <c r="I398" s="15">
        <f>'M4 - Caffeine &amp; Energy'!AJ398</f>
        <v/>
      </c>
      <c r="J398" s="15" t="inlineStr">
        <is>
          <t>Clean-label premium; S&amp;S for pantry-loaders.</t>
        </is>
      </c>
    </row>
    <row r="399" ht="28" customHeight="1">
      <c r="A399" s="15" t="inlineStr">
        <is>
          <t>Zevia</t>
        </is>
      </c>
      <c r="B399" s="15" t="inlineStr">
        <is>
          <t>Zevia Energy | Mango Ginger | 24-pack 355mL</t>
        </is>
      </c>
      <c r="C399" s="15" t="inlineStr">
        <is>
          <t>4) Caffeine &amp; energy beverage</t>
        </is>
      </c>
      <c r="D399" s="30">
        <f>'M4 - Caffeine &amp; Energy'!F399</f>
        <v/>
      </c>
      <c r="E399" s="33">
        <f>'M4 - Caffeine &amp; Energy'!J399</f>
        <v/>
      </c>
      <c r="F399" s="31">
        <f>'M4 - Caffeine &amp; Energy'!K399</f>
        <v/>
      </c>
      <c r="G399" s="30">
        <f>'M4 - Caffeine &amp; Energy'!AM399</f>
        <v/>
      </c>
      <c r="H399" s="31">
        <f>'M4 - Caffeine &amp; Energy'!N399</f>
        <v/>
      </c>
      <c r="I399" s="15">
        <f>'M4 - Caffeine &amp; Energy'!AJ399</f>
        <v/>
      </c>
      <c r="J399" s="15" t="inlineStr">
        <is>
          <t>Clean-label premium; S&amp;S for pantry-loaders.</t>
        </is>
      </c>
    </row>
    <row r="400" ht="28" customHeight="1">
      <c r="A400" s="15" t="inlineStr">
        <is>
          <t>Zevia</t>
        </is>
      </c>
      <c r="B400" s="15" t="inlineStr">
        <is>
          <t>Zevia Energy | Grapefruit | single 355mL</t>
        </is>
      </c>
      <c r="C400" s="15" t="inlineStr">
        <is>
          <t>4) Caffeine &amp; energy beverage</t>
        </is>
      </c>
      <c r="D400" s="30">
        <f>'M4 - Caffeine &amp; Energy'!F400</f>
        <v/>
      </c>
      <c r="E400" s="33">
        <f>'M4 - Caffeine &amp; Energy'!J400</f>
        <v/>
      </c>
      <c r="F400" s="31">
        <f>'M4 - Caffeine &amp; Energy'!K400</f>
        <v/>
      </c>
      <c r="G400" s="30">
        <f>'M4 - Caffeine &amp; Energy'!AM400</f>
        <v/>
      </c>
      <c r="H400" s="31">
        <f>'M4 - Caffeine &amp; Energy'!N400</f>
        <v/>
      </c>
      <c r="I400" s="15">
        <f>'M4 - Caffeine &amp; Energy'!AJ400</f>
        <v/>
      </c>
      <c r="J400" s="15" t="inlineStr">
        <is>
          <t>Clean-label premium; S&amp;S for pantry-loaders.</t>
        </is>
      </c>
    </row>
    <row r="401" ht="28" customHeight="1">
      <c r="A401" s="15" t="inlineStr">
        <is>
          <t>Zevia</t>
        </is>
      </c>
      <c r="B401" s="15" t="inlineStr">
        <is>
          <t>Zevia Energy | Grapefruit | 8-pack 355mL</t>
        </is>
      </c>
      <c r="C401" s="15" t="inlineStr">
        <is>
          <t>4) Caffeine &amp; energy beverage</t>
        </is>
      </c>
      <c r="D401" s="30">
        <f>'M4 - Caffeine &amp; Energy'!F401</f>
        <v/>
      </c>
      <c r="E401" s="33">
        <f>'M4 - Caffeine &amp; Energy'!J401</f>
        <v/>
      </c>
      <c r="F401" s="31">
        <f>'M4 - Caffeine &amp; Energy'!K401</f>
        <v/>
      </c>
      <c r="G401" s="30">
        <f>'M4 - Caffeine &amp; Energy'!AM401</f>
        <v/>
      </c>
      <c r="H401" s="31">
        <f>'M4 - Caffeine &amp; Energy'!N401</f>
        <v/>
      </c>
      <c r="I401" s="15">
        <f>'M4 - Caffeine &amp; Energy'!AJ401</f>
        <v/>
      </c>
      <c r="J401" s="15" t="inlineStr">
        <is>
          <t>Clean-label premium; S&amp;S for pantry-loaders.</t>
        </is>
      </c>
    </row>
    <row r="402" ht="28" customHeight="1">
      <c r="A402" s="15" t="inlineStr">
        <is>
          <t>Zevia</t>
        </is>
      </c>
      <c r="B402" s="15" t="inlineStr">
        <is>
          <t>Zevia Energy | Grapefruit | 12-pack 355mL</t>
        </is>
      </c>
      <c r="C402" s="15" t="inlineStr">
        <is>
          <t>4) Caffeine &amp; energy beverage</t>
        </is>
      </c>
      <c r="D402" s="30">
        <f>'M4 - Caffeine &amp; Energy'!F402</f>
        <v/>
      </c>
      <c r="E402" s="33">
        <f>'M4 - Caffeine &amp; Energy'!J402</f>
        <v/>
      </c>
      <c r="F402" s="31">
        <f>'M4 - Caffeine &amp; Energy'!K402</f>
        <v/>
      </c>
      <c r="G402" s="30">
        <f>'M4 - Caffeine &amp; Energy'!AM402</f>
        <v/>
      </c>
      <c r="H402" s="31">
        <f>'M4 - Caffeine &amp; Energy'!N402</f>
        <v/>
      </c>
      <c r="I402" s="15">
        <f>'M4 - Caffeine &amp; Energy'!AJ402</f>
        <v/>
      </c>
      <c r="J402" s="15" t="inlineStr">
        <is>
          <t>Clean-label premium; S&amp;S for pantry-loaders.</t>
        </is>
      </c>
    </row>
    <row r="403" ht="28" customHeight="1">
      <c r="A403" s="15" t="inlineStr">
        <is>
          <t>Zevia</t>
        </is>
      </c>
      <c r="B403" s="15" t="inlineStr">
        <is>
          <t>Zevia Energy | Grapefruit | 15-pack 355mL</t>
        </is>
      </c>
      <c r="C403" s="15" t="inlineStr">
        <is>
          <t>4) Caffeine &amp; energy beverage</t>
        </is>
      </c>
      <c r="D403" s="30">
        <f>'M4 - Caffeine &amp; Energy'!F403</f>
        <v/>
      </c>
      <c r="E403" s="33">
        <f>'M4 - Caffeine &amp; Energy'!J403</f>
        <v/>
      </c>
      <c r="F403" s="31">
        <f>'M4 - Caffeine &amp; Energy'!K403</f>
        <v/>
      </c>
      <c r="G403" s="30">
        <f>'M4 - Caffeine &amp; Energy'!AM403</f>
        <v/>
      </c>
      <c r="H403" s="31">
        <f>'M4 - Caffeine &amp; Energy'!N403</f>
        <v/>
      </c>
      <c r="I403" s="15">
        <f>'M4 - Caffeine &amp; Energy'!AJ403</f>
        <v/>
      </c>
      <c r="J403" s="15" t="inlineStr">
        <is>
          <t>Clean-label premium; S&amp;S for pantry-loaders.</t>
        </is>
      </c>
    </row>
    <row r="404" ht="28" customHeight="1">
      <c r="A404" s="15" t="inlineStr">
        <is>
          <t>Zevia</t>
        </is>
      </c>
      <c r="B404" s="15" t="inlineStr">
        <is>
          <t>Zevia Energy | Grapefruit | 18-pack 355mL</t>
        </is>
      </c>
      <c r="C404" s="15" t="inlineStr">
        <is>
          <t>4) Caffeine &amp; energy beverage</t>
        </is>
      </c>
      <c r="D404" s="30">
        <f>'M4 - Caffeine &amp; Energy'!F404</f>
        <v/>
      </c>
      <c r="E404" s="33">
        <f>'M4 - Caffeine &amp; Energy'!J404</f>
        <v/>
      </c>
      <c r="F404" s="31">
        <f>'M4 - Caffeine &amp; Energy'!K404</f>
        <v/>
      </c>
      <c r="G404" s="30">
        <f>'M4 - Caffeine &amp; Energy'!AM404</f>
        <v/>
      </c>
      <c r="H404" s="31">
        <f>'M4 - Caffeine &amp; Energy'!N404</f>
        <v/>
      </c>
      <c r="I404" s="15">
        <f>'M4 - Caffeine &amp; Energy'!AJ404</f>
        <v/>
      </c>
      <c r="J404" s="15" t="inlineStr">
        <is>
          <t>Clean-label premium; S&amp;S for pantry-loaders.</t>
        </is>
      </c>
    </row>
    <row r="405" ht="28" customHeight="1">
      <c r="A405" s="15" t="inlineStr">
        <is>
          <t>Zevia</t>
        </is>
      </c>
      <c r="B405" s="15" t="inlineStr">
        <is>
          <t>Zevia Energy | Grapefruit | 24-pack 355mL</t>
        </is>
      </c>
      <c r="C405" s="15" t="inlineStr">
        <is>
          <t>4) Caffeine &amp; energy beverage</t>
        </is>
      </c>
      <c r="D405" s="30">
        <f>'M4 - Caffeine &amp; Energy'!F405</f>
        <v/>
      </c>
      <c r="E405" s="33">
        <f>'M4 - Caffeine &amp; Energy'!J405</f>
        <v/>
      </c>
      <c r="F405" s="31">
        <f>'M4 - Caffeine &amp; Energy'!K405</f>
        <v/>
      </c>
      <c r="G405" s="30">
        <f>'M4 - Caffeine &amp; Energy'!AM405</f>
        <v/>
      </c>
      <c r="H405" s="31">
        <f>'M4 - Caffeine &amp; Energy'!N405</f>
        <v/>
      </c>
      <c r="I405" s="15">
        <f>'M4 - Caffeine &amp; Energy'!AJ405</f>
        <v/>
      </c>
      <c r="J405" s="15" t="inlineStr">
        <is>
          <t>Clean-label premium; S&amp;S for pantry-loaders.</t>
        </is>
      </c>
    </row>
    <row r="406" ht="28" customHeight="1">
      <c r="A406" s="15" t="inlineStr">
        <is>
          <t>Zevia</t>
        </is>
      </c>
      <c r="B406" s="15" t="inlineStr">
        <is>
          <t>Zevia Energy | Kola | single 355mL</t>
        </is>
      </c>
      <c r="C406" s="15" t="inlineStr">
        <is>
          <t>4) Caffeine &amp; energy beverage</t>
        </is>
      </c>
      <c r="D406" s="30">
        <f>'M4 - Caffeine &amp; Energy'!F406</f>
        <v/>
      </c>
      <c r="E406" s="33">
        <f>'M4 - Caffeine &amp; Energy'!J406</f>
        <v/>
      </c>
      <c r="F406" s="31">
        <f>'M4 - Caffeine &amp; Energy'!K406</f>
        <v/>
      </c>
      <c r="G406" s="30">
        <f>'M4 - Caffeine &amp; Energy'!AM406</f>
        <v/>
      </c>
      <c r="H406" s="31">
        <f>'M4 - Caffeine &amp; Energy'!N406</f>
        <v/>
      </c>
      <c r="I406" s="15">
        <f>'M4 - Caffeine &amp; Energy'!AJ406</f>
        <v/>
      </c>
      <c r="J406" s="15" t="inlineStr">
        <is>
          <t>Clean-label premium; S&amp;S for pantry-loaders.</t>
        </is>
      </c>
    </row>
    <row r="407" ht="28" customHeight="1">
      <c r="A407" s="15" t="inlineStr">
        <is>
          <t>Zevia</t>
        </is>
      </c>
      <c r="B407" s="15" t="inlineStr">
        <is>
          <t>Zevia Energy | Kola | 8-pack 355mL</t>
        </is>
      </c>
      <c r="C407" s="15" t="inlineStr">
        <is>
          <t>4) Caffeine &amp; energy beverage</t>
        </is>
      </c>
      <c r="D407" s="30">
        <f>'M4 - Caffeine &amp; Energy'!F407</f>
        <v/>
      </c>
      <c r="E407" s="33">
        <f>'M4 - Caffeine &amp; Energy'!J407</f>
        <v/>
      </c>
      <c r="F407" s="31">
        <f>'M4 - Caffeine &amp; Energy'!K407</f>
        <v/>
      </c>
      <c r="G407" s="30">
        <f>'M4 - Caffeine &amp; Energy'!AM407</f>
        <v/>
      </c>
      <c r="H407" s="31">
        <f>'M4 - Caffeine &amp; Energy'!N407</f>
        <v/>
      </c>
      <c r="I407" s="15">
        <f>'M4 - Caffeine &amp; Energy'!AJ407</f>
        <v/>
      </c>
      <c r="J407" s="15" t="inlineStr">
        <is>
          <t>Clean-label premium; S&amp;S for pantry-loaders.</t>
        </is>
      </c>
    </row>
    <row r="408" ht="28" customHeight="1">
      <c r="A408" s="15" t="inlineStr">
        <is>
          <t>Zevia</t>
        </is>
      </c>
      <c r="B408" s="15" t="inlineStr">
        <is>
          <t>Zevia Energy | Kola | 12-pack 355mL</t>
        </is>
      </c>
      <c r="C408" s="15" t="inlineStr">
        <is>
          <t>4) Caffeine &amp; energy beverage</t>
        </is>
      </c>
      <c r="D408" s="30">
        <f>'M4 - Caffeine &amp; Energy'!F408</f>
        <v/>
      </c>
      <c r="E408" s="33">
        <f>'M4 - Caffeine &amp; Energy'!J408</f>
        <v/>
      </c>
      <c r="F408" s="31">
        <f>'M4 - Caffeine &amp; Energy'!K408</f>
        <v/>
      </c>
      <c r="G408" s="30">
        <f>'M4 - Caffeine &amp; Energy'!AM408</f>
        <v/>
      </c>
      <c r="H408" s="31">
        <f>'M4 - Caffeine &amp; Energy'!N408</f>
        <v/>
      </c>
      <c r="I408" s="15">
        <f>'M4 - Caffeine &amp; Energy'!AJ408</f>
        <v/>
      </c>
      <c r="J408" s="15" t="inlineStr">
        <is>
          <t>Clean-label premium; S&amp;S for pantry-loaders.</t>
        </is>
      </c>
    </row>
    <row r="409" ht="28" customHeight="1">
      <c r="A409" s="15" t="inlineStr">
        <is>
          <t>Zevia</t>
        </is>
      </c>
      <c r="B409" s="15" t="inlineStr">
        <is>
          <t>Zevia Energy | Kola | 15-pack 355mL</t>
        </is>
      </c>
      <c r="C409" s="15" t="inlineStr">
        <is>
          <t>4) Caffeine &amp; energy beverage</t>
        </is>
      </c>
      <c r="D409" s="30">
        <f>'M4 - Caffeine &amp; Energy'!F409</f>
        <v/>
      </c>
      <c r="E409" s="33">
        <f>'M4 - Caffeine &amp; Energy'!J409</f>
        <v/>
      </c>
      <c r="F409" s="31">
        <f>'M4 - Caffeine &amp; Energy'!K409</f>
        <v/>
      </c>
      <c r="G409" s="30">
        <f>'M4 - Caffeine &amp; Energy'!AM409</f>
        <v/>
      </c>
      <c r="H409" s="31">
        <f>'M4 - Caffeine &amp; Energy'!N409</f>
        <v/>
      </c>
      <c r="I409" s="15">
        <f>'M4 - Caffeine &amp; Energy'!AJ409</f>
        <v/>
      </c>
      <c r="J409" s="15" t="inlineStr">
        <is>
          <t>Clean-label premium; S&amp;S for pantry-loaders.</t>
        </is>
      </c>
    </row>
    <row r="410" ht="28" customHeight="1">
      <c r="A410" s="15" t="inlineStr">
        <is>
          <t>Zevia</t>
        </is>
      </c>
      <c r="B410" s="15" t="inlineStr">
        <is>
          <t>Zevia Energy | Kola | 18-pack 355mL</t>
        </is>
      </c>
      <c r="C410" s="15" t="inlineStr">
        <is>
          <t>4) Caffeine &amp; energy beverage</t>
        </is>
      </c>
      <c r="D410" s="30">
        <f>'M4 - Caffeine &amp; Energy'!F410</f>
        <v/>
      </c>
      <c r="E410" s="33">
        <f>'M4 - Caffeine &amp; Energy'!J410</f>
        <v/>
      </c>
      <c r="F410" s="31">
        <f>'M4 - Caffeine &amp; Energy'!K410</f>
        <v/>
      </c>
      <c r="G410" s="30">
        <f>'M4 - Caffeine &amp; Energy'!AM410</f>
        <v/>
      </c>
      <c r="H410" s="31">
        <f>'M4 - Caffeine &amp; Energy'!N410</f>
        <v/>
      </c>
      <c r="I410" s="15">
        <f>'M4 - Caffeine &amp; Energy'!AJ410</f>
        <v/>
      </c>
      <c r="J410" s="15" t="inlineStr">
        <is>
          <t>Clean-label premium; S&amp;S for pantry-loaders.</t>
        </is>
      </c>
    </row>
    <row r="411" ht="28" customHeight="1">
      <c r="A411" s="15" t="inlineStr">
        <is>
          <t>Zevia</t>
        </is>
      </c>
      <c r="B411" s="15" t="inlineStr">
        <is>
          <t>Zevia Energy | Kola | 24-pack 355mL</t>
        </is>
      </c>
      <c r="C411" s="15" t="inlineStr">
        <is>
          <t>4) Caffeine &amp; energy beverage</t>
        </is>
      </c>
      <c r="D411" s="30">
        <f>'M4 - Caffeine &amp; Energy'!F411</f>
        <v/>
      </c>
      <c r="E411" s="33">
        <f>'M4 - Caffeine &amp; Energy'!J411</f>
        <v/>
      </c>
      <c r="F411" s="31">
        <f>'M4 - Caffeine &amp; Energy'!K411</f>
        <v/>
      </c>
      <c r="G411" s="30">
        <f>'M4 - Caffeine &amp; Energy'!AM411</f>
        <v/>
      </c>
      <c r="H411" s="31">
        <f>'M4 - Caffeine &amp; Energy'!N411</f>
        <v/>
      </c>
      <c r="I411" s="15">
        <f>'M4 - Caffeine &amp; Energy'!AJ411</f>
        <v/>
      </c>
      <c r="J411" s="15" t="inlineStr">
        <is>
          <t>Clean-label premium; S&amp;S for pantry-loaders.</t>
        </is>
      </c>
    </row>
    <row r="412" ht="28" customHeight="1">
      <c r="A412" s="15" t="inlineStr">
        <is>
          <t>Zevia</t>
        </is>
      </c>
      <c r="B412" s="15" t="inlineStr">
        <is>
          <t>Zevia Energy | Raspberry Lime | single 355mL</t>
        </is>
      </c>
      <c r="C412" s="15" t="inlineStr">
        <is>
          <t>4) Caffeine &amp; energy beverage</t>
        </is>
      </c>
      <c r="D412" s="30">
        <f>'M4 - Caffeine &amp; Energy'!F412</f>
        <v/>
      </c>
      <c r="E412" s="33">
        <f>'M4 - Caffeine &amp; Energy'!J412</f>
        <v/>
      </c>
      <c r="F412" s="31">
        <f>'M4 - Caffeine &amp; Energy'!K412</f>
        <v/>
      </c>
      <c r="G412" s="30">
        <f>'M4 - Caffeine &amp; Energy'!AM412</f>
        <v/>
      </c>
      <c r="H412" s="31">
        <f>'M4 - Caffeine &amp; Energy'!N412</f>
        <v/>
      </c>
      <c r="I412" s="15">
        <f>'M4 - Caffeine &amp; Energy'!AJ412</f>
        <v/>
      </c>
      <c r="J412" s="15" t="inlineStr">
        <is>
          <t>Clean-label premium; S&amp;S for pantry-loaders.</t>
        </is>
      </c>
    </row>
    <row r="413" ht="28" customHeight="1">
      <c r="A413" s="15" t="inlineStr">
        <is>
          <t>Zevia</t>
        </is>
      </c>
      <c r="B413" s="15" t="inlineStr">
        <is>
          <t>Zevia Energy | Raspberry Lime | 8-pack 355mL</t>
        </is>
      </c>
      <c r="C413" s="15" t="inlineStr">
        <is>
          <t>4) Caffeine &amp; energy beverage</t>
        </is>
      </c>
      <c r="D413" s="30">
        <f>'M4 - Caffeine &amp; Energy'!F413</f>
        <v/>
      </c>
      <c r="E413" s="33">
        <f>'M4 - Caffeine &amp; Energy'!J413</f>
        <v/>
      </c>
      <c r="F413" s="31">
        <f>'M4 - Caffeine &amp; Energy'!K413</f>
        <v/>
      </c>
      <c r="G413" s="30">
        <f>'M4 - Caffeine &amp; Energy'!AM413</f>
        <v/>
      </c>
      <c r="H413" s="31">
        <f>'M4 - Caffeine &amp; Energy'!N413</f>
        <v/>
      </c>
      <c r="I413" s="15">
        <f>'M4 - Caffeine &amp; Energy'!AJ413</f>
        <v/>
      </c>
      <c r="J413" s="15" t="inlineStr">
        <is>
          <t>Clean-label premium; S&amp;S for pantry-loaders.</t>
        </is>
      </c>
    </row>
    <row r="414" ht="28" customHeight="1">
      <c r="A414" s="15" t="inlineStr">
        <is>
          <t>Zevia</t>
        </is>
      </c>
      <c r="B414" s="15" t="inlineStr">
        <is>
          <t>Zevia Energy | Raspberry Lime | 12-pack 355mL</t>
        </is>
      </c>
      <c r="C414" s="15" t="inlineStr">
        <is>
          <t>4) Caffeine &amp; energy beverage</t>
        </is>
      </c>
      <c r="D414" s="30">
        <f>'M4 - Caffeine &amp; Energy'!F414</f>
        <v/>
      </c>
      <c r="E414" s="33">
        <f>'M4 - Caffeine &amp; Energy'!J414</f>
        <v/>
      </c>
      <c r="F414" s="31">
        <f>'M4 - Caffeine &amp; Energy'!K414</f>
        <v/>
      </c>
      <c r="G414" s="30">
        <f>'M4 - Caffeine &amp; Energy'!AM414</f>
        <v/>
      </c>
      <c r="H414" s="31">
        <f>'M4 - Caffeine &amp; Energy'!N414</f>
        <v/>
      </c>
      <c r="I414" s="15">
        <f>'M4 - Caffeine &amp; Energy'!AJ414</f>
        <v/>
      </c>
      <c r="J414" s="15" t="inlineStr">
        <is>
          <t>Clean-label premium; S&amp;S for pantry-loaders.</t>
        </is>
      </c>
    </row>
    <row r="415" ht="28" customHeight="1">
      <c r="A415" s="15" t="inlineStr">
        <is>
          <t>Zevia</t>
        </is>
      </c>
      <c r="B415" s="15" t="inlineStr">
        <is>
          <t>Zevia Energy | Raspberry Lime | 15-pack 355mL</t>
        </is>
      </c>
      <c r="C415" s="15" t="inlineStr">
        <is>
          <t>4) Caffeine &amp; energy beverage</t>
        </is>
      </c>
      <c r="D415" s="30">
        <f>'M4 - Caffeine &amp; Energy'!F415</f>
        <v/>
      </c>
      <c r="E415" s="33">
        <f>'M4 - Caffeine &amp; Energy'!J415</f>
        <v/>
      </c>
      <c r="F415" s="31">
        <f>'M4 - Caffeine &amp; Energy'!K415</f>
        <v/>
      </c>
      <c r="G415" s="30">
        <f>'M4 - Caffeine &amp; Energy'!AM415</f>
        <v/>
      </c>
      <c r="H415" s="31">
        <f>'M4 - Caffeine &amp; Energy'!N415</f>
        <v/>
      </c>
      <c r="I415" s="15">
        <f>'M4 - Caffeine &amp; Energy'!AJ415</f>
        <v/>
      </c>
      <c r="J415" s="15" t="inlineStr">
        <is>
          <t>Clean-label premium; S&amp;S for pantry-loaders.</t>
        </is>
      </c>
    </row>
    <row r="416" ht="28" customHeight="1">
      <c r="A416" s="15" t="inlineStr">
        <is>
          <t>Zevia</t>
        </is>
      </c>
      <c r="B416" s="15" t="inlineStr">
        <is>
          <t>Zevia Energy | Raspberry Lime | 18-pack 355mL</t>
        </is>
      </c>
      <c r="C416" s="15" t="inlineStr">
        <is>
          <t>4) Caffeine &amp; energy beverage</t>
        </is>
      </c>
      <c r="D416" s="30">
        <f>'M4 - Caffeine &amp; Energy'!F416</f>
        <v/>
      </c>
      <c r="E416" s="33">
        <f>'M4 - Caffeine &amp; Energy'!J416</f>
        <v/>
      </c>
      <c r="F416" s="31">
        <f>'M4 - Caffeine &amp; Energy'!K416</f>
        <v/>
      </c>
      <c r="G416" s="30">
        <f>'M4 - Caffeine &amp; Energy'!AM416</f>
        <v/>
      </c>
      <c r="H416" s="31">
        <f>'M4 - Caffeine &amp; Energy'!N416</f>
        <v/>
      </c>
      <c r="I416" s="15">
        <f>'M4 - Caffeine &amp; Energy'!AJ416</f>
        <v/>
      </c>
      <c r="J416" s="15" t="inlineStr">
        <is>
          <t>Clean-label premium; S&amp;S for pantry-loaders.</t>
        </is>
      </c>
    </row>
    <row r="417" ht="28" customHeight="1">
      <c r="A417" s="15" t="inlineStr">
        <is>
          <t>Zevia</t>
        </is>
      </c>
      <c r="B417" s="15" t="inlineStr">
        <is>
          <t>Zevia Energy | Raspberry Lime | 24-pack 355mL</t>
        </is>
      </c>
      <c r="C417" s="15" t="inlineStr">
        <is>
          <t>4) Caffeine &amp; energy beverage</t>
        </is>
      </c>
      <c r="D417" s="30">
        <f>'M4 - Caffeine &amp; Energy'!F417</f>
        <v/>
      </c>
      <c r="E417" s="33">
        <f>'M4 - Caffeine &amp; Energy'!J417</f>
        <v/>
      </c>
      <c r="F417" s="31">
        <f>'M4 - Caffeine &amp; Energy'!K417</f>
        <v/>
      </c>
      <c r="G417" s="30">
        <f>'M4 - Caffeine &amp; Energy'!AM417</f>
        <v/>
      </c>
      <c r="H417" s="31">
        <f>'M4 - Caffeine &amp; Energy'!N417</f>
        <v/>
      </c>
      <c r="I417" s="15">
        <f>'M4 - Caffeine &amp; Energy'!AJ417</f>
        <v/>
      </c>
      <c r="J417" s="15" t="inlineStr">
        <is>
          <t>Clean-label premium; S&amp;S for pantry-loaders.</t>
        </is>
      </c>
    </row>
    <row r="418" ht="28" customHeight="1">
      <c r="A418" s="15" t="inlineStr">
        <is>
          <t>Gatorade</t>
        </is>
      </c>
      <c r="B418" s="15" t="inlineStr">
        <is>
          <t>Gatorade Thirst Quencher | Cool Blue | single 591mL</t>
        </is>
      </c>
      <c r="C418" s="15" t="inlineStr">
        <is>
          <t>2) Electrolyte beverage (RTD)</t>
        </is>
      </c>
      <c r="D418" s="30">
        <f>'M2 - Electrolyte RTD'!F2</f>
        <v/>
      </c>
      <c r="E418" s="33">
        <f>'M2 - Electrolyte RTD'!J2</f>
        <v/>
      </c>
      <c r="F418" s="31">
        <f>'M2 - Electrolyte RTD'!K2</f>
        <v/>
      </c>
      <c r="G418" s="30">
        <f>'M2 - Electrolyte RTD'!AM2</f>
        <v/>
      </c>
      <c r="H418" s="31">
        <f>'M2 - Electrolyte RTD'!N2</f>
        <v/>
      </c>
      <c r="I418" s="15">
        <f>'M2 - Electrolyte RTD'!AJ2</f>
        <v/>
      </c>
      <c r="J418" s="15" t="inlineStr">
        <is>
          <t>Volume + everyday-low-price; modest S&amp;S.</t>
        </is>
      </c>
    </row>
    <row r="419" ht="28" customHeight="1">
      <c r="A419" s="15" t="inlineStr">
        <is>
          <t>Gatorade</t>
        </is>
      </c>
      <c r="B419" s="15" t="inlineStr">
        <is>
          <t>Gatorade Thirst Quencher | Cool Blue | 6-pack 591mL</t>
        </is>
      </c>
      <c r="C419" s="15" t="inlineStr">
        <is>
          <t>2) Electrolyte beverage (RTD)</t>
        </is>
      </c>
      <c r="D419" s="30">
        <f>'M2 - Electrolyte RTD'!F3</f>
        <v/>
      </c>
      <c r="E419" s="33">
        <f>'M2 - Electrolyte RTD'!J3</f>
        <v/>
      </c>
      <c r="F419" s="31">
        <f>'M2 - Electrolyte RTD'!K3</f>
        <v/>
      </c>
      <c r="G419" s="30">
        <f>'M2 - Electrolyte RTD'!AM3</f>
        <v/>
      </c>
      <c r="H419" s="31">
        <f>'M2 - Electrolyte RTD'!N3</f>
        <v/>
      </c>
      <c r="I419" s="15">
        <f>'M2 - Electrolyte RTD'!AJ3</f>
        <v/>
      </c>
      <c r="J419" s="15" t="inlineStr">
        <is>
          <t>Volume + everyday-low-price; modest S&amp;S.</t>
        </is>
      </c>
    </row>
    <row r="420" ht="28" customHeight="1">
      <c r="A420" s="15" t="inlineStr">
        <is>
          <t>Gatorade</t>
        </is>
      </c>
      <c r="B420" s="15" t="inlineStr">
        <is>
          <t>Gatorade Thirst Quencher | Cool Blue | 12-pack 591mL</t>
        </is>
      </c>
      <c r="C420" s="15" t="inlineStr">
        <is>
          <t>2) Electrolyte beverage (RTD)</t>
        </is>
      </c>
      <c r="D420" s="30">
        <f>'M2 - Electrolyte RTD'!F4</f>
        <v/>
      </c>
      <c r="E420" s="33">
        <f>'M2 - Electrolyte RTD'!J4</f>
        <v/>
      </c>
      <c r="F420" s="31">
        <f>'M2 - Electrolyte RTD'!K4</f>
        <v/>
      </c>
      <c r="G420" s="30">
        <f>'M2 - Electrolyte RTD'!AM4</f>
        <v/>
      </c>
      <c r="H420" s="31">
        <f>'M2 - Electrolyte RTD'!N4</f>
        <v/>
      </c>
      <c r="I420" s="15">
        <f>'M2 - Electrolyte RTD'!AJ4</f>
        <v/>
      </c>
      <c r="J420" s="15" t="inlineStr">
        <is>
          <t>Volume + everyday-low-price; modest S&amp;S.</t>
        </is>
      </c>
    </row>
    <row r="421" ht="28" customHeight="1">
      <c r="A421" s="15" t="inlineStr">
        <is>
          <t>Gatorade</t>
        </is>
      </c>
      <c r="B421" s="15" t="inlineStr">
        <is>
          <t>Gatorade Thirst Quencher | Cool Blue | 24-pack 591mL</t>
        </is>
      </c>
      <c r="C421" s="15" t="inlineStr">
        <is>
          <t>2) Electrolyte beverage (RTD)</t>
        </is>
      </c>
      <c r="D421" s="30">
        <f>'M2 - Electrolyte RTD'!F5</f>
        <v/>
      </c>
      <c r="E421" s="33">
        <f>'M2 - Electrolyte RTD'!J5</f>
        <v/>
      </c>
      <c r="F421" s="31">
        <f>'M2 - Electrolyte RTD'!K5</f>
        <v/>
      </c>
      <c r="G421" s="30">
        <f>'M2 - Electrolyte RTD'!AM5</f>
        <v/>
      </c>
      <c r="H421" s="31">
        <f>'M2 - Electrolyte RTD'!N5</f>
        <v/>
      </c>
      <c r="I421" s="15">
        <f>'M2 - Electrolyte RTD'!AJ5</f>
        <v/>
      </c>
      <c r="J421" s="15" t="inlineStr">
        <is>
          <t>Volume + everyday-low-price; modest S&amp;S.</t>
        </is>
      </c>
    </row>
    <row r="422" ht="28" customHeight="1">
      <c r="A422" s="15" t="inlineStr">
        <is>
          <t>Gatorade</t>
        </is>
      </c>
      <c r="B422" s="15" t="inlineStr">
        <is>
          <t>Gatorade Thirst Quencher | Fruit Punch | single 591mL</t>
        </is>
      </c>
      <c r="C422" s="15" t="inlineStr">
        <is>
          <t>2) Electrolyte beverage (RTD)</t>
        </is>
      </c>
      <c r="D422" s="30">
        <f>'M2 - Electrolyte RTD'!F6</f>
        <v/>
      </c>
      <c r="E422" s="33">
        <f>'M2 - Electrolyte RTD'!J6</f>
        <v/>
      </c>
      <c r="F422" s="31">
        <f>'M2 - Electrolyte RTD'!K6</f>
        <v/>
      </c>
      <c r="G422" s="30">
        <f>'M2 - Electrolyte RTD'!AM6</f>
        <v/>
      </c>
      <c r="H422" s="31">
        <f>'M2 - Electrolyte RTD'!N6</f>
        <v/>
      </c>
      <c r="I422" s="15">
        <f>'M2 - Electrolyte RTD'!AJ6</f>
        <v/>
      </c>
      <c r="J422" s="15" t="inlineStr">
        <is>
          <t>Volume + everyday-low-price; modest S&amp;S.</t>
        </is>
      </c>
    </row>
    <row r="423" ht="28" customHeight="1">
      <c r="A423" s="15" t="inlineStr">
        <is>
          <t>Gatorade</t>
        </is>
      </c>
      <c r="B423" s="15" t="inlineStr">
        <is>
          <t>Gatorade Thirst Quencher | Fruit Punch | 6-pack 591mL</t>
        </is>
      </c>
      <c r="C423" s="15" t="inlineStr">
        <is>
          <t>2) Electrolyte beverage (RTD)</t>
        </is>
      </c>
      <c r="D423" s="30">
        <f>'M2 - Electrolyte RTD'!F7</f>
        <v/>
      </c>
      <c r="E423" s="33">
        <f>'M2 - Electrolyte RTD'!J7</f>
        <v/>
      </c>
      <c r="F423" s="31">
        <f>'M2 - Electrolyte RTD'!K7</f>
        <v/>
      </c>
      <c r="G423" s="30">
        <f>'M2 - Electrolyte RTD'!AM7</f>
        <v/>
      </c>
      <c r="H423" s="31">
        <f>'M2 - Electrolyte RTD'!N7</f>
        <v/>
      </c>
      <c r="I423" s="15">
        <f>'M2 - Electrolyte RTD'!AJ7</f>
        <v/>
      </c>
      <c r="J423" s="15" t="inlineStr">
        <is>
          <t>Volume + everyday-low-price; modest S&amp;S.</t>
        </is>
      </c>
    </row>
    <row r="424" ht="28" customHeight="1">
      <c r="A424" s="15" t="inlineStr">
        <is>
          <t>Gatorade</t>
        </is>
      </c>
      <c r="B424" s="15" t="inlineStr">
        <is>
          <t>Gatorade Thirst Quencher | Fruit Punch | 12-pack 591mL</t>
        </is>
      </c>
      <c r="C424" s="15" t="inlineStr">
        <is>
          <t>2) Electrolyte beverage (RTD)</t>
        </is>
      </c>
      <c r="D424" s="30">
        <f>'M2 - Electrolyte RTD'!F8</f>
        <v/>
      </c>
      <c r="E424" s="33">
        <f>'M2 - Electrolyte RTD'!J8</f>
        <v/>
      </c>
      <c r="F424" s="31">
        <f>'M2 - Electrolyte RTD'!K8</f>
        <v/>
      </c>
      <c r="G424" s="30">
        <f>'M2 - Electrolyte RTD'!AM8</f>
        <v/>
      </c>
      <c r="H424" s="31">
        <f>'M2 - Electrolyte RTD'!N8</f>
        <v/>
      </c>
      <c r="I424" s="15">
        <f>'M2 - Electrolyte RTD'!AJ8</f>
        <v/>
      </c>
      <c r="J424" s="15" t="inlineStr">
        <is>
          <t>Volume + everyday-low-price; modest S&amp;S.</t>
        </is>
      </c>
    </row>
    <row r="425" ht="28" customHeight="1">
      <c r="A425" s="15" t="inlineStr">
        <is>
          <t>Gatorade</t>
        </is>
      </c>
      <c r="B425" s="15" t="inlineStr">
        <is>
          <t>Gatorade Thirst Quencher | Fruit Punch | 24-pack 591mL</t>
        </is>
      </c>
      <c r="C425" s="15" t="inlineStr">
        <is>
          <t>2) Electrolyte beverage (RTD)</t>
        </is>
      </c>
      <c r="D425" s="30">
        <f>'M2 - Electrolyte RTD'!F9</f>
        <v/>
      </c>
      <c r="E425" s="33">
        <f>'M2 - Electrolyte RTD'!J9</f>
        <v/>
      </c>
      <c r="F425" s="31">
        <f>'M2 - Electrolyte RTD'!K9</f>
        <v/>
      </c>
      <c r="G425" s="30">
        <f>'M2 - Electrolyte RTD'!AM9</f>
        <v/>
      </c>
      <c r="H425" s="31">
        <f>'M2 - Electrolyte RTD'!N9</f>
        <v/>
      </c>
      <c r="I425" s="15">
        <f>'M2 - Electrolyte RTD'!AJ9</f>
        <v/>
      </c>
      <c r="J425" s="15" t="inlineStr">
        <is>
          <t>Volume + everyday-low-price; modest S&amp;S.</t>
        </is>
      </c>
    </row>
    <row r="426" ht="28" customHeight="1">
      <c r="A426" s="15" t="inlineStr">
        <is>
          <t>Gatorade</t>
        </is>
      </c>
      <c r="B426" s="15" t="inlineStr">
        <is>
          <t>Gatorade Thirst Quencher | Glacier Freeze | single 591mL</t>
        </is>
      </c>
      <c r="C426" s="15" t="inlineStr">
        <is>
          <t>2) Electrolyte beverage (RTD)</t>
        </is>
      </c>
      <c r="D426" s="30">
        <f>'M2 - Electrolyte RTD'!F10</f>
        <v/>
      </c>
      <c r="E426" s="33">
        <f>'M2 - Electrolyte RTD'!J10</f>
        <v/>
      </c>
      <c r="F426" s="31">
        <f>'M2 - Electrolyte RTD'!K10</f>
        <v/>
      </c>
      <c r="G426" s="30">
        <f>'M2 - Electrolyte RTD'!AM10</f>
        <v/>
      </c>
      <c r="H426" s="31">
        <f>'M2 - Electrolyte RTD'!N10</f>
        <v/>
      </c>
      <c r="I426" s="15">
        <f>'M2 - Electrolyte RTD'!AJ10</f>
        <v/>
      </c>
      <c r="J426" s="15" t="inlineStr">
        <is>
          <t>Volume + everyday-low-price; modest S&amp;S.</t>
        </is>
      </c>
    </row>
    <row r="427" ht="28" customHeight="1">
      <c r="A427" s="15" t="inlineStr">
        <is>
          <t>Gatorade</t>
        </is>
      </c>
      <c r="B427" s="15" t="inlineStr">
        <is>
          <t>Gatorade Thirst Quencher | Glacier Freeze | 6-pack 591mL</t>
        </is>
      </c>
      <c r="C427" s="15" t="inlineStr">
        <is>
          <t>2) Electrolyte beverage (RTD)</t>
        </is>
      </c>
      <c r="D427" s="30">
        <f>'M2 - Electrolyte RTD'!F11</f>
        <v/>
      </c>
      <c r="E427" s="33">
        <f>'M2 - Electrolyte RTD'!J11</f>
        <v/>
      </c>
      <c r="F427" s="31">
        <f>'M2 - Electrolyte RTD'!K11</f>
        <v/>
      </c>
      <c r="G427" s="30">
        <f>'M2 - Electrolyte RTD'!AM11</f>
        <v/>
      </c>
      <c r="H427" s="31">
        <f>'M2 - Electrolyte RTD'!N11</f>
        <v/>
      </c>
      <c r="I427" s="15">
        <f>'M2 - Electrolyte RTD'!AJ11</f>
        <v/>
      </c>
      <c r="J427" s="15" t="inlineStr">
        <is>
          <t>Volume + everyday-low-price; modest S&amp;S.</t>
        </is>
      </c>
    </row>
    <row r="428" ht="28" customHeight="1">
      <c r="A428" s="15" t="inlineStr">
        <is>
          <t>Gatorade</t>
        </is>
      </c>
      <c r="B428" s="15" t="inlineStr">
        <is>
          <t>Gatorade Thirst Quencher | Glacier Freeze | 12-pack 591mL</t>
        </is>
      </c>
      <c r="C428" s="15" t="inlineStr">
        <is>
          <t>2) Electrolyte beverage (RTD)</t>
        </is>
      </c>
      <c r="D428" s="30">
        <f>'M2 - Electrolyte RTD'!F12</f>
        <v/>
      </c>
      <c r="E428" s="33">
        <f>'M2 - Electrolyte RTD'!J12</f>
        <v/>
      </c>
      <c r="F428" s="31">
        <f>'M2 - Electrolyte RTD'!K12</f>
        <v/>
      </c>
      <c r="G428" s="30">
        <f>'M2 - Electrolyte RTD'!AM12</f>
        <v/>
      </c>
      <c r="H428" s="31">
        <f>'M2 - Electrolyte RTD'!N12</f>
        <v/>
      </c>
      <c r="I428" s="15">
        <f>'M2 - Electrolyte RTD'!AJ12</f>
        <v/>
      </c>
      <c r="J428" s="15" t="inlineStr">
        <is>
          <t>Volume + everyday-low-price; modest S&amp;S.</t>
        </is>
      </c>
    </row>
    <row r="429" ht="28" customHeight="1">
      <c r="A429" s="15" t="inlineStr">
        <is>
          <t>Gatorade</t>
        </is>
      </c>
      <c r="B429" s="15" t="inlineStr">
        <is>
          <t>Gatorade Thirst Quencher | Glacier Freeze | 24-pack 591mL</t>
        </is>
      </c>
      <c r="C429" s="15" t="inlineStr">
        <is>
          <t>2) Electrolyte beverage (RTD)</t>
        </is>
      </c>
      <c r="D429" s="30">
        <f>'M2 - Electrolyte RTD'!F13</f>
        <v/>
      </c>
      <c r="E429" s="33">
        <f>'M2 - Electrolyte RTD'!J13</f>
        <v/>
      </c>
      <c r="F429" s="31">
        <f>'M2 - Electrolyte RTD'!K13</f>
        <v/>
      </c>
      <c r="G429" s="30">
        <f>'M2 - Electrolyte RTD'!AM13</f>
        <v/>
      </c>
      <c r="H429" s="31">
        <f>'M2 - Electrolyte RTD'!N13</f>
        <v/>
      </c>
      <c r="I429" s="15">
        <f>'M2 - Electrolyte RTD'!AJ13</f>
        <v/>
      </c>
      <c r="J429" s="15" t="inlineStr">
        <is>
          <t>Volume + everyday-low-price; modest S&amp;S.</t>
        </is>
      </c>
    </row>
    <row r="430" ht="28" customHeight="1">
      <c r="A430" s="15" t="inlineStr">
        <is>
          <t>Gatorade</t>
        </is>
      </c>
      <c r="B430" s="15" t="inlineStr">
        <is>
          <t>Gatorade Thirst Quencher | Lemon-Lime | single 591mL</t>
        </is>
      </c>
      <c r="C430" s="15" t="inlineStr">
        <is>
          <t>2) Electrolyte beverage (RTD)</t>
        </is>
      </c>
      <c r="D430" s="30">
        <f>'M2 - Electrolyte RTD'!F14</f>
        <v/>
      </c>
      <c r="E430" s="33">
        <f>'M2 - Electrolyte RTD'!J14</f>
        <v/>
      </c>
      <c r="F430" s="31">
        <f>'M2 - Electrolyte RTD'!K14</f>
        <v/>
      </c>
      <c r="G430" s="30">
        <f>'M2 - Electrolyte RTD'!AM14</f>
        <v/>
      </c>
      <c r="H430" s="31">
        <f>'M2 - Electrolyte RTD'!N14</f>
        <v/>
      </c>
      <c r="I430" s="15">
        <f>'M2 - Electrolyte RTD'!AJ14</f>
        <v/>
      </c>
      <c r="J430" s="15" t="inlineStr">
        <is>
          <t>Volume + everyday-low-price; modest S&amp;S.</t>
        </is>
      </c>
    </row>
    <row r="431" ht="28" customHeight="1">
      <c r="A431" s="15" t="inlineStr">
        <is>
          <t>Gatorade</t>
        </is>
      </c>
      <c r="B431" s="15" t="inlineStr">
        <is>
          <t>Gatorade Thirst Quencher | Lemon-Lime | 6-pack 591mL</t>
        </is>
      </c>
      <c r="C431" s="15" t="inlineStr">
        <is>
          <t>2) Electrolyte beverage (RTD)</t>
        </is>
      </c>
      <c r="D431" s="30">
        <f>'M2 - Electrolyte RTD'!F15</f>
        <v/>
      </c>
      <c r="E431" s="33">
        <f>'M2 - Electrolyte RTD'!J15</f>
        <v/>
      </c>
      <c r="F431" s="31">
        <f>'M2 - Electrolyte RTD'!K15</f>
        <v/>
      </c>
      <c r="G431" s="30">
        <f>'M2 - Electrolyte RTD'!AM15</f>
        <v/>
      </c>
      <c r="H431" s="31">
        <f>'M2 - Electrolyte RTD'!N15</f>
        <v/>
      </c>
      <c r="I431" s="15">
        <f>'M2 - Electrolyte RTD'!AJ15</f>
        <v/>
      </c>
      <c r="J431" s="15" t="inlineStr">
        <is>
          <t>Volume + everyday-low-price; modest S&amp;S.</t>
        </is>
      </c>
    </row>
    <row r="432" ht="28" customHeight="1">
      <c r="A432" s="15" t="inlineStr">
        <is>
          <t>Gatorade</t>
        </is>
      </c>
      <c r="B432" s="15" t="inlineStr">
        <is>
          <t>Gatorade Thirst Quencher | Lemon-Lime | 12-pack 591mL</t>
        </is>
      </c>
      <c r="C432" s="15" t="inlineStr">
        <is>
          <t>2) Electrolyte beverage (RTD)</t>
        </is>
      </c>
      <c r="D432" s="30">
        <f>'M2 - Electrolyte RTD'!F16</f>
        <v/>
      </c>
      <c r="E432" s="33">
        <f>'M2 - Electrolyte RTD'!J16</f>
        <v/>
      </c>
      <c r="F432" s="31">
        <f>'M2 - Electrolyte RTD'!K16</f>
        <v/>
      </c>
      <c r="G432" s="30">
        <f>'M2 - Electrolyte RTD'!AM16</f>
        <v/>
      </c>
      <c r="H432" s="31">
        <f>'M2 - Electrolyte RTD'!N16</f>
        <v/>
      </c>
      <c r="I432" s="15">
        <f>'M2 - Electrolyte RTD'!AJ16</f>
        <v/>
      </c>
      <c r="J432" s="15" t="inlineStr">
        <is>
          <t>Volume + everyday-low-price; modest S&amp;S.</t>
        </is>
      </c>
    </row>
    <row r="433" ht="28" customHeight="1">
      <c r="A433" s="15" t="inlineStr">
        <is>
          <t>Gatorade</t>
        </is>
      </c>
      <c r="B433" s="15" t="inlineStr">
        <is>
          <t>Gatorade Thirst Quencher | Lemon-Lime | 24-pack 591mL</t>
        </is>
      </c>
      <c r="C433" s="15" t="inlineStr">
        <is>
          <t>2) Electrolyte beverage (RTD)</t>
        </is>
      </c>
      <c r="D433" s="30">
        <f>'M2 - Electrolyte RTD'!F17</f>
        <v/>
      </c>
      <c r="E433" s="33">
        <f>'M2 - Electrolyte RTD'!J17</f>
        <v/>
      </c>
      <c r="F433" s="31">
        <f>'M2 - Electrolyte RTD'!K17</f>
        <v/>
      </c>
      <c r="G433" s="30">
        <f>'M2 - Electrolyte RTD'!AM17</f>
        <v/>
      </c>
      <c r="H433" s="31">
        <f>'M2 - Electrolyte RTD'!N17</f>
        <v/>
      </c>
      <c r="I433" s="15">
        <f>'M2 - Electrolyte RTD'!AJ17</f>
        <v/>
      </c>
      <c r="J433" s="15" t="inlineStr">
        <is>
          <t>Volume + everyday-low-price; modest S&amp;S.</t>
        </is>
      </c>
    </row>
    <row r="434" ht="28" customHeight="1">
      <c r="A434" s="15" t="inlineStr">
        <is>
          <t>Gatorade</t>
        </is>
      </c>
      <c r="B434" s="15" t="inlineStr">
        <is>
          <t>Gatorade Thirst Quencher | Orange | single 591mL</t>
        </is>
      </c>
      <c r="C434" s="15" t="inlineStr">
        <is>
          <t>2) Electrolyte beverage (RTD)</t>
        </is>
      </c>
      <c r="D434" s="30">
        <f>'M2 - Electrolyte RTD'!F18</f>
        <v/>
      </c>
      <c r="E434" s="33">
        <f>'M2 - Electrolyte RTD'!J18</f>
        <v/>
      </c>
      <c r="F434" s="31">
        <f>'M2 - Electrolyte RTD'!K18</f>
        <v/>
      </c>
      <c r="G434" s="30">
        <f>'M2 - Electrolyte RTD'!AM18</f>
        <v/>
      </c>
      <c r="H434" s="31">
        <f>'M2 - Electrolyte RTD'!N18</f>
        <v/>
      </c>
      <c r="I434" s="15">
        <f>'M2 - Electrolyte RTD'!AJ18</f>
        <v/>
      </c>
      <c r="J434" s="15" t="inlineStr">
        <is>
          <t>Volume + everyday-low-price; modest S&amp;S.</t>
        </is>
      </c>
    </row>
    <row r="435" ht="28" customHeight="1">
      <c r="A435" s="15" t="inlineStr">
        <is>
          <t>Gatorade</t>
        </is>
      </c>
      <c r="B435" s="15" t="inlineStr">
        <is>
          <t>Gatorade Thirst Quencher | Orange | 6-pack 591mL</t>
        </is>
      </c>
      <c r="C435" s="15" t="inlineStr">
        <is>
          <t>2) Electrolyte beverage (RTD)</t>
        </is>
      </c>
      <c r="D435" s="30">
        <f>'M2 - Electrolyte RTD'!F19</f>
        <v/>
      </c>
      <c r="E435" s="33">
        <f>'M2 - Electrolyte RTD'!J19</f>
        <v/>
      </c>
      <c r="F435" s="31">
        <f>'M2 - Electrolyte RTD'!K19</f>
        <v/>
      </c>
      <c r="G435" s="30">
        <f>'M2 - Electrolyte RTD'!AM19</f>
        <v/>
      </c>
      <c r="H435" s="31">
        <f>'M2 - Electrolyte RTD'!N19</f>
        <v/>
      </c>
      <c r="I435" s="15">
        <f>'M2 - Electrolyte RTD'!AJ19</f>
        <v/>
      </c>
      <c r="J435" s="15" t="inlineStr">
        <is>
          <t>Volume + everyday-low-price; modest S&amp;S.</t>
        </is>
      </c>
    </row>
    <row r="436" ht="28" customHeight="1">
      <c r="A436" s="15" t="inlineStr">
        <is>
          <t>Gatorade</t>
        </is>
      </c>
      <c r="B436" s="15" t="inlineStr">
        <is>
          <t>Gatorade Thirst Quencher | Orange | 12-pack 591mL</t>
        </is>
      </c>
      <c r="C436" s="15" t="inlineStr">
        <is>
          <t>2) Electrolyte beverage (RTD)</t>
        </is>
      </c>
      <c r="D436" s="30">
        <f>'M2 - Electrolyte RTD'!F20</f>
        <v/>
      </c>
      <c r="E436" s="33">
        <f>'M2 - Electrolyte RTD'!J20</f>
        <v/>
      </c>
      <c r="F436" s="31">
        <f>'M2 - Electrolyte RTD'!K20</f>
        <v/>
      </c>
      <c r="G436" s="30">
        <f>'M2 - Electrolyte RTD'!AM20</f>
        <v/>
      </c>
      <c r="H436" s="31">
        <f>'M2 - Electrolyte RTD'!N20</f>
        <v/>
      </c>
      <c r="I436" s="15">
        <f>'M2 - Electrolyte RTD'!AJ20</f>
        <v/>
      </c>
      <c r="J436" s="15" t="inlineStr">
        <is>
          <t>Volume + everyday-low-price; modest S&amp;S.</t>
        </is>
      </c>
    </row>
    <row r="437" ht="28" customHeight="1">
      <c r="A437" s="15" t="inlineStr">
        <is>
          <t>Gatorade</t>
        </is>
      </c>
      <c r="B437" s="15" t="inlineStr">
        <is>
          <t>Gatorade Thirst Quencher | Orange | 24-pack 591mL</t>
        </is>
      </c>
      <c r="C437" s="15" t="inlineStr">
        <is>
          <t>2) Electrolyte beverage (RTD)</t>
        </is>
      </c>
      <c r="D437" s="30">
        <f>'M2 - Electrolyte RTD'!F21</f>
        <v/>
      </c>
      <c r="E437" s="33">
        <f>'M2 - Electrolyte RTD'!J21</f>
        <v/>
      </c>
      <c r="F437" s="31">
        <f>'M2 - Electrolyte RTD'!K21</f>
        <v/>
      </c>
      <c r="G437" s="30">
        <f>'M2 - Electrolyte RTD'!AM21</f>
        <v/>
      </c>
      <c r="H437" s="31">
        <f>'M2 - Electrolyte RTD'!N21</f>
        <v/>
      </c>
      <c r="I437" s="15">
        <f>'M2 - Electrolyte RTD'!AJ21</f>
        <v/>
      </c>
      <c r="J437" s="15" t="inlineStr">
        <is>
          <t>Volume + everyday-low-price; modest S&amp;S.</t>
        </is>
      </c>
    </row>
    <row r="438" ht="28" customHeight="1">
      <c r="A438" s="15" t="inlineStr">
        <is>
          <t>Gatorade</t>
        </is>
      </c>
      <c r="B438" s="15" t="inlineStr">
        <is>
          <t>Gatorade Thirst Quencher | Riptide Rush | single 591mL</t>
        </is>
      </c>
      <c r="C438" s="15" t="inlineStr">
        <is>
          <t>2) Electrolyte beverage (RTD)</t>
        </is>
      </c>
      <c r="D438" s="30">
        <f>'M2 - Electrolyte RTD'!F22</f>
        <v/>
      </c>
      <c r="E438" s="33">
        <f>'M2 - Electrolyte RTD'!J22</f>
        <v/>
      </c>
      <c r="F438" s="31">
        <f>'M2 - Electrolyte RTD'!K22</f>
        <v/>
      </c>
      <c r="G438" s="30">
        <f>'M2 - Electrolyte RTD'!AM22</f>
        <v/>
      </c>
      <c r="H438" s="31">
        <f>'M2 - Electrolyte RTD'!N22</f>
        <v/>
      </c>
      <c r="I438" s="15">
        <f>'M2 - Electrolyte RTD'!AJ22</f>
        <v/>
      </c>
      <c r="J438" s="15" t="inlineStr">
        <is>
          <t>Volume + everyday-low-price; modest S&amp;S.</t>
        </is>
      </c>
    </row>
    <row r="439" ht="28" customHeight="1">
      <c r="A439" s="15" t="inlineStr">
        <is>
          <t>Gatorade</t>
        </is>
      </c>
      <c r="B439" s="15" t="inlineStr">
        <is>
          <t>Gatorade Thirst Quencher | Riptide Rush | 6-pack 591mL</t>
        </is>
      </c>
      <c r="C439" s="15" t="inlineStr">
        <is>
          <t>2) Electrolyte beverage (RTD)</t>
        </is>
      </c>
      <c r="D439" s="30">
        <f>'M2 - Electrolyte RTD'!F23</f>
        <v/>
      </c>
      <c r="E439" s="33">
        <f>'M2 - Electrolyte RTD'!J23</f>
        <v/>
      </c>
      <c r="F439" s="31">
        <f>'M2 - Electrolyte RTD'!K23</f>
        <v/>
      </c>
      <c r="G439" s="30">
        <f>'M2 - Electrolyte RTD'!AM23</f>
        <v/>
      </c>
      <c r="H439" s="31">
        <f>'M2 - Electrolyte RTD'!N23</f>
        <v/>
      </c>
      <c r="I439" s="15">
        <f>'M2 - Electrolyte RTD'!AJ23</f>
        <v/>
      </c>
      <c r="J439" s="15" t="inlineStr">
        <is>
          <t>Volume + everyday-low-price; modest S&amp;S.</t>
        </is>
      </c>
    </row>
    <row r="440" ht="28" customHeight="1">
      <c r="A440" s="15" t="inlineStr">
        <is>
          <t>Gatorade</t>
        </is>
      </c>
      <c r="B440" s="15" t="inlineStr">
        <is>
          <t>Gatorade Thirst Quencher | Riptide Rush | 12-pack 591mL</t>
        </is>
      </c>
      <c r="C440" s="15" t="inlineStr">
        <is>
          <t>2) Electrolyte beverage (RTD)</t>
        </is>
      </c>
      <c r="D440" s="30">
        <f>'M2 - Electrolyte RTD'!F24</f>
        <v/>
      </c>
      <c r="E440" s="33">
        <f>'M2 - Electrolyte RTD'!J24</f>
        <v/>
      </c>
      <c r="F440" s="31">
        <f>'M2 - Electrolyte RTD'!K24</f>
        <v/>
      </c>
      <c r="G440" s="30">
        <f>'M2 - Electrolyte RTD'!AM24</f>
        <v/>
      </c>
      <c r="H440" s="31">
        <f>'M2 - Electrolyte RTD'!N24</f>
        <v/>
      </c>
      <c r="I440" s="15">
        <f>'M2 - Electrolyte RTD'!AJ24</f>
        <v/>
      </c>
      <c r="J440" s="15" t="inlineStr">
        <is>
          <t>Volume + everyday-low-price; modest S&amp;S.</t>
        </is>
      </c>
    </row>
    <row r="441" ht="28" customHeight="1">
      <c r="A441" s="15" t="inlineStr">
        <is>
          <t>Gatorade</t>
        </is>
      </c>
      <c r="B441" s="15" t="inlineStr">
        <is>
          <t>Gatorade Thirst Quencher | Riptide Rush | 24-pack 591mL</t>
        </is>
      </c>
      <c r="C441" s="15" t="inlineStr">
        <is>
          <t>2) Electrolyte beverage (RTD)</t>
        </is>
      </c>
      <c r="D441" s="30">
        <f>'M2 - Electrolyte RTD'!F25</f>
        <v/>
      </c>
      <c r="E441" s="33">
        <f>'M2 - Electrolyte RTD'!J25</f>
        <v/>
      </c>
      <c r="F441" s="31">
        <f>'M2 - Electrolyte RTD'!K25</f>
        <v/>
      </c>
      <c r="G441" s="30">
        <f>'M2 - Electrolyte RTD'!AM25</f>
        <v/>
      </c>
      <c r="H441" s="31">
        <f>'M2 - Electrolyte RTD'!N25</f>
        <v/>
      </c>
      <c r="I441" s="15">
        <f>'M2 - Electrolyte RTD'!AJ25</f>
        <v/>
      </c>
      <c r="J441" s="15" t="inlineStr">
        <is>
          <t>Volume + everyday-low-price; modest S&amp;S.</t>
        </is>
      </c>
    </row>
    <row r="442" ht="28" customHeight="1">
      <c r="A442" s="15" t="inlineStr">
        <is>
          <t>Gatorade</t>
        </is>
      </c>
      <c r="B442" s="15" t="inlineStr">
        <is>
          <t>Gatorade Zero Sugar | Glacier Cherry | single 591mL</t>
        </is>
      </c>
      <c r="C442" s="15" t="inlineStr">
        <is>
          <t>2) Electrolyte beverage (RTD)</t>
        </is>
      </c>
      <c r="D442" s="30">
        <f>'M2 - Electrolyte RTD'!F26</f>
        <v/>
      </c>
      <c r="E442" s="33">
        <f>'M2 - Electrolyte RTD'!J26</f>
        <v/>
      </c>
      <c r="F442" s="31">
        <f>'M2 - Electrolyte RTD'!K26</f>
        <v/>
      </c>
      <c r="G442" s="30">
        <f>'M2 - Electrolyte RTD'!AM26</f>
        <v/>
      </c>
      <c r="H442" s="31">
        <f>'M2 - Electrolyte RTD'!N26</f>
        <v/>
      </c>
      <c r="I442" s="15">
        <f>'M2 - Electrolyte RTD'!AJ26</f>
        <v/>
      </c>
      <c r="J442" s="15" t="inlineStr">
        <is>
          <t>Volume + everyday-low-price; modest S&amp;S.</t>
        </is>
      </c>
    </row>
    <row r="443" ht="28" customHeight="1">
      <c r="A443" s="15" t="inlineStr">
        <is>
          <t>Gatorade</t>
        </is>
      </c>
      <c r="B443" s="15" t="inlineStr">
        <is>
          <t>Gatorade Zero Sugar | Glacier Cherry | 6-pack 591mL</t>
        </is>
      </c>
      <c r="C443" s="15" t="inlineStr">
        <is>
          <t>2) Electrolyte beverage (RTD)</t>
        </is>
      </c>
      <c r="D443" s="30">
        <f>'M2 - Electrolyte RTD'!F27</f>
        <v/>
      </c>
      <c r="E443" s="33">
        <f>'M2 - Electrolyte RTD'!J27</f>
        <v/>
      </c>
      <c r="F443" s="31">
        <f>'M2 - Electrolyte RTD'!K27</f>
        <v/>
      </c>
      <c r="G443" s="30">
        <f>'M2 - Electrolyte RTD'!AM27</f>
        <v/>
      </c>
      <c r="H443" s="31">
        <f>'M2 - Electrolyte RTD'!N27</f>
        <v/>
      </c>
      <c r="I443" s="15">
        <f>'M2 - Electrolyte RTD'!AJ27</f>
        <v/>
      </c>
      <c r="J443" s="15" t="inlineStr">
        <is>
          <t>Volume + everyday-low-price; modest S&amp;S.</t>
        </is>
      </c>
    </row>
    <row r="444" ht="28" customHeight="1">
      <c r="A444" s="15" t="inlineStr">
        <is>
          <t>Gatorade</t>
        </is>
      </c>
      <c r="B444" s="15" t="inlineStr">
        <is>
          <t>Gatorade Zero Sugar | Glacier Cherry | 12-pack 591mL</t>
        </is>
      </c>
      <c r="C444" s="15" t="inlineStr">
        <is>
          <t>2) Electrolyte beverage (RTD)</t>
        </is>
      </c>
      <c r="D444" s="30">
        <f>'M2 - Electrolyte RTD'!F28</f>
        <v/>
      </c>
      <c r="E444" s="33">
        <f>'M2 - Electrolyte RTD'!J28</f>
        <v/>
      </c>
      <c r="F444" s="31">
        <f>'M2 - Electrolyte RTD'!K28</f>
        <v/>
      </c>
      <c r="G444" s="30">
        <f>'M2 - Electrolyte RTD'!AM28</f>
        <v/>
      </c>
      <c r="H444" s="31">
        <f>'M2 - Electrolyte RTD'!N28</f>
        <v/>
      </c>
      <c r="I444" s="15">
        <f>'M2 - Electrolyte RTD'!AJ28</f>
        <v/>
      </c>
      <c r="J444" s="15" t="inlineStr">
        <is>
          <t>Volume + everyday-low-price; modest S&amp;S.</t>
        </is>
      </c>
    </row>
    <row r="445" ht="28" customHeight="1">
      <c r="A445" s="15" t="inlineStr">
        <is>
          <t>Gatorade</t>
        </is>
      </c>
      <c r="B445" s="15" t="inlineStr">
        <is>
          <t>Gatorade Zero Sugar | Glacier Cherry | 24-pack 591mL</t>
        </is>
      </c>
      <c r="C445" s="15" t="inlineStr">
        <is>
          <t>2) Electrolyte beverage (RTD)</t>
        </is>
      </c>
      <c r="D445" s="30">
        <f>'M2 - Electrolyte RTD'!F29</f>
        <v/>
      </c>
      <c r="E445" s="33">
        <f>'M2 - Electrolyte RTD'!J29</f>
        <v/>
      </c>
      <c r="F445" s="31">
        <f>'M2 - Electrolyte RTD'!K29</f>
        <v/>
      </c>
      <c r="G445" s="30">
        <f>'M2 - Electrolyte RTD'!AM29</f>
        <v/>
      </c>
      <c r="H445" s="31">
        <f>'M2 - Electrolyte RTD'!N29</f>
        <v/>
      </c>
      <c r="I445" s="15">
        <f>'M2 - Electrolyte RTD'!AJ29</f>
        <v/>
      </c>
      <c r="J445" s="15" t="inlineStr">
        <is>
          <t>Volume + everyday-low-price; modest S&amp;S.</t>
        </is>
      </c>
    </row>
    <row r="446" ht="28" customHeight="1">
      <c r="A446" s="15" t="inlineStr">
        <is>
          <t>Gatorade</t>
        </is>
      </c>
      <c r="B446" s="15" t="inlineStr">
        <is>
          <t>Gatorade Zero Sugar | Lemon-Lime | single 591mL</t>
        </is>
      </c>
      <c r="C446" s="15" t="inlineStr">
        <is>
          <t>2) Electrolyte beverage (RTD)</t>
        </is>
      </c>
      <c r="D446" s="30">
        <f>'M2 - Electrolyte RTD'!F30</f>
        <v/>
      </c>
      <c r="E446" s="33">
        <f>'M2 - Electrolyte RTD'!J30</f>
        <v/>
      </c>
      <c r="F446" s="31">
        <f>'M2 - Electrolyte RTD'!K30</f>
        <v/>
      </c>
      <c r="G446" s="30">
        <f>'M2 - Electrolyte RTD'!AM30</f>
        <v/>
      </c>
      <c r="H446" s="31">
        <f>'M2 - Electrolyte RTD'!N30</f>
        <v/>
      </c>
      <c r="I446" s="15">
        <f>'M2 - Electrolyte RTD'!AJ30</f>
        <v/>
      </c>
      <c r="J446" s="15" t="inlineStr">
        <is>
          <t>Volume + everyday-low-price; modest S&amp;S.</t>
        </is>
      </c>
    </row>
    <row r="447" ht="28" customHeight="1">
      <c r="A447" s="15" t="inlineStr">
        <is>
          <t>Gatorade</t>
        </is>
      </c>
      <c r="B447" s="15" t="inlineStr">
        <is>
          <t>Gatorade Zero Sugar | Lemon-Lime | 6-pack 591mL</t>
        </is>
      </c>
      <c r="C447" s="15" t="inlineStr">
        <is>
          <t>2) Electrolyte beverage (RTD)</t>
        </is>
      </c>
      <c r="D447" s="30">
        <f>'M2 - Electrolyte RTD'!F31</f>
        <v/>
      </c>
      <c r="E447" s="33">
        <f>'M2 - Electrolyte RTD'!J31</f>
        <v/>
      </c>
      <c r="F447" s="31">
        <f>'M2 - Electrolyte RTD'!K31</f>
        <v/>
      </c>
      <c r="G447" s="30">
        <f>'M2 - Electrolyte RTD'!AM31</f>
        <v/>
      </c>
      <c r="H447" s="31">
        <f>'M2 - Electrolyte RTD'!N31</f>
        <v/>
      </c>
      <c r="I447" s="15">
        <f>'M2 - Electrolyte RTD'!AJ31</f>
        <v/>
      </c>
      <c r="J447" s="15" t="inlineStr">
        <is>
          <t>Volume + everyday-low-price; modest S&amp;S.</t>
        </is>
      </c>
    </row>
    <row r="448" ht="28" customHeight="1">
      <c r="A448" s="15" t="inlineStr">
        <is>
          <t>Gatorade</t>
        </is>
      </c>
      <c r="B448" s="15" t="inlineStr">
        <is>
          <t>Gatorade Zero Sugar | Lemon-Lime | 12-pack 591mL</t>
        </is>
      </c>
      <c r="C448" s="15" t="inlineStr">
        <is>
          <t>2) Electrolyte beverage (RTD)</t>
        </is>
      </c>
      <c r="D448" s="30">
        <f>'M2 - Electrolyte RTD'!F32</f>
        <v/>
      </c>
      <c r="E448" s="33">
        <f>'M2 - Electrolyte RTD'!J32</f>
        <v/>
      </c>
      <c r="F448" s="31">
        <f>'M2 - Electrolyte RTD'!K32</f>
        <v/>
      </c>
      <c r="G448" s="30">
        <f>'M2 - Electrolyte RTD'!AM32</f>
        <v/>
      </c>
      <c r="H448" s="31">
        <f>'M2 - Electrolyte RTD'!N32</f>
        <v/>
      </c>
      <c r="I448" s="15">
        <f>'M2 - Electrolyte RTD'!AJ32</f>
        <v/>
      </c>
      <c r="J448" s="15" t="inlineStr">
        <is>
          <t>Volume + everyday-low-price; modest S&amp;S.</t>
        </is>
      </c>
    </row>
    <row r="449" ht="28" customHeight="1">
      <c r="A449" s="15" t="inlineStr">
        <is>
          <t>Gatorade</t>
        </is>
      </c>
      <c r="B449" s="15" t="inlineStr">
        <is>
          <t>Gatorade Zero Sugar | Lemon-Lime | 24-pack 591mL</t>
        </is>
      </c>
      <c r="C449" s="15" t="inlineStr">
        <is>
          <t>2) Electrolyte beverage (RTD)</t>
        </is>
      </c>
      <c r="D449" s="30">
        <f>'M2 - Electrolyte RTD'!F33</f>
        <v/>
      </c>
      <c r="E449" s="33">
        <f>'M2 - Electrolyte RTD'!J33</f>
        <v/>
      </c>
      <c r="F449" s="31">
        <f>'M2 - Electrolyte RTD'!K33</f>
        <v/>
      </c>
      <c r="G449" s="30">
        <f>'M2 - Electrolyte RTD'!AM33</f>
        <v/>
      </c>
      <c r="H449" s="31">
        <f>'M2 - Electrolyte RTD'!N33</f>
        <v/>
      </c>
      <c r="I449" s="15">
        <f>'M2 - Electrolyte RTD'!AJ33</f>
        <v/>
      </c>
      <c r="J449" s="15" t="inlineStr">
        <is>
          <t>Volume + everyday-low-price; modest S&amp;S.</t>
        </is>
      </c>
    </row>
    <row r="450" ht="28" customHeight="1">
      <c r="A450" s="15" t="inlineStr">
        <is>
          <t>Gatorade</t>
        </is>
      </c>
      <c r="B450" s="15" t="inlineStr">
        <is>
          <t>Gatorade Zero Sugar | Orange | single 591mL</t>
        </is>
      </c>
      <c r="C450" s="15" t="inlineStr">
        <is>
          <t>2) Electrolyte beverage (RTD)</t>
        </is>
      </c>
      <c r="D450" s="30">
        <f>'M2 - Electrolyte RTD'!F34</f>
        <v/>
      </c>
      <c r="E450" s="33">
        <f>'M2 - Electrolyte RTD'!J34</f>
        <v/>
      </c>
      <c r="F450" s="31">
        <f>'M2 - Electrolyte RTD'!K34</f>
        <v/>
      </c>
      <c r="G450" s="30">
        <f>'M2 - Electrolyte RTD'!AM34</f>
        <v/>
      </c>
      <c r="H450" s="31">
        <f>'M2 - Electrolyte RTD'!N34</f>
        <v/>
      </c>
      <c r="I450" s="15">
        <f>'M2 - Electrolyte RTD'!AJ34</f>
        <v/>
      </c>
      <c r="J450" s="15" t="inlineStr">
        <is>
          <t>Volume + everyday-low-price; modest S&amp;S.</t>
        </is>
      </c>
    </row>
    <row r="451" ht="28" customHeight="1">
      <c r="A451" s="15" t="inlineStr">
        <is>
          <t>Gatorade</t>
        </is>
      </c>
      <c r="B451" s="15" t="inlineStr">
        <is>
          <t>Gatorade Zero Sugar | Orange | 6-pack 591mL</t>
        </is>
      </c>
      <c r="C451" s="15" t="inlineStr">
        <is>
          <t>2) Electrolyte beverage (RTD)</t>
        </is>
      </c>
      <c r="D451" s="30">
        <f>'M2 - Electrolyte RTD'!F35</f>
        <v/>
      </c>
      <c r="E451" s="33">
        <f>'M2 - Electrolyte RTD'!J35</f>
        <v/>
      </c>
      <c r="F451" s="31">
        <f>'M2 - Electrolyte RTD'!K35</f>
        <v/>
      </c>
      <c r="G451" s="30">
        <f>'M2 - Electrolyte RTD'!AM35</f>
        <v/>
      </c>
      <c r="H451" s="31">
        <f>'M2 - Electrolyte RTD'!N35</f>
        <v/>
      </c>
      <c r="I451" s="15">
        <f>'M2 - Electrolyte RTD'!AJ35</f>
        <v/>
      </c>
      <c r="J451" s="15" t="inlineStr">
        <is>
          <t>Volume + everyday-low-price; modest S&amp;S.</t>
        </is>
      </c>
    </row>
    <row r="452" ht="28" customHeight="1">
      <c r="A452" s="15" t="inlineStr">
        <is>
          <t>Gatorade</t>
        </is>
      </c>
      <c r="B452" s="15" t="inlineStr">
        <is>
          <t>Gatorade Zero Sugar | Orange | 12-pack 591mL</t>
        </is>
      </c>
      <c r="C452" s="15" t="inlineStr">
        <is>
          <t>2) Electrolyte beverage (RTD)</t>
        </is>
      </c>
      <c r="D452" s="30">
        <f>'M2 - Electrolyte RTD'!F36</f>
        <v/>
      </c>
      <c r="E452" s="33">
        <f>'M2 - Electrolyte RTD'!J36</f>
        <v/>
      </c>
      <c r="F452" s="31">
        <f>'M2 - Electrolyte RTD'!K36</f>
        <v/>
      </c>
      <c r="G452" s="30">
        <f>'M2 - Electrolyte RTD'!AM36</f>
        <v/>
      </c>
      <c r="H452" s="31">
        <f>'M2 - Electrolyte RTD'!N36</f>
        <v/>
      </c>
      <c r="I452" s="15">
        <f>'M2 - Electrolyte RTD'!AJ36</f>
        <v/>
      </c>
      <c r="J452" s="15" t="inlineStr">
        <is>
          <t>Volume + everyday-low-price; modest S&amp;S.</t>
        </is>
      </c>
    </row>
    <row r="453" ht="28" customHeight="1">
      <c r="A453" s="15" t="inlineStr">
        <is>
          <t>Gatorade</t>
        </is>
      </c>
      <c r="B453" s="15" t="inlineStr">
        <is>
          <t>Gatorade Zero Sugar | Orange | 24-pack 591mL</t>
        </is>
      </c>
      <c r="C453" s="15" t="inlineStr">
        <is>
          <t>2) Electrolyte beverage (RTD)</t>
        </is>
      </c>
      <c r="D453" s="30">
        <f>'M2 - Electrolyte RTD'!F37</f>
        <v/>
      </c>
      <c r="E453" s="33">
        <f>'M2 - Electrolyte RTD'!J37</f>
        <v/>
      </c>
      <c r="F453" s="31">
        <f>'M2 - Electrolyte RTD'!K37</f>
        <v/>
      </c>
      <c r="G453" s="30">
        <f>'M2 - Electrolyte RTD'!AM37</f>
        <v/>
      </c>
      <c r="H453" s="31">
        <f>'M2 - Electrolyte RTD'!N37</f>
        <v/>
      </c>
      <c r="I453" s="15">
        <f>'M2 - Electrolyte RTD'!AJ37</f>
        <v/>
      </c>
      <c r="J453" s="15" t="inlineStr">
        <is>
          <t>Volume + everyday-low-price; modest S&amp;S.</t>
        </is>
      </c>
    </row>
    <row r="454" ht="28" customHeight="1">
      <c r="A454" s="15" t="inlineStr">
        <is>
          <t>Gatorade</t>
        </is>
      </c>
      <c r="B454" s="15" t="inlineStr">
        <is>
          <t>Gatorade Zero Sugar | Berry | single 591mL</t>
        </is>
      </c>
      <c r="C454" s="15" t="inlineStr">
        <is>
          <t>2) Electrolyte beverage (RTD)</t>
        </is>
      </c>
      <c r="D454" s="30">
        <f>'M2 - Electrolyte RTD'!F38</f>
        <v/>
      </c>
      <c r="E454" s="33">
        <f>'M2 - Electrolyte RTD'!J38</f>
        <v/>
      </c>
      <c r="F454" s="31">
        <f>'M2 - Electrolyte RTD'!K38</f>
        <v/>
      </c>
      <c r="G454" s="30">
        <f>'M2 - Electrolyte RTD'!AM38</f>
        <v/>
      </c>
      <c r="H454" s="31">
        <f>'M2 - Electrolyte RTD'!N38</f>
        <v/>
      </c>
      <c r="I454" s="15">
        <f>'M2 - Electrolyte RTD'!AJ38</f>
        <v/>
      </c>
      <c r="J454" s="15" t="inlineStr">
        <is>
          <t>Volume + everyday-low-price; modest S&amp;S.</t>
        </is>
      </c>
    </row>
    <row r="455" ht="28" customHeight="1">
      <c r="A455" s="15" t="inlineStr">
        <is>
          <t>Gatorade</t>
        </is>
      </c>
      <c r="B455" s="15" t="inlineStr">
        <is>
          <t>Gatorade Zero Sugar | Berry | 6-pack 591mL</t>
        </is>
      </c>
      <c r="C455" s="15" t="inlineStr">
        <is>
          <t>2) Electrolyte beverage (RTD)</t>
        </is>
      </c>
      <c r="D455" s="30">
        <f>'M2 - Electrolyte RTD'!F39</f>
        <v/>
      </c>
      <c r="E455" s="33">
        <f>'M2 - Electrolyte RTD'!J39</f>
        <v/>
      </c>
      <c r="F455" s="31">
        <f>'M2 - Electrolyte RTD'!K39</f>
        <v/>
      </c>
      <c r="G455" s="30">
        <f>'M2 - Electrolyte RTD'!AM39</f>
        <v/>
      </c>
      <c r="H455" s="31">
        <f>'M2 - Electrolyte RTD'!N39</f>
        <v/>
      </c>
      <c r="I455" s="15">
        <f>'M2 - Electrolyte RTD'!AJ39</f>
        <v/>
      </c>
      <c r="J455" s="15" t="inlineStr">
        <is>
          <t>Volume + everyday-low-price; modest S&amp;S.</t>
        </is>
      </c>
    </row>
    <row r="456" ht="28" customHeight="1">
      <c r="A456" s="15" t="inlineStr">
        <is>
          <t>Gatorade</t>
        </is>
      </c>
      <c r="B456" s="15" t="inlineStr">
        <is>
          <t>Gatorade Zero Sugar | Berry | 12-pack 591mL</t>
        </is>
      </c>
      <c r="C456" s="15" t="inlineStr">
        <is>
          <t>2) Electrolyte beverage (RTD)</t>
        </is>
      </c>
      <c r="D456" s="30">
        <f>'M2 - Electrolyte RTD'!F40</f>
        <v/>
      </c>
      <c r="E456" s="33">
        <f>'M2 - Electrolyte RTD'!J40</f>
        <v/>
      </c>
      <c r="F456" s="31">
        <f>'M2 - Electrolyte RTD'!K40</f>
        <v/>
      </c>
      <c r="G456" s="30">
        <f>'M2 - Electrolyte RTD'!AM40</f>
        <v/>
      </c>
      <c r="H456" s="31">
        <f>'M2 - Electrolyte RTD'!N40</f>
        <v/>
      </c>
      <c r="I456" s="15">
        <f>'M2 - Electrolyte RTD'!AJ40</f>
        <v/>
      </c>
      <c r="J456" s="15" t="inlineStr">
        <is>
          <t>Volume + everyday-low-price; modest S&amp;S.</t>
        </is>
      </c>
    </row>
    <row r="457" ht="28" customHeight="1">
      <c r="A457" s="15" t="inlineStr">
        <is>
          <t>Gatorade</t>
        </is>
      </c>
      <c r="B457" s="15" t="inlineStr">
        <is>
          <t>Gatorade Zero Sugar | Berry | 24-pack 591mL</t>
        </is>
      </c>
      <c r="C457" s="15" t="inlineStr">
        <is>
          <t>2) Electrolyte beverage (RTD)</t>
        </is>
      </c>
      <c r="D457" s="30">
        <f>'M2 - Electrolyte RTD'!F41</f>
        <v/>
      </c>
      <c r="E457" s="33">
        <f>'M2 - Electrolyte RTD'!J41</f>
        <v/>
      </c>
      <c r="F457" s="31">
        <f>'M2 - Electrolyte RTD'!K41</f>
        <v/>
      </c>
      <c r="G457" s="30">
        <f>'M2 - Electrolyte RTD'!AM41</f>
        <v/>
      </c>
      <c r="H457" s="31">
        <f>'M2 - Electrolyte RTD'!N41</f>
        <v/>
      </c>
      <c r="I457" s="15">
        <f>'M2 - Electrolyte RTD'!AJ41</f>
        <v/>
      </c>
      <c r="J457" s="15" t="inlineStr">
        <is>
          <t>Volume + everyday-low-price; modest S&amp;S.</t>
        </is>
      </c>
    </row>
    <row r="458" ht="28" customHeight="1">
      <c r="A458" s="15" t="inlineStr">
        <is>
          <t>Gatorade</t>
        </is>
      </c>
      <c r="B458" s="15" t="inlineStr">
        <is>
          <t>Gatorade Zero Sugar | Glacier Freeze | single 591mL</t>
        </is>
      </c>
      <c r="C458" s="15" t="inlineStr">
        <is>
          <t>2) Electrolyte beverage (RTD)</t>
        </is>
      </c>
      <c r="D458" s="30">
        <f>'M2 - Electrolyte RTD'!F42</f>
        <v/>
      </c>
      <c r="E458" s="33">
        <f>'M2 - Electrolyte RTD'!J42</f>
        <v/>
      </c>
      <c r="F458" s="31">
        <f>'M2 - Electrolyte RTD'!K42</f>
        <v/>
      </c>
      <c r="G458" s="30">
        <f>'M2 - Electrolyte RTD'!AM42</f>
        <v/>
      </c>
      <c r="H458" s="31">
        <f>'M2 - Electrolyte RTD'!N42</f>
        <v/>
      </c>
      <c r="I458" s="15">
        <f>'M2 - Electrolyte RTD'!AJ42</f>
        <v/>
      </c>
      <c r="J458" s="15" t="inlineStr">
        <is>
          <t>Volume + everyday-low-price; modest S&amp;S.</t>
        </is>
      </c>
    </row>
    <row r="459" ht="28" customHeight="1">
      <c r="A459" s="15" t="inlineStr">
        <is>
          <t>Gatorade</t>
        </is>
      </c>
      <c r="B459" s="15" t="inlineStr">
        <is>
          <t>Gatorade Zero Sugar | Glacier Freeze | 6-pack 591mL</t>
        </is>
      </c>
      <c r="C459" s="15" t="inlineStr">
        <is>
          <t>2) Electrolyte beverage (RTD)</t>
        </is>
      </c>
      <c r="D459" s="30">
        <f>'M2 - Electrolyte RTD'!F43</f>
        <v/>
      </c>
      <c r="E459" s="33">
        <f>'M2 - Electrolyte RTD'!J43</f>
        <v/>
      </c>
      <c r="F459" s="31">
        <f>'M2 - Electrolyte RTD'!K43</f>
        <v/>
      </c>
      <c r="G459" s="30">
        <f>'M2 - Electrolyte RTD'!AM43</f>
        <v/>
      </c>
      <c r="H459" s="31">
        <f>'M2 - Electrolyte RTD'!N43</f>
        <v/>
      </c>
      <c r="I459" s="15">
        <f>'M2 - Electrolyte RTD'!AJ43</f>
        <v/>
      </c>
      <c r="J459" s="15" t="inlineStr">
        <is>
          <t>Volume + everyday-low-price; modest S&amp;S.</t>
        </is>
      </c>
    </row>
    <row r="460" ht="28" customHeight="1">
      <c r="A460" s="15" t="inlineStr">
        <is>
          <t>Gatorade</t>
        </is>
      </c>
      <c r="B460" s="15" t="inlineStr">
        <is>
          <t>Gatorade Zero Sugar | Glacier Freeze | 12-pack 591mL</t>
        </is>
      </c>
      <c r="C460" s="15" t="inlineStr">
        <is>
          <t>2) Electrolyte beverage (RTD)</t>
        </is>
      </c>
      <c r="D460" s="30">
        <f>'M2 - Electrolyte RTD'!F44</f>
        <v/>
      </c>
      <c r="E460" s="33">
        <f>'M2 - Electrolyte RTD'!J44</f>
        <v/>
      </c>
      <c r="F460" s="31">
        <f>'M2 - Electrolyte RTD'!K44</f>
        <v/>
      </c>
      <c r="G460" s="30">
        <f>'M2 - Electrolyte RTD'!AM44</f>
        <v/>
      </c>
      <c r="H460" s="31">
        <f>'M2 - Electrolyte RTD'!N44</f>
        <v/>
      </c>
      <c r="I460" s="15">
        <f>'M2 - Electrolyte RTD'!AJ44</f>
        <v/>
      </c>
      <c r="J460" s="15" t="inlineStr">
        <is>
          <t>Volume + everyday-low-price; modest S&amp;S.</t>
        </is>
      </c>
    </row>
    <row r="461" ht="28" customHeight="1">
      <c r="A461" s="15" t="inlineStr">
        <is>
          <t>Gatorade</t>
        </is>
      </c>
      <c r="B461" s="15" t="inlineStr">
        <is>
          <t>Gatorade Zero Sugar | Glacier Freeze | 24-pack 591mL</t>
        </is>
      </c>
      <c r="C461" s="15" t="inlineStr">
        <is>
          <t>2) Electrolyte beverage (RTD)</t>
        </is>
      </c>
      <c r="D461" s="30">
        <f>'M2 - Electrolyte RTD'!F45</f>
        <v/>
      </c>
      <c r="E461" s="33">
        <f>'M2 - Electrolyte RTD'!J45</f>
        <v/>
      </c>
      <c r="F461" s="31">
        <f>'M2 - Electrolyte RTD'!K45</f>
        <v/>
      </c>
      <c r="G461" s="30">
        <f>'M2 - Electrolyte RTD'!AM45</f>
        <v/>
      </c>
      <c r="H461" s="31">
        <f>'M2 - Electrolyte RTD'!N45</f>
        <v/>
      </c>
      <c r="I461" s="15">
        <f>'M2 - Electrolyte RTD'!AJ45</f>
        <v/>
      </c>
      <c r="J461" s="15" t="inlineStr">
        <is>
          <t>Volume + everyday-low-price; modest S&amp;S.</t>
        </is>
      </c>
    </row>
    <row r="462" ht="28" customHeight="1">
      <c r="A462" s="15" t="inlineStr">
        <is>
          <t>Powerade</t>
        </is>
      </c>
      <c r="B462" s="15" t="inlineStr">
        <is>
          <t>Powerade Mountain Berry Blast | Mountain Berry Blast | single 591mL</t>
        </is>
      </c>
      <c r="C462" s="15" t="inlineStr">
        <is>
          <t>2) Electrolyte beverage (RTD)</t>
        </is>
      </c>
      <c r="D462" s="30">
        <f>'M2 - Electrolyte RTD'!F46</f>
        <v/>
      </c>
      <c r="E462" s="33">
        <f>'M2 - Electrolyte RTD'!J46</f>
        <v/>
      </c>
      <c r="F462" s="31">
        <f>'M2 - Electrolyte RTD'!K46</f>
        <v/>
      </c>
      <c r="G462" s="30">
        <f>'M2 - Electrolyte RTD'!AM46</f>
        <v/>
      </c>
      <c r="H462" s="31">
        <f>'M2 - Electrolyte RTD'!N46</f>
        <v/>
      </c>
      <c r="I462" s="15">
        <f>'M2 - Electrolyte RTD'!AJ46</f>
        <v/>
      </c>
      <c r="J462" s="15" t="inlineStr">
        <is>
          <t>Undercuts Gatorade on price as core lever.</t>
        </is>
      </c>
    </row>
    <row r="463" ht="28" customHeight="1">
      <c r="A463" s="15" t="inlineStr">
        <is>
          <t>Powerade</t>
        </is>
      </c>
      <c r="B463" s="15" t="inlineStr">
        <is>
          <t>Powerade Mountain Berry Blast | Mountain Berry Blast | 6-pack 591mL</t>
        </is>
      </c>
      <c r="C463" s="15" t="inlineStr">
        <is>
          <t>2) Electrolyte beverage (RTD)</t>
        </is>
      </c>
      <c r="D463" s="30">
        <f>'M2 - Electrolyte RTD'!F47</f>
        <v/>
      </c>
      <c r="E463" s="33">
        <f>'M2 - Electrolyte RTD'!J47</f>
        <v/>
      </c>
      <c r="F463" s="31">
        <f>'M2 - Electrolyte RTD'!K47</f>
        <v/>
      </c>
      <c r="G463" s="30">
        <f>'M2 - Electrolyte RTD'!AM47</f>
        <v/>
      </c>
      <c r="H463" s="31">
        <f>'M2 - Electrolyte RTD'!N47</f>
        <v/>
      </c>
      <c r="I463" s="15">
        <f>'M2 - Electrolyte RTD'!AJ47</f>
        <v/>
      </c>
      <c r="J463" s="15" t="inlineStr">
        <is>
          <t>Undercuts Gatorade on price as core lever.</t>
        </is>
      </c>
    </row>
    <row r="464" ht="28" customHeight="1">
      <c r="A464" s="15" t="inlineStr">
        <is>
          <t>Powerade</t>
        </is>
      </c>
      <c r="B464" s="15" t="inlineStr">
        <is>
          <t>Powerade Mountain Berry Blast | Mountain Berry Blast | 12-pack 591mL</t>
        </is>
      </c>
      <c r="C464" s="15" t="inlineStr">
        <is>
          <t>2) Electrolyte beverage (RTD)</t>
        </is>
      </c>
      <c r="D464" s="30">
        <f>'M2 - Electrolyte RTD'!F48</f>
        <v/>
      </c>
      <c r="E464" s="33">
        <f>'M2 - Electrolyte RTD'!J48</f>
        <v/>
      </c>
      <c r="F464" s="31">
        <f>'M2 - Electrolyte RTD'!K48</f>
        <v/>
      </c>
      <c r="G464" s="30">
        <f>'M2 - Electrolyte RTD'!AM48</f>
        <v/>
      </c>
      <c r="H464" s="31">
        <f>'M2 - Electrolyte RTD'!N48</f>
        <v/>
      </c>
      <c r="I464" s="15">
        <f>'M2 - Electrolyte RTD'!AJ48</f>
        <v/>
      </c>
      <c r="J464" s="15" t="inlineStr">
        <is>
          <t>Undercuts Gatorade on price as core lever.</t>
        </is>
      </c>
    </row>
    <row r="465" ht="28" customHeight="1">
      <c r="A465" s="15" t="inlineStr">
        <is>
          <t>Powerade</t>
        </is>
      </c>
      <c r="B465" s="15" t="inlineStr">
        <is>
          <t>Powerade Mountain Berry Blast | Mountain Berry Blast | 24-pack 591mL</t>
        </is>
      </c>
      <c r="C465" s="15" t="inlineStr">
        <is>
          <t>2) Electrolyte beverage (RTD)</t>
        </is>
      </c>
      <c r="D465" s="30">
        <f>'M2 - Electrolyte RTD'!F49</f>
        <v/>
      </c>
      <c r="E465" s="33">
        <f>'M2 - Electrolyte RTD'!J49</f>
        <v/>
      </c>
      <c r="F465" s="31">
        <f>'M2 - Electrolyte RTD'!K49</f>
        <v/>
      </c>
      <c r="G465" s="30">
        <f>'M2 - Electrolyte RTD'!AM49</f>
        <v/>
      </c>
      <c r="H465" s="31">
        <f>'M2 - Electrolyte RTD'!N49</f>
        <v/>
      </c>
      <c r="I465" s="15">
        <f>'M2 - Electrolyte RTD'!AJ49</f>
        <v/>
      </c>
      <c r="J465" s="15" t="inlineStr">
        <is>
          <t>Undercuts Gatorade on price as core lever.</t>
        </is>
      </c>
    </row>
    <row r="466" ht="28" customHeight="1">
      <c r="A466" s="15" t="inlineStr">
        <is>
          <t>Powerade</t>
        </is>
      </c>
      <c r="B466" s="15" t="inlineStr">
        <is>
          <t>Powerade Mountain Berry Blast | Fruit Punch | single 591mL</t>
        </is>
      </c>
      <c r="C466" s="15" t="inlineStr">
        <is>
          <t>2) Electrolyte beverage (RTD)</t>
        </is>
      </c>
      <c r="D466" s="30">
        <f>'M2 - Electrolyte RTD'!F50</f>
        <v/>
      </c>
      <c r="E466" s="33">
        <f>'M2 - Electrolyte RTD'!J50</f>
        <v/>
      </c>
      <c r="F466" s="31">
        <f>'M2 - Electrolyte RTD'!K50</f>
        <v/>
      </c>
      <c r="G466" s="30">
        <f>'M2 - Electrolyte RTD'!AM50</f>
        <v/>
      </c>
      <c r="H466" s="31">
        <f>'M2 - Electrolyte RTD'!N50</f>
        <v/>
      </c>
      <c r="I466" s="15">
        <f>'M2 - Electrolyte RTD'!AJ50</f>
        <v/>
      </c>
      <c r="J466" s="15" t="inlineStr">
        <is>
          <t>Undercuts Gatorade on price as core lever.</t>
        </is>
      </c>
    </row>
    <row r="467" ht="28" customHeight="1">
      <c r="A467" s="15" t="inlineStr">
        <is>
          <t>Powerade</t>
        </is>
      </c>
      <c r="B467" s="15" t="inlineStr">
        <is>
          <t>Powerade Mountain Berry Blast | Fruit Punch | 6-pack 591mL</t>
        </is>
      </c>
      <c r="C467" s="15" t="inlineStr">
        <is>
          <t>2) Electrolyte beverage (RTD)</t>
        </is>
      </c>
      <c r="D467" s="30">
        <f>'M2 - Electrolyte RTD'!F51</f>
        <v/>
      </c>
      <c r="E467" s="33">
        <f>'M2 - Electrolyte RTD'!J51</f>
        <v/>
      </c>
      <c r="F467" s="31">
        <f>'M2 - Electrolyte RTD'!K51</f>
        <v/>
      </c>
      <c r="G467" s="30">
        <f>'M2 - Electrolyte RTD'!AM51</f>
        <v/>
      </c>
      <c r="H467" s="31">
        <f>'M2 - Electrolyte RTD'!N51</f>
        <v/>
      </c>
      <c r="I467" s="15">
        <f>'M2 - Electrolyte RTD'!AJ51</f>
        <v/>
      </c>
      <c r="J467" s="15" t="inlineStr">
        <is>
          <t>Undercuts Gatorade on price as core lever.</t>
        </is>
      </c>
    </row>
    <row r="468" ht="28" customHeight="1">
      <c r="A468" s="15" t="inlineStr">
        <is>
          <t>Powerade</t>
        </is>
      </c>
      <c r="B468" s="15" t="inlineStr">
        <is>
          <t>Powerade Mountain Berry Blast | Fruit Punch | 12-pack 591mL</t>
        </is>
      </c>
      <c r="C468" s="15" t="inlineStr">
        <is>
          <t>2) Electrolyte beverage (RTD)</t>
        </is>
      </c>
      <c r="D468" s="30">
        <f>'M2 - Electrolyte RTD'!F52</f>
        <v/>
      </c>
      <c r="E468" s="33">
        <f>'M2 - Electrolyte RTD'!J52</f>
        <v/>
      </c>
      <c r="F468" s="31">
        <f>'M2 - Electrolyte RTD'!K52</f>
        <v/>
      </c>
      <c r="G468" s="30">
        <f>'M2 - Electrolyte RTD'!AM52</f>
        <v/>
      </c>
      <c r="H468" s="31">
        <f>'M2 - Electrolyte RTD'!N52</f>
        <v/>
      </c>
      <c r="I468" s="15">
        <f>'M2 - Electrolyte RTD'!AJ52</f>
        <v/>
      </c>
      <c r="J468" s="15" t="inlineStr">
        <is>
          <t>Undercuts Gatorade on price as core lever.</t>
        </is>
      </c>
    </row>
    <row r="469" ht="28" customHeight="1">
      <c r="A469" s="15" t="inlineStr">
        <is>
          <t>Powerade</t>
        </is>
      </c>
      <c r="B469" s="15" t="inlineStr">
        <is>
          <t>Powerade Mountain Berry Blast | Fruit Punch | 24-pack 591mL</t>
        </is>
      </c>
      <c r="C469" s="15" t="inlineStr">
        <is>
          <t>2) Electrolyte beverage (RTD)</t>
        </is>
      </c>
      <c r="D469" s="30">
        <f>'M2 - Electrolyte RTD'!F53</f>
        <v/>
      </c>
      <c r="E469" s="33">
        <f>'M2 - Electrolyte RTD'!J53</f>
        <v/>
      </c>
      <c r="F469" s="31">
        <f>'M2 - Electrolyte RTD'!K53</f>
        <v/>
      </c>
      <c r="G469" s="30">
        <f>'M2 - Electrolyte RTD'!AM53</f>
        <v/>
      </c>
      <c r="H469" s="31">
        <f>'M2 - Electrolyte RTD'!N53</f>
        <v/>
      </c>
      <c r="I469" s="15">
        <f>'M2 - Electrolyte RTD'!AJ53</f>
        <v/>
      </c>
      <c r="J469" s="15" t="inlineStr">
        <is>
          <t>Undercuts Gatorade on price as core lever.</t>
        </is>
      </c>
    </row>
    <row r="470" ht="28" customHeight="1">
      <c r="A470" s="15" t="inlineStr">
        <is>
          <t>Powerade</t>
        </is>
      </c>
      <c r="B470" s="15" t="inlineStr">
        <is>
          <t>Powerade Mountain Berry Blast | Grape | single 591mL</t>
        </is>
      </c>
      <c r="C470" s="15" t="inlineStr">
        <is>
          <t>2) Electrolyte beverage (RTD)</t>
        </is>
      </c>
      <c r="D470" s="30">
        <f>'M2 - Electrolyte RTD'!F54</f>
        <v/>
      </c>
      <c r="E470" s="33">
        <f>'M2 - Electrolyte RTD'!J54</f>
        <v/>
      </c>
      <c r="F470" s="31">
        <f>'M2 - Electrolyte RTD'!K54</f>
        <v/>
      </c>
      <c r="G470" s="30">
        <f>'M2 - Electrolyte RTD'!AM54</f>
        <v/>
      </c>
      <c r="H470" s="31">
        <f>'M2 - Electrolyte RTD'!N54</f>
        <v/>
      </c>
      <c r="I470" s="15">
        <f>'M2 - Electrolyte RTD'!AJ54</f>
        <v/>
      </c>
      <c r="J470" s="15" t="inlineStr">
        <is>
          <t>Undercuts Gatorade on price as core lever.</t>
        </is>
      </c>
    </row>
    <row r="471" ht="28" customHeight="1">
      <c r="A471" s="15" t="inlineStr">
        <is>
          <t>Powerade</t>
        </is>
      </c>
      <c r="B471" s="15" t="inlineStr">
        <is>
          <t>Powerade Mountain Berry Blast | Grape | 6-pack 591mL</t>
        </is>
      </c>
      <c r="C471" s="15" t="inlineStr">
        <is>
          <t>2) Electrolyte beverage (RTD)</t>
        </is>
      </c>
      <c r="D471" s="30">
        <f>'M2 - Electrolyte RTD'!F55</f>
        <v/>
      </c>
      <c r="E471" s="33">
        <f>'M2 - Electrolyte RTD'!J55</f>
        <v/>
      </c>
      <c r="F471" s="31">
        <f>'M2 - Electrolyte RTD'!K55</f>
        <v/>
      </c>
      <c r="G471" s="30">
        <f>'M2 - Electrolyte RTD'!AM55</f>
        <v/>
      </c>
      <c r="H471" s="31">
        <f>'M2 - Electrolyte RTD'!N55</f>
        <v/>
      </c>
      <c r="I471" s="15">
        <f>'M2 - Electrolyte RTD'!AJ55</f>
        <v/>
      </c>
      <c r="J471" s="15" t="inlineStr">
        <is>
          <t>Undercuts Gatorade on price as core lever.</t>
        </is>
      </c>
    </row>
    <row r="472" ht="28" customHeight="1">
      <c r="A472" s="15" t="inlineStr">
        <is>
          <t>Powerade</t>
        </is>
      </c>
      <c r="B472" s="15" t="inlineStr">
        <is>
          <t>Powerade Mountain Berry Blast | Grape | 12-pack 591mL</t>
        </is>
      </c>
      <c r="C472" s="15" t="inlineStr">
        <is>
          <t>2) Electrolyte beverage (RTD)</t>
        </is>
      </c>
      <c r="D472" s="30">
        <f>'M2 - Electrolyte RTD'!F56</f>
        <v/>
      </c>
      <c r="E472" s="33">
        <f>'M2 - Electrolyte RTD'!J56</f>
        <v/>
      </c>
      <c r="F472" s="31">
        <f>'M2 - Electrolyte RTD'!K56</f>
        <v/>
      </c>
      <c r="G472" s="30">
        <f>'M2 - Electrolyte RTD'!AM56</f>
        <v/>
      </c>
      <c r="H472" s="31">
        <f>'M2 - Electrolyte RTD'!N56</f>
        <v/>
      </c>
      <c r="I472" s="15">
        <f>'M2 - Electrolyte RTD'!AJ56</f>
        <v/>
      </c>
      <c r="J472" s="15" t="inlineStr">
        <is>
          <t>Undercuts Gatorade on price as core lever.</t>
        </is>
      </c>
    </row>
    <row r="473" ht="28" customHeight="1">
      <c r="A473" s="15" t="inlineStr">
        <is>
          <t>Powerade</t>
        </is>
      </c>
      <c r="B473" s="15" t="inlineStr">
        <is>
          <t>Powerade Mountain Berry Blast | Grape | 24-pack 591mL</t>
        </is>
      </c>
      <c r="C473" s="15" t="inlineStr">
        <is>
          <t>2) Electrolyte beverage (RTD)</t>
        </is>
      </c>
      <c r="D473" s="30">
        <f>'M2 - Electrolyte RTD'!F57</f>
        <v/>
      </c>
      <c r="E473" s="33">
        <f>'M2 - Electrolyte RTD'!J57</f>
        <v/>
      </c>
      <c r="F473" s="31">
        <f>'M2 - Electrolyte RTD'!K57</f>
        <v/>
      </c>
      <c r="G473" s="30">
        <f>'M2 - Electrolyte RTD'!AM57</f>
        <v/>
      </c>
      <c r="H473" s="31">
        <f>'M2 - Electrolyte RTD'!N57</f>
        <v/>
      </c>
      <c r="I473" s="15">
        <f>'M2 - Electrolyte RTD'!AJ57</f>
        <v/>
      </c>
      <c r="J473" s="15" t="inlineStr">
        <is>
          <t>Undercuts Gatorade on price as core lever.</t>
        </is>
      </c>
    </row>
    <row r="474" ht="28" customHeight="1">
      <c r="A474" s="15" t="inlineStr">
        <is>
          <t>Powerade</t>
        </is>
      </c>
      <c r="B474" s="15" t="inlineStr">
        <is>
          <t>Powerade Mountain Berry Blast | White Cherry | single 591mL</t>
        </is>
      </c>
      <c r="C474" s="15" t="inlineStr">
        <is>
          <t>2) Electrolyte beverage (RTD)</t>
        </is>
      </c>
      <c r="D474" s="30">
        <f>'M2 - Electrolyte RTD'!F58</f>
        <v/>
      </c>
      <c r="E474" s="33">
        <f>'M2 - Electrolyte RTD'!J58</f>
        <v/>
      </c>
      <c r="F474" s="31">
        <f>'M2 - Electrolyte RTD'!K58</f>
        <v/>
      </c>
      <c r="G474" s="30">
        <f>'M2 - Electrolyte RTD'!AM58</f>
        <v/>
      </c>
      <c r="H474" s="31">
        <f>'M2 - Electrolyte RTD'!N58</f>
        <v/>
      </c>
      <c r="I474" s="15">
        <f>'M2 - Electrolyte RTD'!AJ58</f>
        <v/>
      </c>
      <c r="J474" s="15" t="inlineStr">
        <is>
          <t>Undercuts Gatorade on price as core lever.</t>
        </is>
      </c>
    </row>
    <row r="475" ht="28" customHeight="1">
      <c r="A475" s="15" t="inlineStr">
        <is>
          <t>Powerade</t>
        </is>
      </c>
      <c r="B475" s="15" t="inlineStr">
        <is>
          <t>Powerade Mountain Berry Blast | White Cherry | 6-pack 591mL</t>
        </is>
      </c>
      <c r="C475" s="15" t="inlineStr">
        <is>
          <t>2) Electrolyte beverage (RTD)</t>
        </is>
      </c>
      <c r="D475" s="30">
        <f>'M2 - Electrolyte RTD'!F59</f>
        <v/>
      </c>
      <c r="E475" s="33">
        <f>'M2 - Electrolyte RTD'!J59</f>
        <v/>
      </c>
      <c r="F475" s="31">
        <f>'M2 - Electrolyte RTD'!K59</f>
        <v/>
      </c>
      <c r="G475" s="30">
        <f>'M2 - Electrolyte RTD'!AM59</f>
        <v/>
      </c>
      <c r="H475" s="31">
        <f>'M2 - Electrolyte RTD'!N59</f>
        <v/>
      </c>
      <c r="I475" s="15">
        <f>'M2 - Electrolyte RTD'!AJ59</f>
        <v/>
      </c>
      <c r="J475" s="15" t="inlineStr">
        <is>
          <t>Undercuts Gatorade on price as core lever.</t>
        </is>
      </c>
    </row>
    <row r="476" ht="28" customHeight="1">
      <c r="A476" s="15" t="inlineStr">
        <is>
          <t>Powerade</t>
        </is>
      </c>
      <c r="B476" s="15" t="inlineStr">
        <is>
          <t>Powerade Mountain Berry Blast | White Cherry | 12-pack 591mL</t>
        </is>
      </c>
      <c r="C476" s="15" t="inlineStr">
        <is>
          <t>2) Electrolyte beverage (RTD)</t>
        </is>
      </c>
      <c r="D476" s="30">
        <f>'M2 - Electrolyte RTD'!F60</f>
        <v/>
      </c>
      <c r="E476" s="33">
        <f>'M2 - Electrolyte RTD'!J60</f>
        <v/>
      </c>
      <c r="F476" s="31">
        <f>'M2 - Electrolyte RTD'!K60</f>
        <v/>
      </c>
      <c r="G476" s="30">
        <f>'M2 - Electrolyte RTD'!AM60</f>
        <v/>
      </c>
      <c r="H476" s="31">
        <f>'M2 - Electrolyte RTD'!N60</f>
        <v/>
      </c>
      <c r="I476" s="15">
        <f>'M2 - Electrolyte RTD'!AJ60</f>
        <v/>
      </c>
      <c r="J476" s="15" t="inlineStr">
        <is>
          <t>Undercuts Gatorade on price as core lever.</t>
        </is>
      </c>
    </row>
    <row r="477" ht="28" customHeight="1">
      <c r="A477" s="15" t="inlineStr">
        <is>
          <t>Powerade</t>
        </is>
      </c>
      <c r="B477" s="15" t="inlineStr">
        <is>
          <t>Powerade Mountain Berry Blast | White Cherry | 24-pack 591mL</t>
        </is>
      </c>
      <c r="C477" s="15" t="inlineStr">
        <is>
          <t>2) Electrolyte beverage (RTD)</t>
        </is>
      </c>
      <c r="D477" s="30">
        <f>'M2 - Electrolyte RTD'!F61</f>
        <v/>
      </c>
      <c r="E477" s="33">
        <f>'M2 - Electrolyte RTD'!J61</f>
        <v/>
      </c>
      <c r="F477" s="31">
        <f>'M2 - Electrolyte RTD'!K61</f>
        <v/>
      </c>
      <c r="G477" s="30">
        <f>'M2 - Electrolyte RTD'!AM61</f>
        <v/>
      </c>
      <c r="H477" s="31">
        <f>'M2 - Electrolyte RTD'!N61</f>
        <v/>
      </c>
      <c r="I477" s="15">
        <f>'M2 - Electrolyte RTD'!AJ61</f>
        <v/>
      </c>
      <c r="J477" s="15" t="inlineStr">
        <is>
          <t>Undercuts Gatorade on price as core lever.</t>
        </is>
      </c>
    </row>
    <row r="478" ht="28" customHeight="1">
      <c r="A478" s="15" t="inlineStr">
        <is>
          <t>Powerade</t>
        </is>
      </c>
      <c r="B478" s="15" t="inlineStr">
        <is>
          <t>Powerade Mountain Berry Blast | Lemon-Lime | single 591mL</t>
        </is>
      </c>
      <c r="C478" s="15" t="inlineStr">
        <is>
          <t>2) Electrolyte beverage (RTD)</t>
        </is>
      </c>
      <c r="D478" s="30">
        <f>'M2 - Electrolyte RTD'!F62</f>
        <v/>
      </c>
      <c r="E478" s="33">
        <f>'M2 - Electrolyte RTD'!J62</f>
        <v/>
      </c>
      <c r="F478" s="31">
        <f>'M2 - Electrolyte RTD'!K62</f>
        <v/>
      </c>
      <c r="G478" s="30">
        <f>'M2 - Electrolyte RTD'!AM62</f>
        <v/>
      </c>
      <c r="H478" s="31">
        <f>'M2 - Electrolyte RTD'!N62</f>
        <v/>
      </c>
      <c r="I478" s="15">
        <f>'M2 - Electrolyte RTD'!AJ62</f>
        <v/>
      </c>
      <c r="J478" s="15" t="inlineStr">
        <is>
          <t>Undercuts Gatorade on price as core lever.</t>
        </is>
      </c>
    </row>
    <row r="479" ht="28" customHeight="1">
      <c r="A479" s="15" t="inlineStr">
        <is>
          <t>Powerade</t>
        </is>
      </c>
      <c r="B479" s="15" t="inlineStr">
        <is>
          <t>Powerade Mountain Berry Blast | Lemon-Lime | 6-pack 591mL</t>
        </is>
      </c>
      <c r="C479" s="15" t="inlineStr">
        <is>
          <t>2) Electrolyte beverage (RTD)</t>
        </is>
      </c>
      <c r="D479" s="30">
        <f>'M2 - Electrolyte RTD'!F63</f>
        <v/>
      </c>
      <c r="E479" s="33">
        <f>'M2 - Electrolyte RTD'!J63</f>
        <v/>
      </c>
      <c r="F479" s="31">
        <f>'M2 - Electrolyte RTD'!K63</f>
        <v/>
      </c>
      <c r="G479" s="30">
        <f>'M2 - Electrolyte RTD'!AM63</f>
        <v/>
      </c>
      <c r="H479" s="31">
        <f>'M2 - Electrolyte RTD'!N63</f>
        <v/>
      </c>
      <c r="I479" s="15">
        <f>'M2 - Electrolyte RTD'!AJ63</f>
        <v/>
      </c>
      <c r="J479" s="15" t="inlineStr">
        <is>
          <t>Undercuts Gatorade on price as core lever.</t>
        </is>
      </c>
    </row>
    <row r="480" ht="28" customHeight="1">
      <c r="A480" s="15" t="inlineStr">
        <is>
          <t>Powerade</t>
        </is>
      </c>
      <c r="B480" s="15" t="inlineStr">
        <is>
          <t>Powerade Mountain Berry Blast | Lemon-Lime | 12-pack 591mL</t>
        </is>
      </c>
      <c r="C480" s="15" t="inlineStr">
        <is>
          <t>2) Electrolyte beverage (RTD)</t>
        </is>
      </c>
      <c r="D480" s="30">
        <f>'M2 - Electrolyte RTD'!F64</f>
        <v/>
      </c>
      <c r="E480" s="33">
        <f>'M2 - Electrolyte RTD'!J64</f>
        <v/>
      </c>
      <c r="F480" s="31">
        <f>'M2 - Electrolyte RTD'!K64</f>
        <v/>
      </c>
      <c r="G480" s="30">
        <f>'M2 - Electrolyte RTD'!AM64</f>
        <v/>
      </c>
      <c r="H480" s="31">
        <f>'M2 - Electrolyte RTD'!N64</f>
        <v/>
      </c>
      <c r="I480" s="15">
        <f>'M2 - Electrolyte RTD'!AJ64</f>
        <v/>
      </c>
      <c r="J480" s="15" t="inlineStr">
        <is>
          <t>Undercuts Gatorade on price as core lever.</t>
        </is>
      </c>
    </row>
    <row r="481" ht="28" customHeight="1">
      <c r="A481" s="15" t="inlineStr">
        <is>
          <t>Powerade</t>
        </is>
      </c>
      <c r="B481" s="15" t="inlineStr">
        <is>
          <t>Powerade Mountain Berry Blast | Lemon-Lime | 24-pack 591mL</t>
        </is>
      </c>
      <c r="C481" s="15" t="inlineStr">
        <is>
          <t>2) Electrolyte beverage (RTD)</t>
        </is>
      </c>
      <c r="D481" s="30">
        <f>'M2 - Electrolyte RTD'!F65</f>
        <v/>
      </c>
      <c r="E481" s="33">
        <f>'M2 - Electrolyte RTD'!J65</f>
        <v/>
      </c>
      <c r="F481" s="31">
        <f>'M2 - Electrolyte RTD'!K65</f>
        <v/>
      </c>
      <c r="G481" s="30">
        <f>'M2 - Electrolyte RTD'!AM65</f>
        <v/>
      </c>
      <c r="H481" s="31">
        <f>'M2 - Electrolyte RTD'!N65</f>
        <v/>
      </c>
      <c r="I481" s="15">
        <f>'M2 - Electrolyte RTD'!AJ65</f>
        <v/>
      </c>
      <c r="J481" s="15" t="inlineStr">
        <is>
          <t>Undercuts Gatorade on price as core lever.</t>
        </is>
      </c>
    </row>
    <row r="482" ht="28" customHeight="1">
      <c r="A482" s="15" t="inlineStr">
        <is>
          <t>Powerade</t>
        </is>
      </c>
      <c r="B482" s="15" t="inlineStr">
        <is>
          <t>Powerade Zero | Mixed Berry | single 591mL</t>
        </is>
      </c>
      <c r="C482" s="15" t="inlineStr">
        <is>
          <t>2) Electrolyte beverage (RTD)</t>
        </is>
      </c>
      <c r="D482" s="30">
        <f>'M2 - Electrolyte RTD'!F66</f>
        <v/>
      </c>
      <c r="E482" s="33">
        <f>'M2 - Electrolyte RTD'!J66</f>
        <v/>
      </c>
      <c r="F482" s="31">
        <f>'M2 - Electrolyte RTD'!K66</f>
        <v/>
      </c>
      <c r="G482" s="30">
        <f>'M2 - Electrolyte RTD'!AM66</f>
        <v/>
      </c>
      <c r="H482" s="31">
        <f>'M2 - Electrolyte RTD'!N66</f>
        <v/>
      </c>
      <c r="I482" s="15">
        <f>'M2 - Electrolyte RTD'!AJ66</f>
        <v/>
      </c>
      <c r="J482" s="15" t="inlineStr">
        <is>
          <t>Undercuts Gatorade on price as core lever.</t>
        </is>
      </c>
    </row>
    <row r="483" ht="28" customHeight="1">
      <c r="A483" s="15" t="inlineStr">
        <is>
          <t>Powerade</t>
        </is>
      </c>
      <c r="B483" s="15" t="inlineStr">
        <is>
          <t>Powerade Zero | Mixed Berry | 6-pack 591mL</t>
        </is>
      </c>
      <c r="C483" s="15" t="inlineStr">
        <is>
          <t>2) Electrolyte beverage (RTD)</t>
        </is>
      </c>
      <c r="D483" s="30">
        <f>'M2 - Electrolyte RTD'!F67</f>
        <v/>
      </c>
      <c r="E483" s="33">
        <f>'M2 - Electrolyte RTD'!J67</f>
        <v/>
      </c>
      <c r="F483" s="31">
        <f>'M2 - Electrolyte RTD'!K67</f>
        <v/>
      </c>
      <c r="G483" s="30">
        <f>'M2 - Electrolyte RTD'!AM67</f>
        <v/>
      </c>
      <c r="H483" s="31">
        <f>'M2 - Electrolyte RTD'!N67</f>
        <v/>
      </c>
      <c r="I483" s="15">
        <f>'M2 - Electrolyte RTD'!AJ67</f>
        <v/>
      </c>
      <c r="J483" s="15" t="inlineStr">
        <is>
          <t>Undercuts Gatorade on price as core lever.</t>
        </is>
      </c>
    </row>
    <row r="484" ht="28" customHeight="1">
      <c r="A484" s="15" t="inlineStr">
        <is>
          <t>Powerade</t>
        </is>
      </c>
      <c r="B484" s="15" t="inlineStr">
        <is>
          <t>Powerade Zero | Mixed Berry | 12-pack 591mL</t>
        </is>
      </c>
      <c r="C484" s="15" t="inlineStr">
        <is>
          <t>2) Electrolyte beverage (RTD)</t>
        </is>
      </c>
      <c r="D484" s="30">
        <f>'M2 - Electrolyte RTD'!F68</f>
        <v/>
      </c>
      <c r="E484" s="33">
        <f>'M2 - Electrolyte RTD'!J68</f>
        <v/>
      </c>
      <c r="F484" s="31">
        <f>'M2 - Electrolyte RTD'!K68</f>
        <v/>
      </c>
      <c r="G484" s="30">
        <f>'M2 - Electrolyte RTD'!AM68</f>
        <v/>
      </c>
      <c r="H484" s="31">
        <f>'M2 - Electrolyte RTD'!N68</f>
        <v/>
      </c>
      <c r="I484" s="15">
        <f>'M2 - Electrolyte RTD'!AJ68</f>
        <v/>
      </c>
      <c r="J484" s="15" t="inlineStr">
        <is>
          <t>Undercuts Gatorade on price as core lever.</t>
        </is>
      </c>
    </row>
    <row r="485" ht="28" customHeight="1">
      <c r="A485" s="15" t="inlineStr">
        <is>
          <t>Powerade</t>
        </is>
      </c>
      <c r="B485" s="15" t="inlineStr">
        <is>
          <t>Powerade Zero | Mixed Berry | 24-pack 591mL</t>
        </is>
      </c>
      <c r="C485" s="15" t="inlineStr">
        <is>
          <t>2) Electrolyte beverage (RTD)</t>
        </is>
      </c>
      <c r="D485" s="30">
        <f>'M2 - Electrolyte RTD'!F69</f>
        <v/>
      </c>
      <c r="E485" s="33">
        <f>'M2 - Electrolyte RTD'!J69</f>
        <v/>
      </c>
      <c r="F485" s="31">
        <f>'M2 - Electrolyte RTD'!K69</f>
        <v/>
      </c>
      <c r="G485" s="30">
        <f>'M2 - Electrolyte RTD'!AM69</f>
        <v/>
      </c>
      <c r="H485" s="31">
        <f>'M2 - Electrolyte RTD'!N69</f>
        <v/>
      </c>
      <c r="I485" s="15">
        <f>'M2 - Electrolyte RTD'!AJ69</f>
        <v/>
      </c>
      <c r="J485" s="15" t="inlineStr">
        <is>
          <t>Undercuts Gatorade on price as core lever.</t>
        </is>
      </c>
    </row>
    <row r="486" ht="28" customHeight="1">
      <c r="A486" s="15" t="inlineStr">
        <is>
          <t>Powerade</t>
        </is>
      </c>
      <c r="B486" s="15" t="inlineStr">
        <is>
          <t>Powerade Zero | Fruit Punch | single 591mL</t>
        </is>
      </c>
      <c r="C486" s="15" t="inlineStr">
        <is>
          <t>2) Electrolyte beverage (RTD)</t>
        </is>
      </c>
      <c r="D486" s="30">
        <f>'M2 - Electrolyte RTD'!F70</f>
        <v/>
      </c>
      <c r="E486" s="33">
        <f>'M2 - Electrolyte RTD'!J70</f>
        <v/>
      </c>
      <c r="F486" s="31">
        <f>'M2 - Electrolyte RTD'!K70</f>
        <v/>
      </c>
      <c r="G486" s="30">
        <f>'M2 - Electrolyte RTD'!AM70</f>
        <v/>
      </c>
      <c r="H486" s="31">
        <f>'M2 - Electrolyte RTD'!N70</f>
        <v/>
      </c>
      <c r="I486" s="15">
        <f>'M2 - Electrolyte RTD'!AJ70</f>
        <v/>
      </c>
      <c r="J486" s="15" t="inlineStr">
        <is>
          <t>Undercuts Gatorade on price as core lever.</t>
        </is>
      </c>
    </row>
    <row r="487" ht="28" customHeight="1">
      <c r="A487" s="15" t="inlineStr">
        <is>
          <t>Powerade</t>
        </is>
      </c>
      <c r="B487" s="15" t="inlineStr">
        <is>
          <t>Powerade Zero | Fruit Punch | 6-pack 591mL</t>
        </is>
      </c>
      <c r="C487" s="15" t="inlineStr">
        <is>
          <t>2) Electrolyte beverage (RTD)</t>
        </is>
      </c>
      <c r="D487" s="30">
        <f>'M2 - Electrolyte RTD'!F71</f>
        <v/>
      </c>
      <c r="E487" s="33">
        <f>'M2 - Electrolyte RTD'!J71</f>
        <v/>
      </c>
      <c r="F487" s="31">
        <f>'M2 - Electrolyte RTD'!K71</f>
        <v/>
      </c>
      <c r="G487" s="30">
        <f>'M2 - Electrolyte RTD'!AM71</f>
        <v/>
      </c>
      <c r="H487" s="31">
        <f>'M2 - Electrolyte RTD'!N71</f>
        <v/>
      </c>
      <c r="I487" s="15">
        <f>'M2 - Electrolyte RTD'!AJ71</f>
        <v/>
      </c>
      <c r="J487" s="15" t="inlineStr">
        <is>
          <t>Undercuts Gatorade on price as core lever.</t>
        </is>
      </c>
    </row>
    <row r="488" ht="28" customHeight="1">
      <c r="A488" s="15" t="inlineStr">
        <is>
          <t>Powerade</t>
        </is>
      </c>
      <c r="B488" s="15" t="inlineStr">
        <is>
          <t>Powerade Zero | Fruit Punch | 12-pack 591mL</t>
        </is>
      </c>
      <c r="C488" s="15" t="inlineStr">
        <is>
          <t>2) Electrolyte beverage (RTD)</t>
        </is>
      </c>
      <c r="D488" s="30">
        <f>'M2 - Electrolyte RTD'!F72</f>
        <v/>
      </c>
      <c r="E488" s="33">
        <f>'M2 - Electrolyte RTD'!J72</f>
        <v/>
      </c>
      <c r="F488" s="31">
        <f>'M2 - Electrolyte RTD'!K72</f>
        <v/>
      </c>
      <c r="G488" s="30">
        <f>'M2 - Electrolyte RTD'!AM72</f>
        <v/>
      </c>
      <c r="H488" s="31">
        <f>'M2 - Electrolyte RTD'!N72</f>
        <v/>
      </c>
      <c r="I488" s="15">
        <f>'M2 - Electrolyte RTD'!AJ72</f>
        <v/>
      </c>
      <c r="J488" s="15" t="inlineStr">
        <is>
          <t>Undercuts Gatorade on price as core lever.</t>
        </is>
      </c>
    </row>
    <row r="489" ht="28" customHeight="1">
      <c r="A489" s="15" t="inlineStr">
        <is>
          <t>Powerade</t>
        </is>
      </c>
      <c r="B489" s="15" t="inlineStr">
        <is>
          <t>Powerade Zero | Fruit Punch | 24-pack 591mL</t>
        </is>
      </c>
      <c r="C489" s="15" t="inlineStr">
        <is>
          <t>2) Electrolyte beverage (RTD)</t>
        </is>
      </c>
      <c r="D489" s="30">
        <f>'M2 - Electrolyte RTD'!F73</f>
        <v/>
      </c>
      <c r="E489" s="33">
        <f>'M2 - Electrolyte RTD'!J73</f>
        <v/>
      </c>
      <c r="F489" s="31">
        <f>'M2 - Electrolyte RTD'!K73</f>
        <v/>
      </c>
      <c r="G489" s="30">
        <f>'M2 - Electrolyte RTD'!AM73</f>
        <v/>
      </c>
      <c r="H489" s="31">
        <f>'M2 - Electrolyte RTD'!N73</f>
        <v/>
      </c>
      <c r="I489" s="15">
        <f>'M2 - Electrolyte RTD'!AJ73</f>
        <v/>
      </c>
      <c r="J489" s="15" t="inlineStr">
        <is>
          <t>Undercuts Gatorade on price as core lever.</t>
        </is>
      </c>
    </row>
    <row r="490" ht="28" customHeight="1">
      <c r="A490" s="15" t="inlineStr">
        <is>
          <t>Powerade</t>
        </is>
      </c>
      <c r="B490" s="15" t="inlineStr">
        <is>
          <t>Powerade Zero | Grape | single 591mL</t>
        </is>
      </c>
      <c r="C490" s="15" t="inlineStr">
        <is>
          <t>2) Electrolyte beverage (RTD)</t>
        </is>
      </c>
      <c r="D490" s="30">
        <f>'M2 - Electrolyte RTD'!F74</f>
        <v/>
      </c>
      <c r="E490" s="33">
        <f>'M2 - Electrolyte RTD'!J74</f>
        <v/>
      </c>
      <c r="F490" s="31">
        <f>'M2 - Electrolyte RTD'!K74</f>
        <v/>
      </c>
      <c r="G490" s="30">
        <f>'M2 - Electrolyte RTD'!AM74</f>
        <v/>
      </c>
      <c r="H490" s="31">
        <f>'M2 - Electrolyte RTD'!N74</f>
        <v/>
      </c>
      <c r="I490" s="15">
        <f>'M2 - Electrolyte RTD'!AJ74</f>
        <v/>
      </c>
      <c r="J490" s="15" t="inlineStr">
        <is>
          <t>Undercuts Gatorade on price as core lever.</t>
        </is>
      </c>
    </row>
    <row r="491" ht="28" customHeight="1">
      <c r="A491" s="15" t="inlineStr">
        <is>
          <t>Powerade</t>
        </is>
      </c>
      <c r="B491" s="15" t="inlineStr">
        <is>
          <t>Powerade Zero | Grape | 6-pack 591mL</t>
        </is>
      </c>
      <c r="C491" s="15" t="inlineStr">
        <is>
          <t>2) Electrolyte beverage (RTD)</t>
        </is>
      </c>
      <c r="D491" s="30">
        <f>'M2 - Electrolyte RTD'!F75</f>
        <v/>
      </c>
      <c r="E491" s="33">
        <f>'M2 - Electrolyte RTD'!J75</f>
        <v/>
      </c>
      <c r="F491" s="31">
        <f>'M2 - Electrolyte RTD'!K75</f>
        <v/>
      </c>
      <c r="G491" s="30">
        <f>'M2 - Electrolyte RTD'!AM75</f>
        <v/>
      </c>
      <c r="H491" s="31">
        <f>'M2 - Electrolyte RTD'!N75</f>
        <v/>
      </c>
      <c r="I491" s="15">
        <f>'M2 - Electrolyte RTD'!AJ75</f>
        <v/>
      </c>
      <c r="J491" s="15" t="inlineStr">
        <is>
          <t>Undercuts Gatorade on price as core lever.</t>
        </is>
      </c>
    </row>
    <row r="492" ht="28" customHeight="1">
      <c r="A492" s="15" t="inlineStr">
        <is>
          <t>Powerade</t>
        </is>
      </c>
      <c r="B492" s="15" t="inlineStr">
        <is>
          <t>Powerade Zero | Grape | 12-pack 591mL</t>
        </is>
      </c>
      <c r="C492" s="15" t="inlineStr">
        <is>
          <t>2) Electrolyte beverage (RTD)</t>
        </is>
      </c>
      <c r="D492" s="30">
        <f>'M2 - Electrolyte RTD'!F76</f>
        <v/>
      </c>
      <c r="E492" s="33">
        <f>'M2 - Electrolyte RTD'!J76</f>
        <v/>
      </c>
      <c r="F492" s="31">
        <f>'M2 - Electrolyte RTD'!K76</f>
        <v/>
      </c>
      <c r="G492" s="30">
        <f>'M2 - Electrolyte RTD'!AM76</f>
        <v/>
      </c>
      <c r="H492" s="31">
        <f>'M2 - Electrolyte RTD'!N76</f>
        <v/>
      </c>
      <c r="I492" s="15">
        <f>'M2 - Electrolyte RTD'!AJ76</f>
        <v/>
      </c>
      <c r="J492" s="15" t="inlineStr">
        <is>
          <t>Undercuts Gatorade on price as core lever.</t>
        </is>
      </c>
    </row>
    <row r="493" ht="28" customHeight="1">
      <c r="A493" s="15" t="inlineStr">
        <is>
          <t>Powerade</t>
        </is>
      </c>
      <c r="B493" s="15" t="inlineStr">
        <is>
          <t>Powerade Zero | Grape | 24-pack 591mL</t>
        </is>
      </c>
      <c r="C493" s="15" t="inlineStr">
        <is>
          <t>2) Electrolyte beverage (RTD)</t>
        </is>
      </c>
      <c r="D493" s="30">
        <f>'M2 - Electrolyte RTD'!F77</f>
        <v/>
      </c>
      <c r="E493" s="33">
        <f>'M2 - Electrolyte RTD'!J77</f>
        <v/>
      </c>
      <c r="F493" s="31">
        <f>'M2 - Electrolyte RTD'!K77</f>
        <v/>
      </c>
      <c r="G493" s="30">
        <f>'M2 - Electrolyte RTD'!AM77</f>
        <v/>
      </c>
      <c r="H493" s="31">
        <f>'M2 - Electrolyte RTD'!N77</f>
        <v/>
      </c>
      <c r="I493" s="15">
        <f>'M2 - Electrolyte RTD'!AJ77</f>
        <v/>
      </c>
      <c r="J493" s="15" t="inlineStr">
        <is>
          <t>Undercuts Gatorade on price as core lever.</t>
        </is>
      </c>
    </row>
    <row r="494" ht="28" customHeight="1">
      <c r="A494" s="15" t="inlineStr">
        <is>
          <t>Powerade</t>
        </is>
      </c>
      <c r="B494" s="15" t="inlineStr">
        <is>
          <t>Powerade Zero | White Cherry | single 591mL</t>
        </is>
      </c>
      <c r="C494" s="15" t="inlineStr">
        <is>
          <t>2) Electrolyte beverage (RTD)</t>
        </is>
      </c>
      <c r="D494" s="30">
        <f>'M2 - Electrolyte RTD'!F78</f>
        <v/>
      </c>
      <c r="E494" s="33">
        <f>'M2 - Electrolyte RTD'!J78</f>
        <v/>
      </c>
      <c r="F494" s="31">
        <f>'M2 - Electrolyte RTD'!K78</f>
        <v/>
      </c>
      <c r="G494" s="30">
        <f>'M2 - Electrolyte RTD'!AM78</f>
        <v/>
      </c>
      <c r="H494" s="31">
        <f>'M2 - Electrolyte RTD'!N78</f>
        <v/>
      </c>
      <c r="I494" s="15">
        <f>'M2 - Electrolyte RTD'!AJ78</f>
        <v/>
      </c>
      <c r="J494" s="15" t="inlineStr">
        <is>
          <t>Undercuts Gatorade on price as core lever.</t>
        </is>
      </c>
    </row>
    <row r="495" ht="28" customHeight="1">
      <c r="A495" s="15" t="inlineStr">
        <is>
          <t>Powerade</t>
        </is>
      </c>
      <c r="B495" s="15" t="inlineStr">
        <is>
          <t>Powerade Zero | White Cherry | 6-pack 591mL</t>
        </is>
      </c>
      <c r="C495" s="15" t="inlineStr">
        <is>
          <t>2) Electrolyte beverage (RTD)</t>
        </is>
      </c>
      <c r="D495" s="30">
        <f>'M2 - Electrolyte RTD'!F79</f>
        <v/>
      </c>
      <c r="E495" s="33">
        <f>'M2 - Electrolyte RTD'!J79</f>
        <v/>
      </c>
      <c r="F495" s="31">
        <f>'M2 - Electrolyte RTD'!K79</f>
        <v/>
      </c>
      <c r="G495" s="30">
        <f>'M2 - Electrolyte RTD'!AM79</f>
        <v/>
      </c>
      <c r="H495" s="31">
        <f>'M2 - Electrolyte RTD'!N79</f>
        <v/>
      </c>
      <c r="I495" s="15">
        <f>'M2 - Electrolyte RTD'!AJ79</f>
        <v/>
      </c>
      <c r="J495" s="15" t="inlineStr">
        <is>
          <t>Undercuts Gatorade on price as core lever.</t>
        </is>
      </c>
    </row>
    <row r="496" ht="28" customHeight="1">
      <c r="A496" s="15" t="inlineStr">
        <is>
          <t>Powerade</t>
        </is>
      </c>
      <c r="B496" s="15" t="inlineStr">
        <is>
          <t>Powerade Zero | White Cherry | 12-pack 591mL</t>
        </is>
      </c>
      <c r="C496" s="15" t="inlineStr">
        <is>
          <t>2) Electrolyte beverage (RTD)</t>
        </is>
      </c>
      <c r="D496" s="30">
        <f>'M2 - Electrolyte RTD'!F80</f>
        <v/>
      </c>
      <c r="E496" s="33">
        <f>'M2 - Electrolyte RTD'!J80</f>
        <v/>
      </c>
      <c r="F496" s="31">
        <f>'M2 - Electrolyte RTD'!K80</f>
        <v/>
      </c>
      <c r="G496" s="30">
        <f>'M2 - Electrolyte RTD'!AM80</f>
        <v/>
      </c>
      <c r="H496" s="31">
        <f>'M2 - Electrolyte RTD'!N80</f>
        <v/>
      </c>
      <c r="I496" s="15">
        <f>'M2 - Electrolyte RTD'!AJ80</f>
        <v/>
      </c>
      <c r="J496" s="15" t="inlineStr">
        <is>
          <t>Undercuts Gatorade on price as core lever.</t>
        </is>
      </c>
    </row>
    <row r="497" ht="28" customHeight="1">
      <c r="A497" s="15" t="inlineStr">
        <is>
          <t>Powerade</t>
        </is>
      </c>
      <c r="B497" s="15" t="inlineStr">
        <is>
          <t>Powerade Zero | White Cherry | 24-pack 591mL</t>
        </is>
      </c>
      <c r="C497" s="15" t="inlineStr">
        <is>
          <t>2) Electrolyte beverage (RTD)</t>
        </is>
      </c>
      <c r="D497" s="30">
        <f>'M2 - Electrolyte RTD'!F81</f>
        <v/>
      </c>
      <c r="E497" s="33">
        <f>'M2 - Electrolyte RTD'!J81</f>
        <v/>
      </c>
      <c r="F497" s="31">
        <f>'M2 - Electrolyte RTD'!K81</f>
        <v/>
      </c>
      <c r="G497" s="30">
        <f>'M2 - Electrolyte RTD'!AM81</f>
        <v/>
      </c>
      <c r="H497" s="31">
        <f>'M2 - Electrolyte RTD'!N81</f>
        <v/>
      </c>
      <c r="I497" s="15">
        <f>'M2 - Electrolyte RTD'!AJ81</f>
        <v/>
      </c>
      <c r="J497" s="15" t="inlineStr">
        <is>
          <t>Undercuts Gatorade on price as core lever.</t>
        </is>
      </c>
    </row>
    <row r="498" ht="28" customHeight="1">
      <c r="A498" s="15" t="inlineStr">
        <is>
          <t>BODYARMOR</t>
        </is>
      </c>
      <c r="B498" s="15" t="inlineStr">
        <is>
          <t>BODYARMOR Sports Drink | Fruit Punch | single 473mL</t>
        </is>
      </c>
      <c r="C498" s="15" t="inlineStr">
        <is>
          <t>2) Electrolyte beverage (RTD)</t>
        </is>
      </c>
      <c r="D498" s="30">
        <f>'M2 - Electrolyte RTD'!F82</f>
        <v/>
      </c>
      <c r="E498" s="33">
        <f>'M2 - Electrolyte RTD'!J82</f>
        <v/>
      </c>
      <c r="F498" s="31">
        <f>'M2 - Electrolyte RTD'!K82</f>
        <v/>
      </c>
      <c r="G498" s="30">
        <f>'M2 - Electrolyte RTD'!AM82</f>
        <v/>
      </c>
      <c r="H498" s="31">
        <f>'M2 - Electrolyte RTD'!N82</f>
        <v/>
      </c>
      <c r="I498" s="15">
        <f>'M2 - Electrolyte RTD'!AJ82</f>
        <v/>
      </c>
      <c r="J498" s="15" t="inlineStr">
        <is>
          <t>Premium price; promos to defend vs Gatorade.</t>
        </is>
      </c>
    </row>
    <row r="499" ht="28" customHeight="1">
      <c r="A499" s="15" t="inlineStr">
        <is>
          <t>BODYARMOR</t>
        </is>
      </c>
      <c r="B499" s="15" t="inlineStr">
        <is>
          <t>BODYARMOR Sports Drink | Fruit Punch | 8-pack 473mL</t>
        </is>
      </c>
      <c r="C499" s="15" t="inlineStr">
        <is>
          <t>2) Electrolyte beverage (RTD)</t>
        </is>
      </c>
      <c r="D499" s="30">
        <f>'M2 - Electrolyte RTD'!F83</f>
        <v/>
      </c>
      <c r="E499" s="33">
        <f>'M2 - Electrolyte RTD'!J83</f>
        <v/>
      </c>
      <c r="F499" s="31">
        <f>'M2 - Electrolyte RTD'!K83</f>
        <v/>
      </c>
      <c r="G499" s="30">
        <f>'M2 - Electrolyte RTD'!AM83</f>
        <v/>
      </c>
      <c r="H499" s="31">
        <f>'M2 - Electrolyte RTD'!N83</f>
        <v/>
      </c>
      <c r="I499" s="15">
        <f>'M2 - Electrolyte RTD'!AJ83</f>
        <v/>
      </c>
      <c r="J499" s="15" t="inlineStr">
        <is>
          <t>Premium price; promos to defend vs Gatorade.</t>
        </is>
      </c>
    </row>
    <row r="500" ht="28" customHeight="1">
      <c r="A500" s="15" t="inlineStr">
        <is>
          <t>BODYARMOR</t>
        </is>
      </c>
      <c r="B500" s="15" t="inlineStr">
        <is>
          <t>BODYARMOR Sports Drink | Fruit Punch | 12-pack 473mL</t>
        </is>
      </c>
      <c r="C500" s="15" t="inlineStr">
        <is>
          <t>2) Electrolyte beverage (RTD)</t>
        </is>
      </c>
      <c r="D500" s="30">
        <f>'M2 - Electrolyte RTD'!F84</f>
        <v/>
      </c>
      <c r="E500" s="33">
        <f>'M2 - Electrolyte RTD'!J84</f>
        <v/>
      </c>
      <c r="F500" s="31">
        <f>'M2 - Electrolyte RTD'!K84</f>
        <v/>
      </c>
      <c r="G500" s="30">
        <f>'M2 - Electrolyte RTD'!AM84</f>
        <v/>
      </c>
      <c r="H500" s="31">
        <f>'M2 - Electrolyte RTD'!N84</f>
        <v/>
      </c>
      <c r="I500" s="15">
        <f>'M2 - Electrolyte RTD'!AJ84</f>
        <v/>
      </c>
      <c r="J500" s="15" t="inlineStr">
        <is>
          <t>Premium price; promos to defend vs Gatorade.</t>
        </is>
      </c>
    </row>
    <row r="501" ht="28" customHeight="1">
      <c r="A501" s="15" t="inlineStr">
        <is>
          <t>BODYARMOR</t>
        </is>
      </c>
      <c r="B501" s="15" t="inlineStr">
        <is>
          <t>BODYARMOR Sports Drink | Fruit Punch | 18-pack 473mL</t>
        </is>
      </c>
      <c r="C501" s="15" t="inlineStr">
        <is>
          <t>2) Electrolyte beverage (RTD)</t>
        </is>
      </c>
      <c r="D501" s="30">
        <f>'M2 - Electrolyte RTD'!F85</f>
        <v/>
      </c>
      <c r="E501" s="33">
        <f>'M2 - Electrolyte RTD'!J85</f>
        <v/>
      </c>
      <c r="F501" s="31">
        <f>'M2 - Electrolyte RTD'!K85</f>
        <v/>
      </c>
      <c r="G501" s="30">
        <f>'M2 - Electrolyte RTD'!AM85</f>
        <v/>
      </c>
      <c r="H501" s="31">
        <f>'M2 - Electrolyte RTD'!N85</f>
        <v/>
      </c>
      <c r="I501" s="15">
        <f>'M2 - Electrolyte RTD'!AJ85</f>
        <v/>
      </c>
      <c r="J501" s="15" t="inlineStr">
        <is>
          <t>Premium price; promos to defend vs Gatorade.</t>
        </is>
      </c>
    </row>
    <row r="502" ht="28" customHeight="1">
      <c r="A502" s="15" t="inlineStr">
        <is>
          <t>BODYARMOR</t>
        </is>
      </c>
      <c r="B502" s="15" t="inlineStr">
        <is>
          <t>BODYARMOR Sports Drink | Fruit Punch | 24-pack 473mL</t>
        </is>
      </c>
      <c r="C502" s="15" t="inlineStr">
        <is>
          <t>2) Electrolyte beverage (RTD)</t>
        </is>
      </c>
      <c r="D502" s="30">
        <f>'M2 - Electrolyte RTD'!F86</f>
        <v/>
      </c>
      <c r="E502" s="33">
        <f>'M2 - Electrolyte RTD'!J86</f>
        <v/>
      </c>
      <c r="F502" s="31">
        <f>'M2 - Electrolyte RTD'!K86</f>
        <v/>
      </c>
      <c r="G502" s="30">
        <f>'M2 - Electrolyte RTD'!AM86</f>
        <v/>
      </c>
      <c r="H502" s="31">
        <f>'M2 - Electrolyte RTD'!N86</f>
        <v/>
      </c>
      <c r="I502" s="15">
        <f>'M2 - Electrolyte RTD'!AJ86</f>
        <v/>
      </c>
      <c r="J502" s="15" t="inlineStr">
        <is>
          <t>Premium price; promos to defend vs Gatorade.</t>
        </is>
      </c>
    </row>
    <row r="503" ht="28" customHeight="1">
      <c r="A503" s="15" t="inlineStr">
        <is>
          <t>BODYARMOR</t>
        </is>
      </c>
      <c r="B503" s="15" t="inlineStr">
        <is>
          <t>BODYARMOR Sports Drink | Strawberry Banana | single 473mL</t>
        </is>
      </c>
      <c r="C503" s="15" t="inlineStr">
        <is>
          <t>2) Electrolyte beverage (RTD)</t>
        </is>
      </c>
      <c r="D503" s="30">
        <f>'M2 - Electrolyte RTD'!F87</f>
        <v/>
      </c>
      <c r="E503" s="33">
        <f>'M2 - Electrolyte RTD'!J87</f>
        <v/>
      </c>
      <c r="F503" s="31">
        <f>'M2 - Electrolyte RTD'!K87</f>
        <v/>
      </c>
      <c r="G503" s="30">
        <f>'M2 - Electrolyte RTD'!AM87</f>
        <v/>
      </c>
      <c r="H503" s="31">
        <f>'M2 - Electrolyte RTD'!N87</f>
        <v/>
      </c>
      <c r="I503" s="15">
        <f>'M2 - Electrolyte RTD'!AJ87</f>
        <v/>
      </c>
      <c r="J503" s="15" t="inlineStr">
        <is>
          <t>Premium price; promos to defend vs Gatorade.</t>
        </is>
      </c>
    </row>
    <row r="504" ht="28" customHeight="1">
      <c r="A504" s="15" t="inlineStr">
        <is>
          <t>BODYARMOR</t>
        </is>
      </c>
      <c r="B504" s="15" t="inlineStr">
        <is>
          <t>BODYARMOR Sports Drink | Strawberry Banana | 8-pack 473mL</t>
        </is>
      </c>
      <c r="C504" s="15" t="inlineStr">
        <is>
          <t>2) Electrolyte beverage (RTD)</t>
        </is>
      </c>
      <c r="D504" s="30">
        <f>'M2 - Electrolyte RTD'!F88</f>
        <v/>
      </c>
      <c r="E504" s="33">
        <f>'M2 - Electrolyte RTD'!J88</f>
        <v/>
      </c>
      <c r="F504" s="31">
        <f>'M2 - Electrolyte RTD'!K88</f>
        <v/>
      </c>
      <c r="G504" s="30">
        <f>'M2 - Electrolyte RTD'!AM88</f>
        <v/>
      </c>
      <c r="H504" s="31">
        <f>'M2 - Electrolyte RTD'!N88</f>
        <v/>
      </c>
      <c r="I504" s="15">
        <f>'M2 - Electrolyte RTD'!AJ88</f>
        <v/>
      </c>
      <c r="J504" s="15" t="inlineStr">
        <is>
          <t>Premium price; promos to defend vs Gatorade.</t>
        </is>
      </c>
    </row>
    <row r="505" ht="28" customHeight="1">
      <c r="A505" s="15" t="inlineStr">
        <is>
          <t>BODYARMOR</t>
        </is>
      </c>
      <c r="B505" s="15" t="inlineStr">
        <is>
          <t>BODYARMOR Sports Drink | Strawberry Banana | 12-pack 473mL</t>
        </is>
      </c>
      <c r="C505" s="15" t="inlineStr">
        <is>
          <t>2) Electrolyte beverage (RTD)</t>
        </is>
      </c>
      <c r="D505" s="30">
        <f>'M2 - Electrolyte RTD'!F89</f>
        <v/>
      </c>
      <c r="E505" s="33">
        <f>'M2 - Electrolyte RTD'!J89</f>
        <v/>
      </c>
      <c r="F505" s="31">
        <f>'M2 - Electrolyte RTD'!K89</f>
        <v/>
      </c>
      <c r="G505" s="30">
        <f>'M2 - Electrolyte RTD'!AM89</f>
        <v/>
      </c>
      <c r="H505" s="31">
        <f>'M2 - Electrolyte RTD'!N89</f>
        <v/>
      </c>
      <c r="I505" s="15">
        <f>'M2 - Electrolyte RTD'!AJ89</f>
        <v/>
      </c>
      <c r="J505" s="15" t="inlineStr">
        <is>
          <t>Premium price; promos to defend vs Gatorade.</t>
        </is>
      </c>
    </row>
    <row r="506" ht="28" customHeight="1">
      <c r="A506" s="15" t="inlineStr">
        <is>
          <t>BODYARMOR</t>
        </is>
      </c>
      <c r="B506" s="15" t="inlineStr">
        <is>
          <t>BODYARMOR Sports Drink | Strawberry Banana | 18-pack 473mL</t>
        </is>
      </c>
      <c r="C506" s="15" t="inlineStr">
        <is>
          <t>2) Electrolyte beverage (RTD)</t>
        </is>
      </c>
      <c r="D506" s="30">
        <f>'M2 - Electrolyte RTD'!F90</f>
        <v/>
      </c>
      <c r="E506" s="33">
        <f>'M2 - Electrolyte RTD'!J90</f>
        <v/>
      </c>
      <c r="F506" s="31">
        <f>'M2 - Electrolyte RTD'!K90</f>
        <v/>
      </c>
      <c r="G506" s="30">
        <f>'M2 - Electrolyte RTD'!AM90</f>
        <v/>
      </c>
      <c r="H506" s="31">
        <f>'M2 - Electrolyte RTD'!N90</f>
        <v/>
      </c>
      <c r="I506" s="15">
        <f>'M2 - Electrolyte RTD'!AJ90</f>
        <v/>
      </c>
      <c r="J506" s="15" t="inlineStr">
        <is>
          <t>Premium price; promos to defend vs Gatorade.</t>
        </is>
      </c>
    </row>
    <row r="507" ht="28" customHeight="1">
      <c r="A507" s="15" t="inlineStr">
        <is>
          <t>BODYARMOR</t>
        </is>
      </c>
      <c r="B507" s="15" t="inlineStr">
        <is>
          <t>BODYARMOR Sports Drink | Strawberry Banana | 24-pack 473mL</t>
        </is>
      </c>
      <c r="C507" s="15" t="inlineStr">
        <is>
          <t>2) Electrolyte beverage (RTD)</t>
        </is>
      </c>
      <c r="D507" s="30">
        <f>'M2 - Electrolyte RTD'!F91</f>
        <v/>
      </c>
      <c r="E507" s="33">
        <f>'M2 - Electrolyte RTD'!J91</f>
        <v/>
      </c>
      <c r="F507" s="31">
        <f>'M2 - Electrolyte RTD'!K91</f>
        <v/>
      </c>
      <c r="G507" s="30">
        <f>'M2 - Electrolyte RTD'!AM91</f>
        <v/>
      </c>
      <c r="H507" s="31">
        <f>'M2 - Electrolyte RTD'!N91</f>
        <v/>
      </c>
      <c r="I507" s="15">
        <f>'M2 - Electrolyte RTD'!AJ91</f>
        <v/>
      </c>
      <c r="J507" s="15" t="inlineStr">
        <is>
          <t>Premium price; promos to defend vs Gatorade.</t>
        </is>
      </c>
    </row>
    <row r="508" ht="28" customHeight="1">
      <c r="A508" s="15" t="inlineStr">
        <is>
          <t>BODYARMOR</t>
        </is>
      </c>
      <c r="B508" s="15" t="inlineStr">
        <is>
          <t>BODYARMOR Sports Drink | Orange Mango | single 473mL</t>
        </is>
      </c>
      <c r="C508" s="15" t="inlineStr">
        <is>
          <t>2) Electrolyte beverage (RTD)</t>
        </is>
      </c>
      <c r="D508" s="30">
        <f>'M2 - Electrolyte RTD'!F92</f>
        <v/>
      </c>
      <c r="E508" s="33">
        <f>'M2 - Electrolyte RTD'!J92</f>
        <v/>
      </c>
      <c r="F508" s="31">
        <f>'M2 - Electrolyte RTD'!K92</f>
        <v/>
      </c>
      <c r="G508" s="30">
        <f>'M2 - Electrolyte RTD'!AM92</f>
        <v/>
      </c>
      <c r="H508" s="31">
        <f>'M2 - Electrolyte RTD'!N92</f>
        <v/>
      </c>
      <c r="I508" s="15">
        <f>'M2 - Electrolyte RTD'!AJ92</f>
        <v/>
      </c>
      <c r="J508" s="15" t="inlineStr">
        <is>
          <t>Premium price; promos to defend vs Gatorade.</t>
        </is>
      </c>
    </row>
    <row r="509" ht="28" customHeight="1">
      <c r="A509" s="15" t="inlineStr">
        <is>
          <t>BODYARMOR</t>
        </is>
      </c>
      <c r="B509" s="15" t="inlineStr">
        <is>
          <t>BODYARMOR Sports Drink | Orange Mango | 8-pack 473mL</t>
        </is>
      </c>
      <c r="C509" s="15" t="inlineStr">
        <is>
          <t>2) Electrolyte beverage (RTD)</t>
        </is>
      </c>
      <c r="D509" s="30">
        <f>'M2 - Electrolyte RTD'!F93</f>
        <v/>
      </c>
      <c r="E509" s="33">
        <f>'M2 - Electrolyte RTD'!J93</f>
        <v/>
      </c>
      <c r="F509" s="31">
        <f>'M2 - Electrolyte RTD'!K93</f>
        <v/>
      </c>
      <c r="G509" s="30">
        <f>'M2 - Electrolyte RTD'!AM93</f>
        <v/>
      </c>
      <c r="H509" s="31">
        <f>'M2 - Electrolyte RTD'!N93</f>
        <v/>
      </c>
      <c r="I509" s="15">
        <f>'M2 - Electrolyte RTD'!AJ93</f>
        <v/>
      </c>
      <c r="J509" s="15" t="inlineStr">
        <is>
          <t>Premium price; promos to defend vs Gatorade.</t>
        </is>
      </c>
    </row>
    <row r="510" ht="28" customHeight="1">
      <c r="A510" s="15" t="inlineStr">
        <is>
          <t>BODYARMOR</t>
        </is>
      </c>
      <c r="B510" s="15" t="inlineStr">
        <is>
          <t>BODYARMOR Sports Drink | Orange Mango | 12-pack 473mL</t>
        </is>
      </c>
      <c r="C510" s="15" t="inlineStr">
        <is>
          <t>2) Electrolyte beverage (RTD)</t>
        </is>
      </c>
      <c r="D510" s="30">
        <f>'M2 - Electrolyte RTD'!F94</f>
        <v/>
      </c>
      <c r="E510" s="33">
        <f>'M2 - Electrolyte RTD'!J94</f>
        <v/>
      </c>
      <c r="F510" s="31">
        <f>'M2 - Electrolyte RTD'!K94</f>
        <v/>
      </c>
      <c r="G510" s="30">
        <f>'M2 - Electrolyte RTD'!AM94</f>
        <v/>
      </c>
      <c r="H510" s="31">
        <f>'M2 - Electrolyte RTD'!N94</f>
        <v/>
      </c>
      <c r="I510" s="15">
        <f>'M2 - Electrolyte RTD'!AJ94</f>
        <v/>
      </c>
      <c r="J510" s="15" t="inlineStr">
        <is>
          <t>Premium price; promos to defend vs Gatorade.</t>
        </is>
      </c>
    </row>
    <row r="511" ht="28" customHeight="1">
      <c r="A511" s="15" t="inlineStr">
        <is>
          <t>BODYARMOR</t>
        </is>
      </c>
      <c r="B511" s="15" t="inlineStr">
        <is>
          <t>BODYARMOR Sports Drink | Orange Mango | 18-pack 473mL</t>
        </is>
      </c>
      <c r="C511" s="15" t="inlineStr">
        <is>
          <t>2) Electrolyte beverage (RTD)</t>
        </is>
      </c>
      <c r="D511" s="30">
        <f>'M2 - Electrolyte RTD'!F95</f>
        <v/>
      </c>
      <c r="E511" s="33">
        <f>'M2 - Electrolyte RTD'!J95</f>
        <v/>
      </c>
      <c r="F511" s="31">
        <f>'M2 - Electrolyte RTD'!K95</f>
        <v/>
      </c>
      <c r="G511" s="30">
        <f>'M2 - Electrolyte RTD'!AM95</f>
        <v/>
      </c>
      <c r="H511" s="31">
        <f>'M2 - Electrolyte RTD'!N95</f>
        <v/>
      </c>
      <c r="I511" s="15">
        <f>'M2 - Electrolyte RTD'!AJ95</f>
        <v/>
      </c>
      <c r="J511" s="15" t="inlineStr">
        <is>
          <t>Premium price; promos to defend vs Gatorade.</t>
        </is>
      </c>
    </row>
    <row r="512" ht="28" customHeight="1">
      <c r="A512" s="15" t="inlineStr">
        <is>
          <t>BODYARMOR</t>
        </is>
      </c>
      <c r="B512" s="15" t="inlineStr">
        <is>
          <t>BODYARMOR Sports Drink | Orange Mango | 24-pack 473mL</t>
        </is>
      </c>
      <c r="C512" s="15" t="inlineStr">
        <is>
          <t>2) Electrolyte beverage (RTD)</t>
        </is>
      </c>
      <c r="D512" s="30">
        <f>'M2 - Electrolyte RTD'!F96</f>
        <v/>
      </c>
      <c r="E512" s="33">
        <f>'M2 - Electrolyte RTD'!J96</f>
        <v/>
      </c>
      <c r="F512" s="31">
        <f>'M2 - Electrolyte RTD'!K96</f>
        <v/>
      </c>
      <c r="G512" s="30">
        <f>'M2 - Electrolyte RTD'!AM96</f>
        <v/>
      </c>
      <c r="H512" s="31">
        <f>'M2 - Electrolyte RTD'!N96</f>
        <v/>
      </c>
      <c r="I512" s="15">
        <f>'M2 - Electrolyte RTD'!AJ96</f>
        <v/>
      </c>
      <c r="J512" s="15" t="inlineStr">
        <is>
          <t>Premium price; promos to defend vs Gatorade.</t>
        </is>
      </c>
    </row>
    <row r="513" ht="28" customHeight="1">
      <c r="A513" s="15" t="inlineStr">
        <is>
          <t>BODYARMOR</t>
        </is>
      </c>
      <c r="B513" s="15" t="inlineStr">
        <is>
          <t>BODYARMOR Sports Drink | Mixed Berry | single 473mL</t>
        </is>
      </c>
      <c r="C513" s="15" t="inlineStr">
        <is>
          <t>2) Electrolyte beverage (RTD)</t>
        </is>
      </c>
      <c r="D513" s="30">
        <f>'M2 - Electrolyte RTD'!F97</f>
        <v/>
      </c>
      <c r="E513" s="33">
        <f>'M2 - Electrolyte RTD'!J97</f>
        <v/>
      </c>
      <c r="F513" s="31">
        <f>'M2 - Electrolyte RTD'!K97</f>
        <v/>
      </c>
      <c r="G513" s="30">
        <f>'M2 - Electrolyte RTD'!AM97</f>
        <v/>
      </c>
      <c r="H513" s="31">
        <f>'M2 - Electrolyte RTD'!N97</f>
        <v/>
      </c>
      <c r="I513" s="15">
        <f>'M2 - Electrolyte RTD'!AJ97</f>
        <v/>
      </c>
      <c r="J513" s="15" t="inlineStr">
        <is>
          <t>Premium price; promos to defend vs Gatorade.</t>
        </is>
      </c>
    </row>
    <row r="514" ht="28" customHeight="1">
      <c r="A514" s="15" t="inlineStr">
        <is>
          <t>BODYARMOR</t>
        </is>
      </c>
      <c r="B514" s="15" t="inlineStr">
        <is>
          <t>BODYARMOR Sports Drink | Mixed Berry | 8-pack 473mL</t>
        </is>
      </c>
      <c r="C514" s="15" t="inlineStr">
        <is>
          <t>2) Electrolyte beverage (RTD)</t>
        </is>
      </c>
      <c r="D514" s="30">
        <f>'M2 - Electrolyte RTD'!F98</f>
        <v/>
      </c>
      <c r="E514" s="33">
        <f>'M2 - Electrolyte RTD'!J98</f>
        <v/>
      </c>
      <c r="F514" s="31">
        <f>'M2 - Electrolyte RTD'!K98</f>
        <v/>
      </c>
      <c r="G514" s="30">
        <f>'M2 - Electrolyte RTD'!AM98</f>
        <v/>
      </c>
      <c r="H514" s="31">
        <f>'M2 - Electrolyte RTD'!N98</f>
        <v/>
      </c>
      <c r="I514" s="15">
        <f>'M2 - Electrolyte RTD'!AJ98</f>
        <v/>
      </c>
      <c r="J514" s="15" t="inlineStr">
        <is>
          <t>Premium price; promos to defend vs Gatorade.</t>
        </is>
      </c>
    </row>
    <row r="515" ht="28" customHeight="1">
      <c r="A515" s="15" t="inlineStr">
        <is>
          <t>BODYARMOR</t>
        </is>
      </c>
      <c r="B515" s="15" t="inlineStr">
        <is>
          <t>BODYARMOR Sports Drink | Mixed Berry | 12-pack 473mL</t>
        </is>
      </c>
      <c r="C515" s="15" t="inlineStr">
        <is>
          <t>2) Electrolyte beverage (RTD)</t>
        </is>
      </c>
      <c r="D515" s="30">
        <f>'M2 - Electrolyte RTD'!F99</f>
        <v/>
      </c>
      <c r="E515" s="33">
        <f>'M2 - Electrolyte RTD'!J99</f>
        <v/>
      </c>
      <c r="F515" s="31">
        <f>'M2 - Electrolyte RTD'!K99</f>
        <v/>
      </c>
      <c r="G515" s="30">
        <f>'M2 - Electrolyte RTD'!AM99</f>
        <v/>
      </c>
      <c r="H515" s="31">
        <f>'M2 - Electrolyte RTD'!N99</f>
        <v/>
      </c>
      <c r="I515" s="15">
        <f>'M2 - Electrolyte RTD'!AJ99</f>
        <v/>
      </c>
      <c r="J515" s="15" t="inlineStr">
        <is>
          <t>Premium price; promos to defend vs Gatorade.</t>
        </is>
      </c>
    </row>
    <row r="516" ht="28" customHeight="1">
      <c r="A516" s="15" t="inlineStr">
        <is>
          <t>BODYARMOR</t>
        </is>
      </c>
      <c r="B516" s="15" t="inlineStr">
        <is>
          <t>BODYARMOR Sports Drink | Mixed Berry | 18-pack 473mL</t>
        </is>
      </c>
      <c r="C516" s="15" t="inlineStr">
        <is>
          <t>2) Electrolyte beverage (RTD)</t>
        </is>
      </c>
      <c r="D516" s="30">
        <f>'M2 - Electrolyte RTD'!F100</f>
        <v/>
      </c>
      <c r="E516" s="33">
        <f>'M2 - Electrolyte RTD'!J100</f>
        <v/>
      </c>
      <c r="F516" s="31">
        <f>'M2 - Electrolyte RTD'!K100</f>
        <v/>
      </c>
      <c r="G516" s="30">
        <f>'M2 - Electrolyte RTD'!AM100</f>
        <v/>
      </c>
      <c r="H516" s="31">
        <f>'M2 - Electrolyte RTD'!N100</f>
        <v/>
      </c>
      <c r="I516" s="15">
        <f>'M2 - Electrolyte RTD'!AJ100</f>
        <v/>
      </c>
      <c r="J516" s="15" t="inlineStr">
        <is>
          <t>Premium price; promos to defend vs Gatorade.</t>
        </is>
      </c>
    </row>
    <row r="517" ht="28" customHeight="1">
      <c r="A517" s="15" t="inlineStr">
        <is>
          <t>BODYARMOR</t>
        </is>
      </c>
      <c r="B517" s="15" t="inlineStr">
        <is>
          <t>BODYARMOR Sports Drink | Mixed Berry | 24-pack 473mL</t>
        </is>
      </c>
      <c r="C517" s="15" t="inlineStr">
        <is>
          <t>2) Electrolyte beverage (RTD)</t>
        </is>
      </c>
      <c r="D517" s="30">
        <f>'M2 - Electrolyte RTD'!F101</f>
        <v/>
      </c>
      <c r="E517" s="33">
        <f>'M2 - Electrolyte RTD'!J101</f>
        <v/>
      </c>
      <c r="F517" s="31">
        <f>'M2 - Electrolyte RTD'!K101</f>
        <v/>
      </c>
      <c r="G517" s="30">
        <f>'M2 - Electrolyte RTD'!AM101</f>
        <v/>
      </c>
      <c r="H517" s="31">
        <f>'M2 - Electrolyte RTD'!N101</f>
        <v/>
      </c>
      <c r="I517" s="15">
        <f>'M2 - Electrolyte RTD'!AJ101</f>
        <v/>
      </c>
      <c r="J517" s="15" t="inlineStr">
        <is>
          <t>Premium price; promos to defend vs Gatorade.</t>
        </is>
      </c>
    </row>
    <row r="518" ht="28" customHeight="1">
      <c r="A518" s="15" t="inlineStr">
        <is>
          <t>BODYARMOR</t>
        </is>
      </c>
      <c r="B518" s="15" t="inlineStr">
        <is>
          <t>BODYARMOR Sports Drink | Tropical Punch | single 473mL</t>
        </is>
      </c>
      <c r="C518" s="15" t="inlineStr">
        <is>
          <t>2) Electrolyte beverage (RTD)</t>
        </is>
      </c>
      <c r="D518" s="30">
        <f>'M2 - Electrolyte RTD'!F102</f>
        <v/>
      </c>
      <c r="E518" s="33">
        <f>'M2 - Electrolyte RTD'!J102</f>
        <v/>
      </c>
      <c r="F518" s="31">
        <f>'M2 - Electrolyte RTD'!K102</f>
        <v/>
      </c>
      <c r="G518" s="30">
        <f>'M2 - Electrolyte RTD'!AM102</f>
        <v/>
      </c>
      <c r="H518" s="31">
        <f>'M2 - Electrolyte RTD'!N102</f>
        <v/>
      </c>
      <c r="I518" s="15">
        <f>'M2 - Electrolyte RTD'!AJ102</f>
        <v/>
      </c>
      <c r="J518" s="15" t="inlineStr">
        <is>
          <t>Premium price; promos to defend vs Gatorade.</t>
        </is>
      </c>
    </row>
    <row r="519" ht="28" customHeight="1">
      <c r="A519" s="15" t="inlineStr">
        <is>
          <t>BODYARMOR</t>
        </is>
      </c>
      <c r="B519" s="15" t="inlineStr">
        <is>
          <t>BODYARMOR Sports Drink | Tropical Punch | 8-pack 473mL</t>
        </is>
      </c>
      <c r="C519" s="15" t="inlineStr">
        <is>
          <t>2) Electrolyte beverage (RTD)</t>
        </is>
      </c>
      <c r="D519" s="30">
        <f>'M2 - Electrolyte RTD'!F103</f>
        <v/>
      </c>
      <c r="E519" s="33">
        <f>'M2 - Electrolyte RTD'!J103</f>
        <v/>
      </c>
      <c r="F519" s="31">
        <f>'M2 - Electrolyte RTD'!K103</f>
        <v/>
      </c>
      <c r="G519" s="30">
        <f>'M2 - Electrolyte RTD'!AM103</f>
        <v/>
      </c>
      <c r="H519" s="31">
        <f>'M2 - Electrolyte RTD'!N103</f>
        <v/>
      </c>
      <c r="I519" s="15">
        <f>'M2 - Electrolyte RTD'!AJ103</f>
        <v/>
      </c>
      <c r="J519" s="15" t="inlineStr">
        <is>
          <t>Premium price; promos to defend vs Gatorade.</t>
        </is>
      </c>
    </row>
    <row r="520" ht="28" customHeight="1">
      <c r="A520" s="15" t="inlineStr">
        <is>
          <t>BODYARMOR</t>
        </is>
      </c>
      <c r="B520" s="15" t="inlineStr">
        <is>
          <t>BODYARMOR Sports Drink | Tropical Punch | 12-pack 473mL</t>
        </is>
      </c>
      <c r="C520" s="15" t="inlineStr">
        <is>
          <t>2) Electrolyte beverage (RTD)</t>
        </is>
      </c>
      <c r="D520" s="30">
        <f>'M2 - Electrolyte RTD'!F104</f>
        <v/>
      </c>
      <c r="E520" s="33">
        <f>'M2 - Electrolyte RTD'!J104</f>
        <v/>
      </c>
      <c r="F520" s="31">
        <f>'M2 - Electrolyte RTD'!K104</f>
        <v/>
      </c>
      <c r="G520" s="30">
        <f>'M2 - Electrolyte RTD'!AM104</f>
        <v/>
      </c>
      <c r="H520" s="31">
        <f>'M2 - Electrolyte RTD'!N104</f>
        <v/>
      </c>
      <c r="I520" s="15">
        <f>'M2 - Electrolyte RTD'!AJ104</f>
        <v/>
      </c>
      <c r="J520" s="15" t="inlineStr">
        <is>
          <t>Premium price; promos to defend vs Gatorade.</t>
        </is>
      </c>
    </row>
    <row r="521" ht="28" customHeight="1">
      <c r="A521" s="15" t="inlineStr">
        <is>
          <t>BODYARMOR</t>
        </is>
      </c>
      <c r="B521" s="15" t="inlineStr">
        <is>
          <t>BODYARMOR Sports Drink | Tropical Punch | 18-pack 473mL</t>
        </is>
      </c>
      <c r="C521" s="15" t="inlineStr">
        <is>
          <t>2) Electrolyte beverage (RTD)</t>
        </is>
      </c>
      <c r="D521" s="30">
        <f>'M2 - Electrolyte RTD'!F105</f>
        <v/>
      </c>
      <c r="E521" s="33">
        <f>'M2 - Electrolyte RTD'!J105</f>
        <v/>
      </c>
      <c r="F521" s="31">
        <f>'M2 - Electrolyte RTD'!K105</f>
        <v/>
      </c>
      <c r="G521" s="30">
        <f>'M2 - Electrolyte RTD'!AM105</f>
        <v/>
      </c>
      <c r="H521" s="31">
        <f>'M2 - Electrolyte RTD'!N105</f>
        <v/>
      </c>
      <c r="I521" s="15">
        <f>'M2 - Electrolyte RTD'!AJ105</f>
        <v/>
      </c>
      <c r="J521" s="15" t="inlineStr">
        <is>
          <t>Premium price; promos to defend vs Gatorade.</t>
        </is>
      </c>
    </row>
    <row r="522" ht="28" customHeight="1">
      <c r="A522" s="15" t="inlineStr">
        <is>
          <t>BODYARMOR</t>
        </is>
      </c>
      <c r="B522" s="15" t="inlineStr">
        <is>
          <t>BODYARMOR Sports Drink | Tropical Punch | 24-pack 473mL</t>
        </is>
      </c>
      <c r="C522" s="15" t="inlineStr">
        <is>
          <t>2) Electrolyte beverage (RTD)</t>
        </is>
      </c>
      <c r="D522" s="30">
        <f>'M2 - Electrolyte RTD'!F106</f>
        <v/>
      </c>
      <c r="E522" s="33">
        <f>'M2 - Electrolyte RTD'!J106</f>
        <v/>
      </c>
      <c r="F522" s="31">
        <f>'M2 - Electrolyte RTD'!K106</f>
        <v/>
      </c>
      <c r="G522" s="30">
        <f>'M2 - Electrolyte RTD'!AM106</f>
        <v/>
      </c>
      <c r="H522" s="31">
        <f>'M2 - Electrolyte RTD'!N106</f>
        <v/>
      </c>
      <c r="I522" s="15">
        <f>'M2 - Electrolyte RTD'!AJ106</f>
        <v/>
      </c>
      <c r="J522" s="15" t="inlineStr">
        <is>
          <t>Premium price; promos to defend vs Gatorade.</t>
        </is>
      </c>
    </row>
    <row r="523" ht="28" customHeight="1">
      <c r="A523" s="15" t="inlineStr">
        <is>
          <t>BODYARMOR</t>
        </is>
      </c>
      <c r="B523" s="15" t="inlineStr">
        <is>
          <t>BODYARMOR LYTE | Blueberry Pomegranate | single 473mL</t>
        </is>
      </c>
      <c r="C523" s="15" t="inlineStr">
        <is>
          <t>2) Electrolyte beverage (RTD)</t>
        </is>
      </c>
      <c r="D523" s="30">
        <f>'M2 - Electrolyte RTD'!F107</f>
        <v/>
      </c>
      <c r="E523" s="33">
        <f>'M2 - Electrolyte RTD'!J107</f>
        <v/>
      </c>
      <c r="F523" s="31">
        <f>'M2 - Electrolyte RTD'!K107</f>
        <v/>
      </c>
      <c r="G523" s="30">
        <f>'M2 - Electrolyte RTD'!AM107</f>
        <v/>
      </c>
      <c r="H523" s="31">
        <f>'M2 - Electrolyte RTD'!N107</f>
        <v/>
      </c>
      <c r="I523" s="15">
        <f>'M2 - Electrolyte RTD'!AJ107</f>
        <v/>
      </c>
      <c r="J523" s="15" t="inlineStr">
        <is>
          <t>Premium price; promos to defend vs Gatorade.</t>
        </is>
      </c>
    </row>
    <row r="524" ht="28" customHeight="1">
      <c r="A524" s="15" t="inlineStr">
        <is>
          <t>BODYARMOR</t>
        </is>
      </c>
      <c r="B524" s="15" t="inlineStr">
        <is>
          <t>BODYARMOR LYTE | Blueberry Pomegranate | 8-pack 473mL</t>
        </is>
      </c>
      <c r="C524" s="15" t="inlineStr">
        <is>
          <t>2) Electrolyte beverage (RTD)</t>
        </is>
      </c>
      <c r="D524" s="30">
        <f>'M2 - Electrolyte RTD'!F108</f>
        <v/>
      </c>
      <c r="E524" s="33">
        <f>'M2 - Electrolyte RTD'!J108</f>
        <v/>
      </c>
      <c r="F524" s="31">
        <f>'M2 - Electrolyte RTD'!K108</f>
        <v/>
      </c>
      <c r="G524" s="30">
        <f>'M2 - Electrolyte RTD'!AM108</f>
        <v/>
      </c>
      <c r="H524" s="31">
        <f>'M2 - Electrolyte RTD'!N108</f>
        <v/>
      </c>
      <c r="I524" s="15">
        <f>'M2 - Electrolyte RTD'!AJ108</f>
        <v/>
      </c>
      <c r="J524" s="15" t="inlineStr">
        <is>
          <t>Premium price; promos to defend vs Gatorade.</t>
        </is>
      </c>
    </row>
    <row r="525" ht="28" customHeight="1">
      <c r="A525" s="15" t="inlineStr">
        <is>
          <t>BODYARMOR</t>
        </is>
      </c>
      <c r="B525" s="15" t="inlineStr">
        <is>
          <t>BODYARMOR LYTE | Blueberry Pomegranate | 12-pack 473mL</t>
        </is>
      </c>
      <c r="C525" s="15" t="inlineStr">
        <is>
          <t>2) Electrolyte beverage (RTD)</t>
        </is>
      </c>
      <c r="D525" s="30">
        <f>'M2 - Electrolyte RTD'!F109</f>
        <v/>
      </c>
      <c r="E525" s="33">
        <f>'M2 - Electrolyte RTD'!J109</f>
        <v/>
      </c>
      <c r="F525" s="31">
        <f>'M2 - Electrolyte RTD'!K109</f>
        <v/>
      </c>
      <c r="G525" s="30">
        <f>'M2 - Electrolyte RTD'!AM109</f>
        <v/>
      </c>
      <c r="H525" s="31">
        <f>'M2 - Electrolyte RTD'!N109</f>
        <v/>
      </c>
      <c r="I525" s="15">
        <f>'M2 - Electrolyte RTD'!AJ109</f>
        <v/>
      </c>
      <c r="J525" s="15" t="inlineStr">
        <is>
          <t>Premium price; promos to defend vs Gatorade.</t>
        </is>
      </c>
    </row>
    <row r="526" ht="28" customHeight="1">
      <c r="A526" s="15" t="inlineStr">
        <is>
          <t>BODYARMOR</t>
        </is>
      </c>
      <c r="B526" s="15" t="inlineStr">
        <is>
          <t>BODYARMOR LYTE | Blueberry Pomegranate | 18-pack 473mL</t>
        </is>
      </c>
      <c r="C526" s="15" t="inlineStr">
        <is>
          <t>2) Electrolyte beverage (RTD)</t>
        </is>
      </c>
      <c r="D526" s="30">
        <f>'M2 - Electrolyte RTD'!F110</f>
        <v/>
      </c>
      <c r="E526" s="33">
        <f>'M2 - Electrolyte RTD'!J110</f>
        <v/>
      </c>
      <c r="F526" s="31">
        <f>'M2 - Electrolyte RTD'!K110</f>
        <v/>
      </c>
      <c r="G526" s="30">
        <f>'M2 - Electrolyte RTD'!AM110</f>
        <v/>
      </c>
      <c r="H526" s="31">
        <f>'M2 - Electrolyte RTD'!N110</f>
        <v/>
      </c>
      <c r="I526" s="15">
        <f>'M2 - Electrolyte RTD'!AJ110</f>
        <v/>
      </c>
      <c r="J526" s="15" t="inlineStr">
        <is>
          <t>Premium price; promos to defend vs Gatorade.</t>
        </is>
      </c>
    </row>
    <row r="527" ht="28" customHeight="1">
      <c r="A527" s="15" t="inlineStr">
        <is>
          <t>BODYARMOR</t>
        </is>
      </c>
      <c r="B527" s="15" t="inlineStr">
        <is>
          <t>BODYARMOR LYTE | Blueberry Pomegranate | 24-pack 473mL</t>
        </is>
      </c>
      <c r="C527" s="15" t="inlineStr">
        <is>
          <t>2) Electrolyte beverage (RTD)</t>
        </is>
      </c>
      <c r="D527" s="30">
        <f>'M2 - Electrolyte RTD'!F111</f>
        <v/>
      </c>
      <c r="E527" s="33">
        <f>'M2 - Electrolyte RTD'!J111</f>
        <v/>
      </c>
      <c r="F527" s="31">
        <f>'M2 - Electrolyte RTD'!K111</f>
        <v/>
      </c>
      <c r="G527" s="30">
        <f>'M2 - Electrolyte RTD'!AM111</f>
        <v/>
      </c>
      <c r="H527" s="31">
        <f>'M2 - Electrolyte RTD'!N111</f>
        <v/>
      </c>
      <c r="I527" s="15">
        <f>'M2 - Electrolyte RTD'!AJ111</f>
        <v/>
      </c>
      <c r="J527" s="15" t="inlineStr">
        <is>
          <t>Premium price; promos to defend vs Gatorade.</t>
        </is>
      </c>
    </row>
    <row r="528" ht="28" customHeight="1">
      <c r="A528" s="15" t="inlineStr">
        <is>
          <t>BODYARMOR</t>
        </is>
      </c>
      <c r="B528" s="15" t="inlineStr">
        <is>
          <t>BODYARMOR LYTE | Peach Mango | single 473mL</t>
        </is>
      </c>
      <c r="C528" s="15" t="inlineStr">
        <is>
          <t>2) Electrolyte beverage (RTD)</t>
        </is>
      </c>
      <c r="D528" s="30">
        <f>'M2 - Electrolyte RTD'!F112</f>
        <v/>
      </c>
      <c r="E528" s="33">
        <f>'M2 - Electrolyte RTD'!J112</f>
        <v/>
      </c>
      <c r="F528" s="31">
        <f>'M2 - Electrolyte RTD'!K112</f>
        <v/>
      </c>
      <c r="G528" s="30">
        <f>'M2 - Electrolyte RTD'!AM112</f>
        <v/>
      </c>
      <c r="H528" s="31">
        <f>'M2 - Electrolyte RTD'!N112</f>
        <v/>
      </c>
      <c r="I528" s="15">
        <f>'M2 - Electrolyte RTD'!AJ112</f>
        <v/>
      </c>
      <c r="J528" s="15" t="inlineStr">
        <is>
          <t>Premium price; promos to defend vs Gatorade.</t>
        </is>
      </c>
    </row>
    <row r="529" ht="28" customHeight="1">
      <c r="A529" s="15" t="inlineStr">
        <is>
          <t>BODYARMOR</t>
        </is>
      </c>
      <c r="B529" s="15" t="inlineStr">
        <is>
          <t>BODYARMOR LYTE | Peach Mango | 8-pack 473mL</t>
        </is>
      </c>
      <c r="C529" s="15" t="inlineStr">
        <is>
          <t>2) Electrolyte beverage (RTD)</t>
        </is>
      </c>
      <c r="D529" s="30">
        <f>'M2 - Electrolyte RTD'!F113</f>
        <v/>
      </c>
      <c r="E529" s="33">
        <f>'M2 - Electrolyte RTD'!J113</f>
        <v/>
      </c>
      <c r="F529" s="31">
        <f>'M2 - Electrolyte RTD'!K113</f>
        <v/>
      </c>
      <c r="G529" s="30">
        <f>'M2 - Electrolyte RTD'!AM113</f>
        <v/>
      </c>
      <c r="H529" s="31">
        <f>'M2 - Electrolyte RTD'!N113</f>
        <v/>
      </c>
      <c r="I529" s="15">
        <f>'M2 - Electrolyte RTD'!AJ113</f>
        <v/>
      </c>
      <c r="J529" s="15" t="inlineStr">
        <is>
          <t>Premium price; promos to defend vs Gatorade.</t>
        </is>
      </c>
    </row>
    <row r="530" ht="28" customHeight="1">
      <c r="A530" s="15" t="inlineStr">
        <is>
          <t>BODYARMOR</t>
        </is>
      </c>
      <c r="B530" s="15" t="inlineStr">
        <is>
          <t>BODYARMOR LYTE | Peach Mango | 12-pack 473mL</t>
        </is>
      </c>
      <c r="C530" s="15" t="inlineStr">
        <is>
          <t>2) Electrolyte beverage (RTD)</t>
        </is>
      </c>
      <c r="D530" s="30">
        <f>'M2 - Electrolyte RTD'!F114</f>
        <v/>
      </c>
      <c r="E530" s="33">
        <f>'M2 - Electrolyte RTD'!J114</f>
        <v/>
      </c>
      <c r="F530" s="31">
        <f>'M2 - Electrolyte RTD'!K114</f>
        <v/>
      </c>
      <c r="G530" s="30">
        <f>'M2 - Electrolyte RTD'!AM114</f>
        <v/>
      </c>
      <c r="H530" s="31">
        <f>'M2 - Electrolyte RTD'!N114</f>
        <v/>
      </c>
      <c r="I530" s="15">
        <f>'M2 - Electrolyte RTD'!AJ114</f>
        <v/>
      </c>
      <c r="J530" s="15" t="inlineStr">
        <is>
          <t>Premium price; promos to defend vs Gatorade.</t>
        </is>
      </c>
    </row>
    <row r="531" ht="28" customHeight="1">
      <c r="A531" s="15" t="inlineStr">
        <is>
          <t>BODYARMOR</t>
        </is>
      </c>
      <c r="B531" s="15" t="inlineStr">
        <is>
          <t>BODYARMOR LYTE | Peach Mango | 18-pack 473mL</t>
        </is>
      </c>
      <c r="C531" s="15" t="inlineStr">
        <is>
          <t>2) Electrolyte beverage (RTD)</t>
        </is>
      </c>
      <c r="D531" s="30">
        <f>'M2 - Electrolyte RTD'!F115</f>
        <v/>
      </c>
      <c r="E531" s="33">
        <f>'M2 - Electrolyte RTD'!J115</f>
        <v/>
      </c>
      <c r="F531" s="31">
        <f>'M2 - Electrolyte RTD'!K115</f>
        <v/>
      </c>
      <c r="G531" s="30">
        <f>'M2 - Electrolyte RTD'!AM115</f>
        <v/>
      </c>
      <c r="H531" s="31">
        <f>'M2 - Electrolyte RTD'!N115</f>
        <v/>
      </c>
      <c r="I531" s="15">
        <f>'M2 - Electrolyte RTD'!AJ115</f>
        <v/>
      </c>
      <c r="J531" s="15" t="inlineStr">
        <is>
          <t>Premium price; promos to defend vs Gatorade.</t>
        </is>
      </c>
    </row>
    <row r="532" ht="28" customHeight="1">
      <c r="A532" s="15" t="inlineStr">
        <is>
          <t>BODYARMOR</t>
        </is>
      </c>
      <c r="B532" s="15" t="inlineStr">
        <is>
          <t>BODYARMOR LYTE | Peach Mango | 24-pack 473mL</t>
        </is>
      </c>
      <c r="C532" s="15" t="inlineStr">
        <is>
          <t>2) Electrolyte beverage (RTD)</t>
        </is>
      </c>
      <c r="D532" s="30">
        <f>'M2 - Electrolyte RTD'!F116</f>
        <v/>
      </c>
      <c r="E532" s="33">
        <f>'M2 - Electrolyte RTD'!J116</f>
        <v/>
      </c>
      <c r="F532" s="31">
        <f>'M2 - Electrolyte RTD'!K116</f>
        <v/>
      </c>
      <c r="G532" s="30">
        <f>'M2 - Electrolyte RTD'!AM116</f>
        <v/>
      </c>
      <c r="H532" s="31">
        <f>'M2 - Electrolyte RTD'!N116</f>
        <v/>
      </c>
      <c r="I532" s="15">
        <f>'M2 - Electrolyte RTD'!AJ116</f>
        <v/>
      </c>
      <c r="J532" s="15" t="inlineStr">
        <is>
          <t>Premium price; promos to defend vs Gatorade.</t>
        </is>
      </c>
    </row>
    <row r="533" ht="28" customHeight="1">
      <c r="A533" s="15" t="inlineStr">
        <is>
          <t>BODYARMOR</t>
        </is>
      </c>
      <c r="B533" s="15" t="inlineStr">
        <is>
          <t>BODYARMOR LYTE | Tropical Coconut | single 473mL</t>
        </is>
      </c>
      <c r="C533" s="15" t="inlineStr">
        <is>
          <t>2) Electrolyte beverage (RTD)</t>
        </is>
      </c>
      <c r="D533" s="30">
        <f>'M2 - Electrolyte RTD'!F117</f>
        <v/>
      </c>
      <c r="E533" s="33">
        <f>'M2 - Electrolyte RTD'!J117</f>
        <v/>
      </c>
      <c r="F533" s="31">
        <f>'M2 - Electrolyte RTD'!K117</f>
        <v/>
      </c>
      <c r="G533" s="30">
        <f>'M2 - Electrolyte RTD'!AM117</f>
        <v/>
      </c>
      <c r="H533" s="31">
        <f>'M2 - Electrolyte RTD'!N117</f>
        <v/>
      </c>
      <c r="I533" s="15">
        <f>'M2 - Electrolyte RTD'!AJ117</f>
        <v/>
      </c>
      <c r="J533" s="15" t="inlineStr">
        <is>
          <t>Premium price; promos to defend vs Gatorade.</t>
        </is>
      </c>
    </row>
    <row r="534" ht="28" customHeight="1">
      <c r="A534" s="15" t="inlineStr">
        <is>
          <t>BODYARMOR</t>
        </is>
      </c>
      <c r="B534" s="15" t="inlineStr">
        <is>
          <t>BODYARMOR LYTE | Tropical Coconut | 8-pack 473mL</t>
        </is>
      </c>
      <c r="C534" s="15" t="inlineStr">
        <is>
          <t>2) Electrolyte beverage (RTD)</t>
        </is>
      </c>
      <c r="D534" s="30">
        <f>'M2 - Electrolyte RTD'!F118</f>
        <v/>
      </c>
      <c r="E534" s="33">
        <f>'M2 - Electrolyte RTD'!J118</f>
        <v/>
      </c>
      <c r="F534" s="31">
        <f>'M2 - Electrolyte RTD'!K118</f>
        <v/>
      </c>
      <c r="G534" s="30">
        <f>'M2 - Electrolyte RTD'!AM118</f>
        <v/>
      </c>
      <c r="H534" s="31">
        <f>'M2 - Electrolyte RTD'!N118</f>
        <v/>
      </c>
      <c r="I534" s="15">
        <f>'M2 - Electrolyte RTD'!AJ118</f>
        <v/>
      </c>
      <c r="J534" s="15" t="inlineStr">
        <is>
          <t>Premium price; promos to defend vs Gatorade.</t>
        </is>
      </c>
    </row>
    <row r="535" ht="28" customHeight="1">
      <c r="A535" s="15" t="inlineStr">
        <is>
          <t>BODYARMOR</t>
        </is>
      </c>
      <c r="B535" s="15" t="inlineStr">
        <is>
          <t>BODYARMOR LYTE | Tropical Coconut | 12-pack 473mL</t>
        </is>
      </c>
      <c r="C535" s="15" t="inlineStr">
        <is>
          <t>2) Electrolyte beverage (RTD)</t>
        </is>
      </c>
      <c r="D535" s="30">
        <f>'M2 - Electrolyte RTD'!F119</f>
        <v/>
      </c>
      <c r="E535" s="33">
        <f>'M2 - Electrolyte RTD'!J119</f>
        <v/>
      </c>
      <c r="F535" s="31">
        <f>'M2 - Electrolyte RTD'!K119</f>
        <v/>
      </c>
      <c r="G535" s="30">
        <f>'M2 - Electrolyte RTD'!AM119</f>
        <v/>
      </c>
      <c r="H535" s="31">
        <f>'M2 - Electrolyte RTD'!N119</f>
        <v/>
      </c>
      <c r="I535" s="15">
        <f>'M2 - Electrolyte RTD'!AJ119</f>
        <v/>
      </c>
      <c r="J535" s="15" t="inlineStr">
        <is>
          <t>Premium price; promos to defend vs Gatorade.</t>
        </is>
      </c>
    </row>
    <row r="536" ht="28" customHeight="1">
      <c r="A536" s="15" t="inlineStr">
        <is>
          <t>BODYARMOR</t>
        </is>
      </c>
      <c r="B536" s="15" t="inlineStr">
        <is>
          <t>BODYARMOR LYTE | Tropical Coconut | 18-pack 473mL</t>
        </is>
      </c>
      <c r="C536" s="15" t="inlineStr">
        <is>
          <t>2) Electrolyte beverage (RTD)</t>
        </is>
      </c>
      <c r="D536" s="30">
        <f>'M2 - Electrolyte RTD'!F120</f>
        <v/>
      </c>
      <c r="E536" s="33">
        <f>'M2 - Electrolyte RTD'!J120</f>
        <v/>
      </c>
      <c r="F536" s="31">
        <f>'M2 - Electrolyte RTD'!K120</f>
        <v/>
      </c>
      <c r="G536" s="30">
        <f>'M2 - Electrolyte RTD'!AM120</f>
        <v/>
      </c>
      <c r="H536" s="31">
        <f>'M2 - Electrolyte RTD'!N120</f>
        <v/>
      </c>
      <c r="I536" s="15">
        <f>'M2 - Electrolyte RTD'!AJ120</f>
        <v/>
      </c>
      <c r="J536" s="15" t="inlineStr">
        <is>
          <t>Premium price; promos to defend vs Gatorade.</t>
        </is>
      </c>
    </row>
    <row r="537" ht="28" customHeight="1">
      <c r="A537" s="15" t="inlineStr">
        <is>
          <t>BODYARMOR</t>
        </is>
      </c>
      <c r="B537" s="15" t="inlineStr">
        <is>
          <t>BODYARMOR LYTE | Tropical Coconut | 24-pack 473mL</t>
        </is>
      </c>
      <c r="C537" s="15" t="inlineStr">
        <is>
          <t>2) Electrolyte beverage (RTD)</t>
        </is>
      </c>
      <c r="D537" s="30">
        <f>'M2 - Electrolyte RTD'!F121</f>
        <v/>
      </c>
      <c r="E537" s="33">
        <f>'M2 - Electrolyte RTD'!J121</f>
        <v/>
      </c>
      <c r="F537" s="31">
        <f>'M2 - Electrolyte RTD'!K121</f>
        <v/>
      </c>
      <c r="G537" s="30">
        <f>'M2 - Electrolyte RTD'!AM121</f>
        <v/>
      </c>
      <c r="H537" s="31">
        <f>'M2 - Electrolyte RTD'!N121</f>
        <v/>
      </c>
      <c r="I537" s="15">
        <f>'M2 - Electrolyte RTD'!AJ121</f>
        <v/>
      </c>
      <c r="J537" s="15" t="inlineStr">
        <is>
          <t>Premium price; promos to defend vs Gatorade.</t>
        </is>
      </c>
    </row>
    <row r="538" ht="28" customHeight="1">
      <c r="A538" s="15" t="inlineStr">
        <is>
          <t>BODYARMOR</t>
        </is>
      </c>
      <c r="B538" s="15" t="inlineStr">
        <is>
          <t>BODYARMOR LYTE | Berry Punch | single 473mL</t>
        </is>
      </c>
      <c r="C538" s="15" t="inlineStr">
        <is>
          <t>2) Electrolyte beverage (RTD)</t>
        </is>
      </c>
      <c r="D538" s="30">
        <f>'M2 - Electrolyte RTD'!F122</f>
        <v/>
      </c>
      <c r="E538" s="33">
        <f>'M2 - Electrolyte RTD'!J122</f>
        <v/>
      </c>
      <c r="F538" s="31">
        <f>'M2 - Electrolyte RTD'!K122</f>
        <v/>
      </c>
      <c r="G538" s="30">
        <f>'M2 - Electrolyte RTD'!AM122</f>
        <v/>
      </c>
      <c r="H538" s="31">
        <f>'M2 - Electrolyte RTD'!N122</f>
        <v/>
      </c>
      <c r="I538" s="15">
        <f>'M2 - Electrolyte RTD'!AJ122</f>
        <v/>
      </c>
      <c r="J538" s="15" t="inlineStr">
        <is>
          <t>Premium price; promos to defend vs Gatorade.</t>
        </is>
      </c>
    </row>
    <row r="539" ht="28" customHeight="1">
      <c r="A539" s="15" t="inlineStr">
        <is>
          <t>BODYARMOR</t>
        </is>
      </c>
      <c r="B539" s="15" t="inlineStr">
        <is>
          <t>BODYARMOR LYTE | Berry Punch | 8-pack 473mL</t>
        </is>
      </c>
      <c r="C539" s="15" t="inlineStr">
        <is>
          <t>2) Electrolyte beverage (RTD)</t>
        </is>
      </c>
      <c r="D539" s="30">
        <f>'M2 - Electrolyte RTD'!F123</f>
        <v/>
      </c>
      <c r="E539" s="33">
        <f>'M2 - Electrolyte RTD'!J123</f>
        <v/>
      </c>
      <c r="F539" s="31">
        <f>'M2 - Electrolyte RTD'!K123</f>
        <v/>
      </c>
      <c r="G539" s="30">
        <f>'M2 - Electrolyte RTD'!AM123</f>
        <v/>
      </c>
      <c r="H539" s="31">
        <f>'M2 - Electrolyte RTD'!N123</f>
        <v/>
      </c>
      <c r="I539" s="15">
        <f>'M2 - Electrolyte RTD'!AJ123</f>
        <v/>
      </c>
      <c r="J539" s="15" t="inlineStr">
        <is>
          <t>Premium price; promos to defend vs Gatorade.</t>
        </is>
      </c>
    </row>
    <row r="540" ht="28" customHeight="1">
      <c r="A540" s="15" t="inlineStr">
        <is>
          <t>BODYARMOR</t>
        </is>
      </c>
      <c r="B540" s="15" t="inlineStr">
        <is>
          <t>BODYARMOR LYTE | Berry Punch | 12-pack 473mL</t>
        </is>
      </c>
      <c r="C540" s="15" t="inlineStr">
        <is>
          <t>2) Electrolyte beverage (RTD)</t>
        </is>
      </c>
      <c r="D540" s="30">
        <f>'M2 - Electrolyte RTD'!F124</f>
        <v/>
      </c>
      <c r="E540" s="33">
        <f>'M2 - Electrolyte RTD'!J124</f>
        <v/>
      </c>
      <c r="F540" s="31">
        <f>'M2 - Electrolyte RTD'!K124</f>
        <v/>
      </c>
      <c r="G540" s="30">
        <f>'M2 - Electrolyte RTD'!AM124</f>
        <v/>
      </c>
      <c r="H540" s="31">
        <f>'M2 - Electrolyte RTD'!N124</f>
        <v/>
      </c>
      <c r="I540" s="15">
        <f>'M2 - Electrolyte RTD'!AJ124</f>
        <v/>
      </c>
      <c r="J540" s="15" t="inlineStr">
        <is>
          <t>Premium price; promos to defend vs Gatorade.</t>
        </is>
      </c>
    </row>
    <row r="541" ht="28" customHeight="1">
      <c r="A541" s="15" t="inlineStr">
        <is>
          <t>BODYARMOR</t>
        </is>
      </c>
      <c r="B541" s="15" t="inlineStr">
        <is>
          <t>BODYARMOR LYTE | Berry Punch | 18-pack 473mL</t>
        </is>
      </c>
      <c r="C541" s="15" t="inlineStr">
        <is>
          <t>2) Electrolyte beverage (RTD)</t>
        </is>
      </c>
      <c r="D541" s="30">
        <f>'M2 - Electrolyte RTD'!F125</f>
        <v/>
      </c>
      <c r="E541" s="33">
        <f>'M2 - Electrolyte RTD'!J125</f>
        <v/>
      </c>
      <c r="F541" s="31">
        <f>'M2 - Electrolyte RTD'!K125</f>
        <v/>
      </c>
      <c r="G541" s="30">
        <f>'M2 - Electrolyte RTD'!AM125</f>
        <v/>
      </c>
      <c r="H541" s="31">
        <f>'M2 - Electrolyte RTD'!N125</f>
        <v/>
      </c>
      <c r="I541" s="15">
        <f>'M2 - Electrolyte RTD'!AJ125</f>
        <v/>
      </c>
      <c r="J541" s="15" t="inlineStr">
        <is>
          <t>Premium price; promos to defend vs Gatorade.</t>
        </is>
      </c>
    </row>
    <row r="542" ht="28" customHeight="1">
      <c r="A542" s="15" t="inlineStr">
        <is>
          <t>BODYARMOR</t>
        </is>
      </c>
      <c r="B542" s="15" t="inlineStr">
        <is>
          <t>BODYARMOR LYTE | Berry Punch | 24-pack 473mL</t>
        </is>
      </c>
      <c r="C542" s="15" t="inlineStr">
        <is>
          <t>2) Electrolyte beverage (RTD)</t>
        </is>
      </c>
      <c r="D542" s="30">
        <f>'M2 - Electrolyte RTD'!F126</f>
        <v/>
      </c>
      <c r="E542" s="33">
        <f>'M2 - Electrolyte RTD'!J126</f>
        <v/>
      </c>
      <c r="F542" s="31">
        <f>'M2 - Electrolyte RTD'!K126</f>
        <v/>
      </c>
      <c r="G542" s="30">
        <f>'M2 - Electrolyte RTD'!AM126</f>
        <v/>
      </c>
      <c r="H542" s="31">
        <f>'M2 - Electrolyte RTD'!N126</f>
        <v/>
      </c>
      <c r="I542" s="15">
        <f>'M2 - Electrolyte RTD'!AJ126</f>
        <v/>
      </c>
      <c r="J542" s="15" t="inlineStr">
        <is>
          <t>Premium price; promos to defend vs Gatorade.</t>
        </is>
      </c>
    </row>
    <row r="543" ht="28" customHeight="1">
      <c r="A543" s="15" t="inlineStr">
        <is>
          <t>Prime</t>
        </is>
      </c>
      <c r="B543" s="15" t="inlineStr">
        <is>
          <t>Prime Hydration | Blue Raspberry | single 500mL</t>
        </is>
      </c>
      <c r="C543" s="15" t="inlineStr">
        <is>
          <t>2) Electrolyte beverage (RTD)</t>
        </is>
      </c>
      <c r="D543" s="30">
        <f>'M2 - Electrolyte RTD'!F127</f>
        <v/>
      </c>
      <c r="E543" s="33">
        <f>'M2 - Electrolyte RTD'!J127</f>
        <v/>
      </c>
      <c r="F543" s="31">
        <f>'M2 - Electrolyte RTD'!K127</f>
        <v/>
      </c>
      <c r="G543" s="30">
        <f>'M2 - Electrolyte RTD'!AM127</f>
        <v/>
      </c>
      <c r="H543" s="31">
        <f>'M2 - Electrolyte RTD'!N127</f>
        <v/>
      </c>
      <c r="I543" s="15">
        <f>'M2 - Electrolyte RTD'!AJ127</f>
        <v/>
      </c>
      <c r="J543" s="15" t="inlineStr">
        <is>
          <t>Hype-led; scarcity over discount.</t>
        </is>
      </c>
    </row>
    <row r="544" ht="28" customHeight="1">
      <c r="A544" s="15" t="inlineStr">
        <is>
          <t>Prime</t>
        </is>
      </c>
      <c r="B544" s="15" t="inlineStr">
        <is>
          <t>Prime Hydration | Blue Raspberry | 8-pack 500mL</t>
        </is>
      </c>
      <c r="C544" s="15" t="inlineStr">
        <is>
          <t>2) Electrolyte beverage (RTD)</t>
        </is>
      </c>
      <c r="D544" s="30">
        <f>'M2 - Electrolyte RTD'!F128</f>
        <v/>
      </c>
      <c r="E544" s="33">
        <f>'M2 - Electrolyte RTD'!J128</f>
        <v/>
      </c>
      <c r="F544" s="31">
        <f>'M2 - Electrolyte RTD'!K128</f>
        <v/>
      </c>
      <c r="G544" s="30">
        <f>'M2 - Electrolyte RTD'!AM128</f>
        <v/>
      </c>
      <c r="H544" s="31">
        <f>'M2 - Electrolyte RTD'!N128</f>
        <v/>
      </c>
      <c r="I544" s="15">
        <f>'M2 - Electrolyte RTD'!AJ128</f>
        <v/>
      </c>
      <c r="J544" s="15" t="inlineStr">
        <is>
          <t>Hype-led; scarcity over discount.</t>
        </is>
      </c>
    </row>
    <row r="545" ht="28" customHeight="1">
      <c r="A545" s="15" t="inlineStr">
        <is>
          <t>Prime</t>
        </is>
      </c>
      <c r="B545" s="15" t="inlineStr">
        <is>
          <t>Prime Hydration | Blue Raspberry | 12-pack 500mL</t>
        </is>
      </c>
      <c r="C545" s="15" t="inlineStr">
        <is>
          <t>2) Electrolyte beverage (RTD)</t>
        </is>
      </c>
      <c r="D545" s="30">
        <f>'M2 - Electrolyte RTD'!F129</f>
        <v/>
      </c>
      <c r="E545" s="33">
        <f>'M2 - Electrolyte RTD'!J129</f>
        <v/>
      </c>
      <c r="F545" s="31">
        <f>'M2 - Electrolyte RTD'!K129</f>
        <v/>
      </c>
      <c r="G545" s="30">
        <f>'M2 - Electrolyte RTD'!AM129</f>
        <v/>
      </c>
      <c r="H545" s="31">
        <f>'M2 - Electrolyte RTD'!N129</f>
        <v/>
      </c>
      <c r="I545" s="15">
        <f>'M2 - Electrolyte RTD'!AJ129</f>
        <v/>
      </c>
      <c r="J545" s="15" t="inlineStr">
        <is>
          <t>Hype-led; scarcity over discount.</t>
        </is>
      </c>
    </row>
    <row r="546" ht="28" customHeight="1">
      <c r="A546" s="15" t="inlineStr">
        <is>
          <t>Prime</t>
        </is>
      </c>
      <c r="B546" s="15" t="inlineStr">
        <is>
          <t>Prime Hydration | Blue Raspberry | 18-pack 500mL</t>
        </is>
      </c>
      <c r="C546" s="15" t="inlineStr">
        <is>
          <t>2) Electrolyte beverage (RTD)</t>
        </is>
      </c>
      <c r="D546" s="30">
        <f>'M2 - Electrolyte RTD'!F130</f>
        <v/>
      </c>
      <c r="E546" s="33">
        <f>'M2 - Electrolyte RTD'!J130</f>
        <v/>
      </c>
      <c r="F546" s="31">
        <f>'M2 - Electrolyte RTD'!K130</f>
        <v/>
      </c>
      <c r="G546" s="30">
        <f>'M2 - Electrolyte RTD'!AM130</f>
        <v/>
      </c>
      <c r="H546" s="31">
        <f>'M2 - Electrolyte RTD'!N130</f>
        <v/>
      </c>
      <c r="I546" s="15">
        <f>'M2 - Electrolyte RTD'!AJ130</f>
        <v/>
      </c>
      <c r="J546" s="15" t="inlineStr">
        <is>
          <t>Hype-led; scarcity over discount.</t>
        </is>
      </c>
    </row>
    <row r="547" ht="28" customHeight="1">
      <c r="A547" s="15" t="inlineStr">
        <is>
          <t>Prime</t>
        </is>
      </c>
      <c r="B547" s="15" t="inlineStr">
        <is>
          <t>Prime Hydration | Blue Raspberry | 24-pack 500mL</t>
        </is>
      </c>
      <c r="C547" s="15" t="inlineStr">
        <is>
          <t>2) Electrolyte beverage (RTD)</t>
        </is>
      </c>
      <c r="D547" s="30">
        <f>'M2 - Electrolyte RTD'!F131</f>
        <v/>
      </c>
      <c r="E547" s="33">
        <f>'M2 - Electrolyte RTD'!J131</f>
        <v/>
      </c>
      <c r="F547" s="31">
        <f>'M2 - Electrolyte RTD'!K131</f>
        <v/>
      </c>
      <c r="G547" s="30">
        <f>'M2 - Electrolyte RTD'!AM131</f>
        <v/>
      </c>
      <c r="H547" s="31">
        <f>'M2 - Electrolyte RTD'!N131</f>
        <v/>
      </c>
      <c r="I547" s="15">
        <f>'M2 - Electrolyte RTD'!AJ131</f>
        <v/>
      </c>
      <c r="J547" s="15" t="inlineStr">
        <is>
          <t>Hype-led; scarcity over discount.</t>
        </is>
      </c>
    </row>
    <row r="548" ht="28" customHeight="1">
      <c r="A548" s="15" t="inlineStr">
        <is>
          <t>Prime</t>
        </is>
      </c>
      <c r="B548" s="15" t="inlineStr">
        <is>
          <t>Prime Hydration | Tropical Punch | single 500mL</t>
        </is>
      </c>
      <c r="C548" s="15" t="inlineStr">
        <is>
          <t>2) Electrolyte beverage (RTD)</t>
        </is>
      </c>
      <c r="D548" s="30">
        <f>'M2 - Electrolyte RTD'!F132</f>
        <v/>
      </c>
      <c r="E548" s="33">
        <f>'M2 - Electrolyte RTD'!J132</f>
        <v/>
      </c>
      <c r="F548" s="31">
        <f>'M2 - Electrolyte RTD'!K132</f>
        <v/>
      </c>
      <c r="G548" s="30">
        <f>'M2 - Electrolyte RTD'!AM132</f>
        <v/>
      </c>
      <c r="H548" s="31">
        <f>'M2 - Electrolyte RTD'!N132</f>
        <v/>
      </c>
      <c r="I548" s="15">
        <f>'M2 - Electrolyte RTD'!AJ132</f>
        <v/>
      </c>
      <c r="J548" s="15" t="inlineStr">
        <is>
          <t>Hype-led; scarcity over discount.</t>
        </is>
      </c>
    </row>
    <row r="549" ht="28" customHeight="1">
      <c r="A549" s="15" t="inlineStr">
        <is>
          <t>Prime</t>
        </is>
      </c>
      <c r="B549" s="15" t="inlineStr">
        <is>
          <t>Prime Hydration | Tropical Punch | 8-pack 500mL</t>
        </is>
      </c>
      <c r="C549" s="15" t="inlineStr">
        <is>
          <t>2) Electrolyte beverage (RTD)</t>
        </is>
      </c>
      <c r="D549" s="30">
        <f>'M2 - Electrolyte RTD'!F133</f>
        <v/>
      </c>
      <c r="E549" s="33">
        <f>'M2 - Electrolyte RTD'!J133</f>
        <v/>
      </c>
      <c r="F549" s="31">
        <f>'M2 - Electrolyte RTD'!K133</f>
        <v/>
      </c>
      <c r="G549" s="30">
        <f>'M2 - Electrolyte RTD'!AM133</f>
        <v/>
      </c>
      <c r="H549" s="31">
        <f>'M2 - Electrolyte RTD'!N133</f>
        <v/>
      </c>
      <c r="I549" s="15">
        <f>'M2 - Electrolyte RTD'!AJ133</f>
        <v/>
      </c>
      <c r="J549" s="15" t="inlineStr">
        <is>
          <t>Hype-led; scarcity over discount.</t>
        </is>
      </c>
    </row>
    <row r="550" ht="28" customHeight="1">
      <c r="A550" s="15" t="inlineStr">
        <is>
          <t>Prime</t>
        </is>
      </c>
      <c r="B550" s="15" t="inlineStr">
        <is>
          <t>Prime Hydration | Tropical Punch | 12-pack 500mL</t>
        </is>
      </c>
      <c r="C550" s="15" t="inlineStr">
        <is>
          <t>2) Electrolyte beverage (RTD)</t>
        </is>
      </c>
      <c r="D550" s="30">
        <f>'M2 - Electrolyte RTD'!F134</f>
        <v/>
      </c>
      <c r="E550" s="33">
        <f>'M2 - Electrolyte RTD'!J134</f>
        <v/>
      </c>
      <c r="F550" s="31">
        <f>'M2 - Electrolyte RTD'!K134</f>
        <v/>
      </c>
      <c r="G550" s="30">
        <f>'M2 - Electrolyte RTD'!AM134</f>
        <v/>
      </c>
      <c r="H550" s="31">
        <f>'M2 - Electrolyte RTD'!N134</f>
        <v/>
      </c>
      <c r="I550" s="15">
        <f>'M2 - Electrolyte RTD'!AJ134</f>
        <v/>
      </c>
      <c r="J550" s="15" t="inlineStr">
        <is>
          <t>Hype-led; scarcity over discount.</t>
        </is>
      </c>
    </row>
    <row r="551" ht="28" customHeight="1">
      <c r="A551" s="15" t="inlineStr">
        <is>
          <t>Prime</t>
        </is>
      </c>
      <c r="B551" s="15" t="inlineStr">
        <is>
          <t>Prime Hydration | Tropical Punch | 18-pack 500mL</t>
        </is>
      </c>
      <c r="C551" s="15" t="inlineStr">
        <is>
          <t>2) Electrolyte beverage (RTD)</t>
        </is>
      </c>
      <c r="D551" s="30">
        <f>'M2 - Electrolyte RTD'!F135</f>
        <v/>
      </c>
      <c r="E551" s="33">
        <f>'M2 - Electrolyte RTD'!J135</f>
        <v/>
      </c>
      <c r="F551" s="31">
        <f>'M2 - Electrolyte RTD'!K135</f>
        <v/>
      </c>
      <c r="G551" s="30">
        <f>'M2 - Electrolyte RTD'!AM135</f>
        <v/>
      </c>
      <c r="H551" s="31">
        <f>'M2 - Electrolyte RTD'!N135</f>
        <v/>
      </c>
      <c r="I551" s="15">
        <f>'M2 - Electrolyte RTD'!AJ135</f>
        <v/>
      </c>
      <c r="J551" s="15" t="inlineStr">
        <is>
          <t>Hype-led; scarcity over discount.</t>
        </is>
      </c>
    </row>
    <row r="552" ht="28" customHeight="1">
      <c r="A552" s="15" t="inlineStr">
        <is>
          <t>Prime</t>
        </is>
      </c>
      <c r="B552" s="15" t="inlineStr">
        <is>
          <t>Prime Hydration | Tropical Punch | 24-pack 500mL</t>
        </is>
      </c>
      <c r="C552" s="15" t="inlineStr">
        <is>
          <t>2) Electrolyte beverage (RTD)</t>
        </is>
      </c>
      <c r="D552" s="30">
        <f>'M2 - Electrolyte RTD'!F136</f>
        <v/>
      </c>
      <c r="E552" s="33">
        <f>'M2 - Electrolyte RTD'!J136</f>
        <v/>
      </c>
      <c r="F552" s="31">
        <f>'M2 - Electrolyte RTD'!K136</f>
        <v/>
      </c>
      <c r="G552" s="30">
        <f>'M2 - Electrolyte RTD'!AM136</f>
        <v/>
      </c>
      <c r="H552" s="31">
        <f>'M2 - Electrolyte RTD'!N136</f>
        <v/>
      </c>
      <c r="I552" s="15">
        <f>'M2 - Electrolyte RTD'!AJ136</f>
        <v/>
      </c>
      <c r="J552" s="15" t="inlineStr">
        <is>
          <t>Hype-led; scarcity over discount.</t>
        </is>
      </c>
    </row>
    <row r="553" ht="28" customHeight="1">
      <c r="A553" s="15" t="inlineStr">
        <is>
          <t>Prime</t>
        </is>
      </c>
      <c r="B553" s="15" t="inlineStr">
        <is>
          <t>Prime Hydration | Ice Pop | single 500mL</t>
        </is>
      </c>
      <c r="C553" s="15" t="inlineStr">
        <is>
          <t>2) Electrolyte beverage (RTD)</t>
        </is>
      </c>
      <c r="D553" s="30">
        <f>'M2 - Electrolyte RTD'!F137</f>
        <v/>
      </c>
      <c r="E553" s="33">
        <f>'M2 - Electrolyte RTD'!J137</f>
        <v/>
      </c>
      <c r="F553" s="31">
        <f>'M2 - Electrolyte RTD'!K137</f>
        <v/>
      </c>
      <c r="G553" s="30">
        <f>'M2 - Electrolyte RTD'!AM137</f>
        <v/>
      </c>
      <c r="H553" s="31">
        <f>'M2 - Electrolyte RTD'!N137</f>
        <v/>
      </c>
      <c r="I553" s="15">
        <f>'M2 - Electrolyte RTD'!AJ137</f>
        <v/>
      </c>
      <c r="J553" s="15" t="inlineStr">
        <is>
          <t>Hype-led; scarcity over discount.</t>
        </is>
      </c>
    </row>
    <row r="554" ht="28" customHeight="1">
      <c r="A554" s="15" t="inlineStr">
        <is>
          <t>Prime</t>
        </is>
      </c>
      <c r="B554" s="15" t="inlineStr">
        <is>
          <t>Prime Hydration | Ice Pop | 8-pack 500mL</t>
        </is>
      </c>
      <c r="C554" s="15" t="inlineStr">
        <is>
          <t>2) Electrolyte beverage (RTD)</t>
        </is>
      </c>
      <c r="D554" s="30">
        <f>'M2 - Electrolyte RTD'!F138</f>
        <v/>
      </c>
      <c r="E554" s="33">
        <f>'M2 - Electrolyte RTD'!J138</f>
        <v/>
      </c>
      <c r="F554" s="31">
        <f>'M2 - Electrolyte RTD'!K138</f>
        <v/>
      </c>
      <c r="G554" s="30">
        <f>'M2 - Electrolyte RTD'!AM138</f>
        <v/>
      </c>
      <c r="H554" s="31">
        <f>'M2 - Electrolyte RTD'!N138</f>
        <v/>
      </c>
      <c r="I554" s="15">
        <f>'M2 - Electrolyte RTD'!AJ138</f>
        <v/>
      </c>
      <c r="J554" s="15" t="inlineStr">
        <is>
          <t>Hype-led; scarcity over discount.</t>
        </is>
      </c>
    </row>
    <row r="555" ht="28" customHeight="1">
      <c r="A555" s="15" t="inlineStr">
        <is>
          <t>Prime</t>
        </is>
      </c>
      <c r="B555" s="15" t="inlineStr">
        <is>
          <t>Prime Hydration | Ice Pop | 12-pack 500mL</t>
        </is>
      </c>
      <c r="C555" s="15" t="inlineStr">
        <is>
          <t>2) Electrolyte beverage (RTD)</t>
        </is>
      </c>
      <c r="D555" s="30">
        <f>'M2 - Electrolyte RTD'!F139</f>
        <v/>
      </c>
      <c r="E555" s="33">
        <f>'M2 - Electrolyte RTD'!J139</f>
        <v/>
      </c>
      <c r="F555" s="31">
        <f>'M2 - Electrolyte RTD'!K139</f>
        <v/>
      </c>
      <c r="G555" s="30">
        <f>'M2 - Electrolyte RTD'!AM139</f>
        <v/>
      </c>
      <c r="H555" s="31">
        <f>'M2 - Electrolyte RTD'!N139</f>
        <v/>
      </c>
      <c r="I555" s="15">
        <f>'M2 - Electrolyte RTD'!AJ139</f>
        <v/>
      </c>
      <c r="J555" s="15" t="inlineStr">
        <is>
          <t>Hype-led; scarcity over discount.</t>
        </is>
      </c>
    </row>
    <row r="556" ht="28" customHeight="1">
      <c r="A556" s="15" t="inlineStr">
        <is>
          <t>Prime</t>
        </is>
      </c>
      <c r="B556" s="15" t="inlineStr">
        <is>
          <t>Prime Hydration | Ice Pop | 18-pack 500mL</t>
        </is>
      </c>
      <c r="C556" s="15" t="inlineStr">
        <is>
          <t>2) Electrolyte beverage (RTD)</t>
        </is>
      </c>
      <c r="D556" s="30">
        <f>'M2 - Electrolyte RTD'!F140</f>
        <v/>
      </c>
      <c r="E556" s="33">
        <f>'M2 - Electrolyte RTD'!J140</f>
        <v/>
      </c>
      <c r="F556" s="31">
        <f>'M2 - Electrolyte RTD'!K140</f>
        <v/>
      </c>
      <c r="G556" s="30">
        <f>'M2 - Electrolyte RTD'!AM140</f>
        <v/>
      </c>
      <c r="H556" s="31">
        <f>'M2 - Electrolyte RTD'!N140</f>
        <v/>
      </c>
      <c r="I556" s="15">
        <f>'M2 - Electrolyte RTD'!AJ140</f>
        <v/>
      </c>
      <c r="J556" s="15" t="inlineStr">
        <is>
          <t>Hype-led; scarcity over discount.</t>
        </is>
      </c>
    </row>
    <row r="557" ht="28" customHeight="1">
      <c r="A557" s="15" t="inlineStr">
        <is>
          <t>Prime</t>
        </is>
      </c>
      <c r="B557" s="15" t="inlineStr">
        <is>
          <t>Prime Hydration | Ice Pop | 24-pack 500mL</t>
        </is>
      </c>
      <c r="C557" s="15" t="inlineStr">
        <is>
          <t>2) Electrolyte beverage (RTD)</t>
        </is>
      </c>
      <c r="D557" s="30">
        <f>'M2 - Electrolyte RTD'!F141</f>
        <v/>
      </c>
      <c r="E557" s="33">
        <f>'M2 - Electrolyte RTD'!J141</f>
        <v/>
      </c>
      <c r="F557" s="31">
        <f>'M2 - Electrolyte RTD'!K141</f>
        <v/>
      </c>
      <c r="G557" s="30">
        <f>'M2 - Electrolyte RTD'!AM141</f>
        <v/>
      </c>
      <c r="H557" s="31">
        <f>'M2 - Electrolyte RTD'!N141</f>
        <v/>
      </c>
      <c r="I557" s="15">
        <f>'M2 - Electrolyte RTD'!AJ141</f>
        <v/>
      </c>
      <c r="J557" s="15" t="inlineStr">
        <is>
          <t>Hype-led; scarcity over discount.</t>
        </is>
      </c>
    </row>
    <row r="558" ht="28" customHeight="1">
      <c r="A558" s="15" t="inlineStr">
        <is>
          <t>Prime</t>
        </is>
      </c>
      <c r="B558" s="15" t="inlineStr">
        <is>
          <t>Prime Hydration | Lemon Lime | single 500mL</t>
        </is>
      </c>
      <c r="C558" s="15" t="inlineStr">
        <is>
          <t>2) Electrolyte beverage (RTD)</t>
        </is>
      </c>
      <c r="D558" s="30">
        <f>'M2 - Electrolyte RTD'!F142</f>
        <v/>
      </c>
      <c r="E558" s="33">
        <f>'M2 - Electrolyte RTD'!J142</f>
        <v/>
      </c>
      <c r="F558" s="31">
        <f>'M2 - Electrolyte RTD'!K142</f>
        <v/>
      </c>
      <c r="G558" s="30">
        <f>'M2 - Electrolyte RTD'!AM142</f>
        <v/>
      </c>
      <c r="H558" s="31">
        <f>'M2 - Electrolyte RTD'!N142</f>
        <v/>
      </c>
      <c r="I558" s="15">
        <f>'M2 - Electrolyte RTD'!AJ142</f>
        <v/>
      </c>
      <c r="J558" s="15" t="inlineStr">
        <is>
          <t>Hype-led; scarcity over discount.</t>
        </is>
      </c>
    </row>
    <row r="559" ht="28" customHeight="1">
      <c r="A559" s="15" t="inlineStr">
        <is>
          <t>Prime</t>
        </is>
      </c>
      <c r="B559" s="15" t="inlineStr">
        <is>
          <t>Prime Hydration | Lemon Lime | 8-pack 500mL</t>
        </is>
      </c>
      <c r="C559" s="15" t="inlineStr">
        <is>
          <t>2) Electrolyte beverage (RTD)</t>
        </is>
      </c>
      <c r="D559" s="30">
        <f>'M2 - Electrolyte RTD'!F143</f>
        <v/>
      </c>
      <c r="E559" s="33">
        <f>'M2 - Electrolyte RTD'!J143</f>
        <v/>
      </c>
      <c r="F559" s="31">
        <f>'M2 - Electrolyte RTD'!K143</f>
        <v/>
      </c>
      <c r="G559" s="30">
        <f>'M2 - Electrolyte RTD'!AM143</f>
        <v/>
      </c>
      <c r="H559" s="31">
        <f>'M2 - Electrolyte RTD'!N143</f>
        <v/>
      </c>
      <c r="I559" s="15">
        <f>'M2 - Electrolyte RTD'!AJ143</f>
        <v/>
      </c>
      <c r="J559" s="15" t="inlineStr">
        <is>
          <t>Hype-led; scarcity over discount.</t>
        </is>
      </c>
    </row>
    <row r="560" ht="28" customHeight="1">
      <c r="A560" s="15" t="inlineStr">
        <is>
          <t>Prime</t>
        </is>
      </c>
      <c r="B560" s="15" t="inlineStr">
        <is>
          <t>Prime Hydration | Lemon Lime | 12-pack 500mL</t>
        </is>
      </c>
      <c r="C560" s="15" t="inlineStr">
        <is>
          <t>2) Electrolyte beverage (RTD)</t>
        </is>
      </c>
      <c r="D560" s="30">
        <f>'M2 - Electrolyte RTD'!F144</f>
        <v/>
      </c>
      <c r="E560" s="33">
        <f>'M2 - Electrolyte RTD'!J144</f>
        <v/>
      </c>
      <c r="F560" s="31">
        <f>'M2 - Electrolyte RTD'!K144</f>
        <v/>
      </c>
      <c r="G560" s="30">
        <f>'M2 - Electrolyte RTD'!AM144</f>
        <v/>
      </c>
      <c r="H560" s="31">
        <f>'M2 - Electrolyte RTD'!N144</f>
        <v/>
      </c>
      <c r="I560" s="15">
        <f>'M2 - Electrolyte RTD'!AJ144</f>
        <v/>
      </c>
      <c r="J560" s="15" t="inlineStr">
        <is>
          <t>Hype-led; scarcity over discount.</t>
        </is>
      </c>
    </row>
    <row r="561" ht="28" customHeight="1">
      <c r="A561" s="15" t="inlineStr">
        <is>
          <t>Prime</t>
        </is>
      </c>
      <c r="B561" s="15" t="inlineStr">
        <is>
          <t>Prime Hydration | Lemon Lime | 18-pack 500mL</t>
        </is>
      </c>
      <c r="C561" s="15" t="inlineStr">
        <is>
          <t>2) Electrolyte beverage (RTD)</t>
        </is>
      </c>
      <c r="D561" s="30">
        <f>'M2 - Electrolyte RTD'!F145</f>
        <v/>
      </c>
      <c r="E561" s="33">
        <f>'M2 - Electrolyte RTD'!J145</f>
        <v/>
      </c>
      <c r="F561" s="31">
        <f>'M2 - Electrolyte RTD'!K145</f>
        <v/>
      </c>
      <c r="G561" s="30">
        <f>'M2 - Electrolyte RTD'!AM145</f>
        <v/>
      </c>
      <c r="H561" s="31">
        <f>'M2 - Electrolyte RTD'!N145</f>
        <v/>
      </c>
      <c r="I561" s="15">
        <f>'M2 - Electrolyte RTD'!AJ145</f>
        <v/>
      </c>
      <c r="J561" s="15" t="inlineStr">
        <is>
          <t>Hype-led; scarcity over discount.</t>
        </is>
      </c>
    </row>
    <row r="562" ht="28" customHeight="1">
      <c r="A562" s="15" t="inlineStr">
        <is>
          <t>Prime</t>
        </is>
      </c>
      <c r="B562" s="15" t="inlineStr">
        <is>
          <t>Prime Hydration | Lemon Lime | 24-pack 500mL</t>
        </is>
      </c>
      <c r="C562" s="15" t="inlineStr">
        <is>
          <t>2) Electrolyte beverage (RTD)</t>
        </is>
      </c>
      <c r="D562" s="30">
        <f>'M2 - Electrolyte RTD'!F146</f>
        <v/>
      </c>
      <c r="E562" s="33">
        <f>'M2 - Electrolyte RTD'!J146</f>
        <v/>
      </c>
      <c r="F562" s="31">
        <f>'M2 - Electrolyte RTD'!K146</f>
        <v/>
      </c>
      <c r="G562" s="30">
        <f>'M2 - Electrolyte RTD'!AM146</f>
        <v/>
      </c>
      <c r="H562" s="31">
        <f>'M2 - Electrolyte RTD'!N146</f>
        <v/>
      </c>
      <c r="I562" s="15">
        <f>'M2 - Electrolyte RTD'!AJ146</f>
        <v/>
      </c>
      <c r="J562" s="15" t="inlineStr">
        <is>
          <t>Hype-led; scarcity over discount.</t>
        </is>
      </c>
    </row>
    <row r="563" ht="28" customHeight="1">
      <c r="A563" s="15" t="inlineStr">
        <is>
          <t>Prime</t>
        </is>
      </c>
      <c r="B563" s="15" t="inlineStr">
        <is>
          <t>Prime Hydration | Strawberry Watermelon | single 500mL</t>
        </is>
      </c>
      <c r="C563" s="15" t="inlineStr">
        <is>
          <t>2) Electrolyte beverage (RTD)</t>
        </is>
      </c>
      <c r="D563" s="30">
        <f>'M2 - Electrolyte RTD'!F147</f>
        <v/>
      </c>
      <c r="E563" s="33">
        <f>'M2 - Electrolyte RTD'!J147</f>
        <v/>
      </c>
      <c r="F563" s="31">
        <f>'M2 - Electrolyte RTD'!K147</f>
        <v/>
      </c>
      <c r="G563" s="30">
        <f>'M2 - Electrolyte RTD'!AM147</f>
        <v/>
      </c>
      <c r="H563" s="31">
        <f>'M2 - Electrolyte RTD'!N147</f>
        <v/>
      </c>
      <c r="I563" s="15">
        <f>'M2 - Electrolyte RTD'!AJ147</f>
        <v/>
      </c>
      <c r="J563" s="15" t="inlineStr">
        <is>
          <t>Hype-led; scarcity over discount.</t>
        </is>
      </c>
    </row>
    <row r="564" ht="28" customHeight="1">
      <c r="A564" s="15" t="inlineStr">
        <is>
          <t>Prime</t>
        </is>
      </c>
      <c r="B564" s="15" t="inlineStr">
        <is>
          <t>Prime Hydration | Strawberry Watermelon | 8-pack 500mL</t>
        </is>
      </c>
      <c r="C564" s="15" t="inlineStr">
        <is>
          <t>2) Electrolyte beverage (RTD)</t>
        </is>
      </c>
      <c r="D564" s="30">
        <f>'M2 - Electrolyte RTD'!F148</f>
        <v/>
      </c>
      <c r="E564" s="33">
        <f>'M2 - Electrolyte RTD'!J148</f>
        <v/>
      </c>
      <c r="F564" s="31">
        <f>'M2 - Electrolyte RTD'!K148</f>
        <v/>
      </c>
      <c r="G564" s="30">
        <f>'M2 - Electrolyte RTD'!AM148</f>
        <v/>
      </c>
      <c r="H564" s="31">
        <f>'M2 - Electrolyte RTD'!N148</f>
        <v/>
      </c>
      <c r="I564" s="15">
        <f>'M2 - Electrolyte RTD'!AJ148</f>
        <v/>
      </c>
      <c r="J564" s="15" t="inlineStr">
        <is>
          <t>Hype-led; scarcity over discount.</t>
        </is>
      </c>
    </row>
    <row r="565" ht="28" customHeight="1">
      <c r="A565" s="15" t="inlineStr">
        <is>
          <t>Prime</t>
        </is>
      </c>
      <c r="B565" s="15" t="inlineStr">
        <is>
          <t>Prime Hydration | Strawberry Watermelon | 12-pack 500mL</t>
        </is>
      </c>
      <c r="C565" s="15" t="inlineStr">
        <is>
          <t>2) Electrolyte beverage (RTD)</t>
        </is>
      </c>
      <c r="D565" s="30">
        <f>'M2 - Electrolyte RTD'!F149</f>
        <v/>
      </c>
      <c r="E565" s="33">
        <f>'M2 - Electrolyte RTD'!J149</f>
        <v/>
      </c>
      <c r="F565" s="31">
        <f>'M2 - Electrolyte RTD'!K149</f>
        <v/>
      </c>
      <c r="G565" s="30">
        <f>'M2 - Electrolyte RTD'!AM149</f>
        <v/>
      </c>
      <c r="H565" s="31">
        <f>'M2 - Electrolyte RTD'!N149</f>
        <v/>
      </c>
      <c r="I565" s="15">
        <f>'M2 - Electrolyte RTD'!AJ149</f>
        <v/>
      </c>
      <c r="J565" s="15" t="inlineStr">
        <is>
          <t>Hype-led; scarcity over discount.</t>
        </is>
      </c>
    </row>
    <row r="566" ht="28" customHeight="1">
      <c r="A566" s="15" t="inlineStr">
        <is>
          <t>Prime</t>
        </is>
      </c>
      <c r="B566" s="15" t="inlineStr">
        <is>
          <t>Prime Hydration | Strawberry Watermelon | 18-pack 500mL</t>
        </is>
      </c>
      <c r="C566" s="15" t="inlineStr">
        <is>
          <t>2) Electrolyte beverage (RTD)</t>
        </is>
      </c>
      <c r="D566" s="30">
        <f>'M2 - Electrolyte RTD'!F150</f>
        <v/>
      </c>
      <c r="E566" s="33">
        <f>'M2 - Electrolyte RTD'!J150</f>
        <v/>
      </c>
      <c r="F566" s="31">
        <f>'M2 - Electrolyte RTD'!K150</f>
        <v/>
      </c>
      <c r="G566" s="30">
        <f>'M2 - Electrolyte RTD'!AM150</f>
        <v/>
      </c>
      <c r="H566" s="31">
        <f>'M2 - Electrolyte RTD'!N150</f>
        <v/>
      </c>
      <c r="I566" s="15">
        <f>'M2 - Electrolyte RTD'!AJ150</f>
        <v/>
      </c>
      <c r="J566" s="15" t="inlineStr">
        <is>
          <t>Hype-led; scarcity over discount.</t>
        </is>
      </c>
    </row>
    <row r="567" ht="28" customHeight="1">
      <c r="A567" s="15" t="inlineStr">
        <is>
          <t>Prime</t>
        </is>
      </c>
      <c r="B567" s="15" t="inlineStr">
        <is>
          <t>Prime Hydration | Strawberry Watermelon | 24-pack 500mL</t>
        </is>
      </c>
      <c r="C567" s="15" t="inlineStr">
        <is>
          <t>2) Electrolyte beverage (RTD)</t>
        </is>
      </c>
      <c r="D567" s="30">
        <f>'M2 - Electrolyte RTD'!F151</f>
        <v/>
      </c>
      <c r="E567" s="33">
        <f>'M2 - Electrolyte RTD'!J151</f>
        <v/>
      </c>
      <c r="F567" s="31">
        <f>'M2 - Electrolyte RTD'!K151</f>
        <v/>
      </c>
      <c r="G567" s="30">
        <f>'M2 - Electrolyte RTD'!AM151</f>
        <v/>
      </c>
      <c r="H567" s="31">
        <f>'M2 - Electrolyte RTD'!N151</f>
        <v/>
      </c>
      <c r="I567" s="15">
        <f>'M2 - Electrolyte RTD'!AJ151</f>
        <v/>
      </c>
      <c r="J567" s="15" t="inlineStr">
        <is>
          <t>Hype-led; scarcity over discount.</t>
        </is>
      </c>
    </row>
    <row r="568" ht="28" customHeight="1">
      <c r="A568" s="15" t="inlineStr">
        <is>
          <t>Prime</t>
        </is>
      </c>
      <c r="B568" s="15" t="inlineStr">
        <is>
          <t>Prime Hydration | Meta Moon | single 500mL</t>
        </is>
      </c>
      <c r="C568" s="15" t="inlineStr">
        <is>
          <t>2) Electrolyte beverage (RTD)</t>
        </is>
      </c>
      <c r="D568" s="30">
        <f>'M2 - Electrolyte RTD'!F152</f>
        <v/>
      </c>
      <c r="E568" s="33">
        <f>'M2 - Electrolyte RTD'!J152</f>
        <v/>
      </c>
      <c r="F568" s="31">
        <f>'M2 - Electrolyte RTD'!K152</f>
        <v/>
      </c>
      <c r="G568" s="30">
        <f>'M2 - Electrolyte RTD'!AM152</f>
        <v/>
      </c>
      <c r="H568" s="31">
        <f>'M2 - Electrolyte RTD'!N152</f>
        <v/>
      </c>
      <c r="I568" s="15">
        <f>'M2 - Electrolyte RTD'!AJ152</f>
        <v/>
      </c>
      <c r="J568" s="15" t="inlineStr">
        <is>
          <t>Hype-led; scarcity over discount.</t>
        </is>
      </c>
    </row>
    <row r="569" ht="28" customHeight="1">
      <c r="A569" s="15" t="inlineStr">
        <is>
          <t>Prime</t>
        </is>
      </c>
      <c r="B569" s="15" t="inlineStr">
        <is>
          <t>Prime Hydration | Meta Moon | 8-pack 500mL</t>
        </is>
      </c>
      <c r="C569" s="15" t="inlineStr">
        <is>
          <t>2) Electrolyte beverage (RTD)</t>
        </is>
      </c>
      <c r="D569" s="30">
        <f>'M2 - Electrolyte RTD'!F153</f>
        <v/>
      </c>
      <c r="E569" s="33">
        <f>'M2 - Electrolyte RTD'!J153</f>
        <v/>
      </c>
      <c r="F569" s="31">
        <f>'M2 - Electrolyte RTD'!K153</f>
        <v/>
      </c>
      <c r="G569" s="30">
        <f>'M2 - Electrolyte RTD'!AM153</f>
        <v/>
      </c>
      <c r="H569" s="31">
        <f>'M2 - Electrolyte RTD'!N153</f>
        <v/>
      </c>
      <c r="I569" s="15">
        <f>'M2 - Electrolyte RTD'!AJ153</f>
        <v/>
      </c>
      <c r="J569" s="15" t="inlineStr">
        <is>
          <t>Hype-led; scarcity over discount.</t>
        </is>
      </c>
    </row>
    <row r="570" ht="28" customHeight="1">
      <c r="A570" s="15" t="inlineStr">
        <is>
          <t>Prime</t>
        </is>
      </c>
      <c r="B570" s="15" t="inlineStr">
        <is>
          <t>Prime Hydration | Meta Moon | 12-pack 500mL</t>
        </is>
      </c>
      <c r="C570" s="15" t="inlineStr">
        <is>
          <t>2) Electrolyte beverage (RTD)</t>
        </is>
      </c>
      <c r="D570" s="30">
        <f>'M2 - Electrolyte RTD'!F154</f>
        <v/>
      </c>
      <c r="E570" s="33">
        <f>'M2 - Electrolyte RTD'!J154</f>
        <v/>
      </c>
      <c r="F570" s="31">
        <f>'M2 - Electrolyte RTD'!K154</f>
        <v/>
      </c>
      <c r="G570" s="30">
        <f>'M2 - Electrolyte RTD'!AM154</f>
        <v/>
      </c>
      <c r="H570" s="31">
        <f>'M2 - Electrolyte RTD'!N154</f>
        <v/>
      </c>
      <c r="I570" s="15">
        <f>'M2 - Electrolyte RTD'!AJ154</f>
        <v/>
      </c>
      <c r="J570" s="15" t="inlineStr">
        <is>
          <t>Hype-led; scarcity over discount.</t>
        </is>
      </c>
    </row>
    <row r="571" ht="28" customHeight="1">
      <c r="A571" s="15" t="inlineStr">
        <is>
          <t>Prime</t>
        </is>
      </c>
      <c r="B571" s="15" t="inlineStr">
        <is>
          <t>Prime Hydration | Meta Moon | 18-pack 500mL</t>
        </is>
      </c>
      <c r="C571" s="15" t="inlineStr">
        <is>
          <t>2) Electrolyte beverage (RTD)</t>
        </is>
      </c>
      <c r="D571" s="30">
        <f>'M2 - Electrolyte RTD'!F155</f>
        <v/>
      </c>
      <c r="E571" s="33">
        <f>'M2 - Electrolyte RTD'!J155</f>
        <v/>
      </c>
      <c r="F571" s="31">
        <f>'M2 - Electrolyte RTD'!K155</f>
        <v/>
      </c>
      <c r="G571" s="30">
        <f>'M2 - Electrolyte RTD'!AM155</f>
        <v/>
      </c>
      <c r="H571" s="31">
        <f>'M2 - Electrolyte RTD'!N155</f>
        <v/>
      </c>
      <c r="I571" s="15">
        <f>'M2 - Electrolyte RTD'!AJ155</f>
        <v/>
      </c>
      <c r="J571" s="15" t="inlineStr">
        <is>
          <t>Hype-led; scarcity over discount.</t>
        </is>
      </c>
    </row>
    <row r="572" ht="28" customHeight="1">
      <c r="A572" s="15" t="inlineStr">
        <is>
          <t>Prime</t>
        </is>
      </c>
      <c r="B572" s="15" t="inlineStr">
        <is>
          <t>Prime Hydration | Meta Moon | 24-pack 500mL</t>
        </is>
      </c>
      <c r="C572" s="15" t="inlineStr">
        <is>
          <t>2) Electrolyte beverage (RTD)</t>
        </is>
      </c>
      <c r="D572" s="30">
        <f>'M2 - Electrolyte RTD'!F156</f>
        <v/>
      </c>
      <c r="E572" s="33">
        <f>'M2 - Electrolyte RTD'!J156</f>
        <v/>
      </c>
      <c r="F572" s="31">
        <f>'M2 - Electrolyte RTD'!K156</f>
        <v/>
      </c>
      <c r="G572" s="30">
        <f>'M2 - Electrolyte RTD'!AM156</f>
        <v/>
      </c>
      <c r="H572" s="31">
        <f>'M2 - Electrolyte RTD'!N156</f>
        <v/>
      </c>
      <c r="I572" s="15">
        <f>'M2 - Electrolyte RTD'!AJ156</f>
        <v/>
      </c>
      <c r="J572" s="15" t="inlineStr">
        <is>
          <t>Hype-led; scarcity over discount.</t>
        </is>
      </c>
    </row>
    <row r="573" ht="28" customHeight="1">
      <c r="A573" s="15" t="inlineStr">
        <is>
          <t>Roar Organic</t>
        </is>
      </c>
      <c r="B573" s="15" t="inlineStr">
        <is>
          <t>Roar Organic Electrolyte Infusions | Cucumber Watermelon | single 532mL</t>
        </is>
      </c>
      <c r="C573" s="15" t="inlineStr">
        <is>
          <t>2) Electrolyte beverage (RTD)</t>
        </is>
      </c>
      <c r="D573" s="30">
        <f>'M2 - Electrolyte RTD'!F157</f>
        <v/>
      </c>
      <c r="E573" s="33">
        <f>'M2 - Electrolyte RTD'!J157</f>
        <v/>
      </c>
      <c r="F573" s="31">
        <f>'M2 - Electrolyte RTD'!K157</f>
        <v/>
      </c>
      <c r="G573" s="30">
        <f>'M2 - Electrolyte RTD'!AM157</f>
        <v/>
      </c>
      <c r="H573" s="31">
        <f>'M2 - Electrolyte RTD'!N157</f>
        <v/>
      </c>
      <c r="I573" s="15">
        <f>'M2 - Electrolyte RTD'!AJ157</f>
        <v/>
      </c>
      <c r="J573" s="15" t="inlineStr">
        <is>
          <t>Capture live promo to assess.</t>
        </is>
      </c>
    </row>
    <row r="574" ht="28" customHeight="1">
      <c r="A574" s="15" t="inlineStr">
        <is>
          <t>Roar Organic</t>
        </is>
      </c>
      <c r="B574" s="15" t="inlineStr">
        <is>
          <t>Roar Organic Electrolyte Infusions | Cucumber Watermelon | 8-pack 532mL</t>
        </is>
      </c>
      <c r="C574" s="15" t="inlineStr">
        <is>
          <t>2) Electrolyte beverage (RTD)</t>
        </is>
      </c>
      <c r="D574" s="30">
        <f>'M2 - Electrolyte RTD'!F158</f>
        <v/>
      </c>
      <c r="E574" s="33">
        <f>'M2 - Electrolyte RTD'!J158</f>
        <v/>
      </c>
      <c r="F574" s="31">
        <f>'M2 - Electrolyte RTD'!K158</f>
        <v/>
      </c>
      <c r="G574" s="30">
        <f>'M2 - Electrolyte RTD'!AM158</f>
        <v/>
      </c>
      <c r="H574" s="31">
        <f>'M2 - Electrolyte RTD'!N158</f>
        <v/>
      </c>
      <c r="I574" s="15">
        <f>'M2 - Electrolyte RTD'!AJ158</f>
        <v/>
      </c>
      <c r="J574" s="15" t="inlineStr">
        <is>
          <t>Capture live promo to assess.</t>
        </is>
      </c>
    </row>
    <row r="575" ht="28" customHeight="1">
      <c r="A575" s="15" t="inlineStr">
        <is>
          <t>Roar Organic</t>
        </is>
      </c>
      <c r="B575" s="15" t="inlineStr">
        <is>
          <t>Roar Organic Electrolyte Infusions | Cucumber Watermelon | 12-pack 532mL</t>
        </is>
      </c>
      <c r="C575" s="15" t="inlineStr">
        <is>
          <t>2) Electrolyte beverage (RTD)</t>
        </is>
      </c>
      <c r="D575" s="30">
        <f>'M2 - Electrolyte RTD'!F159</f>
        <v/>
      </c>
      <c r="E575" s="33">
        <f>'M2 - Electrolyte RTD'!J159</f>
        <v/>
      </c>
      <c r="F575" s="31">
        <f>'M2 - Electrolyte RTD'!K159</f>
        <v/>
      </c>
      <c r="G575" s="30">
        <f>'M2 - Electrolyte RTD'!AM159</f>
        <v/>
      </c>
      <c r="H575" s="31">
        <f>'M2 - Electrolyte RTD'!N159</f>
        <v/>
      </c>
      <c r="I575" s="15">
        <f>'M2 - Electrolyte RTD'!AJ159</f>
        <v/>
      </c>
      <c r="J575" s="15" t="inlineStr">
        <is>
          <t>Capture live promo to assess.</t>
        </is>
      </c>
    </row>
    <row r="576" ht="28" customHeight="1">
      <c r="A576" s="15" t="inlineStr">
        <is>
          <t>Roar Organic</t>
        </is>
      </c>
      <c r="B576" s="15" t="inlineStr">
        <is>
          <t>Roar Organic Electrolyte Infusions | Cucumber Watermelon | 18-pack 532mL</t>
        </is>
      </c>
      <c r="C576" s="15" t="inlineStr">
        <is>
          <t>2) Electrolyte beverage (RTD)</t>
        </is>
      </c>
      <c r="D576" s="30">
        <f>'M2 - Electrolyte RTD'!F160</f>
        <v/>
      </c>
      <c r="E576" s="33">
        <f>'M2 - Electrolyte RTD'!J160</f>
        <v/>
      </c>
      <c r="F576" s="31">
        <f>'M2 - Electrolyte RTD'!K160</f>
        <v/>
      </c>
      <c r="G576" s="30">
        <f>'M2 - Electrolyte RTD'!AM160</f>
        <v/>
      </c>
      <c r="H576" s="31">
        <f>'M2 - Electrolyte RTD'!N160</f>
        <v/>
      </c>
      <c r="I576" s="15">
        <f>'M2 - Electrolyte RTD'!AJ160</f>
        <v/>
      </c>
      <c r="J576" s="15" t="inlineStr">
        <is>
          <t>Capture live promo to assess.</t>
        </is>
      </c>
    </row>
    <row r="577" ht="28" customHeight="1">
      <c r="A577" s="15" t="inlineStr">
        <is>
          <t>Roar Organic</t>
        </is>
      </c>
      <c r="B577" s="15" t="inlineStr">
        <is>
          <t>Roar Organic Electrolyte Infusions | Cucumber Watermelon | 24-pack 532mL</t>
        </is>
      </c>
      <c r="C577" s="15" t="inlineStr">
        <is>
          <t>2) Electrolyte beverage (RTD)</t>
        </is>
      </c>
      <c r="D577" s="30">
        <f>'M2 - Electrolyte RTD'!F161</f>
        <v/>
      </c>
      <c r="E577" s="33">
        <f>'M2 - Electrolyte RTD'!J161</f>
        <v/>
      </c>
      <c r="F577" s="31">
        <f>'M2 - Electrolyte RTD'!K161</f>
        <v/>
      </c>
      <c r="G577" s="30">
        <f>'M2 - Electrolyte RTD'!AM161</f>
        <v/>
      </c>
      <c r="H577" s="31">
        <f>'M2 - Electrolyte RTD'!N161</f>
        <v/>
      </c>
      <c r="I577" s="15">
        <f>'M2 - Electrolyte RTD'!AJ161</f>
        <v/>
      </c>
      <c r="J577" s="15" t="inlineStr">
        <is>
          <t>Capture live promo to assess.</t>
        </is>
      </c>
    </row>
    <row r="578" ht="28" customHeight="1">
      <c r="A578" s="15" t="inlineStr">
        <is>
          <t>Roar Organic</t>
        </is>
      </c>
      <c r="B578" s="15" t="inlineStr">
        <is>
          <t>Roar Organic Electrolyte Infusions | Mango Clementine | single 532mL</t>
        </is>
      </c>
      <c r="C578" s="15" t="inlineStr">
        <is>
          <t>2) Electrolyte beverage (RTD)</t>
        </is>
      </c>
      <c r="D578" s="30">
        <f>'M2 - Electrolyte RTD'!F162</f>
        <v/>
      </c>
      <c r="E578" s="33">
        <f>'M2 - Electrolyte RTD'!J162</f>
        <v/>
      </c>
      <c r="F578" s="31">
        <f>'M2 - Electrolyte RTD'!K162</f>
        <v/>
      </c>
      <c r="G578" s="30">
        <f>'M2 - Electrolyte RTD'!AM162</f>
        <v/>
      </c>
      <c r="H578" s="31">
        <f>'M2 - Electrolyte RTD'!N162</f>
        <v/>
      </c>
      <c r="I578" s="15">
        <f>'M2 - Electrolyte RTD'!AJ162</f>
        <v/>
      </c>
      <c r="J578" s="15" t="inlineStr">
        <is>
          <t>Capture live promo to assess.</t>
        </is>
      </c>
    </row>
    <row r="579" ht="28" customHeight="1">
      <c r="A579" s="15" t="inlineStr">
        <is>
          <t>Roar Organic</t>
        </is>
      </c>
      <c r="B579" s="15" t="inlineStr">
        <is>
          <t>Roar Organic Electrolyte Infusions | Mango Clementine | 8-pack 532mL</t>
        </is>
      </c>
      <c r="C579" s="15" t="inlineStr">
        <is>
          <t>2) Electrolyte beverage (RTD)</t>
        </is>
      </c>
      <c r="D579" s="30">
        <f>'M2 - Electrolyte RTD'!F163</f>
        <v/>
      </c>
      <c r="E579" s="33">
        <f>'M2 - Electrolyte RTD'!J163</f>
        <v/>
      </c>
      <c r="F579" s="31">
        <f>'M2 - Electrolyte RTD'!K163</f>
        <v/>
      </c>
      <c r="G579" s="30">
        <f>'M2 - Electrolyte RTD'!AM163</f>
        <v/>
      </c>
      <c r="H579" s="31">
        <f>'M2 - Electrolyte RTD'!N163</f>
        <v/>
      </c>
      <c r="I579" s="15">
        <f>'M2 - Electrolyte RTD'!AJ163</f>
        <v/>
      </c>
      <c r="J579" s="15" t="inlineStr">
        <is>
          <t>Capture live promo to assess.</t>
        </is>
      </c>
    </row>
    <row r="580" ht="28" customHeight="1">
      <c r="A580" s="15" t="inlineStr">
        <is>
          <t>Roar Organic</t>
        </is>
      </c>
      <c r="B580" s="15" t="inlineStr">
        <is>
          <t>Roar Organic Electrolyte Infusions | Mango Clementine | 12-pack 532mL</t>
        </is>
      </c>
      <c r="C580" s="15" t="inlineStr">
        <is>
          <t>2) Electrolyte beverage (RTD)</t>
        </is>
      </c>
      <c r="D580" s="30">
        <f>'M2 - Electrolyte RTD'!F164</f>
        <v/>
      </c>
      <c r="E580" s="33">
        <f>'M2 - Electrolyte RTD'!J164</f>
        <v/>
      </c>
      <c r="F580" s="31">
        <f>'M2 - Electrolyte RTD'!K164</f>
        <v/>
      </c>
      <c r="G580" s="30">
        <f>'M2 - Electrolyte RTD'!AM164</f>
        <v/>
      </c>
      <c r="H580" s="31">
        <f>'M2 - Electrolyte RTD'!N164</f>
        <v/>
      </c>
      <c r="I580" s="15">
        <f>'M2 - Electrolyte RTD'!AJ164</f>
        <v/>
      </c>
      <c r="J580" s="15" t="inlineStr">
        <is>
          <t>Capture live promo to assess.</t>
        </is>
      </c>
    </row>
    <row r="581" ht="28" customHeight="1">
      <c r="A581" s="15" t="inlineStr">
        <is>
          <t>Roar Organic</t>
        </is>
      </c>
      <c r="B581" s="15" t="inlineStr">
        <is>
          <t>Roar Organic Electrolyte Infusions | Mango Clementine | 18-pack 532mL</t>
        </is>
      </c>
      <c r="C581" s="15" t="inlineStr">
        <is>
          <t>2) Electrolyte beverage (RTD)</t>
        </is>
      </c>
      <c r="D581" s="30">
        <f>'M2 - Electrolyte RTD'!F165</f>
        <v/>
      </c>
      <c r="E581" s="33">
        <f>'M2 - Electrolyte RTD'!J165</f>
        <v/>
      </c>
      <c r="F581" s="31">
        <f>'M2 - Electrolyte RTD'!K165</f>
        <v/>
      </c>
      <c r="G581" s="30">
        <f>'M2 - Electrolyte RTD'!AM165</f>
        <v/>
      </c>
      <c r="H581" s="31">
        <f>'M2 - Electrolyte RTD'!N165</f>
        <v/>
      </c>
      <c r="I581" s="15">
        <f>'M2 - Electrolyte RTD'!AJ165</f>
        <v/>
      </c>
      <c r="J581" s="15" t="inlineStr">
        <is>
          <t>Capture live promo to assess.</t>
        </is>
      </c>
    </row>
    <row r="582" ht="28" customHeight="1">
      <c r="A582" s="15" t="inlineStr">
        <is>
          <t>Roar Organic</t>
        </is>
      </c>
      <c r="B582" s="15" t="inlineStr">
        <is>
          <t>Roar Organic Electrolyte Infusions | Mango Clementine | 24-pack 532mL</t>
        </is>
      </c>
      <c r="C582" s="15" t="inlineStr">
        <is>
          <t>2) Electrolyte beverage (RTD)</t>
        </is>
      </c>
      <c r="D582" s="30">
        <f>'M2 - Electrolyte RTD'!F166</f>
        <v/>
      </c>
      <c r="E582" s="33">
        <f>'M2 - Electrolyte RTD'!J166</f>
        <v/>
      </c>
      <c r="F582" s="31">
        <f>'M2 - Electrolyte RTD'!K166</f>
        <v/>
      </c>
      <c r="G582" s="30">
        <f>'M2 - Electrolyte RTD'!AM166</f>
        <v/>
      </c>
      <c r="H582" s="31">
        <f>'M2 - Electrolyte RTD'!N166</f>
        <v/>
      </c>
      <c r="I582" s="15">
        <f>'M2 - Electrolyte RTD'!AJ166</f>
        <v/>
      </c>
      <c r="J582" s="15" t="inlineStr">
        <is>
          <t>Capture live promo to assess.</t>
        </is>
      </c>
    </row>
    <row r="583" ht="28" customHeight="1">
      <c r="A583" s="15" t="inlineStr">
        <is>
          <t>Roar Organic</t>
        </is>
      </c>
      <c r="B583" s="15" t="inlineStr">
        <is>
          <t>Roar Organic Electrolyte Infusions | Blueberry Acai | single 532mL</t>
        </is>
      </c>
      <c r="C583" s="15" t="inlineStr">
        <is>
          <t>2) Electrolyte beverage (RTD)</t>
        </is>
      </c>
      <c r="D583" s="30">
        <f>'M2 - Electrolyte RTD'!F167</f>
        <v/>
      </c>
      <c r="E583" s="33">
        <f>'M2 - Electrolyte RTD'!J167</f>
        <v/>
      </c>
      <c r="F583" s="31">
        <f>'M2 - Electrolyte RTD'!K167</f>
        <v/>
      </c>
      <c r="G583" s="30">
        <f>'M2 - Electrolyte RTD'!AM167</f>
        <v/>
      </c>
      <c r="H583" s="31">
        <f>'M2 - Electrolyte RTD'!N167</f>
        <v/>
      </c>
      <c r="I583" s="15">
        <f>'M2 - Electrolyte RTD'!AJ167</f>
        <v/>
      </c>
      <c r="J583" s="15" t="inlineStr">
        <is>
          <t>Capture live promo to assess.</t>
        </is>
      </c>
    </row>
    <row r="584" ht="28" customHeight="1">
      <c r="A584" s="15" t="inlineStr">
        <is>
          <t>Roar Organic</t>
        </is>
      </c>
      <c r="B584" s="15" t="inlineStr">
        <is>
          <t>Roar Organic Electrolyte Infusions | Blueberry Acai | 8-pack 532mL</t>
        </is>
      </c>
      <c r="C584" s="15" t="inlineStr">
        <is>
          <t>2) Electrolyte beverage (RTD)</t>
        </is>
      </c>
      <c r="D584" s="30">
        <f>'M2 - Electrolyte RTD'!F168</f>
        <v/>
      </c>
      <c r="E584" s="33">
        <f>'M2 - Electrolyte RTD'!J168</f>
        <v/>
      </c>
      <c r="F584" s="31">
        <f>'M2 - Electrolyte RTD'!K168</f>
        <v/>
      </c>
      <c r="G584" s="30">
        <f>'M2 - Electrolyte RTD'!AM168</f>
        <v/>
      </c>
      <c r="H584" s="31">
        <f>'M2 - Electrolyte RTD'!N168</f>
        <v/>
      </c>
      <c r="I584" s="15">
        <f>'M2 - Electrolyte RTD'!AJ168</f>
        <v/>
      </c>
      <c r="J584" s="15" t="inlineStr">
        <is>
          <t>Capture live promo to assess.</t>
        </is>
      </c>
    </row>
    <row r="585" ht="28" customHeight="1">
      <c r="A585" s="15" t="inlineStr">
        <is>
          <t>Roar Organic</t>
        </is>
      </c>
      <c r="B585" s="15" t="inlineStr">
        <is>
          <t>Roar Organic Electrolyte Infusions | Blueberry Acai | 12-pack 532mL</t>
        </is>
      </c>
      <c r="C585" s="15" t="inlineStr">
        <is>
          <t>2) Electrolyte beverage (RTD)</t>
        </is>
      </c>
      <c r="D585" s="30">
        <f>'M2 - Electrolyte RTD'!F169</f>
        <v/>
      </c>
      <c r="E585" s="33">
        <f>'M2 - Electrolyte RTD'!J169</f>
        <v/>
      </c>
      <c r="F585" s="31">
        <f>'M2 - Electrolyte RTD'!K169</f>
        <v/>
      </c>
      <c r="G585" s="30">
        <f>'M2 - Electrolyte RTD'!AM169</f>
        <v/>
      </c>
      <c r="H585" s="31">
        <f>'M2 - Electrolyte RTD'!N169</f>
        <v/>
      </c>
      <c r="I585" s="15">
        <f>'M2 - Electrolyte RTD'!AJ169</f>
        <v/>
      </c>
      <c r="J585" s="15" t="inlineStr">
        <is>
          <t>Capture live promo to assess.</t>
        </is>
      </c>
    </row>
    <row r="586" ht="28" customHeight="1">
      <c r="A586" s="15" t="inlineStr">
        <is>
          <t>Roar Organic</t>
        </is>
      </c>
      <c r="B586" s="15" t="inlineStr">
        <is>
          <t>Roar Organic Electrolyte Infusions | Blueberry Acai | 18-pack 532mL</t>
        </is>
      </c>
      <c r="C586" s="15" t="inlineStr">
        <is>
          <t>2) Electrolyte beverage (RTD)</t>
        </is>
      </c>
      <c r="D586" s="30">
        <f>'M2 - Electrolyte RTD'!F170</f>
        <v/>
      </c>
      <c r="E586" s="33">
        <f>'M2 - Electrolyte RTD'!J170</f>
        <v/>
      </c>
      <c r="F586" s="31">
        <f>'M2 - Electrolyte RTD'!K170</f>
        <v/>
      </c>
      <c r="G586" s="30">
        <f>'M2 - Electrolyte RTD'!AM170</f>
        <v/>
      </c>
      <c r="H586" s="31">
        <f>'M2 - Electrolyte RTD'!N170</f>
        <v/>
      </c>
      <c r="I586" s="15">
        <f>'M2 - Electrolyte RTD'!AJ170</f>
        <v/>
      </c>
      <c r="J586" s="15" t="inlineStr">
        <is>
          <t>Capture live promo to assess.</t>
        </is>
      </c>
    </row>
    <row r="587" ht="28" customHeight="1">
      <c r="A587" s="15" t="inlineStr">
        <is>
          <t>Roar Organic</t>
        </is>
      </c>
      <c r="B587" s="15" t="inlineStr">
        <is>
          <t>Roar Organic Electrolyte Infusions | Blueberry Acai | 24-pack 532mL</t>
        </is>
      </c>
      <c r="C587" s="15" t="inlineStr">
        <is>
          <t>2) Electrolyte beverage (RTD)</t>
        </is>
      </c>
      <c r="D587" s="30">
        <f>'M2 - Electrolyte RTD'!F171</f>
        <v/>
      </c>
      <c r="E587" s="33">
        <f>'M2 - Electrolyte RTD'!J171</f>
        <v/>
      </c>
      <c r="F587" s="31">
        <f>'M2 - Electrolyte RTD'!K171</f>
        <v/>
      </c>
      <c r="G587" s="30">
        <f>'M2 - Electrolyte RTD'!AM171</f>
        <v/>
      </c>
      <c r="H587" s="31">
        <f>'M2 - Electrolyte RTD'!N171</f>
        <v/>
      </c>
      <c r="I587" s="15">
        <f>'M2 - Electrolyte RTD'!AJ171</f>
        <v/>
      </c>
      <c r="J587" s="15" t="inlineStr">
        <is>
          <t>Capture live promo to assess.</t>
        </is>
      </c>
    </row>
    <row r="588" ht="28" customHeight="1">
      <c r="A588" s="15" t="inlineStr">
        <is>
          <t>Roar Organic</t>
        </is>
      </c>
      <c r="B588" s="15" t="inlineStr">
        <is>
          <t>Roar Organic Electrolyte Infusions | Georgia Peach | single 532mL</t>
        </is>
      </c>
      <c r="C588" s="15" t="inlineStr">
        <is>
          <t>2) Electrolyte beverage (RTD)</t>
        </is>
      </c>
      <c r="D588" s="30">
        <f>'M2 - Electrolyte RTD'!F172</f>
        <v/>
      </c>
      <c r="E588" s="33">
        <f>'M2 - Electrolyte RTD'!J172</f>
        <v/>
      </c>
      <c r="F588" s="31">
        <f>'M2 - Electrolyte RTD'!K172</f>
        <v/>
      </c>
      <c r="G588" s="30">
        <f>'M2 - Electrolyte RTD'!AM172</f>
        <v/>
      </c>
      <c r="H588" s="31">
        <f>'M2 - Electrolyte RTD'!N172</f>
        <v/>
      </c>
      <c r="I588" s="15">
        <f>'M2 - Electrolyte RTD'!AJ172</f>
        <v/>
      </c>
      <c r="J588" s="15" t="inlineStr">
        <is>
          <t>Capture live promo to assess.</t>
        </is>
      </c>
    </row>
    <row r="589" ht="28" customHeight="1">
      <c r="A589" s="15" t="inlineStr">
        <is>
          <t>Roar Organic</t>
        </is>
      </c>
      <c r="B589" s="15" t="inlineStr">
        <is>
          <t>Roar Organic Electrolyte Infusions | Georgia Peach | 8-pack 532mL</t>
        </is>
      </c>
      <c r="C589" s="15" t="inlineStr">
        <is>
          <t>2) Electrolyte beverage (RTD)</t>
        </is>
      </c>
      <c r="D589" s="30">
        <f>'M2 - Electrolyte RTD'!F173</f>
        <v/>
      </c>
      <c r="E589" s="33">
        <f>'M2 - Electrolyte RTD'!J173</f>
        <v/>
      </c>
      <c r="F589" s="31">
        <f>'M2 - Electrolyte RTD'!K173</f>
        <v/>
      </c>
      <c r="G589" s="30">
        <f>'M2 - Electrolyte RTD'!AM173</f>
        <v/>
      </c>
      <c r="H589" s="31">
        <f>'M2 - Electrolyte RTD'!N173</f>
        <v/>
      </c>
      <c r="I589" s="15">
        <f>'M2 - Electrolyte RTD'!AJ173</f>
        <v/>
      </c>
      <c r="J589" s="15" t="inlineStr">
        <is>
          <t>Capture live promo to assess.</t>
        </is>
      </c>
    </row>
    <row r="590" ht="28" customHeight="1">
      <c r="A590" s="15" t="inlineStr">
        <is>
          <t>Roar Organic</t>
        </is>
      </c>
      <c r="B590" s="15" t="inlineStr">
        <is>
          <t>Roar Organic Electrolyte Infusions | Georgia Peach | 12-pack 532mL</t>
        </is>
      </c>
      <c r="C590" s="15" t="inlineStr">
        <is>
          <t>2) Electrolyte beverage (RTD)</t>
        </is>
      </c>
      <c r="D590" s="30">
        <f>'M2 - Electrolyte RTD'!F174</f>
        <v/>
      </c>
      <c r="E590" s="33">
        <f>'M2 - Electrolyte RTD'!J174</f>
        <v/>
      </c>
      <c r="F590" s="31">
        <f>'M2 - Electrolyte RTD'!K174</f>
        <v/>
      </c>
      <c r="G590" s="30">
        <f>'M2 - Electrolyte RTD'!AM174</f>
        <v/>
      </c>
      <c r="H590" s="31">
        <f>'M2 - Electrolyte RTD'!N174</f>
        <v/>
      </c>
      <c r="I590" s="15">
        <f>'M2 - Electrolyte RTD'!AJ174</f>
        <v/>
      </c>
      <c r="J590" s="15" t="inlineStr">
        <is>
          <t>Capture live promo to assess.</t>
        </is>
      </c>
    </row>
    <row r="591" ht="28" customHeight="1">
      <c r="A591" s="15" t="inlineStr">
        <is>
          <t>Roar Organic</t>
        </is>
      </c>
      <c r="B591" s="15" t="inlineStr">
        <is>
          <t>Roar Organic Electrolyte Infusions | Georgia Peach | 18-pack 532mL</t>
        </is>
      </c>
      <c r="C591" s="15" t="inlineStr">
        <is>
          <t>2) Electrolyte beverage (RTD)</t>
        </is>
      </c>
      <c r="D591" s="30">
        <f>'M2 - Electrolyte RTD'!F175</f>
        <v/>
      </c>
      <c r="E591" s="33">
        <f>'M2 - Electrolyte RTD'!J175</f>
        <v/>
      </c>
      <c r="F591" s="31">
        <f>'M2 - Electrolyte RTD'!K175</f>
        <v/>
      </c>
      <c r="G591" s="30">
        <f>'M2 - Electrolyte RTD'!AM175</f>
        <v/>
      </c>
      <c r="H591" s="31">
        <f>'M2 - Electrolyte RTD'!N175</f>
        <v/>
      </c>
      <c r="I591" s="15">
        <f>'M2 - Electrolyte RTD'!AJ175</f>
        <v/>
      </c>
      <c r="J591" s="15" t="inlineStr">
        <is>
          <t>Capture live promo to assess.</t>
        </is>
      </c>
    </row>
    <row r="592" ht="28" customHeight="1">
      <c r="A592" s="15" t="inlineStr">
        <is>
          <t>Roar Organic</t>
        </is>
      </c>
      <c r="B592" s="15" t="inlineStr">
        <is>
          <t>Roar Organic Electrolyte Infusions | Georgia Peach | 24-pack 532mL</t>
        </is>
      </c>
      <c r="C592" s="15" t="inlineStr">
        <is>
          <t>2) Electrolyte beverage (RTD)</t>
        </is>
      </c>
      <c r="D592" s="30">
        <f>'M2 - Electrolyte RTD'!F176</f>
        <v/>
      </c>
      <c r="E592" s="33">
        <f>'M2 - Electrolyte RTD'!J176</f>
        <v/>
      </c>
      <c r="F592" s="31">
        <f>'M2 - Electrolyte RTD'!K176</f>
        <v/>
      </c>
      <c r="G592" s="30">
        <f>'M2 - Electrolyte RTD'!AM176</f>
        <v/>
      </c>
      <c r="H592" s="31">
        <f>'M2 - Electrolyte RTD'!N176</f>
        <v/>
      </c>
      <c r="I592" s="15">
        <f>'M2 - Electrolyte RTD'!AJ176</f>
        <v/>
      </c>
      <c r="J592" s="15" t="inlineStr">
        <is>
          <t>Capture live promo to assess.</t>
        </is>
      </c>
    </row>
    <row r="593" ht="28" customHeight="1">
      <c r="A593" s="15" t="inlineStr">
        <is>
          <t>BioSteel</t>
        </is>
      </c>
      <c r="B593" s="15" t="inlineStr">
        <is>
          <t>BioSteel Sports Drink (RTD) | Blue Raspberry | single 500mL</t>
        </is>
      </c>
      <c r="C593" s="15" t="inlineStr">
        <is>
          <t>2) Electrolyte beverage (RTD)</t>
        </is>
      </c>
      <c r="D593" s="30">
        <f>'M2 - Electrolyte RTD'!F177</f>
        <v/>
      </c>
      <c r="E593" s="33">
        <f>'M2 - Electrolyte RTD'!J177</f>
        <v/>
      </c>
      <c r="F593" s="31">
        <f>'M2 - Electrolyte RTD'!K177</f>
        <v/>
      </c>
      <c r="G593" s="30">
        <f>'M2 - Electrolyte RTD'!AM177</f>
        <v/>
      </c>
      <c r="H593" s="31">
        <f>'M2 - Electrolyte RTD'!N177</f>
        <v/>
      </c>
      <c r="I593" s="15">
        <f>'M2 - Electrolyte RTD'!AJ177</f>
        <v/>
      </c>
      <c r="J593" s="15" t="inlineStr">
        <is>
          <t>Capture live promo to assess.</t>
        </is>
      </c>
    </row>
    <row r="594" ht="28" customHeight="1">
      <c r="A594" s="15" t="inlineStr">
        <is>
          <t>BioSteel</t>
        </is>
      </c>
      <c r="B594" s="15" t="inlineStr">
        <is>
          <t>BioSteel Sports Drink (RTD) | Blue Raspberry | 8-pack 500mL</t>
        </is>
      </c>
      <c r="C594" s="15" t="inlineStr">
        <is>
          <t>2) Electrolyte beverage (RTD)</t>
        </is>
      </c>
      <c r="D594" s="30">
        <f>'M2 - Electrolyte RTD'!F178</f>
        <v/>
      </c>
      <c r="E594" s="33">
        <f>'M2 - Electrolyte RTD'!J178</f>
        <v/>
      </c>
      <c r="F594" s="31">
        <f>'M2 - Electrolyte RTD'!K178</f>
        <v/>
      </c>
      <c r="G594" s="30">
        <f>'M2 - Electrolyte RTD'!AM178</f>
        <v/>
      </c>
      <c r="H594" s="31">
        <f>'M2 - Electrolyte RTD'!N178</f>
        <v/>
      </c>
      <c r="I594" s="15">
        <f>'M2 - Electrolyte RTD'!AJ178</f>
        <v/>
      </c>
      <c r="J594" s="15" t="inlineStr">
        <is>
          <t>Capture live promo to assess.</t>
        </is>
      </c>
    </row>
    <row r="595" ht="28" customHeight="1">
      <c r="A595" s="15" t="inlineStr">
        <is>
          <t>BioSteel</t>
        </is>
      </c>
      <c r="B595" s="15" t="inlineStr">
        <is>
          <t>BioSteel Sports Drink (RTD) | Blue Raspberry | 12-pack 500mL</t>
        </is>
      </c>
      <c r="C595" s="15" t="inlineStr">
        <is>
          <t>2) Electrolyte beverage (RTD)</t>
        </is>
      </c>
      <c r="D595" s="30">
        <f>'M2 - Electrolyte RTD'!F179</f>
        <v/>
      </c>
      <c r="E595" s="33">
        <f>'M2 - Electrolyte RTD'!J179</f>
        <v/>
      </c>
      <c r="F595" s="31">
        <f>'M2 - Electrolyte RTD'!K179</f>
        <v/>
      </c>
      <c r="G595" s="30">
        <f>'M2 - Electrolyte RTD'!AM179</f>
        <v/>
      </c>
      <c r="H595" s="31">
        <f>'M2 - Electrolyte RTD'!N179</f>
        <v/>
      </c>
      <c r="I595" s="15">
        <f>'M2 - Electrolyte RTD'!AJ179</f>
        <v/>
      </c>
      <c r="J595" s="15" t="inlineStr">
        <is>
          <t>Capture live promo to assess.</t>
        </is>
      </c>
    </row>
    <row r="596" ht="28" customHeight="1">
      <c r="A596" s="15" t="inlineStr">
        <is>
          <t>BioSteel</t>
        </is>
      </c>
      <c r="B596" s="15" t="inlineStr">
        <is>
          <t>BioSteel Sports Drink (RTD) | Blue Raspberry | 18-pack 500mL</t>
        </is>
      </c>
      <c r="C596" s="15" t="inlineStr">
        <is>
          <t>2) Electrolyte beverage (RTD)</t>
        </is>
      </c>
      <c r="D596" s="30">
        <f>'M2 - Electrolyte RTD'!F180</f>
        <v/>
      </c>
      <c r="E596" s="33">
        <f>'M2 - Electrolyte RTD'!J180</f>
        <v/>
      </c>
      <c r="F596" s="31">
        <f>'M2 - Electrolyte RTD'!K180</f>
        <v/>
      </c>
      <c r="G596" s="30">
        <f>'M2 - Electrolyte RTD'!AM180</f>
        <v/>
      </c>
      <c r="H596" s="31">
        <f>'M2 - Electrolyte RTD'!N180</f>
        <v/>
      </c>
      <c r="I596" s="15">
        <f>'M2 - Electrolyte RTD'!AJ180</f>
        <v/>
      </c>
      <c r="J596" s="15" t="inlineStr">
        <is>
          <t>Capture live promo to assess.</t>
        </is>
      </c>
    </row>
    <row r="597" ht="28" customHeight="1">
      <c r="A597" s="15" t="inlineStr">
        <is>
          <t>BioSteel</t>
        </is>
      </c>
      <c r="B597" s="15" t="inlineStr">
        <is>
          <t>BioSteel Sports Drink (RTD) | Blue Raspberry | 24-pack 500mL</t>
        </is>
      </c>
      <c r="C597" s="15" t="inlineStr">
        <is>
          <t>2) Electrolyte beverage (RTD)</t>
        </is>
      </c>
      <c r="D597" s="30">
        <f>'M2 - Electrolyte RTD'!F181</f>
        <v/>
      </c>
      <c r="E597" s="33">
        <f>'M2 - Electrolyte RTD'!J181</f>
        <v/>
      </c>
      <c r="F597" s="31">
        <f>'M2 - Electrolyte RTD'!K181</f>
        <v/>
      </c>
      <c r="G597" s="30">
        <f>'M2 - Electrolyte RTD'!AM181</f>
        <v/>
      </c>
      <c r="H597" s="31">
        <f>'M2 - Electrolyte RTD'!N181</f>
        <v/>
      </c>
      <c r="I597" s="15">
        <f>'M2 - Electrolyte RTD'!AJ181</f>
        <v/>
      </c>
      <c r="J597" s="15" t="inlineStr">
        <is>
          <t>Capture live promo to assess.</t>
        </is>
      </c>
    </row>
    <row r="598" ht="28" customHeight="1">
      <c r="A598" s="15" t="inlineStr">
        <is>
          <t>BioSteel</t>
        </is>
      </c>
      <c r="B598" s="15" t="inlineStr">
        <is>
          <t>BioSteel Sports Drink (RTD) | White Freeze | single 500mL</t>
        </is>
      </c>
      <c r="C598" s="15" t="inlineStr">
        <is>
          <t>2) Electrolyte beverage (RTD)</t>
        </is>
      </c>
      <c r="D598" s="30">
        <f>'M2 - Electrolyte RTD'!F182</f>
        <v/>
      </c>
      <c r="E598" s="33">
        <f>'M2 - Electrolyte RTD'!J182</f>
        <v/>
      </c>
      <c r="F598" s="31">
        <f>'M2 - Electrolyte RTD'!K182</f>
        <v/>
      </c>
      <c r="G598" s="30">
        <f>'M2 - Electrolyte RTD'!AM182</f>
        <v/>
      </c>
      <c r="H598" s="31">
        <f>'M2 - Electrolyte RTD'!N182</f>
        <v/>
      </c>
      <c r="I598" s="15">
        <f>'M2 - Electrolyte RTD'!AJ182</f>
        <v/>
      </c>
      <c r="J598" s="15" t="inlineStr">
        <is>
          <t>Capture live promo to assess.</t>
        </is>
      </c>
    </row>
    <row r="599" ht="28" customHeight="1">
      <c r="A599" s="15" t="inlineStr">
        <is>
          <t>BioSteel</t>
        </is>
      </c>
      <c r="B599" s="15" t="inlineStr">
        <is>
          <t>BioSteel Sports Drink (RTD) | White Freeze | 8-pack 500mL</t>
        </is>
      </c>
      <c r="C599" s="15" t="inlineStr">
        <is>
          <t>2) Electrolyte beverage (RTD)</t>
        </is>
      </c>
      <c r="D599" s="30">
        <f>'M2 - Electrolyte RTD'!F183</f>
        <v/>
      </c>
      <c r="E599" s="33">
        <f>'M2 - Electrolyte RTD'!J183</f>
        <v/>
      </c>
      <c r="F599" s="31">
        <f>'M2 - Electrolyte RTD'!K183</f>
        <v/>
      </c>
      <c r="G599" s="30">
        <f>'M2 - Electrolyte RTD'!AM183</f>
        <v/>
      </c>
      <c r="H599" s="31">
        <f>'M2 - Electrolyte RTD'!N183</f>
        <v/>
      </c>
      <c r="I599" s="15">
        <f>'M2 - Electrolyte RTD'!AJ183</f>
        <v/>
      </c>
      <c r="J599" s="15" t="inlineStr">
        <is>
          <t>Capture live promo to assess.</t>
        </is>
      </c>
    </row>
    <row r="600" ht="28" customHeight="1">
      <c r="A600" s="15" t="inlineStr">
        <is>
          <t>BioSteel</t>
        </is>
      </c>
      <c r="B600" s="15" t="inlineStr">
        <is>
          <t>BioSteel Sports Drink (RTD) | White Freeze | 12-pack 500mL</t>
        </is>
      </c>
      <c r="C600" s="15" t="inlineStr">
        <is>
          <t>2) Electrolyte beverage (RTD)</t>
        </is>
      </c>
      <c r="D600" s="30">
        <f>'M2 - Electrolyte RTD'!F184</f>
        <v/>
      </c>
      <c r="E600" s="33">
        <f>'M2 - Electrolyte RTD'!J184</f>
        <v/>
      </c>
      <c r="F600" s="31">
        <f>'M2 - Electrolyte RTD'!K184</f>
        <v/>
      </c>
      <c r="G600" s="30">
        <f>'M2 - Electrolyte RTD'!AM184</f>
        <v/>
      </c>
      <c r="H600" s="31">
        <f>'M2 - Electrolyte RTD'!N184</f>
        <v/>
      </c>
      <c r="I600" s="15">
        <f>'M2 - Electrolyte RTD'!AJ184</f>
        <v/>
      </c>
      <c r="J600" s="15" t="inlineStr">
        <is>
          <t>Capture live promo to assess.</t>
        </is>
      </c>
    </row>
    <row r="601" ht="28" customHeight="1">
      <c r="A601" s="15" t="inlineStr">
        <is>
          <t>BioSteel</t>
        </is>
      </c>
      <c r="B601" s="15" t="inlineStr">
        <is>
          <t>BioSteel Sports Drink (RTD) | White Freeze | 18-pack 500mL</t>
        </is>
      </c>
      <c r="C601" s="15" t="inlineStr">
        <is>
          <t>2) Electrolyte beverage (RTD)</t>
        </is>
      </c>
      <c r="D601" s="30">
        <f>'M2 - Electrolyte RTD'!F185</f>
        <v/>
      </c>
      <c r="E601" s="33">
        <f>'M2 - Electrolyte RTD'!J185</f>
        <v/>
      </c>
      <c r="F601" s="31">
        <f>'M2 - Electrolyte RTD'!K185</f>
        <v/>
      </c>
      <c r="G601" s="30">
        <f>'M2 - Electrolyte RTD'!AM185</f>
        <v/>
      </c>
      <c r="H601" s="31">
        <f>'M2 - Electrolyte RTD'!N185</f>
        <v/>
      </c>
      <c r="I601" s="15">
        <f>'M2 - Electrolyte RTD'!AJ185</f>
        <v/>
      </c>
      <c r="J601" s="15" t="inlineStr">
        <is>
          <t>Capture live promo to assess.</t>
        </is>
      </c>
    </row>
    <row r="602" ht="28" customHeight="1">
      <c r="A602" s="15" t="inlineStr">
        <is>
          <t>BioSteel</t>
        </is>
      </c>
      <c r="B602" s="15" t="inlineStr">
        <is>
          <t>BioSteel Sports Drink (RTD) | White Freeze | 24-pack 500mL</t>
        </is>
      </c>
      <c r="C602" s="15" t="inlineStr">
        <is>
          <t>2) Electrolyte beverage (RTD)</t>
        </is>
      </c>
      <c r="D602" s="30">
        <f>'M2 - Electrolyte RTD'!F186</f>
        <v/>
      </c>
      <c r="E602" s="33">
        <f>'M2 - Electrolyte RTD'!J186</f>
        <v/>
      </c>
      <c r="F602" s="31">
        <f>'M2 - Electrolyte RTD'!K186</f>
        <v/>
      </c>
      <c r="G602" s="30">
        <f>'M2 - Electrolyte RTD'!AM186</f>
        <v/>
      </c>
      <c r="H602" s="31">
        <f>'M2 - Electrolyte RTD'!N186</f>
        <v/>
      </c>
      <c r="I602" s="15">
        <f>'M2 - Electrolyte RTD'!AJ186</f>
        <v/>
      </c>
      <c r="J602" s="15" t="inlineStr">
        <is>
          <t>Capture live promo to assess.</t>
        </is>
      </c>
    </row>
    <row r="603" ht="28" customHeight="1">
      <c r="A603" s="15" t="inlineStr">
        <is>
          <t>BioSteel</t>
        </is>
      </c>
      <c r="B603" s="15" t="inlineStr">
        <is>
          <t>BioSteel Sports Drink (RTD) | Rainbow Twist | single 500mL</t>
        </is>
      </c>
      <c r="C603" s="15" t="inlineStr">
        <is>
          <t>2) Electrolyte beverage (RTD)</t>
        </is>
      </c>
      <c r="D603" s="30">
        <f>'M2 - Electrolyte RTD'!F187</f>
        <v/>
      </c>
      <c r="E603" s="33">
        <f>'M2 - Electrolyte RTD'!J187</f>
        <v/>
      </c>
      <c r="F603" s="31">
        <f>'M2 - Electrolyte RTD'!K187</f>
        <v/>
      </c>
      <c r="G603" s="30">
        <f>'M2 - Electrolyte RTD'!AM187</f>
        <v/>
      </c>
      <c r="H603" s="31">
        <f>'M2 - Electrolyte RTD'!N187</f>
        <v/>
      </c>
      <c r="I603" s="15">
        <f>'M2 - Electrolyte RTD'!AJ187</f>
        <v/>
      </c>
      <c r="J603" s="15" t="inlineStr">
        <is>
          <t>Capture live promo to assess.</t>
        </is>
      </c>
    </row>
    <row r="604" ht="28" customHeight="1">
      <c r="A604" s="15" t="inlineStr">
        <is>
          <t>BioSteel</t>
        </is>
      </c>
      <c r="B604" s="15" t="inlineStr">
        <is>
          <t>BioSteel Sports Drink (RTD) | Rainbow Twist | 8-pack 500mL</t>
        </is>
      </c>
      <c r="C604" s="15" t="inlineStr">
        <is>
          <t>2) Electrolyte beverage (RTD)</t>
        </is>
      </c>
      <c r="D604" s="30">
        <f>'M2 - Electrolyte RTD'!F188</f>
        <v/>
      </c>
      <c r="E604" s="33">
        <f>'M2 - Electrolyte RTD'!J188</f>
        <v/>
      </c>
      <c r="F604" s="31">
        <f>'M2 - Electrolyte RTD'!K188</f>
        <v/>
      </c>
      <c r="G604" s="30">
        <f>'M2 - Electrolyte RTD'!AM188</f>
        <v/>
      </c>
      <c r="H604" s="31">
        <f>'M2 - Electrolyte RTD'!N188</f>
        <v/>
      </c>
      <c r="I604" s="15">
        <f>'M2 - Electrolyte RTD'!AJ188</f>
        <v/>
      </c>
      <c r="J604" s="15" t="inlineStr">
        <is>
          <t>Capture live promo to assess.</t>
        </is>
      </c>
    </row>
    <row r="605" ht="28" customHeight="1">
      <c r="A605" s="15" t="inlineStr">
        <is>
          <t>BioSteel</t>
        </is>
      </c>
      <c r="B605" s="15" t="inlineStr">
        <is>
          <t>BioSteel Sports Drink (RTD) | Rainbow Twist | 12-pack 500mL</t>
        </is>
      </c>
      <c r="C605" s="15" t="inlineStr">
        <is>
          <t>2) Electrolyte beverage (RTD)</t>
        </is>
      </c>
      <c r="D605" s="30">
        <f>'M2 - Electrolyte RTD'!F189</f>
        <v/>
      </c>
      <c r="E605" s="33">
        <f>'M2 - Electrolyte RTD'!J189</f>
        <v/>
      </c>
      <c r="F605" s="31">
        <f>'M2 - Electrolyte RTD'!K189</f>
        <v/>
      </c>
      <c r="G605" s="30">
        <f>'M2 - Electrolyte RTD'!AM189</f>
        <v/>
      </c>
      <c r="H605" s="31">
        <f>'M2 - Electrolyte RTD'!N189</f>
        <v/>
      </c>
      <c r="I605" s="15">
        <f>'M2 - Electrolyte RTD'!AJ189</f>
        <v/>
      </c>
      <c r="J605" s="15" t="inlineStr">
        <is>
          <t>Capture live promo to assess.</t>
        </is>
      </c>
    </row>
    <row r="606" ht="28" customHeight="1">
      <c r="A606" s="15" t="inlineStr">
        <is>
          <t>BioSteel</t>
        </is>
      </c>
      <c r="B606" s="15" t="inlineStr">
        <is>
          <t>BioSteel Sports Drink (RTD) | Rainbow Twist | 18-pack 500mL</t>
        </is>
      </c>
      <c r="C606" s="15" t="inlineStr">
        <is>
          <t>2) Electrolyte beverage (RTD)</t>
        </is>
      </c>
      <c r="D606" s="30">
        <f>'M2 - Electrolyte RTD'!F190</f>
        <v/>
      </c>
      <c r="E606" s="33">
        <f>'M2 - Electrolyte RTD'!J190</f>
        <v/>
      </c>
      <c r="F606" s="31">
        <f>'M2 - Electrolyte RTD'!K190</f>
        <v/>
      </c>
      <c r="G606" s="30">
        <f>'M2 - Electrolyte RTD'!AM190</f>
        <v/>
      </c>
      <c r="H606" s="31">
        <f>'M2 - Electrolyte RTD'!N190</f>
        <v/>
      </c>
      <c r="I606" s="15">
        <f>'M2 - Electrolyte RTD'!AJ190</f>
        <v/>
      </c>
      <c r="J606" s="15" t="inlineStr">
        <is>
          <t>Capture live promo to assess.</t>
        </is>
      </c>
    </row>
    <row r="607" ht="28" customHeight="1">
      <c r="A607" s="15" t="inlineStr">
        <is>
          <t>BioSteel</t>
        </is>
      </c>
      <c r="B607" s="15" t="inlineStr">
        <is>
          <t>BioSteel Sports Drink (RTD) | Rainbow Twist | 24-pack 500mL</t>
        </is>
      </c>
      <c r="C607" s="15" t="inlineStr">
        <is>
          <t>2) Electrolyte beverage (RTD)</t>
        </is>
      </c>
      <c r="D607" s="30">
        <f>'M2 - Electrolyte RTD'!F191</f>
        <v/>
      </c>
      <c r="E607" s="33">
        <f>'M2 - Electrolyte RTD'!J191</f>
        <v/>
      </c>
      <c r="F607" s="31">
        <f>'M2 - Electrolyte RTD'!K191</f>
        <v/>
      </c>
      <c r="G607" s="30">
        <f>'M2 - Electrolyte RTD'!AM191</f>
        <v/>
      </c>
      <c r="H607" s="31">
        <f>'M2 - Electrolyte RTD'!N191</f>
        <v/>
      </c>
      <c r="I607" s="15">
        <f>'M2 - Electrolyte RTD'!AJ191</f>
        <v/>
      </c>
      <c r="J607" s="15" t="inlineStr">
        <is>
          <t>Capture live promo to assess.</t>
        </is>
      </c>
    </row>
    <row r="608" ht="28" customHeight="1">
      <c r="A608" s="15" t="inlineStr">
        <is>
          <t>BioSteel</t>
        </is>
      </c>
      <c r="B608" s="15" t="inlineStr">
        <is>
          <t>BioSteel Sports Drink (RTD) | Mixed Berry | single 500mL</t>
        </is>
      </c>
      <c r="C608" s="15" t="inlineStr">
        <is>
          <t>2) Electrolyte beverage (RTD)</t>
        </is>
      </c>
      <c r="D608" s="30">
        <f>'M2 - Electrolyte RTD'!F192</f>
        <v/>
      </c>
      <c r="E608" s="33">
        <f>'M2 - Electrolyte RTD'!J192</f>
        <v/>
      </c>
      <c r="F608" s="31">
        <f>'M2 - Electrolyte RTD'!K192</f>
        <v/>
      </c>
      <c r="G608" s="30">
        <f>'M2 - Electrolyte RTD'!AM192</f>
        <v/>
      </c>
      <c r="H608" s="31">
        <f>'M2 - Electrolyte RTD'!N192</f>
        <v/>
      </c>
      <c r="I608" s="15">
        <f>'M2 - Electrolyte RTD'!AJ192</f>
        <v/>
      </c>
      <c r="J608" s="15" t="inlineStr">
        <is>
          <t>Capture live promo to assess.</t>
        </is>
      </c>
    </row>
    <row r="609" ht="28" customHeight="1">
      <c r="A609" s="15" t="inlineStr">
        <is>
          <t>BioSteel</t>
        </is>
      </c>
      <c r="B609" s="15" t="inlineStr">
        <is>
          <t>BioSteel Sports Drink (RTD) | Mixed Berry | 8-pack 500mL</t>
        </is>
      </c>
      <c r="C609" s="15" t="inlineStr">
        <is>
          <t>2) Electrolyte beverage (RTD)</t>
        </is>
      </c>
      <c r="D609" s="30">
        <f>'M2 - Electrolyte RTD'!F193</f>
        <v/>
      </c>
      <c r="E609" s="33">
        <f>'M2 - Electrolyte RTD'!J193</f>
        <v/>
      </c>
      <c r="F609" s="31">
        <f>'M2 - Electrolyte RTD'!K193</f>
        <v/>
      </c>
      <c r="G609" s="30">
        <f>'M2 - Electrolyte RTD'!AM193</f>
        <v/>
      </c>
      <c r="H609" s="31">
        <f>'M2 - Electrolyte RTD'!N193</f>
        <v/>
      </c>
      <c r="I609" s="15">
        <f>'M2 - Electrolyte RTD'!AJ193</f>
        <v/>
      </c>
      <c r="J609" s="15" t="inlineStr">
        <is>
          <t>Capture live promo to assess.</t>
        </is>
      </c>
    </row>
    <row r="610" ht="28" customHeight="1">
      <c r="A610" s="15" t="inlineStr">
        <is>
          <t>BioSteel</t>
        </is>
      </c>
      <c r="B610" s="15" t="inlineStr">
        <is>
          <t>BioSteel Sports Drink (RTD) | Mixed Berry | 12-pack 500mL</t>
        </is>
      </c>
      <c r="C610" s="15" t="inlineStr">
        <is>
          <t>2) Electrolyte beverage (RTD)</t>
        </is>
      </c>
      <c r="D610" s="30">
        <f>'M2 - Electrolyte RTD'!F194</f>
        <v/>
      </c>
      <c r="E610" s="33">
        <f>'M2 - Electrolyte RTD'!J194</f>
        <v/>
      </c>
      <c r="F610" s="31">
        <f>'M2 - Electrolyte RTD'!K194</f>
        <v/>
      </c>
      <c r="G610" s="30">
        <f>'M2 - Electrolyte RTD'!AM194</f>
        <v/>
      </c>
      <c r="H610" s="31">
        <f>'M2 - Electrolyte RTD'!N194</f>
        <v/>
      </c>
      <c r="I610" s="15">
        <f>'M2 - Electrolyte RTD'!AJ194</f>
        <v/>
      </c>
      <c r="J610" s="15" t="inlineStr">
        <is>
          <t>Capture live promo to assess.</t>
        </is>
      </c>
    </row>
    <row r="611" ht="28" customHeight="1">
      <c r="A611" s="15" t="inlineStr">
        <is>
          <t>BioSteel</t>
        </is>
      </c>
      <c r="B611" s="15" t="inlineStr">
        <is>
          <t>BioSteel Sports Drink (RTD) | Mixed Berry | 18-pack 500mL</t>
        </is>
      </c>
      <c r="C611" s="15" t="inlineStr">
        <is>
          <t>2) Electrolyte beverage (RTD)</t>
        </is>
      </c>
      <c r="D611" s="30">
        <f>'M2 - Electrolyte RTD'!F195</f>
        <v/>
      </c>
      <c r="E611" s="33">
        <f>'M2 - Electrolyte RTD'!J195</f>
        <v/>
      </c>
      <c r="F611" s="31">
        <f>'M2 - Electrolyte RTD'!K195</f>
        <v/>
      </c>
      <c r="G611" s="30">
        <f>'M2 - Electrolyte RTD'!AM195</f>
        <v/>
      </c>
      <c r="H611" s="31">
        <f>'M2 - Electrolyte RTD'!N195</f>
        <v/>
      </c>
      <c r="I611" s="15">
        <f>'M2 - Electrolyte RTD'!AJ195</f>
        <v/>
      </c>
      <c r="J611" s="15" t="inlineStr">
        <is>
          <t>Capture live promo to assess.</t>
        </is>
      </c>
    </row>
    <row r="612" ht="28" customHeight="1">
      <c r="A612" s="15" t="inlineStr">
        <is>
          <t>BioSteel</t>
        </is>
      </c>
      <c r="B612" s="15" t="inlineStr">
        <is>
          <t>BioSteel Sports Drink (RTD) | Mixed Berry | 24-pack 500mL</t>
        </is>
      </c>
      <c r="C612" s="15" t="inlineStr">
        <is>
          <t>2) Electrolyte beverage (RTD)</t>
        </is>
      </c>
      <c r="D612" s="30">
        <f>'M2 - Electrolyte RTD'!F196</f>
        <v/>
      </c>
      <c r="E612" s="33">
        <f>'M2 - Electrolyte RTD'!J196</f>
        <v/>
      </c>
      <c r="F612" s="31">
        <f>'M2 - Electrolyte RTD'!K196</f>
        <v/>
      </c>
      <c r="G612" s="30">
        <f>'M2 - Electrolyte RTD'!AM196</f>
        <v/>
      </c>
      <c r="H612" s="31">
        <f>'M2 - Electrolyte RTD'!N196</f>
        <v/>
      </c>
      <c r="I612" s="15">
        <f>'M2 - Electrolyte RTD'!AJ196</f>
        <v/>
      </c>
      <c r="J612" s="15" t="inlineStr">
        <is>
          <t>Capture live promo to assess.</t>
        </is>
      </c>
    </row>
    <row r="613" ht="28" customHeight="1">
      <c r="A613" s="15" t="inlineStr">
        <is>
          <t>BioSteel</t>
        </is>
      </c>
      <c r="B613" s="15" t="inlineStr">
        <is>
          <t>BioSteel Sports Drink (RTD) | Peach Mango | single 500mL</t>
        </is>
      </c>
      <c r="C613" s="15" t="inlineStr">
        <is>
          <t>2) Electrolyte beverage (RTD)</t>
        </is>
      </c>
      <c r="D613" s="30">
        <f>'M2 - Electrolyte RTD'!F197</f>
        <v/>
      </c>
      <c r="E613" s="33">
        <f>'M2 - Electrolyte RTD'!J197</f>
        <v/>
      </c>
      <c r="F613" s="31">
        <f>'M2 - Electrolyte RTD'!K197</f>
        <v/>
      </c>
      <c r="G613" s="30">
        <f>'M2 - Electrolyte RTD'!AM197</f>
        <v/>
      </c>
      <c r="H613" s="31">
        <f>'M2 - Electrolyte RTD'!N197</f>
        <v/>
      </c>
      <c r="I613" s="15">
        <f>'M2 - Electrolyte RTD'!AJ197</f>
        <v/>
      </c>
      <c r="J613" s="15" t="inlineStr">
        <is>
          <t>Capture live promo to assess.</t>
        </is>
      </c>
    </row>
    <row r="614" ht="28" customHeight="1">
      <c r="A614" s="15" t="inlineStr">
        <is>
          <t>BioSteel</t>
        </is>
      </c>
      <c r="B614" s="15" t="inlineStr">
        <is>
          <t>BioSteel Sports Drink (RTD) | Peach Mango | 8-pack 500mL</t>
        </is>
      </c>
      <c r="C614" s="15" t="inlineStr">
        <is>
          <t>2) Electrolyte beverage (RTD)</t>
        </is>
      </c>
      <c r="D614" s="30">
        <f>'M2 - Electrolyte RTD'!F198</f>
        <v/>
      </c>
      <c r="E614" s="33">
        <f>'M2 - Electrolyte RTD'!J198</f>
        <v/>
      </c>
      <c r="F614" s="31">
        <f>'M2 - Electrolyte RTD'!K198</f>
        <v/>
      </c>
      <c r="G614" s="30">
        <f>'M2 - Electrolyte RTD'!AM198</f>
        <v/>
      </c>
      <c r="H614" s="31">
        <f>'M2 - Electrolyte RTD'!N198</f>
        <v/>
      </c>
      <c r="I614" s="15">
        <f>'M2 - Electrolyte RTD'!AJ198</f>
        <v/>
      </c>
      <c r="J614" s="15" t="inlineStr">
        <is>
          <t>Capture live promo to assess.</t>
        </is>
      </c>
    </row>
    <row r="615" ht="28" customHeight="1">
      <c r="A615" s="15" t="inlineStr">
        <is>
          <t>BioSteel</t>
        </is>
      </c>
      <c r="B615" s="15" t="inlineStr">
        <is>
          <t>BioSteel Sports Drink (RTD) | Peach Mango | 12-pack 500mL</t>
        </is>
      </c>
      <c r="C615" s="15" t="inlineStr">
        <is>
          <t>2) Electrolyte beverage (RTD)</t>
        </is>
      </c>
      <c r="D615" s="30">
        <f>'M2 - Electrolyte RTD'!F199</f>
        <v/>
      </c>
      <c r="E615" s="33">
        <f>'M2 - Electrolyte RTD'!J199</f>
        <v/>
      </c>
      <c r="F615" s="31">
        <f>'M2 - Electrolyte RTD'!K199</f>
        <v/>
      </c>
      <c r="G615" s="30">
        <f>'M2 - Electrolyte RTD'!AM199</f>
        <v/>
      </c>
      <c r="H615" s="31">
        <f>'M2 - Electrolyte RTD'!N199</f>
        <v/>
      </c>
      <c r="I615" s="15">
        <f>'M2 - Electrolyte RTD'!AJ199</f>
        <v/>
      </c>
      <c r="J615" s="15" t="inlineStr">
        <is>
          <t>Capture live promo to assess.</t>
        </is>
      </c>
    </row>
    <row r="616" ht="28" customHeight="1">
      <c r="A616" s="15" t="inlineStr">
        <is>
          <t>BioSteel</t>
        </is>
      </c>
      <c r="B616" s="15" t="inlineStr">
        <is>
          <t>BioSteel Sports Drink (RTD) | Peach Mango | 18-pack 500mL</t>
        </is>
      </c>
      <c r="C616" s="15" t="inlineStr">
        <is>
          <t>2) Electrolyte beverage (RTD)</t>
        </is>
      </c>
      <c r="D616" s="30">
        <f>'M2 - Electrolyte RTD'!F200</f>
        <v/>
      </c>
      <c r="E616" s="33">
        <f>'M2 - Electrolyte RTD'!J200</f>
        <v/>
      </c>
      <c r="F616" s="31">
        <f>'M2 - Electrolyte RTD'!K200</f>
        <v/>
      </c>
      <c r="G616" s="30">
        <f>'M2 - Electrolyte RTD'!AM200</f>
        <v/>
      </c>
      <c r="H616" s="31">
        <f>'M2 - Electrolyte RTD'!N200</f>
        <v/>
      </c>
      <c r="I616" s="15">
        <f>'M2 - Electrolyte RTD'!AJ200</f>
        <v/>
      </c>
      <c r="J616" s="15" t="inlineStr">
        <is>
          <t>Capture live promo to assess.</t>
        </is>
      </c>
    </row>
    <row r="617" ht="28" customHeight="1">
      <c r="A617" s="15" t="inlineStr">
        <is>
          <t>BioSteel</t>
        </is>
      </c>
      <c r="B617" s="15" t="inlineStr">
        <is>
          <t>BioSteel Sports Drink (RTD) | Peach Mango | 24-pack 500mL</t>
        </is>
      </c>
      <c r="C617" s="15" t="inlineStr">
        <is>
          <t>2) Electrolyte beverage (RTD)</t>
        </is>
      </c>
      <c r="D617" s="30">
        <f>'M2 - Electrolyte RTD'!F201</f>
        <v/>
      </c>
      <c r="E617" s="33">
        <f>'M2 - Electrolyte RTD'!J201</f>
        <v/>
      </c>
      <c r="F617" s="31">
        <f>'M2 - Electrolyte RTD'!K201</f>
        <v/>
      </c>
      <c r="G617" s="30">
        <f>'M2 - Electrolyte RTD'!AM201</f>
        <v/>
      </c>
      <c r="H617" s="31">
        <f>'M2 - Electrolyte RTD'!N201</f>
        <v/>
      </c>
      <c r="I617" s="15">
        <f>'M2 - Electrolyte RTD'!AJ201</f>
        <v/>
      </c>
      <c r="J617" s="15" t="inlineStr">
        <is>
          <t>Capture live promo to assess.</t>
        </is>
      </c>
    </row>
    <row r="618" ht="28" customHeight="1">
      <c r="A618" s="15" t="inlineStr">
        <is>
          <t>CWENCH</t>
        </is>
      </c>
      <c r="B618" s="15" t="inlineStr">
        <is>
          <t>CWENCH Hydration | Blue Raspberry | single 500mL</t>
        </is>
      </c>
      <c r="C618" s="15" t="inlineStr">
        <is>
          <t>2) Electrolyte beverage (RTD)</t>
        </is>
      </c>
      <c r="D618" s="30">
        <f>'M2 - Electrolyte RTD'!F202</f>
        <v/>
      </c>
      <c r="E618" s="33">
        <f>'M2 - Electrolyte RTD'!J202</f>
        <v/>
      </c>
      <c r="F618" s="31">
        <f>'M2 - Electrolyte RTD'!K202</f>
        <v/>
      </c>
      <c r="G618" s="30">
        <f>'M2 - Electrolyte RTD'!AM202</f>
        <v/>
      </c>
      <c r="H618" s="31">
        <f>'M2 - Electrolyte RTD'!N202</f>
        <v/>
      </c>
      <c r="I618" s="15">
        <f>'M2 - Electrolyte RTD'!AJ202</f>
        <v/>
      </c>
      <c r="J618" s="15" t="inlineStr">
        <is>
          <t>Capture live promo to assess.</t>
        </is>
      </c>
    </row>
    <row r="619" ht="28" customHeight="1">
      <c r="A619" s="15" t="inlineStr">
        <is>
          <t>CWENCH</t>
        </is>
      </c>
      <c r="B619" s="15" t="inlineStr">
        <is>
          <t>CWENCH Hydration | Blue Raspberry | 8-pack 500mL</t>
        </is>
      </c>
      <c r="C619" s="15" t="inlineStr">
        <is>
          <t>2) Electrolyte beverage (RTD)</t>
        </is>
      </c>
      <c r="D619" s="30">
        <f>'M2 - Electrolyte RTD'!F203</f>
        <v/>
      </c>
      <c r="E619" s="33">
        <f>'M2 - Electrolyte RTD'!J203</f>
        <v/>
      </c>
      <c r="F619" s="31">
        <f>'M2 - Electrolyte RTD'!K203</f>
        <v/>
      </c>
      <c r="G619" s="30">
        <f>'M2 - Electrolyte RTD'!AM203</f>
        <v/>
      </c>
      <c r="H619" s="31">
        <f>'M2 - Electrolyte RTD'!N203</f>
        <v/>
      </c>
      <c r="I619" s="15">
        <f>'M2 - Electrolyte RTD'!AJ203</f>
        <v/>
      </c>
      <c r="J619" s="15" t="inlineStr">
        <is>
          <t>Capture live promo to assess.</t>
        </is>
      </c>
    </row>
    <row r="620" ht="28" customHeight="1">
      <c r="A620" s="15" t="inlineStr">
        <is>
          <t>CWENCH</t>
        </is>
      </c>
      <c r="B620" s="15" t="inlineStr">
        <is>
          <t>CWENCH Hydration | Blue Raspberry | 12-pack 500mL</t>
        </is>
      </c>
      <c r="C620" s="15" t="inlineStr">
        <is>
          <t>2) Electrolyte beverage (RTD)</t>
        </is>
      </c>
      <c r="D620" s="30">
        <f>'M2 - Electrolyte RTD'!F204</f>
        <v/>
      </c>
      <c r="E620" s="33">
        <f>'M2 - Electrolyte RTD'!J204</f>
        <v/>
      </c>
      <c r="F620" s="31">
        <f>'M2 - Electrolyte RTD'!K204</f>
        <v/>
      </c>
      <c r="G620" s="30">
        <f>'M2 - Electrolyte RTD'!AM204</f>
        <v/>
      </c>
      <c r="H620" s="31">
        <f>'M2 - Electrolyte RTD'!N204</f>
        <v/>
      </c>
      <c r="I620" s="15">
        <f>'M2 - Electrolyte RTD'!AJ204</f>
        <v/>
      </c>
      <c r="J620" s="15" t="inlineStr">
        <is>
          <t>Capture live promo to assess.</t>
        </is>
      </c>
    </row>
    <row r="621" ht="28" customHeight="1">
      <c r="A621" s="15" t="inlineStr">
        <is>
          <t>CWENCH</t>
        </is>
      </c>
      <c r="B621" s="15" t="inlineStr">
        <is>
          <t>CWENCH Hydration | Blue Raspberry | 18-pack 500mL</t>
        </is>
      </c>
      <c r="C621" s="15" t="inlineStr">
        <is>
          <t>2) Electrolyte beverage (RTD)</t>
        </is>
      </c>
      <c r="D621" s="30">
        <f>'M2 - Electrolyte RTD'!F205</f>
        <v/>
      </c>
      <c r="E621" s="33">
        <f>'M2 - Electrolyte RTD'!J205</f>
        <v/>
      </c>
      <c r="F621" s="31">
        <f>'M2 - Electrolyte RTD'!K205</f>
        <v/>
      </c>
      <c r="G621" s="30">
        <f>'M2 - Electrolyte RTD'!AM205</f>
        <v/>
      </c>
      <c r="H621" s="31">
        <f>'M2 - Electrolyte RTD'!N205</f>
        <v/>
      </c>
      <c r="I621" s="15">
        <f>'M2 - Electrolyte RTD'!AJ205</f>
        <v/>
      </c>
      <c r="J621" s="15" t="inlineStr">
        <is>
          <t>Capture live promo to assess.</t>
        </is>
      </c>
    </row>
    <row r="622" ht="28" customHeight="1">
      <c r="A622" s="15" t="inlineStr">
        <is>
          <t>CWENCH</t>
        </is>
      </c>
      <c r="B622" s="15" t="inlineStr">
        <is>
          <t>CWENCH Hydration | Blue Raspberry | 24-pack 500mL</t>
        </is>
      </c>
      <c r="C622" s="15" t="inlineStr">
        <is>
          <t>2) Electrolyte beverage (RTD)</t>
        </is>
      </c>
      <c r="D622" s="30">
        <f>'M2 - Electrolyte RTD'!F206</f>
        <v/>
      </c>
      <c r="E622" s="33">
        <f>'M2 - Electrolyte RTD'!J206</f>
        <v/>
      </c>
      <c r="F622" s="31">
        <f>'M2 - Electrolyte RTD'!K206</f>
        <v/>
      </c>
      <c r="G622" s="30">
        <f>'M2 - Electrolyte RTD'!AM206</f>
        <v/>
      </c>
      <c r="H622" s="31">
        <f>'M2 - Electrolyte RTD'!N206</f>
        <v/>
      </c>
      <c r="I622" s="15">
        <f>'M2 - Electrolyte RTD'!AJ206</f>
        <v/>
      </c>
      <c r="J622" s="15" t="inlineStr">
        <is>
          <t>Capture live promo to assess.</t>
        </is>
      </c>
    </row>
    <row r="623" ht="28" customHeight="1">
      <c r="A623" s="15" t="inlineStr">
        <is>
          <t>CWENCH</t>
        </is>
      </c>
      <c r="B623" s="15" t="inlineStr">
        <is>
          <t>CWENCH Hydration | Fruit Punch | single 500mL</t>
        </is>
      </c>
      <c r="C623" s="15" t="inlineStr">
        <is>
          <t>2) Electrolyte beverage (RTD)</t>
        </is>
      </c>
      <c r="D623" s="30">
        <f>'M2 - Electrolyte RTD'!F207</f>
        <v/>
      </c>
      <c r="E623" s="33">
        <f>'M2 - Electrolyte RTD'!J207</f>
        <v/>
      </c>
      <c r="F623" s="31">
        <f>'M2 - Electrolyte RTD'!K207</f>
        <v/>
      </c>
      <c r="G623" s="30">
        <f>'M2 - Electrolyte RTD'!AM207</f>
        <v/>
      </c>
      <c r="H623" s="31">
        <f>'M2 - Electrolyte RTD'!N207</f>
        <v/>
      </c>
      <c r="I623" s="15">
        <f>'M2 - Electrolyte RTD'!AJ207</f>
        <v/>
      </c>
      <c r="J623" s="15" t="inlineStr">
        <is>
          <t>Capture live promo to assess.</t>
        </is>
      </c>
    </row>
    <row r="624" ht="28" customHeight="1">
      <c r="A624" s="15" t="inlineStr">
        <is>
          <t>CWENCH</t>
        </is>
      </c>
      <c r="B624" s="15" t="inlineStr">
        <is>
          <t>CWENCH Hydration | Fruit Punch | 8-pack 500mL</t>
        </is>
      </c>
      <c r="C624" s="15" t="inlineStr">
        <is>
          <t>2) Electrolyte beverage (RTD)</t>
        </is>
      </c>
      <c r="D624" s="30">
        <f>'M2 - Electrolyte RTD'!F208</f>
        <v/>
      </c>
      <c r="E624" s="33">
        <f>'M2 - Electrolyte RTD'!J208</f>
        <v/>
      </c>
      <c r="F624" s="31">
        <f>'M2 - Electrolyte RTD'!K208</f>
        <v/>
      </c>
      <c r="G624" s="30">
        <f>'M2 - Electrolyte RTD'!AM208</f>
        <v/>
      </c>
      <c r="H624" s="31">
        <f>'M2 - Electrolyte RTD'!N208</f>
        <v/>
      </c>
      <c r="I624" s="15">
        <f>'M2 - Electrolyte RTD'!AJ208</f>
        <v/>
      </c>
      <c r="J624" s="15" t="inlineStr">
        <is>
          <t>Capture live promo to assess.</t>
        </is>
      </c>
    </row>
    <row r="625" ht="28" customHeight="1">
      <c r="A625" s="15" t="inlineStr">
        <is>
          <t>CWENCH</t>
        </is>
      </c>
      <c r="B625" s="15" t="inlineStr">
        <is>
          <t>CWENCH Hydration | Fruit Punch | 12-pack 500mL</t>
        </is>
      </c>
      <c r="C625" s="15" t="inlineStr">
        <is>
          <t>2) Electrolyte beverage (RTD)</t>
        </is>
      </c>
      <c r="D625" s="30">
        <f>'M2 - Electrolyte RTD'!F209</f>
        <v/>
      </c>
      <c r="E625" s="33">
        <f>'M2 - Electrolyte RTD'!J209</f>
        <v/>
      </c>
      <c r="F625" s="31">
        <f>'M2 - Electrolyte RTD'!K209</f>
        <v/>
      </c>
      <c r="G625" s="30">
        <f>'M2 - Electrolyte RTD'!AM209</f>
        <v/>
      </c>
      <c r="H625" s="31">
        <f>'M2 - Electrolyte RTD'!N209</f>
        <v/>
      </c>
      <c r="I625" s="15">
        <f>'M2 - Electrolyte RTD'!AJ209</f>
        <v/>
      </c>
      <c r="J625" s="15" t="inlineStr">
        <is>
          <t>Capture live promo to assess.</t>
        </is>
      </c>
    </row>
    <row r="626" ht="28" customHeight="1">
      <c r="A626" s="15" t="inlineStr">
        <is>
          <t>CWENCH</t>
        </is>
      </c>
      <c r="B626" s="15" t="inlineStr">
        <is>
          <t>CWENCH Hydration | Fruit Punch | 18-pack 500mL</t>
        </is>
      </c>
      <c r="C626" s="15" t="inlineStr">
        <is>
          <t>2) Electrolyte beverage (RTD)</t>
        </is>
      </c>
      <c r="D626" s="30">
        <f>'M2 - Electrolyte RTD'!F210</f>
        <v/>
      </c>
      <c r="E626" s="33">
        <f>'M2 - Electrolyte RTD'!J210</f>
        <v/>
      </c>
      <c r="F626" s="31">
        <f>'M2 - Electrolyte RTD'!K210</f>
        <v/>
      </c>
      <c r="G626" s="30">
        <f>'M2 - Electrolyte RTD'!AM210</f>
        <v/>
      </c>
      <c r="H626" s="31">
        <f>'M2 - Electrolyte RTD'!N210</f>
        <v/>
      </c>
      <c r="I626" s="15">
        <f>'M2 - Electrolyte RTD'!AJ210</f>
        <v/>
      </c>
      <c r="J626" s="15" t="inlineStr">
        <is>
          <t>Capture live promo to assess.</t>
        </is>
      </c>
    </row>
    <row r="627" ht="28" customHeight="1">
      <c r="A627" s="15" t="inlineStr">
        <is>
          <t>CWENCH</t>
        </is>
      </c>
      <c r="B627" s="15" t="inlineStr">
        <is>
          <t>CWENCH Hydration | Fruit Punch | 24-pack 500mL</t>
        </is>
      </c>
      <c r="C627" s="15" t="inlineStr">
        <is>
          <t>2) Electrolyte beverage (RTD)</t>
        </is>
      </c>
      <c r="D627" s="30">
        <f>'M2 - Electrolyte RTD'!F211</f>
        <v/>
      </c>
      <c r="E627" s="33">
        <f>'M2 - Electrolyte RTD'!J211</f>
        <v/>
      </c>
      <c r="F627" s="31">
        <f>'M2 - Electrolyte RTD'!K211</f>
        <v/>
      </c>
      <c r="G627" s="30">
        <f>'M2 - Electrolyte RTD'!AM211</f>
        <v/>
      </c>
      <c r="H627" s="31">
        <f>'M2 - Electrolyte RTD'!N211</f>
        <v/>
      </c>
      <c r="I627" s="15">
        <f>'M2 - Electrolyte RTD'!AJ211</f>
        <v/>
      </c>
      <c r="J627" s="15" t="inlineStr">
        <is>
          <t>Capture live promo to assess.</t>
        </is>
      </c>
    </row>
    <row r="628" ht="28" customHeight="1">
      <c r="A628" s="15" t="inlineStr">
        <is>
          <t>CWENCH</t>
        </is>
      </c>
      <c r="B628" s="15" t="inlineStr">
        <is>
          <t>CWENCH Hydration | Green Apple | single 500mL</t>
        </is>
      </c>
      <c r="C628" s="15" t="inlineStr">
        <is>
          <t>2) Electrolyte beverage (RTD)</t>
        </is>
      </c>
      <c r="D628" s="30">
        <f>'M2 - Electrolyte RTD'!F212</f>
        <v/>
      </c>
      <c r="E628" s="33">
        <f>'M2 - Electrolyte RTD'!J212</f>
        <v/>
      </c>
      <c r="F628" s="31">
        <f>'M2 - Electrolyte RTD'!K212</f>
        <v/>
      </c>
      <c r="G628" s="30">
        <f>'M2 - Electrolyte RTD'!AM212</f>
        <v/>
      </c>
      <c r="H628" s="31">
        <f>'M2 - Electrolyte RTD'!N212</f>
        <v/>
      </c>
      <c r="I628" s="15">
        <f>'M2 - Electrolyte RTD'!AJ212</f>
        <v/>
      </c>
      <c r="J628" s="15" t="inlineStr">
        <is>
          <t>Capture live promo to assess.</t>
        </is>
      </c>
    </row>
    <row r="629" ht="28" customHeight="1">
      <c r="A629" s="15" t="inlineStr">
        <is>
          <t>CWENCH</t>
        </is>
      </c>
      <c r="B629" s="15" t="inlineStr">
        <is>
          <t>CWENCH Hydration | Green Apple | 8-pack 500mL</t>
        </is>
      </c>
      <c r="C629" s="15" t="inlineStr">
        <is>
          <t>2) Electrolyte beverage (RTD)</t>
        </is>
      </c>
      <c r="D629" s="30">
        <f>'M2 - Electrolyte RTD'!F213</f>
        <v/>
      </c>
      <c r="E629" s="33">
        <f>'M2 - Electrolyte RTD'!J213</f>
        <v/>
      </c>
      <c r="F629" s="31">
        <f>'M2 - Electrolyte RTD'!K213</f>
        <v/>
      </c>
      <c r="G629" s="30">
        <f>'M2 - Electrolyte RTD'!AM213</f>
        <v/>
      </c>
      <c r="H629" s="31">
        <f>'M2 - Electrolyte RTD'!N213</f>
        <v/>
      </c>
      <c r="I629" s="15">
        <f>'M2 - Electrolyte RTD'!AJ213</f>
        <v/>
      </c>
      <c r="J629" s="15" t="inlineStr">
        <is>
          <t>Capture live promo to assess.</t>
        </is>
      </c>
    </row>
    <row r="630" ht="28" customHeight="1">
      <c r="A630" s="15" t="inlineStr">
        <is>
          <t>CWENCH</t>
        </is>
      </c>
      <c r="B630" s="15" t="inlineStr">
        <is>
          <t>CWENCH Hydration | Green Apple | 12-pack 500mL</t>
        </is>
      </c>
      <c r="C630" s="15" t="inlineStr">
        <is>
          <t>2) Electrolyte beverage (RTD)</t>
        </is>
      </c>
      <c r="D630" s="30">
        <f>'M2 - Electrolyte RTD'!F214</f>
        <v/>
      </c>
      <c r="E630" s="33">
        <f>'M2 - Electrolyte RTD'!J214</f>
        <v/>
      </c>
      <c r="F630" s="31">
        <f>'M2 - Electrolyte RTD'!K214</f>
        <v/>
      </c>
      <c r="G630" s="30">
        <f>'M2 - Electrolyte RTD'!AM214</f>
        <v/>
      </c>
      <c r="H630" s="31">
        <f>'M2 - Electrolyte RTD'!N214</f>
        <v/>
      </c>
      <c r="I630" s="15">
        <f>'M2 - Electrolyte RTD'!AJ214</f>
        <v/>
      </c>
      <c r="J630" s="15" t="inlineStr">
        <is>
          <t>Capture live promo to assess.</t>
        </is>
      </c>
    </row>
    <row r="631" ht="28" customHeight="1">
      <c r="A631" s="15" t="inlineStr">
        <is>
          <t>CWENCH</t>
        </is>
      </c>
      <c r="B631" s="15" t="inlineStr">
        <is>
          <t>CWENCH Hydration | Green Apple | 18-pack 500mL</t>
        </is>
      </c>
      <c r="C631" s="15" t="inlineStr">
        <is>
          <t>2) Electrolyte beverage (RTD)</t>
        </is>
      </c>
      <c r="D631" s="30">
        <f>'M2 - Electrolyte RTD'!F215</f>
        <v/>
      </c>
      <c r="E631" s="33">
        <f>'M2 - Electrolyte RTD'!J215</f>
        <v/>
      </c>
      <c r="F631" s="31">
        <f>'M2 - Electrolyte RTD'!K215</f>
        <v/>
      </c>
      <c r="G631" s="30">
        <f>'M2 - Electrolyte RTD'!AM215</f>
        <v/>
      </c>
      <c r="H631" s="31">
        <f>'M2 - Electrolyte RTD'!N215</f>
        <v/>
      </c>
      <c r="I631" s="15">
        <f>'M2 - Electrolyte RTD'!AJ215</f>
        <v/>
      </c>
      <c r="J631" s="15" t="inlineStr">
        <is>
          <t>Capture live promo to assess.</t>
        </is>
      </c>
    </row>
    <row r="632" ht="28" customHeight="1">
      <c r="A632" s="15" t="inlineStr">
        <is>
          <t>CWENCH</t>
        </is>
      </c>
      <c r="B632" s="15" t="inlineStr">
        <is>
          <t>CWENCH Hydration | Green Apple | 24-pack 500mL</t>
        </is>
      </c>
      <c r="C632" s="15" t="inlineStr">
        <is>
          <t>2) Electrolyte beverage (RTD)</t>
        </is>
      </c>
      <c r="D632" s="30">
        <f>'M2 - Electrolyte RTD'!F216</f>
        <v/>
      </c>
      <c r="E632" s="33">
        <f>'M2 - Electrolyte RTD'!J216</f>
        <v/>
      </c>
      <c r="F632" s="31">
        <f>'M2 - Electrolyte RTD'!K216</f>
        <v/>
      </c>
      <c r="G632" s="30">
        <f>'M2 - Electrolyte RTD'!AM216</f>
        <v/>
      </c>
      <c r="H632" s="31">
        <f>'M2 - Electrolyte RTD'!N216</f>
        <v/>
      </c>
      <c r="I632" s="15">
        <f>'M2 - Electrolyte RTD'!AJ216</f>
        <v/>
      </c>
      <c r="J632" s="15" t="inlineStr">
        <is>
          <t>Capture live promo to assess.</t>
        </is>
      </c>
    </row>
    <row r="633" ht="28" customHeight="1">
      <c r="A633" s="15" t="inlineStr">
        <is>
          <t>CWENCH</t>
        </is>
      </c>
      <c r="B633" s="15" t="inlineStr">
        <is>
          <t>CWENCH Hydration | Watermelon | single 500mL</t>
        </is>
      </c>
      <c r="C633" s="15" t="inlineStr">
        <is>
          <t>2) Electrolyte beverage (RTD)</t>
        </is>
      </c>
      <c r="D633" s="30">
        <f>'M2 - Electrolyte RTD'!F217</f>
        <v/>
      </c>
      <c r="E633" s="33">
        <f>'M2 - Electrolyte RTD'!J217</f>
        <v/>
      </c>
      <c r="F633" s="31">
        <f>'M2 - Electrolyte RTD'!K217</f>
        <v/>
      </c>
      <c r="G633" s="30">
        <f>'M2 - Electrolyte RTD'!AM217</f>
        <v/>
      </c>
      <c r="H633" s="31">
        <f>'M2 - Electrolyte RTD'!N217</f>
        <v/>
      </c>
      <c r="I633" s="15">
        <f>'M2 - Electrolyte RTD'!AJ217</f>
        <v/>
      </c>
      <c r="J633" s="15" t="inlineStr">
        <is>
          <t>Capture live promo to assess.</t>
        </is>
      </c>
    </row>
    <row r="634" ht="28" customHeight="1">
      <c r="A634" s="15" t="inlineStr">
        <is>
          <t>CWENCH</t>
        </is>
      </c>
      <c r="B634" s="15" t="inlineStr">
        <is>
          <t>CWENCH Hydration | Watermelon | 8-pack 500mL</t>
        </is>
      </c>
      <c r="C634" s="15" t="inlineStr">
        <is>
          <t>2) Electrolyte beverage (RTD)</t>
        </is>
      </c>
      <c r="D634" s="30">
        <f>'M2 - Electrolyte RTD'!F218</f>
        <v/>
      </c>
      <c r="E634" s="33">
        <f>'M2 - Electrolyte RTD'!J218</f>
        <v/>
      </c>
      <c r="F634" s="31">
        <f>'M2 - Electrolyte RTD'!K218</f>
        <v/>
      </c>
      <c r="G634" s="30">
        <f>'M2 - Electrolyte RTD'!AM218</f>
        <v/>
      </c>
      <c r="H634" s="31">
        <f>'M2 - Electrolyte RTD'!N218</f>
        <v/>
      </c>
      <c r="I634" s="15">
        <f>'M2 - Electrolyte RTD'!AJ218</f>
        <v/>
      </c>
      <c r="J634" s="15" t="inlineStr">
        <is>
          <t>Capture live promo to assess.</t>
        </is>
      </c>
    </row>
    <row r="635" ht="28" customHeight="1">
      <c r="A635" s="15" t="inlineStr">
        <is>
          <t>CWENCH</t>
        </is>
      </c>
      <c r="B635" s="15" t="inlineStr">
        <is>
          <t>CWENCH Hydration | Watermelon | 12-pack 500mL</t>
        </is>
      </c>
      <c r="C635" s="15" t="inlineStr">
        <is>
          <t>2) Electrolyte beverage (RTD)</t>
        </is>
      </c>
      <c r="D635" s="30">
        <f>'M2 - Electrolyte RTD'!F219</f>
        <v/>
      </c>
      <c r="E635" s="33">
        <f>'M2 - Electrolyte RTD'!J219</f>
        <v/>
      </c>
      <c r="F635" s="31">
        <f>'M2 - Electrolyte RTD'!K219</f>
        <v/>
      </c>
      <c r="G635" s="30">
        <f>'M2 - Electrolyte RTD'!AM219</f>
        <v/>
      </c>
      <c r="H635" s="31">
        <f>'M2 - Electrolyte RTD'!N219</f>
        <v/>
      </c>
      <c r="I635" s="15">
        <f>'M2 - Electrolyte RTD'!AJ219</f>
        <v/>
      </c>
      <c r="J635" s="15" t="inlineStr">
        <is>
          <t>Capture live promo to assess.</t>
        </is>
      </c>
    </row>
    <row r="636" ht="28" customHeight="1">
      <c r="A636" s="15" t="inlineStr">
        <is>
          <t>CWENCH</t>
        </is>
      </c>
      <c r="B636" s="15" t="inlineStr">
        <is>
          <t>CWENCH Hydration | Watermelon | 18-pack 500mL</t>
        </is>
      </c>
      <c r="C636" s="15" t="inlineStr">
        <is>
          <t>2) Electrolyte beverage (RTD)</t>
        </is>
      </c>
      <c r="D636" s="30">
        <f>'M2 - Electrolyte RTD'!F220</f>
        <v/>
      </c>
      <c r="E636" s="33">
        <f>'M2 - Electrolyte RTD'!J220</f>
        <v/>
      </c>
      <c r="F636" s="31">
        <f>'M2 - Electrolyte RTD'!K220</f>
        <v/>
      </c>
      <c r="G636" s="30">
        <f>'M2 - Electrolyte RTD'!AM220</f>
        <v/>
      </c>
      <c r="H636" s="31">
        <f>'M2 - Electrolyte RTD'!N220</f>
        <v/>
      </c>
      <c r="I636" s="15">
        <f>'M2 - Electrolyte RTD'!AJ220</f>
        <v/>
      </c>
      <c r="J636" s="15" t="inlineStr">
        <is>
          <t>Capture live promo to assess.</t>
        </is>
      </c>
    </row>
    <row r="637" ht="28" customHeight="1">
      <c r="A637" s="15" t="inlineStr">
        <is>
          <t>CWENCH</t>
        </is>
      </c>
      <c r="B637" s="15" t="inlineStr">
        <is>
          <t>CWENCH Hydration | Watermelon | 24-pack 500mL</t>
        </is>
      </c>
      <c r="C637" s="15" t="inlineStr">
        <is>
          <t>2) Electrolyte beverage (RTD)</t>
        </is>
      </c>
      <c r="D637" s="30">
        <f>'M2 - Electrolyte RTD'!F221</f>
        <v/>
      </c>
      <c r="E637" s="33">
        <f>'M2 - Electrolyte RTD'!J221</f>
        <v/>
      </c>
      <c r="F637" s="31">
        <f>'M2 - Electrolyte RTD'!K221</f>
        <v/>
      </c>
      <c r="G637" s="30">
        <f>'M2 - Electrolyte RTD'!AM221</f>
        <v/>
      </c>
      <c r="H637" s="31">
        <f>'M2 - Electrolyte RTD'!N221</f>
        <v/>
      </c>
      <c r="I637" s="15">
        <f>'M2 - Electrolyte RTD'!AJ221</f>
        <v/>
      </c>
      <c r="J637" s="15" t="inlineStr">
        <is>
          <t>Capture live promo to assess.</t>
        </is>
      </c>
    </row>
    <row r="638" ht="28" customHeight="1">
      <c r="A638" s="15" t="inlineStr">
        <is>
          <t>CWENCH</t>
        </is>
      </c>
      <c r="B638" s="15" t="inlineStr">
        <is>
          <t>CWENCH Hydration | Peach | single 500mL</t>
        </is>
      </c>
      <c r="C638" s="15" t="inlineStr">
        <is>
          <t>2) Electrolyte beverage (RTD)</t>
        </is>
      </c>
      <c r="D638" s="30">
        <f>'M2 - Electrolyte RTD'!F222</f>
        <v/>
      </c>
      <c r="E638" s="33">
        <f>'M2 - Electrolyte RTD'!J222</f>
        <v/>
      </c>
      <c r="F638" s="31">
        <f>'M2 - Electrolyte RTD'!K222</f>
        <v/>
      </c>
      <c r="G638" s="30">
        <f>'M2 - Electrolyte RTD'!AM222</f>
        <v/>
      </c>
      <c r="H638" s="31">
        <f>'M2 - Electrolyte RTD'!N222</f>
        <v/>
      </c>
      <c r="I638" s="15">
        <f>'M2 - Electrolyte RTD'!AJ222</f>
        <v/>
      </c>
      <c r="J638" s="15" t="inlineStr">
        <is>
          <t>Capture live promo to assess.</t>
        </is>
      </c>
    </row>
    <row r="639" ht="28" customHeight="1">
      <c r="A639" s="15" t="inlineStr">
        <is>
          <t>CWENCH</t>
        </is>
      </c>
      <c r="B639" s="15" t="inlineStr">
        <is>
          <t>CWENCH Hydration | Peach | 8-pack 500mL</t>
        </is>
      </c>
      <c r="C639" s="15" t="inlineStr">
        <is>
          <t>2) Electrolyte beverage (RTD)</t>
        </is>
      </c>
      <c r="D639" s="30">
        <f>'M2 - Electrolyte RTD'!F223</f>
        <v/>
      </c>
      <c r="E639" s="33">
        <f>'M2 - Electrolyte RTD'!J223</f>
        <v/>
      </c>
      <c r="F639" s="31">
        <f>'M2 - Electrolyte RTD'!K223</f>
        <v/>
      </c>
      <c r="G639" s="30">
        <f>'M2 - Electrolyte RTD'!AM223</f>
        <v/>
      </c>
      <c r="H639" s="31">
        <f>'M2 - Electrolyte RTD'!N223</f>
        <v/>
      </c>
      <c r="I639" s="15">
        <f>'M2 - Electrolyte RTD'!AJ223</f>
        <v/>
      </c>
      <c r="J639" s="15" t="inlineStr">
        <is>
          <t>Capture live promo to assess.</t>
        </is>
      </c>
    </row>
    <row r="640" ht="28" customHeight="1">
      <c r="A640" s="15" t="inlineStr">
        <is>
          <t>CWENCH</t>
        </is>
      </c>
      <c r="B640" s="15" t="inlineStr">
        <is>
          <t>CWENCH Hydration | Peach | 12-pack 500mL</t>
        </is>
      </c>
      <c r="C640" s="15" t="inlineStr">
        <is>
          <t>2) Electrolyte beverage (RTD)</t>
        </is>
      </c>
      <c r="D640" s="30">
        <f>'M2 - Electrolyte RTD'!F224</f>
        <v/>
      </c>
      <c r="E640" s="33">
        <f>'M2 - Electrolyte RTD'!J224</f>
        <v/>
      </c>
      <c r="F640" s="31">
        <f>'M2 - Electrolyte RTD'!K224</f>
        <v/>
      </c>
      <c r="G640" s="30">
        <f>'M2 - Electrolyte RTD'!AM224</f>
        <v/>
      </c>
      <c r="H640" s="31">
        <f>'M2 - Electrolyte RTD'!N224</f>
        <v/>
      </c>
      <c r="I640" s="15">
        <f>'M2 - Electrolyte RTD'!AJ224</f>
        <v/>
      </c>
      <c r="J640" s="15" t="inlineStr">
        <is>
          <t>Capture live promo to assess.</t>
        </is>
      </c>
    </row>
    <row r="641" ht="28" customHeight="1">
      <c r="A641" s="15" t="inlineStr">
        <is>
          <t>CWENCH</t>
        </is>
      </c>
      <c r="B641" s="15" t="inlineStr">
        <is>
          <t>CWENCH Hydration | Peach | 18-pack 500mL</t>
        </is>
      </c>
      <c r="C641" s="15" t="inlineStr">
        <is>
          <t>2) Electrolyte beverage (RTD)</t>
        </is>
      </c>
      <c r="D641" s="30">
        <f>'M2 - Electrolyte RTD'!F225</f>
        <v/>
      </c>
      <c r="E641" s="33">
        <f>'M2 - Electrolyte RTD'!J225</f>
        <v/>
      </c>
      <c r="F641" s="31">
        <f>'M2 - Electrolyte RTD'!K225</f>
        <v/>
      </c>
      <c r="G641" s="30">
        <f>'M2 - Electrolyte RTD'!AM225</f>
        <v/>
      </c>
      <c r="H641" s="31">
        <f>'M2 - Electrolyte RTD'!N225</f>
        <v/>
      </c>
      <c r="I641" s="15">
        <f>'M2 - Electrolyte RTD'!AJ225</f>
        <v/>
      </c>
      <c r="J641" s="15" t="inlineStr">
        <is>
          <t>Capture live promo to assess.</t>
        </is>
      </c>
    </row>
    <row r="642" ht="28" customHeight="1">
      <c r="A642" s="15" t="inlineStr">
        <is>
          <t>CWENCH</t>
        </is>
      </c>
      <c r="B642" s="15" t="inlineStr">
        <is>
          <t>CWENCH Hydration | Peach | 24-pack 500mL</t>
        </is>
      </c>
      <c r="C642" s="15" t="inlineStr">
        <is>
          <t>2) Electrolyte beverage (RTD)</t>
        </is>
      </c>
      <c r="D642" s="30">
        <f>'M2 - Electrolyte RTD'!F226</f>
        <v/>
      </c>
      <c r="E642" s="33">
        <f>'M2 - Electrolyte RTD'!J226</f>
        <v/>
      </c>
      <c r="F642" s="31">
        <f>'M2 - Electrolyte RTD'!K226</f>
        <v/>
      </c>
      <c r="G642" s="30">
        <f>'M2 - Electrolyte RTD'!AM226</f>
        <v/>
      </c>
      <c r="H642" s="31">
        <f>'M2 - Electrolyte RTD'!N226</f>
        <v/>
      </c>
      <c r="I642" s="15">
        <f>'M2 - Electrolyte RTD'!AJ226</f>
        <v/>
      </c>
      <c r="J642" s="15" t="inlineStr">
        <is>
          <t>Capture live promo to assess.</t>
        </is>
      </c>
    </row>
    <row r="643" ht="28" customHeight="1">
      <c r="A643" s="15" t="inlineStr">
        <is>
          <t>Pedialyte</t>
        </is>
      </c>
      <c r="B643" s="15" t="inlineStr">
        <is>
          <t>Pedialyte Electrolyte Solution | Unflavored | 8-pack 1L</t>
        </is>
      </c>
      <c r="C643" s="15" t="inlineStr">
        <is>
          <t>2) Electrolyte beverage (RTD)</t>
        </is>
      </c>
      <c r="D643" s="30">
        <f>'M2 - Electrolyte RTD'!F227</f>
        <v/>
      </c>
      <c r="E643" s="33">
        <f>'M2 - Electrolyte RTD'!J227</f>
        <v/>
      </c>
      <c r="F643" s="31">
        <f>'M2 - Electrolyte RTD'!K227</f>
        <v/>
      </c>
      <c r="G643" s="30">
        <f>'M2 - Electrolyte RTD'!AM227</f>
        <v/>
      </c>
      <c r="H643" s="31">
        <f>'M2 - Electrolyte RTD'!N227</f>
        <v/>
      </c>
      <c r="I643" s="15">
        <f>'M2 - Electrolyte RTD'!AJ227</f>
        <v/>
      </c>
      <c r="J643" s="15" t="inlineStr">
        <is>
          <t>Capture live promo to assess.</t>
        </is>
      </c>
    </row>
    <row r="644" ht="28" customHeight="1">
      <c r="A644" s="15" t="inlineStr">
        <is>
          <t>Pedialyte</t>
        </is>
      </c>
      <c r="B644" s="15" t="inlineStr">
        <is>
          <t>Pedialyte Electrolyte Solution | Unflavored | 12-pack 1L</t>
        </is>
      </c>
      <c r="C644" s="15" t="inlineStr">
        <is>
          <t>2) Electrolyte beverage (RTD)</t>
        </is>
      </c>
      <c r="D644" s="30">
        <f>'M2 - Electrolyte RTD'!F228</f>
        <v/>
      </c>
      <c r="E644" s="33">
        <f>'M2 - Electrolyte RTD'!J228</f>
        <v/>
      </c>
      <c r="F644" s="31">
        <f>'M2 - Electrolyte RTD'!K228</f>
        <v/>
      </c>
      <c r="G644" s="30">
        <f>'M2 - Electrolyte RTD'!AM228</f>
        <v/>
      </c>
      <c r="H644" s="31">
        <f>'M2 - Electrolyte RTD'!N228</f>
        <v/>
      </c>
      <c r="I644" s="15">
        <f>'M2 - Electrolyte RTD'!AJ228</f>
        <v/>
      </c>
      <c r="J644" s="15" t="inlineStr">
        <is>
          <t>Capture live promo to assess.</t>
        </is>
      </c>
    </row>
    <row r="645" ht="28" customHeight="1">
      <c r="A645" s="15" t="inlineStr">
        <is>
          <t>Pedialyte</t>
        </is>
      </c>
      <c r="B645" s="15" t="inlineStr">
        <is>
          <t>Pedialyte Electrolyte Solution | Unflavored | 24-pack 1L</t>
        </is>
      </c>
      <c r="C645" s="15" t="inlineStr">
        <is>
          <t>2) Electrolyte beverage (RTD)</t>
        </is>
      </c>
      <c r="D645" s="30">
        <f>'M2 - Electrolyte RTD'!F229</f>
        <v/>
      </c>
      <c r="E645" s="33">
        <f>'M2 - Electrolyte RTD'!J229</f>
        <v/>
      </c>
      <c r="F645" s="31">
        <f>'M2 - Electrolyte RTD'!K229</f>
        <v/>
      </c>
      <c r="G645" s="30">
        <f>'M2 - Electrolyte RTD'!AM229</f>
        <v/>
      </c>
      <c r="H645" s="31">
        <f>'M2 - Electrolyte RTD'!N229</f>
        <v/>
      </c>
      <c r="I645" s="15">
        <f>'M2 - Electrolyte RTD'!AJ229</f>
        <v/>
      </c>
      <c r="J645" s="15" t="inlineStr">
        <is>
          <t>Capture live promo to assess.</t>
        </is>
      </c>
    </row>
    <row r="646" ht="28" customHeight="1">
      <c r="A646" s="15" t="inlineStr">
        <is>
          <t>Pedialyte</t>
        </is>
      </c>
      <c r="B646" s="15" t="inlineStr">
        <is>
          <t>Pedialyte Electrolyte Solution | Fruit | 8-pack 1L</t>
        </is>
      </c>
      <c r="C646" s="15" t="inlineStr">
        <is>
          <t>2) Electrolyte beverage (RTD)</t>
        </is>
      </c>
      <c r="D646" s="30">
        <f>'M2 - Electrolyte RTD'!F230</f>
        <v/>
      </c>
      <c r="E646" s="33">
        <f>'M2 - Electrolyte RTD'!J230</f>
        <v/>
      </c>
      <c r="F646" s="31">
        <f>'M2 - Electrolyte RTD'!K230</f>
        <v/>
      </c>
      <c r="G646" s="30">
        <f>'M2 - Electrolyte RTD'!AM230</f>
        <v/>
      </c>
      <c r="H646" s="31">
        <f>'M2 - Electrolyte RTD'!N230</f>
        <v/>
      </c>
      <c r="I646" s="15">
        <f>'M2 - Electrolyte RTD'!AJ230</f>
        <v/>
      </c>
      <c r="J646" s="15" t="inlineStr">
        <is>
          <t>Capture live promo to assess.</t>
        </is>
      </c>
    </row>
    <row r="647" ht="28" customHeight="1">
      <c r="A647" s="15" t="inlineStr">
        <is>
          <t>Pedialyte</t>
        </is>
      </c>
      <c r="B647" s="15" t="inlineStr">
        <is>
          <t>Pedialyte Electrolyte Solution | Fruit | 12-pack 1L</t>
        </is>
      </c>
      <c r="C647" s="15" t="inlineStr">
        <is>
          <t>2) Electrolyte beverage (RTD)</t>
        </is>
      </c>
      <c r="D647" s="30">
        <f>'M2 - Electrolyte RTD'!F231</f>
        <v/>
      </c>
      <c r="E647" s="33">
        <f>'M2 - Electrolyte RTD'!J231</f>
        <v/>
      </c>
      <c r="F647" s="31">
        <f>'M2 - Electrolyte RTD'!K231</f>
        <v/>
      </c>
      <c r="G647" s="30">
        <f>'M2 - Electrolyte RTD'!AM231</f>
        <v/>
      </c>
      <c r="H647" s="31">
        <f>'M2 - Electrolyte RTD'!N231</f>
        <v/>
      </c>
      <c r="I647" s="15">
        <f>'M2 - Electrolyte RTD'!AJ231</f>
        <v/>
      </c>
      <c r="J647" s="15" t="inlineStr">
        <is>
          <t>Capture live promo to assess.</t>
        </is>
      </c>
    </row>
    <row r="648" ht="28" customHeight="1">
      <c r="A648" s="15" t="inlineStr">
        <is>
          <t>Pedialyte</t>
        </is>
      </c>
      <c r="B648" s="15" t="inlineStr">
        <is>
          <t>Pedialyte Electrolyte Solution | Fruit | 24-pack 1L</t>
        </is>
      </c>
      <c r="C648" s="15" t="inlineStr">
        <is>
          <t>2) Electrolyte beverage (RTD)</t>
        </is>
      </c>
      <c r="D648" s="30">
        <f>'M2 - Electrolyte RTD'!F232</f>
        <v/>
      </c>
      <c r="E648" s="33">
        <f>'M2 - Electrolyte RTD'!J232</f>
        <v/>
      </c>
      <c r="F648" s="31">
        <f>'M2 - Electrolyte RTD'!K232</f>
        <v/>
      </c>
      <c r="G648" s="30">
        <f>'M2 - Electrolyte RTD'!AM232</f>
        <v/>
      </c>
      <c r="H648" s="31">
        <f>'M2 - Electrolyte RTD'!N232</f>
        <v/>
      </c>
      <c r="I648" s="15">
        <f>'M2 - Electrolyte RTD'!AJ232</f>
        <v/>
      </c>
      <c r="J648" s="15" t="inlineStr">
        <is>
          <t>Capture live promo to assess.</t>
        </is>
      </c>
    </row>
    <row r="649" ht="28" customHeight="1">
      <c r="A649" s="15" t="inlineStr">
        <is>
          <t>Pedialyte</t>
        </is>
      </c>
      <c r="B649" s="15" t="inlineStr">
        <is>
          <t>Pedialyte Electrolyte Solution | Grape | 8-pack 1L</t>
        </is>
      </c>
      <c r="C649" s="15" t="inlineStr">
        <is>
          <t>2) Electrolyte beverage (RTD)</t>
        </is>
      </c>
      <c r="D649" s="30">
        <f>'M2 - Electrolyte RTD'!F233</f>
        <v/>
      </c>
      <c r="E649" s="33">
        <f>'M2 - Electrolyte RTD'!J233</f>
        <v/>
      </c>
      <c r="F649" s="31">
        <f>'M2 - Electrolyte RTD'!K233</f>
        <v/>
      </c>
      <c r="G649" s="30">
        <f>'M2 - Electrolyte RTD'!AM233</f>
        <v/>
      </c>
      <c r="H649" s="31">
        <f>'M2 - Electrolyte RTD'!N233</f>
        <v/>
      </c>
      <c r="I649" s="15">
        <f>'M2 - Electrolyte RTD'!AJ233</f>
        <v/>
      </c>
      <c r="J649" s="15" t="inlineStr">
        <is>
          <t>Capture live promo to assess.</t>
        </is>
      </c>
    </row>
    <row r="650" ht="28" customHeight="1">
      <c r="A650" s="15" t="inlineStr">
        <is>
          <t>Pedialyte</t>
        </is>
      </c>
      <c r="B650" s="15" t="inlineStr">
        <is>
          <t>Pedialyte Electrolyte Solution | Grape | 12-pack 1L</t>
        </is>
      </c>
      <c r="C650" s="15" t="inlineStr">
        <is>
          <t>2) Electrolyte beverage (RTD)</t>
        </is>
      </c>
      <c r="D650" s="30">
        <f>'M2 - Electrolyte RTD'!F234</f>
        <v/>
      </c>
      <c r="E650" s="33">
        <f>'M2 - Electrolyte RTD'!J234</f>
        <v/>
      </c>
      <c r="F650" s="31">
        <f>'M2 - Electrolyte RTD'!K234</f>
        <v/>
      </c>
      <c r="G650" s="30">
        <f>'M2 - Electrolyte RTD'!AM234</f>
        <v/>
      </c>
      <c r="H650" s="31">
        <f>'M2 - Electrolyte RTD'!N234</f>
        <v/>
      </c>
      <c r="I650" s="15">
        <f>'M2 - Electrolyte RTD'!AJ234</f>
        <v/>
      </c>
      <c r="J650" s="15" t="inlineStr">
        <is>
          <t>Capture live promo to assess.</t>
        </is>
      </c>
    </row>
    <row r="651" ht="28" customHeight="1">
      <c r="A651" s="15" t="inlineStr">
        <is>
          <t>Pedialyte</t>
        </is>
      </c>
      <c r="B651" s="15" t="inlineStr">
        <is>
          <t>Pedialyte Electrolyte Solution | Grape | 24-pack 1L</t>
        </is>
      </c>
      <c r="C651" s="15" t="inlineStr">
        <is>
          <t>2) Electrolyte beverage (RTD)</t>
        </is>
      </c>
      <c r="D651" s="30">
        <f>'M2 - Electrolyte RTD'!F235</f>
        <v/>
      </c>
      <c r="E651" s="33">
        <f>'M2 - Electrolyte RTD'!J235</f>
        <v/>
      </c>
      <c r="F651" s="31">
        <f>'M2 - Electrolyte RTD'!K235</f>
        <v/>
      </c>
      <c r="G651" s="30">
        <f>'M2 - Electrolyte RTD'!AM235</f>
        <v/>
      </c>
      <c r="H651" s="31">
        <f>'M2 - Electrolyte RTD'!N235</f>
        <v/>
      </c>
      <c r="I651" s="15">
        <f>'M2 - Electrolyte RTD'!AJ235</f>
        <v/>
      </c>
      <c r="J651" s="15" t="inlineStr">
        <is>
          <t>Capture live promo to assess.</t>
        </is>
      </c>
    </row>
    <row r="652" ht="28" customHeight="1">
      <c r="A652" s="15" t="inlineStr">
        <is>
          <t>Pedialyte</t>
        </is>
      </c>
      <c r="B652" s="15" t="inlineStr">
        <is>
          <t>Pedialyte Electrolyte Solution | Strawberry | 8-pack 1L</t>
        </is>
      </c>
      <c r="C652" s="15" t="inlineStr">
        <is>
          <t>2) Electrolyte beverage (RTD)</t>
        </is>
      </c>
      <c r="D652" s="30">
        <f>'M2 - Electrolyte RTD'!F236</f>
        <v/>
      </c>
      <c r="E652" s="33">
        <f>'M2 - Electrolyte RTD'!J236</f>
        <v/>
      </c>
      <c r="F652" s="31">
        <f>'M2 - Electrolyte RTD'!K236</f>
        <v/>
      </c>
      <c r="G652" s="30">
        <f>'M2 - Electrolyte RTD'!AM236</f>
        <v/>
      </c>
      <c r="H652" s="31">
        <f>'M2 - Electrolyte RTD'!N236</f>
        <v/>
      </c>
      <c r="I652" s="15">
        <f>'M2 - Electrolyte RTD'!AJ236</f>
        <v/>
      </c>
      <c r="J652" s="15" t="inlineStr">
        <is>
          <t>Capture live promo to assess.</t>
        </is>
      </c>
    </row>
    <row r="653" ht="28" customHeight="1">
      <c r="A653" s="15" t="inlineStr">
        <is>
          <t>Pedialyte</t>
        </is>
      </c>
      <c r="B653" s="15" t="inlineStr">
        <is>
          <t>Pedialyte Electrolyte Solution | Strawberry | 12-pack 1L</t>
        </is>
      </c>
      <c r="C653" s="15" t="inlineStr">
        <is>
          <t>2) Electrolyte beverage (RTD)</t>
        </is>
      </c>
      <c r="D653" s="30">
        <f>'M2 - Electrolyte RTD'!F237</f>
        <v/>
      </c>
      <c r="E653" s="33">
        <f>'M2 - Electrolyte RTD'!J237</f>
        <v/>
      </c>
      <c r="F653" s="31">
        <f>'M2 - Electrolyte RTD'!K237</f>
        <v/>
      </c>
      <c r="G653" s="30">
        <f>'M2 - Electrolyte RTD'!AM237</f>
        <v/>
      </c>
      <c r="H653" s="31">
        <f>'M2 - Electrolyte RTD'!N237</f>
        <v/>
      </c>
      <c r="I653" s="15">
        <f>'M2 - Electrolyte RTD'!AJ237</f>
        <v/>
      </c>
      <c r="J653" s="15" t="inlineStr">
        <is>
          <t>Capture live promo to assess.</t>
        </is>
      </c>
    </row>
    <row r="654" ht="28" customHeight="1">
      <c r="A654" s="15" t="inlineStr">
        <is>
          <t>Pedialyte</t>
        </is>
      </c>
      <c r="B654" s="15" t="inlineStr">
        <is>
          <t>Pedialyte Electrolyte Solution | Strawberry | 24-pack 1L</t>
        </is>
      </c>
      <c r="C654" s="15" t="inlineStr">
        <is>
          <t>2) Electrolyte beverage (RTD)</t>
        </is>
      </c>
      <c r="D654" s="30">
        <f>'M2 - Electrolyte RTD'!F238</f>
        <v/>
      </c>
      <c r="E654" s="33">
        <f>'M2 - Electrolyte RTD'!J238</f>
        <v/>
      </c>
      <c r="F654" s="31">
        <f>'M2 - Electrolyte RTD'!K238</f>
        <v/>
      </c>
      <c r="G654" s="30">
        <f>'M2 - Electrolyte RTD'!AM238</f>
        <v/>
      </c>
      <c r="H654" s="31">
        <f>'M2 - Electrolyte RTD'!N238</f>
        <v/>
      </c>
      <c r="I654" s="15">
        <f>'M2 - Electrolyte RTD'!AJ238</f>
        <v/>
      </c>
      <c r="J654" s="15" t="inlineStr">
        <is>
          <t>Capture live promo to assess.</t>
        </is>
      </c>
    </row>
    <row r="655" ht="28" customHeight="1">
      <c r="A655" s="15" t="inlineStr">
        <is>
          <t>Pedialyte</t>
        </is>
      </c>
      <c r="B655" s="15" t="inlineStr">
        <is>
          <t>Pedialyte Electrolyte Solution | Mixed Fruit | 8-pack 1L</t>
        </is>
      </c>
      <c r="C655" s="15" t="inlineStr">
        <is>
          <t>2) Electrolyte beverage (RTD)</t>
        </is>
      </c>
      <c r="D655" s="30">
        <f>'M2 - Electrolyte RTD'!F239</f>
        <v/>
      </c>
      <c r="E655" s="33">
        <f>'M2 - Electrolyte RTD'!J239</f>
        <v/>
      </c>
      <c r="F655" s="31">
        <f>'M2 - Electrolyte RTD'!K239</f>
        <v/>
      </c>
      <c r="G655" s="30">
        <f>'M2 - Electrolyte RTD'!AM239</f>
        <v/>
      </c>
      <c r="H655" s="31">
        <f>'M2 - Electrolyte RTD'!N239</f>
        <v/>
      </c>
      <c r="I655" s="15">
        <f>'M2 - Electrolyte RTD'!AJ239</f>
        <v/>
      </c>
      <c r="J655" s="15" t="inlineStr">
        <is>
          <t>Capture live promo to assess.</t>
        </is>
      </c>
    </row>
    <row r="656" ht="28" customHeight="1">
      <c r="A656" s="15" t="inlineStr">
        <is>
          <t>Pedialyte</t>
        </is>
      </c>
      <c r="B656" s="15" t="inlineStr">
        <is>
          <t>Pedialyte Electrolyte Solution | Mixed Fruit | 12-pack 1L</t>
        </is>
      </c>
      <c r="C656" s="15" t="inlineStr">
        <is>
          <t>2) Electrolyte beverage (RTD)</t>
        </is>
      </c>
      <c r="D656" s="30">
        <f>'M2 - Electrolyte RTD'!F240</f>
        <v/>
      </c>
      <c r="E656" s="33">
        <f>'M2 - Electrolyte RTD'!J240</f>
        <v/>
      </c>
      <c r="F656" s="31">
        <f>'M2 - Electrolyte RTD'!K240</f>
        <v/>
      </c>
      <c r="G656" s="30">
        <f>'M2 - Electrolyte RTD'!AM240</f>
        <v/>
      </c>
      <c r="H656" s="31">
        <f>'M2 - Electrolyte RTD'!N240</f>
        <v/>
      </c>
      <c r="I656" s="15">
        <f>'M2 - Electrolyte RTD'!AJ240</f>
        <v/>
      </c>
      <c r="J656" s="15" t="inlineStr">
        <is>
          <t>Capture live promo to assess.</t>
        </is>
      </c>
    </row>
    <row r="657" ht="28" customHeight="1">
      <c r="A657" s="15" t="inlineStr">
        <is>
          <t>Pedialyte</t>
        </is>
      </c>
      <c r="B657" s="15" t="inlineStr">
        <is>
          <t>Pedialyte Electrolyte Solution | Mixed Fruit | 24-pack 1L</t>
        </is>
      </c>
      <c r="C657" s="15" t="inlineStr">
        <is>
          <t>2) Electrolyte beverage (RTD)</t>
        </is>
      </c>
      <c r="D657" s="30">
        <f>'M2 - Electrolyte RTD'!F241</f>
        <v/>
      </c>
      <c r="E657" s="33">
        <f>'M2 - Electrolyte RTD'!J241</f>
        <v/>
      </c>
      <c r="F657" s="31">
        <f>'M2 - Electrolyte RTD'!K241</f>
        <v/>
      </c>
      <c r="G657" s="30">
        <f>'M2 - Electrolyte RTD'!AM241</f>
        <v/>
      </c>
      <c r="H657" s="31">
        <f>'M2 - Electrolyte RTD'!N241</f>
        <v/>
      </c>
      <c r="I657" s="15">
        <f>'M2 - Electrolyte RTD'!AJ241</f>
        <v/>
      </c>
      <c r="J657" s="15" t="inlineStr">
        <is>
          <t>Capture live promo to assess.</t>
        </is>
      </c>
    </row>
    <row r="658" ht="28" customHeight="1">
      <c r="A658" s="15" t="inlineStr">
        <is>
          <t>Gatorade</t>
        </is>
      </c>
      <c r="B658" s="15" t="inlineStr">
        <is>
          <t>Gatorlyte Rapid Rehydration | Orange | single 591mL</t>
        </is>
      </c>
      <c r="C658" s="15" t="inlineStr">
        <is>
          <t>2) Electrolyte beverage (RTD)</t>
        </is>
      </c>
      <c r="D658" s="30">
        <f>'M2 - Electrolyte RTD'!F242</f>
        <v/>
      </c>
      <c r="E658" s="33">
        <f>'M2 - Electrolyte RTD'!J242</f>
        <v/>
      </c>
      <c r="F658" s="31">
        <f>'M2 - Electrolyte RTD'!K242</f>
        <v/>
      </c>
      <c r="G658" s="30">
        <f>'M2 - Electrolyte RTD'!AM242</f>
        <v/>
      </c>
      <c r="H658" s="31">
        <f>'M2 - Electrolyte RTD'!N242</f>
        <v/>
      </c>
      <c r="I658" s="15">
        <f>'M2 - Electrolyte RTD'!AJ242</f>
        <v/>
      </c>
      <c r="J658" s="15" t="inlineStr">
        <is>
          <t>Volume + everyday-low-price; modest S&amp;S.</t>
        </is>
      </c>
    </row>
    <row r="659" ht="28" customHeight="1">
      <c r="A659" s="15" t="inlineStr">
        <is>
          <t>Gatorade</t>
        </is>
      </c>
      <c r="B659" s="15" t="inlineStr">
        <is>
          <t>Gatorlyte Rapid Rehydration | Orange | 6-pack 591mL</t>
        </is>
      </c>
      <c r="C659" s="15" t="inlineStr">
        <is>
          <t>2) Electrolyte beverage (RTD)</t>
        </is>
      </c>
      <c r="D659" s="30">
        <f>'M2 - Electrolyte RTD'!F243</f>
        <v/>
      </c>
      <c r="E659" s="33">
        <f>'M2 - Electrolyte RTD'!J243</f>
        <v/>
      </c>
      <c r="F659" s="31">
        <f>'M2 - Electrolyte RTD'!K243</f>
        <v/>
      </c>
      <c r="G659" s="30">
        <f>'M2 - Electrolyte RTD'!AM243</f>
        <v/>
      </c>
      <c r="H659" s="31">
        <f>'M2 - Electrolyte RTD'!N243</f>
        <v/>
      </c>
      <c r="I659" s="15">
        <f>'M2 - Electrolyte RTD'!AJ243</f>
        <v/>
      </c>
      <c r="J659" s="15" t="inlineStr">
        <is>
          <t>Volume + everyday-low-price; modest S&amp;S.</t>
        </is>
      </c>
    </row>
    <row r="660" ht="28" customHeight="1">
      <c r="A660" s="15" t="inlineStr">
        <is>
          <t>Gatorade</t>
        </is>
      </c>
      <c r="B660" s="15" t="inlineStr">
        <is>
          <t>Gatorlyte Rapid Rehydration | Orange | 12-pack 591mL</t>
        </is>
      </c>
      <c r="C660" s="15" t="inlineStr">
        <is>
          <t>2) Electrolyte beverage (RTD)</t>
        </is>
      </c>
      <c r="D660" s="30">
        <f>'M2 - Electrolyte RTD'!F244</f>
        <v/>
      </c>
      <c r="E660" s="33">
        <f>'M2 - Electrolyte RTD'!J244</f>
        <v/>
      </c>
      <c r="F660" s="31">
        <f>'M2 - Electrolyte RTD'!K244</f>
        <v/>
      </c>
      <c r="G660" s="30">
        <f>'M2 - Electrolyte RTD'!AM244</f>
        <v/>
      </c>
      <c r="H660" s="31">
        <f>'M2 - Electrolyte RTD'!N244</f>
        <v/>
      </c>
      <c r="I660" s="15">
        <f>'M2 - Electrolyte RTD'!AJ244</f>
        <v/>
      </c>
      <c r="J660" s="15" t="inlineStr">
        <is>
          <t>Volume + everyday-low-price; modest S&amp;S.</t>
        </is>
      </c>
    </row>
    <row r="661" ht="28" customHeight="1">
      <c r="A661" s="15" t="inlineStr">
        <is>
          <t>Gatorade</t>
        </is>
      </c>
      <c r="B661" s="15" t="inlineStr">
        <is>
          <t>Gatorlyte Rapid Rehydration | Orange | 24-pack 591mL</t>
        </is>
      </c>
      <c r="C661" s="15" t="inlineStr">
        <is>
          <t>2) Electrolyte beverage (RTD)</t>
        </is>
      </c>
      <c r="D661" s="30">
        <f>'M2 - Electrolyte RTD'!F245</f>
        <v/>
      </c>
      <c r="E661" s="33">
        <f>'M2 - Electrolyte RTD'!J245</f>
        <v/>
      </c>
      <c r="F661" s="31">
        <f>'M2 - Electrolyte RTD'!K245</f>
        <v/>
      </c>
      <c r="G661" s="30">
        <f>'M2 - Electrolyte RTD'!AM245</f>
        <v/>
      </c>
      <c r="H661" s="31">
        <f>'M2 - Electrolyte RTD'!N245</f>
        <v/>
      </c>
      <c r="I661" s="15">
        <f>'M2 - Electrolyte RTD'!AJ245</f>
        <v/>
      </c>
      <c r="J661" s="15" t="inlineStr">
        <is>
          <t>Volume + everyday-low-price; modest S&amp;S.</t>
        </is>
      </c>
    </row>
    <row r="662" ht="28" customHeight="1">
      <c r="A662" s="15" t="inlineStr">
        <is>
          <t>Gatorade</t>
        </is>
      </c>
      <c r="B662" s="15" t="inlineStr">
        <is>
          <t>Gatorlyte Rapid Rehydration | Cherry Lime | single 591mL</t>
        </is>
      </c>
      <c r="C662" s="15" t="inlineStr">
        <is>
          <t>2) Electrolyte beverage (RTD)</t>
        </is>
      </c>
      <c r="D662" s="30">
        <f>'M2 - Electrolyte RTD'!F246</f>
        <v/>
      </c>
      <c r="E662" s="33">
        <f>'M2 - Electrolyte RTD'!J246</f>
        <v/>
      </c>
      <c r="F662" s="31">
        <f>'M2 - Electrolyte RTD'!K246</f>
        <v/>
      </c>
      <c r="G662" s="30">
        <f>'M2 - Electrolyte RTD'!AM246</f>
        <v/>
      </c>
      <c r="H662" s="31">
        <f>'M2 - Electrolyte RTD'!N246</f>
        <v/>
      </c>
      <c r="I662" s="15">
        <f>'M2 - Electrolyte RTD'!AJ246</f>
        <v/>
      </c>
      <c r="J662" s="15" t="inlineStr">
        <is>
          <t>Volume + everyday-low-price; modest S&amp;S.</t>
        </is>
      </c>
    </row>
    <row r="663" ht="28" customHeight="1">
      <c r="A663" s="15" t="inlineStr">
        <is>
          <t>Gatorade</t>
        </is>
      </c>
      <c r="B663" s="15" t="inlineStr">
        <is>
          <t>Gatorlyte Rapid Rehydration | Cherry Lime | 6-pack 591mL</t>
        </is>
      </c>
      <c r="C663" s="15" t="inlineStr">
        <is>
          <t>2) Electrolyte beverage (RTD)</t>
        </is>
      </c>
      <c r="D663" s="30">
        <f>'M2 - Electrolyte RTD'!F247</f>
        <v/>
      </c>
      <c r="E663" s="33">
        <f>'M2 - Electrolyte RTD'!J247</f>
        <v/>
      </c>
      <c r="F663" s="31">
        <f>'M2 - Electrolyte RTD'!K247</f>
        <v/>
      </c>
      <c r="G663" s="30">
        <f>'M2 - Electrolyte RTD'!AM247</f>
        <v/>
      </c>
      <c r="H663" s="31">
        <f>'M2 - Electrolyte RTD'!N247</f>
        <v/>
      </c>
      <c r="I663" s="15">
        <f>'M2 - Electrolyte RTD'!AJ247</f>
        <v/>
      </c>
      <c r="J663" s="15" t="inlineStr">
        <is>
          <t>Volume + everyday-low-price; modest S&amp;S.</t>
        </is>
      </c>
    </row>
    <row r="664" ht="28" customHeight="1">
      <c r="A664" s="15" t="inlineStr">
        <is>
          <t>Gatorade</t>
        </is>
      </c>
      <c r="B664" s="15" t="inlineStr">
        <is>
          <t>Gatorlyte Rapid Rehydration | Cherry Lime | 12-pack 591mL</t>
        </is>
      </c>
      <c r="C664" s="15" t="inlineStr">
        <is>
          <t>2) Electrolyte beverage (RTD)</t>
        </is>
      </c>
      <c r="D664" s="30">
        <f>'M2 - Electrolyte RTD'!F248</f>
        <v/>
      </c>
      <c r="E664" s="33">
        <f>'M2 - Electrolyte RTD'!J248</f>
        <v/>
      </c>
      <c r="F664" s="31">
        <f>'M2 - Electrolyte RTD'!K248</f>
        <v/>
      </c>
      <c r="G664" s="30">
        <f>'M2 - Electrolyte RTD'!AM248</f>
        <v/>
      </c>
      <c r="H664" s="31">
        <f>'M2 - Electrolyte RTD'!N248</f>
        <v/>
      </c>
      <c r="I664" s="15">
        <f>'M2 - Electrolyte RTD'!AJ248</f>
        <v/>
      </c>
      <c r="J664" s="15" t="inlineStr">
        <is>
          <t>Volume + everyday-low-price; modest S&amp;S.</t>
        </is>
      </c>
    </row>
    <row r="665" ht="28" customHeight="1">
      <c r="A665" s="15" t="inlineStr">
        <is>
          <t>Gatorade</t>
        </is>
      </c>
      <c r="B665" s="15" t="inlineStr">
        <is>
          <t>Gatorlyte Rapid Rehydration | Cherry Lime | 24-pack 591mL</t>
        </is>
      </c>
      <c r="C665" s="15" t="inlineStr">
        <is>
          <t>2) Electrolyte beverage (RTD)</t>
        </is>
      </c>
      <c r="D665" s="30">
        <f>'M2 - Electrolyte RTD'!F249</f>
        <v/>
      </c>
      <c r="E665" s="33">
        <f>'M2 - Electrolyte RTD'!J249</f>
        <v/>
      </c>
      <c r="F665" s="31">
        <f>'M2 - Electrolyte RTD'!K249</f>
        <v/>
      </c>
      <c r="G665" s="30">
        <f>'M2 - Electrolyte RTD'!AM249</f>
        <v/>
      </c>
      <c r="H665" s="31">
        <f>'M2 - Electrolyte RTD'!N249</f>
        <v/>
      </c>
      <c r="I665" s="15">
        <f>'M2 - Electrolyte RTD'!AJ249</f>
        <v/>
      </c>
      <c r="J665" s="15" t="inlineStr">
        <is>
          <t>Volume + everyday-low-price; modest S&amp;S.</t>
        </is>
      </c>
    </row>
    <row r="666" ht="28" customHeight="1">
      <c r="A666" s="15" t="inlineStr">
        <is>
          <t>Gatorade</t>
        </is>
      </c>
      <c r="B666" s="15" t="inlineStr">
        <is>
          <t>Gatorlyte Rapid Rehydration | Glacier Cherry | single 591mL</t>
        </is>
      </c>
      <c r="C666" s="15" t="inlineStr">
        <is>
          <t>2) Electrolyte beverage (RTD)</t>
        </is>
      </c>
      <c r="D666" s="30">
        <f>'M2 - Electrolyte RTD'!F250</f>
        <v/>
      </c>
      <c r="E666" s="33">
        <f>'M2 - Electrolyte RTD'!J250</f>
        <v/>
      </c>
      <c r="F666" s="31">
        <f>'M2 - Electrolyte RTD'!K250</f>
        <v/>
      </c>
      <c r="G666" s="30">
        <f>'M2 - Electrolyte RTD'!AM250</f>
        <v/>
      </c>
      <c r="H666" s="31">
        <f>'M2 - Electrolyte RTD'!N250</f>
        <v/>
      </c>
      <c r="I666" s="15">
        <f>'M2 - Electrolyte RTD'!AJ250</f>
        <v/>
      </c>
      <c r="J666" s="15" t="inlineStr">
        <is>
          <t>Volume + everyday-low-price; modest S&amp;S.</t>
        </is>
      </c>
    </row>
    <row r="667" ht="28" customHeight="1">
      <c r="A667" s="15" t="inlineStr">
        <is>
          <t>Gatorade</t>
        </is>
      </c>
      <c r="B667" s="15" t="inlineStr">
        <is>
          <t>Gatorlyte Rapid Rehydration | Glacier Cherry | 6-pack 591mL</t>
        </is>
      </c>
      <c r="C667" s="15" t="inlineStr">
        <is>
          <t>2) Electrolyte beverage (RTD)</t>
        </is>
      </c>
      <c r="D667" s="30">
        <f>'M2 - Electrolyte RTD'!F251</f>
        <v/>
      </c>
      <c r="E667" s="33">
        <f>'M2 - Electrolyte RTD'!J251</f>
        <v/>
      </c>
      <c r="F667" s="31">
        <f>'M2 - Electrolyte RTD'!K251</f>
        <v/>
      </c>
      <c r="G667" s="30">
        <f>'M2 - Electrolyte RTD'!AM251</f>
        <v/>
      </c>
      <c r="H667" s="31">
        <f>'M2 - Electrolyte RTD'!N251</f>
        <v/>
      </c>
      <c r="I667" s="15">
        <f>'M2 - Electrolyte RTD'!AJ251</f>
        <v/>
      </c>
      <c r="J667" s="15" t="inlineStr">
        <is>
          <t>Volume + everyday-low-price; modest S&amp;S.</t>
        </is>
      </c>
    </row>
    <row r="668" ht="28" customHeight="1">
      <c r="A668" s="15" t="inlineStr">
        <is>
          <t>Gatorade</t>
        </is>
      </c>
      <c r="B668" s="15" t="inlineStr">
        <is>
          <t>Gatorlyte Rapid Rehydration | Glacier Cherry | 12-pack 591mL</t>
        </is>
      </c>
      <c r="C668" s="15" t="inlineStr">
        <is>
          <t>2) Electrolyte beverage (RTD)</t>
        </is>
      </c>
      <c r="D668" s="30">
        <f>'M2 - Electrolyte RTD'!F252</f>
        <v/>
      </c>
      <c r="E668" s="33">
        <f>'M2 - Electrolyte RTD'!J252</f>
        <v/>
      </c>
      <c r="F668" s="31">
        <f>'M2 - Electrolyte RTD'!K252</f>
        <v/>
      </c>
      <c r="G668" s="30">
        <f>'M2 - Electrolyte RTD'!AM252</f>
        <v/>
      </c>
      <c r="H668" s="31">
        <f>'M2 - Electrolyte RTD'!N252</f>
        <v/>
      </c>
      <c r="I668" s="15">
        <f>'M2 - Electrolyte RTD'!AJ252</f>
        <v/>
      </c>
      <c r="J668" s="15" t="inlineStr">
        <is>
          <t>Volume + everyday-low-price; modest S&amp;S.</t>
        </is>
      </c>
    </row>
    <row r="669" ht="28" customHeight="1">
      <c r="A669" s="15" t="inlineStr">
        <is>
          <t>Gatorade</t>
        </is>
      </c>
      <c r="B669" s="15" t="inlineStr">
        <is>
          <t>Gatorlyte Rapid Rehydration | Glacier Cherry | 24-pack 591mL</t>
        </is>
      </c>
      <c r="C669" s="15" t="inlineStr">
        <is>
          <t>2) Electrolyte beverage (RTD)</t>
        </is>
      </c>
      <c r="D669" s="30">
        <f>'M2 - Electrolyte RTD'!F253</f>
        <v/>
      </c>
      <c r="E669" s="33">
        <f>'M2 - Electrolyte RTD'!J253</f>
        <v/>
      </c>
      <c r="F669" s="31">
        <f>'M2 - Electrolyte RTD'!K253</f>
        <v/>
      </c>
      <c r="G669" s="30">
        <f>'M2 - Electrolyte RTD'!AM253</f>
        <v/>
      </c>
      <c r="H669" s="31">
        <f>'M2 - Electrolyte RTD'!N253</f>
        <v/>
      </c>
      <c r="I669" s="15">
        <f>'M2 - Electrolyte RTD'!AJ253</f>
        <v/>
      </c>
      <c r="J669" s="15" t="inlineStr">
        <is>
          <t>Volume + everyday-low-price; modest S&amp;S.</t>
        </is>
      </c>
    </row>
    <row r="670" ht="28" customHeight="1">
      <c r="A670" s="15" t="inlineStr">
        <is>
          <t>Gatorade</t>
        </is>
      </c>
      <c r="B670" s="15" t="inlineStr">
        <is>
          <t>Gatorlyte Rapid Rehydration | Strawberry Kiwi | single 591mL</t>
        </is>
      </c>
      <c r="C670" s="15" t="inlineStr">
        <is>
          <t>2) Electrolyte beverage (RTD)</t>
        </is>
      </c>
      <c r="D670" s="30">
        <f>'M2 - Electrolyte RTD'!F254</f>
        <v/>
      </c>
      <c r="E670" s="33">
        <f>'M2 - Electrolyte RTD'!J254</f>
        <v/>
      </c>
      <c r="F670" s="31">
        <f>'M2 - Electrolyte RTD'!K254</f>
        <v/>
      </c>
      <c r="G670" s="30">
        <f>'M2 - Electrolyte RTD'!AM254</f>
        <v/>
      </c>
      <c r="H670" s="31">
        <f>'M2 - Electrolyte RTD'!N254</f>
        <v/>
      </c>
      <c r="I670" s="15">
        <f>'M2 - Electrolyte RTD'!AJ254</f>
        <v/>
      </c>
      <c r="J670" s="15" t="inlineStr">
        <is>
          <t>Volume + everyday-low-price; modest S&amp;S.</t>
        </is>
      </c>
    </row>
    <row r="671" ht="28" customHeight="1">
      <c r="A671" s="15" t="inlineStr">
        <is>
          <t>Gatorade</t>
        </is>
      </c>
      <c r="B671" s="15" t="inlineStr">
        <is>
          <t>Gatorlyte Rapid Rehydration | Strawberry Kiwi | 6-pack 591mL</t>
        </is>
      </c>
      <c r="C671" s="15" t="inlineStr">
        <is>
          <t>2) Electrolyte beverage (RTD)</t>
        </is>
      </c>
      <c r="D671" s="30">
        <f>'M2 - Electrolyte RTD'!F255</f>
        <v/>
      </c>
      <c r="E671" s="33">
        <f>'M2 - Electrolyte RTD'!J255</f>
        <v/>
      </c>
      <c r="F671" s="31">
        <f>'M2 - Electrolyte RTD'!K255</f>
        <v/>
      </c>
      <c r="G671" s="30">
        <f>'M2 - Electrolyte RTD'!AM255</f>
        <v/>
      </c>
      <c r="H671" s="31">
        <f>'M2 - Electrolyte RTD'!N255</f>
        <v/>
      </c>
      <c r="I671" s="15">
        <f>'M2 - Electrolyte RTD'!AJ255</f>
        <v/>
      </c>
      <c r="J671" s="15" t="inlineStr">
        <is>
          <t>Volume + everyday-low-price; modest S&amp;S.</t>
        </is>
      </c>
    </row>
    <row r="672" ht="28" customHeight="1">
      <c r="A672" s="15" t="inlineStr">
        <is>
          <t>Gatorade</t>
        </is>
      </c>
      <c r="B672" s="15" t="inlineStr">
        <is>
          <t>Gatorlyte Rapid Rehydration | Strawberry Kiwi | 12-pack 591mL</t>
        </is>
      </c>
      <c r="C672" s="15" t="inlineStr">
        <is>
          <t>2) Electrolyte beverage (RTD)</t>
        </is>
      </c>
      <c r="D672" s="30">
        <f>'M2 - Electrolyte RTD'!F256</f>
        <v/>
      </c>
      <c r="E672" s="33">
        <f>'M2 - Electrolyte RTD'!J256</f>
        <v/>
      </c>
      <c r="F672" s="31">
        <f>'M2 - Electrolyte RTD'!K256</f>
        <v/>
      </c>
      <c r="G672" s="30">
        <f>'M2 - Electrolyte RTD'!AM256</f>
        <v/>
      </c>
      <c r="H672" s="31">
        <f>'M2 - Electrolyte RTD'!N256</f>
        <v/>
      </c>
      <c r="I672" s="15">
        <f>'M2 - Electrolyte RTD'!AJ256</f>
        <v/>
      </c>
      <c r="J672" s="15" t="inlineStr">
        <is>
          <t>Volume + everyday-low-price; modest S&amp;S.</t>
        </is>
      </c>
    </row>
    <row r="673" ht="28" customHeight="1">
      <c r="A673" s="15" t="inlineStr">
        <is>
          <t>Gatorade</t>
        </is>
      </c>
      <c r="B673" s="15" t="inlineStr">
        <is>
          <t>Gatorlyte Rapid Rehydration | Strawberry Kiwi | 24-pack 591mL</t>
        </is>
      </c>
      <c r="C673" s="15" t="inlineStr">
        <is>
          <t>2) Electrolyte beverage (RTD)</t>
        </is>
      </c>
      <c r="D673" s="30">
        <f>'M2 - Electrolyte RTD'!F257</f>
        <v/>
      </c>
      <c r="E673" s="33">
        <f>'M2 - Electrolyte RTD'!J257</f>
        <v/>
      </c>
      <c r="F673" s="31">
        <f>'M2 - Electrolyte RTD'!K257</f>
        <v/>
      </c>
      <c r="G673" s="30">
        <f>'M2 - Electrolyte RTD'!AM257</f>
        <v/>
      </c>
      <c r="H673" s="31">
        <f>'M2 - Electrolyte RTD'!N257</f>
        <v/>
      </c>
      <c r="I673" s="15">
        <f>'M2 - Electrolyte RTD'!AJ257</f>
        <v/>
      </c>
      <c r="J673" s="15" t="inlineStr">
        <is>
          <t>Volume + everyday-low-price; modest S&amp;S.</t>
        </is>
      </c>
    </row>
    <row r="674" ht="28" customHeight="1">
      <c r="A674" s="15" t="inlineStr">
        <is>
          <t>Vita Coco</t>
        </is>
      </c>
      <c r="B674" s="15" t="inlineStr">
        <is>
          <t>Vita Coco Pure Coconut Water | Original | single 330mL</t>
        </is>
      </c>
      <c r="C674" s="15" t="inlineStr">
        <is>
          <t>2) Electrolyte beverage (RTD)</t>
        </is>
      </c>
      <c r="D674" s="30">
        <f>'M2 - Electrolyte RTD'!F258</f>
        <v/>
      </c>
      <c r="E674" s="33">
        <f>'M2 - Electrolyte RTD'!J258</f>
        <v/>
      </c>
      <c r="F674" s="31">
        <f>'M2 - Electrolyte RTD'!K258</f>
        <v/>
      </c>
      <c r="G674" s="30">
        <f>'M2 - Electrolyte RTD'!AM258</f>
        <v/>
      </c>
      <c r="H674" s="31">
        <f>'M2 - Electrolyte RTD'!N258</f>
        <v/>
      </c>
      <c r="I674" s="15">
        <f>'M2 - Electrolyte RTD'!AJ258</f>
        <v/>
      </c>
      <c r="J674" s="15" t="inlineStr">
        <is>
          <t>Capture live promo to assess.</t>
        </is>
      </c>
    </row>
    <row r="675" ht="28" customHeight="1">
      <c r="A675" s="15" t="inlineStr">
        <is>
          <t>Vita Coco</t>
        </is>
      </c>
      <c r="B675" s="15" t="inlineStr">
        <is>
          <t>Vita Coco Pure Coconut Water | Original | 8-pack 330mL</t>
        </is>
      </c>
      <c r="C675" s="15" t="inlineStr">
        <is>
          <t>2) Electrolyte beverage (RTD)</t>
        </is>
      </c>
      <c r="D675" s="30">
        <f>'M2 - Electrolyte RTD'!F259</f>
        <v/>
      </c>
      <c r="E675" s="33">
        <f>'M2 - Electrolyte RTD'!J259</f>
        <v/>
      </c>
      <c r="F675" s="31">
        <f>'M2 - Electrolyte RTD'!K259</f>
        <v/>
      </c>
      <c r="G675" s="30">
        <f>'M2 - Electrolyte RTD'!AM259</f>
        <v/>
      </c>
      <c r="H675" s="31">
        <f>'M2 - Electrolyte RTD'!N259</f>
        <v/>
      </c>
      <c r="I675" s="15">
        <f>'M2 - Electrolyte RTD'!AJ259</f>
        <v/>
      </c>
      <c r="J675" s="15" t="inlineStr">
        <is>
          <t>Capture live promo to assess.</t>
        </is>
      </c>
    </row>
    <row r="676" ht="28" customHeight="1">
      <c r="A676" s="15" t="inlineStr">
        <is>
          <t>Vita Coco</t>
        </is>
      </c>
      <c r="B676" s="15" t="inlineStr">
        <is>
          <t>Vita Coco Pure Coconut Water | Original | 12-pack 330mL</t>
        </is>
      </c>
      <c r="C676" s="15" t="inlineStr">
        <is>
          <t>2) Electrolyte beverage (RTD)</t>
        </is>
      </c>
      <c r="D676" s="30">
        <f>'M2 - Electrolyte RTD'!F260</f>
        <v/>
      </c>
      <c r="E676" s="33">
        <f>'M2 - Electrolyte RTD'!J260</f>
        <v/>
      </c>
      <c r="F676" s="31">
        <f>'M2 - Electrolyte RTD'!K260</f>
        <v/>
      </c>
      <c r="G676" s="30">
        <f>'M2 - Electrolyte RTD'!AM260</f>
        <v/>
      </c>
      <c r="H676" s="31">
        <f>'M2 - Electrolyte RTD'!N260</f>
        <v/>
      </c>
      <c r="I676" s="15">
        <f>'M2 - Electrolyte RTD'!AJ260</f>
        <v/>
      </c>
      <c r="J676" s="15" t="inlineStr">
        <is>
          <t>Capture live promo to assess.</t>
        </is>
      </c>
    </row>
    <row r="677" ht="28" customHeight="1">
      <c r="A677" s="15" t="inlineStr">
        <is>
          <t>Vita Coco</t>
        </is>
      </c>
      <c r="B677" s="15" t="inlineStr">
        <is>
          <t>Vita Coco Pure Coconut Water | Original | 15-pack 330mL</t>
        </is>
      </c>
      <c r="C677" s="15" t="inlineStr">
        <is>
          <t>2) Electrolyte beverage (RTD)</t>
        </is>
      </c>
      <c r="D677" s="30">
        <f>'M2 - Electrolyte RTD'!F261</f>
        <v/>
      </c>
      <c r="E677" s="33">
        <f>'M2 - Electrolyte RTD'!J261</f>
        <v/>
      </c>
      <c r="F677" s="31">
        <f>'M2 - Electrolyte RTD'!K261</f>
        <v/>
      </c>
      <c r="G677" s="30">
        <f>'M2 - Electrolyte RTD'!AM261</f>
        <v/>
      </c>
      <c r="H677" s="31">
        <f>'M2 - Electrolyte RTD'!N261</f>
        <v/>
      </c>
      <c r="I677" s="15">
        <f>'M2 - Electrolyte RTD'!AJ261</f>
        <v/>
      </c>
      <c r="J677" s="15" t="inlineStr">
        <is>
          <t>Capture live promo to assess.</t>
        </is>
      </c>
    </row>
    <row r="678" ht="28" customHeight="1">
      <c r="A678" s="15" t="inlineStr">
        <is>
          <t>Vita Coco</t>
        </is>
      </c>
      <c r="B678" s="15" t="inlineStr">
        <is>
          <t>Vita Coco Pure Coconut Water | Original | 18-pack 330mL</t>
        </is>
      </c>
      <c r="C678" s="15" t="inlineStr">
        <is>
          <t>2) Electrolyte beverage (RTD)</t>
        </is>
      </c>
      <c r="D678" s="30">
        <f>'M2 - Electrolyte RTD'!F262</f>
        <v/>
      </c>
      <c r="E678" s="33">
        <f>'M2 - Electrolyte RTD'!J262</f>
        <v/>
      </c>
      <c r="F678" s="31">
        <f>'M2 - Electrolyte RTD'!K262</f>
        <v/>
      </c>
      <c r="G678" s="30">
        <f>'M2 - Electrolyte RTD'!AM262</f>
        <v/>
      </c>
      <c r="H678" s="31">
        <f>'M2 - Electrolyte RTD'!N262</f>
        <v/>
      </c>
      <c r="I678" s="15">
        <f>'M2 - Electrolyte RTD'!AJ262</f>
        <v/>
      </c>
      <c r="J678" s="15" t="inlineStr">
        <is>
          <t>Capture live promo to assess.</t>
        </is>
      </c>
    </row>
    <row r="679" ht="28" customHeight="1">
      <c r="A679" s="15" t="inlineStr">
        <is>
          <t>Vita Coco</t>
        </is>
      </c>
      <c r="B679" s="15" t="inlineStr">
        <is>
          <t>Vita Coco Pure Coconut Water | Original | 24-pack 330mL</t>
        </is>
      </c>
      <c r="C679" s="15" t="inlineStr">
        <is>
          <t>2) Electrolyte beverage (RTD)</t>
        </is>
      </c>
      <c r="D679" s="30">
        <f>'M2 - Electrolyte RTD'!F263</f>
        <v/>
      </c>
      <c r="E679" s="33">
        <f>'M2 - Electrolyte RTD'!J263</f>
        <v/>
      </c>
      <c r="F679" s="31">
        <f>'M2 - Electrolyte RTD'!K263</f>
        <v/>
      </c>
      <c r="G679" s="30">
        <f>'M2 - Electrolyte RTD'!AM263</f>
        <v/>
      </c>
      <c r="H679" s="31">
        <f>'M2 - Electrolyte RTD'!N263</f>
        <v/>
      </c>
      <c r="I679" s="15">
        <f>'M2 - Electrolyte RTD'!AJ263</f>
        <v/>
      </c>
      <c r="J679" s="15" t="inlineStr">
        <is>
          <t>Capture live promo to assess.</t>
        </is>
      </c>
    </row>
    <row r="680" ht="28" customHeight="1">
      <c r="A680" s="15" t="inlineStr">
        <is>
          <t>Vita Coco</t>
        </is>
      </c>
      <c r="B680" s="15" t="inlineStr">
        <is>
          <t>Vita Coco Pure Coconut Water | Pineapple | single 330mL</t>
        </is>
      </c>
      <c r="C680" s="15" t="inlineStr">
        <is>
          <t>2) Electrolyte beverage (RTD)</t>
        </is>
      </c>
      <c r="D680" s="30">
        <f>'M2 - Electrolyte RTD'!F264</f>
        <v/>
      </c>
      <c r="E680" s="33">
        <f>'M2 - Electrolyte RTD'!J264</f>
        <v/>
      </c>
      <c r="F680" s="31">
        <f>'M2 - Electrolyte RTD'!K264</f>
        <v/>
      </c>
      <c r="G680" s="30">
        <f>'M2 - Electrolyte RTD'!AM264</f>
        <v/>
      </c>
      <c r="H680" s="31">
        <f>'M2 - Electrolyte RTD'!N264</f>
        <v/>
      </c>
      <c r="I680" s="15">
        <f>'M2 - Electrolyte RTD'!AJ264</f>
        <v/>
      </c>
      <c r="J680" s="15" t="inlineStr">
        <is>
          <t>Capture live promo to assess.</t>
        </is>
      </c>
    </row>
    <row r="681" ht="28" customHeight="1">
      <c r="A681" s="15" t="inlineStr">
        <is>
          <t>Vita Coco</t>
        </is>
      </c>
      <c r="B681" s="15" t="inlineStr">
        <is>
          <t>Vita Coco Pure Coconut Water | Pineapple | 8-pack 330mL</t>
        </is>
      </c>
      <c r="C681" s="15" t="inlineStr">
        <is>
          <t>2) Electrolyte beverage (RTD)</t>
        </is>
      </c>
      <c r="D681" s="30">
        <f>'M2 - Electrolyte RTD'!F265</f>
        <v/>
      </c>
      <c r="E681" s="33">
        <f>'M2 - Electrolyte RTD'!J265</f>
        <v/>
      </c>
      <c r="F681" s="31">
        <f>'M2 - Electrolyte RTD'!K265</f>
        <v/>
      </c>
      <c r="G681" s="30">
        <f>'M2 - Electrolyte RTD'!AM265</f>
        <v/>
      </c>
      <c r="H681" s="31">
        <f>'M2 - Electrolyte RTD'!N265</f>
        <v/>
      </c>
      <c r="I681" s="15">
        <f>'M2 - Electrolyte RTD'!AJ265</f>
        <v/>
      </c>
      <c r="J681" s="15" t="inlineStr">
        <is>
          <t>Capture live promo to assess.</t>
        </is>
      </c>
    </row>
    <row r="682" ht="28" customHeight="1">
      <c r="A682" s="15" t="inlineStr">
        <is>
          <t>Vita Coco</t>
        </is>
      </c>
      <c r="B682" s="15" t="inlineStr">
        <is>
          <t>Vita Coco Pure Coconut Water | Pineapple | 12-pack 330mL</t>
        </is>
      </c>
      <c r="C682" s="15" t="inlineStr">
        <is>
          <t>2) Electrolyte beverage (RTD)</t>
        </is>
      </c>
      <c r="D682" s="30">
        <f>'M2 - Electrolyte RTD'!F266</f>
        <v/>
      </c>
      <c r="E682" s="33">
        <f>'M2 - Electrolyte RTD'!J266</f>
        <v/>
      </c>
      <c r="F682" s="31">
        <f>'M2 - Electrolyte RTD'!K266</f>
        <v/>
      </c>
      <c r="G682" s="30">
        <f>'M2 - Electrolyte RTD'!AM266</f>
        <v/>
      </c>
      <c r="H682" s="31">
        <f>'M2 - Electrolyte RTD'!N266</f>
        <v/>
      </c>
      <c r="I682" s="15">
        <f>'M2 - Electrolyte RTD'!AJ266</f>
        <v/>
      </c>
      <c r="J682" s="15" t="inlineStr">
        <is>
          <t>Capture live promo to assess.</t>
        </is>
      </c>
    </row>
    <row r="683" ht="28" customHeight="1">
      <c r="A683" s="15" t="inlineStr">
        <is>
          <t>Vita Coco</t>
        </is>
      </c>
      <c r="B683" s="15" t="inlineStr">
        <is>
          <t>Vita Coco Pure Coconut Water | Pineapple | 15-pack 330mL</t>
        </is>
      </c>
      <c r="C683" s="15" t="inlineStr">
        <is>
          <t>2) Electrolyte beverage (RTD)</t>
        </is>
      </c>
      <c r="D683" s="30">
        <f>'M2 - Electrolyte RTD'!F267</f>
        <v/>
      </c>
      <c r="E683" s="33">
        <f>'M2 - Electrolyte RTD'!J267</f>
        <v/>
      </c>
      <c r="F683" s="31">
        <f>'M2 - Electrolyte RTD'!K267</f>
        <v/>
      </c>
      <c r="G683" s="30">
        <f>'M2 - Electrolyte RTD'!AM267</f>
        <v/>
      </c>
      <c r="H683" s="31">
        <f>'M2 - Electrolyte RTD'!N267</f>
        <v/>
      </c>
      <c r="I683" s="15">
        <f>'M2 - Electrolyte RTD'!AJ267</f>
        <v/>
      </c>
      <c r="J683" s="15" t="inlineStr">
        <is>
          <t>Capture live promo to assess.</t>
        </is>
      </c>
    </row>
    <row r="684" ht="28" customHeight="1">
      <c r="A684" s="15" t="inlineStr">
        <is>
          <t>Vita Coco</t>
        </is>
      </c>
      <c r="B684" s="15" t="inlineStr">
        <is>
          <t>Vita Coco Pure Coconut Water | Pineapple | 18-pack 330mL</t>
        </is>
      </c>
      <c r="C684" s="15" t="inlineStr">
        <is>
          <t>2) Electrolyte beverage (RTD)</t>
        </is>
      </c>
      <c r="D684" s="30">
        <f>'M2 - Electrolyte RTD'!F268</f>
        <v/>
      </c>
      <c r="E684" s="33">
        <f>'M2 - Electrolyte RTD'!J268</f>
        <v/>
      </c>
      <c r="F684" s="31">
        <f>'M2 - Electrolyte RTD'!K268</f>
        <v/>
      </c>
      <c r="G684" s="30">
        <f>'M2 - Electrolyte RTD'!AM268</f>
        <v/>
      </c>
      <c r="H684" s="31">
        <f>'M2 - Electrolyte RTD'!N268</f>
        <v/>
      </c>
      <c r="I684" s="15">
        <f>'M2 - Electrolyte RTD'!AJ268</f>
        <v/>
      </c>
      <c r="J684" s="15" t="inlineStr">
        <is>
          <t>Capture live promo to assess.</t>
        </is>
      </c>
    </row>
    <row r="685" ht="28" customHeight="1">
      <c r="A685" s="15" t="inlineStr">
        <is>
          <t>Vita Coco</t>
        </is>
      </c>
      <c r="B685" s="15" t="inlineStr">
        <is>
          <t>Vita Coco Pure Coconut Water | Pineapple | 24-pack 330mL</t>
        </is>
      </c>
      <c r="C685" s="15" t="inlineStr">
        <is>
          <t>2) Electrolyte beverage (RTD)</t>
        </is>
      </c>
      <c r="D685" s="30">
        <f>'M2 - Electrolyte RTD'!F269</f>
        <v/>
      </c>
      <c r="E685" s="33">
        <f>'M2 - Electrolyte RTD'!J269</f>
        <v/>
      </c>
      <c r="F685" s="31">
        <f>'M2 - Electrolyte RTD'!K269</f>
        <v/>
      </c>
      <c r="G685" s="30">
        <f>'M2 - Electrolyte RTD'!AM269</f>
        <v/>
      </c>
      <c r="H685" s="31">
        <f>'M2 - Electrolyte RTD'!N269</f>
        <v/>
      </c>
      <c r="I685" s="15">
        <f>'M2 - Electrolyte RTD'!AJ269</f>
        <v/>
      </c>
      <c r="J685" s="15" t="inlineStr">
        <is>
          <t>Capture live promo to assess.</t>
        </is>
      </c>
    </row>
    <row r="686" ht="28" customHeight="1">
      <c r="A686" s="15" t="inlineStr">
        <is>
          <t>Vita Coco</t>
        </is>
      </c>
      <c r="B686" s="15" t="inlineStr">
        <is>
          <t>Vita Coco Pure Coconut Water | Peach Mango | single 330mL</t>
        </is>
      </c>
      <c r="C686" s="15" t="inlineStr">
        <is>
          <t>2) Electrolyte beverage (RTD)</t>
        </is>
      </c>
      <c r="D686" s="30">
        <f>'M2 - Electrolyte RTD'!F270</f>
        <v/>
      </c>
      <c r="E686" s="33">
        <f>'M2 - Electrolyte RTD'!J270</f>
        <v/>
      </c>
      <c r="F686" s="31">
        <f>'M2 - Electrolyte RTD'!K270</f>
        <v/>
      </c>
      <c r="G686" s="30">
        <f>'M2 - Electrolyte RTD'!AM270</f>
        <v/>
      </c>
      <c r="H686" s="31">
        <f>'M2 - Electrolyte RTD'!N270</f>
        <v/>
      </c>
      <c r="I686" s="15">
        <f>'M2 - Electrolyte RTD'!AJ270</f>
        <v/>
      </c>
      <c r="J686" s="15" t="inlineStr">
        <is>
          <t>Capture live promo to assess.</t>
        </is>
      </c>
    </row>
    <row r="687" ht="28" customHeight="1">
      <c r="A687" s="15" t="inlineStr">
        <is>
          <t>Vita Coco</t>
        </is>
      </c>
      <c r="B687" s="15" t="inlineStr">
        <is>
          <t>Vita Coco Pure Coconut Water | Peach Mango | 8-pack 330mL</t>
        </is>
      </c>
      <c r="C687" s="15" t="inlineStr">
        <is>
          <t>2) Electrolyte beverage (RTD)</t>
        </is>
      </c>
      <c r="D687" s="30">
        <f>'M2 - Electrolyte RTD'!F271</f>
        <v/>
      </c>
      <c r="E687" s="33">
        <f>'M2 - Electrolyte RTD'!J271</f>
        <v/>
      </c>
      <c r="F687" s="31">
        <f>'M2 - Electrolyte RTD'!K271</f>
        <v/>
      </c>
      <c r="G687" s="30">
        <f>'M2 - Electrolyte RTD'!AM271</f>
        <v/>
      </c>
      <c r="H687" s="31">
        <f>'M2 - Electrolyte RTD'!N271</f>
        <v/>
      </c>
      <c r="I687" s="15">
        <f>'M2 - Electrolyte RTD'!AJ271</f>
        <v/>
      </c>
      <c r="J687" s="15" t="inlineStr">
        <is>
          <t>Capture live promo to assess.</t>
        </is>
      </c>
    </row>
    <row r="688" ht="28" customHeight="1">
      <c r="A688" s="15" t="inlineStr">
        <is>
          <t>Vita Coco</t>
        </is>
      </c>
      <c r="B688" s="15" t="inlineStr">
        <is>
          <t>Vita Coco Pure Coconut Water | Peach Mango | 12-pack 330mL</t>
        </is>
      </c>
      <c r="C688" s="15" t="inlineStr">
        <is>
          <t>2) Electrolyte beverage (RTD)</t>
        </is>
      </c>
      <c r="D688" s="30">
        <f>'M2 - Electrolyte RTD'!F272</f>
        <v/>
      </c>
      <c r="E688" s="33">
        <f>'M2 - Electrolyte RTD'!J272</f>
        <v/>
      </c>
      <c r="F688" s="31">
        <f>'M2 - Electrolyte RTD'!K272</f>
        <v/>
      </c>
      <c r="G688" s="30">
        <f>'M2 - Electrolyte RTD'!AM272</f>
        <v/>
      </c>
      <c r="H688" s="31">
        <f>'M2 - Electrolyte RTD'!N272</f>
        <v/>
      </c>
      <c r="I688" s="15">
        <f>'M2 - Electrolyte RTD'!AJ272</f>
        <v/>
      </c>
      <c r="J688" s="15" t="inlineStr">
        <is>
          <t>Capture live promo to assess.</t>
        </is>
      </c>
    </row>
    <row r="689" ht="28" customHeight="1">
      <c r="A689" s="15" t="inlineStr">
        <is>
          <t>Vita Coco</t>
        </is>
      </c>
      <c r="B689" s="15" t="inlineStr">
        <is>
          <t>Vita Coco Pure Coconut Water | Peach Mango | 15-pack 330mL</t>
        </is>
      </c>
      <c r="C689" s="15" t="inlineStr">
        <is>
          <t>2) Electrolyte beverage (RTD)</t>
        </is>
      </c>
      <c r="D689" s="30">
        <f>'M2 - Electrolyte RTD'!F273</f>
        <v/>
      </c>
      <c r="E689" s="33">
        <f>'M2 - Electrolyte RTD'!J273</f>
        <v/>
      </c>
      <c r="F689" s="31">
        <f>'M2 - Electrolyte RTD'!K273</f>
        <v/>
      </c>
      <c r="G689" s="30">
        <f>'M2 - Electrolyte RTD'!AM273</f>
        <v/>
      </c>
      <c r="H689" s="31">
        <f>'M2 - Electrolyte RTD'!N273</f>
        <v/>
      </c>
      <c r="I689" s="15">
        <f>'M2 - Electrolyte RTD'!AJ273</f>
        <v/>
      </c>
      <c r="J689" s="15" t="inlineStr">
        <is>
          <t>Capture live promo to assess.</t>
        </is>
      </c>
    </row>
    <row r="690" ht="28" customHeight="1">
      <c r="A690" s="15" t="inlineStr">
        <is>
          <t>Vita Coco</t>
        </is>
      </c>
      <c r="B690" s="15" t="inlineStr">
        <is>
          <t>Vita Coco Pure Coconut Water | Peach Mango | 18-pack 330mL</t>
        </is>
      </c>
      <c r="C690" s="15" t="inlineStr">
        <is>
          <t>2) Electrolyte beverage (RTD)</t>
        </is>
      </c>
      <c r="D690" s="30">
        <f>'M2 - Electrolyte RTD'!F274</f>
        <v/>
      </c>
      <c r="E690" s="33">
        <f>'M2 - Electrolyte RTD'!J274</f>
        <v/>
      </c>
      <c r="F690" s="31">
        <f>'M2 - Electrolyte RTD'!K274</f>
        <v/>
      </c>
      <c r="G690" s="30">
        <f>'M2 - Electrolyte RTD'!AM274</f>
        <v/>
      </c>
      <c r="H690" s="31">
        <f>'M2 - Electrolyte RTD'!N274</f>
        <v/>
      </c>
      <c r="I690" s="15">
        <f>'M2 - Electrolyte RTD'!AJ274</f>
        <v/>
      </c>
      <c r="J690" s="15" t="inlineStr">
        <is>
          <t>Capture live promo to assess.</t>
        </is>
      </c>
    </row>
    <row r="691" ht="28" customHeight="1">
      <c r="A691" s="15" t="inlineStr">
        <is>
          <t>Vita Coco</t>
        </is>
      </c>
      <c r="B691" s="15" t="inlineStr">
        <is>
          <t>Vita Coco Pure Coconut Water | Peach Mango | 24-pack 330mL</t>
        </is>
      </c>
      <c r="C691" s="15" t="inlineStr">
        <is>
          <t>2) Electrolyte beverage (RTD)</t>
        </is>
      </c>
      <c r="D691" s="30">
        <f>'M2 - Electrolyte RTD'!F275</f>
        <v/>
      </c>
      <c r="E691" s="33">
        <f>'M2 - Electrolyte RTD'!J275</f>
        <v/>
      </c>
      <c r="F691" s="31">
        <f>'M2 - Electrolyte RTD'!K275</f>
        <v/>
      </c>
      <c r="G691" s="30">
        <f>'M2 - Electrolyte RTD'!AM275</f>
        <v/>
      </c>
      <c r="H691" s="31">
        <f>'M2 - Electrolyte RTD'!N275</f>
        <v/>
      </c>
      <c r="I691" s="15">
        <f>'M2 - Electrolyte RTD'!AJ275</f>
        <v/>
      </c>
      <c r="J691" s="15" t="inlineStr">
        <is>
          <t>Capture live promo to assess.</t>
        </is>
      </c>
    </row>
    <row r="692" ht="28" customHeight="1">
      <c r="A692" s="15" t="inlineStr">
        <is>
          <t>Vita Coco</t>
        </is>
      </c>
      <c r="B692" s="15" t="inlineStr">
        <is>
          <t>Vita Coco Pure Coconut Water | The Original (Pressed) | single 330mL</t>
        </is>
      </c>
      <c r="C692" s="15" t="inlineStr">
        <is>
          <t>2) Electrolyte beverage (RTD)</t>
        </is>
      </c>
      <c r="D692" s="30">
        <f>'M2 - Electrolyte RTD'!F276</f>
        <v/>
      </c>
      <c r="E692" s="33">
        <f>'M2 - Electrolyte RTD'!J276</f>
        <v/>
      </c>
      <c r="F692" s="31">
        <f>'M2 - Electrolyte RTD'!K276</f>
        <v/>
      </c>
      <c r="G692" s="30">
        <f>'M2 - Electrolyte RTD'!AM276</f>
        <v/>
      </c>
      <c r="H692" s="31">
        <f>'M2 - Electrolyte RTD'!N276</f>
        <v/>
      </c>
      <c r="I692" s="15">
        <f>'M2 - Electrolyte RTD'!AJ276</f>
        <v/>
      </c>
      <c r="J692" s="15" t="inlineStr">
        <is>
          <t>Capture live promo to assess.</t>
        </is>
      </c>
    </row>
    <row r="693" ht="28" customHeight="1">
      <c r="A693" s="15" t="inlineStr">
        <is>
          <t>Vita Coco</t>
        </is>
      </c>
      <c r="B693" s="15" t="inlineStr">
        <is>
          <t>Vita Coco Pure Coconut Water | The Original (Pressed) | 8-pack 330mL</t>
        </is>
      </c>
      <c r="C693" s="15" t="inlineStr">
        <is>
          <t>2) Electrolyte beverage (RTD)</t>
        </is>
      </c>
      <c r="D693" s="30">
        <f>'M2 - Electrolyte RTD'!F277</f>
        <v/>
      </c>
      <c r="E693" s="33">
        <f>'M2 - Electrolyte RTD'!J277</f>
        <v/>
      </c>
      <c r="F693" s="31">
        <f>'M2 - Electrolyte RTD'!K277</f>
        <v/>
      </c>
      <c r="G693" s="30">
        <f>'M2 - Electrolyte RTD'!AM277</f>
        <v/>
      </c>
      <c r="H693" s="31">
        <f>'M2 - Electrolyte RTD'!N277</f>
        <v/>
      </c>
      <c r="I693" s="15">
        <f>'M2 - Electrolyte RTD'!AJ277</f>
        <v/>
      </c>
      <c r="J693" s="15" t="inlineStr">
        <is>
          <t>Capture live promo to assess.</t>
        </is>
      </c>
    </row>
    <row r="694" ht="28" customHeight="1">
      <c r="A694" s="15" t="inlineStr">
        <is>
          <t>Vita Coco</t>
        </is>
      </c>
      <c r="B694" s="15" t="inlineStr">
        <is>
          <t>Vita Coco Pure Coconut Water | The Original (Pressed) | 12-pack 330mL</t>
        </is>
      </c>
      <c r="C694" s="15" t="inlineStr">
        <is>
          <t>2) Electrolyte beverage (RTD)</t>
        </is>
      </c>
      <c r="D694" s="30">
        <f>'M2 - Electrolyte RTD'!F278</f>
        <v/>
      </c>
      <c r="E694" s="33">
        <f>'M2 - Electrolyte RTD'!J278</f>
        <v/>
      </c>
      <c r="F694" s="31">
        <f>'M2 - Electrolyte RTD'!K278</f>
        <v/>
      </c>
      <c r="G694" s="30">
        <f>'M2 - Electrolyte RTD'!AM278</f>
        <v/>
      </c>
      <c r="H694" s="31">
        <f>'M2 - Electrolyte RTD'!N278</f>
        <v/>
      </c>
      <c r="I694" s="15">
        <f>'M2 - Electrolyte RTD'!AJ278</f>
        <v/>
      </c>
      <c r="J694" s="15" t="inlineStr">
        <is>
          <t>Capture live promo to assess.</t>
        </is>
      </c>
    </row>
    <row r="695" ht="28" customHeight="1">
      <c r="A695" s="15" t="inlineStr">
        <is>
          <t>Vita Coco</t>
        </is>
      </c>
      <c r="B695" s="15" t="inlineStr">
        <is>
          <t>Vita Coco Pure Coconut Water | The Original (Pressed) | 15-pack 330mL</t>
        </is>
      </c>
      <c r="C695" s="15" t="inlineStr">
        <is>
          <t>2) Electrolyte beverage (RTD)</t>
        </is>
      </c>
      <c r="D695" s="30">
        <f>'M2 - Electrolyte RTD'!F279</f>
        <v/>
      </c>
      <c r="E695" s="33">
        <f>'M2 - Electrolyte RTD'!J279</f>
        <v/>
      </c>
      <c r="F695" s="31">
        <f>'M2 - Electrolyte RTD'!K279</f>
        <v/>
      </c>
      <c r="G695" s="30">
        <f>'M2 - Electrolyte RTD'!AM279</f>
        <v/>
      </c>
      <c r="H695" s="31">
        <f>'M2 - Electrolyte RTD'!N279</f>
        <v/>
      </c>
      <c r="I695" s="15">
        <f>'M2 - Electrolyte RTD'!AJ279</f>
        <v/>
      </c>
      <c r="J695" s="15" t="inlineStr">
        <is>
          <t>Capture live promo to assess.</t>
        </is>
      </c>
    </row>
    <row r="696" ht="28" customHeight="1">
      <c r="A696" s="15" t="inlineStr">
        <is>
          <t>Vita Coco</t>
        </is>
      </c>
      <c r="B696" s="15" t="inlineStr">
        <is>
          <t>Vita Coco Pure Coconut Water | The Original (Pressed) | 18-pack 330mL</t>
        </is>
      </c>
      <c r="C696" s="15" t="inlineStr">
        <is>
          <t>2) Electrolyte beverage (RTD)</t>
        </is>
      </c>
      <c r="D696" s="30">
        <f>'M2 - Electrolyte RTD'!F280</f>
        <v/>
      </c>
      <c r="E696" s="33">
        <f>'M2 - Electrolyte RTD'!J280</f>
        <v/>
      </c>
      <c r="F696" s="31">
        <f>'M2 - Electrolyte RTD'!K280</f>
        <v/>
      </c>
      <c r="G696" s="30">
        <f>'M2 - Electrolyte RTD'!AM280</f>
        <v/>
      </c>
      <c r="H696" s="31">
        <f>'M2 - Electrolyte RTD'!N280</f>
        <v/>
      </c>
      <c r="I696" s="15">
        <f>'M2 - Electrolyte RTD'!AJ280</f>
        <v/>
      </c>
      <c r="J696" s="15" t="inlineStr">
        <is>
          <t>Capture live promo to assess.</t>
        </is>
      </c>
    </row>
    <row r="697" ht="28" customHeight="1">
      <c r="A697" s="15" t="inlineStr">
        <is>
          <t>Vita Coco</t>
        </is>
      </c>
      <c r="B697" s="15" t="inlineStr">
        <is>
          <t>Vita Coco Pure Coconut Water | The Original (Pressed) | 24-pack 330mL</t>
        </is>
      </c>
      <c r="C697" s="15" t="inlineStr">
        <is>
          <t>2) Electrolyte beverage (RTD)</t>
        </is>
      </c>
      <c r="D697" s="30">
        <f>'M2 - Electrolyte RTD'!F281</f>
        <v/>
      </c>
      <c r="E697" s="33">
        <f>'M2 - Electrolyte RTD'!J281</f>
        <v/>
      </c>
      <c r="F697" s="31">
        <f>'M2 - Electrolyte RTD'!K281</f>
        <v/>
      </c>
      <c r="G697" s="30">
        <f>'M2 - Electrolyte RTD'!AM281</f>
        <v/>
      </c>
      <c r="H697" s="31">
        <f>'M2 - Electrolyte RTD'!N281</f>
        <v/>
      </c>
      <c r="I697" s="15">
        <f>'M2 - Electrolyte RTD'!AJ281</f>
        <v/>
      </c>
      <c r="J697" s="15" t="inlineStr">
        <is>
          <t>Capture live promo to assess.</t>
        </is>
      </c>
    </row>
    <row r="698" ht="28" customHeight="1">
      <c r="A698" s="15" t="inlineStr">
        <is>
          <t>Electrolit</t>
        </is>
      </c>
      <c r="B698" s="15" t="inlineStr">
        <is>
          <t>Electrolit Hydration Beverage | Strawberry-Kiwi | single 625mL</t>
        </is>
      </c>
      <c r="C698" s="15" t="inlineStr">
        <is>
          <t>2) Electrolyte beverage (RTD)</t>
        </is>
      </c>
      <c r="D698" s="30">
        <f>'M2 - Electrolyte RTD'!F282</f>
        <v/>
      </c>
      <c r="E698" s="33">
        <f>'M2 - Electrolyte RTD'!J282</f>
        <v/>
      </c>
      <c r="F698" s="31">
        <f>'M2 - Electrolyte RTD'!K282</f>
        <v/>
      </c>
      <c r="G698" s="30">
        <f>'M2 - Electrolyte RTD'!AM282</f>
        <v/>
      </c>
      <c r="H698" s="31">
        <f>'M2 - Electrolyte RTD'!N282</f>
        <v/>
      </c>
      <c r="I698" s="15">
        <f>'M2 - Electrolyte RTD'!AJ282</f>
        <v/>
      </c>
      <c r="J698" s="15" t="inlineStr">
        <is>
          <t>Momentum brand; multipack value + S&amp;S.</t>
        </is>
      </c>
    </row>
    <row r="699" ht="28" customHeight="1">
      <c r="A699" s="15" t="inlineStr">
        <is>
          <t>Electrolit</t>
        </is>
      </c>
      <c r="B699" s="15" t="inlineStr">
        <is>
          <t>Electrolit Hydration Beverage | Strawberry-Kiwi | 6-pack 625mL</t>
        </is>
      </c>
      <c r="C699" s="15" t="inlineStr">
        <is>
          <t>2) Electrolyte beverage (RTD)</t>
        </is>
      </c>
      <c r="D699" s="30">
        <f>'M2 - Electrolyte RTD'!F283</f>
        <v/>
      </c>
      <c r="E699" s="33">
        <f>'M2 - Electrolyte RTD'!J283</f>
        <v/>
      </c>
      <c r="F699" s="31">
        <f>'M2 - Electrolyte RTD'!K283</f>
        <v/>
      </c>
      <c r="G699" s="30">
        <f>'M2 - Electrolyte RTD'!AM283</f>
        <v/>
      </c>
      <c r="H699" s="31">
        <f>'M2 - Electrolyte RTD'!N283</f>
        <v/>
      </c>
      <c r="I699" s="15">
        <f>'M2 - Electrolyte RTD'!AJ283</f>
        <v/>
      </c>
      <c r="J699" s="15" t="inlineStr">
        <is>
          <t>Momentum brand; multipack value + S&amp;S.</t>
        </is>
      </c>
    </row>
    <row r="700" ht="28" customHeight="1">
      <c r="A700" s="15" t="inlineStr">
        <is>
          <t>Electrolit</t>
        </is>
      </c>
      <c r="B700" s="15" t="inlineStr">
        <is>
          <t>Electrolit Hydration Beverage | Strawberry-Kiwi | 12-pack 625mL</t>
        </is>
      </c>
      <c r="C700" s="15" t="inlineStr">
        <is>
          <t>2) Electrolyte beverage (RTD)</t>
        </is>
      </c>
      <c r="D700" s="30">
        <f>'M2 - Electrolyte RTD'!F284</f>
        <v/>
      </c>
      <c r="E700" s="33">
        <f>'M2 - Electrolyte RTD'!J284</f>
        <v/>
      </c>
      <c r="F700" s="31">
        <f>'M2 - Electrolyte RTD'!K284</f>
        <v/>
      </c>
      <c r="G700" s="30">
        <f>'M2 - Electrolyte RTD'!AM284</f>
        <v/>
      </c>
      <c r="H700" s="31">
        <f>'M2 - Electrolyte RTD'!N284</f>
        <v/>
      </c>
      <c r="I700" s="15">
        <f>'M2 - Electrolyte RTD'!AJ284</f>
        <v/>
      </c>
      <c r="J700" s="15" t="inlineStr">
        <is>
          <t>Momentum brand; multipack value + S&amp;S.</t>
        </is>
      </c>
    </row>
    <row r="701" ht="28" customHeight="1">
      <c r="A701" s="15" t="inlineStr">
        <is>
          <t>Electrolit</t>
        </is>
      </c>
      <c r="B701" s="15" t="inlineStr">
        <is>
          <t>Electrolit Hydration Beverage | Strawberry-Kiwi | 24-pack 625mL</t>
        </is>
      </c>
      <c r="C701" s="15" t="inlineStr">
        <is>
          <t>2) Electrolyte beverage (RTD)</t>
        </is>
      </c>
      <c r="D701" s="30">
        <f>'M2 - Electrolyte RTD'!F285</f>
        <v/>
      </c>
      <c r="E701" s="33">
        <f>'M2 - Electrolyte RTD'!J285</f>
        <v/>
      </c>
      <c r="F701" s="31">
        <f>'M2 - Electrolyte RTD'!K285</f>
        <v/>
      </c>
      <c r="G701" s="30">
        <f>'M2 - Electrolyte RTD'!AM285</f>
        <v/>
      </c>
      <c r="H701" s="31">
        <f>'M2 - Electrolyte RTD'!N285</f>
        <v/>
      </c>
      <c r="I701" s="15">
        <f>'M2 - Electrolyte RTD'!AJ285</f>
        <v/>
      </c>
      <c r="J701" s="15" t="inlineStr">
        <is>
          <t>Momentum brand; multipack value + S&amp;S.</t>
        </is>
      </c>
    </row>
    <row r="702" ht="28" customHeight="1">
      <c r="A702" s="15" t="inlineStr">
        <is>
          <t>Electrolit</t>
        </is>
      </c>
      <c r="B702" s="15" t="inlineStr">
        <is>
          <t>Electrolit Hydration Beverage | Fruit Punch | single 625mL</t>
        </is>
      </c>
      <c r="C702" s="15" t="inlineStr">
        <is>
          <t>2) Electrolyte beverage (RTD)</t>
        </is>
      </c>
      <c r="D702" s="30">
        <f>'M2 - Electrolyte RTD'!F286</f>
        <v/>
      </c>
      <c r="E702" s="33">
        <f>'M2 - Electrolyte RTD'!J286</f>
        <v/>
      </c>
      <c r="F702" s="31">
        <f>'M2 - Electrolyte RTD'!K286</f>
        <v/>
      </c>
      <c r="G702" s="30">
        <f>'M2 - Electrolyte RTD'!AM286</f>
        <v/>
      </c>
      <c r="H702" s="31">
        <f>'M2 - Electrolyte RTD'!N286</f>
        <v/>
      </c>
      <c r="I702" s="15">
        <f>'M2 - Electrolyte RTD'!AJ286</f>
        <v/>
      </c>
      <c r="J702" s="15" t="inlineStr">
        <is>
          <t>Momentum brand; multipack value + S&amp;S.</t>
        </is>
      </c>
    </row>
    <row r="703" ht="28" customHeight="1">
      <c r="A703" s="15" t="inlineStr">
        <is>
          <t>Electrolit</t>
        </is>
      </c>
      <c r="B703" s="15" t="inlineStr">
        <is>
          <t>Electrolit Hydration Beverage | Fruit Punch | 6-pack 625mL</t>
        </is>
      </c>
      <c r="C703" s="15" t="inlineStr">
        <is>
          <t>2) Electrolyte beverage (RTD)</t>
        </is>
      </c>
      <c r="D703" s="30">
        <f>'M2 - Electrolyte RTD'!F287</f>
        <v/>
      </c>
      <c r="E703" s="33">
        <f>'M2 - Electrolyte RTD'!J287</f>
        <v/>
      </c>
      <c r="F703" s="31">
        <f>'M2 - Electrolyte RTD'!K287</f>
        <v/>
      </c>
      <c r="G703" s="30">
        <f>'M2 - Electrolyte RTD'!AM287</f>
        <v/>
      </c>
      <c r="H703" s="31">
        <f>'M2 - Electrolyte RTD'!N287</f>
        <v/>
      </c>
      <c r="I703" s="15">
        <f>'M2 - Electrolyte RTD'!AJ287</f>
        <v/>
      </c>
      <c r="J703" s="15" t="inlineStr">
        <is>
          <t>Momentum brand; multipack value + S&amp;S.</t>
        </is>
      </c>
    </row>
    <row r="704" ht="28" customHeight="1">
      <c r="A704" s="15" t="inlineStr">
        <is>
          <t>Electrolit</t>
        </is>
      </c>
      <c r="B704" s="15" t="inlineStr">
        <is>
          <t>Electrolit Hydration Beverage | Fruit Punch | 12-pack 625mL</t>
        </is>
      </c>
      <c r="C704" s="15" t="inlineStr">
        <is>
          <t>2) Electrolyte beverage (RTD)</t>
        </is>
      </c>
      <c r="D704" s="30">
        <f>'M2 - Electrolyte RTD'!F288</f>
        <v/>
      </c>
      <c r="E704" s="33">
        <f>'M2 - Electrolyte RTD'!J288</f>
        <v/>
      </c>
      <c r="F704" s="31">
        <f>'M2 - Electrolyte RTD'!K288</f>
        <v/>
      </c>
      <c r="G704" s="30">
        <f>'M2 - Electrolyte RTD'!AM288</f>
        <v/>
      </c>
      <c r="H704" s="31">
        <f>'M2 - Electrolyte RTD'!N288</f>
        <v/>
      </c>
      <c r="I704" s="15">
        <f>'M2 - Electrolyte RTD'!AJ288</f>
        <v/>
      </c>
      <c r="J704" s="15" t="inlineStr">
        <is>
          <t>Momentum brand; multipack value + S&amp;S.</t>
        </is>
      </c>
    </row>
    <row r="705" ht="28" customHeight="1">
      <c r="A705" s="15" t="inlineStr">
        <is>
          <t>Electrolit</t>
        </is>
      </c>
      <c r="B705" s="15" t="inlineStr">
        <is>
          <t>Electrolit Hydration Beverage | Fruit Punch | 24-pack 625mL</t>
        </is>
      </c>
      <c r="C705" s="15" t="inlineStr">
        <is>
          <t>2) Electrolyte beverage (RTD)</t>
        </is>
      </c>
      <c r="D705" s="30">
        <f>'M2 - Electrolyte RTD'!F289</f>
        <v/>
      </c>
      <c r="E705" s="33">
        <f>'M2 - Electrolyte RTD'!J289</f>
        <v/>
      </c>
      <c r="F705" s="31">
        <f>'M2 - Electrolyte RTD'!K289</f>
        <v/>
      </c>
      <c r="G705" s="30">
        <f>'M2 - Electrolyte RTD'!AM289</f>
        <v/>
      </c>
      <c r="H705" s="31">
        <f>'M2 - Electrolyte RTD'!N289</f>
        <v/>
      </c>
      <c r="I705" s="15">
        <f>'M2 - Electrolyte RTD'!AJ289</f>
        <v/>
      </c>
      <c r="J705" s="15" t="inlineStr">
        <is>
          <t>Momentum brand; multipack value + S&amp;S.</t>
        </is>
      </c>
    </row>
    <row r="706" ht="28" customHeight="1">
      <c r="A706" s="15" t="inlineStr">
        <is>
          <t>Electrolit</t>
        </is>
      </c>
      <c r="B706" s="15" t="inlineStr">
        <is>
          <t>Electrolit Hydration Beverage | Watermelon | single 625mL</t>
        </is>
      </c>
      <c r="C706" s="15" t="inlineStr">
        <is>
          <t>2) Electrolyte beverage (RTD)</t>
        </is>
      </c>
      <c r="D706" s="30">
        <f>'M2 - Electrolyte RTD'!F290</f>
        <v/>
      </c>
      <c r="E706" s="33">
        <f>'M2 - Electrolyte RTD'!J290</f>
        <v/>
      </c>
      <c r="F706" s="31">
        <f>'M2 - Electrolyte RTD'!K290</f>
        <v/>
      </c>
      <c r="G706" s="30">
        <f>'M2 - Electrolyte RTD'!AM290</f>
        <v/>
      </c>
      <c r="H706" s="31">
        <f>'M2 - Electrolyte RTD'!N290</f>
        <v/>
      </c>
      <c r="I706" s="15">
        <f>'M2 - Electrolyte RTD'!AJ290</f>
        <v/>
      </c>
      <c r="J706" s="15" t="inlineStr">
        <is>
          <t>Momentum brand; multipack value + S&amp;S.</t>
        </is>
      </c>
    </row>
    <row r="707" ht="28" customHeight="1">
      <c r="A707" s="15" t="inlineStr">
        <is>
          <t>Electrolit</t>
        </is>
      </c>
      <c r="B707" s="15" t="inlineStr">
        <is>
          <t>Electrolit Hydration Beverage | Watermelon | 6-pack 625mL</t>
        </is>
      </c>
      <c r="C707" s="15" t="inlineStr">
        <is>
          <t>2) Electrolyte beverage (RTD)</t>
        </is>
      </c>
      <c r="D707" s="30">
        <f>'M2 - Electrolyte RTD'!F291</f>
        <v/>
      </c>
      <c r="E707" s="33">
        <f>'M2 - Electrolyte RTD'!J291</f>
        <v/>
      </c>
      <c r="F707" s="31">
        <f>'M2 - Electrolyte RTD'!K291</f>
        <v/>
      </c>
      <c r="G707" s="30">
        <f>'M2 - Electrolyte RTD'!AM291</f>
        <v/>
      </c>
      <c r="H707" s="31">
        <f>'M2 - Electrolyte RTD'!N291</f>
        <v/>
      </c>
      <c r="I707" s="15">
        <f>'M2 - Electrolyte RTD'!AJ291</f>
        <v/>
      </c>
      <c r="J707" s="15" t="inlineStr">
        <is>
          <t>Momentum brand; multipack value + S&amp;S.</t>
        </is>
      </c>
    </row>
    <row r="708" ht="28" customHeight="1">
      <c r="A708" s="15" t="inlineStr">
        <is>
          <t>Electrolit</t>
        </is>
      </c>
      <c r="B708" s="15" t="inlineStr">
        <is>
          <t>Electrolit Hydration Beverage | Watermelon | 12-pack 625mL</t>
        </is>
      </c>
      <c r="C708" s="15" t="inlineStr">
        <is>
          <t>2) Electrolyte beverage (RTD)</t>
        </is>
      </c>
      <c r="D708" s="30">
        <f>'M2 - Electrolyte RTD'!F292</f>
        <v/>
      </c>
      <c r="E708" s="33">
        <f>'M2 - Electrolyte RTD'!J292</f>
        <v/>
      </c>
      <c r="F708" s="31">
        <f>'M2 - Electrolyte RTD'!K292</f>
        <v/>
      </c>
      <c r="G708" s="30">
        <f>'M2 - Electrolyte RTD'!AM292</f>
        <v/>
      </c>
      <c r="H708" s="31">
        <f>'M2 - Electrolyte RTD'!N292</f>
        <v/>
      </c>
      <c r="I708" s="15">
        <f>'M2 - Electrolyte RTD'!AJ292</f>
        <v/>
      </c>
      <c r="J708" s="15" t="inlineStr">
        <is>
          <t>Momentum brand; multipack value + S&amp;S.</t>
        </is>
      </c>
    </row>
    <row r="709" ht="28" customHeight="1">
      <c r="A709" s="15" t="inlineStr">
        <is>
          <t>Electrolit</t>
        </is>
      </c>
      <c r="B709" s="15" t="inlineStr">
        <is>
          <t>Electrolit Hydration Beverage | Watermelon | 24-pack 625mL</t>
        </is>
      </c>
      <c r="C709" s="15" t="inlineStr">
        <is>
          <t>2) Electrolyte beverage (RTD)</t>
        </is>
      </c>
      <c r="D709" s="30">
        <f>'M2 - Electrolyte RTD'!F293</f>
        <v/>
      </c>
      <c r="E709" s="33">
        <f>'M2 - Electrolyte RTD'!J293</f>
        <v/>
      </c>
      <c r="F709" s="31">
        <f>'M2 - Electrolyte RTD'!K293</f>
        <v/>
      </c>
      <c r="G709" s="30">
        <f>'M2 - Electrolyte RTD'!AM293</f>
        <v/>
      </c>
      <c r="H709" s="31">
        <f>'M2 - Electrolyte RTD'!N293</f>
        <v/>
      </c>
      <c r="I709" s="15">
        <f>'M2 - Electrolyte RTD'!AJ293</f>
        <v/>
      </c>
      <c r="J709" s="15" t="inlineStr">
        <is>
          <t>Momentum brand; multipack value + S&amp;S.</t>
        </is>
      </c>
    </row>
    <row r="710" ht="28" customHeight="1">
      <c r="A710" s="15" t="inlineStr">
        <is>
          <t>Electrolit</t>
        </is>
      </c>
      <c r="B710" s="15" t="inlineStr">
        <is>
          <t>Electrolit Hydration Beverage | Coconut | single 625mL</t>
        </is>
      </c>
      <c r="C710" s="15" t="inlineStr">
        <is>
          <t>2) Electrolyte beverage (RTD)</t>
        </is>
      </c>
      <c r="D710" s="30">
        <f>'M2 - Electrolyte RTD'!F294</f>
        <v/>
      </c>
      <c r="E710" s="33">
        <f>'M2 - Electrolyte RTD'!J294</f>
        <v/>
      </c>
      <c r="F710" s="31">
        <f>'M2 - Electrolyte RTD'!K294</f>
        <v/>
      </c>
      <c r="G710" s="30">
        <f>'M2 - Electrolyte RTD'!AM294</f>
        <v/>
      </c>
      <c r="H710" s="31">
        <f>'M2 - Electrolyte RTD'!N294</f>
        <v/>
      </c>
      <c r="I710" s="15">
        <f>'M2 - Electrolyte RTD'!AJ294</f>
        <v/>
      </c>
      <c r="J710" s="15" t="inlineStr">
        <is>
          <t>Momentum brand; multipack value + S&amp;S.</t>
        </is>
      </c>
    </row>
    <row r="711" ht="28" customHeight="1">
      <c r="A711" s="15" t="inlineStr">
        <is>
          <t>Electrolit</t>
        </is>
      </c>
      <c r="B711" s="15" t="inlineStr">
        <is>
          <t>Electrolit Hydration Beverage | Coconut | 6-pack 625mL</t>
        </is>
      </c>
      <c r="C711" s="15" t="inlineStr">
        <is>
          <t>2) Electrolyte beverage (RTD)</t>
        </is>
      </c>
      <c r="D711" s="30">
        <f>'M2 - Electrolyte RTD'!F295</f>
        <v/>
      </c>
      <c r="E711" s="33">
        <f>'M2 - Electrolyte RTD'!J295</f>
        <v/>
      </c>
      <c r="F711" s="31">
        <f>'M2 - Electrolyte RTD'!K295</f>
        <v/>
      </c>
      <c r="G711" s="30">
        <f>'M2 - Electrolyte RTD'!AM295</f>
        <v/>
      </c>
      <c r="H711" s="31">
        <f>'M2 - Electrolyte RTD'!N295</f>
        <v/>
      </c>
      <c r="I711" s="15">
        <f>'M2 - Electrolyte RTD'!AJ295</f>
        <v/>
      </c>
      <c r="J711" s="15" t="inlineStr">
        <is>
          <t>Momentum brand; multipack value + S&amp;S.</t>
        </is>
      </c>
    </row>
    <row r="712" ht="28" customHeight="1">
      <c r="A712" s="15" t="inlineStr">
        <is>
          <t>Electrolit</t>
        </is>
      </c>
      <c r="B712" s="15" t="inlineStr">
        <is>
          <t>Electrolit Hydration Beverage | Coconut | 12-pack 625mL</t>
        </is>
      </c>
      <c r="C712" s="15" t="inlineStr">
        <is>
          <t>2) Electrolyte beverage (RTD)</t>
        </is>
      </c>
      <c r="D712" s="30">
        <f>'M2 - Electrolyte RTD'!F296</f>
        <v/>
      </c>
      <c r="E712" s="33">
        <f>'M2 - Electrolyte RTD'!J296</f>
        <v/>
      </c>
      <c r="F712" s="31">
        <f>'M2 - Electrolyte RTD'!K296</f>
        <v/>
      </c>
      <c r="G712" s="30">
        <f>'M2 - Electrolyte RTD'!AM296</f>
        <v/>
      </c>
      <c r="H712" s="31">
        <f>'M2 - Electrolyte RTD'!N296</f>
        <v/>
      </c>
      <c r="I712" s="15">
        <f>'M2 - Electrolyte RTD'!AJ296</f>
        <v/>
      </c>
      <c r="J712" s="15" t="inlineStr">
        <is>
          <t>Momentum brand; multipack value + S&amp;S.</t>
        </is>
      </c>
    </row>
    <row r="713" ht="28" customHeight="1">
      <c r="A713" s="15" t="inlineStr">
        <is>
          <t>Electrolit</t>
        </is>
      </c>
      <c r="B713" s="15" t="inlineStr">
        <is>
          <t>Electrolit Hydration Beverage | Coconut | 24-pack 625mL</t>
        </is>
      </c>
      <c r="C713" s="15" t="inlineStr">
        <is>
          <t>2) Electrolyte beverage (RTD)</t>
        </is>
      </c>
      <c r="D713" s="30">
        <f>'M2 - Electrolyte RTD'!F297</f>
        <v/>
      </c>
      <c r="E713" s="33">
        <f>'M2 - Electrolyte RTD'!J297</f>
        <v/>
      </c>
      <c r="F713" s="31">
        <f>'M2 - Electrolyte RTD'!K297</f>
        <v/>
      </c>
      <c r="G713" s="30">
        <f>'M2 - Electrolyte RTD'!AM297</f>
        <v/>
      </c>
      <c r="H713" s="31">
        <f>'M2 - Electrolyte RTD'!N297</f>
        <v/>
      </c>
      <c r="I713" s="15">
        <f>'M2 - Electrolyte RTD'!AJ297</f>
        <v/>
      </c>
      <c r="J713" s="15" t="inlineStr">
        <is>
          <t>Momentum brand; multipack value + S&amp;S.</t>
        </is>
      </c>
    </row>
    <row r="714" ht="28" customHeight="1">
      <c r="A714" s="15" t="inlineStr">
        <is>
          <t>Electrolit</t>
        </is>
      </c>
      <c r="B714" s="15" t="inlineStr">
        <is>
          <t>Electrolit Hydration Beverage | Blue Raspberry | single 625mL</t>
        </is>
      </c>
      <c r="C714" s="15" t="inlineStr">
        <is>
          <t>2) Electrolyte beverage (RTD)</t>
        </is>
      </c>
      <c r="D714" s="30">
        <f>'M2 - Electrolyte RTD'!F298</f>
        <v/>
      </c>
      <c r="E714" s="33">
        <f>'M2 - Electrolyte RTD'!J298</f>
        <v/>
      </c>
      <c r="F714" s="31">
        <f>'M2 - Electrolyte RTD'!K298</f>
        <v/>
      </c>
      <c r="G714" s="30">
        <f>'M2 - Electrolyte RTD'!AM298</f>
        <v/>
      </c>
      <c r="H714" s="31">
        <f>'M2 - Electrolyte RTD'!N298</f>
        <v/>
      </c>
      <c r="I714" s="15">
        <f>'M2 - Electrolyte RTD'!AJ298</f>
        <v/>
      </c>
      <c r="J714" s="15" t="inlineStr">
        <is>
          <t>Momentum brand; multipack value + S&amp;S.</t>
        </is>
      </c>
    </row>
    <row r="715" ht="28" customHeight="1">
      <c r="A715" s="15" t="inlineStr">
        <is>
          <t>Electrolit</t>
        </is>
      </c>
      <c r="B715" s="15" t="inlineStr">
        <is>
          <t>Electrolit Hydration Beverage | Blue Raspberry | 6-pack 625mL</t>
        </is>
      </c>
      <c r="C715" s="15" t="inlineStr">
        <is>
          <t>2) Electrolyte beverage (RTD)</t>
        </is>
      </c>
      <c r="D715" s="30">
        <f>'M2 - Electrolyte RTD'!F299</f>
        <v/>
      </c>
      <c r="E715" s="33">
        <f>'M2 - Electrolyte RTD'!J299</f>
        <v/>
      </c>
      <c r="F715" s="31">
        <f>'M2 - Electrolyte RTD'!K299</f>
        <v/>
      </c>
      <c r="G715" s="30">
        <f>'M2 - Electrolyte RTD'!AM299</f>
        <v/>
      </c>
      <c r="H715" s="31">
        <f>'M2 - Electrolyte RTD'!N299</f>
        <v/>
      </c>
      <c r="I715" s="15">
        <f>'M2 - Electrolyte RTD'!AJ299</f>
        <v/>
      </c>
      <c r="J715" s="15" t="inlineStr">
        <is>
          <t>Momentum brand; multipack value + S&amp;S.</t>
        </is>
      </c>
    </row>
    <row r="716" ht="28" customHeight="1">
      <c r="A716" s="15" t="inlineStr">
        <is>
          <t>Electrolit</t>
        </is>
      </c>
      <c r="B716" s="15" t="inlineStr">
        <is>
          <t>Electrolit Hydration Beverage | Blue Raspberry | 12-pack 625mL</t>
        </is>
      </c>
      <c r="C716" s="15" t="inlineStr">
        <is>
          <t>2) Electrolyte beverage (RTD)</t>
        </is>
      </c>
      <c r="D716" s="30">
        <f>'M2 - Electrolyte RTD'!F300</f>
        <v/>
      </c>
      <c r="E716" s="33">
        <f>'M2 - Electrolyte RTD'!J300</f>
        <v/>
      </c>
      <c r="F716" s="31">
        <f>'M2 - Electrolyte RTD'!K300</f>
        <v/>
      </c>
      <c r="G716" s="30">
        <f>'M2 - Electrolyte RTD'!AM300</f>
        <v/>
      </c>
      <c r="H716" s="31">
        <f>'M2 - Electrolyte RTD'!N300</f>
        <v/>
      </c>
      <c r="I716" s="15">
        <f>'M2 - Electrolyte RTD'!AJ300</f>
        <v/>
      </c>
      <c r="J716" s="15" t="inlineStr">
        <is>
          <t>Momentum brand; multipack value + S&amp;S.</t>
        </is>
      </c>
    </row>
    <row r="717" ht="28" customHeight="1">
      <c r="A717" s="15" t="inlineStr">
        <is>
          <t>Electrolit</t>
        </is>
      </c>
      <c r="B717" s="15" t="inlineStr">
        <is>
          <t>Electrolit Hydration Beverage | Blue Raspberry | 24-pack 625mL</t>
        </is>
      </c>
      <c r="C717" s="15" t="inlineStr">
        <is>
          <t>2) Electrolyte beverage (RTD)</t>
        </is>
      </c>
      <c r="D717" s="30">
        <f>'M2 - Electrolyte RTD'!F301</f>
        <v/>
      </c>
      <c r="E717" s="33">
        <f>'M2 - Electrolyte RTD'!J301</f>
        <v/>
      </c>
      <c r="F717" s="31">
        <f>'M2 - Electrolyte RTD'!K301</f>
        <v/>
      </c>
      <c r="G717" s="30">
        <f>'M2 - Electrolyte RTD'!AM301</f>
        <v/>
      </c>
      <c r="H717" s="31">
        <f>'M2 - Electrolyte RTD'!N301</f>
        <v/>
      </c>
      <c r="I717" s="15">
        <f>'M2 - Electrolyte RTD'!AJ301</f>
        <v/>
      </c>
      <c r="J717" s="15" t="inlineStr">
        <is>
          <t>Momentum brand; multipack value + S&amp;S.</t>
        </is>
      </c>
    </row>
    <row r="718" ht="28" customHeight="1">
      <c r="A718" s="15" t="inlineStr">
        <is>
          <t>Electrolit</t>
        </is>
      </c>
      <c r="B718" s="15" t="inlineStr">
        <is>
          <t>Electrolit Hydration Beverage | Grape | single 625mL</t>
        </is>
      </c>
      <c r="C718" s="15" t="inlineStr">
        <is>
          <t>2) Electrolyte beverage (RTD)</t>
        </is>
      </c>
      <c r="D718" s="30">
        <f>'M2 - Electrolyte RTD'!F302</f>
        <v/>
      </c>
      <c r="E718" s="33">
        <f>'M2 - Electrolyte RTD'!J302</f>
        <v/>
      </c>
      <c r="F718" s="31">
        <f>'M2 - Electrolyte RTD'!K302</f>
        <v/>
      </c>
      <c r="G718" s="30">
        <f>'M2 - Electrolyte RTD'!AM302</f>
        <v/>
      </c>
      <c r="H718" s="31">
        <f>'M2 - Electrolyte RTD'!N302</f>
        <v/>
      </c>
      <c r="I718" s="15">
        <f>'M2 - Electrolyte RTD'!AJ302</f>
        <v/>
      </c>
      <c r="J718" s="15" t="inlineStr">
        <is>
          <t>Momentum brand; multipack value + S&amp;S.</t>
        </is>
      </c>
    </row>
    <row r="719" ht="28" customHeight="1">
      <c r="A719" s="15" t="inlineStr">
        <is>
          <t>Electrolit</t>
        </is>
      </c>
      <c r="B719" s="15" t="inlineStr">
        <is>
          <t>Electrolit Hydration Beverage | Grape | 6-pack 625mL</t>
        </is>
      </c>
      <c r="C719" s="15" t="inlineStr">
        <is>
          <t>2) Electrolyte beverage (RTD)</t>
        </is>
      </c>
      <c r="D719" s="30">
        <f>'M2 - Electrolyte RTD'!F303</f>
        <v/>
      </c>
      <c r="E719" s="33">
        <f>'M2 - Electrolyte RTD'!J303</f>
        <v/>
      </c>
      <c r="F719" s="31">
        <f>'M2 - Electrolyte RTD'!K303</f>
        <v/>
      </c>
      <c r="G719" s="30">
        <f>'M2 - Electrolyte RTD'!AM303</f>
        <v/>
      </c>
      <c r="H719" s="31">
        <f>'M2 - Electrolyte RTD'!N303</f>
        <v/>
      </c>
      <c r="I719" s="15">
        <f>'M2 - Electrolyte RTD'!AJ303</f>
        <v/>
      </c>
      <c r="J719" s="15" t="inlineStr">
        <is>
          <t>Momentum brand; multipack value + S&amp;S.</t>
        </is>
      </c>
    </row>
    <row r="720" ht="28" customHeight="1">
      <c r="A720" s="15" t="inlineStr">
        <is>
          <t>Electrolit</t>
        </is>
      </c>
      <c r="B720" s="15" t="inlineStr">
        <is>
          <t>Electrolit Hydration Beverage | Grape | 12-pack 625mL</t>
        </is>
      </c>
      <c r="C720" s="15" t="inlineStr">
        <is>
          <t>2) Electrolyte beverage (RTD)</t>
        </is>
      </c>
      <c r="D720" s="30">
        <f>'M2 - Electrolyte RTD'!F304</f>
        <v/>
      </c>
      <c r="E720" s="33">
        <f>'M2 - Electrolyte RTD'!J304</f>
        <v/>
      </c>
      <c r="F720" s="31">
        <f>'M2 - Electrolyte RTD'!K304</f>
        <v/>
      </c>
      <c r="G720" s="30">
        <f>'M2 - Electrolyte RTD'!AM304</f>
        <v/>
      </c>
      <c r="H720" s="31">
        <f>'M2 - Electrolyte RTD'!N304</f>
        <v/>
      </c>
      <c r="I720" s="15">
        <f>'M2 - Electrolyte RTD'!AJ304</f>
        <v/>
      </c>
      <c r="J720" s="15" t="inlineStr">
        <is>
          <t>Momentum brand; multipack value + S&amp;S.</t>
        </is>
      </c>
    </row>
    <row r="721" ht="28" customHeight="1">
      <c r="A721" s="15" t="inlineStr">
        <is>
          <t>Electrolit</t>
        </is>
      </c>
      <c r="B721" s="15" t="inlineStr">
        <is>
          <t>Electrolit Hydration Beverage | Grape | 24-pack 625mL</t>
        </is>
      </c>
      <c r="C721" s="15" t="inlineStr">
        <is>
          <t>2) Electrolyte beverage (RTD)</t>
        </is>
      </c>
      <c r="D721" s="30">
        <f>'M2 - Electrolyte RTD'!F305</f>
        <v/>
      </c>
      <c r="E721" s="33">
        <f>'M2 - Electrolyte RTD'!J305</f>
        <v/>
      </c>
      <c r="F721" s="31">
        <f>'M2 - Electrolyte RTD'!K305</f>
        <v/>
      </c>
      <c r="G721" s="30">
        <f>'M2 - Electrolyte RTD'!AM305</f>
        <v/>
      </c>
      <c r="H721" s="31">
        <f>'M2 - Electrolyte RTD'!N305</f>
        <v/>
      </c>
      <c r="I721" s="15">
        <f>'M2 - Electrolyte RTD'!AJ305</f>
        <v/>
      </c>
      <c r="J721" s="15" t="inlineStr">
        <is>
          <t>Momentum brand; multipack value + S&amp;S.</t>
        </is>
      </c>
    </row>
    <row r="722" ht="28" customHeight="1">
      <c r="A722" s="15" t="inlineStr">
        <is>
          <t>Gatorade</t>
        </is>
      </c>
      <c r="B722" s="15" t="inlineStr">
        <is>
          <t>Gatorade Fit Electrolyte Beverage | Tropical Mango | single 591mL</t>
        </is>
      </c>
      <c r="C722" s="15" t="inlineStr">
        <is>
          <t>2) Electrolyte beverage (RTD)</t>
        </is>
      </c>
      <c r="D722" s="30">
        <f>'M2 - Electrolyte RTD'!F306</f>
        <v/>
      </c>
      <c r="E722" s="33">
        <f>'M2 - Electrolyte RTD'!J306</f>
        <v/>
      </c>
      <c r="F722" s="31">
        <f>'M2 - Electrolyte RTD'!K306</f>
        <v/>
      </c>
      <c r="G722" s="30">
        <f>'M2 - Electrolyte RTD'!AM306</f>
        <v/>
      </c>
      <c r="H722" s="31">
        <f>'M2 - Electrolyte RTD'!N306</f>
        <v/>
      </c>
      <c r="I722" s="15">
        <f>'M2 - Electrolyte RTD'!AJ306</f>
        <v/>
      </c>
      <c r="J722" s="15" t="inlineStr">
        <is>
          <t>Volume + everyday-low-price; modest S&amp;S.</t>
        </is>
      </c>
    </row>
    <row r="723" ht="28" customHeight="1">
      <c r="A723" s="15" t="inlineStr">
        <is>
          <t>Gatorade</t>
        </is>
      </c>
      <c r="B723" s="15" t="inlineStr">
        <is>
          <t>Gatorade Fit Electrolyte Beverage | Tropical Mango | 6-pack 591mL</t>
        </is>
      </c>
      <c r="C723" s="15" t="inlineStr">
        <is>
          <t>2) Electrolyte beverage (RTD)</t>
        </is>
      </c>
      <c r="D723" s="30">
        <f>'M2 - Electrolyte RTD'!F307</f>
        <v/>
      </c>
      <c r="E723" s="33">
        <f>'M2 - Electrolyte RTD'!J307</f>
        <v/>
      </c>
      <c r="F723" s="31">
        <f>'M2 - Electrolyte RTD'!K307</f>
        <v/>
      </c>
      <c r="G723" s="30">
        <f>'M2 - Electrolyte RTD'!AM307</f>
        <v/>
      </c>
      <c r="H723" s="31">
        <f>'M2 - Electrolyte RTD'!N307</f>
        <v/>
      </c>
      <c r="I723" s="15">
        <f>'M2 - Electrolyte RTD'!AJ307</f>
        <v/>
      </c>
      <c r="J723" s="15" t="inlineStr">
        <is>
          <t>Volume + everyday-low-price; modest S&amp;S.</t>
        </is>
      </c>
    </row>
    <row r="724" ht="28" customHeight="1">
      <c r="A724" s="15" t="inlineStr">
        <is>
          <t>Gatorade</t>
        </is>
      </c>
      <c r="B724" s="15" t="inlineStr">
        <is>
          <t>Gatorade Fit Electrolyte Beverage | Tropical Mango | 12-pack 591mL</t>
        </is>
      </c>
      <c r="C724" s="15" t="inlineStr">
        <is>
          <t>2) Electrolyte beverage (RTD)</t>
        </is>
      </c>
      <c r="D724" s="30">
        <f>'M2 - Electrolyte RTD'!F308</f>
        <v/>
      </c>
      <c r="E724" s="33">
        <f>'M2 - Electrolyte RTD'!J308</f>
        <v/>
      </c>
      <c r="F724" s="31">
        <f>'M2 - Electrolyte RTD'!K308</f>
        <v/>
      </c>
      <c r="G724" s="30">
        <f>'M2 - Electrolyte RTD'!AM308</f>
        <v/>
      </c>
      <c r="H724" s="31">
        <f>'M2 - Electrolyte RTD'!N308</f>
        <v/>
      </c>
      <c r="I724" s="15">
        <f>'M2 - Electrolyte RTD'!AJ308</f>
        <v/>
      </c>
      <c r="J724" s="15" t="inlineStr">
        <is>
          <t>Volume + everyday-low-price; modest S&amp;S.</t>
        </is>
      </c>
    </row>
    <row r="725" ht="28" customHeight="1">
      <c r="A725" s="15" t="inlineStr">
        <is>
          <t>Gatorade</t>
        </is>
      </c>
      <c r="B725" s="15" t="inlineStr">
        <is>
          <t>Gatorade Fit Electrolyte Beverage | Tropical Mango | 24-pack 591mL</t>
        </is>
      </c>
      <c r="C725" s="15" t="inlineStr">
        <is>
          <t>2) Electrolyte beverage (RTD)</t>
        </is>
      </c>
      <c r="D725" s="30">
        <f>'M2 - Electrolyte RTD'!F309</f>
        <v/>
      </c>
      <c r="E725" s="33">
        <f>'M2 - Electrolyte RTD'!J309</f>
        <v/>
      </c>
      <c r="F725" s="31">
        <f>'M2 - Electrolyte RTD'!K309</f>
        <v/>
      </c>
      <c r="G725" s="30">
        <f>'M2 - Electrolyte RTD'!AM309</f>
        <v/>
      </c>
      <c r="H725" s="31">
        <f>'M2 - Electrolyte RTD'!N309</f>
        <v/>
      </c>
      <c r="I725" s="15">
        <f>'M2 - Electrolyte RTD'!AJ309</f>
        <v/>
      </c>
      <c r="J725" s="15" t="inlineStr">
        <is>
          <t>Volume + everyday-low-price; modest S&amp;S.</t>
        </is>
      </c>
    </row>
    <row r="726" ht="28" customHeight="1">
      <c r="A726" s="15" t="inlineStr">
        <is>
          <t>Gatorade</t>
        </is>
      </c>
      <c r="B726" s="15" t="inlineStr">
        <is>
          <t>Gatorade Fit Electrolyte Beverage | Blue Citrus | single 591mL</t>
        </is>
      </c>
      <c r="C726" s="15" t="inlineStr">
        <is>
          <t>2) Electrolyte beverage (RTD)</t>
        </is>
      </c>
      <c r="D726" s="30">
        <f>'M2 - Electrolyte RTD'!F310</f>
        <v/>
      </c>
      <c r="E726" s="33">
        <f>'M2 - Electrolyte RTD'!J310</f>
        <v/>
      </c>
      <c r="F726" s="31">
        <f>'M2 - Electrolyte RTD'!K310</f>
        <v/>
      </c>
      <c r="G726" s="30">
        <f>'M2 - Electrolyte RTD'!AM310</f>
        <v/>
      </c>
      <c r="H726" s="31">
        <f>'M2 - Electrolyte RTD'!N310</f>
        <v/>
      </c>
      <c r="I726" s="15">
        <f>'M2 - Electrolyte RTD'!AJ310</f>
        <v/>
      </c>
      <c r="J726" s="15" t="inlineStr">
        <is>
          <t>Volume + everyday-low-price; modest S&amp;S.</t>
        </is>
      </c>
    </row>
    <row r="727" ht="28" customHeight="1">
      <c r="A727" s="15" t="inlineStr">
        <is>
          <t>Gatorade</t>
        </is>
      </c>
      <c r="B727" s="15" t="inlineStr">
        <is>
          <t>Gatorade Fit Electrolyte Beverage | Blue Citrus | 6-pack 591mL</t>
        </is>
      </c>
      <c r="C727" s="15" t="inlineStr">
        <is>
          <t>2) Electrolyte beverage (RTD)</t>
        </is>
      </c>
      <c r="D727" s="30">
        <f>'M2 - Electrolyte RTD'!F311</f>
        <v/>
      </c>
      <c r="E727" s="33">
        <f>'M2 - Electrolyte RTD'!J311</f>
        <v/>
      </c>
      <c r="F727" s="31">
        <f>'M2 - Electrolyte RTD'!K311</f>
        <v/>
      </c>
      <c r="G727" s="30">
        <f>'M2 - Electrolyte RTD'!AM311</f>
        <v/>
      </c>
      <c r="H727" s="31">
        <f>'M2 - Electrolyte RTD'!N311</f>
        <v/>
      </c>
      <c r="I727" s="15">
        <f>'M2 - Electrolyte RTD'!AJ311</f>
        <v/>
      </c>
      <c r="J727" s="15" t="inlineStr">
        <is>
          <t>Volume + everyday-low-price; modest S&amp;S.</t>
        </is>
      </c>
    </row>
    <row r="728" ht="28" customHeight="1">
      <c r="A728" s="15" t="inlineStr">
        <is>
          <t>Gatorade</t>
        </is>
      </c>
      <c r="B728" s="15" t="inlineStr">
        <is>
          <t>Gatorade Fit Electrolyte Beverage | Blue Citrus | 12-pack 591mL</t>
        </is>
      </c>
      <c r="C728" s="15" t="inlineStr">
        <is>
          <t>2) Electrolyte beverage (RTD)</t>
        </is>
      </c>
      <c r="D728" s="30">
        <f>'M2 - Electrolyte RTD'!F312</f>
        <v/>
      </c>
      <c r="E728" s="33">
        <f>'M2 - Electrolyte RTD'!J312</f>
        <v/>
      </c>
      <c r="F728" s="31">
        <f>'M2 - Electrolyte RTD'!K312</f>
        <v/>
      </c>
      <c r="G728" s="30">
        <f>'M2 - Electrolyte RTD'!AM312</f>
        <v/>
      </c>
      <c r="H728" s="31">
        <f>'M2 - Electrolyte RTD'!N312</f>
        <v/>
      </c>
      <c r="I728" s="15">
        <f>'M2 - Electrolyte RTD'!AJ312</f>
        <v/>
      </c>
      <c r="J728" s="15" t="inlineStr">
        <is>
          <t>Volume + everyday-low-price; modest S&amp;S.</t>
        </is>
      </c>
    </row>
    <row r="729" ht="28" customHeight="1">
      <c r="A729" s="15" t="inlineStr">
        <is>
          <t>Gatorade</t>
        </is>
      </c>
      <c r="B729" s="15" t="inlineStr">
        <is>
          <t>Gatorade Fit Electrolyte Beverage | Blue Citrus | 24-pack 591mL</t>
        </is>
      </c>
      <c r="C729" s="15" t="inlineStr">
        <is>
          <t>2) Electrolyte beverage (RTD)</t>
        </is>
      </c>
      <c r="D729" s="30">
        <f>'M2 - Electrolyte RTD'!F313</f>
        <v/>
      </c>
      <c r="E729" s="33">
        <f>'M2 - Electrolyte RTD'!J313</f>
        <v/>
      </c>
      <c r="F729" s="31">
        <f>'M2 - Electrolyte RTD'!K313</f>
        <v/>
      </c>
      <c r="G729" s="30">
        <f>'M2 - Electrolyte RTD'!AM313</f>
        <v/>
      </c>
      <c r="H729" s="31">
        <f>'M2 - Electrolyte RTD'!N313</f>
        <v/>
      </c>
      <c r="I729" s="15">
        <f>'M2 - Electrolyte RTD'!AJ313</f>
        <v/>
      </c>
      <c r="J729" s="15" t="inlineStr">
        <is>
          <t>Volume + everyday-low-price; modest S&amp;S.</t>
        </is>
      </c>
    </row>
    <row r="730" ht="28" customHeight="1">
      <c r="A730" s="15" t="inlineStr">
        <is>
          <t>Gatorade</t>
        </is>
      </c>
      <c r="B730" s="15" t="inlineStr">
        <is>
          <t>Gatorade Fit Electrolyte Beverage | Strawberry Watermelon | single 591mL</t>
        </is>
      </c>
      <c r="C730" s="15" t="inlineStr">
        <is>
          <t>2) Electrolyte beverage (RTD)</t>
        </is>
      </c>
      <c r="D730" s="30">
        <f>'M2 - Electrolyte RTD'!F314</f>
        <v/>
      </c>
      <c r="E730" s="33">
        <f>'M2 - Electrolyte RTD'!J314</f>
        <v/>
      </c>
      <c r="F730" s="31">
        <f>'M2 - Electrolyte RTD'!K314</f>
        <v/>
      </c>
      <c r="G730" s="30">
        <f>'M2 - Electrolyte RTD'!AM314</f>
        <v/>
      </c>
      <c r="H730" s="31">
        <f>'M2 - Electrolyte RTD'!N314</f>
        <v/>
      </c>
      <c r="I730" s="15">
        <f>'M2 - Electrolyte RTD'!AJ314</f>
        <v/>
      </c>
      <c r="J730" s="15" t="inlineStr">
        <is>
          <t>Volume + everyday-low-price; modest S&amp;S.</t>
        </is>
      </c>
    </row>
    <row r="731" ht="28" customHeight="1">
      <c r="A731" s="15" t="inlineStr">
        <is>
          <t>Gatorade</t>
        </is>
      </c>
      <c r="B731" s="15" t="inlineStr">
        <is>
          <t>Gatorade Fit Electrolyte Beverage | Strawberry Watermelon | 6-pack 591mL</t>
        </is>
      </c>
      <c r="C731" s="15" t="inlineStr">
        <is>
          <t>2) Electrolyte beverage (RTD)</t>
        </is>
      </c>
      <c r="D731" s="30">
        <f>'M2 - Electrolyte RTD'!F315</f>
        <v/>
      </c>
      <c r="E731" s="33">
        <f>'M2 - Electrolyte RTD'!J315</f>
        <v/>
      </c>
      <c r="F731" s="31">
        <f>'M2 - Electrolyte RTD'!K315</f>
        <v/>
      </c>
      <c r="G731" s="30">
        <f>'M2 - Electrolyte RTD'!AM315</f>
        <v/>
      </c>
      <c r="H731" s="31">
        <f>'M2 - Electrolyte RTD'!N315</f>
        <v/>
      </c>
      <c r="I731" s="15">
        <f>'M2 - Electrolyte RTD'!AJ315</f>
        <v/>
      </c>
      <c r="J731" s="15" t="inlineStr">
        <is>
          <t>Volume + everyday-low-price; modest S&amp;S.</t>
        </is>
      </c>
    </row>
    <row r="732" ht="28" customHeight="1">
      <c r="A732" s="15" t="inlineStr">
        <is>
          <t>Gatorade</t>
        </is>
      </c>
      <c r="B732" s="15" t="inlineStr">
        <is>
          <t>Gatorade Fit Electrolyte Beverage | Strawberry Watermelon | 12-pack 591mL</t>
        </is>
      </c>
      <c r="C732" s="15" t="inlineStr">
        <is>
          <t>2) Electrolyte beverage (RTD)</t>
        </is>
      </c>
      <c r="D732" s="30">
        <f>'M2 - Electrolyte RTD'!F316</f>
        <v/>
      </c>
      <c r="E732" s="33">
        <f>'M2 - Electrolyte RTD'!J316</f>
        <v/>
      </c>
      <c r="F732" s="31">
        <f>'M2 - Electrolyte RTD'!K316</f>
        <v/>
      </c>
      <c r="G732" s="30">
        <f>'M2 - Electrolyte RTD'!AM316</f>
        <v/>
      </c>
      <c r="H732" s="31">
        <f>'M2 - Electrolyte RTD'!N316</f>
        <v/>
      </c>
      <c r="I732" s="15">
        <f>'M2 - Electrolyte RTD'!AJ316</f>
        <v/>
      </c>
      <c r="J732" s="15" t="inlineStr">
        <is>
          <t>Volume + everyday-low-price; modest S&amp;S.</t>
        </is>
      </c>
    </row>
    <row r="733" ht="28" customHeight="1">
      <c r="A733" s="15" t="inlineStr">
        <is>
          <t>Gatorade</t>
        </is>
      </c>
      <c r="B733" s="15" t="inlineStr">
        <is>
          <t>Gatorade Fit Electrolyte Beverage | Strawberry Watermelon | 24-pack 591mL</t>
        </is>
      </c>
      <c r="C733" s="15" t="inlineStr">
        <is>
          <t>2) Electrolyte beverage (RTD)</t>
        </is>
      </c>
      <c r="D733" s="30">
        <f>'M2 - Electrolyte RTD'!F317</f>
        <v/>
      </c>
      <c r="E733" s="33">
        <f>'M2 - Electrolyte RTD'!J317</f>
        <v/>
      </c>
      <c r="F733" s="31">
        <f>'M2 - Electrolyte RTD'!K317</f>
        <v/>
      </c>
      <c r="G733" s="30">
        <f>'M2 - Electrolyte RTD'!AM317</f>
        <v/>
      </c>
      <c r="H733" s="31">
        <f>'M2 - Electrolyte RTD'!N317</f>
        <v/>
      </c>
      <c r="I733" s="15">
        <f>'M2 - Electrolyte RTD'!AJ317</f>
        <v/>
      </c>
      <c r="J733" s="15" t="inlineStr">
        <is>
          <t>Volume + everyday-low-price; modest S&amp;S.</t>
        </is>
      </c>
    </row>
    <row r="734" ht="28" customHeight="1">
      <c r="A734" s="15" t="inlineStr">
        <is>
          <t>Gatorade</t>
        </is>
      </c>
      <c r="B734" s="15" t="inlineStr">
        <is>
          <t>Gatorade Fit Electrolyte Beverage | Watermelon Strawberry | single 591mL</t>
        </is>
      </c>
      <c r="C734" s="15" t="inlineStr">
        <is>
          <t>2) Electrolyte beverage (RTD)</t>
        </is>
      </c>
      <c r="D734" s="30">
        <f>'M2 - Electrolyte RTD'!F318</f>
        <v/>
      </c>
      <c r="E734" s="33">
        <f>'M2 - Electrolyte RTD'!J318</f>
        <v/>
      </c>
      <c r="F734" s="31">
        <f>'M2 - Electrolyte RTD'!K318</f>
        <v/>
      </c>
      <c r="G734" s="30">
        <f>'M2 - Electrolyte RTD'!AM318</f>
        <v/>
      </c>
      <c r="H734" s="31">
        <f>'M2 - Electrolyte RTD'!N318</f>
        <v/>
      </c>
      <c r="I734" s="15">
        <f>'M2 - Electrolyte RTD'!AJ318</f>
        <v/>
      </c>
      <c r="J734" s="15" t="inlineStr">
        <is>
          <t>Volume + everyday-low-price; modest S&amp;S.</t>
        </is>
      </c>
    </row>
    <row r="735" ht="28" customHeight="1">
      <c r="A735" s="15" t="inlineStr">
        <is>
          <t>Gatorade</t>
        </is>
      </c>
      <c r="B735" s="15" t="inlineStr">
        <is>
          <t>Gatorade Fit Electrolyte Beverage | Watermelon Strawberry | 6-pack 591mL</t>
        </is>
      </c>
      <c r="C735" s="15" t="inlineStr">
        <is>
          <t>2) Electrolyte beverage (RTD)</t>
        </is>
      </c>
      <c r="D735" s="30">
        <f>'M2 - Electrolyte RTD'!F319</f>
        <v/>
      </c>
      <c r="E735" s="33">
        <f>'M2 - Electrolyte RTD'!J319</f>
        <v/>
      </c>
      <c r="F735" s="31">
        <f>'M2 - Electrolyte RTD'!K319</f>
        <v/>
      </c>
      <c r="G735" s="30">
        <f>'M2 - Electrolyte RTD'!AM319</f>
        <v/>
      </c>
      <c r="H735" s="31">
        <f>'M2 - Electrolyte RTD'!N319</f>
        <v/>
      </c>
      <c r="I735" s="15">
        <f>'M2 - Electrolyte RTD'!AJ319</f>
        <v/>
      </c>
      <c r="J735" s="15" t="inlineStr">
        <is>
          <t>Volume + everyday-low-price; modest S&amp;S.</t>
        </is>
      </c>
    </row>
    <row r="736" ht="28" customHeight="1">
      <c r="A736" s="15" t="inlineStr">
        <is>
          <t>Gatorade</t>
        </is>
      </c>
      <c r="B736" s="15" t="inlineStr">
        <is>
          <t>Gatorade Fit Electrolyte Beverage | Watermelon Strawberry | 12-pack 591mL</t>
        </is>
      </c>
      <c r="C736" s="15" t="inlineStr">
        <is>
          <t>2) Electrolyte beverage (RTD)</t>
        </is>
      </c>
      <c r="D736" s="30">
        <f>'M2 - Electrolyte RTD'!F320</f>
        <v/>
      </c>
      <c r="E736" s="33">
        <f>'M2 - Electrolyte RTD'!J320</f>
        <v/>
      </c>
      <c r="F736" s="31">
        <f>'M2 - Electrolyte RTD'!K320</f>
        <v/>
      </c>
      <c r="G736" s="30">
        <f>'M2 - Electrolyte RTD'!AM320</f>
        <v/>
      </c>
      <c r="H736" s="31">
        <f>'M2 - Electrolyte RTD'!N320</f>
        <v/>
      </c>
      <c r="I736" s="15">
        <f>'M2 - Electrolyte RTD'!AJ320</f>
        <v/>
      </c>
      <c r="J736" s="15" t="inlineStr">
        <is>
          <t>Volume + everyday-low-price; modest S&amp;S.</t>
        </is>
      </c>
    </row>
    <row r="737" ht="28" customHeight="1">
      <c r="A737" s="15" t="inlineStr">
        <is>
          <t>Gatorade</t>
        </is>
      </c>
      <c r="B737" s="15" t="inlineStr">
        <is>
          <t>Gatorade Fit Electrolyte Beverage | Watermelon Strawberry | 24-pack 591mL</t>
        </is>
      </c>
      <c r="C737" s="15" t="inlineStr">
        <is>
          <t>2) Electrolyte beverage (RTD)</t>
        </is>
      </c>
      <c r="D737" s="30">
        <f>'M2 - Electrolyte RTD'!F321</f>
        <v/>
      </c>
      <c r="E737" s="33">
        <f>'M2 - Electrolyte RTD'!J321</f>
        <v/>
      </c>
      <c r="F737" s="31">
        <f>'M2 - Electrolyte RTD'!K321</f>
        <v/>
      </c>
      <c r="G737" s="30">
        <f>'M2 - Electrolyte RTD'!AM321</f>
        <v/>
      </c>
      <c r="H737" s="31">
        <f>'M2 - Electrolyte RTD'!N321</f>
        <v/>
      </c>
      <c r="I737" s="15">
        <f>'M2 - Electrolyte RTD'!AJ321</f>
        <v/>
      </c>
      <c r="J737" s="15" t="inlineStr">
        <is>
          <t>Volume + everyday-low-price; modest S&amp;S.</t>
        </is>
      </c>
    </row>
    <row r="738" ht="28" customHeight="1">
      <c r="A738" s="15" t="inlineStr">
        <is>
          <t>OLIPOP</t>
        </is>
      </c>
      <c r="B738" s="15" t="inlineStr">
        <is>
          <t>OLIPOP Prebiotic Soda | Vintage Cola | single 355mL</t>
        </is>
      </c>
      <c r="C738" s="15" t="inlineStr">
        <is>
          <t>3) Functional beverage (still/sparkling)</t>
        </is>
      </c>
      <c r="D738" s="30">
        <f>'M3 - Functional Beverage'!F2</f>
        <v/>
      </c>
      <c r="E738" s="33">
        <f>'M3 - Functional Beverage'!J2</f>
        <v/>
      </c>
      <c r="F738" s="31">
        <f>'M3 - Functional Beverage'!K2</f>
        <v/>
      </c>
      <c r="G738" s="30">
        <f>'M3 - Functional Beverage'!AM2</f>
        <v/>
      </c>
      <c r="H738" s="31">
        <f>'M3 - Functional Beverage'!N2</f>
        <v/>
      </c>
      <c r="I738" s="15">
        <f>'M3 - Functional Beverage'!AJ2</f>
        <v/>
      </c>
      <c r="J738" s="15" t="inlineStr">
        <is>
          <t>S&amp;S to lock repeat; premium price held.</t>
        </is>
      </c>
    </row>
    <row r="739" ht="28" customHeight="1">
      <c r="A739" s="15" t="inlineStr">
        <is>
          <t>OLIPOP</t>
        </is>
      </c>
      <c r="B739" s="15" t="inlineStr">
        <is>
          <t>OLIPOP Prebiotic Soda | Vintage Cola | 8-pack 355mL</t>
        </is>
      </c>
      <c r="C739" s="15" t="inlineStr">
        <is>
          <t>3) Functional beverage (still/sparkling)</t>
        </is>
      </c>
      <c r="D739" s="30">
        <f>'M3 - Functional Beverage'!F3</f>
        <v/>
      </c>
      <c r="E739" s="33">
        <f>'M3 - Functional Beverage'!J3</f>
        <v/>
      </c>
      <c r="F739" s="31">
        <f>'M3 - Functional Beverage'!K3</f>
        <v/>
      </c>
      <c r="G739" s="30">
        <f>'M3 - Functional Beverage'!AM3</f>
        <v/>
      </c>
      <c r="H739" s="31">
        <f>'M3 - Functional Beverage'!N3</f>
        <v/>
      </c>
      <c r="I739" s="15">
        <f>'M3 - Functional Beverage'!AJ3</f>
        <v/>
      </c>
      <c r="J739" s="15" t="inlineStr">
        <is>
          <t>S&amp;S to lock repeat; premium price held.</t>
        </is>
      </c>
    </row>
    <row r="740" ht="28" customHeight="1">
      <c r="A740" s="15" t="inlineStr">
        <is>
          <t>OLIPOP</t>
        </is>
      </c>
      <c r="B740" s="15" t="inlineStr">
        <is>
          <t>OLIPOP Prebiotic Soda | Vintage Cola | 12-pack 355mL</t>
        </is>
      </c>
      <c r="C740" s="15" t="inlineStr">
        <is>
          <t>3) Functional beverage (still/sparkling)</t>
        </is>
      </c>
      <c r="D740" s="30">
        <f>'M3 - Functional Beverage'!F4</f>
        <v/>
      </c>
      <c r="E740" s="33">
        <f>'M3 - Functional Beverage'!J4</f>
        <v/>
      </c>
      <c r="F740" s="31">
        <f>'M3 - Functional Beverage'!K4</f>
        <v/>
      </c>
      <c r="G740" s="30">
        <f>'M3 - Functional Beverage'!AM4</f>
        <v/>
      </c>
      <c r="H740" s="31">
        <f>'M3 - Functional Beverage'!N4</f>
        <v/>
      </c>
      <c r="I740" s="15">
        <f>'M3 - Functional Beverage'!AJ4</f>
        <v/>
      </c>
      <c r="J740" s="15" t="inlineStr">
        <is>
          <t>S&amp;S to lock repeat; premium price held.</t>
        </is>
      </c>
    </row>
    <row r="741" ht="28" customHeight="1">
      <c r="A741" s="15" t="inlineStr">
        <is>
          <t>OLIPOP</t>
        </is>
      </c>
      <c r="B741" s="15" t="inlineStr">
        <is>
          <t>OLIPOP Prebiotic Soda | Vintage Cola | 15-pack 355mL</t>
        </is>
      </c>
      <c r="C741" s="15" t="inlineStr">
        <is>
          <t>3) Functional beverage (still/sparkling)</t>
        </is>
      </c>
      <c r="D741" s="30">
        <f>'M3 - Functional Beverage'!F5</f>
        <v/>
      </c>
      <c r="E741" s="33">
        <f>'M3 - Functional Beverage'!J5</f>
        <v/>
      </c>
      <c r="F741" s="31">
        <f>'M3 - Functional Beverage'!K5</f>
        <v/>
      </c>
      <c r="G741" s="30">
        <f>'M3 - Functional Beverage'!AM5</f>
        <v/>
      </c>
      <c r="H741" s="31">
        <f>'M3 - Functional Beverage'!N5</f>
        <v/>
      </c>
      <c r="I741" s="15">
        <f>'M3 - Functional Beverage'!AJ5</f>
        <v/>
      </c>
      <c r="J741" s="15" t="inlineStr">
        <is>
          <t>S&amp;S to lock repeat; premium price held.</t>
        </is>
      </c>
    </row>
    <row r="742" ht="28" customHeight="1">
      <c r="A742" s="15" t="inlineStr">
        <is>
          <t>OLIPOP</t>
        </is>
      </c>
      <c r="B742" s="15" t="inlineStr">
        <is>
          <t>OLIPOP Prebiotic Soda | Vintage Cola | 18-pack 355mL</t>
        </is>
      </c>
      <c r="C742" s="15" t="inlineStr">
        <is>
          <t>3) Functional beverage (still/sparkling)</t>
        </is>
      </c>
      <c r="D742" s="30">
        <f>'M3 - Functional Beverage'!F6</f>
        <v/>
      </c>
      <c r="E742" s="33">
        <f>'M3 - Functional Beverage'!J6</f>
        <v/>
      </c>
      <c r="F742" s="31">
        <f>'M3 - Functional Beverage'!K6</f>
        <v/>
      </c>
      <c r="G742" s="30">
        <f>'M3 - Functional Beverage'!AM6</f>
        <v/>
      </c>
      <c r="H742" s="31">
        <f>'M3 - Functional Beverage'!N6</f>
        <v/>
      </c>
      <c r="I742" s="15">
        <f>'M3 - Functional Beverage'!AJ6</f>
        <v/>
      </c>
      <c r="J742" s="15" t="inlineStr">
        <is>
          <t>S&amp;S to lock repeat; premium price held.</t>
        </is>
      </c>
    </row>
    <row r="743" ht="28" customHeight="1">
      <c r="A743" s="15" t="inlineStr">
        <is>
          <t>OLIPOP</t>
        </is>
      </c>
      <c r="B743" s="15" t="inlineStr">
        <is>
          <t>OLIPOP Prebiotic Soda | Vintage Cola | 24-pack 355mL</t>
        </is>
      </c>
      <c r="C743" s="15" t="inlineStr">
        <is>
          <t>3) Functional beverage (still/sparkling)</t>
        </is>
      </c>
      <c r="D743" s="30">
        <f>'M3 - Functional Beverage'!F7</f>
        <v/>
      </c>
      <c r="E743" s="33">
        <f>'M3 - Functional Beverage'!J7</f>
        <v/>
      </c>
      <c r="F743" s="31">
        <f>'M3 - Functional Beverage'!K7</f>
        <v/>
      </c>
      <c r="G743" s="30">
        <f>'M3 - Functional Beverage'!AM7</f>
        <v/>
      </c>
      <c r="H743" s="31">
        <f>'M3 - Functional Beverage'!N7</f>
        <v/>
      </c>
      <c r="I743" s="15">
        <f>'M3 - Functional Beverage'!AJ7</f>
        <v/>
      </c>
      <c r="J743" s="15" t="inlineStr">
        <is>
          <t>S&amp;S to lock repeat; premium price held.</t>
        </is>
      </c>
    </row>
    <row r="744" ht="28" customHeight="1">
      <c r="A744" s="15" t="inlineStr">
        <is>
          <t>OLIPOP</t>
        </is>
      </c>
      <c r="B744" s="15" t="inlineStr">
        <is>
          <t>OLIPOP Prebiotic Soda | Classic Root Beer | single 355mL</t>
        </is>
      </c>
      <c r="C744" s="15" t="inlineStr">
        <is>
          <t>3) Functional beverage (still/sparkling)</t>
        </is>
      </c>
      <c r="D744" s="30">
        <f>'M3 - Functional Beverage'!F8</f>
        <v/>
      </c>
      <c r="E744" s="33">
        <f>'M3 - Functional Beverage'!J8</f>
        <v/>
      </c>
      <c r="F744" s="31">
        <f>'M3 - Functional Beverage'!K8</f>
        <v/>
      </c>
      <c r="G744" s="30">
        <f>'M3 - Functional Beverage'!AM8</f>
        <v/>
      </c>
      <c r="H744" s="31">
        <f>'M3 - Functional Beverage'!N8</f>
        <v/>
      </c>
      <c r="I744" s="15">
        <f>'M3 - Functional Beverage'!AJ8</f>
        <v/>
      </c>
      <c r="J744" s="15" t="inlineStr">
        <is>
          <t>S&amp;S to lock repeat; premium price held.</t>
        </is>
      </c>
    </row>
    <row r="745" ht="28" customHeight="1">
      <c r="A745" s="15" t="inlineStr">
        <is>
          <t>OLIPOP</t>
        </is>
      </c>
      <c r="B745" s="15" t="inlineStr">
        <is>
          <t>OLIPOP Prebiotic Soda | Classic Root Beer | 8-pack 355mL</t>
        </is>
      </c>
      <c r="C745" s="15" t="inlineStr">
        <is>
          <t>3) Functional beverage (still/sparkling)</t>
        </is>
      </c>
      <c r="D745" s="30">
        <f>'M3 - Functional Beverage'!F9</f>
        <v/>
      </c>
      <c r="E745" s="33">
        <f>'M3 - Functional Beverage'!J9</f>
        <v/>
      </c>
      <c r="F745" s="31">
        <f>'M3 - Functional Beverage'!K9</f>
        <v/>
      </c>
      <c r="G745" s="30">
        <f>'M3 - Functional Beverage'!AM9</f>
        <v/>
      </c>
      <c r="H745" s="31">
        <f>'M3 - Functional Beverage'!N9</f>
        <v/>
      </c>
      <c r="I745" s="15">
        <f>'M3 - Functional Beverage'!AJ9</f>
        <v/>
      </c>
      <c r="J745" s="15" t="inlineStr">
        <is>
          <t>S&amp;S to lock repeat; premium price held.</t>
        </is>
      </c>
    </row>
    <row r="746" ht="28" customHeight="1">
      <c r="A746" s="15" t="inlineStr">
        <is>
          <t>OLIPOP</t>
        </is>
      </c>
      <c r="B746" s="15" t="inlineStr">
        <is>
          <t>OLIPOP Prebiotic Soda | Classic Root Beer | 12-pack 355mL</t>
        </is>
      </c>
      <c r="C746" s="15" t="inlineStr">
        <is>
          <t>3) Functional beverage (still/sparkling)</t>
        </is>
      </c>
      <c r="D746" s="30">
        <f>'M3 - Functional Beverage'!F10</f>
        <v/>
      </c>
      <c r="E746" s="33">
        <f>'M3 - Functional Beverage'!J10</f>
        <v/>
      </c>
      <c r="F746" s="31">
        <f>'M3 - Functional Beverage'!K10</f>
        <v/>
      </c>
      <c r="G746" s="30">
        <f>'M3 - Functional Beverage'!AM10</f>
        <v/>
      </c>
      <c r="H746" s="31">
        <f>'M3 - Functional Beverage'!N10</f>
        <v/>
      </c>
      <c r="I746" s="15">
        <f>'M3 - Functional Beverage'!AJ10</f>
        <v/>
      </c>
      <c r="J746" s="15" t="inlineStr">
        <is>
          <t>S&amp;S to lock repeat; premium price held.</t>
        </is>
      </c>
    </row>
    <row r="747" ht="28" customHeight="1">
      <c r="A747" s="15" t="inlineStr">
        <is>
          <t>OLIPOP</t>
        </is>
      </c>
      <c r="B747" s="15" t="inlineStr">
        <is>
          <t>OLIPOP Prebiotic Soda | Classic Root Beer | 15-pack 355mL</t>
        </is>
      </c>
      <c r="C747" s="15" t="inlineStr">
        <is>
          <t>3) Functional beverage (still/sparkling)</t>
        </is>
      </c>
      <c r="D747" s="30">
        <f>'M3 - Functional Beverage'!F11</f>
        <v/>
      </c>
      <c r="E747" s="33">
        <f>'M3 - Functional Beverage'!J11</f>
        <v/>
      </c>
      <c r="F747" s="31">
        <f>'M3 - Functional Beverage'!K11</f>
        <v/>
      </c>
      <c r="G747" s="30">
        <f>'M3 - Functional Beverage'!AM11</f>
        <v/>
      </c>
      <c r="H747" s="31">
        <f>'M3 - Functional Beverage'!N11</f>
        <v/>
      </c>
      <c r="I747" s="15">
        <f>'M3 - Functional Beverage'!AJ11</f>
        <v/>
      </c>
      <c r="J747" s="15" t="inlineStr">
        <is>
          <t>S&amp;S to lock repeat; premium price held.</t>
        </is>
      </c>
    </row>
    <row r="748" ht="28" customHeight="1">
      <c r="A748" s="15" t="inlineStr">
        <is>
          <t>OLIPOP</t>
        </is>
      </c>
      <c r="B748" s="15" t="inlineStr">
        <is>
          <t>OLIPOP Prebiotic Soda | Classic Root Beer | 18-pack 355mL</t>
        </is>
      </c>
      <c r="C748" s="15" t="inlineStr">
        <is>
          <t>3) Functional beverage (still/sparkling)</t>
        </is>
      </c>
      <c r="D748" s="30">
        <f>'M3 - Functional Beverage'!F12</f>
        <v/>
      </c>
      <c r="E748" s="33">
        <f>'M3 - Functional Beverage'!J12</f>
        <v/>
      </c>
      <c r="F748" s="31">
        <f>'M3 - Functional Beverage'!K12</f>
        <v/>
      </c>
      <c r="G748" s="30">
        <f>'M3 - Functional Beverage'!AM12</f>
        <v/>
      </c>
      <c r="H748" s="31">
        <f>'M3 - Functional Beverage'!N12</f>
        <v/>
      </c>
      <c r="I748" s="15">
        <f>'M3 - Functional Beverage'!AJ12</f>
        <v/>
      </c>
      <c r="J748" s="15" t="inlineStr">
        <is>
          <t>S&amp;S to lock repeat; premium price held.</t>
        </is>
      </c>
    </row>
    <row r="749" ht="28" customHeight="1">
      <c r="A749" s="15" t="inlineStr">
        <is>
          <t>OLIPOP</t>
        </is>
      </c>
      <c r="B749" s="15" t="inlineStr">
        <is>
          <t>OLIPOP Prebiotic Soda | Classic Root Beer | 24-pack 355mL</t>
        </is>
      </c>
      <c r="C749" s="15" t="inlineStr">
        <is>
          <t>3) Functional beverage (still/sparkling)</t>
        </is>
      </c>
      <c r="D749" s="30">
        <f>'M3 - Functional Beverage'!F13</f>
        <v/>
      </c>
      <c r="E749" s="33">
        <f>'M3 - Functional Beverage'!J13</f>
        <v/>
      </c>
      <c r="F749" s="31">
        <f>'M3 - Functional Beverage'!K13</f>
        <v/>
      </c>
      <c r="G749" s="30">
        <f>'M3 - Functional Beverage'!AM13</f>
        <v/>
      </c>
      <c r="H749" s="31">
        <f>'M3 - Functional Beverage'!N13</f>
        <v/>
      </c>
      <c r="I749" s="15">
        <f>'M3 - Functional Beverage'!AJ13</f>
        <v/>
      </c>
      <c r="J749" s="15" t="inlineStr">
        <is>
          <t>S&amp;S to lock repeat; premium price held.</t>
        </is>
      </c>
    </row>
    <row r="750" ht="28" customHeight="1">
      <c r="A750" s="15" t="inlineStr">
        <is>
          <t>OLIPOP</t>
        </is>
      </c>
      <c r="B750" s="15" t="inlineStr">
        <is>
          <t>OLIPOP Prebiotic Soda | Cherry Cola | single 355mL</t>
        </is>
      </c>
      <c r="C750" s="15" t="inlineStr">
        <is>
          <t>3) Functional beverage (still/sparkling)</t>
        </is>
      </c>
      <c r="D750" s="30">
        <f>'M3 - Functional Beverage'!F14</f>
        <v/>
      </c>
      <c r="E750" s="33">
        <f>'M3 - Functional Beverage'!J14</f>
        <v/>
      </c>
      <c r="F750" s="31">
        <f>'M3 - Functional Beverage'!K14</f>
        <v/>
      </c>
      <c r="G750" s="30">
        <f>'M3 - Functional Beverage'!AM14</f>
        <v/>
      </c>
      <c r="H750" s="31">
        <f>'M3 - Functional Beverage'!N14</f>
        <v/>
      </c>
      <c r="I750" s="15">
        <f>'M3 - Functional Beverage'!AJ14</f>
        <v/>
      </c>
      <c r="J750" s="15" t="inlineStr">
        <is>
          <t>S&amp;S to lock repeat; premium price held.</t>
        </is>
      </c>
    </row>
    <row r="751" ht="28" customHeight="1">
      <c r="A751" s="15" t="inlineStr">
        <is>
          <t>OLIPOP</t>
        </is>
      </c>
      <c r="B751" s="15" t="inlineStr">
        <is>
          <t>OLIPOP Prebiotic Soda | Cherry Cola | 8-pack 355mL</t>
        </is>
      </c>
      <c r="C751" s="15" t="inlineStr">
        <is>
          <t>3) Functional beverage (still/sparkling)</t>
        </is>
      </c>
      <c r="D751" s="30">
        <f>'M3 - Functional Beverage'!F15</f>
        <v/>
      </c>
      <c r="E751" s="33">
        <f>'M3 - Functional Beverage'!J15</f>
        <v/>
      </c>
      <c r="F751" s="31">
        <f>'M3 - Functional Beverage'!K15</f>
        <v/>
      </c>
      <c r="G751" s="30">
        <f>'M3 - Functional Beverage'!AM15</f>
        <v/>
      </c>
      <c r="H751" s="31">
        <f>'M3 - Functional Beverage'!N15</f>
        <v/>
      </c>
      <c r="I751" s="15">
        <f>'M3 - Functional Beverage'!AJ15</f>
        <v/>
      </c>
      <c r="J751" s="15" t="inlineStr">
        <is>
          <t>S&amp;S to lock repeat; premium price held.</t>
        </is>
      </c>
    </row>
    <row r="752" ht="28" customHeight="1">
      <c r="A752" s="15" t="inlineStr">
        <is>
          <t>OLIPOP</t>
        </is>
      </c>
      <c r="B752" s="15" t="inlineStr">
        <is>
          <t>OLIPOP Prebiotic Soda | Cherry Cola | 12-pack 355mL</t>
        </is>
      </c>
      <c r="C752" s="15" t="inlineStr">
        <is>
          <t>3) Functional beverage (still/sparkling)</t>
        </is>
      </c>
      <c r="D752" s="30">
        <f>'M3 - Functional Beverage'!F16</f>
        <v/>
      </c>
      <c r="E752" s="33">
        <f>'M3 - Functional Beverage'!J16</f>
        <v/>
      </c>
      <c r="F752" s="31">
        <f>'M3 - Functional Beverage'!K16</f>
        <v/>
      </c>
      <c r="G752" s="30">
        <f>'M3 - Functional Beverage'!AM16</f>
        <v/>
      </c>
      <c r="H752" s="31">
        <f>'M3 - Functional Beverage'!N16</f>
        <v/>
      </c>
      <c r="I752" s="15">
        <f>'M3 - Functional Beverage'!AJ16</f>
        <v/>
      </c>
      <c r="J752" s="15" t="inlineStr">
        <is>
          <t>S&amp;S to lock repeat; premium price held.</t>
        </is>
      </c>
    </row>
    <row r="753" ht="28" customHeight="1">
      <c r="A753" s="15" t="inlineStr">
        <is>
          <t>OLIPOP</t>
        </is>
      </c>
      <c r="B753" s="15" t="inlineStr">
        <is>
          <t>OLIPOP Prebiotic Soda | Cherry Cola | 15-pack 355mL</t>
        </is>
      </c>
      <c r="C753" s="15" t="inlineStr">
        <is>
          <t>3) Functional beverage (still/sparkling)</t>
        </is>
      </c>
      <c r="D753" s="30">
        <f>'M3 - Functional Beverage'!F17</f>
        <v/>
      </c>
      <c r="E753" s="33">
        <f>'M3 - Functional Beverage'!J17</f>
        <v/>
      </c>
      <c r="F753" s="31">
        <f>'M3 - Functional Beverage'!K17</f>
        <v/>
      </c>
      <c r="G753" s="30">
        <f>'M3 - Functional Beverage'!AM17</f>
        <v/>
      </c>
      <c r="H753" s="31">
        <f>'M3 - Functional Beverage'!N17</f>
        <v/>
      </c>
      <c r="I753" s="15">
        <f>'M3 - Functional Beverage'!AJ17</f>
        <v/>
      </c>
      <c r="J753" s="15" t="inlineStr">
        <is>
          <t>S&amp;S to lock repeat; premium price held.</t>
        </is>
      </c>
    </row>
    <row r="754" ht="28" customHeight="1">
      <c r="A754" s="15" t="inlineStr">
        <is>
          <t>OLIPOP</t>
        </is>
      </c>
      <c r="B754" s="15" t="inlineStr">
        <is>
          <t>OLIPOP Prebiotic Soda | Cherry Cola | 18-pack 355mL</t>
        </is>
      </c>
      <c r="C754" s="15" t="inlineStr">
        <is>
          <t>3) Functional beverage (still/sparkling)</t>
        </is>
      </c>
      <c r="D754" s="30">
        <f>'M3 - Functional Beverage'!F18</f>
        <v/>
      </c>
      <c r="E754" s="33">
        <f>'M3 - Functional Beverage'!J18</f>
        <v/>
      </c>
      <c r="F754" s="31">
        <f>'M3 - Functional Beverage'!K18</f>
        <v/>
      </c>
      <c r="G754" s="30">
        <f>'M3 - Functional Beverage'!AM18</f>
        <v/>
      </c>
      <c r="H754" s="31">
        <f>'M3 - Functional Beverage'!N18</f>
        <v/>
      </c>
      <c r="I754" s="15">
        <f>'M3 - Functional Beverage'!AJ18</f>
        <v/>
      </c>
      <c r="J754" s="15" t="inlineStr">
        <is>
          <t>S&amp;S to lock repeat; premium price held.</t>
        </is>
      </c>
    </row>
    <row r="755" ht="28" customHeight="1">
      <c r="A755" s="15" t="inlineStr">
        <is>
          <t>OLIPOP</t>
        </is>
      </c>
      <c r="B755" s="15" t="inlineStr">
        <is>
          <t>OLIPOP Prebiotic Soda | Cherry Cola | 24-pack 355mL</t>
        </is>
      </c>
      <c r="C755" s="15" t="inlineStr">
        <is>
          <t>3) Functional beverage (still/sparkling)</t>
        </is>
      </c>
      <c r="D755" s="30">
        <f>'M3 - Functional Beverage'!F19</f>
        <v/>
      </c>
      <c r="E755" s="33">
        <f>'M3 - Functional Beverage'!J19</f>
        <v/>
      </c>
      <c r="F755" s="31">
        <f>'M3 - Functional Beverage'!K19</f>
        <v/>
      </c>
      <c r="G755" s="30">
        <f>'M3 - Functional Beverage'!AM19</f>
        <v/>
      </c>
      <c r="H755" s="31">
        <f>'M3 - Functional Beverage'!N19</f>
        <v/>
      </c>
      <c r="I755" s="15">
        <f>'M3 - Functional Beverage'!AJ19</f>
        <v/>
      </c>
      <c r="J755" s="15" t="inlineStr">
        <is>
          <t>S&amp;S to lock repeat; premium price held.</t>
        </is>
      </c>
    </row>
    <row r="756" ht="28" customHeight="1">
      <c r="A756" s="15" t="inlineStr">
        <is>
          <t>OLIPOP</t>
        </is>
      </c>
      <c r="B756" s="15" t="inlineStr">
        <is>
          <t>OLIPOP Prebiotic Soda | Strawberry Vanilla | single 355mL</t>
        </is>
      </c>
      <c r="C756" s="15" t="inlineStr">
        <is>
          <t>3) Functional beverage (still/sparkling)</t>
        </is>
      </c>
      <c r="D756" s="30">
        <f>'M3 - Functional Beverage'!F20</f>
        <v/>
      </c>
      <c r="E756" s="33">
        <f>'M3 - Functional Beverage'!J20</f>
        <v/>
      </c>
      <c r="F756" s="31">
        <f>'M3 - Functional Beverage'!K20</f>
        <v/>
      </c>
      <c r="G756" s="30">
        <f>'M3 - Functional Beverage'!AM20</f>
        <v/>
      </c>
      <c r="H756" s="31">
        <f>'M3 - Functional Beverage'!N20</f>
        <v/>
      </c>
      <c r="I756" s="15">
        <f>'M3 - Functional Beverage'!AJ20</f>
        <v/>
      </c>
      <c r="J756" s="15" t="inlineStr">
        <is>
          <t>S&amp;S to lock repeat; premium price held.</t>
        </is>
      </c>
    </row>
    <row r="757" ht="28" customHeight="1">
      <c r="A757" s="15" t="inlineStr">
        <is>
          <t>OLIPOP</t>
        </is>
      </c>
      <c r="B757" s="15" t="inlineStr">
        <is>
          <t>OLIPOP Prebiotic Soda | Strawberry Vanilla | 8-pack 355mL</t>
        </is>
      </c>
      <c r="C757" s="15" t="inlineStr">
        <is>
          <t>3) Functional beverage (still/sparkling)</t>
        </is>
      </c>
      <c r="D757" s="30">
        <f>'M3 - Functional Beverage'!F21</f>
        <v/>
      </c>
      <c r="E757" s="33">
        <f>'M3 - Functional Beverage'!J21</f>
        <v/>
      </c>
      <c r="F757" s="31">
        <f>'M3 - Functional Beverage'!K21</f>
        <v/>
      </c>
      <c r="G757" s="30">
        <f>'M3 - Functional Beverage'!AM21</f>
        <v/>
      </c>
      <c r="H757" s="31">
        <f>'M3 - Functional Beverage'!N21</f>
        <v/>
      </c>
      <c r="I757" s="15">
        <f>'M3 - Functional Beverage'!AJ21</f>
        <v/>
      </c>
      <c r="J757" s="15" t="inlineStr">
        <is>
          <t>S&amp;S to lock repeat; premium price held.</t>
        </is>
      </c>
    </row>
    <row r="758" ht="28" customHeight="1">
      <c r="A758" s="15" t="inlineStr">
        <is>
          <t>OLIPOP</t>
        </is>
      </c>
      <c r="B758" s="15" t="inlineStr">
        <is>
          <t>OLIPOP Prebiotic Soda | Strawberry Vanilla | 12-pack 355mL</t>
        </is>
      </c>
      <c r="C758" s="15" t="inlineStr">
        <is>
          <t>3) Functional beverage (still/sparkling)</t>
        </is>
      </c>
      <c r="D758" s="30">
        <f>'M3 - Functional Beverage'!F22</f>
        <v/>
      </c>
      <c r="E758" s="33">
        <f>'M3 - Functional Beverage'!J22</f>
        <v/>
      </c>
      <c r="F758" s="31">
        <f>'M3 - Functional Beverage'!K22</f>
        <v/>
      </c>
      <c r="G758" s="30">
        <f>'M3 - Functional Beverage'!AM22</f>
        <v/>
      </c>
      <c r="H758" s="31">
        <f>'M3 - Functional Beverage'!N22</f>
        <v/>
      </c>
      <c r="I758" s="15">
        <f>'M3 - Functional Beverage'!AJ22</f>
        <v/>
      </c>
      <c r="J758" s="15" t="inlineStr">
        <is>
          <t>S&amp;S to lock repeat; premium price held.</t>
        </is>
      </c>
    </row>
    <row r="759" ht="28" customHeight="1">
      <c r="A759" s="15" t="inlineStr">
        <is>
          <t>OLIPOP</t>
        </is>
      </c>
      <c r="B759" s="15" t="inlineStr">
        <is>
          <t>OLIPOP Prebiotic Soda | Strawberry Vanilla | 15-pack 355mL</t>
        </is>
      </c>
      <c r="C759" s="15" t="inlineStr">
        <is>
          <t>3) Functional beverage (still/sparkling)</t>
        </is>
      </c>
      <c r="D759" s="30">
        <f>'M3 - Functional Beverage'!F23</f>
        <v/>
      </c>
      <c r="E759" s="33">
        <f>'M3 - Functional Beverage'!J23</f>
        <v/>
      </c>
      <c r="F759" s="31">
        <f>'M3 - Functional Beverage'!K23</f>
        <v/>
      </c>
      <c r="G759" s="30">
        <f>'M3 - Functional Beverage'!AM23</f>
        <v/>
      </c>
      <c r="H759" s="31">
        <f>'M3 - Functional Beverage'!N23</f>
        <v/>
      </c>
      <c r="I759" s="15">
        <f>'M3 - Functional Beverage'!AJ23</f>
        <v/>
      </c>
      <c r="J759" s="15" t="inlineStr">
        <is>
          <t>S&amp;S to lock repeat; premium price held.</t>
        </is>
      </c>
    </row>
    <row r="760" ht="28" customHeight="1">
      <c r="A760" s="15" t="inlineStr">
        <is>
          <t>OLIPOP</t>
        </is>
      </c>
      <c r="B760" s="15" t="inlineStr">
        <is>
          <t>OLIPOP Prebiotic Soda | Strawberry Vanilla | 18-pack 355mL</t>
        </is>
      </c>
      <c r="C760" s="15" t="inlineStr">
        <is>
          <t>3) Functional beverage (still/sparkling)</t>
        </is>
      </c>
      <c r="D760" s="30">
        <f>'M3 - Functional Beverage'!F24</f>
        <v/>
      </c>
      <c r="E760" s="33">
        <f>'M3 - Functional Beverage'!J24</f>
        <v/>
      </c>
      <c r="F760" s="31">
        <f>'M3 - Functional Beverage'!K24</f>
        <v/>
      </c>
      <c r="G760" s="30">
        <f>'M3 - Functional Beverage'!AM24</f>
        <v/>
      </c>
      <c r="H760" s="31">
        <f>'M3 - Functional Beverage'!N24</f>
        <v/>
      </c>
      <c r="I760" s="15">
        <f>'M3 - Functional Beverage'!AJ24</f>
        <v/>
      </c>
      <c r="J760" s="15" t="inlineStr">
        <is>
          <t>S&amp;S to lock repeat; premium price held.</t>
        </is>
      </c>
    </row>
    <row r="761" ht="28" customHeight="1">
      <c r="A761" s="15" t="inlineStr">
        <is>
          <t>OLIPOP</t>
        </is>
      </c>
      <c r="B761" s="15" t="inlineStr">
        <is>
          <t>OLIPOP Prebiotic Soda | Strawberry Vanilla | 24-pack 355mL</t>
        </is>
      </c>
      <c r="C761" s="15" t="inlineStr">
        <is>
          <t>3) Functional beverage (still/sparkling)</t>
        </is>
      </c>
      <c r="D761" s="30">
        <f>'M3 - Functional Beverage'!F25</f>
        <v/>
      </c>
      <c r="E761" s="33">
        <f>'M3 - Functional Beverage'!J25</f>
        <v/>
      </c>
      <c r="F761" s="31">
        <f>'M3 - Functional Beverage'!K25</f>
        <v/>
      </c>
      <c r="G761" s="30">
        <f>'M3 - Functional Beverage'!AM25</f>
        <v/>
      </c>
      <c r="H761" s="31">
        <f>'M3 - Functional Beverage'!N25</f>
        <v/>
      </c>
      <c r="I761" s="15">
        <f>'M3 - Functional Beverage'!AJ25</f>
        <v/>
      </c>
      <c r="J761" s="15" t="inlineStr">
        <is>
          <t>S&amp;S to lock repeat; premium price held.</t>
        </is>
      </c>
    </row>
    <row r="762" ht="28" customHeight="1">
      <c r="A762" s="15" t="inlineStr">
        <is>
          <t>OLIPOP</t>
        </is>
      </c>
      <c r="B762" s="15" t="inlineStr">
        <is>
          <t>OLIPOP Prebiotic Soda | Orange Squeeze | single 355mL</t>
        </is>
      </c>
      <c r="C762" s="15" t="inlineStr">
        <is>
          <t>3) Functional beverage (still/sparkling)</t>
        </is>
      </c>
      <c r="D762" s="30">
        <f>'M3 - Functional Beverage'!F26</f>
        <v/>
      </c>
      <c r="E762" s="33">
        <f>'M3 - Functional Beverage'!J26</f>
        <v/>
      </c>
      <c r="F762" s="31">
        <f>'M3 - Functional Beverage'!K26</f>
        <v/>
      </c>
      <c r="G762" s="30">
        <f>'M3 - Functional Beverage'!AM26</f>
        <v/>
      </c>
      <c r="H762" s="31">
        <f>'M3 - Functional Beverage'!N26</f>
        <v/>
      </c>
      <c r="I762" s="15">
        <f>'M3 - Functional Beverage'!AJ26</f>
        <v/>
      </c>
      <c r="J762" s="15" t="inlineStr">
        <is>
          <t>S&amp;S to lock repeat; premium price held.</t>
        </is>
      </c>
    </row>
    <row r="763" ht="28" customHeight="1">
      <c r="A763" s="15" t="inlineStr">
        <is>
          <t>OLIPOP</t>
        </is>
      </c>
      <c r="B763" s="15" t="inlineStr">
        <is>
          <t>OLIPOP Prebiotic Soda | Orange Squeeze | 8-pack 355mL</t>
        </is>
      </c>
      <c r="C763" s="15" t="inlineStr">
        <is>
          <t>3) Functional beverage (still/sparkling)</t>
        </is>
      </c>
      <c r="D763" s="30">
        <f>'M3 - Functional Beverage'!F27</f>
        <v/>
      </c>
      <c r="E763" s="33">
        <f>'M3 - Functional Beverage'!J27</f>
        <v/>
      </c>
      <c r="F763" s="31">
        <f>'M3 - Functional Beverage'!K27</f>
        <v/>
      </c>
      <c r="G763" s="30">
        <f>'M3 - Functional Beverage'!AM27</f>
        <v/>
      </c>
      <c r="H763" s="31">
        <f>'M3 - Functional Beverage'!N27</f>
        <v/>
      </c>
      <c r="I763" s="15">
        <f>'M3 - Functional Beverage'!AJ27</f>
        <v/>
      </c>
      <c r="J763" s="15" t="inlineStr">
        <is>
          <t>S&amp;S to lock repeat; premium price held.</t>
        </is>
      </c>
    </row>
    <row r="764" ht="28" customHeight="1">
      <c r="A764" s="15" t="inlineStr">
        <is>
          <t>OLIPOP</t>
        </is>
      </c>
      <c r="B764" s="15" t="inlineStr">
        <is>
          <t>OLIPOP Prebiotic Soda | Orange Squeeze | 12-pack 355mL</t>
        </is>
      </c>
      <c r="C764" s="15" t="inlineStr">
        <is>
          <t>3) Functional beverage (still/sparkling)</t>
        </is>
      </c>
      <c r="D764" s="30">
        <f>'M3 - Functional Beverage'!F28</f>
        <v/>
      </c>
      <c r="E764" s="33">
        <f>'M3 - Functional Beverage'!J28</f>
        <v/>
      </c>
      <c r="F764" s="31">
        <f>'M3 - Functional Beverage'!K28</f>
        <v/>
      </c>
      <c r="G764" s="30">
        <f>'M3 - Functional Beverage'!AM28</f>
        <v/>
      </c>
      <c r="H764" s="31">
        <f>'M3 - Functional Beverage'!N28</f>
        <v/>
      </c>
      <c r="I764" s="15">
        <f>'M3 - Functional Beverage'!AJ28</f>
        <v/>
      </c>
      <c r="J764" s="15" t="inlineStr">
        <is>
          <t>S&amp;S to lock repeat; premium price held.</t>
        </is>
      </c>
    </row>
    <row r="765" ht="28" customHeight="1">
      <c r="A765" s="15" t="inlineStr">
        <is>
          <t>OLIPOP</t>
        </is>
      </c>
      <c r="B765" s="15" t="inlineStr">
        <is>
          <t>OLIPOP Prebiotic Soda | Orange Squeeze | 15-pack 355mL</t>
        </is>
      </c>
      <c r="C765" s="15" t="inlineStr">
        <is>
          <t>3) Functional beverage (still/sparkling)</t>
        </is>
      </c>
      <c r="D765" s="30">
        <f>'M3 - Functional Beverage'!F29</f>
        <v/>
      </c>
      <c r="E765" s="33">
        <f>'M3 - Functional Beverage'!J29</f>
        <v/>
      </c>
      <c r="F765" s="31">
        <f>'M3 - Functional Beverage'!K29</f>
        <v/>
      </c>
      <c r="G765" s="30">
        <f>'M3 - Functional Beverage'!AM29</f>
        <v/>
      </c>
      <c r="H765" s="31">
        <f>'M3 - Functional Beverage'!N29</f>
        <v/>
      </c>
      <c r="I765" s="15">
        <f>'M3 - Functional Beverage'!AJ29</f>
        <v/>
      </c>
      <c r="J765" s="15" t="inlineStr">
        <is>
          <t>S&amp;S to lock repeat; premium price held.</t>
        </is>
      </c>
    </row>
    <row r="766" ht="28" customHeight="1">
      <c r="A766" s="15" t="inlineStr">
        <is>
          <t>OLIPOP</t>
        </is>
      </c>
      <c r="B766" s="15" t="inlineStr">
        <is>
          <t>OLIPOP Prebiotic Soda | Orange Squeeze | 18-pack 355mL</t>
        </is>
      </c>
      <c r="C766" s="15" t="inlineStr">
        <is>
          <t>3) Functional beverage (still/sparkling)</t>
        </is>
      </c>
      <c r="D766" s="30">
        <f>'M3 - Functional Beverage'!F30</f>
        <v/>
      </c>
      <c r="E766" s="33">
        <f>'M3 - Functional Beverage'!J30</f>
        <v/>
      </c>
      <c r="F766" s="31">
        <f>'M3 - Functional Beverage'!K30</f>
        <v/>
      </c>
      <c r="G766" s="30">
        <f>'M3 - Functional Beverage'!AM30</f>
        <v/>
      </c>
      <c r="H766" s="31">
        <f>'M3 - Functional Beverage'!N30</f>
        <v/>
      </c>
      <c r="I766" s="15">
        <f>'M3 - Functional Beverage'!AJ30</f>
        <v/>
      </c>
      <c r="J766" s="15" t="inlineStr">
        <is>
          <t>S&amp;S to lock repeat; premium price held.</t>
        </is>
      </c>
    </row>
    <row r="767" ht="28" customHeight="1">
      <c r="A767" s="15" t="inlineStr">
        <is>
          <t>OLIPOP</t>
        </is>
      </c>
      <c r="B767" s="15" t="inlineStr">
        <is>
          <t>OLIPOP Prebiotic Soda | Orange Squeeze | 24-pack 355mL</t>
        </is>
      </c>
      <c r="C767" s="15" t="inlineStr">
        <is>
          <t>3) Functional beverage (still/sparkling)</t>
        </is>
      </c>
      <c r="D767" s="30">
        <f>'M3 - Functional Beverage'!F31</f>
        <v/>
      </c>
      <c r="E767" s="33">
        <f>'M3 - Functional Beverage'!J31</f>
        <v/>
      </c>
      <c r="F767" s="31">
        <f>'M3 - Functional Beverage'!K31</f>
        <v/>
      </c>
      <c r="G767" s="30">
        <f>'M3 - Functional Beverage'!AM31</f>
        <v/>
      </c>
      <c r="H767" s="31">
        <f>'M3 - Functional Beverage'!N31</f>
        <v/>
      </c>
      <c r="I767" s="15">
        <f>'M3 - Functional Beverage'!AJ31</f>
        <v/>
      </c>
      <c r="J767" s="15" t="inlineStr">
        <is>
          <t>S&amp;S to lock repeat; premium price held.</t>
        </is>
      </c>
    </row>
    <row r="768" ht="28" customHeight="1">
      <c r="A768" s="15" t="inlineStr">
        <is>
          <t>OLIPOP</t>
        </is>
      </c>
      <c r="B768" s="15" t="inlineStr">
        <is>
          <t>OLIPOP Prebiotic Soda | Ginger Ale | single 355mL</t>
        </is>
      </c>
      <c r="C768" s="15" t="inlineStr">
        <is>
          <t>3) Functional beverage (still/sparkling)</t>
        </is>
      </c>
      <c r="D768" s="30">
        <f>'M3 - Functional Beverage'!F32</f>
        <v/>
      </c>
      <c r="E768" s="33">
        <f>'M3 - Functional Beverage'!J32</f>
        <v/>
      </c>
      <c r="F768" s="31">
        <f>'M3 - Functional Beverage'!K32</f>
        <v/>
      </c>
      <c r="G768" s="30">
        <f>'M3 - Functional Beverage'!AM32</f>
        <v/>
      </c>
      <c r="H768" s="31">
        <f>'M3 - Functional Beverage'!N32</f>
        <v/>
      </c>
      <c r="I768" s="15">
        <f>'M3 - Functional Beverage'!AJ32</f>
        <v/>
      </c>
      <c r="J768" s="15" t="inlineStr">
        <is>
          <t>S&amp;S to lock repeat; premium price held.</t>
        </is>
      </c>
    </row>
    <row r="769" ht="28" customHeight="1">
      <c r="A769" s="15" t="inlineStr">
        <is>
          <t>OLIPOP</t>
        </is>
      </c>
      <c r="B769" s="15" t="inlineStr">
        <is>
          <t>OLIPOP Prebiotic Soda | Ginger Ale | 8-pack 355mL</t>
        </is>
      </c>
      <c r="C769" s="15" t="inlineStr">
        <is>
          <t>3) Functional beverage (still/sparkling)</t>
        </is>
      </c>
      <c r="D769" s="30">
        <f>'M3 - Functional Beverage'!F33</f>
        <v/>
      </c>
      <c r="E769" s="33">
        <f>'M3 - Functional Beverage'!J33</f>
        <v/>
      </c>
      <c r="F769" s="31">
        <f>'M3 - Functional Beverage'!K33</f>
        <v/>
      </c>
      <c r="G769" s="30">
        <f>'M3 - Functional Beverage'!AM33</f>
        <v/>
      </c>
      <c r="H769" s="31">
        <f>'M3 - Functional Beverage'!N33</f>
        <v/>
      </c>
      <c r="I769" s="15">
        <f>'M3 - Functional Beverage'!AJ33</f>
        <v/>
      </c>
      <c r="J769" s="15" t="inlineStr">
        <is>
          <t>S&amp;S to lock repeat; premium price held.</t>
        </is>
      </c>
    </row>
    <row r="770" ht="28" customHeight="1">
      <c r="A770" s="15" t="inlineStr">
        <is>
          <t>OLIPOP</t>
        </is>
      </c>
      <c r="B770" s="15" t="inlineStr">
        <is>
          <t>OLIPOP Prebiotic Soda | Ginger Ale | 12-pack 355mL</t>
        </is>
      </c>
      <c r="C770" s="15" t="inlineStr">
        <is>
          <t>3) Functional beverage (still/sparkling)</t>
        </is>
      </c>
      <c r="D770" s="30">
        <f>'M3 - Functional Beverage'!F34</f>
        <v/>
      </c>
      <c r="E770" s="33">
        <f>'M3 - Functional Beverage'!J34</f>
        <v/>
      </c>
      <c r="F770" s="31">
        <f>'M3 - Functional Beverage'!K34</f>
        <v/>
      </c>
      <c r="G770" s="30">
        <f>'M3 - Functional Beverage'!AM34</f>
        <v/>
      </c>
      <c r="H770" s="31">
        <f>'M3 - Functional Beverage'!N34</f>
        <v/>
      </c>
      <c r="I770" s="15">
        <f>'M3 - Functional Beverage'!AJ34</f>
        <v/>
      </c>
      <c r="J770" s="15" t="inlineStr">
        <is>
          <t>S&amp;S to lock repeat; premium price held.</t>
        </is>
      </c>
    </row>
    <row r="771" ht="28" customHeight="1">
      <c r="A771" s="15" t="inlineStr">
        <is>
          <t>OLIPOP</t>
        </is>
      </c>
      <c r="B771" s="15" t="inlineStr">
        <is>
          <t>OLIPOP Prebiotic Soda | Ginger Ale | 15-pack 355mL</t>
        </is>
      </c>
      <c r="C771" s="15" t="inlineStr">
        <is>
          <t>3) Functional beverage (still/sparkling)</t>
        </is>
      </c>
      <c r="D771" s="30">
        <f>'M3 - Functional Beverage'!F35</f>
        <v/>
      </c>
      <c r="E771" s="33">
        <f>'M3 - Functional Beverage'!J35</f>
        <v/>
      </c>
      <c r="F771" s="31">
        <f>'M3 - Functional Beverage'!K35</f>
        <v/>
      </c>
      <c r="G771" s="30">
        <f>'M3 - Functional Beverage'!AM35</f>
        <v/>
      </c>
      <c r="H771" s="31">
        <f>'M3 - Functional Beverage'!N35</f>
        <v/>
      </c>
      <c r="I771" s="15">
        <f>'M3 - Functional Beverage'!AJ35</f>
        <v/>
      </c>
      <c r="J771" s="15" t="inlineStr">
        <is>
          <t>S&amp;S to lock repeat; premium price held.</t>
        </is>
      </c>
    </row>
    <row r="772" ht="28" customHeight="1">
      <c r="A772" s="15" t="inlineStr">
        <is>
          <t>OLIPOP</t>
        </is>
      </c>
      <c r="B772" s="15" t="inlineStr">
        <is>
          <t>OLIPOP Prebiotic Soda | Ginger Ale | 18-pack 355mL</t>
        </is>
      </c>
      <c r="C772" s="15" t="inlineStr">
        <is>
          <t>3) Functional beverage (still/sparkling)</t>
        </is>
      </c>
      <c r="D772" s="30">
        <f>'M3 - Functional Beverage'!F36</f>
        <v/>
      </c>
      <c r="E772" s="33">
        <f>'M3 - Functional Beverage'!J36</f>
        <v/>
      </c>
      <c r="F772" s="31">
        <f>'M3 - Functional Beverage'!K36</f>
        <v/>
      </c>
      <c r="G772" s="30">
        <f>'M3 - Functional Beverage'!AM36</f>
        <v/>
      </c>
      <c r="H772" s="31">
        <f>'M3 - Functional Beverage'!N36</f>
        <v/>
      </c>
      <c r="I772" s="15">
        <f>'M3 - Functional Beverage'!AJ36</f>
        <v/>
      </c>
      <c r="J772" s="15" t="inlineStr">
        <is>
          <t>S&amp;S to lock repeat; premium price held.</t>
        </is>
      </c>
    </row>
    <row r="773" ht="28" customHeight="1">
      <c r="A773" s="15" t="inlineStr">
        <is>
          <t>OLIPOP</t>
        </is>
      </c>
      <c r="B773" s="15" t="inlineStr">
        <is>
          <t>OLIPOP Prebiotic Soda | Ginger Ale | 24-pack 355mL</t>
        </is>
      </c>
      <c r="C773" s="15" t="inlineStr">
        <is>
          <t>3) Functional beverage (still/sparkling)</t>
        </is>
      </c>
      <c r="D773" s="30">
        <f>'M3 - Functional Beverage'!F37</f>
        <v/>
      </c>
      <c r="E773" s="33">
        <f>'M3 - Functional Beverage'!J37</f>
        <v/>
      </c>
      <c r="F773" s="31">
        <f>'M3 - Functional Beverage'!K37</f>
        <v/>
      </c>
      <c r="G773" s="30">
        <f>'M3 - Functional Beverage'!AM37</f>
        <v/>
      </c>
      <c r="H773" s="31">
        <f>'M3 - Functional Beverage'!N37</f>
        <v/>
      </c>
      <c r="I773" s="15">
        <f>'M3 - Functional Beverage'!AJ37</f>
        <v/>
      </c>
      <c r="J773" s="15" t="inlineStr">
        <is>
          <t>S&amp;S to lock repeat; premium price held.</t>
        </is>
      </c>
    </row>
    <row r="774" ht="28" customHeight="1">
      <c r="A774" s="15" t="inlineStr">
        <is>
          <t>OLIPOP</t>
        </is>
      </c>
      <c r="B774" s="15" t="inlineStr">
        <is>
          <t>OLIPOP Prebiotic Soda | Doctor Goodwin | single 355mL</t>
        </is>
      </c>
      <c r="C774" s="15" t="inlineStr">
        <is>
          <t>3) Functional beverage (still/sparkling)</t>
        </is>
      </c>
      <c r="D774" s="30">
        <f>'M3 - Functional Beverage'!F38</f>
        <v/>
      </c>
      <c r="E774" s="33">
        <f>'M3 - Functional Beverage'!J38</f>
        <v/>
      </c>
      <c r="F774" s="31">
        <f>'M3 - Functional Beverage'!K38</f>
        <v/>
      </c>
      <c r="G774" s="30">
        <f>'M3 - Functional Beverage'!AM38</f>
        <v/>
      </c>
      <c r="H774" s="31">
        <f>'M3 - Functional Beverage'!N38</f>
        <v/>
      </c>
      <c r="I774" s="15">
        <f>'M3 - Functional Beverage'!AJ38</f>
        <v/>
      </c>
      <c r="J774" s="15" t="inlineStr">
        <is>
          <t>S&amp;S to lock repeat; premium price held.</t>
        </is>
      </c>
    </row>
    <row r="775" ht="28" customHeight="1">
      <c r="A775" s="15" t="inlineStr">
        <is>
          <t>OLIPOP</t>
        </is>
      </c>
      <c r="B775" s="15" t="inlineStr">
        <is>
          <t>OLIPOP Prebiotic Soda | Doctor Goodwin | 8-pack 355mL</t>
        </is>
      </c>
      <c r="C775" s="15" t="inlineStr">
        <is>
          <t>3) Functional beverage (still/sparkling)</t>
        </is>
      </c>
      <c r="D775" s="30">
        <f>'M3 - Functional Beverage'!F39</f>
        <v/>
      </c>
      <c r="E775" s="33">
        <f>'M3 - Functional Beverage'!J39</f>
        <v/>
      </c>
      <c r="F775" s="31">
        <f>'M3 - Functional Beverage'!K39</f>
        <v/>
      </c>
      <c r="G775" s="30">
        <f>'M3 - Functional Beverage'!AM39</f>
        <v/>
      </c>
      <c r="H775" s="31">
        <f>'M3 - Functional Beverage'!N39</f>
        <v/>
      </c>
      <c r="I775" s="15">
        <f>'M3 - Functional Beverage'!AJ39</f>
        <v/>
      </c>
      <c r="J775" s="15" t="inlineStr">
        <is>
          <t>S&amp;S to lock repeat; premium price held.</t>
        </is>
      </c>
    </row>
    <row r="776" ht="28" customHeight="1">
      <c r="A776" s="15" t="inlineStr">
        <is>
          <t>OLIPOP</t>
        </is>
      </c>
      <c r="B776" s="15" t="inlineStr">
        <is>
          <t>OLIPOP Prebiotic Soda | Doctor Goodwin | 12-pack 355mL</t>
        </is>
      </c>
      <c r="C776" s="15" t="inlineStr">
        <is>
          <t>3) Functional beverage (still/sparkling)</t>
        </is>
      </c>
      <c r="D776" s="30">
        <f>'M3 - Functional Beverage'!F40</f>
        <v/>
      </c>
      <c r="E776" s="33">
        <f>'M3 - Functional Beverage'!J40</f>
        <v/>
      </c>
      <c r="F776" s="31">
        <f>'M3 - Functional Beverage'!K40</f>
        <v/>
      </c>
      <c r="G776" s="30">
        <f>'M3 - Functional Beverage'!AM40</f>
        <v/>
      </c>
      <c r="H776" s="31">
        <f>'M3 - Functional Beverage'!N40</f>
        <v/>
      </c>
      <c r="I776" s="15">
        <f>'M3 - Functional Beverage'!AJ40</f>
        <v/>
      </c>
      <c r="J776" s="15" t="inlineStr">
        <is>
          <t>S&amp;S to lock repeat; premium price held.</t>
        </is>
      </c>
    </row>
    <row r="777" ht="28" customHeight="1">
      <c r="A777" s="15" t="inlineStr">
        <is>
          <t>OLIPOP</t>
        </is>
      </c>
      <c r="B777" s="15" t="inlineStr">
        <is>
          <t>OLIPOP Prebiotic Soda | Doctor Goodwin | 15-pack 355mL</t>
        </is>
      </c>
      <c r="C777" s="15" t="inlineStr">
        <is>
          <t>3) Functional beverage (still/sparkling)</t>
        </is>
      </c>
      <c r="D777" s="30">
        <f>'M3 - Functional Beverage'!F41</f>
        <v/>
      </c>
      <c r="E777" s="33">
        <f>'M3 - Functional Beverage'!J41</f>
        <v/>
      </c>
      <c r="F777" s="31">
        <f>'M3 - Functional Beverage'!K41</f>
        <v/>
      </c>
      <c r="G777" s="30">
        <f>'M3 - Functional Beverage'!AM41</f>
        <v/>
      </c>
      <c r="H777" s="31">
        <f>'M3 - Functional Beverage'!N41</f>
        <v/>
      </c>
      <c r="I777" s="15">
        <f>'M3 - Functional Beverage'!AJ41</f>
        <v/>
      </c>
      <c r="J777" s="15" t="inlineStr">
        <is>
          <t>S&amp;S to lock repeat; premium price held.</t>
        </is>
      </c>
    </row>
    <row r="778" ht="28" customHeight="1">
      <c r="A778" s="15" t="inlineStr">
        <is>
          <t>OLIPOP</t>
        </is>
      </c>
      <c r="B778" s="15" t="inlineStr">
        <is>
          <t>OLIPOP Prebiotic Soda | Doctor Goodwin | 18-pack 355mL</t>
        </is>
      </c>
      <c r="C778" s="15" t="inlineStr">
        <is>
          <t>3) Functional beverage (still/sparkling)</t>
        </is>
      </c>
      <c r="D778" s="30">
        <f>'M3 - Functional Beverage'!F42</f>
        <v/>
      </c>
      <c r="E778" s="33">
        <f>'M3 - Functional Beverage'!J42</f>
        <v/>
      </c>
      <c r="F778" s="31">
        <f>'M3 - Functional Beverage'!K42</f>
        <v/>
      </c>
      <c r="G778" s="30">
        <f>'M3 - Functional Beverage'!AM42</f>
        <v/>
      </c>
      <c r="H778" s="31">
        <f>'M3 - Functional Beverage'!N42</f>
        <v/>
      </c>
      <c r="I778" s="15">
        <f>'M3 - Functional Beverage'!AJ42</f>
        <v/>
      </c>
      <c r="J778" s="15" t="inlineStr">
        <is>
          <t>S&amp;S to lock repeat; premium price held.</t>
        </is>
      </c>
    </row>
    <row r="779" ht="28" customHeight="1">
      <c r="A779" s="15" t="inlineStr">
        <is>
          <t>OLIPOP</t>
        </is>
      </c>
      <c r="B779" s="15" t="inlineStr">
        <is>
          <t>OLIPOP Prebiotic Soda | Doctor Goodwin | 24-pack 355mL</t>
        </is>
      </c>
      <c r="C779" s="15" t="inlineStr">
        <is>
          <t>3) Functional beverage (still/sparkling)</t>
        </is>
      </c>
      <c r="D779" s="30">
        <f>'M3 - Functional Beverage'!F43</f>
        <v/>
      </c>
      <c r="E779" s="33">
        <f>'M3 - Functional Beverage'!J43</f>
        <v/>
      </c>
      <c r="F779" s="31">
        <f>'M3 - Functional Beverage'!K43</f>
        <v/>
      </c>
      <c r="G779" s="30">
        <f>'M3 - Functional Beverage'!AM43</f>
        <v/>
      </c>
      <c r="H779" s="31">
        <f>'M3 - Functional Beverage'!N43</f>
        <v/>
      </c>
      <c r="I779" s="15">
        <f>'M3 - Functional Beverage'!AJ43</f>
        <v/>
      </c>
      <c r="J779" s="15" t="inlineStr">
        <is>
          <t>S&amp;S to lock repeat; premium price held.</t>
        </is>
      </c>
    </row>
    <row r="780" ht="28" customHeight="1">
      <c r="A780" s="15" t="inlineStr">
        <is>
          <t>OLIPOP</t>
        </is>
      </c>
      <c r="B780" s="15" t="inlineStr">
        <is>
          <t>OLIPOP Prebiotic Soda | Lemon Lime | single 355mL</t>
        </is>
      </c>
      <c r="C780" s="15" t="inlineStr">
        <is>
          <t>3) Functional beverage (still/sparkling)</t>
        </is>
      </c>
      <c r="D780" s="30">
        <f>'M3 - Functional Beverage'!F44</f>
        <v/>
      </c>
      <c r="E780" s="33">
        <f>'M3 - Functional Beverage'!J44</f>
        <v/>
      </c>
      <c r="F780" s="31">
        <f>'M3 - Functional Beverage'!K44</f>
        <v/>
      </c>
      <c r="G780" s="30">
        <f>'M3 - Functional Beverage'!AM44</f>
        <v/>
      </c>
      <c r="H780" s="31">
        <f>'M3 - Functional Beverage'!N44</f>
        <v/>
      </c>
      <c r="I780" s="15">
        <f>'M3 - Functional Beverage'!AJ44</f>
        <v/>
      </c>
      <c r="J780" s="15" t="inlineStr">
        <is>
          <t>S&amp;S to lock repeat; premium price held.</t>
        </is>
      </c>
    </row>
    <row r="781" ht="28" customHeight="1">
      <c r="A781" s="15" t="inlineStr">
        <is>
          <t>OLIPOP</t>
        </is>
      </c>
      <c r="B781" s="15" t="inlineStr">
        <is>
          <t>OLIPOP Prebiotic Soda | Lemon Lime | 8-pack 355mL</t>
        </is>
      </c>
      <c r="C781" s="15" t="inlineStr">
        <is>
          <t>3) Functional beverage (still/sparkling)</t>
        </is>
      </c>
      <c r="D781" s="30">
        <f>'M3 - Functional Beverage'!F45</f>
        <v/>
      </c>
      <c r="E781" s="33">
        <f>'M3 - Functional Beverage'!J45</f>
        <v/>
      </c>
      <c r="F781" s="31">
        <f>'M3 - Functional Beverage'!K45</f>
        <v/>
      </c>
      <c r="G781" s="30">
        <f>'M3 - Functional Beverage'!AM45</f>
        <v/>
      </c>
      <c r="H781" s="31">
        <f>'M3 - Functional Beverage'!N45</f>
        <v/>
      </c>
      <c r="I781" s="15">
        <f>'M3 - Functional Beverage'!AJ45</f>
        <v/>
      </c>
      <c r="J781" s="15" t="inlineStr">
        <is>
          <t>S&amp;S to lock repeat; premium price held.</t>
        </is>
      </c>
    </row>
    <row r="782" ht="28" customHeight="1">
      <c r="A782" s="15" t="inlineStr">
        <is>
          <t>OLIPOP</t>
        </is>
      </c>
      <c r="B782" s="15" t="inlineStr">
        <is>
          <t>OLIPOP Prebiotic Soda | Lemon Lime | 12-pack 355mL</t>
        </is>
      </c>
      <c r="C782" s="15" t="inlineStr">
        <is>
          <t>3) Functional beverage (still/sparkling)</t>
        </is>
      </c>
      <c r="D782" s="30">
        <f>'M3 - Functional Beverage'!F46</f>
        <v/>
      </c>
      <c r="E782" s="33">
        <f>'M3 - Functional Beverage'!J46</f>
        <v/>
      </c>
      <c r="F782" s="31">
        <f>'M3 - Functional Beverage'!K46</f>
        <v/>
      </c>
      <c r="G782" s="30">
        <f>'M3 - Functional Beverage'!AM46</f>
        <v/>
      </c>
      <c r="H782" s="31">
        <f>'M3 - Functional Beverage'!N46</f>
        <v/>
      </c>
      <c r="I782" s="15">
        <f>'M3 - Functional Beverage'!AJ46</f>
        <v/>
      </c>
      <c r="J782" s="15" t="inlineStr">
        <is>
          <t>S&amp;S to lock repeat; premium price held.</t>
        </is>
      </c>
    </row>
    <row r="783" ht="28" customHeight="1">
      <c r="A783" s="15" t="inlineStr">
        <is>
          <t>OLIPOP</t>
        </is>
      </c>
      <c r="B783" s="15" t="inlineStr">
        <is>
          <t>OLIPOP Prebiotic Soda | Lemon Lime | 15-pack 355mL</t>
        </is>
      </c>
      <c r="C783" s="15" t="inlineStr">
        <is>
          <t>3) Functional beverage (still/sparkling)</t>
        </is>
      </c>
      <c r="D783" s="30">
        <f>'M3 - Functional Beverage'!F47</f>
        <v/>
      </c>
      <c r="E783" s="33">
        <f>'M3 - Functional Beverage'!J47</f>
        <v/>
      </c>
      <c r="F783" s="31">
        <f>'M3 - Functional Beverage'!K47</f>
        <v/>
      </c>
      <c r="G783" s="30">
        <f>'M3 - Functional Beverage'!AM47</f>
        <v/>
      </c>
      <c r="H783" s="31">
        <f>'M3 - Functional Beverage'!N47</f>
        <v/>
      </c>
      <c r="I783" s="15">
        <f>'M3 - Functional Beverage'!AJ47</f>
        <v/>
      </c>
      <c r="J783" s="15" t="inlineStr">
        <is>
          <t>S&amp;S to lock repeat; premium price held.</t>
        </is>
      </c>
    </row>
    <row r="784" ht="28" customHeight="1">
      <c r="A784" s="15" t="inlineStr">
        <is>
          <t>OLIPOP</t>
        </is>
      </c>
      <c r="B784" s="15" t="inlineStr">
        <is>
          <t>OLIPOP Prebiotic Soda | Lemon Lime | 18-pack 355mL</t>
        </is>
      </c>
      <c r="C784" s="15" t="inlineStr">
        <is>
          <t>3) Functional beverage (still/sparkling)</t>
        </is>
      </c>
      <c r="D784" s="30">
        <f>'M3 - Functional Beverage'!F48</f>
        <v/>
      </c>
      <c r="E784" s="33">
        <f>'M3 - Functional Beverage'!J48</f>
        <v/>
      </c>
      <c r="F784" s="31">
        <f>'M3 - Functional Beverage'!K48</f>
        <v/>
      </c>
      <c r="G784" s="30">
        <f>'M3 - Functional Beverage'!AM48</f>
        <v/>
      </c>
      <c r="H784" s="31">
        <f>'M3 - Functional Beverage'!N48</f>
        <v/>
      </c>
      <c r="I784" s="15">
        <f>'M3 - Functional Beverage'!AJ48</f>
        <v/>
      </c>
      <c r="J784" s="15" t="inlineStr">
        <is>
          <t>S&amp;S to lock repeat; premium price held.</t>
        </is>
      </c>
    </row>
    <row r="785" ht="28" customHeight="1">
      <c r="A785" s="15" t="inlineStr">
        <is>
          <t>OLIPOP</t>
        </is>
      </c>
      <c r="B785" s="15" t="inlineStr">
        <is>
          <t>OLIPOP Prebiotic Soda | Lemon Lime | 24-pack 355mL</t>
        </is>
      </c>
      <c r="C785" s="15" t="inlineStr">
        <is>
          <t>3) Functional beverage (still/sparkling)</t>
        </is>
      </c>
      <c r="D785" s="30">
        <f>'M3 - Functional Beverage'!F49</f>
        <v/>
      </c>
      <c r="E785" s="33">
        <f>'M3 - Functional Beverage'!J49</f>
        <v/>
      </c>
      <c r="F785" s="31">
        <f>'M3 - Functional Beverage'!K49</f>
        <v/>
      </c>
      <c r="G785" s="30">
        <f>'M3 - Functional Beverage'!AM49</f>
        <v/>
      </c>
      <c r="H785" s="31">
        <f>'M3 - Functional Beverage'!N49</f>
        <v/>
      </c>
      <c r="I785" s="15">
        <f>'M3 - Functional Beverage'!AJ49</f>
        <v/>
      </c>
      <c r="J785" s="15" t="inlineStr">
        <is>
          <t>S&amp;S to lock repeat; premium price held.</t>
        </is>
      </c>
    </row>
    <row r="786" ht="28" customHeight="1">
      <c r="A786" s="15" t="inlineStr">
        <is>
          <t>OLIPOP</t>
        </is>
      </c>
      <c r="B786" s="15" t="inlineStr">
        <is>
          <t>OLIPOP Prebiotic Soda | Watermelon Lime | single 355mL</t>
        </is>
      </c>
      <c r="C786" s="15" t="inlineStr">
        <is>
          <t>3) Functional beverage (still/sparkling)</t>
        </is>
      </c>
      <c r="D786" s="30">
        <f>'M3 - Functional Beverage'!F50</f>
        <v/>
      </c>
      <c r="E786" s="33">
        <f>'M3 - Functional Beverage'!J50</f>
        <v/>
      </c>
      <c r="F786" s="31">
        <f>'M3 - Functional Beverage'!K50</f>
        <v/>
      </c>
      <c r="G786" s="30">
        <f>'M3 - Functional Beverage'!AM50</f>
        <v/>
      </c>
      <c r="H786" s="31">
        <f>'M3 - Functional Beverage'!N50</f>
        <v/>
      </c>
      <c r="I786" s="15">
        <f>'M3 - Functional Beverage'!AJ50</f>
        <v/>
      </c>
      <c r="J786" s="15" t="inlineStr">
        <is>
          <t>S&amp;S to lock repeat; premium price held.</t>
        </is>
      </c>
    </row>
    <row r="787" ht="28" customHeight="1">
      <c r="A787" s="15" t="inlineStr">
        <is>
          <t>OLIPOP</t>
        </is>
      </c>
      <c r="B787" s="15" t="inlineStr">
        <is>
          <t>OLIPOP Prebiotic Soda | Watermelon Lime | 8-pack 355mL</t>
        </is>
      </c>
      <c r="C787" s="15" t="inlineStr">
        <is>
          <t>3) Functional beverage (still/sparkling)</t>
        </is>
      </c>
      <c r="D787" s="30">
        <f>'M3 - Functional Beverage'!F51</f>
        <v/>
      </c>
      <c r="E787" s="33">
        <f>'M3 - Functional Beverage'!J51</f>
        <v/>
      </c>
      <c r="F787" s="31">
        <f>'M3 - Functional Beverage'!K51</f>
        <v/>
      </c>
      <c r="G787" s="30">
        <f>'M3 - Functional Beverage'!AM51</f>
        <v/>
      </c>
      <c r="H787" s="31">
        <f>'M3 - Functional Beverage'!N51</f>
        <v/>
      </c>
      <c r="I787" s="15">
        <f>'M3 - Functional Beverage'!AJ51</f>
        <v/>
      </c>
      <c r="J787" s="15" t="inlineStr">
        <is>
          <t>S&amp;S to lock repeat; premium price held.</t>
        </is>
      </c>
    </row>
    <row r="788" ht="28" customHeight="1">
      <c r="A788" s="15" t="inlineStr">
        <is>
          <t>OLIPOP</t>
        </is>
      </c>
      <c r="B788" s="15" t="inlineStr">
        <is>
          <t>OLIPOP Prebiotic Soda | Watermelon Lime | 12-pack 355mL</t>
        </is>
      </c>
      <c r="C788" s="15" t="inlineStr">
        <is>
          <t>3) Functional beverage (still/sparkling)</t>
        </is>
      </c>
      <c r="D788" s="30">
        <f>'M3 - Functional Beverage'!F52</f>
        <v/>
      </c>
      <c r="E788" s="33">
        <f>'M3 - Functional Beverage'!J52</f>
        <v/>
      </c>
      <c r="F788" s="31">
        <f>'M3 - Functional Beverage'!K52</f>
        <v/>
      </c>
      <c r="G788" s="30">
        <f>'M3 - Functional Beverage'!AM52</f>
        <v/>
      </c>
      <c r="H788" s="31">
        <f>'M3 - Functional Beverage'!N52</f>
        <v/>
      </c>
      <c r="I788" s="15">
        <f>'M3 - Functional Beverage'!AJ52</f>
        <v/>
      </c>
      <c r="J788" s="15" t="inlineStr">
        <is>
          <t>S&amp;S to lock repeat; premium price held.</t>
        </is>
      </c>
    </row>
    <row r="789" ht="28" customHeight="1">
      <c r="A789" s="15" t="inlineStr">
        <is>
          <t>OLIPOP</t>
        </is>
      </c>
      <c r="B789" s="15" t="inlineStr">
        <is>
          <t>OLIPOP Prebiotic Soda | Watermelon Lime | 15-pack 355mL</t>
        </is>
      </c>
      <c r="C789" s="15" t="inlineStr">
        <is>
          <t>3) Functional beverage (still/sparkling)</t>
        </is>
      </c>
      <c r="D789" s="30">
        <f>'M3 - Functional Beverage'!F53</f>
        <v/>
      </c>
      <c r="E789" s="33">
        <f>'M3 - Functional Beverage'!J53</f>
        <v/>
      </c>
      <c r="F789" s="31">
        <f>'M3 - Functional Beverage'!K53</f>
        <v/>
      </c>
      <c r="G789" s="30">
        <f>'M3 - Functional Beverage'!AM53</f>
        <v/>
      </c>
      <c r="H789" s="31">
        <f>'M3 - Functional Beverage'!N53</f>
        <v/>
      </c>
      <c r="I789" s="15">
        <f>'M3 - Functional Beverage'!AJ53</f>
        <v/>
      </c>
      <c r="J789" s="15" t="inlineStr">
        <is>
          <t>S&amp;S to lock repeat; premium price held.</t>
        </is>
      </c>
    </row>
    <row r="790" ht="28" customHeight="1">
      <c r="A790" s="15" t="inlineStr">
        <is>
          <t>OLIPOP</t>
        </is>
      </c>
      <c r="B790" s="15" t="inlineStr">
        <is>
          <t>OLIPOP Prebiotic Soda | Watermelon Lime | 18-pack 355mL</t>
        </is>
      </c>
      <c r="C790" s="15" t="inlineStr">
        <is>
          <t>3) Functional beverage (still/sparkling)</t>
        </is>
      </c>
      <c r="D790" s="30">
        <f>'M3 - Functional Beverage'!F54</f>
        <v/>
      </c>
      <c r="E790" s="33">
        <f>'M3 - Functional Beverage'!J54</f>
        <v/>
      </c>
      <c r="F790" s="31">
        <f>'M3 - Functional Beverage'!K54</f>
        <v/>
      </c>
      <c r="G790" s="30">
        <f>'M3 - Functional Beverage'!AM54</f>
        <v/>
      </c>
      <c r="H790" s="31">
        <f>'M3 - Functional Beverage'!N54</f>
        <v/>
      </c>
      <c r="I790" s="15">
        <f>'M3 - Functional Beverage'!AJ54</f>
        <v/>
      </c>
      <c r="J790" s="15" t="inlineStr">
        <is>
          <t>S&amp;S to lock repeat; premium price held.</t>
        </is>
      </c>
    </row>
    <row r="791" ht="28" customHeight="1">
      <c r="A791" s="15" t="inlineStr">
        <is>
          <t>OLIPOP</t>
        </is>
      </c>
      <c r="B791" s="15" t="inlineStr">
        <is>
          <t>OLIPOP Prebiotic Soda | Watermelon Lime | 24-pack 355mL</t>
        </is>
      </c>
      <c r="C791" s="15" t="inlineStr">
        <is>
          <t>3) Functional beverage (still/sparkling)</t>
        </is>
      </c>
      <c r="D791" s="30">
        <f>'M3 - Functional Beverage'!F55</f>
        <v/>
      </c>
      <c r="E791" s="33">
        <f>'M3 - Functional Beverage'!J55</f>
        <v/>
      </c>
      <c r="F791" s="31">
        <f>'M3 - Functional Beverage'!K55</f>
        <v/>
      </c>
      <c r="G791" s="30">
        <f>'M3 - Functional Beverage'!AM55</f>
        <v/>
      </c>
      <c r="H791" s="31">
        <f>'M3 - Functional Beverage'!N55</f>
        <v/>
      </c>
      <c r="I791" s="15">
        <f>'M3 - Functional Beverage'!AJ55</f>
        <v/>
      </c>
      <c r="J791" s="15" t="inlineStr">
        <is>
          <t>S&amp;S to lock repeat; premium price held.</t>
        </is>
      </c>
    </row>
    <row r="792" ht="28" customHeight="1">
      <c r="A792" s="15" t="inlineStr">
        <is>
          <t>Poppi</t>
        </is>
      </c>
      <c r="B792" s="15" t="inlineStr">
        <is>
          <t>Poppi Prebiotic Soda | Strawberry Lemon | single 355mL</t>
        </is>
      </c>
      <c r="C792" s="15" t="inlineStr">
        <is>
          <t>3) Functional beverage (still/sparkling)</t>
        </is>
      </c>
      <c r="D792" s="30">
        <f>'M3 - Functional Beverage'!F56</f>
        <v/>
      </c>
      <c r="E792" s="33">
        <f>'M3 - Functional Beverage'!J56</f>
        <v/>
      </c>
      <c r="F792" s="31">
        <f>'M3 - Functional Beverage'!K56</f>
        <v/>
      </c>
      <c r="G792" s="30">
        <f>'M3 - Functional Beverage'!AM56</f>
        <v/>
      </c>
      <c r="H792" s="31">
        <f>'M3 - Functional Beverage'!N56</f>
        <v/>
      </c>
      <c r="I792" s="15">
        <f>'M3 - Functional Beverage'!AJ56</f>
        <v/>
      </c>
      <c r="J792" s="15" t="inlineStr">
        <is>
          <t>Trial-driving coupons + S&amp;S; aggressive first purchase.</t>
        </is>
      </c>
    </row>
    <row r="793" ht="28" customHeight="1">
      <c r="A793" s="15" t="inlineStr">
        <is>
          <t>Poppi</t>
        </is>
      </c>
      <c r="B793" s="15" t="inlineStr">
        <is>
          <t>Poppi Prebiotic Soda | Strawberry Lemon | 8-pack 355mL</t>
        </is>
      </c>
      <c r="C793" s="15" t="inlineStr">
        <is>
          <t>3) Functional beverage (still/sparkling)</t>
        </is>
      </c>
      <c r="D793" s="30">
        <f>'M3 - Functional Beverage'!F57</f>
        <v/>
      </c>
      <c r="E793" s="33">
        <f>'M3 - Functional Beverage'!J57</f>
        <v/>
      </c>
      <c r="F793" s="31">
        <f>'M3 - Functional Beverage'!K57</f>
        <v/>
      </c>
      <c r="G793" s="30">
        <f>'M3 - Functional Beverage'!AM57</f>
        <v/>
      </c>
      <c r="H793" s="31">
        <f>'M3 - Functional Beverage'!N57</f>
        <v/>
      </c>
      <c r="I793" s="15">
        <f>'M3 - Functional Beverage'!AJ57</f>
        <v/>
      </c>
      <c r="J793" s="15" t="inlineStr">
        <is>
          <t>Trial-driving coupons + S&amp;S; aggressive first purchase.</t>
        </is>
      </c>
    </row>
    <row r="794" ht="28" customHeight="1">
      <c r="A794" s="15" t="inlineStr">
        <is>
          <t>Poppi</t>
        </is>
      </c>
      <c r="B794" s="15" t="inlineStr">
        <is>
          <t>Poppi Prebiotic Soda | Strawberry Lemon | 12-pack 355mL</t>
        </is>
      </c>
      <c r="C794" s="15" t="inlineStr">
        <is>
          <t>3) Functional beverage (still/sparkling)</t>
        </is>
      </c>
      <c r="D794" s="30">
        <f>'M3 - Functional Beverage'!F58</f>
        <v/>
      </c>
      <c r="E794" s="33">
        <f>'M3 - Functional Beverage'!J58</f>
        <v/>
      </c>
      <c r="F794" s="31">
        <f>'M3 - Functional Beverage'!K58</f>
        <v/>
      </c>
      <c r="G794" s="30">
        <f>'M3 - Functional Beverage'!AM58</f>
        <v/>
      </c>
      <c r="H794" s="31">
        <f>'M3 - Functional Beverage'!N58</f>
        <v/>
      </c>
      <c r="I794" s="15">
        <f>'M3 - Functional Beverage'!AJ58</f>
        <v/>
      </c>
      <c r="J794" s="15" t="inlineStr">
        <is>
          <t>Trial-driving coupons + S&amp;S; aggressive first purchase.</t>
        </is>
      </c>
    </row>
    <row r="795" ht="28" customHeight="1">
      <c r="A795" s="15" t="inlineStr">
        <is>
          <t>Poppi</t>
        </is>
      </c>
      <c r="B795" s="15" t="inlineStr">
        <is>
          <t>Poppi Prebiotic Soda | Strawberry Lemon | 15-pack 355mL</t>
        </is>
      </c>
      <c r="C795" s="15" t="inlineStr">
        <is>
          <t>3) Functional beverage (still/sparkling)</t>
        </is>
      </c>
      <c r="D795" s="30">
        <f>'M3 - Functional Beverage'!F59</f>
        <v/>
      </c>
      <c r="E795" s="33">
        <f>'M3 - Functional Beverage'!J59</f>
        <v/>
      </c>
      <c r="F795" s="31">
        <f>'M3 - Functional Beverage'!K59</f>
        <v/>
      </c>
      <c r="G795" s="30">
        <f>'M3 - Functional Beverage'!AM59</f>
        <v/>
      </c>
      <c r="H795" s="31">
        <f>'M3 - Functional Beverage'!N59</f>
        <v/>
      </c>
      <c r="I795" s="15">
        <f>'M3 - Functional Beverage'!AJ59</f>
        <v/>
      </c>
      <c r="J795" s="15" t="inlineStr">
        <is>
          <t>Trial-driving coupons + S&amp;S; aggressive first purchase.</t>
        </is>
      </c>
    </row>
    <row r="796" ht="28" customHeight="1">
      <c r="A796" s="15" t="inlineStr">
        <is>
          <t>Poppi</t>
        </is>
      </c>
      <c r="B796" s="15" t="inlineStr">
        <is>
          <t>Poppi Prebiotic Soda | Strawberry Lemon | 18-pack 355mL</t>
        </is>
      </c>
      <c r="C796" s="15" t="inlineStr">
        <is>
          <t>3) Functional beverage (still/sparkling)</t>
        </is>
      </c>
      <c r="D796" s="30">
        <f>'M3 - Functional Beverage'!F60</f>
        <v/>
      </c>
      <c r="E796" s="33">
        <f>'M3 - Functional Beverage'!J60</f>
        <v/>
      </c>
      <c r="F796" s="31">
        <f>'M3 - Functional Beverage'!K60</f>
        <v/>
      </c>
      <c r="G796" s="30">
        <f>'M3 - Functional Beverage'!AM60</f>
        <v/>
      </c>
      <c r="H796" s="31">
        <f>'M3 - Functional Beverage'!N60</f>
        <v/>
      </c>
      <c r="I796" s="15">
        <f>'M3 - Functional Beverage'!AJ60</f>
        <v/>
      </c>
      <c r="J796" s="15" t="inlineStr">
        <is>
          <t>Trial-driving coupons + S&amp;S; aggressive first purchase.</t>
        </is>
      </c>
    </row>
    <row r="797" ht="28" customHeight="1">
      <c r="A797" s="15" t="inlineStr">
        <is>
          <t>Poppi</t>
        </is>
      </c>
      <c r="B797" s="15" t="inlineStr">
        <is>
          <t>Poppi Prebiotic Soda | Strawberry Lemon | 24-pack 355mL</t>
        </is>
      </c>
      <c r="C797" s="15" t="inlineStr">
        <is>
          <t>3) Functional beverage (still/sparkling)</t>
        </is>
      </c>
      <c r="D797" s="30">
        <f>'M3 - Functional Beverage'!F61</f>
        <v/>
      </c>
      <c r="E797" s="33">
        <f>'M3 - Functional Beverage'!J61</f>
        <v/>
      </c>
      <c r="F797" s="31">
        <f>'M3 - Functional Beverage'!K61</f>
        <v/>
      </c>
      <c r="G797" s="30">
        <f>'M3 - Functional Beverage'!AM61</f>
        <v/>
      </c>
      <c r="H797" s="31">
        <f>'M3 - Functional Beverage'!N61</f>
        <v/>
      </c>
      <c r="I797" s="15">
        <f>'M3 - Functional Beverage'!AJ61</f>
        <v/>
      </c>
      <c r="J797" s="15" t="inlineStr">
        <is>
          <t>Trial-driving coupons + S&amp;S; aggressive first purchase.</t>
        </is>
      </c>
    </row>
    <row r="798" ht="28" customHeight="1">
      <c r="A798" s="15" t="inlineStr">
        <is>
          <t>Poppi</t>
        </is>
      </c>
      <c r="B798" s="15" t="inlineStr">
        <is>
          <t>Poppi Prebiotic Soda | Raspberry Rose | single 355mL</t>
        </is>
      </c>
      <c r="C798" s="15" t="inlineStr">
        <is>
          <t>3) Functional beverage (still/sparkling)</t>
        </is>
      </c>
      <c r="D798" s="30">
        <f>'M3 - Functional Beverage'!F62</f>
        <v/>
      </c>
      <c r="E798" s="33">
        <f>'M3 - Functional Beverage'!J62</f>
        <v/>
      </c>
      <c r="F798" s="31">
        <f>'M3 - Functional Beverage'!K62</f>
        <v/>
      </c>
      <c r="G798" s="30">
        <f>'M3 - Functional Beverage'!AM62</f>
        <v/>
      </c>
      <c r="H798" s="31">
        <f>'M3 - Functional Beverage'!N62</f>
        <v/>
      </c>
      <c r="I798" s="15">
        <f>'M3 - Functional Beverage'!AJ62</f>
        <v/>
      </c>
      <c r="J798" s="15" t="inlineStr">
        <is>
          <t>Trial-driving coupons + S&amp;S; aggressive first purchase.</t>
        </is>
      </c>
    </row>
    <row r="799" ht="28" customHeight="1">
      <c r="A799" s="15" t="inlineStr">
        <is>
          <t>Poppi</t>
        </is>
      </c>
      <c r="B799" s="15" t="inlineStr">
        <is>
          <t>Poppi Prebiotic Soda | Raspberry Rose | 8-pack 355mL</t>
        </is>
      </c>
      <c r="C799" s="15" t="inlineStr">
        <is>
          <t>3) Functional beverage (still/sparkling)</t>
        </is>
      </c>
      <c r="D799" s="30">
        <f>'M3 - Functional Beverage'!F63</f>
        <v/>
      </c>
      <c r="E799" s="33">
        <f>'M3 - Functional Beverage'!J63</f>
        <v/>
      </c>
      <c r="F799" s="31">
        <f>'M3 - Functional Beverage'!K63</f>
        <v/>
      </c>
      <c r="G799" s="30">
        <f>'M3 - Functional Beverage'!AM63</f>
        <v/>
      </c>
      <c r="H799" s="31">
        <f>'M3 - Functional Beverage'!N63</f>
        <v/>
      </c>
      <c r="I799" s="15">
        <f>'M3 - Functional Beverage'!AJ63</f>
        <v/>
      </c>
      <c r="J799" s="15" t="inlineStr">
        <is>
          <t>Trial-driving coupons + S&amp;S; aggressive first purchase.</t>
        </is>
      </c>
    </row>
    <row r="800" ht="28" customHeight="1">
      <c r="A800" s="15" t="inlineStr">
        <is>
          <t>Poppi</t>
        </is>
      </c>
      <c r="B800" s="15" t="inlineStr">
        <is>
          <t>Poppi Prebiotic Soda | Raspberry Rose | 12-pack 355mL</t>
        </is>
      </c>
      <c r="C800" s="15" t="inlineStr">
        <is>
          <t>3) Functional beverage (still/sparkling)</t>
        </is>
      </c>
      <c r="D800" s="30">
        <f>'M3 - Functional Beverage'!F64</f>
        <v/>
      </c>
      <c r="E800" s="33">
        <f>'M3 - Functional Beverage'!J64</f>
        <v/>
      </c>
      <c r="F800" s="31">
        <f>'M3 - Functional Beverage'!K64</f>
        <v/>
      </c>
      <c r="G800" s="30">
        <f>'M3 - Functional Beverage'!AM64</f>
        <v/>
      </c>
      <c r="H800" s="31">
        <f>'M3 - Functional Beverage'!N64</f>
        <v/>
      </c>
      <c r="I800" s="15">
        <f>'M3 - Functional Beverage'!AJ64</f>
        <v/>
      </c>
      <c r="J800" s="15" t="inlineStr">
        <is>
          <t>Trial-driving coupons + S&amp;S; aggressive first purchase.</t>
        </is>
      </c>
    </row>
    <row r="801" ht="28" customHeight="1">
      <c r="A801" s="15" t="inlineStr">
        <is>
          <t>Poppi</t>
        </is>
      </c>
      <c r="B801" s="15" t="inlineStr">
        <is>
          <t>Poppi Prebiotic Soda | Raspberry Rose | 15-pack 355mL</t>
        </is>
      </c>
      <c r="C801" s="15" t="inlineStr">
        <is>
          <t>3) Functional beverage (still/sparkling)</t>
        </is>
      </c>
      <c r="D801" s="30">
        <f>'M3 - Functional Beverage'!F65</f>
        <v/>
      </c>
      <c r="E801" s="33">
        <f>'M3 - Functional Beverage'!J65</f>
        <v/>
      </c>
      <c r="F801" s="31">
        <f>'M3 - Functional Beverage'!K65</f>
        <v/>
      </c>
      <c r="G801" s="30">
        <f>'M3 - Functional Beverage'!AM65</f>
        <v/>
      </c>
      <c r="H801" s="31">
        <f>'M3 - Functional Beverage'!N65</f>
        <v/>
      </c>
      <c r="I801" s="15">
        <f>'M3 - Functional Beverage'!AJ65</f>
        <v/>
      </c>
      <c r="J801" s="15" t="inlineStr">
        <is>
          <t>Trial-driving coupons + S&amp;S; aggressive first purchase.</t>
        </is>
      </c>
    </row>
    <row r="802" ht="28" customHeight="1">
      <c r="A802" s="15" t="inlineStr">
        <is>
          <t>Poppi</t>
        </is>
      </c>
      <c r="B802" s="15" t="inlineStr">
        <is>
          <t>Poppi Prebiotic Soda | Raspberry Rose | 18-pack 355mL</t>
        </is>
      </c>
      <c r="C802" s="15" t="inlineStr">
        <is>
          <t>3) Functional beverage (still/sparkling)</t>
        </is>
      </c>
      <c r="D802" s="30">
        <f>'M3 - Functional Beverage'!F66</f>
        <v/>
      </c>
      <c r="E802" s="33">
        <f>'M3 - Functional Beverage'!J66</f>
        <v/>
      </c>
      <c r="F802" s="31">
        <f>'M3 - Functional Beverage'!K66</f>
        <v/>
      </c>
      <c r="G802" s="30">
        <f>'M3 - Functional Beverage'!AM66</f>
        <v/>
      </c>
      <c r="H802" s="31">
        <f>'M3 - Functional Beverage'!N66</f>
        <v/>
      </c>
      <c r="I802" s="15">
        <f>'M3 - Functional Beverage'!AJ66</f>
        <v/>
      </c>
      <c r="J802" s="15" t="inlineStr">
        <is>
          <t>Trial-driving coupons + S&amp;S; aggressive first purchase.</t>
        </is>
      </c>
    </row>
    <row r="803" ht="28" customHeight="1">
      <c r="A803" s="15" t="inlineStr">
        <is>
          <t>Poppi</t>
        </is>
      </c>
      <c r="B803" s="15" t="inlineStr">
        <is>
          <t>Poppi Prebiotic Soda | Raspberry Rose | 24-pack 355mL</t>
        </is>
      </c>
      <c r="C803" s="15" t="inlineStr">
        <is>
          <t>3) Functional beverage (still/sparkling)</t>
        </is>
      </c>
      <c r="D803" s="30">
        <f>'M3 - Functional Beverage'!F67</f>
        <v/>
      </c>
      <c r="E803" s="33">
        <f>'M3 - Functional Beverage'!J67</f>
        <v/>
      </c>
      <c r="F803" s="31">
        <f>'M3 - Functional Beverage'!K67</f>
        <v/>
      </c>
      <c r="G803" s="30">
        <f>'M3 - Functional Beverage'!AM67</f>
        <v/>
      </c>
      <c r="H803" s="31">
        <f>'M3 - Functional Beverage'!N67</f>
        <v/>
      </c>
      <c r="I803" s="15">
        <f>'M3 - Functional Beverage'!AJ67</f>
        <v/>
      </c>
      <c r="J803" s="15" t="inlineStr">
        <is>
          <t>Trial-driving coupons + S&amp;S; aggressive first purchase.</t>
        </is>
      </c>
    </row>
    <row r="804" ht="28" customHeight="1">
      <c r="A804" s="15" t="inlineStr">
        <is>
          <t>Poppi</t>
        </is>
      </c>
      <c r="B804" s="15" t="inlineStr">
        <is>
          <t>Poppi Prebiotic Soda | Classic Cola | single 355mL</t>
        </is>
      </c>
      <c r="C804" s="15" t="inlineStr">
        <is>
          <t>3) Functional beverage (still/sparkling)</t>
        </is>
      </c>
      <c r="D804" s="30">
        <f>'M3 - Functional Beverage'!F68</f>
        <v/>
      </c>
      <c r="E804" s="33">
        <f>'M3 - Functional Beverage'!J68</f>
        <v/>
      </c>
      <c r="F804" s="31">
        <f>'M3 - Functional Beverage'!K68</f>
        <v/>
      </c>
      <c r="G804" s="30">
        <f>'M3 - Functional Beverage'!AM68</f>
        <v/>
      </c>
      <c r="H804" s="31">
        <f>'M3 - Functional Beverage'!N68</f>
        <v/>
      </c>
      <c r="I804" s="15">
        <f>'M3 - Functional Beverage'!AJ68</f>
        <v/>
      </c>
      <c r="J804" s="15" t="inlineStr">
        <is>
          <t>Trial-driving coupons + S&amp;S; aggressive first purchase.</t>
        </is>
      </c>
    </row>
    <row r="805" ht="28" customHeight="1">
      <c r="A805" s="15" t="inlineStr">
        <is>
          <t>Poppi</t>
        </is>
      </c>
      <c r="B805" s="15" t="inlineStr">
        <is>
          <t>Poppi Prebiotic Soda | Classic Cola | 8-pack 355mL</t>
        </is>
      </c>
      <c r="C805" s="15" t="inlineStr">
        <is>
          <t>3) Functional beverage (still/sparkling)</t>
        </is>
      </c>
      <c r="D805" s="30">
        <f>'M3 - Functional Beverage'!F69</f>
        <v/>
      </c>
      <c r="E805" s="33">
        <f>'M3 - Functional Beverage'!J69</f>
        <v/>
      </c>
      <c r="F805" s="31">
        <f>'M3 - Functional Beverage'!K69</f>
        <v/>
      </c>
      <c r="G805" s="30">
        <f>'M3 - Functional Beverage'!AM69</f>
        <v/>
      </c>
      <c r="H805" s="31">
        <f>'M3 - Functional Beverage'!N69</f>
        <v/>
      </c>
      <c r="I805" s="15">
        <f>'M3 - Functional Beverage'!AJ69</f>
        <v/>
      </c>
      <c r="J805" s="15" t="inlineStr">
        <is>
          <t>Trial-driving coupons + S&amp;S; aggressive first purchase.</t>
        </is>
      </c>
    </row>
    <row r="806" ht="28" customHeight="1">
      <c r="A806" s="15" t="inlineStr">
        <is>
          <t>Poppi</t>
        </is>
      </c>
      <c r="B806" s="15" t="inlineStr">
        <is>
          <t>Poppi Prebiotic Soda | Classic Cola | 12-pack 355mL</t>
        </is>
      </c>
      <c r="C806" s="15" t="inlineStr">
        <is>
          <t>3) Functional beverage (still/sparkling)</t>
        </is>
      </c>
      <c r="D806" s="30">
        <f>'M3 - Functional Beverage'!F70</f>
        <v/>
      </c>
      <c r="E806" s="33">
        <f>'M3 - Functional Beverage'!J70</f>
        <v/>
      </c>
      <c r="F806" s="31">
        <f>'M3 - Functional Beverage'!K70</f>
        <v/>
      </c>
      <c r="G806" s="30">
        <f>'M3 - Functional Beverage'!AM70</f>
        <v/>
      </c>
      <c r="H806" s="31">
        <f>'M3 - Functional Beverage'!N70</f>
        <v/>
      </c>
      <c r="I806" s="15">
        <f>'M3 - Functional Beverage'!AJ70</f>
        <v/>
      </c>
      <c r="J806" s="15" t="inlineStr">
        <is>
          <t>Trial-driving coupons + S&amp;S; aggressive first purchase.</t>
        </is>
      </c>
    </row>
    <row r="807" ht="28" customHeight="1">
      <c r="A807" s="15" t="inlineStr">
        <is>
          <t>Poppi</t>
        </is>
      </c>
      <c r="B807" s="15" t="inlineStr">
        <is>
          <t>Poppi Prebiotic Soda | Classic Cola | 15-pack 355mL</t>
        </is>
      </c>
      <c r="C807" s="15" t="inlineStr">
        <is>
          <t>3) Functional beverage (still/sparkling)</t>
        </is>
      </c>
      <c r="D807" s="30">
        <f>'M3 - Functional Beverage'!F71</f>
        <v/>
      </c>
      <c r="E807" s="33">
        <f>'M3 - Functional Beverage'!J71</f>
        <v/>
      </c>
      <c r="F807" s="31">
        <f>'M3 - Functional Beverage'!K71</f>
        <v/>
      </c>
      <c r="G807" s="30">
        <f>'M3 - Functional Beverage'!AM71</f>
        <v/>
      </c>
      <c r="H807" s="31">
        <f>'M3 - Functional Beverage'!N71</f>
        <v/>
      </c>
      <c r="I807" s="15">
        <f>'M3 - Functional Beverage'!AJ71</f>
        <v/>
      </c>
      <c r="J807" s="15" t="inlineStr">
        <is>
          <t>Trial-driving coupons + S&amp;S; aggressive first purchase.</t>
        </is>
      </c>
    </row>
    <row r="808" ht="28" customHeight="1">
      <c r="A808" s="15" t="inlineStr">
        <is>
          <t>Poppi</t>
        </is>
      </c>
      <c r="B808" s="15" t="inlineStr">
        <is>
          <t>Poppi Prebiotic Soda | Classic Cola | 18-pack 355mL</t>
        </is>
      </c>
      <c r="C808" s="15" t="inlineStr">
        <is>
          <t>3) Functional beverage (still/sparkling)</t>
        </is>
      </c>
      <c r="D808" s="30">
        <f>'M3 - Functional Beverage'!F72</f>
        <v/>
      </c>
      <c r="E808" s="33">
        <f>'M3 - Functional Beverage'!J72</f>
        <v/>
      </c>
      <c r="F808" s="31">
        <f>'M3 - Functional Beverage'!K72</f>
        <v/>
      </c>
      <c r="G808" s="30">
        <f>'M3 - Functional Beverage'!AM72</f>
        <v/>
      </c>
      <c r="H808" s="31">
        <f>'M3 - Functional Beverage'!N72</f>
        <v/>
      </c>
      <c r="I808" s="15">
        <f>'M3 - Functional Beverage'!AJ72</f>
        <v/>
      </c>
      <c r="J808" s="15" t="inlineStr">
        <is>
          <t>Trial-driving coupons + S&amp;S; aggressive first purchase.</t>
        </is>
      </c>
    </row>
    <row r="809" ht="28" customHeight="1">
      <c r="A809" s="15" t="inlineStr">
        <is>
          <t>Poppi</t>
        </is>
      </c>
      <c r="B809" s="15" t="inlineStr">
        <is>
          <t>Poppi Prebiotic Soda | Classic Cola | 24-pack 355mL</t>
        </is>
      </c>
      <c r="C809" s="15" t="inlineStr">
        <is>
          <t>3) Functional beverage (still/sparkling)</t>
        </is>
      </c>
      <c r="D809" s="30">
        <f>'M3 - Functional Beverage'!F73</f>
        <v/>
      </c>
      <c r="E809" s="33">
        <f>'M3 - Functional Beverage'!J73</f>
        <v/>
      </c>
      <c r="F809" s="31">
        <f>'M3 - Functional Beverage'!K73</f>
        <v/>
      </c>
      <c r="G809" s="30">
        <f>'M3 - Functional Beverage'!AM73</f>
        <v/>
      </c>
      <c r="H809" s="31">
        <f>'M3 - Functional Beverage'!N73</f>
        <v/>
      </c>
      <c r="I809" s="15">
        <f>'M3 - Functional Beverage'!AJ73</f>
        <v/>
      </c>
      <c r="J809" s="15" t="inlineStr">
        <is>
          <t>Trial-driving coupons + S&amp;S; aggressive first purchase.</t>
        </is>
      </c>
    </row>
    <row r="810" ht="28" customHeight="1">
      <c r="A810" s="15" t="inlineStr">
        <is>
          <t>Poppi</t>
        </is>
      </c>
      <c r="B810" s="15" t="inlineStr">
        <is>
          <t>Poppi Prebiotic Soda | Cherry Limeade | single 355mL</t>
        </is>
      </c>
      <c r="C810" s="15" t="inlineStr">
        <is>
          <t>3) Functional beverage (still/sparkling)</t>
        </is>
      </c>
      <c r="D810" s="30">
        <f>'M3 - Functional Beverage'!F74</f>
        <v/>
      </c>
      <c r="E810" s="33">
        <f>'M3 - Functional Beverage'!J74</f>
        <v/>
      </c>
      <c r="F810" s="31">
        <f>'M3 - Functional Beverage'!K74</f>
        <v/>
      </c>
      <c r="G810" s="30">
        <f>'M3 - Functional Beverage'!AM74</f>
        <v/>
      </c>
      <c r="H810" s="31">
        <f>'M3 - Functional Beverage'!N74</f>
        <v/>
      </c>
      <c r="I810" s="15">
        <f>'M3 - Functional Beverage'!AJ74</f>
        <v/>
      </c>
      <c r="J810" s="15" t="inlineStr">
        <is>
          <t>Trial-driving coupons + S&amp;S; aggressive first purchase.</t>
        </is>
      </c>
    </row>
    <row r="811" ht="28" customHeight="1">
      <c r="A811" s="15" t="inlineStr">
        <is>
          <t>Poppi</t>
        </is>
      </c>
      <c r="B811" s="15" t="inlineStr">
        <is>
          <t>Poppi Prebiotic Soda | Cherry Limeade | 8-pack 355mL</t>
        </is>
      </c>
      <c r="C811" s="15" t="inlineStr">
        <is>
          <t>3) Functional beverage (still/sparkling)</t>
        </is>
      </c>
      <c r="D811" s="30">
        <f>'M3 - Functional Beverage'!F75</f>
        <v/>
      </c>
      <c r="E811" s="33">
        <f>'M3 - Functional Beverage'!J75</f>
        <v/>
      </c>
      <c r="F811" s="31">
        <f>'M3 - Functional Beverage'!K75</f>
        <v/>
      </c>
      <c r="G811" s="30">
        <f>'M3 - Functional Beverage'!AM75</f>
        <v/>
      </c>
      <c r="H811" s="31">
        <f>'M3 - Functional Beverage'!N75</f>
        <v/>
      </c>
      <c r="I811" s="15">
        <f>'M3 - Functional Beverage'!AJ75</f>
        <v/>
      </c>
      <c r="J811" s="15" t="inlineStr">
        <is>
          <t>Trial-driving coupons + S&amp;S; aggressive first purchase.</t>
        </is>
      </c>
    </row>
    <row r="812" ht="28" customHeight="1">
      <c r="A812" s="15" t="inlineStr">
        <is>
          <t>Poppi</t>
        </is>
      </c>
      <c r="B812" s="15" t="inlineStr">
        <is>
          <t>Poppi Prebiotic Soda | Cherry Limeade | 12-pack 355mL</t>
        </is>
      </c>
      <c r="C812" s="15" t="inlineStr">
        <is>
          <t>3) Functional beverage (still/sparkling)</t>
        </is>
      </c>
      <c r="D812" s="30">
        <f>'M3 - Functional Beverage'!F76</f>
        <v/>
      </c>
      <c r="E812" s="33">
        <f>'M3 - Functional Beverage'!J76</f>
        <v/>
      </c>
      <c r="F812" s="31">
        <f>'M3 - Functional Beverage'!K76</f>
        <v/>
      </c>
      <c r="G812" s="30">
        <f>'M3 - Functional Beverage'!AM76</f>
        <v/>
      </c>
      <c r="H812" s="31">
        <f>'M3 - Functional Beverage'!N76</f>
        <v/>
      </c>
      <c r="I812" s="15">
        <f>'M3 - Functional Beverage'!AJ76</f>
        <v/>
      </c>
      <c r="J812" s="15" t="inlineStr">
        <is>
          <t>Trial-driving coupons + S&amp;S; aggressive first purchase.</t>
        </is>
      </c>
    </row>
    <row r="813" ht="28" customHeight="1">
      <c r="A813" s="15" t="inlineStr">
        <is>
          <t>Poppi</t>
        </is>
      </c>
      <c r="B813" s="15" t="inlineStr">
        <is>
          <t>Poppi Prebiotic Soda | Cherry Limeade | 15-pack 355mL</t>
        </is>
      </c>
      <c r="C813" s="15" t="inlineStr">
        <is>
          <t>3) Functional beverage (still/sparkling)</t>
        </is>
      </c>
      <c r="D813" s="30">
        <f>'M3 - Functional Beverage'!F77</f>
        <v/>
      </c>
      <c r="E813" s="33">
        <f>'M3 - Functional Beverage'!J77</f>
        <v/>
      </c>
      <c r="F813" s="31">
        <f>'M3 - Functional Beverage'!K77</f>
        <v/>
      </c>
      <c r="G813" s="30">
        <f>'M3 - Functional Beverage'!AM77</f>
        <v/>
      </c>
      <c r="H813" s="31">
        <f>'M3 - Functional Beverage'!N77</f>
        <v/>
      </c>
      <c r="I813" s="15">
        <f>'M3 - Functional Beverage'!AJ77</f>
        <v/>
      </c>
      <c r="J813" s="15" t="inlineStr">
        <is>
          <t>Trial-driving coupons + S&amp;S; aggressive first purchase.</t>
        </is>
      </c>
    </row>
    <row r="814" ht="28" customHeight="1">
      <c r="A814" s="15" t="inlineStr">
        <is>
          <t>Poppi</t>
        </is>
      </c>
      <c r="B814" s="15" t="inlineStr">
        <is>
          <t>Poppi Prebiotic Soda | Cherry Limeade | 18-pack 355mL</t>
        </is>
      </c>
      <c r="C814" s="15" t="inlineStr">
        <is>
          <t>3) Functional beverage (still/sparkling)</t>
        </is>
      </c>
      <c r="D814" s="30">
        <f>'M3 - Functional Beverage'!F78</f>
        <v/>
      </c>
      <c r="E814" s="33">
        <f>'M3 - Functional Beverage'!J78</f>
        <v/>
      </c>
      <c r="F814" s="31">
        <f>'M3 - Functional Beverage'!K78</f>
        <v/>
      </c>
      <c r="G814" s="30">
        <f>'M3 - Functional Beverage'!AM78</f>
        <v/>
      </c>
      <c r="H814" s="31">
        <f>'M3 - Functional Beverage'!N78</f>
        <v/>
      </c>
      <c r="I814" s="15">
        <f>'M3 - Functional Beverage'!AJ78</f>
        <v/>
      </c>
      <c r="J814" s="15" t="inlineStr">
        <is>
          <t>Trial-driving coupons + S&amp;S; aggressive first purchase.</t>
        </is>
      </c>
    </row>
    <row r="815" ht="28" customHeight="1">
      <c r="A815" s="15" t="inlineStr">
        <is>
          <t>Poppi</t>
        </is>
      </c>
      <c r="B815" s="15" t="inlineStr">
        <is>
          <t>Poppi Prebiotic Soda | Cherry Limeade | 24-pack 355mL</t>
        </is>
      </c>
      <c r="C815" s="15" t="inlineStr">
        <is>
          <t>3) Functional beverage (still/sparkling)</t>
        </is>
      </c>
      <c r="D815" s="30">
        <f>'M3 - Functional Beverage'!F79</f>
        <v/>
      </c>
      <c r="E815" s="33">
        <f>'M3 - Functional Beverage'!J79</f>
        <v/>
      </c>
      <c r="F815" s="31">
        <f>'M3 - Functional Beverage'!K79</f>
        <v/>
      </c>
      <c r="G815" s="30">
        <f>'M3 - Functional Beverage'!AM79</f>
        <v/>
      </c>
      <c r="H815" s="31">
        <f>'M3 - Functional Beverage'!N79</f>
        <v/>
      </c>
      <c r="I815" s="15">
        <f>'M3 - Functional Beverage'!AJ79</f>
        <v/>
      </c>
      <c r="J815" s="15" t="inlineStr">
        <is>
          <t>Trial-driving coupons + S&amp;S; aggressive first purchase.</t>
        </is>
      </c>
    </row>
    <row r="816" ht="28" customHeight="1">
      <c r="A816" s="15" t="inlineStr">
        <is>
          <t>Poppi</t>
        </is>
      </c>
      <c r="B816" s="15" t="inlineStr">
        <is>
          <t>Poppi Prebiotic Soda | Orange | single 355mL</t>
        </is>
      </c>
      <c r="C816" s="15" t="inlineStr">
        <is>
          <t>3) Functional beverage (still/sparkling)</t>
        </is>
      </c>
      <c r="D816" s="30">
        <f>'M3 - Functional Beverage'!F80</f>
        <v/>
      </c>
      <c r="E816" s="33">
        <f>'M3 - Functional Beverage'!J80</f>
        <v/>
      </c>
      <c r="F816" s="31">
        <f>'M3 - Functional Beverage'!K80</f>
        <v/>
      </c>
      <c r="G816" s="30">
        <f>'M3 - Functional Beverage'!AM80</f>
        <v/>
      </c>
      <c r="H816" s="31">
        <f>'M3 - Functional Beverage'!N80</f>
        <v/>
      </c>
      <c r="I816" s="15">
        <f>'M3 - Functional Beverage'!AJ80</f>
        <v/>
      </c>
      <c r="J816" s="15" t="inlineStr">
        <is>
          <t>Trial-driving coupons + S&amp;S; aggressive first purchase.</t>
        </is>
      </c>
    </row>
    <row r="817" ht="28" customHeight="1">
      <c r="A817" s="15" t="inlineStr">
        <is>
          <t>Poppi</t>
        </is>
      </c>
      <c r="B817" s="15" t="inlineStr">
        <is>
          <t>Poppi Prebiotic Soda | Orange | 8-pack 355mL</t>
        </is>
      </c>
      <c r="C817" s="15" t="inlineStr">
        <is>
          <t>3) Functional beverage (still/sparkling)</t>
        </is>
      </c>
      <c r="D817" s="30">
        <f>'M3 - Functional Beverage'!F81</f>
        <v/>
      </c>
      <c r="E817" s="33">
        <f>'M3 - Functional Beverage'!J81</f>
        <v/>
      </c>
      <c r="F817" s="31">
        <f>'M3 - Functional Beverage'!K81</f>
        <v/>
      </c>
      <c r="G817" s="30">
        <f>'M3 - Functional Beverage'!AM81</f>
        <v/>
      </c>
      <c r="H817" s="31">
        <f>'M3 - Functional Beverage'!N81</f>
        <v/>
      </c>
      <c r="I817" s="15">
        <f>'M3 - Functional Beverage'!AJ81</f>
        <v/>
      </c>
      <c r="J817" s="15" t="inlineStr">
        <is>
          <t>Trial-driving coupons + S&amp;S; aggressive first purchase.</t>
        </is>
      </c>
    </row>
    <row r="818" ht="28" customHeight="1">
      <c r="A818" s="15" t="inlineStr">
        <is>
          <t>Poppi</t>
        </is>
      </c>
      <c r="B818" s="15" t="inlineStr">
        <is>
          <t>Poppi Prebiotic Soda | Orange | 12-pack 355mL</t>
        </is>
      </c>
      <c r="C818" s="15" t="inlineStr">
        <is>
          <t>3) Functional beverage (still/sparkling)</t>
        </is>
      </c>
      <c r="D818" s="30">
        <f>'M3 - Functional Beverage'!F82</f>
        <v/>
      </c>
      <c r="E818" s="33">
        <f>'M3 - Functional Beverage'!J82</f>
        <v/>
      </c>
      <c r="F818" s="31">
        <f>'M3 - Functional Beverage'!K82</f>
        <v/>
      </c>
      <c r="G818" s="30">
        <f>'M3 - Functional Beverage'!AM82</f>
        <v/>
      </c>
      <c r="H818" s="31">
        <f>'M3 - Functional Beverage'!N82</f>
        <v/>
      </c>
      <c r="I818" s="15">
        <f>'M3 - Functional Beverage'!AJ82</f>
        <v/>
      </c>
      <c r="J818" s="15" t="inlineStr">
        <is>
          <t>Trial-driving coupons + S&amp;S; aggressive first purchase.</t>
        </is>
      </c>
    </row>
    <row r="819" ht="28" customHeight="1">
      <c r="A819" s="15" t="inlineStr">
        <is>
          <t>Poppi</t>
        </is>
      </c>
      <c r="B819" s="15" t="inlineStr">
        <is>
          <t>Poppi Prebiotic Soda | Orange | 15-pack 355mL</t>
        </is>
      </c>
      <c r="C819" s="15" t="inlineStr">
        <is>
          <t>3) Functional beverage (still/sparkling)</t>
        </is>
      </c>
      <c r="D819" s="30">
        <f>'M3 - Functional Beverage'!F83</f>
        <v/>
      </c>
      <c r="E819" s="33">
        <f>'M3 - Functional Beverage'!J83</f>
        <v/>
      </c>
      <c r="F819" s="31">
        <f>'M3 - Functional Beverage'!K83</f>
        <v/>
      </c>
      <c r="G819" s="30">
        <f>'M3 - Functional Beverage'!AM83</f>
        <v/>
      </c>
      <c r="H819" s="31">
        <f>'M3 - Functional Beverage'!N83</f>
        <v/>
      </c>
      <c r="I819" s="15">
        <f>'M3 - Functional Beverage'!AJ83</f>
        <v/>
      </c>
      <c r="J819" s="15" t="inlineStr">
        <is>
          <t>Trial-driving coupons + S&amp;S; aggressive first purchase.</t>
        </is>
      </c>
    </row>
    <row r="820" ht="28" customHeight="1">
      <c r="A820" s="15" t="inlineStr">
        <is>
          <t>Poppi</t>
        </is>
      </c>
      <c r="B820" s="15" t="inlineStr">
        <is>
          <t>Poppi Prebiotic Soda | Orange | 18-pack 355mL</t>
        </is>
      </c>
      <c r="C820" s="15" t="inlineStr">
        <is>
          <t>3) Functional beverage (still/sparkling)</t>
        </is>
      </c>
      <c r="D820" s="30">
        <f>'M3 - Functional Beverage'!F84</f>
        <v/>
      </c>
      <c r="E820" s="33">
        <f>'M3 - Functional Beverage'!J84</f>
        <v/>
      </c>
      <c r="F820" s="31">
        <f>'M3 - Functional Beverage'!K84</f>
        <v/>
      </c>
      <c r="G820" s="30">
        <f>'M3 - Functional Beverage'!AM84</f>
        <v/>
      </c>
      <c r="H820" s="31">
        <f>'M3 - Functional Beverage'!N84</f>
        <v/>
      </c>
      <c r="I820" s="15">
        <f>'M3 - Functional Beverage'!AJ84</f>
        <v/>
      </c>
      <c r="J820" s="15" t="inlineStr">
        <is>
          <t>Trial-driving coupons + S&amp;S; aggressive first purchase.</t>
        </is>
      </c>
    </row>
    <row r="821" ht="28" customHeight="1">
      <c r="A821" s="15" t="inlineStr">
        <is>
          <t>Poppi</t>
        </is>
      </c>
      <c r="B821" s="15" t="inlineStr">
        <is>
          <t>Poppi Prebiotic Soda | Orange | 24-pack 355mL</t>
        </is>
      </c>
      <c r="C821" s="15" t="inlineStr">
        <is>
          <t>3) Functional beverage (still/sparkling)</t>
        </is>
      </c>
      <c r="D821" s="30">
        <f>'M3 - Functional Beverage'!F85</f>
        <v/>
      </c>
      <c r="E821" s="33">
        <f>'M3 - Functional Beverage'!J85</f>
        <v/>
      </c>
      <c r="F821" s="31">
        <f>'M3 - Functional Beverage'!K85</f>
        <v/>
      </c>
      <c r="G821" s="30">
        <f>'M3 - Functional Beverage'!AM85</f>
        <v/>
      </c>
      <c r="H821" s="31">
        <f>'M3 - Functional Beverage'!N85</f>
        <v/>
      </c>
      <c r="I821" s="15">
        <f>'M3 - Functional Beverage'!AJ85</f>
        <v/>
      </c>
      <c r="J821" s="15" t="inlineStr">
        <is>
          <t>Trial-driving coupons + S&amp;S; aggressive first purchase.</t>
        </is>
      </c>
    </row>
    <row r="822" ht="28" customHeight="1">
      <c r="A822" s="15" t="inlineStr">
        <is>
          <t>Poppi</t>
        </is>
      </c>
      <c r="B822" s="15" t="inlineStr">
        <is>
          <t>Poppi Prebiotic Soda | Grape | single 355mL</t>
        </is>
      </c>
      <c r="C822" s="15" t="inlineStr">
        <is>
          <t>3) Functional beverage (still/sparkling)</t>
        </is>
      </c>
      <c r="D822" s="30">
        <f>'M3 - Functional Beverage'!F86</f>
        <v/>
      </c>
      <c r="E822" s="33">
        <f>'M3 - Functional Beverage'!J86</f>
        <v/>
      </c>
      <c r="F822" s="31">
        <f>'M3 - Functional Beverage'!K86</f>
        <v/>
      </c>
      <c r="G822" s="30">
        <f>'M3 - Functional Beverage'!AM86</f>
        <v/>
      </c>
      <c r="H822" s="31">
        <f>'M3 - Functional Beverage'!N86</f>
        <v/>
      </c>
      <c r="I822" s="15">
        <f>'M3 - Functional Beverage'!AJ86</f>
        <v/>
      </c>
      <c r="J822" s="15" t="inlineStr">
        <is>
          <t>Trial-driving coupons + S&amp;S; aggressive first purchase.</t>
        </is>
      </c>
    </row>
    <row r="823" ht="28" customHeight="1">
      <c r="A823" s="15" t="inlineStr">
        <is>
          <t>Poppi</t>
        </is>
      </c>
      <c r="B823" s="15" t="inlineStr">
        <is>
          <t>Poppi Prebiotic Soda | Grape | 8-pack 355mL</t>
        </is>
      </c>
      <c r="C823" s="15" t="inlineStr">
        <is>
          <t>3) Functional beverage (still/sparkling)</t>
        </is>
      </c>
      <c r="D823" s="30">
        <f>'M3 - Functional Beverage'!F87</f>
        <v/>
      </c>
      <c r="E823" s="33">
        <f>'M3 - Functional Beverage'!J87</f>
        <v/>
      </c>
      <c r="F823" s="31">
        <f>'M3 - Functional Beverage'!K87</f>
        <v/>
      </c>
      <c r="G823" s="30">
        <f>'M3 - Functional Beverage'!AM87</f>
        <v/>
      </c>
      <c r="H823" s="31">
        <f>'M3 - Functional Beverage'!N87</f>
        <v/>
      </c>
      <c r="I823" s="15">
        <f>'M3 - Functional Beverage'!AJ87</f>
        <v/>
      </c>
      <c r="J823" s="15" t="inlineStr">
        <is>
          <t>Trial-driving coupons + S&amp;S; aggressive first purchase.</t>
        </is>
      </c>
    </row>
    <row r="824" ht="28" customHeight="1">
      <c r="A824" s="15" t="inlineStr">
        <is>
          <t>Poppi</t>
        </is>
      </c>
      <c r="B824" s="15" t="inlineStr">
        <is>
          <t>Poppi Prebiotic Soda | Grape | 12-pack 355mL</t>
        </is>
      </c>
      <c r="C824" s="15" t="inlineStr">
        <is>
          <t>3) Functional beverage (still/sparkling)</t>
        </is>
      </c>
      <c r="D824" s="30">
        <f>'M3 - Functional Beverage'!F88</f>
        <v/>
      </c>
      <c r="E824" s="33">
        <f>'M3 - Functional Beverage'!J88</f>
        <v/>
      </c>
      <c r="F824" s="31">
        <f>'M3 - Functional Beverage'!K88</f>
        <v/>
      </c>
      <c r="G824" s="30">
        <f>'M3 - Functional Beverage'!AM88</f>
        <v/>
      </c>
      <c r="H824" s="31">
        <f>'M3 - Functional Beverage'!N88</f>
        <v/>
      </c>
      <c r="I824" s="15">
        <f>'M3 - Functional Beverage'!AJ88</f>
        <v/>
      </c>
      <c r="J824" s="15" t="inlineStr">
        <is>
          <t>Trial-driving coupons + S&amp;S; aggressive first purchase.</t>
        </is>
      </c>
    </row>
    <row r="825" ht="28" customHeight="1">
      <c r="A825" s="15" t="inlineStr">
        <is>
          <t>Poppi</t>
        </is>
      </c>
      <c r="B825" s="15" t="inlineStr">
        <is>
          <t>Poppi Prebiotic Soda | Grape | 15-pack 355mL</t>
        </is>
      </c>
      <c r="C825" s="15" t="inlineStr">
        <is>
          <t>3) Functional beverage (still/sparkling)</t>
        </is>
      </c>
      <c r="D825" s="30">
        <f>'M3 - Functional Beverage'!F89</f>
        <v/>
      </c>
      <c r="E825" s="33">
        <f>'M3 - Functional Beverage'!J89</f>
        <v/>
      </c>
      <c r="F825" s="31">
        <f>'M3 - Functional Beverage'!K89</f>
        <v/>
      </c>
      <c r="G825" s="30">
        <f>'M3 - Functional Beverage'!AM89</f>
        <v/>
      </c>
      <c r="H825" s="31">
        <f>'M3 - Functional Beverage'!N89</f>
        <v/>
      </c>
      <c r="I825" s="15">
        <f>'M3 - Functional Beverage'!AJ89</f>
        <v/>
      </c>
      <c r="J825" s="15" t="inlineStr">
        <is>
          <t>Trial-driving coupons + S&amp;S; aggressive first purchase.</t>
        </is>
      </c>
    </row>
    <row r="826" ht="28" customHeight="1">
      <c r="A826" s="15" t="inlineStr">
        <is>
          <t>Poppi</t>
        </is>
      </c>
      <c r="B826" s="15" t="inlineStr">
        <is>
          <t>Poppi Prebiotic Soda | Grape | 18-pack 355mL</t>
        </is>
      </c>
      <c r="C826" s="15" t="inlineStr">
        <is>
          <t>3) Functional beverage (still/sparkling)</t>
        </is>
      </c>
      <c r="D826" s="30">
        <f>'M3 - Functional Beverage'!F90</f>
        <v/>
      </c>
      <c r="E826" s="33">
        <f>'M3 - Functional Beverage'!J90</f>
        <v/>
      </c>
      <c r="F826" s="31">
        <f>'M3 - Functional Beverage'!K90</f>
        <v/>
      </c>
      <c r="G826" s="30">
        <f>'M3 - Functional Beverage'!AM90</f>
        <v/>
      </c>
      <c r="H826" s="31">
        <f>'M3 - Functional Beverage'!N90</f>
        <v/>
      </c>
      <c r="I826" s="15">
        <f>'M3 - Functional Beverage'!AJ90</f>
        <v/>
      </c>
      <c r="J826" s="15" t="inlineStr">
        <is>
          <t>Trial-driving coupons + S&amp;S; aggressive first purchase.</t>
        </is>
      </c>
    </row>
    <row r="827" ht="28" customHeight="1">
      <c r="A827" s="15" t="inlineStr">
        <is>
          <t>Poppi</t>
        </is>
      </c>
      <c r="B827" s="15" t="inlineStr">
        <is>
          <t>Poppi Prebiotic Soda | Grape | 24-pack 355mL</t>
        </is>
      </c>
      <c r="C827" s="15" t="inlineStr">
        <is>
          <t>3) Functional beverage (still/sparkling)</t>
        </is>
      </c>
      <c r="D827" s="30">
        <f>'M3 - Functional Beverage'!F91</f>
        <v/>
      </c>
      <c r="E827" s="33">
        <f>'M3 - Functional Beverage'!J91</f>
        <v/>
      </c>
      <c r="F827" s="31">
        <f>'M3 - Functional Beverage'!K91</f>
        <v/>
      </c>
      <c r="G827" s="30">
        <f>'M3 - Functional Beverage'!AM91</f>
        <v/>
      </c>
      <c r="H827" s="31">
        <f>'M3 - Functional Beverage'!N91</f>
        <v/>
      </c>
      <c r="I827" s="15">
        <f>'M3 - Functional Beverage'!AJ91</f>
        <v/>
      </c>
      <c r="J827" s="15" t="inlineStr">
        <is>
          <t>Trial-driving coupons + S&amp;S; aggressive first purchase.</t>
        </is>
      </c>
    </row>
    <row r="828" ht="28" customHeight="1">
      <c r="A828" s="15" t="inlineStr">
        <is>
          <t>Poppi</t>
        </is>
      </c>
      <c r="B828" s="15" t="inlineStr">
        <is>
          <t>Poppi Prebiotic Soda | Watermelon | single 355mL</t>
        </is>
      </c>
      <c r="C828" s="15" t="inlineStr">
        <is>
          <t>3) Functional beverage (still/sparkling)</t>
        </is>
      </c>
      <c r="D828" s="30">
        <f>'M3 - Functional Beverage'!F92</f>
        <v/>
      </c>
      <c r="E828" s="33">
        <f>'M3 - Functional Beverage'!J92</f>
        <v/>
      </c>
      <c r="F828" s="31">
        <f>'M3 - Functional Beverage'!K92</f>
        <v/>
      </c>
      <c r="G828" s="30">
        <f>'M3 - Functional Beverage'!AM92</f>
        <v/>
      </c>
      <c r="H828" s="31">
        <f>'M3 - Functional Beverage'!N92</f>
        <v/>
      </c>
      <c r="I828" s="15">
        <f>'M3 - Functional Beverage'!AJ92</f>
        <v/>
      </c>
      <c r="J828" s="15" t="inlineStr">
        <is>
          <t>Trial-driving coupons + S&amp;S; aggressive first purchase.</t>
        </is>
      </c>
    </row>
    <row r="829" ht="28" customHeight="1">
      <c r="A829" s="15" t="inlineStr">
        <is>
          <t>Poppi</t>
        </is>
      </c>
      <c r="B829" s="15" t="inlineStr">
        <is>
          <t>Poppi Prebiotic Soda | Watermelon | 8-pack 355mL</t>
        </is>
      </c>
      <c r="C829" s="15" t="inlineStr">
        <is>
          <t>3) Functional beverage (still/sparkling)</t>
        </is>
      </c>
      <c r="D829" s="30">
        <f>'M3 - Functional Beverage'!F93</f>
        <v/>
      </c>
      <c r="E829" s="33">
        <f>'M3 - Functional Beverage'!J93</f>
        <v/>
      </c>
      <c r="F829" s="31">
        <f>'M3 - Functional Beverage'!K93</f>
        <v/>
      </c>
      <c r="G829" s="30">
        <f>'M3 - Functional Beverage'!AM93</f>
        <v/>
      </c>
      <c r="H829" s="31">
        <f>'M3 - Functional Beverage'!N93</f>
        <v/>
      </c>
      <c r="I829" s="15">
        <f>'M3 - Functional Beverage'!AJ93</f>
        <v/>
      </c>
      <c r="J829" s="15" t="inlineStr">
        <is>
          <t>Trial-driving coupons + S&amp;S; aggressive first purchase.</t>
        </is>
      </c>
    </row>
    <row r="830" ht="28" customHeight="1">
      <c r="A830" s="15" t="inlineStr">
        <is>
          <t>Poppi</t>
        </is>
      </c>
      <c r="B830" s="15" t="inlineStr">
        <is>
          <t>Poppi Prebiotic Soda | Watermelon | 12-pack 355mL</t>
        </is>
      </c>
      <c r="C830" s="15" t="inlineStr">
        <is>
          <t>3) Functional beverage (still/sparkling)</t>
        </is>
      </c>
      <c r="D830" s="30">
        <f>'M3 - Functional Beverage'!F94</f>
        <v/>
      </c>
      <c r="E830" s="33">
        <f>'M3 - Functional Beverage'!J94</f>
        <v/>
      </c>
      <c r="F830" s="31">
        <f>'M3 - Functional Beverage'!K94</f>
        <v/>
      </c>
      <c r="G830" s="30">
        <f>'M3 - Functional Beverage'!AM94</f>
        <v/>
      </c>
      <c r="H830" s="31">
        <f>'M3 - Functional Beverage'!N94</f>
        <v/>
      </c>
      <c r="I830" s="15">
        <f>'M3 - Functional Beverage'!AJ94</f>
        <v/>
      </c>
      <c r="J830" s="15" t="inlineStr">
        <is>
          <t>Trial-driving coupons + S&amp;S; aggressive first purchase.</t>
        </is>
      </c>
    </row>
    <row r="831" ht="28" customHeight="1">
      <c r="A831" s="15" t="inlineStr">
        <is>
          <t>Poppi</t>
        </is>
      </c>
      <c r="B831" s="15" t="inlineStr">
        <is>
          <t>Poppi Prebiotic Soda | Watermelon | 15-pack 355mL</t>
        </is>
      </c>
      <c r="C831" s="15" t="inlineStr">
        <is>
          <t>3) Functional beverage (still/sparkling)</t>
        </is>
      </c>
      <c r="D831" s="30">
        <f>'M3 - Functional Beverage'!F95</f>
        <v/>
      </c>
      <c r="E831" s="33">
        <f>'M3 - Functional Beverage'!J95</f>
        <v/>
      </c>
      <c r="F831" s="31">
        <f>'M3 - Functional Beverage'!K95</f>
        <v/>
      </c>
      <c r="G831" s="30">
        <f>'M3 - Functional Beverage'!AM95</f>
        <v/>
      </c>
      <c r="H831" s="31">
        <f>'M3 - Functional Beverage'!N95</f>
        <v/>
      </c>
      <c r="I831" s="15">
        <f>'M3 - Functional Beverage'!AJ95</f>
        <v/>
      </c>
      <c r="J831" s="15" t="inlineStr">
        <is>
          <t>Trial-driving coupons + S&amp;S; aggressive first purchase.</t>
        </is>
      </c>
    </row>
    <row r="832" ht="28" customHeight="1">
      <c r="A832" s="15" t="inlineStr">
        <is>
          <t>Poppi</t>
        </is>
      </c>
      <c r="B832" s="15" t="inlineStr">
        <is>
          <t>Poppi Prebiotic Soda | Watermelon | 18-pack 355mL</t>
        </is>
      </c>
      <c r="C832" s="15" t="inlineStr">
        <is>
          <t>3) Functional beverage (still/sparkling)</t>
        </is>
      </c>
      <c r="D832" s="30">
        <f>'M3 - Functional Beverage'!F96</f>
        <v/>
      </c>
      <c r="E832" s="33">
        <f>'M3 - Functional Beverage'!J96</f>
        <v/>
      </c>
      <c r="F832" s="31">
        <f>'M3 - Functional Beverage'!K96</f>
        <v/>
      </c>
      <c r="G832" s="30">
        <f>'M3 - Functional Beverage'!AM96</f>
        <v/>
      </c>
      <c r="H832" s="31">
        <f>'M3 - Functional Beverage'!N96</f>
        <v/>
      </c>
      <c r="I832" s="15">
        <f>'M3 - Functional Beverage'!AJ96</f>
        <v/>
      </c>
      <c r="J832" s="15" t="inlineStr">
        <is>
          <t>Trial-driving coupons + S&amp;S; aggressive first purchase.</t>
        </is>
      </c>
    </row>
    <row r="833" ht="28" customHeight="1">
      <c r="A833" s="15" t="inlineStr">
        <is>
          <t>Poppi</t>
        </is>
      </c>
      <c r="B833" s="15" t="inlineStr">
        <is>
          <t>Poppi Prebiotic Soda | Watermelon | 24-pack 355mL</t>
        </is>
      </c>
      <c r="C833" s="15" t="inlineStr">
        <is>
          <t>3) Functional beverage (still/sparkling)</t>
        </is>
      </c>
      <c r="D833" s="30">
        <f>'M3 - Functional Beverage'!F97</f>
        <v/>
      </c>
      <c r="E833" s="33">
        <f>'M3 - Functional Beverage'!J97</f>
        <v/>
      </c>
      <c r="F833" s="31">
        <f>'M3 - Functional Beverage'!K97</f>
        <v/>
      </c>
      <c r="G833" s="30">
        <f>'M3 - Functional Beverage'!AM97</f>
        <v/>
      </c>
      <c r="H833" s="31">
        <f>'M3 - Functional Beverage'!N97</f>
        <v/>
      </c>
      <c r="I833" s="15">
        <f>'M3 - Functional Beverage'!AJ97</f>
        <v/>
      </c>
      <c r="J833" s="15" t="inlineStr">
        <is>
          <t>Trial-driving coupons + S&amp;S; aggressive first purchase.</t>
        </is>
      </c>
    </row>
    <row r="834" ht="28" customHeight="1">
      <c r="A834" s="15" t="inlineStr">
        <is>
          <t>Poppi</t>
        </is>
      </c>
      <c r="B834" s="15" t="inlineStr">
        <is>
          <t>Poppi Prebiotic Soda | Ginger Lime | single 355mL</t>
        </is>
      </c>
      <c r="C834" s="15" t="inlineStr">
        <is>
          <t>3) Functional beverage (still/sparkling)</t>
        </is>
      </c>
      <c r="D834" s="30">
        <f>'M3 - Functional Beverage'!F98</f>
        <v/>
      </c>
      <c r="E834" s="33">
        <f>'M3 - Functional Beverage'!J98</f>
        <v/>
      </c>
      <c r="F834" s="31">
        <f>'M3 - Functional Beverage'!K98</f>
        <v/>
      </c>
      <c r="G834" s="30">
        <f>'M3 - Functional Beverage'!AM98</f>
        <v/>
      </c>
      <c r="H834" s="31">
        <f>'M3 - Functional Beverage'!N98</f>
        <v/>
      </c>
      <c r="I834" s="15">
        <f>'M3 - Functional Beverage'!AJ98</f>
        <v/>
      </c>
      <c r="J834" s="15" t="inlineStr">
        <is>
          <t>Trial-driving coupons + S&amp;S; aggressive first purchase.</t>
        </is>
      </c>
    </row>
    <row r="835" ht="28" customHeight="1">
      <c r="A835" s="15" t="inlineStr">
        <is>
          <t>Poppi</t>
        </is>
      </c>
      <c r="B835" s="15" t="inlineStr">
        <is>
          <t>Poppi Prebiotic Soda | Ginger Lime | 8-pack 355mL</t>
        </is>
      </c>
      <c r="C835" s="15" t="inlineStr">
        <is>
          <t>3) Functional beverage (still/sparkling)</t>
        </is>
      </c>
      <c r="D835" s="30">
        <f>'M3 - Functional Beverage'!F99</f>
        <v/>
      </c>
      <c r="E835" s="33">
        <f>'M3 - Functional Beverage'!J99</f>
        <v/>
      </c>
      <c r="F835" s="31">
        <f>'M3 - Functional Beverage'!K99</f>
        <v/>
      </c>
      <c r="G835" s="30">
        <f>'M3 - Functional Beverage'!AM99</f>
        <v/>
      </c>
      <c r="H835" s="31">
        <f>'M3 - Functional Beverage'!N99</f>
        <v/>
      </c>
      <c r="I835" s="15">
        <f>'M3 - Functional Beverage'!AJ99</f>
        <v/>
      </c>
      <c r="J835" s="15" t="inlineStr">
        <is>
          <t>Trial-driving coupons + S&amp;S; aggressive first purchase.</t>
        </is>
      </c>
    </row>
    <row r="836" ht="28" customHeight="1">
      <c r="A836" s="15" t="inlineStr">
        <is>
          <t>Poppi</t>
        </is>
      </c>
      <c r="B836" s="15" t="inlineStr">
        <is>
          <t>Poppi Prebiotic Soda | Ginger Lime | 12-pack 355mL</t>
        </is>
      </c>
      <c r="C836" s="15" t="inlineStr">
        <is>
          <t>3) Functional beverage (still/sparkling)</t>
        </is>
      </c>
      <c r="D836" s="30">
        <f>'M3 - Functional Beverage'!F100</f>
        <v/>
      </c>
      <c r="E836" s="33">
        <f>'M3 - Functional Beverage'!J100</f>
        <v/>
      </c>
      <c r="F836" s="31">
        <f>'M3 - Functional Beverage'!K100</f>
        <v/>
      </c>
      <c r="G836" s="30">
        <f>'M3 - Functional Beverage'!AM100</f>
        <v/>
      </c>
      <c r="H836" s="31">
        <f>'M3 - Functional Beverage'!N100</f>
        <v/>
      </c>
      <c r="I836" s="15">
        <f>'M3 - Functional Beverage'!AJ100</f>
        <v/>
      </c>
      <c r="J836" s="15" t="inlineStr">
        <is>
          <t>Trial-driving coupons + S&amp;S; aggressive first purchase.</t>
        </is>
      </c>
    </row>
    <row r="837" ht="28" customHeight="1">
      <c r="A837" s="15" t="inlineStr">
        <is>
          <t>Poppi</t>
        </is>
      </c>
      <c r="B837" s="15" t="inlineStr">
        <is>
          <t>Poppi Prebiotic Soda | Ginger Lime | 15-pack 355mL</t>
        </is>
      </c>
      <c r="C837" s="15" t="inlineStr">
        <is>
          <t>3) Functional beverage (still/sparkling)</t>
        </is>
      </c>
      <c r="D837" s="30">
        <f>'M3 - Functional Beverage'!F101</f>
        <v/>
      </c>
      <c r="E837" s="33">
        <f>'M3 - Functional Beverage'!J101</f>
        <v/>
      </c>
      <c r="F837" s="31">
        <f>'M3 - Functional Beverage'!K101</f>
        <v/>
      </c>
      <c r="G837" s="30">
        <f>'M3 - Functional Beverage'!AM101</f>
        <v/>
      </c>
      <c r="H837" s="31">
        <f>'M3 - Functional Beverage'!N101</f>
        <v/>
      </c>
      <c r="I837" s="15">
        <f>'M3 - Functional Beverage'!AJ101</f>
        <v/>
      </c>
      <c r="J837" s="15" t="inlineStr">
        <is>
          <t>Trial-driving coupons + S&amp;S; aggressive first purchase.</t>
        </is>
      </c>
    </row>
    <row r="838" ht="28" customHeight="1">
      <c r="A838" s="15" t="inlineStr">
        <is>
          <t>Poppi</t>
        </is>
      </c>
      <c r="B838" s="15" t="inlineStr">
        <is>
          <t>Poppi Prebiotic Soda | Ginger Lime | 18-pack 355mL</t>
        </is>
      </c>
      <c r="C838" s="15" t="inlineStr">
        <is>
          <t>3) Functional beverage (still/sparkling)</t>
        </is>
      </c>
      <c r="D838" s="30">
        <f>'M3 - Functional Beverage'!F102</f>
        <v/>
      </c>
      <c r="E838" s="33">
        <f>'M3 - Functional Beverage'!J102</f>
        <v/>
      </c>
      <c r="F838" s="31">
        <f>'M3 - Functional Beverage'!K102</f>
        <v/>
      </c>
      <c r="G838" s="30">
        <f>'M3 - Functional Beverage'!AM102</f>
        <v/>
      </c>
      <c r="H838" s="31">
        <f>'M3 - Functional Beverage'!N102</f>
        <v/>
      </c>
      <c r="I838" s="15">
        <f>'M3 - Functional Beverage'!AJ102</f>
        <v/>
      </c>
      <c r="J838" s="15" t="inlineStr">
        <is>
          <t>Trial-driving coupons + S&amp;S; aggressive first purchase.</t>
        </is>
      </c>
    </row>
    <row r="839" ht="28" customHeight="1">
      <c r="A839" s="15" t="inlineStr">
        <is>
          <t>Poppi</t>
        </is>
      </c>
      <c r="B839" s="15" t="inlineStr">
        <is>
          <t>Poppi Prebiotic Soda | Ginger Lime | 24-pack 355mL</t>
        </is>
      </c>
      <c r="C839" s="15" t="inlineStr">
        <is>
          <t>3) Functional beverage (still/sparkling)</t>
        </is>
      </c>
      <c r="D839" s="30">
        <f>'M3 - Functional Beverage'!F103</f>
        <v/>
      </c>
      <c r="E839" s="33">
        <f>'M3 - Functional Beverage'!J103</f>
        <v/>
      </c>
      <c r="F839" s="31">
        <f>'M3 - Functional Beverage'!K103</f>
        <v/>
      </c>
      <c r="G839" s="30">
        <f>'M3 - Functional Beverage'!AM103</f>
        <v/>
      </c>
      <c r="H839" s="31">
        <f>'M3 - Functional Beverage'!N103</f>
        <v/>
      </c>
      <c r="I839" s="15">
        <f>'M3 - Functional Beverage'!AJ103</f>
        <v/>
      </c>
      <c r="J839" s="15" t="inlineStr">
        <is>
          <t>Trial-driving coupons + S&amp;S; aggressive first purchase.</t>
        </is>
      </c>
    </row>
    <row r="840" ht="28" customHeight="1">
      <c r="A840" s="15" t="inlineStr">
        <is>
          <t>Poppi</t>
        </is>
      </c>
      <c r="B840" s="15" t="inlineStr">
        <is>
          <t>Poppi Prebiotic Soda | Doc Pop | single 355mL</t>
        </is>
      </c>
      <c r="C840" s="15" t="inlineStr">
        <is>
          <t>3) Functional beverage (still/sparkling)</t>
        </is>
      </c>
      <c r="D840" s="30">
        <f>'M3 - Functional Beverage'!F104</f>
        <v/>
      </c>
      <c r="E840" s="33">
        <f>'M3 - Functional Beverage'!J104</f>
        <v/>
      </c>
      <c r="F840" s="31">
        <f>'M3 - Functional Beverage'!K104</f>
        <v/>
      </c>
      <c r="G840" s="30">
        <f>'M3 - Functional Beverage'!AM104</f>
        <v/>
      </c>
      <c r="H840" s="31">
        <f>'M3 - Functional Beverage'!N104</f>
        <v/>
      </c>
      <c r="I840" s="15">
        <f>'M3 - Functional Beverage'!AJ104</f>
        <v/>
      </c>
      <c r="J840" s="15" t="inlineStr">
        <is>
          <t>Trial-driving coupons + S&amp;S; aggressive first purchase.</t>
        </is>
      </c>
    </row>
    <row r="841" ht="28" customHeight="1">
      <c r="A841" s="15" t="inlineStr">
        <is>
          <t>Poppi</t>
        </is>
      </c>
      <c r="B841" s="15" t="inlineStr">
        <is>
          <t>Poppi Prebiotic Soda | Doc Pop | 8-pack 355mL</t>
        </is>
      </c>
      <c r="C841" s="15" t="inlineStr">
        <is>
          <t>3) Functional beverage (still/sparkling)</t>
        </is>
      </c>
      <c r="D841" s="30">
        <f>'M3 - Functional Beverage'!F105</f>
        <v/>
      </c>
      <c r="E841" s="33">
        <f>'M3 - Functional Beverage'!J105</f>
        <v/>
      </c>
      <c r="F841" s="31">
        <f>'M3 - Functional Beverage'!K105</f>
        <v/>
      </c>
      <c r="G841" s="30">
        <f>'M3 - Functional Beverage'!AM105</f>
        <v/>
      </c>
      <c r="H841" s="31">
        <f>'M3 - Functional Beverage'!N105</f>
        <v/>
      </c>
      <c r="I841" s="15">
        <f>'M3 - Functional Beverage'!AJ105</f>
        <v/>
      </c>
      <c r="J841" s="15" t="inlineStr">
        <is>
          <t>Trial-driving coupons + S&amp;S; aggressive first purchase.</t>
        </is>
      </c>
    </row>
    <row r="842" ht="28" customHeight="1">
      <c r="A842" s="15" t="inlineStr">
        <is>
          <t>Poppi</t>
        </is>
      </c>
      <c r="B842" s="15" t="inlineStr">
        <is>
          <t>Poppi Prebiotic Soda | Doc Pop | 12-pack 355mL</t>
        </is>
      </c>
      <c r="C842" s="15" t="inlineStr">
        <is>
          <t>3) Functional beverage (still/sparkling)</t>
        </is>
      </c>
      <c r="D842" s="30">
        <f>'M3 - Functional Beverage'!F106</f>
        <v/>
      </c>
      <c r="E842" s="33">
        <f>'M3 - Functional Beverage'!J106</f>
        <v/>
      </c>
      <c r="F842" s="31">
        <f>'M3 - Functional Beverage'!K106</f>
        <v/>
      </c>
      <c r="G842" s="30">
        <f>'M3 - Functional Beverage'!AM106</f>
        <v/>
      </c>
      <c r="H842" s="31">
        <f>'M3 - Functional Beverage'!N106</f>
        <v/>
      </c>
      <c r="I842" s="15">
        <f>'M3 - Functional Beverage'!AJ106</f>
        <v/>
      </c>
      <c r="J842" s="15" t="inlineStr">
        <is>
          <t>Trial-driving coupons + S&amp;S; aggressive first purchase.</t>
        </is>
      </c>
    </row>
    <row r="843" ht="28" customHeight="1">
      <c r="A843" s="15" t="inlineStr">
        <is>
          <t>Poppi</t>
        </is>
      </c>
      <c r="B843" s="15" t="inlineStr">
        <is>
          <t>Poppi Prebiotic Soda | Doc Pop | 15-pack 355mL</t>
        </is>
      </c>
      <c r="C843" s="15" t="inlineStr">
        <is>
          <t>3) Functional beverage (still/sparkling)</t>
        </is>
      </c>
      <c r="D843" s="30">
        <f>'M3 - Functional Beverage'!F107</f>
        <v/>
      </c>
      <c r="E843" s="33">
        <f>'M3 - Functional Beverage'!J107</f>
        <v/>
      </c>
      <c r="F843" s="31">
        <f>'M3 - Functional Beverage'!K107</f>
        <v/>
      </c>
      <c r="G843" s="30">
        <f>'M3 - Functional Beverage'!AM107</f>
        <v/>
      </c>
      <c r="H843" s="31">
        <f>'M3 - Functional Beverage'!N107</f>
        <v/>
      </c>
      <c r="I843" s="15">
        <f>'M3 - Functional Beverage'!AJ107</f>
        <v/>
      </c>
      <c r="J843" s="15" t="inlineStr">
        <is>
          <t>Trial-driving coupons + S&amp;S; aggressive first purchase.</t>
        </is>
      </c>
    </row>
    <row r="844" ht="28" customHeight="1">
      <c r="A844" s="15" t="inlineStr">
        <is>
          <t>Poppi</t>
        </is>
      </c>
      <c r="B844" s="15" t="inlineStr">
        <is>
          <t>Poppi Prebiotic Soda | Doc Pop | 18-pack 355mL</t>
        </is>
      </c>
      <c r="C844" s="15" t="inlineStr">
        <is>
          <t>3) Functional beverage (still/sparkling)</t>
        </is>
      </c>
      <c r="D844" s="30">
        <f>'M3 - Functional Beverage'!F108</f>
        <v/>
      </c>
      <c r="E844" s="33">
        <f>'M3 - Functional Beverage'!J108</f>
        <v/>
      </c>
      <c r="F844" s="31">
        <f>'M3 - Functional Beverage'!K108</f>
        <v/>
      </c>
      <c r="G844" s="30">
        <f>'M3 - Functional Beverage'!AM108</f>
        <v/>
      </c>
      <c r="H844" s="31">
        <f>'M3 - Functional Beverage'!N108</f>
        <v/>
      </c>
      <c r="I844" s="15">
        <f>'M3 - Functional Beverage'!AJ108</f>
        <v/>
      </c>
      <c r="J844" s="15" t="inlineStr">
        <is>
          <t>Trial-driving coupons + S&amp;S; aggressive first purchase.</t>
        </is>
      </c>
    </row>
    <row r="845" ht="28" customHeight="1">
      <c r="A845" s="15" t="inlineStr">
        <is>
          <t>Poppi</t>
        </is>
      </c>
      <c r="B845" s="15" t="inlineStr">
        <is>
          <t>Poppi Prebiotic Soda | Doc Pop | 24-pack 355mL</t>
        </is>
      </c>
      <c r="C845" s="15" t="inlineStr">
        <is>
          <t>3) Functional beverage (still/sparkling)</t>
        </is>
      </c>
      <c r="D845" s="30">
        <f>'M3 - Functional Beverage'!F109</f>
        <v/>
      </c>
      <c r="E845" s="33">
        <f>'M3 - Functional Beverage'!J109</f>
        <v/>
      </c>
      <c r="F845" s="31">
        <f>'M3 - Functional Beverage'!K109</f>
        <v/>
      </c>
      <c r="G845" s="30">
        <f>'M3 - Functional Beverage'!AM109</f>
        <v/>
      </c>
      <c r="H845" s="31">
        <f>'M3 - Functional Beverage'!N109</f>
        <v/>
      </c>
      <c r="I845" s="15">
        <f>'M3 - Functional Beverage'!AJ109</f>
        <v/>
      </c>
      <c r="J845" s="15" t="inlineStr">
        <is>
          <t>Trial-driving coupons + S&amp;S; aggressive first purchase.</t>
        </is>
      </c>
    </row>
    <row r="846" ht="28" customHeight="1">
      <c r="A846" s="15" t="inlineStr">
        <is>
          <t>Poppi</t>
        </is>
      </c>
      <c r="B846" s="15" t="inlineStr">
        <is>
          <t>Poppi Prebiotic Soda | Root Beer | single 355mL</t>
        </is>
      </c>
      <c r="C846" s="15" t="inlineStr">
        <is>
          <t>3) Functional beverage (still/sparkling)</t>
        </is>
      </c>
      <c r="D846" s="30">
        <f>'M3 - Functional Beverage'!F110</f>
        <v/>
      </c>
      <c r="E846" s="33">
        <f>'M3 - Functional Beverage'!J110</f>
        <v/>
      </c>
      <c r="F846" s="31">
        <f>'M3 - Functional Beverage'!K110</f>
        <v/>
      </c>
      <c r="G846" s="30">
        <f>'M3 - Functional Beverage'!AM110</f>
        <v/>
      </c>
      <c r="H846" s="31">
        <f>'M3 - Functional Beverage'!N110</f>
        <v/>
      </c>
      <c r="I846" s="15">
        <f>'M3 - Functional Beverage'!AJ110</f>
        <v/>
      </c>
      <c r="J846" s="15" t="inlineStr">
        <is>
          <t>Trial-driving coupons + S&amp;S; aggressive first purchase.</t>
        </is>
      </c>
    </row>
    <row r="847" ht="28" customHeight="1">
      <c r="A847" s="15" t="inlineStr">
        <is>
          <t>Poppi</t>
        </is>
      </c>
      <c r="B847" s="15" t="inlineStr">
        <is>
          <t>Poppi Prebiotic Soda | Root Beer | 8-pack 355mL</t>
        </is>
      </c>
      <c r="C847" s="15" t="inlineStr">
        <is>
          <t>3) Functional beverage (still/sparkling)</t>
        </is>
      </c>
      <c r="D847" s="30">
        <f>'M3 - Functional Beverage'!F111</f>
        <v/>
      </c>
      <c r="E847" s="33">
        <f>'M3 - Functional Beverage'!J111</f>
        <v/>
      </c>
      <c r="F847" s="31">
        <f>'M3 - Functional Beverage'!K111</f>
        <v/>
      </c>
      <c r="G847" s="30">
        <f>'M3 - Functional Beverage'!AM111</f>
        <v/>
      </c>
      <c r="H847" s="31">
        <f>'M3 - Functional Beverage'!N111</f>
        <v/>
      </c>
      <c r="I847" s="15">
        <f>'M3 - Functional Beverage'!AJ111</f>
        <v/>
      </c>
      <c r="J847" s="15" t="inlineStr">
        <is>
          <t>Trial-driving coupons + S&amp;S; aggressive first purchase.</t>
        </is>
      </c>
    </row>
    <row r="848" ht="28" customHeight="1">
      <c r="A848" s="15" t="inlineStr">
        <is>
          <t>Poppi</t>
        </is>
      </c>
      <c r="B848" s="15" t="inlineStr">
        <is>
          <t>Poppi Prebiotic Soda | Root Beer | 12-pack 355mL</t>
        </is>
      </c>
      <c r="C848" s="15" t="inlineStr">
        <is>
          <t>3) Functional beverage (still/sparkling)</t>
        </is>
      </c>
      <c r="D848" s="30">
        <f>'M3 - Functional Beverage'!F112</f>
        <v/>
      </c>
      <c r="E848" s="33">
        <f>'M3 - Functional Beverage'!J112</f>
        <v/>
      </c>
      <c r="F848" s="31">
        <f>'M3 - Functional Beverage'!K112</f>
        <v/>
      </c>
      <c r="G848" s="30">
        <f>'M3 - Functional Beverage'!AM112</f>
        <v/>
      </c>
      <c r="H848" s="31">
        <f>'M3 - Functional Beverage'!N112</f>
        <v/>
      </c>
      <c r="I848" s="15">
        <f>'M3 - Functional Beverage'!AJ112</f>
        <v/>
      </c>
      <c r="J848" s="15" t="inlineStr">
        <is>
          <t>Trial-driving coupons + S&amp;S; aggressive first purchase.</t>
        </is>
      </c>
    </row>
    <row r="849" ht="28" customHeight="1">
      <c r="A849" s="15" t="inlineStr">
        <is>
          <t>Poppi</t>
        </is>
      </c>
      <c r="B849" s="15" t="inlineStr">
        <is>
          <t>Poppi Prebiotic Soda | Root Beer | 15-pack 355mL</t>
        </is>
      </c>
      <c r="C849" s="15" t="inlineStr">
        <is>
          <t>3) Functional beverage (still/sparkling)</t>
        </is>
      </c>
      <c r="D849" s="30">
        <f>'M3 - Functional Beverage'!F113</f>
        <v/>
      </c>
      <c r="E849" s="33">
        <f>'M3 - Functional Beverage'!J113</f>
        <v/>
      </c>
      <c r="F849" s="31">
        <f>'M3 - Functional Beverage'!K113</f>
        <v/>
      </c>
      <c r="G849" s="30">
        <f>'M3 - Functional Beverage'!AM113</f>
        <v/>
      </c>
      <c r="H849" s="31">
        <f>'M3 - Functional Beverage'!N113</f>
        <v/>
      </c>
      <c r="I849" s="15">
        <f>'M3 - Functional Beverage'!AJ113</f>
        <v/>
      </c>
      <c r="J849" s="15" t="inlineStr">
        <is>
          <t>Trial-driving coupons + S&amp;S; aggressive first purchase.</t>
        </is>
      </c>
    </row>
    <row r="850" ht="28" customHeight="1">
      <c r="A850" s="15" t="inlineStr">
        <is>
          <t>Poppi</t>
        </is>
      </c>
      <c r="B850" s="15" t="inlineStr">
        <is>
          <t>Poppi Prebiotic Soda | Root Beer | 18-pack 355mL</t>
        </is>
      </c>
      <c r="C850" s="15" t="inlineStr">
        <is>
          <t>3) Functional beverage (still/sparkling)</t>
        </is>
      </c>
      <c r="D850" s="30">
        <f>'M3 - Functional Beverage'!F114</f>
        <v/>
      </c>
      <c r="E850" s="33">
        <f>'M3 - Functional Beverage'!J114</f>
        <v/>
      </c>
      <c r="F850" s="31">
        <f>'M3 - Functional Beverage'!K114</f>
        <v/>
      </c>
      <c r="G850" s="30">
        <f>'M3 - Functional Beverage'!AM114</f>
        <v/>
      </c>
      <c r="H850" s="31">
        <f>'M3 - Functional Beverage'!N114</f>
        <v/>
      </c>
      <c r="I850" s="15">
        <f>'M3 - Functional Beverage'!AJ114</f>
        <v/>
      </c>
      <c r="J850" s="15" t="inlineStr">
        <is>
          <t>Trial-driving coupons + S&amp;S; aggressive first purchase.</t>
        </is>
      </c>
    </row>
    <row r="851" ht="28" customHeight="1">
      <c r="A851" s="15" t="inlineStr">
        <is>
          <t>Poppi</t>
        </is>
      </c>
      <c r="B851" s="15" t="inlineStr">
        <is>
          <t>Poppi Prebiotic Soda | Root Beer | 24-pack 355mL</t>
        </is>
      </c>
      <c r="C851" s="15" t="inlineStr">
        <is>
          <t>3) Functional beverage (still/sparkling)</t>
        </is>
      </c>
      <c r="D851" s="30">
        <f>'M3 - Functional Beverage'!F115</f>
        <v/>
      </c>
      <c r="E851" s="33">
        <f>'M3 - Functional Beverage'!J115</f>
        <v/>
      </c>
      <c r="F851" s="31">
        <f>'M3 - Functional Beverage'!K115</f>
        <v/>
      </c>
      <c r="G851" s="30">
        <f>'M3 - Functional Beverage'!AM115</f>
        <v/>
      </c>
      <c r="H851" s="31">
        <f>'M3 - Functional Beverage'!N115</f>
        <v/>
      </c>
      <c r="I851" s="15">
        <f>'M3 - Functional Beverage'!AJ115</f>
        <v/>
      </c>
      <c r="J851" s="15" t="inlineStr">
        <is>
          <t>Trial-driving coupons + S&amp;S; aggressive first purchase.</t>
        </is>
      </c>
    </row>
    <row r="852" ht="28" customHeight="1">
      <c r="A852" s="15" t="inlineStr">
        <is>
          <t>Culture Pop</t>
        </is>
      </c>
      <c r="B852" s="15" t="inlineStr">
        <is>
          <t>Culture Pop Probiotic Soda | Ginger Lemon | single 355mL</t>
        </is>
      </c>
      <c r="C852" s="15" t="inlineStr">
        <is>
          <t>3) Functional beverage (still/sparkling)</t>
        </is>
      </c>
      <c r="D852" s="30">
        <f>'M3 - Functional Beverage'!F116</f>
        <v/>
      </c>
      <c r="E852" s="33">
        <f>'M3 - Functional Beverage'!J116</f>
        <v/>
      </c>
      <c r="F852" s="31">
        <f>'M3 - Functional Beverage'!K116</f>
        <v/>
      </c>
      <c r="G852" s="30">
        <f>'M3 - Functional Beverage'!AM116</f>
        <v/>
      </c>
      <c r="H852" s="31">
        <f>'M3 - Functional Beverage'!N116</f>
        <v/>
      </c>
      <c r="I852" s="15">
        <f>'M3 - Functional Beverage'!AJ116</f>
        <v/>
      </c>
      <c r="J852" s="15" t="inlineStr">
        <is>
          <t>Capture live promo to assess.</t>
        </is>
      </c>
    </row>
    <row r="853" ht="28" customHeight="1">
      <c r="A853" s="15" t="inlineStr">
        <is>
          <t>Culture Pop</t>
        </is>
      </c>
      <c r="B853" s="15" t="inlineStr">
        <is>
          <t>Culture Pop Probiotic Soda | Ginger Lemon | 8-pack 355mL</t>
        </is>
      </c>
      <c r="C853" s="15" t="inlineStr">
        <is>
          <t>3) Functional beverage (still/sparkling)</t>
        </is>
      </c>
      <c r="D853" s="30">
        <f>'M3 - Functional Beverage'!F117</f>
        <v/>
      </c>
      <c r="E853" s="33">
        <f>'M3 - Functional Beverage'!J117</f>
        <v/>
      </c>
      <c r="F853" s="31">
        <f>'M3 - Functional Beverage'!K117</f>
        <v/>
      </c>
      <c r="G853" s="30">
        <f>'M3 - Functional Beverage'!AM117</f>
        <v/>
      </c>
      <c r="H853" s="31">
        <f>'M3 - Functional Beverage'!N117</f>
        <v/>
      </c>
      <c r="I853" s="15">
        <f>'M3 - Functional Beverage'!AJ117</f>
        <v/>
      </c>
      <c r="J853" s="15" t="inlineStr">
        <is>
          <t>Capture live promo to assess.</t>
        </is>
      </c>
    </row>
    <row r="854" ht="28" customHeight="1">
      <c r="A854" s="15" t="inlineStr">
        <is>
          <t>Culture Pop</t>
        </is>
      </c>
      <c r="B854" s="15" t="inlineStr">
        <is>
          <t>Culture Pop Probiotic Soda | Ginger Lemon | 12-pack 355mL</t>
        </is>
      </c>
      <c r="C854" s="15" t="inlineStr">
        <is>
          <t>3) Functional beverage (still/sparkling)</t>
        </is>
      </c>
      <c r="D854" s="30">
        <f>'M3 - Functional Beverage'!F118</f>
        <v/>
      </c>
      <c r="E854" s="33">
        <f>'M3 - Functional Beverage'!J118</f>
        <v/>
      </c>
      <c r="F854" s="31">
        <f>'M3 - Functional Beverage'!K118</f>
        <v/>
      </c>
      <c r="G854" s="30">
        <f>'M3 - Functional Beverage'!AM118</f>
        <v/>
      </c>
      <c r="H854" s="31">
        <f>'M3 - Functional Beverage'!N118</f>
        <v/>
      </c>
      <c r="I854" s="15">
        <f>'M3 - Functional Beverage'!AJ118</f>
        <v/>
      </c>
      <c r="J854" s="15" t="inlineStr">
        <is>
          <t>Capture live promo to assess.</t>
        </is>
      </c>
    </row>
    <row r="855" ht="28" customHeight="1">
      <c r="A855" s="15" t="inlineStr">
        <is>
          <t>Culture Pop</t>
        </is>
      </c>
      <c r="B855" s="15" t="inlineStr">
        <is>
          <t>Culture Pop Probiotic Soda | Ginger Lemon | 15-pack 355mL</t>
        </is>
      </c>
      <c r="C855" s="15" t="inlineStr">
        <is>
          <t>3) Functional beverage (still/sparkling)</t>
        </is>
      </c>
      <c r="D855" s="30">
        <f>'M3 - Functional Beverage'!F119</f>
        <v/>
      </c>
      <c r="E855" s="33">
        <f>'M3 - Functional Beverage'!J119</f>
        <v/>
      </c>
      <c r="F855" s="31">
        <f>'M3 - Functional Beverage'!K119</f>
        <v/>
      </c>
      <c r="G855" s="30">
        <f>'M3 - Functional Beverage'!AM119</f>
        <v/>
      </c>
      <c r="H855" s="31">
        <f>'M3 - Functional Beverage'!N119</f>
        <v/>
      </c>
      <c r="I855" s="15">
        <f>'M3 - Functional Beverage'!AJ119</f>
        <v/>
      </c>
      <c r="J855" s="15" t="inlineStr">
        <is>
          <t>Capture live promo to assess.</t>
        </is>
      </c>
    </row>
    <row r="856" ht="28" customHeight="1">
      <c r="A856" s="15" t="inlineStr">
        <is>
          <t>Culture Pop</t>
        </is>
      </c>
      <c r="B856" s="15" t="inlineStr">
        <is>
          <t>Culture Pop Probiotic Soda | Ginger Lemon | 18-pack 355mL</t>
        </is>
      </c>
      <c r="C856" s="15" t="inlineStr">
        <is>
          <t>3) Functional beverage (still/sparkling)</t>
        </is>
      </c>
      <c r="D856" s="30">
        <f>'M3 - Functional Beverage'!F120</f>
        <v/>
      </c>
      <c r="E856" s="33">
        <f>'M3 - Functional Beverage'!J120</f>
        <v/>
      </c>
      <c r="F856" s="31">
        <f>'M3 - Functional Beverage'!K120</f>
        <v/>
      </c>
      <c r="G856" s="30">
        <f>'M3 - Functional Beverage'!AM120</f>
        <v/>
      </c>
      <c r="H856" s="31">
        <f>'M3 - Functional Beverage'!N120</f>
        <v/>
      </c>
      <c r="I856" s="15">
        <f>'M3 - Functional Beverage'!AJ120</f>
        <v/>
      </c>
      <c r="J856" s="15" t="inlineStr">
        <is>
          <t>Capture live promo to assess.</t>
        </is>
      </c>
    </row>
    <row r="857" ht="28" customHeight="1">
      <c r="A857" s="15" t="inlineStr">
        <is>
          <t>Culture Pop</t>
        </is>
      </c>
      <c r="B857" s="15" t="inlineStr">
        <is>
          <t>Culture Pop Probiotic Soda | Ginger Lemon | 24-pack 355mL</t>
        </is>
      </c>
      <c r="C857" s="15" t="inlineStr">
        <is>
          <t>3) Functional beverage (still/sparkling)</t>
        </is>
      </c>
      <c r="D857" s="30">
        <f>'M3 - Functional Beverage'!F121</f>
        <v/>
      </c>
      <c r="E857" s="33">
        <f>'M3 - Functional Beverage'!J121</f>
        <v/>
      </c>
      <c r="F857" s="31">
        <f>'M3 - Functional Beverage'!K121</f>
        <v/>
      </c>
      <c r="G857" s="30">
        <f>'M3 - Functional Beverage'!AM121</f>
        <v/>
      </c>
      <c r="H857" s="31">
        <f>'M3 - Functional Beverage'!N121</f>
        <v/>
      </c>
      <c r="I857" s="15">
        <f>'M3 - Functional Beverage'!AJ121</f>
        <v/>
      </c>
      <c r="J857" s="15" t="inlineStr">
        <is>
          <t>Capture live promo to assess.</t>
        </is>
      </c>
    </row>
    <row r="858" ht="28" customHeight="1">
      <c r="A858" s="15" t="inlineStr">
        <is>
          <t>Culture Pop</t>
        </is>
      </c>
      <c r="B858" s="15" t="inlineStr">
        <is>
          <t>Culture Pop Probiotic Soda | Wild Berry | single 355mL</t>
        </is>
      </c>
      <c r="C858" s="15" t="inlineStr">
        <is>
          <t>3) Functional beverage (still/sparkling)</t>
        </is>
      </c>
      <c r="D858" s="30">
        <f>'M3 - Functional Beverage'!F122</f>
        <v/>
      </c>
      <c r="E858" s="33">
        <f>'M3 - Functional Beverage'!J122</f>
        <v/>
      </c>
      <c r="F858" s="31">
        <f>'M3 - Functional Beverage'!K122</f>
        <v/>
      </c>
      <c r="G858" s="30">
        <f>'M3 - Functional Beverage'!AM122</f>
        <v/>
      </c>
      <c r="H858" s="31">
        <f>'M3 - Functional Beverage'!N122</f>
        <v/>
      </c>
      <c r="I858" s="15">
        <f>'M3 - Functional Beverage'!AJ122</f>
        <v/>
      </c>
      <c r="J858" s="15" t="inlineStr">
        <is>
          <t>Capture live promo to assess.</t>
        </is>
      </c>
    </row>
    <row r="859" ht="28" customHeight="1">
      <c r="A859" s="15" t="inlineStr">
        <is>
          <t>Culture Pop</t>
        </is>
      </c>
      <c r="B859" s="15" t="inlineStr">
        <is>
          <t>Culture Pop Probiotic Soda | Wild Berry | 8-pack 355mL</t>
        </is>
      </c>
      <c r="C859" s="15" t="inlineStr">
        <is>
          <t>3) Functional beverage (still/sparkling)</t>
        </is>
      </c>
      <c r="D859" s="30">
        <f>'M3 - Functional Beverage'!F123</f>
        <v/>
      </c>
      <c r="E859" s="33">
        <f>'M3 - Functional Beverage'!J123</f>
        <v/>
      </c>
      <c r="F859" s="31">
        <f>'M3 - Functional Beverage'!K123</f>
        <v/>
      </c>
      <c r="G859" s="30">
        <f>'M3 - Functional Beverage'!AM123</f>
        <v/>
      </c>
      <c r="H859" s="31">
        <f>'M3 - Functional Beverage'!N123</f>
        <v/>
      </c>
      <c r="I859" s="15">
        <f>'M3 - Functional Beverage'!AJ123</f>
        <v/>
      </c>
      <c r="J859" s="15" t="inlineStr">
        <is>
          <t>Capture live promo to assess.</t>
        </is>
      </c>
    </row>
    <row r="860" ht="28" customHeight="1">
      <c r="A860" s="15" t="inlineStr">
        <is>
          <t>Culture Pop</t>
        </is>
      </c>
      <c r="B860" s="15" t="inlineStr">
        <is>
          <t>Culture Pop Probiotic Soda | Wild Berry | 12-pack 355mL</t>
        </is>
      </c>
      <c r="C860" s="15" t="inlineStr">
        <is>
          <t>3) Functional beverage (still/sparkling)</t>
        </is>
      </c>
      <c r="D860" s="30">
        <f>'M3 - Functional Beverage'!F124</f>
        <v/>
      </c>
      <c r="E860" s="33">
        <f>'M3 - Functional Beverage'!J124</f>
        <v/>
      </c>
      <c r="F860" s="31">
        <f>'M3 - Functional Beverage'!K124</f>
        <v/>
      </c>
      <c r="G860" s="30">
        <f>'M3 - Functional Beverage'!AM124</f>
        <v/>
      </c>
      <c r="H860" s="31">
        <f>'M3 - Functional Beverage'!N124</f>
        <v/>
      </c>
      <c r="I860" s="15">
        <f>'M3 - Functional Beverage'!AJ124</f>
        <v/>
      </c>
      <c r="J860" s="15" t="inlineStr">
        <is>
          <t>Capture live promo to assess.</t>
        </is>
      </c>
    </row>
    <row r="861" ht="28" customHeight="1">
      <c r="A861" s="15" t="inlineStr">
        <is>
          <t>Culture Pop</t>
        </is>
      </c>
      <c r="B861" s="15" t="inlineStr">
        <is>
          <t>Culture Pop Probiotic Soda | Wild Berry | 15-pack 355mL</t>
        </is>
      </c>
      <c r="C861" s="15" t="inlineStr">
        <is>
          <t>3) Functional beverage (still/sparkling)</t>
        </is>
      </c>
      <c r="D861" s="30">
        <f>'M3 - Functional Beverage'!F125</f>
        <v/>
      </c>
      <c r="E861" s="33">
        <f>'M3 - Functional Beverage'!J125</f>
        <v/>
      </c>
      <c r="F861" s="31">
        <f>'M3 - Functional Beverage'!K125</f>
        <v/>
      </c>
      <c r="G861" s="30">
        <f>'M3 - Functional Beverage'!AM125</f>
        <v/>
      </c>
      <c r="H861" s="31">
        <f>'M3 - Functional Beverage'!N125</f>
        <v/>
      </c>
      <c r="I861" s="15">
        <f>'M3 - Functional Beverage'!AJ125</f>
        <v/>
      </c>
      <c r="J861" s="15" t="inlineStr">
        <is>
          <t>Capture live promo to assess.</t>
        </is>
      </c>
    </row>
    <row r="862" ht="28" customHeight="1">
      <c r="A862" s="15" t="inlineStr">
        <is>
          <t>Culture Pop</t>
        </is>
      </c>
      <c r="B862" s="15" t="inlineStr">
        <is>
          <t>Culture Pop Probiotic Soda | Wild Berry | 18-pack 355mL</t>
        </is>
      </c>
      <c r="C862" s="15" t="inlineStr">
        <is>
          <t>3) Functional beverage (still/sparkling)</t>
        </is>
      </c>
      <c r="D862" s="30">
        <f>'M3 - Functional Beverage'!F126</f>
        <v/>
      </c>
      <c r="E862" s="33">
        <f>'M3 - Functional Beverage'!J126</f>
        <v/>
      </c>
      <c r="F862" s="31">
        <f>'M3 - Functional Beverage'!K126</f>
        <v/>
      </c>
      <c r="G862" s="30">
        <f>'M3 - Functional Beverage'!AM126</f>
        <v/>
      </c>
      <c r="H862" s="31">
        <f>'M3 - Functional Beverage'!N126</f>
        <v/>
      </c>
      <c r="I862" s="15">
        <f>'M3 - Functional Beverage'!AJ126</f>
        <v/>
      </c>
      <c r="J862" s="15" t="inlineStr">
        <is>
          <t>Capture live promo to assess.</t>
        </is>
      </c>
    </row>
    <row r="863" ht="28" customHeight="1">
      <c r="A863" s="15" t="inlineStr">
        <is>
          <t>Culture Pop</t>
        </is>
      </c>
      <c r="B863" s="15" t="inlineStr">
        <is>
          <t>Culture Pop Probiotic Soda | Wild Berry | 24-pack 355mL</t>
        </is>
      </c>
      <c r="C863" s="15" t="inlineStr">
        <is>
          <t>3) Functional beverage (still/sparkling)</t>
        </is>
      </c>
      <c r="D863" s="30">
        <f>'M3 - Functional Beverage'!F127</f>
        <v/>
      </c>
      <c r="E863" s="33">
        <f>'M3 - Functional Beverage'!J127</f>
        <v/>
      </c>
      <c r="F863" s="31">
        <f>'M3 - Functional Beverage'!K127</f>
        <v/>
      </c>
      <c r="G863" s="30">
        <f>'M3 - Functional Beverage'!AM127</f>
        <v/>
      </c>
      <c r="H863" s="31">
        <f>'M3 - Functional Beverage'!N127</f>
        <v/>
      </c>
      <c r="I863" s="15">
        <f>'M3 - Functional Beverage'!AJ127</f>
        <v/>
      </c>
      <c r="J863" s="15" t="inlineStr">
        <is>
          <t>Capture live promo to assess.</t>
        </is>
      </c>
    </row>
    <row r="864" ht="28" customHeight="1">
      <c r="A864" s="15" t="inlineStr">
        <is>
          <t>Culture Pop</t>
        </is>
      </c>
      <c r="B864" s="15" t="inlineStr">
        <is>
          <t>Culture Pop Probiotic Soda | Orange Mango | single 355mL</t>
        </is>
      </c>
      <c r="C864" s="15" t="inlineStr">
        <is>
          <t>3) Functional beverage (still/sparkling)</t>
        </is>
      </c>
      <c r="D864" s="30">
        <f>'M3 - Functional Beverage'!F128</f>
        <v/>
      </c>
      <c r="E864" s="33">
        <f>'M3 - Functional Beverage'!J128</f>
        <v/>
      </c>
      <c r="F864" s="31">
        <f>'M3 - Functional Beverage'!K128</f>
        <v/>
      </c>
      <c r="G864" s="30">
        <f>'M3 - Functional Beverage'!AM128</f>
        <v/>
      </c>
      <c r="H864" s="31">
        <f>'M3 - Functional Beverage'!N128</f>
        <v/>
      </c>
      <c r="I864" s="15">
        <f>'M3 - Functional Beverage'!AJ128</f>
        <v/>
      </c>
      <c r="J864" s="15" t="inlineStr">
        <is>
          <t>Capture live promo to assess.</t>
        </is>
      </c>
    </row>
    <row r="865" ht="28" customHeight="1">
      <c r="A865" s="15" t="inlineStr">
        <is>
          <t>Culture Pop</t>
        </is>
      </c>
      <c r="B865" s="15" t="inlineStr">
        <is>
          <t>Culture Pop Probiotic Soda | Orange Mango | 8-pack 355mL</t>
        </is>
      </c>
      <c r="C865" s="15" t="inlineStr">
        <is>
          <t>3) Functional beverage (still/sparkling)</t>
        </is>
      </c>
      <c r="D865" s="30">
        <f>'M3 - Functional Beverage'!F129</f>
        <v/>
      </c>
      <c r="E865" s="33">
        <f>'M3 - Functional Beverage'!J129</f>
        <v/>
      </c>
      <c r="F865" s="31">
        <f>'M3 - Functional Beverage'!K129</f>
        <v/>
      </c>
      <c r="G865" s="30">
        <f>'M3 - Functional Beverage'!AM129</f>
        <v/>
      </c>
      <c r="H865" s="31">
        <f>'M3 - Functional Beverage'!N129</f>
        <v/>
      </c>
      <c r="I865" s="15">
        <f>'M3 - Functional Beverage'!AJ129</f>
        <v/>
      </c>
      <c r="J865" s="15" t="inlineStr">
        <is>
          <t>Capture live promo to assess.</t>
        </is>
      </c>
    </row>
    <row r="866" ht="28" customHeight="1">
      <c r="A866" s="15" t="inlineStr">
        <is>
          <t>Culture Pop</t>
        </is>
      </c>
      <c r="B866" s="15" t="inlineStr">
        <is>
          <t>Culture Pop Probiotic Soda | Orange Mango | 12-pack 355mL</t>
        </is>
      </c>
      <c r="C866" s="15" t="inlineStr">
        <is>
          <t>3) Functional beverage (still/sparkling)</t>
        </is>
      </c>
      <c r="D866" s="30">
        <f>'M3 - Functional Beverage'!F130</f>
        <v/>
      </c>
      <c r="E866" s="33">
        <f>'M3 - Functional Beverage'!J130</f>
        <v/>
      </c>
      <c r="F866" s="31">
        <f>'M3 - Functional Beverage'!K130</f>
        <v/>
      </c>
      <c r="G866" s="30">
        <f>'M3 - Functional Beverage'!AM130</f>
        <v/>
      </c>
      <c r="H866" s="31">
        <f>'M3 - Functional Beverage'!N130</f>
        <v/>
      </c>
      <c r="I866" s="15">
        <f>'M3 - Functional Beverage'!AJ130</f>
        <v/>
      </c>
      <c r="J866" s="15" t="inlineStr">
        <is>
          <t>Capture live promo to assess.</t>
        </is>
      </c>
    </row>
    <row r="867" ht="28" customHeight="1">
      <c r="A867" s="15" t="inlineStr">
        <is>
          <t>Culture Pop</t>
        </is>
      </c>
      <c r="B867" s="15" t="inlineStr">
        <is>
          <t>Culture Pop Probiotic Soda | Orange Mango | 15-pack 355mL</t>
        </is>
      </c>
      <c r="C867" s="15" t="inlineStr">
        <is>
          <t>3) Functional beverage (still/sparkling)</t>
        </is>
      </c>
      <c r="D867" s="30">
        <f>'M3 - Functional Beverage'!F131</f>
        <v/>
      </c>
      <c r="E867" s="33">
        <f>'M3 - Functional Beverage'!J131</f>
        <v/>
      </c>
      <c r="F867" s="31">
        <f>'M3 - Functional Beverage'!K131</f>
        <v/>
      </c>
      <c r="G867" s="30">
        <f>'M3 - Functional Beverage'!AM131</f>
        <v/>
      </c>
      <c r="H867" s="31">
        <f>'M3 - Functional Beverage'!N131</f>
        <v/>
      </c>
      <c r="I867" s="15">
        <f>'M3 - Functional Beverage'!AJ131</f>
        <v/>
      </c>
      <c r="J867" s="15" t="inlineStr">
        <is>
          <t>Capture live promo to assess.</t>
        </is>
      </c>
    </row>
    <row r="868" ht="28" customHeight="1">
      <c r="A868" s="15" t="inlineStr">
        <is>
          <t>Culture Pop</t>
        </is>
      </c>
      <c r="B868" s="15" t="inlineStr">
        <is>
          <t>Culture Pop Probiotic Soda | Orange Mango | 18-pack 355mL</t>
        </is>
      </c>
      <c r="C868" s="15" t="inlineStr">
        <is>
          <t>3) Functional beverage (still/sparkling)</t>
        </is>
      </c>
      <c r="D868" s="30">
        <f>'M3 - Functional Beverage'!F132</f>
        <v/>
      </c>
      <c r="E868" s="33">
        <f>'M3 - Functional Beverage'!J132</f>
        <v/>
      </c>
      <c r="F868" s="31">
        <f>'M3 - Functional Beverage'!K132</f>
        <v/>
      </c>
      <c r="G868" s="30">
        <f>'M3 - Functional Beverage'!AM132</f>
        <v/>
      </c>
      <c r="H868" s="31">
        <f>'M3 - Functional Beverage'!N132</f>
        <v/>
      </c>
      <c r="I868" s="15">
        <f>'M3 - Functional Beverage'!AJ132</f>
        <v/>
      </c>
      <c r="J868" s="15" t="inlineStr">
        <is>
          <t>Capture live promo to assess.</t>
        </is>
      </c>
    </row>
    <row r="869" ht="28" customHeight="1">
      <c r="A869" s="15" t="inlineStr">
        <is>
          <t>Culture Pop</t>
        </is>
      </c>
      <c r="B869" s="15" t="inlineStr">
        <is>
          <t>Culture Pop Probiotic Soda | Orange Mango | 24-pack 355mL</t>
        </is>
      </c>
      <c r="C869" s="15" t="inlineStr">
        <is>
          <t>3) Functional beverage (still/sparkling)</t>
        </is>
      </c>
      <c r="D869" s="30">
        <f>'M3 - Functional Beverage'!F133</f>
        <v/>
      </c>
      <c r="E869" s="33">
        <f>'M3 - Functional Beverage'!J133</f>
        <v/>
      </c>
      <c r="F869" s="31">
        <f>'M3 - Functional Beverage'!K133</f>
        <v/>
      </c>
      <c r="G869" s="30">
        <f>'M3 - Functional Beverage'!AM133</f>
        <v/>
      </c>
      <c r="H869" s="31">
        <f>'M3 - Functional Beverage'!N133</f>
        <v/>
      </c>
      <c r="I869" s="15">
        <f>'M3 - Functional Beverage'!AJ133</f>
        <v/>
      </c>
      <c r="J869" s="15" t="inlineStr">
        <is>
          <t>Capture live promo to assess.</t>
        </is>
      </c>
    </row>
    <row r="870" ht="28" customHeight="1">
      <c r="A870" s="15" t="inlineStr">
        <is>
          <t>Culture Pop</t>
        </is>
      </c>
      <c r="B870" s="15" t="inlineStr">
        <is>
          <t>Culture Pop Probiotic Soda | Lime Watermelon | single 355mL</t>
        </is>
      </c>
      <c r="C870" s="15" t="inlineStr">
        <is>
          <t>3) Functional beverage (still/sparkling)</t>
        </is>
      </c>
      <c r="D870" s="30">
        <f>'M3 - Functional Beverage'!F134</f>
        <v/>
      </c>
      <c r="E870" s="33">
        <f>'M3 - Functional Beverage'!J134</f>
        <v/>
      </c>
      <c r="F870" s="31">
        <f>'M3 - Functional Beverage'!K134</f>
        <v/>
      </c>
      <c r="G870" s="30">
        <f>'M3 - Functional Beverage'!AM134</f>
        <v/>
      </c>
      <c r="H870" s="31">
        <f>'M3 - Functional Beverage'!N134</f>
        <v/>
      </c>
      <c r="I870" s="15">
        <f>'M3 - Functional Beverage'!AJ134</f>
        <v/>
      </c>
      <c r="J870" s="15" t="inlineStr">
        <is>
          <t>Capture live promo to assess.</t>
        </is>
      </c>
    </row>
    <row r="871" ht="28" customHeight="1">
      <c r="A871" s="15" t="inlineStr">
        <is>
          <t>Culture Pop</t>
        </is>
      </c>
      <c r="B871" s="15" t="inlineStr">
        <is>
          <t>Culture Pop Probiotic Soda | Lime Watermelon | 8-pack 355mL</t>
        </is>
      </c>
      <c r="C871" s="15" t="inlineStr">
        <is>
          <t>3) Functional beverage (still/sparkling)</t>
        </is>
      </c>
      <c r="D871" s="30">
        <f>'M3 - Functional Beverage'!F135</f>
        <v/>
      </c>
      <c r="E871" s="33">
        <f>'M3 - Functional Beverage'!J135</f>
        <v/>
      </c>
      <c r="F871" s="31">
        <f>'M3 - Functional Beverage'!K135</f>
        <v/>
      </c>
      <c r="G871" s="30">
        <f>'M3 - Functional Beverage'!AM135</f>
        <v/>
      </c>
      <c r="H871" s="31">
        <f>'M3 - Functional Beverage'!N135</f>
        <v/>
      </c>
      <c r="I871" s="15">
        <f>'M3 - Functional Beverage'!AJ135</f>
        <v/>
      </c>
      <c r="J871" s="15" t="inlineStr">
        <is>
          <t>Capture live promo to assess.</t>
        </is>
      </c>
    </row>
    <row r="872" ht="28" customHeight="1">
      <c r="A872" s="15" t="inlineStr">
        <is>
          <t>Culture Pop</t>
        </is>
      </c>
      <c r="B872" s="15" t="inlineStr">
        <is>
          <t>Culture Pop Probiotic Soda | Lime Watermelon | 12-pack 355mL</t>
        </is>
      </c>
      <c r="C872" s="15" t="inlineStr">
        <is>
          <t>3) Functional beverage (still/sparkling)</t>
        </is>
      </c>
      <c r="D872" s="30">
        <f>'M3 - Functional Beverage'!F136</f>
        <v/>
      </c>
      <c r="E872" s="33">
        <f>'M3 - Functional Beverage'!J136</f>
        <v/>
      </c>
      <c r="F872" s="31">
        <f>'M3 - Functional Beverage'!K136</f>
        <v/>
      </c>
      <c r="G872" s="30">
        <f>'M3 - Functional Beverage'!AM136</f>
        <v/>
      </c>
      <c r="H872" s="31">
        <f>'M3 - Functional Beverage'!N136</f>
        <v/>
      </c>
      <c r="I872" s="15">
        <f>'M3 - Functional Beverage'!AJ136</f>
        <v/>
      </c>
      <c r="J872" s="15" t="inlineStr">
        <is>
          <t>Capture live promo to assess.</t>
        </is>
      </c>
    </row>
    <row r="873" ht="28" customHeight="1">
      <c r="A873" s="15" t="inlineStr">
        <is>
          <t>Culture Pop</t>
        </is>
      </c>
      <c r="B873" s="15" t="inlineStr">
        <is>
          <t>Culture Pop Probiotic Soda | Lime Watermelon | 15-pack 355mL</t>
        </is>
      </c>
      <c r="C873" s="15" t="inlineStr">
        <is>
          <t>3) Functional beverage (still/sparkling)</t>
        </is>
      </c>
      <c r="D873" s="30">
        <f>'M3 - Functional Beverage'!F137</f>
        <v/>
      </c>
      <c r="E873" s="33">
        <f>'M3 - Functional Beverage'!J137</f>
        <v/>
      </c>
      <c r="F873" s="31">
        <f>'M3 - Functional Beverage'!K137</f>
        <v/>
      </c>
      <c r="G873" s="30">
        <f>'M3 - Functional Beverage'!AM137</f>
        <v/>
      </c>
      <c r="H873" s="31">
        <f>'M3 - Functional Beverage'!N137</f>
        <v/>
      </c>
      <c r="I873" s="15">
        <f>'M3 - Functional Beverage'!AJ137</f>
        <v/>
      </c>
      <c r="J873" s="15" t="inlineStr">
        <is>
          <t>Capture live promo to assess.</t>
        </is>
      </c>
    </row>
    <row r="874" ht="28" customHeight="1">
      <c r="A874" s="15" t="inlineStr">
        <is>
          <t>Culture Pop</t>
        </is>
      </c>
      <c r="B874" s="15" t="inlineStr">
        <is>
          <t>Culture Pop Probiotic Soda | Lime Watermelon | 18-pack 355mL</t>
        </is>
      </c>
      <c r="C874" s="15" t="inlineStr">
        <is>
          <t>3) Functional beverage (still/sparkling)</t>
        </is>
      </c>
      <c r="D874" s="30">
        <f>'M3 - Functional Beverage'!F138</f>
        <v/>
      </c>
      <c r="E874" s="33">
        <f>'M3 - Functional Beverage'!J138</f>
        <v/>
      </c>
      <c r="F874" s="31">
        <f>'M3 - Functional Beverage'!K138</f>
        <v/>
      </c>
      <c r="G874" s="30">
        <f>'M3 - Functional Beverage'!AM138</f>
        <v/>
      </c>
      <c r="H874" s="31">
        <f>'M3 - Functional Beverage'!N138</f>
        <v/>
      </c>
      <c r="I874" s="15">
        <f>'M3 - Functional Beverage'!AJ138</f>
        <v/>
      </c>
      <c r="J874" s="15" t="inlineStr">
        <is>
          <t>Capture live promo to assess.</t>
        </is>
      </c>
    </row>
    <row r="875" ht="28" customHeight="1">
      <c r="A875" s="15" t="inlineStr">
        <is>
          <t>Culture Pop</t>
        </is>
      </c>
      <c r="B875" s="15" t="inlineStr">
        <is>
          <t>Culture Pop Probiotic Soda | Lime Watermelon | 24-pack 355mL</t>
        </is>
      </c>
      <c r="C875" s="15" t="inlineStr">
        <is>
          <t>3) Functional beverage (still/sparkling)</t>
        </is>
      </c>
      <c r="D875" s="30">
        <f>'M3 - Functional Beverage'!F139</f>
        <v/>
      </c>
      <c r="E875" s="33">
        <f>'M3 - Functional Beverage'!J139</f>
        <v/>
      </c>
      <c r="F875" s="31">
        <f>'M3 - Functional Beverage'!K139</f>
        <v/>
      </c>
      <c r="G875" s="30">
        <f>'M3 - Functional Beverage'!AM139</f>
        <v/>
      </c>
      <c r="H875" s="31">
        <f>'M3 - Functional Beverage'!N139</f>
        <v/>
      </c>
      <c r="I875" s="15">
        <f>'M3 - Functional Beverage'!AJ139</f>
        <v/>
      </c>
      <c r="J875" s="15" t="inlineStr">
        <is>
          <t>Capture live promo to assess.</t>
        </is>
      </c>
    </row>
    <row r="876" ht="28" customHeight="1">
      <c r="A876" s="15" t="inlineStr">
        <is>
          <t>Culture Pop</t>
        </is>
      </c>
      <c r="B876" s="15" t="inlineStr">
        <is>
          <t>Culture Pop Probiotic Soda | Cherry Pomegranate | single 355mL</t>
        </is>
      </c>
      <c r="C876" s="15" t="inlineStr">
        <is>
          <t>3) Functional beverage (still/sparkling)</t>
        </is>
      </c>
      <c r="D876" s="30">
        <f>'M3 - Functional Beverage'!F140</f>
        <v/>
      </c>
      <c r="E876" s="33">
        <f>'M3 - Functional Beverage'!J140</f>
        <v/>
      </c>
      <c r="F876" s="31">
        <f>'M3 - Functional Beverage'!K140</f>
        <v/>
      </c>
      <c r="G876" s="30">
        <f>'M3 - Functional Beverage'!AM140</f>
        <v/>
      </c>
      <c r="H876" s="31">
        <f>'M3 - Functional Beverage'!N140</f>
        <v/>
      </c>
      <c r="I876" s="15">
        <f>'M3 - Functional Beverage'!AJ140</f>
        <v/>
      </c>
      <c r="J876" s="15" t="inlineStr">
        <is>
          <t>Capture live promo to assess.</t>
        </is>
      </c>
    </row>
    <row r="877" ht="28" customHeight="1">
      <c r="A877" s="15" t="inlineStr">
        <is>
          <t>Culture Pop</t>
        </is>
      </c>
      <c r="B877" s="15" t="inlineStr">
        <is>
          <t>Culture Pop Probiotic Soda | Cherry Pomegranate | 8-pack 355mL</t>
        </is>
      </c>
      <c r="C877" s="15" t="inlineStr">
        <is>
          <t>3) Functional beverage (still/sparkling)</t>
        </is>
      </c>
      <c r="D877" s="30">
        <f>'M3 - Functional Beverage'!F141</f>
        <v/>
      </c>
      <c r="E877" s="33">
        <f>'M3 - Functional Beverage'!J141</f>
        <v/>
      </c>
      <c r="F877" s="31">
        <f>'M3 - Functional Beverage'!K141</f>
        <v/>
      </c>
      <c r="G877" s="30">
        <f>'M3 - Functional Beverage'!AM141</f>
        <v/>
      </c>
      <c r="H877" s="31">
        <f>'M3 - Functional Beverage'!N141</f>
        <v/>
      </c>
      <c r="I877" s="15">
        <f>'M3 - Functional Beverage'!AJ141</f>
        <v/>
      </c>
      <c r="J877" s="15" t="inlineStr">
        <is>
          <t>Capture live promo to assess.</t>
        </is>
      </c>
    </row>
    <row r="878" ht="28" customHeight="1">
      <c r="A878" s="15" t="inlineStr">
        <is>
          <t>Culture Pop</t>
        </is>
      </c>
      <c r="B878" s="15" t="inlineStr">
        <is>
          <t>Culture Pop Probiotic Soda | Cherry Pomegranate | 12-pack 355mL</t>
        </is>
      </c>
      <c r="C878" s="15" t="inlineStr">
        <is>
          <t>3) Functional beverage (still/sparkling)</t>
        </is>
      </c>
      <c r="D878" s="30">
        <f>'M3 - Functional Beverage'!F142</f>
        <v/>
      </c>
      <c r="E878" s="33">
        <f>'M3 - Functional Beverage'!J142</f>
        <v/>
      </c>
      <c r="F878" s="31">
        <f>'M3 - Functional Beverage'!K142</f>
        <v/>
      </c>
      <c r="G878" s="30">
        <f>'M3 - Functional Beverage'!AM142</f>
        <v/>
      </c>
      <c r="H878" s="31">
        <f>'M3 - Functional Beverage'!N142</f>
        <v/>
      </c>
      <c r="I878" s="15">
        <f>'M3 - Functional Beverage'!AJ142</f>
        <v/>
      </c>
      <c r="J878" s="15" t="inlineStr">
        <is>
          <t>Capture live promo to assess.</t>
        </is>
      </c>
    </row>
    <row r="879" ht="28" customHeight="1">
      <c r="A879" s="15" t="inlineStr">
        <is>
          <t>Culture Pop</t>
        </is>
      </c>
      <c r="B879" s="15" t="inlineStr">
        <is>
          <t>Culture Pop Probiotic Soda | Cherry Pomegranate | 15-pack 355mL</t>
        </is>
      </c>
      <c r="C879" s="15" t="inlineStr">
        <is>
          <t>3) Functional beverage (still/sparkling)</t>
        </is>
      </c>
      <c r="D879" s="30">
        <f>'M3 - Functional Beverage'!F143</f>
        <v/>
      </c>
      <c r="E879" s="33">
        <f>'M3 - Functional Beverage'!J143</f>
        <v/>
      </c>
      <c r="F879" s="31">
        <f>'M3 - Functional Beverage'!K143</f>
        <v/>
      </c>
      <c r="G879" s="30">
        <f>'M3 - Functional Beverage'!AM143</f>
        <v/>
      </c>
      <c r="H879" s="31">
        <f>'M3 - Functional Beverage'!N143</f>
        <v/>
      </c>
      <c r="I879" s="15">
        <f>'M3 - Functional Beverage'!AJ143</f>
        <v/>
      </c>
      <c r="J879" s="15" t="inlineStr">
        <is>
          <t>Capture live promo to assess.</t>
        </is>
      </c>
    </row>
    <row r="880" ht="28" customHeight="1">
      <c r="A880" s="15" t="inlineStr">
        <is>
          <t>Culture Pop</t>
        </is>
      </c>
      <c r="B880" s="15" t="inlineStr">
        <is>
          <t>Culture Pop Probiotic Soda | Cherry Pomegranate | 18-pack 355mL</t>
        </is>
      </c>
      <c r="C880" s="15" t="inlineStr">
        <is>
          <t>3) Functional beverage (still/sparkling)</t>
        </is>
      </c>
      <c r="D880" s="30">
        <f>'M3 - Functional Beverage'!F144</f>
        <v/>
      </c>
      <c r="E880" s="33">
        <f>'M3 - Functional Beverage'!J144</f>
        <v/>
      </c>
      <c r="F880" s="31">
        <f>'M3 - Functional Beverage'!K144</f>
        <v/>
      </c>
      <c r="G880" s="30">
        <f>'M3 - Functional Beverage'!AM144</f>
        <v/>
      </c>
      <c r="H880" s="31">
        <f>'M3 - Functional Beverage'!N144</f>
        <v/>
      </c>
      <c r="I880" s="15">
        <f>'M3 - Functional Beverage'!AJ144</f>
        <v/>
      </c>
      <c r="J880" s="15" t="inlineStr">
        <is>
          <t>Capture live promo to assess.</t>
        </is>
      </c>
    </row>
    <row r="881" ht="28" customHeight="1">
      <c r="A881" s="15" t="inlineStr">
        <is>
          <t>Culture Pop</t>
        </is>
      </c>
      <c r="B881" s="15" t="inlineStr">
        <is>
          <t>Culture Pop Probiotic Soda | Cherry Pomegranate | 24-pack 355mL</t>
        </is>
      </c>
      <c r="C881" s="15" t="inlineStr">
        <is>
          <t>3) Functional beverage (still/sparkling)</t>
        </is>
      </c>
      <c r="D881" s="30">
        <f>'M3 - Functional Beverage'!F145</f>
        <v/>
      </c>
      <c r="E881" s="33">
        <f>'M3 - Functional Beverage'!J145</f>
        <v/>
      </c>
      <c r="F881" s="31">
        <f>'M3 - Functional Beverage'!K145</f>
        <v/>
      </c>
      <c r="G881" s="30">
        <f>'M3 - Functional Beverage'!AM145</f>
        <v/>
      </c>
      <c r="H881" s="31">
        <f>'M3 - Functional Beverage'!N145</f>
        <v/>
      </c>
      <c r="I881" s="15">
        <f>'M3 - Functional Beverage'!AJ145</f>
        <v/>
      </c>
      <c r="J881" s="15" t="inlineStr">
        <is>
          <t>Capture live promo to assess.</t>
        </is>
      </c>
    </row>
    <row r="882" ht="28" customHeight="1">
      <c r="A882" s="15" t="inlineStr">
        <is>
          <t>Mayawell</t>
        </is>
      </c>
      <c r="B882" s="15" t="inlineStr">
        <is>
          <t>Mayawell Prebiotic Soda | Strawberry Hibiscus | single 355mL</t>
        </is>
      </c>
      <c r="C882" s="15" t="inlineStr">
        <is>
          <t>3) Functional beverage (still/sparkling)</t>
        </is>
      </c>
      <c r="D882" s="30">
        <f>'M3 - Functional Beverage'!F146</f>
        <v/>
      </c>
      <c r="E882" s="33">
        <f>'M3 - Functional Beverage'!J146</f>
        <v/>
      </c>
      <c r="F882" s="31">
        <f>'M3 - Functional Beverage'!K146</f>
        <v/>
      </c>
      <c r="G882" s="30">
        <f>'M3 - Functional Beverage'!AM146</f>
        <v/>
      </c>
      <c r="H882" s="31">
        <f>'M3 - Functional Beverage'!N146</f>
        <v/>
      </c>
      <c r="I882" s="15">
        <f>'M3 - Functional Beverage'!AJ146</f>
        <v/>
      </c>
      <c r="J882" s="15" t="inlineStr">
        <is>
          <t>Capture live promo to assess.</t>
        </is>
      </c>
    </row>
    <row r="883" ht="28" customHeight="1">
      <c r="A883" s="15" t="inlineStr">
        <is>
          <t>Mayawell</t>
        </is>
      </c>
      <c r="B883" s="15" t="inlineStr">
        <is>
          <t>Mayawell Prebiotic Soda | Strawberry Hibiscus | 8-pack 355mL</t>
        </is>
      </c>
      <c r="C883" s="15" t="inlineStr">
        <is>
          <t>3) Functional beverage (still/sparkling)</t>
        </is>
      </c>
      <c r="D883" s="30">
        <f>'M3 - Functional Beverage'!F147</f>
        <v/>
      </c>
      <c r="E883" s="33">
        <f>'M3 - Functional Beverage'!J147</f>
        <v/>
      </c>
      <c r="F883" s="31">
        <f>'M3 - Functional Beverage'!K147</f>
        <v/>
      </c>
      <c r="G883" s="30">
        <f>'M3 - Functional Beverage'!AM147</f>
        <v/>
      </c>
      <c r="H883" s="31">
        <f>'M3 - Functional Beverage'!N147</f>
        <v/>
      </c>
      <c r="I883" s="15">
        <f>'M3 - Functional Beverage'!AJ147</f>
        <v/>
      </c>
      <c r="J883" s="15" t="inlineStr">
        <is>
          <t>Capture live promo to assess.</t>
        </is>
      </c>
    </row>
    <row r="884" ht="28" customHeight="1">
      <c r="A884" s="15" t="inlineStr">
        <is>
          <t>Mayawell</t>
        </is>
      </c>
      <c r="B884" s="15" t="inlineStr">
        <is>
          <t>Mayawell Prebiotic Soda | Strawberry Hibiscus | 12-pack 355mL</t>
        </is>
      </c>
      <c r="C884" s="15" t="inlineStr">
        <is>
          <t>3) Functional beverage (still/sparkling)</t>
        </is>
      </c>
      <c r="D884" s="30">
        <f>'M3 - Functional Beverage'!F148</f>
        <v/>
      </c>
      <c r="E884" s="33">
        <f>'M3 - Functional Beverage'!J148</f>
        <v/>
      </c>
      <c r="F884" s="31">
        <f>'M3 - Functional Beverage'!K148</f>
        <v/>
      </c>
      <c r="G884" s="30">
        <f>'M3 - Functional Beverage'!AM148</f>
        <v/>
      </c>
      <c r="H884" s="31">
        <f>'M3 - Functional Beverage'!N148</f>
        <v/>
      </c>
      <c r="I884" s="15">
        <f>'M3 - Functional Beverage'!AJ148</f>
        <v/>
      </c>
      <c r="J884" s="15" t="inlineStr">
        <is>
          <t>Capture live promo to assess.</t>
        </is>
      </c>
    </row>
    <row r="885" ht="28" customHeight="1">
      <c r="A885" s="15" t="inlineStr">
        <is>
          <t>Mayawell</t>
        </is>
      </c>
      <c r="B885" s="15" t="inlineStr">
        <is>
          <t>Mayawell Prebiotic Soda | Strawberry Hibiscus | 15-pack 355mL</t>
        </is>
      </c>
      <c r="C885" s="15" t="inlineStr">
        <is>
          <t>3) Functional beverage (still/sparkling)</t>
        </is>
      </c>
      <c r="D885" s="30">
        <f>'M3 - Functional Beverage'!F149</f>
        <v/>
      </c>
      <c r="E885" s="33">
        <f>'M3 - Functional Beverage'!J149</f>
        <v/>
      </c>
      <c r="F885" s="31">
        <f>'M3 - Functional Beverage'!K149</f>
        <v/>
      </c>
      <c r="G885" s="30">
        <f>'M3 - Functional Beverage'!AM149</f>
        <v/>
      </c>
      <c r="H885" s="31">
        <f>'M3 - Functional Beverage'!N149</f>
        <v/>
      </c>
      <c r="I885" s="15">
        <f>'M3 - Functional Beverage'!AJ149</f>
        <v/>
      </c>
      <c r="J885" s="15" t="inlineStr">
        <is>
          <t>Capture live promo to assess.</t>
        </is>
      </c>
    </row>
    <row r="886" ht="28" customHeight="1">
      <c r="A886" s="15" t="inlineStr">
        <is>
          <t>Mayawell</t>
        </is>
      </c>
      <c r="B886" s="15" t="inlineStr">
        <is>
          <t>Mayawell Prebiotic Soda | Strawberry Hibiscus | 18-pack 355mL</t>
        </is>
      </c>
      <c r="C886" s="15" t="inlineStr">
        <is>
          <t>3) Functional beverage (still/sparkling)</t>
        </is>
      </c>
      <c r="D886" s="30">
        <f>'M3 - Functional Beverage'!F150</f>
        <v/>
      </c>
      <c r="E886" s="33">
        <f>'M3 - Functional Beverage'!J150</f>
        <v/>
      </c>
      <c r="F886" s="31">
        <f>'M3 - Functional Beverage'!K150</f>
        <v/>
      </c>
      <c r="G886" s="30">
        <f>'M3 - Functional Beverage'!AM150</f>
        <v/>
      </c>
      <c r="H886" s="31">
        <f>'M3 - Functional Beverage'!N150</f>
        <v/>
      </c>
      <c r="I886" s="15">
        <f>'M3 - Functional Beverage'!AJ150</f>
        <v/>
      </c>
      <c r="J886" s="15" t="inlineStr">
        <is>
          <t>Capture live promo to assess.</t>
        </is>
      </c>
    </row>
    <row r="887" ht="28" customHeight="1">
      <c r="A887" s="15" t="inlineStr">
        <is>
          <t>Mayawell</t>
        </is>
      </c>
      <c r="B887" s="15" t="inlineStr">
        <is>
          <t>Mayawell Prebiotic Soda | Strawberry Hibiscus | 24-pack 355mL</t>
        </is>
      </c>
      <c r="C887" s="15" t="inlineStr">
        <is>
          <t>3) Functional beverage (still/sparkling)</t>
        </is>
      </c>
      <c r="D887" s="30">
        <f>'M3 - Functional Beverage'!F151</f>
        <v/>
      </c>
      <c r="E887" s="33">
        <f>'M3 - Functional Beverage'!J151</f>
        <v/>
      </c>
      <c r="F887" s="31">
        <f>'M3 - Functional Beverage'!K151</f>
        <v/>
      </c>
      <c r="G887" s="30">
        <f>'M3 - Functional Beverage'!AM151</f>
        <v/>
      </c>
      <c r="H887" s="31">
        <f>'M3 - Functional Beverage'!N151</f>
        <v/>
      </c>
      <c r="I887" s="15">
        <f>'M3 - Functional Beverage'!AJ151</f>
        <v/>
      </c>
      <c r="J887" s="15" t="inlineStr">
        <is>
          <t>Capture live promo to assess.</t>
        </is>
      </c>
    </row>
    <row r="888" ht="28" customHeight="1">
      <c r="A888" s="15" t="inlineStr">
        <is>
          <t>Mayawell</t>
        </is>
      </c>
      <c r="B888" s="15" t="inlineStr">
        <is>
          <t>Mayawell Prebiotic Soda | Prickly Pear | single 355mL</t>
        </is>
      </c>
      <c r="C888" s="15" t="inlineStr">
        <is>
          <t>3) Functional beverage (still/sparkling)</t>
        </is>
      </c>
      <c r="D888" s="30">
        <f>'M3 - Functional Beverage'!F152</f>
        <v/>
      </c>
      <c r="E888" s="33">
        <f>'M3 - Functional Beverage'!J152</f>
        <v/>
      </c>
      <c r="F888" s="31">
        <f>'M3 - Functional Beverage'!K152</f>
        <v/>
      </c>
      <c r="G888" s="30">
        <f>'M3 - Functional Beverage'!AM152</f>
        <v/>
      </c>
      <c r="H888" s="31">
        <f>'M3 - Functional Beverage'!N152</f>
        <v/>
      </c>
      <c r="I888" s="15">
        <f>'M3 - Functional Beverage'!AJ152</f>
        <v/>
      </c>
      <c r="J888" s="15" t="inlineStr">
        <is>
          <t>Capture live promo to assess.</t>
        </is>
      </c>
    </row>
    <row r="889" ht="28" customHeight="1">
      <c r="A889" s="15" t="inlineStr">
        <is>
          <t>Mayawell</t>
        </is>
      </c>
      <c r="B889" s="15" t="inlineStr">
        <is>
          <t>Mayawell Prebiotic Soda | Prickly Pear | 8-pack 355mL</t>
        </is>
      </c>
      <c r="C889" s="15" t="inlineStr">
        <is>
          <t>3) Functional beverage (still/sparkling)</t>
        </is>
      </c>
      <c r="D889" s="30">
        <f>'M3 - Functional Beverage'!F153</f>
        <v/>
      </c>
      <c r="E889" s="33">
        <f>'M3 - Functional Beverage'!J153</f>
        <v/>
      </c>
      <c r="F889" s="31">
        <f>'M3 - Functional Beverage'!K153</f>
        <v/>
      </c>
      <c r="G889" s="30">
        <f>'M3 - Functional Beverage'!AM153</f>
        <v/>
      </c>
      <c r="H889" s="31">
        <f>'M3 - Functional Beverage'!N153</f>
        <v/>
      </c>
      <c r="I889" s="15">
        <f>'M3 - Functional Beverage'!AJ153</f>
        <v/>
      </c>
      <c r="J889" s="15" t="inlineStr">
        <is>
          <t>Capture live promo to assess.</t>
        </is>
      </c>
    </row>
    <row r="890" ht="28" customHeight="1">
      <c r="A890" s="15" t="inlineStr">
        <is>
          <t>Mayawell</t>
        </is>
      </c>
      <c r="B890" s="15" t="inlineStr">
        <is>
          <t>Mayawell Prebiotic Soda | Prickly Pear | 12-pack 355mL</t>
        </is>
      </c>
      <c r="C890" s="15" t="inlineStr">
        <is>
          <t>3) Functional beverage (still/sparkling)</t>
        </is>
      </c>
      <c r="D890" s="30">
        <f>'M3 - Functional Beverage'!F154</f>
        <v/>
      </c>
      <c r="E890" s="33">
        <f>'M3 - Functional Beverage'!J154</f>
        <v/>
      </c>
      <c r="F890" s="31">
        <f>'M3 - Functional Beverage'!K154</f>
        <v/>
      </c>
      <c r="G890" s="30">
        <f>'M3 - Functional Beverage'!AM154</f>
        <v/>
      </c>
      <c r="H890" s="31">
        <f>'M3 - Functional Beverage'!N154</f>
        <v/>
      </c>
      <c r="I890" s="15">
        <f>'M3 - Functional Beverage'!AJ154</f>
        <v/>
      </c>
      <c r="J890" s="15" t="inlineStr">
        <is>
          <t>Capture live promo to assess.</t>
        </is>
      </c>
    </row>
    <row r="891" ht="28" customHeight="1">
      <c r="A891" s="15" t="inlineStr">
        <is>
          <t>Mayawell</t>
        </is>
      </c>
      <c r="B891" s="15" t="inlineStr">
        <is>
          <t>Mayawell Prebiotic Soda | Prickly Pear | 15-pack 355mL</t>
        </is>
      </c>
      <c r="C891" s="15" t="inlineStr">
        <is>
          <t>3) Functional beverage (still/sparkling)</t>
        </is>
      </c>
      <c r="D891" s="30">
        <f>'M3 - Functional Beverage'!F155</f>
        <v/>
      </c>
      <c r="E891" s="33">
        <f>'M3 - Functional Beverage'!J155</f>
        <v/>
      </c>
      <c r="F891" s="31">
        <f>'M3 - Functional Beverage'!K155</f>
        <v/>
      </c>
      <c r="G891" s="30">
        <f>'M3 - Functional Beverage'!AM155</f>
        <v/>
      </c>
      <c r="H891" s="31">
        <f>'M3 - Functional Beverage'!N155</f>
        <v/>
      </c>
      <c r="I891" s="15">
        <f>'M3 - Functional Beverage'!AJ155</f>
        <v/>
      </c>
      <c r="J891" s="15" t="inlineStr">
        <is>
          <t>Capture live promo to assess.</t>
        </is>
      </c>
    </row>
    <row r="892" ht="28" customHeight="1">
      <c r="A892" s="15" t="inlineStr">
        <is>
          <t>Mayawell</t>
        </is>
      </c>
      <c r="B892" s="15" t="inlineStr">
        <is>
          <t>Mayawell Prebiotic Soda | Prickly Pear | 18-pack 355mL</t>
        </is>
      </c>
      <c r="C892" s="15" t="inlineStr">
        <is>
          <t>3) Functional beverage (still/sparkling)</t>
        </is>
      </c>
      <c r="D892" s="30">
        <f>'M3 - Functional Beverage'!F156</f>
        <v/>
      </c>
      <c r="E892" s="33">
        <f>'M3 - Functional Beverage'!J156</f>
        <v/>
      </c>
      <c r="F892" s="31">
        <f>'M3 - Functional Beverage'!K156</f>
        <v/>
      </c>
      <c r="G892" s="30">
        <f>'M3 - Functional Beverage'!AM156</f>
        <v/>
      </c>
      <c r="H892" s="31">
        <f>'M3 - Functional Beverage'!N156</f>
        <v/>
      </c>
      <c r="I892" s="15">
        <f>'M3 - Functional Beverage'!AJ156</f>
        <v/>
      </c>
      <c r="J892" s="15" t="inlineStr">
        <is>
          <t>Capture live promo to assess.</t>
        </is>
      </c>
    </row>
    <row r="893" ht="28" customHeight="1">
      <c r="A893" s="15" t="inlineStr">
        <is>
          <t>Mayawell</t>
        </is>
      </c>
      <c r="B893" s="15" t="inlineStr">
        <is>
          <t>Mayawell Prebiotic Soda | Prickly Pear | 24-pack 355mL</t>
        </is>
      </c>
      <c r="C893" s="15" t="inlineStr">
        <is>
          <t>3) Functional beverage (still/sparkling)</t>
        </is>
      </c>
      <c r="D893" s="30">
        <f>'M3 - Functional Beverage'!F157</f>
        <v/>
      </c>
      <c r="E893" s="33">
        <f>'M3 - Functional Beverage'!J157</f>
        <v/>
      </c>
      <c r="F893" s="31">
        <f>'M3 - Functional Beverage'!K157</f>
        <v/>
      </c>
      <c r="G893" s="30">
        <f>'M3 - Functional Beverage'!AM157</f>
        <v/>
      </c>
      <c r="H893" s="31">
        <f>'M3 - Functional Beverage'!N157</f>
        <v/>
      </c>
      <c r="I893" s="15">
        <f>'M3 - Functional Beverage'!AJ157</f>
        <v/>
      </c>
      <c r="J893" s="15" t="inlineStr">
        <is>
          <t>Capture live promo to assess.</t>
        </is>
      </c>
    </row>
    <row r="894" ht="28" customHeight="1">
      <c r="A894" s="15" t="inlineStr">
        <is>
          <t>Mayawell</t>
        </is>
      </c>
      <c r="B894" s="15" t="inlineStr">
        <is>
          <t>Mayawell Prebiotic Soda | Mango Chili | single 355mL</t>
        </is>
      </c>
      <c r="C894" s="15" t="inlineStr">
        <is>
          <t>3) Functional beverage (still/sparkling)</t>
        </is>
      </c>
      <c r="D894" s="30">
        <f>'M3 - Functional Beverage'!F158</f>
        <v/>
      </c>
      <c r="E894" s="33">
        <f>'M3 - Functional Beverage'!J158</f>
        <v/>
      </c>
      <c r="F894" s="31">
        <f>'M3 - Functional Beverage'!K158</f>
        <v/>
      </c>
      <c r="G894" s="30">
        <f>'M3 - Functional Beverage'!AM158</f>
        <v/>
      </c>
      <c r="H894" s="31">
        <f>'M3 - Functional Beverage'!N158</f>
        <v/>
      </c>
      <c r="I894" s="15">
        <f>'M3 - Functional Beverage'!AJ158</f>
        <v/>
      </c>
      <c r="J894" s="15" t="inlineStr">
        <is>
          <t>Capture live promo to assess.</t>
        </is>
      </c>
    </row>
    <row r="895" ht="28" customHeight="1">
      <c r="A895" s="15" t="inlineStr">
        <is>
          <t>Mayawell</t>
        </is>
      </c>
      <c r="B895" s="15" t="inlineStr">
        <is>
          <t>Mayawell Prebiotic Soda | Mango Chili | 8-pack 355mL</t>
        </is>
      </c>
      <c r="C895" s="15" t="inlineStr">
        <is>
          <t>3) Functional beverage (still/sparkling)</t>
        </is>
      </c>
      <c r="D895" s="30">
        <f>'M3 - Functional Beverage'!F159</f>
        <v/>
      </c>
      <c r="E895" s="33">
        <f>'M3 - Functional Beverage'!J159</f>
        <v/>
      </c>
      <c r="F895" s="31">
        <f>'M3 - Functional Beverage'!K159</f>
        <v/>
      </c>
      <c r="G895" s="30">
        <f>'M3 - Functional Beverage'!AM159</f>
        <v/>
      </c>
      <c r="H895" s="31">
        <f>'M3 - Functional Beverage'!N159</f>
        <v/>
      </c>
      <c r="I895" s="15">
        <f>'M3 - Functional Beverage'!AJ159</f>
        <v/>
      </c>
      <c r="J895" s="15" t="inlineStr">
        <is>
          <t>Capture live promo to assess.</t>
        </is>
      </c>
    </row>
    <row r="896" ht="28" customHeight="1">
      <c r="A896" s="15" t="inlineStr">
        <is>
          <t>Mayawell</t>
        </is>
      </c>
      <c r="B896" s="15" t="inlineStr">
        <is>
          <t>Mayawell Prebiotic Soda | Mango Chili | 12-pack 355mL</t>
        </is>
      </c>
      <c r="C896" s="15" t="inlineStr">
        <is>
          <t>3) Functional beverage (still/sparkling)</t>
        </is>
      </c>
      <c r="D896" s="30">
        <f>'M3 - Functional Beverage'!F160</f>
        <v/>
      </c>
      <c r="E896" s="33">
        <f>'M3 - Functional Beverage'!J160</f>
        <v/>
      </c>
      <c r="F896" s="31">
        <f>'M3 - Functional Beverage'!K160</f>
        <v/>
      </c>
      <c r="G896" s="30">
        <f>'M3 - Functional Beverage'!AM160</f>
        <v/>
      </c>
      <c r="H896" s="31">
        <f>'M3 - Functional Beverage'!N160</f>
        <v/>
      </c>
      <c r="I896" s="15">
        <f>'M3 - Functional Beverage'!AJ160</f>
        <v/>
      </c>
      <c r="J896" s="15" t="inlineStr">
        <is>
          <t>Capture live promo to assess.</t>
        </is>
      </c>
    </row>
    <row r="897" ht="28" customHeight="1">
      <c r="A897" s="15" t="inlineStr">
        <is>
          <t>Mayawell</t>
        </is>
      </c>
      <c r="B897" s="15" t="inlineStr">
        <is>
          <t>Mayawell Prebiotic Soda | Mango Chili | 15-pack 355mL</t>
        </is>
      </c>
      <c r="C897" s="15" t="inlineStr">
        <is>
          <t>3) Functional beverage (still/sparkling)</t>
        </is>
      </c>
      <c r="D897" s="30">
        <f>'M3 - Functional Beverage'!F161</f>
        <v/>
      </c>
      <c r="E897" s="33">
        <f>'M3 - Functional Beverage'!J161</f>
        <v/>
      </c>
      <c r="F897" s="31">
        <f>'M3 - Functional Beverage'!K161</f>
        <v/>
      </c>
      <c r="G897" s="30">
        <f>'M3 - Functional Beverage'!AM161</f>
        <v/>
      </c>
      <c r="H897" s="31">
        <f>'M3 - Functional Beverage'!N161</f>
        <v/>
      </c>
      <c r="I897" s="15">
        <f>'M3 - Functional Beverage'!AJ161</f>
        <v/>
      </c>
      <c r="J897" s="15" t="inlineStr">
        <is>
          <t>Capture live promo to assess.</t>
        </is>
      </c>
    </row>
    <row r="898" ht="28" customHeight="1">
      <c r="A898" s="15" t="inlineStr">
        <is>
          <t>Mayawell</t>
        </is>
      </c>
      <c r="B898" s="15" t="inlineStr">
        <is>
          <t>Mayawell Prebiotic Soda | Mango Chili | 18-pack 355mL</t>
        </is>
      </c>
      <c r="C898" s="15" t="inlineStr">
        <is>
          <t>3) Functional beverage (still/sparkling)</t>
        </is>
      </c>
      <c r="D898" s="30">
        <f>'M3 - Functional Beverage'!F162</f>
        <v/>
      </c>
      <c r="E898" s="33">
        <f>'M3 - Functional Beverage'!J162</f>
        <v/>
      </c>
      <c r="F898" s="31">
        <f>'M3 - Functional Beverage'!K162</f>
        <v/>
      </c>
      <c r="G898" s="30">
        <f>'M3 - Functional Beverage'!AM162</f>
        <v/>
      </c>
      <c r="H898" s="31">
        <f>'M3 - Functional Beverage'!N162</f>
        <v/>
      </c>
      <c r="I898" s="15">
        <f>'M3 - Functional Beverage'!AJ162</f>
        <v/>
      </c>
      <c r="J898" s="15" t="inlineStr">
        <is>
          <t>Capture live promo to assess.</t>
        </is>
      </c>
    </row>
    <row r="899" ht="28" customHeight="1">
      <c r="A899" s="15" t="inlineStr">
        <is>
          <t>Mayawell</t>
        </is>
      </c>
      <c r="B899" s="15" t="inlineStr">
        <is>
          <t>Mayawell Prebiotic Soda | Mango Chili | 24-pack 355mL</t>
        </is>
      </c>
      <c r="C899" s="15" t="inlineStr">
        <is>
          <t>3) Functional beverage (still/sparkling)</t>
        </is>
      </c>
      <c r="D899" s="30">
        <f>'M3 - Functional Beverage'!F163</f>
        <v/>
      </c>
      <c r="E899" s="33">
        <f>'M3 - Functional Beverage'!J163</f>
        <v/>
      </c>
      <c r="F899" s="31">
        <f>'M3 - Functional Beverage'!K163</f>
        <v/>
      </c>
      <c r="G899" s="30">
        <f>'M3 - Functional Beverage'!AM163</f>
        <v/>
      </c>
      <c r="H899" s="31">
        <f>'M3 - Functional Beverage'!N163</f>
        <v/>
      </c>
      <c r="I899" s="15">
        <f>'M3 - Functional Beverage'!AJ163</f>
        <v/>
      </c>
      <c r="J899" s="15" t="inlineStr">
        <is>
          <t>Capture live promo to assess.</t>
        </is>
      </c>
    </row>
    <row r="900" ht="28" customHeight="1">
      <c r="A900" s="15" t="inlineStr">
        <is>
          <t>Mayawell</t>
        </is>
      </c>
      <c r="B900" s="15" t="inlineStr">
        <is>
          <t>Mayawell Prebiotic Soda | Grapefruit Jalapeno | single 355mL</t>
        </is>
      </c>
      <c r="C900" s="15" t="inlineStr">
        <is>
          <t>3) Functional beverage (still/sparkling)</t>
        </is>
      </c>
      <c r="D900" s="30">
        <f>'M3 - Functional Beverage'!F164</f>
        <v/>
      </c>
      <c r="E900" s="33">
        <f>'M3 - Functional Beverage'!J164</f>
        <v/>
      </c>
      <c r="F900" s="31">
        <f>'M3 - Functional Beverage'!K164</f>
        <v/>
      </c>
      <c r="G900" s="30">
        <f>'M3 - Functional Beverage'!AM164</f>
        <v/>
      </c>
      <c r="H900" s="31">
        <f>'M3 - Functional Beverage'!N164</f>
        <v/>
      </c>
      <c r="I900" s="15">
        <f>'M3 - Functional Beverage'!AJ164</f>
        <v/>
      </c>
      <c r="J900" s="15" t="inlineStr">
        <is>
          <t>Capture live promo to assess.</t>
        </is>
      </c>
    </row>
    <row r="901" ht="28" customHeight="1">
      <c r="A901" s="15" t="inlineStr">
        <is>
          <t>Mayawell</t>
        </is>
      </c>
      <c r="B901" s="15" t="inlineStr">
        <is>
          <t>Mayawell Prebiotic Soda | Grapefruit Jalapeno | 8-pack 355mL</t>
        </is>
      </c>
      <c r="C901" s="15" t="inlineStr">
        <is>
          <t>3) Functional beverage (still/sparkling)</t>
        </is>
      </c>
      <c r="D901" s="30">
        <f>'M3 - Functional Beverage'!F165</f>
        <v/>
      </c>
      <c r="E901" s="33">
        <f>'M3 - Functional Beverage'!J165</f>
        <v/>
      </c>
      <c r="F901" s="31">
        <f>'M3 - Functional Beverage'!K165</f>
        <v/>
      </c>
      <c r="G901" s="30">
        <f>'M3 - Functional Beverage'!AM165</f>
        <v/>
      </c>
      <c r="H901" s="31">
        <f>'M3 - Functional Beverage'!N165</f>
        <v/>
      </c>
      <c r="I901" s="15">
        <f>'M3 - Functional Beverage'!AJ165</f>
        <v/>
      </c>
      <c r="J901" s="15" t="inlineStr">
        <is>
          <t>Capture live promo to assess.</t>
        </is>
      </c>
    </row>
    <row r="902" ht="28" customHeight="1">
      <c r="A902" s="15" t="inlineStr">
        <is>
          <t>Mayawell</t>
        </is>
      </c>
      <c r="B902" s="15" t="inlineStr">
        <is>
          <t>Mayawell Prebiotic Soda | Grapefruit Jalapeno | 12-pack 355mL</t>
        </is>
      </c>
      <c r="C902" s="15" t="inlineStr">
        <is>
          <t>3) Functional beverage (still/sparkling)</t>
        </is>
      </c>
      <c r="D902" s="30">
        <f>'M3 - Functional Beverage'!F166</f>
        <v/>
      </c>
      <c r="E902" s="33">
        <f>'M3 - Functional Beverage'!J166</f>
        <v/>
      </c>
      <c r="F902" s="31">
        <f>'M3 - Functional Beverage'!K166</f>
        <v/>
      </c>
      <c r="G902" s="30">
        <f>'M3 - Functional Beverage'!AM166</f>
        <v/>
      </c>
      <c r="H902" s="31">
        <f>'M3 - Functional Beverage'!N166</f>
        <v/>
      </c>
      <c r="I902" s="15">
        <f>'M3 - Functional Beverage'!AJ166</f>
        <v/>
      </c>
      <c r="J902" s="15" t="inlineStr">
        <is>
          <t>Capture live promo to assess.</t>
        </is>
      </c>
    </row>
    <row r="903" ht="28" customHeight="1">
      <c r="A903" s="15" t="inlineStr">
        <is>
          <t>Mayawell</t>
        </is>
      </c>
      <c r="B903" s="15" t="inlineStr">
        <is>
          <t>Mayawell Prebiotic Soda | Grapefruit Jalapeno | 15-pack 355mL</t>
        </is>
      </c>
      <c r="C903" s="15" t="inlineStr">
        <is>
          <t>3) Functional beverage (still/sparkling)</t>
        </is>
      </c>
      <c r="D903" s="30">
        <f>'M3 - Functional Beverage'!F167</f>
        <v/>
      </c>
      <c r="E903" s="33">
        <f>'M3 - Functional Beverage'!J167</f>
        <v/>
      </c>
      <c r="F903" s="31">
        <f>'M3 - Functional Beverage'!K167</f>
        <v/>
      </c>
      <c r="G903" s="30">
        <f>'M3 - Functional Beverage'!AM167</f>
        <v/>
      </c>
      <c r="H903" s="31">
        <f>'M3 - Functional Beverage'!N167</f>
        <v/>
      </c>
      <c r="I903" s="15">
        <f>'M3 - Functional Beverage'!AJ167</f>
        <v/>
      </c>
      <c r="J903" s="15" t="inlineStr">
        <is>
          <t>Capture live promo to assess.</t>
        </is>
      </c>
    </row>
    <row r="904" ht="28" customHeight="1">
      <c r="A904" s="15" t="inlineStr">
        <is>
          <t>Mayawell</t>
        </is>
      </c>
      <c r="B904" s="15" t="inlineStr">
        <is>
          <t>Mayawell Prebiotic Soda | Grapefruit Jalapeno | 18-pack 355mL</t>
        </is>
      </c>
      <c r="C904" s="15" t="inlineStr">
        <is>
          <t>3) Functional beverage (still/sparkling)</t>
        </is>
      </c>
      <c r="D904" s="30">
        <f>'M3 - Functional Beverage'!F168</f>
        <v/>
      </c>
      <c r="E904" s="33">
        <f>'M3 - Functional Beverage'!J168</f>
        <v/>
      </c>
      <c r="F904" s="31">
        <f>'M3 - Functional Beverage'!K168</f>
        <v/>
      </c>
      <c r="G904" s="30">
        <f>'M3 - Functional Beverage'!AM168</f>
        <v/>
      </c>
      <c r="H904" s="31">
        <f>'M3 - Functional Beverage'!N168</f>
        <v/>
      </c>
      <c r="I904" s="15">
        <f>'M3 - Functional Beverage'!AJ168</f>
        <v/>
      </c>
      <c r="J904" s="15" t="inlineStr">
        <is>
          <t>Capture live promo to assess.</t>
        </is>
      </c>
    </row>
    <row r="905" ht="28" customHeight="1">
      <c r="A905" s="15" t="inlineStr">
        <is>
          <t>Mayawell</t>
        </is>
      </c>
      <c r="B905" s="15" t="inlineStr">
        <is>
          <t>Mayawell Prebiotic Soda | Grapefruit Jalapeno | 24-pack 355mL</t>
        </is>
      </c>
      <c r="C905" s="15" t="inlineStr">
        <is>
          <t>3) Functional beverage (still/sparkling)</t>
        </is>
      </c>
      <c r="D905" s="30">
        <f>'M3 - Functional Beverage'!F169</f>
        <v/>
      </c>
      <c r="E905" s="33">
        <f>'M3 - Functional Beverage'!J169</f>
        <v/>
      </c>
      <c r="F905" s="31">
        <f>'M3 - Functional Beverage'!K169</f>
        <v/>
      </c>
      <c r="G905" s="30">
        <f>'M3 - Functional Beverage'!AM169</f>
        <v/>
      </c>
      <c r="H905" s="31">
        <f>'M3 - Functional Beverage'!N169</f>
        <v/>
      </c>
      <c r="I905" s="15">
        <f>'M3 - Functional Beverage'!AJ169</f>
        <v/>
      </c>
      <c r="J905" s="15" t="inlineStr">
        <is>
          <t>Capture live promo to assess.</t>
        </is>
      </c>
    </row>
    <row r="906" ht="28" customHeight="1">
      <c r="A906" s="15" t="inlineStr">
        <is>
          <t>De La Calle</t>
        </is>
      </c>
      <c r="B906" s="15" t="inlineStr">
        <is>
          <t>De La Calle Tepache | Tamarindo | single 355mL</t>
        </is>
      </c>
      <c r="C906" s="15" t="inlineStr">
        <is>
          <t>3) Functional beverage (still/sparkling)</t>
        </is>
      </c>
      <c r="D906" s="30">
        <f>'M3 - Functional Beverage'!F170</f>
        <v/>
      </c>
      <c r="E906" s="33">
        <f>'M3 - Functional Beverage'!J170</f>
        <v/>
      </c>
      <c r="F906" s="31">
        <f>'M3 - Functional Beverage'!K170</f>
        <v/>
      </c>
      <c r="G906" s="30">
        <f>'M3 - Functional Beverage'!AM170</f>
        <v/>
      </c>
      <c r="H906" s="31">
        <f>'M3 - Functional Beverage'!N170</f>
        <v/>
      </c>
      <c r="I906" s="15">
        <f>'M3 - Functional Beverage'!AJ170</f>
        <v/>
      </c>
      <c r="J906" s="15" t="inlineStr">
        <is>
          <t>Capture live promo to assess.</t>
        </is>
      </c>
    </row>
    <row r="907" ht="28" customHeight="1">
      <c r="A907" s="15" t="inlineStr">
        <is>
          <t>De La Calle</t>
        </is>
      </c>
      <c r="B907" s="15" t="inlineStr">
        <is>
          <t>De La Calle Tepache | Tamarindo | 8-pack 355mL</t>
        </is>
      </c>
      <c r="C907" s="15" t="inlineStr">
        <is>
          <t>3) Functional beverage (still/sparkling)</t>
        </is>
      </c>
      <c r="D907" s="30">
        <f>'M3 - Functional Beverage'!F171</f>
        <v/>
      </c>
      <c r="E907" s="33">
        <f>'M3 - Functional Beverage'!J171</f>
        <v/>
      </c>
      <c r="F907" s="31">
        <f>'M3 - Functional Beverage'!K171</f>
        <v/>
      </c>
      <c r="G907" s="30">
        <f>'M3 - Functional Beverage'!AM171</f>
        <v/>
      </c>
      <c r="H907" s="31">
        <f>'M3 - Functional Beverage'!N171</f>
        <v/>
      </c>
      <c r="I907" s="15">
        <f>'M3 - Functional Beverage'!AJ171</f>
        <v/>
      </c>
      <c r="J907" s="15" t="inlineStr">
        <is>
          <t>Capture live promo to assess.</t>
        </is>
      </c>
    </row>
    <row r="908" ht="28" customHeight="1">
      <c r="A908" s="15" t="inlineStr">
        <is>
          <t>De La Calle</t>
        </is>
      </c>
      <c r="B908" s="15" t="inlineStr">
        <is>
          <t>De La Calle Tepache | Tamarindo | 12-pack 355mL</t>
        </is>
      </c>
      <c r="C908" s="15" t="inlineStr">
        <is>
          <t>3) Functional beverage (still/sparkling)</t>
        </is>
      </c>
      <c r="D908" s="30">
        <f>'M3 - Functional Beverage'!F172</f>
        <v/>
      </c>
      <c r="E908" s="33">
        <f>'M3 - Functional Beverage'!J172</f>
        <v/>
      </c>
      <c r="F908" s="31">
        <f>'M3 - Functional Beverage'!K172</f>
        <v/>
      </c>
      <c r="G908" s="30">
        <f>'M3 - Functional Beverage'!AM172</f>
        <v/>
      </c>
      <c r="H908" s="31">
        <f>'M3 - Functional Beverage'!N172</f>
        <v/>
      </c>
      <c r="I908" s="15">
        <f>'M3 - Functional Beverage'!AJ172</f>
        <v/>
      </c>
      <c r="J908" s="15" t="inlineStr">
        <is>
          <t>Capture live promo to assess.</t>
        </is>
      </c>
    </row>
    <row r="909" ht="28" customHeight="1">
      <c r="A909" s="15" t="inlineStr">
        <is>
          <t>De La Calle</t>
        </is>
      </c>
      <c r="B909" s="15" t="inlineStr">
        <is>
          <t>De La Calle Tepache | Tamarindo | 15-pack 355mL</t>
        </is>
      </c>
      <c r="C909" s="15" t="inlineStr">
        <is>
          <t>3) Functional beverage (still/sparkling)</t>
        </is>
      </c>
      <c r="D909" s="30">
        <f>'M3 - Functional Beverage'!F173</f>
        <v/>
      </c>
      <c r="E909" s="33">
        <f>'M3 - Functional Beverage'!J173</f>
        <v/>
      </c>
      <c r="F909" s="31">
        <f>'M3 - Functional Beverage'!K173</f>
        <v/>
      </c>
      <c r="G909" s="30">
        <f>'M3 - Functional Beverage'!AM173</f>
        <v/>
      </c>
      <c r="H909" s="31">
        <f>'M3 - Functional Beverage'!N173</f>
        <v/>
      </c>
      <c r="I909" s="15">
        <f>'M3 - Functional Beverage'!AJ173</f>
        <v/>
      </c>
      <c r="J909" s="15" t="inlineStr">
        <is>
          <t>Capture live promo to assess.</t>
        </is>
      </c>
    </row>
    <row r="910" ht="28" customHeight="1">
      <c r="A910" s="15" t="inlineStr">
        <is>
          <t>De La Calle</t>
        </is>
      </c>
      <c r="B910" s="15" t="inlineStr">
        <is>
          <t>De La Calle Tepache | Tamarindo | 18-pack 355mL</t>
        </is>
      </c>
      <c r="C910" s="15" t="inlineStr">
        <is>
          <t>3) Functional beverage (still/sparkling)</t>
        </is>
      </c>
      <c r="D910" s="30">
        <f>'M3 - Functional Beverage'!F174</f>
        <v/>
      </c>
      <c r="E910" s="33">
        <f>'M3 - Functional Beverage'!J174</f>
        <v/>
      </c>
      <c r="F910" s="31">
        <f>'M3 - Functional Beverage'!K174</f>
        <v/>
      </c>
      <c r="G910" s="30">
        <f>'M3 - Functional Beverage'!AM174</f>
        <v/>
      </c>
      <c r="H910" s="31">
        <f>'M3 - Functional Beverage'!N174</f>
        <v/>
      </c>
      <c r="I910" s="15">
        <f>'M3 - Functional Beverage'!AJ174</f>
        <v/>
      </c>
      <c r="J910" s="15" t="inlineStr">
        <is>
          <t>Capture live promo to assess.</t>
        </is>
      </c>
    </row>
    <row r="911" ht="28" customHeight="1">
      <c r="A911" s="15" t="inlineStr">
        <is>
          <t>De La Calle</t>
        </is>
      </c>
      <c r="B911" s="15" t="inlineStr">
        <is>
          <t>De La Calle Tepache | Tamarindo | 24-pack 355mL</t>
        </is>
      </c>
      <c r="C911" s="15" t="inlineStr">
        <is>
          <t>3) Functional beverage (still/sparkling)</t>
        </is>
      </c>
      <c r="D911" s="30">
        <f>'M3 - Functional Beverage'!F175</f>
        <v/>
      </c>
      <c r="E911" s="33">
        <f>'M3 - Functional Beverage'!J175</f>
        <v/>
      </c>
      <c r="F911" s="31">
        <f>'M3 - Functional Beverage'!K175</f>
        <v/>
      </c>
      <c r="G911" s="30">
        <f>'M3 - Functional Beverage'!AM175</f>
        <v/>
      </c>
      <c r="H911" s="31">
        <f>'M3 - Functional Beverage'!N175</f>
        <v/>
      </c>
      <c r="I911" s="15">
        <f>'M3 - Functional Beverage'!AJ175</f>
        <v/>
      </c>
      <c r="J911" s="15" t="inlineStr">
        <is>
          <t>Capture live promo to assess.</t>
        </is>
      </c>
    </row>
    <row r="912" ht="28" customHeight="1">
      <c r="A912" s="15" t="inlineStr">
        <is>
          <t>De La Calle</t>
        </is>
      </c>
      <c r="B912" s="15" t="inlineStr">
        <is>
          <t>De La Calle Tepache | Mango Chili | single 355mL</t>
        </is>
      </c>
      <c r="C912" s="15" t="inlineStr">
        <is>
          <t>3) Functional beverage (still/sparkling)</t>
        </is>
      </c>
      <c r="D912" s="30">
        <f>'M3 - Functional Beverage'!F176</f>
        <v/>
      </c>
      <c r="E912" s="33">
        <f>'M3 - Functional Beverage'!J176</f>
        <v/>
      </c>
      <c r="F912" s="31">
        <f>'M3 - Functional Beverage'!K176</f>
        <v/>
      </c>
      <c r="G912" s="30">
        <f>'M3 - Functional Beverage'!AM176</f>
        <v/>
      </c>
      <c r="H912" s="31">
        <f>'M3 - Functional Beverage'!N176</f>
        <v/>
      </c>
      <c r="I912" s="15">
        <f>'M3 - Functional Beverage'!AJ176</f>
        <v/>
      </c>
      <c r="J912" s="15" t="inlineStr">
        <is>
          <t>Capture live promo to assess.</t>
        </is>
      </c>
    </row>
    <row r="913" ht="28" customHeight="1">
      <c r="A913" s="15" t="inlineStr">
        <is>
          <t>De La Calle</t>
        </is>
      </c>
      <c r="B913" s="15" t="inlineStr">
        <is>
          <t>De La Calle Tepache | Mango Chili | 8-pack 355mL</t>
        </is>
      </c>
      <c r="C913" s="15" t="inlineStr">
        <is>
          <t>3) Functional beverage (still/sparkling)</t>
        </is>
      </c>
      <c r="D913" s="30">
        <f>'M3 - Functional Beverage'!F177</f>
        <v/>
      </c>
      <c r="E913" s="33">
        <f>'M3 - Functional Beverage'!J177</f>
        <v/>
      </c>
      <c r="F913" s="31">
        <f>'M3 - Functional Beverage'!K177</f>
        <v/>
      </c>
      <c r="G913" s="30">
        <f>'M3 - Functional Beverage'!AM177</f>
        <v/>
      </c>
      <c r="H913" s="31">
        <f>'M3 - Functional Beverage'!N177</f>
        <v/>
      </c>
      <c r="I913" s="15">
        <f>'M3 - Functional Beverage'!AJ177</f>
        <v/>
      </c>
      <c r="J913" s="15" t="inlineStr">
        <is>
          <t>Capture live promo to assess.</t>
        </is>
      </c>
    </row>
    <row r="914" ht="28" customHeight="1">
      <c r="A914" s="15" t="inlineStr">
        <is>
          <t>De La Calle</t>
        </is>
      </c>
      <c r="B914" s="15" t="inlineStr">
        <is>
          <t>De La Calle Tepache | Mango Chili | 12-pack 355mL</t>
        </is>
      </c>
      <c r="C914" s="15" t="inlineStr">
        <is>
          <t>3) Functional beverage (still/sparkling)</t>
        </is>
      </c>
      <c r="D914" s="30">
        <f>'M3 - Functional Beverage'!F178</f>
        <v/>
      </c>
      <c r="E914" s="33">
        <f>'M3 - Functional Beverage'!J178</f>
        <v/>
      </c>
      <c r="F914" s="31">
        <f>'M3 - Functional Beverage'!K178</f>
        <v/>
      </c>
      <c r="G914" s="30">
        <f>'M3 - Functional Beverage'!AM178</f>
        <v/>
      </c>
      <c r="H914" s="31">
        <f>'M3 - Functional Beverage'!N178</f>
        <v/>
      </c>
      <c r="I914" s="15">
        <f>'M3 - Functional Beverage'!AJ178</f>
        <v/>
      </c>
      <c r="J914" s="15" t="inlineStr">
        <is>
          <t>Capture live promo to assess.</t>
        </is>
      </c>
    </row>
    <row r="915" ht="28" customHeight="1">
      <c r="A915" s="15" t="inlineStr">
        <is>
          <t>De La Calle</t>
        </is>
      </c>
      <c r="B915" s="15" t="inlineStr">
        <is>
          <t>De La Calle Tepache | Mango Chili | 15-pack 355mL</t>
        </is>
      </c>
      <c r="C915" s="15" t="inlineStr">
        <is>
          <t>3) Functional beverage (still/sparkling)</t>
        </is>
      </c>
      <c r="D915" s="30">
        <f>'M3 - Functional Beverage'!F179</f>
        <v/>
      </c>
      <c r="E915" s="33">
        <f>'M3 - Functional Beverage'!J179</f>
        <v/>
      </c>
      <c r="F915" s="31">
        <f>'M3 - Functional Beverage'!K179</f>
        <v/>
      </c>
      <c r="G915" s="30">
        <f>'M3 - Functional Beverage'!AM179</f>
        <v/>
      </c>
      <c r="H915" s="31">
        <f>'M3 - Functional Beverage'!N179</f>
        <v/>
      </c>
      <c r="I915" s="15">
        <f>'M3 - Functional Beverage'!AJ179</f>
        <v/>
      </c>
      <c r="J915" s="15" t="inlineStr">
        <is>
          <t>Capture live promo to assess.</t>
        </is>
      </c>
    </row>
    <row r="916" ht="28" customHeight="1">
      <c r="A916" s="15" t="inlineStr">
        <is>
          <t>De La Calle</t>
        </is>
      </c>
      <c r="B916" s="15" t="inlineStr">
        <is>
          <t>De La Calle Tepache | Mango Chili | 18-pack 355mL</t>
        </is>
      </c>
      <c r="C916" s="15" t="inlineStr">
        <is>
          <t>3) Functional beverage (still/sparkling)</t>
        </is>
      </c>
      <c r="D916" s="30">
        <f>'M3 - Functional Beverage'!F180</f>
        <v/>
      </c>
      <c r="E916" s="33">
        <f>'M3 - Functional Beverage'!J180</f>
        <v/>
      </c>
      <c r="F916" s="31">
        <f>'M3 - Functional Beverage'!K180</f>
        <v/>
      </c>
      <c r="G916" s="30">
        <f>'M3 - Functional Beverage'!AM180</f>
        <v/>
      </c>
      <c r="H916" s="31">
        <f>'M3 - Functional Beverage'!N180</f>
        <v/>
      </c>
      <c r="I916" s="15">
        <f>'M3 - Functional Beverage'!AJ180</f>
        <v/>
      </c>
      <c r="J916" s="15" t="inlineStr">
        <is>
          <t>Capture live promo to assess.</t>
        </is>
      </c>
    </row>
    <row r="917" ht="28" customHeight="1">
      <c r="A917" s="15" t="inlineStr">
        <is>
          <t>De La Calle</t>
        </is>
      </c>
      <c r="B917" s="15" t="inlineStr">
        <is>
          <t>De La Calle Tepache | Mango Chili | 24-pack 355mL</t>
        </is>
      </c>
      <c r="C917" s="15" t="inlineStr">
        <is>
          <t>3) Functional beverage (still/sparkling)</t>
        </is>
      </c>
      <c r="D917" s="30">
        <f>'M3 - Functional Beverage'!F181</f>
        <v/>
      </c>
      <c r="E917" s="33">
        <f>'M3 - Functional Beverage'!J181</f>
        <v/>
      </c>
      <c r="F917" s="31">
        <f>'M3 - Functional Beverage'!K181</f>
        <v/>
      </c>
      <c r="G917" s="30">
        <f>'M3 - Functional Beverage'!AM181</f>
        <v/>
      </c>
      <c r="H917" s="31">
        <f>'M3 - Functional Beverage'!N181</f>
        <v/>
      </c>
      <c r="I917" s="15">
        <f>'M3 - Functional Beverage'!AJ181</f>
        <v/>
      </c>
      <c r="J917" s="15" t="inlineStr">
        <is>
          <t>Capture live promo to assess.</t>
        </is>
      </c>
    </row>
    <row r="918" ht="28" customHeight="1">
      <c r="A918" s="15" t="inlineStr">
        <is>
          <t>De La Calle</t>
        </is>
      </c>
      <c r="B918" s="15" t="inlineStr">
        <is>
          <t>De La Calle Tepache | Original | single 355mL</t>
        </is>
      </c>
      <c r="C918" s="15" t="inlineStr">
        <is>
          <t>3) Functional beverage (still/sparkling)</t>
        </is>
      </c>
      <c r="D918" s="30">
        <f>'M3 - Functional Beverage'!F182</f>
        <v/>
      </c>
      <c r="E918" s="33">
        <f>'M3 - Functional Beverage'!J182</f>
        <v/>
      </c>
      <c r="F918" s="31">
        <f>'M3 - Functional Beverage'!K182</f>
        <v/>
      </c>
      <c r="G918" s="30">
        <f>'M3 - Functional Beverage'!AM182</f>
        <v/>
      </c>
      <c r="H918" s="31">
        <f>'M3 - Functional Beverage'!N182</f>
        <v/>
      </c>
      <c r="I918" s="15">
        <f>'M3 - Functional Beverage'!AJ182</f>
        <v/>
      </c>
      <c r="J918" s="15" t="inlineStr">
        <is>
          <t>Capture live promo to assess.</t>
        </is>
      </c>
    </row>
    <row r="919" ht="28" customHeight="1">
      <c r="A919" s="15" t="inlineStr">
        <is>
          <t>De La Calle</t>
        </is>
      </c>
      <c r="B919" s="15" t="inlineStr">
        <is>
          <t>De La Calle Tepache | Original | 8-pack 355mL</t>
        </is>
      </c>
      <c r="C919" s="15" t="inlineStr">
        <is>
          <t>3) Functional beverage (still/sparkling)</t>
        </is>
      </c>
      <c r="D919" s="30">
        <f>'M3 - Functional Beverage'!F183</f>
        <v/>
      </c>
      <c r="E919" s="33">
        <f>'M3 - Functional Beverage'!J183</f>
        <v/>
      </c>
      <c r="F919" s="31">
        <f>'M3 - Functional Beverage'!K183</f>
        <v/>
      </c>
      <c r="G919" s="30">
        <f>'M3 - Functional Beverage'!AM183</f>
        <v/>
      </c>
      <c r="H919" s="31">
        <f>'M3 - Functional Beverage'!N183</f>
        <v/>
      </c>
      <c r="I919" s="15">
        <f>'M3 - Functional Beverage'!AJ183</f>
        <v/>
      </c>
      <c r="J919" s="15" t="inlineStr">
        <is>
          <t>Capture live promo to assess.</t>
        </is>
      </c>
    </row>
    <row r="920" ht="28" customHeight="1">
      <c r="A920" s="15" t="inlineStr">
        <is>
          <t>De La Calle</t>
        </is>
      </c>
      <c r="B920" s="15" t="inlineStr">
        <is>
          <t>De La Calle Tepache | Original | 12-pack 355mL</t>
        </is>
      </c>
      <c r="C920" s="15" t="inlineStr">
        <is>
          <t>3) Functional beverage (still/sparkling)</t>
        </is>
      </c>
      <c r="D920" s="30">
        <f>'M3 - Functional Beverage'!F184</f>
        <v/>
      </c>
      <c r="E920" s="33">
        <f>'M3 - Functional Beverage'!J184</f>
        <v/>
      </c>
      <c r="F920" s="31">
        <f>'M3 - Functional Beverage'!K184</f>
        <v/>
      </c>
      <c r="G920" s="30">
        <f>'M3 - Functional Beverage'!AM184</f>
        <v/>
      </c>
      <c r="H920" s="31">
        <f>'M3 - Functional Beverage'!N184</f>
        <v/>
      </c>
      <c r="I920" s="15">
        <f>'M3 - Functional Beverage'!AJ184</f>
        <v/>
      </c>
      <c r="J920" s="15" t="inlineStr">
        <is>
          <t>Capture live promo to assess.</t>
        </is>
      </c>
    </row>
    <row r="921" ht="28" customHeight="1">
      <c r="A921" s="15" t="inlineStr">
        <is>
          <t>De La Calle</t>
        </is>
      </c>
      <c r="B921" s="15" t="inlineStr">
        <is>
          <t>De La Calle Tepache | Original | 15-pack 355mL</t>
        </is>
      </c>
      <c r="C921" s="15" t="inlineStr">
        <is>
          <t>3) Functional beverage (still/sparkling)</t>
        </is>
      </c>
      <c r="D921" s="30">
        <f>'M3 - Functional Beverage'!F185</f>
        <v/>
      </c>
      <c r="E921" s="33">
        <f>'M3 - Functional Beverage'!J185</f>
        <v/>
      </c>
      <c r="F921" s="31">
        <f>'M3 - Functional Beverage'!K185</f>
        <v/>
      </c>
      <c r="G921" s="30">
        <f>'M3 - Functional Beverage'!AM185</f>
        <v/>
      </c>
      <c r="H921" s="31">
        <f>'M3 - Functional Beverage'!N185</f>
        <v/>
      </c>
      <c r="I921" s="15">
        <f>'M3 - Functional Beverage'!AJ185</f>
        <v/>
      </c>
      <c r="J921" s="15" t="inlineStr">
        <is>
          <t>Capture live promo to assess.</t>
        </is>
      </c>
    </row>
    <row r="922" ht="28" customHeight="1">
      <c r="A922" s="15" t="inlineStr">
        <is>
          <t>De La Calle</t>
        </is>
      </c>
      <c r="B922" s="15" t="inlineStr">
        <is>
          <t>De La Calle Tepache | Original | 18-pack 355mL</t>
        </is>
      </c>
      <c r="C922" s="15" t="inlineStr">
        <is>
          <t>3) Functional beverage (still/sparkling)</t>
        </is>
      </c>
      <c r="D922" s="30">
        <f>'M3 - Functional Beverage'!F186</f>
        <v/>
      </c>
      <c r="E922" s="33">
        <f>'M3 - Functional Beverage'!J186</f>
        <v/>
      </c>
      <c r="F922" s="31">
        <f>'M3 - Functional Beverage'!K186</f>
        <v/>
      </c>
      <c r="G922" s="30">
        <f>'M3 - Functional Beverage'!AM186</f>
        <v/>
      </c>
      <c r="H922" s="31">
        <f>'M3 - Functional Beverage'!N186</f>
        <v/>
      </c>
      <c r="I922" s="15">
        <f>'M3 - Functional Beverage'!AJ186</f>
        <v/>
      </c>
      <c r="J922" s="15" t="inlineStr">
        <is>
          <t>Capture live promo to assess.</t>
        </is>
      </c>
    </row>
    <row r="923" ht="28" customHeight="1">
      <c r="A923" s="15" t="inlineStr">
        <is>
          <t>De La Calle</t>
        </is>
      </c>
      <c r="B923" s="15" t="inlineStr">
        <is>
          <t>De La Calle Tepache | Original | 24-pack 355mL</t>
        </is>
      </c>
      <c r="C923" s="15" t="inlineStr">
        <is>
          <t>3) Functional beverage (still/sparkling)</t>
        </is>
      </c>
      <c r="D923" s="30">
        <f>'M3 - Functional Beverage'!F187</f>
        <v/>
      </c>
      <c r="E923" s="33">
        <f>'M3 - Functional Beverage'!J187</f>
        <v/>
      </c>
      <c r="F923" s="31">
        <f>'M3 - Functional Beverage'!K187</f>
        <v/>
      </c>
      <c r="G923" s="30">
        <f>'M3 - Functional Beverage'!AM187</f>
        <v/>
      </c>
      <c r="H923" s="31">
        <f>'M3 - Functional Beverage'!N187</f>
        <v/>
      </c>
      <c r="I923" s="15">
        <f>'M3 - Functional Beverage'!AJ187</f>
        <v/>
      </c>
      <c r="J923" s="15" t="inlineStr">
        <is>
          <t>Capture live promo to assess.</t>
        </is>
      </c>
    </row>
    <row r="924" ht="28" customHeight="1">
      <c r="A924" s="15" t="inlineStr">
        <is>
          <t>De La Calle</t>
        </is>
      </c>
      <c r="B924" s="15" t="inlineStr">
        <is>
          <t>De La Calle Tepache | Guava | single 355mL</t>
        </is>
      </c>
      <c r="C924" s="15" t="inlineStr">
        <is>
          <t>3) Functional beverage (still/sparkling)</t>
        </is>
      </c>
      <c r="D924" s="30">
        <f>'M3 - Functional Beverage'!F188</f>
        <v/>
      </c>
      <c r="E924" s="33">
        <f>'M3 - Functional Beverage'!J188</f>
        <v/>
      </c>
      <c r="F924" s="31">
        <f>'M3 - Functional Beverage'!K188</f>
        <v/>
      </c>
      <c r="G924" s="30">
        <f>'M3 - Functional Beverage'!AM188</f>
        <v/>
      </c>
      <c r="H924" s="31">
        <f>'M3 - Functional Beverage'!N188</f>
        <v/>
      </c>
      <c r="I924" s="15">
        <f>'M3 - Functional Beverage'!AJ188</f>
        <v/>
      </c>
      <c r="J924" s="15" t="inlineStr">
        <is>
          <t>Capture live promo to assess.</t>
        </is>
      </c>
    </row>
    <row r="925" ht="28" customHeight="1">
      <c r="A925" s="15" t="inlineStr">
        <is>
          <t>De La Calle</t>
        </is>
      </c>
      <c r="B925" s="15" t="inlineStr">
        <is>
          <t>De La Calle Tepache | Guava | 8-pack 355mL</t>
        </is>
      </c>
      <c r="C925" s="15" t="inlineStr">
        <is>
          <t>3) Functional beverage (still/sparkling)</t>
        </is>
      </c>
      <c r="D925" s="30">
        <f>'M3 - Functional Beverage'!F189</f>
        <v/>
      </c>
      <c r="E925" s="33">
        <f>'M3 - Functional Beverage'!J189</f>
        <v/>
      </c>
      <c r="F925" s="31">
        <f>'M3 - Functional Beverage'!K189</f>
        <v/>
      </c>
      <c r="G925" s="30">
        <f>'M3 - Functional Beverage'!AM189</f>
        <v/>
      </c>
      <c r="H925" s="31">
        <f>'M3 - Functional Beverage'!N189</f>
        <v/>
      </c>
      <c r="I925" s="15">
        <f>'M3 - Functional Beverage'!AJ189</f>
        <v/>
      </c>
      <c r="J925" s="15" t="inlineStr">
        <is>
          <t>Capture live promo to assess.</t>
        </is>
      </c>
    </row>
    <row r="926" ht="28" customHeight="1">
      <c r="A926" s="15" t="inlineStr">
        <is>
          <t>De La Calle</t>
        </is>
      </c>
      <c r="B926" s="15" t="inlineStr">
        <is>
          <t>De La Calle Tepache | Guava | 12-pack 355mL</t>
        </is>
      </c>
      <c r="C926" s="15" t="inlineStr">
        <is>
          <t>3) Functional beverage (still/sparkling)</t>
        </is>
      </c>
      <c r="D926" s="30">
        <f>'M3 - Functional Beverage'!F190</f>
        <v/>
      </c>
      <c r="E926" s="33">
        <f>'M3 - Functional Beverage'!J190</f>
        <v/>
      </c>
      <c r="F926" s="31">
        <f>'M3 - Functional Beverage'!K190</f>
        <v/>
      </c>
      <c r="G926" s="30">
        <f>'M3 - Functional Beverage'!AM190</f>
        <v/>
      </c>
      <c r="H926" s="31">
        <f>'M3 - Functional Beverage'!N190</f>
        <v/>
      </c>
      <c r="I926" s="15">
        <f>'M3 - Functional Beverage'!AJ190</f>
        <v/>
      </c>
      <c r="J926" s="15" t="inlineStr">
        <is>
          <t>Capture live promo to assess.</t>
        </is>
      </c>
    </row>
    <row r="927" ht="28" customHeight="1">
      <c r="A927" s="15" t="inlineStr">
        <is>
          <t>De La Calle</t>
        </is>
      </c>
      <c r="B927" s="15" t="inlineStr">
        <is>
          <t>De La Calle Tepache | Guava | 15-pack 355mL</t>
        </is>
      </c>
      <c r="C927" s="15" t="inlineStr">
        <is>
          <t>3) Functional beverage (still/sparkling)</t>
        </is>
      </c>
      <c r="D927" s="30">
        <f>'M3 - Functional Beverage'!F191</f>
        <v/>
      </c>
      <c r="E927" s="33">
        <f>'M3 - Functional Beverage'!J191</f>
        <v/>
      </c>
      <c r="F927" s="31">
        <f>'M3 - Functional Beverage'!K191</f>
        <v/>
      </c>
      <c r="G927" s="30">
        <f>'M3 - Functional Beverage'!AM191</f>
        <v/>
      </c>
      <c r="H927" s="31">
        <f>'M3 - Functional Beverage'!N191</f>
        <v/>
      </c>
      <c r="I927" s="15">
        <f>'M3 - Functional Beverage'!AJ191</f>
        <v/>
      </c>
      <c r="J927" s="15" t="inlineStr">
        <is>
          <t>Capture live promo to assess.</t>
        </is>
      </c>
    </row>
    <row r="928" ht="28" customHeight="1">
      <c r="A928" s="15" t="inlineStr">
        <is>
          <t>De La Calle</t>
        </is>
      </c>
      <c r="B928" s="15" t="inlineStr">
        <is>
          <t>De La Calle Tepache | Guava | 18-pack 355mL</t>
        </is>
      </c>
      <c r="C928" s="15" t="inlineStr">
        <is>
          <t>3) Functional beverage (still/sparkling)</t>
        </is>
      </c>
      <c r="D928" s="30">
        <f>'M3 - Functional Beverage'!F192</f>
        <v/>
      </c>
      <c r="E928" s="33">
        <f>'M3 - Functional Beverage'!J192</f>
        <v/>
      </c>
      <c r="F928" s="31">
        <f>'M3 - Functional Beverage'!K192</f>
        <v/>
      </c>
      <c r="G928" s="30">
        <f>'M3 - Functional Beverage'!AM192</f>
        <v/>
      </c>
      <c r="H928" s="31">
        <f>'M3 - Functional Beverage'!N192</f>
        <v/>
      </c>
      <c r="I928" s="15">
        <f>'M3 - Functional Beverage'!AJ192</f>
        <v/>
      </c>
      <c r="J928" s="15" t="inlineStr">
        <is>
          <t>Capture live promo to assess.</t>
        </is>
      </c>
    </row>
    <row r="929" ht="28" customHeight="1">
      <c r="A929" s="15" t="inlineStr">
        <is>
          <t>De La Calle</t>
        </is>
      </c>
      <c r="B929" s="15" t="inlineStr">
        <is>
          <t>De La Calle Tepache | Guava | 24-pack 355mL</t>
        </is>
      </c>
      <c r="C929" s="15" t="inlineStr">
        <is>
          <t>3) Functional beverage (still/sparkling)</t>
        </is>
      </c>
      <c r="D929" s="30">
        <f>'M3 - Functional Beverage'!F193</f>
        <v/>
      </c>
      <c r="E929" s="33">
        <f>'M3 - Functional Beverage'!J193</f>
        <v/>
      </c>
      <c r="F929" s="31">
        <f>'M3 - Functional Beverage'!K193</f>
        <v/>
      </c>
      <c r="G929" s="30">
        <f>'M3 - Functional Beverage'!AM193</f>
        <v/>
      </c>
      <c r="H929" s="31">
        <f>'M3 - Functional Beverage'!N193</f>
        <v/>
      </c>
      <c r="I929" s="15">
        <f>'M3 - Functional Beverage'!AJ193</f>
        <v/>
      </c>
      <c r="J929" s="15" t="inlineStr">
        <is>
          <t>Capture live promo to assess.</t>
        </is>
      </c>
    </row>
    <row r="930" ht="28" customHeight="1">
      <c r="A930" s="15" t="inlineStr">
        <is>
          <t>De La Calle</t>
        </is>
      </c>
      <c r="B930" s="15" t="inlineStr">
        <is>
          <t>De La Calle Tepache | Pineapple Spice | single 355mL</t>
        </is>
      </c>
      <c r="C930" s="15" t="inlineStr">
        <is>
          <t>3) Functional beverage (still/sparkling)</t>
        </is>
      </c>
      <c r="D930" s="30">
        <f>'M3 - Functional Beverage'!F194</f>
        <v/>
      </c>
      <c r="E930" s="33">
        <f>'M3 - Functional Beverage'!J194</f>
        <v/>
      </c>
      <c r="F930" s="31">
        <f>'M3 - Functional Beverage'!K194</f>
        <v/>
      </c>
      <c r="G930" s="30">
        <f>'M3 - Functional Beverage'!AM194</f>
        <v/>
      </c>
      <c r="H930" s="31">
        <f>'M3 - Functional Beverage'!N194</f>
        <v/>
      </c>
      <c r="I930" s="15">
        <f>'M3 - Functional Beverage'!AJ194</f>
        <v/>
      </c>
      <c r="J930" s="15" t="inlineStr">
        <is>
          <t>Capture live promo to assess.</t>
        </is>
      </c>
    </row>
    <row r="931" ht="28" customHeight="1">
      <c r="A931" s="15" t="inlineStr">
        <is>
          <t>De La Calle</t>
        </is>
      </c>
      <c r="B931" s="15" t="inlineStr">
        <is>
          <t>De La Calle Tepache | Pineapple Spice | 8-pack 355mL</t>
        </is>
      </c>
      <c r="C931" s="15" t="inlineStr">
        <is>
          <t>3) Functional beverage (still/sparkling)</t>
        </is>
      </c>
      <c r="D931" s="30">
        <f>'M3 - Functional Beverage'!F195</f>
        <v/>
      </c>
      <c r="E931" s="33">
        <f>'M3 - Functional Beverage'!J195</f>
        <v/>
      </c>
      <c r="F931" s="31">
        <f>'M3 - Functional Beverage'!K195</f>
        <v/>
      </c>
      <c r="G931" s="30">
        <f>'M3 - Functional Beverage'!AM195</f>
        <v/>
      </c>
      <c r="H931" s="31">
        <f>'M3 - Functional Beverage'!N195</f>
        <v/>
      </c>
      <c r="I931" s="15">
        <f>'M3 - Functional Beverage'!AJ195</f>
        <v/>
      </c>
      <c r="J931" s="15" t="inlineStr">
        <is>
          <t>Capture live promo to assess.</t>
        </is>
      </c>
    </row>
    <row r="932" ht="28" customHeight="1">
      <c r="A932" s="15" t="inlineStr">
        <is>
          <t>De La Calle</t>
        </is>
      </c>
      <c r="B932" s="15" t="inlineStr">
        <is>
          <t>De La Calle Tepache | Pineapple Spice | 12-pack 355mL</t>
        </is>
      </c>
      <c r="C932" s="15" t="inlineStr">
        <is>
          <t>3) Functional beverage (still/sparkling)</t>
        </is>
      </c>
      <c r="D932" s="30">
        <f>'M3 - Functional Beverage'!F196</f>
        <v/>
      </c>
      <c r="E932" s="33">
        <f>'M3 - Functional Beverage'!J196</f>
        <v/>
      </c>
      <c r="F932" s="31">
        <f>'M3 - Functional Beverage'!K196</f>
        <v/>
      </c>
      <c r="G932" s="30">
        <f>'M3 - Functional Beverage'!AM196</f>
        <v/>
      </c>
      <c r="H932" s="31">
        <f>'M3 - Functional Beverage'!N196</f>
        <v/>
      </c>
      <c r="I932" s="15">
        <f>'M3 - Functional Beverage'!AJ196</f>
        <v/>
      </c>
      <c r="J932" s="15" t="inlineStr">
        <is>
          <t>Capture live promo to assess.</t>
        </is>
      </c>
    </row>
    <row r="933" ht="28" customHeight="1">
      <c r="A933" s="15" t="inlineStr">
        <is>
          <t>De La Calle</t>
        </is>
      </c>
      <c r="B933" s="15" t="inlineStr">
        <is>
          <t>De La Calle Tepache | Pineapple Spice | 15-pack 355mL</t>
        </is>
      </c>
      <c r="C933" s="15" t="inlineStr">
        <is>
          <t>3) Functional beverage (still/sparkling)</t>
        </is>
      </c>
      <c r="D933" s="30">
        <f>'M3 - Functional Beverage'!F197</f>
        <v/>
      </c>
      <c r="E933" s="33">
        <f>'M3 - Functional Beverage'!J197</f>
        <v/>
      </c>
      <c r="F933" s="31">
        <f>'M3 - Functional Beverage'!K197</f>
        <v/>
      </c>
      <c r="G933" s="30">
        <f>'M3 - Functional Beverage'!AM197</f>
        <v/>
      </c>
      <c r="H933" s="31">
        <f>'M3 - Functional Beverage'!N197</f>
        <v/>
      </c>
      <c r="I933" s="15">
        <f>'M3 - Functional Beverage'!AJ197</f>
        <v/>
      </c>
      <c r="J933" s="15" t="inlineStr">
        <is>
          <t>Capture live promo to assess.</t>
        </is>
      </c>
    </row>
    <row r="934" ht="28" customHeight="1">
      <c r="A934" s="15" t="inlineStr">
        <is>
          <t>De La Calle</t>
        </is>
      </c>
      <c r="B934" s="15" t="inlineStr">
        <is>
          <t>De La Calle Tepache | Pineapple Spice | 18-pack 355mL</t>
        </is>
      </c>
      <c r="C934" s="15" t="inlineStr">
        <is>
          <t>3) Functional beverage (still/sparkling)</t>
        </is>
      </c>
      <c r="D934" s="30">
        <f>'M3 - Functional Beverage'!F198</f>
        <v/>
      </c>
      <c r="E934" s="33">
        <f>'M3 - Functional Beverage'!J198</f>
        <v/>
      </c>
      <c r="F934" s="31">
        <f>'M3 - Functional Beverage'!K198</f>
        <v/>
      </c>
      <c r="G934" s="30">
        <f>'M3 - Functional Beverage'!AM198</f>
        <v/>
      </c>
      <c r="H934" s="31">
        <f>'M3 - Functional Beverage'!N198</f>
        <v/>
      </c>
      <c r="I934" s="15">
        <f>'M3 - Functional Beverage'!AJ198</f>
        <v/>
      </c>
      <c r="J934" s="15" t="inlineStr">
        <is>
          <t>Capture live promo to assess.</t>
        </is>
      </c>
    </row>
    <row r="935" ht="28" customHeight="1">
      <c r="A935" s="15" t="inlineStr">
        <is>
          <t>De La Calle</t>
        </is>
      </c>
      <c r="B935" s="15" t="inlineStr">
        <is>
          <t>De La Calle Tepache | Pineapple Spice | 24-pack 355mL</t>
        </is>
      </c>
      <c r="C935" s="15" t="inlineStr">
        <is>
          <t>3) Functional beverage (still/sparkling)</t>
        </is>
      </c>
      <c r="D935" s="30">
        <f>'M3 - Functional Beverage'!F199</f>
        <v/>
      </c>
      <c r="E935" s="33">
        <f>'M3 - Functional Beverage'!J199</f>
        <v/>
      </c>
      <c r="F935" s="31">
        <f>'M3 - Functional Beverage'!K199</f>
        <v/>
      </c>
      <c r="G935" s="30">
        <f>'M3 - Functional Beverage'!AM199</f>
        <v/>
      </c>
      <c r="H935" s="31">
        <f>'M3 - Functional Beverage'!N199</f>
        <v/>
      </c>
      <c r="I935" s="15">
        <f>'M3 - Functional Beverage'!AJ199</f>
        <v/>
      </c>
      <c r="J935" s="15" t="inlineStr">
        <is>
          <t>Capture live promo to assess.</t>
        </is>
      </c>
    </row>
    <row r="936" ht="28" customHeight="1">
      <c r="A936" s="15" t="inlineStr">
        <is>
          <t>GT's</t>
        </is>
      </c>
      <c r="B936" s="15" t="inlineStr">
        <is>
          <t>GT's Synergy Raw Kombucha | Trilogy | single 480mL</t>
        </is>
      </c>
      <c r="C936" s="15" t="inlineStr">
        <is>
          <t>3) Functional beverage (still/sparkling)</t>
        </is>
      </c>
      <c r="D936" s="30">
        <f>'M3 - Functional Beverage'!F200</f>
        <v/>
      </c>
      <c r="E936" s="33">
        <f>'M3 - Functional Beverage'!J200</f>
        <v/>
      </c>
      <c r="F936" s="31">
        <f>'M3 - Functional Beverage'!K200</f>
        <v/>
      </c>
      <c r="G936" s="30">
        <f>'M3 - Functional Beverage'!AM200</f>
        <v/>
      </c>
      <c r="H936" s="31">
        <f>'M3 - Functional Beverage'!N200</f>
        <v/>
      </c>
      <c r="I936" s="15">
        <f>'M3 - Functional Beverage'!AJ200</f>
        <v/>
      </c>
      <c r="J936" s="15" t="inlineStr">
        <is>
          <t>Capture live promo to assess.</t>
        </is>
      </c>
    </row>
    <row r="937" ht="28" customHeight="1">
      <c r="A937" s="15" t="inlineStr">
        <is>
          <t>GT's</t>
        </is>
      </c>
      <c r="B937" s="15" t="inlineStr">
        <is>
          <t>GT's Synergy Raw Kombucha | Trilogy | 8-pack 480mL</t>
        </is>
      </c>
      <c r="C937" s="15" t="inlineStr">
        <is>
          <t>3) Functional beverage (still/sparkling)</t>
        </is>
      </c>
      <c r="D937" s="30">
        <f>'M3 - Functional Beverage'!F201</f>
        <v/>
      </c>
      <c r="E937" s="33">
        <f>'M3 - Functional Beverage'!J201</f>
        <v/>
      </c>
      <c r="F937" s="31">
        <f>'M3 - Functional Beverage'!K201</f>
        <v/>
      </c>
      <c r="G937" s="30">
        <f>'M3 - Functional Beverage'!AM201</f>
        <v/>
      </c>
      <c r="H937" s="31">
        <f>'M3 - Functional Beverage'!N201</f>
        <v/>
      </c>
      <c r="I937" s="15">
        <f>'M3 - Functional Beverage'!AJ201</f>
        <v/>
      </c>
      <c r="J937" s="15" t="inlineStr">
        <is>
          <t>Capture live promo to assess.</t>
        </is>
      </c>
    </row>
    <row r="938" ht="28" customHeight="1">
      <c r="A938" s="15" t="inlineStr">
        <is>
          <t>GT's</t>
        </is>
      </c>
      <c r="B938" s="15" t="inlineStr">
        <is>
          <t>GT's Synergy Raw Kombucha | Trilogy | 12-pack 480mL</t>
        </is>
      </c>
      <c r="C938" s="15" t="inlineStr">
        <is>
          <t>3) Functional beverage (still/sparkling)</t>
        </is>
      </c>
      <c r="D938" s="30">
        <f>'M3 - Functional Beverage'!F202</f>
        <v/>
      </c>
      <c r="E938" s="33">
        <f>'M3 - Functional Beverage'!J202</f>
        <v/>
      </c>
      <c r="F938" s="31">
        <f>'M3 - Functional Beverage'!K202</f>
        <v/>
      </c>
      <c r="G938" s="30">
        <f>'M3 - Functional Beverage'!AM202</f>
        <v/>
      </c>
      <c r="H938" s="31">
        <f>'M3 - Functional Beverage'!N202</f>
        <v/>
      </c>
      <c r="I938" s="15">
        <f>'M3 - Functional Beverage'!AJ202</f>
        <v/>
      </c>
      <c r="J938" s="15" t="inlineStr">
        <is>
          <t>Capture live promo to assess.</t>
        </is>
      </c>
    </row>
    <row r="939" ht="28" customHeight="1">
      <c r="A939" s="15" t="inlineStr">
        <is>
          <t>GT's</t>
        </is>
      </c>
      <c r="B939" s="15" t="inlineStr">
        <is>
          <t>GT's Synergy Raw Kombucha | Trilogy | 18-pack 480mL</t>
        </is>
      </c>
      <c r="C939" s="15" t="inlineStr">
        <is>
          <t>3) Functional beverage (still/sparkling)</t>
        </is>
      </c>
      <c r="D939" s="30">
        <f>'M3 - Functional Beverage'!F203</f>
        <v/>
      </c>
      <c r="E939" s="33">
        <f>'M3 - Functional Beverage'!J203</f>
        <v/>
      </c>
      <c r="F939" s="31">
        <f>'M3 - Functional Beverage'!K203</f>
        <v/>
      </c>
      <c r="G939" s="30">
        <f>'M3 - Functional Beverage'!AM203</f>
        <v/>
      </c>
      <c r="H939" s="31">
        <f>'M3 - Functional Beverage'!N203</f>
        <v/>
      </c>
      <c r="I939" s="15">
        <f>'M3 - Functional Beverage'!AJ203</f>
        <v/>
      </c>
      <c r="J939" s="15" t="inlineStr">
        <is>
          <t>Capture live promo to assess.</t>
        </is>
      </c>
    </row>
    <row r="940" ht="28" customHeight="1">
      <c r="A940" s="15" t="inlineStr">
        <is>
          <t>GT's</t>
        </is>
      </c>
      <c r="B940" s="15" t="inlineStr">
        <is>
          <t>GT's Synergy Raw Kombucha | Trilogy | 24-pack 480mL</t>
        </is>
      </c>
      <c r="C940" s="15" t="inlineStr">
        <is>
          <t>3) Functional beverage (still/sparkling)</t>
        </is>
      </c>
      <c r="D940" s="30">
        <f>'M3 - Functional Beverage'!F204</f>
        <v/>
      </c>
      <c r="E940" s="33">
        <f>'M3 - Functional Beverage'!J204</f>
        <v/>
      </c>
      <c r="F940" s="31">
        <f>'M3 - Functional Beverage'!K204</f>
        <v/>
      </c>
      <c r="G940" s="30">
        <f>'M3 - Functional Beverage'!AM204</f>
        <v/>
      </c>
      <c r="H940" s="31">
        <f>'M3 - Functional Beverage'!N204</f>
        <v/>
      </c>
      <c r="I940" s="15">
        <f>'M3 - Functional Beverage'!AJ204</f>
        <v/>
      </c>
      <c r="J940" s="15" t="inlineStr">
        <is>
          <t>Capture live promo to assess.</t>
        </is>
      </c>
    </row>
    <row r="941" ht="28" customHeight="1">
      <c r="A941" s="15" t="inlineStr">
        <is>
          <t>GT's</t>
        </is>
      </c>
      <c r="B941" s="15" t="inlineStr">
        <is>
          <t>GT's Synergy Raw Kombucha | Gingerade | single 480mL</t>
        </is>
      </c>
      <c r="C941" s="15" t="inlineStr">
        <is>
          <t>3) Functional beverage (still/sparkling)</t>
        </is>
      </c>
      <c r="D941" s="30">
        <f>'M3 - Functional Beverage'!F205</f>
        <v/>
      </c>
      <c r="E941" s="33">
        <f>'M3 - Functional Beverage'!J205</f>
        <v/>
      </c>
      <c r="F941" s="31">
        <f>'M3 - Functional Beverage'!K205</f>
        <v/>
      </c>
      <c r="G941" s="30">
        <f>'M3 - Functional Beverage'!AM205</f>
        <v/>
      </c>
      <c r="H941" s="31">
        <f>'M3 - Functional Beverage'!N205</f>
        <v/>
      </c>
      <c r="I941" s="15">
        <f>'M3 - Functional Beverage'!AJ205</f>
        <v/>
      </c>
      <c r="J941" s="15" t="inlineStr">
        <is>
          <t>Capture live promo to assess.</t>
        </is>
      </c>
    </row>
    <row r="942" ht="28" customHeight="1">
      <c r="A942" s="15" t="inlineStr">
        <is>
          <t>GT's</t>
        </is>
      </c>
      <c r="B942" s="15" t="inlineStr">
        <is>
          <t>GT's Synergy Raw Kombucha | Gingerade | 8-pack 480mL</t>
        </is>
      </c>
      <c r="C942" s="15" t="inlineStr">
        <is>
          <t>3) Functional beverage (still/sparkling)</t>
        </is>
      </c>
      <c r="D942" s="30">
        <f>'M3 - Functional Beverage'!F206</f>
        <v/>
      </c>
      <c r="E942" s="33">
        <f>'M3 - Functional Beverage'!J206</f>
        <v/>
      </c>
      <c r="F942" s="31">
        <f>'M3 - Functional Beverage'!K206</f>
        <v/>
      </c>
      <c r="G942" s="30">
        <f>'M3 - Functional Beverage'!AM206</f>
        <v/>
      </c>
      <c r="H942" s="31">
        <f>'M3 - Functional Beverage'!N206</f>
        <v/>
      </c>
      <c r="I942" s="15">
        <f>'M3 - Functional Beverage'!AJ206</f>
        <v/>
      </c>
      <c r="J942" s="15" t="inlineStr">
        <is>
          <t>Capture live promo to assess.</t>
        </is>
      </c>
    </row>
    <row r="943" ht="28" customHeight="1">
      <c r="A943" s="15" t="inlineStr">
        <is>
          <t>GT's</t>
        </is>
      </c>
      <c r="B943" s="15" t="inlineStr">
        <is>
          <t>GT's Synergy Raw Kombucha | Gingerade | 12-pack 480mL</t>
        </is>
      </c>
      <c r="C943" s="15" t="inlineStr">
        <is>
          <t>3) Functional beverage (still/sparkling)</t>
        </is>
      </c>
      <c r="D943" s="30">
        <f>'M3 - Functional Beverage'!F207</f>
        <v/>
      </c>
      <c r="E943" s="33">
        <f>'M3 - Functional Beverage'!J207</f>
        <v/>
      </c>
      <c r="F943" s="31">
        <f>'M3 - Functional Beverage'!K207</f>
        <v/>
      </c>
      <c r="G943" s="30">
        <f>'M3 - Functional Beverage'!AM207</f>
        <v/>
      </c>
      <c r="H943" s="31">
        <f>'M3 - Functional Beverage'!N207</f>
        <v/>
      </c>
      <c r="I943" s="15">
        <f>'M3 - Functional Beverage'!AJ207</f>
        <v/>
      </c>
      <c r="J943" s="15" t="inlineStr">
        <is>
          <t>Capture live promo to assess.</t>
        </is>
      </c>
    </row>
    <row r="944" ht="28" customHeight="1">
      <c r="A944" s="15" t="inlineStr">
        <is>
          <t>GT's</t>
        </is>
      </c>
      <c r="B944" s="15" t="inlineStr">
        <is>
          <t>GT's Synergy Raw Kombucha | Gingerade | 18-pack 480mL</t>
        </is>
      </c>
      <c r="C944" s="15" t="inlineStr">
        <is>
          <t>3) Functional beverage (still/sparkling)</t>
        </is>
      </c>
      <c r="D944" s="30">
        <f>'M3 - Functional Beverage'!F208</f>
        <v/>
      </c>
      <c r="E944" s="33">
        <f>'M3 - Functional Beverage'!J208</f>
        <v/>
      </c>
      <c r="F944" s="31">
        <f>'M3 - Functional Beverage'!K208</f>
        <v/>
      </c>
      <c r="G944" s="30">
        <f>'M3 - Functional Beverage'!AM208</f>
        <v/>
      </c>
      <c r="H944" s="31">
        <f>'M3 - Functional Beverage'!N208</f>
        <v/>
      </c>
      <c r="I944" s="15">
        <f>'M3 - Functional Beverage'!AJ208</f>
        <v/>
      </c>
      <c r="J944" s="15" t="inlineStr">
        <is>
          <t>Capture live promo to assess.</t>
        </is>
      </c>
    </row>
    <row r="945" ht="28" customHeight="1">
      <c r="A945" s="15" t="inlineStr">
        <is>
          <t>GT's</t>
        </is>
      </c>
      <c r="B945" s="15" t="inlineStr">
        <is>
          <t>GT's Synergy Raw Kombucha | Gingerade | 24-pack 480mL</t>
        </is>
      </c>
      <c r="C945" s="15" t="inlineStr">
        <is>
          <t>3) Functional beverage (still/sparkling)</t>
        </is>
      </c>
      <c r="D945" s="30">
        <f>'M3 - Functional Beverage'!F209</f>
        <v/>
      </c>
      <c r="E945" s="33">
        <f>'M3 - Functional Beverage'!J209</f>
        <v/>
      </c>
      <c r="F945" s="31">
        <f>'M3 - Functional Beverage'!K209</f>
        <v/>
      </c>
      <c r="G945" s="30">
        <f>'M3 - Functional Beverage'!AM209</f>
        <v/>
      </c>
      <c r="H945" s="31">
        <f>'M3 - Functional Beverage'!N209</f>
        <v/>
      </c>
      <c r="I945" s="15">
        <f>'M3 - Functional Beverage'!AJ209</f>
        <v/>
      </c>
      <c r="J945" s="15" t="inlineStr">
        <is>
          <t>Capture live promo to assess.</t>
        </is>
      </c>
    </row>
    <row r="946" ht="28" customHeight="1">
      <c r="A946" s="15" t="inlineStr">
        <is>
          <t>GT's</t>
        </is>
      </c>
      <c r="B946" s="15" t="inlineStr">
        <is>
          <t>GT's Synergy Raw Kombucha | Gingerberry | single 480mL</t>
        </is>
      </c>
      <c r="C946" s="15" t="inlineStr">
        <is>
          <t>3) Functional beverage (still/sparkling)</t>
        </is>
      </c>
      <c r="D946" s="30">
        <f>'M3 - Functional Beverage'!F210</f>
        <v/>
      </c>
      <c r="E946" s="33">
        <f>'M3 - Functional Beverage'!J210</f>
        <v/>
      </c>
      <c r="F946" s="31">
        <f>'M3 - Functional Beverage'!K210</f>
        <v/>
      </c>
      <c r="G946" s="30">
        <f>'M3 - Functional Beverage'!AM210</f>
        <v/>
      </c>
      <c r="H946" s="31">
        <f>'M3 - Functional Beverage'!N210</f>
        <v/>
      </c>
      <c r="I946" s="15">
        <f>'M3 - Functional Beverage'!AJ210</f>
        <v/>
      </c>
      <c r="J946" s="15" t="inlineStr">
        <is>
          <t>Capture live promo to assess.</t>
        </is>
      </c>
    </row>
    <row r="947" ht="28" customHeight="1">
      <c r="A947" s="15" t="inlineStr">
        <is>
          <t>GT's</t>
        </is>
      </c>
      <c r="B947" s="15" t="inlineStr">
        <is>
          <t>GT's Synergy Raw Kombucha | Gingerberry | 8-pack 480mL</t>
        </is>
      </c>
      <c r="C947" s="15" t="inlineStr">
        <is>
          <t>3) Functional beverage (still/sparkling)</t>
        </is>
      </c>
      <c r="D947" s="30">
        <f>'M3 - Functional Beverage'!F211</f>
        <v/>
      </c>
      <c r="E947" s="33">
        <f>'M3 - Functional Beverage'!J211</f>
        <v/>
      </c>
      <c r="F947" s="31">
        <f>'M3 - Functional Beverage'!K211</f>
        <v/>
      </c>
      <c r="G947" s="30">
        <f>'M3 - Functional Beverage'!AM211</f>
        <v/>
      </c>
      <c r="H947" s="31">
        <f>'M3 - Functional Beverage'!N211</f>
        <v/>
      </c>
      <c r="I947" s="15">
        <f>'M3 - Functional Beverage'!AJ211</f>
        <v/>
      </c>
      <c r="J947" s="15" t="inlineStr">
        <is>
          <t>Capture live promo to assess.</t>
        </is>
      </c>
    </row>
    <row r="948" ht="28" customHeight="1">
      <c r="A948" s="15" t="inlineStr">
        <is>
          <t>GT's</t>
        </is>
      </c>
      <c r="B948" s="15" t="inlineStr">
        <is>
          <t>GT's Synergy Raw Kombucha | Gingerberry | 12-pack 480mL</t>
        </is>
      </c>
      <c r="C948" s="15" t="inlineStr">
        <is>
          <t>3) Functional beverage (still/sparkling)</t>
        </is>
      </c>
      <c r="D948" s="30">
        <f>'M3 - Functional Beverage'!F212</f>
        <v/>
      </c>
      <c r="E948" s="33">
        <f>'M3 - Functional Beverage'!J212</f>
        <v/>
      </c>
      <c r="F948" s="31">
        <f>'M3 - Functional Beverage'!K212</f>
        <v/>
      </c>
      <c r="G948" s="30">
        <f>'M3 - Functional Beverage'!AM212</f>
        <v/>
      </c>
      <c r="H948" s="31">
        <f>'M3 - Functional Beverage'!N212</f>
        <v/>
      </c>
      <c r="I948" s="15">
        <f>'M3 - Functional Beverage'!AJ212</f>
        <v/>
      </c>
      <c r="J948" s="15" t="inlineStr">
        <is>
          <t>Capture live promo to assess.</t>
        </is>
      </c>
    </row>
    <row r="949" ht="28" customHeight="1">
      <c r="A949" s="15" t="inlineStr">
        <is>
          <t>GT's</t>
        </is>
      </c>
      <c r="B949" s="15" t="inlineStr">
        <is>
          <t>GT's Synergy Raw Kombucha | Gingerberry | 18-pack 480mL</t>
        </is>
      </c>
      <c r="C949" s="15" t="inlineStr">
        <is>
          <t>3) Functional beverage (still/sparkling)</t>
        </is>
      </c>
      <c r="D949" s="30">
        <f>'M3 - Functional Beverage'!F213</f>
        <v/>
      </c>
      <c r="E949" s="33">
        <f>'M3 - Functional Beverage'!J213</f>
        <v/>
      </c>
      <c r="F949" s="31">
        <f>'M3 - Functional Beverage'!K213</f>
        <v/>
      </c>
      <c r="G949" s="30">
        <f>'M3 - Functional Beverage'!AM213</f>
        <v/>
      </c>
      <c r="H949" s="31">
        <f>'M3 - Functional Beverage'!N213</f>
        <v/>
      </c>
      <c r="I949" s="15">
        <f>'M3 - Functional Beverage'!AJ213</f>
        <v/>
      </c>
      <c r="J949" s="15" t="inlineStr">
        <is>
          <t>Capture live promo to assess.</t>
        </is>
      </c>
    </row>
    <row r="950" ht="28" customHeight="1">
      <c r="A950" s="15" t="inlineStr">
        <is>
          <t>GT's</t>
        </is>
      </c>
      <c r="B950" s="15" t="inlineStr">
        <is>
          <t>GT's Synergy Raw Kombucha | Gingerberry | 24-pack 480mL</t>
        </is>
      </c>
      <c r="C950" s="15" t="inlineStr">
        <is>
          <t>3) Functional beverage (still/sparkling)</t>
        </is>
      </c>
      <c r="D950" s="30">
        <f>'M3 - Functional Beverage'!F214</f>
        <v/>
      </c>
      <c r="E950" s="33">
        <f>'M3 - Functional Beverage'!J214</f>
        <v/>
      </c>
      <c r="F950" s="31">
        <f>'M3 - Functional Beverage'!K214</f>
        <v/>
      </c>
      <c r="G950" s="30">
        <f>'M3 - Functional Beverage'!AM214</f>
        <v/>
      </c>
      <c r="H950" s="31">
        <f>'M3 - Functional Beverage'!N214</f>
        <v/>
      </c>
      <c r="I950" s="15">
        <f>'M3 - Functional Beverage'!AJ214</f>
        <v/>
      </c>
      <c r="J950" s="15" t="inlineStr">
        <is>
          <t>Capture live promo to assess.</t>
        </is>
      </c>
    </row>
    <row r="951" ht="28" customHeight="1">
      <c r="A951" s="15" t="inlineStr">
        <is>
          <t>GT's</t>
        </is>
      </c>
      <c r="B951" s="15" t="inlineStr">
        <is>
          <t>GT's Synergy Raw Kombucha | Strawberry Lemonade | single 480mL</t>
        </is>
      </c>
      <c r="C951" s="15" t="inlineStr">
        <is>
          <t>3) Functional beverage (still/sparkling)</t>
        </is>
      </c>
      <c r="D951" s="30">
        <f>'M3 - Functional Beverage'!F215</f>
        <v/>
      </c>
      <c r="E951" s="33">
        <f>'M3 - Functional Beverage'!J215</f>
        <v/>
      </c>
      <c r="F951" s="31">
        <f>'M3 - Functional Beverage'!K215</f>
        <v/>
      </c>
      <c r="G951" s="30">
        <f>'M3 - Functional Beverage'!AM215</f>
        <v/>
      </c>
      <c r="H951" s="31">
        <f>'M3 - Functional Beverage'!N215</f>
        <v/>
      </c>
      <c r="I951" s="15">
        <f>'M3 - Functional Beverage'!AJ215</f>
        <v/>
      </c>
      <c r="J951" s="15" t="inlineStr">
        <is>
          <t>Capture live promo to assess.</t>
        </is>
      </c>
    </row>
    <row r="952" ht="28" customHeight="1">
      <c r="A952" s="15" t="inlineStr">
        <is>
          <t>GT's</t>
        </is>
      </c>
      <c r="B952" s="15" t="inlineStr">
        <is>
          <t>GT's Synergy Raw Kombucha | Strawberry Lemonade | 8-pack 480mL</t>
        </is>
      </c>
      <c r="C952" s="15" t="inlineStr">
        <is>
          <t>3) Functional beverage (still/sparkling)</t>
        </is>
      </c>
      <c r="D952" s="30">
        <f>'M3 - Functional Beverage'!F216</f>
        <v/>
      </c>
      <c r="E952" s="33">
        <f>'M3 - Functional Beverage'!J216</f>
        <v/>
      </c>
      <c r="F952" s="31">
        <f>'M3 - Functional Beverage'!K216</f>
        <v/>
      </c>
      <c r="G952" s="30">
        <f>'M3 - Functional Beverage'!AM216</f>
        <v/>
      </c>
      <c r="H952" s="31">
        <f>'M3 - Functional Beverage'!N216</f>
        <v/>
      </c>
      <c r="I952" s="15">
        <f>'M3 - Functional Beverage'!AJ216</f>
        <v/>
      </c>
      <c r="J952" s="15" t="inlineStr">
        <is>
          <t>Capture live promo to assess.</t>
        </is>
      </c>
    </row>
    <row r="953" ht="28" customHeight="1">
      <c r="A953" s="15" t="inlineStr">
        <is>
          <t>GT's</t>
        </is>
      </c>
      <c r="B953" s="15" t="inlineStr">
        <is>
          <t>GT's Synergy Raw Kombucha | Strawberry Lemonade | 12-pack 480mL</t>
        </is>
      </c>
      <c r="C953" s="15" t="inlineStr">
        <is>
          <t>3) Functional beverage (still/sparkling)</t>
        </is>
      </c>
      <c r="D953" s="30">
        <f>'M3 - Functional Beverage'!F217</f>
        <v/>
      </c>
      <c r="E953" s="33">
        <f>'M3 - Functional Beverage'!J217</f>
        <v/>
      </c>
      <c r="F953" s="31">
        <f>'M3 - Functional Beverage'!K217</f>
        <v/>
      </c>
      <c r="G953" s="30">
        <f>'M3 - Functional Beverage'!AM217</f>
        <v/>
      </c>
      <c r="H953" s="31">
        <f>'M3 - Functional Beverage'!N217</f>
        <v/>
      </c>
      <c r="I953" s="15">
        <f>'M3 - Functional Beverage'!AJ217</f>
        <v/>
      </c>
      <c r="J953" s="15" t="inlineStr">
        <is>
          <t>Capture live promo to assess.</t>
        </is>
      </c>
    </row>
    <row r="954" ht="28" customHeight="1">
      <c r="A954" s="15" t="inlineStr">
        <is>
          <t>GT's</t>
        </is>
      </c>
      <c r="B954" s="15" t="inlineStr">
        <is>
          <t>GT's Synergy Raw Kombucha | Strawberry Lemonade | 18-pack 480mL</t>
        </is>
      </c>
      <c r="C954" s="15" t="inlineStr">
        <is>
          <t>3) Functional beverage (still/sparkling)</t>
        </is>
      </c>
      <c r="D954" s="30">
        <f>'M3 - Functional Beverage'!F218</f>
        <v/>
      </c>
      <c r="E954" s="33">
        <f>'M3 - Functional Beverage'!J218</f>
        <v/>
      </c>
      <c r="F954" s="31">
        <f>'M3 - Functional Beverage'!K218</f>
        <v/>
      </c>
      <c r="G954" s="30">
        <f>'M3 - Functional Beverage'!AM218</f>
        <v/>
      </c>
      <c r="H954" s="31">
        <f>'M3 - Functional Beverage'!N218</f>
        <v/>
      </c>
      <c r="I954" s="15">
        <f>'M3 - Functional Beverage'!AJ218</f>
        <v/>
      </c>
      <c r="J954" s="15" t="inlineStr">
        <is>
          <t>Capture live promo to assess.</t>
        </is>
      </c>
    </row>
    <row r="955" ht="28" customHeight="1">
      <c r="A955" s="15" t="inlineStr">
        <is>
          <t>GT's</t>
        </is>
      </c>
      <c r="B955" s="15" t="inlineStr">
        <is>
          <t>GT's Synergy Raw Kombucha | Strawberry Lemonade | 24-pack 480mL</t>
        </is>
      </c>
      <c r="C955" s="15" t="inlineStr">
        <is>
          <t>3) Functional beverage (still/sparkling)</t>
        </is>
      </c>
      <c r="D955" s="30">
        <f>'M3 - Functional Beverage'!F219</f>
        <v/>
      </c>
      <c r="E955" s="33">
        <f>'M3 - Functional Beverage'!J219</f>
        <v/>
      </c>
      <c r="F955" s="31">
        <f>'M3 - Functional Beverage'!K219</f>
        <v/>
      </c>
      <c r="G955" s="30">
        <f>'M3 - Functional Beverage'!AM219</f>
        <v/>
      </c>
      <c r="H955" s="31">
        <f>'M3 - Functional Beverage'!N219</f>
        <v/>
      </c>
      <c r="I955" s="15">
        <f>'M3 - Functional Beverage'!AJ219</f>
        <v/>
      </c>
      <c r="J955" s="15" t="inlineStr">
        <is>
          <t>Capture live promo to assess.</t>
        </is>
      </c>
    </row>
    <row r="956" ht="28" customHeight="1">
      <c r="A956" s="15" t="inlineStr">
        <is>
          <t>GT's</t>
        </is>
      </c>
      <c r="B956" s="15" t="inlineStr">
        <is>
          <t>GT's Synergy Raw Kombucha | Cosmic Cranberry | single 480mL</t>
        </is>
      </c>
      <c r="C956" s="15" t="inlineStr">
        <is>
          <t>3) Functional beverage (still/sparkling)</t>
        </is>
      </c>
      <c r="D956" s="30">
        <f>'M3 - Functional Beverage'!F220</f>
        <v/>
      </c>
      <c r="E956" s="33">
        <f>'M3 - Functional Beverage'!J220</f>
        <v/>
      </c>
      <c r="F956" s="31">
        <f>'M3 - Functional Beverage'!K220</f>
        <v/>
      </c>
      <c r="G956" s="30">
        <f>'M3 - Functional Beverage'!AM220</f>
        <v/>
      </c>
      <c r="H956" s="31">
        <f>'M3 - Functional Beverage'!N220</f>
        <v/>
      </c>
      <c r="I956" s="15">
        <f>'M3 - Functional Beverage'!AJ220</f>
        <v/>
      </c>
      <c r="J956" s="15" t="inlineStr">
        <is>
          <t>Capture live promo to assess.</t>
        </is>
      </c>
    </row>
    <row r="957" ht="28" customHeight="1">
      <c r="A957" s="15" t="inlineStr">
        <is>
          <t>GT's</t>
        </is>
      </c>
      <c r="B957" s="15" t="inlineStr">
        <is>
          <t>GT's Synergy Raw Kombucha | Cosmic Cranberry | 8-pack 480mL</t>
        </is>
      </c>
      <c r="C957" s="15" t="inlineStr">
        <is>
          <t>3) Functional beverage (still/sparkling)</t>
        </is>
      </c>
      <c r="D957" s="30">
        <f>'M3 - Functional Beverage'!F221</f>
        <v/>
      </c>
      <c r="E957" s="33">
        <f>'M3 - Functional Beverage'!J221</f>
        <v/>
      </c>
      <c r="F957" s="31">
        <f>'M3 - Functional Beverage'!K221</f>
        <v/>
      </c>
      <c r="G957" s="30">
        <f>'M3 - Functional Beverage'!AM221</f>
        <v/>
      </c>
      <c r="H957" s="31">
        <f>'M3 - Functional Beverage'!N221</f>
        <v/>
      </c>
      <c r="I957" s="15">
        <f>'M3 - Functional Beverage'!AJ221</f>
        <v/>
      </c>
      <c r="J957" s="15" t="inlineStr">
        <is>
          <t>Capture live promo to assess.</t>
        </is>
      </c>
    </row>
    <row r="958" ht="28" customHeight="1">
      <c r="A958" s="15" t="inlineStr">
        <is>
          <t>GT's</t>
        </is>
      </c>
      <c r="B958" s="15" t="inlineStr">
        <is>
          <t>GT's Synergy Raw Kombucha | Cosmic Cranberry | 12-pack 480mL</t>
        </is>
      </c>
      <c r="C958" s="15" t="inlineStr">
        <is>
          <t>3) Functional beverage (still/sparkling)</t>
        </is>
      </c>
      <c r="D958" s="30">
        <f>'M3 - Functional Beverage'!F222</f>
        <v/>
      </c>
      <c r="E958" s="33">
        <f>'M3 - Functional Beverage'!J222</f>
        <v/>
      </c>
      <c r="F958" s="31">
        <f>'M3 - Functional Beverage'!K222</f>
        <v/>
      </c>
      <c r="G958" s="30">
        <f>'M3 - Functional Beverage'!AM222</f>
        <v/>
      </c>
      <c r="H958" s="31">
        <f>'M3 - Functional Beverage'!N222</f>
        <v/>
      </c>
      <c r="I958" s="15">
        <f>'M3 - Functional Beverage'!AJ222</f>
        <v/>
      </c>
      <c r="J958" s="15" t="inlineStr">
        <is>
          <t>Capture live promo to assess.</t>
        </is>
      </c>
    </row>
    <row r="959" ht="28" customHeight="1">
      <c r="A959" s="15" t="inlineStr">
        <is>
          <t>GT's</t>
        </is>
      </c>
      <c r="B959" s="15" t="inlineStr">
        <is>
          <t>GT's Synergy Raw Kombucha | Cosmic Cranberry | 18-pack 480mL</t>
        </is>
      </c>
      <c r="C959" s="15" t="inlineStr">
        <is>
          <t>3) Functional beverage (still/sparkling)</t>
        </is>
      </c>
      <c r="D959" s="30">
        <f>'M3 - Functional Beverage'!F223</f>
        <v/>
      </c>
      <c r="E959" s="33">
        <f>'M3 - Functional Beverage'!J223</f>
        <v/>
      </c>
      <c r="F959" s="31">
        <f>'M3 - Functional Beverage'!K223</f>
        <v/>
      </c>
      <c r="G959" s="30">
        <f>'M3 - Functional Beverage'!AM223</f>
        <v/>
      </c>
      <c r="H959" s="31">
        <f>'M3 - Functional Beverage'!N223</f>
        <v/>
      </c>
      <c r="I959" s="15">
        <f>'M3 - Functional Beverage'!AJ223</f>
        <v/>
      </c>
      <c r="J959" s="15" t="inlineStr">
        <is>
          <t>Capture live promo to assess.</t>
        </is>
      </c>
    </row>
    <row r="960" ht="28" customHeight="1">
      <c r="A960" s="15" t="inlineStr">
        <is>
          <t>GT's</t>
        </is>
      </c>
      <c r="B960" s="15" t="inlineStr">
        <is>
          <t>GT's Synergy Raw Kombucha | Cosmic Cranberry | 24-pack 480mL</t>
        </is>
      </c>
      <c r="C960" s="15" t="inlineStr">
        <is>
          <t>3) Functional beverage (still/sparkling)</t>
        </is>
      </c>
      <c r="D960" s="30">
        <f>'M3 - Functional Beverage'!F224</f>
        <v/>
      </c>
      <c r="E960" s="33">
        <f>'M3 - Functional Beverage'!J224</f>
        <v/>
      </c>
      <c r="F960" s="31">
        <f>'M3 - Functional Beverage'!K224</f>
        <v/>
      </c>
      <c r="G960" s="30">
        <f>'M3 - Functional Beverage'!AM224</f>
        <v/>
      </c>
      <c r="H960" s="31">
        <f>'M3 - Functional Beverage'!N224</f>
        <v/>
      </c>
      <c r="I960" s="15">
        <f>'M3 - Functional Beverage'!AJ224</f>
        <v/>
      </c>
      <c r="J960" s="15" t="inlineStr">
        <is>
          <t>Capture live promo to assess.</t>
        </is>
      </c>
    </row>
    <row r="961" ht="28" customHeight="1">
      <c r="A961" s="15" t="inlineStr">
        <is>
          <t>Health-Ade</t>
        </is>
      </c>
      <c r="B961" s="15" t="inlineStr">
        <is>
          <t>Health-Ade Kombucha | Pink Lady Apple | single 473mL</t>
        </is>
      </c>
      <c r="C961" s="15" t="inlineStr">
        <is>
          <t>3) Functional beverage (still/sparkling)</t>
        </is>
      </c>
      <c r="D961" s="30">
        <f>'M3 - Functional Beverage'!F225</f>
        <v/>
      </c>
      <c r="E961" s="33">
        <f>'M3 - Functional Beverage'!J225</f>
        <v/>
      </c>
      <c r="F961" s="31">
        <f>'M3 - Functional Beverage'!K225</f>
        <v/>
      </c>
      <c r="G961" s="30">
        <f>'M3 - Functional Beverage'!AM225</f>
        <v/>
      </c>
      <c r="H961" s="31">
        <f>'M3 - Functional Beverage'!N225</f>
        <v/>
      </c>
      <c r="I961" s="15">
        <f>'M3 - Functional Beverage'!AJ225</f>
        <v/>
      </c>
      <c r="J961" s="15" t="inlineStr">
        <is>
          <t>Capture live promo to assess.</t>
        </is>
      </c>
    </row>
    <row r="962" ht="28" customHeight="1">
      <c r="A962" s="15" t="inlineStr">
        <is>
          <t>Health-Ade</t>
        </is>
      </c>
      <c r="B962" s="15" t="inlineStr">
        <is>
          <t>Health-Ade Kombucha | Pink Lady Apple | 8-pack 473mL</t>
        </is>
      </c>
      <c r="C962" s="15" t="inlineStr">
        <is>
          <t>3) Functional beverage (still/sparkling)</t>
        </is>
      </c>
      <c r="D962" s="30">
        <f>'M3 - Functional Beverage'!F226</f>
        <v/>
      </c>
      <c r="E962" s="33">
        <f>'M3 - Functional Beverage'!J226</f>
        <v/>
      </c>
      <c r="F962" s="31">
        <f>'M3 - Functional Beverage'!K226</f>
        <v/>
      </c>
      <c r="G962" s="30">
        <f>'M3 - Functional Beverage'!AM226</f>
        <v/>
      </c>
      <c r="H962" s="31">
        <f>'M3 - Functional Beverage'!N226</f>
        <v/>
      </c>
      <c r="I962" s="15">
        <f>'M3 - Functional Beverage'!AJ226</f>
        <v/>
      </c>
      <c r="J962" s="15" t="inlineStr">
        <is>
          <t>Capture live promo to assess.</t>
        </is>
      </c>
    </row>
    <row r="963" ht="28" customHeight="1">
      <c r="A963" s="15" t="inlineStr">
        <is>
          <t>Health-Ade</t>
        </is>
      </c>
      <c r="B963" s="15" t="inlineStr">
        <is>
          <t>Health-Ade Kombucha | Pink Lady Apple | 12-pack 473mL</t>
        </is>
      </c>
      <c r="C963" s="15" t="inlineStr">
        <is>
          <t>3) Functional beverage (still/sparkling)</t>
        </is>
      </c>
      <c r="D963" s="30">
        <f>'M3 - Functional Beverage'!F227</f>
        <v/>
      </c>
      <c r="E963" s="33">
        <f>'M3 - Functional Beverage'!J227</f>
        <v/>
      </c>
      <c r="F963" s="31">
        <f>'M3 - Functional Beverage'!K227</f>
        <v/>
      </c>
      <c r="G963" s="30">
        <f>'M3 - Functional Beverage'!AM227</f>
        <v/>
      </c>
      <c r="H963" s="31">
        <f>'M3 - Functional Beverage'!N227</f>
        <v/>
      </c>
      <c r="I963" s="15">
        <f>'M3 - Functional Beverage'!AJ227</f>
        <v/>
      </c>
      <c r="J963" s="15" t="inlineStr">
        <is>
          <t>Capture live promo to assess.</t>
        </is>
      </c>
    </row>
    <row r="964" ht="28" customHeight="1">
      <c r="A964" s="15" t="inlineStr">
        <is>
          <t>Health-Ade</t>
        </is>
      </c>
      <c r="B964" s="15" t="inlineStr">
        <is>
          <t>Health-Ade Kombucha | Pink Lady Apple | 18-pack 473mL</t>
        </is>
      </c>
      <c r="C964" s="15" t="inlineStr">
        <is>
          <t>3) Functional beverage (still/sparkling)</t>
        </is>
      </c>
      <c r="D964" s="30">
        <f>'M3 - Functional Beverage'!F228</f>
        <v/>
      </c>
      <c r="E964" s="33">
        <f>'M3 - Functional Beverage'!J228</f>
        <v/>
      </c>
      <c r="F964" s="31">
        <f>'M3 - Functional Beverage'!K228</f>
        <v/>
      </c>
      <c r="G964" s="30">
        <f>'M3 - Functional Beverage'!AM228</f>
        <v/>
      </c>
      <c r="H964" s="31">
        <f>'M3 - Functional Beverage'!N228</f>
        <v/>
      </c>
      <c r="I964" s="15">
        <f>'M3 - Functional Beverage'!AJ228</f>
        <v/>
      </c>
      <c r="J964" s="15" t="inlineStr">
        <is>
          <t>Capture live promo to assess.</t>
        </is>
      </c>
    </row>
    <row r="965" ht="28" customHeight="1">
      <c r="A965" s="15" t="inlineStr">
        <is>
          <t>Health-Ade</t>
        </is>
      </c>
      <c r="B965" s="15" t="inlineStr">
        <is>
          <t>Health-Ade Kombucha | Pink Lady Apple | 24-pack 473mL</t>
        </is>
      </c>
      <c r="C965" s="15" t="inlineStr">
        <is>
          <t>3) Functional beverage (still/sparkling)</t>
        </is>
      </c>
      <c r="D965" s="30">
        <f>'M3 - Functional Beverage'!F229</f>
        <v/>
      </c>
      <c r="E965" s="33">
        <f>'M3 - Functional Beverage'!J229</f>
        <v/>
      </c>
      <c r="F965" s="31">
        <f>'M3 - Functional Beverage'!K229</f>
        <v/>
      </c>
      <c r="G965" s="30">
        <f>'M3 - Functional Beverage'!AM229</f>
        <v/>
      </c>
      <c r="H965" s="31">
        <f>'M3 - Functional Beverage'!N229</f>
        <v/>
      </c>
      <c r="I965" s="15">
        <f>'M3 - Functional Beverage'!AJ229</f>
        <v/>
      </c>
      <c r="J965" s="15" t="inlineStr">
        <is>
          <t>Capture live promo to assess.</t>
        </is>
      </c>
    </row>
    <row r="966" ht="28" customHeight="1">
      <c r="A966" s="15" t="inlineStr">
        <is>
          <t>Health-Ade</t>
        </is>
      </c>
      <c r="B966" s="15" t="inlineStr">
        <is>
          <t>Health-Ade Kombucha | Pomegranate | single 473mL</t>
        </is>
      </c>
      <c r="C966" s="15" t="inlineStr">
        <is>
          <t>3) Functional beverage (still/sparkling)</t>
        </is>
      </c>
      <c r="D966" s="30">
        <f>'M3 - Functional Beverage'!F230</f>
        <v/>
      </c>
      <c r="E966" s="33">
        <f>'M3 - Functional Beverage'!J230</f>
        <v/>
      </c>
      <c r="F966" s="31">
        <f>'M3 - Functional Beverage'!K230</f>
        <v/>
      </c>
      <c r="G966" s="30">
        <f>'M3 - Functional Beverage'!AM230</f>
        <v/>
      </c>
      <c r="H966" s="31">
        <f>'M3 - Functional Beverage'!N230</f>
        <v/>
      </c>
      <c r="I966" s="15">
        <f>'M3 - Functional Beverage'!AJ230</f>
        <v/>
      </c>
      <c r="J966" s="15" t="inlineStr">
        <is>
          <t>Capture live promo to assess.</t>
        </is>
      </c>
    </row>
    <row r="967" ht="28" customHeight="1">
      <c r="A967" s="15" t="inlineStr">
        <is>
          <t>Health-Ade</t>
        </is>
      </c>
      <c r="B967" s="15" t="inlineStr">
        <is>
          <t>Health-Ade Kombucha | Pomegranate | 8-pack 473mL</t>
        </is>
      </c>
      <c r="C967" s="15" t="inlineStr">
        <is>
          <t>3) Functional beverage (still/sparkling)</t>
        </is>
      </c>
      <c r="D967" s="30">
        <f>'M3 - Functional Beverage'!F231</f>
        <v/>
      </c>
      <c r="E967" s="33">
        <f>'M3 - Functional Beverage'!J231</f>
        <v/>
      </c>
      <c r="F967" s="31">
        <f>'M3 - Functional Beverage'!K231</f>
        <v/>
      </c>
      <c r="G967" s="30">
        <f>'M3 - Functional Beverage'!AM231</f>
        <v/>
      </c>
      <c r="H967" s="31">
        <f>'M3 - Functional Beverage'!N231</f>
        <v/>
      </c>
      <c r="I967" s="15">
        <f>'M3 - Functional Beverage'!AJ231</f>
        <v/>
      </c>
      <c r="J967" s="15" t="inlineStr">
        <is>
          <t>Capture live promo to assess.</t>
        </is>
      </c>
    </row>
    <row r="968" ht="28" customHeight="1">
      <c r="A968" s="15" t="inlineStr">
        <is>
          <t>Health-Ade</t>
        </is>
      </c>
      <c r="B968" s="15" t="inlineStr">
        <is>
          <t>Health-Ade Kombucha | Pomegranate | 12-pack 473mL</t>
        </is>
      </c>
      <c r="C968" s="15" t="inlineStr">
        <is>
          <t>3) Functional beverage (still/sparkling)</t>
        </is>
      </c>
      <c r="D968" s="30">
        <f>'M3 - Functional Beverage'!F232</f>
        <v/>
      </c>
      <c r="E968" s="33">
        <f>'M3 - Functional Beverage'!J232</f>
        <v/>
      </c>
      <c r="F968" s="31">
        <f>'M3 - Functional Beverage'!K232</f>
        <v/>
      </c>
      <c r="G968" s="30">
        <f>'M3 - Functional Beverage'!AM232</f>
        <v/>
      </c>
      <c r="H968" s="31">
        <f>'M3 - Functional Beverage'!N232</f>
        <v/>
      </c>
      <c r="I968" s="15">
        <f>'M3 - Functional Beverage'!AJ232</f>
        <v/>
      </c>
      <c r="J968" s="15" t="inlineStr">
        <is>
          <t>Capture live promo to assess.</t>
        </is>
      </c>
    </row>
    <row r="969" ht="28" customHeight="1">
      <c r="A969" s="15" t="inlineStr">
        <is>
          <t>Health-Ade</t>
        </is>
      </c>
      <c r="B969" s="15" t="inlineStr">
        <is>
          <t>Health-Ade Kombucha | Pomegranate | 18-pack 473mL</t>
        </is>
      </c>
      <c r="C969" s="15" t="inlineStr">
        <is>
          <t>3) Functional beverage (still/sparkling)</t>
        </is>
      </c>
      <c r="D969" s="30">
        <f>'M3 - Functional Beverage'!F233</f>
        <v/>
      </c>
      <c r="E969" s="33">
        <f>'M3 - Functional Beverage'!J233</f>
        <v/>
      </c>
      <c r="F969" s="31">
        <f>'M3 - Functional Beverage'!K233</f>
        <v/>
      </c>
      <c r="G969" s="30">
        <f>'M3 - Functional Beverage'!AM233</f>
        <v/>
      </c>
      <c r="H969" s="31">
        <f>'M3 - Functional Beverage'!N233</f>
        <v/>
      </c>
      <c r="I969" s="15">
        <f>'M3 - Functional Beverage'!AJ233</f>
        <v/>
      </c>
      <c r="J969" s="15" t="inlineStr">
        <is>
          <t>Capture live promo to assess.</t>
        </is>
      </c>
    </row>
    <row r="970" ht="28" customHeight="1">
      <c r="A970" s="15" t="inlineStr">
        <is>
          <t>Health-Ade</t>
        </is>
      </c>
      <c r="B970" s="15" t="inlineStr">
        <is>
          <t>Health-Ade Kombucha | Pomegranate | 24-pack 473mL</t>
        </is>
      </c>
      <c r="C970" s="15" t="inlineStr">
        <is>
          <t>3) Functional beverage (still/sparkling)</t>
        </is>
      </c>
      <c r="D970" s="30">
        <f>'M3 - Functional Beverage'!F234</f>
        <v/>
      </c>
      <c r="E970" s="33">
        <f>'M3 - Functional Beverage'!J234</f>
        <v/>
      </c>
      <c r="F970" s="31">
        <f>'M3 - Functional Beverage'!K234</f>
        <v/>
      </c>
      <c r="G970" s="30">
        <f>'M3 - Functional Beverage'!AM234</f>
        <v/>
      </c>
      <c r="H970" s="31">
        <f>'M3 - Functional Beverage'!N234</f>
        <v/>
      </c>
      <c r="I970" s="15">
        <f>'M3 - Functional Beverage'!AJ234</f>
        <v/>
      </c>
      <c r="J970" s="15" t="inlineStr">
        <is>
          <t>Capture live promo to assess.</t>
        </is>
      </c>
    </row>
    <row r="971" ht="28" customHeight="1">
      <c r="A971" s="15" t="inlineStr">
        <is>
          <t>Health-Ade</t>
        </is>
      </c>
      <c r="B971" s="15" t="inlineStr">
        <is>
          <t>Health-Ade Kombucha | Ginger Lemon | single 473mL</t>
        </is>
      </c>
      <c r="C971" s="15" t="inlineStr">
        <is>
          <t>3) Functional beverage (still/sparkling)</t>
        </is>
      </c>
      <c r="D971" s="30">
        <f>'M3 - Functional Beverage'!F235</f>
        <v/>
      </c>
      <c r="E971" s="33">
        <f>'M3 - Functional Beverage'!J235</f>
        <v/>
      </c>
      <c r="F971" s="31">
        <f>'M3 - Functional Beverage'!K235</f>
        <v/>
      </c>
      <c r="G971" s="30">
        <f>'M3 - Functional Beverage'!AM235</f>
        <v/>
      </c>
      <c r="H971" s="31">
        <f>'M3 - Functional Beverage'!N235</f>
        <v/>
      </c>
      <c r="I971" s="15">
        <f>'M3 - Functional Beverage'!AJ235</f>
        <v/>
      </c>
      <c r="J971" s="15" t="inlineStr">
        <is>
          <t>Capture live promo to assess.</t>
        </is>
      </c>
    </row>
    <row r="972" ht="28" customHeight="1">
      <c r="A972" s="15" t="inlineStr">
        <is>
          <t>Health-Ade</t>
        </is>
      </c>
      <c r="B972" s="15" t="inlineStr">
        <is>
          <t>Health-Ade Kombucha | Ginger Lemon | 8-pack 473mL</t>
        </is>
      </c>
      <c r="C972" s="15" t="inlineStr">
        <is>
          <t>3) Functional beverage (still/sparkling)</t>
        </is>
      </c>
      <c r="D972" s="30">
        <f>'M3 - Functional Beverage'!F236</f>
        <v/>
      </c>
      <c r="E972" s="33">
        <f>'M3 - Functional Beverage'!J236</f>
        <v/>
      </c>
      <c r="F972" s="31">
        <f>'M3 - Functional Beverage'!K236</f>
        <v/>
      </c>
      <c r="G972" s="30">
        <f>'M3 - Functional Beverage'!AM236</f>
        <v/>
      </c>
      <c r="H972" s="31">
        <f>'M3 - Functional Beverage'!N236</f>
        <v/>
      </c>
      <c r="I972" s="15">
        <f>'M3 - Functional Beverage'!AJ236</f>
        <v/>
      </c>
      <c r="J972" s="15" t="inlineStr">
        <is>
          <t>Capture live promo to assess.</t>
        </is>
      </c>
    </row>
    <row r="973" ht="28" customHeight="1">
      <c r="A973" s="15" t="inlineStr">
        <is>
          <t>Health-Ade</t>
        </is>
      </c>
      <c r="B973" s="15" t="inlineStr">
        <is>
          <t>Health-Ade Kombucha | Ginger Lemon | 12-pack 473mL</t>
        </is>
      </c>
      <c r="C973" s="15" t="inlineStr">
        <is>
          <t>3) Functional beverage (still/sparkling)</t>
        </is>
      </c>
      <c r="D973" s="30">
        <f>'M3 - Functional Beverage'!F237</f>
        <v/>
      </c>
      <c r="E973" s="33">
        <f>'M3 - Functional Beverage'!J237</f>
        <v/>
      </c>
      <c r="F973" s="31">
        <f>'M3 - Functional Beverage'!K237</f>
        <v/>
      </c>
      <c r="G973" s="30">
        <f>'M3 - Functional Beverage'!AM237</f>
        <v/>
      </c>
      <c r="H973" s="31">
        <f>'M3 - Functional Beverage'!N237</f>
        <v/>
      </c>
      <c r="I973" s="15">
        <f>'M3 - Functional Beverage'!AJ237</f>
        <v/>
      </c>
      <c r="J973" s="15" t="inlineStr">
        <is>
          <t>Capture live promo to assess.</t>
        </is>
      </c>
    </row>
    <row r="974" ht="28" customHeight="1">
      <c r="A974" s="15" t="inlineStr">
        <is>
          <t>Health-Ade</t>
        </is>
      </c>
      <c r="B974" s="15" t="inlineStr">
        <is>
          <t>Health-Ade Kombucha | Ginger Lemon | 18-pack 473mL</t>
        </is>
      </c>
      <c r="C974" s="15" t="inlineStr">
        <is>
          <t>3) Functional beverage (still/sparkling)</t>
        </is>
      </c>
      <c r="D974" s="30">
        <f>'M3 - Functional Beverage'!F238</f>
        <v/>
      </c>
      <c r="E974" s="33">
        <f>'M3 - Functional Beverage'!J238</f>
        <v/>
      </c>
      <c r="F974" s="31">
        <f>'M3 - Functional Beverage'!K238</f>
        <v/>
      </c>
      <c r="G974" s="30">
        <f>'M3 - Functional Beverage'!AM238</f>
        <v/>
      </c>
      <c r="H974" s="31">
        <f>'M3 - Functional Beverage'!N238</f>
        <v/>
      </c>
      <c r="I974" s="15">
        <f>'M3 - Functional Beverage'!AJ238</f>
        <v/>
      </c>
      <c r="J974" s="15" t="inlineStr">
        <is>
          <t>Capture live promo to assess.</t>
        </is>
      </c>
    </row>
    <row r="975" ht="28" customHeight="1">
      <c r="A975" s="15" t="inlineStr">
        <is>
          <t>Health-Ade</t>
        </is>
      </c>
      <c r="B975" s="15" t="inlineStr">
        <is>
          <t>Health-Ade Kombucha | Ginger Lemon | 24-pack 473mL</t>
        </is>
      </c>
      <c r="C975" s="15" t="inlineStr">
        <is>
          <t>3) Functional beverage (still/sparkling)</t>
        </is>
      </c>
      <c r="D975" s="30">
        <f>'M3 - Functional Beverage'!F239</f>
        <v/>
      </c>
      <c r="E975" s="33">
        <f>'M3 - Functional Beverage'!J239</f>
        <v/>
      </c>
      <c r="F975" s="31">
        <f>'M3 - Functional Beverage'!K239</f>
        <v/>
      </c>
      <c r="G975" s="30">
        <f>'M3 - Functional Beverage'!AM239</f>
        <v/>
      </c>
      <c r="H975" s="31">
        <f>'M3 - Functional Beverage'!N239</f>
        <v/>
      </c>
      <c r="I975" s="15">
        <f>'M3 - Functional Beverage'!AJ239</f>
        <v/>
      </c>
      <c r="J975" s="15" t="inlineStr">
        <is>
          <t>Capture live promo to assess.</t>
        </is>
      </c>
    </row>
    <row r="976" ht="28" customHeight="1">
      <c r="A976" s="15" t="inlineStr">
        <is>
          <t>Health-Ade</t>
        </is>
      </c>
      <c r="B976" s="15" t="inlineStr">
        <is>
          <t>Health-Ade Kombucha | Bubbly Rose | single 473mL</t>
        </is>
      </c>
      <c r="C976" s="15" t="inlineStr">
        <is>
          <t>3) Functional beverage (still/sparkling)</t>
        </is>
      </c>
      <c r="D976" s="30">
        <f>'M3 - Functional Beverage'!F240</f>
        <v/>
      </c>
      <c r="E976" s="33">
        <f>'M3 - Functional Beverage'!J240</f>
        <v/>
      </c>
      <c r="F976" s="31">
        <f>'M3 - Functional Beverage'!K240</f>
        <v/>
      </c>
      <c r="G976" s="30">
        <f>'M3 - Functional Beverage'!AM240</f>
        <v/>
      </c>
      <c r="H976" s="31">
        <f>'M3 - Functional Beverage'!N240</f>
        <v/>
      </c>
      <c r="I976" s="15">
        <f>'M3 - Functional Beverage'!AJ240</f>
        <v/>
      </c>
      <c r="J976" s="15" t="inlineStr">
        <is>
          <t>Capture live promo to assess.</t>
        </is>
      </c>
    </row>
    <row r="977" ht="28" customHeight="1">
      <c r="A977" s="15" t="inlineStr">
        <is>
          <t>Health-Ade</t>
        </is>
      </c>
      <c r="B977" s="15" t="inlineStr">
        <is>
          <t>Health-Ade Kombucha | Bubbly Rose | 8-pack 473mL</t>
        </is>
      </c>
      <c r="C977" s="15" t="inlineStr">
        <is>
          <t>3) Functional beverage (still/sparkling)</t>
        </is>
      </c>
      <c r="D977" s="30">
        <f>'M3 - Functional Beverage'!F241</f>
        <v/>
      </c>
      <c r="E977" s="33">
        <f>'M3 - Functional Beverage'!J241</f>
        <v/>
      </c>
      <c r="F977" s="31">
        <f>'M3 - Functional Beverage'!K241</f>
        <v/>
      </c>
      <c r="G977" s="30">
        <f>'M3 - Functional Beverage'!AM241</f>
        <v/>
      </c>
      <c r="H977" s="31">
        <f>'M3 - Functional Beverage'!N241</f>
        <v/>
      </c>
      <c r="I977" s="15">
        <f>'M3 - Functional Beverage'!AJ241</f>
        <v/>
      </c>
      <c r="J977" s="15" t="inlineStr">
        <is>
          <t>Capture live promo to assess.</t>
        </is>
      </c>
    </row>
    <row r="978" ht="28" customHeight="1">
      <c r="A978" s="15" t="inlineStr">
        <is>
          <t>Health-Ade</t>
        </is>
      </c>
      <c r="B978" s="15" t="inlineStr">
        <is>
          <t>Health-Ade Kombucha | Bubbly Rose | 12-pack 473mL</t>
        </is>
      </c>
      <c r="C978" s="15" t="inlineStr">
        <is>
          <t>3) Functional beverage (still/sparkling)</t>
        </is>
      </c>
      <c r="D978" s="30">
        <f>'M3 - Functional Beverage'!F242</f>
        <v/>
      </c>
      <c r="E978" s="33">
        <f>'M3 - Functional Beverage'!J242</f>
        <v/>
      </c>
      <c r="F978" s="31">
        <f>'M3 - Functional Beverage'!K242</f>
        <v/>
      </c>
      <c r="G978" s="30">
        <f>'M3 - Functional Beverage'!AM242</f>
        <v/>
      </c>
      <c r="H978" s="31">
        <f>'M3 - Functional Beverage'!N242</f>
        <v/>
      </c>
      <c r="I978" s="15">
        <f>'M3 - Functional Beverage'!AJ242</f>
        <v/>
      </c>
      <c r="J978" s="15" t="inlineStr">
        <is>
          <t>Capture live promo to assess.</t>
        </is>
      </c>
    </row>
    <row r="979" ht="28" customHeight="1">
      <c r="A979" s="15" t="inlineStr">
        <is>
          <t>Health-Ade</t>
        </is>
      </c>
      <c r="B979" s="15" t="inlineStr">
        <is>
          <t>Health-Ade Kombucha | Bubbly Rose | 18-pack 473mL</t>
        </is>
      </c>
      <c r="C979" s="15" t="inlineStr">
        <is>
          <t>3) Functional beverage (still/sparkling)</t>
        </is>
      </c>
      <c r="D979" s="30">
        <f>'M3 - Functional Beverage'!F243</f>
        <v/>
      </c>
      <c r="E979" s="33">
        <f>'M3 - Functional Beverage'!J243</f>
        <v/>
      </c>
      <c r="F979" s="31">
        <f>'M3 - Functional Beverage'!K243</f>
        <v/>
      </c>
      <c r="G979" s="30">
        <f>'M3 - Functional Beverage'!AM243</f>
        <v/>
      </c>
      <c r="H979" s="31">
        <f>'M3 - Functional Beverage'!N243</f>
        <v/>
      </c>
      <c r="I979" s="15">
        <f>'M3 - Functional Beverage'!AJ243</f>
        <v/>
      </c>
      <c r="J979" s="15" t="inlineStr">
        <is>
          <t>Capture live promo to assess.</t>
        </is>
      </c>
    </row>
    <row r="980" ht="28" customHeight="1">
      <c r="A980" s="15" t="inlineStr">
        <is>
          <t>Health-Ade</t>
        </is>
      </c>
      <c r="B980" s="15" t="inlineStr">
        <is>
          <t>Health-Ade Kombucha | Bubbly Rose | 24-pack 473mL</t>
        </is>
      </c>
      <c r="C980" s="15" t="inlineStr">
        <is>
          <t>3) Functional beverage (still/sparkling)</t>
        </is>
      </c>
      <c r="D980" s="30">
        <f>'M3 - Functional Beverage'!F244</f>
        <v/>
      </c>
      <c r="E980" s="33">
        <f>'M3 - Functional Beverage'!J244</f>
        <v/>
      </c>
      <c r="F980" s="31">
        <f>'M3 - Functional Beverage'!K244</f>
        <v/>
      </c>
      <c r="G980" s="30">
        <f>'M3 - Functional Beverage'!AM244</f>
        <v/>
      </c>
      <c r="H980" s="31">
        <f>'M3 - Functional Beverage'!N244</f>
        <v/>
      </c>
      <c r="I980" s="15">
        <f>'M3 - Functional Beverage'!AJ244</f>
        <v/>
      </c>
      <c r="J980" s="15" t="inlineStr">
        <is>
          <t>Capture live promo to assess.</t>
        </is>
      </c>
    </row>
    <row r="981" ht="28" customHeight="1">
      <c r="A981" s="15" t="inlineStr">
        <is>
          <t>Health-Ade</t>
        </is>
      </c>
      <c r="B981" s="15" t="inlineStr">
        <is>
          <t>Health-Ade Kombucha | California Grape | single 473mL</t>
        </is>
      </c>
      <c r="C981" s="15" t="inlineStr">
        <is>
          <t>3) Functional beverage (still/sparkling)</t>
        </is>
      </c>
      <c r="D981" s="30">
        <f>'M3 - Functional Beverage'!F245</f>
        <v/>
      </c>
      <c r="E981" s="33">
        <f>'M3 - Functional Beverage'!J245</f>
        <v/>
      </c>
      <c r="F981" s="31">
        <f>'M3 - Functional Beverage'!K245</f>
        <v/>
      </c>
      <c r="G981" s="30">
        <f>'M3 - Functional Beverage'!AM245</f>
        <v/>
      </c>
      <c r="H981" s="31">
        <f>'M3 - Functional Beverage'!N245</f>
        <v/>
      </c>
      <c r="I981" s="15">
        <f>'M3 - Functional Beverage'!AJ245</f>
        <v/>
      </c>
      <c r="J981" s="15" t="inlineStr">
        <is>
          <t>Capture live promo to assess.</t>
        </is>
      </c>
    </row>
    <row r="982" ht="28" customHeight="1">
      <c r="A982" s="15" t="inlineStr">
        <is>
          <t>Health-Ade</t>
        </is>
      </c>
      <c r="B982" s="15" t="inlineStr">
        <is>
          <t>Health-Ade Kombucha | California Grape | 8-pack 473mL</t>
        </is>
      </c>
      <c r="C982" s="15" t="inlineStr">
        <is>
          <t>3) Functional beverage (still/sparkling)</t>
        </is>
      </c>
      <c r="D982" s="30">
        <f>'M3 - Functional Beverage'!F246</f>
        <v/>
      </c>
      <c r="E982" s="33">
        <f>'M3 - Functional Beverage'!J246</f>
        <v/>
      </c>
      <c r="F982" s="31">
        <f>'M3 - Functional Beverage'!K246</f>
        <v/>
      </c>
      <c r="G982" s="30">
        <f>'M3 - Functional Beverage'!AM246</f>
        <v/>
      </c>
      <c r="H982" s="31">
        <f>'M3 - Functional Beverage'!N246</f>
        <v/>
      </c>
      <c r="I982" s="15">
        <f>'M3 - Functional Beverage'!AJ246</f>
        <v/>
      </c>
      <c r="J982" s="15" t="inlineStr">
        <is>
          <t>Capture live promo to assess.</t>
        </is>
      </c>
    </row>
    <row r="983" ht="28" customHeight="1">
      <c r="A983" s="15" t="inlineStr">
        <is>
          <t>Health-Ade</t>
        </is>
      </c>
      <c r="B983" s="15" t="inlineStr">
        <is>
          <t>Health-Ade Kombucha | California Grape | 12-pack 473mL</t>
        </is>
      </c>
      <c r="C983" s="15" t="inlineStr">
        <is>
          <t>3) Functional beverage (still/sparkling)</t>
        </is>
      </c>
      <c r="D983" s="30">
        <f>'M3 - Functional Beverage'!F247</f>
        <v/>
      </c>
      <c r="E983" s="33">
        <f>'M3 - Functional Beverage'!J247</f>
        <v/>
      </c>
      <c r="F983" s="31">
        <f>'M3 - Functional Beverage'!K247</f>
        <v/>
      </c>
      <c r="G983" s="30">
        <f>'M3 - Functional Beverage'!AM247</f>
        <v/>
      </c>
      <c r="H983" s="31">
        <f>'M3 - Functional Beverage'!N247</f>
        <v/>
      </c>
      <c r="I983" s="15">
        <f>'M3 - Functional Beverage'!AJ247</f>
        <v/>
      </c>
      <c r="J983" s="15" t="inlineStr">
        <is>
          <t>Capture live promo to assess.</t>
        </is>
      </c>
    </row>
    <row r="984" ht="28" customHeight="1">
      <c r="A984" s="15" t="inlineStr">
        <is>
          <t>Health-Ade</t>
        </is>
      </c>
      <c r="B984" s="15" t="inlineStr">
        <is>
          <t>Health-Ade Kombucha | California Grape | 18-pack 473mL</t>
        </is>
      </c>
      <c r="C984" s="15" t="inlineStr">
        <is>
          <t>3) Functional beverage (still/sparkling)</t>
        </is>
      </c>
      <c r="D984" s="30">
        <f>'M3 - Functional Beverage'!F248</f>
        <v/>
      </c>
      <c r="E984" s="33">
        <f>'M3 - Functional Beverage'!J248</f>
        <v/>
      </c>
      <c r="F984" s="31">
        <f>'M3 - Functional Beverage'!K248</f>
        <v/>
      </c>
      <c r="G984" s="30">
        <f>'M3 - Functional Beverage'!AM248</f>
        <v/>
      </c>
      <c r="H984" s="31">
        <f>'M3 - Functional Beverage'!N248</f>
        <v/>
      </c>
      <c r="I984" s="15">
        <f>'M3 - Functional Beverage'!AJ248</f>
        <v/>
      </c>
      <c r="J984" s="15" t="inlineStr">
        <is>
          <t>Capture live promo to assess.</t>
        </is>
      </c>
    </row>
    <row r="985" ht="28" customHeight="1">
      <c r="A985" s="15" t="inlineStr">
        <is>
          <t>Health-Ade</t>
        </is>
      </c>
      <c r="B985" s="15" t="inlineStr">
        <is>
          <t>Health-Ade Kombucha | California Grape | 24-pack 473mL</t>
        </is>
      </c>
      <c r="C985" s="15" t="inlineStr">
        <is>
          <t>3) Functional beverage (still/sparkling)</t>
        </is>
      </c>
      <c r="D985" s="30">
        <f>'M3 - Functional Beverage'!F249</f>
        <v/>
      </c>
      <c r="E985" s="33">
        <f>'M3 - Functional Beverage'!J249</f>
        <v/>
      </c>
      <c r="F985" s="31">
        <f>'M3 - Functional Beverage'!K249</f>
        <v/>
      </c>
      <c r="G985" s="30">
        <f>'M3 - Functional Beverage'!AM249</f>
        <v/>
      </c>
      <c r="H985" s="31">
        <f>'M3 - Functional Beverage'!N249</f>
        <v/>
      </c>
      <c r="I985" s="15">
        <f>'M3 - Functional Beverage'!AJ249</f>
        <v/>
      </c>
      <c r="J985" s="15" t="inlineStr">
        <is>
          <t>Capture live promo to assess.</t>
        </is>
      </c>
    </row>
    <row r="986" ht="28" customHeight="1">
      <c r="A986" s="15" t="inlineStr">
        <is>
          <t>Remedy</t>
        </is>
      </c>
      <c r="B986" s="15" t="inlineStr">
        <is>
          <t>Remedy Kombucha | Raspberry Lemonade | 4-pack 250mL</t>
        </is>
      </c>
      <c r="C986" s="15" t="inlineStr">
        <is>
          <t>3) Functional beverage (still/sparkling)</t>
        </is>
      </c>
      <c r="D986" s="30">
        <f>'M3 - Functional Beverage'!F250</f>
        <v/>
      </c>
      <c r="E986" s="33">
        <f>'M3 - Functional Beverage'!J250</f>
        <v/>
      </c>
      <c r="F986" s="31">
        <f>'M3 - Functional Beverage'!K250</f>
        <v/>
      </c>
      <c r="G986" s="30">
        <f>'M3 - Functional Beverage'!AM250</f>
        <v/>
      </c>
      <c r="H986" s="31">
        <f>'M3 - Functional Beverage'!N250</f>
        <v/>
      </c>
      <c r="I986" s="15">
        <f>'M3 - Functional Beverage'!AJ250</f>
        <v/>
      </c>
      <c r="J986" s="15" t="inlineStr">
        <is>
          <t>Capture live promo to assess.</t>
        </is>
      </c>
    </row>
    <row r="987" ht="28" customHeight="1">
      <c r="A987" s="15" t="inlineStr">
        <is>
          <t>Remedy</t>
        </is>
      </c>
      <c r="B987" s="15" t="inlineStr">
        <is>
          <t>Remedy Kombucha | Raspberry Lemonade | 8-pack 250mL</t>
        </is>
      </c>
      <c r="C987" s="15" t="inlineStr">
        <is>
          <t>3) Functional beverage (still/sparkling)</t>
        </is>
      </c>
      <c r="D987" s="30">
        <f>'M3 - Functional Beverage'!F251</f>
        <v/>
      </c>
      <c r="E987" s="33">
        <f>'M3 - Functional Beverage'!J251</f>
        <v/>
      </c>
      <c r="F987" s="31">
        <f>'M3 - Functional Beverage'!K251</f>
        <v/>
      </c>
      <c r="G987" s="30">
        <f>'M3 - Functional Beverage'!AM251</f>
        <v/>
      </c>
      <c r="H987" s="31">
        <f>'M3 - Functional Beverage'!N251</f>
        <v/>
      </c>
      <c r="I987" s="15">
        <f>'M3 - Functional Beverage'!AJ251</f>
        <v/>
      </c>
      <c r="J987" s="15" t="inlineStr">
        <is>
          <t>Capture live promo to assess.</t>
        </is>
      </c>
    </row>
    <row r="988" ht="28" customHeight="1">
      <c r="A988" s="15" t="inlineStr">
        <is>
          <t>Remedy</t>
        </is>
      </c>
      <c r="B988" s="15" t="inlineStr">
        <is>
          <t>Remedy Kombucha | Raspberry Lemonade | 12-pack 250mL</t>
        </is>
      </c>
      <c r="C988" s="15" t="inlineStr">
        <is>
          <t>3) Functional beverage (still/sparkling)</t>
        </is>
      </c>
      <c r="D988" s="30">
        <f>'M3 - Functional Beverage'!F252</f>
        <v/>
      </c>
      <c r="E988" s="33">
        <f>'M3 - Functional Beverage'!J252</f>
        <v/>
      </c>
      <c r="F988" s="31">
        <f>'M3 - Functional Beverage'!K252</f>
        <v/>
      </c>
      <c r="G988" s="30">
        <f>'M3 - Functional Beverage'!AM252</f>
        <v/>
      </c>
      <c r="H988" s="31">
        <f>'M3 - Functional Beverage'!N252</f>
        <v/>
      </c>
      <c r="I988" s="15">
        <f>'M3 - Functional Beverage'!AJ252</f>
        <v/>
      </c>
      <c r="J988" s="15" t="inlineStr">
        <is>
          <t>Capture live promo to assess.</t>
        </is>
      </c>
    </row>
    <row r="989" ht="28" customHeight="1">
      <c r="A989" s="15" t="inlineStr">
        <is>
          <t>Remedy</t>
        </is>
      </c>
      <c r="B989" s="15" t="inlineStr">
        <is>
          <t>Remedy Kombucha | Raspberry Lemonade | 18-pack 250mL</t>
        </is>
      </c>
      <c r="C989" s="15" t="inlineStr">
        <is>
          <t>3) Functional beverage (still/sparkling)</t>
        </is>
      </c>
      <c r="D989" s="30">
        <f>'M3 - Functional Beverage'!F253</f>
        <v/>
      </c>
      <c r="E989" s="33">
        <f>'M3 - Functional Beverage'!J253</f>
        <v/>
      </c>
      <c r="F989" s="31">
        <f>'M3 - Functional Beverage'!K253</f>
        <v/>
      </c>
      <c r="G989" s="30">
        <f>'M3 - Functional Beverage'!AM253</f>
        <v/>
      </c>
      <c r="H989" s="31">
        <f>'M3 - Functional Beverage'!N253</f>
        <v/>
      </c>
      <c r="I989" s="15">
        <f>'M3 - Functional Beverage'!AJ253</f>
        <v/>
      </c>
      <c r="J989" s="15" t="inlineStr">
        <is>
          <t>Capture live promo to assess.</t>
        </is>
      </c>
    </row>
    <row r="990" ht="28" customHeight="1">
      <c r="A990" s="15" t="inlineStr">
        <is>
          <t>Remedy</t>
        </is>
      </c>
      <c r="B990" s="15" t="inlineStr">
        <is>
          <t>Remedy Kombucha | Raspberry Lemonade | 24-pack 250mL</t>
        </is>
      </c>
      <c r="C990" s="15" t="inlineStr">
        <is>
          <t>3) Functional beverage (still/sparkling)</t>
        </is>
      </c>
      <c r="D990" s="30">
        <f>'M3 - Functional Beverage'!F254</f>
        <v/>
      </c>
      <c r="E990" s="33">
        <f>'M3 - Functional Beverage'!J254</f>
        <v/>
      </c>
      <c r="F990" s="31">
        <f>'M3 - Functional Beverage'!K254</f>
        <v/>
      </c>
      <c r="G990" s="30">
        <f>'M3 - Functional Beverage'!AM254</f>
        <v/>
      </c>
      <c r="H990" s="31">
        <f>'M3 - Functional Beverage'!N254</f>
        <v/>
      </c>
      <c r="I990" s="15">
        <f>'M3 - Functional Beverage'!AJ254</f>
        <v/>
      </c>
      <c r="J990" s="15" t="inlineStr">
        <is>
          <t>Capture live promo to assess.</t>
        </is>
      </c>
    </row>
    <row r="991" ht="28" customHeight="1">
      <c r="A991" s="15" t="inlineStr">
        <is>
          <t>Remedy</t>
        </is>
      </c>
      <c r="B991" s="15" t="inlineStr">
        <is>
          <t>Remedy Kombucha | Ginger Lemon | 4-pack 250mL</t>
        </is>
      </c>
      <c r="C991" s="15" t="inlineStr">
        <is>
          <t>3) Functional beverage (still/sparkling)</t>
        </is>
      </c>
      <c r="D991" s="30">
        <f>'M3 - Functional Beverage'!F255</f>
        <v/>
      </c>
      <c r="E991" s="33">
        <f>'M3 - Functional Beverage'!J255</f>
        <v/>
      </c>
      <c r="F991" s="31">
        <f>'M3 - Functional Beverage'!K255</f>
        <v/>
      </c>
      <c r="G991" s="30">
        <f>'M3 - Functional Beverage'!AM255</f>
        <v/>
      </c>
      <c r="H991" s="31">
        <f>'M3 - Functional Beverage'!N255</f>
        <v/>
      </c>
      <c r="I991" s="15">
        <f>'M3 - Functional Beverage'!AJ255</f>
        <v/>
      </c>
      <c r="J991" s="15" t="inlineStr">
        <is>
          <t>Capture live promo to assess.</t>
        </is>
      </c>
    </row>
    <row r="992" ht="28" customHeight="1">
      <c r="A992" s="15" t="inlineStr">
        <is>
          <t>Remedy</t>
        </is>
      </c>
      <c r="B992" s="15" t="inlineStr">
        <is>
          <t>Remedy Kombucha | Ginger Lemon | 8-pack 250mL</t>
        </is>
      </c>
      <c r="C992" s="15" t="inlineStr">
        <is>
          <t>3) Functional beverage (still/sparkling)</t>
        </is>
      </c>
      <c r="D992" s="30">
        <f>'M3 - Functional Beverage'!F256</f>
        <v/>
      </c>
      <c r="E992" s="33">
        <f>'M3 - Functional Beverage'!J256</f>
        <v/>
      </c>
      <c r="F992" s="31">
        <f>'M3 - Functional Beverage'!K256</f>
        <v/>
      </c>
      <c r="G992" s="30">
        <f>'M3 - Functional Beverage'!AM256</f>
        <v/>
      </c>
      <c r="H992" s="31">
        <f>'M3 - Functional Beverage'!N256</f>
        <v/>
      </c>
      <c r="I992" s="15">
        <f>'M3 - Functional Beverage'!AJ256</f>
        <v/>
      </c>
      <c r="J992" s="15" t="inlineStr">
        <is>
          <t>Capture live promo to assess.</t>
        </is>
      </c>
    </row>
    <row r="993" ht="28" customHeight="1">
      <c r="A993" s="15" t="inlineStr">
        <is>
          <t>Remedy</t>
        </is>
      </c>
      <c r="B993" s="15" t="inlineStr">
        <is>
          <t>Remedy Kombucha | Ginger Lemon | 12-pack 250mL</t>
        </is>
      </c>
      <c r="C993" s="15" t="inlineStr">
        <is>
          <t>3) Functional beverage (still/sparkling)</t>
        </is>
      </c>
      <c r="D993" s="30">
        <f>'M3 - Functional Beverage'!F257</f>
        <v/>
      </c>
      <c r="E993" s="33">
        <f>'M3 - Functional Beverage'!J257</f>
        <v/>
      </c>
      <c r="F993" s="31">
        <f>'M3 - Functional Beverage'!K257</f>
        <v/>
      </c>
      <c r="G993" s="30">
        <f>'M3 - Functional Beverage'!AM257</f>
        <v/>
      </c>
      <c r="H993" s="31">
        <f>'M3 - Functional Beverage'!N257</f>
        <v/>
      </c>
      <c r="I993" s="15">
        <f>'M3 - Functional Beverage'!AJ257</f>
        <v/>
      </c>
      <c r="J993" s="15" t="inlineStr">
        <is>
          <t>Capture live promo to assess.</t>
        </is>
      </c>
    </row>
    <row r="994" ht="28" customHeight="1">
      <c r="A994" s="15" t="inlineStr">
        <is>
          <t>Remedy</t>
        </is>
      </c>
      <c r="B994" s="15" t="inlineStr">
        <is>
          <t>Remedy Kombucha | Ginger Lemon | 18-pack 250mL</t>
        </is>
      </c>
      <c r="C994" s="15" t="inlineStr">
        <is>
          <t>3) Functional beverage (still/sparkling)</t>
        </is>
      </c>
      <c r="D994" s="30">
        <f>'M3 - Functional Beverage'!F258</f>
        <v/>
      </c>
      <c r="E994" s="33">
        <f>'M3 - Functional Beverage'!J258</f>
        <v/>
      </c>
      <c r="F994" s="31">
        <f>'M3 - Functional Beverage'!K258</f>
        <v/>
      </c>
      <c r="G994" s="30">
        <f>'M3 - Functional Beverage'!AM258</f>
        <v/>
      </c>
      <c r="H994" s="31">
        <f>'M3 - Functional Beverage'!N258</f>
        <v/>
      </c>
      <c r="I994" s="15">
        <f>'M3 - Functional Beverage'!AJ258</f>
        <v/>
      </c>
      <c r="J994" s="15" t="inlineStr">
        <is>
          <t>Capture live promo to assess.</t>
        </is>
      </c>
    </row>
    <row r="995" ht="28" customHeight="1">
      <c r="A995" s="15" t="inlineStr">
        <is>
          <t>Remedy</t>
        </is>
      </c>
      <c r="B995" s="15" t="inlineStr">
        <is>
          <t>Remedy Kombucha | Ginger Lemon | 24-pack 250mL</t>
        </is>
      </c>
      <c r="C995" s="15" t="inlineStr">
        <is>
          <t>3) Functional beverage (still/sparkling)</t>
        </is>
      </c>
      <c r="D995" s="30">
        <f>'M3 - Functional Beverage'!F259</f>
        <v/>
      </c>
      <c r="E995" s="33">
        <f>'M3 - Functional Beverage'!J259</f>
        <v/>
      </c>
      <c r="F995" s="31">
        <f>'M3 - Functional Beverage'!K259</f>
        <v/>
      </c>
      <c r="G995" s="30">
        <f>'M3 - Functional Beverage'!AM259</f>
        <v/>
      </c>
      <c r="H995" s="31">
        <f>'M3 - Functional Beverage'!N259</f>
        <v/>
      </c>
      <c r="I995" s="15">
        <f>'M3 - Functional Beverage'!AJ259</f>
        <v/>
      </c>
      <c r="J995" s="15" t="inlineStr">
        <is>
          <t>Capture live promo to assess.</t>
        </is>
      </c>
    </row>
    <row r="996" ht="28" customHeight="1">
      <c r="A996" s="15" t="inlineStr">
        <is>
          <t>Remedy</t>
        </is>
      </c>
      <c r="B996" s="15" t="inlineStr">
        <is>
          <t>Remedy Kombucha | Peach | 4-pack 250mL</t>
        </is>
      </c>
      <c r="C996" s="15" t="inlineStr">
        <is>
          <t>3) Functional beverage (still/sparkling)</t>
        </is>
      </c>
      <c r="D996" s="30">
        <f>'M3 - Functional Beverage'!F260</f>
        <v/>
      </c>
      <c r="E996" s="33">
        <f>'M3 - Functional Beverage'!J260</f>
        <v/>
      </c>
      <c r="F996" s="31">
        <f>'M3 - Functional Beverage'!K260</f>
        <v/>
      </c>
      <c r="G996" s="30">
        <f>'M3 - Functional Beverage'!AM260</f>
        <v/>
      </c>
      <c r="H996" s="31">
        <f>'M3 - Functional Beverage'!N260</f>
        <v/>
      </c>
      <c r="I996" s="15">
        <f>'M3 - Functional Beverage'!AJ260</f>
        <v/>
      </c>
      <c r="J996" s="15" t="inlineStr">
        <is>
          <t>Capture live promo to assess.</t>
        </is>
      </c>
    </row>
    <row r="997" ht="28" customHeight="1">
      <c r="A997" s="15" t="inlineStr">
        <is>
          <t>Remedy</t>
        </is>
      </c>
      <c r="B997" s="15" t="inlineStr">
        <is>
          <t>Remedy Kombucha | Peach | 8-pack 250mL</t>
        </is>
      </c>
      <c r="C997" s="15" t="inlineStr">
        <is>
          <t>3) Functional beverage (still/sparkling)</t>
        </is>
      </c>
      <c r="D997" s="30">
        <f>'M3 - Functional Beverage'!F261</f>
        <v/>
      </c>
      <c r="E997" s="33">
        <f>'M3 - Functional Beverage'!J261</f>
        <v/>
      </c>
      <c r="F997" s="31">
        <f>'M3 - Functional Beverage'!K261</f>
        <v/>
      </c>
      <c r="G997" s="30">
        <f>'M3 - Functional Beverage'!AM261</f>
        <v/>
      </c>
      <c r="H997" s="31">
        <f>'M3 - Functional Beverage'!N261</f>
        <v/>
      </c>
      <c r="I997" s="15">
        <f>'M3 - Functional Beverage'!AJ261</f>
        <v/>
      </c>
      <c r="J997" s="15" t="inlineStr">
        <is>
          <t>Capture live promo to assess.</t>
        </is>
      </c>
    </row>
    <row r="998" ht="28" customHeight="1">
      <c r="A998" s="15" t="inlineStr">
        <is>
          <t>Remedy</t>
        </is>
      </c>
      <c r="B998" s="15" t="inlineStr">
        <is>
          <t>Remedy Kombucha | Peach | 12-pack 250mL</t>
        </is>
      </c>
      <c r="C998" s="15" t="inlineStr">
        <is>
          <t>3) Functional beverage (still/sparkling)</t>
        </is>
      </c>
      <c r="D998" s="30">
        <f>'M3 - Functional Beverage'!F262</f>
        <v/>
      </c>
      <c r="E998" s="33">
        <f>'M3 - Functional Beverage'!J262</f>
        <v/>
      </c>
      <c r="F998" s="31">
        <f>'M3 - Functional Beverage'!K262</f>
        <v/>
      </c>
      <c r="G998" s="30">
        <f>'M3 - Functional Beverage'!AM262</f>
        <v/>
      </c>
      <c r="H998" s="31">
        <f>'M3 - Functional Beverage'!N262</f>
        <v/>
      </c>
      <c r="I998" s="15">
        <f>'M3 - Functional Beverage'!AJ262</f>
        <v/>
      </c>
      <c r="J998" s="15" t="inlineStr">
        <is>
          <t>Capture live promo to assess.</t>
        </is>
      </c>
    </row>
    <row r="999" ht="28" customHeight="1">
      <c r="A999" s="15" t="inlineStr">
        <is>
          <t>Remedy</t>
        </is>
      </c>
      <c r="B999" s="15" t="inlineStr">
        <is>
          <t>Remedy Kombucha | Peach | 18-pack 250mL</t>
        </is>
      </c>
      <c r="C999" s="15" t="inlineStr">
        <is>
          <t>3) Functional beverage (still/sparkling)</t>
        </is>
      </c>
      <c r="D999" s="30">
        <f>'M3 - Functional Beverage'!F263</f>
        <v/>
      </c>
      <c r="E999" s="33">
        <f>'M3 - Functional Beverage'!J263</f>
        <v/>
      </c>
      <c r="F999" s="31">
        <f>'M3 - Functional Beverage'!K263</f>
        <v/>
      </c>
      <c r="G999" s="30">
        <f>'M3 - Functional Beverage'!AM263</f>
        <v/>
      </c>
      <c r="H999" s="31">
        <f>'M3 - Functional Beverage'!N263</f>
        <v/>
      </c>
      <c r="I999" s="15">
        <f>'M3 - Functional Beverage'!AJ263</f>
        <v/>
      </c>
      <c r="J999" s="15" t="inlineStr">
        <is>
          <t>Capture live promo to assess.</t>
        </is>
      </c>
    </row>
    <row r="1000" ht="28" customHeight="1">
      <c r="A1000" s="15" t="inlineStr">
        <is>
          <t>Remedy</t>
        </is>
      </c>
      <c r="B1000" s="15" t="inlineStr">
        <is>
          <t>Remedy Kombucha | Peach | 24-pack 250mL</t>
        </is>
      </c>
      <c r="C1000" s="15" t="inlineStr">
        <is>
          <t>3) Functional beverage (still/sparkling)</t>
        </is>
      </c>
      <c r="D1000" s="30">
        <f>'M3 - Functional Beverage'!F264</f>
        <v/>
      </c>
      <c r="E1000" s="33">
        <f>'M3 - Functional Beverage'!J264</f>
        <v/>
      </c>
      <c r="F1000" s="31">
        <f>'M3 - Functional Beverage'!K264</f>
        <v/>
      </c>
      <c r="G1000" s="30">
        <f>'M3 - Functional Beverage'!AM264</f>
        <v/>
      </c>
      <c r="H1000" s="31">
        <f>'M3 - Functional Beverage'!N264</f>
        <v/>
      </c>
      <c r="I1000" s="15">
        <f>'M3 - Functional Beverage'!AJ264</f>
        <v/>
      </c>
      <c r="J1000" s="15" t="inlineStr">
        <is>
          <t>Capture live promo to assess.</t>
        </is>
      </c>
    </row>
    <row r="1001" ht="28" customHeight="1">
      <c r="A1001" s="15" t="inlineStr">
        <is>
          <t>Remedy</t>
        </is>
      </c>
      <c r="B1001" s="15" t="inlineStr">
        <is>
          <t>Remedy Kombucha | Cherry Plum | 4-pack 250mL</t>
        </is>
      </c>
      <c r="C1001" s="15" t="inlineStr">
        <is>
          <t>3) Functional beverage (still/sparkling)</t>
        </is>
      </c>
      <c r="D1001" s="30">
        <f>'M3 - Functional Beverage'!F265</f>
        <v/>
      </c>
      <c r="E1001" s="33">
        <f>'M3 - Functional Beverage'!J265</f>
        <v/>
      </c>
      <c r="F1001" s="31">
        <f>'M3 - Functional Beverage'!K265</f>
        <v/>
      </c>
      <c r="G1001" s="30">
        <f>'M3 - Functional Beverage'!AM265</f>
        <v/>
      </c>
      <c r="H1001" s="31">
        <f>'M3 - Functional Beverage'!N265</f>
        <v/>
      </c>
      <c r="I1001" s="15">
        <f>'M3 - Functional Beverage'!AJ265</f>
        <v/>
      </c>
      <c r="J1001" s="15" t="inlineStr">
        <is>
          <t>Capture live promo to assess.</t>
        </is>
      </c>
    </row>
    <row r="1002" ht="28" customHeight="1">
      <c r="A1002" s="15" t="inlineStr">
        <is>
          <t>Remedy</t>
        </is>
      </c>
      <c r="B1002" s="15" t="inlineStr">
        <is>
          <t>Remedy Kombucha | Cherry Plum | 8-pack 250mL</t>
        </is>
      </c>
      <c r="C1002" s="15" t="inlineStr">
        <is>
          <t>3) Functional beverage (still/sparkling)</t>
        </is>
      </c>
      <c r="D1002" s="30">
        <f>'M3 - Functional Beverage'!F266</f>
        <v/>
      </c>
      <c r="E1002" s="33">
        <f>'M3 - Functional Beverage'!J266</f>
        <v/>
      </c>
      <c r="F1002" s="31">
        <f>'M3 - Functional Beverage'!K266</f>
        <v/>
      </c>
      <c r="G1002" s="30">
        <f>'M3 - Functional Beverage'!AM266</f>
        <v/>
      </c>
      <c r="H1002" s="31">
        <f>'M3 - Functional Beverage'!N266</f>
        <v/>
      </c>
      <c r="I1002" s="15">
        <f>'M3 - Functional Beverage'!AJ266</f>
        <v/>
      </c>
      <c r="J1002" s="15" t="inlineStr">
        <is>
          <t>Capture live promo to assess.</t>
        </is>
      </c>
    </row>
    <row r="1003" ht="28" customHeight="1">
      <c r="A1003" s="15" t="inlineStr">
        <is>
          <t>Remedy</t>
        </is>
      </c>
      <c r="B1003" s="15" t="inlineStr">
        <is>
          <t>Remedy Kombucha | Cherry Plum | 12-pack 250mL</t>
        </is>
      </c>
      <c r="C1003" s="15" t="inlineStr">
        <is>
          <t>3) Functional beverage (still/sparkling)</t>
        </is>
      </c>
      <c r="D1003" s="30">
        <f>'M3 - Functional Beverage'!F267</f>
        <v/>
      </c>
      <c r="E1003" s="33">
        <f>'M3 - Functional Beverage'!J267</f>
        <v/>
      </c>
      <c r="F1003" s="31">
        <f>'M3 - Functional Beverage'!K267</f>
        <v/>
      </c>
      <c r="G1003" s="30">
        <f>'M3 - Functional Beverage'!AM267</f>
        <v/>
      </c>
      <c r="H1003" s="31">
        <f>'M3 - Functional Beverage'!N267</f>
        <v/>
      </c>
      <c r="I1003" s="15">
        <f>'M3 - Functional Beverage'!AJ267</f>
        <v/>
      </c>
      <c r="J1003" s="15" t="inlineStr">
        <is>
          <t>Capture live promo to assess.</t>
        </is>
      </c>
    </row>
    <row r="1004" ht="28" customHeight="1">
      <c r="A1004" s="15" t="inlineStr">
        <is>
          <t>Remedy</t>
        </is>
      </c>
      <c r="B1004" s="15" t="inlineStr">
        <is>
          <t>Remedy Kombucha | Cherry Plum | 18-pack 250mL</t>
        </is>
      </c>
      <c r="C1004" s="15" t="inlineStr">
        <is>
          <t>3) Functional beverage (still/sparkling)</t>
        </is>
      </c>
      <c r="D1004" s="30">
        <f>'M3 - Functional Beverage'!F268</f>
        <v/>
      </c>
      <c r="E1004" s="33">
        <f>'M3 - Functional Beverage'!J268</f>
        <v/>
      </c>
      <c r="F1004" s="31">
        <f>'M3 - Functional Beverage'!K268</f>
        <v/>
      </c>
      <c r="G1004" s="30">
        <f>'M3 - Functional Beverage'!AM268</f>
        <v/>
      </c>
      <c r="H1004" s="31">
        <f>'M3 - Functional Beverage'!N268</f>
        <v/>
      </c>
      <c r="I1004" s="15">
        <f>'M3 - Functional Beverage'!AJ268</f>
        <v/>
      </c>
      <c r="J1004" s="15" t="inlineStr">
        <is>
          <t>Capture live promo to assess.</t>
        </is>
      </c>
    </row>
    <row r="1005" ht="28" customHeight="1">
      <c r="A1005" s="15" t="inlineStr">
        <is>
          <t>Remedy</t>
        </is>
      </c>
      <c r="B1005" s="15" t="inlineStr">
        <is>
          <t>Remedy Kombucha | Cherry Plum | 24-pack 250mL</t>
        </is>
      </c>
      <c r="C1005" s="15" t="inlineStr">
        <is>
          <t>3) Functional beverage (still/sparkling)</t>
        </is>
      </c>
      <c r="D1005" s="30">
        <f>'M3 - Functional Beverage'!F269</f>
        <v/>
      </c>
      <c r="E1005" s="33">
        <f>'M3 - Functional Beverage'!J269</f>
        <v/>
      </c>
      <c r="F1005" s="31">
        <f>'M3 - Functional Beverage'!K269</f>
        <v/>
      </c>
      <c r="G1005" s="30">
        <f>'M3 - Functional Beverage'!AM269</f>
        <v/>
      </c>
      <c r="H1005" s="31">
        <f>'M3 - Functional Beverage'!N269</f>
        <v/>
      </c>
      <c r="I1005" s="15">
        <f>'M3 - Functional Beverage'!AJ269</f>
        <v/>
      </c>
      <c r="J1005" s="15" t="inlineStr">
        <is>
          <t>Capture live promo to assess.</t>
        </is>
      </c>
    </row>
    <row r="1006" ht="28" customHeight="1">
      <c r="A1006" s="15" t="inlineStr">
        <is>
          <t>Remedy</t>
        </is>
      </c>
      <c r="B1006" s="15" t="inlineStr">
        <is>
          <t>Remedy Kombucha | Passionfruit | 4-pack 250mL</t>
        </is>
      </c>
      <c r="C1006" s="15" t="inlineStr">
        <is>
          <t>3) Functional beverage (still/sparkling)</t>
        </is>
      </c>
      <c r="D1006" s="30">
        <f>'M3 - Functional Beverage'!F270</f>
        <v/>
      </c>
      <c r="E1006" s="33">
        <f>'M3 - Functional Beverage'!J270</f>
        <v/>
      </c>
      <c r="F1006" s="31">
        <f>'M3 - Functional Beverage'!K270</f>
        <v/>
      </c>
      <c r="G1006" s="30">
        <f>'M3 - Functional Beverage'!AM270</f>
        <v/>
      </c>
      <c r="H1006" s="31">
        <f>'M3 - Functional Beverage'!N270</f>
        <v/>
      </c>
      <c r="I1006" s="15">
        <f>'M3 - Functional Beverage'!AJ270</f>
        <v/>
      </c>
      <c r="J1006" s="15" t="inlineStr">
        <is>
          <t>Capture live promo to assess.</t>
        </is>
      </c>
    </row>
    <row r="1007" ht="28" customHeight="1">
      <c r="A1007" s="15" t="inlineStr">
        <is>
          <t>Remedy</t>
        </is>
      </c>
      <c r="B1007" s="15" t="inlineStr">
        <is>
          <t>Remedy Kombucha | Passionfruit | 8-pack 250mL</t>
        </is>
      </c>
      <c r="C1007" s="15" t="inlineStr">
        <is>
          <t>3) Functional beverage (still/sparkling)</t>
        </is>
      </c>
      <c r="D1007" s="30">
        <f>'M3 - Functional Beverage'!F271</f>
        <v/>
      </c>
      <c r="E1007" s="33">
        <f>'M3 - Functional Beverage'!J271</f>
        <v/>
      </c>
      <c r="F1007" s="31">
        <f>'M3 - Functional Beverage'!K271</f>
        <v/>
      </c>
      <c r="G1007" s="30">
        <f>'M3 - Functional Beverage'!AM271</f>
        <v/>
      </c>
      <c r="H1007" s="31">
        <f>'M3 - Functional Beverage'!N271</f>
        <v/>
      </c>
      <c r="I1007" s="15">
        <f>'M3 - Functional Beverage'!AJ271</f>
        <v/>
      </c>
      <c r="J1007" s="15" t="inlineStr">
        <is>
          <t>Capture live promo to assess.</t>
        </is>
      </c>
    </row>
    <row r="1008" ht="28" customHeight="1">
      <c r="A1008" s="15" t="inlineStr">
        <is>
          <t>Remedy</t>
        </is>
      </c>
      <c r="B1008" s="15" t="inlineStr">
        <is>
          <t>Remedy Kombucha | Passionfruit | 12-pack 250mL</t>
        </is>
      </c>
      <c r="C1008" s="15" t="inlineStr">
        <is>
          <t>3) Functional beverage (still/sparkling)</t>
        </is>
      </c>
      <c r="D1008" s="30">
        <f>'M3 - Functional Beverage'!F272</f>
        <v/>
      </c>
      <c r="E1008" s="33">
        <f>'M3 - Functional Beverage'!J272</f>
        <v/>
      </c>
      <c r="F1008" s="31">
        <f>'M3 - Functional Beverage'!K272</f>
        <v/>
      </c>
      <c r="G1008" s="30">
        <f>'M3 - Functional Beverage'!AM272</f>
        <v/>
      </c>
      <c r="H1008" s="31">
        <f>'M3 - Functional Beverage'!N272</f>
        <v/>
      </c>
      <c r="I1008" s="15">
        <f>'M3 - Functional Beverage'!AJ272</f>
        <v/>
      </c>
      <c r="J1008" s="15" t="inlineStr">
        <is>
          <t>Capture live promo to assess.</t>
        </is>
      </c>
    </row>
    <row r="1009" ht="28" customHeight="1">
      <c r="A1009" s="15" t="inlineStr">
        <is>
          <t>Remedy</t>
        </is>
      </c>
      <c r="B1009" s="15" t="inlineStr">
        <is>
          <t>Remedy Kombucha | Passionfruit | 18-pack 250mL</t>
        </is>
      </c>
      <c r="C1009" s="15" t="inlineStr">
        <is>
          <t>3) Functional beverage (still/sparkling)</t>
        </is>
      </c>
      <c r="D1009" s="30">
        <f>'M3 - Functional Beverage'!F273</f>
        <v/>
      </c>
      <c r="E1009" s="33">
        <f>'M3 - Functional Beverage'!J273</f>
        <v/>
      </c>
      <c r="F1009" s="31">
        <f>'M3 - Functional Beverage'!K273</f>
        <v/>
      </c>
      <c r="G1009" s="30">
        <f>'M3 - Functional Beverage'!AM273</f>
        <v/>
      </c>
      <c r="H1009" s="31">
        <f>'M3 - Functional Beverage'!N273</f>
        <v/>
      </c>
      <c r="I1009" s="15">
        <f>'M3 - Functional Beverage'!AJ273</f>
        <v/>
      </c>
      <c r="J1009" s="15" t="inlineStr">
        <is>
          <t>Capture live promo to assess.</t>
        </is>
      </c>
    </row>
    <row r="1010" ht="28" customHeight="1">
      <c r="A1010" s="15" t="inlineStr">
        <is>
          <t>Remedy</t>
        </is>
      </c>
      <c r="B1010" s="15" t="inlineStr">
        <is>
          <t>Remedy Kombucha | Passionfruit | 24-pack 250mL</t>
        </is>
      </c>
      <c r="C1010" s="15" t="inlineStr">
        <is>
          <t>3) Functional beverage (still/sparkling)</t>
        </is>
      </c>
      <c r="D1010" s="30">
        <f>'M3 - Functional Beverage'!F274</f>
        <v/>
      </c>
      <c r="E1010" s="33">
        <f>'M3 - Functional Beverage'!J274</f>
        <v/>
      </c>
      <c r="F1010" s="31">
        <f>'M3 - Functional Beverage'!K274</f>
        <v/>
      </c>
      <c r="G1010" s="30">
        <f>'M3 - Functional Beverage'!AM274</f>
        <v/>
      </c>
      <c r="H1010" s="31">
        <f>'M3 - Functional Beverage'!N274</f>
        <v/>
      </c>
      <c r="I1010" s="15">
        <f>'M3 - Functional Beverage'!AJ274</f>
        <v/>
      </c>
      <c r="J1010" s="15" t="inlineStr">
        <is>
          <t>Capture live promo to assess.</t>
        </is>
      </c>
    </row>
    <row r="1011" ht="28" customHeight="1">
      <c r="A1011" s="15" t="inlineStr">
        <is>
          <t>Recess</t>
        </is>
      </c>
      <c r="B1011" s="15" t="inlineStr">
        <is>
          <t>Recess Mood | Blackberry Chai | single 355mL</t>
        </is>
      </c>
      <c r="C1011" s="15" t="inlineStr">
        <is>
          <t>3) Functional beverage (still/sparkling)</t>
        </is>
      </c>
      <c r="D1011" s="30">
        <f>'M3 - Functional Beverage'!F275</f>
        <v/>
      </c>
      <c r="E1011" s="33">
        <f>'M3 - Functional Beverage'!J275</f>
        <v/>
      </c>
      <c r="F1011" s="31">
        <f>'M3 - Functional Beverage'!K275</f>
        <v/>
      </c>
      <c r="G1011" s="30">
        <f>'M3 - Functional Beverage'!AM275</f>
        <v/>
      </c>
      <c r="H1011" s="31">
        <f>'M3 - Functional Beverage'!N275</f>
        <v/>
      </c>
      <c r="I1011" s="15">
        <f>'M3 - Functional Beverage'!AJ275</f>
        <v/>
      </c>
      <c r="J1011" s="15" t="inlineStr">
        <is>
          <t>Capture live promo to assess.</t>
        </is>
      </c>
    </row>
    <row r="1012" ht="28" customHeight="1">
      <c r="A1012" s="15" t="inlineStr">
        <is>
          <t>Recess</t>
        </is>
      </c>
      <c r="B1012" s="15" t="inlineStr">
        <is>
          <t>Recess Mood | Blackberry Chai | 8-pack 355mL</t>
        </is>
      </c>
      <c r="C1012" s="15" t="inlineStr">
        <is>
          <t>3) Functional beverage (still/sparkling)</t>
        </is>
      </c>
      <c r="D1012" s="30">
        <f>'M3 - Functional Beverage'!F276</f>
        <v/>
      </c>
      <c r="E1012" s="33">
        <f>'M3 - Functional Beverage'!J276</f>
        <v/>
      </c>
      <c r="F1012" s="31">
        <f>'M3 - Functional Beverage'!K276</f>
        <v/>
      </c>
      <c r="G1012" s="30">
        <f>'M3 - Functional Beverage'!AM276</f>
        <v/>
      </c>
      <c r="H1012" s="31">
        <f>'M3 - Functional Beverage'!N276</f>
        <v/>
      </c>
      <c r="I1012" s="15">
        <f>'M3 - Functional Beverage'!AJ276</f>
        <v/>
      </c>
      <c r="J1012" s="15" t="inlineStr">
        <is>
          <t>Capture live promo to assess.</t>
        </is>
      </c>
    </row>
    <row r="1013" ht="28" customHeight="1">
      <c r="A1013" s="15" t="inlineStr">
        <is>
          <t>Recess</t>
        </is>
      </c>
      <c r="B1013" s="15" t="inlineStr">
        <is>
          <t>Recess Mood | Blackberry Chai | 12-pack 355mL</t>
        </is>
      </c>
      <c r="C1013" s="15" t="inlineStr">
        <is>
          <t>3) Functional beverage (still/sparkling)</t>
        </is>
      </c>
      <c r="D1013" s="30">
        <f>'M3 - Functional Beverage'!F277</f>
        <v/>
      </c>
      <c r="E1013" s="33">
        <f>'M3 - Functional Beverage'!J277</f>
        <v/>
      </c>
      <c r="F1013" s="31">
        <f>'M3 - Functional Beverage'!K277</f>
        <v/>
      </c>
      <c r="G1013" s="30">
        <f>'M3 - Functional Beverage'!AM277</f>
        <v/>
      </c>
      <c r="H1013" s="31">
        <f>'M3 - Functional Beverage'!N277</f>
        <v/>
      </c>
      <c r="I1013" s="15">
        <f>'M3 - Functional Beverage'!AJ277</f>
        <v/>
      </c>
      <c r="J1013" s="15" t="inlineStr">
        <is>
          <t>Capture live promo to assess.</t>
        </is>
      </c>
    </row>
    <row r="1014" ht="28" customHeight="1">
      <c r="A1014" s="15" t="inlineStr">
        <is>
          <t>Recess</t>
        </is>
      </c>
      <c r="B1014" s="15" t="inlineStr">
        <is>
          <t>Recess Mood | Blackberry Chai | 15-pack 355mL</t>
        </is>
      </c>
      <c r="C1014" s="15" t="inlineStr">
        <is>
          <t>3) Functional beverage (still/sparkling)</t>
        </is>
      </c>
      <c r="D1014" s="30">
        <f>'M3 - Functional Beverage'!F278</f>
        <v/>
      </c>
      <c r="E1014" s="33">
        <f>'M3 - Functional Beverage'!J278</f>
        <v/>
      </c>
      <c r="F1014" s="31">
        <f>'M3 - Functional Beverage'!K278</f>
        <v/>
      </c>
      <c r="G1014" s="30">
        <f>'M3 - Functional Beverage'!AM278</f>
        <v/>
      </c>
      <c r="H1014" s="31">
        <f>'M3 - Functional Beverage'!N278</f>
        <v/>
      </c>
      <c r="I1014" s="15">
        <f>'M3 - Functional Beverage'!AJ278</f>
        <v/>
      </c>
      <c r="J1014" s="15" t="inlineStr">
        <is>
          <t>Capture live promo to assess.</t>
        </is>
      </c>
    </row>
    <row r="1015" ht="28" customHeight="1">
      <c r="A1015" s="15" t="inlineStr">
        <is>
          <t>Recess</t>
        </is>
      </c>
      <c r="B1015" s="15" t="inlineStr">
        <is>
          <t>Recess Mood | Blackberry Chai | 18-pack 355mL</t>
        </is>
      </c>
      <c r="C1015" s="15" t="inlineStr">
        <is>
          <t>3) Functional beverage (still/sparkling)</t>
        </is>
      </c>
      <c r="D1015" s="30">
        <f>'M3 - Functional Beverage'!F279</f>
        <v/>
      </c>
      <c r="E1015" s="33">
        <f>'M3 - Functional Beverage'!J279</f>
        <v/>
      </c>
      <c r="F1015" s="31">
        <f>'M3 - Functional Beverage'!K279</f>
        <v/>
      </c>
      <c r="G1015" s="30">
        <f>'M3 - Functional Beverage'!AM279</f>
        <v/>
      </c>
      <c r="H1015" s="31">
        <f>'M3 - Functional Beverage'!N279</f>
        <v/>
      </c>
      <c r="I1015" s="15">
        <f>'M3 - Functional Beverage'!AJ279</f>
        <v/>
      </c>
      <c r="J1015" s="15" t="inlineStr">
        <is>
          <t>Capture live promo to assess.</t>
        </is>
      </c>
    </row>
    <row r="1016" ht="28" customHeight="1">
      <c r="A1016" s="15" t="inlineStr">
        <is>
          <t>Recess</t>
        </is>
      </c>
      <c r="B1016" s="15" t="inlineStr">
        <is>
          <t>Recess Mood | Blackberry Chai | 24-pack 355mL</t>
        </is>
      </c>
      <c r="C1016" s="15" t="inlineStr">
        <is>
          <t>3) Functional beverage (still/sparkling)</t>
        </is>
      </c>
      <c r="D1016" s="30">
        <f>'M3 - Functional Beverage'!F280</f>
        <v/>
      </c>
      <c r="E1016" s="33">
        <f>'M3 - Functional Beverage'!J280</f>
        <v/>
      </c>
      <c r="F1016" s="31">
        <f>'M3 - Functional Beverage'!K280</f>
        <v/>
      </c>
      <c r="G1016" s="30">
        <f>'M3 - Functional Beverage'!AM280</f>
        <v/>
      </c>
      <c r="H1016" s="31">
        <f>'M3 - Functional Beverage'!N280</f>
        <v/>
      </c>
      <c r="I1016" s="15">
        <f>'M3 - Functional Beverage'!AJ280</f>
        <v/>
      </c>
      <c r="J1016" s="15" t="inlineStr">
        <is>
          <t>Capture live promo to assess.</t>
        </is>
      </c>
    </row>
    <row r="1017" ht="28" customHeight="1">
      <c r="A1017" s="15" t="inlineStr">
        <is>
          <t>Recess</t>
        </is>
      </c>
      <c r="B1017" s="15" t="inlineStr">
        <is>
          <t>Recess Mood | Pomegranate Hibiscus | single 355mL</t>
        </is>
      </c>
      <c r="C1017" s="15" t="inlineStr">
        <is>
          <t>3) Functional beverage (still/sparkling)</t>
        </is>
      </c>
      <c r="D1017" s="30">
        <f>'M3 - Functional Beverage'!F281</f>
        <v/>
      </c>
      <c r="E1017" s="33">
        <f>'M3 - Functional Beverage'!J281</f>
        <v/>
      </c>
      <c r="F1017" s="31">
        <f>'M3 - Functional Beverage'!K281</f>
        <v/>
      </c>
      <c r="G1017" s="30">
        <f>'M3 - Functional Beverage'!AM281</f>
        <v/>
      </c>
      <c r="H1017" s="31">
        <f>'M3 - Functional Beverage'!N281</f>
        <v/>
      </c>
      <c r="I1017" s="15">
        <f>'M3 - Functional Beverage'!AJ281</f>
        <v/>
      </c>
      <c r="J1017" s="15" t="inlineStr">
        <is>
          <t>Capture live promo to assess.</t>
        </is>
      </c>
    </row>
    <row r="1018" ht="28" customHeight="1">
      <c r="A1018" s="15" t="inlineStr">
        <is>
          <t>Recess</t>
        </is>
      </c>
      <c r="B1018" s="15" t="inlineStr">
        <is>
          <t>Recess Mood | Pomegranate Hibiscus | 8-pack 355mL</t>
        </is>
      </c>
      <c r="C1018" s="15" t="inlineStr">
        <is>
          <t>3) Functional beverage (still/sparkling)</t>
        </is>
      </c>
      <c r="D1018" s="30">
        <f>'M3 - Functional Beverage'!F282</f>
        <v/>
      </c>
      <c r="E1018" s="33">
        <f>'M3 - Functional Beverage'!J282</f>
        <v/>
      </c>
      <c r="F1018" s="31">
        <f>'M3 - Functional Beverage'!K282</f>
        <v/>
      </c>
      <c r="G1018" s="30">
        <f>'M3 - Functional Beverage'!AM282</f>
        <v/>
      </c>
      <c r="H1018" s="31">
        <f>'M3 - Functional Beverage'!N282</f>
        <v/>
      </c>
      <c r="I1018" s="15">
        <f>'M3 - Functional Beverage'!AJ282</f>
        <v/>
      </c>
      <c r="J1018" s="15" t="inlineStr">
        <is>
          <t>Capture live promo to assess.</t>
        </is>
      </c>
    </row>
    <row r="1019" ht="28" customHeight="1">
      <c r="A1019" s="15" t="inlineStr">
        <is>
          <t>Recess</t>
        </is>
      </c>
      <c r="B1019" s="15" t="inlineStr">
        <is>
          <t>Recess Mood | Pomegranate Hibiscus | 12-pack 355mL</t>
        </is>
      </c>
      <c r="C1019" s="15" t="inlineStr">
        <is>
          <t>3) Functional beverage (still/sparkling)</t>
        </is>
      </c>
      <c r="D1019" s="30">
        <f>'M3 - Functional Beverage'!F283</f>
        <v/>
      </c>
      <c r="E1019" s="33">
        <f>'M3 - Functional Beverage'!J283</f>
        <v/>
      </c>
      <c r="F1019" s="31">
        <f>'M3 - Functional Beverage'!K283</f>
        <v/>
      </c>
      <c r="G1019" s="30">
        <f>'M3 - Functional Beverage'!AM283</f>
        <v/>
      </c>
      <c r="H1019" s="31">
        <f>'M3 - Functional Beverage'!N283</f>
        <v/>
      </c>
      <c r="I1019" s="15">
        <f>'M3 - Functional Beverage'!AJ283</f>
        <v/>
      </c>
      <c r="J1019" s="15" t="inlineStr">
        <is>
          <t>Capture live promo to assess.</t>
        </is>
      </c>
    </row>
    <row r="1020" ht="28" customHeight="1">
      <c r="A1020" s="15" t="inlineStr">
        <is>
          <t>Recess</t>
        </is>
      </c>
      <c r="B1020" s="15" t="inlineStr">
        <is>
          <t>Recess Mood | Pomegranate Hibiscus | 15-pack 355mL</t>
        </is>
      </c>
      <c r="C1020" s="15" t="inlineStr">
        <is>
          <t>3) Functional beverage (still/sparkling)</t>
        </is>
      </c>
      <c r="D1020" s="30">
        <f>'M3 - Functional Beverage'!F284</f>
        <v/>
      </c>
      <c r="E1020" s="33">
        <f>'M3 - Functional Beverage'!J284</f>
        <v/>
      </c>
      <c r="F1020" s="31">
        <f>'M3 - Functional Beverage'!K284</f>
        <v/>
      </c>
      <c r="G1020" s="30">
        <f>'M3 - Functional Beverage'!AM284</f>
        <v/>
      </c>
      <c r="H1020" s="31">
        <f>'M3 - Functional Beverage'!N284</f>
        <v/>
      </c>
      <c r="I1020" s="15">
        <f>'M3 - Functional Beverage'!AJ284</f>
        <v/>
      </c>
      <c r="J1020" s="15" t="inlineStr">
        <is>
          <t>Capture live promo to assess.</t>
        </is>
      </c>
    </row>
    <row r="1021" ht="28" customHeight="1">
      <c r="A1021" s="15" t="inlineStr">
        <is>
          <t>Recess</t>
        </is>
      </c>
      <c r="B1021" s="15" t="inlineStr">
        <is>
          <t>Recess Mood | Pomegranate Hibiscus | 18-pack 355mL</t>
        </is>
      </c>
      <c r="C1021" s="15" t="inlineStr">
        <is>
          <t>3) Functional beverage (still/sparkling)</t>
        </is>
      </c>
      <c r="D1021" s="30">
        <f>'M3 - Functional Beverage'!F285</f>
        <v/>
      </c>
      <c r="E1021" s="33">
        <f>'M3 - Functional Beverage'!J285</f>
        <v/>
      </c>
      <c r="F1021" s="31">
        <f>'M3 - Functional Beverage'!K285</f>
        <v/>
      </c>
      <c r="G1021" s="30">
        <f>'M3 - Functional Beverage'!AM285</f>
        <v/>
      </c>
      <c r="H1021" s="31">
        <f>'M3 - Functional Beverage'!N285</f>
        <v/>
      </c>
      <c r="I1021" s="15">
        <f>'M3 - Functional Beverage'!AJ285</f>
        <v/>
      </c>
      <c r="J1021" s="15" t="inlineStr">
        <is>
          <t>Capture live promo to assess.</t>
        </is>
      </c>
    </row>
    <row r="1022" ht="28" customHeight="1">
      <c r="A1022" s="15" t="inlineStr">
        <is>
          <t>Recess</t>
        </is>
      </c>
      <c r="B1022" s="15" t="inlineStr">
        <is>
          <t>Recess Mood | Pomegranate Hibiscus | 24-pack 355mL</t>
        </is>
      </c>
      <c r="C1022" s="15" t="inlineStr">
        <is>
          <t>3) Functional beverage (still/sparkling)</t>
        </is>
      </c>
      <c r="D1022" s="30">
        <f>'M3 - Functional Beverage'!F286</f>
        <v/>
      </c>
      <c r="E1022" s="33">
        <f>'M3 - Functional Beverage'!J286</f>
        <v/>
      </c>
      <c r="F1022" s="31">
        <f>'M3 - Functional Beverage'!K286</f>
        <v/>
      </c>
      <c r="G1022" s="30">
        <f>'M3 - Functional Beverage'!AM286</f>
        <v/>
      </c>
      <c r="H1022" s="31">
        <f>'M3 - Functional Beverage'!N286</f>
        <v/>
      </c>
      <c r="I1022" s="15">
        <f>'M3 - Functional Beverage'!AJ286</f>
        <v/>
      </c>
      <c r="J1022" s="15" t="inlineStr">
        <is>
          <t>Capture live promo to assess.</t>
        </is>
      </c>
    </row>
    <row r="1023" ht="28" customHeight="1">
      <c r="A1023" s="15" t="inlineStr">
        <is>
          <t>Recess</t>
        </is>
      </c>
      <c r="B1023" s="15" t="inlineStr">
        <is>
          <t>Recess Mood | Blood Orange | single 355mL</t>
        </is>
      </c>
      <c r="C1023" s="15" t="inlineStr">
        <is>
          <t>3) Functional beverage (still/sparkling)</t>
        </is>
      </c>
      <c r="D1023" s="30">
        <f>'M3 - Functional Beverage'!F287</f>
        <v/>
      </c>
      <c r="E1023" s="33">
        <f>'M3 - Functional Beverage'!J287</f>
        <v/>
      </c>
      <c r="F1023" s="31">
        <f>'M3 - Functional Beverage'!K287</f>
        <v/>
      </c>
      <c r="G1023" s="30">
        <f>'M3 - Functional Beverage'!AM287</f>
        <v/>
      </c>
      <c r="H1023" s="31">
        <f>'M3 - Functional Beverage'!N287</f>
        <v/>
      </c>
      <c r="I1023" s="15">
        <f>'M3 - Functional Beverage'!AJ287</f>
        <v/>
      </c>
      <c r="J1023" s="15" t="inlineStr">
        <is>
          <t>Capture live promo to assess.</t>
        </is>
      </c>
    </row>
    <row r="1024" ht="28" customHeight="1">
      <c r="A1024" s="15" t="inlineStr">
        <is>
          <t>Recess</t>
        </is>
      </c>
      <c r="B1024" s="15" t="inlineStr">
        <is>
          <t>Recess Mood | Blood Orange | 8-pack 355mL</t>
        </is>
      </c>
      <c r="C1024" s="15" t="inlineStr">
        <is>
          <t>3) Functional beverage (still/sparkling)</t>
        </is>
      </c>
      <c r="D1024" s="30">
        <f>'M3 - Functional Beverage'!F288</f>
        <v/>
      </c>
      <c r="E1024" s="33">
        <f>'M3 - Functional Beverage'!J288</f>
        <v/>
      </c>
      <c r="F1024" s="31">
        <f>'M3 - Functional Beverage'!K288</f>
        <v/>
      </c>
      <c r="G1024" s="30">
        <f>'M3 - Functional Beverage'!AM288</f>
        <v/>
      </c>
      <c r="H1024" s="31">
        <f>'M3 - Functional Beverage'!N288</f>
        <v/>
      </c>
      <c r="I1024" s="15">
        <f>'M3 - Functional Beverage'!AJ288</f>
        <v/>
      </c>
      <c r="J1024" s="15" t="inlineStr">
        <is>
          <t>Capture live promo to assess.</t>
        </is>
      </c>
    </row>
    <row r="1025" ht="28" customHeight="1">
      <c r="A1025" s="15" t="inlineStr">
        <is>
          <t>Recess</t>
        </is>
      </c>
      <c r="B1025" s="15" t="inlineStr">
        <is>
          <t>Recess Mood | Blood Orange | 12-pack 355mL</t>
        </is>
      </c>
      <c r="C1025" s="15" t="inlineStr">
        <is>
          <t>3) Functional beverage (still/sparkling)</t>
        </is>
      </c>
      <c r="D1025" s="30">
        <f>'M3 - Functional Beverage'!F289</f>
        <v/>
      </c>
      <c r="E1025" s="33">
        <f>'M3 - Functional Beverage'!J289</f>
        <v/>
      </c>
      <c r="F1025" s="31">
        <f>'M3 - Functional Beverage'!K289</f>
        <v/>
      </c>
      <c r="G1025" s="30">
        <f>'M3 - Functional Beverage'!AM289</f>
        <v/>
      </c>
      <c r="H1025" s="31">
        <f>'M3 - Functional Beverage'!N289</f>
        <v/>
      </c>
      <c r="I1025" s="15">
        <f>'M3 - Functional Beverage'!AJ289</f>
        <v/>
      </c>
      <c r="J1025" s="15" t="inlineStr">
        <is>
          <t>Capture live promo to assess.</t>
        </is>
      </c>
    </row>
    <row r="1026" ht="28" customHeight="1">
      <c r="A1026" s="15" t="inlineStr">
        <is>
          <t>Recess</t>
        </is>
      </c>
      <c r="B1026" s="15" t="inlineStr">
        <is>
          <t>Recess Mood | Blood Orange | 15-pack 355mL</t>
        </is>
      </c>
      <c r="C1026" s="15" t="inlineStr">
        <is>
          <t>3) Functional beverage (still/sparkling)</t>
        </is>
      </c>
      <c r="D1026" s="30">
        <f>'M3 - Functional Beverage'!F290</f>
        <v/>
      </c>
      <c r="E1026" s="33">
        <f>'M3 - Functional Beverage'!J290</f>
        <v/>
      </c>
      <c r="F1026" s="31">
        <f>'M3 - Functional Beverage'!K290</f>
        <v/>
      </c>
      <c r="G1026" s="30">
        <f>'M3 - Functional Beverage'!AM290</f>
        <v/>
      </c>
      <c r="H1026" s="31">
        <f>'M3 - Functional Beverage'!N290</f>
        <v/>
      </c>
      <c r="I1026" s="15">
        <f>'M3 - Functional Beverage'!AJ290</f>
        <v/>
      </c>
      <c r="J1026" s="15" t="inlineStr">
        <is>
          <t>Capture live promo to assess.</t>
        </is>
      </c>
    </row>
    <row r="1027" ht="28" customHeight="1">
      <c r="A1027" s="15" t="inlineStr">
        <is>
          <t>Recess</t>
        </is>
      </c>
      <c r="B1027" s="15" t="inlineStr">
        <is>
          <t>Recess Mood | Blood Orange | 18-pack 355mL</t>
        </is>
      </c>
      <c r="C1027" s="15" t="inlineStr">
        <is>
          <t>3) Functional beverage (still/sparkling)</t>
        </is>
      </c>
      <c r="D1027" s="30">
        <f>'M3 - Functional Beverage'!F291</f>
        <v/>
      </c>
      <c r="E1027" s="33">
        <f>'M3 - Functional Beverage'!J291</f>
        <v/>
      </c>
      <c r="F1027" s="31">
        <f>'M3 - Functional Beverage'!K291</f>
        <v/>
      </c>
      <c r="G1027" s="30">
        <f>'M3 - Functional Beverage'!AM291</f>
        <v/>
      </c>
      <c r="H1027" s="31">
        <f>'M3 - Functional Beverage'!N291</f>
        <v/>
      </c>
      <c r="I1027" s="15">
        <f>'M3 - Functional Beverage'!AJ291</f>
        <v/>
      </c>
      <c r="J1027" s="15" t="inlineStr">
        <is>
          <t>Capture live promo to assess.</t>
        </is>
      </c>
    </row>
    <row r="1028" ht="28" customHeight="1">
      <c r="A1028" s="15" t="inlineStr">
        <is>
          <t>Recess</t>
        </is>
      </c>
      <c r="B1028" s="15" t="inlineStr">
        <is>
          <t>Recess Mood | Blood Orange | 24-pack 355mL</t>
        </is>
      </c>
      <c r="C1028" s="15" t="inlineStr">
        <is>
          <t>3) Functional beverage (still/sparkling)</t>
        </is>
      </c>
      <c r="D1028" s="30">
        <f>'M3 - Functional Beverage'!F292</f>
        <v/>
      </c>
      <c r="E1028" s="33">
        <f>'M3 - Functional Beverage'!J292</f>
        <v/>
      </c>
      <c r="F1028" s="31">
        <f>'M3 - Functional Beverage'!K292</f>
        <v/>
      </c>
      <c r="G1028" s="30">
        <f>'M3 - Functional Beverage'!AM292</f>
        <v/>
      </c>
      <c r="H1028" s="31">
        <f>'M3 - Functional Beverage'!N292</f>
        <v/>
      </c>
      <c r="I1028" s="15">
        <f>'M3 - Functional Beverage'!AJ292</f>
        <v/>
      </c>
      <c r="J1028" s="15" t="inlineStr">
        <is>
          <t>Capture live promo to assess.</t>
        </is>
      </c>
    </row>
    <row r="1029" ht="28" customHeight="1">
      <c r="A1029" s="15" t="inlineStr">
        <is>
          <t>Recess</t>
        </is>
      </c>
      <c r="B1029" s="15" t="inlineStr">
        <is>
          <t>Recess Mood | Black Cherry | single 355mL</t>
        </is>
      </c>
      <c r="C1029" s="15" t="inlineStr">
        <is>
          <t>3) Functional beverage (still/sparkling)</t>
        </is>
      </c>
      <c r="D1029" s="30">
        <f>'M3 - Functional Beverage'!F293</f>
        <v/>
      </c>
      <c r="E1029" s="33">
        <f>'M3 - Functional Beverage'!J293</f>
        <v/>
      </c>
      <c r="F1029" s="31">
        <f>'M3 - Functional Beverage'!K293</f>
        <v/>
      </c>
      <c r="G1029" s="30">
        <f>'M3 - Functional Beverage'!AM293</f>
        <v/>
      </c>
      <c r="H1029" s="31">
        <f>'M3 - Functional Beverage'!N293</f>
        <v/>
      </c>
      <c r="I1029" s="15">
        <f>'M3 - Functional Beverage'!AJ293</f>
        <v/>
      </c>
      <c r="J1029" s="15" t="inlineStr">
        <is>
          <t>Capture live promo to assess.</t>
        </is>
      </c>
    </row>
    <row r="1030" ht="28" customHeight="1">
      <c r="A1030" s="15" t="inlineStr">
        <is>
          <t>Recess</t>
        </is>
      </c>
      <c r="B1030" s="15" t="inlineStr">
        <is>
          <t>Recess Mood | Black Cherry | 8-pack 355mL</t>
        </is>
      </c>
      <c r="C1030" s="15" t="inlineStr">
        <is>
          <t>3) Functional beverage (still/sparkling)</t>
        </is>
      </c>
      <c r="D1030" s="30">
        <f>'M3 - Functional Beverage'!F294</f>
        <v/>
      </c>
      <c r="E1030" s="33">
        <f>'M3 - Functional Beverage'!J294</f>
        <v/>
      </c>
      <c r="F1030" s="31">
        <f>'M3 - Functional Beverage'!K294</f>
        <v/>
      </c>
      <c r="G1030" s="30">
        <f>'M3 - Functional Beverage'!AM294</f>
        <v/>
      </c>
      <c r="H1030" s="31">
        <f>'M3 - Functional Beverage'!N294</f>
        <v/>
      </c>
      <c r="I1030" s="15">
        <f>'M3 - Functional Beverage'!AJ294</f>
        <v/>
      </c>
      <c r="J1030" s="15" t="inlineStr">
        <is>
          <t>Capture live promo to assess.</t>
        </is>
      </c>
    </row>
    <row r="1031" ht="28" customHeight="1">
      <c r="A1031" s="15" t="inlineStr">
        <is>
          <t>Recess</t>
        </is>
      </c>
      <c r="B1031" s="15" t="inlineStr">
        <is>
          <t>Recess Mood | Black Cherry | 12-pack 355mL</t>
        </is>
      </c>
      <c r="C1031" s="15" t="inlineStr">
        <is>
          <t>3) Functional beverage (still/sparkling)</t>
        </is>
      </c>
      <c r="D1031" s="30">
        <f>'M3 - Functional Beverage'!F295</f>
        <v/>
      </c>
      <c r="E1031" s="33">
        <f>'M3 - Functional Beverage'!J295</f>
        <v/>
      </c>
      <c r="F1031" s="31">
        <f>'M3 - Functional Beverage'!K295</f>
        <v/>
      </c>
      <c r="G1031" s="30">
        <f>'M3 - Functional Beverage'!AM295</f>
        <v/>
      </c>
      <c r="H1031" s="31">
        <f>'M3 - Functional Beverage'!N295</f>
        <v/>
      </c>
      <c r="I1031" s="15">
        <f>'M3 - Functional Beverage'!AJ295</f>
        <v/>
      </c>
      <c r="J1031" s="15" t="inlineStr">
        <is>
          <t>Capture live promo to assess.</t>
        </is>
      </c>
    </row>
    <row r="1032" ht="28" customHeight="1">
      <c r="A1032" s="15" t="inlineStr">
        <is>
          <t>Recess</t>
        </is>
      </c>
      <c r="B1032" s="15" t="inlineStr">
        <is>
          <t>Recess Mood | Black Cherry | 15-pack 355mL</t>
        </is>
      </c>
      <c r="C1032" s="15" t="inlineStr">
        <is>
          <t>3) Functional beverage (still/sparkling)</t>
        </is>
      </c>
      <c r="D1032" s="30">
        <f>'M3 - Functional Beverage'!F296</f>
        <v/>
      </c>
      <c r="E1032" s="33">
        <f>'M3 - Functional Beverage'!J296</f>
        <v/>
      </c>
      <c r="F1032" s="31">
        <f>'M3 - Functional Beverage'!K296</f>
        <v/>
      </c>
      <c r="G1032" s="30">
        <f>'M3 - Functional Beverage'!AM296</f>
        <v/>
      </c>
      <c r="H1032" s="31">
        <f>'M3 - Functional Beverage'!N296</f>
        <v/>
      </c>
      <c r="I1032" s="15">
        <f>'M3 - Functional Beverage'!AJ296</f>
        <v/>
      </c>
      <c r="J1032" s="15" t="inlineStr">
        <is>
          <t>Capture live promo to assess.</t>
        </is>
      </c>
    </row>
    <row r="1033" ht="28" customHeight="1">
      <c r="A1033" s="15" t="inlineStr">
        <is>
          <t>Recess</t>
        </is>
      </c>
      <c r="B1033" s="15" t="inlineStr">
        <is>
          <t>Recess Mood | Black Cherry | 18-pack 355mL</t>
        </is>
      </c>
      <c r="C1033" s="15" t="inlineStr">
        <is>
          <t>3) Functional beverage (still/sparkling)</t>
        </is>
      </c>
      <c r="D1033" s="30">
        <f>'M3 - Functional Beverage'!F297</f>
        <v/>
      </c>
      <c r="E1033" s="33">
        <f>'M3 - Functional Beverage'!J297</f>
        <v/>
      </c>
      <c r="F1033" s="31">
        <f>'M3 - Functional Beverage'!K297</f>
        <v/>
      </c>
      <c r="G1033" s="30">
        <f>'M3 - Functional Beverage'!AM297</f>
        <v/>
      </c>
      <c r="H1033" s="31">
        <f>'M3 - Functional Beverage'!N297</f>
        <v/>
      </c>
      <c r="I1033" s="15">
        <f>'M3 - Functional Beverage'!AJ297</f>
        <v/>
      </c>
      <c r="J1033" s="15" t="inlineStr">
        <is>
          <t>Capture live promo to assess.</t>
        </is>
      </c>
    </row>
    <row r="1034" ht="28" customHeight="1">
      <c r="A1034" s="15" t="inlineStr">
        <is>
          <t>Recess</t>
        </is>
      </c>
      <c r="B1034" s="15" t="inlineStr">
        <is>
          <t>Recess Mood | Black Cherry | 24-pack 355mL</t>
        </is>
      </c>
      <c r="C1034" s="15" t="inlineStr">
        <is>
          <t>3) Functional beverage (still/sparkling)</t>
        </is>
      </c>
      <c r="D1034" s="30">
        <f>'M3 - Functional Beverage'!F298</f>
        <v/>
      </c>
      <c r="E1034" s="33">
        <f>'M3 - Functional Beverage'!J298</f>
        <v/>
      </c>
      <c r="F1034" s="31">
        <f>'M3 - Functional Beverage'!K298</f>
        <v/>
      </c>
      <c r="G1034" s="30">
        <f>'M3 - Functional Beverage'!AM298</f>
        <v/>
      </c>
      <c r="H1034" s="31">
        <f>'M3 - Functional Beverage'!N298</f>
        <v/>
      </c>
      <c r="I1034" s="15">
        <f>'M3 - Functional Beverage'!AJ298</f>
        <v/>
      </c>
      <c r="J1034" s="15" t="inlineStr">
        <is>
          <t>Capture live promo to assess.</t>
        </is>
      </c>
    </row>
    <row r="1035" ht="28" customHeight="1">
      <c r="A1035" s="15" t="inlineStr">
        <is>
          <t>Recess</t>
        </is>
      </c>
      <c r="B1035" s="15" t="inlineStr">
        <is>
          <t>Recess Mood | Coconut Lime | single 355mL</t>
        </is>
      </c>
      <c r="C1035" s="15" t="inlineStr">
        <is>
          <t>3) Functional beverage (still/sparkling)</t>
        </is>
      </c>
      <c r="D1035" s="30">
        <f>'M3 - Functional Beverage'!F299</f>
        <v/>
      </c>
      <c r="E1035" s="33">
        <f>'M3 - Functional Beverage'!J299</f>
        <v/>
      </c>
      <c r="F1035" s="31">
        <f>'M3 - Functional Beverage'!K299</f>
        <v/>
      </c>
      <c r="G1035" s="30">
        <f>'M3 - Functional Beverage'!AM299</f>
        <v/>
      </c>
      <c r="H1035" s="31">
        <f>'M3 - Functional Beverage'!N299</f>
        <v/>
      </c>
      <c r="I1035" s="15">
        <f>'M3 - Functional Beverage'!AJ299</f>
        <v/>
      </c>
      <c r="J1035" s="15" t="inlineStr">
        <is>
          <t>Capture live promo to assess.</t>
        </is>
      </c>
    </row>
    <row r="1036" ht="28" customHeight="1">
      <c r="A1036" s="15" t="inlineStr">
        <is>
          <t>Recess</t>
        </is>
      </c>
      <c r="B1036" s="15" t="inlineStr">
        <is>
          <t>Recess Mood | Coconut Lime | 8-pack 355mL</t>
        </is>
      </c>
      <c r="C1036" s="15" t="inlineStr">
        <is>
          <t>3) Functional beverage (still/sparkling)</t>
        </is>
      </c>
      <c r="D1036" s="30">
        <f>'M3 - Functional Beverage'!F300</f>
        <v/>
      </c>
      <c r="E1036" s="33">
        <f>'M3 - Functional Beverage'!J300</f>
        <v/>
      </c>
      <c r="F1036" s="31">
        <f>'M3 - Functional Beverage'!K300</f>
        <v/>
      </c>
      <c r="G1036" s="30">
        <f>'M3 - Functional Beverage'!AM300</f>
        <v/>
      </c>
      <c r="H1036" s="31">
        <f>'M3 - Functional Beverage'!N300</f>
        <v/>
      </c>
      <c r="I1036" s="15">
        <f>'M3 - Functional Beverage'!AJ300</f>
        <v/>
      </c>
      <c r="J1036" s="15" t="inlineStr">
        <is>
          <t>Capture live promo to assess.</t>
        </is>
      </c>
    </row>
    <row r="1037" ht="28" customHeight="1">
      <c r="A1037" s="15" t="inlineStr">
        <is>
          <t>Recess</t>
        </is>
      </c>
      <c r="B1037" s="15" t="inlineStr">
        <is>
          <t>Recess Mood | Coconut Lime | 12-pack 355mL</t>
        </is>
      </c>
      <c r="C1037" s="15" t="inlineStr">
        <is>
          <t>3) Functional beverage (still/sparkling)</t>
        </is>
      </c>
      <c r="D1037" s="30">
        <f>'M3 - Functional Beverage'!F301</f>
        <v/>
      </c>
      <c r="E1037" s="33">
        <f>'M3 - Functional Beverage'!J301</f>
        <v/>
      </c>
      <c r="F1037" s="31">
        <f>'M3 - Functional Beverage'!K301</f>
        <v/>
      </c>
      <c r="G1037" s="30">
        <f>'M3 - Functional Beverage'!AM301</f>
        <v/>
      </c>
      <c r="H1037" s="31">
        <f>'M3 - Functional Beverage'!N301</f>
        <v/>
      </c>
      <c r="I1037" s="15">
        <f>'M3 - Functional Beverage'!AJ301</f>
        <v/>
      </c>
      <c r="J1037" s="15" t="inlineStr">
        <is>
          <t>Capture live promo to assess.</t>
        </is>
      </c>
    </row>
    <row r="1038" ht="28" customHeight="1">
      <c r="A1038" s="15" t="inlineStr">
        <is>
          <t>Recess</t>
        </is>
      </c>
      <c r="B1038" s="15" t="inlineStr">
        <is>
          <t>Recess Mood | Coconut Lime | 15-pack 355mL</t>
        </is>
      </c>
      <c r="C1038" s="15" t="inlineStr">
        <is>
          <t>3) Functional beverage (still/sparkling)</t>
        </is>
      </c>
      <c r="D1038" s="30">
        <f>'M3 - Functional Beverage'!F302</f>
        <v/>
      </c>
      <c r="E1038" s="33">
        <f>'M3 - Functional Beverage'!J302</f>
        <v/>
      </c>
      <c r="F1038" s="31">
        <f>'M3 - Functional Beverage'!K302</f>
        <v/>
      </c>
      <c r="G1038" s="30">
        <f>'M3 - Functional Beverage'!AM302</f>
        <v/>
      </c>
      <c r="H1038" s="31">
        <f>'M3 - Functional Beverage'!N302</f>
        <v/>
      </c>
      <c r="I1038" s="15">
        <f>'M3 - Functional Beverage'!AJ302</f>
        <v/>
      </c>
      <c r="J1038" s="15" t="inlineStr">
        <is>
          <t>Capture live promo to assess.</t>
        </is>
      </c>
    </row>
    <row r="1039" ht="28" customHeight="1">
      <c r="A1039" s="15" t="inlineStr">
        <is>
          <t>Recess</t>
        </is>
      </c>
      <c r="B1039" s="15" t="inlineStr">
        <is>
          <t>Recess Mood | Coconut Lime | 18-pack 355mL</t>
        </is>
      </c>
      <c r="C1039" s="15" t="inlineStr">
        <is>
          <t>3) Functional beverage (still/sparkling)</t>
        </is>
      </c>
      <c r="D1039" s="30">
        <f>'M3 - Functional Beverage'!F303</f>
        <v/>
      </c>
      <c r="E1039" s="33">
        <f>'M3 - Functional Beverage'!J303</f>
        <v/>
      </c>
      <c r="F1039" s="31">
        <f>'M3 - Functional Beverage'!K303</f>
        <v/>
      </c>
      <c r="G1039" s="30">
        <f>'M3 - Functional Beverage'!AM303</f>
        <v/>
      </c>
      <c r="H1039" s="31">
        <f>'M3 - Functional Beverage'!N303</f>
        <v/>
      </c>
      <c r="I1039" s="15">
        <f>'M3 - Functional Beverage'!AJ303</f>
        <v/>
      </c>
      <c r="J1039" s="15" t="inlineStr">
        <is>
          <t>Capture live promo to assess.</t>
        </is>
      </c>
    </row>
    <row r="1040" ht="28" customHeight="1">
      <c r="A1040" s="15" t="inlineStr">
        <is>
          <t>Recess</t>
        </is>
      </c>
      <c r="B1040" s="15" t="inlineStr">
        <is>
          <t>Recess Mood | Coconut Lime | 24-pack 355mL</t>
        </is>
      </c>
      <c r="C1040" s="15" t="inlineStr">
        <is>
          <t>3) Functional beverage (still/sparkling)</t>
        </is>
      </c>
      <c r="D1040" s="30">
        <f>'M3 - Functional Beverage'!F304</f>
        <v/>
      </c>
      <c r="E1040" s="33">
        <f>'M3 - Functional Beverage'!J304</f>
        <v/>
      </c>
      <c r="F1040" s="31">
        <f>'M3 - Functional Beverage'!K304</f>
        <v/>
      </c>
      <c r="G1040" s="30">
        <f>'M3 - Functional Beverage'!AM304</f>
        <v/>
      </c>
      <c r="H1040" s="31">
        <f>'M3 - Functional Beverage'!N304</f>
        <v/>
      </c>
      <c r="I1040" s="15">
        <f>'M3 - Functional Beverage'!AJ304</f>
        <v/>
      </c>
      <c r="J1040" s="15" t="inlineStr">
        <is>
          <t>Capture live promo to assess.</t>
        </is>
      </c>
    </row>
    <row r="1041" ht="28" customHeight="1">
      <c r="A1041" s="15" t="inlineStr">
        <is>
          <t>Protein2o</t>
        </is>
      </c>
      <c r="B1041" s="15" t="inlineStr">
        <is>
          <t>Protein2o Protein Infused Water | Wild Cherry | single 500mL</t>
        </is>
      </c>
      <c r="C1041" s="15" t="inlineStr">
        <is>
          <t>3) Functional beverage (still/sparkling)</t>
        </is>
      </c>
      <c r="D1041" s="30">
        <f>'M3 - Functional Beverage'!F305</f>
        <v/>
      </c>
      <c r="E1041" s="33">
        <f>'M3 - Functional Beverage'!J305</f>
        <v/>
      </c>
      <c r="F1041" s="31">
        <f>'M3 - Functional Beverage'!K305</f>
        <v/>
      </c>
      <c r="G1041" s="30">
        <f>'M3 - Functional Beverage'!AM305</f>
        <v/>
      </c>
      <c r="H1041" s="31">
        <f>'M3 - Functional Beverage'!N305</f>
        <v/>
      </c>
      <c r="I1041" s="15">
        <f>'M3 - Functional Beverage'!AJ305</f>
        <v/>
      </c>
      <c r="J1041" s="15" t="inlineStr">
        <is>
          <t>Capture live promo to assess.</t>
        </is>
      </c>
    </row>
    <row r="1042" ht="28" customHeight="1">
      <c r="A1042" s="15" t="inlineStr">
        <is>
          <t>Protein2o</t>
        </is>
      </c>
      <c r="B1042" s="15" t="inlineStr">
        <is>
          <t>Protein2o Protein Infused Water | Wild Cherry | 8-pack 500mL</t>
        </is>
      </c>
      <c r="C1042" s="15" t="inlineStr">
        <is>
          <t>3) Functional beverage (still/sparkling)</t>
        </is>
      </c>
      <c r="D1042" s="30">
        <f>'M3 - Functional Beverage'!F306</f>
        <v/>
      </c>
      <c r="E1042" s="33">
        <f>'M3 - Functional Beverage'!J306</f>
        <v/>
      </c>
      <c r="F1042" s="31">
        <f>'M3 - Functional Beverage'!K306</f>
        <v/>
      </c>
      <c r="G1042" s="30">
        <f>'M3 - Functional Beverage'!AM306</f>
        <v/>
      </c>
      <c r="H1042" s="31">
        <f>'M3 - Functional Beverage'!N306</f>
        <v/>
      </c>
      <c r="I1042" s="15">
        <f>'M3 - Functional Beverage'!AJ306</f>
        <v/>
      </c>
      <c r="J1042" s="15" t="inlineStr">
        <is>
          <t>Capture live promo to assess.</t>
        </is>
      </c>
    </row>
    <row r="1043" ht="28" customHeight="1">
      <c r="A1043" s="15" t="inlineStr">
        <is>
          <t>Protein2o</t>
        </is>
      </c>
      <c r="B1043" s="15" t="inlineStr">
        <is>
          <t>Protein2o Protein Infused Water | Wild Cherry | 12-pack 500mL</t>
        </is>
      </c>
      <c r="C1043" s="15" t="inlineStr">
        <is>
          <t>3) Functional beverage (still/sparkling)</t>
        </is>
      </c>
      <c r="D1043" s="30">
        <f>'M3 - Functional Beverage'!F307</f>
        <v/>
      </c>
      <c r="E1043" s="33">
        <f>'M3 - Functional Beverage'!J307</f>
        <v/>
      </c>
      <c r="F1043" s="31">
        <f>'M3 - Functional Beverage'!K307</f>
        <v/>
      </c>
      <c r="G1043" s="30">
        <f>'M3 - Functional Beverage'!AM307</f>
        <v/>
      </c>
      <c r="H1043" s="31">
        <f>'M3 - Functional Beverage'!N307</f>
        <v/>
      </c>
      <c r="I1043" s="15">
        <f>'M3 - Functional Beverage'!AJ307</f>
        <v/>
      </c>
      <c r="J1043" s="15" t="inlineStr">
        <is>
          <t>Capture live promo to assess.</t>
        </is>
      </c>
    </row>
    <row r="1044" ht="28" customHeight="1">
      <c r="A1044" s="15" t="inlineStr">
        <is>
          <t>Protein2o</t>
        </is>
      </c>
      <c r="B1044" s="15" t="inlineStr">
        <is>
          <t>Protein2o Protein Infused Water | Wild Cherry | 18-pack 500mL</t>
        </is>
      </c>
      <c r="C1044" s="15" t="inlineStr">
        <is>
          <t>3) Functional beverage (still/sparkling)</t>
        </is>
      </c>
      <c r="D1044" s="30">
        <f>'M3 - Functional Beverage'!F308</f>
        <v/>
      </c>
      <c r="E1044" s="33">
        <f>'M3 - Functional Beverage'!J308</f>
        <v/>
      </c>
      <c r="F1044" s="31">
        <f>'M3 - Functional Beverage'!K308</f>
        <v/>
      </c>
      <c r="G1044" s="30">
        <f>'M3 - Functional Beverage'!AM308</f>
        <v/>
      </c>
      <c r="H1044" s="31">
        <f>'M3 - Functional Beverage'!N308</f>
        <v/>
      </c>
      <c r="I1044" s="15">
        <f>'M3 - Functional Beverage'!AJ308</f>
        <v/>
      </c>
      <c r="J1044" s="15" t="inlineStr">
        <is>
          <t>Capture live promo to assess.</t>
        </is>
      </c>
    </row>
    <row r="1045" ht="28" customHeight="1">
      <c r="A1045" s="15" t="inlineStr">
        <is>
          <t>Protein2o</t>
        </is>
      </c>
      <c r="B1045" s="15" t="inlineStr">
        <is>
          <t>Protein2o Protein Infused Water | Wild Cherry | 24-pack 500mL</t>
        </is>
      </c>
      <c r="C1045" s="15" t="inlineStr">
        <is>
          <t>3) Functional beverage (still/sparkling)</t>
        </is>
      </c>
      <c r="D1045" s="30">
        <f>'M3 - Functional Beverage'!F309</f>
        <v/>
      </c>
      <c r="E1045" s="33">
        <f>'M3 - Functional Beverage'!J309</f>
        <v/>
      </c>
      <c r="F1045" s="31">
        <f>'M3 - Functional Beverage'!K309</f>
        <v/>
      </c>
      <c r="G1045" s="30">
        <f>'M3 - Functional Beverage'!AM309</f>
        <v/>
      </c>
      <c r="H1045" s="31">
        <f>'M3 - Functional Beverage'!N309</f>
        <v/>
      </c>
      <c r="I1045" s="15">
        <f>'M3 - Functional Beverage'!AJ309</f>
        <v/>
      </c>
      <c r="J1045" s="15" t="inlineStr">
        <is>
          <t>Capture live promo to assess.</t>
        </is>
      </c>
    </row>
    <row r="1046" ht="28" customHeight="1">
      <c r="A1046" s="15" t="inlineStr">
        <is>
          <t>Protein2o</t>
        </is>
      </c>
      <c r="B1046" s="15" t="inlineStr">
        <is>
          <t>Protein2o Protein Infused Water | Mixed Berry | single 500mL</t>
        </is>
      </c>
      <c r="C1046" s="15" t="inlineStr">
        <is>
          <t>3) Functional beverage (still/sparkling)</t>
        </is>
      </c>
      <c r="D1046" s="30">
        <f>'M3 - Functional Beverage'!F310</f>
        <v/>
      </c>
      <c r="E1046" s="33">
        <f>'M3 - Functional Beverage'!J310</f>
        <v/>
      </c>
      <c r="F1046" s="31">
        <f>'M3 - Functional Beverage'!K310</f>
        <v/>
      </c>
      <c r="G1046" s="30">
        <f>'M3 - Functional Beverage'!AM310</f>
        <v/>
      </c>
      <c r="H1046" s="31">
        <f>'M3 - Functional Beverage'!N310</f>
        <v/>
      </c>
      <c r="I1046" s="15">
        <f>'M3 - Functional Beverage'!AJ310</f>
        <v/>
      </c>
      <c r="J1046" s="15" t="inlineStr">
        <is>
          <t>Capture live promo to assess.</t>
        </is>
      </c>
    </row>
    <row r="1047" ht="28" customHeight="1">
      <c r="A1047" s="15" t="inlineStr">
        <is>
          <t>Protein2o</t>
        </is>
      </c>
      <c r="B1047" s="15" t="inlineStr">
        <is>
          <t>Protein2o Protein Infused Water | Mixed Berry | 8-pack 500mL</t>
        </is>
      </c>
      <c r="C1047" s="15" t="inlineStr">
        <is>
          <t>3) Functional beverage (still/sparkling)</t>
        </is>
      </c>
      <c r="D1047" s="30">
        <f>'M3 - Functional Beverage'!F311</f>
        <v/>
      </c>
      <c r="E1047" s="33">
        <f>'M3 - Functional Beverage'!J311</f>
        <v/>
      </c>
      <c r="F1047" s="31">
        <f>'M3 - Functional Beverage'!K311</f>
        <v/>
      </c>
      <c r="G1047" s="30">
        <f>'M3 - Functional Beverage'!AM311</f>
        <v/>
      </c>
      <c r="H1047" s="31">
        <f>'M3 - Functional Beverage'!N311</f>
        <v/>
      </c>
      <c r="I1047" s="15">
        <f>'M3 - Functional Beverage'!AJ311</f>
        <v/>
      </c>
      <c r="J1047" s="15" t="inlineStr">
        <is>
          <t>Capture live promo to assess.</t>
        </is>
      </c>
    </row>
    <row r="1048" ht="28" customHeight="1">
      <c r="A1048" s="15" t="inlineStr">
        <is>
          <t>Protein2o</t>
        </is>
      </c>
      <c r="B1048" s="15" t="inlineStr">
        <is>
          <t>Protein2o Protein Infused Water | Mixed Berry | 12-pack 500mL</t>
        </is>
      </c>
      <c r="C1048" s="15" t="inlineStr">
        <is>
          <t>3) Functional beverage (still/sparkling)</t>
        </is>
      </c>
      <c r="D1048" s="30">
        <f>'M3 - Functional Beverage'!F312</f>
        <v/>
      </c>
      <c r="E1048" s="33">
        <f>'M3 - Functional Beverage'!J312</f>
        <v/>
      </c>
      <c r="F1048" s="31">
        <f>'M3 - Functional Beverage'!K312</f>
        <v/>
      </c>
      <c r="G1048" s="30">
        <f>'M3 - Functional Beverage'!AM312</f>
        <v/>
      </c>
      <c r="H1048" s="31">
        <f>'M3 - Functional Beverage'!N312</f>
        <v/>
      </c>
      <c r="I1048" s="15">
        <f>'M3 - Functional Beverage'!AJ312</f>
        <v/>
      </c>
      <c r="J1048" s="15" t="inlineStr">
        <is>
          <t>Capture live promo to assess.</t>
        </is>
      </c>
    </row>
    <row r="1049" ht="28" customHeight="1">
      <c r="A1049" s="15" t="inlineStr">
        <is>
          <t>Protein2o</t>
        </is>
      </c>
      <c r="B1049" s="15" t="inlineStr">
        <is>
          <t>Protein2o Protein Infused Water | Mixed Berry | 18-pack 500mL</t>
        </is>
      </c>
      <c r="C1049" s="15" t="inlineStr">
        <is>
          <t>3) Functional beverage (still/sparkling)</t>
        </is>
      </c>
      <c r="D1049" s="30">
        <f>'M3 - Functional Beverage'!F313</f>
        <v/>
      </c>
      <c r="E1049" s="33">
        <f>'M3 - Functional Beverage'!J313</f>
        <v/>
      </c>
      <c r="F1049" s="31">
        <f>'M3 - Functional Beverage'!K313</f>
        <v/>
      </c>
      <c r="G1049" s="30">
        <f>'M3 - Functional Beverage'!AM313</f>
        <v/>
      </c>
      <c r="H1049" s="31">
        <f>'M3 - Functional Beverage'!N313</f>
        <v/>
      </c>
      <c r="I1049" s="15">
        <f>'M3 - Functional Beverage'!AJ313</f>
        <v/>
      </c>
      <c r="J1049" s="15" t="inlineStr">
        <is>
          <t>Capture live promo to assess.</t>
        </is>
      </c>
    </row>
    <row r="1050" ht="28" customHeight="1">
      <c r="A1050" s="15" t="inlineStr">
        <is>
          <t>Protein2o</t>
        </is>
      </c>
      <c r="B1050" s="15" t="inlineStr">
        <is>
          <t>Protein2o Protein Infused Water | Mixed Berry | 24-pack 500mL</t>
        </is>
      </c>
      <c r="C1050" s="15" t="inlineStr">
        <is>
          <t>3) Functional beverage (still/sparkling)</t>
        </is>
      </c>
      <c r="D1050" s="30">
        <f>'M3 - Functional Beverage'!F314</f>
        <v/>
      </c>
      <c r="E1050" s="33">
        <f>'M3 - Functional Beverage'!J314</f>
        <v/>
      </c>
      <c r="F1050" s="31">
        <f>'M3 - Functional Beverage'!K314</f>
        <v/>
      </c>
      <c r="G1050" s="30">
        <f>'M3 - Functional Beverage'!AM314</f>
        <v/>
      </c>
      <c r="H1050" s="31">
        <f>'M3 - Functional Beverage'!N314</f>
        <v/>
      </c>
      <c r="I1050" s="15">
        <f>'M3 - Functional Beverage'!AJ314</f>
        <v/>
      </c>
      <c r="J1050" s="15" t="inlineStr">
        <is>
          <t>Capture live promo to assess.</t>
        </is>
      </c>
    </row>
    <row r="1051" ht="28" customHeight="1">
      <c r="A1051" s="15" t="inlineStr">
        <is>
          <t>Protein2o</t>
        </is>
      </c>
      <c r="B1051" s="15" t="inlineStr">
        <is>
          <t>Protein2o Protein Infused Water | Tropical Coconut | single 500mL</t>
        </is>
      </c>
      <c r="C1051" s="15" t="inlineStr">
        <is>
          <t>3) Functional beverage (still/sparkling)</t>
        </is>
      </c>
      <c r="D1051" s="30">
        <f>'M3 - Functional Beverage'!F315</f>
        <v/>
      </c>
      <c r="E1051" s="33">
        <f>'M3 - Functional Beverage'!J315</f>
        <v/>
      </c>
      <c r="F1051" s="31">
        <f>'M3 - Functional Beverage'!K315</f>
        <v/>
      </c>
      <c r="G1051" s="30">
        <f>'M3 - Functional Beverage'!AM315</f>
        <v/>
      </c>
      <c r="H1051" s="31">
        <f>'M3 - Functional Beverage'!N315</f>
        <v/>
      </c>
      <c r="I1051" s="15">
        <f>'M3 - Functional Beverage'!AJ315</f>
        <v/>
      </c>
      <c r="J1051" s="15" t="inlineStr">
        <is>
          <t>Capture live promo to assess.</t>
        </is>
      </c>
    </row>
    <row r="1052" ht="28" customHeight="1">
      <c r="A1052" s="15" t="inlineStr">
        <is>
          <t>Protein2o</t>
        </is>
      </c>
      <c r="B1052" s="15" t="inlineStr">
        <is>
          <t>Protein2o Protein Infused Water | Tropical Coconut | 8-pack 500mL</t>
        </is>
      </c>
      <c r="C1052" s="15" t="inlineStr">
        <is>
          <t>3) Functional beverage (still/sparkling)</t>
        </is>
      </c>
      <c r="D1052" s="30">
        <f>'M3 - Functional Beverage'!F316</f>
        <v/>
      </c>
      <c r="E1052" s="33">
        <f>'M3 - Functional Beverage'!J316</f>
        <v/>
      </c>
      <c r="F1052" s="31">
        <f>'M3 - Functional Beverage'!K316</f>
        <v/>
      </c>
      <c r="G1052" s="30">
        <f>'M3 - Functional Beverage'!AM316</f>
        <v/>
      </c>
      <c r="H1052" s="31">
        <f>'M3 - Functional Beverage'!N316</f>
        <v/>
      </c>
      <c r="I1052" s="15">
        <f>'M3 - Functional Beverage'!AJ316</f>
        <v/>
      </c>
      <c r="J1052" s="15" t="inlineStr">
        <is>
          <t>Capture live promo to assess.</t>
        </is>
      </c>
    </row>
    <row r="1053" ht="28" customHeight="1">
      <c r="A1053" s="15" t="inlineStr">
        <is>
          <t>Protein2o</t>
        </is>
      </c>
      <c r="B1053" s="15" t="inlineStr">
        <is>
          <t>Protein2o Protein Infused Water | Tropical Coconut | 12-pack 500mL</t>
        </is>
      </c>
      <c r="C1053" s="15" t="inlineStr">
        <is>
          <t>3) Functional beverage (still/sparkling)</t>
        </is>
      </c>
      <c r="D1053" s="30">
        <f>'M3 - Functional Beverage'!F317</f>
        <v/>
      </c>
      <c r="E1053" s="33">
        <f>'M3 - Functional Beverage'!J317</f>
        <v/>
      </c>
      <c r="F1053" s="31">
        <f>'M3 - Functional Beverage'!K317</f>
        <v/>
      </c>
      <c r="G1053" s="30">
        <f>'M3 - Functional Beverage'!AM317</f>
        <v/>
      </c>
      <c r="H1053" s="31">
        <f>'M3 - Functional Beverage'!N317</f>
        <v/>
      </c>
      <c r="I1053" s="15">
        <f>'M3 - Functional Beverage'!AJ317</f>
        <v/>
      </c>
      <c r="J1053" s="15" t="inlineStr">
        <is>
          <t>Capture live promo to assess.</t>
        </is>
      </c>
    </row>
    <row r="1054" ht="28" customHeight="1">
      <c r="A1054" s="15" t="inlineStr">
        <is>
          <t>Protein2o</t>
        </is>
      </c>
      <c r="B1054" s="15" t="inlineStr">
        <is>
          <t>Protein2o Protein Infused Water | Tropical Coconut | 18-pack 500mL</t>
        </is>
      </c>
      <c r="C1054" s="15" t="inlineStr">
        <is>
          <t>3) Functional beverage (still/sparkling)</t>
        </is>
      </c>
      <c r="D1054" s="30">
        <f>'M3 - Functional Beverage'!F318</f>
        <v/>
      </c>
      <c r="E1054" s="33">
        <f>'M3 - Functional Beverage'!J318</f>
        <v/>
      </c>
      <c r="F1054" s="31">
        <f>'M3 - Functional Beverage'!K318</f>
        <v/>
      </c>
      <c r="G1054" s="30">
        <f>'M3 - Functional Beverage'!AM318</f>
        <v/>
      </c>
      <c r="H1054" s="31">
        <f>'M3 - Functional Beverage'!N318</f>
        <v/>
      </c>
      <c r="I1054" s="15">
        <f>'M3 - Functional Beverage'!AJ318</f>
        <v/>
      </c>
      <c r="J1054" s="15" t="inlineStr">
        <is>
          <t>Capture live promo to assess.</t>
        </is>
      </c>
    </row>
    <row r="1055" ht="28" customHeight="1">
      <c r="A1055" s="15" t="inlineStr">
        <is>
          <t>Protein2o</t>
        </is>
      </c>
      <c r="B1055" s="15" t="inlineStr">
        <is>
          <t>Protein2o Protein Infused Water | Tropical Coconut | 24-pack 500mL</t>
        </is>
      </c>
      <c r="C1055" s="15" t="inlineStr">
        <is>
          <t>3) Functional beverage (still/sparkling)</t>
        </is>
      </c>
      <c r="D1055" s="30">
        <f>'M3 - Functional Beverage'!F319</f>
        <v/>
      </c>
      <c r="E1055" s="33">
        <f>'M3 - Functional Beverage'!J319</f>
        <v/>
      </c>
      <c r="F1055" s="31">
        <f>'M3 - Functional Beverage'!K319</f>
        <v/>
      </c>
      <c r="G1055" s="30">
        <f>'M3 - Functional Beverage'!AM319</f>
        <v/>
      </c>
      <c r="H1055" s="31">
        <f>'M3 - Functional Beverage'!N319</f>
        <v/>
      </c>
      <c r="I1055" s="15">
        <f>'M3 - Functional Beverage'!AJ319</f>
        <v/>
      </c>
      <c r="J1055" s="15" t="inlineStr">
        <is>
          <t>Capture live promo to assess.</t>
        </is>
      </c>
    </row>
    <row r="1056" ht="28" customHeight="1">
      <c r="A1056" s="15" t="inlineStr">
        <is>
          <t>Protein2o</t>
        </is>
      </c>
      <c r="B1056" s="15" t="inlineStr">
        <is>
          <t>Protein2o Protein Infused Water | Peach Mango | single 500mL</t>
        </is>
      </c>
      <c r="C1056" s="15" t="inlineStr">
        <is>
          <t>3) Functional beverage (still/sparkling)</t>
        </is>
      </c>
      <c r="D1056" s="30">
        <f>'M3 - Functional Beverage'!F320</f>
        <v/>
      </c>
      <c r="E1056" s="33">
        <f>'M3 - Functional Beverage'!J320</f>
        <v/>
      </c>
      <c r="F1056" s="31">
        <f>'M3 - Functional Beverage'!K320</f>
        <v/>
      </c>
      <c r="G1056" s="30">
        <f>'M3 - Functional Beverage'!AM320</f>
        <v/>
      </c>
      <c r="H1056" s="31">
        <f>'M3 - Functional Beverage'!N320</f>
        <v/>
      </c>
      <c r="I1056" s="15">
        <f>'M3 - Functional Beverage'!AJ320</f>
        <v/>
      </c>
      <c r="J1056" s="15" t="inlineStr">
        <is>
          <t>Capture live promo to assess.</t>
        </is>
      </c>
    </row>
    <row r="1057" ht="28" customHeight="1">
      <c r="A1057" s="15" t="inlineStr">
        <is>
          <t>Protein2o</t>
        </is>
      </c>
      <c r="B1057" s="15" t="inlineStr">
        <is>
          <t>Protein2o Protein Infused Water | Peach Mango | 8-pack 500mL</t>
        </is>
      </c>
      <c r="C1057" s="15" t="inlineStr">
        <is>
          <t>3) Functional beverage (still/sparkling)</t>
        </is>
      </c>
      <c r="D1057" s="30">
        <f>'M3 - Functional Beverage'!F321</f>
        <v/>
      </c>
      <c r="E1057" s="33">
        <f>'M3 - Functional Beverage'!J321</f>
        <v/>
      </c>
      <c r="F1057" s="31">
        <f>'M3 - Functional Beverage'!K321</f>
        <v/>
      </c>
      <c r="G1057" s="30">
        <f>'M3 - Functional Beverage'!AM321</f>
        <v/>
      </c>
      <c r="H1057" s="31">
        <f>'M3 - Functional Beverage'!N321</f>
        <v/>
      </c>
      <c r="I1057" s="15">
        <f>'M3 - Functional Beverage'!AJ321</f>
        <v/>
      </c>
      <c r="J1057" s="15" t="inlineStr">
        <is>
          <t>Capture live promo to assess.</t>
        </is>
      </c>
    </row>
    <row r="1058" ht="28" customHeight="1">
      <c r="A1058" s="15" t="inlineStr">
        <is>
          <t>Protein2o</t>
        </is>
      </c>
      <c r="B1058" s="15" t="inlineStr">
        <is>
          <t>Protein2o Protein Infused Water | Peach Mango | 12-pack 500mL</t>
        </is>
      </c>
      <c r="C1058" s="15" t="inlineStr">
        <is>
          <t>3) Functional beverage (still/sparkling)</t>
        </is>
      </c>
      <c r="D1058" s="30">
        <f>'M3 - Functional Beverage'!F322</f>
        <v/>
      </c>
      <c r="E1058" s="33">
        <f>'M3 - Functional Beverage'!J322</f>
        <v/>
      </c>
      <c r="F1058" s="31">
        <f>'M3 - Functional Beverage'!K322</f>
        <v/>
      </c>
      <c r="G1058" s="30">
        <f>'M3 - Functional Beverage'!AM322</f>
        <v/>
      </c>
      <c r="H1058" s="31">
        <f>'M3 - Functional Beverage'!N322</f>
        <v/>
      </c>
      <c r="I1058" s="15">
        <f>'M3 - Functional Beverage'!AJ322</f>
        <v/>
      </c>
      <c r="J1058" s="15" t="inlineStr">
        <is>
          <t>Capture live promo to assess.</t>
        </is>
      </c>
    </row>
    <row r="1059" ht="28" customHeight="1">
      <c r="A1059" s="15" t="inlineStr">
        <is>
          <t>Protein2o</t>
        </is>
      </c>
      <c r="B1059" s="15" t="inlineStr">
        <is>
          <t>Protein2o Protein Infused Water | Peach Mango | 18-pack 500mL</t>
        </is>
      </c>
      <c r="C1059" s="15" t="inlineStr">
        <is>
          <t>3) Functional beverage (still/sparkling)</t>
        </is>
      </c>
      <c r="D1059" s="30">
        <f>'M3 - Functional Beverage'!F323</f>
        <v/>
      </c>
      <c r="E1059" s="33">
        <f>'M3 - Functional Beverage'!J323</f>
        <v/>
      </c>
      <c r="F1059" s="31">
        <f>'M3 - Functional Beverage'!K323</f>
        <v/>
      </c>
      <c r="G1059" s="30">
        <f>'M3 - Functional Beverage'!AM323</f>
        <v/>
      </c>
      <c r="H1059" s="31">
        <f>'M3 - Functional Beverage'!N323</f>
        <v/>
      </c>
      <c r="I1059" s="15">
        <f>'M3 - Functional Beverage'!AJ323</f>
        <v/>
      </c>
      <c r="J1059" s="15" t="inlineStr">
        <is>
          <t>Capture live promo to assess.</t>
        </is>
      </c>
    </row>
    <row r="1060" ht="28" customHeight="1">
      <c r="A1060" s="15" t="inlineStr">
        <is>
          <t>Protein2o</t>
        </is>
      </c>
      <c r="B1060" s="15" t="inlineStr">
        <is>
          <t>Protein2o Protein Infused Water | Peach Mango | 24-pack 500mL</t>
        </is>
      </c>
      <c r="C1060" s="15" t="inlineStr">
        <is>
          <t>3) Functional beverage (still/sparkling)</t>
        </is>
      </c>
      <c r="D1060" s="30">
        <f>'M3 - Functional Beverage'!F324</f>
        <v/>
      </c>
      <c r="E1060" s="33">
        <f>'M3 - Functional Beverage'!J324</f>
        <v/>
      </c>
      <c r="F1060" s="31">
        <f>'M3 - Functional Beverage'!K324</f>
        <v/>
      </c>
      <c r="G1060" s="30">
        <f>'M3 - Functional Beverage'!AM324</f>
        <v/>
      </c>
      <c r="H1060" s="31">
        <f>'M3 - Functional Beverage'!N324</f>
        <v/>
      </c>
      <c r="I1060" s="15">
        <f>'M3 - Functional Beverage'!AJ324</f>
        <v/>
      </c>
      <c r="J1060" s="15" t="inlineStr">
        <is>
          <t>Capture live promo to assess.</t>
        </is>
      </c>
    </row>
    <row r="1061" ht="28" customHeight="1">
      <c r="A1061" s="15" t="inlineStr">
        <is>
          <t>Protein2o</t>
        </is>
      </c>
      <c r="B1061" s="15" t="inlineStr">
        <is>
          <t>Protein2o Protein Infused Water | Blueberry Raspberry | single 500mL</t>
        </is>
      </c>
      <c r="C1061" s="15" t="inlineStr">
        <is>
          <t>3) Functional beverage (still/sparkling)</t>
        </is>
      </c>
      <c r="D1061" s="30">
        <f>'M3 - Functional Beverage'!F325</f>
        <v/>
      </c>
      <c r="E1061" s="33">
        <f>'M3 - Functional Beverage'!J325</f>
        <v/>
      </c>
      <c r="F1061" s="31">
        <f>'M3 - Functional Beverage'!K325</f>
        <v/>
      </c>
      <c r="G1061" s="30">
        <f>'M3 - Functional Beverage'!AM325</f>
        <v/>
      </c>
      <c r="H1061" s="31">
        <f>'M3 - Functional Beverage'!N325</f>
        <v/>
      </c>
      <c r="I1061" s="15">
        <f>'M3 - Functional Beverage'!AJ325</f>
        <v/>
      </c>
      <c r="J1061" s="15" t="inlineStr">
        <is>
          <t>Capture live promo to assess.</t>
        </is>
      </c>
    </row>
    <row r="1062" ht="28" customHeight="1">
      <c r="A1062" s="15" t="inlineStr">
        <is>
          <t>Protein2o</t>
        </is>
      </c>
      <c r="B1062" s="15" t="inlineStr">
        <is>
          <t>Protein2o Protein Infused Water | Blueberry Raspberry | 8-pack 500mL</t>
        </is>
      </c>
      <c r="C1062" s="15" t="inlineStr">
        <is>
          <t>3) Functional beverage (still/sparkling)</t>
        </is>
      </c>
      <c r="D1062" s="30">
        <f>'M3 - Functional Beverage'!F326</f>
        <v/>
      </c>
      <c r="E1062" s="33">
        <f>'M3 - Functional Beverage'!J326</f>
        <v/>
      </c>
      <c r="F1062" s="31">
        <f>'M3 - Functional Beverage'!K326</f>
        <v/>
      </c>
      <c r="G1062" s="30">
        <f>'M3 - Functional Beverage'!AM326</f>
        <v/>
      </c>
      <c r="H1062" s="31">
        <f>'M3 - Functional Beverage'!N326</f>
        <v/>
      </c>
      <c r="I1062" s="15">
        <f>'M3 - Functional Beverage'!AJ326</f>
        <v/>
      </c>
      <c r="J1062" s="15" t="inlineStr">
        <is>
          <t>Capture live promo to assess.</t>
        </is>
      </c>
    </row>
    <row r="1063" ht="28" customHeight="1">
      <c r="A1063" s="15" t="inlineStr">
        <is>
          <t>Protein2o</t>
        </is>
      </c>
      <c r="B1063" s="15" t="inlineStr">
        <is>
          <t>Protein2o Protein Infused Water | Blueberry Raspberry | 12-pack 500mL</t>
        </is>
      </c>
      <c r="C1063" s="15" t="inlineStr">
        <is>
          <t>3) Functional beverage (still/sparkling)</t>
        </is>
      </c>
      <c r="D1063" s="30">
        <f>'M3 - Functional Beverage'!F327</f>
        <v/>
      </c>
      <c r="E1063" s="33">
        <f>'M3 - Functional Beverage'!J327</f>
        <v/>
      </c>
      <c r="F1063" s="31">
        <f>'M3 - Functional Beverage'!K327</f>
        <v/>
      </c>
      <c r="G1063" s="30">
        <f>'M3 - Functional Beverage'!AM327</f>
        <v/>
      </c>
      <c r="H1063" s="31">
        <f>'M3 - Functional Beverage'!N327</f>
        <v/>
      </c>
      <c r="I1063" s="15">
        <f>'M3 - Functional Beverage'!AJ327</f>
        <v/>
      </c>
      <c r="J1063" s="15" t="inlineStr">
        <is>
          <t>Capture live promo to assess.</t>
        </is>
      </c>
    </row>
    <row r="1064" ht="28" customHeight="1">
      <c r="A1064" s="15" t="inlineStr">
        <is>
          <t>Protein2o</t>
        </is>
      </c>
      <c r="B1064" s="15" t="inlineStr">
        <is>
          <t>Protein2o Protein Infused Water | Blueberry Raspberry | 18-pack 500mL</t>
        </is>
      </c>
      <c r="C1064" s="15" t="inlineStr">
        <is>
          <t>3) Functional beverage (still/sparkling)</t>
        </is>
      </c>
      <c r="D1064" s="30">
        <f>'M3 - Functional Beverage'!F328</f>
        <v/>
      </c>
      <c r="E1064" s="33">
        <f>'M3 - Functional Beverage'!J328</f>
        <v/>
      </c>
      <c r="F1064" s="31">
        <f>'M3 - Functional Beverage'!K328</f>
        <v/>
      </c>
      <c r="G1064" s="30">
        <f>'M3 - Functional Beverage'!AM328</f>
        <v/>
      </c>
      <c r="H1064" s="31">
        <f>'M3 - Functional Beverage'!N328</f>
        <v/>
      </c>
      <c r="I1064" s="15">
        <f>'M3 - Functional Beverage'!AJ328</f>
        <v/>
      </c>
      <c r="J1064" s="15" t="inlineStr">
        <is>
          <t>Capture live promo to assess.</t>
        </is>
      </c>
    </row>
    <row r="1065" ht="28" customHeight="1">
      <c r="A1065" s="15" t="inlineStr">
        <is>
          <t>Protein2o</t>
        </is>
      </c>
      <c r="B1065" s="15" t="inlineStr">
        <is>
          <t>Protein2o Protein Infused Water | Blueberry Raspberry | 24-pack 500mL</t>
        </is>
      </c>
      <c r="C1065" s="15" t="inlineStr">
        <is>
          <t>3) Functional beverage (still/sparkling)</t>
        </is>
      </c>
      <c r="D1065" s="30">
        <f>'M3 - Functional Beverage'!F329</f>
        <v/>
      </c>
      <c r="E1065" s="33">
        <f>'M3 - Functional Beverage'!J329</f>
        <v/>
      </c>
      <c r="F1065" s="31">
        <f>'M3 - Functional Beverage'!K329</f>
        <v/>
      </c>
      <c r="G1065" s="30">
        <f>'M3 - Functional Beverage'!AM329</f>
        <v/>
      </c>
      <c r="H1065" s="31">
        <f>'M3 - Functional Beverage'!N329</f>
        <v/>
      </c>
      <c r="I1065" s="15">
        <f>'M3 - Functional Beverage'!AJ329</f>
        <v/>
      </c>
      <c r="J1065" s="15" t="inlineStr">
        <is>
          <t>Capture live promo to assess.</t>
        </is>
      </c>
    </row>
    <row r="1066" ht="28" customHeight="1">
      <c r="A1066" s="15" t="inlineStr">
        <is>
          <t>vitaminwater</t>
        </is>
      </c>
      <c r="B1066" s="15" t="inlineStr">
        <is>
          <t>vitaminwater (glaceau) | XXX Acai-Blueberry-Pomegranate | single 591mL</t>
        </is>
      </c>
      <c r="C1066" s="15" t="inlineStr">
        <is>
          <t>3) Functional beverage (still/sparkling)</t>
        </is>
      </c>
      <c r="D1066" s="30">
        <f>'M3 - Functional Beverage'!F330</f>
        <v/>
      </c>
      <c r="E1066" s="33">
        <f>'M3 - Functional Beverage'!J330</f>
        <v/>
      </c>
      <c r="F1066" s="31">
        <f>'M3 - Functional Beverage'!K330</f>
        <v/>
      </c>
      <c r="G1066" s="30">
        <f>'M3 - Functional Beverage'!AM330</f>
        <v/>
      </c>
      <c r="H1066" s="31">
        <f>'M3 - Functional Beverage'!N330</f>
        <v/>
      </c>
      <c r="I1066" s="15">
        <f>'M3 - Functional Beverage'!AJ330</f>
        <v/>
      </c>
      <c r="J1066" s="15" t="inlineStr">
        <is>
          <t>Capture live promo to assess.</t>
        </is>
      </c>
    </row>
    <row r="1067" ht="28" customHeight="1">
      <c r="A1067" s="15" t="inlineStr">
        <is>
          <t>vitaminwater</t>
        </is>
      </c>
      <c r="B1067" s="15" t="inlineStr">
        <is>
          <t>vitaminwater (glaceau) | XXX Acai-Blueberry-Pomegranate | 6-pack 591mL</t>
        </is>
      </c>
      <c r="C1067" s="15" t="inlineStr">
        <is>
          <t>3) Functional beverage (still/sparkling)</t>
        </is>
      </c>
      <c r="D1067" s="30">
        <f>'M3 - Functional Beverage'!F331</f>
        <v/>
      </c>
      <c r="E1067" s="33">
        <f>'M3 - Functional Beverage'!J331</f>
        <v/>
      </c>
      <c r="F1067" s="31">
        <f>'M3 - Functional Beverage'!K331</f>
        <v/>
      </c>
      <c r="G1067" s="30">
        <f>'M3 - Functional Beverage'!AM331</f>
        <v/>
      </c>
      <c r="H1067" s="31">
        <f>'M3 - Functional Beverage'!N331</f>
        <v/>
      </c>
      <c r="I1067" s="15">
        <f>'M3 - Functional Beverage'!AJ331</f>
        <v/>
      </c>
      <c r="J1067" s="15" t="inlineStr">
        <is>
          <t>Capture live promo to assess.</t>
        </is>
      </c>
    </row>
    <row r="1068" ht="28" customHeight="1">
      <c r="A1068" s="15" t="inlineStr">
        <is>
          <t>vitaminwater</t>
        </is>
      </c>
      <c r="B1068" s="15" t="inlineStr">
        <is>
          <t>vitaminwater (glaceau) | XXX Acai-Blueberry-Pomegranate | 12-pack 591mL</t>
        </is>
      </c>
      <c r="C1068" s="15" t="inlineStr">
        <is>
          <t>3) Functional beverage (still/sparkling)</t>
        </is>
      </c>
      <c r="D1068" s="30">
        <f>'M3 - Functional Beverage'!F332</f>
        <v/>
      </c>
      <c r="E1068" s="33">
        <f>'M3 - Functional Beverage'!J332</f>
        <v/>
      </c>
      <c r="F1068" s="31">
        <f>'M3 - Functional Beverage'!K332</f>
        <v/>
      </c>
      <c r="G1068" s="30">
        <f>'M3 - Functional Beverage'!AM332</f>
        <v/>
      </c>
      <c r="H1068" s="31">
        <f>'M3 - Functional Beverage'!N332</f>
        <v/>
      </c>
      <c r="I1068" s="15">
        <f>'M3 - Functional Beverage'!AJ332</f>
        <v/>
      </c>
      <c r="J1068" s="15" t="inlineStr">
        <is>
          <t>Capture live promo to assess.</t>
        </is>
      </c>
    </row>
    <row r="1069" ht="28" customHeight="1">
      <c r="A1069" s="15" t="inlineStr">
        <is>
          <t>vitaminwater</t>
        </is>
      </c>
      <c r="B1069" s="15" t="inlineStr">
        <is>
          <t>vitaminwater (glaceau) | XXX Acai-Blueberry-Pomegranate | 24-pack 591mL</t>
        </is>
      </c>
      <c r="C1069" s="15" t="inlineStr">
        <is>
          <t>3) Functional beverage (still/sparkling)</t>
        </is>
      </c>
      <c r="D1069" s="30">
        <f>'M3 - Functional Beverage'!F333</f>
        <v/>
      </c>
      <c r="E1069" s="33">
        <f>'M3 - Functional Beverage'!J333</f>
        <v/>
      </c>
      <c r="F1069" s="31">
        <f>'M3 - Functional Beverage'!K333</f>
        <v/>
      </c>
      <c r="G1069" s="30">
        <f>'M3 - Functional Beverage'!AM333</f>
        <v/>
      </c>
      <c r="H1069" s="31">
        <f>'M3 - Functional Beverage'!N333</f>
        <v/>
      </c>
      <c r="I1069" s="15">
        <f>'M3 - Functional Beverage'!AJ333</f>
        <v/>
      </c>
      <c r="J1069" s="15" t="inlineStr">
        <is>
          <t>Capture live promo to assess.</t>
        </is>
      </c>
    </row>
    <row r="1070" ht="28" customHeight="1">
      <c r="A1070" s="15" t="inlineStr">
        <is>
          <t>vitaminwater</t>
        </is>
      </c>
      <c r="B1070" s="15" t="inlineStr">
        <is>
          <t>vitaminwater (glaceau) | Power-C Dragonfruit | single 591mL</t>
        </is>
      </c>
      <c r="C1070" s="15" t="inlineStr">
        <is>
          <t>3) Functional beverage (still/sparkling)</t>
        </is>
      </c>
      <c r="D1070" s="30">
        <f>'M3 - Functional Beverage'!F334</f>
        <v/>
      </c>
      <c r="E1070" s="33">
        <f>'M3 - Functional Beverage'!J334</f>
        <v/>
      </c>
      <c r="F1070" s="31">
        <f>'M3 - Functional Beverage'!K334</f>
        <v/>
      </c>
      <c r="G1070" s="30">
        <f>'M3 - Functional Beverage'!AM334</f>
        <v/>
      </c>
      <c r="H1070" s="31">
        <f>'M3 - Functional Beverage'!N334</f>
        <v/>
      </c>
      <c r="I1070" s="15">
        <f>'M3 - Functional Beverage'!AJ334</f>
        <v/>
      </c>
      <c r="J1070" s="15" t="inlineStr">
        <is>
          <t>Capture live promo to assess.</t>
        </is>
      </c>
    </row>
    <row r="1071" ht="28" customHeight="1">
      <c r="A1071" s="15" t="inlineStr">
        <is>
          <t>vitaminwater</t>
        </is>
      </c>
      <c r="B1071" s="15" t="inlineStr">
        <is>
          <t>vitaminwater (glaceau) | Power-C Dragonfruit | 6-pack 591mL</t>
        </is>
      </c>
      <c r="C1071" s="15" t="inlineStr">
        <is>
          <t>3) Functional beverage (still/sparkling)</t>
        </is>
      </c>
      <c r="D1071" s="30">
        <f>'M3 - Functional Beverage'!F335</f>
        <v/>
      </c>
      <c r="E1071" s="33">
        <f>'M3 - Functional Beverage'!J335</f>
        <v/>
      </c>
      <c r="F1071" s="31">
        <f>'M3 - Functional Beverage'!K335</f>
        <v/>
      </c>
      <c r="G1071" s="30">
        <f>'M3 - Functional Beverage'!AM335</f>
        <v/>
      </c>
      <c r="H1071" s="31">
        <f>'M3 - Functional Beverage'!N335</f>
        <v/>
      </c>
      <c r="I1071" s="15">
        <f>'M3 - Functional Beverage'!AJ335</f>
        <v/>
      </c>
      <c r="J1071" s="15" t="inlineStr">
        <is>
          <t>Capture live promo to assess.</t>
        </is>
      </c>
    </row>
    <row r="1072" ht="28" customHeight="1">
      <c r="A1072" s="15" t="inlineStr">
        <is>
          <t>vitaminwater</t>
        </is>
      </c>
      <c r="B1072" s="15" t="inlineStr">
        <is>
          <t>vitaminwater (glaceau) | Power-C Dragonfruit | 12-pack 591mL</t>
        </is>
      </c>
      <c r="C1072" s="15" t="inlineStr">
        <is>
          <t>3) Functional beverage (still/sparkling)</t>
        </is>
      </c>
      <c r="D1072" s="30">
        <f>'M3 - Functional Beverage'!F336</f>
        <v/>
      </c>
      <c r="E1072" s="33">
        <f>'M3 - Functional Beverage'!J336</f>
        <v/>
      </c>
      <c r="F1072" s="31">
        <f>'M3 - Functional Beverage'!K336</f>
        <v/>
      </c>
      <c r="G1072" s="30">
        <f>'M3 - Functional Beverage'!AM336</f>
        <v/>
      </c>
      <c r="H1072" s="31">
        <f>'M3 - Functional Beverage'!N336</f>
        <v/>
      </c>
      <c r="I1072" s="15">
        <f>'M3 - Functional Beverage'!AJ336</f>
        <v/>
      </c>
      <c r="J1072" s="15" t="inlineStr">
        <is>
          <t>Capture live promo to assess.</t>
        </is>
      </c>
    </row>
    <row r="1073" ht="28" customHeight="1">
      <c r="A1073" s="15" t="inlineStr">
        <is>
          <t>vitaminwater</t>
        </is>
      </c>
      <c r="B1073" s="15" t="inlineStr">
        <is>
          <t>vitaminwater (glaceau) | Power-C Dragonfruit | 24-pack 591mL</t>
        </is>
      </c>
      <c r="C1073" s="15" t="inlineStr">
        <is>
          <t>3) Functional beverage (still/sparkling)</t>
        </is>
      </c>
      <c r="D1073" s="30">
        <f>'M3 - Functional Beverage'!F337</f>
        <v/>
      </c>
      <c r="E1073" s="33">
        <f>'M3 - Functional Beverage'!J337</f>
        <v/>
      </c>
      <c r="F1073" s="31">
        <f>'M3 - Functional Beverage'!K337</f>
        <v/>
      </c>
      <c r="G1073" s="30">
        <f>'M3 - Functional Beverage'!AM337</f>
        <v/>
      </c>
      <c r="H1073" s="31">
        <f>'M3 - Functional Beverage'!N337</f>
        <v/>
      </c>
      <c r="I1073" s="15">
        <f>'M3 - Functional Beverage'!AJ337</f>
        <v/>
      </c>
      <c r="J1073" s="15" t="inlineStr">
        <is>
          <t>Capture live promo to assess.</t>
        </is>
      </c>
    </row>
    <row r="1074" ht="28" customHeight="1">
      <c r="A1074" s="15" t="inlineStr">
        <is>
          <t>vitaminwater</t>
        </is>
      </c>
      <c r="B1074" s="15" t="inlineStr">
        <is>
          <t>vitaminwater (glaceau) | Focus Kiwi-Strawberry | single 591mL</t>
        </is>
      </c>
      <c r="C1074" s="15" t="inlineStr">
        <is>
          <t>3) Functional beverage (still/sparkling)</t>
        </is>
      </c>
      <c r="D1074" s="30">
        <f>'M3 - Functional Beverage'!F338</f>
        <v/>
      </c>
      <c r="E1074" s="33">
        <f>'M3 - Functional Beverage'!J338</f>
        <v/>
      </c>
      <c r="F1074" s="31">
        <f>'M3 - Functional Beverage'!K338</f>
        <v/>
      </c>
      <c r="G1074" s="30">
        <f>'M3 - Functional Beverage'!AM338</f>
        <v/>
      </c>
      <c r="H1074" s="31">
        <f>'M3 - Functional Beverage'!N338</f>
        <v/>
      </c>
      <c r="I1074" s="15">
        <f>'M3 - Functional Beverage'!AJ338</f>
        <v/>
      </c>
      <c r="J1074" s="15" t="inlineStr">
        <is>
          <t>Capture live promo to assess.</t>
        </is>
      </c>
    </row>
    <row r="1075" ht="28" customHeight="1">
      <c r="A1075" s="15" t="inlineStr">
        <is>
          <t>vitaminwater</t>
        </is>
      </c>
      <c r="B1075" s="15" t="inlineStr">
        <is>
          <t>vitaminwater (glaceau) | Focus Kiwi-Strawberry | 6-pack 591mL</t>
        </is>
      </c>
      <c r="C1075" s="15" t="inlineStr">
        <is>
          <t>3) Functional beverage (still/sparkling)</t>
        </is>
      </c>
      <c r="D1075" s="30">
        <f>'M3 - Functional Beverage'!F339</f>
        <v/>
      </c>
      <c r="E1075" s="33">
        <f>'M3 - Functional Beverage'!J339</f>
        <v/>
      </c>
      <c r="F1075" s="31">
        <f>'M3 - Functional Beverage'!K339</f>
        <v/>
      </c>
      <c r="G1075" s="30">
        <f>'M3 - Functional Beverage'!AM339</f>
        <v/>
      </c>
      <c r="H1075" s="31">
        <f>'M3 - Functional Beverage'!N339</f>
        <v/>
      </c>
      <c r="I1075" s="15">
        <f>'M3 - Functional Beverage'!AJ339</f>
        <v/>
      </c>
      <c r="J1075" s="15" t="inlineStr">
        <is>
          <t>Capture live promo to assess.</t>
        </is>
      </c>
    </row>
    <row r="1076" ht="28" customHeight="1">
      <c r="A1076" s="15" t="inlineStr">
        <is>
          <t>vitaminwater</t>
        </is>
      </c>
      <c r="B1076" s="15" t="inlineStr">
        <is>
          <t>vitaminwater (glaceau) | Focus Kiwi-Strawberry | 12-pack 591mL</t>
        </is>
      </c>
      <c r="C1076" s="15" t="inlineStr">
        <is>
          <t>3) Functional beverage (still/sparkling)</t>
        </is>
      </c>
      <c r="D1076" s="30">
        <f>'M3 - Functional Beverage'!F340</f>
        <v/>
      </c>
      <c r="E1076" s="33">
        <f>'M3 - Functional Beverage'!J340</f>
        <v/>
      </c>
      <c r="F1076" s="31">
        <f>'M3 - Functional Beverage'!K340</f>
        <v/>
      </c>
      <c r="G1076" s="30">
        <f>'M3 - Functional Beverage'!AM340</f>
        <v/>
      </c>
      <c r="H1076" s="31">
        <f>'M3 - Functional Beverage'!N340</f>
        <v/>
      </c>
      <c r="I1076" s="15">
        <f>'M3 - Functional Beverage'!AJ340</f>
        <v/>
      </c>
      <c r="J1076" s="15" t="inlineStr">
        <is>
          <t>Capture live promo to assess.</t>
        </is>
      </c>
    </row>
    <row r="1077" ht="28" customHeight="1">
      <c r="A1077" s="15" t="inlineStr">
        <is>
          <t>vitaminwater</t>
        </is>
      </c>
      <c r="B1077" s="15" t="inlineStr">
        <is>
          <t>vitaminwater (glaceau) | Focus Kiwi-Strawberry | 24-pack 591mL</t>
        </is>
      </c>
      <c r="C1077" s="15" t="inlineStr">
        <is>
          <t>3) Functional beverage (still/sparkling)</t>
        </is>
      </c>
      <c r="D1077" s="30">
        <f>'M3 - Functional Beverage'!F341</f>
        <v/>
      </c>
      <c r="E1077" s="33">
        <f>'M3 - Functional Beverage'!J341</f>
        <v/>
      </c>
      <c r="F1077" s="31">
        <f>'M3 - Functional Beverage'!K341</f>
        <v/>
      </c>
      <c r="G1077" s="30">
        <f>'M3 - Functional Beverage'!AM341</f>
        <v/>
      </c>
      <c r="H1077" s="31">
        <f>'M3 - Functional Beverage'!N341</f>
        <v/>
      </c>
      <c r="I1077" s="15">
        <f>'M3 - Functional Beverage'!AJ341</f>
        <v/>
      </c>
      <c r="J1077" s="15" t="inlineStr">
        <is>
          <t>Capture live promo to assess.</t>
        </is>
      </c>
    </row>
    <row r="1078" ht="28" customHeight="1">
      <c r="A1078" s="15" t="inlineStr">
        <is>
          <t>vitaminwater</t>
        </is>
      </c>
      <c r="B1078" s="15" t="inlineStr">
        <is>
          <t>vitaminwater (glaceau) | Energy Tropical Citrus | single 591mL</t>
        </is>
      </c>
      <c r="C1078" s="15" t="inlineStr">
        <is>
          <t>3) Functional beverage (still/sparkling)</t>
        </is>
      </c>
      <c r="D1078" s="30">
        <f>'M3 - Functional Beverage'!F342</f>
        <v/>
      </c>
      <c r="E1078" s="33">
        <f>'M3 - Functional Beverage'!J342</f>
        <v/>
      </c>
      <c r="F1078" s="31">
        <f>'M3 - Functional Beverage'!K342</f>
        <v/>
      </c>
      <c r="G1078" s="30">
        <f>'M3 - Functional Beverage'!AM342</f>
        <v/>
      </c>
      <c r="H1078" s="31">
        <f>'M3 - Functional Beverage'!N342</f>
        <v/>
      </c>
      <c r="I1078" s="15">
        <f>'M3 - Functional Beverage'!AJ342</f>
        <v/>
      </c>
      <c r="J1078" s="15" t="inlineStr">
        <is>
          <t>Capture live promo to assess.</t>
        </is>
      </c>
    </row>
    <row r="1079" ht="28" customHeight="1">
      <c r="A1079" s="15" t="inlineStr">
        <is>
          <t>vitaminwater</t>
        </is>
      </c>
      <c r="B1079" s="15" t="inlineStr">
        <is>
          <t>vitaminwater (glaceau) | Energy Tropical Citrus | 6-pack 591mL</t>
        </is>
      </c>
      <c r="C1079" s="15" t="inlineStr">
        <is>
          <t>3) Functional beverage (still/sparkling)</t>
        </is>
      </c>
      <c r="D1079" s="30">
        <f>'M3 - Functional Beverage'!F343</f>
        <v/>
      </c>
      <c r="E1079" s="33">
        <f>'M3 - Functional Beverage'!J343</f>
        <v/>
      </c>
      <c r="F1079" s="31">
        <f>'M3 - Functional Beverage'!K343</f>
        <v/>
      </c>
      <c r="G1079" s="30">
        <f>'M3 - Functional Beverage'!AM343</f>
        <v/>
      </c>
      <c r="H1079" s="31">
        <f>'M3 - Functional Beverage'!N343</f>
        <v/>
      </c>
      <c r="I1079" s="15">
        <f>'M3 - Functional Beverage'!AJ343</f>
        <v/>
      </c>
      <c r="J1079" s="15" t="inlineStr">
        <is>
          <t>Capture live promo to assess.</t>
        </is>
      </c>
    </row>
    <row r="1080" ht="28" customHeight="1">
      <c r="A1080" s="15" t="inlineStr">
        <is>
          <t>vitaminwater</t>
        </is>
      </c>
      <c r="B1080" s="15" t="inlineStr">
        <is>
          <t>vitaminwater (glaceau) | Energy Tropical Citrus | 12-pack 591mL</t>
        </is>
      </c>
      <c r="C1080" s="15" t="inlineStr">
        <is>
          <t>3) Functional beverage (still/sparkling)</t>
        </is>
      </c>
      <c r="D1080" s="30">
        <f>'M3 - Functional Beverage'!F344</f>
        <v/>
      </c>
      <c r="E1080" s="33">
        <f>'M3 - Functional Beverage'!J344</f>
        <v/>
      </c>
      <c r="F1080" s="31">
        <f>'M3 - Functional Beverage'!K344</f>
        <v/>
      </c>
      <c r="G1080" s="30">
        <f>'M3 - Functional Beverage'!AM344</f>
        <v/>
      </c>
      <c r="H1080" s="31">
        <f>'M3 - Functional Beverage'!N344</f>
        <v/>
      </c>
      <c r="I1080" s="15">
        <f>'M3 - Functional Beverage'!AJ344</f>
        <v/>
      </c>
      <c r="J1080" s="15" t="inlineStr">
        <is>
          <t>Capture live promo to assess.</t>
        </is>
      </c>
    </row>
    <row r="1081" ht="28" customHeight="1">
      <c r="A1081" s="15" t="inlineStr">
        <is>
          <t>vitaminwater</t>
        </is>
      </c>
      <c r="B1081" s="15" t="inlineStr">
        <is>
          <t>vitaminwater (glaceau) | Energy Tropical Citrus | 24-pack 591mL</t>
        </is>
      </c>
      <c r="C1081" s="15" t="inlineStr">
        <is>
          <t>3) Functional beverage (still/sparkling)</t>
        </is>
      </c>
      <c r="D1081" s="30">
        <f>'M3 - Functional Beverage'!F345</f>
        <v/>
      </c>
      <c r="E1081" s="33">
        <f>'M3 - Functional Beverage'!J345</f>
        <v/>
      </c>
      <c r="F1081" s="31">
        <f>'M3 - Functional Beverage'!K345</f>
        <v/>
      </c>
      <c r="G1081" s="30">
        <f>'M3 - Functional Beverage'!AM345</f>
        <v/>
      </c>
      <c r="H1081" s="31">
        <f>'M3 - Functional Beverage'!N345</f>
        <v/>
      </c>
      <c r="I1081" s="15">
        <f>'M3 - Functional Beverage'!AJ345</f>
        <v/>
      </c>
      <c r="J1081" s="15" t="inlineStr">
        <is>
          <t>Capture live promo to assess.</t>
        </is>
      </c>
    </row>
    <row r="1082" ht="28" customHeight="1">
      <c r="A1082" s="15" t="inlineStr">
        <is>
          <t>vitaminwater</t>
        </is>
      </c>
      <c r="B1082" s="15" t="inlineStr">
        <is>
          <t>vitaminwater zero sugar | XXX | single 591mL</t>
        </is>
      </c>
      <c r="C1082" s="15" t="inlineStr">
        <is>
          <t>3) Functional beverage (still/sparkling)</t>
        </is>
      </c>
      <c r="D1082" s="30">
        <f>'M3 - Functional Beverage'!F346</f>
        <v/>
      </c>
      <c r="E1082" s="33">
        <f>'M3 - Functional Beverage'!J346</f>
        <v/>
      </c>
      <c r="F1082" s="31">
        <f>'M3 - Functional Beverage'!K346</f>
        <v/>
      </c>
      <c r="G1082" s="30">
        <f>'M3 - Functional Beverage'!AM346</f>
        <v/>
      </c>
      <c r="H1082" s="31">
        <f>'M3 - Functional Beverage'!N346</f>
        <v/>
      </c>
      <c r="I1082" s="15">
        <f>'M3 - Functional Beverage'!AJ346</f>
        <v/>
      </c>
      <c r="J1082" s="15" t="inlineStr">
        <is>
          <t>Capture live promo to assess.</t>
        </is>
      </c>
    </row>
    <row r="1083" ht="28" customHeight="1">
      <c r="A1083" s="15" t="inlineStr">
        <is>
          <t>vitaminwater</t>
        </is>
      </c>
      <c r="B1083" s="15" t="inlineStr">
        <is>
          <t>vitaminwater zero sugar | XXX | 6-pack 591mL</t>
        </is>
      </c>
      <c r="C1083" s="15" t="inlineStr">
        <is>
          <t>3) Functional beverage (still/sparkling)</t>
        </is>
      </c>
      <c r="D1083" s="30">
        <f>'M3 - Functional Beverage'!F347</f>
        <v/>
      </c>
      <c r="E1083" s="33">
        <f>'M3 - Functional Beverage'!J347</f>
        <v/>
      </c>
      <c r="F1083" s="31">
        <f>'M3 - Functional Beverage'!K347</f>
        <v/>
      </c>
      <c r="G1083" s="30">
        <f>'M3 - Functional Beverage'!AM347</f>
        <v/>
      </c>
      <c r="H1083" s="31">
        <f>'M3 - Functional Beverage'!N347</f>
        <v/>
      </c>
      <c r="I1083" s="15">
        <f>'M3 - Functional Beverage'!AJ347</f>
        <v/>
      </c>
      <c r="J1083" s="15" t="inlineStr">
        <is>
          <t>Capture live promo to assess.</t>
        </is>
      </c>
    </row>
    <row r="1084" ht="28" customHeight="1">
      <c r="A1084" s="15" t="inlineStr">
        <is>
          <t>vitaminwater</t>
        </is>
      </c>
      <c r="B1084" s="15" t="inlineStr">
        <is>
          <t>vitaminwater zero sugar | XXX | 12-pack 591mL</t>
        </is>
      </c>
      <c r="C1084" s="15" t="inlineStr">
        <is>
          <t>3) Functional beverage (still/sparkling)</t>
        </is>
      </c>
      <c r="D1084" s="30">
        <f>'M3 - Functional Beverage'!F348</f>
        <v/>
      </c>
      <c r="E1084" s="33">
        <f>'M3 - Functional Beverage'!J348</f>
        <v/>
      </c>
      <c r="F1084" s="31">
        <f>'M3 - Functional Beverage'!K348</f>
        <v/>
      </c>
      <c r="G1084" s="30">
        <f>'M3 - Functional Beverage'!AM348</f>
        <v/>
      </c>
      <c r="H1084" s="31">
        <f>'M3 - Functional Beverage'!N348</f>
        <v/>
      </c>
      <c r="I1084" s="15">
        <f>'M3 - Functional Beverage'!AJ348</f>
        <v/>
      </c>
      <c r="J1084" s="15" t="inlineStr">
        <is>
          <t>Capture live promo to assess.</t>
        </is>
      </c>
    </row>
    <row r="1085" ht="28" customHeight="1">
      <c r="A1085" s="15" t="inlineStr">
        <is>
          <t>vitaminwater</t>
        </is>
      </c>
      <c r="B1085" s="15" t="inlineStr">
        <is>
          <t>vitaminwater zero sugar | XXX | 24-pack 591mL</t>
        </is>
      </c>
      <c r="C1085" s="15" t="inlineStr">
        <is>
          <t>3) Functional beverage (still/sparkling)</t>
        </is>
      </c>
      <c r="D1085" s="30">
        <f>'M3 - Functional Beverage'!F349</f>
        <v/>
      </c>
      <c r="E1085" s="33">
        <f>'M3 - Functional Beverage'!J349</f>
        <v/>
      </c>
      <c r="F1085" s="31">
        <f>'M3 - Functional Beverage'!K349</f>
        <v/>
      </c>
      <c r="G1085" s="30">
        <f>'M3 - Functional Beverage'!AM349</f>
        <v/>
      </c>
      <c r="H1085" s="31">
        <f>'M3 - Functional Beverage'!N349</f>
        <v/>
      </c>
      <c r="I1085" s="15">
        <f>'M3 - Functional Beverage'!AJ349</f>
        <v/>
      </c>
      <c r="J1085" s="15" t="inlineStr">
        <is>
          <t>Capture live promo to assess.</t>
        </is>
      </c>
    </row>
    <row r="1086" ht="28" customHeight="1">
      <c r="A1086" s="15" t="inlineStr">
        <is>
          <t>vitaminwater</t>
        </is>
      </c>
      <c r="B1086" s="15" t="inlineStr">
        <is>
          <t>vitaminwater zero sugar | Power-C | single 591mL</t>
        </is>
      </c>
      <c r="C1086" s="15" t="inlineStr">
        <is>
          <t>3) Functional beverage (still/sparkling)</t>
        </is>
      </c>
      <c r="D1086" s="30">
        <f>'M3 - Functional Beverage'!F350</f>
        <v/>
      </c>
      <c r="E1086" s="33">
        <f>'M3 - Functional Beverage'!J350</f>
        <v/>
      </c>
      <c r="F1086" s="31">
        <f>'M3 - Functional Beverage'!K350</f>
        <v/>
      </c>
      <c r="G1086" s="30">
        <f>'M3 - Functional Beverage'!AM350</f>
        <v/>
      </c>
      <c r="H1086" s="31">
        <f>'M3 - Functional Beverage'!N350</f>
        <v/>
      </c>
      <c r="I1086" s="15">
        <f>'M3 - Functional Beverage'!AJ350</f>
        <v/>
      </c>
      <c r="J1086" s="15" t="inlineStr">
        <is>
          <t>Capture live promo to assess.</t>
        </is>
      </c>
    </row>
    <row r="1087" ht="28" customHeight="1">
      <c r="A1087" s="15" t="inlineStr">
        <is>
          <t>vitaminwater</t>
        </is>
      </c>
      <c r="B1087" s="15" t="inlineStr">
        <is>
          <t>vitaminwater zero sugar | Power-C | 6-pack 591mL</t>
        </is>
      </c>
      <c r="C1087" s="15" t="inlineStr">
        <is>
          <t>3) Functional beverage (still/sparkling)</t>
        </is>
      </c>
      <c r="D1087" s="30">
        <f>'M3 - Functional Beverage'!F351</f>
        <v/>
      </c>
      <c r="E1087" s="33">
        <f>'M3 - Functional Beverage'!J351</f>
        <v/>
      </c>
      <c r="F1087" s="31">
        <f>'M3 - Functional Beverage'!K351</f>
        <v/>
      </c>
      <c r="G1087" s="30">
        <f>'M3 - Functional Beverage'!AM351</f>
        <v/>
      </c>
      <c r="H1087" s="31">
        <f>'M3 - Functional Beverage'!N351</f>
        <v/>
      </c>
      <c r="I1087" s="15">
        <f>'M3 - Functional Beverage'!AJ351</f>
        <v/>
      </c>
      <c r="J1087" s="15" t="inlineStr">
        <is>
          <t>Capture live promo to assess.</t>
        </is>
      </c>
    </row>
    <row r="1088" ht="28" customHeight="1">
      <c r="A1088" s="15" t="inlineStr">
        <is>
          <t>vitaminwater</t>
        </is>
      </c>
      <c r="B1088" s="15" t="inlineStr">
        <is>
          <t>vitaminwater zero sugar | Power-C | 12-pack 591mL</t>
        </is>
      </c>
      <c r="C1088" s="15" t="inlineStr">
        <is>
          <t>3) Functional beverage (still/sparkling)</t>
        </is>
      </c>
      <c r="D1088" s="30">
        <f>'M3 - Functional Beverage'!F352</f>
        <v/>
      </c>
      <c r="E1088" s="33">
        <f>'M3 - Functional Beverage'!J352</f>
        <v/>
      </c>
      <c r="F1088" s="31">
        <f>'M3 - Functional Beverage'!K352</f>
        <v/>
      </c>
      <c r="G1088" s="30">
        <f>'M3 - Functional Beverage'!AM352</f>
        <v/>
      </c>
      <c r="H1088" s="31">
        <f>'M3 - Functional Beverage'!N352</f>
        <v/>
      </c>
      <c r="I1088" s="15">
        <f>'M3 - Functional Beverage'!AJ352</f>
        <v/>
      </c>
      <c r="J1088" s="15" t="inlineStr">
        <is>
          <t>Capture live promo to assess.</t>
        </is>
      </c>
    </row>
    <row r="1089" ht="28" customHeight="1">
      <c r="A1089" s="15" t="inlineStr">
        <is>
          <t>vitaminwater</t>
        </is>
      </c>
      <c r="B1089" s="15" t="inlineStr">
        <is>
          <t>vitaminwater zero sugar | Power-C | 24-pack 591mL</t>
        </is>
      </c>
      <c r="C1089" s="15" t="inlineStr">
        <is>
          <t>3) Functional beverage (still/sparkling)</t>
        </is>
      </c>
      <c r="D1089" s="30">
        <f>'M3 - Functional Beverage'!F353</f>
        <v/>
      </c>
      <c r="E1089" s="33">
        <f>'M3 - Functional Beverage'!J353</f>
        <v/>
      </c>
      <c r="F1089" s="31">
        <f>'M3 - Functional Beverage'!K353</f>
        <v/>
      </c>
      <c r="G1089" s="30">
        <f>'M3 - Functional Beverage'!AM353</f>
        <v/>
      </c>
      <c r="H1089" s="31">
        <f>'M3 - Functional Beverage'!N353</f>
        <v/>
      </c>
      <c r="I1089" s="15">
        <f>'M3 - Functional Beverage'!AJ353</f>
        <v/>
      </c>
      <c r="J1089" s="15" t="inlineStr">
        <is>
          <t>Capture live promo to assess.</t>
        </is>
      </c>
    </row>
    <row r="1090" ht="28" customHeight="1">
      <c r="A1090" s="15" t="inlineStr">
        <is>
          <t>vitaminwater</t>
        </is>
      </c>
      <c r="B1090" s="15" t="inlineStr">
        <is>
          <t>vitaminwater zero sugar | Squeezed Lemonade | single 591mL</t>
        </is>
      </c>
      <c r="C1090" s="15" t="inlineStr">
        <is>
          <t>3) Functional beverage (still/sparkling)</t>
        </is>
      </c>
      <c r="D1090" s="30">
        <f>'M3 - Functional Beverage'!F354</f>
        <v/>
      </c>
      <c r="E1090" s="33">
        <f>'M3 - Functional Beverage'!J354</f>
        <v/>
      </c>
      <c r="F1090" s="31">
        <f>'M3 - Functional Beverage'!K354</f>
        <v/>
      </c>
      <c r="G1090" s="30">
        <f>'M3 - Functional Beverage'!AM354</f>
        <v/>
      </c>
      <c r="H1090" s="31">
        <f>'M3 - Functional Beverage'!N354</f>
        <v/>
      </c>
      <c r="I1090" s="15">
        <f>'M3 - Functional Beverage'!AJ354</f>
        <v/>
      </c>
      <c r="J1090" s="15" t="inlineStr">
        <is>
          <t>Capture live promo to assess.</t>
        </is>
      </c>
    </row>
    <row r="1091" ht="28" customHeight="1">
      <c r="A1091" s="15" t="inlineStr">
        <is>
          <t>vitaminwater</t>
        </is>
      </c>
      <c r="B1091" s="15" t="inlineStr">
        <is>
          <t>vitaminwater zero sugar | Squeezed Lemonade | 6-pack 591mL</t>
        </is>
      </c>
      <c r="C1091" s="15" t="inlineStr">
        <is>
          <t>3) Functional beverage (still/sparkling)</t>
        </is>
      </c>
      <c r="D1091" s="30">
        <f>'M3 - Functional Beverage'!F355</f>
        <v/>
      </c>
      <c r="E1091" s="33">
        <f>'M3 - Functional Beverage'!J355</f>
        <v/>
      </c>
      <c r="F1091" s="31">
        <f>'M3 - Functional Beverage'!K355</f>
        <v/>
      </c>
      <c r="G1091" s="30">
        <f>'M3 - Functional Beverage'!AM355</f>
        <v/>
      </c>
      <c r="H1091" s="31">
        <f>'M3 - Functional Beverage'!N355</f>
        <v/>
      </c>
      <c r="I1091" s="15">
        <f>'M3 - Functional Beverage'!AJ355</f>
        <v/>
      </c>
      <c r="J1091" s="15" t="inlineStr">
        <is>
          <t>Capture live promo to assess.</t>
        </is>
      </c>
    </row>
    <row r="1092" ht="28" customHeight="1">
      <c r="A1092" s="15" t="inlineStr">
        <is>
          <t>vitaminwater</t>
        </is>
      </c>
      <c r="B1092" s="15" t="inlineStr">
        <is>
          <t>vitaminwater zero sugar | Squeezed Lemonade | 12-pack 591mL</t>
        </is>
      </c>
      <c r="C1092" s="15" t="inlineStr">
        <is>
          <t>3) Functional beverage (still/sparkling)</t>
        </is>
      </c>
      <c r="D1092" s="30">
        <f>'M3 - Functional Beverage'!F356</f>
        <v/>
      </c>
      <c r="E1092" s="33">
        <f>'M3 - Functional Beverage'!J356</f>
        <v/>
      </c>
      <c r="F1092" s="31">
        <f>'M3 - Functional Beverage'!K356</f>
        <v/>
      </c>
      <c r="G1092" s="30">
        <f>'M3 - Functional Beverage'!AM356</f>
        <v/>
      </c>
      <c r="H1092" s="31">
        <f>'M3 - Functional Beverage'!N356</f>
        <v/>
      </c>
      <c r="I1092" s="15">
        <f>'M3 - Functional Beverage'!AJ356</f>
        <v/>
      </c>
      <c r="J1092" s="15" t="inlineStr">
        <is>
          <t>Capture live promo to assess.</t>
        </is>
      </c>
    </row>
    <row r="1093" ht="28" customHeight="1">
      <c r="A1093" s="15" t="inlineStr">
        <is>
          <t>vitaminwater</t>
        </is>
      </c>
      <c r="B1093" s="15" t="inlineStr">
        <is>
          <t>vitaminwater zero sugar | Squeezed Lemonade | 24-pack 591mL</t>
        </is>
      </c>
      <c r="C1093" s="15" t="inlineStr">
        <is>
          <t>3) Functional beverage (still/sparkling)</t>
        </is>
      </c>
      <c r="D1093" s="30">
        <f>'M3 - Functional Beverage'!F357</f>
        <v/>
      </c>
      <c r="E1093" s="33">
        <f>'M3 - Functional Beverage'!J357</f>
        <v/>
      </c>
      <c r="F1093" s="31">
        <f>'M3 - Functional Beverage'!K357</f>
        <v/>
      </c>
      <c r="G1093" s="30">
        <f>'M3 - Functional Beverage'!AM357</f>
        <v/>
      </c>
      <c r="H1093" s="31">
        <f>'M3 - Functional Beverage'!N357</f>
        <v/>
      </c>
      <c r="I1093" s="15">
        <f>'M3 - Functional Beverage'!AJ357</f>
        <v/>
      </c>
      <c r="J1093" s="15" t="inlineStr">
        <is>
          <t>Capture live promo to assess.</t>
        </is>
      </c>
    </row>
    <row r="1094" ht="28" customHeight="1">
      <c r="A1094" s="15" t="inlineStr">
        <is>
          <t>vitaminwater</t>
        </is>
      </c>
      <c r="B1094" s="15" t="inlineStr">
        <is>
          <t>vitaminwater zero sugar | Rise Orange | single 591mL</t>
        </is>
      </c>
      <c r="C1094" s="15" t="inlineStr">
        <is>
          <t>3) Functional beverage (still/sparkling)</t>
        </is>
      </c>
      <c r="D1094" s="30">
        <f>'M3 - Functional Beverage'!F358</f>
        <v/>
      </c>
      <c r="E1094" s="33">
        <f>'M3 - Functional Beverage'!J358</f>
        <v/>
      </c>
      <c r="F1094" s="31">
        <f>'M3 - Functional Beverage'!K358</f>
        <v/>
      </c>
      <c r="G1094" s="30">
        <f>'M3 - Functional Beverage'!AM358</f>
        <v/>
      </c>
      <c r="H1094" s="31">
        <f>'M3 - Functional Beverage'!N358</f>
        <v/>
      </c>
      <c r="I1094" s="15">
        <f>'M3 - Functional Beverage'!AJ358</f>
        <v/>
      </c>
      <c r="J1094" s="15" t="inlineStr">
        <is>
          <t>Capture live promo to assess.</t>
        </is>
      </c>
    </row>
    <row r="1095" ht="28" customHeight="1">
      <c r="A1095" s="15" t="inlineStr">
        <is>
          <t>vitaminwater</t>
        </is>
      </c>
      <c r="B1095" s="15" t="inlineStr">
        <is>
          <t>vitaminwater zero sugar | Rise Orange | 6-pack 591mL</t>
        </is>
      </c>
      <c r="C1095" s="15" t="inlineStr">
        <is>
          <t>3) Functional beverage (still/sparkling)</t>
        </is>
      </c>
      <c r="D1095" s="30">
        <f>'M3 - Functional Beverage'!F359</f>
        <v/>
      </c>
      <c r="E1095" s="33">
        <f>'M3 - Functional Beverage'!J359</f>
        <v/>
      </c>
      <c r="F1095" s="31">
        <f>'M3 - Functional Beverage'!K359</f>
        <v/>
      </c>
      <c r="G1095" s="30">
        <f>'M3 - Functional Beverage'!AM359</f>
        <v/>
      </c>
      <c r="H1095" s="31">
        <f>'M3 - Functional Beverage'!N359</f>
        <v/>
      </c>
      <c r="I1095" s="15">
        <f>'M3 - Functional Beverage'!AJ359</f>
        <v/>
      </c>
      <c r="J1095" s="15" t="inlineStr">
        <is>
          <t>Capture live promo to assess.</t>
        </is>
      </c>
    </row>
    <row r="1096" ht="28" customHeight="1">
      <c r="A1096" s="15" t="inlineStr">
        <is>
          <t>vitaminwater</t>
        </is>
      </c>
      <c r="B1096" s="15" t="inlineStr">
        <is>
          <t>vitaminwater zero sugar | Rise Orange | 12-pack 591mL</t>
        </is>
      </c>
      <c r="C1096" s="15" t="inlineStr">
        <is>
          <t>3) Functional beverage (still/sparkling)</t>
        </is>
      </c>
      <c r="D1096" s="30">
        <f>'M3 - Functional Beverage'!F360</f>
        <v/>
      </c>
      <c r="E1096" s="33">
        <f>'M3 - Functional Beverage'!J360</f>
        <v/>
      </c>
      <c r="F1096" s="31">
        <f>'M3 - Functional Beverage'!K360</f>
        <v/>
      </c>
      <c r="G1096" s="30">
        <f>'M3 - Functional Beverage'!AM360</f>
        <v/>
      </c>
      <c r="H1096" s="31">
        <f>'M3 - Functional Beverage'!N360</f>
        <v/>
      </c>
      <c r="I1096" s="15">
        <f>'M3 - Functional Beverage'!AJ360</f>
        <v/>
      </c>
      <c r="J1096" s="15" t="inlineStr">
        <is>
          <t>Capture live promo to assess.</t>
        </is>
      </c>
    </row>
    <row r="1097" ht="28" customHeight="1">
      <c r="A1097" s="15" t="inlineStr">
        <is>
          <t>vitaminwater</t>
        </is>
      </c>
      <c r="B1097" s="15" t="inlineStr">
        <is>
          <t>vitaminwater zero sugar | Rise Orange | 24-pack 591mL</t>
        </is>
      </c>
      <c r="C1097" s="15" t="inlineStr">
        <is>
          <t>3) Functional beverage (still/sparkling)</t>
        </is>
      </c>
      <c r="D1097" s="30">
        <f>'M3 - Functional Beverage'!F361</f>
        <v/>
      </c>
      <c r="E1097" s="33">
        <f>'M3 - Functional Beverage'!J361</f>
        <v/>
      </c>
      <c r="F1097" s="31">
        <f>'M3 - Functional Beverage'!K361</f>
        <v/>
      </c>
      <c r="G1097" s="30">
        <f>'M3 - Functional Beverage'!AM361</f>
        <v/>
      </c>
      <c r="H1097" s="31">
        <f>'M3 - Functional Beverage'!N361</f>
        <v/>
      </c>
      <c r="I1097" s="15">
        <f>'M3 - Functional Beverage'!AJ361</f>
        <v/>
      </c>
      <c r="J1097" s="15" t="inlineStr">
        <is>
          <t>Capture live promo to assess.</t>
        </is>
      </c>
    </row>
    <row r="1098" ht="28" customHeight="1">
      <c r="A1098" s="15" t="inlineStr">
        <is>
          <t>Bai</t>
        </is>
      </c>
      <c r="B1098" s="15" t="inlineStr">
        <is>
          <t>Bai Antioxidant Infusion | Brasilia Blueberry | single 530mL</t>
        </is>
      </c>
      <c r="C1098" s="15" t="inlineStr">
        <is>
          <t>3) Functional beverage (still/sparkling)</t>
        </is>
      </c>
      <c r="D1098" s="30">
        <f>'M3 - Functional Beverage'!F362</f>
        <v/>
      </c>
      <c r="E1098" s="33">
        <f>'M3 - Functional Beverage'!J362</f>
        <v/>
      </c>
      <c r="F1098" s="31">
        <f>'M3 - Functional Beverage'!K362</f>
        <v/>
      </c>
      <c r="G1098" s="30">
        <f>'M3 - Functional Beverage'!AM362</f>
        <v/>
      </c>
      <c r="H1098" s="31">
        <f>'M3 - Functional Beverage'!N362</f>
        <v/>
      </c>
      <c r="I1098" s="15">
        <f>'M3 - Functional Beverage'!AJ362</f>
        <v/>
      </c>
      <c r="J1098" s="15" t="inlineStr">
        <is>
          <t>Capture live promo to assess.</t>
        </is>
      </c>
    </row>
    <row r="1099" ht="28" customHeight="1">
      <c r="A1099" s="15" t="inlineStr">
        <is>
          <t>Bai</t>
        </is>
      </c>
      <c r="B1099" s="15" t="inlineStr">
        <is>
          <t>Bai Antioxidant Infusion | Brasilia Blueberry | 8-pack 530mL</t>
        </is>
      </c>
      <c r="C1099" s="15" t="inlineStr">
        <is>
          <t>3) Functional beverage (still/sparkling)</t>
        </is>
      </c>
      <c r="D1099" s="30">
        <f>'M3 - Functional Beverage'!F363</f>
        <v/>
      </c>
      <c r="E1099" s="33">
        <f>'M3 - Functional Beverage'!J363</f>
        <v/>
      </c>
      <c r="F1099" s="31">
        <f>'M3 - Functional Beverage'!K363</f>
        <v/>
      </c>
      <c r="G1099" s="30">
        <f>'M3 - Functional Beverage'!AM363</f>
        <v/>
      </c>
      <c r="H1099" s="31">
        <f>'M3 - Functional Beverage'!N363</f>
        <v/>
      </c>
      <c r="I1099" s="15">
        <f>'M3 - Functional Beverage'!AJ363</f>
        <v/>
      </c>
      <c r="J1099" s="15" t="inlineStr">
        <is>
          <t>Capture live promo to assess.</t>
        </is>
      </c>
    </row>
    <row r="1100" ht="28" customHeight="1">
      <c r="A1100" s="15" t="inlineStr">
        <is>
          <t>Bai</t>
        </is>
      </c>
      <c r="B1100" s="15" t="inlineStr">
        <is>
          <t>Bai Antioxidant Infusion | Brasilia Blueberry | 12-pack 530mL</t>
        </is>
      </c>
      <c r="C1100" s="15" t="inlineStr">
        <is>
          <t>3) Functional beverage (still/sparkling)</t>
        </is>
      </c>
      <c r="D1100" s="30">
        <f>'M3 - Functional Beverage'!F364</f>
        <v/>
      </c>
      <c r="E1100" s="33">
        <f>'M3 - Functional Beverage'!J364</f>
        <v/>
      </c>
      <c r="F1100" s="31">
        <f>'M3 - Functional Beverage'!K364</f>
        <v/>
      </c>
      <c r="G1100" s="30">
        <f>'M3 - Functional Beverage'!AM364</f>
        <v/>
      </c>
      <c r="H1100" s="31">
        <f>'M3 - Functional Beverage'!N364</f>
        <v/>
      </c>
      <c r="I1100" s="15">
        <f>'M3 - Functional Beverage'!AJ364</f>
        <v/>
      </c>
      <c r="J1100" s="15" t="inlineStr">
        <is>
          <t>Capture live promo to assess.</t>
        </is>
      </c>
    </row>
    <row r="1101" ht="28" customHeight="1">
      <c r="A1101" s="15" t="inlineStr">
        <is>
          <t>Bai</t>
        </is>
      </c>
      <c r="B1101" s="15" t="inlineStr">
        <is>
          <t>Bai Antioxidant Infusion | Brasilia Blueberry | 18-pack 530mL</t>
        </is>
      </c>
      <c r="C1101" s="15" t="inlineStr">
        <is>
          <t>3) Functional beverage (still/sparkling)</t>
        </is>
      </c>
      <c r="D1101" s="30">
        <f>'M3 - Functional Beverage'!F365</f>
        <v/>
      </c>
      <c r="E1101" s="33">
        <f>'M3 - Functional Beverage'!J365</f>
        <v/>
      </c>
      <c r="F1101" s="31">
        <f>'M3 - Functional Beverage'!K365</f>
        <v/>
      </c>
      <c r="G1101" s="30">
        <f>'M3 - Functional Beverage'!AM365</f>
        <v/>
      </c>
      <c r="H1101" s="31">
        <f>'M3 - Functional Beverage'!N365</f>
        <v/>
      </c>
      <c r="I1101" s="15">
        <f>'M3 - Functional Beverage'!AJ365</f>
        <v/>
      </c>
      <c r="J1101" s="15" t="inlineStr">
        <is>
          <t>Capture live promo to assess.</t>
        </is>
      </c>
    </row>
    <row r="1102" ht="28" customHeight="1">
      <c r="A1102" s="15" t="inlineStr">
        <is>
          <t>Bai</t>
        </is>
      </c>
      <c r="B1102" s="15" t="inlineStr">
        <is>
          <t>Bai Antioxidant Infusion | Brasilia Blueberry | 24-pack 530mL</t>
        </is>
      </c>
      <c r="C1102" s="15" t="inlineStr">
        <is>
          <t>3) Functional beverage (still/sparkling)</t>
        </is>
      </c>
      <c r="D1102" s="30">
        <f>'M3 - Functional Beverage'!F366</f>
        <v/>
      </c>
      <c r="E1102" s="33">
        <f>'M3 - Functional Beverage'!J366</f>
        <v/>
      </c>
      <c r="F1102" s="31">
        <f>'M3 - Functional Beverage'!K366</f>
        <v/>
      </c>
      <c r="G1102" s="30">
        <f>'M3 - Functional Beverage'!AM366</f>
        <v/>
      </c>
      <c r="H1102" s="31">
        <f>'M3 - Functional Beverage'!N366</f>
        <v/>
      </c>
      <c r="I1102" s="15">
        <f>'M3 - Functional Beverage'!AJ366</f>
        <v/>
      </c>
      <c r="J1102" s="15" t="inlineStr">
        <is>
          <t>Capture live promo to assess.</t>
        </is>
      </c>
    </row>
    <row r="1103" ht="28" customHeight="1">
      <c r="A1103" s="15" t="inlineStr">
        <is>
          <t>Bai</t>
        </is>
      </c>
      <c r="B1103" s="15" t="inlineStr">
        <is>
          <t>Bai Antioxidant Infusion | Costa Rica Clementine | single 530mL</t>
        </is>
      </c>
      <c r="C1103" s="15" t="inlineStr">
        <is>
          <t>3) Functional beverage (still/sparkling)</t>
        </is>
      </c>
      <c r="D1103" s="30">
        <f>'M3 - Functional Beverage'!F367</f>
        <v/>
      </c>
      <c r="E1103" s="33">
        <f>'M3 - Functional Beverage'!J367</f>
        <v/>
      </c>
      <c r="F1103" s="31">
        <f>'M3 - Functional Beverage'!K367</f>
        <v/>
      </c>
      <c r="G1103" s="30">
        <f>'M3 - Functional Beverage'!AM367</f>
        <v/>
      </c>
      <c r="H1103" s="31">
        <f>'M3 - Functional Beverage'!N367</f>
        <v/>
      </c>
      <c r="I1103" s="15">
        <f>'M3 - Functional Beverage'!AJ367</f>
        <v/>
      </c>
      <c r="J1103" s="15" t="inlineStr">
        <is>
          <t>Capture live promo to assess.</t>
        </is>
      </c>
    </row>
    <row r="1104" ht="28" customHeight="1">
      <c r="A1104" s="15" t="inlineStr">
        <is>
          <t>Bai</t>
        </is>
      </c>
      <c r="B1104" s="15" t="inlineStr">
        <is>
          <t>Bai Antioxidant Infusion | Costa Rica Clementine | 8-pack 530mL</t>
        </is>
      </c>
      <c r="C1104" s="15" t="inlineStr">
        <is>
          <t>3) Functional beverage (still/sparkling)</t>
        </is>
      </c>
      <c r="D1104" s="30">
        <f>'M3 - Functional Beverage'!F368</f>
        <v/>
      </c>
      <c r="E1104" s="33">
        <f>'M3 - Functional Beverage'!J368</f>
        <v/>
      </c>
      <c r="F1104" s="31">
        <f>'M3 - Functional Beverage'!K368</f>
        <v/>
      </c>
      <c r="G1104" s="30">
        <f>'M3 - Functional Beverage'!AM368</f>
        <v/>
      </c>
      <c r="H1104" s="31">
        <f>'M3 - Functional Beverage'!N368</f>
        <v/>
      </c>
      <c r="I1104" s="15">
        <f>'M3 - Functional Beverage'!AJ368</f>
        <v/>
      </c>
      <c r="J1104" s="15" t="inlineStr">
        <is>
          <t>Capture live promo to assess.</t>
        </is>
      </c>
    </row>
    <row r="1105" ht="28" customHeight="1">
      <c r="A1105" s="15" t="inlineStr">
        <is>
          <t>Bai</t>
        </is>
      </c>
      <c r="B1105" s="15" t="inlineStr">
        <is>
          <t>Bai Antioxidant Infusion | Costa Rica Clementine | 12-pack 530mL</t>
        </is>
      </c>
      <c r="C1105" s="15" t="inlineStr">
        <is>
          <t>3) Functional beverage (still/sparkling)</t>
        </is>
      </c>
      <c r="D1105" s="30">
        <f>'M3 - Functional Beverage'!F369</f>
        <v/>
      </c>
      <c r="E1105" s="33">
        <f>'M3 - Functional Beverage'!J369</f>
        <v/>
      </c>
      <c r="F1105" s="31">
        <f>'M3 - Functional Beverage'!K369</f>
        <v/>
      </c>
      <c r="G1105" s="30">
        <f>'M3 - Functional Beverage'!AM369</f>
        <v/>
      </c>
      <c r="H1105" s="31">
        <f>'M3 - Functional Beverage'!N369</f>
        <v/>
      </c>
      <c r="I1105" s="15">
        <f>'M3 - Functional Beverage'!AJ369</f>
        <v/>
      </c>
      <c r="J1105" s="15" t="inlineStr">
        <is>
          <t>Capture live promo to assess.</t>
        </is>
      </c>
    </row>
    <row r="1106" ht="28" customHeight="1">
      <c r="A1106" s="15" t="inlineStr">
        <is>
          <t>Bai</t>
        </is>
      </c>
      <c r="B1106" s="15" t="inlineStr">
        <is>
          <t>Bai Antioxidant Infusion | Costa Rica Clementine | 18-pack 530mL</t>
        </is>
      </c>
      <c r="C1106" s="15" t="inlineStr">
        <is>
          <t>3) Functional beverage (still/sparkling)</t>
        </is>
      </c>
      <c r="D1106" s="30">
        <f>'M3 - Functional Beverage'!F370</f>
        <v/>
      </c>
      <c r="E1106" s="33">
        <f>'M3 - Functional Beverage'!J370</f>
        <v/>
      </c>
      <c r="F1106" s="31">
        <f>'M3 - Functional Beverage'!K370</f>
        <v/>
      </c>
      <c r="G1106" s="30">
        <f>'M3 - Functional Beverage'!AM370</f>
        <v/>
      </c>
      <c r="H1106" s="31">
        <f>'M3 - Functional Beverage'!N370</f>
        <v/>
      </c>
      <c r="I1106" s="15">
        <f>'M3 - Functional Beverage'!AJ370</f>
        <v/>
      </c>
      <c r="J1106" s="15" t="inlineStr">
        <is>
          <t>Capture live promo to assess.</t>
        </is>
      </c>
    </row>
    <row r="1107" ht="28" customHeight="1">
      <c r="A1107" s="15" t="inlineStr">
        <is>
          <t>Bai</t>
        </is>
      </c>
      <c r="B1107" s="15" t="inlineStr">
        <is>
          <t>Bai Antioxidant Infusion | Costa Rica Clementine | 24-pack 530mL</t>
        </is>
      </c>
      <c r="C1107" s="15" t="inlineStr">
        <is>
          <t>3) Functional beverage (still/sparkling)</t>
        </is>
      </c>
      <c r="D1107" s="30">
        <f>'M3 - Functional Beverage'!F371</f>
        <v/>
      </c>
      <c r="E1107" s="33">
        <f>'M3 - Functional Beverage'!J371</f>
        <v/>
      </c>
      <c r="F1107" s="31">
        <f>'M3 - Functional Beverage'!K371</f>
        <v/>
      </c>
      <c r="G1107" s="30">
        <f>'M3 - Functional Beverage'!AM371</f>
        <v/>
      </c>
      <c r="H1107" s="31">
        <f>'M3 - Functional Beverage'!N371</f>
        <v/>
      </c>
      <c r="I1107" s="15">
        <f>'M3 - Functional Beverage'!AJ371</f>
        <v/>
      </c>
      <c r="J1107" s="15" t="inlineStr">
        <is>
          <t>Capture live promo to assess.</t>
        </is>
      </c>
    </row>
    <row r="1108" ht="28" customHeight="1">
      <c r="A1108" s="15" t="inlineStr">
        <is>
          <t>Bai</t>
        </is>
      </c>
      <c r="B1108" s="15" t="inlineStr">
        <is>
          <t>Bai Antioxidant Infusion | Molokai Coconut | single 530mL</t>
        </is>
      </c>
      <c r="C1108" s="15" t="inlineStr">
        <is>
          <t>3) Functional beverage (still/sparkling)</t>
        </is>
      </c>
      <c r="D1108" s="30">
        <f>'M3 - Functional Beverage'!F372</f>
        <v/>
      </c>
      <c r="E1108" s="33">
        <f>'M3 - Functional Beverage'!J372</f>
        <v/>
      </c>
      <c r="F1108" s="31">
        <f>'M3 - Functional Beverage'!K372</f>
        <v/>
      </c>
      <c r="G1108" s="30">
        <f>'M3 - Functional Beverage'!AM372</f>
        <v/>
      </c>
      <c r="H1108" s="31">
        <f>'M3 - Functional Beverage'!N372</f>
        <v/>
      </c>
      <c r="I1108" s="15">
        <f>'M3 - Functional Beverage'!AJ372</f>
        <v/>
      </c>
      <c r="J1108" s="15" t="inlineStr">
        <is>
          <t>Capture live promo to assess.</t>
        </is>
      </c>
    </row>
    <row r="1109" ht="28" customHeight="1">
      <c r="A1109" s="15" t="inlineStr">
        <is>
          <t>Bai</t>
        </is>
      </c>
      <c r="B1109" s="15" t="inlineStr">
        <is>
          <t>Bai Antioxidant Infusion | Molokai Coconut | 8-pack 530mL</t>
        </is>
      </c>
      <c r="C1109" s="15" t="inlineStr">
        <is>
          <t>3) Functional beverage (still/sparkling)</t>
        </is>
      </c>
      <c r="D1109" s="30">
        <f>'M3 - Functional Beverage'!F373</f>
        <v/>
      </c>
      <c r="E1109" s="33">
        <f>'M3 - Functional Beverage'!J373</f>
        <v/>
      </c>
      <c r="F1109" s="31">
        <f>'M3 - Functional Beverage'!K373</f>
        <v/>
      </c>
      <c r="G1109" s="30">
        <f>'M3 - Functional Beverage'!AM373</f>
        <v/>
      </c>
      <c r="H1109" s="31">
        <f>'M3 - Functional Beverage'!N373</f>
        <v/>
      </c>
      <c r="I1109" s="15">
        <f>'M3 - Functional Beverage'!AJ373</f>
        <v/>
      </c>
      <c r="J1109" s="15" t="inlineStr">
        <is>
          <t>Capture live promo to assess.</t>
        </is>
      </c>
    </row>
    <row r="1110" ht="28" customHeight="1">
      <c r="A1110" s="15" t="inlineStr">
        <is>
          <t>Bai</t>
        </is>
      </c>
      <c r="B1110" s="15" t="inlineStr">
        <is>
          <t>Bai Antioxidant Infusion | Molokai Coconut | 12-pack 530mL</t>
        </is>
      </c>
      <c r="C1110" s="15" t="inlineStr">
        <is>
          <t>3) Functional beverage (still/sparkling)</t>
        </is>
      </c>
      <c r="D1110" s="30">
        <f>'M3 - Functional Beverage'!F374</f>
        <v/>
      </c>
      <c r="E1110" s="33">
        <f>'M3 - Functional Beverage'!J374</f>
        <v/>
      </c>
      <c r="F1110" s="31">
        <f>'M3 - Functional Beverage'!K374</f>
        <v/>
      </c>
      <c r="G1110" s="30">
        <f>'M3 - Functional Beverage'!AM374</f>
        <v/>
      </c>
      <c r="H1110" s="31">
        <f>'M3 - Functional Beverage'!N374</f>
        <v/>
      </c>
      <c r="I1110" s="15">
        <f>'M3 - Functional Beverage'!AJ374</f>
        <v/>
      </c>
      <c r="J1110" s="15" t="inlineStr">
        <is>
          <t>Capture live promo to assess.</t>
        </is>
      </c>
    </row>
    <row r="1111" ht="28" customHeight="1">
      <c r="A1111" s="15" t="inlineStr">
        <is>
          <t>Bai</t>
        </is>
      </c>
      <c r="B1111" s="15" t="inlineStr">
        <is>
          <t>Bai Antioxidant Infusion | Molokai Coconut | 18-pack 530mL</t>
        </is>
      </c>
      <c r="C1111" s="15" t="inlineStr">
        <is>
          <t>3) Functional beverage (still/sparkling)</t>
        </is>
      </c>
      <c r="D1111" s="30">
        <f>'M3 - Functional Beverage'!F375</f>
        <v/>
      </c>
      <c r="E1111" s="33">
        <f>'M3 - Functional Beverage'!J375</f>
        <v/>
      </c>
      <c r="F1111" s="31">
        <f>'M3 - Functional Beverage'!K375</f>
        <v/>
      </c>
      <c r="G1111" s="30">
        <f>'M3 - Functional Beverage'!AM375</f>
        <v/>
      </c>
      <c r="H1111" s="31">
        <f>'M3 - Functional Beverage'!N375</f>
        <v/>
      </c>
      <c r="I1111" s="15">
        <f>'M3 - Functional Beverage'!AJ375</f>
        <v/>
      </c>
      <c r="J1111" s="15" t="inlineStr">
        <is>
          <t>Capture live promo to assess.</t>
        </is>
      </c>
    </row>
    <row r="1112" ht="28" customHeight="1">
      <c r="A1112" s="15" t="inlineStr">
        <is>
          <t>Bai</t>
        </is>
      </c>
      <c r="B1112" s="15" t="inlineStr">
        <is>
          <t>Bai Antioxidant Infusion | Molokai Coconut | 24-pack 530mL</t>
        </is>
      </c>
      <c r="C1112" s="15" t="inlineStr">
        <is>
          <t>3) Functional beverage (still/sparkling)</t>
        </is>
      </c>
      <c r="D1112" s="30">
        <f>'M3 - Functional Beverage'!F376</f>
        <v/>
      </c>
      <c r="E1112" s="33">
        <f>'M3 - Functional Beverage'!J376</f>
        <v/>
      </c>
      <c r="F1112" s="31">
        <f>'M3 - Functional Beverage'!K376</f>
        <v/>
      </c>
      <c r="G1112" s="30">
        <f>'M3 - Functional Beverage'!AM376</f>
        <v/>
      </c>
      <c r="H1112" s="31">
        <f>'M3 - Functional Beverage'!N376</f>
        <v/>
      </c>
      <c r="I1112" s="15">
        <f>'M3 - Functional Beverage'!AJ376</f>
        <v/>
      </c>
      <c r="J1112" s="15" t="inlineStr">
        <is>
          <t>Capture live promo to assess.</t>
        </is>
      </c>
    </row>
    <row r="1113" ht="28" customHeight="1">
      <c r="A1113" s="15" t="inlineStr">
        <is>
          <t>Bai</t>
        </is>
      </c>
      <c r="B1113" s="15" t="inlineStr">
        <is>
          <t>Bai Antioxidant Infusion | Ipanema Pomegranate | single 530mL</t>
        </is>
      </c>
      <c r="C1113" s="15" t="inlineStr">
        <is>
          <t>3) Functional beverage (still/sparkling)</t>
        </is>
      </c>
      <c r="D1113" s="30">
        <f>'M3 - Functional Beverage'!F377</f>
        <v/>
      </c>
      <c r="E1113" s="33">
        <f>'M3 - Functional Beverage'!J377</f>
        <v/>
      </c>
      <c r="F1113" s="31">
        <f>'M3 - Functional Beverage'!K377</f>
        <v/>
      </c>
      <c r="G1113" s="30">
        <f>'M3 - Functional Beverage'!AM377</f>
        <v/>
      </c>
      <c r="H1113" s="31">
        <f>'M3 - Functional Beverage'!N377</f>
        <v/>
      </c>
      <c r="I1113" s="15">
        <f>'M3 - Functional Beverage'!AJ377</f>
        <v/>
      </c>
      <c r="J1113" s="15" t="inlineStr">
        <is>
          <t>Capture live promo to assess.</t>
        </is>
      </c>
    </row>
    <row r="1114" ht="28" customHeight="1">
      <c r="A1114" s="15" t="inlineStr">
        <is>
          <t>Bai</t>
        </is>
      </c>
      <c r="B1114" s="15" t="inlineStr">
        <is>
          <t>Bai Antioxidant Infusion | Ipanema Pomegranate | 8-pack 530mL</t>
        </is>
      </c>
      <c r="C1114" s="15" t="inlineStr">
        <is>
          <t>3) Functional beverage (still/sparkling)</t>
        </is>
      </c>
      <c r="D1114" s="30">
        <f>'M3 - Functional Beverage'!F378</f>
        <v/>
      </c>
      <c r="E1114" s="33">
        <f>'M3 - Functional Beverage'!J378</f>
        <v/>
      </c>
      <c r="F1114" s="31">
        <f>'M3 - Functional Beverage'!K378</f>
        <v/>
      </c>
      <c r="G1114" s="30">
        <f>'M3 - Functional Beverage'!AM378</f>
        <v/>
      </c>
      <c r="H1114" s="31">
        <f>'M3 - Functional Beverage'!N378</f>
        <v/>
      </c>
      <c r="I1114" s="15">
        <f>'M3 - Functional Beverage'!AJ378</f>
        <v/>
      </c>
      <c r="J1114" s="15" t="inlineStr">
        <is>
          <t>Capture live promo to assess.</t>
        </is>
      </c>
    </row>
    <row r="1115" ht="28" customHeight="1">
      <c r="A1115" s="15" t="inlineStr">
        <is>
          <t>Bai</t>
        </is>
      </c>
      <c r="B1115" s="15" t="inlineStr">
        <is>
          <t>Bai Antioxidant Infusion | Ipanema Pomegranate | 12-pack 530mL</t>
        </is>
      </c>
      <c r="C1115" s="15" t="inlineStr">
        <is>
          <t>3) Functional beverage (still/sparkling)</t>
        </is>
      </c>
      <c r="D1115" s="30">
        <f>'M3 - Functional Beverage'!F379</f>
        <v/>
      </c>
      <c r="E1115" s="33">
        <f>'M3 - Functional Beverage'!J379</f>
        <v/>
      </c>
      <c r="F1115" s="31">
        <f>'M3 - Functional Beverage'!K379</f>
        <v/>
      </c>
      <c r="G1115" s="30">
        <f>'M3 - Functional Beverage'!AM379</f>
        <v/>
      </c>
      <c r="H1115" s="31">
        <f>'M3 - Functional Beverage'!N379</f>
        <v/>
      </c>
      <c r="I1115" s="15">
        <f>'M3 - Functional Beverage'!AJ379</f>
        <v/>
      </c>
      <c r="J1115" s="15" t="inlineStr">
        <is>
          <t>Capture live promo to assess.</t>
        </is>
      </c>
    </row>
    <row r="1116" ht="28" customHeight="1">
      <c r="A1116" s="15" t="inlineStr">
        <is>
          <t>Bai</t>
        </is>
      </c>
      <c r="B1116" s="15" t="inlineStr">
        <is>
          <t>Bai Antioxidant Infusion | Ipanema Pomegranate | 18-pack 530mL</t>
        </is>
      </c>
      <c r="C1116" s="15" t="inlineStr">
        <is>
          <t>3) Functional beverage (still/sparkling)</t>
        </is>
      </c>
      <c r="D1116" s="30">
        <f>'M3 - Functional Beverage'!F380</f>
        <v/>
      </c>
      <c r="E1116" s="33">
        <f>'M3 - Functional Beverage'!J380</f>
        <v/>
      </c>
      <c r="F1116" s="31">
        <f>'M3 - Functional Beverage'!K380</f>
        <v/>
      </c>
      <c r="G1116" s="30">
        <f>'M3 - Functional Beverage'!AM380</f>
        <v/>
      </c>
      <c r="H1116" s="31">
        <f>'M3 - Functional Beverage'!N380</f>
        <v/>
      </c>
      <c r="I1116" s="15">
        <f>'M3 - Functional Beverage'!AJ380</f>
        <v/>
      </c>
      <c r="J1116" s="15" t="inlineStr">
        <is>
          <t>Capture live promo to assess.</t>
        </is>
      </c>
    </row>
    <row r="1117" ht="28" customHeight="1">
      <c r="A1117" s="15" t="inlineStr">
        <is>
          <t>Bai</t>
        </is>
      </c>
      <c r="B1117" s="15" t="inlineStr">
        <is>
          <t>Bai Antioxidant Infusion | Ipanema Pomegranate | 24-pack 530mL</t>
        </is>
      </c>
      <c r="C1117" s="15" t="inlineStr">
        <is>
          <t>3) Functional beverage (still/sparkling)</t>
        </is>
      </c>
      <c r="D1117" s="30">
        <f>'M3 - Functional Beverage'!F381</f>
        <v/>
      </c>
      <c r="E1117" s="33">
        <f>'M3 - Functional Beverage'!J381</f>
        <v/>
      </c>
      <c r="F1117" s="31">
        <f>'M3 - Functional Beverage'!K381</f>
        <v/>
      </c>
      <c r="G1117" s="30">
        <f>'M3 - Functional Beverage'!AM381</f>
        <v/>
      </c>
      <c r="H1117" s="31">
        <f>'M3 - Functional Beverage'!N381</f>
        <v/>
      </c>
      <c r="I1117" s="15">
        <f>'M3 - Functional Beverage'!AJ381</f>
        <v/>
      </c>
      <c r="J1117" s="15" t="inlineStr">
        <is>
          <t>Capture live promo to assess.</t>
        </is>
      </c>
    </row>
    <row r="1118" ht="28" customHeight="1">
      <c r="A1118" s="15" t="inlineStr">
        <is>
          <t>Hint</t>
        </is>
      </c>
      <c r="B1118" s="15" t="inlineStr">
        <is>
          <t>Hint Water (fruit-infused) | Watermelon | single 473mL</t>
        </is>
      </c>
      <c r="C1118" s="15" t="inlineStr">
        <is>
          <t>3) Functional beverage (still/sparkling)</t>
        </is>
      </c>
      <c r="D1118" s="30">
        <f>'M3 - Functional Beverage'!F382</f>
        <v/>
      </c>
      <c r="E1118" s="33">
        <f>'M3 - Functional Beverage'!J382</f>
        <v/>
      </c>
      <c r="F1118" s="31">
        <f>'M3 - Functional Beverage'!K382</f>
        <v/>
      </c>
      <c r="G1118" s="30">
        <f>'M3 - Functional Beverage'!AM382</f>
        <v/>
      </c>
      <c r="H1118" s="31">
        <f>'M3 - Functional Beverage'!N382</f>
        <v/>
      </c>
      <c r="I1118" s="15">
        <f>'M3 - Functional Beverage'!AJ382</f>
        <v/>
      </c>
      <c r="J1118" s="15" t="inlineStr">
        <is>
          <t>Capture live promo to assess.</t>
        </is>
      </c>
    </row>
    <row r="1119" ht="28" customHeight="1">
      <c r="A1119" s="15" t="inlineStr">
        <is>
          <t>Hint</t>
        </is>
      </c>
      <c r="B1119" s="15" t="inlineStr">
        <is>
          <t>Hint Water (fruit-infused) | Watermelon | 8-pack 473mL</t>
        </is>
      </c>
      <c r="C1119" s="15" t="inlineStr">
        <is>
          <t>3) Functional beverage (still/sparkling)</t>
        </is>
      </c>
      <c r="D1119" s="30">
        <f>'M3 - Functional Beverage'!F383</f>
        <v/>
      </c>
      <c r="E1119" s="33">
        <f>'M3 - Functional Beverage'!J383</f>
        <v/>
      </c>
      <c r="F1119" s="31">
        <f>'M3 - Functional Beverage'!K383</f>
        <v/>
      </c>
      <c r="G1119" s="30">
        <f>'M3 - Functional Beverage'!AM383</f>
        <v/>
      </c>
      <c r="H1119" s="31">
        <f>'M3 - Functional Beverage'!N383</f>
        <v/>
      </c>
      <c r="I1119" s="15">
        <f>'M3 - Functional Beverage'!AJ383</f>
        <v/>
      </c>
      <c r="J1119" s="15" t="inlineStr">
        <is>
          <t>Capture live promo to assess.</t>
        </is>
      </c>
    </row>
    <row r="1120" ht="28" customHeight="1">
      <c r="A1120" s="15" t="inlineStr">
        <is>
          <t>Hint</t>
        </is>
      </c>
      <c r="B1120" s="15" t="inlineStr">
        <is>
          <t>Hint Water (fruit-infused) | Watermelon | 12-pack 473mL</t>
        </is>
      </c>
      <c r="C1120" s="15" t="inlineStr">
        <is>
          <t>3) Functional beverage (still/sparkling)</t>
        </is>
      </c>
      <c r="D1120" s="30">
        <f>'M3 - Functional Beverage'!F384</f>
        <v/>
      </c>
      <c r="E1120" s="33">
        <f>'M3 - Functional Beverage'!J384</f>
        <v/>
      </c>
      <c r="F1120" s="31">
        <f>'M3 - Functional Beverage'!K384</f>
        <v/>
      </c>
      <c r="G1120" s="30">
        <f>'M3 - Functional Beverage'!AM384</f>
        <v/>
      </c>
      <c r="H1120" s="31">
        <f>'M3 - Functional Beverage'!N384</f>
        <v/>
      </c>
      <c r="I1120" s="15">
        <f>'M3 - Functional Beverage'!AJ384</f>
        <v/>
      </c>
      <c r="J1120" s="15" t="inlineStr">
        <is>
          <t>Capture live promo to assess.</t>
        </is>
      </c>
    </row>
    <row r="1121" ht="28" customHeight="1">
      <c r="A1121" s="15" t="inlineStr">
        <is>
          <t>Hint</t>
        </is>
      </c>
      <c r="B1121" s="15" t="inlineStr">
        <is>
          <t>Hint Water (fruit-infused) | Watermelon | 18-pack 473mL</t>
        </is>
      </c>
      <c r="C1121" s="15" t="inlineStr">
        <is>
          <t>3) Functional beverage (still/sparkling)</t>
        </is>
      </c>
      <c r="D1121" s="30">
        <f>'M3 - Functional Beverage'!F385</f>
        <v/>
      </c>
      <c r="E1121" s="33">
        <f>'M3 - Functional Beverage'!J385</f>
        <v/>
      </c>
      <c r="F1121" s="31">
        <f>'M3 - Functional Beverage'!K385</f>
        <v/>
      </c>
      <c r="G1121" s="30">
        <f>'M3 - Functional Beverage'!AM385</f>
        <v/>
      </c>
      <c r="H1121" s="31">
        <f>'M3 - Functional Beverage'!N385</f>
        <v/>
      </c>
      <c r="I1121" s="15">
        <f>'M3 - Functional Beverage'!AJ385</f>
        <v/>
      </c>
      <c r="J1121" s="15" t="inlineStr">
        <is>
          <t>Capture live promo to assess.</t>
        </is>
      </c>
    </row>
    <row r="1122" ht="28" customHeight="1">
      <c r="A1122" s="15" t="inlineStr">
        <is>
          <t>Hint</t>
        </is>
      </c>
      <c r="B1122" s="15" t="inlineStr">
        <is>
          <t>Hint Water (fruit-infused) | Watermelon | 24-pack 473mL</t>
        </is>
      </c>
      <c r="C1122" s="15" t="inlineStr">
        <is>
          <t>3) Functional beverage (still/sparkling)</t>
        </is>
      </c>
      <c r="D1122" s="30">
        <f>'M3 - Functional Beverage'!F386</f>
        <v/>
      </c>
      <c r="E1122" s="33">
        <f>'M3 - Functional Beverage'!J386</f>
        <v/>
      </c>
      <c r="F1122" s="31">
        <f>'M3 - Functional Beverage'!K386</f>
        <v/>
      </c>
      <c r="G1122" s="30">
        <f>'M3 - Functional Beverage'!AM386</f>
        <v/>
      </c>
      <c r="H1122" s="31">
        <f>'M3 - Functional Beverage'!N386</f>
        <v/>
      </c>
      <c r="I1122" s="15">
        <f>'M3 - Functional Beverage'!AJ386</f>
        <v/>
      </c>
      <c r="J1122" s="15" t="inlineStr">
        <is>
          <t>Capture live promo to assess.</t>
        </is>
      </c>
    </row>
    <row r="1123" ht="28" customHeight="1">
      <c r="A1123" s="15" t="inlineStr">
        <is>
          <t>Hint</t>
        </is>
      </c>
      <c r="B1123" s="15" t="inlineStr">
        <is>
          <t>Hint Water (fruit-infused) | Blackberry | single 473mL</t>
        </is>
      </c>
      <c r="C1123" s="15" t="inlineStr">
        <is>
          <t>3) Functional beverage (still/sparkling)</t>
        </is>
      </c>
      <c r="D1123" s="30">
        <f>'M3 - Functional Beverage'!F387</f>
        <v/>
      </c>
      <c r="E1123" s="33">
        <f>'M3 - Functional Beverage'!J387</f>
        <v/>
      </c>
      <c r="F1123" s="31">
        <f>'M3 - Functional Beverage'!K387</f>
        <v/>
      </c>
      <c r="G1123" s="30">
        <f>'M3 - Functional Beverage'!AM387</f>
        <v/>
      </c>
      <c r="H1123" s="31">
        <f>'M3 - Functional Beverage'!N387</f>
        <v/>
      </c>
      <c r="I1123" s="15">
        <f>'M3 - Functional Beverage'!AJ387</f>
        <v/>
      </c>
      <c r="J1123" s="15" t="inlineStr">
        <is>
          <t>Capture live promo to assess.</t>
        </is>
      </c>
    </row>
    <row r="1124" ht="28" customHeight="1">
      <c r="A1124" s="15" t="inlineStr">
        <is>
          <t>Hint</t>
        </is>
      </c>
      <c r="B1124" s="15" t="inlineStr">
        <is>
          <t>Hint Water (fruit-infused) | Blackberry | 8-pack 473mL</t>
        </is>
      </c>
      <c r="C1124" s="15" t="inlineStr">
        <is>
          <t>3) Functional beverage (still/sparkling)</t>
        </is>
      </c>
      <c r="D1124" s="30">
        <f>'M3 - Functional Beverage'!F388</f>
        <v/>
      </c>
      <c r="E1124" s="33">
        <f>'M3 - Functional Beverage'!J388</f>
        <v/>
      </c>
      <c r="F1124" s="31">
        <f>'M3 - Functional Beverage'!K388</f>
        <v/>
      </c>
      <c r="G1124" s="30">
        <f>'M3 - Functional Beverage'!AM388</f>
        <v/>
      </c>
      <c r="H1124" s="31">
        <f>'M3 - Functional Beverage'!N388</f>
        <v/>
      </c>
      <c r="I1124" s="15">
        <f>'M3 - Functional Beverage'!AJ388</f>
        <v/>
      </c>
      <c r="J1124" s="15" t="inlineStr">
        <is>
          <t>Capture live promo to assess.</t>
        </is>
      </c>
    </row>
    <row r="1125" ht="28" customHeight="1">
      <c r="A1125" s="15" t="inlineStr">
        <is>
          <t>Hint</t>
        </is>
      </c>
      <c r="B1125" s="15" t="inlineStr">
        <is>
          <t>Hint Water (fruit-infused) | Blackberry | 12-pack 473mL</t>
        </is>
      </c>
      <c r="C1125" s="15" t="inlineStr">
        <is>
          <t>3) Functional beverage (still/sparkling)</t>
        </is>
      </c>
      <c r="D1125" s="30">
        <f>'M3 - Functional Beverage'!F389</f>
        <v/>
      </c>
      <c r="E1125" s="33">
        <f>'M3 - Functional Beverage'!J389</f>
        <v/>
      </c>
      <c r="F1125" s="31">
        <f>'M3 - Functional Beverage'!K389</f>
        <v/>
      </c>
      <c r="G1125" s="30">
        <f>'M3 - Functional Beverage'!AM389</f>
        <v/>
      </c>
      <c r="H1125" s="31">
        <f>'M3 - Functional Beverage'!N389</f>
        <v/>
      </c>
      <c r="I1125" s="15">
        <f>'M3 - Functional Beverage'!AJ389</f>
        <v/>
      </c>
      <c r="J1125" s="15" t="inlineStr">
        <is>
          <t>Capture live promo to assess.</t>
        </is>
      </c>
    </row>
    <row r="1126" ht="28" customHeight="1">
      <c r="A1126" s="15" t="inlineStr">
        <is>
          <t>Hint</t>
        </is>
      </c>
      <c r="B1126" s="15" t="inlineStr">
        <is>
          <t>Hint Water (fruit-infused) | Blackberry | 18-pack 473mL</t>
        </is>
      </c>
      <c r="C1126" s="15" t="inlineStr">
        <is>
          <t>3) Functional beverage (still/sparkling)</t>
        </is>
      </c>
      <c r="D1126" s="30">
        <f>'M3 - Functional Beverage'!F390</f>
        <v/>
      </c>
      <c r="E1126" s="33">
        <f>'M3 - Functional Beverage'!J390</f>
        <v/>
      </c>
      <c r="F1126" s="31">
        <f>'M3 - Functional Beverage'!K390</f>
        <v/>
      </c>
      <c r="G1126" s="30">
        <f>'M3 - Functional Beverage'!AM390</f>
        <v/>
      </c>
      <c r="H1126" s="31">
        <f>'M3 - Functional Beverage'!N390</f>
        <v/>
      </c>
      <c r="I1126" s="15">
        <f>'M3 - Functional Beverage'!AJ390</f>
        <v/>
      </c>
      <c r="J1126" s="15" t="inlineStr">
        <is>
          <t>Capture live promo to assess.</t>
        </is>
      </c>
    </row>
    <row r="1127" ht="28" customHeight="1">
      <c r="A1127" s="15" t="inlineStr">
        <is>
          <t>Hint</t>
        </is>
      </c>
      <c r="B1127" s="15" t="inlineStr">
        <is>
          <t>Hint Water (fruit-infused) | Blackberry | 24-pack 473mL</t>
        </is>
      </c>
      <c r="C1127" s="15" t="inlineStr">
        <is>
          <t>3) Functional beverage (still/sparkling)</t>
        </is>
      </c>
      <c r="D1127" s="30">
        <f>'M3 - Functional Beverage'!F391</f>
        <v/>
      </c>
      <c r="E1127" s="33">
        <f>'M3 - Functional Beverage'!J391</f>
        <v/>
      </c>
      <c r="F1127" s="31">
        <f>'M3 - Functional Beverage'!K391</f>
        <v/>
      </c>
      <c r="G1127" s="30">
        <f>'M3 - Functional Beverage'!AM391</f>
        <v/>
      </c>
      <c r="H1127" s="31">
        <f>'M3 - Functional Beverage'!N391</f>
        <v/>
      </c>
      <c r="I1127" s="15">
        <f>'M3 - Functional Beverage'!AJ391</f>
        <v/>
      </c>
      <c r="J1127" s="15" t="inlineStr">
        <is>
          <t>Capture live promo to assess.</t>
        </is>
      </c>
    </row>
    <row r="1128" ht="28" customHeight="1">
      <c r="A1128" s="15" t="inlineStr">
        <is>
          <t>Hint</t>
        </is>
      </c>
      <c r="B1128" s="15" t="inlineStr">
        <is>
          <t>Hint Water (fruit-infused) | Cherry | single 473mL</t>
        </is>
      </c>
      <c r="C1128" s="15" t="inlineStr">
        <is>
          <t>3) Functional beverage (still/sparkling)</t>
        </is>
      </c>
      <c r="D1128" s="30">
        <f>'M3 - Functional Beverage'!F392</f>
        <v/>
      </c>
      <c r="E1128" s="33">
        <f>'M3 - Functional Beverage'!J392</f>
        <v/>
      </c>
      <c r="F1128" s="31">
        <f>'M3 - Functional Beverage'!K392</f>
        <v/>
      </c>
      <c r="G1128" s="30">
        <f>'M3 - Functional Beverage'!AM392</f>
        <v/>
      </c>
      <c r="H1128" s="31">
        <f>'M3 - Functional Beverage'!N392</f>
        <v/>
      </c>
      <c r="I1128" s="15">
        <f>'M3 - Functional Beverage'!AJ392</f>
        <v/>
      </c>
      <c r="J1128" s="15" t="inlineStr">
        <is>
          <t>Capture live promo to assess.</t>
        </is>
      </c>
    </row>
    <row r="1129" ht="28" customHeight="1">
      <c r="A1129" s="15" t="inlineStr">
        <is>
          <t>Hint</t>
        </is>
      </c>
      <c r="B1129" s="15" t="inlineStr">
        <is>
          <t>Hint Water (fruit-infused) | Cherry | 8-pack 473mL</t>
        </is>
      </c>
      <c r="C1129" s="15" t="inlineStr">
        <is>
          <t>3) Functional beverage (still/sparkling)</t>
        </is>
      </c>
      <c r="D1129" s="30">
        <f>'M3 - Functional Beverage'!F393</f>
        <v/>
      </c>
      <c r="E1129" s="33">
        <f>'M3 - Functional Beverage'!J393</f>
        <v/>
      </c>
      <c r="F1129" s="31">
        <f>'M3 - Functional Beverage'!K393</f>
        <v/>
      </c>
      <c r="G1129" s="30">
        <f>'M3 - Functional Beverage'!AM393</f>
        <v/>
      </c>
      <c r="H1129" s="31">
        <f>'M3 - Functional Beverage'!N393</f>
        <v/>
      </c>
      <c r="I1129" s="15">
        <f>'M3 - Functional Beverage'!AJ393</f>
        <v/>
      </c>
      <c r="J1129" s="15" t="inlineStr">
        <is>
          <t>Capture live promo to assess.</t>
        </is>
      </c>
    </row>
    <row r="1130" ht="28" customHeight="1">
      <c r="A1130" s="15" t="inlineStr">
        <is>
          <t>Hint</t>
        </is>
      </c>
      <c r="B1130" s="15" t="inlineStr">
        <is>
          <t>Hint Water (fruit-infused) | Cherry | 12-pack 473mL</t>
        </is>
      </c>
      <c r="C1130" s="15" t="inlineStr">
        <is>
          <t>3) Functional beverage (still/sparkling)</t>
        </is>
      </c>
      <c r="D1130" s="30">
        <f>'M3 - Functional Beverage'!F394</f>
        <v/>
      </c>
      <c r="E1130" s="33">
        <f>'M3 - Functional Beverage'!J394</f>
        <v/>
      </c>
      <c r="F1130" s="31">
        <f>'M3 - Functional Beverage'!K394</f>
        <v/>
      </c>
      <c r="G1130" s="30">
        <f>'M3 - Functional Beverage'!AM394</f>
        <v/>
      </c>
      <c r="H1130" s="31">
        <f>'M3 - Functional Beverage'!N394</f>
        <v/>
      </c>
      <c r="I1130" s="15">
        <f>'M3 - Functional Beverage'!AJ394</f>
        <v/>
      </c>
      <c r="J1130" s="15" t="inlineStr">
        <is>
          <t>Capture live promo to assess.</t>
        </is>
      </c>
    </row>
    <row r="1131" ht="28" customHeight="1">
      <c r="A1131" s="15" t="inlineStr">
        <is>
          <t>Hint</t>
        </is>
      </c>
      <c r="B1131" s="15" t="inlineStr">
        <is>
          <t>Hint Water (fruit-infused) | Cherry | 18-pack 473mL</t>
        </is>
      </c>
      <c r="C1131" s="15" t="inlineStr">
        <is>
          <t>3) Functional beverage (still/sparkling)</t>
        </is>
      </c>
      <c r="D1131" s="30">
        <f>'M3 - Functional Beverage'!F395</f>
        <v/>
      </c>
      <c r="E1131" s="33">
        <f>'M3 - Functional Beverage'!J395</f>
        <v/>
      </c>
      <c r="F1131" s="31">
        <f>'M3 - Functional Beverage'!K395</f>
        <v/>
      </c>
      <c r="G1131" s="30">
        <f>'M3 - Functional Beverage'!AM395</f>
        <v/>
      </c>
      <c r="H1131" s="31">
        <f>'M3 - Functional Beverage'!N395</f>
        <v/>
      </c>
      <c r="I1131" s="15">
        <f>'M3 - Functional Beverage'!AJ395</f>
        <v/>
      </c>
      <c r="J1131" s="15" t="inlineStr">
        <is>
          <t>Capture live promo to assess.</t>
        </is>
      </c>
    </row>
    <row r="1132" ht="28" customHeight="1">
      <c r="A1132" s="15" t="inlineStr">
        <is>
          <t>Hint</t>
        </is>
      </c>
      <c r="B1132" s="15" t="inlineStr">
        <is>
          <t>Hint Water (fruit-infused) | Cherry | 24-pack 473mL</t>
        </is>
      </c>
      <c r="C1132" s="15" t="inlineStr">
        <is>
          <t>3) Functional beverage (still/sparkling)</t>
        </is>
      </c>
      <c r="D1132" s="30">
        <f>'M3 - Functional Beverage'!F396</f>
        <v/>
      </c>
      <c r="E1132" s="33">
        <f>'M3 - Functional Beverage'!J396</f>
        <v/>
      </c>
      <c r="F1132" s="31">
        <f>'M3 - Functional Beverage'!K396</f>
        <v/>
      </c>
      <c r="G1132" s="30">
        <f>'M3 - Functional Beverage'!AM396</f>
        <v/>
      </c>
      <c r="H1132" s="31">
        <f>'M3 - Functional Beverage'!N396</f>
        <v/>
      </c>
      <c r="I1132" s="15">
        <f>'M3 - Functional Beverage'!AJ396</f>
        <v/>
      </c>
      <c r="J1132" s="15" t="inlineStr">
        <is>
          <t>Capture live promo to assess.</t>
        </is>
      </c>
    </row>
    <row r="1133" ht="28" customHeight="1">
      <c r="A1133" s="15" t="inlineStr">
        <is>
          <t>Hint</t>
        </is>
      </c>
      <c r="B1133" s="15" t="inlineStr">
        <is>
          <t>Hint Water (fruit-infused) | Pineapple | single 473mL</t>
        </is>
      </c>
      <c r="C1133" s="15" t="inlineStr">
        <is>
          <t>3) Functional beverage (still/sparkling)</t>
        </is>
      </c>
      <c r="D1133" s="30">
        <f>'M3 - Functional Beverage'!F397</f>
        <v/>
      </c>
      <c r="E1133" s="33">
        <f>'M3 - Functional Beverage'!J397</f>
        <v/>
      </c>
      <c r="F1133" s="31">
        <f>'M3 - Functional Beverage'!K397</f>
        <v/>
      </c>
      <c r="G1133" s="30">
        <f>'M3 - Functional Beverage'!AM397</f>
        <v/>
      </c>
      <c r="H1133" s="31">
        <f>'M3 - Functional Beverage'!N397</f>
        <v/>
      </c>
      <c r="I1133" s="15">
        <f>'M3 - Functional Beverage'!AJ397</f>
        <v/>
      </c>
      <c r="J1133" s="15" t="inlineStr">
        <is>
          <t>Capture live promo to assess.</t>
        </is>
      </c>
    </row>
    <row r="1134" ht="28" customHeight="1">
      <c r="A1134" s="15" t="inlineStr">
        <is>
          <t>Hint</t>
        </is>
      </c>
      <c r="B1134" s="15" t="inlineStr">
        <is>
          <t>Hint Water (fruit-infused) | Pineapple | 8-pack 473mL</t>
        </is>
      </c>
      <c r="C1134" s="15" t="inlineStr">
        <is>
          <t>3) Functional beverage (still/sparkling)</t>
        </is>
      </c>
      <c r="D1134" s="30">
        <f>'M3 - Functional Beverage'!F398</f>
        <v/>
      </c>
      <c r="E1134" s="33">
        <f>'M3 - Functional Beverage'!J398</f>
        <v/>
      </c>
      <c r="F1134" s="31">
        <f>'M3 - Functional Beverage'!K398</f>
        <v/>
      </c>
      <c r="G1134" s="30">
        <f>'M3 - Functional Beverage'!AM398</f>
        <v/>
      </c>
      <c r="H1134" s="31">
        <f>'M3 - Functional Beverage'!N398</f>
        <v/>
      </c>
      <c r="I1134" s="15">
        <f>'M3 - Functional Beverage'!AJ398</f>
        <v/>
      </c>
      <c r="J1134" s="15" t="inlineStr">
        <is>
          <t>Capture live promo to assess.</t>
        </is>
      </c>
    </row>
    <row r="1135" ht="28" customHeight="1">
      <c r="A1135" s="15" t="inlineStr">
        <is>
          <t>Hint</t>
        </is>
      </c>
      <c r="B1135" s="15" t="inlineStr">
        <is>
          <t>Hint Water (fruit-infused) | Pineapple | 12-pack 473mL</t>
        </is>
      </c>
      <c r="C1135" s="15" t="inlineStr">
        <is>
          <t>3) Functional beverage (still/sparkling)</t>
        </is>
      </c>
      <c r="D1135" s="30">
        <f>'M3 - Functional Beverage'!F399</f>
        <v/>
      </c>
      <c r="E1135" s="33">
        <f>'M3 - Functional Beverage'!J399</f>
        <v/>
      </c>
      <c r="F1135" s="31">
        <f>'M3 - Functional Beverage'!K399</f>
        <v/>
      </c>
      <c r="G1135" s="30">
        <f>'M3 - Functional Beverage'!AM399</f>
        <v/>
      </c>
      <c r="H1135" s="31">
        <f>'M3 - Functional Beverage'!N399</f>
        <v/>
      </c>
      <c r="I1135" s="15">
        <f>'M3 - Functional Beverage'!AJ399</f>
        <v/>
      </c>
      <c r="J1135" s="15" t="inlineStr">
        <is>
          <t>Capture live promo to assess.</t>
        </is>
      </c>
    </row>
    <row r="1136" ht="28" customHeight="1">
      <c r="A1136" s="15" t="inlineStr">
        <is>
          <t>Hint</t>
        </is>
      </c>
      <c r="B1136" s="15" t="inlineStr">
        <is>
          <t>Hint Water (fruit-infused) | Pineapple | 18-pack 473mL</t>
        </is>
      </c>
      <c r="C1136" s="15" t="inlineStr">
        <is>
          <t>3) Functional beverage (still/sparkling)</t>
        </is>
      </c>
      <c r="D1136" s="30">
        <f>'M3 - Functional Beverage'!F400</f>
        <v/>
      </c>
      <c r="E1136" s="33">
        <f>'M3 - Functional Beverage'!J400</f>
        <v/>
      </c>
      <c r="F1136" s="31">
        <f>'M3 - Functional Beverage'!K400</f>
        <v/>
      </c>
      <c r="G1136" s="30">
        <f>'M3 - Functional Beverage'!AM400</f>
        <v/>
      </c>
      <c r="H1136" s="31">
        <f>'M3 - Functional Beverage'!N400</f>
        <v/>
      </c>
      <c r="I1136" s="15">
        <f>'M3 - Functional Beverage'!AJ400</f>
        <v/>
      </c>
      <c r="J1136" s="15" t="inlineStr">
        <is>
          <t>Capture live promo to assess.</t>
        </is>
      </c>
    </row>
    <row r="1137" ht="28" customHeight="1">
      <c r="A1137" s="15" t="inlineStr">
        <is>
          <t>Hint</t>
        </is>
      </c>
      <c r="B1137" s="15" t="inlineStr">
        <is>
          <t>Hint Water (fruit-infused) | Pineapple | 24-pack 473mL</t>
        </is>
      </c>
      <c r="C1137" s="15" t="inlineStr">
        <is>
          <t>3) Functional beverage (still/sparkling)</t>
        </is>
      </c>
      <c r="D1137" s="30">
        <f>'M3 - Functional Beverage'!F401</f>
        <v/>
      </c>
      <c r="E1137" s="33">
        <f>'M3 - Functional Beverage'!J401</f>
        <v/>
      </c>
      <c r="F1137" s="31">
        <f>'M3 - Functional Beverage'!K401</f>
        <v/>
      </c>
      <c r="G1137" s="30">
        <f>'M3 - Functional Beverage'!AM401</f>
        <v/>
      </c>
      <c r="H1137" s="31">
        <f>'M3 - Functional Beverage'!N401</f>
        <v/>
      </c>
      <c r="I1137" s="15">
        <f>'M3 - Functional Beverage'!AJ401</f>
        <v/>
      </c>
      <c r="J1137" s="15" t="inlineStr">
        <is>
          <t>Capture live promo to assess.</t>
        </is>
      </c>
    </row>
    <row r="1138" ht="28" customHeight="1">
      <c r="A1138" s="15" t="inlineStr">
        <is>
          <t>Hint</t>
        </is>
      </c>
      <c r="B1138" s="15" t="inlineStr">
        <is>
          <t>Hint Water (fruit-infused) | Peach | single 473mL</t>
        </is>
      </c>
      <c r="C1138" s="15" t="inlineStr">
        <is>
          <t>3) Functional beverage (still/sparkling)</t>
        </is>
      </c>
      <c r="D1138" s="30">
        <f>'M3 - Functional Beverage'!F402</f>
        <v/>
      </c>
      <c r="E1138" s="33">
        <f>'M3 - Functional Beverage'!J402</f>
        <v/>
      </c>
      <c r="F1138" s="31">
        <f>'M3 - Functional Beverage'!K402</f>
        <v/>
      </c>
      <c r="G1138" s="30">
        <f>'M3 - Functional Beverage'!AM402</f>
        <v/>
      </c>
      <c r="H1138" s="31">
        <f>'M3 - Functional Beverage'!N402</f>
        <v/>
      </c>
      <c r="I1138" s="15">
        <f>'M3 - Functional Beverage'!AJ402</f>
        <v/>
      </c>
      <c r="J1138" s="15" t="inlineStr">
        <is>
          <t>Capture live promo to assess.</t>
        </is>
      </c>
    </row>
    <row r="1139" ht="28" customHeight="1">
      <c r="A1139" s="15" t="inlineStr">
        <is>
          <t>Hint</t>
        </is>
      </c>
      <c r="B1139" s="15" t="inlineStr">
        <is>
          <t>Hint Water (fruit-infused) | Peach | 8-pack 473mL</t>
        </is>
      </c>
      <c r="C1139" s="15" t="inlineStr">
        <is>
          <t>3) Functional beverage (still/sparkling)</t>
        </is>
      </c>
      <c r="D1139" s="30">
        <f>'M3 - Functional Beverage'!F403</f>
        <v/>
      </c>
      <c r="E1139" s="33">
        <f>'M3 - Functional Beverage'!J403</f>
        <v/>
      </c>
      <c r="F1139" s="31">
        <f>'M3 - Functional Beverage'!K403</f>
        <v/>
      </c>
      <c r="G1139" s="30">
        <f>'M3 - Functional Beverage'!AM403</f>
        <v/>
      </c>
      <c r="H1139" s="31">
        <f>'M3 - Functional Beverage'!N403</f>
        <v/>
      </c>
      <c r="I1139" s="15">
        <f>'M3 - Functional Beverage'!AJ403</f>
        <v/>
      </c>
      <c r="J1139" s="15" t="inlineStr">
        <is>
          <t>Capture live promo to assess.</t>
        </is>
      </c>
    </row>
    <row r="1140" ht="28" customHeight="1">
      <c r="A1140" s="15" t="inlineStr">
        <is>
          <t>Hint</t>
        </is>
      </c>
      <c r="B1140" s="15" t="inlineStr">
        <is>
          <t>Hint Water (fruit-infused) | Peach | 12-pack 473mL</t>
        </is>
      </c>
      <c r="C1140" s="15" t="inlineStr">
        <is>
          <t>3) Functional beverage (still/sparkling)</t>
        </is>
      </c>
      <c r="D1140" s="30">
        <f>'M3 - Functional Beverage'!F404</f>
        <v/>
      </c>
      <c r="E1140" s="33">
        <f>'M3 - Functional Beverage'!J404</f>
        <v/>
      </c>
      <c r="F1140" s="31">
        <f>'M3 - Functional Beverage'!K404</f>
        <v/>
      </c>
      <c r="G1140" s="30">
        <f>'M3 - Functional Beverage'!AM404</f>
        <v/>
      </c>
      <c r="H1140" s="31">
        <f>'M3 - Functional Beverage'!N404</f>
        <v/>
      </c>
      <c r="I1140" s="15">
        <f>'M3 - Functional Beverage'!AJ404</f>
        <v/>
      </c>
      <c r="J1140" s="15" t="inlineStr">
        <is>
          <t>Capture live promo to assess.</t>
        </is>
      </c>
    </row>
    <row r="1141" ht="28" customHeight="1">
      <c r="A1141" s="15" t="inlineStr">
        <is>
          <t>Hint</t>
        </is>
      </c>
      <c r="B1141" s="15" t="inlineStr">
        <is>
          <t>Hint Water (fruit-infused) | Peach | 18-pack 473mL</t>
        </is>
      </c>
      <c r="C1141" s="15" t="inlineStr">
        <is>
          <t>3) Functional beverage (still/sparkling)</t>
        </is>
      </c>
      <c r="D1141" s="30">
        <f>'M3 - Functional Beverage'!F405</f>
        <v/>
      </c>
      <c r="E1141" s="33">
        <f>'M3 - Functional Beverage'!J405</f>
        <v/>
      </c>
      <c r="F1141" s="31">
        <f>'M3 - Functional Beverage'!K405</f>
        <v/>
      </c>
      <c r="G1141" s="30">
        <f>'M3 - Functional Beverage'!AM405</f>
        <v/>
      </c>
      <c r="H1141" s="31">
        <f>'M3 - Functional Beverage'!N405</f>
        <v/>
      </c>
      <c r="I1141" s="15">
        <f>'M3 - Functional Beverage'!AJ405</f>
        <v/>
      </c>
      <c r="J1141" s="15" t="inlineStr">
        <is>
          <t>Capture live promo to assess.</t>
        </is>
      </c>
    </row>
    <row r="1142" ht="28" customHeight="1">
      <c r="A1142" s="15" t="inlineStr">
        <is>
          <t>Hint</t>
        </is>
      </c>
      <c r="B1142" s="15" t="inlineStr">
        <is>
          <t>Hint Water (fruit-infused) | Peach | 24-pack 473mL</t>
        </is>
      </c>
      <c r="C1142" s="15" t="inlineStr">
        <is>
          <t>3) Functional beverage (still/sparkling)</t>
        </is>
      </c>
      <c r="D1142" s="30">
        <f>'M3 - Functional Beverage'!F406</f>
        <v/>
      </c>
      <c r="E1142" s="33">
        <f>'M3 - Functional Beverage'!J406</f>
        <v/>
      </c>
      <c r="F1142" s="31">
        <f>'M3 - Functional Beverage'!K406</f>
        <v/>
      </c>
      <c r="G1142" s="30">
        <f>'M3 - Functional Beverage'!AM406</f>
        <v/>
      </c>
      <c r="H1142" s="31">
        <f>'M3 - Functional Beverage'!N406</f>
        <v/>
      </c>
      <c r="I1142" s="15">
        <f>'M3 - Functional Beverage'!AJ406</f>
        <v/>
      </c>
      <c r="J1142" s="15" t="inlineStr">
        <is>
          <t>Capture live promo to assess.</t>
        </is>
      </c>
    </row>
    <row r="1143" ht="28" customHeight="1">
      <c r="A1143" s="15" t="inlineStr">
        <is>
          <t>Hint</t>
        </is>
      </c>
      <c r="B1143" s="15" t="inlineStr">
        <is>
          <t>Hint Water (fruit-infused) | Crisp Apple | single 473mL</t>
        </is>
      </c>
      <c r="C1143" s="15" t="inlineStr">
        <is>
          <t>3) Functional beverage (still/sparkling)</t>
        </is>
      </c>
      <c r="D1143" s="30">
        <f>'M3 - Functional Beverage'!F407</f>
        <v/>
      </c>
      <c r="E1143" s="33">
        <f>'M3 - Functional Beverage'!J407</f>
        <v/>
      </c>
      <c r="F1143" s="31">
        <f>'M3 - Functional Beverage'!K407</f>
        <v/>
      </c>
      <c r="G1143" s="30">
        <f>'M3 - Functional Beverage'!AM407</f>
        <v/>
      </c>
      <c r="H1143" s="31">
        <f>'M3 - Functional Beverage'!N407</f>
        <v/>
      </c>
      <c r="I1143" s="15">
        <f>'M3 - Functional Beverage'!AJ407</f>
        <v/>
      </c>
      <c r="J1143" s="15" t="inlineStr">
        <is>
          <t>Capture live promo to assess.</t>
        </is>
      </c>
    </row>
    <row r="1144" ht="28" customHeight="1">
      <c r="A1144" s="15" t="inlineStr">
        <is>
          <t>Hint</t>
        </is>
      </c>
      <c r="B1144" s="15" t="inlineStr">
        <is>
          <t>Hint Water (fruit-infused) | Crisp Apple | 8-pack 473mL</t>
        </is>
      </c>
      <c r="C1144" s="15" t="inlineStr">
        <is>
          <t>3) Functional beverage (still/sparkling)</t>
        </is>
      </c>
      <c r="D1144" s="30">
        <f>'M3 - Functional Beverage'!F408</f>
        <v/>
      </c>
      <c r="E1144" s="33">
        <f>'M3 - Functional Beverage'!J408</f>
        <v/>
      </c>
      <c r="F1144" s="31">
        <f>'M3 - Functional Beverage'!K408</f>
        <v/>
      </c>
      <c r="G1144" s="30">
        <f>'M3 - Functional Beverage'!AM408</f>
        <v/>
      </c>
      <c r="H1144" s="31">
        <f>'M3 - Functional Beverage'!N408</f>
        <v/>
      </c>
      <c r="I1144" s="15">
        <f>'M3 - Functional Beverage'!AJ408</f>
        <v/>
      </c>
      <c r="J1144" s="15" t="inlineStr">
        <is>
          <t>Capture live promo to assess.</t>
        </is>
      </c>
    </row>
    <row r="1145" ht="28" customHeight="1">
      <c r="A1145" s="15" t="inlineStr">
        <is>
          <t>Hint</t>
        </is>
      </c>
      <c r="B1145" s="15" t="inlineStr">
        <is>
          <t>Hint Water (fruit-infused) | Crisp Apple | 12-pack 473mL</t>
        </is>
      </c>
      <c r="C1145" s="15" t="inlineStr">
        <is>
          <t>3) Functional beverage (still/sparkling)</t>
        </is>
      </c>
      <c r="D1145" s="30">
        <f>'M3 - Functional Beverage'!F409</f>
        <v/>
      </c>
      <c r="E1145" s="33">
        <f>'M3 - Functional Beverage'!J409</f>
        <v/>
      </c>
      <c r="F1145" s="31">
        <f>'M3 - Functional Beverage'!K409</f>
        <v/>
      </c>
      <c r="G1145" s="30">
        <f>'M3 - Functional Beverage'!AM409</f>
        <v/>
      </c>
      <c r="H1145" s="31">
        <f>'M3 - Functional Beverage'!N409</f>
        <v/>
      </c>
      <c r="I1145" s="15">
        <f>'M3 - Functional Beverage'!AJ409</f>
        <v/>
      </c>
      <c r="J1145" s="15" t="inlineStr">
        <is>
          <t>Capture live promo to assess.</t>
        </is>
      </c>
    </row>
    <row r="1146" ht="28" customHeight="1">
      <c r="A1146" s="15" t="inlineStr">
        <is>
          <t>Hint</t>
        </is>
      </c>
      <c r="B1146" s="15" t="inlineStr">
        <is>
          <t>Hint Water (fruit-infused) | Crisp Apple | 18-pack 473mL</t>
        </is>
      </c>
      <c r="C1146" s="15" t="inlineStr">
        <is>
          <t>3) Functional beverage (still/sparkling)</t>
        </is>
      </c>
      <c r="D1146" s="30">
        <f>'M3 - Functional Beverage'!F410</f>
        <v/>
      </c>
      <c r="E1146" s="33">
        <f>'M3 - Functional Beverage'!J410</f>
        <v/>
      </c>
      <c r="F1146" s="31">
        <f>'M3 - Functional Beverage'!K410</f>
        <v/>
      </c>
      <c r="G1146" s="30">
        <f>'M3 - Functional Beverage'!AM410</f>
        <v/>
      </c>
      <c r="H1146" s="31">
        <f>'M3 - Functional Beverage'!N410</f>
        <v/>
      </c>
      <c r="I1146" s="15">
        <f>'M3 - Functional Beverage'!AJ410</f>
        <v/>
      </c>
      <c r="J1146" s="15" t="inlineStr">
        <is>
          <t>Capture live promo to assess.</t>
        </is>
      </c>
    </row>
    <row r="1147" ht="28" customHeight="1">
      <c r="A1147" s="15" t="inlineStr">
        <is>
          <t>Hint</t>
        </is>
      </c>
      <c r="B1147" s="15" t="inlineStr">
        <is>
          <t>Hint Water (fruit-infused) | Crisp Apple | 24-pack 473mL</t>
        </is>
      </c>
      <c r="C1147" s="15" t="inlineStr">
        <is>
          <t>3) Functional beverage (still/sparkling)</t>
        </is>
      </c>
      <c r="D1147" s="30">
        <f>'M3 - Functional Beverage'!F411</f>
        <v/>
      </c>
      <c r="E1147" s="33">
        <f>'M3 - Functional Beverage'!J411</f>
        <v/>
      </c>
      <c r="F1147" s="31">
        <f>'M3 - Functional Beverage'!K411</f>
        <v/>
      </c>
      <c r="G1147" s="30">
        <f>'M3 - Functional Beverage'!AM411</f>
        <v/>
      </c>
      <c r="H1147" s="31">
        <f>'M3 - Functional Beverage'!N411</f>
        <v/>
      </c>
      <c r="I1147" s="15">
        <f>'M3 - Functional Beverage'!AJ411</f>
        <v/>
      </c>
      <c r="J1147" s="15" t="inlineStr">
        <is>
          <t>Capture live promo to assess.</t>
        </is>
      </c>
    </row>
    <row r="1148" ht="28" customHeight="1">
      <c r="A1148" s="15" t="inlineStr">
        <is>
          <t>wildwonder</t>
        </is>
      </c>
      <c r="B1148" s="15" t="inlineStr">
        <is>
          <t>wildwonder Sparkling Prebiotic+Probiotic | Strawberry Passion | single 355mL</t>
        </is>
      </c>
      <c r="C1148" s="15" t="inlineStr">
        <is>
          <t>3) Functional beverage (still/sparkling)</t>
        </is>
      </c>
      <c r="D1148" s="30">
        <f>'M3 - Functional Beverage'!F412</f>
        <v/>
      </c>
      <c r="E1148" s="33">
        <f>'M3 - Functional Beverage'!J412</f>
        <v/>
      </c>
      <c r="F1148" s="31">
        <f>'M3 - Functional Beverage'!K412</f>
        <v/>
      </c>
      <c r="G1148" s="30">
        <f>'M3 - Functional Beverage'!AM412</f>
        <v/>
      </c>
      <c r="H1148" s="31">
        <f>'M3 - Functional Beverage'!N412</f>
        <v/>
      </c>
      <c r="I1148" s="15">
        <f>'M3 - Functional Beverage'!AJ412</f>
        <v/>
      </c>
      <c r="J1148" s="15" t="inlineStr">
        <is>
          <t>Capture live promo to assess.</t>
        </is>
      </c>
    </row>
    <row r="1149" ht="28" customHeight="1">
      <c r="A1149" s="15" t="inlineStr">
        <is>
          <t>wildwonder</t>
        </is>
      </c>
      <c r="B1149" s="15" t="inlineStr">
        <is>
          <t>wildwonder Sparkling Prebiotic+Probiotic | Strawberry Passion | 8-pack 355mL</t>
        </is>
      </c>
      <c r="C1149" s="15" t="inlineStr">
        <is>
          <t>3) Functional beverage (still/sparkling)</t>
        </is>
      </c>
      <c r="D1149" s="30">
        <f>'M3 - Functional Beverage'!F413</f>
        <v/>
      </c>
      <c r="E1149" s="33">
        <f>'M3 - Functional Beverage'!J413</f>
        <v/>
      </c>
      <c r="F1149" s="31">
        <f>'M3 - Functional Beverage'!K413</f>
        <v/>
      </c>
      <c r="G1149" s="30">
        <f>'M3 - Functional Beverage'!AM413</f>
        <v/>
      </c>
      <c r="H1149" s="31">
        <f>'M3 - Functional Beverage'!N413</f>
        <v/>
      </c>
      <c r="I1149" s="15">
        <f>'M3 - Functional Beverage'!AJ413</f>
        <v/>
      </c>
      <c r="J1149" s="15" t="inlineStr">
        <is>
          <t>Capture live promo to assess.</t>
        </is>
      </c>
    </row>
    <row r="1150" ht="28" customHeight="1">
      <c r="A1150" s="15" t="inlineStr">
        <is>
          <t>wildwonder</t>
        </is>
      </c>
      <c r="B1150" s="15" t="inlineStr">
        <is>
          <t>wildwonder Sparkling Prebiotic+Probiotic | Strawberry Passion | 12-pack 355mL</t>
        </is>
      </c>
      <c r="C1150" s="15" t="inlineStr">
        <is>
          <t>3) Functional beverage (still/sparkling)</t>
        </is>
      </c>
      <c r="D1150" s="30">
        <f>'M3 - Functional Beverage'!F414</f>
        <v/>
      </c>
      <c r="E1150" s="33">
        <f>'M3 - Functional Beverage'!J414</f>
        <v/>
      </c>
      <c r="F1150" s="31">
        <f>'M3 - Functional Beverage'!K414</f>
        <v/>
      </c>
      <c r="G1150" s="30">
        <f>'M3 - Functional Beverage'!AM414</f>
        <v/>
      </c>
      <c r="H1150" s="31">
        <f>'M3 - Functional Beverage'!N414</f>
        <v/>
      </c>
      <c r="I1150" s="15">
        <f>'M3 - Functional Beverage'!AJ414</f>
        <v/>
      </c>
      <c r="J1150" s="15" t="inlineStr">
        <is>
          <t>Capture live promo to assess.</t>
        </is>
      </c>
    </row>
    <row r="1151" ht="28" customHeight="1">
      <c r="A1151" s="15" t="inlineStr">
        <is>
          <t>wildwonder</t>
        </is>
      </c>
      <c r="B1151" s="15" t="inlineStr">
        <is>
          <t>wildwonder Sparkling Prebiotic+Probiotic | Strawberry Passion | 15-pack 355mL</t>
        </is>
      </c>
      <c r="C1151" s="15" t="inlineStr">
        <is>
          <t>3) Functional beverage (still/sparkling)</t>
        </is>
      </c>
      <c r="D1151" s="30">
        <f>'M3 - Functional Beverage'!F415</f>
        <v/>
      </c>
      <c r="E1151" s="33">
        <f>'M3 - Functional Beverage'!J415</f>
        <v/>
      </c>
      <c r="F1151" s="31">
        <f>'M3 - Functional Beverage'!K415</f>
        <v/>
      </c>
      <c r="G1151" s="30">
        <f>'M3 - Functional Beverage'!AM415</f>
        <v/>
      </c>
      <c r="H1151" s="31">
        <f>'M3 - Functional Beverage'!N415</f>
        <v/>
      </c>
      <c r="I1151" s="15">
        <f>'M3 - Functional Beverage'!AJ415</f>
        <v/>
      </c>
      <c r="J1151" s="15" t="inlineStr">
        <is>
          <t>Capture live promo to assess.</t>
        </is>
      </c>
    </row>
    <row r="1152" ht="28" customHeight="1">
      <c r="A1152" s="15" t="inlineStr">
        <is>
          <t>wildwonder</t>
        </is>
      </c>
      <c r="B1152" s="15" t="inlineStr">
        <is>
          <t>wildwonder Sparkling Prebiotic+Probiotic | Strawberry Passion | 18-pack 355mL</t>
        </is>
      </c>
      <c r="C1152" s="15" t="inlineStr">
        <is>
          <t>3) Functional beverage (still/sparkling)</t>
        </is>
      </c>
      <c r="D1152" s="30">
        <f>'M3 - Functional Beverage'!F416</f>
        <v/>
      </c>
      <c r="E1152" s="33">
        <f>'M3 - Functional Beverage'!J416</f>
        <v/>
      </c>
      <c r="F1152" s="31">
        <f>'M3 - Functional Beverage'!K416</f>
        <v/>
      </c>
      <c r="G1152" s="30">
        <f>'M3 - Functional Beverage'!AM416</f>
        <v/>
      </c>
      <c r="H1152" s="31">
        <f>'M3 - Functional Beverage'!N416</f>
        <v/>
      </c>
      <c r="I1152" s="15">
        <f>'M3 - Functional Beverage'!AJ416</f>
        <v/>
      </c>
      <c r="J1152" s="15" t="inlineStr">
        <is>
          <t>Capture live promo to assess.</t>
        </is>
      </c>
    </row>
    <row r="1153" ht="28" customHeight="1">
      <c r="A1153" s="15" t="inlineStr">
        <is>
          <t>wildwonder</t>
        </is>
      </c>
      <c r="B1153" s="15" t="inlineStr">
        <is>
          <t>wildwonder Sparkling Prebiotic+Probiotic | Strawberry Passion | 24-pack 355mL</t>
        </is>
      </c>
      <c r="C1153" s="15" t="inlineStr">
        <is>
          <t>3) Functional beverage (still/sparkling)</t>
        </is>
      </c>
      <c r="D1153" s="30">
        <f>'M3 - Functional Beverage'!F417</f>
        <v/>
      </c>
      <c r="E1153" s="33">
        <f>'M3 - Functional Beverage'!J417</f>
        <v/>
      </c>
      <c r="F1153" s="31">
        <f>'M3 - Functional Beverage'!K417</f>
        <v/>
      </c>
      <c r="G1153" s="30">
        <f>'M3 - Functional Beverage'!AM417</f>
        <v/>
      </c>
      <c r="H1153" s="31">
        <f>'M3 - Functional Beverage'!N417</f>
        <v/>
      </c>
      <c r="I1153" s="15">
        <f>'M3 - Functional Beverage'!AJ417</f>
        <v/>
      </c>
      <c r="J1153" s="15" t="inlineStr">
        <is>
          <t>Capture live promo to assess.</t>
        </is>
      </c>
    </row>
    <row r="1154" ht="28" customHeight="1">
      <c r="A1154" s="15" t="inlineStr">
        <is>
          <t>wildwonder</t>
        </is>
      </c>
      <c r="B1154" s="15" t="inlineStr">
        <is>
          <t>wildwonder Sparkling Prebiotic+Probiotic | Peach Ginger | single 355mL</t>
        </is>
      </c>
      <c r="C1154" s="15" t="inlineStr">
        <is>
          <t>3) Functional beverage (still/sparkling)</t>
        </is>
      </c>
      <c r="D1154" s="30">
        <f>'M3 - Functional Beverage'!F418</f>
        <v/>
      </c>
      <c r="E1154" s="33">
        <f>'M3 - Functional Beverage'!J418</f>
        <v/>
      </c>
      <c r="F1154" s="31">
        <f>'M3 - Functional Beverage'!K418</f>
        <v/>
      </c>
      <c r="G1154" s="30">
        <f>'M3 - Functional Beverage'!AM418</f>
        <v/>
      </c>
      <c r="H1154" s="31">
        <f>'M3 - Functional Beverage'!N418</f>
        <v/>
      </c>
      <c r="I1154" s="15">
        <f>'M3 - Functional Beverage'!AJ418</f>
        <v/>
      </c>
      <c r="J1154" s="15" t="inlineStr">
        <is>
          <t>Capture live promo to assess.</t>
        </is>
      </c>
    </row>
    <row r="1155" ht="28" customHeight="1">
      <c r="A1155" s="15" t="inlineStr">
        <is>
          <t>wildwonder</t>
        </is>
      </c>
      <c r="B1155" s="15" t="inlineStr">
        <is>
          <t>wildwonder Sparkling Prebiotic+Probiotic | Peach Ginger | 8-pack 355mL</t>
        </is>
      </c>
      <c r="C1155" s="15" t="inlineStr">
        <is>
          <t>3) Functional beverage (still/sparkling)</t>
        </is>
      </c>
      <c r="D1155" s="30">
        <f>'M3 - Functional Beverage'!F419</f>
        <v/>
      </c>
      <c r="E1155" s="33">
        <f>'M3 - Functional Beverage'!J419</f>
        <v/>
      </c>
      <c r="F1155" s="31">
        <f>'M3 - Functional Beverage'!K419</f>
        <v/>
      </c>
      <c r="G1155" s="30">
        <f>'M3 - Functional Beverage'!AM419</f>
        <v/>
      </c>
      <c r="H1155" s="31">
        <f>'M3 - Functional Beverage'!N419</f>
        <v/>
      </c>
      <c r="I1155" s="15">
        <f>'M3 - Functional Beverage'!AJ419</f>
        <v/>
      </c>
      <c r="J1155" s="15" t="inlineStr">
        <is>
          <t>Capture live promo to assess.</t>
        </is>
      </c>
    </row>
    <row r="1156" ht="28" customHeight="1">
      <c r="A1156" s="15" t="inlineStr">
        <is>
          <t>wildwonder</t>
        </is>
      </c>
      <c r="B1156" s="15" t="inlineStr">
        <is>
          <t>wildwonder Sparkling Prebiotic+Probiotic | Peach Ginger | 12-pack 355mL</t>
        </is>
      </c>
      <c r="C1156" s="15" t="inlineStr">
        <is>
          <t>3) Functional beverage (still/sparkling)</t>
        </is>
      </c>
      <c r="D1156" s="30">
        <f>'M3 - Functional Beverage'!F420</f>
        <v/>
      </c>
      <c r="E1156" s="33">
        <f>'M3 - Functional Beverage'!J420</f>
        <v/>
      </c>
      <c r="F1156" s="31">
        <f>'M3 - Functional Beverage'!K420</f>
        <v/>
      </c>
      <c r="G1156" s="30">
        <f>'M3 - Functional Beverage'!AM420</f>
        <v/>
      </c>
      <c r="H1156" s="31">
        <f>'M3 - Functional Beverage'!N420</f>
        <v/>
      </c>
      <c r="I1156" s="15">
        <f>'M3 - Functional Beverage'!AJ420</f>
        <v/>
      </c>
      <c r="J1156" s="15" t="inlineStr">
        <is>
          <t>Capture live promo to assess.</t>
        </is>
      </c>
    </row>
    <row r="1157" ht="28" customHeight="1">
      <c r="A1157" s="15" t="inlineStr">
        <is>
          <t>wildwonder</t>
        </is>
      </c>
      <c r="B1157" s="15" t="inlineStr">
        <is>
          <t>wildwonder Sparkling Prebiotic+Probiotic | Peach Ginger | 15-pack 355mL</t>
        </is>
      </c>
      <c r="C1157" s="15" t="inlineStr">
        <is>
          <t>3) Functional beverage (still/sparkling)</t>
        </is>
      </c>
      <c r="D1157" s="30">
        <f>'M3 - Functional Beverage'!F421</f>
        <v/>
      </c>
      <c r="E1157" s="33">
        <f>'M3 - Functional Beverage'!J421</f>
        <v/>
      </c>
      <c r="F1157" s="31">
        <f>'M3 - Functional Beverage'!K421</f>
        <v/>
      </c>
      <c r="G1157" s="30">
        <f>'M3 - Functional Beverage'!AM421</f>
        <v/>
      </c>
      <c r="H1157" s="31">
        <f>'M3 - Functional Beverage'!N421</f>
        <v/>
      </c>
      <c r="I1157" s="15">
        <f>'M3 - Functional Beverage'!AJ421</f>
        <v/>
      </c>
      <c r="J1157" s="15" t="inlineStr">
        <is>
          <t>Capture live promo to assess.</t>
        </is>
      </c>
    </row>
    <row r="1158" ht="28" customHeight="1">
      <c r="A1158" s="15" t="inlineStr">
        <is>
          <t>wildwonder</t>
        </is>
      </c>
      <c r="B1158" s="15" t="inlineStr">
        <is>
          <t>wildwonder Sparkling Prebiotic+Probiotic | Peach Ginger | 18-pack 355mL</t>
        </is>
      </c>
      <c r="C1158" s="15" t="inlineStr">
        <is>
          <t>3) Functional beverage (still/sparkling)</t>
        </is>
      </c>
      <c r="D1158" s="30">
        <f>'M3 - Functional Beverage'!F422</f>
        <v/>
      </c>
      <c r="E1158" s="33">
        <f>'M3 - Functional Beverage'!J422</f>
        <v/>
      </c>
      <c r="F1158" s="31">
        <f>'M3 - Functional Beverage'!K422</f>
        <v/>
      </c>
      <c r="G1158" s="30">
        <f>'M3 - Functional Beverage'!AM422</f>
        <v/>
      </c>
      <c r="H1158" s="31">
        <f>'M3 - Functional Beverage'!N422</f>
        <v/>
      </c>
      <c r="I1158" s="15">
        <f>'M3 - Functional Beverage'!AJ422</f>
        <v/>
      </c>
      <c r="J1158" s="15" t="inlineStr">
        <is>
          <t>Capture live promo to assess.</t>
        </is>
      </c>
    </row>
    <row r="1159" ht="28" customHeight="1">
      <c r="A1159" s="15" t="inlineStr">
        <is>
          <t>wildwonder</t>
        </is>
      </c>
      <c r="B1159" s="15" t="inlineStr">
        <is>
          <t>wildwonder Sparkling Prebiotic+Probiotic | Peach Ginger | 24-pack 355mL</t>
        </is>
      </c>
      <c r="C1159" s="15" t="inlineStr">
        <is>
          <t>3) Functional beverage (still/sparkling)</t>
        </is>
      </c>
      <c r="D1159" s="30">
        <f>'M3 - Functional Beverage'!F423</f>
        <v/>
      </c>
      <c r="E1159" s="33">
        <f>'M3 - Functional Beverage'!J423</f>
        <v/>
      </c>
      <c r="F1159" s="31">
        <f>'M3 - Functional Beverage'!K423</f>
        <v/>
      </c>
      <c r="G1159" s="30">
        <f>'M3 - Functional Beverage'!AM423</f>
        <v/>
      </c>
      <c r="H1159" s="31">
        <f>'M3 - Functional Beverage'!N423</f>
        <v/>
      </c>
      <c r="I1159" s="15">
        <f>'M3 - Functional Beverage'!AJ423</f>
        <v/>
      </c>
      <c r="J1159" s="15" t="inlineStr">
        <is>
          <t>Capture live promo to assess.</t>
        </is>
      </c>
    </row>
    <row r="1160" ht="28" customHeight="1">
      <c r="A1160" s="15" t="inlineStr">
        <is>
          <t>wildwonder</t>
        </is>
      </c>
      <c r="B1160" s="15" t="inlineStr">
        <is>
          <t>wildwonder Sparkling Prebiotic+Probiotic | Raspberry Rose | single 355mL</t>
        </is>
      </c>
      <c r="C1160" s="15" t="inlineStr">
        <is>
          <t>3) Functional beverage (still/sparkling)</t>
        </is>
      </c>
      <c r="D1160" s="30">
        <f>'M3 - Functional Beverage'!F424</f>
        <v/>
      </c>
      <c r="E1160" s="33">
        <f>'M3 - Functional Beverage'!J424</f>
        <v/>
      </c>
      <c r="F1160" s="31">
        <f>'M3 - Functional Beverage'!K424</f>
        <v/>
      </c>
      <c r="G1160" s="30">
        <f>'M3 - Functional Beverage'!AM424</f>
        <v/>
      </c>
      <c r="H1160" s="31">
        <f>'M3 - Functional Beverage'!N424</f>
        <v/>
      </c>
      <c r="I1160" s="15">
        <f>'M3 - Functional Beverage'!AJ424</f>
        <v/>
      </c>
      <c r="J1160" s="15" t="inlineStr">
        <is>
          <t>Capture live promo to assess.</t>
        </is>
      </c>
    </row>
    <row r="1161" ht="28" customHeight="1">
      <c r="A1161" s="15" t="inlineStr">
        <is>
          <t>wildwonder</t>
        </is>
      </c>
      <c r="B1161" s="15" t="inlineStr">
        <is>
          <t>wildwonder Sparkling Prebiotic+Probiotic | Raspberry Rose | 8-pack 355mL</t>
        </is>
      </c>
      <c r="C1161" s="15" t="inlineStr">
        <is>
          <t>3) Functional beverage (still/sparkling)</t>
        </is>
      </c>
      <c r="D1161" s="30">
        <f>'M3 - Functional Beverage'!F425</f>
        <v/>
      </c>
      <c r="E1161" s="33">
        <f>'M3 - Functional Beverage'!J425</f>
        <v/>
      </c>
      <c r="F1161" s="31">
        <f>'M3 - Functional Beverage'!K425</f>
        <v/>
      </c>
      <c r="G1161" s="30">
        <f>'M3 - Functional Beverage'!AM425</f>
        <v/>
      </c>
      <c r="H1161" s="31">
        <f>'M3 - Functional Beverage'!N425</f>
        <v/>
      </c>
      <c r="I1161" s="15">
        <f>'M3 - Functional Beverage'!AJ425</f>
        <v/>
      </c>
      <c r="J1161" s="15" t="inlineStr">
        <is>
          <t>Capture live promo to assess.</t>
        </is>
      </c>
    </row>
    <row r="1162" ht="28" customHeight="1">
      <c r="A1162" s="15" t="inlineStr">
        <is>
          <t>wildwonder</t>
        </is>
      </c>
      <c r="B1162" s="15" t="inlineStr">
        <is>
          <t>wildwonder Sparkling Prebiotic+Probiotic | Raspberry Rose | 12-pack 355mL</t>
        </is>
      </c>
      <c r="C1162" s="15" t="inlineStr">
        <is>
          <t>3) Functional beverage (still/sparkling)</t>
        </is>
      </c>
      <c r="D1162" s="30">
        <f>'M3 - Functional Beverage'!F426</f>
        <v/>
      </c>
      <c r="E1162" s="33">
        <f>'M3 - Functional Beverage'!J426</f>
        <v/>
      </c>
      <c r="F1162" s="31">
        <f>'M3 - Functional Beverage'!K426</f>
        <v/>
      </c>
      <c r="G1162" s="30">
        <f>'M3 - Functional Beverage'!AM426</f>
        <v/>
      </c>
      <c r="H1162" s="31">
        <f>'M3 - Functional Beverage'!N426</f>
        <v/>
      </c>
      <c r="I1162" s="15">
        <f>'M3 - Functional Beverage'!AJ426</f>
        <v/>
      </c>
      <c r="J1162" s="15" t="inlineStr">
        <is>
          <t>Capture live promo to assess.</t>
        </is>
      </c>
    </row>
    <row r="1163" ht="28" customHeight="1">
      <c r="A1163" s="15" t="inlineStr">
        <is>
          <t>wildwonder</t>
        </is>
      </c>
      <c r="B1163" s="15" t="inlineStr">
        <is>
          <t>wildwonder Sparkling Prebiotic+Probiotic | Raspberry Rose | 15-pack 355mL</t>
        </is>
      </c>
      <c r="C1163" s="15" t="inlineStr">
        <is>
          <t>3) Functional beverage (still/sparkling)</t>
        </is>
      </c>
      <c r="D1163" s="30">
        <f>'M3 - Functional Beverage'!F427</f>
        <v/>
      </c>
      <c r="E1163" s="33">
        <f>'M3 - Functional Beverage'!J427</f>
        <v/>
      </c>
      <c r="F1163" s="31">
        <f>'M3 - Functional Beverage'!K427</f>
        <v/>
      </c>
      <c r="G1163" s="30">
        <f>'M3 - Functional Beverage'!AM427</f>
        <v/>
      </c>
      <c r="H1163" s="31">
        <f>'M3 - Functional Beverage'!N427</f>
        <v/>
      </c>
      <c r="I1163" s="15">
        <f>'M3 - Functional Beverage'!AJ427</f>
        <v/>
      </c>
      <c r="J1163" s="15" t="inlineStr">
        <is>
          <t>Capture live promo to assess.</t>
        </is>
      </c>
    </row>
    <row r="1164" ht="28" customHeight="1">
      <c r="A1164" s="15" t="inlineStr">
        <is>
          <t>wildwonder</t>
        </is>
      </c>
      <c r="B1164" s="15" t="inlineStr">
        <is>
          <t>wildwonder Sparkling Prebiotic+Probiotic | Raspberry Rose | 18-pack 355mL</t>
        </is>
      </c>
      <c r="C1164" s="15" t="inlineStr">
        <is>
          <t>3) Functional beverage (still/sparkling)</t>
        </is>
      </c>
      <c r="D1164" s="30">
        <f>'M3 - Functional Beverage'!F428</f>
        <v/>
      </c>
      <c r="E1164" s="33">
        <f>'M3 - Functional Beverage'!J428</f>
        <v/>
      </c>
      <c r="F1164" s="31">
        <f>'M3 - Functional Beverage'!K428</f>
        <v/>
      </c>
      <c r="G1164" s="30">
        <f>'M3 - Functional Beverage'!AM428</f>
        <v/>
      </c>
      <c r="H1164" s="31">
        <f>'M3 - Functional Beverage'!N428</f>
        <v/>
      </c>
      <c r="I1164" s="15">
        <f>'M3 - Functional Beverage'!AJ428</f>
        <v/>
      </c>
      <c r="J1164" s="15" t="inlineStr">
        <is>
          <t>Capture live promo to assess.</t>
        </is>
      </c>
    </row>
    <row r="1165" ht="28" customHeight="1">
      <c r="A1165" s="15" t="inlineStr">
        <is>
          <t>wildwonder</t>
        </is>
      </c>
      <c r="B1165" s="15" t="inlineStr">
        <is>
          <t>wildwonder Sparkling Prebiotic+Probiotic | Raspberry Rose | 24-pack 355mL</t>
        </is>
      </c>
      <c r="C1165" s="15" t="inlineStr">
        <is>
          <t>3) Functional beverage (still/sparkling)</t>
        </is>
      </c>
      <c r="D1165" s="30">
        <f>'M3 - Functional Beverage'!F429</f>
        <v/>
      </c>
      <c r="E1165" s="33">
        <f>'M3 - Functional Beverage'!J429</f>
        <v/>
      </c>
      <c r="F1165" s="31">
        <f>'M3 - Functional Beverage'!K429</f>
        <v/>
      </c>
      <c r="G1165" s="30">
        <f>'M3 - Functional Beverage'!AM429</f>
        <v/>
      </c>
      <c r="H1165" s="31">
        <f>'M3 - Functional Beverage'!N429</f>
        <v/>
      </c>
      <c r="I1165" s="15">
        <f>'M3 - Functional Beverage'!AJ429</f>
        <v/>
      </c>
      <c r="J1165" s="15" t="inlineStr">
        <is>
          <t>Capture live promo to assess.</t>
        </is>
      </c>
    </row>
    <row r="1166" ht="28" customHeight="1">
      <c r="A1166" s="15" t="inlineStr">
        <is>
          <t>wildwonder</t>
        </is>
      </c>
      <c r="B1166" s="15" t="inlineStr">
        <is>
          <t>wildwonder Sparkling Prebiotic+Probiotic | Lemon Elderflower | single 355mL</t>
        </is>
      </c>
      <c r="C1166" s="15" t="inlineStr">
        <is>
          <t>3) Functional beverage (still/sparkling)</t>
        </is>
      </c>
      <c r="D1166" s="30">
        <f>'M3 - Functional Beverage'!F430</f>
        <v/>
      </c>
      <c r="E1166" s="33">
        <f>'M3 - Functional Beverage'!J430</f>
        <v/>
      </c>
      <c r="F1166" s="31">
        <f>'M3 - Functional Beverage'!K430</f>
        <v/>
      </c>
      <c r="G1166" s="30">
        <f>'M3 - Functional Beverage'!AM430</f>
        <v/>
      </c>
      <c r="H1166" s="31">
        <f>'M3 - Functional Beverage'!N430</f>
        <v/>
      </c>
      <c r="I1166" s="15">
        <f>'M3 - Functional Beverage'!AJ430</f>
        <v/>
      </c>
      <c r="J1166" s="15" t="inlineStr">
        <is>
          <t>Capture live promo to assess.</t>
        </is>
      </c>
    </row>
    <row r="1167" ht="28" customHeight="1">
      <c r="A1167" s="15" t="inlineStr">
        <is>
          <t>wildwonder</t>
        </is>
      </c>
      <c r="B1167" s="15" t="inlineStr">
        <is>
          <t>wildwonder Sparkling Prebiotic+Probiotic | Lemon Elderflower | 8-pack 355mL</t>
        </is>
      </c>
      <c r="C1167" s="15" t="inlineStr">
        <is>
          <t>3) Functional beverage (still/sparkling)</t>
        </is>
      </c>
      <c r="D1167" s="30">
        <f>'M3 - Functional Beverage'!F431</f>
        <v/>
      </c>
      <c r="E1167" s="33">
        <f>'M3 - Functional Beverage'!J431</f>
        <v/>
      </c>
      <c r="F1167" s="31">
        <f>'M3 - Functional Beverage'!K431</f>
        <v/>
      </c>
      <c r="G1167" s="30">
        <f>'M3 - Functional Beverage'!AM431</f>
        <v/>
      </c>
      <c r="H1167" s="31">
        <f>'M3 - Functional Beverage'!N431</f>
        <v/>
      </c>
      <c r="I1167" s="15">
        <f>'M3 - Functional Beverage'!AJ431</f>
        <v/>
      </c>
      <c r="J1167" s="15" t="inlineStr">
        <is>
          <t>Capture live promo to assess.</t>
        </is>
      </c>
    </row>
    <row r="1168" ht="28" customHeight="1">
      <c r="A1168" s="15" t="inlineStr">
        <is>
          <t>wildwonder</t>
        </is>
      </c>
      <c r="B1168" s="15" t="inlineStr">
        <is>
          <t>wildwonder Sparkling Prebiotic+Probiotic | Lemon Elderflower | 12-pack 355mL</t>
        </is>
      </c>
      <c r="C1168" s="15" t="inlineStr">
        <is>
          <t>3) Functional beverage (still/sparkling)</t>
        </is>
      </c>
      <c r="D1168" s="30">
        <f>'M3 - Functional Beverage'!F432</f>
        <v/>
      </c>
      <c r="E1168" s="33">
        <f>'M3 - Functional Beverage'!J432</f>
        <v/>
      </c>
      <c r="F1168" s="31">
        <f>'M3 - Functional Beverage'!K432</f>
        <v/>
      </c>
      <c r="G1168" s="30">
        <f>'M3 - Functional Beverage'!AM432</f>
        <v/>
      </c>
      <c r="H1168" s="31">
        <f>'M3 - Functional Beverage'!N432</f>
        <v/>
      </c>
      <c r="I1168" s="15">
        <f>'M3 - Functional Beverage'!AJ432</f>
        <v/>
      </c>
      <c r="J1168" s="15" t="inlineStr">
        <is>
          <t>Capture live promo to assess.</t>
        </is>
      </c>
    </row>
    <row r="1169" ht="28" customHeight="1">
      <c r="A1169" s="15" t="inlineStr">
        <is>
          <t>wildwonder</t>
        </is>
      </c>
      <c r="B1169" s="15" t="inlineStr">
        <is>
          <t>wildwonder Sparkling Prebiotic+Probiotic | Lemon Elderflower | 15-pack 355mL</t>
        </is>
      </c>
      <c r="C1169" s="15" t="inlineStr">
        <is>
          <t>3) Functional beverage (still/sparkling)</t>
        </is>
      </c>
      <c r="D1169" s="30">
        <f>'M3 - Functional Beverage'!F433</f>
        <v/>
      </c>
      <c r="E1169" s="33">
        <f>'M3 - Functional Beverage'!J433</f>
        <v/>
      </c>
      <c r="F1169" s="31">
        <f>'M3 - Functional Beverage'!K433</f>
        <v/>
      </c>
      <c r="G1169" s="30">
        <f>'M3 - Functional Beverage'!AM433</f>
        <v/>
      </c>
      <c r="H1169" s="31">
        <f>'M3 - Functional Beverage'!N433</f>
        <v/>
      </c>
      <c r="I1169" s="15">
        <f>'M3 - Functional Beverage'!AJ433</f>
        <v/>
      </c>
      <c r="J1169" s="15" t="inlineStr">
        <is>
          <t>Capture live promo to assess.</t>
        </is>
      </c>
    </row>
    <row r="1170" ht="28" customHeight="1">
      <c r="A1170" s="15" t="inlineStr">
        <is>
          <t>wildwonder</t>
        </is>
      </c>
      <c r="B1170" s="15" t="inlineStr">
        <is>
          <t>wildwonder Sparkling Prebiotic+Probiotic | Lemon Elderflower | 18-pack 355mL</t>
        </is>
      </c>
      <c r="C1170" s="15" t="inlineStr">
        <is>
          <t>3) Functional beverage (still/sparkling)</t>
        </is>
      </c>
      <c r="D1170" s="30">
        <f>'M3 - Functional Beverage'!F434</f>
        <v/>
      </c>
      <c r="E1170" s="33">
        <f>'M3 - Functional Beverage'!J434</f>
        <v/>
      </c>
      <c r="F1170" s="31">
        <f>'M3 - Functional Beverage'!K434</f>
        <v/>
      </c>
      <c r="G1170" s="30">
        <f>'M3 - Functional Beverage'!AM434</f>
        <v/>
      </c>
      <c r="H1170" s="31">
        <f>'M3 - Functional Beverage'!N434</f>
        <v/>
      </c>
      <c r="I1170" s="15">
        <f>'M3 - Functional Beverage'!AJ434</f>
        <v/>
      </c>
      <c r="J1170" s="15" t="inlineStr">
        <is>
          <t>Capture live promo to assess.</t>
        </is>
      </c>
    </row>
    <row r="1171" ht="28" customHeight="1">
      <c r="A1171" s="15" t="inlineStr">
        <is>
          <t>wildwonder</t>
        </is>
      </c>
      <c r="B1171" s="15" t="inlineStr">
        <is>
          <t>wildwonder Sparkling Prebiotic+Probiotic | Lemon Elderflower | 24-pack 355mL</t>
        </is>
      </c>
      <c r="C1171" s="15" t="inlineStr">
        <is>
          <t>3) Functional beverage (still/sparkling)</t>
        </is>
      </c>
      <c r="D1171" s="30">
        <f>'M3 - Functional Beverage'!F435</f>
        <v/>
      </c>
      <c r="E1171" s="33">
        <f>'M3 - Functional Beverage'!J435</f>
        <v/>
      </c>
      <c r="F1171" s="31">
        <f>'M3 - Functional Beverage'!K435</f>
        <v/>
      </c>
      <c r="G1171" s="30">
        <f>'M3 - Functional Beverage'!AM435</f>
        <v/>
      </c>
      <c r="H1171" s="31">
        <f>'M3 - Functional Beverage'!N435</f>
        <v/>
      </c>
      <c r="I1171" s="15">
        <f>'M3 - Functional Beverage'!AJ435</f>
        <v/>
      </c>
      <c r="J1171" s="15" t="inlineStr">
        <is>
          <t>Capture live promo to assess.</t>
        </is>
      </c>
    </row>
    <row r="1172" ht="28" customHeight="1">
      <c r="A1172" s="15" t="inlineStr">
        <is>
          <t>wildwonder</t>
        </is>
      </c>
      <c r="B1172" s="15" t="inlineStr">
        <is>
          <t>wildwonder Sparkling Prebiotic+Probiotic | Pineapple Mango | single 355mL</t>
        </is>
      </c>
      <c r="C1172" s="15" t="inlineStr">
        <is>
          <t>3) Functional beverage (still/sparkling)</t>
        </is>
      </c>
      <c r="D1172" s="30">
        <f>'M3 - Functional Beverage'!F436</f>
        <v/>
      </c>
      <c r="E1172" s="33">
        <f>'M3 - Functional Beverage'!J436</f>
        <v/>
      </c>
      <c r="F1172" s="31">
        <f>'M3 - Functional Beverage'!K436</f>
        <v/>
      </c>
      <c r="G1172" s="30">
        <f>'M3 - Functional Beverage'!AM436</f>
        <v/>
      </c>
      <c r="H1172" s="31">
        <f>'M3 - Functional Beverage'!N436</f>
        <v/>
      </c>
      <c r="I1172" s="15">
        <f>'M3 - Functional Beverage'!AJ436</f>
        <v/>
      </c>
      <c r="J1172" s="15" t="inlineStr">
        <is>
          <t>Capture live promo to assess.</t>
        </is>
      </c>
    </row>
    <row r="1173" ht="28" customHeight="1">
      <c r="A1173" s="15" t="inlineStr">
        <is>
          <t>wildwonder</t>
        </is>
      </c>
      <c r="B1173" s="15" t="inlineStr">
        <is>
          <t>wildwonder Sparkling Prebiotic+Probiotic | Pineapple Mango | 8-pack 355mL</t>
        </is>
      </c>
      <c r="C1173" s="15" t="inlineStr">
        <is>
          <t>3) Functional beverage (still/sparkling)</t>
        </is>
      </c>
      <c r="D1173" s="30">
        <f>'M3 - Functional Beverage'!F437</f>
        <v/>
      </c>
      <c r="E1173" s="33">
        <f>'M3 - Functional Beverage'!J437</f>
        <v/>
      </c>
      <c r="F1173" s="31">
        <f>'M3 - Functional Beverage'!K437</f>
        <v/>
      </c>
      <c r="G1173" s="30">
        <f>'M3 - Functional Beverage'!AM437</f>
        <v/>
      </c>
      <c r="H1173" s="31">
        <f>'M3 - Functional Beverage'!N437</f>
        <v/>
      </c>
      <c r="I1173" s="15">
        <f>'M3 - Functional Beverage'!AJ437</f>
        <v/>
      </c>
      <c r="J1173" s="15" t="inlineStr">
        <is>
          <t>Capture live promo to assess.</t>
        </is>
      </c>
    </row>
    <row r="1174" ht="28" customHeight="1">
      <c r="A1174" s="15" t="inlineStr">
        <is>
          <t>wildwonder</t>
        </is>
      </c>
      <c r="B1174" s="15" t="inlineStr">
        <is>
          <t>wildwonder Sparkling Prebiotic+Probiotic | Pineapple Mango | 12-pack 355mL</t>
        </is>
      </c>
      <c r="C1174" s="15" t="inlineStr">
        <is>
          <t>3) Functional beverage (still/sparkling)</t>
        </is>
      </c>
      <c r="D1174" s="30">
        <f>'M3 - Functional Beverage'!F438</f>
        <v/>
      </c>
      <c r="E1174" s="33">
        <f>'M3 - Functional Beverage'!J438</f>
        <v/>
      </c>
      <c r="F1174" s="31">
        <f>'M3 - Functional Beverage'!K438</f>
        <v/>
      </c>
      <c r="G1174" s="30">
        <f>'M3 - Functional Beverage'!AM438</f>
        <v/>
      </c>
      <c r="H1174" s="31">
        <f>'M3 - Functional Beverage'!N438</f>
        <v/>
      </c>
      <c r="I1174" s="15">
        <f>'M3 - Functional Beverage'!AJ438</f>
        <v/>
      </c>
      <c r="J1174" s="15" t="inlineStr">
        <is>
          <t>Capture live promo to assess.</t>
        </is>
      </c>
    </row>
    <row r="1175" ht="28" customHeight="1">
      <c r="A1175" s="15" t="inlineStr">
        <is>
          <t>wildwonder</t>
        </is>
      </c>
      <c r="B1175" s="15" t="inlineStr">
        <is>
          <t>wildwonder Sparkling Prebiotic+Probiotic | Pineapple Mango | 15-pack 355mL</t>
        </is>
      </c>
      <c r="C1175" s="15" t="inlineStr">
        <is>
          <t>3) Functional beverage (still/sparkling)</t>
        </is>
      </c>
      <c r="D1175" s="30">
        <f>'M3 - Functional Beverage'!F439</f>
        <v/>
      </c>
      <c r="E1175" s="33">
        <f>'M3 - Functional Beverage'!J439</f>
        <v/>
      </c>
      <c r="F1175" s="31">
        <f>'M3 - Functional Beverage'!K439</f>
        <v/>
      </c>
      <c r="G1175" s="30">
        <f>'M3 - Functional Beverage'!AM439</f>
        <v/>
      </c>
      <c r="H1175" s="31">
        <f>'M3 - Functional Beverage'!N439</f>
        <v/>
      </c>
      <c r="I1175" s="15">
        <f>'M3 - Functional Beverage'!AJ439</f>
        <v/>
      </c>
      <c r="J1175" s="15" t="inlineStr">
        <is>
          <t>Capture live promo to assess.</t>
        </is>
      </c>
    </row>
    <row r="1176" ht="28" customHeight="1">
      <c r="A1176" s="15" t="inlineStr">
        <is>
          <t>wildwonder</t>
        </is>
      </c>
      <c r="B1176" s="15" t="inlineStr">
        <is>
          <t>wildwonder Sparkling Prebiotic+Probiotic | Pineapple Mango | 18-pack 355mL</t>
        </is>
      </c>
      <c r="C1176" s="15" t="inlineStr">
        <is>
          <t>3) Functional beverage (still/sparkling)</t>
        </is>
      </c>
      <c r="D1176" s="30">
        <f>'M3 - Functional Beverage'!F440</f>
        <v/>
      </c>
      <c r="E1176" s="33">
        <f>'M3 - Functional Beverage'!J440</f>
        <v/>
      </c>
      <c r="F1176" s="31">
        <f>'M3 - Functional Beverage'!K440</f>
        <v/>
      </c>
      <c r="G1176" s="30">
        <f>'M3 - Functional Beverage'!AM440</f>
        <v/>
      </c>
      <c r="H1176" s="31">
        <f>'M3 - Functional Beverage'!N440</f>
        <v/>
      </c>
      <c r="I1176" s="15">
        <f>'M3 - Functional Beverage'!AJ440</f>
        <v/>
      </c>
      <c r="J1176" s="15" t="inlineStr">
        <is>
          <t>Capture live promo to assess.</t>
        </is>
      </c>
    </row>
    <row r="1177" ht="28" customHeight="1">
      <c r="A1177" s="15" t="inlineStr">
        <is>
          <t>wildwonder</t>
        </is>
      </c>
      <c r="B1177" s="15" t="inlineStr">
        <is>
          <t>wildwonder Sparkling Prebiotic+Probiotic | Pineapple Mango | 24-pack 355mL</t>
        </is>
      </c>
      <c r="C1177" s="15" t="inlineStr">
        <is>
          <t>3) Functional beverage (still/sparkling)</t>
        </is>
      </c>
      <c r="D1177" s="30">
        <f>'M3 - Functional Beverage'!F441</f>
        <v/>
      </c>
      <c r="E1177" s="33">
        <f>'M3 - Functional Beverage'!J441</f>
        <v/>
      </c>
      <c r="F1177" s="31">
        <f>'M3 - Functional Beverage'!K441</f>
        <v/>
      </c>
      <c r="G1177" s="30">
        <f>'M3 - Functional Beverage'!AM441</f>
        <v/>
      </c>
      <c r="H1177" s="31">
        <f>'M3 - Functional Beverage'!N441</f>
        <v/>
      </c>
      <c r="I1177" s="15">
        <f>'M3 - Functional Beverage'!AJ441</f>
        <v/>
      </c>
      <c r="J1177" s="15" t="inlineStr">
        <is>
          <t>Capture live promo to assess.</t>
        </is>
      </c>
    </row>
    <row r="1178" ht="28" customHeight="1">
      <c r="A1178" s="15" t="inlineStr">
        <is>
          <t>Lemon Perfect</t>
        </is>
      </c>
      <c r="B1178" s="15" t="inlineStr">
        <is>
          <t>Lemon Perfect Cold-Pressed Lemon Water | Just Lemon | single 355mL</t>
        </is>
      </c>
      <c r="C1178" s="15" t="inlineStr">
        <is>
          <t>3) Functional beverage (still/sparkling)</t>
        </is>
      </c>
      <c r="D1178" s="30">
        <f>'M3 - Functional Beverage'!F442</f>
        <v/>
      </c>
      <c r="E1178" s="33">
        <f>'M3 - Functional Beverage'!J442</f>
        <v/>
      </c>
      <c r="F1178" s="31">
        <f>'M3 - Functional Beverage'!K442</f>
        <v/>
      </c>
      <c r="G1178" s="30">
        <f>'M3 - Functional Beverage'!AM442</f>
        <v/>
      </c>
      <c r="H1178" s="31">
        <f>'M3 - Functional Beverage'!N442</f>
        <v/>
      </c>
      <c r="I1178" s="15">
        <f>'M3 - Functional Beverage'!AJ442</f>
        <v/>
      </c>
      <c r="J1178" s="15" t="inlineStr">
        <is>
          <t>Capture live promo to assess.</t>
        </is>
      </c>
    </row>
    <row r="1179" ht="28" customHeight="1">
      <c r="A1179" s="15" t="inlineStr">
        <is>
          <t>Lemon Perfect</t>
        </is>
      </c>
      <c r="B1179" s="15" t="inlineStr">
        <is>
          <t>Lemon Perfect Cold-Pressed Lemon Water | Just Lemon | 8-pack 355mL</t>
        </is>
      </c>
      <c r="C1179" s="15" t="inlineStr">
        <is>
          <t>3) Functional beverage (still/sparkling)</t>
        </is>
      </c>
      <c r="D1179" s="30">
        <f>'M3 - Functional Beverage'!F443</f>
        <v/>
      </c>
      <c r="E1179" s="33">
        <f>'M3 - Functional Beverage'!J443</f>
        <v/>
      </c>
      <c r="F1179" s="31">
        <f>'M3 - Functional Beverage'!K443</f>
        <v/>
      </c>
      <c r="G1179" s="30">
        <f>'M3 - Functional Beverage'!AM443</f>
        <v/>
      </c>
      <c r="H1179" s="31">
        <f>'M3 - Functional Beverage'!N443</f>
        <v/>
      </c>
      <c r="I1179" s="15">
        <f>'M3 - Functional Beverage'!AJ443</f>
        <v/>
      </c>
      <c r="J1179" s="15" t="inlineStr">
        <is>
          <t>Capture live promo to assess.</t>
        </is>
      </c>
    </row>
    <row r="1180" ht="28" customHeight="1">
      <c r="A1180" s="15" t="inlineStr">
        <is>
          <t>Lemon Perfect</t>
        </is>
      </c>
      <c r="B1180" s="15" t="inlineStr">
        <is>
          <t>Lemon Perfect Cold-Pressed Lemon Water | Just Lemon | 12-pack 355mL</t>
        </is>
      </c>
      <c r="C1180" s="15" t="inlineStr">
        <is>
          <t>3) Functional beverage (still/sparkling)</t>
        </is>
      </c>
      <c r="D1180" s="30">
        <f>'M3 - Functional Beverage'!F444</f>
        <v/>
      </c>
      <c r="E1180" s="33">
        <f>'M3 - Functional Beverage'!J444</f>
        <v/>
      </c>
      <c r="F1180" s="31">
        <f>'M3 - Functional Beverage'!K444</f>
        <v/>
      </c>
      <c r="G1180" s="30">
        <f>'M3 - Functional Beverage'!AM444</f>
        <v/>
      </c>
      <c r="H1180" s="31">
        <f>'M3 - Functional Beverage'!N444</f>
        <v/>
      </c>
      <c r="I1180" s="15">
        <f>'M3 - Functional Beverage'!AJ444</f>
        <v/>
      </c>
      <c r="J1180" s="15" t="inlineStr">
        <is>
          <t>Capture live promo to assess.</t>
        </is>
      </c>
    </row>
    <row r="1181" ht="28" customHeight="1">
      <c r="A1181" s="15" t="inlineStr">
        <is>
          <t>Lemon Perfect</t>
        </is>
      </c>
      <c r="B1181" s="15" t="inlineStr">
        <is>
          <t>Lemon Perfect Cold-Pressed Lemon Water | Just Lemon | 15-pack 355mL</t>
        </is>
      </c>
      <c r="C1181" s="15" t="inlineStr">
        <is>
          <t>3) Functional beverage (still/sparkling)</t>
        </is>
      </c>
      <c r="D1181" s="30">
        <f>'M3 - Functional Beverage'!F445</f>
        <v/>
      </c>
      <c r="E1181" s="33">
        <f>'M3 - Functional Beverage'!J445</f>
        <v/>
      </c>
      <c r="F1181" s="31">
        <f>'M3 - Functional Beverage'!K445</f>
        <v/>
      </c>
      <c r="G1181" s="30">
        <f>'M3 - Functional Beverage'!AM445</f>
        <v/>
      </c>
      <c r="H1181" s="31">
        <f>'M3 - Functional Beverage'!N445</f>
        <v/>
      </c>
      <c r="I1181" s="15">
        <f>'M3 - Functional Beverage'!AJ445</f>
        <v/>
      </c>
      <c r="J1181" s="15" t="inlineStr">
        <is>
          <t>Capture live promo to assess.</t>
        </is>
      </c>
    </row>
    <row r="1182" ht="28" customHeight="1">
      <c r="A1182" s="15" t="inlineStr">
        <is>
          <t>Lemon Perfect</t>
        </is>
      </c>
      <c r="B1182" s="15" t="inlineStr">
        <is>
          <t>Lemon Perfect Cold-Pressed Lemon Water | Just Lemon | 18-pack 355mL</t>
        </is>
      </c>
      <c r="C1182" s="15" t="inlineStr">
        <is>
          <t>3) Functional beverage (still/sparkling)</t>
        </is>
      </c>
      <c r="D1182" s="30">
        <f>'M3 - Functional Beverage'!F446</f>
        <v/>
      </c>
      <c r="E1182" s="33">
        <f>'M3 - Functional Beverage'!J446</f>
        <v/>
      </c>
      <c r="F1182" s="31">
        <f>'M3 - Functional Beverage'!K446</f>
        <v/>
      </c>
      <c r="G1182" s="30">
        <f>'M3 - Functional Beverage'!AM446</f>
        <v/>
      </c>
      <c r="H1182" s="31">
        <f>'M3 - Functional Beverage'!N446</f>
        <v/>
      </c>
      <c r="I1182" s="15">
        <f>'M3 - Functional Beverage'!AJ446</f>
        <v/>
      </c>
      <c r="J1182" s="15" t="inlineStr">
        <is>
          <t>Capture live promo to assess.</t>
        </is>
      </c>
    </row>
    <row r="1183" ht="28" customHeight="1">
      <c r="A1183" s="15" t="inlineStr">
        <is>
          <t>Lemon Perfect</t>
        </is>
      </c>
      <c r="B1183" s="15" t="inlineStr">
        <is>
          <t>Lemon Perfect Cold-Pressed Lemon Water | Just Lemon | 24-pack 355mL</t>
        </is>
      </c>
      <c r="C1183" s="15" t="inlineStr">
        <is>
          <t>3) Functional beverage (still/sparkling)</t>
        </is>
      </c>
      <c r="D1183" s="30">
        <f>'M3 - Functional Beverage'!F447</f>
        <v/>
      </c>
      <c r="E1183" s="33">
        <f>'M3 - Functional Beverage'!J447</f>
        <v/>
      </c>
      <c r="F1183" s="31">
        <f>'M3 - Functional Beverage'!K447</f>
        <v/>
      </c>
      <c r="G1183" s="30">
        <f>'M3 - Functional Beverage'!AM447</f>
        <v/>
      </c>
      <c r="H1183" s="31">
        <f>'M3 - Functional Beverage'!N447</f>
        <v/>
      </c>
      <c r="I1183" s="15">
        <f>'M3 - Functional Beverage'!AJ447</f>
        <v/>
      </c>
      <c r="J1183" s="15" t="inlineStr">
        <is>
          <t>Capture live promo to assess.</t>
        </is>
      </c>
    </row>
    <row r="1184" ht="28" customHeight="1">
      <c r="A1184" s="15" t="inlineStr">
        <is>
          <t>Lemon Perfect</t>
        </is>
      </c>
      <c r="B1184" s="15" t="inlineStr">
        <is>
          <t>Lemon Perfect Cold-Pressed Lemon Water | Peach Raspberry | single 355mL</t>
        </is>
      </c>
      <c r="C1184" s="15" t="inlineStr">
        <is>
          <t>3) Functional beverage (still/sparkling)</t>
        </is>
      </c>
      <c r="D1184" s="30">
        <f>'M3 - Functional Beverage'!F448</f>
        <v/>
      </c>
      <c r="E1184" s="33">
        <f>'M3 - Functional Beverage'!J448</f>
        <v/>
      </c>
      <c r="F1184" s="31">
        <f>'M3 - Functional Beverage'!K448</f>
        <v/>
      </c>
      <c r="G1184" s="30">
        <f>'M3 - Functional Beverage'!AM448</f>
        <v/>
      </c>
      <c r="H1184" s="31">
        <f>'M3 - Functional Beverage'!N448</f>
        <v/>
      </c>
      <c r="I1184" s="15">
        <f>'M3 - Functional Beverage'!AJ448</f>
        <v/>
      </c>
      <c r="J1184" s="15" t="inlineStr">
        <is>
          <t>Capture live promo to assess.</t>
        </is>
      </c>
    </row>
    <row r="1185" ht="28" customHeight="1">
      <c r="A1185" s="15" t="inlineStr">
        <is>
          <t>Lemon Perfect</t>
        </is>
      </c>
      <c r="B1185" s="15" t="inlineStr">
        <is>
          <t>Lemon Perfect Cold-Pressed Lemon Water | Peach Raspberry | 8-pack 355mL</t>
        </is>
      </c>
      <c r="C1185" s="15" t="inlineStr">
        <is>
          <t>3) Functional beverage (still/sparkling)</t>
        </is>
      </c>
      <c r="D1185" s="30">
        <f>'M3 - Functional Beverage'!F449</f>
        <v/>
      </c>
      <c r="E1185" s="33">
        <f>'M3 - Functional Beverage'!J449</f>
        <v/>
      </c>
      <c r="F1185" s="31">
        <f>'M3 - Functional Beverage'!K449</f>
        <v/>
      </c>
      <c r="G1185" s="30">
        <f>'M3 - Functional Beverage'!AM449</f>
        <v/>
      </c>
      <c r="H1185" s="31">
        <f>'M3 - Functional Beverage'!N449</f>
        <v/>
      </c>
      <c r="I1185" s="15">
        <f>'M3 - Functional Beverage'!AJ449</f>
        <v/>
      </c>
      <c r="J1185" s="15" t="inlineStr">
        <is>
          <t>Capture live promo to assess.</t>
        </is>
      </c>
    </row>
    <row r="1186" ht="28" customHeight="1">
      <c r="A1186" s="15" t="inlineStr">
        <is>
          <t>Lemon Perfect</t>
        </is>
      </c>
      <c r="B1186" s="15" t="inlineStr">
        <is>
          <t>Lemon Perfect Cold-Pressed Lemon Water | Peach Raspberry | 12-pack 355mL</t>
        </is>
      </c>
      <c r="C1186" s="15" t="inlineStr">
        <is>
          <t>3) Functional beverage (still/sparkling)</t>
        </is>
      </c>
      <c r="D1186" s="30">
        <f>'M3 - Functional Beverage'!F450</f>
        <v/>
      </c>
      <c r="E1186" s="33">
        <f>'M3 - Functional Beverage'!J450</f>
        <v/>
      </c>
      <c r="F1186" s="31">
        <f>'M3 - Functional Beverage'!K450</f>
        <v/>
      </c>
      <c r="G1186" s="30">
        <f>'M3 - Functional Beverage'!AM450</f>
        <v/>
      </c>
      <c r="H1186" s="31">
        <f>'M3 - Functional Beverage'!N450</f>
        <v/>
      </c>
      <c r="I1186" s="15">
        <f>'M3 - Functional Beverage'!AJ450</f>
        <v/>
      </c>
      <c r="J1186" s="15" t="inlineStr">
        <is>
          <t>Capture live promo to assess.</t>
        </is>
      </c>
    </row>
    <row r="1187" ht="28" customHeight="1">
      <c r="A1187" s="15" t="inlineStr">
        <is>
          <t>Lemon Perfect</t>
        </is>
      </c>
      <c r="B1187" s="15" t="inlineStr">
        <is>
          <t>Lemon Perfect Cold-Pressed Lemon Water | Peach Raspberry | 15-pack 355mL</t>
        </is>
      </c>
      <c r="C1187" s="15" t="inlineStr">
        <is>
          <t>3) Functional beverage (still/sparkling)</t>
        </is>
      </c>
      <c r="D1187" s="30">
        <f>'M3 - Functional Beverage'!F451</f>
        <v/>
      </c>
      <c r="E1187" s="33">
        <f>'M3 - Functional Beverage'!J451</f>
        <v/>
      </c>
      <c r="F1187" s="31">
        <f>'M3 - Functional Beverage'!K451</f>
        <v/>
      </c>
      <c r="G1187" s="30">
        <f>'M3 - Functional Beverage'!AM451</f>
        <v/>
      </c>
      <c r="H1187" s="31">
        <f>'M3 - Functional Beverage'!N451</f>
        <v/>
      </c>
      <c r="I1187" s="15">
        <f>'M3 - Functional Beverage'!AJ451</f>
        <v/>
      </c>
      <c r="J1187" s="15" t="inlineStr">
        <is>
          <t>Capture live promo to assess.</t>
        </is>
      </c>
    </row>
    <row r="1188" ht="28" customHeight="1">
      <c r="A1188" s="15" t="inlineStr">
        <is>
          <t>Lemon Perfect</t>
        </is>
      </c>
      <c r="B1188" s="15" t="inlineStr">
        <is>
          <t>Lemon Perfect Cold-Pressed Lemon Water | Peach Raspberry | 18-pack 355mL</t>
        </is>
      </c>
      <c r="C1188" s="15" t="inlineStr">
        <is>
          <t>3) Functional beverage (still/sparkling)</t>
        </is>
      </c>
      <c r="D1188" s="30">
        <f>'M3 - Functional Beverage'!F452</f>
        <v/>
      </c>
      <c r="E1188" s="33">
        <f>'M3 - Functional Beverage'!J452</f>
        <v/>
      </c>
      <c r="F1188" s="31">
        <f>'M3 - Functional Beverage'!K452</f>
        <v/>
      </c>
      <c r="G1188" s="30">
        <f>'M3 - Functional Beverage'!AM452</f>
        <v/>
      </c>
      <c r="H1188" s="31">
        <f>'M3 - Functional Beverage'!N452</f>
        <v/>
      </c>
      <c r="I1188" s="15">
        <f>'M3 - Functional Beverage'!AJ452</f>
        <v/>
      </c>
      <c r="J1188" s="15" t="inlineStr">
        <is>
          <t>Capture live promo to assess.</t>
        </is>
      </c>
    </row>
    <row r="1189" ht="28" customHeight="1">
      <c r="A1189" s="15" t="inlineStr">
        <is>
          <t>Lemon Perfect</t>
        </is>
      </c>
      <c r="B1189" s="15" t="inlineStr">
        <is>
          <t>Lemon Perfect Cold-Pressed Lemon Water | Peach Raspberry | 24-pack 355mL</t>
        </is>
      </c>
      <c r="C1189" s="15" t="inlineStr">
        <is>
          <t>3) Functional beverage (still/sparkling)</t>
        </is>
      </c>
      <c r="D1189" s="30">
        <f>'M3 - Functional Beverage'!F453</f>
        <v/>
      </c>
      <c r="E1189" s="33">
        <f>'M3 - Functional Beverage'!J453</f>
        <v/>
      </c>
      <c r="F1189" s="31">
        <f>'M3 - Functional Beverage'!K453</f>
        <v/>
      </c>
      <c r="G1189" s="30">
        <f>'M3 - Functional Beverage'!AM453</f>
        <v/>
      </c>
      <c r="H1189" s="31">
        <f>'M3 - Functional Beverage'!N453</f>
        <v/>
      </c>
      <c r="I1189" s="15">
        <f>'M3 - Functional Beverage'!AJ453</f>
        <v/>
      </c>
      <c r="J1189" s="15" t="inlineStr">
        <is>
          <t>Capture live promo to assess.</t>
        </is>
      </c>
    </row>
    <row r="1190" ht="28" customHeight="1">
      <c r="A1190" s="15" t="inlineStr">
        <is>
          <t>Lemon Perfect</t>
        </is>
      </c>
      <c r="B1190" s="15" t="inlineStr">
        <is>
          <t>Lemon Perfect Cold-Pressed Lemon Water | Dragon Fruit Mango | single 355mL</t>
        </is>
      </c>
      <c r="C1190" s="15" t="inlineStr">
        <is>
          <t>3) Functional beverage (still/sparkling)</t>
        </is>
      </c>
      <c r="D1190" s="30">
        <f>'M3 - Functional Beverage'!F454</f>
        <v/>
      </c>
      <c r="E1190" s="33">
        <f>'M3 - Functional Beverage'!J454</f>
        <v/>
      </c>
      <c r="F1190" s="31">
        <f>'M3 - Functional Beverage'!K454</f>
        <v/>
      </c>
      <c r="G1190" s="30">
        <f>'M3 - Functional Beverage'!AM454</f>
        <v/>
      </c>
      <c r="H1190" s="31">
        <f>'M3 - Functional Beverage'!N454</f>
        <v/>
      </c>
      <c r="I1190" s="15">
        <f>'M3 - Functional Beverage'!AJ454</f>
        <v/>
      </c>
      <c r="J1190" s="15" t="inlineStr">
        <is>
          <t>Capture live promo to assess.</t>
        </is>
      </c>
    </row>
    <row r="1191" ht="28" customHeight="1">
      <c r="A1191" s="15" t="inlineStr">
        <is>
          <t>Lemon Perfect</t>
        </is>
      </c>
      <c r="B1191" s="15" t="inlineStr">
        <is>
          <t>Lemon Perfect Cold-Pressed Lemon Water | Dragon Fruit Mango | 8-pack 355mL</t>
        </is>
      </c>
      <c r="C1191" s="15" t="inlineStr">
        <is>
          <t>3) Functional beverage (still/sparkling)</t>
        </is>
      </c>
      <c r="D1191" s="30">
        <f>'M3 - Functional Beverage'!F455</f>
        <v/>
      </c>
      <c r="E1191" s="33">
        <f>'M3 - Functional Beverage'!J455</f>
        <v/>
      </c>
      <c r="F1191" s="31">
        <f>'M3 - Functional Beverage'!K455</f>
        <v/>
      </c>
      <c r="G1191" s="30">
        <f>'M3 - Functional Beverage'!AM455</f>
        <v/>
      </c>
      <c r="H1191" s="31">
        <f>'M3 - Functional Beverage'!N455</f>
        <v/>
      </c>
      <c r="I1191" s="15">
        <f>'M3 - Functional Beverage'!AJ455</f>
        <v/>
      </c>
      <c r="J1191" s="15" t="inlineStr">
        <is>
          <t>Capture live promo to assess.</t>
        </is>
      </c>
    </row>
    <row r="1192" ht="28" customHeight="1">
      <c r="A1192" s="15" t="inlineStr">
        <is>
          <t>Lemon Perfect</t>
        </is>
      </c>
      <c r="B1192" s="15" t="inlineStr">
        <is>
          <t>Lemon Perfect Cold-Pressed Lemon Water | Dragon Fruit Mango | 12-pack 355mL</t>
        </is>
      </c>
      <c r="C1192" s="15" t="inlineStr">
        <is>
          <t>3) Functional beverage (still/sparkling)</t>
        </is>
      </c>
      <c r="D1192" s="30">
        <f>'M3 - Functional Beverage'!F456</f>
        <v/>
      </c>
      <c r="E1192" s="33">
        <f>'M3 - Functional Beverage'!J456</f>
        <v/>
      </c>
      <c r="F1192" s="31">
        <f>'M3 - Functional Beverage'!K456</f>
        <v/>
      </c>
      <c r="G1192" s="30">
        <f>'M3 - Functional Beverage'!AM456</f>
        <v/>
      </c>
      <c r="H1192" s="31">
        <f>'M3 - Functional Beverage'!N456</f>
        <v/>
      </c>
      <c r="I1192" s="15">
        <f>'M3 - Functional Beverage'!AJ456</f>
        <v/>
      </c>
      <c r="J1192" s="15" t="inlineStr">
        <is>
          <t>Capture live promo to assess.</t>
        </is>
      </c>
    </row>
    <row r="1193" ht="28" customHeight="1">
      <c r="A1193" s="15" t="inlineStr">
        <is>
          <t>Lemon Perfect</t>
        </is>
      </c>
      <c r="B1193" s="15" t="inlineStr">
        <is>
          <t>Lemon Perfect Cold-Pressed Lemon Water | Dragon Fruit Mango | 15-pack 355mL</t>
        </is>
      </c>
      <c r="C1193" s="15" t="inlineStr">
        <is>
          <t>3) Functional beverage (still/sparkling)</t>
        </is>
      </c>
      <c r="D1193" s="30">
        <f>'M3 - Functional Beverage'!F457</f>
        <v/>
      </c>
      <c r="E1193" s="33">
        <f>'M3 - Functional Beverage'!J457</f>
        <v/>
      </c>
      <c r="F1193" s="31">
        <f>'M3 - Functional Beverage'!K457</f>
        <v/>
      </c>
      <c r="G1193" s="30">
        <f>'M3 - Functional Beverage'!AM457</f>
        <v/>
      </c>
      <c r="H1193" s="31">
        <f>'M3 - Functional Beverage'!N457</f>
        <v/>
      </c>
      <c r="I1193" s="15">
        <f>'M3 - Functional Beverage'!AJ457</f>
        <v/>
      </c>
      <c r="J1193" s="15" t="inlineStr">
        <is>
          <t>Capture live promo to assess.</t>
        </is>
      </c>
    </row>
    <row r="1194" ht="28" customHeight="1">
      <c r="A1194" s="15" t="inlineStr">
        <is>
          <t>Lemon Perfect</t>
        </is>
      </c>
      <c r="B1194" s="15" t="inlineStr">
        <is>
          <t>Lemon Perfect Cold-Pressed Lemon Water | Dragon Fruit Mango | 18-pack 355mL</t>
        </is>
      </c>
      <c r="C1194" s="15" t="inlineStr">
        <is>
          <t>3) Functional beverage (still/sparkling)</t>
        </is>
      </c>
      <c r="D1194" s="30">
        <f>'M3 - Functional Beverage'!F458</f>
        <v/>
      </c>
      <c r="E1194" s="33">
        <f>'M3 - Functional Beverage'!J458</f>
        <v/>
      </c>
      <c r="F1194" s="31">
        <f>'M3 - Functional Beverage'!K458</f>
        <v/>
      </c>
      <c r="G1194" s="30">
        <f>'M3 - Functional Beverage'!AM458</f>
        <v/>
      </c>
      <c r="H1194" s="31">
        <f>'M3 - Functional Beverage'!N458</f>
        <v/>
      </c>
      <c r="I1194" s="15">
        <f>'M3 - Functional Beverage'!AJ458</f>
        <v/>
      </c>
      <c r="J1194" s="15" t="inlineStr">
        <is>
          <t>Capture live promo to assess.</t>
        </is>
      </c>
    </row>
    <row r="1195" ht="28" customHeight="1">
      <c r="A1195" s="15" t="inlineStr">
        <is>
          <t>Lemon Perfect</t>
        </is>
      </c>
      <c r="B1195" s="15" t="inlineStr">
        <is>
          <t>Lemon Perfect Cold-Pressed Lemon Water | Dragon Fruit Mango | 24-pack 355mL</t>
        </is>
      </c>
      <c r="C1195" s="15" t="inlineStr">
        <is>
          <t>3) Functional beverage (still/sparkling)</t>
        </is>
      </c>
      <c r="D1195" s="30">
        <f>'M3 - Functional Beverage'!F459</f>
        <v/>
      </c>
      <c r="E1195" s="33">
        <f>'M3 - Functional Beverage'!J459</f>
        <v/>
      </c>
      <c r="F1195" s="31">
        <f>'M3 - Functional Beverage'!K459</f>
        <v/>
      </c>
      <c r="G1195" s="30">
        <f>'M3 - Functional Beverage'!AM459</f>
        <v/>
      </c>
      <c r="H1195" s="31">
        <f>'M3 - Functional Beverage'!N459</f>
        <v/>
      </c>
      <c r="I1195" s="15">
        <f>'M3 - Functional Beverage'!AJ459</f>
        <v/>
      </c>
      <c r="J1195" s="15" t="inlineStr">
        <is>
          <t>Capture live promo to assess.</t>
        </is>
      </c>
    </row>
    <row r="1196" ht="28" customHeight="1">
      <c r="A1196" s="15" t="inlineStr">
        <is>
          <t>Lemon Perfect</t>
        </is>
      </c>
      <c r="B1196" s="15" t="inlineStr">
        <is>
          <t>Lemon Perfect Cold-Pressed Lemon Water | Blueberry Acai | single 355mL</t>
        </is>
      </c>
      <c r="C1196" s="15" t="inlineStr">
        <is>
          <t>3) Functional beverage (still/sparkling)</t>
        </is>
      </c>
      <c r="D1196" s="30">
        <f>'M3 - Functional Beverage'!F460</f>
        <v/>
      </c>
      <c r="E1196" s="33">
        <f>'M3 - Functional Beverage'!J460</f>
        <v/>
      </c>
      <c r="F1196" s="31">
        <f>'M3 - Functional Beverage'!K460</f>
        <v/>
      </c>
      <c r="G1196" s="30">
        <f>'M3 - Functional Beverage'!AM460</f>
        <v/>
      </c>
      <c r="H1196" s="31">
        <f>'M3 - Functional Beverage'!N460</f>
        <v/>
      </c>
      <c r="I1196" s="15">
        <f>'M3 - Functional Beverage'!AJ460</f>
        <v/>
      </c>
      <c r="J1196" s="15" t="inlineStr">
        <is>
          <t>Capture live promo to assess.</t>
        </is>
      </c>
    </row>
    <row r="1197" ht="28" customHeight="1">
      <c r="A1197" s="15" t="inlineStr">
        <is>
          <t>Lemon Perfect</t>
        </is>
      </c>
      <c r="B1197" s="15" t="inlineStr">
        <is>
          <t>Lemon Perfect Cold-Pressed Lemon Water | Blueberry Acai | 8-pack 355mL</t>
        </is>
      </c>
      <c r="C1197" s="15" t="inlineStr">
        <is>
          <t>3) Functional beverage (still/sparkling)</t>
        </is>
      </c>
      <c r="D1197" s="30">
        <f>'M3 - Functional Beverage'!F461</f>
        <v/>
      </c>
      <c r="E1197" s="33">
        <f>'M3 - Functional Beverage'!J461</f>
        <v/>
      </c>
      <c r="F1197" s="31">
        <f>'M3 - Functional Beverage'!K461</f>
        <v/>
      </c>
      <c r="G1197" s="30">
        <f>'M3 - Functional Beverage'!AM461</f>
        <v/>
      </c>
      <c r="H1197" s="31">
        <f>'M3 - Functional Beverage'!N461</f>
        <v/>
      </c>
      <c r="I1197" s="15">
        <f>'M3 - Functional Beverage'!AJ461</f>
        <v/>
      </c>
      <c r="J1197" s="15" t="inlineStr">
        <is>
          <t>Capture live promo to assess.</t>
        </is>
      </c>
    </row>
    <row r="1198" ht="28" customHeight="1">
      <c r="A1198" s="15" t="inlineStr">
        <is>
          <t>Lemon Perfect</t>
        </is>
      </c>
      <c r="B1198" s="15" t="inlineStr">
        <is>
          <t>Lemon Perfect Cold-Pressed Lemon Water | Blueberry Acai | 12-pack 355mL</t>
        </is>
      </c>
      <c r="C1198" s="15" t="inlineStr">
        <is>
          <t>3) Functional beverage (still/sparkling)</t>
        </is>
      </c>
      <c r="D1198" s="30">
        <f>'M3 - Functional Beverage'!F462</f>
        <v/>
      </c>
      <c r="E1198" s="33">
        <f>'M3 - Functional Beverage'!J462</f>
        <v/>
      </c>
      <c r="F1198" s="31">
        <f>'M3 - Functional Beverage'!K462</f>
        <v/>
      </c>
      <c r="G1198" s="30">
        <f>'M3 - Functional Beverage'!AM462</f>
        <v/>
      </c>
      <c r="H1198" s="31">
        <f>'M3 - Functional Beverage'!N462</f>
        <v/>
      </c>
      <c r="I1198" s="15">
        <f>'M3 - Functional Beverage'!AJ462</f>
        <v/>
      </c>
      <c r="J1198" s="15" t="inlineStr">
        <is>
          <t>Capture live promo to assess.</t>
        </is>
      </c>
    </row>
    <row r="1199" ht="28" customHeight="1">
      <c r="A1199" s="15" t="inlineStr">
        <is>
          <t>Lemon Perfect</t>
        </is>
      </c>
      <c r="B1199" s="15" t="inlineStr">
        <is>
          <t>Lemon Perfect Cold-Pressed Lemon Water | Blueberry Acai | 15-pack 355mL</t>
        </is>
      </c>
      <c r="C1199" s="15" t="inlineStr">
        <is>
          <t>3) Functional beverage (still/sparkling)</t>
        </is>
      </c>
      <c r="D1199" s="30">
        <f>'M3 - Functional Beverage'!F463</f>
        <v/>
      </c>
      <c r="E1199" s="33">
        <f>'M3 - Functional Beverage'!J463</f>
        <v/>
      </c>
      <c r="F1199" s="31">
        <f>'M3 - Functional Beverage'!K463</f>
        <v/>
      </c>
      <c r="G1199" s="30">
        <f>'M3 - Functional Beverage'!AM463</f>
        <v/>
      </c>
      <c r="H1199" s="31">
        <f>'M3 - Functional Beverage'!N463</f>
        <v/>
      </c>
      <c r="I1199" s="15">
        <f>'M3 - Functional Beverage'!AJ463</f>
        <v/>
      </c>
      <c r="J1199" s="15" t="inlineStr">
        <is>
          <t>Capture live promo to assess.</t>
        </is>
      </c>
    </row>
    <row r="1200" ht="28" customHeight="1">
      <c r="A1200" s="15" t="inlineStr">
        <is>
          <t>Lemon Perfect</t>
        </is>
      </c>
      <c r="B1200" s="15" t="inlineStr">
        <is>
          <t>Lemon Perfect Cold-Pressed Lemon Water | Blueberry Acai | 18-pack 355mL</t>
        </is>
      </c>
      <c r="C1200" s="15" t="inlineStr">
        <is>
          <t>3) Functional beverage (still/sparkling)</t>
        </is>
      </c>
      <c r="D1200" s="30">
        <f>'M3 - Functional Beverage'!F464</f>
        <v/>
      </c>
      <c r="E1200" s="33">
        <f>'M3 - Functional Beverage'!J464</f>
        <v/>
      </c>
      <c r="F1200" s="31">
        <f>'M3 - Functional Beverage'!K464</f>
        <v/>
      </c>
      <c r="G1200" s="30">
        <f>'M3 - Functional Beverage'!AM464</f>
        <v/>
      </c>
      <c r="H1200" s="31">
        <f>'M3 - Functional Beverage'!N464</f>
        <v/>
      </c>
      <c r="I1200" s="15">
        <f>'M3 - Functional Beverage'!AJ464</f>
        <v/>
      </c>
      <c r="J1200" s="15" t="inlineStr">
        <is>
          <t>Capture live promo to assess.</t>
        </is>
      </c>
    </row>
    <row r="1201" ht="28" customHeight="1">
      <c r="A1201" s="15" t="inlineStr">
        <is>
          <t>Lemon Perfect</t>
        </is>
      </c>
      <c r="B1201" s="15" t="inlineStr">
        <is>
          <t>Lemon Perfect Cold-Pressed Lemon Water | Blueberry Acai | 24-pack 355mL</t>
        </is>
      </c>
      <c r="C1201" s="15" t="inlineStr">
        <is>
          <t>3) Functional beverage (still/sparkling)</t>
        </is>
      </c>
      <c r="D1201" s="30">
        <f>'M3 - Functional Beverage'!F465</f>
        <v/>
      </c>
      <c r="E1201" s="33">
        <f>'M3 - Functional Beverage'!J465</f>
        <v/>
      </c>
      <c r="F1201" s="31">
        <f>'M3 - Functional Beverage'!K465</f>
        <v/>
      </c>
      <c r="G1201" s="30">
        <f>'M3 - Functional Beverage'!AM465</f>
        <v/>
      </c>
      <c r="H1201" s="31">
        <f>'M3 - Functional Beverage'!N465</f>
        <v/>
      </c>
      <c r="I1201" s="15">
        <f>'M3 - Functional Beverage'!AJ465</f>
        <v/>
      </c>
      <c r="J1201" s="15" t="inlineStr">
        <is>
          <t>Capture live promo to assess.</t>
        </is>
      </c>
    </row>
    <row r="1202" ht="28" customHeight="1">
      <c r="A1202" s="15" t="inlineStr">
        <is>
          <t>Lemon Perfect</t>
        </is>
      </c>
      <c r="B1202" s="15" t="inlineStr">
        <is>
          <t>Lemon Perfect Cold-Pressed Lemon Water | Strawberry Passionfruit | single 355mL</t>
        </is>
      </c>
      <c r="C1202" s="15" t="inlineStr">
        <is>
          <t>3) Functional beverage (still/sparkling)</t>
        </is>
      </c>
      <c r="D1202" s="30">
        <f>'M3 - Functional Beverage'!F466</f>
        <v/>
      </c>
      <c r="E1202" s="33">
        <f>'M3 - Functional Beverage'!J466</f>
        <v/>
      </c>
      <c r="F1202" s="31">
        <f>'M3 - Functional Beverage'!K466</f>
        <v/>
      </c>
      <c r="G1202" s="30">
        <f>'M3 - Functional Beverage'!AM466</f>
        <v/>
      </c>
      <c r="H1202" s="31">
        <f>'M3 - Functional Beverage'!N466</f>
        <v/>
      </c>
      <c r="I1202" s="15">
        <f>'M3 - Functional Beverage'!AJ466</f>
        <v/>
      </c>
      <c r="J1202" s="15" t="inlineStr">
        <is>
          <t>Capture live promo to assess.</t>
        </is>
      </c>
    </row>
    <row r="1203" ht="28" customHeight="1">
      <c r="A1203" s="15" t="inlineStr">
        <is>
          <t>Lemon Perfect</t>
        </is>
      </c>
      <c r="B1203" s="15" t="inlineStr">
        <is>
          <t>Lemon Perfect Cold-Pressed Lemon Water | Strawberry Passionfruit | 8-pack 355mL</t>
        </is>
      </c>
      <c r="C1203" s="15" t="inlineStr">
        <is>
          <t>3) Functional beverage (still/sparkling)</t>
        </is>
      </c>
      <c r="D1203" s="30">
        <f>'M3 - Functional Beverage'!F467</f>
        <v/>
      </c>
      <c r="E1203" s="33">
        <f>'M3 - Functional Beverage'!J467</f>
        <v/>
      </c>
      <c r="F1203" s="31">
        <f>'M3 - Functional Beverage'!K467</f>
        <v/>
      </c>
      <c r="G1203" s="30">
        <f>'M3 - Functional Beverage'!AM467</f>
        <v/>
      </c>
      <c r="H1203" s="31">
        <f>'M3 - Functional Beverage'!N467</f>
        <v/>
      </c>
      <c r="I1203" s="15">
        <f>'M3 - Functional Beverage'!AJ467</f>
        <v/>
      </c>
      <c r="J1203" s="15" t="inlineStr">
        <is>
          <t>Capture live promo to assess.</t>
        </is>
      </c>
    </row>
    <row r="1204" ht="28" customHeight="1">
      <c r="A1204" s="15" t="inlineStr">
        <is>
          <t>Lemon Perfect</t>
        </is>
      </c>
      <c r="B1204" s="15" t="inlineStr">
        <is>
          <t>Lemon Perfect Cold-Pressed Lemon Water | Strawberry Passionfruit | 12-pack 355mL</t>
        </is>
      </c>
      <c r="C1204" s="15" t="inlineStr">
        <is>
          <t>3) Functional beverage (still/sparkling)</t>
        </is>
      </c>
      <c r="D1204" s="30">
        <f>'M3 - Functional Beverage'!F468</f>
        <v/>
      </c>
      <c r="E1204" s="33">
        <f>'M3 - Functional Beverage'!J468</f>
        <v/>
      </c>
      <c r="F1204" s="31">
        <f>'M3 - Functional Beverage'!K468</f>
        <v/>
      </c>
      <c r="G1204" s="30">
        <f>'M3 - Functional Beverage'!AM468</f>
        <v/>
      </c>
      <c r="H1204" s="31">
        <f>'M3 - Functional Beverage'!N468</f>
        <v/>
      </c>
      <c r="I1204" s="15">
        <f>'M3 - Functional Beverage'!AJ468</f>
        <v/>
      </c>
      <c r="J1204" s="15" t="inlineStr">
        <is>
          <t>Capture live promo to assess.</t>
        </is>
      </c>
    </row>
    <row r="1205" ht="28" customHeight="1">
      <c r="A1205" s="15" t="inlineStr">
        <is>
          <t>Lemon Perfect</t>
        </is>
      </c>
      <c r="B1205" s="15" t="inlineStr">
        <is>
          <t>Lemon Perfect Cold-Pressed Lemon Water | Strawberry Passionfruit | 15-pack 355mL</t>
        </is>
      </c>
      <c r="C1205" s="15" t="inlineStr">
        <is>
          <t>3) Functional beverage (still/sparkling)</t>
        </is>
      </c>
      <c r="D1205" s="30">
        <f>'M3 - Functional Beverage'!F469</f>
        <v/>
      </c>
      <c r="E1205" s="33">
        <f>'M3 - Functional Beverage'!J469</f>
        <v/>
      </c>
      <c r="F1205" s="31">
        <f>'M3 - Functional Beverage'!K469</f>
        <v/>
      </c>
      <c r="G1205" s="30">
        <f>'M3 - Functional Beverage'!AM469</f>
        <v/>
      </c>
      <c r="H1205" s="31">
        <f>'M3 - Functional Beverage'!N469</f>
        <v/>
      </c>
      <c r="I1205" s="15">
        <f>'M3 - Functional Beverage'!AJ469</f>
        <v/>
      </c>
      <c r="J1205" s="15" t="inlineStr">
        <is>
          <t>Capture live promo to assess.</t>
        </is>
      </c>
    </row>
    <row r="1206" ht="28" customHeight="1">
      <c r="A1206" s="15" t="inlineStr">
        <is>
          <t>Lemon Perfect</t>
        </is>
      </c>
      <c r="B1206" s="15" t="inlineStr">
        <is>
          <t>Lemon Perfect Cold-Pressed Lemon Water | Strawberry Passionfruit | 18-pack 355mL</t>
        </is>
      </c>
      <c r="C1206" s="15" t="inlineStr">
        <is>
          <t>3) Functional beverage (still/sparkling)</t>
        </is>
      </c>
      <c r="D1206" s="30">
        <f>'M3 - Functional Beverage'!F470</f>
        <v/>
      </c>
      <c r="E1206" s="33">
        <f>'M3 - Functional Beverage'!J470</f>
        <v/>
      </c>
      <c r="F1206" s="31">
        <f>'M3 - Functional Beverage'!K470</f>
        <v/>
      </c>
      <c r="G1206" s="30">
        <f>'M3 - Functional Beverage'!AM470</f>
        <v/>
      </c>
      <c r="H1206" s="31">
        <f>'M3 - Functional Beverage'!N470</f>
        <v/>
      </c>
      <c r="I1206" s="15">
        <f>'M3 - Functional Beverage'!AJ470</f>
        <v/>
      </c>
      <c r="J1206" s="15" t="inlineStr">
        <is>
          <t>Capture live promo to assess.</t>
        </is>
      </c>
    </row>
    <row r="1207" ht="28" customHeight="1">
      <c r="A1207" s="15" t="inlineStr">
        <is>
          <t>Lemon Perfect</t>
        </is>
      </c>
      <c r="B1207" s="15" t="inlineStr">
        <is>
          <t>Lemon Perfect Cold-Pressed Lemon Water | Strawberry Passionfruit | 24-pack 355mL</t>
        </is>
      </c>
      <c r="C1207" s="15" t="inlineStr">
        <is>
          <t>3) Functional beverage (still/sparkling)</t>
        </is>
      </c>
      <c r="D1207" s="30">
        <f>'M3 - Functional Beverage'!F471</f>
        <v/>
      </c>
      <c r="E1207" s="33">
        <f>'M3 - Functional Beverage'!J471</f>
        <v/>
      </c>
      <c r="F1207" s="31">
        <f>'M3 - Functional Beverage'!K471</f>
        <v/>
      </c>
      <c r="G1207" s="30">
        <f>'M3 - Functional Beverage'!AM471</f>
        <v/>
      </c>
      <c r="H1207" s="31">
        <f>'M3 - Functional Beverage'!N471</f>
        <v/>
      </c>
      <c r="I1207" s="15">
        <f>'M3 - Functional Beverage'!AJ471</f>
        <v/>
      </c>
      <c r="J1207" s="15" t="inlineStr">
        <is>
          <t>Capture live promo to assess.</t>
        </is>
      </c>
    </row>
    <row r="1208" ht="28" customHeight="1">
      <c r="A1208" s="15" t="inlineStr">
        <is>
          <t>Spindrift</t>
        </is>
      </c>
      <c r="B1208" s="15" t="inlineStr">
        <is>
          <t>Spindrift Sparkling Water | Lemon | single 355mL</t>
        </is>
      </c>
      <c r="C1208" s="15" t="inlineStr">
        <is>
          <t>5) Sparkling water &amp; soda</t>
        </is>
      </c>
      <c r="D1208" s="30">
        <f>'M5 - Sparkling Water &amp; Soda'!F2</f>
        <v/>
      </c>
      <c r="E1208" s="33">
        <f>'M5 - Sparkling Water &amp; Soda'!J2</f>
        <v/>
      </c>
      <c r="F1208" s="31">
        <f>'M5 - Sparkling Water &amp; Soda'!K2</f>
        <v/>
      </c>
      <c r="G1208" s="30">
        <f>'M5 - Sparkling Water &amp; Soda'!AM2</f>
        <v/>
      </c>
      <c r="H1208" s="31">
        <f>'M5 - Sparkling Water &amp; Soda'!N2</f>
        <v/>
      </c>
      <c r="I1208" s="15">
        <f>'M5 - Sparkling Water &amp; Soda'!AJ2</f>
        <v/>
      </c>
      <c r="J1208" s="15" t="inlineStr">
        <is>
          <t>Premium; selective S&amp;S to retain.</t>
        </is>
      </c>
    </row>
    <row r="1209" ht="28" customHeight="1">
      <c r="A1209" s="15" t="inlineStr">
        <is>
          <t>Spindrift</t>
        </is>
      </c>
      <c r="B1209" s="15" t="inlineStr">
        <is>
          <t>Spindrift Sparkling Water | Lemon | 8-pack 355mL</t>
        </is>
      </c>
      <c r="C1209" s="15" t="inlineStr">
        <is>
          <t>5) Sparkling water &amp; soda</t>
        </is>
      </c>
      <c r="D1209" s="30">
        <f>'M5 - Sparkling Water &amp; Soda'!F3</f>
        <v/>
      </c>
      <c r="E1209" s="33">
        <f>'M5 - Sparkling Water &amp; Soda'!J3</f>
        <v/>
      </c>
      <c r="F1209" s="31">
        <f>'M5 - Sparkling Water &amp; Soda'!K3</f>
        <v/>
      </c>
      <c r="G1209" s="30">
        <f>'M5 - Sparkling Water &amp; Soda'!AM3</f>
        <v/>
      </c>
      <c r="H1209" s="31">
        <f>'M5 - Sparkling Water &amp; Soda'!N3</f>
        <v/>
      </c>
      <c r="I1209" s="15">
        <f>'M5 - Sparkling Water &amp; Soda'!AJ3</f>
        <v/>
      </c>
      <c r="J1209" s="15" t="inlineStr">
        <is>
          <t>Premium; selective S&amp;S to retain.</t>
        </is>
      </c>
    </row>
    <row r="1210" ht="28" customHeight="1">
      <c r="A1210" s="15" t="inlineStr">
        <is>
          <t>Spindrift</t>
        </is>
      </c>
      <c r="B1210" s="15" t="inlineStr">
        <is>
          <t>Spindrift Sparkling Water | Lemon | 12-pack 355mL</t>
        </is>
      </c>
      <c r="C1210" s="15" t="inlineStr">
        <is>
          <t>5) Sparkling water &amp; soda</t>
        </is>
      </c>
      <c r="D1210" s="30">
        <f>'M5 - Sparkling Water &amp; Soda'!F4</f>
        <v/>
      </c>
      <c r="E1210" s="33">
        <f>'M5 - Sparkling Water &amp; Soda'!J4</f>
        <v/>
      </c>
      <c r="F1210" s="31">
        <f>'M5 - Sparkling Water &amp; Soda'!K4</f>
        <v/>
      </c>
      <c r="G1210" s="30">
        <f>'M5 - Sparkling Water &amp; Soda'!AM4</f>
        <v/>
      </c>
      <c r="H1210" s="31">
        <f>'M5 - Sparkling Water &amp; Soda'!N4</f>
        <v/>
      </c>
      <c r="I1210" s="15">
        <f>'M5 - Sparkling Water &amp; Soda'!AJ4</f>
        <v/>
      </c>
      <c r="J1210" s="15" t="inlineStr">
        <is>
          <t>Premium; selective S&amp;S to retain.</t>
        </is>
      </c>
    </row>
    <row r="1211" ht="28" customHeight="1">
      <c r="A1211" s="15" t="inlineStr">
        <is>
          <t>Spindrift</t>
        </is>
      </c>
      <c r="B1211" s="15" t="inlineStr">
        <is>
          <t>Spindrift Sparkling Water | Lemon | 15-pack 355mL</t>
        </is>
      </c>
      <c r="C1211" s="15" t="inlineStr">
        <is>
          <t>5) Sparkling water &amp; soda</t>
        </is>
      </c>
      <c r="D1211" s="30">
        <f>'M5 - Sparkling Water &amp; Soda'!F5</f>
        <v/>
      </c>
      <c r="E1211" s="33">
        <f>'M5 - Sparkling Water &amp; Soda'!J5</f>
        <v/>
      </c>
      <c r="F1211" s="31">
        <f>'M5 - Sparkling Water &amp; Soda'!K5</f>
        <v/>
      </c>
      <c r="G1211" s="30">
        <f>'M5 - Sparkling Water &amp; Soda'!AM5</f>
        <v/>
      </c>
      <c r="H1211" s="31">
        <f>'M5 - Sparkling Water &amp; Soda'!N5</f>
        <v/>
      </c>
      <c r="I1211" s="15">
        <f>'M5 - Sparkling Water &amp; Soda'!AJ5</f>
        <v/>
      </c>
      <c r="J1211" s="15" t="inlineStr">
        <is>
          <t>Premium; selective S&amp;S to retain.</t>
        </is>
      </c>
    </row>
    <row r="1212" ht="28" customHeight="1">
      <c r="A1212" s="15" t="inlineStr">
        <is>
          <t>Spindrift</t>
        </is>
      </c>
      <c r="B1212" s="15" t="inlineStr">
        <is>
          <t>Spindrift Sparkling Water | Lemon | 18-pack 355mL</t>
        </is>
      </c>
      <c r="C1212" s="15" t="inlineStr">
        <is>
          <t>5) Sparkling water &amp; soda</t>
        </is>
      </c>
      <c r="D1212" s="30">
        <f>'M5 - Sparkling Water &amp; Soda'!F6</f>
        <v/>
      </c>
      <c r="E1212" s="33">
        <f>'M5 - Sparkling Water &amp; Soda'!J6</f>
        <v/>
      </c>
      <c r="F1212" s="31">
        <f>'M5 - Sparkling Water &amp; Soda'!K6</f>
        <v/>
      </c>
      <c r="G1212" s="30">
        <f>'M5 - Sparkling Water &amp; Soda'!AM6</f>
        <v/>
      </c>
      <c r="H1212" s="31">
        <f>'M5 - Sparkling Water &amp; Soda'!N6</f>
        <v/>
      </c>
      <c r="I1212" s="15">
        <f>'M5 - Sparkling Water &amp; Soda'!AJ6</f>
        <v/>
      </c>
      <c r="J1212" s="15" t="inlineStr">
        <is>
          <t>Premium; selective S&amp;S to retain.</t>
        </is>
      </c>
    </row>
    <row r="1213" ht="28" customHeight="1">
      <c r="A1213" s="15" t="inlineStr">
        <is>
          <t>Spindrift</t>
        </is>
      </c>
      <c r="B1213" s="15" t="inlineStr">
        <is>
          <t>Spindrift Sparkling Water | Lemon | 24-pack 355mL</t>
        </is>
      </c>
      <c r="C1213" s="15" t="inlineStr">
        <is>
          <t>5) Sparkling water &amp; soda</t>
        </is>
      </c>
      <c r="D1213" s="30">
        <f>'M5 - Sparkling Water &amp; Soda'!F7</f>
        <v/>
      </c>
      <c r="E1213" s="33">
        <f>'M5 - Sparkling Water &amp; Soda'!J7</f>
        <v/>
      </c>
      <c r="F1213" s="31">
        <f>'M5 - Sparkling Water &amp; Soda'!K7</f>
        <v/>
      </c>
      <c r="G1213" s="30">
        <f>'M5 - Sparkling Water &amp; Soda'!AM7</f>
        <v/>
      </c>
      <c r="H1213" s="31">
        <f>'M5 - Sparkling Water &amp; Soda'!N7</f>
        <v/>
      </c>
      <c r="I1213" s="15">
        <f>'M5 - Sparkling Water &amp; Soda'!AJ7</f>
        <v/>
      </c>
      <c r="J1213" s="15" t="inlineStr">
        <is>
          <t>Premium; selective S&amp;S to retain.</t>
        </is>
      </c>
    </row>
    <row r="1214" ht="28" customHeight="1">
      <c r="A1214" s="15" t="inlineStr">
        <is>
          <t>Spindrift</t>
        </is>
      </c>
      <c r="B1214" s="15" t="inlineStr">
        <is>
          <t>Spindrift Sparkling Water | Raspberry Lime | single 355mL</t>
        </is>
      </c>
      <c r="C1214" s="15" t="inlineStr">
        <is>
          <t>5) Sparkling water &amp; soda</t>
        </is>
      </c>
      <c r="D1214" s="30">
        <f>'M5 - Sparkling Water &amp; Soda'!F8</f>
        <v/>
      </c>
      <c r="E1214" s="33">
        <f>'M5 - Sparkling Water &amp; Soda'!J8</f>
        <v/>
      </c>
      <c r="F1214" s="31">
        <f>'M5 - Sparkling Water &amp; Soda'!K8</f>
        <v/>
      </c>
      <c r="G1214" s="30">
        <f>'M5 - Sparkling Water &amp; Soda'!AM8</f>
        <v/>
      </c>
      <c r="H1214" s="31">
        <f>'M5 - Sparkling Water &amp; Soda'!N8</f>
        <v/>
      </c>
      <c r="I1214" s="15">
        <f>'M5 - Sparkling Water &amp; Soda'!AJ8</f>
        <v/>
      </c>
      <c r="J1214" s="15" t="inlineStr">
        <is>
          <t>Premium; selective S&amp;S to retain.</t>
        </is>
      </c>
    </row>
    <row r="1215" ht="28" customHeight="1">
      <c r="A1215" s="15" t="inlineStr">
        <is>
          <t>Spindrift</t>
        </is>
      </c>
      <c r="B1215" s="15" t="inlineStr">
        <is>
          <t>Spindrift Sparkling Water | Raspberry Lime | 8-pack 355mL</t>
        </is>
      </c>
      <c r="C1215" s="15" t="inlineStr">
        <is>
          <t>5) Sparkling water &amp; soda</t>
        </is>
      </c>
      <c r="D1215" s="30">
        <f>'M5 - Sparkling Water &amp; Soda'!F9</f>
        <v/>
      </c>
      <c r="E1215" s="33">
        <f>'M5 - Sparkling Water &amp; Soda'!J9</f>
        <v/>
      </c>
      <c r="F1215" s="31">
        <f>'M5 - Sparkling Water &amp; Soda'!K9</f>
        <v/>
      </c>
      <c r="G1215" s="30">
        <f>'M5 - Sparkling Water &amp; Soda'!AM9</f>
        <v/>
      </c>
      <c r="H1215" s="31">
        <f>'M5 - Sparkling Water &amp; Soda'!N9</f>
        <v/>
      </c>
      <c r="I1215" s="15">
        <f>'M5 - Sparkling Water &amp; Soda'!AJ9</f>
        <v/>
      </c>
      <c r="J1215" s="15" t="inlineStr">
        <is>
          <t>Premium; selective S&amp;S to retain.</t>
        </is>
      </c>
    </row>
    <row r="1216" ht="28" customHeight="1">
      <c r="A1216" s="15" t="inlineStr">
        <is>
          <t>Spindrift</t>
        </is>
      </c>
      <c r="B1216" s="15" t="inlineStr">
        <is>
          <t>Spindrift Sparkling Water | Raspberry Lime | 12-pack 355mL</t>
        </is>
      </c>
      <c r="C1216" s="15" t="inlineStr">
        <is>
          <t>5) Sparkling water &amp; soda</t>
        </is>
      </c>
      <c r="D1216" s="30">
        <f>'M5 - Sparkling Water &amp; Soda'!F10</f>
        <v/>
      </c>
      <c r="E1216" s="33">
        <f>'M5 - Sparkling Water &amp; Soda'!J10</f>
        <v/>
      </c>
      <c r="F1216" s="31">
        <f>'M5 - Sparkling Water &amp; Soda'!K10</f>
        <v/>
      </c>
      <c r="G1216" s="30">
        <f>'M5 - Sparkling Water &amp; Soda'!AM10</f>
        <v/>
      </c>
      <c r="H1216" s="31">
        <f>'M5 - Sparkling Water &amp; Soda'!N10</f>
        <v/>
      </c>
      <c r="I1216" s="15">
        <f>'M5 - Sparkling Water &amp; Soda'!AJ10</f>
        <v/>
      </c>
      <c r="J1216" s="15" t="inlineStr">
        <is>
          <t>Premium; selective S&amp;S to retain.</t>
        </is>
      </c>
    </row>
    <row r="1217" ht="28" customHeight="1">
      <c r="A1217" s="15" t="inlineStr">
        <is>
          <t>Spindrift</t>
        </is>
      </c>
      <c r="B1217" s="15" t="inlineStr">
        <is>
          <t>Spindrift Sparkling Water | Raspberry Lime | 15-pack 355mL</t>
        </is>
      </c>
      <c r="C1217" s="15" t="inlineStr">
        <is>
          <t>5) Sparkling water &amp; soda</t>
        </is>
      </c>
      <c r="D1217" s="30">
        <f>'M5 - Sparkling Water &amp; Soda'!F11</f>
        <v/>
      </c>
      <c r="E1217" s="33">
        <f>'M5 - Sparkling Water &amp; Soda'!J11</f>
        <v/>
      </c>
      <c r="F1217" s="31">
        <f>'M5 - Sparkling Water &amp; Soda'!K11</f>
        <v/>
      </c>
      <c r="G1217" s="30">
        <f>'M5 - Sparkling Water &amp; Soda'!AM11</f>
        <v/>
      </c>
      <c r="H1217" s="31">
        <f>'M5 - Sparkling Water &amp; Soda'!N11</f>
        <v/>
      </c>
      <c r="I1217" s="15">
        <f>'M5 - Sparkling Water &amp; Soda'!AJ11</f>
        <v/>
      </c>
      <c r="J1217" s="15" t="inlineStr">
        <is>
          <t>Premium; selective S&amp;S to retain.</t>
        </is>
      </c>
    </row>
    <row r="1218" ht="28" customHeight="1">
      <c r="A1218" s="15" t="inlineStr">
        <is>
          <t>Spindrift</t>
        </is>
      </c>
      <c r="B1218" s="15" t="inlineStr">
        <is>
          <t>Spindrift Sparkling Water | Raspberry Lime | 18-pack 355mL</t>
        </is>
      </c>
      <c r="C1218" s="15" t="inlineStr">
        <is>
          <t>5) Sparkling water &amp; soda</t>
        </is>
      </c>
      <c r="D1218" s="30">
        <f>'M5 - Sparkling Water &amp; Soda'!F12</f>
        <v/>
      </c>
      <c r="E1218" s="33">
        <f>'M5 - Sparkling Water &amp; Soda'!J12</f>
        <v/>
      </c>
      <c r="F1218" s="31">
        <f>'M5 - Sparkling Water &amp; Soda'!K12</f>
        <v/>
      </c>
      <c r="G1218" s="30">
        <f>'M5 - Sparkling Water &amp; Soda'!AM12</f>
        <v/>
      </c>
      <c r="H1218" s="31">
        <f>'M5 - Sparkling Water &amp; Soda'!N12</f>
        <v/>
      </c>
      <c r="I1218" s="15">
        <f>'M5 - Sparkling Water &amp; Soda'!AJ12</f>
        <v/>
      </c>
      <c r="J1218" s="15" t="inlineStr">
        <is>
          <t>Premium; selective S&amp;S to retain.</t>
        </is>
      </c>
    </row>
    <row r="1219" ht="28" customHeight="1">
      <c r="A1219" s="15" t="inlineStr">
        <is>
          <t>Spindrift</t>
        </is>
      </c>
      <c r="B1219" s="15" t="inlineStr">
        <is>
          <t>Spindrift Sparkling Water | Raspberry Lime | 24-pack 355mL</t>
        </is>
      </c>
      <c r="C1219" s="15" t="inlineStr">
        <is>
          <t>5) Sparkling water &amp; soda</t>
        </is>
      </c>
      <c r="D1219" s="30">
        <f>'M5 - Sparkling Water &amp; Soda'!F13</f>
        <v/>
      </c>
      <c r="E1219" s="33">
        <f>'M5 - Sparkling Water &amp; Soda'!J13</f>
        <v/>
      </c>
      <c r="F1219" s="31">
        <f>'M5 - Sparkling Water &amp; Soda'!K13</f>
        <v/>
      </c>
      <c r="G1219" s="30">
        <f>'M5 - Sparkling Water &amp; Soda'!AM13</f>
        <v/>
      </c>
      <c r="H1219" s="31">
        <f>'M5 - Sparkling Water &amp; Soda'!N13</f>
        <v/>
      </c>
      <c r="I1219" s="15">
        <f>'M5 - Sparkling Water &amp; Soda'!AJ13</f>
        <v/>
      </c>
      <c r="J1219" s="15" t="inlineStr">
        <is>
          <t>Premium; selective S&amp;S to retain.</t>
        </is>
      </c>
    </row>
    <row r="1220" ht="28" customHeight="1">
      <c r="A1220" s="15" t="inlineStr">
        <is>
          <t>Spindrift</t>
        </is>
      </c>
      <c r="B1220" s="15" t="inlineStr">
        <is>
          <t>Spindrift Sparkling Water | Grapefruit | single 355mL</t>
        </is>
      </c>
      <c r="C1220" s="15" t="inlineStr">
        <is>
          <t>5) Sparkling water &amp; soda</t>
        </is>
      </c>
      <c r="D1220" s="30">
        <f>'M5 - Sparkling Water &amp; Soda'!F14</f>
        <v/>
      </c>
      <c r="E1220" s="33">
        <f>'M5 - Sparkling Water &amp; Soda'!J14</f>
        <v/>
      </c>
      <c r="F1220" s="31">
        <f>'M5 - Sparkling Water &amp; Soda'!K14</f>
        <v/>
      </c>
      <c r="G1220" s="30">
        <f>'M5 - Sparkling Water &amp; Soda'!AM14</f>
        <v/>
      </c>
      <c r="H1220" s="31">
        <f>'M5 - Sparkling Water &amp; Soda'!N14</f>
        <v/>
      </c>
      <c r="I1220" s="15">
        <f>'M5 - Sparkling Water &amp; Soda'!AJ14</f>
        <v/>
      </c>
      <c r="J1220" s="15" t="inlineStr">
        <is>
          <t>Premium; selective S&amp;S to retain.</t>
        </is>
      </c>
    </row>
    <row r="1221" ht="28" customHeight="1">
      <c r="A1221" s="15" t="inlineStr">
        <is>
          <t>Spindrift</t>
        </is>
      </c>
      <c r="B1221" s="15" t="inlineStr">
        <is>
          <t>Spindrift Sparkling Water | Grapefruit | 8-pack 355mL</t>
        </is>
      </c>
      <c r="C1221" s="15" t="inlineStr">
        <is>
          <t>5) Sparkling water &amp; soda</t>
        </is>
      </c>
      <c r="D1221" s="30">
        <f>'M5 - Sparkling Water &amp; Soda'!F15</f>
        <v/>
      </c>
      <c r="E1221" s="33">
        <f>'M5 - Sparkling Water &amp; Soda'!J15</f>
        <v/>
      </c>
      <c r="F1221" s="31">
        <f>'M5 - Sparkling Water &amp; Soda'!K15</f>
        <v/>
      </c>
      <c r="G1221" s="30">
        <f>'M5 - Sparkling Water &amp; Soda'!AM15</f>
        <v/>
      </c>
      <c r="H1221" s="31">
        <f>'M5 - Sparkling Water &amp; Soda'!N15</f>
        <v/>
      </c>
      <c r="I1221" s="15">
        <f>'M5 - Sparkling Water &amp; Soda'!AJ15</f>
        <v/>
      </c>
      <c r="J1221" s="15" t="inlineStr">
        <is>
          <t>Premium; selective S&amp;S to retain.</t>
        </is>
      </c>
    </row>
    <row r="1222" ht="28" customHeight="1">
      <c r="A1222" s="15" t="inlineStr">
        <is>
          <t>Spindrift</t>
        </is>
      </c>
      <c r="B1222" s="15" t="inlineStr">
        <is>
          <t>Spindrift Sparkling Water | Grapefruit | 12-pack 355mL</t>
        </is>
      </c>
      <c r="C1222" s="15" t="inlineStr">
        <is>
          <t>5) Sparkling water &amp; soda</t>
        </is>
      </c>
      <c r="D1222" s="30">
        <f>'M5 - Sparkling Water &amp; Soda'!F16</f>
        <v/>
      </c>
      <c r="E1222" s="33">
        <f>'M5 - Sparkling Water &amp; Soda'!J16</f>
        <v/>
      </c>
      <c r="F1222" s="31">
        <f>'M5 - Sparkling Water &amp; Soda'!K16</f>
        <v/>
      </c>
      <c r="G1222" s="30">
        <f>'M5 - Sparkling Water &amp; Soda'!AM16</f>
        <v/>
      </c>
      <c r="H1222" s="31">
        <f>'M5 - Sparkling Water &amp; Soda'!N16</f>
        <v/>
      </c>
      <c r="I1222" s="15">
        <f>'M5 - Sparkling Water &amp; Soda'!AJ16</f>
        <v/>
      </c>
      <c r="J1222" s="15" t="inlineStr">
        <is>
          <t>Premium; selective S&amp;S to retain.</t>
        </is>
      </c>
    </row>
    <row r="1223" ht="28" customHeight="1">
      <c r="A1223" s="15" t="inlineStr">
        <is>
          <t>Spindrift</t>
        </is>
      </c>
      <c r="B1223" s="15" t="inlineStr">
        <is>
          <t>Spindrift Sparkling Water | Grapefruit | 15-pack 355mL</t>
        </is>
      </c>
      <c r="C1223" s="15" t="inlineStr">
        <is>
          <t>5) Sparkling water &amp; soda</t>
        </is>
      </c>
      <c r="D1223" s="30">
        <f>'M5 - Sparkling Water &amp; Soda'!F17</f>
        <v/>
      </c>
      <c r="E1223" s="33">
        <f>'M5 - Sparkling Water &amp; Soda'!J17</f>
        <v/>
      </c>
      <c r="F1223" s="31">
        <f>'M5 - Sparkling Water &amp; Soda'!K17</f>
        <v/>
      </c>
      <c r="G1223" s="30">
        <f>'M5 - Sparkling Water &amp; Soda'!AM17</f>
        <v/>
      </c>
      <c r="H1223" s="31">
        <f>'M5 - Sparkling Water &amp; Soda'!N17</f>
        <v/>
      </c>
      <c r="I1223" s="15">
        <f>'M5 - Sparkling Water &amp; Soda'!AJ17</f>
        <v/>
      </c>
      <c r="J1223" s="15" t="inlineStr">
        <is>
          <t>Premium; selective S&amp;S to retain.</t>
        </is>
      </c>
    </row>
    <row r="1224" ht="28" customHeight="1">
      <c r="A1224" s="15" t="inlineStr">
        <is>
          <t>Spindrift</t>
        </is>
      </c>
      <c r="B1224" s="15" t="inlineStr">
        <is>
          <t>Spindrift Sparkling Water | Grapefruit | 18-pack 355mL</t>
        </is>
      </c>
      <c r="C1224" s="15" t="inlineStr">
        <is>
          <t>5) Sparkling water &amp; soda</t>
        </is>
      </c>
      <c r="D1224" s="30">
        <f>'M5 - Sparkling Water &amp; Soda'!F18</f>
        <v/>
      </c>
      <c r="E1224" s="33">
        <f>'M5 - Sparkling Water &amp; Soda'!J18</f>
        <v/>
      </c>
      <c r="F1224" s="31">
        <f>'M5 - Sparkling Water &amp; Soda'!K18</f>
        <v/>
      </c>
      <c r="G1224" s="30">
        <f>'M5 - Sparkling Water &amp; Soda'!AM18</f>
        <v/>
      </c>
      <c r="H1224" s="31">
        <f>'M5 - Sparkling Water &amp; Soda'!N18</f>
        <v/>
      </c>
      <c r="I1224" s="15">
        <f>'M5 - Sparkling Water &amp; Soda'!AJ18</f>
        <v/>
      </c>
      <c r="J1224" s="15" t="inlineStr">
        <is>
          <t>Premium; selective S&amp;S to retain.</t>
        </is>
      </c>
    </row>
    <row r="1225" ht="28" customHeight="1">
      <c r="A1225" s="15" t="inlineStr">
        <is>
          <t>Spindrift</t>
        </is>
      </c>
      <c r="B1225" s="15" t="inlineStr">
        <is>
          <t>Spindrift Sparkling Water | Grapefruit | 24-pack 355mL</t>
        </is>
      </c>
      <c r="C1225" s="15" t="inlineStr">
        <is>
          <t>5) Sparkling water &amp; soda</t>
        </is>
      </c>
      <c r="D1225" s="30">
        <f>'M5 - Sparkling Water &amp; Soda'!F19</f>
        <v/>
      </c>
      <c r="E1225" s="33">
        <f>'M5 - Sparkling Water &amp; Soda'!J19</f>
        <v/>
      </c>
      <c r="F1225" s="31">
        <f>'M5 - Sparkling Water &amp; Soda'!K19</f>
        <v/>
      </c>
      <c r="G1225" s="30">
        <f>'M5 - Sparkling Water &amp; Soda'!AM19</f>
        <v/>
      </c>
      <c r="H1225" s="31">
        <f>'M5 - Sparkling Water &amp; Soda'!N19</f>
        <v/>
      </c>
      <c r="I1225" s="15">
        <f>'M5 - Sparkling Water &amp; Soda'!AJ19</f>
        <v/>
      </c>
      <c r="J1225" s="15" t="inlineStr">
        <is>
          <t>Premium; selective S&amp;S to retain.</t>
        </is>
      </c>
    </row>
    <row r="1226" ht="28" customHeight="1">
      <c r="A1226" s="15" t="inlineStr">
        <is>
          <t>Spindrift</t>
        </is>
      </c>
      <c r="B1226" s="15" t="inlineStr">
        <is>
          <t>Spindrift Sparkling Water | Half-Tea Half-Lemon | single 355mL</t>
        </is>
      </c>
      <c r="C1226" s="15" t="inlineStr">
        <is>
          <t>5) Sparkling water &amp; soda</t>
        </is>
      </c>
      <c r="D1226" s="30">
        <f>'M5 - Sparkling Water &amp; Soda'!F20</f>
        <v/>
      </c>
      <c r="E1226" s="33">
        <f>'M5 - Sparkling Water &amp; Soda'!J20</f>
        <v/>
      </c>
      <c r="F1226" s="31">
        <f>'M5 - Sparkling Water &amp; Soda'!K20</f>
        <v/>
      </c>
      <c r="G1226" s="30">
        <f>'M5 - Sparkling Water &amp; Soda'!AM20</f>
        <v/>
      </c>
      <c r="H1226" s="31">
        <f>'M5 - Sparkling Water &amp; Soda'!N20</f>
        <v/>
      </c>
      <c r="I1226" s="15">
        <f>'M5 - Sparkling Water &amp; Soda'!AJ20</f>
        <v/>
      </c>
      <c r="J1226" s="15" t="inlineStr">
        <is>
          <t>Premium; selective S&amp;S to retain.</t>
        </is>
      </c>
    </row>
    <row r="1227" ht="28" customHeight="1">
      <c r="A1227" s="15" t="inlineStr">
        <is>
          <t>Spindrift</t>
        </is>
      </c>
      <c r="B1227" s="15" t="inlineStr">
        <is>
          <t>Spindrift Sparkling Water | Half-Tea Half-Lemon | 8-pack 355mL</t>
        </is>
      </c>
      <c r="C1227" s="15" t="inlineStr">
        <is>
          <t>5) Sparkling water &amp; soda</t>
        </is>
      </c>
      <c r="D1227" s="30">
        <f>'M5 - Sparkling Water &amp; Soda'!F21</f>
        <v/>
      </c>
      <c r="E1227" s="33">
        <f>'M5 - Sparkling Water &amp; Soda'!J21</f>
        <v/>
      </c>
      <c r="F1227" s="31">
        <f>'M5 - Sparkling Water &amp; Soda'!K21</f>
        <v/>
      </c>
      <c r="G1227" s="30">
        <f>'M5 - Sparkling Water &amp; Soda'!AM21</f>
        <v/>
      </c>
      <c r="H1227" s="31">
        <f>'M5 - Sparkling Water &amp; Soda'!N21</f>
        <v/>
      </c>
      <c r="I1227" s="15">
        <f>'M5 - Sparkling Water &amp; Soda'!AJ21</f>
        <v/>
      </c>
      <c r="J1227" s="15" t="inlineStr">
        <is>
          <t>Premium; selective S&amp;S to retain.</t>
        </is>
      </c>
    </row>
    <row r="1228" ht="28" customHeight="1">
      <c r="A1228" s="15" t="inlineStr">
        <is>
          <t>Spindrift</t>
        </is>
      </c>
      <c r="B1228" s="15" t="inlineStr">
        <is>
          <t>Spindrift Sparkling Water | Half-Tea Half-Lemon | 12-pack 355mL</t>
        </is>
      </c>
      <c r="C1228" s="15" t="inlineStr">
        <is>
          <t>5) Sparkling water &amp; soda</t>
        </is>
      </c>
      <c r="D1228" s="30">
        <f>'M5 - Sparkling Water &amp; Soda'!F22</f>
        <v/>
      </c>
      <c r="E1228" s="33">
        <f>'M5 - Sparkling Water &amp; Soda'!J22</f>
        <v/>
      </c>
      <c r="F1228" s="31">
        <f>'M5 - Sparkling Water &amp; Soda'!K22</f>
        <v/>
      </c>
      <c r="G1228" s="30">
        <f>'M5 - Sparkling Water &amp; Soda'!AM22</f>
        <v/>
      </c>
      <c r="H1228" s="31">
        <f>'M5 - Sparkling Water &amp; Soda'!N22</f>
        <v/>
      </c>
      <c r="I1228" s="15">
        <f>'M5 - Sparkling Water &amp; Soda'!AJ22</f>
        <v/>
      </c>
      <c r="J1228" s="15" t="inlineStr">
        <is>
          <t>Premium; selective S&amp;S to retain.</t>
        </is>
      </c>
    </row>
    <row r="1229" ht="28" customHeight="1">
      <c r="A1229" s="15" t="inlineStr">
        <is>
          <t>Spindrift</t>
        </is>
      </c>
      <c r="B1229" s="15" t="inlineStr">
        <is>
          <t>Spindrift Sparkling Water | Half-Tea Half-Lemon | 15-pack 355mL</t>
        </is>
      </c>
      <c r="C1229" s="15" t="inlineStr">
        <is>
          <t>5) Sparkling water &amp; soda</t>
        </is>
      </c>
      <c r="D1229" s="30">
        <f>'M5 - Sparkling Water &amp; Soda'!F23</f>
        <v/>
      </c>
      <c r="E1229" s="33">
        <f>'M5 - Sparkling Water &amp; Soda'!J23</f>
        <v/>
      </c>
      <c r="F1229" s="31">
        <f>'M5 - Sparkling Water &amp; Soda'!K23</f>
        <v/>
      </c>
      <c r="G1229" s="30">
        <f>'M5 - Sparkling Water &amp; Soda'!AM23</f>
        <v/>
      </c>
      <c r="H1229" s="31">
        <f>'M5 - Sparkling Water &amp; Soda'!N23</f>
        <v/>
      </c>
      <c r="I1229" s="15">
        <f>'M5 - Sparkling Water &amp; Soda'!AJ23</f>
        <v/>
      </c>
      <c r="J1229" s="15" t="inlineStr">
        <is>
          <t>Premium; selective S&amp;S to retain.</t>
        </is>
      </c>
    </row>
    <row r="1230" ht="28" customHeight="1">
      <c r="A1230" s="15" t="inlineStr">
        <is>
          <t>Spindrift</t>
        </is>
      </c>
      <c r="B1230" s="15" t="inlineStr">
        <is>
          <t>Spindrift Sparkling Water | Half-Tea Half-Lemon | 18-pack 355mL</t>
        </is>
      </c>
      <c r="C1230" s="15" t="inlineStr">
        <is>
          <t>5) Sparkling water &amp; soda</t>
        </is>
      </c>
      <c r="D1230" s="30">
        <f>'M5 - Sparkling Water &amp; Soda'!F24</f>
        <v/>
      </c>
      <c r="E1230" s="33">
        <f>'M5 - Sparkling Water &amp; Soda'!J24</f>
        <v/>
      </c>
      <c r="F1230" s="31">
        <f>'M5 - Sparkling Water &amp; Soda'!K24</f>
        <v/>
      </c>
      <c r="G1230" s="30">
        <f>'M5 - Sparkling Water &amp; Soda'!AM24</f>
        <v/>
      </c>
      <c r="H1230" s="31">
        <f>'M5 - Sparkling Water &amp; Soda'!N24</f>
        <v/>
      </c>
      <c r="I1230" s="15">
        <f>'M5 - Sparkling Water &amp; Soda'!AJ24</f>
        <v/>
      </c>
      <c r="J1230" s="15" t="inlineStr">
        <is>
          <t>Premium; selective S&amp;S to retain.</t>
        </is>
      </c>
    </row>
    <row r="1231" ht="28" customHeight="1">
      <c r="A1231" s="15" t="inlineStr">
        <is>
          <t>Spindrift</t>
        </is>
      </c>
      <c r="B1231" s="15" t="inlineStr">
        <is>
          <t>Spindrift Sparkling Water | Half-Tea Half-Lemon | 24-pack 355mL</t>
        </is>
      </c>
      <c r="C1231" s="15" t="inlineStr">
        <is>
          <t>5) Sparkling water &amp; soda</t>
        </is>
      </c>
      <c r="D1231" s="30">
        <f>'M5 - Sparkling Water &amp; Soda'!F25</f>
        <v/>
      </c>
      <c r="E1231" s="33">
        <f>'M5 - Sparkling Water &amp; Soda'!J25</f>
        <v/>
      </c>
      <c r="F1231" s="31">
        <f>'M5 - Sparkling Water &amp; Soda'!K25</f>
        <v/>
      </c>
      <c r="G1231" s="30">
        <f>'M5 - Sparkling Water &amp; Soda'!AM25</f>
        <v/>
      </c>
      <c r="H1231" s="31">
        <f>'M5 - Sparkling Water &amp; Soda'!N25</f>
        <v/>
      </c>
      <c r="I1231" s="15">
        <f>'M5 - Sparkling Water &amp; Soda'!AJ25</f>
        <v/>
      </c>
      <c r="J1231" s="15" t="inlineStr">
        <is>
          <t>Premium; selective S&amp;S to retain.</t>
        </is>
      </c>
    </row>
    <row r="1232" ht="28" customHeight="1">
      <c r="A1232" s="15" t="inlineStr">
        <is>
          <t>Spindrift</t>
        </is>
      </c>
      <c r="B1232" s="15" t="inlineStr">
        <is>
          <t>Spindrift Sparkling Water | Pineapple | single 355mL</t>
        </is>
      </c>
      <c r="C1232" s="15" t="inlineStr">
        <is>
          <t>5) Sparkling water &amp; soda</t>
        </is>
      </c>
      <c r="D1232" s="30">
        <f>'M5 - Sparkling Water &amp; Soda'!F26</f>
        <v/>
      </c>
      <c r="E1232" s="33">
        <f>'M5 - Sparkling Water &amp; Soda'!J26</f>
        <v/>
      </c>
      <c r="F1232" s="31">
        <f>'M5 - Sparkling Water &amp; Soda'!K26</f>
        <v/>
      </c>
      <c r="G1232" s="30">
        <f>'M5 - Sparkling Water &amp; Soda'!AM26</f>
        <v/>
      </c>
      <c r="H1232" s="31">
        <f>'M5 - Sparkling Water &amp; Soda'!N26</f>
        <v/>
      </c>
      <c r="I1232" s="15">
        <f>'M5 - Sparkling Water &amp; Soda'!AJ26</f>
        <v/>
      </c>
      <c r="J1232" s="15" t="inlineStr">
        <is>
          <t>Premium; selective S&amp;S to retain.</t>
        </is>
      </c>
    </row>
    <row r="1233" ht="28" customHeight="1">
      <c r="A1233" s="15" t="inlineStr">
        <is>
          <t>Spindrift</t>
        </is>
      </c>
      <c r="B1233" s="15" t="inlineStr">
        <is>
          <t>Spindrift Sparkling Water | Pineapple | 8-pack 355mL</t>
        </is>
      </c>
      <c r="C1233" s="15" t="inlineStr">
        <is>
          <t>5) Sparkling water &amp; soda</t>
        </is>
      </c>
      <c r="D1233" s="30">
        <f>'M5 - Sparkling Water &amp; Soda'!F27</f>
        <v/>
      </c>
      <c r="E1233" s="33">
        <f>'M5 - Sparkling Water &amp; Soda'!J27</f>
        <v/>
      </c>
      <c r="F1233" s="31">
        <f>'M5 - Sparkling Water &amp; Soda'!K27</f>
        <v/>
      </c>
      <c r="G1233" s="30">
        <f>'M5 - Sparkling Water &amp; Soda'!AM27</f>
        <v/>
      </c>
      <c r="H1233" s="31">
        <f>'M5 - Sparkling Water &amp; Soda'!N27</f>
        <v/>
      </c>
      <c r="I1233" s="15">
        <f>'M5 - Sparkling Water &amp; Soda'!AJ27</f>
        <v/>
      </c>
      <c r="J1233" s="15" t="inlineStr">
        <is>
          <t>Premium; selective S&amp;S to retain.</t>
        </is>
      </c>
    </row>
    <row r="1234" ht="28" customHeight="1">
      <c r="A1234" s="15" t="inlineStr">
        <is>
          <t>Spindrift</t>
        </is>
      </c>
      <c r="B1234" s="15" t="inlineStr">
        <is>
          <t>Spindrift Sparkling Water | Pineapple | 12-pack 355mL</t>
        </is>
      </c>
      <c r="C1234" s="15" t="inlineStr">
        <is>
          <t>5) Sparkling water &amp; soda</t>
        </is>
      </c>
      <c r="D1234" s="30">
        <f>'M5 - Sparkling Water &amp; Soda'!F28</f>
        <v/>
      </c>
      <c r="E1234" s="33">
        <f>'M5 - Sparkling Water &amp; Soda'!J28</f>
        <v/>
      </c>
      <c r="F1234" s="31">
        <f>'M5 - Sparkling Water &amp; Soda'!K28</f>
        <v/>
      </c>
      <c r="G1234" s="30">
        <f>'M5 - Sparkling Water &amp; Soda'!AM28</f>
        <v/>
      </c>
      <c r="H1234" s="31">
        <f>'M5 - Sparkling Water &amp; Soda'!N28</f>
        <v/>
      </c>
      <c r="I1234" s="15">
        <f>'M5 - Sparkling Water &amp; Soda'!AJ28</f>
        <v/>
      </c>
      <c r="J1234" s="15" t="inlineStr">
        <is>
          <t>Premium; selective S&amp;S to retain.</t>
        </is>
      </c>
    </row>
    <row r="1235" ht="28" customHeight="1">
      <c r="A1235" s="15" t="inlineStr">
        <is>
          <t>Spindrift</t>
        </is>
      </c>
      <c r="B1235" s="15" t="inlineStr">
        <is>
          <t>Spindrift Sparkling Water | Pineapple | 15-pack 355mL</t>
        </is>
      </c>
      <c r="C1235" s="15" t="inlineStr">
        <is>
          <t>5) Sparkling water &amp; soda</t>
        </is>
      </c>
      <c r="D1235" s="30">
        <f>'M5 - Sparkling Water &amp; Soda'!F29</f>
        <v/>
      </c>
      <c r="E1235" s="33">
        <f>'M5 - Sparkling Water &amp; Soda'!J29</f>
        <v/>
      </c>
      <c r="F1235" s="31">
        <f>'M5 - Sparkling Water &amp; Soda'!K29</f>
        <v/>
      </c>
      <c r="G1235" s="30">
        <f>'M5 - Sparkling Water &amp; Soda'!AM29</f>
        <v/>
      </c>
      <c r="H1235" s="31">
        <f>'M5 - Sparkling Water &amp; Soda'!N29</f>
        <v/>
      </c>
      <c r="I1235" s="15">
        <f>'M5 - Sparkling Water &amp; Soda'!AJ29</f>
        <v/>
      </c>
      <c r="J1235" s="15" t="inlineStr">
        <is>
          <t>Premium; selective S&amp;S to retain.</t>
        </is>
      </c>
    </row>
    <row r="1236" ht="28" customHeight="1">
      <c r="A1236" s="15" t="inlineStr">
        <is>
          <t>Spindrift</t>
        </is>
      </c>
      <c r="B1236" s="15" t="inlineStr">
        <is>
          <t>Spindrift Sparkling Water | Pineapple | 18-pack 355mL</t>
        </is>
      </c>
      <c r="C1236" s="15" t="inlineStr">
        <is>
          <t>5) Sparkling water &amp; soda</t>
        </is>
      </c>
      <c r="D1236" s="30">
        <f>'M5 - Sparkling Water &amp; Soda'!F30</f>
        <v/>
      </c>
      <c r="E1236" s="33">
        <f>'M5 - Sparkling Water &amp; Soda'!J30</f>
        <v/>
      </c>
      <c r="F1236" s="31">
        <f>'M5 - Sparkling Water &amp; Soda'!K30</f>
        <v/>
      </c>
      <c r="G1236" s="30">
        <f>'M5 - Sparkling Water &amp; Soda'!AM30</f>
        <v/>
      </c>
      <c r="H1236" s="31">
        <f>'M5 - Sparkling Water &amp; Soda'!N30</f>
        <v/>
      </c>
      <c r="I1236" s="15">
        <f>'M5 - Sparkling Water &amp; Soda'!AJ30</f>
        <v/>
      </c>
      <c r="J1236" s="15" t="inlineStr">
        <is>
          <t>Premium; selective S&amp;S to retain.</t>
        </is>
      </c>
    </row>
    <row r="1237" ht="28" customHeight="1">
      <c r="A1237" s="15" t="inlineStr">
        <is>
          <t>Spindrift</t>
        </is>
      </c>
      <c r="B1237" s="15" t="inlineStr">
        <is>
          <t>Spindrift Sparkling Water | Pineapple | 24-pack 355mL</t>
        </is>
      </c>
      <c r="C1237" s="15" t="inlineStr">
        <is>
          <t>5) Sparkling water &amp; soda</t>
        </is>
      </c>
      <c r="D1237" s="30">
        <f>'M5 - Sparkling Water &amp; Soda'!F31</f>
        <v/>
      </c>
      <c r="E1237" s="33">
        <f>'M5 - Sparkling Water &amp; Soda'!J31</f>
        <v/>
      </c>
      <c r="F1237" s="31">
        <f>'M5 - Sparkling Water &amp; Soda'!K31</f>
        <v/>
      </c>
      <c r="G1237" s="30">
        <f>'M5 - Sparkling Water &amp; Soda'!AM31</f>
        <v/>
      </c>
      <c r="H1237" s="31">
        <f>'M5 - Sparkling Water &amp; Soda'!N31</f>
        <v/>
      </c>
      <c r="I1237" s="15">
        <f>'M5 - Sparkling Water &amp; Soda'!AJ31</f>
        <v/>
      </c>
      <c r="J1237" s="15" t="inlineStr">
        <is>
          <t>Premium; selective S&amp;S to retain.</t>
        </is>
      </c>
    </row>
    <row r="1238" ht="28" customHeight="1">
      <c r="A1238" s="15" t="inlineStr">
        <is>
          <t>Spindrift</t>
        </is>
      </c>
      <c r="B1238" s="15" t="inlineStr">
        <is>
          <t>Spindrift Sparkling Water | Blackberry | single 355mL</t>
        </is>
      </c>
      <c r="C1238" s="15" t="inlineStr">
        <is>
          <t>5) Sparkling water &amp; soda</t>
        </is>
      </c>
      <c r="D1238" s="30">
        <f>'M5 - Sparkling Water &amp; Soda'!F32</f>
        <v/>
      </c>
      <c r="E1238" s="33">
        <f>'M5 - Sparkling Water &amp; Soda'!J32</f>
        <v/>
      </c>
      <c r="F1238" s="31">
        <f>'M5 - Sparkling Water &amp; Soda'!K32</f>
        <v/>
      </c>
      <c r="G1238" s="30">
        <f>'M5 - Sparkling Water &amp; Soda'!AM32</f>
        <v/>
      </c>
      <c r="H1238" s="31">
        <f>'M5 - Sparkling Water &amp; Soda'!N32</f>
        <v/>
      </c>
      <c r="I1238" s="15">
        <f>'M5 - Sparkling Water &amp; Soda'!AJ32</f>
        <v/>
      </c>
      <c r="J1238" s="15" t="inlineStr">
        <is>
          <t>Premium; selective S&amp;S to retain.</t>
        </is>
      </c>
    </row>
    <row r="1239" ht="28" customHeight="1">
      <c r="A1239" s="15" t="inlineStr">
        <is>
          <t>Spindrift</t>
        </is>
      </c>
      <c r="B1239" s="15" t="inlineStr">
        <is>
          <t>Spindrift Sparkling Water | Blackberry | 8-pack 355mL</t>
        </is>
      </c>
      <c r="C1239" s="15" t="inlineStr">
        <is>
          <t>5) Sparkling water &amp; soda</t>
        </is>
      </c>
      <c r="D1239" s="30">
        <f>'M5 - Sparkling Water &amp; Soda'!F33</f>
        <v/>
      </c>
      <c r="E1239" s="33">
        <f>'M5 - Sparkling Water &amp; Soda'!J33</f>
        <v/>
      </c>
      <c r="F1239" s="31">
        <f>'M5 - Sparkling Water &amp; Soda'!K33</f>
        <v/>
      </c>
      <c r="G1239" s="30">
        <f>'M5 - Sparkling Water &amp; Soda'!AM33</f>
        <v/>
      </c>
      <c r="H1239" s="31">
        <f>'M5 - Sparkling Water &amp; Soda'!N33</f>
        <v/>
      </c>
      <c r="I1239" s="15">
        <f>'M5 - Sparkling Water &amp; Soda'!AJ33</f>
        <v/>
      </c>
      <c r="J1239" s="15" t="inlineStr">
        <is>
          <t>Premium; selective S&amp;S to retain.</t>
        </is>
      </c>
    </row>
    <row r="1240" ht="28" customHeight="1">
      <c r="A1240" s="15" t="inlineStr">
        <is>
          <t>Spindrift</t>
        </is>
      </c>
      <c r="B1240" s="15" t="inlineStr">
        <is>
          <t>Spindrift Sparkling Water | Blackberry | 12-pack 355mL</t>
        </is>
      </c>
      <c r="C1240" s="15" t="inlineStr">
        <is>
          <t>5) Sparkling water &amp; soda</t>
        </is>
      </c>
      <c r="D1240" s="30">
        <f>'M5 - Sparkling Water &amp; Soda'!F34</f>
        <v/>
      </c>
      <c r="E1240" s="33">
        <f>'M5 - Sparkling Water &amp; Soda'!J34</f>
        <v/>
      </c>
      <c r="F1240" s="31">
        <f>'M5 - Sparkling Water &amp; Soda'!K34</f>
        <v/>
      </c>
      <c r="G1240" s="30">
        <f>'M5 - Sparkling Water &amp; Soda'!AM34</f>
        <v/>
      </c>
      <c r="H1240" s="31">
        <f>'M5 - Sparkling Water &amp; Soda'!N34</f>
        <v/>
      </c>
      <c r="I1240" s="15">
        <f>'M5 - Sparkling Water &amp; Soda'!AJ34</f>
        <v/>
      </c>
      <c r="J1240" s="15" t="inlineStr">
        <is>
          <t>Premium; selective S&amp;S to retain.</t>
        </is>
      </c>
    </row>
    <row r="1241" ht="28" customHeight="1">
      <c r="A1241" s="15" t="inlineStr">
        <is>
          <t>Spindrift</t>
        </is>
      </c>
      <c r="B1241" s="15" t="inlineStr">
        <is>
          <t>Spindrift Sparkling Water | Blackberry | 15-pack 355mL</t>
        </is>
      </c>
      <c r="C1241" s="15" t="inlineStr">
        <is>
          <t>5) Sparkling water &amp; soda</t>
        </is>
      </c>
      <c r="D1241" s="30">
        <f>'M5 - Sparkling Water &amp; Soda'!F35</f>
        <v/>
      </c>
      <c r="E1241" s="33">
        <f>'M5 - Sparkling Water &amp; Soda'!J35</f>
        <v/>
      </c>
      <c r="F1241" s="31">
        <f>'M5 - Sparkling Water &amp; Soda'!K35</f>
        <v/>
      </c>
      <c r="G1241" s="30">
        <f>'M5 - Sparkling Water &amp; Soda'!AM35</f>
        <v/>
      </c>
      <c r="H1241" s="31">
        <f>'M5 - Sparkling Water &amp; Soda'!N35</f>
        <v/>
      </c>
      <c r="I1241" s="15">
        <f>'M5 - Sparkling Water &amp; Soda'!AJ35</f>
        <v/>
      </c>
      <c r="J1241" s="15" t="inlineStr">
        <is>
          <t>Premium; selective S&amp;S to retain.</t>
        </is>
      </c>
    </row>
    <row r="1242" ht="28" customHeight="1">
      <c r="A1242" s="15" t="inlineStr">
        <is>
          <t>Spindrift</t>
        </is>
      </c>
      <c r="B1242" s="15" t="inlineStr">
        <is>
          <t>Spindrift Sparkling Water | Blackberry | 18-pack 355mL</t>
        </is>
      </c>
      <c r="C1242" s="15" t="inlineStr">
        <is>
          <t>5) Sparkling water &amp; soda</t>
        </is>
      </c>
      <c r="D1242" s="30">
        <f>'M5 - Sparkling Water &amp; Soda'!F36</f>
        <v/>
      </c>
      <c r="E1242" s="33">
        <f>'M5 - Sparkling Water &amp; Soda'!J36</f>
        <v/>
      </c>
      <c r="F1242" s="31">
        <f>'M5 - Sparkling Water &amp; Soda'!K36</f>
        <v/>
      </c>
      <c r="G1242" s="30">
        <f>'M5 - Sparkling Water &amp; Soda'!AM36</f>
        <v/>
      </c>
      <c r="H1242" s="31">
        <f>'M5 - Sparkling Water &amp; Soda'!N36</f>
        <v/>
      </c>
      <c r="I1242" s="15">
        <f>'M5 - Sparkling Water &amp; Soda'!AJ36</f>
        <v/>
      </c>
      <c r="J1242" s="15" t="inlineStr">
        <is>
          <t>Premium; selective S&amp;S to retain.</t>
        </is>
      </c>
    </row>
    <row r="1243" ht="28" customHeight="1">
      <c r="A1243" s="15" t="inlineStr">
        <is>
          <t>Spindrift</t>
        </is>
      </c>
      <c r="B1243" s="15" t="inlineStr">
        <is>
          <t>Spindrift Sparkling Water | Blackberry | 24-pack 355mL</t>
        </is>
      </c>
      <c r="C1243" s="15" t="inlineStr">
        <is>
          <t>5) Sparkling water &amp; soda</t>
        </is>
      </c>
      <c r="D1243" s="30">
        <f>'M5 - Sparkling Water &amp; Soda'!F37</f>
        <v/>
      </c>
      <c r="E1243" s="33">
        <f>'M5 - Sparkling Water &amp; Soda'!J37</f>
        <v/>
      </c>
      <c r="F1243" s="31">
        <f>'M5 - Sparkling Water &amp; Soda'!K37</f>
        <v/>
      </c>
      <c r="G1243" s="30">
        <f>'M5 - Sparkling Water &amp; Soda'!AM37</f>
        <v/>
      </c>
      <c r="H1243" s="31">
        <f>'M5 - Sparkling Water &amp; Soda'!N37</f>
        <v/>
      </c>
      <c r="I1243" s="15">
        <f>'M5 - Sparkling Water &amp; Soda'!AJ37</f>
        <v/>
      </c>
      <c r="J1243" s="15" t="inlineStr">
        <is>
          <t>Premium; selective S&amp;S to retain.</t>
        </is>
      </c>
    </row>
    <row r="1244" ht="28" customHeight="1">
      <c r="A1244" s="15" t="inlineStr">
        <is>
          <t>Spindrift</t>
        </is>
      </c>
      <c r="B1244" s="15" t="inlineStr">
        <is>
          <t>Spindrift Sparkling Water | Strawberry | single 355mL</t>
        </is>
      </c>
      <c r="C1244" s="15" t="inlineStr">
        <is>
          <t>5) Sparkling water &amp; soda</t>
        </is>
      </c>
      <c r="D1244" s="30">
        <f>'M5 - Sparkling Water &amp; Soda'!F38</f>
        <v/>
      </c>
      <c r="E1244" s="33">
        <f>'M5 - Sparkling Water &amp; Soda'!J38</f>
        <v/>
      </c>
      <c r="F1244" s="31">
        <f>'M5 - Sparkling Water &amp; Soda'!K38</f>
        <v/>
      </c>
      <c r="G1244" s="30">
        <f>'M5 - Sparkling Water &amp; Soda'!AM38</f>
        <v/>
      </c>
      <c r="H1244" s="31">
        <f>'M5 - Sparkling Water &amp; Soda'!N38</f>
        <v/>
      </c>
      <c r="I1244" s="15">
        <f>'M5 - Sparkling Water &amp; Soda'!AJ38</f>
        <v/>
      </c>
      <c r="J1244" s="15" t="inlineStr">
        <is>
          <t>Premium; selective S&amp;S to retain.</t>
        </is>
      </c>
    </row>
    <row r="1245" ht="28" customHeight="1">
      <c r="A1245" s="15" t="inlineStr">
        <is>
          <t>Spindrift</t>
        </is>
      </c>
      <c r="B1245" s="15" t="inlineStr">
        <is>
          <t>Spindrift Sparkling Water | Strawberry | 8-pack 355mL</t>
        </is>
      </c>
      <c r="C1245" s="15" t="inlineStr">
        <is>
          <t>5) Sparkling water &amp; soda</t>
        </is>
      </c>
      <c r="D1245" s="30">
        <f>'M5 - Sparkling Water &amp; Soda'!F39</f>
        <v/>
      </c>
      <c r="E1245" s="33">
        <f>'M5 - Sparkling Water &amp; Soda'!J39</f>
        <v/>
      </c>
      <c r="F1245" s="31">
        <f>'M5 - Sparkling Water &amp; Soda'!K39</f>
        <v/>
      </c>
      <c r="G1245" s="30">
        <f>'M5 - Sparkling Water &amp; Soda'!AM39</f>
        <v/>
      </c>
      <c r="H1245" s="31">
        <f>'M5 - Sparkling Water &amp; Soda'!N39</f>
        <v/>
      </c>
      <c r="I1245" s="15">
        <f>'M5 - Sparkling Water &amp; Soda'!AJ39</f>
        <v/>
      </c>
      <c r="J1245" s="15" t="inlineStr">
        <is>
          <t>Premium; selective S&amp;S to retain.</t>
        </is>
      </c>
    </row>
    <row r="1246" ht="28" customHeight="1">
      <c r="A1246" s="15" t="inlineStr">
        <is>
          <t>Spindrift</t>
        </is>
      </c>
      <c r="B1246" s="15" t="inlineStr">
        <is>
          <t>Spindrift Sparkling Water | Strawberry | 12-pack 355mL</t>
        </is>
      </c>
      <c r="C1246" s="15" t="inlineStr">
        <is>
          <t>5) Sparkling water &amp; soda</t>
        </is>
      </c>
      <c r="D1246" s="30">
        <f>'M5 - Sparkling Water &amp; Soda'!F40</f>
        <v/>
      </c>
      <c r="E1246" s="33">
        <f>'M5 - Sparkling Water &amp; Soda'!J40</f>
        <v/>
      </c>
      <c r="F1246" s="31">
        <f>'M5 - Sparkling Water &amp; Soda'!K40</f>
        <v/>
      </c>
      <c r="G1246" s="30">
        <f>'M5 - Sparkling Water &amp; Soda'!AM40</f>
        <v/>
      </c>
      <c r="H1246" s="31">
        <f>'M5 - Sparkling Water &amp; Soda'!N40</f>
        <v/>
      </c>
      <c r="I1246" s="15">
        <f>'M5 - Sparkling Water &amp; Soda'!AJ40</f>
        <v/>
      </c>
      <c r="J1246" s="15" t="inlineStr">
        <is>
          <t>Premium; selective S&amp;S to retain.</t>
        </is>
      </c>
    </row>
    <row r="1247" ht="28" customHeight="1">
      <c r="A1247" s="15" t="inlineStr">
        <is>
          <t>Spindrift</t>
        </is>
      </c>
      <c r="B1247" s="15" t="inlineStr">
        <is>
          <t>Spindrift Sparkling Water | Strawberry | 15-pack 355mL</t>
        </is>
      </c>
      <c r="C1247" s="15" t="inlineStr">
        <is>
          <t>5) Sparkling water &amp; soda</t>
        </is>
      </c>
      <c r="D1247" s="30">
        <f>'M5 - Sparkling Water &amp; Soda'!F41</f>
        <v/>
      </c>
      <c r="E1247" s="33">
        <f>'M5 - Sparkling Water &amp; Soda'!J41</f>
        <v/>
      </c>
      <c r="F1247" s="31">
        <f>'M5 - Sparkling Water &amp; Soda'!K41</f>
        <v/>
      </c>
      <c r="G1247" s="30">
        <f>'M5 - Sparkling Water &amp; Soda'!AM41</f>
        <v/>
      </c>
      <c r="H1247" s="31">
        <f>'M5 - Sparkling Water &amp; Soda'!N41</f>
        <v/>
      </c>
      <c r="I1247" s="15">
        <f>'M5 - Sparkling Water &amp; Soda'!AJ41</f>
        <v/>
      </c>
      <c r="J1247" s="15" t="inlineStr">
        <is>
          <t>Premium; selective S&amp;S to retain.</t>
        </is>
      </c>
    </row>
    <row r="1248" ht="28" customHeight="1">
      <c r="A1248" s="15" t="inlineStr">
        <is>
          <t>Spindrift</t>
        </is>
      </c>
      <c r="B1248" s="15" t="inlineStr">
        <is>
          <t>Spindrift Sparkling Water | Strawberry | 18-pack 355mL</t>
        </is>
      </c>
      <c r="C1248" s="15" t="inlineStr">
        <is>
          <t>5) Sparkling water &amp; soda</t>
        </is>
      </c>
      <c r="D1248" s="30">
        <f>'M5 - Sparkling Water &amp; Soda'!F42</f>
        <v/>
      </c>
      <c r="E1248" s="33">
        <f>'M5 - Sparkling Water &amp; Soda'!J42</f>
        <v/>
      </c>
      <c r="F1248" s="31">
        <f>'M5 - Sparkling Water &amp; Soda'!K42</f>
        <v/>
      </c>
      <c r="G1248" s="30">
        <f>'M5 - Sparkling Water &amp; Soda'!AM42</f>
        <v/>
      </c>
      <c r="H1248" s="31">
        <f>'M5 - Sparkling Water &amp; Soda'!N42</f>
        <v/>
      </c>
      <c r="I1248" s="15">
        <f>'M5 - Sparkling Water &amp; Soda'!AJ42</f>
        <v/>
      </c>
      <c r="J1248" s="15" t="inlineStr">
        <is>
          <t>Premium; selective S&amp;S to retain.</t>
        </is>
      </c>
    </row>
    <row r="1249" ht="28" customHeight="1">
      <c r="A1249" s="15" t="inlineStr">
        <is>
          <t>Spindrift</t>
        </is>
      </c>
      <c r="B1249" s="15" t="inlineStr">
        <is>
          <t>Spindrift Sparkling Water | Strawberry | 24-pack 355mL</t>
        </is>
      </c>
      <c r="C1249" s="15" t="inlineStr">
        <is>
          <t>5) Sparkling water &amp; soda</t>
        </is>
      </c>
      <c r="D1249" s="30">
        <f>'M5 - Sparkling Water &amp; Soda'!F43</f>
        <v/>
      </c>
      <c r="E1249" s="33">
        <f>'M5 - Sparkling Water &amp; Soda'!J43</f>
        <v/>
      </c>
      <c r="F1249" s="31">
        <f>'M5 - Sparkling Water &amp; Soda'!K43</f>
        <v/>
      </c>
      <c r="G1249" s="30">
        <f>'M5 - Sparkling Water &amp; Soda'!AM43</f>
        <v/>
      </c>
      <c r="H1249" s="31">
        <f>'M5 - Sparkling Water &amp; Soda'!N43</f>
        <v/>
      </c>
      <c r="I1249" s="15">
        <f>'M5 - Sparkling Water &amp; Soda'!AJ43</f>
        <v/>
      </c>
      <c r="J1249" s="15" t="inlineStr">
        <is>
          <t>Premium; selective S&amp;S to retain.</t>
        </is>
      </c>
    </row>
    <row r="1250" ht="28" customHeight="1">
      <c r="A1250" s="15" t="inlineStr">
        <is>
          <t>Spindrift</t>
        </is>
      </c>
      <c r="B1250" s="15" t="inlineStr">
        <is>
          <t>Spindrift Sparkling Water | Orange Mango | single 355mL</t>
        </is>
      </c>
      <c r="C1250" s="15" t="inlineStr">
        <is>
          <t>5) Sparkling water &amp; soda</t>
        </is>
      </c>
      <c r="D1250" s="30">
        <f>'M5 - Sparkling Water &amp; Soda'!F44</f>
        <v/>
      </c>
      <c r="E1250" s="33">
        <f>'M5 - Sparkling Water &amp; Soda'!J44</f>
        <v/>
      </c>
      <c r="F1250" s="31">
        <f>'M5 - Sparkling Water &amp; Soda'!K44</f>
        <v/>
      </c>
      <c r="G1250" s="30">
        <f>'M5 - Sparkling Water &amp; Soda'!AM44</f>
        <v/>
      </c>
      <c r="H1250" s="31">
        <f>'M5 - Sparkling Water &amp; Soda'!N44</f>
        <v/>
      </c>
      <c r="I1250" s="15">
        <f>'M5 - Sparkling Water &amp; Soda'!AJ44</f>
        <v/>
      </c>
      <c r="J1250" s="15" t="inlineStr">
        <is>
          <t>Premium; selective S&amp;S to retain.</t>
        </is>
      </c>
    </row>
    <row r="1251" ht="28" customHeight="1">
      <c r="A1251" s="15" t="inlineStr">
        <is>
          <t>Spindrift</t>
        </is>
      </c>
      <c r="B1251" s="15" t="inlineStr">
        <is>
          <t>Spindrift Sparkling Water | Orange Mango | 8-pack 355mL</t>
        </is>
      </c>
      <c r="C1251" s="15" t="inlineStr">
        <is>
          <t>5) Sparkling water &amp; soda</t>
        </is>
      </c>
      <c r="D1251" s="30">
        <f>'M5 - Sparkling Water &amp; Soda'!F45</f>
        <v/>
      </c>
      <c r="E1251" s="33">
        <f>'M5 - Sparkling Water &amp; Soda'!J45</f>
        <v/>
      </c>
      <c r="F1251" s="31">
        <f>'M5 - Sparkling Water &amp; Soda'!K45</f>
        <v/>
      </c>
      <c r="G1251" s="30">
        <f>'M5 - Sparkling Water &amp; Soda'!AM45</f>
        <v/>
      </c>
      <c r="H1251" s="31">
        <f>'M5 - Sparkling Water &amp; Soda'!N45</f>
        <v/>
      </c>
      <c r="I1251" s="15">
        <f>'M5 - Sparkling Water &amp; Soda'!AJ45</f>
        <v/>
      </c>
      <c r="J1251" s="15" t="inlineStr">
        <is>
          <t>Premium; selective S&amp;S to retain.</t>
        </is>
      </c>
    </row>
    <row r="1252" ht="28" customHeight="1">
      <c r="A1252" s="15" t="inlineStr">
        <is>
          <t>Spindrift</t>
        </is>
      </c>
      <c r="B1252" s="15" t="inlineStr">
        <is>
          <t>Spindrift Sparkling Water | Orange Mango | 12-pack 355mL</t>
        </is>
      </c>
      <c r="C1252" s="15" t="inlineStr">
        <is>
          <t>5) Sparkling water &amp; soda</t>
        </is>
      </c>
      <c r="D1252" s="30">
        <f>'M5 - Sparkling Water &amp; Soda'!F46</f>
        <v/>
      </c>
      <c r="E1252" s="33">
        <f>'M5 - Sparkling Water &amp; Soda'!J46</f>
        <v/>
      </c>
      <c r="F1252" s="31">
        <f>'M5 - Sparkling Water &amp; Soda'!K46</f>
        <v/>
      </c>
      <c r="G1252" s="30">
        <f>'M5 - Sparkling Water &amp; Soda'!AM46</f>
        <v/>
      </c>
      <c r="H1252" s="31">
        <f>'M5 - Sparkling Water &amp; Soda'!N46</f>
        <v/>
      </c>
      <c r="I1252" s="15">
        <f>'M5 - Sparkling Water &amp; Soda'!AJ46</f>
        <v/>
      </c>
      <c r="J1252" s="15" t="inlineStr">
        <is>
          <t>Premium; selective S&amp;S to retain.</t>
        </is>
      </c>
    </row>
    <row r="1253" ht="28" customHeight="1">
      <c r="A1253" s="15" t="inlineStr">
        <is>
          <t>Spindrift</t>
        </is>
      </c>
      <c r="B1253" s="15" t="inlineStr">
        <is>
          <t>Spindrift Sparkling Water | Orange Mango | 15-pack 355mL</t>
        </is>
      </c>
      <c r="C1253" s="15" t="inlineStr">
        <is>
          <t>5) Sparkling water &amp; soda</t>
        </is>
      </c>
      <c r="D1253" s="30">
        <f>'M5 - Sparkling Water &amp; Soda'!F47</f>
        <v/>
      </c>
      <c r="E1253" s="33">
        <f>'M5 - Sparkling Water &amp; Soda'!J47</f>
        <v/>
      </c>
      <c r="F1253" s="31">
        <f>'M5 - Sparkling Water &amp; Soda'!K47</f>
        <v/>
      </c>
      <c r="G1253" s="30">
        <f>'M5 - Sparkling Water &amp; Soda'!AM47</f>
        <v/>
      </c>
      <c r="H1253" s="31">
        <f>'M5 - Sparkling Water &amp; Soda'!N47</f>
        <v/>
      </c>
      <c r="I1253" s="15">
        <f>'M5 - Sparkling Water &amp; Soda'!AJ47</f>
        <v/>
      </c>
      <c r="J1253" s="15" t="inlineStr">
        <is>
          <t>Premium; selective S&amp;S to retain.</t>
        </is>
      </c>
    </row>
    <row r="1254" ht="28" customHeight="1">
      <c r="A1254" s="15" t="inlineStr">
        <is>
          <t>Spindrift</t>
        </is>
      </c>
      <c r="B1254" s="15" t="inlineStr">
        <is>
          <t>Spindrift Sparkling Water | Orange Mango | 18-pack 355mL</t>
        </is>
      </c>
      <c r="C1254" s="15" t="inlineStr">
        <is>
          <t>5) Sparkling water &amp; soda</t>
        </is>
      </c>
      <c r="D1254" s="30">
        <f>'M5 - Sparkling Water &amp; Soda'!F48</f>
        <v/>
      </c>
      <c r="E1254" s="33">
        <f>'M5 - Sparkling Water &amp; Soda'!J48</f>
        <v/>
      </c>
      <c r="F1254" s="31">
        <f>'M5 - Sparkling Water &amp; Soda'!K48</f>
        <v/>
      </c>
      <c r="G1254" s="30">
        <f>'M5 - Sparkling Water &amp; Soda'!AM48</f>
        <v/>
      </c>
      <c r="H1254" s="31">
        <f>'M5 - Sparkling Water &amp; Soda'!N48</f>
        <v/>
      </c>
      <c r="I1254" s="15">
        <f>'M5 - Sparkling Water &amp; Soda'!AJ48</f>
        <v/>
      </c>
      <c r="J1254" s="15" t="inlineStr">
        <is>
          <t>Premium; selective S&amp;S to retain.</t>
        </is>
      </c>
    </row>
    <row r="1255" ht="28" customHeight="1">
      <c r="A1255" s="15" t="inlineStr">
        <is>
          <t>Spindrift</t>
        </is>
      </c>
      <c r="B1255" s="15" t="inlineStr">
        <is>
          <t>Spindrift Sparkling Water | Orange Mango | 24-pack 355mL</t>
        </is>
      </c>
      <c r="C1255" s="15" t="inlineStr">
        <is>
          <t>5) Sparkling water &amp; soda</t>
        </is>
      </c>
      <c r="D1255" s="30">
        <f>'M5 - Sparkling Water &amp; Soda'!F49</f>
        <v/>
      </c>
      <c r="E1255" s="33">
        <f>'M5 - Sparkling Water &amp; Soda'!J49</f>
        <v/>
      </c>
      <c r="F1255" s="31">
        <f>'M5 - Sparkling Water &amp; Soda'!K49</f>
        <v/>
      </c>
      <c r="G1255" s="30">
        <f>'M5 - Sparkling Water &amp; Soda'!AM49</f>
        <v/>
      </c>
      <c r="H1255" s="31">
        <f>'M5 - Sparkling Water &amp; Soda'!N49</f>
        <v/>
      </c>
      <c r="I1255" s="15">
        <f>'M5 - Sparkling Water &amp; Soda'!AJ49</f>
        <v/>
      </c>
      <c r="J1255" s="15" t="inlineStr">
        <is>
          <t>Premium; selective S&amp;S to retain.</t>
        </is>
      </c>
    </row>
    <row r="1256" ht="28" customHeight="1">
      <c r="A1256" s="15" t="inlineStr">
        <is>
          <t>LaCroix</t>
        </is>
      </c>
      <c r="B1256" s="15" t="inlineStr">
        <is>
          <t>LaCroix Sparkling Water | Pamplemousse | single 355mL</t>
        </is>
      </c>
      <c r="C1256" s="15" t="inlineStr">
        <is>
          <t>5) Sparkling water &amp; soda</t>
        </is>
      </c>
      <c r="D1256" s="30">
        <f>'M5 - Sparkling Water &amp; Soda'!F50</f>
        <v/>
      </c>
      <c r="E1256" s="33">
        <f>'M5 - Sparkling Water &amp; Soda'!J50</f>
        <v/>
      </c>
      <c r="F1256" s="31">
        <f>'M5 - Sparkling Water &amp; Soda'!K50</f>
        <v/>
      </c>
      <c r="G1256" s="30">
        <f>'M5 - Sparkling Water &amp; Soda'!AM50</f>
        <v/>
      </c>
      <c r="H1256" s="31">
        <f>'M5 - Sparkling Water &amp; Soda'!N50</f>
        <v/>
      </c>
      <c r="I1256" s="15">
        <f>'M5 - Sparkling Water &amp; Soda'!AJ50</f>
        <v/>
      </c>
      <c r="J1256" s="15" t="inlineStr">
        <is>
          <t>Everyday value; little need to promote.</t>
        </is>
      </c>
    </row>
    <row r="1257" ht="28" customHeight="1">
      <c r="A1257" s="15" t="inlineStr">
        <is>
          <t>LaCroix</t>
        </is>
      </c>
      <c r="B1257" s="15" t="inlineStr">
        <is>
          <t>LaCroix Sparkling Water | Pamplemousse | 8-pack 355mL</t>
        </is>
      </c>
      <c r="C1257" s="15" t="inlineStr">
        <is>
          <t>5) Sparkling water &amp; soda</t>
        </is>
      </c>
      <c r="D1257" s="30">
        <f>'M5 - Sparkling Water &amp; Soda'!F51</f>
        <v/>
      </c>
      <c r="E1257" s="33">
        <f>'M5 - Sparkling Water &amp; Soda'!J51</f>
        <v/>
      </c>
      <c r="F1257" s="31">
        <f>'M5 - Sparkling Water &amp; Soda'!K51</f>
        <v/>
      </c>
      <c r="G1257" s="30">
        <f>'M5 - Sparkling Water &amp; Soda'!AM51</f>
        <v/>
      </c>
      <c r="H1257" s="31">
        <f>'M5 - Sparkling Water &amp; Soda'!N51</f>
        <v/>
      </c>
      <c r="I1257" s="15">
        <f>'M5 - Sparkling Water &amp; Soda'!AJ51</f>
        <v/>
      </c>
      <c r="J1257" s="15" t="inlineStr">
        <is>
          <t>Everyday value; little need to promote.</t>
        </is>
      </c>
    </row>
    <row r="1258" ht="28" customHeight="1">
      <c r="A1258" s="15" t="inlineStr">
        <is>
          <t>LaCroix</t>
        </is>
      </c>
      <c r="B1258" s="15" t="inlineStr">
        <is>
          <t>LaCroix Sparkling Water | Pamplemousse | 12-pack 355mL</t>
        </is>
      </c>
      <c r="C1258" s="15" t="inlineStr">
        <is>
          <t>5) Sparkling water &amp; soda</t>
        </is>
      </c>
      <c r="D1258" s="30">
        <f>'M5 - Sparkling Water &amp; Soda'!F52</f>
        <v/>
      </c>
      <c r="E1258" s="33">
        <f>'M5 - Sparkling Water &amp; Soda'!J52</f>
        <v/>
      </c>
      <c r="F1258" s="31">
        <f>'M5 - Sparkling Water &amp; Soda'!K52</f>
        <v/>
      </c>
      <c r="G1258" s="30">
        <f>'M5 - Sparkling Water &amp; Soda'!AM52</f>
        <v/>
      </c>
      <c r="H1258" s="31">
        <f>'M5 - Sparkling Water &amp; Soda'!N52</f>
        <v/>
      </c>
      <c r="I1258" s="15">
        <f>'M5 - Sparkling Water &amp; Soda'!AJ52</f>
        <v/>
      </c>
      <c r="J1258" s="15" t="inlineStr">
        <is>
          <t>Everyday value; little need to promote.</t>
        </is>
      </c>
    </row>
    <row r="1259" ht="28" customHeight="1">
      <c r="A1259" s="15" t="inlineStr">
        <is>
          <t>LaCroix</t>
        </is>
      </c>
      <c r="B1259" s="15" t="inlineStr">
        <is>
          <t>LaCroix Sparkling Water | Pamplemousse | 15-pack 355mL</t>
        </is>
      </c>
      <c r="C1259" s="15" t="inlineStr">
        <is>
          <t>5) Sparkling water &amp; soda</t>
        </is>
      </c>
      <c r="D1259" s="30">
        <f>'M5 - Sparkling Water &amp; Soda'!F53</f>
        <v/>
      </c>
      <c r="E1259" s="33">
        <f>'M5 - Sparkling Water &amp; Soda'!J53</f>
        <v/>
      </c>
      <c r="F1259" s="31">
        <f>'M5 - Sparkling Water &amp; Soda'!K53</f>
        <v/>
      </c>
      <c r="G1259" s="30">
        <f>'M5 - Sparkling Water &amp; Soda'!AM53</f>
        <v/>
      </c>
      <c r="H1259" s="31">
        <f>'M5 - Sparkling Water &amp; Soda'!N53</f>
        <v/>
      </c>
      <c r="I1259" s="15">
        <f>'M5 - Sparkling Water &amp; Soda'!AJ53</f>
        <v/>
      </c>
      <c r="J1259" s="15" t="inlineStr">
        <is>
          <t>Everyday value; little need to promote.</t>
        </is>
      </c>
    </row>
    <row r="1260" ht="28" customHeight="1">
      <c r="A1260" s="15" t="inlineStr">
        <is>
          <t>LaCroix</t>
        </is>
      </c>
      <c r="B1260" s="15" t="inlineStr">
        <is>
          <t>LaCroix Sparkling Water | Pamplemousse | 18-pack 355mL</t>
        </is>
      </c>
      <c r="C1260" s="15" t="inlineStr">
        <is>
          <t>5) Sparkling water &amp; soda</t>
        </is>
      </c>
      <c r="D1260" s="30">
        <f>'M5 - Sparkling Water &amp; Soda'!F54</f>
        <v/>
      </c>
      <c r="E1260" s="33">
        <f>'M5 - Sparkling Water &amp; Soda'!J54</f>
        <v/>
      </c>
      <c r="F1260" s="31">
        <f>'M5 - Sparkling Water &amp; Soda'!K54</f>
        <v/>
      </c>
      <c r="G1260" s="30">
        <f>'M5 - Sparkling Water &amp; Soda'!AM54</f>
        <v/>
      </c>
      <c r="H1260" s="31">
        <f>'M5 - Sparkling Water &amp; Soda'!N54</f>
        <v/>
      </c>
      <c r="I1260" s="15">
        <f>'M5 - Sparkling Water &amp; Soda'!AJ54</f>
        <v/>
      </c>
      <c r="J1260" s="15" t="inlineStr">
        <is>
          <t>Everyday value; little need to promote.</t>
        </is>
      </c>
    </row>
    <row r="1261" ht="28" customHeight="1">
      <c r="A1261" s="15" t="inlineStr">
        <is>
          <t>LaCroix</t>
        </is>
      </c>
      <c r="B1261" s="15" t="inlineStr">
        <is>
          <t>LaCroix Sparkling Water | Pamplemousse | 24-pack 355mL</t>
        </is>
      </c>
      <c r="C1261" s="15" t="inlineStr">
        <is>
          <t>5) Sparkling water &amp; soda</t>
        </is>
      </c>
      <c r="D1261" s="30">
        <f>'M5 - Sparkling Water &amp; Soda'!F55</f>
        <v/>
      </c>
      <c r="E1261" s="33">
        <f>'M5 - Sparkling Water &amp; Soda'!J55</f>
        <v/>
      </c>
      <c r="F1261" s="31">
        <f>'M5 - Sparkling Water &amp; Soda'!K55</f>
        <v/>
      </c>
      <c r="G1261" s="30">
        <f>'M5 - Sparkling Water &amp; Soda'!AM55</f>
        <v/>
      </c>
      <c r="H1261" s="31">
        <f>'M5 - Sparkling Water &amp; Soda'!N55</f>
        <v/>
      </c>
      <c r="I1261" s="15">
        <f>'M5 - Sparkling Water &amp; Soda'!AJ55</f>
        <v/>
      </c>
      <c r="J1261" s="15" t="inlineStr">
        <is>
          <t>Everyday value; little need to promote.</t>
        </is>
      </c>
    </row>
    <row r="1262" ht="28" customHeight="1">
      <c r="A1262" s="15" t="inlineStr">
        <is>
          <t>LaCroix</t>
        </is>
      </c>
      <c r="B1262" s="15" t="inlineStr">
        <is>
          <t>LaCroix Sparkling Water | Lime | single 355mL</t>
        </is>
      </c>
      <c r="C1262" s="15" t="inlineStr">
        <is>
          <t>5) Sparkling water &amp; soda</t>
        </is>
      </c>
      <c r="D1262" s="30">
        <f>'M5 - Sparkling Water &amp; Soda'!F56</f>
        <v/>
      </c>
      <c r="E1262" s="33">
        <f>'M5 - Sparkling Water &amp; Soda'!J56</f>
        <v/>
      </c>
      <c r="F1262" s="31">
        <f>'M5 - Sparkling Water &amp; Soda'!K56</f>
        <v/>
      </c>
      <c r="G1262" s="30">
        <f>'M5 - Sparkling Water &amp; Soda'!AM56</f>
        <v/>
      </c>
      <c r="H1262" s="31">
        <f>'M5 - Sparkling Water &amp; Soda'!N56</f>
        <v/>
      </c>
      <c r="I1262" s="15">
        <f>'M5 - Sparkling Water &amp; Soda'!AJ56</f>
        <v/>
      </c>
      <c r="J1262" s="15" t="inlineStr">
        <is>
          <t>Everyday value; little need to promote.</t>
        </is>
      </c>
    </row>
    <row r="1263" ht="28" customHeight="1">
      <c r="A1263" s="15" t="inlineStr">
        <is>
          <t>LaCroix</t>
        </is>
      </c>
      <c r="B1263" s="15" t="inlineStr">
        <is>
          <t>LaCroix Sparkling Water | Lime | 8-pack 355mL</t>
        </is>
      </c>
      <c r="C1263" s="15" t="inlineStr">
        <is>
          <t>5) Sparkling water &amp; soda</t>
        </is>
      </c>
      <c r="D1263" s="30">
        <f>'M5 - Sparkling Water &amp; Soda'!F57</f>
        <v/>
      </c>
      <c r="E1263" s="33">
        <f>'M5 - Sparkling Water &amp; Soda'!J57</f>
        <v/>
      </c>
      <c r="F1263" s="31">
        <f>'M5 - Sparkling Water &amp; Soda'!K57</f>
        <v/>
      </c>
      <c r="G1263" s="30">
        <f>'M5 - Sparkling Water &amp; Soda'!AM57</f>
        <v/>
      </c>
      <c r="H1263" s="31">
        <f>'M5 - Sparkling Water &amp; Soda'!N57</f>
        <v/>
      </c>
      <c r="I1263" s="15">
        <f>'M5 - Sparkling Water &amp; Soda'!AJ57</f>
        <v/>
      </c>
      <c r="J1263" s="15" t="inlineStr">
        <is>
          <t>Everyday value; little need to promote.</t>
        </is>
      </c>
    </row>
    <row r="1264" ht="28" customHeight="1">
      <c r="A1264" s="15" t="inlineStr">
        <is>
          <t>LaCroix</t>
        </is>
      </c>
      <c r="B1264" s="15" t="inlineStr">
        <is>
          <t>LaCroix Sparkling Water | Lime | 12-pack 355mL</t>
        </is>
      </c>
      <c r="C1264" s="15" t="inlineStr">
        <is>
          <t>5) Sparkling water &amp; soda</t>
        </is>
      </c>
      <c r="D1264" s="30">
        <f>'M5 - Sparkling Water &amp; Soda'!F58</f>
        <v/>
      </c>
      <c r="E1264" s="33">
        <f>'M5 - Sparkling Water &amp; Soda'!J58</f>
        <v/>
      </c>
      <c r="F1264" s="31">
        <f>'M5 - Sparkling Water &amp; Soda'!K58</f>
        <v/>
      </c>
      <c r="G1264" s="30">
        <f>'M5 - Sparkling Water &amp; Soda'!AM58</f>
        <v/>
      </c>
      <c r="H1264" s="31">
        <f>'M5 - Sparkling Water &amp; Soda'!N58</f>
        <v/>
      </c>
      <c r="I1264" s="15">
        <f>'M5 - Sparkling Water &amp; Soda'!AJ58</f>
        <v/>
      </c>
      <c r="J1264" s="15" t="inlineStr">
        <is>
          <t>Everyday value; little need to promote.</t>
        </is>
      </c>
    </row>
    <row r="1265" ht="28" customHeight="1">
      <c r="A1265" s="15" t="inlineStr">
        <is>
          <t>LaCroix</t>
        </is>
      </c>
      <c r="B1265" s="15" t="inlineStr">
        <is>
          <t>LaCroix Sparkling Water | Lime | 15-pack 355mL</t>
        </is>
      </c>
      <c r="C1265" s="15" t="inlineStr">
        <is>
          <t>5) Sparkling water &amp; soda</t>
        </is>
      </c>
      <c r="D1265" s="30">
        <f>'M5 - Sparkling Water &amp; Soda'!F59</f>
        <v/>
      </c>
      <c r="E1265" s="33">
        <f>'M5 - Sparkling Water &amp; Soda'!J59</f>
        <v/>
      </c>
      <c r="F1265" s="31">
        <f>'M5 - Sparkling Water &amp; Soda'!K59</f>
        <v/>
      </c>
      <c r="G1265" s="30">
        <f>'M5 - Sparkling Water &amp; Soda'!AM59</f>
        <v/>
      </c>
      <c r="H1265" s="31">
        <f>'M5 - Sparkling Water &amp; Soda'!N59</f>
        <v/>
      </c>
      <c r="I1265" s="15">
        <f>'M5 - Sparkling Water &amp; Soda'!AJ59</f>
        <v/>
      </c>
      <c r="J1265" s="15" t="inlineStr">
        <is>
          <t>Everyday value; little need to promote.</t>
        </is>
      </c>
    </row>
    <row r="1266" ht="28" customHeight="1">
      <c r="A1266" s="15" t="inlineStr">
        <is>
          <t>LaCroix</t>
        </is>
      </c>
      <c r="B1266" s="15" t="inlineStr">
        <is>
          <t>LaCroix Sparkling Water | Lime | 18-pack 355mL</t>
        </is>
      </c>
      <c r="C1266" s="15" t="inlineStr">
        <is>
          <t>5) Sparkling water &amp; soda</t>
        </is>
      </c>
      <c r="D1266" s="30">
        <f>'M5 - Sparkling Water &amp; Soda'!F60</f>
        <v/>
      </c>
      <c r="E1266" s="33">
        <f>'M5 - Sparkling Water &amp; Soda'!J60</f>
        <v/>
      </c>
      <c r="F1266" s="31">
        <f>'M5 - Sparkling Water &amp; Soda'!K60</f>
        <v/>
      </c>
      <c r="G1266" s="30">
        <f>'M5 - Sparkling Water &amp; Soda'!AM60</f>
        <v/>
      </c>
      <c r="H1266" s="31">
        <f>'M5 - Sparkling Water &amp; Soda'!N60</f>
        <v/>
      </c>
      <c r="I1266" s="15">
        <f>'M5 - Sparkling Water &amp; Soda'!AJ60</f>
        <v/>
      </c>
      <c r="J1266" s="15" t="inlineStr">
        <is>
          <t>Everyday value; little need to promote.</t>
        </is>
      </c>
    </row>
    <row r="1267" ht="28" customHeight="1">
      <c r="A1267" s="15" t="inlineStr">
        <is>
          <t>LaCroix</t>
        </is>
      </c>
      <c r="B1267" s="15" t="inlineStr">
        <is>
          <t>LaCroix Sparkling Water | Lime | 24-pack 355mL</t>
        </is>
      </c>
      <c r="C1267" s="15" t="inlineStr">
        <is>
          <t>5) Sparkling water &amp; soda</t>
        </is>
      </c>
      <c r="D1267" s="30">
        <f>'M5 - Sparkling Water &amp; Soda'!F61</f>
        <v/>
      </c>
      <c r="E1267" s="33">
        <f>'M5 - Sparkling Water &amp; Soda'!J61</f>
        <v/>
      </c>
      <c r="F1267" s="31">
        <f>'M5 - Sparkling Water &amp; Soda'!K61</f>
        <v/>
      </c>
      <c r="G1267" s="30">
        <f>'M5 - Sparkling Water &amp; Soda'!AM61</f>
        <v/>
      </c>
      <c r="H1267" s="31">
        <f>'M5 - Sparkling Water &amp; Soda'!N61</f>
        <v/>
      </c>
      <c r="I1267" s="15">
        <f>'M5 - Sparkling Water &amp; Soda'!AJ61</f>
        <v/>
      </c>
      <c r="J1267" s="15" t="inlineStr">
        <is>
          <t>Everyday value; little need to promote.</t>
        </is>
      </c>
    </row>
    <row r="1268" ht="28" customHeight="1">
      <c r="A1268" s="15" t="inlineStr">
        <is>
          <t>LaCroix</t>
        </is>
      </c>
      <c r="B1268" s="15" t="inlineStr">
        <is>
          <t>LaCroix Sparkling Water | Pure | single 355mL</t>
        </is>
      </c>
      <c r="C1268" s="15" t="inlineStr">
        <is>
          <t>5) Sparkling water &amp; soda</t>
        </is>
      </c>
      <c r="D1268" s="30">
        <f>'M5 - Sparkling Water &amp; Soda'!F62</f>
        <v/>
      </c>
      <c r="E1268" s="33">
        <f>'M5 - Sparkling Water &amp; Soda'!J62</f>
        <v/>
      </c>
      <c r="F1268" s="31">
        <f>'M5 - Sparkling Water &amp; Soda'!K62</f>
        <v/>
      </c>
      <c r="G1268" s="30">
        <f>'M5 - Sparkling Water &amp; Soda'!AM62</f>
        <v/>
      </c>
      <c r="H1268" s="31">
        <f>'M5 - Sparkling Water &amp; Soda'!N62</f>
        <v/>
      </c>
      <c r="I1268" s="15">
        <f>'M5 - Sparkling Water &amp; Soda'!AJ62</f>
        <v/>
      </c>
      <c r="J1268" s="15" t="inlineStr">
        <is>
          <t>Everyday value; little need to promote.</t>
        </is>
      </c>
    </row>
    <row r="1269" ht="28" customHeight="1">
      <c r="A1269" s="15" t="inlineStr">
        <is>
          <t>LaCroix</t>
        </is>
      </c>
      <c r="B1269" s="15" t="inlineStr">
        <is>
          <t>LaCroix Sparkling Water | Pure | 8-pack 355mL</t>
        </is>
      </c>
      <c r="C1269" s="15" t="inlineStr">
        <is>
          <t>5) Sparkling water &amp; soda</t>
        </is>
      </c>
      <c r="D1269" s="30">
        <f>'M5 - Sparkling Water &amp; Soda'!F63</f>
        <v/>
      </c>
      <c r="E1269" s="33">
        <f>'M5 - Sparkling Water &amp; Soda'!J63</f>
        <v/>
      </c>
      <c r="F1269" s="31">
        <f>'M5 - Sparkling Water &amp; Soda'!K63</f>
        <v/>
      </c>
      <c r="G1269" s="30">
        <f>'M5 - Sparkling Water &amp; Soda'!AM63</f>
        <v/>
      </c>
      <c r="H1269" s="31">
        <f>'M5 - Sparkling Water &amp; Soda'!N63</f>
        <v/>
      </c>
      <c r="I1269" s="15">
        <f>'M5 - Sparkling Water &amp; Soda'!AJ63</f>
        <v/>
      </c>
      <c r="J1269" s="15" t="inlineStr">
        <is>
          <t>Everyday value; little need to promote.</t>
        </is>
      </c>
    </row>
    <row r="1270" ht="28" customHeight="1">
      <c r="A1270" s="15" t="inlineStr">
        <is>
          <t>LaCroix</t>
        </is>
      </c>
      <c r="B1270" s="15" t="inlineStr">
        <is>
          <t>LaCroix Sparkling Water | Pure | 12-pack 355mL</t>
        </is>
      </c>
      <c r="C1270" s="15" t="inlineStr">
        <is>
          <t>5) Sparkling water &amp; soda</t>
        </is>
      </c>
      <c r="D1270" s="30">
        <f>'M5 - Sparkling Water &amp; Soda'!F64</f>
        <v/>
      </c>
      <c r="E1270" s="33">
        <f>'M5 - Sparkling Water &amp; Soda'!J64</f>
        <v/>
      </c>
      <c r="F1270" s="31">
        <f>'M5 - Sparkling Water &amp; Soda'!K64</f>
        <v/>
      </c>
      <c r="G1270" s="30">
        <f>'M5 - Sparkling Water &amp; Soda'!AM64</f>
        <v/>
      </c>
      <c r="H1270" s="31">
        <f>'M5 - Sparkling Water &amp; Soda'!N64</f>
        <v/>
      </c>
      <c r="I1270" s="15">
        <f>'M5 - Sparkling Water &amp; Soda'!AJ64</f>
        <v/>
      </c>
      <c r="J1270" s="15" t="inlineStr">
        <is>
          <t>Everyday value; little need to promote.</t>
        </is>
      </c>
    </row>
    <row r="1271" ht="28" customHeight="1">
      <c r="A1271" s="15" t="inlineStr">
        <is>
          <t>LaCroix</t>
        </is>
      </c>
      <c r="B1271" s="15" t="inlineStr">
        <is>
          <t>LaCroix Sparkling Water | Pure | 15-pack 355mL</t>
        </is>
      </c>
      <c r="C1271" s="15" t="inlineStr">
        <is>
          <t>5) Sparkling water &amp; soda</t>
        </is>
      </c>
      <c r="D1271" s="30">
        <f>'M5 - Sparkling Water &amp; Soda'!F65</f>
        <v/>
      </c>
      <c r="E1271" s="33">
        <f>'M5 - Sparkling Water &amp; Soda'!J65</f>
        <v/>
      </c>
      <c r="F1271" s="31">
        <f>'M5 - Sparkling Water &amp; Soda'!K65</f>
        <v/>
      </c>
      <c r="G1271" s="30">
        <f>'M5 - Sparkling Water &amp; Soda'!AM65</f>
        <v/>
      </c>
      <c r="H1271" s="31">
        <f>'M5 - Sparkling Water &amp; Soda'!N65</f>
        <v/>
      </c>
      <c r="I1271" s="15">
        <f>'M5 - Sparkling Water &amp; Soda'!AJ65</f>
        <v/>
      </c>
      <c r="J1271" s="15" t="inlineStr">
        <is>
          <t>Everyday value; little need to promote.</t>
        </is>
      </c>
    </row>
    <row r="1272" ht="28" customHeight="1">
      <c r="A1272" s="15" t="inlineStr">
        <is>
          <t>LaCroix</t>
        </is>
      </c>
      <c r="B1272" s="15" t="inlineStr">
        <is>
          <t>LaCroix Sparkling Water | Pure | 18-pack 355mL</t>
        </is>
      </c>
      <c r="C1272" s="15" t="inlineStr">
        <is>
          <t>5) Sparkling water &amp; soda</t>
        </is>
      </c>
      <c r="D1272" s="30">
        <f>'M5 - Sparkling Water &amp; Soda'!F66</f>
        <v/>
      </c>
      <c r="E1272" s="33">
        <f>'M5 - Sparkling Water &amp; Soda'!J66</f>
        <v/>
      </c>
      <c r="F1272" s="31">
        <f>'M5 - Sparkling Water &amp; Soda'!K66</f>
        <v/>
      </c>
      <c r="G1272" s="30">
        <f>'M5 - Sparkling Water &amp; Soda'!AM66</f>
        <v/>
      </c>
      <c r="H1272" s="31">
        <f>'M5 - Sparkling Water &amp; Soda'!N66</f>
        <v/>
      </c>
      <c r="I1272" s="15">
        <f>'M5 - Sparkling Water &amp; Soda'!AJ66</f>
        <v/>
      </c>
      <c r="J1272" s="15" t="inlineStr">
        <is>
          <t>Everyday value; little need to promote.</t>
        </is>
      </c>
    </row>
    <row r="1273" ht="28" customHeight="1">
      <c r="A1273" s="15" t="inlineStr">
        <is>
          <t>LaCroix</t>
        </is>
      </c>
      <c r="B1273" s="15" t="inlineStr">
        <is>
          <t>LaCroix Sparkling Water | Pure | 24-pack 355mL</t>
        </is>
      </c>
      <c r="C1273" s="15" t="inlineStr">
        <is>
          <t>5) Sparkling water &amp; soda</t>
        </is>
      </c>
      <c r="D1273" s="30">
        <f>'M5 - Sparkling Water &amp; Soda'!F67</f>
        <v/>
      </c>
      <c r="E1273" s="33">
        <f>'M5 - Sparkling Water &amp; Soda'!J67</f>
        <v/>
      </c>
      <c r="F1273" s="31">
        <f>'M5 - Sparkling Water &amp; Soda'!K67</f>
        <v/>
      </c>
      <c r="G1273" s="30">
        <f>'M5 - Sparkling Water &amp; Soda'!AM67</f>
        <v/>
      </c>
      <c r="H1273" s="31">
        <f>'M5 - Sparkling Water &amp; Soda'!N67</f>
        <v/>
      </c>
      <c r="I1273" s="15">
        <f>'M5 - Sparkling Water &amp; Soda'!AJ67</f>
        <v/>
      </c>
      <c r="J1273" s="15" t="inlineStr">
        <is>
          <t>Everyday value; little need to promote.</t>
        </is>
      </c>
    </row>
    <row r="1274" ht="28" customHeight="1">
      <c r="A1274" s="15" t="inlineStr">
        <is>
          <t>LaCroix</t>
        </is>
      </c>
      <c r="B1274" s="15" t="inlineStr">
        <is>
          <t>LaCroix Sparkling Water | Coconut | single 355mL</t>
        </is>
      </c>
      <c r="C1274" s="15" t="inlineStr">
        <is>
          <t>5) Sparkling water &amp; soda</t>
        </is>
      </c>
      <c r="D1274" s="30">
        <f>'M5 - Sparkling Water &amp; Soda'!F68</f>
        <v/>
      </c>
      <c r="E1274" s="33">
        <f>'M5 - Sparkling Water &amp; Soda'!J68</f>
        <v/>
      </c>
      <c r="F1274" s="31">
        <f>'M5 - Sparkling Water &amp; Soda'!K68</f>
        <v/>
      </c>
      <c r="G1274" s="30">
        <f>'M5 - Sparkling Water &amp; Soda'!AM68</f>
        <v/>
      </c>
      <c r="H1274" s="31">
        <f>'M5 - Sparkling Water &amp; Soda'!N68</f>
        <v/>
      </c>
      <c r="I1274" s="15">
        <f>'M5 - Sparkling Water &amp; Soda'!AJ68</f>
        <v/>
      </c>
      <c r="J1274" s="15" t="inlineStr">
        <is>
          <t>Everyday value; little need to promote.</t>
        </is>
      </c>
    </row>
    <row r="1275" ht="28" customHeight="1">
      <c r="A1275" s="15" t="inlineStr">
        <is>
          <t>LaCroix</t>
        </is>
      </c>
      <c r="B1275" s="15" t="inlineStr">
        <is>
          <t>LaCroix Sparkling Water | Coconut | 8-pack 355mL</t>
        </is>
      </c>
      <c r="C1275" s="15" t="inlineStr">
        <is>
          <t>5) Sparkling water &amp; soda</t>
        </is>
      </c>
      <c r="D1275" s="30">
        <f>'M5 - Sparkling Water &amp; Soda'!F69</f>
        <v/>
      </c>
      <c r="E1275" s="33">
        <f>'M5 - Sparkling Water &amp; Soda'!J69</f>
        <v/>
      </c>
      <c r="F1275" s="31">
        <f>'M5 - Sparkling Water &amp; Soda'!K69</f>
        <v/>
      </c>
      <c r="G1275" s="30">
        <f>'M5 - Sparkling Water &amp; Soda'!AM69</f>
        <v/>
      </c>
      <c r="H1275" s="31">
        <f>'M5 - Sparkling Water &amp; Soda'!N69</f>
        <v/>
      </c>
      <c r="I1275" s="15">
        <f>'M5 - Sparkling Water &amp; Soda'!AJ69</f>
        <v/>
      </c>
      <c r="J1275" s="15" t="inlineStr">
        <is>
          <t>Everyday value; little need to promote.</t>
        </is>
      </c>
    </row>
    <row r="1276" ht="28" customHeight="1">
      <c r="A1276" s="15" t="inlineStr">
        <is>
          <t>LaCroix</t>
        </is>
      </c>
      <c r="B1276" s="15" t="inlineStr">
        <is>
          <t>LaCroix Sparkling Water | Coconut | 12-pack 355mL</t>
        </is>
      </c>
      <c r="C1276" s="15" t="inlineStr">
        <is>
          <t>5) Sparkling water &amp; soda</t>
        </is>
      </c>
      <c r="D1276" s="30">
        <f>'M5 - Sparkling Water &amp; Soda'!F70</f>
        <v/>
      </c>
      <c r="E1276" s="33">
        <f>'M5 - Sparkling Water &amp; Soda'!J70</f>
        <v/>
      </c>
      <c r="F1276" s="31">
        <f>'M5 - Sparkling Water &amp; Soda'!K70</f>
        <v/>
      </c>
      <c r="G1276" s="30">
        <f>'M5 - Sparkling Water &amp; Soda'!AM70</f>
        <v/>
      </c>
      <c r="H1276" s="31">
        <f>'M5 - Sparkling Water &amp; Soda'!N70</f>
        <v/>
      </c>
      <c r="I1276" s="15">
        <f>'M5 - Sparkling Water &amp; Soda'!AJ70</f>
        <v/>
      </c>
      <c r="J1276" s="15" t="inlineStr">
        <is>
          <t>Everyday value; little need to promote.</t>
        </is>
      </c>
    </row>
    <row r="1277" ht="28" customHeight="1">
      <c r="A1277" s="15" t="inlineStr">
        <is>
          <t>LaCroix</t>
        </is>
      </c>
      <c r="B1277" s="15" t="inlineStr">
        <is>
          <t>LaCroix Sparkling Water | Coconut | 15-pack 355mL</t>
        </is>
      </c>
      <c r="C1277" s="15" t="inlineStr">
        <is>
          <t>5) Sparkling water &amp; soda</t>
        </is>
      </c>
      <c r="D1277" s="30">
        <f>'M5 - Sparkling Water &amp; Soda'!F71</f>
        <v/>
      </c>
      <c r="E1277" s="33">
        <f>'M5 - Sparkling Water &amp; Soda'!J71</f>
        <v/>
      </c>
      <c r="F1277" s="31">
        <f>'M5 - Sparkling Water &amp; Soda'!K71</f>
        <v/>
      </c>
      <c r="G1277" s="30">
        <f>'M5 - Sparkling Water &amp; Soda'!AM71</f>
        <v/>
      </c>
      <c r="H1277" s="31">
        <f>'M5 - Sparkling Water &amp; Soda'!N71</f>
        <v/>
      </c>
      <c r="I1277" s="15">
        <f>'M5 - Sparkling Water &amp; Soda'!AJ71</f>
        <v/>
      </c>
      <c r="J1277" s="15" t="inlineStr">
        <is>
          <t>Everyday value; little need to promote.</t>
        </is>
      </c>
    </row>
    <row r="1278" ht="28" customHeight="1">
      <c r="A1278" s="15" t="inlineStr">
        <is>
          <t>LaCroix</t>
        </is>
      </c>
      <c r="B1278" s="15" t="inlineStr">
        <is>
          <t>LaCroix Sparkling Water | Coconut | 18-pack 355mL</t>
        </is>
      </c>
      <c r="C1278" s="15" t="inlineStr">
        <is>
          <t>5) Sparkling water &amp; soda</t>
        </is>
      </c>
      <c r="D1278" s="30">
        <f>'M5 - Sparkling Water &amp; Soda'!F72</f>
        <v/>
      </c>
      <c r="E1278" s="33">
        <f>'M5 - Sparkling Water &amp; Soda'!J72</f>
        <v/>
      </c>
      <c r="F1278" s="31">
        <f>'M5 - Sparkling Water &amp; Soda'!K72</f>
        <v/>
      </c>
      <c r="G1278" s="30">
        <f>'M5 - Sparkling Water &amp; Soda'!AM72</f>
        <v/>
      </c>
      <c r="H1278" s="31">
        <f>'M5 - Sparkling Water &amp; Soda'!N72</f>
        <v/>
      </c>
      <c r="I1278" s="15">
        <f>'M5 - Sparkling Water &amp; Soda'!AJ72</f>
        <v/>
      </c>
      <c r="J1278" s="15" t="inlineStr">
        <is>
          <t>Everyday value; little need to promote.</t>
        </is>
      </c>
    </row>
    <row r="1279" ht="28" customHeight="1">
      <c r="A1279" s="15" t="inlineStr">
        <is>
          <t>LaCroix</t>
        </is>
      </c>
      <c r="B1279" s="15" t="inlineStr">
        <is>
          <t>LaCroix Sparkling Water | Coconut | 24-pack 355mL</t>
        </is>
      </c>
      <c r="C1279" s="15" t="inlineStr">
        <is>
          <t>5) Sparkling water &amp; soda</t>
        </is>
      </c>
      <c r="D1279" s="30">
        <f>'M5 - Sparkling Water &amp; Soda'!F73</f>
        <v/>
      </c>
      <c r="E1279" s="33">
        <f>'M5 - Sparkling Water &amp; Soda'!J73</f>
        <v/>
      </c>
      <c r="F1279" s="31">
        <f>'M5 - Sparkling Water &amp; Soda'!K73</f>
        <v/>
      </c>
      <c r="G1279" s="30">
        <f>'M5 - Sparkling Water &amp; Soda'!AM73</f>
        <v/>
      </c>
      <c r="H1279" s="31">
        <f>'M5 - Sparkling Water &amp; Soda'!N73</f>
        <v/>
      </c>
      <c r="I1279" s="15">
        <f>'M5 - Sparkling Water &amp; Soda'!AJ73</f>
        <v/>
      </c>
      <c r="J1279" s="15" t="inlineStr">
        <is>
          <t>Everyday value; little need to promote.</t>
        </is>
      </c>
    </row>
    <row r="1280" ht="28" customHeight="1">
      <c r="A1280" s="15" t="inlineStr">
        <is>
          <t>LaCroix</t>
        </is>
      </c>
      <c r="B1280" s="15" t="inlineStr">
        <is>
          <t>LaCroix Sparkling Water | Berry | single 355mL</t>
        </is>
      </c>
      <c r="C1280" s="15" t="inlineStr">
        <is>
          <t>5) Sparkling water &amp; soda</t>
        </is>
      </c>
      <c r="D1280" s="30">
        <f>'M5 - Sparkling Water &amp; Soda'!F74</f>
        <v/>
      </c>
      <c r="E1280" s="33">
        <f>'M5 - Sparkling Water &amp; Soda'!J74</f>
        <v/>
      </c>
      <c r="F1280" s="31">
        <f>'M5 - Sparkling Water &amp; Soda'!K74</f>
        <v/>
      </c>
      <c r="G1280" s="30">
        <f>'M5 - Sparkling Water &amp; Soda'!AM74</f>
        <v/>
      </c>
      <c r="H1280" s="31">
        <f>'M5 - Sparkling Water &amp; Soda'!N74</f>
        <v/>
      </c>
      <c r="I1280" s="15">
        <f>'M5 - Sparkling Water &amp; Soda'!AJ74</f>
        <v/>
      </c>
      <c r="J1280" s="15" t="inlineStr">
        <is>
          <t>Everyday value; little need to promote.</t>
        </is>
      </c>
    </row>
    <row r="1281" ht="28" customHeight="1">
      <c r="A1281" s="15" t="inlineStr">
        <is>
          <t>LaCroix</t>
        </is>
      </c>
      <c r="B1281" s="15" t="inlineStr">
        <is>
          <t>LaCroix Sparkling Water | Berry | 8-pack 355mL</t>
        </is>
      </c>
      <c r="C1281" s="15" t="inlineStr">
        <is>
          <t>5) Sparkling water &amp; soda</t>
        </is>
      </c>
      <c r="D1281" s="30">
        <f>'M5 - Sparkling Water &amp; Soda'!F75</f>
        <v/>
      </c>
      <c r="E1281" s="33">
        <f>'M5 - Sparkling Water &amp; Soda'!J75</f>
        <v/>
      </c>
      <c r="F1281" s="31">
        <f>'M5 - Sparkling Water &amp; Soda'!K75</f>
        <v/>
      </c>
      <c r="G1281" s="30">
        <f>'M5 - Sparkling Water &amp; Soda'!AM75</f>
        <v/>
      </c>
      <c r="H1281" s="31">
        <f>'M5 - Sparkling Water &amp; Soda'!N75</f>
        <v/>
      </c>
      <c r="I1281" s="15">
        <f>'M5 - Sparkling Water &amp; Soda'!AJ75</f>
        <v/>
      </c>
      <c r="J1281" s="15" t="inlineStr">
        <is>
          <t>Everyday value; little need to promote.</t>
        </is>
      </c>
    </row>
    <row r="1282" ht="28" customHeight="1">
      <c r="A1282" s="15" t="inlineStr">
        <is>
          <t>LaCroix</t>
        </is>
      </c>
      <c r="B1282" s="15" t="inlineStr">
        <is>
          <t>LaCroix Sparkling Water | Berry | 12-pack 355mL</t>
        </is>
      </c>
      <c r="C1282" s="15" t="inlineStr">
        <is>
          <t>5) Sparkling water &amp; soda</t>
        </is>
      </c>
      <c r="D1282" s="30">
        <f>'M5 - Sparkling Water &amp; Soda'!F76</f>
        <v/>
      </c>
      <c r="E1282" s="33">
        <f>'M5 - Sparkling Water &amp; Soda'!J76</f>
        <v/>
      </c>
      <c r="F1282" s="31">
        <f>'M5 - Sparkling Water &amp; Soda'!K76</f>
        <v/>
      </c>
      <c r="G1282" s="30">
        <f>'M5 - Sparkling Water &amp; Soda'!AM76</f>
        <v/>
      </c>
      <c r="H1282" s="31">
        <f>'M5 - Sparkling Water &amp; Soda'!N76</f>
        <v/>
      </c>
      <c r="I1282" s="15">
        <f>'M5 - Sparkling Water &amp; Soda'!AJ76</f>
        <v/>
      </c>
      <c r="J1282" s="15" t="inlineStr">
        <is>
          <t>Everyday value; little need to promote.</t>
        </is>
      </c>
    </row>
    <row r="1283" ht="28" customHeight="1">
      <c r="A1283" s="15" t="inlineStr">
        <is>
          <t>LaCroix</t>
        </is>
      </c>
      <c r="B1283" s="15" t="inlineStr">
        <is>
          <t>LaCroix Sparkling Water | Berry | 15-pack 355mL</t>
        </is>
      </c>
      <c r="C1283" s="15" t="inlineStr">
        <is>
          <t>5) Sparkling water &amp; soda</t>
        </is>
      </c>
      <c r="D1283" s="30">
        <f>'M5 - Sparkling Water &amp; Soda'!F77</f>
        <v/>
      </c>
      <c r="E1283" s="33">
        <f>'M5 - Sparkling Water &amp; Soda'!J77</f>
        <v/>
      </c>
      <c r="F1283" s="31">
        <f>'M5 - Sparkling Water &amp; Soda'!K77</f>
        <v/>
      </c>
      <c r="G1283" s="30">
        <f>'M5 - Sparkling Water &amp; Soda'!AM77</f>
        <v/>
      </c>
      <c r="H1283" s="31">
        <f>'M5 - Sparkling Water &amp; Soda'!N77</f>
        <v/>
      </c>
      <c r="I1283" s="15">
        <f>'M5 - Sparkling Water &amp; Soda'!AJ77</f>
        <v/>
      </c>
      <c r="J1283" s="15" t="inlineStr">
        <is>
          <t>Everyday value; little need to promote.</t>
        </is>
      </c>
    </row>
    <row r="1284" ht="28" customHeight="1">
      <c r="A1284" s="15" t="inlineStr">
        <is>
          <t>LaCroix</t>
        </is>
      </c>
      <c r="B1284" s="15" t="inlineStr">
        <is>
          <t>LaCroix Sparkling Water | Berry | 18-pack 355mL</t>
        </is>
      </c>
      <c r="C1284" s="15" t="inlineStr">
        <is>
          <t>5) Sparkling water &amp; soda</t>
        </is>
      </c>
      <c r="D1284" s="30">
        <f>'M5 - Sparkling Water &amp; Soda'!F78</f>
        <v/>
      </c>
      <c r="E1284" s="33">
        <f>'M5 - Sparkling Water &amp; Soda'!J78</f>
        <v/>
      </c>
      <c r="F1284" s="31">
        <f>'M5 - Sparkling Water &amp; Soda'!K78</f>
        <v/>
      </c>
      <c r="G1284" s="30">
        <f>'M5 - Sparkling Water &amp; Soda'!AM78</f>
        <v/>
      </c>
      <c r="H1284" s="31">
        <f>'M5 - Sparkling Water &amp; Soda'!N78</f>
        <v/>
      </c>
      <c r="I1284" s="15">
        <f>'M5 - Sparkling Water &amp; Soda'!AJ78</f>
        <v/>
      </c>
      <c r="J1284" s="15" t="inlineStr">
        <is>
          <t>Everyday value; little need to promote.</t>
        </is>
      </c>
    </row>
    <row r="1285" ht="28" customHeight="1">
      <c r="A1285" s="15" t="inlineStr">
        <is>
          <t>LaCroix</t>
        </is>
      </c>
      <c r="B1285" s="15" t="inlineStr">
        <is>
          <t>LaCroix Sparkling Water | Berry | 24-pack 355mL</t>
        </is>
      </c>
      <c r="C1285" s="15" t="inlineStr">
        <is>
          <t>5) Sparkling water &amp; soda</t>
        </is>
      </c>
      <c r="D1285" s="30">
        <f>'M5 - Sparkling Water &amp; Soda'!F79</f>
        <v/>
      </c>
      <c r="E1285" s="33">
        <f>'M5 - Sparkling Water &amp; Soda'!J79</f>
        <v/>
      </c>
      <c r="F1285" s="31">
        <f>'M5 - Sparkling Water &amp; Soda'!K79</f>
        <v/>
      </c>
      <c r="G1285" s="30">
        <f>'M5 - Sparkling Water &amp; Soda'!AM79</f>
        <v/>
      </c>
      <c r="H1285" s="31">
        <f>'M5 - Sparkling Water &amp; Soda'!N79</f>
        <v/>
      </c>
      <c r="I1285" s="15">
        <f>'M5 - Sparkling Water &amp; Soda'!AJ79</f>
        <v/>
      </c>
      <c r="J1285" s="15" t="inlineStr">
        <is>
          <t>Everyday value; little need to promote.</t>
        </is>
      </c>
    </row>
    <row r="1286" ht="28" customHeight="1">
      <c r="A1286" s="15" t="inlineStr">
        <is>
          <t>LaCroix</t>
        </is>
      </c>
      <c r="B1286" s="15" t="inlineStr">
        <is>
          <t>LaCroix Sparkling Water | Passionfruit | single 355mL</t>
        </is>
      </c>
      <c r="C1286" s="15" t="inlineStr">
        <is>
          <t>5) Sparkling water &amp; soda</t>
        </is>
      </c>
      <c r="D1286" s="30">
        <f>'M5 - Sparkling Water &amp; Soda'!F80</f>
        <v/>
      </c>
      <c r="E1286" s="33">
        <f>'M5 - Sparkling Water &amp; Soda'!J80</f>
        <v/>
      </c>
      <c r="F1286" s="31">
        <f>'M5 - Sparkling Water &amp; Soda'!K80</f>
        <v/>
      </c>
      <c r="G1286" s="30">
        <f>'M5 - Sparkling Water &amp; Soda'!AM80</f>
        <v/>
      </c>
      <c r="H1286" s="31">
        <f>'M5 - Sparkling Water &amp; Soda'!N80</f>
        <v/>
      </c>
      <c r="I1286" s="15">
        <f>'M5 - Sparkling Water &amp; Soda'!AJ80</f>
        <v/>
      </c>
      <c r="J1286" s="15" t="inlineStr">
        <is>
          <t>Everyday value; little need to promote.</t>
        </is>
      </c>
    </row>
    <row r="1287" ht="28" customHeight="1">
      <c r="A1287" s="15" t="inlineStr">
        <is>
          <t>LaCroix</t>
        </is>
      </c>
      <c r="B1287" s="15" t="inlineStr">
        <is>
          <t>LaCroix Sparkling Water | Passionfruit | 8-pack 355mL</t>
        </is>
      </c>
      <c r="C1287" s="15" t="inlineStr">
        <is>
          <t>5) Sparkling water &amp; soda</t>
        </is>
      </c>
      <c r="D1287" s="30">
        <f>'M5 - Sparkling Water &amp; Soda'!F81</f>
        <v/>
      </c>
      <c r="E1287" s="33">
        <f>'M5 - Sparkling Water &amp; Soda'!J81</f>
        <v/>
      </c>
      <c r="F1287" s="31">
        <f>'M5 - Sparkling Water &amp; Soda'!K81</f>
        <v/>
      </c>
      <c r="G1287" s="30">
        <f>'M5 - Sparkling Water &amp; Soda'!AM81</f>
        <v/>
      </c>
      <c r="H1287" s="31">
        <f>'M5 - Sparkling Water &amp; Soda'!N81</f>
        <v/>
      </c>
      <c r="I1287" s="15">
        <f>'M5 - Sparkling Water &amp; Soda'!AJ81</f>
        <v/>
      </c>
      <c r="J1287" s="15" t="inlineStr">
        <is>
          <t>Everyday value; little need to promote.</t>
        </is>
      </c>
    </row>
    <row r="1288" ht="28" customHeight="1">
      <c r="A1288" s="15" t="inlineStr">
        <is>
          <t>LaCroix</t>
        </is>
      </c>
      <c r="B1288" s="15" t="inlineStr">
        <is>
          <t>LaCroix Sparkling Water | Passionfruit | 12-pack 355mL</t>
        </is>
      </c>
      <c r="C1288" s="15" t="inlineStr">
        <is>
          <t>5) Sparkling water &amp; soda</t>
        </is>
      </c>
      <c r="D1288" s="30">
        <f>'M5 - Sparkling Water &amp; Soda'!F82</f>
        <v/>
      </c>
      <c r="E1288" s="33">
        <f>'M5 - Sparkling Water &amp; Soda'!J82</f>
        <v/>
      </c>
      <c r="F1288" s="31">
        <f>'M5 - Sparkling Water &amp; Soda'!K82</f>
        <v/>
      </c>
      <c r="G1288" s="30">
        <f>'M5 - Sparkling Water &amp; Soda'!AM82</f>
        <v/>
      </c>
      <c r="H1288" s="31">
        <f>'M5 - Sparkling Water &amp; Soda'!N82</f>
        <v/>
      </c>
      <c r="I1288" s="15">
        <f>'M5 - Sparkling Water &amp; Soda'!AJ82</f>
        <v/>
      </c>
      <c r="J1288" s="15" t="inlineStr">
        <is>
          <t>Everyday value; little need to promote.</t>
        </is>
      </c>
    </row>
    <row r="1289" ht="28" customHeight="1">
      <c r="A1289" s="15" t="inlineStr">
        <is>
          <t>LaCroix</t>
        </is>
      </c>
      <c r="B1289" s="15" t="inlineStr">
        <is>
          <t>LaCroix Sparkling Water | Passionfruit | 15-pack 355mL</t>
        </is>
      </c>
      <c r="C1289" s="15" t="inlineStr">
        <is>
          <t>5) Sparkling water &amp; soda</t>
        </is>
      </c>
      <c r="D1289" s="30">
        <f>'M5 - Sparkling Water &amp; Soda'!F83</f>
        <v/>
      </c>
      <c r="E1289" s="33">
        <f>'M5 - Sparkling Water &amp; Soda'!J83</f>
        <v/>
      </c>
      <c r="F1289" s="31">
        <f>'M5 - Sparkling Water &amp; Soda'!K83</f>
        <v/>
      </c>
      <c r="G1289" s="30">
        <f>'M5 - Sparkling Water &amp; Soda'!AM83</f>
        <v/>
      </c>
      <c r="H1289" s="31">
        <f>'M5 - Sparkling Water &amp; Soda'!N83</f>
        <v/>
      </c>
      <c r="I1289" s="15">
        <f>'M5 - Sparkling Water &amp; Soda'!AJ83</f>
        <v/>
      </c>
      <c r="J1289" s="15" t="inlineStr">
        <is>
          <t>Everyday value; little need to promote.</t>
        </is>
      </c>
    </row>
    <row r="1290" ht="28" customHeight="1">
      <c r="A1290" s="15" t="inlineStr">
        <is>
          <t>LaCroix</t>
        </is>
      </c>
      <c r="B1290" s="15" t="inlineStr">
        <is>
          <t>LaCroix Sparkling Water | Passionfruit | 18-pack 355mL</t>
        </is>
      </c>
      <c r="C1290" s="15" t="inlineStr">
        <is>
          <t>5) Sparkling water &amp; soda</t>
        </is>
      </c>
      <c r="D1290" s="30">
        <f>'M5 - Sparkling Water &amp; Soda'!F84</f>
        <v/>
      </c>
      <c r="E1290" s="33">
        <f>'M5 - Sparkling Water &amp; Soda'!J84</f>
        <v/>
      </c>
      <c r="F1290" s="31">
        <f>'M5 - Sparkling Water &amp; Soda'!K84</f>
        <v/>
      </c>
      <c r="G1290" s="30">
        <f>'M5 - Sparkling Water &amp; Soda'!AM84</f>
        <v/>
      </c>
      <c r="H1290" s="31">
        <f>'M5 - Sparkling Water &amp; Soda'!N84</f>
        <v/>
      </c>
      <c r="I1290" s="15">
        <f>'M5 - Sparkling Water &amp; Soda'!AJ84</f>
        <v/>
      </c>
      <c r="J1290" s="15" t="inlineStr">
        <is>
          <t>Everyday value; little need to promote.</t>
        </is>
      </c>
    </row>
    <row r="1291" ht="28" customHeight="1">
      <c r="A1291" s="15" t="inlineStr">
        <is>
          <t>LaCroix</t>
        </is>
      </c>
      <c r="B1291" s="15" t="inlineStr">
        <is>
          <t>LaCroix Sparkling Water | Passionfruit | 24-pack 355mL</t>
        </is>
      </c>
      <c r="C1291" s="15" t="inlineStr">
        <is>
          <t>5) Sparkling water &amp; soda</t>
        </is>
      </c>
      <c r="D1291" s="30">
        <f>'M5 - Sparkling Water &amp; Soda'!F85</f>
        <v/>
      </c>
      <c r="E1291" s="33">
        <f>'M5 - Sparkling Water &amp; Soda'!J85</f>
        <v/>
      </c>
      <c r="F1291" s="31">
        <f>'M5 - Sparkling Water &amp; Soda'!K85</f>
        <v/>
      </c>
      <c r="G1291" s="30">
        <f>'M5 - Sparkling Water &amp; Soda'!AM85</f>
        <v/>
      </c>
      <c r="H1291" s="31">
        <f>'M5 - Sparkling Water &amp; Soda'!N85</f>
        <v/>
      </c>
      <c r="I1291" s="15">
        <f>'M5 - Sparkling Water &amp; Soda'!AJ85</f>
        <v/>
      </c>
      <c r="J1291" s="15" t="inlineStr">
        <is>
          <t>Everyday value; little need to promote.</t>
        </is>
      </c>
    </row>
    <row r="1292" ht="28" customHeight="1">
      <c r="A1292" s="15" t="inlineStr">
        <is>
          <t>LaCroix</t>
        </is>
      </c>
      <c r="B1292" s="15" t="inlineStr">
        <is>
          <t>LaCroix Sparkling Water | Key Lime | single 355mL</t>
        </is>
      </c>
      <c r="C1292" s="15" t="inlineStr">
        <is>
          <t>5) Sparkling water &amp; soda</t>
        </is>
      </c>
      <c r="D1292" s="30">
        <f>'M5 - Sparkling Water &amp; Soda'!F86</f>
        <v/>
      </c>
      <c r="E1292" s="33">
        <f>'M5 - Sparkling Water &amp; Soda'!J86</f>
        <v/>
      </c>
      <c r="F1292" s="31">
        <f>'M5 - Sparkling Water &amp; Soda'!K86</f>
        <v/>
      </c>
      <c r="G1292" s="30">
        <f>'M5 - Sparkling Water &amp; Soda'!AM86</f>
        <v/>
      </c>
      <c r="H1292" s="31">
        <f>'M5 - Sparkling Water &amp; Soda'!N86</f>
        <v/>
      </c>
      <c r="I1292" s="15">
        <f>'M5 - Sparkling Water &amp; Soda'!AJ86</f>
        <v/>
      </c>
      <c r="J1292" s="15" t="inlineStr">
        <is>
          <t>Everyday value; little need to promote.</t>
        </is>
      </c>
    </row>
    <row r="1293" ht="28" customHeight="1">
      <c r="A1293" s="15" t="inlineStr">
        <is>
          <t>LaCroix</t>
        </is>
      </c>
      <c r="B1293" s="15" t="inlineStr">
        <is>
          <t>LaCroix Sparkling Water | Key Lime | 8-pack 355mL</t>
        </is>
      </c>
      <c r="C1293" s="15" t="inlineStr">
        <is>
          <t>5) Sparkling water &amp; soda</t>
        </is>
      </c>
      <c r="D1293" s="30">
        <f>'M5 - Sparkling Water &amp; Soda'!F87</f>
        <v/>
      </c>
      <c r="E1293" s="33">
        <f>'M5 - Sparkling Water &amp; Soda'!J87</f>
        <v/>
      </c>
      <c r="F1293" s="31">
        <f>'M5 - Sparkling Water &amp; Soda'!K87</f>
        <v/>
      </c>
      <c r="G1293" s="30">
        <f>'M5 - Sparkling Water &amp; Soda'!AM87</f>
        <v/>
      </c>
      <c r="H1293" s="31">
        <f>'M5 - Sparkling Water &amp; Soda'!N87</f>
        <v/>
      </c>
      <c r="I1293" s="15">
        <f>'M5 - Sparkling Water &amp; Soda'!AJ87</f>
        <v/>
      </c>
      <c r="J1293" s="15" t="inlineStr">
        <is>
          <t>Everyday value; little need to promote.</t>
        </is>
      </c>
    </row>
    <row r="1294" ht="28" customHeight="1">
      <c r="A1294" s="15" t="inlineStr">
        <is>
          <t>LaCroix</t>
        </is>
      </c>
      <c r="B1294" s="15" t="inlineStr">
        <is>
          <t>LaCroix Sparkling Water | Key Lime | 12-pack 355mL</t>
        </is>
      </c>
      <c r="C1294" s="15" t="inlineStr">
        <is>
          <t>5) Sparkling water &amp; soda</t>
        </is>
      </c>
      <c r="D1294" s="30">
        <f>'M5 - Sparkling Water &amp; Soda'!F88</f>
        <v/>
      </c>
      <c r="E1294" s="33">
        <f>'M5 - Sparkling Water &amp; Soda'!J88</f>
        <v/>
      </c>
      <c r="F1294" s="31">
        <f>'M5 - Sparkling Water &amp; Soda'!K88</f>
        <v/>
      </c>
      <c r="G1294" s="30">
        <f>'M5 - Sparkling Water &amp; Soda'!AM88</f>
        <v/>
      </c>
      <c r="H1294" s="31">
        <f>'M5 - Sparkling Water &amp; Soda'!N88</f>
        <v/>
      </c>
      <c r="I1294" s="15">
        <f>'M5 - Sparkling Water &amp; Soda'!AJ88</f>
        <v/>
      </c>
      <c r="J1294" s="15" t="inlineStr">
        <is>
          <t>Everyday value; little need to promote.</t>
        </is>
      </c>
    </row>
    <row r="1295" ht="28" customHeight="1">
      <c r="A1295" s="15" t="inlineStr">
        <is>
          <t>LaCroix</t>
        </is>
      </c>
      <c r="B1295" s="15" t="inlineStr">
        <is>
          <t>LaCroix Sparkling Water | Key Lime | 15-pack 355mL</t>
        </is>
      </c>
      <c r="C1295" s="15" t="inlineStr">
        <is>
          <t>5) Sparkling water &amp; soda</t>
        </is>
      </c>
      <c r="D1295" s="30">
        <f>'M5 - Sparkling Water &amp; Soda'!F89</f>
        <v/>
      </c>
      <c r="E1295" s="33">
        <f>'M5 - Sparkling Water &amp; Soda'!J89</f>
        <v/>
      </c>
      <c r="F1295" s="31">
        <f>'M5 - Sparkling Water &amp; Soda'!K89</f>
        <v/>
      </c>
      <c r="G1295" s="30">
        <f>'M5 - Sparkling Water &amp; Soda'!AM89</f>
        <v/>
      </c>
      <c r="H1295" s="31">
        <f>'M5 - Sparkling Water &amp; Soda'!N89</f>
        <v/>
      </c>
      <c r="I1295" s="15">
        <f>'M5 - Sparkling Water &amp; Soda'!AJ89</f>
        <v/>
      </c>
      <c r="J1295" s="15" t="inlineStr">
        <is>
          <t>Everyday value; little need to promote.</t>
        </is>
      </c>
    </row>
    <row r="1296" ht="28" customHeight="1">
      <c r="A1296" s="15" t="inlineStr">
        <is>
          <t>LaCroix</t>
        </is>
      </c>
      <c r="B1296" s="15" t="inlineStr">
        <is>
          <t>LaCroix Sparkling Water | Key Lime | 18-pack 355mL</t>
        </is>
      </c>
      <c r="C1296" s="15" t="inlineStr">
        <is>
          <t>5) Sparkling water &amp; soda</t>
        </is>
      </c>
      <c r="D1296" s="30">
        <f>'M5 - Sparkling Water &amp; Soda'!F90</f>
        <v/>
      </c>
      <c r="E1296" s="33">
        <f>'M5 - Sparkling Water &amp; Soda'!J90</f>
        <v/>
      </c>
      <c r="F1296" s="31">
        <f>'M5 - Sparkling Water &amp; Soda'!K90</f>
        <v/>
      </c>
      <c r="G1296" s="30">
        <f>'M5 - Sparkling Water &amp; Soda'!AM90</f>
        <v/>
      </c>
      <c r="H1296" s="31">
        <f>'M5 - Sparkling Water &amp; Soda'!N90</f>
        <v/>
      </c>
      <c r="I1296" s="15">
        <f>'M5 - Sparkling Water &amp; Soda'!AJ90</f>
        <v/>
      </c>
      <c r="J1296" s="15" t="inlineStr">
        <is>
          <t>Everyday value; little need to promote.</t>
        </is>
      </c>
    </row>
    <row r="1297" ht="28" customHeight="1">
      <c r="A1297" s="15" t="inlineStr">
        <is>
          <t>LaCroix</t>
        </is>
      </c>
      <c r="B1297" s="15" t="inlineStr">
        <is>
          <t>LaCroix Sparkling Water | Key Lime | 24-pack 355mL</t>
        </is>
      </c>
      <c r="C1297" s="15" t="inlineStr">
        <is>
          <t>5) Sparkling water &amp; soda</t>
        </is>
      </c>
      <c r="D1297" s="30">
        <f>'M5 - Sparkling Water &amp; Soda'!F91</f>
        <v/>
      </c>
      <c r="E1297" s="33">
        <f>'M5 - Sparkling Water &amp; Soda'!J91</f>
        <v/>
      </c>
      <c r="F1297" s="31">
        <f>'M5 - Sparkling Water &amp; Soda'!K91</f>
        <v/>
      </c>
      <c r="G1297" s="30">
        <f>'M5 - Sparkling Water &amp; Soda'!AM91</f>
        <v/>
      </c>
      <c r="H1297" s="31">
        <f>'M5 - Sparkling Water &amp; Soda'!N91</f>
        <v/>
      </c>
      <c r="I1297" s="15">
        <f>'M5 - Sparkling Water &amp; Soda'!AJ91</f>
        <v/>
      </c>
      <c r="J1297" s="15" t="inlineStr">
        <is>
          <t>Everyday value; little need to promote.</t>
        </is>
      </c>
    </row>
    <row r="1298" ht="28" customHeight="1">
      <c r="A1298" s="15" t="inlineStr">
        <is>
          <t>LaCroix</t>
        </is>
      </c>
      <c r="B1298" s="15" t="inlineStr">
        <is>
          <t>LaCroix Sparkling Water | Cerise Limon | single 355mL</t>
        </is>
      </c>
      <c r="C1298" s="15" t="inlineStr">
        <is>
          <t>5) Sparkling water &amp; soda</t>
        </is>
      </c>
      <c r="D1298" s="30">
        <f>'M5 - Sparkling Water &amp; Soda'!F92</f>
        <v/>
      </c>
      <c r="E1298" s="33">
        <f>'M5 - Sparkling Water &amp; Soda'!J92</f>
        <v/>
      </c>
      <c r="F1298" s="31">
        <f>'M5 - Sparkling Water &amp; Soda'!K92</f>
        <v/>
      </c>
      <c r="G1298" s="30">
        <f>'M5 - Sparkling Water &amp; Soda'!AM92</f>
        <v/>
      </c>
      <c r="H1298" s="31">
        <f>'M5 - Sparkling Water &amp; Soda'!N92</f>
        <v/>
      </c>
      <c r="I1298" s="15">
        <f>'M5 - Sparkling Water &amp; Soda'!AJ92</f>
        <v/>
      </c>
      <c r="J1298" s="15" t="inlineStr">
        <is>
          <t>Everyday value; little need to promote.</t>
        </is>
      </c>
    </row>
    <row r="1299" ht="28" customHeight="1">
      <c r="A1299" s="15" t="inlineStr">
        <is>
          <t>LaCroix</t>
        </is>
      </c>
      <c r="B1299" s="15" t="inlineStr">
        <is>
          <t>LaCroix Sparkling Water | Cerise Limon | 8-pack 355mL</t>
        </is>
      </c>
      <c r="C1299" s="15" t="inlineStr">
        <is>
          <t>5) Sparkling water &amp; soda</t>
        </is>
      </c>
      <c r="D1299" s="30">
        <f>'M5 - Sparkling Water &amp; Soda'!F93</f>
        <v/>
      </c>
      <c r="E1299" s="33">
        <f>'M5 - Sparkling Water &amp; Soda'!J93</f>
        <v/>
      </c>
      <c r="F1299" s="31">
        <f>'M5 - Sparkling Water &amp; Soda'!K93</f>
        <v/>
      </c>
      <c r="G1299" s="30">
        <f>'M5 - Sparkling Water &amp; Soda'!AM93</f>
        <v/>
      </c>
      <c r="H1299" s="31">
        <f>'M5 - Sparkling Water &amp; Soda'!N93</f>
        <v/>
      </c>
      <c r="I1299" s="15">
        <f>'M5 - Sparkling Water &amp; Soda'!AJ93</f>
        <v/>
      </c>
      <c r="J1299" s="15" t="inlineStr">
        <is>
          <t>Everyday value; little need to promote.</t>
        </is>
      </c>
    </row>
    <row r="1300" ht="28" customHeight="1">
      <c r="A1300" s="15" t="inlineStr">
        <is>
          <t>LaCroix</t>
        </is>
      </c>
      <c r="B1300" s="15" t="inlineStr">
        <is>
          <t>LaCroix Sparkling Water | Cerise Limon | 12-pack 355mL</t>
        </is>
      </c>
      <c r="C1300" s="15" t="inlineStr">
        <is>
          <t>5) Sparkling water &amp; soda</t>
        </is>
      </c>
      <c r="D1300" s="30">
        <f>'M5 - Sparkling Water &amp; Soda'!F94</f>
        <v/>
      </c>
      <c r="E1300" s="33">
        <f>'M5 - Sparkling Water &amp; Soda'!J94</f>
        <v/>
      </c>
      <c r="F1300" s="31">
        <f>'M5 - Sparkling Water &amp; Soda'!K94</f>
        <v/>
      </c>
      <c r="G1300" s="30">
        <f>'M5 - Sparkling Water &amp; Soda'!AM94</f>
        <v/>
      </c>
      <c r="H1300" s="31">
        <f>'M5 - Sparkling Water &amp; Soda'!N94</f>
        <v/>
      </c>
      <c r="I1300" s="15">
        <f>'M5 - Sparkling Water &amp; Soda'!AJ94</f>
        <v/>
      </c>
      <c r="J1300" s="15" t="inlineStr">
        <is>
          <t>Everyday value; little need to promote.</t>
        </is>
      </c>
    </row>
    <row r="1301" ht="28" customHeight="1">
      <c r="A1301" s="15" t="inlineStr">
        <is>
          <t>LaCroix</t>
        </is>
      </c>
      <c r="B1301" s="15" t="inlineStr">
        <is>
          <t>LaCroix Sparkling Water | Cerise Limon | 15-pack 355mL</t>
        </is>
      </c>
      <c r="C1301" s="15" t="inlineStr">
        <is>
          <t>5) Sparkling water &amp; soda</t>
        </is>
      </c>
      <c r="D1301" s="30">
        <f>'M5 - Sparkling Water &amp; Soda'!F95</f>
        <v/>
      </c>
      <c r="E1301" s="33">
        <f>'M5 - Sparkling Water &amp; Soda'!J95</f>
        <v/>
      </c>
      <c r="F1301" s="31">
        <f>'M5 - Sparkling Water &amp; Soda'!K95</f>
        <v/>
      </c>
      <c r="G1301" s="30">
        <f>'M5 - Sparkling Water &amp; Soda'!AM95</f>
        <v/>
      </c>
      <c r="H1301" s="31">
        <f>'M5 - Sparkling Water &amp; Soda'!N95</f>
        <v/>
      </c>
      <c r="I1301" s="15">
        <f>'M5 - Sparkling Water &amp; Soda'!AJ95</f>
        <v/>
      </c>
      <c r="J1301" s="15" t="inlineStr">
        <is>
          <t>Everyday value; little need to promote.</t>
        </is>
      </c>
    </row>
    <row r="1302" ht="28" customHeight="1">
      <c r="A1302" s="15" t="inlineStr">
        <is>
          <t>LaCroix</t>
        </is>
      </c>
      <c r="B1302" s="15" t="inlineStr">
        <is>
          <t>LaCroix Sparkling Water | Cerise Limon | 18-pack 355mL</t>
        </is>
      </c>
      <c r="C1302" s="15" t="inlineStr">
        <is>
          <t>5) Sparkling water &amp; soda</t>
        </is>
      </c>
      <c r="D1302" s="30">
        <f>'M5 - Sparkling Water &amp; Soda'!F96</f>
        <v/>
      </c>
      <c r="E1302" s="33">
        <f>'M5 - Sparkling Water &amp; Soda'!J96</f>
        <v/>
      </c>
      <c r="F1302" s="31">
        <f>'M5 - Sparkling Water &amp; Soda'!K96</f>
        <v/>
      </c>
      <c r="G1302" s="30">
        <f>'M5 - Sparkling Water &amp; Soda'!AM96</f>
        <v/>
      </c>
      <c r="H1302" s="31">
        <f>'M5 - Sparkling Water &amp; Soda'!N96</f>
        <v/>
      </c>
      <c r="I1302" s="15">
        <f>'M5 - Sparkling Water &amp; Soda'!AJ96</f>
        <v/>
      </c>
      <c r="J1302" s="15" t="inlineStr">
        <is>
          <t>Everyday value; little need to promote.</t>
        </is>
      </c>
    </row>
    <row r="1303" ht="28" customHeight="1">
      <c r="A1303" s="15" t="inlineStr">
        <is>
          <t>LaCroix</t>
        </is>
      </c>
      <c r="B1303" s="15" t="inlineStr">
        <is>
          <t>LaCroix Sparkling Water | Cerise Limon | 24-pack 355mL</t>
        </is>
      </c>
      <c r="C1303" s="15" t="inlineStr">
        <is>
          <t>5) Sparkling water &amp; soda</t>
        </is>
      </c>
      <c r="D1303" s="30">
        <f>'M5 - Sparkling Water &amp; Soda'!F97</f>
        <v/>
      </c>
      <c r="E1303" s="33">
        <f>'M5 - Sparkling Water &amp; Soda'!J97</f>
        <v/>
      </c>
      <c r="F1303" s="31">
        <f>'M5 - Sparkling Water &amp; Soda'!K97</f>
        <v/>
      </c>
      <c r="G1303" s="30">
        <f>'M5 - Sparkling Water &amp; Soda'!AM97</f>
        <v/>
      </c>
      <c r="H1303" s="31">
        <f>'M5 - Sparkling Water &amp; Soda'!N97</f>
        <v/>
      </c>
      <c r="I1303" s="15">
        <f>'M5 - Sparkling Water &amp; Soda'!AJ97</f>
        <v/>
      </c>
      <c r="J1303" s="15" t="inlineStr">
        <is>
          <t>Everyday value; little need to promote.</t>
        </is>
      </c>
    </row>
    <row r="1304" ht="28" customHeight="1">
      <c r="A1304" s="15" t="inlineStr">
        <is>
          <t>bubly</t>
        </is>
      </c>
      <c r="B1304" s="15" t="inlineStr">
        <is>
          <t>bubly Sparkling Water | Cherry | single 355mL</t>
        </is>
      </c>
      <c r="C1304" s="15" t="inlineStr">
        <is>
          <t>5) Sparkling water &amp; soda</t>
        </is>
      </c>
      <c r="D1304" s="30">
        <f>'M5 - Sparkling Water &amp; Soda'!F98</f>
        <v/>
      </c>
      <c r="E1304" s="33">
        <f>'M5 - Sparkling Water &amp; Soda'!J98</f>
        <v/>
      </c>
      <c r="F1304" s="31">
        <f>'M5 - Sparkling Water &amp; Soda'!K98</f>
        <v/>
      </c>
      <c r="G1304" s="30">
        <f>'M5 - Sparkling Water &amp; Soda'!AM98</f>
        <v/>
      </c>
      <c r="H1304" s="31">
        <f>'M5 - Sparkling Water &amp; Soda'!N98</f>
        <v/>
      </c>
      <c r="I1304" s="15">
        <f>'M5 - Sparkling Water &amp; Soda'!AJ98</f>
        <v/>
      </c>
      <c r="J1304" s="15" t="inlineStr">
        <is>
          <t>PepsiCo price aggression is the lever.</t>
        </is>
      </c>
    </row>
    <row r="1305" ht="28" customHeight="1">
      <c r="A1305" s="15" t="inlineStr">
        <is>
          <t>bubly</t>
        </is>
      </c>
      <c r="B1305" s="15" t="inlineStr">
        <is>
          <t>bubly Sparkling Water | Cherry | 8-pack 355mL</t>
        </is>
      </c>
      <c r="C1305" s="15" t="inlineStr">
        <is>
          <t>5) Sparkling water &amp; soda</t>
        </is>
      </c>
      <c r="D1305" s="30">
        <f>'M5 - Sparkling Water &amp; Soda'!F99</f>
        <v/>
      </c>
      <c r="E1305" s="33">
        <f>'M5 - Sparkling Water &amp; Soda'!J99</f>
        <v/>
      </c>
      <c r="F1305" s="31">
        <f>'M5 - Sparkling Water &amp; Soda'!K99</f>
        <v/>
      </c>
      <c r="G1305" s="30">
        <f>'M5 - Sparkling Water &amp; Soda'!AM99</f>
        <v/>
      </c>
      <c r="H1305" s="31">
        <f>'M5 - Sparkling Water &amp; Soda'!N99</f>
        <v/>
      </c>
      <c r="I1305" s="15">
        <f>'M5 - Sparkling Water &amp; Soda'!AJ99</f>
        <v/>
      </c>
      <c r="J1305" s="15" t="inlineStr">
        <is>
          <t>PepsiCo price aggression is the lever.</t>
        </is>
      </c>
    </row>
    <row r="1306" ht="28" customHeight="1">
      <c r="A1306" s="15" t="inlineStr">
        <is>
          <t>bubly</t>
        </is>
      </c>
      <c r="B1306" s="15" t="inlineStr">
        <is>
          <t>bubly Sparkling Water | Cherry | 12-pack 355mL</t>
        </is>
      </c>
      <c r="C1306" s="15" t="inlineStr">
        <is>
          <t>5) Sparkling water &amp; soda</t>
        </is>
      </c>
      <c r="D1306" s="30">
        <f>'M5 - Sparkling Water &amp; Soda'!F100</f>
        <v/>
      </c>
      <c r="E1306" s="33">
        <f>'M5 - Sparkling Water &amp; Soda'!J100</f>
        <v/>
      </c>
      <c r="F1306" s="31">
        <f>'M5 - Sparkling Water &amp; Soda'!K100</f>
        <v/>
      </c>
      <c r="G1306" s="30">
        <f>'M5 - Sparkling Water &amp; Soda'!AM100</f>
        <v/>
      </c>
      <c r="H1306" s="31">
        <f>'M5 - Sparkling Water &amp; Soda'!N100</f>
        <v/>
      </c>
      <c r="I1306" s="15">
        <f>'M5 - Sparkling Water &amp; Soda'!AJ100</f>
        <v/>
      </c>
      <c r="J1306" s="15" t="inlineStr">
        <is>
          <t>PepsiCo price aggression is the lever.</t>
        </is>
      </c>
    </row>
    <row r="1307" ht="28" customHeight="1">
      <c r="A1307" s="15" t="inlineStr">
        <is>
          <t>bubly</t>
        </is>
      </c>
      <c r="B1307" s="15" t="inlineStr">
        <is>
          <t>bubly Sparkling Water | Cherry | 15-pack 355mL</t>
        </is>
      </c>
      <c r="C1307" s="15" t="inlineStr">
        <is>
          <t>5) Sparkling water &amp; soda</t>
        </is>
      </c>
      <c r="D1307" s="30">
        <f>'M5 - Sparkling Water &amp; Soda'!F101</f>
        <v/>
      </c>
      <c r="E1307" s="33">
        <f>'M5 - Sparkling Water &amp; Soda'!J101</f>
        <v/>
      </c>
      <c r="F1307" s="31">
        <f>'M5 - Sparkling Water &amp; Soda'!K101</f>
        <v/>
      </c>
      <c r="G1307" s="30">
        <f>'M5 - Sparkling Water &amp; Soda'!AM101</f>
        <v/>
      </c>
      <c r="H1307" s="31">
        <f>'M5 - Sparkling Water &amp; Soda'!N101</f>
        <v/>
      </c>
      <c r="I1307" s="15">
        <f>'M5 - Sparkling Water &amp; Soda'!AJ101</f>
        <v/>
      </c>
      <c r="J1307" s="15" t="inlineStr">
        <is>
          <t>PepsiCo price aggression is the lever.</t>
        </is>
      </c>
    </row>
    <row r="1308" ht="28" customHeight="1">
      <c r="A1308" s="15" t="inlineStr">
        <is>
          <t>bubly</t>
        </is>
      </c>
      <c r="B1308" s="15" t="inlineStr">
        <is>
          <t>bubly Sparkling Water | Cherry | 18-pack 355mL</t>
        </is>
      </c>
      <c r="C1308" s="15" t="inlineStr">
        <is>
          <t>5) Sparkling water &amp; soda</t>
        </is>
      </c>
      <c r="D1308" s="30">
        <f>'M5 - Sparkling Water &amp; Soda'!F102</f>
        <v/>
      </c>
      <c r="E1308" s="33">
        <f>'M5 - Sparkling Water &amp; Soda'!J102</f>
        <v/>
      </c>
      <c r="F1308" s="31">
        <f>'M5 - Sparkling Water &amp; Soda'!K102</f>
        <v/>
      </c>
      <c r="G1308" s="30">
        <f>'M5 - Sparkling Water &amp; Soda'!AM102</f>
        <v/>
      </c>
      <c r="H1308" s="31">
        <f>'M5 - Sparkling Water &amp; Soda'!N102</f>
        <v/>
      </c>
      <c r="I1308" s="15">
        <f>'M5 - Sparkling Water &amp; Soda'!AJ102</f>
        <v/>
      </c>
      <c r="J1308" s="15" t="inlineStr">
        <is>
          <t>PepsiCo price aggression is the lever.</t>
        </is>
      </c>
    </row>
    <row r="1309" ht="28" customHeight="1">
      <c r="A1309" s="15" t="inlineStr">
        <is>
          <t>bubly</t>
        </is>
      </c>
      <c r="B1309" s="15" t="inlineStr">
        <is>
          <t>bubly Sparkling Water | Cherry | 24-pack 355mL</t>
        </is>
      </c>
      <c r="C1309" s="15" t="inlineStr">
        <is>
          <t>5) Sparkling water &amp; soda</t>
        </is>
      </c>
      <c r="D1309" s="30">
        <f>'M5 - Sparkling Water &amp; Soda'!F103</f>
        <v/>
      </c>
      <c r="E1309" s="33">
        <f>'M5 - Sparkling Water &amp; Soda'!J103</f>
        <v/>
      </c>
      <c r="F1309" s="31">
        <f>'M5 - Sparkling Water &amp; Soda'!K103</f>
        <v/>
      </c>
      <c r="G1309" s="30">
        <f>'M5 - Sparkling Water &amp; Soda'!AM103</f>
        <v/>
      </c>
      <c r="H1309" s="31">
        <f>'M5 - Sparkling Water &amp; Soda'!N103</f>
        <v/>
      </c>
      <c r="I1309" s="15">
        <f>'M5 - Sparkling Water &amp; Soda'!AJ103</f>
        <v/>
      </c>
      <c r="J1309" s="15" t="inlineStr">
        <is>
          <t>PepsiCo price aggression is the lever.</t>
        </is>
      </c>
    </row>
    <row r="1310" ht="28" customHeight="1">
      <c r="A1310" s="15" t="inlineStr">
        <is>
          <t>bubly</t>
        </is>
      </c>
      <c r="B1310" s="15" t="inlineStr">
        <is>
          <t>bubly Sparkling Water | Lime | single 355mL</t>
        </is>
      </c>
      <c r="C1310" s="15" t="inlineStr">
        <is>
          <t>5) Sparkling water &amp; soda</t>
        </is>
      </c>
      <c r="D1310" s="30">
        <f>'M5 - Sparkling Water &amp; Soda'!F104</f>
        <v/>
      </c>
      <c r="E1310" s="33">
        <f>'M5 - Sparkling Water &amp; Soda'!J104</f>
        <v/>
      </c>
      <c r="F1310" s="31">
        <f>'M5 - Sparkling Water &amp; Soda'!K104</f>
        <v/>
      </c>
      <c r="G1310" s="30">
        <f>'M5 - Sparkling Water &amp; Soda'!AM104</f>
        <v/>
      </c>
      <c r="H1310" s="31">
        <f>'M5 - Sparkling Water &amp; Soda'!N104</f>
        <v/>
      </c>
      <c r="I1310" s="15">
        <f>'M5 - Sparkling Water &amp; Soda'!AJ104</f>
        <v/>
      </c>
      <c r="J1310" s="15" t="inlineStr">
        <is>
          <t>PepsiCo price aggression is the lever.</t>
        </is>
      </c>
    </row>
    <row r="1311" ht="28" customHeight="1">
      <c r="A1311" s="15" t="inlineStr">
        <is>
          <t>bubly</t>
        </is>
      </c>
      <c r="B1311" s="15" t="inlineStr">
        <is>
          <t>bubly Sparkling Water | Lime | 8-pack 355mL</t>
        </is>
      </c>
      <c r="C1311" s="15" t="inlineStr">
        <is>
          <t>5) Sparkling water &amp; soda</t>
        </is>
      </c>
      <c r="D1311" s="30">
        <f>'M5 - Sparkling Water &amp; Soda'!F105</f>
        <v/>
      </c>
      <c r="E1311" s="33">
        <f>'M5 - Sparkling Water &amp; Soda'!J105</f>
        <v/>
      </c>
      <c r="F1311" s="31">
        <f>'M5 - Sparkling Water &amp; Soda'!K105</f>
        <v/>
      </c>
      <c r="G1311" s="30">
        <f>'M5 - Sparkling Water &amp; Soda'!AM105</f>
        <v/>
      </c>
      <c r="H1311" s="31">
        <f>'M5 - Sparkling Water &amp; Soda'!N105</f>
        <v/>
      </c>
      <c r="I1311" s="15">
        <f>'M5 - Sparkling Water &amp; Soda'!AJ105</f>
        <v/>
      </c>
      <c r="J1311" s="15" t="inlineStr">
        <is>
          <t>PepsiCo price aggression is the lever.</t>
        </is>
      </c>
    </row>
    <row r="1312" ht="28" customHeight="1">
      <c r="A1312" s="15" t="inlineStr">
        <is>
          <t>bubly</t>
        </is>
      </c>
      <c r="B1312" s="15" t="inlineStr">
        <is>
          <t>bubly Sparkling Water | Lime | 12-pack 355mL</t>
        </is>
      </c>
      <c r="C1312" s="15" t="inlineStr">
        <is>
          <t>5) Sparkling water &amp; soda</t>
        </is>
      </c>
      <c r="D1312" s="30">
        <f>'M5 - Sparkling Water &amp; Soda'!F106</f>
        <v/>
      </c>
      <c r="E1312" s="33">
        <f>'M5 - Sparkling Water &amp; Soda'!J106</f>
        <v/>
      </c>
      <c r="F1312" s="31">
        <f>'M5 - Sparkling Water &amp; Soda'!K106</f>
        <v/>
      </c>
      <c r="G1312" s="30">
        <f>'M5 - Sparkling Water &amp; Soda'!AM106</f>
        <v/>
      </c>
      <c r="H1312" s="31">
        <f>'M5 - Sparkling Water &amp; Soda'!N106</f>
        <v/>
      </c>
      <c r="I1312" s="15">
        <f>'M5 - Sparkling Water &amp; Soda'!AJ106</f>
        <v/>
      </c>
      <c r="J1312" s="15" t="inlineStr">
        <is>
          <t>PepsiCo price aggression is the lever.</t>
        </is>
      </c>
    </row>
    <row r="1313" ht="28" customHeight="1">
      <c r="A1313" s="15" t="inlineStr">
        <is>
          <t>bubly</t>
        </is>
      </c>
      <c r="B1313" s="15" t="inlineStr">
        <is>
          <t>bubly Sparkling Water | Lime | 15-pack 355mL</t>
        </is>
      </c>
      <c r="C1313" s="15" t="inlineStr">
        <is>
          <t>5) Sparkling water &amp; soda</t>
        </is>
      </c>
      <c r="D1313" s="30">
        <f>'M5 - Sparkling Water &amp; Soda'!F107</f>
        <v/>
      </c>
      <c r="E1313" s="33">
        <f>'M5 - Sparkling Water &amp; Soda'!J107</f>
        <v/>
      </c>
      <c r="F1313" s="31">
        <f>'M5 - Sparkling Water &amp; Soda'!K107</f>
        <v/>
      </c>
      <c r="G1313" s="30">
        <f>'M5 - Sparkling Water &amp; Soda'!AM107</f>
        <v/>
      </c>
      <c r="H1313" s="31">
        <f>'M5 - Sparkling Water &amp; Soda'!N107</f>
        <v/>
      </c>
      <c r="I1313" s="15">
        <f>'M5 - Sparkling Water &amp; Soda'!AJ107</f>
        <v/>
      </c>
      <c r="J1313" s="15" t="inlineStr">
        <is>
          <t>PepsiCo price aggression is the lever.</t>
        </is>
      </c>
    </row>
    <row r="1314" ht="28" customHeight="1">
      <c r="A1314" s="15" t="inlineStr">
        <is>
          <t>bubly</t>
        </is>
      </c>
      <c r="B1314" s="15" t="inlineStr">
        <is>
          <t>bubly Sparkling Water | Lime | 18-pack 355mL</t>
        </is>
      </c>
      <c r="C1314" s="15" t="inlineStr">
        <is>
          <t>5) Sparkling water &amp; soda</t>
        </is>
      </c>
      <c r="D1314" s="30">
        <f>'M5 - Sparkling Water &amp; Soda'!F108</f>
        <v/>
      </c>
      <c r="E1314" s="33">
        <f>'M5 - Sparkling Water &amp; Soda'!J108</f>
        <v/>
      </c>
      <c r="F1314" s="31">
        <f>'M5 - Sparkling Water &amp; Soda'!K108</f>
        <v/>
      </c>
      <c r="G1314" s="30">
        <f>'M5 - Sparkling Water &amp; Soda'!AM108</f>
        <v/>
      </c>
      <c r="H1314" s="31">
        <f>'M5 - Sparkling Water &amp; Soda'!N108</f>
        <v/>
      </c>
      <c r="I1314" s="15">
        <f>'M5 - Sparkling Water &amp; Soda'!AJ108</f>
        <v/>
      </c>
      <c r="J1314" s="15" t="inlineStr">
        <is>
          <t>PepsiCo price aggression is the lever.</t>
        </is>
      </c>
    </row>
    <row r="1315" ht="28" customHeight="1">
      <c r="A1315" s="15" t="inlineStr">
        <is>
          <t>bubly</t>
        </is>
      </c>
      <c r="B1315" s="15" t="inlineStr">
        <is>
          <t>bubly Sparkling Water | Lime | 24-pack 355mL</t>
        </is>
      </c>
      <c r="C1315" s="15" t="inlineStr">
        <is>
          <t>5) Sparkling water &amp; soda</t>
        </is>
      </c>
      <c r="D1315" s="30">
        <f>'M5 - Sparkling Water &amp; Soda'!F109</f>
        <v/>
      </c>
      <c r="E1315" s="33">
        <f>'M5 - Sparkling Water &amp; Soda'!J109</f>
        <v/>
      </c>
      <c r="F1315" s="31">
        <f>'M5 - Sparkling Water &amp; Soda'!K109</f>
        <v/>
      </c>
      <c r="G1315" s="30">
        <f>'M5 - Sparkling Water &amp; Soda'!AM109</f>
        <v/>
      </c>
      <c r="H1315" s="31">
        <f>'M5 - Sparkling Water &amp; Soda'!N109</f>
        <v/>
      </c>
      <c r="I1315" s="15">
        <f>'M5 - Sparkling Water &amp; Soda'!AJ109</f>
        <v/>
      </c>
      <c r="J1315" s="15" t="inlineStr">
        <is>
          <t>PepsiCo price aggression is the lever.</t>
        </is>
      </c>
    </row>
    <row r="1316" ht="28" customHeight="1">
      <c r="A1316" s="15" t="inlineStr">
        <is>
          <t>bubly</t>
        </is>
      </c>
      <c r="B1316" s="15" t="inlineStr">
        <is>
          <t>bubly Sparkling Water | Grapefruit | single 355mL</t>
        </is>
      </c>
      <c r="C1316" s="15" t="inlineStr">
        <is>
          <t>5) Sparkling water &amp; soda</t>
        </is>
      </c>
      <c r="D1316" s="30">
        <f>'M5 - Sparkling Water &amp; Soda'!F110</f>
        <v/>
      </c>
      <c r="E1316" s="33">
        <f>'M5 - Sparkling Water &amp; Soda'!J110</f>
        <v/>
      </c>
      <c r="F1316" s="31">
        <f>'M5 - Sparkling Water &amp; Soda'!K110</f>
        <v/>
      </c>
      <c r="G1316" s="30">
        <f>'M5 - Sparkling Water &amp; Soda'!AM110</f>
        <v/>
      </c>
      <c r="H1316" s="31">
        <f>'M5 - Sparkling Water &amp; Soda'!N110</f>
        <v/>
      </c>
      <c r="I1316" s="15">
        <f>'M5 - Sparkling Water &amp; Soda'!AJ110</f>
        <v/>
      </c>
      <c r="J1316" s="15" t="inlineStr">
        <is>
          <t>PepsiCo price aggression is the lever.</t>
        </is>
      </c>
    </row>
    <row r="1317" ht="28" customHeight="1">
      <c r="A1317" s="15" t="inlineStr">
        <is>
          <t>bubly</t>
        </is>
      </c>
      <c r="B1317" s="15" t="inlineStr">
        <is>
          <t>bubly Sparkling Water | Grapefruit | 8-pack 355mL</t>
        </is>
      </c>
      <c r="C1317" s="15" t="inlineStr">
        <is>
          <t>5) Sparkling water &amp; soda</t>
        </is>
      </c>
      <c r="D1317" s="30">
        <f>'M5 - Sparkling Water &amp; Soda'!F111</f>
        <v/>
      </c>
      <c r="E1317" s="33">
        <f>'M5 - Sparkling Water &amp; Soda'!J111</f>
        <v/>
      </c>
      <c r="F1317" s="31">
        <f>'M5 - Sparkling Water &amp; Soda'!K111</f>
        <v/>
      </c>
      <c r="G1317" s="30">
        <f>'M5 - Sparkling Water &amp; Soda'!AM111</f>
        <v/>
      </c>
      <c r="H1317" s="31">
        <f>'M5 - Sparkling Water &amp; Soda'!N111</f>
        <v/>
      </c>
      <c r="I1317" s="15">
        <f>'M5 - Sparkling Water &amp; Soda'!AJ111</f>
        <v/>
      </c>
      <c r="J1317" s="15" t="inlineStr">
        <is>
          <t>PepsiCo price aggression is the lever.</t>
        </is>
      </c>
    </row>
    <row r="1318" ht="28" customHeight="1">
      <c r="A1318" s="15" t="inlineStr">
        <is>
          <t>bubly</t>
        </is>
      </c>
      <c r="B1318" s="15" t="inlineStr">
        <is>
          <t>bubly Sparkling Water | Grapefruit | 12-pack 355mL</t>
        </is>
      </c>
      <c r="C1318" s="15" t="inlineStr">
        <is>
          <t>5) Sparkling water &amp; soda</t>
        </is>
      </c>
      <c r="D1318" s="30">
        <f>'M5 - Sparkling Water &amp; Soda'!F112</f>
        <v/>
      </c>
      <c r="E1318" s="33">
        <f>'M5 - Sparkling Water &amp; Soda'!J112</f>
        <v/>
      </c>
      <c r="F1318" s="31">
        <f>'M5 - Sparkling Water &amp; Soda'!K112</f>
        <v/>
      </c>
      <c r="G1318" s="30">
        <f>'M5 - Sparkling Water &amp; Soda'!AM112</f>
        <v/>
      </c>
      <c r="H1318" s="31">
        <f>'M5 - Sparkling Water &amp; Soda'!N112</f>
        <v/>
      </c>
      <c r="I1318" s="15">
        <f>'M5 - Sparkling Water &amp; Soda'!AJ112</f>
        <v/>
      </c>
      <c r="J1318" s="15" t="inlineStr">
        <is>
          <t>PepsiCo price aggression is the lever.</t>
        </is>
      </c>
    </row>
    <row r="1319" ht="28" customHeight="1">
      <c r="A1319" s="15" t="inlineStr">
        <is>
          <t>bubly</t>
        </is>
      </c>
      <c r="B1319" s="15" t="inlineStr">
        <is>
          <t>bubly Sparkling Water | Grapefruit | 15-pack 355mL</t>
        </is>
      </c>
      <c r="C1319" s="15" t="inlineStr">
        <is>
          <t>5) Sparkling water &amp; soda</t>
        </is>
      </c>
      <c r="D1319" s="30">
        <f>'M5 - Sparkling Water &amp; Soda'!F113</f>
        <v/>
      </c>
      <c r="E1319" s="33">
        <f>'M5 - Sparkling Water &amp; Soda'!J113</f>
        <v/>
      </c>
      <c r="F1319" s="31">
        <f>'M5 - Sparkling Water &amp; Soda'!K113</f>
        <v/>
      </c>
      <c r="G1319" s="30">
        <f>'M5 - Sparkling Water &amp; Soda'!AM113</f>
        <v/>
      </c>
      <c r="H1319" s="31">
        <f>'M5 - Sparkling Water &amp; Soda'!N113</f>
        <v/>
      </c>
      <c r="I1319" s="15">
        <f>'M5 - Sparkling Water &amp; Soda'!AJ113</f>
        <v/>
      </c>
      <c r="J1319" s="15" t="inlineStr">
        <is>
          <t>PepsiCo price aggression is the lever.</t>
        </is>
      </c>
    </row>
    <row r="1320" ht="28" customHeight="1">
      <c r="A1320" s="15" t="inlineStr">
        <is>
          <t>bubly</t>
        </is>
      </c>
      <c r="B1320" s="15" t="inlineStr">
        <is>
          <t>bubly Sparkling Water | Grapefruit | 18-pack 355mL</t>
        </is>
      </c>
      <c r="C1320" s="15" t="inlineStr">
        <is>
          <t>5) Sparkling water &amp; soda</t>
        </is>
      </c>
      <c r="D1320" s="30">
        <f>'M5 - Sparkling Water &amp; Soda'!F114</f>
        <v/>
      </c>
      <c r="E1320" s="33">
        <f>'M5 - Sparkling Water &amp; Soda'!J114</f>
        <v/>
      </c>
      <c r="F1320" s="31">
        <f>'M5 - Sparkling Water &amp; Soda'!K114</f>
        <v/>
      </c>
      <c r="G1320" s="30">
        <f>'M5 - Sparkling Water &amp; Soda'!AM114</f>
        <v/>
      </c>
      <c r="H1320" s="31">
        <f>'M5 - Sparkling Water &amp; Soda'!N114</f>
        <v/>
      </c>
      <c r="I1320" s="15">
        <f>'M5 - Sparkling Water &amp; Soda'!AJ114</f>
        <v/>
      </c>
      <c r="J1320" s="15" t="inlineStr">
        <is>
          <t>PepsiCo price aggression is the lever.</t>
        </is>
      </c>
    </row>
    <row r="1321" ht="28" customHeight="1">
      <c r="A1321" s="15" t="inlineStr">
        <is>
          <t>bubly</t>
        </is>
      </c>
      <c r="B1321" s="15" t="inlineStr">
        <is>
          <t>bubly Sparkling Water | Grapefruit | 24-pack 355mL</t>
        </is>
      </c>
      <c r="C1321" s="15" t="inlineStr">
        <is>
          <t>5) Sparkling water &amp; soda</t>
        </is>
      </c>
      <c r="D1321" s="30">
        <f>'M5 - Sparkling Water &amp; Soda'!F115</f>
        <v/>
      </c>
      <c r="E1321" s="33">
        <f>'M5 - Sparkling Water &amp; Soda'!J115</f>
        <v/>
      </c>
      <c r="F1321" s="31">
        <f>'M5 - Sparkling Water &amp; Soda'!K115</f>
        <v/>
      </c>
      <c r="G1321" s="30">
        <f>'M5 - Sparkling Water &amp; Soda'!AM115</f>
        <v/>
      </c>
      <c r="H1321" s="31">
        <f>'M5 - Sparkling Water &amp; Soda'!N115</f>
        <v/>
      </c>
      <c r="I1321" s="15">
        <f>'M5 - Sparkling Water &amp; Soda'!AJ115</f>
        <v/>
      </c>
      <c r="J1321" s="15" t="inlineStr">
        <is>
          <t>PepsiCo price aggression is the lever.</t>
        </is>
      </c>
    </row>
    <row r="1322" ht="28" customHeight="1">
      <c r="A1322" s="15" t="inlineStr">
        <is>
          <t>bubly</t>
        </is>
      </c>
      <c r="B1322" s="15" t="inlineStr">
        <is>
          <t>bubly Sparkling Water | Mango | single 355mL</t>
        </is>
      </c>
      <c r="C1322" s="15" t="inlineStr">
        <is>
          <t>5) Sparkling water &amp; soda</t>
        </is>
      </c>
      <c r="D1322" s="30">
        <f>'M5 - Sparkling Water &amp; Soda'!F116</f>
        <v/>
      </c>
      <c r="E1322" s="33">
        <f>'M5 - Sparkling Water &amp; Soda'!J116</f>
        <v/>
      </c>
      <c r="F1322" s="31">
        <f>'M5 - Sparkling Water &amp; Soda'!K116</f>
        <v/>
      </c>
      <c r="G1322" s="30">
        <f>'M5 - Sparkling Water &amp; Soda'!AM116</f>
        <v/>
      </c>
      <c r="H1322" s="31">
        <f>'M5 - Sparkling Water &amp; Soda'!N116</f>
        <v/>
      </c>
      <c r="I1322" s="15">
        <f>'M5 - Sparkling Water &amp; Soda'!AJ116</f>
        <v/>
      </c>
      <c r="J1322" s="15" t="inlineStr">
        <is>
          <t>PepsiCo price aggression is the lever.</t>
        </is>
      </c>
    </row>
    <row r="1323" ht="28" customHeight="1">
      <c r="A1323" s="15" t="inlineStr">
        <is>
          <t>bubly</t>
        </is>
      </c>
      <c r="B1323" s="15" t="inlineStr">
        <is>
          <t>bubly Sparkling Water | Mango | 8-pack 355mL</t>
        </is>
      </c>
      <c r="C1323" s="15" t="inlineStr">
        <is>
          <t>5) Sparkling water &amp; soda</t>
        </is>
      </c>
      <c r="D1323" s="30">
        <f>'M5 - Sparkling Water &amp; Soda'!F117</f>
        <v/>
      </c>
      <c r="E1323" s="33">
        <f>'M5 - Sparkling Water &amp; Soda'!J117</f>
        <v/>
      </c>
      <c r="F1323" s="31">
        <f>'M5 - Sparkling Water &amp; Soda'!K117</f>
        <v/>
      </c>
      <c r="G1323" s="30">
        <f>'M5 - Sparkling Water &amp; Soda'!AM117</f>
        <v/>
      </c>
      <c r="H1323" s="31">
        <f>'M5 - Sparkling Water &amp; Soda'!N117</f>
        <v/>
      </c>
      <c r="I1323" s="15">
        <f>'M5 - Sparkling Water &amp; Soda'!AJ117</f>
        <v/>
      </c>
      <c r="J1323" s="15" t="inlineStr">
        <is>
          <t>PepsiCo price aggression is the lever.</t>
        </is>
      </c>
    </row>
    <row r="1324" ht="28" customHeight="1">
      <c r="A1324" s="15" t="inlineStr">
        <is>
          <t>bubly</t>
        </is>
      </c>
      <c r="B1324" s="15" t="inlineStr">
        <is>
          <t>bubly Sparkling Water | Mango | 12-pack 355mL</t>
        </is>
      </c>
      <c r="C1324" s="15" t="inlineStr">
        <is>
          <t>5) Sparkling water &amp; soda</t>
        </is>
      </c>
      <c r="D1324" s="30">
        <f>'M5 - Sparkling Water &amp; Soda'!F118</f>
        <v/>
      </c>
      <c r="E1324" s="33">
        <f>'M5 - Sparkling Water &amp; Soda'!J118</f>
        <v/>
      </c>
      <c r="F1324" s="31">
        <f>'M5 - Sparkling Water &amp; Soda'!K118</f>
        <v/>
      </c>
      <c r="G1324" s="30">
        <f>'M5 - Sparkling Water &amp; Soda'!AM118</f>
        <v/>
      </c>
      <c r="H1324" s="31">
        <f>'M5 - Sparkling Water &amp; Soda'!N118</f>
        <v/>
      </c>
      <c r="I1324" s="15">
        <f>'M5 - Sparkling Water &amp; Soda'!AJ118</f>
        <v/>
      </c>
      <c r="J1324" s="15" t="inlineStr">
        <is>
          <t>PepsiCo price aggression is the lever.</t>
        </is>
      </c>
    </row>
    <row r="1325" ht="28" customHeight="1">
      <c r="A1325" s="15" t="inlineStr">
        <is>
          <t>bubly</t>
        </is>
      </c>
      <c r="B1325" s="15" t="inlineStr">
        <is>
          <t>bubly Sparkling Water | Mango | 15-pack 355mL</t>
        </is>
      </c>
      <c r="C1325" s="15" t="inlineStr">
        <is>
          <t>5) Sparkling water &amp; soda</t>
        </is>
      </c>
      <c r="D1325" s="30">
        <f>'M5 - Sparkling Water &amp; Soda'!F119</f>
        <v/>
      </c>
      <c r="E1325" s="33">
        <f>'M5 - Sparkling Water &amp; Soda'!J119</f>
        <v/>
      </c>
      <c r="F1325" s="31">
        <f>'M5 - Sparkling Water &amp; Soda'!K119</f>
        <v/>
      </c>
      <c r="G1325" s="30">
        <f>'M5 - Sparkling Water &amp; Soda'!AM119</f>
        <v/>
      </c>
      <c r="H1325" s="31">
        <f>'M5 - Sparkling Water &amp; Soda'!N119</f>
        <v/>
      </c>
      <c r="I1325" s="15">
        <f>'M5 - Sparkling Water &amp; Soda'!AJ119</f>
        <v/>
      </c>
      <c r="J1325" s="15" t="inlineStr">
        <is>
          <t>PepsiCo price aggression is the lever.</t>
        </is>
      </c>
    </row>
    <row r="1326" ht="28" customHeight="1">
      <c r="A1326" s="15" t="inlineStr">
        <is>
          <t>bubly</t>
        </is>
      </c>
      <c r="B1326" s="15" t="inlineStr">
        <is>
          <t>bubly Sparkling Water | Mango | 18-pack 355mL</t>
        </is>
      </c>
      <c r="C1326" s="15" t="inlineStr">
        <is>
          <t>5) Sparkling water &amp; soda</t>
        </is>
      </c>
      <c r="D1326" s="30">
        <f>'M5 - Sparkling Water &amp; Soda'!F120</f>
        <v/>
      </c>
      <c r="E1326" s="33">
        <f>'M5 - Sparkling Water &amp; Soda'!J120</f>
        <v/>
      </c>
      <c r="F1326" s="31">
        <f>'M5 - Sparkling Water &amp; Soda'!K120</f>
        <v/>
      </c>
      <c r="G1326" s="30">
        <f>'M5 - Sparkling Water &amp; Soda'!AM120</f>
        <v/>
      </c>
      <c r="H1326" s="31">
        <f>'M5 - Sparkling Water &amp; Soda'!N120</f>
        <v/>
      </c>
      <c r="I1326" s="15">
        <f>'M5 - Sparkling Water &amp; Soda'!AJ120</f>
        <v/>
      </c>
      <c r="J1326" s="15" t="inlineStr">
        <is>
          <t>PepsiCo price aggression is the lever.</t>
        </is>
      </c>
    </row>
    <row r="1327" ht="28" customHeight="1">
      <c r="A1327" s="15" t="inlineStr">
        <is>
          <t>bubly</t>
        </is>
      </c>
      <c r="B1327" s="15" t="inlineStr">
        <is>
          <t>bubly Sparkling Water | Mango | 24-pack 355mL</t>
        </is>
      </c>
      <c r="C1327" s="15" t="inlineStr">
        <is>
          <t>5) Sparkling water &amp; soda</t>
        </is>
      </c>
      <c r="D1327" s="30">
        <f>'M5 - Sparkling Water &amp; Soda'!F121</f>
        <v/>
      </c>
      <c r="E1327" s="33">
        <f>'M5 - Sparkling Water &amp; Soda'!J121</f>
        <v/>
      </c>
      <c r="F1327" s="31">
        <f>'M5 - Sparkling Water &amp; Soda'!K121</f>
        <v/>
      </c>
      <c r="G1327" s="30">
        <f>'M5 - Sparkling Water &amp; Soda'!AM121</f>
        <v/>
      </c>
      <c r="H1327" s="31">
        <f>'M5 - Sparkling Water &amp; Soda'!N121</f>
        <v/>
      </c>
      <c r="I1327" s="15">
        <f>'M5 - Sparkling Water &amp; Soda'!AJ121</f>
        <v/>
      </c>
      <c r="J1327" s="15" t="inlineStr">
        <is>
          <t>PepsiCo price aggression is the lever.</t>
        </is>
      </c>
    </row>
    <row r="1328" ht="28" customHeight="1">
      <c r="A1328" s="15" t="inlineStr">
        <is>
          <t>bubly</t>
        </is>
      </c>
      <c r="B1328" s="15" t="inlineStr">
        <is>
          <t>bubly Sparkling Water | Strawberry | single 355mL</t>
        </is>
      </c>
      <c r="C1328" s="15" t="inlineStr">
        <is>
          <t>5) Sparkling water &amp; soda</t>
        </is>
      </c>
      <c r="D1328" s="30">
        <f>'M5 - Sparkling Water &amp; Soda'!F122</f>
        <v/>
      </c>
      <c r="E1328" s="33">
        <f>'M5 - Sparkling Water &amp; Soda'!J122</f>
        <v/>
      </c>
      <c r="F1328" s="31">
        <f>'M5 - Sparkling Water &amp; Soda'!K122</f>
        <v/>
      </c>
      <c r="G1328" s="30">
        <f>'M5 - Sparkling Water &amp; Soda'!AM122</f>
        <v/>
      </c>
      <c r="H1328" s="31">
        <f>'M5 - Sparkling Water &amp; Soda'!N122</f>
        <v/>
      </c>
      <c r="I1328" s="15">
        <f>'M5 - Sparkling Water &amp; Soda'!AJ122</f>
        <v/>
      </c>
      <c r="J1328" s="15" t="inlineStr">
        <is>
          <t>PepsiCo price aggression is the lever.</t>
        </is>
      </c>
    </row>
    <row r="1329" ht="28" customHeight="1">
      <c r="A1329" s="15" t="inlineStr">
        <is>
          <t>bubly</t>
        </is>
      </c>
      <c r="B1329" s="15" t="inlineStr">
        <is>
          <t>bubly Sparkling Water | Strawberry | 8-pack 355mL</t>
        </is>
      </c>
      <c r="C1329" s="15" t="inlineStr">
        <is>
          <t>5) Sparkling water &amp; soda</t>
        </is>
      </c>
      <c r="D1329" s="30">
        <f>'M5 - Sparkling Water &amp; Soda'!F123</f>
        <v/>
      </c>
      <c r="E1329" s="33">
        <f>'M5 - Sparkling Water &amp; Soda'!J123</f>
        <v/>
      </c>
      <c r="F1329" s="31">
        <f>'M5 - Sparkling Water &amp; Soda'!K123</f>
        <v/>
      </c>
      <c r="G1329" s="30">
        <f>'M5 - Sparkling Water &amp; Soda'!AM123</f>
        <v/>
      </c>
      <c r="H1329" s="31">
        <f>'M5 - Sparkling Water &amp; Soda'!N123</f>
        <v/>
      </c>
      <c r="I1329" s="15">
        <f>'M5 - Sparkling Water &amp; Soda'!AJ123</f>
        <v/>
      </c>
      <c r="J1329" s="15" t="inlineStr">
        <is>
          <t>PepsiCo price aggression is the lever.</t>
        </is>
      </c>
    </row>
    <row r="1330" ht="28" customHeight="1">
      <c r="A1330" s="15" t="inlineStr">
        <is>
          <t>bubly</t>
        </is>
      </c>
      <c r="B1330" s="15" t="inlineStr">
        <is>
          <t>bubly Sparkling Water | Strawberry | 12-pack 355mL</t>
        </is>
      </c>
      <c r="C1330" s="15" t="inlineStr">
        <is>
          <t>5) Sparkling water &amp; soda</t>
        </is>
      </c>
      <c r="D1330" s="30">
        <f>'M5 - Sparkling Water &amp; Soda'!F124</f>
        <v/>
      </c>
      <c r="E1330" s="33">
        <f>'M5 - Sparkling Water &amp; Soda'!J124</f>
        <v/>
      </c>
      <c r="F1330" s="31">
        <f>'M5 - Sparkling Water &amp; Soda'!K124</f>
        <v/>
      </c>
      <c r="G1330" s="30">
        <f>'M5 - Sparkling Water &amp; Soda'!AM124</f>
        <v/>
      </c>
      <c r="H1330" s="31">
        <f>'M5 - Sparkling Water &amp; Soda'!N124</f>
        <v/>
      </c>
      <c r="I1330" s="15">
        <f>'M5 - Sparkling Water &amp; Soda'!AJ124</f>
        <v/>
      </c>
      <c r="J1330" s="15" t="inlineStr">
        <is>
          <t>PepsiCo price aggression is the lever.</t>
        </is>
      </c>
    </row>
    <row r="1331" ht="28" customHeight="1">
      <c r="A1331" s="15" t="inlineStr">
        <is>
          <t>bubly</t>
        </is>
      </c>
      <c r="B1331" s="15" t="inlineStr">
        <is>
          <t>bubly Sparkling Water | Strawberry | 15-pack 355mL</t>
        </is>
      </c>
      <c r="C1331" s="15" t="inlineStr">
        <is>
          <t>5) Sparkling water &amp; soda</t>
        </is>
      </c>
      <c r="D1331" s="30">
        <f>'M5 - Sparkling Water &amp; Soda'!F125</f>
        <v/>
      </c>
      <c r="E1331" s="33">
        <f>'M5 - Sparkling Water &amp; Soda'!J125</f>
        <v/>
      </c>
      <c r="F1331" s="31">
        <f>'M5 - Sparkling Water &amp; Soda'!K125</f>
        <v/>
      </c>
      <c r="G1331" s="30">
        <f>'M5 - Sparkling Water &amp; Soda'!AM125</f>
        <v/>
      </c>
      <c r="H1331" s="31">
        <f>'M5 - Sparkling Water &amp; Soda'!N125</f>
        <v/>
      </c>
      <c r="I1331" s="15">
        <f>'M5 - Sparkling Water &amp; Soda'!AJ125</f>
        <v/>
      </c>
      <c r="J1331" s="15" t="inlineStr">
        <is>
          <t>PepsiCo price aggression is the lever.</t>
        </is>
      </c>
    </row>
    <row r="1332" ht="28" customHeight="1">
      <c r="A1332" s="15" t="inlineStr">
        <is>
          <t>bubly</t>
        </is>
      </c>
      <c r="B1332" s="15" t="inlineStr">
        <is>
          <t>bubly Sparkling Water | Strawberry | 18-pack 355mL</t>
        </is>
      </c>
      <c r="C1332" s="15" t="inlineStr">
        <is>
          <t>5) Sparkling water &amp; soda</t>
        </is>
      </c>
      <c r="D1332" s="30">
        <f>'M5 - Sparkling Water &amp; Soda'!F126</f>
        <v/>
      </c>
      <c r="E1332" s="33">
        <f>'M5 - Sparkling Water &amp; Soda'!J126</f>
        <v/>
      </c>
      <c r="F1332" s="31">
        <f>'M5 - Sparkling Water &amp; Soda'!K126</f>
        <v/>
      </c>
      <c r="G1332" s="30">
        <f>'M5 - Sparkling Water &amp; Soda'!AM126</f>
        <v/>
      </c>
      <c r="H1332" s="31">
        <f>'M5 - Sparkling Water &amp; Soda'!N126</f>
        <v/>
      </c>
      <c r="I1332" s="15">
        <f>'M5 - Sparkling Water &amp; Soda'!AJ126</f>
        <v/>
      </c>
      <c r="J1332" s="15" t="inlineStr">
        <is>
          <t>PepsiCo price aggression is the lever.</t>
        </is>
      </c>
    </row>
    <row r="1333" ht="28" customHeight="1">
      <c r="A1333" s="15" t="inlineStr">
        <is>
          <t>bubly</t>
        </is>
      </c>
      <c r="B1333" s="15" t="inlineStr">
        <is>
          <t>bubly Sparkling Water | Strawberry | 24-pack 355mL</t>
        </is>
      </c>
      <c r="C1333" s="15" t="inlineStr">
        <is>
          <t>5) Sparkling water &amp; soda</t>
        </is>
      </c>
      <c r="D1333" s="30">
        <f>'M5 - Sparkling Water &amp; Soda'!F127</f>
        <v/>
      </c>
      <c r="E1333" s="33">
        <f>'M5 - Sparkling Water &amp; Soda'!J127</f>
        <v/>
      </c>
      <c r="F1333" s="31">
        <f>'M5 - Sparkling Water &amp; Soda'!K127</f>
        <v/>
      </c>
      <c r="G1333" s="30">
        <f>'M5 - Sparkling Water &amp; Soda'!AM127</f>
        <v/>
      </c>
      <c r="H1333" s="31">
        <f>'M5 - Sparkling Water &amp; Soda'!N127</f>
        <v/>
      </c>
      <c r="I1333" s="15">
        <f>'M5 - Sparkling Water &amp; Soda'!AJ127</f>
        <v/>
      </c>
      <c r="J1333" s="15" t="inlineStr">
        <is>
          <t>PepsiCo price aggression is the lever.</t>
        </is>
      </c>
    </row>
    <row r="1334" ht="28" customHeight="1">
      <c r="A1334" s="15" t="inlineStr">
        <is>
          <t>bubly</t>
        </is>
      </c>
      <c r="B1334" s="15" t="inlineStr">
        <is>
          <t>bubly Sparkling Water | Blackberry | single 355mL</t>
        </is>
      </c>
      <c r="C1334" s="15" t="inlineStr">
        <is>
          <t>5) Sparkling water &amp; soda</t>
        </is>
      </c>
      <c r="D1334" s="30">
        <f>'M5 - Sparkling Water &amp; Soda'!F128</f>
        <v/>
      </c>
      <c r="E1334" s="33">
        <f>'M5 - Sparkling Water &amp; Soda'!J128</f>
        <v/>
      </c>
      <c r="F1334" s="31">
        <f>'M5 - Sparkling Water &amp; Soda'!K128</f>
        <v/>
      </c>
      <c r="G1334" s="30">
        <f>'M5 - Sparkling Water &amp; Soda'!AM128</f>
        <v/>
      </c>
      <c r="H1334" s="31">
        <f>'M5 - Sparkling Water &amp; Soda'!N128</f>
        <v/>
      </c>
      <c r="I1334" s="15">
        <f>'M5 - Sparkling Water &amp; Soda'!AJ128</f>
        <v/>
      </c>
      <c r="J1334" s="15" t="inlineStr">
        <is>
          <t>PepsiCo price aggression is the lever.</t>
        </is>
      </c>
    </row>
    <row r="1335" ht="28" customHeight="1">
      <c r="A1335" s="15" t="inlineStr">
        <is>
          <t>bubly</t>
        </is>
      </c>
      <c r="B1335" s="15" t="inlineStr">
        <is>
          <t>bubly Sparkling Water | Blackberry | 8-pack 355mL</t>
        </is>
      </c>
      <c r="C1335" s="15" t="inlineStr">
        <is>
          <t>5) Sparkling water &amp; soda</t>
        </is>
      </c>
      <c r="D1335" s="30">
        <f>'M5 - Sparkling Water &amp; Soda'!F129</f>
        <v/>
      </c>
      <c r="E1335" s="33">
        <f>'M5 - Sparkling Water &amp; Soda'!J129</f>
        <v/>
      </c>
      <c r="F1335" s="31">
        <f>'M5 - Sparkling Water &amp; Soda'!K129</f>
        <v/>
      </c>
      <c r="G1335" s="30">
        <f>'M5 - Sparkling Water &amp; Soda'!AM129</f>
        <v/>
      </c>
      <c r="H1335" s="31">
        <f>'M5 - Sparkling Water &amp; Soda'!N129</f>
        <v/>
      </c>
      <c r="I1335" s="15">
        <f>'M5 - Sparkling Water &amp; Soda'!AJ129</f>
        <v/>
      </c>
      <c r="J1335" s="15" t="inlineStr">
        <is>
          <t>PepsiCo price aggression is the lever.</t>
        </is>
      </c>
    </row>
    <row r="1336" ht="28" customHeight="1">
      <c r="A1336" s="15" t="inlineStr">
        <is>
          <t>bubly</t>
        </is>
      </c>
      <c r="B1336" s="15" t="inlineStr">
        <is>
          <t>bubly Sparkling Water | Blackberry | 12-pack 355mL</t>
        </is>
      </c>
      <c r="C1336" s="15" t="inlineStr">
        <is>
          <t>5) Sparkling water &amp; soda</t>
        </is>
      </c>
      <c r="D1336" s="30">
        <f>'M5 - Sparkling Water &amp; Soda'!F130</f>
        <v/>
      </c>
      <c r="E1336" s="33">
        <f>'M5 - Sparkling Water &amp; Soda'!J130</f>
        <v/>
      </c>
      <c r="F1336" s="31">
        <f>'M5 - Sparkling Water &amp; Soda'!K130</f>
        <v/>
      </c>
      <c r="G1336" s="30">
        <f>'M5 - Sparkling Water &amp; Soda'!AM130</f>
        <v/>
      </c>
      <c r="H1336" s="31">
        <f>'M5 - Sparkling Water &amp; Soda'!N130</f>
        <v/>
      </c>
      <c r="I1336" s="15">
        <f>'M5 - Sparkling Water &amp; Soda'!AJ130</f>
        <v/>
      </c>
      <c r="J1336" s="15" t="inlineStr">
        <is>
          <t>PepsiCo price aggression is the lever.</t>
        </is>
      </c>
    </row>
    <row r="1337" ht="28" customHeight="1">
      <c r="A1337" s="15" t="inlineStr">
        <is>
          <t>bubly</t>
        </is>
      </c>
      <c r="B1337" s="15" t="inlineStr">
        <is>
          <t>bubly Sparkling Water | Blackberry | 15-pack 355mL</t>
        </is>
      </c>
      <c r="C1337" s="15" t="inlineStr">
        <is>
          <t>5) Sparkling water &amp; soda</t>
        </is>
      </c>
      <c r="D1337" s="30">
        <f>'M5 - Sparkling Water &amp; Soda'!F131</f>
        <v/>
      </c>
      <c r="E1337" s="33">
        <f>'M5 - Sparkling Water &amp; Soda'!J131</f>
        <v/>
      </c>
      <c r="F1337" s="31">
        <f>'M5 - Sparkling Water &amp; Soda'!K131</f>
        <v/>
      </c>
      <c r="G1337" s="30">
        <f>'M5 - Sparkling Water &amp; Soda'!AM131</f>
        <v/>
      </c>
      <c r="H1337" s="31">
        <f>'M5 - Sparkling Water &amp; Soda'!N131</f>
        <v/>
      </c>
      <c r="I1337" s="15">
        <f>'M5 - Sparkling Water &amp; Soda'!AJ131</f>
        <v/>
      </c>
      <c r="J1337" s="15" t="inlineStr">
        <is>
          <t>PepsiCo price aggression is the lever.</t>
        </is>
      </c>
    </row>
    <row r="1338" ht="28" customHeight="1">
      <c r="A1338" s="15" t="inlineStr">
        <is>
          <t>bubly</t>
        </is>
      </c>
      <c r="B1338" s="15" t="inlineStr">
        <is>
          <t>bubly Sparkling Water | Blackberry | 18-pack 355mL</t>
        </is>
      </c>
      <c r="C1338" s="15" t="inlineStr">
        <is>
          <t>5) Sparkling water &amp; soda</t>
        </is>
      </c>
      <c r="D1338" s="30">
        <f>'M5 - Sparkling Water &amp; Soda'!F132</f>
        <v/>
      </c>
      <c r="E1338" s="33">
        <f>'M5 - Sparkling Water &amp; Soda'!J132</f>
        <v/>
      </c>
      <c r="F1338" s="31">
        <f>'M5 - Sparkling Water &amp; Soda'!K132</f>
        <v/>
      </c>
      <c r="G1338" s="30">
        <f>'M5 - Sparkling Water &amp; Soda'!AM132</f>
        <v/>
      </c>
      <c r="H1338" s="31">
        <f>'M5 - Sparkling Water &amp; Soda'!N132</f>
        <v/>
      </c>
      <c r="I1338" s="15">
        <f>'M5 - Sparkling Water &amp; Soda'!AJ132</f>
        <v/>
      </c>
      <c r="J1338" s="15" t="inlineStr">
        <is>
          <t>PepsiCo price aggression is the lever.</t>
        </is>
      </c>
    </row>
    <row r="1339" ht="28" customHeight="1">
      <c r="A1339" s="15" t="inlineStr">
        <is>
          <t>bubly</t>
        </is>
      </c>
      <c r="B1339" s="15" t="inlineStr">
        <is>
          <t>bubly Sparkling Water | Blackberry | 24-pack 355mL</t>
        </is>
      </c>
      <c r="C1339" s="15" t="inlineStr">
        <is>
          <t>5) Sparkling water &amp; soda</t>
        </is>
      </c>
      <c r="D1339" s="30">
        <f>'M5 - Sparkling Water &amp; Soda'!F133</f>
        <v/>
      </c>
      <c r="E1339" s="33">
        <f>'M5 - Sparkling Water &amp; Soda'!J133</f>
        <v/>
      </c>
      <c r="F1339" s="31">
        <f>'M5 - Sparkling Water &amp; Soda'!K133</f>
        <v/>
      </c>
      <c r="G1339" s="30">
        <f>'M5 - Sparkling Water &amp; Soda'!AM133</f>
        <v/>
      </c>
      <c r="H1339" s="31">
        <f>'M5 - Sparkling Water &amp; Soda'!N133</f>
        <v/>
      </c>
      <c r="I1339" s="15">
        <f>'M5 - Sparkling Water &amp; Soda'!AJ133</f>
        <v/>
      </c>
      <c r="J1339" s="15" t="inlineStr">
        <is>
          <t>PepsiCo price aggression is the lever.</t>
        </is>
      </c>
    </row>
    <row r="1340" ht="28" customHeight="1">
      <c r="A1340" s="15" t="inlineStr">
        <is>
          <t>bubly</t>
        </is>
      </c>
      <c r="B1340" s="15" t="inlineStr">
        <is>
          <t>bubly Sparkling Water | Raspberry | single 355mL</t>
        </is>
      </c>
      <c r="C1340" s="15" t="inlineStr">
        <is>
          <t>5) Sparkling water &amp; soda</t>
        </is>
      </c>
      <c r="D1340" s="30">
        <f>'M5 - Sparkling Water &amp; Soda'!F134</f>
        <v/>
      </c>
      <c r="E1340" s="33">
        <f>'M5 - Sparkling Water &amp; Soda'!J134</f>
        <v/>
      </c>
      <c r="F1340" s="31">
        <f>'M5 - Sparkling Water &amp; Soda'!K134</f>
        <v/>
      </c>
      <c r="G1340" s="30">
        <f>'M5 - Sparkling Water &amp; Soda'!AM134</f>
        <v/>
      </c>
      <c r="H1340" s="31">
        <f>'M5 - Sparkling Water &amp; Soda'!N134</f>
        <v/>
      </c>
      <c r="I1340" s="15">
        <f>'M5 - Sparkling Water &amp; Soda'!AJ134</f>
        <v/>
      </c>
      <c r="J1340" s="15" t="inlineStr">
        <is>
          <t>PepsiCo price aggression is the lever.</t>
        </is>
      </c>
    </row>
    <row r="1341" ht="28" customHeight="1">
      <c r="A1341" s="15" t="inlineStr">
        <is>
          <t>bubly</t>
        </is>
      </c>
      <c r="B1341" s="15" t="inlineStr">
        <is>
          <t>bubly Sparkling Water | Raspberry | 8-pack 355mL</t>
        </is>
      </c>
      <c r="C1341" s="15" t="inlineStr">
        <is>
          <t>5) Sparkling water &amp; soda</t>
        </is>
      </c>
      <c r="D1341" s="30">
        <f>'M5 - Sparkling Water &amp; Soda'!F135</f>
        <v/>
      </c>
      <c r="E1341" s="33">
        <f>'M5 - Sparkling Water &amp; Soda'!J135</f>
        <v/>
      </c>
      <c r="F1341" s="31">
        <f>'M5 - Sparkling Water &amp; Soda'!K135</f>
        <v/>
      </c>
      <c r="G1341" s="30">
        <f>'M5 - Sparkling Water &amp; Soda'!AM135</f>
        <v/>
      </c>
      <c r="H1341" s="31">
        <f>'M5 - Sparkling Water &amp; Soda'!N135</f>
        <v/>
      </c>
      <c r="I1341" s="15">
        <f>'M5 - Sparkling Water &amp; Soda'!AJ135</f>
        <v/>
      </c>
      <c r="J1341" s="15" t="inlineStr">
        <is>
          <t>PepsiCo price aggression is the lever.</t>
        </is>
      </c>
    </row>
    <row r="1342" ht="28" customHeight="1">
      <c r="A1342" s="15" t="inlineStr">
        <is>
          <t>bubly</t>
        </is>
      </c>
      <c r="B1342" s="15" t="inlineStr">
        <is>
          <t>bubly Sparkling Water | Raspberry | 12-pack 355mL</t>
        </is>
      </c>
      <c r="C1342" s="15" t="inlineStr">
        <is>
          <t>5) Sparkling water &amp; soda</t>
        </is>
      </c>
      <c r="D1342" s="30">
        <f>'M5 - Sparkling Water &amp; Soda'!F136</f>
        <v/>
      </c>
      <c r="E1342" s="33">
        <f>'M5 - Sparkling Water &amp; Soda'!J136</f>
        <v/>
      </c>
      <c r="F1342" s="31">
        <f>'M5 - Sparkling Water &amp; Soda'!K136</f>
        <v/>
      </c>
      <c r="G1342" s="30">
        <f>'M5 - Sparkling Water &amp; Soda'!AM136</f>
        <v/>
      </c>
      <c r="H1342" s="31">
        <f>'M5 - Sparkling Water &amp; Soda'!N136</f>
        <v/>
      </c>
      <c r="I1342" s="15">
        <f>'M5 - Sparkling Water &amp; Soda'!AJ136</f>
        <v/>
      </c>
      <c r="J1342" s="15" t="inlineStr">
        <is>
          <t>PepsiCo price aggression is the lever.</t>
        </is>
      </c>
    </row>
    <row r="1343" ht="28" customHeight="1">
      <c r="A1343" s="15" t="inlineStr">
        <is>
          <t>bubly</t>
        </is>
      </c>
      <c r="B1343" s="15" t="inlineStr">
        <is>
          <t>bubly Sparkling Water | Raspberry | 15-pack 355mL</t>
        </is>
      </c>
      <c r="C1343" s="15" t="inlineStr">
        <is>
          <t>5) Sparkling water &amp; soda</t>
        </is>
      </c>
      <c r="D1343" s="30">
        <f>'M5 - Sparkling Water &amp; Soda'!F137</f>
        <v/>
      </c>
      <c r="E1343" s="33">
        <f>'M5 - Sparkling Water &amp; Soda'!J137</f>
        <v/>
      </c>
      <c r="F1343" s="31">
        <f>'M5 - Sparkling Water &amp; Soda'!K137</f>
        <v/>
      </c>
      <c r="G1343" s="30">
        <f>'M5 - Sparkling Water &amp; Soda'!AM137</f>
        <v/>
      </c>
      <c r="H1343" s="31">
        <f>'M5 - Sparkling Water &amp; Soda'!N137</f>
        <v/>
      </c>
      <c r="I1343" s="15">
        <f>'M5 - Sparkling Water &amp; Soda'!AJ137</f>
        <v/>
      </c>
      <c r="J1343" s="15" t="inlineStr">
        <is>
          <t>PepsiCo price aggression is the lever.</t>
        </is>
      </c>
    </row>
    <row r="1344" ht="28" customHeight="1">
      <c r="A1344" s="15" t="inlineStr">
        <is>
          <t>bubly</t>
        </is>
      </c>
      <c r="B1344" s="15" t="inlineStr">
        <is>
          <t>bubly Sparkling Water | Raspberry | 18-pack 355mL</t>
        </is>
      </c>
      <c r="C1344" s="15" t="inlineStr">
        <is>
          <t>5) Sparkling water &amp; soda</t>
        </is>
      </c>
      <c r="D1344" s="30">
        <f>'M5 - Sparkling Water &amp; Soda'!F138</f>
        <v/>
      </c>
      <c r="E1344" s="33">
        <f>'M5 - Sparkling Water &amp; Soda'!J138</f>
        <v/>
      </c>
      <c r="F1344" s="31">
        <f>'M5 - Sparkling Water &amp; Soda'!K138</f>
        <v/>
      </c>
      <c r="G1344" s="30">
        <f>'M5 - Sparkling Water &amp; Soda'!AM138</f>
        <v/>
      </c>
      <c r="H1344" s="31">
        <f>'M5 - Sparkling Water &amp; Soda'!N138</f>
        <v/>
      </c>
      <c r="I1344" s="15">
        <f>'M5 - Sparkling Water &amp; Soda'!AJ138</f>
        <v/>
      </c>
      <c r="J1344" s="15" t="inlineStr">
        <is>
          <t>PepsiCo price aggression is the lever.</t>
        </is>
      </c>
    </row>
    <row r="1345" ht="28" customHeight="1">
      <c r="A1345" s="15" t="inlineStr">
        <is>
          <t>bubly</t>
        </is>
      </c>
      <c r="B1345" s="15" t="inlineStr">
        <is>
          <t>bubly Sparkling Water | Raspberry | 24-pack 355mL</t>
        </is>
      </c>
      <c r="C1345" s="15" t="inlineStr">
        <is>
          <t>5) Sparkling water &amp; soda</t>
        </is>
      </c>
      <c r="D1345" s="30">
        <f>'M5 - Sparkling Water &amp; Soda'!F139</f>
        <v/>
      </c>
      <c r="E1345" s="33">
        <f>'M5 - Sparkling Water &amp; Soda'!J139</f>
        <v/>
      </c>
      <c r="F1345" s="31">
        <f>'M5 - Sparkling Water &amp; Soda'!K139</f>
        <v/>
      </c>
      <c r="G1345" s="30">
        <f>'M5 - Sparkling Water &amp; Soda'!AM139</f>
        <v/>
      </c>
      <c r="H1345" s="31">
        <f>'M5 - Sparkling Water &amp; Soda'!N139</f>
        <v/>
      </c>
      <c r="I1345" s="15">
        <f>'M5 - Sparkling Water &amp; Soda'!AJ139</f>
        <v/>
      </c>
      <c r="J1345" s="15" t="inlineStr">
        <is>
          <t>PepsiCo price aggression is the lever.</t>
        </is>
      </c>
    </row>
    <row r="1346" ht="28" customHeight="1">
      <c r="A1346" s="15" t="inlineStr">
        <is>
          <t>bubly</t>
        </is>
      </c>
      <c r="B1346" s="15" t="inlineStr">
        <is>
          <t>bubly Sparkling Water | Watermelon | single 355mL</t>
        </is>
      </c>
      <c r="C1346" s="15" t="inlineStr">
        <is>
          <t>5) Sparkling water &amp; soda</t>
        </is>
      </c>
      <c r="D1346" s="30">
        <f>'M5 - Sparkling Water &amp; Soda'!F140</f>
        <v/>
      </c>
      <c r="E1346" s="33">
        <f>'M5 - Sparkling Water &amp; Soda'!J140</f>
        <v/>
      </c>
      <c r="F1346" s="31">
        <f>'M5 - Sparkling Water &amp; Soda'!K140</f>
        <v/>
      </c>
      <c r="G1346" s="30">
        <f>'M5 - Sparkling Water &amp; Soda'!AM140</f>
        <v/>
      </c>
      <c r="H1346" s="31">
        <f>'M5 - Sparkling Water &amp; Soda'!N140</f>
        <v/>
      </c>
      <c r="I1346" s="15">
        <f>'M5 - Sparkling Water &amp; Soda'!AJ140</f>
        <v/>
      </c>
      <c r="J1346" s="15" t="inlineStr">
        <is>
          <t>PepsiCo price aggression is the lever.</t>
        </is>
      </c>
    </row>
    <row r="1347" ht="28" customHeight="1">
      <c r="A1347" s="15" t="inlineStr">
        <is>
          <t>bubly</t>
        </is>
      </c>
      <c r="B1347" s="15" t="inlineStr">
        <is>
          <t>bubly Sparkling Water | Watermelon | 8-pack 355mL</t>
        </is>
      </c>
      <c r="C1347" s="15" t="inlineStr">
        <is>
          <t>5) Sparkling water &amp; soda</t>
        </is>
      </c>
      <c r="D1347" s="30">
        <f>'M5 - Sparkling Water &amp; Soda'!F141</f>
        <v/>
      </c>
      <c r="E1347" s="33">
        <f>'M5 - Sparkling Water &amp; Soda'!J141</f>
        <v/>
      </c>
      <c r="F1347" s="31">
        <f>'M5 - Sparkling Water &amp; Soda'!K141</f>
        <v/>
      </c>
      <c r="G1347" s="30">
        <f>'M5 - Sparkling Water &amp; Soda'!AM141</f>
        <v/>
      </c>
      <c r="H1347" s="31">
        <f>'M5 - Sparkling Water &amp; Soda'!N141</f>
        <v/>
      </c>
      <c r="I1347" s="15">
        <f>'M5 - Sparkling Water &amp; Soda'!AJ141</f>
        <v/>
      </c>
      <c r="J1347" s="15" t="inlineStr">
        <is>
          <t>PepsiCo price aggression is the lever.</t>
        </is>
      </c>
    </row>
    <row r="1348" ht="28" customHeight="1">
      <c r="A1348" s="15" t="inlineStr">
        <is>
          <t>bubly</t>
        </is>
      </c>
      <c r="B1348" s="15" t="inlineStr">
        <is>
          <t>bubly Sparkling Water | Watermelon | 12-pack 355mL</t>
        </is>
      </c>
      <c r="C1348" s="15" t="inlineStr">
        <is>
          <t>5) Sparkling water &amp; soda</t>
        </is>
      </c>
      <c r="D1348" s="30">
        <f>'M5 - Sparkling Water &amp; Soda'!F142</f>
        <v/>
      </c>
      <c r="E1348" s="33">
        <f>'M5 - Sparkling Water &amp; Soda'!J142</f>
        <v/>
      </c>
      <c r="F1348" s="31">
        <f>'M5 - Sparkling Water &amp; Soda'!K142</f>
        <v/>
      </c>
      <c r="G1348" s="30">
        <f>'M5 - Sparkling Water &amp; Soda'!AM142</f>
        <v/>
      </c>
      <c r="H1348" s="31">
        <f>'M5 - Sparkling Water &amp; Soda'!N142</f>
        <v/>
      </c>
      <c r="I1348" s="15">
        <f>'M5 - Sparkling Water &amp; Soda'!AJ142</f>
        <v/>
      </c>
      <c r="J1348" s="15" t="inlineStr">
        <is>
          <t>PepsiCo price aggression is the lever.</t>
        </is>
      </c>
    </row>
    <row r="1349" ht="28" customHeight="1">
      <c r="A1349" s="15" t="inlineStr">
        <is>
          <t>bubly</t>
        </is>
      </c>
      <c r="B1349" s="15" t="inlineStr">
        <is>
          <t>bubly Sparkling Water | Watermelon | 15-pack 355mL</t>
        </is>
      </c>
      <c r="C1349" s="15" t="inlineStr">
        <is>
          <t>5) Sparkling water &amp; soda</t>
        </is>
      </c>
      <c r="D1349" s="30">
        <f>'M5 - Sparkling Water &amp; Soda'!F143</f>
        <v/>
      </c>
      <c r="E1349" s="33">
        <f>'M5 - Sparkling Water &amp; Soda'!J143</f>
        <v/>
      </c>
      <c r="F1349" s="31">
        <f>'M5 - Sparkling Water &amp; Soda'!K143</f>
        <v/>
      </c>
      <c r="G1349" s="30">
        <f>'M5 - Sparkling Water &amp; Soda'!AM143</f>
        <v/>
      </c>
      <c r="H1349" s="31">
        <f>'M5 - Sparkling Water &amp; Soda'!N143</f>
        <v/>
      </c>
      <c r="I1349" s="15">
        <f>'M5 - Sparkling Water &amp; Soda'!AJ143</f>
        <v/>
      </c>
      <c r="J1349" s="15" t="inlineStr">
        <is>
          <t>PepsiCo price aggression is the lever.</t>
        </is>
      </c>
    </row>
    <row r="1350" ht="28" customHeight="1">
      <c r="A1350" s="15" t="inlineStr">
        <is>
          <t>bubly</t>
        </is>
      </c>
      <c r="B1350" s="15" t="inlineStr">
        <is>
          <t>bubly Sparkling Water | Watermelon | 18-pack 355mL</t>
        </is>
      </c>
      <c r="C1350" s="15" t="inlineStr">
        <is>
          <t>5) Sparkling water &amp; soda</t>
        </is>
      </c>
      <c r="D1350" s="30">
        <f>'M5 - Sparkling Water &amp; Soda'!F144</f>
        <v/>
      </c>
      <c r="E1350" s="33">
        <f>'M5 - Sparkling Water &amp; Soda'!J144</f>
        <v/>
      </c>
      <c r="F1350" s="31">
        <f>'M5 - Sparkling Water &amp; Soda'!K144</f>
        <v/>
      </c>
      <c r="G1350" s="30">
        <f>'M5 - Sparkling Water &amp; Soda'!AM144</f>
        <v/>
      </c>
      <c r="H1350" s="31">
        <f>'M5 - Sparkling Water &amp; Soda'!N144</f>
        <v/>
      </c>
      <c r="I1350" s="15">
        <f>'M5 - Sparkling Water &amp; Soda'!AJ144</f>
        <v/>
      </c>
      <c r="J1350" s="15" t="inlineStr">
        <is>
          <t>PepsiCo price aggression is the lever.</t>
        </is>
      </c>
    </row>
    <row r="1351" ht="28" customHeight="1">
      <c r="A1351" s="15" t="inlineStr">
        <is>
          <t>bubly</t>
        </is>
      </c>
      <c r="B1351" s="15" t="inlineStr">
        <is>
          <t>bubly Sparkling Water | Watermelon | 24-pack 355mL</t>
        </is>
      </c>
      <c r="C1351" s="15" t="inlineStr">
        <is>
          <t>5) Sparkling water &amp; soda</t>
        </is>
      </c>
      <c r="D1351" s="30">
        <f>'M5 - Sparkling Water &amp; Soda'!F145</f>
        <v/>
      </c>
      <c r="E1351" s="33">
        <f>'M5 - Sparkling Water &amp; Soda'!J145</f>
        <v/>
      </c>
      <c r="F1351" s="31">
        <f>'M5 - Sparkling Water &amp; Soda'!K145</f>
        <v/>
      </c>
      <c r="G1351" s="30">
        <f>'M5 - Sparkling Water &amp; Soda'!AM145</f>
        <v/>
      </c>
      <c r="H1351" s="31">
        <f>'M5 - Sparkling Water &amp; Soda'!N145</f>
        <v/>
      </c>
      <c r="I1351" s="15">
        <f>'M5 - Sparkling Water &amp; Soda'!AJ145</f>
        <v/>
      </c>
      <c r="J1351" s="15" t="inlineStr">
        <is>
          <t>PepsiCo price aggression is the lever.</t>
        </is>
      </c>
    </row>
    <row r="1352" ht="28" customHeight="1">
      <c r="A1352" s="15" t="inlineStr">
        <is>
          <t>Waterloo</t>
        </is>
      </c>
      <c r="B1352" s="15" t="inlineStr">
        <is>
          <t>Waterloo Sparkling Water | Black Cherry | single 355mL</t>
        </is>
      </c>
      <c r="C1352" s="15" t="inlineStr">
        <is>
          <t>5) Sparkling water &amp; soda</t>
        </is>
      </c>
      <c r="D1352" s="30">
        <f>'M5 - Sparkling Water &amp; Soda'!F146</f>
        <v/>
      </c>
      <c r="E1352" s="33">
        <f>'M5 - Sparkling Water &amp; Soda'!J146</f>
        <v/>
      </c>
      <c r="F1352" s="31">
        <f>'M5 - Sparkling Water &amp; Soda'!K146</f>
        <v/>
      </c>
      <c r="G1352" s="30">
        <f>'M5 - Sparkling Water &amp; Soda'!AM146</f>
        <v/>
      </c>
      <c r="H1352" s="31">
        <f>'M5 - Sparkling Water &amp; Soda'!N146</f>
        <v/>
      </c>
      <c r="I1352" s="15">
        <f>'M5 - Sparkling Water &amp; Soda'!AJ146</f>
        <v/>
      </c>
      <c r="J1352" s="15" t="inlineStr">
        <is>
          <t>Capture live promo to assess.</t>
        </is>
      </c>
    </row>
    <row r="1353" ht="28" customHeight="1">
      <c r="A1353" s="15" t="inlineStr">
        <is>
          <t>Waterloo</t>
        </is>
      </c>
      <c r="B1353" s="15" t="inlineStr">
        <is>
          <t>Waterloo Sparkling Water | Black Cherry | 8-pack 355mL</t>
        </is>
      </c>
      <c r="C1353" s="15" t="inlineStr">
        <is>
          <t>5) Sparkling water &amp; soda</t>
        </is>
      </c>
      <c r="D1353" s="30">
        <f>'M5 - Sparkling Water &amp; Soda'!F147</f>
        <v/>
      </c>
      <c r="E1353" s="33">
        <f>'M5 - Sparkling Water &amp; Soda'!J147</f>
        <v/>
      </c>
      <c r="F1353" s="31">
        <f>'M5 - Sparkling Water &amp; Soda'!K147</f>
        <v/>
      </c>
      <c r="G1353" s="30">
        <f>'M5 - Sparkling Water &amp; Soda'!AM147</f>
        <v/>
      </c>
      <c r="H1353" s="31">
        <f>'M5 - Sparkling Water &amp; Soda'!N147</f>
        <v/>
      </c>
      <c r="I1353" s="15">
        <f>'M5 - Sparkling Water &amp; Soda'!AJ147</f>
        <v/>
      </c>
      <c r="J1353" s="15" t="inlineStr">
        <is>
          <t>Capture live promo to assess.</t>
        </is>
      </c>
    </row>
    <row r="1354" ht="28" customHeight="1">
      <c r="A1354" s="15" t="inlineStr">
        <is>
          <t>Waterloo</t>
        </is>
      </c>
      <c r="B1354" s="15" t="inlineStr">
        <is>
          <t>Waterloo Sparkling Water | Black Cherry | 12-pack 355mL</t>
        </is>
      </c>
      <c r="C1354" s="15" t="inlineStr">
        <is>
          <t>5) Sparkling water &amp; soda</t>
        </is>
      </c>
      <c r="D1354" s="30">
        <f>'M5 - Sparkling Water &amp; Soda'!F148</f>
        <v/>
      </c>
      <c r="E1354" s="33">
        <f>'M5 - Sparkling Water &amp; Soda'!J148</f>
        <v/>
      </c>
      <c r="F1354" s="31">
        <f>'M5 - Sparkling Water &amp; Soda'!K148</f>
        <v/>
      </c>
      <c r="G1354" s="30">
        <f>'M5 - Sparkling Water &amp; Soda'!AM148</f>
        <v/>
      </c>
      <c r="H1354" s="31">
        <f>'M5 - Sparkling Water &amp; Soda'!N148</f>
        <v/>
      </c>
      <c r="I1354" s="15">
        <f>'M5 - Sparkling Water &amp; Soda'!AJ148</f>
        <v/>
      </c>
      <c r="J1354" s="15" t="inlineStr">
        <is>
          <t>Capture live promo to assess.</t>
        </is>
      </c>
    </row>
    <row r="1355" ht="28" customHeight="1">
      <c r="A1355" s="15" t="inlineStr">
        <is>
          <t>Waterloo</t>
        </is>
      </c>
      <c r="B1355" s="15" t="inlineStr">
        <is>
          <t>Waterloo Sparkling Water | Black Cherry | 15-pack 355mL</t>
        </is>
      </c>
      <c r="C1355" s="15" t="inlineStr">
        <is>
          <t>5) Sparkling water &amp; soda</t>
        </is>
      </c>
      <c r="D1355" s="30">
        <f>'M5 - Sparkling Water &amp; Soda'!F149</f>
        <v/>
      </c>
      <c r="E1355" s="33">
        <f>'M5 - Sparkling Water &amp; Soda'!J149</f>
        <v/>
      </c>
      <c r="F1355" s="31">
        <f>'M5 - Sparkling Water &amp; Soda'!K149</f>
        <v/>
      </c>
      <c r="G1355" s="30">
        <f>'M5 - Sparkling Water &amp; Soda'!AM149</f>
        <v/>
      </c>
      <c r="H1355" s="31">
        <f>'M5 - Sparkling Water &amp; Soda'!N149</f>
        <v/>
      </c>
      <c r="I1355" s="15">
        <f>'M5 - Sparkling Water &amp; Soda'!AJ149</f>
        <v/>
      </c>
      <c r="J1355" s="15" t="inlineStr">
        <is>
          <t>Capture live promo to assess.</t>
        </is>
      </c>
    </row>
    <row r="1356" ht="28" customHeight="1">
      <c r="A1356" s="15" t="inlineStr">
        <is>
          <t>Waterloo</t>
        </is>
      </c>
      <c r="B1356" s="15" t="inlineStr">
        <is>
          <t>Waterloo Sparkling Water | Black Cherry | 18-pack 355mL</t>
        </is>
      </c>
      <c r="C1356" s="15" t="inlineStr">
        <is>
          <t>5) Sparkling water &amp; soda</t>
        </is>
      </c>
      <c r="D1356" s="30">
        <f>'M5 - Sparkling Water &amp; Soda'!F150</f>
        <v/>
      </c>
      <c r="E1356" s="33">
        <f>'M5 - Sparkling Water &amp; Soda'!J150</f>
        <v/>
      </c>
      <c r="F1356" s="31">
        <f>'M5 - Sparkling Water &amp; Soda'!K150</f>
        <v/>
      </c>
      <c r="G1356" s="30">
        <f>'M5 - Sparkling Water &amp; Soda'!AM150</f>
        <v/>
      </c>
      <c r="H1356" s="31">
        <f>'M5 - Sparkling Water &amp; Soda'!N150</f>
        <v/>
      </c>
      <c r="I1356" s="15">
        <f>'M5 - Sparkling Water &amp; Soda'!AJ150</f>
        <v/>
      </c>
      <c r="J1356" s="15" t="inlineStr">
        <is>
          <t>Capture live promo to assess.</t>
        </is>
      </c>
    </row>
    <row r="1357" ht="28" customHeight="1">
      <c r="A1357" s="15" t="inlineStr">
        <is>
          <t>Waterloo</t>
        </is>
      </c>
      <c r="B1357" s="15" t="inlineStr">
        <is>
          <t>Waterloo Sparkling Water | Black Cherry | 24-pack 355mL</t>
        </is>
      </c>
      <c r="C1357" s="15" t="inlineStr">
        <is>
          <t>5) Sparkling water &amp; soda</t>
        </is>
      </c>
      <c r="D1357" s="30">
        <f>'M5 - Sparkling Water &amp; Soda'!F151</f>
        <v/>
      </c>
      <c r="E1357" s="33">
        <f>'M5 - Sparkling Water &amp; Soda'!J151</f>
        <v/>
      </c>
      <c r="F1357" s="31">
        <f>'M5 - Sparkling Water &amp; Soda'!K151</f>
        <v/>
      </c>
      <c r="G1357" s="30">
        <f>'M5 - Sparkling Water &amp; Soda'!AM151</f>
        <v/>
      </c>
      <c r="H1357" s="31">
        <f>'M5 - Sparkling Water &amp; Soda'!N151</f>
        <v/>
      </c>
      <c r="I1357" s="15">
        <f>'M5 - Sparkling Water &amp; Soda'!AJ151</f>
        <v/>
      </c>
      <c r="J1357" s="15" t="inlineStr">
        <is>
          <t>Capture live promo to assess.</t>
        </is>
      </c>
    </row>
    <row r="1358" ht="28" customHeight="1">
      <c r="A1358" s="15" t="inlineStr">
        <is>
          <t>Waterloo</t>
        </is>
      </c>
      <c r="B1358" s="15" t="inlineStr">
        <is>
          <t>Waterloo Sparkling Water | Grape | single 355mL</t>
        </is>
      </c>
      <c r="C1358" s="15" t="inlineStr">
        <is>
          <t>5) Sparkling water &amp; soda</t>
        </is>
      </c>
      <c r="D1358" s="30">
        <f>'M5 - Sparkling Water &amp; Soda'!F152</f>
        <v/>
      </c>
      <c r="E1358" s="33">
        <f>'M5 - Sparkling Water &amp; Soda'!J152</f>
        <v/>
      </c>
      <c r="F1358" s="31">
        <f>'M5 - Sparkling Water &amp; Soda'!K152</f>
        <v/>
      </c>
      <c r="G1358" s="30">
        <f>'M5 - Sparkling Water &amp; Soda'!AM152</f>
        <v/>
      </c>
      <c r="H1358" s="31">
        <f>'M5 - Sparkling Water &amp; Soda'!N152</f>
        <v/>
      </c>
      <c r="I1358" s="15">
        <f>'M5 - Sparkling Water &amp; Soda'!AJ152</f>
        <v/>
      </c>
      <c r="J1358" s="15" t="inlineStr">
        <is>
          <t>Capture live promo to assess.</t>
        </is>
      </c>
    </row>
    <row r="1359" ht="28" customHeight="1">
      <c r="A1359" s="15" t="inlineStr">
        <is>
          <t>Waterloo</t>
        </is>
      </c>
      <c r="B1359" s="15" t="inlineStr">
        <is>
          <t>Waterloo Sparkling Water | Grape | 8-pack 355mL</t>
        </is>
      </c>
      <c r="C1359" s="15" t="inlineStr">
        <is>
          <t>5) Sparkling water &amp; soda</t>
        </is>
      </c>
      <c r="D1359" s="30">
        <f>'M5 - Sparkling Water &amp; Soda'!F153</f>
        <v/>
      </c>
      <c r="E1359" s="33">
        <f>'M5 - Sparkling Water &amp; Soda'!J153</f>
        <v/>
      </c>
      <c r="F1359" s="31">
        <f>'M5 - Sparkling Water &amp; Soda'!K153</f>
        <v/>
      </c>
      <c r="G1359" s="30">
        <f>'M5 - Sparkling Water &amp; Soda'!AM153</f>
        <v/>
      </c>
      <c r="H1359" s="31">
        <f>'M5 - Sparkling Water &amp; Soda'!N153</f>
        <v/>
      </c>
      <c r="I1359" s="15">
        <f>'M5 - Sparkling Water &amp; Soda'!AJ153</f>
        <v/>
      </c>
      <c r="J1359" s="15" t="inlineStr">
        <is>
          <t>Capture live promo to assess.</t>
        </is>
      </c>
    </row>
    <row r="1360" ht="28" customHeight="1">
      <c r="A1360" s="15" t="inlineStr">
        <is>
          <t>Waterloo</t>
        </is>
      </c>
      <c r="B1360" s="15" t="inlineStr">
        <is>
          <t>Waterloo Sparkling Water | Grape | 12-pack 355mL</t>
        </is>
      </c>
      <c r="C1360" s="15" t="inlineStr">
        <is>
          <t>5) Sparkling water &amp; soda</t>
        </is>
      </c>
      <c r="D1360" s="30">
        <f>'M5 - Sparkling Water &amp; Soda'!F154</f>
        <v/>
      </c>
      <c r="E1360" s="33">
        <f>'M5 - Sparkling Water &amp; Soda'!J154</f>
        <v/>
      </c>
      <c r="F1360" s="31">
        <f>'M5 - Sparkling Water &amp; Soda'!K154</f>
        <v/>
      </c>
      <c r="G1360" s="30">
        <f>'M5 - Sparkling Water &amp; Soda'!AM154</f>
        <v/>
      </c>
      <c r="H1360" s="31">
        <f>'M5 - Sparkling Water &amp; Soda'!N154</f>
        <v/>
      </c>
      <c r="I1360" s="15">
        <f>'M5 - Sparkling Water &amp; Soda'!AJ154</f>
        <v/>
      </c>
      <c r="J1360" s="15" t="inlineStr">
        <is>
          <t>Capture live promo to assess.</t>
        </is>
      </c>
    </row>
    <row r="1361" ht="28" customHeight="1">
      <c r="A1361" s="15" t="inlineStr">
        <is>
          <t>Waterloo</t>
        </is>
      </c>
      <c r="B1361" s="15" t="inlineStr">
        <is>
          <t>Waterloo Sparkling Water | Grape | 15-pack 355mL</t>
        </is>
      </c>
      <c r="C1361" s="15" t="inlineStr">
        <is>
          <t>5) Sparkling water &amp; soda</t>
        </is>
      </c>
      <c r="D1361" s="30">
        <f>'M5 - Sparkling Water &amp; Soda'!F155</f>
        <v/>
      </c>
      <c r="E1361" s="33">
        <f>'M5 - Sparkling Water &amp; Soda'!J155</f>
        <v/>
      </c>
      <c r="F1361" s="31">
        <f>'M5 - Sparkling Water &amp; Soda'!K155</f>
        <v/>
      </c>
      <c r="G1361" s="30">
        <f>'M5 - Sparkling Water &amp; Soda'!AM155</f>
        <v/>
      </c>
      <c r="H1361" s="31">
        <f>'M5 - Sparkling Water &amp; Soda'!N155</f>
        <v/>
      </c>
      <c r="I1361" s="15">
        <f>'M5 - Sparkling Water &amp; Soda'!AJ155</f>
        <v/>
      </c>
      <c r="J1361" s="15" t="inlineStr">
        <is>
          <t>Capture live promo to assess.</t>
        </is>
      </c>
    </row>
    <row r="1362" ht="28" customHeight="1">
      <c r="A1362" s="15" t="inlineStr">
        <is>
          <t>Waterloo</t>
        </is>
      </c>
      <c r="B1362" s="15" t="inlineStr">
        <is>
          <t>Waterloo Sparkling Water | Grape | 18-pack 355mL</t>
        </is>
      </c>
      <c r="C1362" s="15" t="inlineStr">
        <is>
          <t>5) Sparkling water &amp; soda</t>
        </is>
      </c>
      <c r="D1362" s="30">
        <f>'M5 - Sparkling Water &amp; Soda'!F156</f>
        <v/>
      </c>
      <c r="E1362" s="33">
        <f>'M5 - Sparkling Water &amp; Soda'!J156</f>
        <v/>
      </c>
      <c r="F1362" s="31">
        <f>'M5 - Sparkling Water &amp; Soda'!K156</f>
        <v/>
      </c>
      <c r="G1362" s="30">
        <f>'M5 - Sparkling Water &amp; Soda'!AM156</f>
        <v/>
      </c>
      <c r="H1362" s="31">
        <f>'M5 - Sparkling Water &amp; Soda'!N156</f>
        <v/>
      </c>
      <c r="I1362" s="15">
        <f>'M5 - Sparkling Water &amp; Soda'!AJ156</f>
        <v/>
      </c>
      <c r="J1362" s="15" t="inlineStr">
        <is>
          <t>Capture live promo to assess.</t>
        </is>
      </c>
    </row>
    <row r="1363" ht="28" customHeight="1">
      <c r="A1363" s="15" t="inlineStr">
        <is>
          <t>Waterloo</t>
        </is>
      </c>
      <c r="B1363" s="15" t="inlineStr">
        <is>
          <t>Waterloo Sparkling Water | Grape | 24-pack 355mL</t>
        </is>
      </c>
      <c r="C1363" s="15" t="inlineStr">
        <is>
          <t>5) Sparkling water &amp; soda</t>
        </is>
      </c>
      <c r="D1363" s="30">
        <f>'M5 - Sparkling Water &amp; Soda'!F157</f>
        <v/>
      </c>
      <c r="E1363" s="33">
        <f>'M5 - Sparkling Water &amp; Soda'!J157</f>
        <v/>
      </c>
      <c r="F1363" s="31">
        <f>'M5 - Sparkling Water &amp; Soda'!K157</f>
        <v/>
      </c>
      <c r="G1363" s="30">
        <f>'M5 - Sparkling Water &amp; Soda'!AM157</f>
        <v/>
      </c>
      <c r="H1363" s="31">
        <f>'M5 - Sparkling Water &amp; Soda'!N157</f>
        <v/>
      </c>
      <c r="I1363" s="15">
        <f>'M5 - Sparkling Water &amp; Soda'!AJ157</f>
        <v/>
      </c>
      <c r="J1363" s="15" t="inlineStr">
        <is>
          <t>Capture live promo to assess.</t>
        </is>
      </c>
    </row>
    <row r="1364" ht="28" customHeight="1">
      <c r="A1364" s="15" t="inlineStr">
        <is>
          <t>Waterloo</t>
        </is>
      </c>
      <c r="B1364" s="15" t="inlineStr">
        <is>
          <t>Waterloo Sparkling Water | Watermelon | single 355mL</t>
        </is>
      </c>
      <c r="C1364" s="15" t="inlineStr">
        <is>
          <t>5) Sparkling water &amp; soda</t>
        </is>
      </c>
      <c r="D1364" s="30">
        <f>'M5 - Sparkling Water &amp; Soda'!F158</f>
        <v/>
      </c>
      <c r="E1364" s="33">
        <f>'M5 - Sparkling Water &amp; Soda'!J158</f>
        <v/>
      </c>
      <c r="F1364" s="31">
        <f>'M5 - Sparkling Water &amp; Soda'!K158</f>
        <v/>
      </c>
      <c r="G1364" s="30">
        <f>'M5 - Sparkling Water &amp; Soda'!AM158</f>
        <v/>
      </c>
      <c r="H1364" s="31">
        <f>'M5 - Sparkling Water &amp; Soda'!N158</f>
        <v/>
      </c>
      <c r="I1364" s="15">
        <f>'M5 - Sparkling Water &amp; Soda'!AJ158</f>
        <v/>
      </c>
      <c r="J1364" s="15" t="inlineStr">
        <is>
          <t>Capture live promo to assess.</t>
        </is>
      </c>
    </row>
    <row r="1365" ht="28" customHeight="1">
      <c r="A1365" s="15" t="inlineStr">
        <is>
          <t>Waterloo</t>
        </is>
      </c>
      <c r="B1365" s="15" t="inlineStr">
        <is>
          <t>Waterloo Sparkling Water | Watermelon | 8-pack 355mL</t>
        </is>
      </c>
      <c r="C1365" s="15" t="inlineStr">
        <is>
          <t>5) Sparkling water &amp; soda</t>
        </is>
      </c>
      <c r="D1365" s="30">
        <f>'M5 - Sparkling Water &amp; Soda'!F159</f>
        <v/>
      </c>
      <c r="E1365" s="33">
        <f>'M5 - Sparkling Water &amp; Soda'!J159</f>
        <v/>
      </c>
      <c r="F1365" s="31">
        <f>'M5 - Sparkling Water &amp; Soda'!K159</f>
        <v/>
      </c>
      <c r="G1365" s="30">
        <f>'M5 - Sparkling Water &amp; Soda'!AM159</f>
        <v/>
      </c>
      <c r="H1365" s="31">
        <f>'M5 - Sparkling Water &amp; Soda'!N159</f>
        <v/>
      </c>
      <c r="I1365" s="15">
        <f>'M5 - Sparkling Water &amp; Soda'!AJ159</f>
        <v/>
      </c>
      <c r="J1365" s="15" t="inlineStr">
        <is>
          <t>Capture live promo to assess.</t>
        </is>
      </c>
    </row>
    <row r="1366" ht="28" customHeight="1">
      <c r="A1366" s="15" t="inlineStr">
        <is>
          <t>Waterloo</t>
        </is>
      </c>
      <c r="B1366" s="15" t="inlineStr">
        <is>
          <t>Waterloo Sparkling Water | Watermelon | 12-pack 355mL</t>
        </is>
      </c>
      <c r="C1366" s="15" t="inlineStr">
        <is>
          <t>5) Sparkling water &amp; soda</t>
        </is>
      </c>
      <c r="D1366" s="30">
        <f>'M5 - Sparkling Water &amp; Soda'!F160</f>
        <v/>
      </c>
      <c r="E1366" s="33">
        <f>'M5 - Sparkling Water &amp; Soda'!J160</f>
        <v/>
      </c>
      <c r="F1366" s="31">
        <f>'M5 - Sparkling Water &amp; Soda'!K160</f>
        <v/>
      </c>
      <c r="G1366" s="30">
        <f>'M5 - Sparkling Water &amp; Soda'!AM160</f>
        <v/>
      </c>
      <c r="H1366" s="31">
        <f>'M5 - Sparkling Water &amp; Soda'!N160</f>
        <v/>
      </c>
      <c r="I1366" s="15">
        <f>'M5 - Sparkling Water &amp; Soda'!AJ160</f>
        <v/>
      </c>
      <c r="J1366" s="15" t="inlineStr">
        <is>
          <t>Capture live promo to assess.</t>
        </is>
      </c>
    </row>
    <row r="1367" ht="28" customHeight="1">
      <c r="A1367" s="15" t="inlineStr">
        <is>
          <t>Waterloo</t>
        </is>
      </c>
      <c r="B1367" s="15" t="inlineStr">
        <is>
          <t>Waterloo Sparkling Water | Watermelon | 15-pack 355mL</t>
        </is>
      </c>
      <c r="C1367" s="15" t="inlineStr">
        <is>
          <t>5) Sparkling water &amp; soda</t>
        </is>
      </c>
      <c r="D1367" s="30">
        <f>'M5 - Sparkling Water &amp; Soda'!F161</f>
        <v/>
      </c>
      <c r="E1367" s="33">
        <f>'M5 - Sparkling Water &amp; Soda'!J161</f>
        <v/>
      </c>
      <c r="F1367" s="31">
        <f>'M5 - Sparkling Water &amp; Soda'!K161</f>
        <v/>
      </c>
      <c r="G1367" s="30">
        <f>'M5 - Sparkling Water &amp; Soda'!AM161</f>
        <v/>
      </c>
      <c r="H1367" s="31">
        <f>'M5 - Sparkling Water &amp; Soda'!N161</f>
        <v/>
      </c>
      <c r="I1367" s="15">
        <f>'M5 - Sparkling Water &amp; Soda'!AJ161</f>
        <v/>
      </c>
      <c r="J1367" s="15" t="inlineStr">
        <is>
          <t>Capture live promo to assess.</t>
        </is>
      </c>
    </row>
    <row r="1368" ht="28" customHeight="1">
      <c r="A1368" s="15" t="inlineStr">
        <is>
          <t>Waterloo</t>
        </is>
      </c>
      <c r="B1368" s="15" t="inlineStr">
        <is>
          <t>Waterloo Sparkling Water | Watermelon | 18-pack 355mL</t>
        </is>
      </c>
      <c r="C1368" s="15" t="inlineStr">
        <is>
          <t>5) Sparkling water &amp; soda</t>
        </is>
      </c>
      <c r="D1368" s="30">
        <f>'M5 - Sparkling Water &amp; Soda'!F162</f>
        <v/>
      </c>
      <c r="E1368" s="33">
        <f>'M5 - Sparkling Water &amp; Soda'!J162</f>
        <v/>
      </c>
      <c r="F1368" s="31">
        <f>'M5 - Sparkling Water &amp; Soda'!K162</f>
        <v/>
      </c>
      <c r="G1368" s="30">
        <f>'M5 - Sparkling Water &amp; Soda'!AM162</f>
        <v/>
      </c>
      <c r="H1368" s="31">
        <f>'M5 - Sparkling Water &amp; Soda'!N162</f>
        <v/>
      </c>
      <c r="I1368" s="15">
        <f>'M5 - Sparkling Water &amp; Soda'!AJ162</f>
        <v/>
      </c>
      <c r="J1368" s="15" t="inlineStr">
        <is>
          <t>Capture live promo to assess.</t>
        </is>
      </c>
    </row>
    <row r="1369" ht="28" customHeight="1">
      <c r="A1369" s="15" t="inlineStr">
        <is>
          <t>Waterloo</t>
        </is>
      </c>
      <c r="B1369" s="15" t="inlineStr">
        <is>
          <t>Waterloo Sparkling Water | Watermelon | 24-pack 355mL</t>
        </is>
      </c>
      <c r="C1369" s="15" t="inlineStr">
        <is>
          <t>5) Sparkling water &amp; soda</t>
        </is>
      </c>
      <c r="D1369" s="30">
        <f>'M5 - Sparkling Water &amp; Soda'!F163</f>
        <v/>
      </c>
      <c r="E1369" s="33">
        <f>'M5 - Sparkling Water &amp; Soda'!J163</f>
        <v/>
      </c>
      <c r="F1369" s="31">
        <f>'M5 - Sparkling Water &amp; Soda'!K163</f>
        <v/>
      </c>
      <c r="G1369" s="30">
        <f>'M5 - Sparkling Water &amp; Soda'!AM163</f>
        <v/>
      </c>
      <c r="H1369" s="31">
        <f>'M5 - Sparkling Water &amp; Soda'!N163</f>
        <v/>
      </c>
      <c r="I1369" s="15">
        <f>'M5 - Sparkling Water &amp; Soda'!AJ163</f>
        <v/>
      </c>
      <c r="J1369" s="15" t="inlineStr">
        <is>
          <t>Capture live promo to assess.</t>
        </is>
      </c>
    </row>
    <row r="1370" ht="28" customHeight="1">
      <c r="A1370" s="15" t="inlineStr">
        <is>
          <t>Waterloo</t>
        </is>
      </c>
      <c r="B1370" s="15" t="inlineStr">
        <is>
          <t>Waterloo Sparkling Water | Lemon-Lime | single 355mL</t>
        </is>
      </c>
      <c r="C1370" s="15" t="inlineStr">
        <is>
          <t>5) Sparkling water &amp; soda</t>
        </is>
      </c>
      <c r="D1370" s="30">
        <f>'M5 - Sparkling Water &amp; Soda'!F164</f>
        <v/>
      </c>
      <c r="E1370" s="33">
        <f>'M5 - Sparkling Water &amp; Soda'!J164</f>
        <v/>
      </c>
      <c r="F1370" s="31">
        <f>'M5 - Sparkling Water &amp; Soda'!K164</f>
        <v/>
      </c>
      <c r="G1370" s="30">
        <f>'M5 - Sparkling Water &amp; Soda'!AM164</f>
        <v/>
      </c>
      <c r="H1370" s="31">
        <f>'M5 - Sparkling Water &amp; Soda'!N164</f>
        <v/>
      </c>
      <c r="I1370" s="15">
        <f>'M5 - Sparkling Water &amp; Soda'!AJ164</f>
        <v/>
      </c>
      <c r="J1370" s="15" t="inlineStr">
        <is>
          <t>Capture live promo to assess.</t>
        </is>
      </c>
    </row>
    <row r="1371" ht="28" customHeight="1">
      <c r="A1371" s="15" t="inlineStr">
        <is>
          <t>Waterloo</t>
        </is>
      </c>
      <c r="B1371" s="15" t="inlineStr">
        <is>
          <t>Waterloo Sparkling Water | Lemon-Lime | 8-pack 355mL</t>
        </is>
      </c>
      <c r="C1371" s="15" t="inlineStr">
        <is>
          <t>5) Sparkling water &amp; soda</t>
        </is>
      </c>
      <c r="D1371" s="30">
        <f>'M5 - Sparkling Water &amp; Soda'!F165</f>
        <v/>
      </c>
      <c r="E1371" s="33">
        <f>'M5 - Sparkling Water &amp; Soda'!J165</f>
        <v/>
      </c>
      <c r="F1371" s="31">
        <f>'M5 - Sparkling Water &amp; Soda'!K165</f>
        <v/>
      </c>
      <c r="G1371" s="30">
        <f>'M5 - Sparkling Water &amp; Soda'!AM165</f>
        <v/>
      </c>
      <c r="H1371" s="31">
        <f>'M5 - Sparkling Water &amp; Soda'!N165</f>
        <v/>
      </c>
      <c r="I1371" s="15">
        <f>'M5 - Sparkling Water &amp; Soda'!AJ165</f>
        <v/>
      </c>
      <c r="J1371" s="15" t="inlineStr">
        <is>
          <t>Capture live promo to assess.</t>
        </is>
      </c>
    </row>
    <row r="1372" ht="28" customHeight="1">
      <c r="A1372" s="15" t="inlineStr">
        <is>
          <t>Waterloo</t>
        </is>
      </c>
      <c r="B1372" s="15" t="inlineStr">
        <is>
          <t>Waterloo Sparkling Water | Lemon-Lime | 12-pack 355mL</t>
        </is>
      </c>
      <c r="C1372" s="15" t="inlineStr">
        <is>
          <t>5) Sparkling water &amp; soda</t>
        </is>
      </c>
      <c r="D1372" s="30">
        <f>'M5 - Sparkling Water &amp; Soda'!F166</f>
        <v/>
      </c>
      <c r="E1372" s="33">
        <f>'M5 - Sparkling Water &amp; Soda'!J166</f>
        <v/>
      </c>
      <c r="F1372" s="31">
        <f>'M5 - Sparkling Water &amp; Soda'!K166</f>
        <v/>
      </c>
      <c r="G1372" s="30">
        <f>'M5 - Sparkling Water &amp; Soda'!AM166</f>
        <v/>
      </c>
      <c r="H1372" s="31">
        <f>'M5 - Sparkling Water &amp; Soda'!N166</f>
        <v/>
      </c>
      <c r="I1372" s="15">
        <f>'M5 - Sparkling Water &amp; Soda'!AJ166</f>
        <v/>
      </c>
      <c r="J1372" s="15" t="inlineStr">
        <is>
          <t>Capture live promo to assess.</t>
        </is>
      </c>
    </row>
    <row r="1373" ht="28" customHeight="1">
      <c r="A1373" s="15" t="inlineStr">
        <is>
          <t>Waterloo</t>
        </is>
      </c>
      <c r="B1373" s="15" t="inlineStr">
        <is>
          <t>Waterloo Sparkling Water | Lemon-Lime | 15-pack 355mL</t>
        </is>
      </c>
      <c r="C1373" s="15" t="inlineStr">
        <is>
          <t>5) Sparkling water &amp; soda</t>
        </is>
      </c>
      <c r="D1373" s="30">
        <f>'M5 - Sparkling Water &amp; Soda'!F167</f>
        <v/>
      </c>
      <c r="E1373" s="33">
        <f>'M5 - Sparkling Water &amp; Soda'!J167</f>
        <v/>
      </c>
      <c r="F1373" s="31">
        <f>'M5 - Sparkling Water &amp; Soda'!K167</f>
        <v/>
      </c>
      <c r="G1373" s="30">
        <f>'M5 - Sparkling Water &amp; Soda'!AM167</f>
        <v/>
      </c>
      <c r="H1373" s="31">
        <f>'M5 - Sparkling Water &amp; Soda'!N167</f>
        <v/>
      </c>
      <c r="I1373" s="15">
        <f>'M5 - Sparkling Water &amp; Soda'!AJ167</f>
        <v/>
      </c>
      <c r="J1373" s="15" t="inlineStr">
        <is>
          <t>Capture live promo to assess.</t>
        </is>
      </c>
    </row>
    <row r="1374" ht="28" customHeight="1">
      <c r="A1374" s="15" t="inlineStr">
        <is>
          <t>Waterloo</t>
        </is>
      </c>
      <c r="B1374" s="15" t="inlineStr">
        <is>
          <t>Waterloo Sparkling Water | Lemon-Lime | 18-pack 355mL</t>
        </is>
      </c>
      <c r="C1374" s="15" t="inlineStr">
        <is>
          <t>5) Sparkling water &amp; soda</t>
        </is>
      </c>
      <c r="D1374" s="30">
        <f>'M5 - Sparkling Water &amp; Soda'!F168</f>
        <v/>
      </c>
      <c r="E1374" s="33">
        <f>'M5 - Sparkling Water &amp; Soda'!J168</f>
        <v/>
      </c>
      <c r="F1374" s="31">
        <f>'M5 - Sparkling Water &amp; Soda'!K168</f>
        <v/>
      </c>
      <c r="G1374" s="30">
        <f>'M5 - Sparkling Water &amp; Soda'!AM168</f>
        <v/>
      </c>
      <c r="H1374" s="31">
        <f>'M5 - Sparkling Water &amp; Soda'!N168</f>
        <v/>
      </c>
      <c r="I1374" s="15">
        <f>'M5 - Sparkling Water &amp; Soda'!AJ168</f>
        <v/>
      </c>
      <c r="J1374" s="15" t="inlineStr">
        <is>
          <t>Capture live promo to assess.</t>
        </is>
      </c>
    </row>
    <row r="1375" ht="28" customHeight="1">
      <c r="A1375" s="15" t="inlineStr">
        <is>
          <t>Waterloo</t>
        </is>
      </c>
      <c r="B1375" s="15" t="inlineStr">
        <is>
          <t>Waterloo Sparkling Water | Lemon-Lime | 24-pack 355mL</t>
        </is>
      </c>
      <c r="C1375" s="15" t="inlineStr">
        <is>
          <t>5) Sparkling water &amp; soda</t>
        </is>
      </c>
      <c r="D1375" s="30">
        <f>'M5 - Sparkling Water &amp; Soda'!F169</f>
        <v/>
      </c>
      <c r="E1375" s="33">
        <f>'M5 - Sparkling Water &amp; Soda'!J169</f>
        <v/>
      </c>
      <c r="F1375" s="31">
        <f>'M5 - Sparkling Water &amp; Soda'!K169</f>
        <v/>
      </c>
      <c r="G1375" s="30">
        <f>'M5 - Sparkling Water &amp; Soda'!AM169</f>
        <v/>
      </c>
      <c r="H1375" s="31">
        <f>'M5 - Sparkling Water &amp; Soda'!N169</f>
        <v/>
      </c>
      <c r="I1375" s="15">
        <f>'M5 - Sparkling Water &amp; Soda'!AJ169</f>
        <v/>
      </c>
      <c r="J1375" s="15" t="inlineStr">
        <is>
          <t>Capture live promo to assess.</t>
        </is>
      </c>
    </row>
    <row r="1376" ht="28" customHeight="1">
      <c r="A1376" s="15" t="inlineStr">
        <is>
          <t>Waterloo</t>
        </is>
      </c>
      <c r="B1376" s="15" t="inlineStr">
        <is>
          <t>Waterloo Sparkling Water | Peach | single 355mL</t>
        </is>
      </c>
      <c r="C1376" s="15" t="inlineStr">
        <is>
          <t>5) Sparkling water &amp; soda</t>
        </is>
      </c>
      <c r="D1376" s="30">
        <f>'M5 - Sparkling Water &amp; Soda'!F170</f>
        <v/>
      </c>
      <c r="E1376" s="33">
        <f>'M5 - Sparkling Water &amp; Soda'!J170</f>
        <v/>
      </c>
      <c r="F1376" s="31">
        <f>'M5 - Sparkling Water &amp; Soda'!K170</f>
        <v/>
      </c>
      <c r="G1376" s="30">
        <f>'M5 - Sparkling Water &amp; Soda'!AM170</f>
        <v/>
      </c>
      <c r="H1376" s="31">
        <f>'M5 - Sparkling Water &amp; Soda'!N170</f>
        <v/>
      </c>
      <c r="I1376" s="15">
        <f>'M5 - Sparkling Water &amp; Soda'!AJ170</f>
        <v/>
      </c>
      <c r="J1376" s="15" t="inlineStr">
        <is>
          <t>Capture live promo to assess.</t>
        </is>
      </c>
    </row>
    <row r="1377" ht="28" customHeight="1">
      <c r="A1377" s="15" t="inlineStr">
        <is>
          <t>Waterloo</t>
        </is>
      </c>
      <c r="B1377" s="15" t="inlineStr">
        <is>
          <t>Waterloo Sparkling Water | Peach | 8-pack 355mL</t>
        </is>
      </c>
      <c r="C1377" s="15" t="inlineStr">
        <is>
          <t>5) Sparkling water &amp; soda</t>
        </is>
      </c>
      <c r="D1377" s="30">
        <f>'M5 - Sparkling Water &amp; Soda'!F171</f>
        <v/>
      </c>
      <c r="E1377" s="33">
        <f>'M5 - Sparkling Water &amp; Soda'!J171</f>
        <v/>
      </c>
      <c r="F1377" s="31">
        <f>'M5 - Sparkling Water &amp; Soda'!K171</f>
        <v/>
      </c>
      <c r="G1377" s="30">
        <f>'M5 - Sparkling Water &amp; Soda'!AM171</f>
        <v/>
      </c>
      <c r="H1377" s="31">
        <f>'M5 - Sparkling Water &amp; Soda'!N171</f>
        <v/>
      </c>
      <c r="I1377" s="15">
        <f>'M5 - Sparkling Water &amp; Soda'!AJ171</f>
        <v/>
      </c>
      <c r="J1377" s="15" t="inlineStr">
        <is>
          <t>Capture live promo to assess.</t>
        </is>
      </c>
    </row>
    <row r="1378" ht="28" customHeight="1">
      <c r="A1378" s="15" t="inlineStr">
        <is>
          <t>Waterloo</t>
        </is>
      </c>
      <c r="B1378" s="15" t="inlineStr">
        <is>
          <t>Waterloo Sparkling Water | Peach | 12-pack 355mL</t>
        </is>
      </c>
      <c r="C1378" s="15" t="inlineStr">
        <is>
          <t>5) Sparkling water &amp; soda</t>
        </is>
      </c>
      <c r="D1378" s="30">
        <f>'M5 - Sparkling Water &amp; Soda'!F172</f>
        <v/>
      </c>
      <c r="E1378" s="33">
        <f>'M5 - Sparkling Water &amp; Soda'!J172</f>
        <v/>
      </c>
      <c r="F1378" s="31">
        <f>'M5 - Sparkling Water &amp; Soda'!K172</f>
        <v/>
      </c>
      <c r="G1378" s="30">
        <f>'M5 - Sparkling Water &amp; Soda'!AM172</f>
        <v/>
      </c>
      <c r="H1378" s="31">
        <f>'M5 - Sparkling Water &amp; Soda'!N172</f>
        <v/>
      </c>
      <c r="I1378" s="15">
        <f>'M5 - Sparkling Water &amp; Soda'!AJ172</f>
        <v/>
      </c>
      <c r="J1378" s="15" t="inlineStr">
        <is>
          <t>Capture live promo to assess.</t>
        </is>
      </c>
    </row>
    <row r="1379" ht="28" customHeight="1">
      <c r="A1379" s="15" t="inlineStr">
        <is>
          <t>Waterloo</t>
        </is>
      </c>
      <c r="B1379" s="15" t="inlineStr">
        <is>
          <t>Waterloo Sparkling Water | Peach | 15-pack 355mL</t>
        </is>
      </c>
      <c r="C1379" s="15" t="inlineStr">
        <is>
          <t>5) Sparkling water &amp; soda</t>
        </is>
      </c>
      <c r="D1379" s="30">
        <f>'M5 - Sparkling Water &amp; Soda'!F173</f>
        <v/>
      </c>
      <c r="E1379" s="33">
        <f>'M5 - Sparkling Water &amp; Soda'!J173</f>
        <v/>
      </c>
      <c r="F1379" s="31">
        <f>'M5 - Sparkling Water &amp; Soda'!K173</f>
        <v/>
      </c>
      <c r="G1379" s="30">
        <f>'M5 - Sparkling Water &amp; Soda'!AM173</f>
        <v/>
      </c>
      <c r="H1379" s="31">
        <f>'M5 - Sparkling Water &amp; Soda'!N173</f>
        <v/>
      </c>
      <c r="I1379" s="15">
        <f>'M5 - Sparkling Water &amp; Soda'!AJ173</f>
        <v/>
      </c>
      <c r="J1379" s="15" t="inlineStr">
        <is>
          <t>Capture live promo to assess.</t>
        </is>
      </c>
    </row>
    <row r="1380" ht="28" customHeight="1">
      <c r="A1380" s="15" t="inlineStr">
        <is>
          <t>Waterloo</t>
        </is>
      </c>
      <c r="B1380" s="15" t="inlineStr">
        <is>
          <t>Waterloo Sparkling Water | Peach | 18-pack 355mL</t>
        </is>
      </c>
      <c r="C1380" s="15" t="inlineStr">
        <is>
          <t>5) Sparkling water &amp; soda</t>
        </is>
      </c>
      <c r="D1380" s="30">
        <f>'M5 - Sparkling Water &amp; Soda'!F174</f>
        <v/>
      </c>
      <c r="E1380" s="33">
        <f>'M5 - Sparkling Water &amp; Soda'!J174</f>
        <v/>
      </c>
      <c r="F1380" s="31">
        <f>'M5 - Sparkling Water &amp; Soda'!K174</f>
        <v/>
      </c>
      <c r="G1380" s="30">
        <f>'M5 - Sparkling Water &amp; Soda'!AM174</f>
        <v/>
      </c>
      <c r="H1380" s="31">
        <f>'M5 - Sparkling Water &amp; Soda'!N174</f>
        <v/>
      </c>
      <c r="I1380" s="15">
        <f>'M5 - Sparkling Water &amp; Soda'!AJ174</f>
        <v/>
      </c>
      <c r="J1380" s="15" t="inlineStr">
        <is>
          <t>Capture live promo to assess.</t>
        </is>
      </c>
    </row>
    <row r="1381" ht="28" customHeight="1">
      <c r="A1381" s="15" t="inlineStr">
        <is>
          <t>Waterloo</t>
        </is>
      </c>
      <c r="B1381" s="15" t="inlineStr">
        <is>
          <t>Waterloo Sparkling Water | Peach | 24-pack 355mL</t>
        </is>
      </c>
      <c r="C1381" s="15" t="inlineStr">
        <is>
          <t>5) Sparkling water &amp; soda</t>
        </is>
      </c>
      <c r="D1381" s="30">
        <f>'M5 - Sparkling Water &amp; Soda'!F175</f>
        <v/>
      </c>
      <c r="E1381" s="33">
        <f>'M5 - Sparkling Water &amp; Soda'!J175</f>
        <v/>
      </c>
      <c r="F1381" s="31">
        <f>'M5 - Sparkling Water &amp; Soda'!K175</f>
        <v/>
      </c>
      <c r="G1381" s="30">
        <f>'M5 - Sparkling Water &amp; Soda'!AM175</f>
        <v/>
      </c>
      <c r="H1381" s="31">
        <f>'M5 - Sparkling Water &amp; Soda'!N175</f>
        <v/>
      </c>
      <c r="I1381" s="15">
        <f>'M5 - Sparkling Water &amp; Soda'!AJ175</f>
        <v/>
      </c>
      <c r="J1381" s="15" t="inlineStr">
        <is>
          <t>Capture live promo to assess.</t>
        </is>
      </c>
    </row>
    <row r="1382" ht="28" customHeight="1">
      <c r="A1382" s="15" t="inlineStr">
        <is>
          <t>Waterloo</t>
        </is>
      </c>
      <c r="B1382" s="15" t="inlineStr">
        <is>
          <t>Waterloo Sparkling Water | Mango Orange | single 355mL</t>
        </is>
      </c>
      <c r="C1382" s="15" t="inlineStr">
        <is>
          <t>5) Sparkling water &amp; soda</t>
        </is>
      </c>
      <c r="D1382" s="30">
        <f>'M5 - Sparkling Water &amp; Soda'!F176</f>
        <v/>
      </c>
      <c r="E1382" s="33">
        <f>'M5 - Sparkling Water &amp; Soda'!J176</f>
        <v/>
      </c>
      <c r="F1382" s="31">
        <f>'M5 - Sparkling Water &amp; Soda'!K176</f>
        <v/>
      </c>
      <c r="G1382" s="30">
        <f>'M5 - Sparkling Water &amp; Soda'!AM176</f>
        <v/>
      </c>
      <c r="H1382" s="31">
        <f>'M5 - Sparkling Water &amp; Soda'!N176</f>
        <v/>
      </c>
      <c r="I1382" s="15">
        <f>'M5 - Sparkling Water &amp; Soda'!AJ176</f>
        <v/>
      </c>
      <c r="J1382" s="15" t="inlineStr">
        <is>
          <t>Capture live promo to assess.</t>
        </is>
      </c>
    </row>
    <row r="1383" ht="28" customHeight="1">
      <c r="A1383" s="15" t="inlineStr">
        <is>
          <t>Waterloo</t>
        </is>
      </c>
      <c r="B1383" s="15" t="inlineStr">
        <is>
          <t>Waterloo Sparkling Water | Mango Orange | 8-pack 355mL</t>
        </is>
      </c>
      <c r="C1383" s="15" t="inlineStr">
        <is>
          <t>5) Sparkling water &amp; soda</t>
        </is>
      </c>
      <c r="D1383" s="30">
        <f>'M5 - Sparkling Water &amp; Soda'!F177</f>
        <v/>
      </c>
      <c r="E1383" s="33">
        <f>'M5 - Sparkling Water &amp; Soda'!J177</f>
        <v/>
      </c>
      <c r="F1383" s="31">
        <f>'M5 - Sparkling Water &amp; Soda'!K177</f>
        <v/>
      </c>
      <c r="G1383" s="30">
        <f>'M5 - Sparkling Water &amp; Soda'!AM177</f>
        <v/>
      </c>
      <c r="H1383" s="31">
        <f>'M5 - Sparkling Water &amp; Soda'!N177</f>
        <v/>
      </c>
      <c r="I1383" s="15">
        <f>'M5 - Sparkling Water &amp; Soda'!AJ177</f>
        <v/>
      </c>
      <c r="J1383" s="15" t="inlineStr">
        <is>
          <t>Capture live promo to assess.</t>
        </is>
      </c>
    </row>
    <row r="1384" ht="28" customHeight="1">
      <c r="A1384" s="15" t="inlineStr">
        <is>
          <t>Waterloo</t>
        </is>
      </c>
      <c r="B1384" s="15" t="inlineStr">
        <is>
          <t>Waterloo Sparkling Water | Mango Orange | 12-pack 355mL</t>
        </is>
      </c>
      <c r="C1384" s="15" t="inlineStr">
        <is>
          <t>5) Sparkling water &amp; soda</t>
        </is>
      </c>
      <c r="D1384" s="30">
        <f>'M5 - Sparkling Water &amp; Soda'!F178</f>
        <v/>
      </c>
      <c r="E1384" s="33">
        <f>'M5 - Sparkling Water &amp; Soda'!J178</f>
        <v/>
      </c>
      <c r="F1384" s="31">
        <f>'M5 - Sparkling Water &amp; Soda'!K178</f>
        <v/>
      </c>
      <c r="G1384" s="30">
        <f>'M5 - Sparkling Water &amp; Soda'!AM178</f>
        <v/>
      </c>
      <c r="H1384" s="31">
        <f>'M5 - Sparkling Water &amp; Soda'!N178</f>
        <v/>
      </c>
      <c r="I1384" s="15">
        <f>'M5 - Sparkling Water &amp; Soda'!AJ178</f>
        <v/>
      </c>
      <c r="J1384" s="15" t="inlineStr">
        <is>
          <t>Capture live promo to assess.</t>
        </is>
      </c>
    </row>
    <row r="1385" ht="28" customHeight="1">
      <c r="A1385" s="15" t="inlineStr">
        <is>
          <t>Waterloo</t>
        </is>
      </c>
      <c r="B1385" s="15" t="inlineStr">
        <is>
          <t>Waterloo Sparkling Water | Mango Orange | 15-pack 355mL</t>
        </is>
      </c>
      <c r="C1385" s="15" t="inlineStr">
        <is>
          <t>5) Sparkling water &amp; soda</t>
        </is>
      </c>
      <c r="D1385" s="30">
        <f>'M5 - Sparkling Water &amp; Soda'!F179</f>
        <v/>
      </c>
      <c r="E1385" s="33">
        <f>'M5 - Sparkling Water &amp; Soda'!J179</f>
        <v/>
      </c>
      <c r="F1385" s="31">
        <f>'M5 - Sparkling Water &amp; Soda'!K179</f>
        <v/>
      </c>
      <c r="G1385" s="30">
        <f>'M5 - Sparkling Water &amp; Soda'!AM179</f>
        <v/>
      </c>
      <c r="H1385" s="31">
        <f>'M5 - Sparkling Water &amp; Soda'!N179</f>
        <v/>
      </c>
      <c r="I1385" s="15">
        <f>'M5 - Sparkling Water &amp; Soda'!AJ179</f>
        <v/>
      </c>
      <c r="J1385" s="15" t="inlineStr">
        <is>
          <t>Capture live promo to assess.</t>
        </is>
      </c>
    </row>
    <row r="1386" ht="28" customHeight="1">
      <c r="A1386" s="15" t="inlineStr">
        <is>
          <t>Waterloo</t>
        </is>
      </c>
      <c r="B1386" s="15" t="inlineStr">
        <is>
          <t>Waterloo Sparkling Water | Mango Orange | 18-pack 355mL</t>
        </is>
      </c>
      <c r="C1386" s="15" t="inlineStr">
        <is>
          <t>5) Sparkling water &amp; soda</t>
        </is>
      </c>
      <c r="D1386" s="30">
        <f>'M5 - Sparkling Water &amp; Soda'!F180</f>
        <v/>
      </c>
      <c r="E1386" s="33">
        <f>'M5 - Sparkling Water &amp; Soda'!J180</f>
        <v/>
      </c>
      <c r="F1386" s="31">
        <f>'M5 - Sparkling Water &amp; Soda'!K180</f>
        <v/>
      </c>
      <c r="G1386" s="30">
        <f>'M5 - Sparkling Water &amp; Soda'!AM180</f>
        <v/>
      </c>
      <c r="H1386" s="31">
        <f>'M5 - Sparkling Water &amp; Soda'!N180</f>
        <v/>
      </c>
      <c r="I1386" s="15">
        <f>'M5 - Sparkling Water &amp; Soda'!AJ180</f>
        <v/>
      </c>
      <c r="J1386" s="15" t="inlineStr">
        <is>
          <t>Capture live promo to assess.</t>
        </is>
      </c>
    </row>
    <row r="1387" ht="28" customHeight="1">
      <c r="A1387" s="15" t="inlineStr">
        <is>
          <t>Waterloo</t>
        </is>
      </c>
      <c r="B1387" s="15" t="inlineStr">
        <is>
          <t>Waterloo Sparkling Water | Mango Orange | 24-pack 355mL</t>
        </is>
      </c>
      <c r="C1387" s="15" t="inlineStr">
        <is>
          <t>5) Sparkling water &amp; soda</t>
        </is>
      </c>
      <c r="D1387" s="30">
        <f>'M5 - Sparkling Water &amp; Soda'!F181</f>
        <v/>
      </c>
      <c r="E1387" s="33">
        <f>'M5 - Sparkling Water &amp; Soda'!J181</f>
        <v/>
      </c>
      <c r="F1387" s="31">
        <f>'M5 - Sparkling Water &amp; Soda'!K181</f>
        <v/>
      </c>
      <c r="G1387" s="30">
        <f>'M5 - Sparkling Water &amp; Soda'!AM181</f>
        <v/>
      </c>
      <c r="H1387" s="31">
        <f>'M5 - Sparkling Water &amp; Soda'!N181</f>
        <v/>
      </c>
      <c r="I1387" s="15">
        <f>'M5 - Sparkling Water &amp; Soda'!AJ181</f>
        <v/>
      </c>
      <c r="J1387" s="15" t="inlineStr">
        <is>
          <t>Capture live promo to assess.</t>
        </is>
      </c>
    </row>
    <row r="1388" ht="28" customHeight="1">
      <c r="A1388" s="15" t="inlineStr">
        <is>
          <t>Waterloo</t>
        </is>
      </c>
      <c r="B1388" s="15" t="inlineStr">
        <is>
          <t>Waterloo Sparkling Water | Summer Berry | single 355mL</t>
        </is>
      </c>
      <c r="C1388" s="15" t="inlineStr">
        <is>
          <t>5) Sparkling water &amp; soda</t>
        </is>
      </c>
      <c r="D1388" s="30">
        <f>'M5 - Sparkling Water &amp; Soda'!F182</f>
        <v/>
      </c>
      <c r="E1388" s="33">
        <f>'M5 - Sparkling Water &amp; Soda'!J182</f>
        <v/>
      </c>
      <c r="F1388" s="31">
        <f>'M5 - Sparkling Water &amp; Soda'!K182</f>
        <v/>
      </c>
      <c r="G1388" s="30">
        <f>'M5 - Sparkling Water &amp; Soda'!AM182</f>
        <v/>
      </c>
      <c r="H1388" s="31">
        <f>'M5 - Sparkling Water &amp; Soda'!N182</f>
        <v/>
      </c>
      <c r="I1388" s="15">
        <f>'M5 - Sparkling Water &amp; Soda'!AJ182</f>
        <v/>
      </c>
      <c r="J1388" s="15" t="inlineStr">
        <is>
          <t>Capture live promo to assess.</t>
        </is>
      </c>
    </row>
    <row r="1389" ht="28" customHeight="1">
      <c r="A1389" s="15" t="inlineStr">
        <is>
          <t>Waterloo</t>
        </is>
      </c>
      <c r="B1389" s="15" t="inlineStr">
        <is>
          <t>Waterloo Sparkling Water | Summer Berry | 8-pack 355mL</t>
        </is>
      </c>
      <c r="C1389" s="15" t="inlineStr">
        <is>
          <t>5) Sparkling water &amp; soda</t>
        </is>
      </c>
      <c r="D1389" s="30">
        <f>'M5 - Sparkling Water &amp; Soda'!F183</f>
        <v/>
      </c>
      <c r="E1389" s="33">
        <f>'M5 - Sparkling Water &amp; Soda'!J183</f>
        <v/>
      </c>
      <c r="F1389" s="31">
        <f>'M5 - Sparkling Water &amp; Soda'!K183</f>
        <v/>
      </c>
      <c r="G1389" s="30">
        <f>'M5 - Sparkling Water &amp; Soda'!AM183</f>
        <v/>
      </c>
      <c r="H1389" s="31">
        <f>'M5 - Sparkling Water &amp; Soda'!N183</f>
        <v/>
      </c>
      <c r="I1389" s="15">
        <f>'M5 - Sparkling Water &amp; Soda'!AJ183</f>
        <v/>
      </c>
      <c r="J1389" s="15" t="inlineStr">
        <is>
          <t>Capture live promo to assess.</t>
        </is>
      </c>
    </row>
    <row r="1390" ht="28" customHeight="1">
      <c r="A1390" s="15" t="inlineStr">
        <is>
          <t>Waterloo</t>
        </is>
      </c>
      <c r="B1390" s="15" t="inlineStr">
        <is>
          <t>Waterloo Sparkling Water | Summer Berry | 12-pack 355mL</t>
        </is>
      </c>
      <c r="C1390" s="15" t="inlineStr">
        <is>
          <t>5) Sparkling water &amp; soda</t>
        </is>
      </c>
      <c r="D1390" s="30">
        <f>'M5 - Sparkling Water &amp; Soda'!F184</f>
        <v/>
      </c>
      <c r="E1390" s="33">
        <f>'M5 - Sparkling Water &amp; Soda'!J184</f>
        <v/>
      </c>
      <c r="F1390" s="31">
        <f>'M5 - Sparkling Water &amp; Soda'!K184</f>
        <v/>
      </c>
      <c r="G1390" s="30">
        <f>'M5 - Sparkling Water &amp; Soda'!AM184</f>
        <v/>
      </c>
      <c r="H1390" s="31">
        <f>'M5 - Sparkling Water &amp; Soda'!N184</f>
        <v/>
      </c>
      <c r="I1390" s="15">
        <f>'M5 - Sparkling Water &amp; Soda'!AJ184</f>
        <v/>
      </c>
      <c r="J1390" s="15" t="inlineStr">
        <is>
          <t>Capture live promo to assess.</t>
        </is>
      </c>
    </row>
    <row r="1391" ht="28" customHeight="1">
      <c r="A1391" s="15" t="inlineStr">
        <is>
          <t>Waterloo</t>
        </is>
      </c>
      <c r="B1391" s="15" t="inlineStr">
        <is>
          <t>Waterloo Sparkling Water | Summer Berry | 15-pack 355mL</t>
        </is>
      </c>
      <c r="C1391" s="15" t="inlineStr">
        <is>
          <t>5) Sparkling water &amp; soda</t>
        </is>
      </c>
      <c r="D1391" s="30">
        <f>'M5 - Sparkling Water &amp; Soda'!F185</f>
        <v/>
      </c>
      <c r="E1391" s="33">
        <f>'M5 - Sparkling Water &amp; Soda'!J185</f>
        <v/>
      </c>
      <c r="F1391" s="31">
        <f>'M5 - Sparkling Water &amp; Soda'!K185</f>
        <v/>
      </c>
      <c r="G1391" s="30">
        <f>'M5 - Sparkling Water &amp; Soda'!AM185</f>
        <v/>
      </c>
      <c r="H1391" s="31">
        <f>'M5 - Sparkling Water &amp; Soda'!N185</f>
        <v/>
      </c>
      <c r="I1391" s="15">
        <f>'M5 - Sparkling Water &amp; Soda'!AJ185</f>
        <v/>
      </c>
      <c r="J1391" s="15" t="inlineStr">
        <is>
          <t>Capture live promo to assess.</t>
        </is>
      </c>
    </row>
    <row r="1392" ht="28" customHeight="1">
      <c r="A1392" s="15" t="inlineStr">
        <is>
          <t>Waterloo</t>
        </is>
      </c>
      <c r="B1392" s="15" t="inlineStr">
        <is>
          <t>Waterloo Sparkling Water | Summer Berry | 18-pack 355mL</t>
        </is>
      </c>
      <c r="C1392" s="15" t="inlineStr">
        <is>
          <t>5) Sparkling water &amp; soda</t>
        </is>
      </c>
      <c r="D1392" s="30">
        <f>'M5 - Sparkling Water &amp; Soda'!F186</f>
        <v/>
      </c>
      <c r="E1392" s="33">
        <f>'M5 - Sparkling Water &amp; Soda'!J186</f>
        <v/>
      </c>
      <c r="F1392" s="31">
        <f>'M5 - Sparkling Water &amp; Soda'!K186</f>
        <v/>
      </c>
      <c r="G1392" s="30">
        <f>'M5 - Sparkling Water &amp; Soda'!AM186</f>
        <v/>
      </c>
      <c r="H1392" s="31">
        <f>'M5 - Sparkling Water &amp; Soda'!N186</f>
        <v/>
      </c>
      <c r="I1392" s="15">
        <f>'M5 - Sparkling Water &amp; Soda'!AJ186</f>
        <v/>
      </c>
      <c r="J1392" s="15" t="inlineStr">
        <is>
          <t>Capture live promo to assess.</t>
        </is>
      </c>
    </row>
    <row r="1393" ht="28" customHeight="1">
      <c r="A1393" s="15" t="inlineStr">
        <is>
          <t>Waterloo</t>
        </is>
      </c>
      <c r="B1393" s="15" t="inlineStr">
        <is>
          <t>Waterloo Sparkling Water | Summer Berry | 24-pack 355mL</t>
        </is>
      </c>
      <c r="C1393" s="15" t="inlineStr">
        <is>
          <t>5) Sparkling water &amp; soda</t>
        </is>
      </c>
      <c r="D1393" s="30">
        <f>'M5 - Sparkling Water &amp; Soda'!F187</f>
        <v/>
      </c>
      <c r="E1393" s="33">
        <f>'M5 - Sparkling Water &amp; Soda'!J187</f>
        <v/>
      </c>
      <c r="F1393" s="31">
        <f>'M5 - Sparkling Water &amp; Soda'!K187</f>
        <v/>
      </c>
      <c r="G1393" s="30">
        <f>'M5 - Sparkling Water &amp; Soda'!AM187</f>
        <v/>
      </c>
      <c r="H1393" s="31">
        <f>'M5 - Sparkling Water &amp; Soda'!N187</f>
        <v/>
      </c>
      <c r="I1393" s="15">
        <f>'M5 - Sparkling Water &amp; Soda'!AJ187</f>
        <v/>
      </c>
      <c r="J1393" s="15" t="inlineStr">
        <is>
          <t>Capture live promo to assess.</t>
        </is>
      </c>
    </row>
    <row r="1394" ht="28" customHeight="1">
      <c r="A1394" s="15" t="inlineStr">
        <is>
          <t>Perrier</t>
        </is>
      </c>
      <c r="B1394" s="15" t="inlineStr">
        <is>
          <t>Perrier Carbonated Mineral Water | Original | single 330mL</t>
        </is>
      </c>
      <c r="C1394" s="15" t="inlineStr">
        <is>
          <t>5) Sparkling water &amp; soda</t>
        </is>
      </c>
      <c r="D1394" s="30">
        <f>'M5 - Sparkling Water &amp; Soda'!F188</f>
        <v/>
      </c>
      <c r="E1394" s="33">
        <f>'M5 - Sparkling Water &amp; Soda'!J188</f>
        <v/>
      </c>
      <c r="F1394" s="31">
        <f>'M5 - Sparkling Water &amp; Soda'!K188</f>
        <v/>
      </c>
      <c r="G1394" s="30">
        <f>'M5 - Sparkling Water &amp; Soda'!AM188</f>
        <v/>
      </c>
      <c r="H1394" s="31">
        <f>'M5 - Sparkling Water &amp; Soda'!N188</f>
        <v/>
      </c>
      <c r="I1394" s="15">
        <f>'M5 - Sparkling Water &amp; Soda'!AJ188</f>
        <v/>
      </c>
      <c r="J1394" s="15" t="inlineStr">
        <is>
          <t>Capture live promo to assess.</t>
        </is>
      </c>
    </row>
    <row r="1395" ht="28" customHeight="1">
      <c r="A1395" s="15" t="inlineStr">
        <is>
          <t>Perrier</t>
        </is>
      </c>
      <c r="B1395" s="15" t="inlineStr">
        <is>
          <t>Perrier Carbonated Mineral Water | Original | 8-pack 330mL</t>
        </is>
      </c>
      <c r="C1395" s="15" t="inlineStr">
        <is>
          <t>5) Sparkling water &amp; soda</t>
        </is>
      </c>
      <c r="D1395" s="30">
        <f>'M5 - Sparkling Water &amp; Soda'!F189</f>
        <v/>
      </c>
      <c r="E1395" s="33">
        <f>'M5 - Sparkling Water &amp; Soda'!J189</f>
        <v/>
      </c>
      <c r="F1395" s="31">
        <f>'M5 - Sparkling Water &amp; Soda'!K189</f>
        <v/>
      </c>
      <c r="G1395" s="30">
        <f>'M5 - Sparkling Water &amp; Soda'!AM189</f>
        <v/>
      </c>
      <c r="H1395" s="31">
        <f>'M5 - Sparkling Water &amp; Soda'!N189</f>
        <v/>
      </c>
      <c r="I1395" s="15">
        <f>'M5 - Sparkling Water &amp; Soda'!AJ189</f>
        <v/>
      </c>
      <c r="J1395" s="15" t="inlineStr">
        <is>
          <t>Capture live promo to assess.</t>
        </is>
      </c>
    </row>
    <row r="1396" ht="28" customHeight="1">
      <c r="A1396" s="15" t="inlineStr">
        <is>
          <t>Perrier</t>
        </is>
      </c>
      <c r="B1396" s="15" t="inlineStr">
        <is>
          <t>Perrier Carbonated Mineral Water | Original | 12-pack 330mL</t>
        </is>
      </c>
      <c r="C1396" s="15" t="inlineStr">
        <is>
          <t>5) Sparkling water &amp; soda</t>
        </is>
      </c>
      <c r="D1396" s="30">
        <f>'M5 - Sparkling Water &amp; Soda'!F190</f>
        <v/>
      </c>
      <c r="E1396" s="33">
        <f>'M5 - Sparkling Water &amp; Soda'!J190</f>
        <v/>
      </c>
      <c r="F1396" s="31">
        <f>'M5 - Sparkling Water &amp; Soda'!K190</f>
        <v/>
      </c>
      <c r="G1396" s="30">
        <f>'M5 - Sparkling Water &amp; Soda'!AM190</f>
        <v/>
      </c>
      <c r="H1396" s="31">
        <f>'M5 - Sparkling Water &amp; Soda'!N190</f>
        <v/>
      </c>
      <c r="I1396" s="15">
        <f>'M5 - Sparkling Water &amp; Soda'!AJ190</f>
        <v/>
      </c>
      <c r="J1396" s="15" t="inlineStr">
        <is>
          <t>Capture live promo to assess.</t>
        </is>
      </c>
    </row>
    <row r="1397" ht="28" customHeight="1">
      <c r="A1397" s="15" t="inlineStr">
        <is>
          <t>Perrier</t>
        </is>
      </c>
      <c r="B1397" s="15" t="inlineStr">
        <is>
          <t>Perrier Carbonated Mineral Water | Original | 15-pack 330mL</t>
        </is>
      </c>
      <c r="C1397" s="15" t="inlineStr">
        <is>
          <t>5) Sparkling water &amp; soda</t>
        </is>
      </c>
      <c r="D1397" s="30">
        <f>'M5 - Sparkling Water &amp; Soda'!F191</f>
        <v/>
      </c>
      <c r="E1397" s="33">
        <f>'M5 - Sparkling Water &amp; Soda'!J191</f>
        <v/>
      </c>
      <c r="F1397" s="31">
        <f>'M5 - Sparkling Water &amp; Soda'!K191</f>
        <v/>
      </c>
      <c r="G1397" s="30">
        <f>'M5 - Sparkling Water &amp; Soda'!AM191</f>
        <v/>
      </c>
      <c r="H1397" s="31">
        <f>'M5 - Sparkling Water &amp; Soda'!N191</f>
        <v/>
      </c>
      <c r="I1397" s="15">
        <f>'M5 - Sparkling Water &amp; Soda'!AJ191</f>
        <v/>
      </c>
      <c r="J1397" s="15" t="inlineStr">
        <is>
          <t>Capture live promo to assess.</t>
        </is>
      </c>
    </row>
    <row r="1398" ht="28" customHeight="1">
      <c r="A1398" s="15" t="inlineStr">
        <is>
          <t>Perrier</t>
        </is>
      </c>
      <c r="B1398" s="15" t="inlineStr">
        <is>
          <t>Perrier Carbonated Mineral Water | Original | 18-pack 330mL</t>
        </is>
      </c>
      <c r="C1398" s="15" t="inlineStr">
        <is>
          <t>5) Sparkling water &amp; soda</t>
        </is>
      </c>
      <c r="D1398" s="30">
        <f>'M5 - Sparkling Water &amp; Soda'!F192</f>
        <v/>
      </c>
      <c r="E1398" s="33">
        <f>'M5 - Sparkling Water &amp; Soda'!J192</f>
        <v/>
      </c>
      <c r="F1398" s="31">
        <f>'M5 - Sparkling Water &amp; Soda'!K192</f>
        <v/>
      </c>
      <c r="G1398" s="30">
        <f>'M5 - Sparkling Water &amp; Soda'!AM192</f>
        <v/>
      </c>
      <c r="H1398" s="31">
        <f>'M5 - Sparkling Water &amp; Soda'!N192</f>
        <v/>
      </c>
      <c r="I1398" s="15">
        <f>'M5 - Sparkling Water &amp; Soda'!AJ192</f>
        <v/>
      </c>
      <c r="J1398" s="15" t="inlineStr">
        <is>
          <t>Capture live promo to assess.</t>
        </is>
      </c>
    </row>
    <row r="1399" ht="28" customHeight="1">
      <c r="A1399" s="15" t="inlineStr">
        <is>
          <t>Perrier</t>
        </is>
      </c>
      <c r="B1399" s="15" t="inlineStr">
        <is>
          <t>Perrier Carbonated Mineral Water | Original | 24-pack 330mL</t>
        </is>
      </c>
      <c r="C1399" s="15" t="inlineStr">
        <is>
          <t>5) Sparkling water &amp; soda</t>
        </is>
      </c>
      <c r="D1399" s="30">
        <f>'M5 - Sparkling Water &amp; Soda'!F193</f>
        <v/>
      </c>
      <c r="E1399" s="33">
        <f>'M5 - Sparkling Water &amp; Soda'!J193</f>
        <v/>
      </c>
      <c r="F1399" s="31">
        <f>'M5 - Sparkling Water &amp; Soda'!K193</f>
        <v/>
      </c>
      <c r="G1399" s="30">
        <f>'M5 - Sparkling Water &amp; Soda'!AM193</f>
        <v/>
      </c>
      <c r="H1399" s="31">
        <f>'M5 - Sparkling Water &amp; Soda'!N193</f>
        <v/>
      </c>
      <c r="I1399" s="15">
        <f>'M5 - Sparkling Water &amp; Soda'!AJ193</f>
        <v/>
      </c>
      <c r="J1399" s="15" t="inlineStr">
        <is>
          <t>Capture live promo to assess.</t>
        </is>
      </c>
    </row>
    <row r="1400" ht="28" customHeight="1">
      <c r="A1400" s="15" t="inlineStr">
        <is>
          <t>Perrier</t>
        </is>
      </c>
      <c r="B1400" s="15" t="inlineStr">
        <is>
          <t>Perrier Carbonated Mineral Water | Lime | single 330mL</t>
        </is>
      </c>
      <c r="C1400" s="15" t="inlineStr">
        <is>
          <t>5) Sparkling water &amp; soda</t>
        </is>
      </c>
      <c r="D1400" s="30">
        <f>'M5 - Sparkling Water &amp; Soda'!F194</f>
        <v/>
      </c>
      <c r="E1400" s="33">
        <f>'M5 - Sparkling Water &amp; Soda'!J194</f>
        <v/>
      </c>
      <c r="F1400" s="31">
        <f>'M5 - Sparkling Water &amp; Soda'!K194</f>
        <v/>
      </c>
      <c r="G1400" s="30">
        <f>'M5 - Sparkling Water &amp; Soda'!AM194</f>
        <v/>
      </c>
      <c r="H1400" s="31">
        <f>'M5 - Sparkling Water &amp; Soda'!N194</f>
        <v/>
      </c>
      <c r="I1400" s="15">
        <f>'M5 - Sparkling Water &amp; Soda'!AJ194</f>
        <v/>
      </c>
      <c r="J1400" s="15" t="inlineStr">
        <is>
          <t>Capture live promo to assess.</t>
        </is>
      </c>
    </row>
    <row r="1401" ht="28" customHeight="1">
      <c r="A1401" s="15" t="inlineStr">
        <is>
          <t>Perrier</t>
        </is>
      </c>
      <c r="B1401" s="15" t="inlineStr">
        <is>
          <t>Perrier Carbonated Mineral Water | Lime | 8-pack 330mL</t>
        </is>
      </c>
      <c r="C1401" s="15" t="inlineStr">
        <is>
          <t>5) Sparkling water &amp; soda</t>
        </is>
      </c>
      <c r="D1401" s="30">
        <f>'M5 - Sparkling Water &amp; Soda'!F195</f>
        <v/>
      </c>
      <c r="E1401" s="33">
        <f>'M5 - Sparkling Water &amp; Soda'!J195</f>
        <v/>
      </c>
      <c r="F1401" s="31">
        <f>'M5 - Sparkling Water &amp; Soda'!K195</f>
        <v/>
      </c>
      <c r="G1401" s="30">
        <f>'M5 - Sparkling Water &amp; Soda'!AM195</f>
        <v/>
      </c>
      <c r="H1401" s="31">
        <f>'M5 - Sparkling Water &amp; Soda'!N195</f>
        <v/>
      </c>
      <c r="I1401" s="15">
        <f>'M5 - Sparkling Water &amp; Soda'!AJ195</f>
        <v/>
      </c>
      <c r="J1401" s="15" t="inlineStr">
        <is>
          <t>Capture live promo to assess.</t>
        </is>
      </c>
    </row>
    <row r="1402" ht="28" customHeight="1">
      <c r="A1402" s="15" t="inlineStr">
        <is>
          <t>Perrier</t>
        </is>
      </c>
      <c r="B1402" s="15" t="inlineStr">
        <is>
          <t>Perrier Carbonated Mineral Water | Lime | 12-pack 330mL</t>
        </is>
      </c>
      <c r="C1402" s="15" t="inlineStr">
        <is>
          <t>5) Sparkling water &amp; soda</t>
        </is>
      </c>
      <c r="D1402" s="30">
        <f>'M5 - Sparkling Water &amp; Soda'!F196</f>
        <v/>
      </c>
      <c r="E1402" s="33">
        <f>'M5 - Sparkling Water &amp; Soda'!J196</f>
        <v/>
      </c>
      <c r="F1402" s="31">
        <f>'M5 - Sparkling Water &amp; Soda'!K196</f>
        <v/>
      </c>
      <c r="G1402" s="30">
        <f>'M5 - Sparkling Water &amp; Soda'!AM196</f>
        <v/>
      </c>
      <c r="H1402" s="31">
        <f>'M5 - Sparkling Water &amp; Soda'!N196</f>
        <v/>
      </c>
      <c r="I1402" s="15">
        <f>'M5 - Sparkling Water &amp; Soda'!AJ196</f>
        <v/>
      </c>
      <c r="J1402" s="15" t="inlineStr">
        <is>
          <t>Capture live promo to assess.</t>
        </is>
      </c>
    </row>
    <row r="1403" ht="28" customHeight="1">
      <c r="A1403" s="15" t="inlineStr">
        <is>
          <t>Perrier</t>
        </is>
      </c>
      <c r="B1403" s="15" t="inlineStr">
        <is>
          <t>Perrier Carbonated Mineral Water | Lime | 15-pack 330mL</t>
        </is>
      </c>
      <c r="C1403" s="15" t="inlineStr">
        <is>
          <t>5) Sparkling water &amp; soda</t>
        </is>
      </c>
      <c r="D1403" s="30">
        <f>'M5 - Sparkling Water &amp; Soda'!F197</f>
        <v/>
      </c>
      <c r="E1403" s="33">
        <f>'M5 - Sparkling Water &amp; Soda'!J197</f>
        <v/>
      </c>
      <c r="F1403" s="31">
        <f>'M5 - Sparkling Water &amp; Soda'!K197</f>
        <v/>
      </c>
      <c r="G1403" s="30">
        <f>'M5 - Sparkling Water &amp; Soda'!AM197</f>
        <v/>
      </c>
      <c r="H1403" s="31">
        <f>'M5 - Sparkling Water &amp; Soda'!N197</f>
        <v/>
      </c>
      <c r="I1403" s="15">
        <f>'M5 - Sparkling Water &amp; Soda'!AJ197</f>
        <v/>
      </c>
      <c r="J1403" s="15" t="inlineStr">
        <is>
          <t>Capture live promo to assess.</t>
        </is>
      </c>
    </row>
    <row r="1404" ht="28" customHeight="1">
      <c r="A1404" s="15" t="inlineStr">
        <is>
          <t>Perrier</t>
        </is>
      </c>
      <c r="B1404" s="15" t="inlineStr">
        <is>
          <t>Perrier Carbonated Mineral Water | Lime | 18-pack 330mL</t>
        </is>
      </c>
      <c r="C1404" s="15" t="inlineStr">
        <is>
          <t>5) Sparkling water &amp; soda</t>
        </is>
      </c>
      <c r="D1404" s="30">
        <f>'M5 - Sparkling Water &amp; Soda'!F198</f>
        <v/>
      </c>
      <c r="E1404" s="33">
        <f>'M5 - Sparkling Water &amp; Soda'!J198</f>
        <v/>
      </c>
      <c r="F1404" s="31">
        <f>'M5 - Sparkling Water &amp; Soda'!K198</f>
        <v/>
      </c>
      <c r="G1404" s="30">
        <f>'M5 - Sparkling Water &amp; Soda'!AM198</f>
        <v/>
      </c>
      <c r="H1404" s="31">
        <f>'M5 - Sparkling Water &amp; Soda'!N198</f>
        <v/>
      </c>
      <c r="I1404" s="15">
        <f>'M5 - Sparkling Water &amp; Soda'!AJ198</f>
        <v/>
      </c>
      <c r="J1404" s="15" t="inlineStr">
        <is>
          <t>Capture live promo to assess.</t>
        </is>
      </c>
    </row>
    <row r="1405" ht="28" customHeight="1">
      <c r="A1405" s="15" t="inlineStr">
        <is>
          <t>Perrier</t>
        </is>
      </c>
      <c r="B1405" s="15" t="inlineStr">
        <is>
          <t>Perrier Carbonated Mineral Water | Lime | 24-pack 330mL</t>
        </is>
      </c>
      <c r="C1405" s="15" t="inlineStr">
        <is>
          <t>5) Sparkling water &amp; soda</t>
        </is>
      </c>
      <c r="D1405" s="30">
        <f>'M5 - Sparkling Water &amp; Soda'!F199</f>
        <v/>
      </c>
      <c r="E1405" s="33">
        <f>'M5 - Sparkling Water &amp; Soda'!J199</f>
        <v/>
      </c>
      <c r="F1405" s="31">
        <f>'M5 - Sparkling Water &amp; Soda'!K199</f>
        <v/>
      </c>
      <c r="G1405" s="30">
        <f>'M5 - Sparkling Water &amp; Soda'!AM199</f>
        <v/>
      </c>
      <c r="H1405" s="31">
        <f>'M5 - Sparkling Water &amp; Soda'!N199</f>
        <v/>
      </c>
      <c r="I1405" s="15">
        <f>'M5 - Sparkling Water &amp; Soda'!AJ199</f>
        <v/>
      </c>
      <c r="J1405" s="15" t="inlineStr">
        <is>
          <t>Capture live promo to assess.</t>
        </is>
      </c>
    </row>
    <row r="1406" ht="28" customHeight="1">
      <c r="A1406" s="15" t="inlineStr">
        <is>
          <t>Perrier</t>
        </is>
      </c>
      <c r="B1406" s="15" t="inlineStr">
        <is>
          <t>Perrier Carbonated Mineral Water | Lemon | single 330mL</t>
        </is>
      </c>
      <c r="C1406" s="15" t="inlineStr">
        <is>
          <t>5) Sparkling water &amp; soda</t>
        </is>
      </c>
      <c r="D1406" s="30">
        <f>'M5 - Sparkling Water &amp; Soda'!F200</f>
        <v/>
      </c>
      <c r="E1406" s="33">
        <f>'M5 - Sparkling Water &amp; Soda'!J200</f>
        <v/>
      </c>
      <c r="F1406" s="31">
        <f>'M5 - Sparkling Water &amp; Soda'!K200</f>
        <v/>
      </c>
      <c r="G1406" s="30">
        <f>'M5 - Sparkling Water &amp; Soda'!AM200</f>
        <v/>
      </c>
      <c r="H1406" s="31">
        <f>'M5 - Sparkling Water &amp; Soda'!N200</f>
        <v/>
      </c>
      <c r="I1406" s="15">
        <f>'M5 - Sparkling Water &amp; Soda'!AJ200</f>
        <v/>
      </c>
      <c r="J1406" s="15" t="inlineStr">
        <is>
          <t>Capture live promo to assess.</t>
        </is>
      </c>
    </row>
    <row r="1407" ht="28" customHeight="1">
      <c r="A1407" s="15" t="inlineStr">
        <is>
          <t>Perrier</t>
        </is>
      </c>
      <c r="B1407" s="15" t="inlineStr">
        <is>
          <t>Perrier Carbonated Mineral Water | Lemon | 8-pack 330mL</t>
        </is>
      </c>
      <c r="C1407" s="15" t="inlineStr">
        <is>
          <t>5) Sparkling water &amp; soda</t>
        </is>
      </c>
      <c r="D1407" s="30">
        <f>'M5 - Sparkling Water &amp; Soda'!F201</f>
        <v/>
      </c>
      <c r="E1407" s="33">
        <f>'M5 - Sparkling Water &amp; Soda'!J201</f>
        <v/>
      </c>
      <c r="F1407" s="31">
        <f>'M5 - Sparkling Water &amp; Soda'!K201</f>
        <v/>
      </c>
      <c r="G1407" s="30">
        <f>'M5 - Sparkling Water &amp; Soda'!AM201</f>
        <v/>
      </c>
      <c r="H1407" s="31">
        <f>'M5 - Sparkling Water &amp; Soda'!N201</f>
        <v/>
      </c>
      <c r="I1407" s="15">
        <f>'M5 - Sparkling Water &amp; Soda'!AJ201</f>
        <v/>
      </c>
      <c r="J1407" s="15" t="inlineStr">
        <is>
          <t>Capture live promo to assess.</t>
        </is>
      </c>
    </row>
    <row r="1408" ht="28" customHeight="1">
      <c r="A1408" s="15" t="inlineStr">
        <is>
          <t>Perrier</t>
        </is>
      </c>
      <c r="B1408" s="15" t="inlineStr">
        <is>
          <t>Perrier Carbonated Mineral Water | Lemon | 12-pack 330mL</t>
        </is>
      </c>
      <c r="C1408" s="15" t="inlineStr">
        <is>
          <t>5) Sparkling water &amp; soda</t>
        </is>
      </c>
      <c r="D1408" s="30">
        <f>'M5 - Sparkling Water &amp; Soda'!F202</f>
        <v/>
      </c>
      <c r="E1408" s="33">
        <f>'M5 - Sparkling Water &amp; Soda'!J202</f>
        <v/>
      </c>
      <c r="F1408" s="31">
        <f>'M5 - Sparkling Water &amp; Soda'!K202</f>
        <v/>
      </c>
      <c r="G1408" s="30">
        <f>'M5 - Sparkling Water &amp; Soda'!AM202</f>
        <v/>
      </c>
      <c r="H1408" s="31">
        <f>'M5 - Sparkling Water &amp; Soda'!N202</f>
        <v/>
      </c>
      <c r="I1408" s="15">
        <f>'M5 - Sparkling Water &amp; Soda'!AJ202</f>
        <v/>
      </c>
      <c r="J1408" s="15" t="inlineStr">
        <is>
          <t>Capture live promo to assess.</t>
        </is>
      </c>
    </row>
    <row r="1409" ht="28" customHeight="1">
      <c r="A1409" s="15" t="inlineStr">
        <is>
          <t>Perrier</t>
        </is>
      </c>
      <c r="B1409" s="15" t="inlineStr">
        <is>
          <t>Perrier Carbonated Mineral Water | Lemon | 15-pack 330mL</t>
        </is>
      </c>
      <c r="C1409" s="15" t="inlineStr">
        <is>
          <t>5) Sparkling water &amp; soda</t>
        </is>
      </c>
      <c r="D1409" s="30">
        <f>'M5 - Sparkling Water &amp; Soda'!F203</f>
        <v/>
      </c>
      <c r="E1409" s="33">
        <f>'M5 - Sparkling Water &amp; Soda'!J203</f>
        <v/>
      </c>
      <c r="F1409" s="31">
        <f>'M5 - Sparkling Water &amp; Soda'!K203</f>
        <v/>
      </c>
      <c r="G1409" s="30">
        <f>'M5 - Sparkling Water &amp; Soda'!AM203</f>
        <v/>
      </c>
      <c r="H1409" s="31">
        <f>'M5 - Sparkling Water &amp; Soda'!N203</f>
        <v/>
      </c>
      <c r="I1409" s="15">
        <f>'M5 - Sparkling Water &amp; Soda'!AJ203</f>
        <v/>
      </c>
      <c r="J1409" s="15" t="inlineStr">
        <is>
          <t>Capture live promo to assess.</t>
        </is>
      </c>
    </row>
    <row r="1410" ht="28" customHeight="1">
      <c r="A1410" s="15" t="inlineStr">
        <is>
          <t>Perrier</t>
        </is>
      </c>
      <c r="B1410" s="15" t="inlineStr">
        <is>
          <t>Perrier Carbonated Mineral Water | Lemon | 18-pack 330mL</t>
        </is>
      </c>
      <c r="C1410" s="15" t="inlineStr">
        <is>
          <t>5) Sparkling water &amp; soda</t>
        </is>
      </c>
      <c r="D1410" s="30">
        <f>'M5 - Sparkling Water &amp; Soda'!F204</f>
        <v/>
      </c>
      <c r="E1410" s="33">
        <f>'M5 - Sparkling Water &amp; Soda'!J204</f>
        <v/>
      </c>
      <c r="F1410" s="31">
        <f>'M5 - Sparkling Water &amp; Soda'!K204</f>
        <v/>
      </c>
      <c r="G1410" s="30">
        <f>'M5 - Sparkling Water &amp; Soda'!AM204</f>
        <v/>
      </c>
      <c r="H1410" s="31">
        <f>'M5 - Sparkling Water &amp; Soda'!N204</f>
        <v/>
      </c>
      <c r="I1410" s="15">
        <f>'M5 - Sparkling Water &amp; Soda'!AJ204</f>
        <v/>
      </c>
      <c r="J1410" s="15" t="inlineStr">
        <is>
          <t>Capture live promo to assess.</t>
        </is>
      </c>
    </row>
    <row r="1411" ht="28" customHeight="1">
      <c r="A1411" s="15" t="inlineStr">
        <is>
          <t>Perrier</t>
        </is>
      </c>
      <c r="B1411" s="15" t="inlineStr">
        <is>
          <t>Perrier Carbonated Mineral Water | Lemon | 24-pack 330mL</t>
        </is>
      </c>
      <c r="C1411" s="15" t="inlineStr">
        <is>
          <t>5) Sparkling water &amp; soda</t>
        </is>
      </c>
      <c r="D1411" s="30">
        <f>'M5 - Sparkling Water &amp; Soda'!F205</f>
        <v/>
      </c>
      <c r="E1411" s="33">
        <f>'M5 - Sparkling Water &amp; Soda'!J205</f>
        <v/>
      </c>
      <c r="F1411" s="31">
        <f>'M5 - Sparkling Water &amp; Soda'!K205</f>
        <v/>
      </c>
      <c r="G1411" s="30">
        <f>'M5 - Sparkling Water &amp; Soda'!AM205</f>
        <v/>
      </c>
      <c r="H1411" s="31">
        <f>'M5 - Sparkling Water &amp; Soda'!N205</f>
        <v/>
      </c>
      <c r="I1411" s="15">
        <f>'M5 - Sparkling Water &amp; Soda'!AJ205</f>
        <v/>
      </c>
      <c r="J1411" s="15" t="inlineStr">
        <is>
          <t>Capture live promo to assess.</t>
        </is>
      </c>
    </row>
    <row r="1412" ht="28" customHeight="1">
      <c r="A1412" s="15" t="inlineStr">
        <is>
          <t>Perrier</t>
        </is>
      </c>
      <c r="B1412" s="15" t="inlineStr">
        <is>
          <t>Perrier Carbonated Mineral Water | Pink Grapefruit | single 330mL</t>
        </is>
      </c>
      <c r="C1412" s="15" t="inlineStr">
        <is>
          <t>5) Sparkling water &amp; soda</t>
        </is>
      </c>
      <c r="D1412" s="30">
        <f>'M5 - Sparkling Water &amp; Soda'!F206</f>
        <v/>
      </c>
      <c r="E1412" s="33">
        <f>'M5 - Sparkling Water &amp; Soda'!J206</f>
        <v/>
      </c>
      <c r="F1412" s="31">
        <f>'M5 - Sparkling Water &amp; Soda'!K206</f>
        <v/>
      </c>
      <c r="G1412" s="30">
        <f>'M5 - Sparkling Water &amp; Soda'!AM206</f>
        <v/>
      </c>
      <c r="H1412" s="31">
        <f>'M5 - Sparkling Water &amp; Soda'!N206</f>
        <v/>
      </c>
      <c r="I1412" s="15">
        <f>'M5 - Sparkling Water &amp; Soda'!AJ206</f>
        <v/>
      </c>
      <c r="J1412" s="15" t="inlineStr">
        <is>
          <t>Capture live promo to assess.</t>
        </is>
      </c>
    </row>
    <row r="1413" ht="28" customHeight="1">
      <c r="A1413" s="15" t="inlineStr">
        <is>
          <t>Perrier</t>
        </is>
      </c>
      <c r="B1413" s="15" t="inlineStr">
        <is>
          <t>Perrier Carbonated Mineral Water | Pink Grapefruit | 8-pack 330mL</t>
        </is>
      </c>
      <c r="C1413" s="15" t="inlineStr">
        <is>
          <t>5) Sparkling water &amp; soda</t>
        </is>
      </c>
      <c r="D1413" s="30">
        <f>'M5 - Sparkling Water &amp; Soda'!F207</f>
        <v/>
      </c>
      <c r="E1413" s="33">
        <f>'M5 - Sparkling Water &amp; Soda'!J207</f>
        <v/>
      </c>
      <c r="F1413" s="31">
        <f>'M5 - Sparkling Water &amp; Soda'!K207</f>
        <v/>
      </c>
      <c r="G1413" s="30">
        <f>'M5 - Sparkling Water &amp; Soda'!AM207</f>
        <v/>
      </c>
      <c r="H1413" s="31">
        <f>'M5 - Sparkling Water &amp; Soda'!N207</f>
        <v/>
      </c>
      <c r="I1413" s="15">
        <f>'M5 - Sparkling Water &amp; Soda'!AJ207</f>
        <v/>
      </c>
      <c r="J1413" s="15" t="inlineStr">
        <is>
          <t>Capture live promo to assess.</t>
        </is>
      </c>
    </row>
    <row r="1414" ht="28" customHeight="1">
      <c r="A1414" s="15" t="inlineStr">
        <is>
          <t>Perrier</t>
        </is>
      </c>
      <c r="B1414" s="15" t="inlineStr">
        <is>
          <t>Perrier Carbonated Mineral Water | Pink Grapefruit | 12-pack 330mL</t>
        </is>
      </c>
      <c r="C1414" s="15" t="inlineStr">
        <is>
          <t>5) Sparkling water &amp; soda</t>
        </is>
      </c>
      <c r="D1414" s="30">
        <f>'M5 - Sparkling Water &amp; Soda'!F208</f>
        <v/>
      </c>
      <c r="E1414" s="33">
        <f>'M5 - Sparkling Water &amp; Soda'!J208</f>
        <v/>
      </c>
      <c r="F1414" s="31">
        <f>'M5 - Sparkling Water &amp; Soda'!K208</f>
        <v/>
      </c>
      <c r="G1414" s="30">
        <f>'M5 - Sparkling Water &amp; Soda'!AM208</f>
        <v/>
      </c>
      <c r="H1414" s="31">
        <f>'M5 - Sparkling Water &amp; Soda'!N208</f>
        <v/>
      </c>
      <c r="I1414" s="15">
        <f>'M5 - Sparkling Water &amp; Soda'!AJ208</f>
        <v/>
      </c>
      <c r="J1414" s="15" t="inlineStr">
        <is>
          <t>Capture live promo to assess.</t>
        </is>
      </c>
    </row>
    <row r="1415" ht="28" customHeight="1">
      <c r="A1415" s="15" t="inlineStr">
        <is>
          <t>Perrier</t>
        </is>
      </c>
      <c r="B1415" s="15" t="inlineStr">
        <is>
          <t>Perrier Carbonated Mineral Water | Pink Grapefruit | 15-pack 330mL</t>
        </is>
      </c>
      <c r="C1415" s="15" t="inlineStr">
        <is>
          <t>5) Sparkling water &amp; soda</t>
        </is>
      </c>
      <c r="D1415" s="30">
        <f>'M5 - Sparkling Water &amp; Soda'!F209</f>
        <v/>
      </c>
      <c r="E1415" s="33">
        <f>'M5 - Sparkling Water &amp; Soda'!J209</f>
        <v/>
      </c>
      <c r="F1415" s="31">
        <f>'M5 - Sparkling Water &amp; Soda'!K209</f>
        <v/>
      </c>
      <c r="G1415" s="30">
        <f>'M5 - Sparkling Water &amp; Soda'!AM209</f>
        <v/>
      </c>
      <c r="H1415" s="31">
        <f>'M5 - Sparkling Water &amp; Soda'!N209</f>
        <v/>
      </c>
      <c r="I1415" s="15">
        <f>'M5 - Sparkling Water &amp; Soda'!AJ209</f>
        <v/>
      </c>
      <c r="J1415" s="15" t="inlineStr">
        <is>
          <t>Capture live promo to assess.</t>
        </is>
      </c>
    </row>
    <row r="1416" ht="28" customHeight="1">
      <c r="A1416" s="15" t="inlineStr">
        <is>
          <t>Perrier</t>
        </is>
      </c>
      <c r="B1416" s="15" t="inlineStr">
        <is>
          <t>Perrier Carbonated Mineral Water | Pink Grapefruit | 18-pack 330mL</t>
        </is>
      </c>
      <c r="C1416" s="15" t="inlineStr">
        <is>
          <t>5) Sparkling water &amp; soda</t>
        </is>
      </c>
      <c r="D1416" s="30">
        <f>'M5 - Sparkling Water &amp; Soda'!F210</f>
        <v/>
      </c>
      <c r="E1416" s="33">
        <f>'M5 - Sparkling Water &amp; Soda'!J210</f>
        <v/>
      </c>
      <c r="F1416" s="31">
        <f>'M5 - Sparkling Water &amp; Soda'!K210</f>
        <v/>
      </c>
      <c r="G1416" s="30">
        <f>'M5 - Sparkling Water &amp; Soda'!AM210</f>
        <v/>
      </c>
      <c r="H1416" s="31">
        <f>'M5 - Sparkling Water &amp; Soda'!N210</f>
        <v/>
      </c>
      <c r="I1416" s="15">
        <f>'M5 - Sparkling Water &amp; Soda'!AJ210</f>
        <v/>
      </c>
      <c r="J1416" s="15" t="inlineStr">
        <is>
          <t>Capture live promo to assess.</t>
        </is>
      </c>
    </row>
    <row r="1417" ht="28" customHeight="1">
      <c r="A1417" s="15" t="inlineStr">
        <is>
          <t>Perrier</t>
        </is>
      </c>
      <c r="B1417" s="15" t="inlineStr">
        <is>
          <t>Perrier Carbonated Mineral Water | Pink Grapefruit | 24-pack 330mL</t>
        </is>
      </c>
      <c r="C1417" s="15" t="inlineStr">
        <is>
          <t>5) Sparkling water &amp; soda</t>
        </is>
      </c>
      <c r="D1417" s="30">
        <f>'M5 - Sparkling Water &amp; Soda'!F211</f>
        <v/>
      </c>
      <c r="E1417" s="33">
        <f>'M5 - Sparkling Water &amp; Soda'!J211</f>
        <v/>
      </c>
      <c r="F1417" s="31">
        <f>'M5 - Sparkling Water &amp; Soda'!K211</f>
        <v/>
      </c>
      <c r="G1417" s="30">
        <f>'M5 - Sparkling Water &amp; Soda'!AM211</f>
        <v/>
      </c>
      <c r="H1417" s="31">
        <f>'M5 - Sparkling Water &amp; Soda'!N211</f>
        <v/>
      </c>
      <c r="I1417" s="15">
        <f>'M5 - Sparkling Water &amp; Soda'!AJ211</f>
        <v/>
      </c>
      <c r="J1417" s="15" t="inlineStr">
        <is>
          <t>Capture live promo to assess.</t>
        </is>
      </c>
    </row>
    <row r="1418" ht="28" customHeight="1">
      <c r="A1418" s="15" t="inlineStr">
        <is>
          <t>Perrier</t>
        </is>
      </c>
      <c r="B1418" s="15" t="inlineStr">
        <is>
          <t>Perrier Carbonated Mineral Water | Strawberry | single 330mL</t>
        </is>
      </c>
      <c r="C1418" s="15" t="inlineStr">
        <is>
          <t>5) Sparkling water &amp; soda</t>
        </is>
      </c>
      <c r="D1418" s="30">
        <f>'M5 - Sparkling Water &amp; Soda'!F212</f>
        <v/>
      </c>
      <c r="E1418" s="33">
        <f>'M5 - Sparkling Water &amp; Soda'!J212</f>
        <v/>
      </c>
      <c r="F1418" s="31">
        <f>'M5 - Sparkling Water &amp; Soda'!K212</f>
        <v/>
      </c>
      <c r="G1418" s="30">
        <f>'M5 - Sparkling Water &amp; Soda'!AM212</f>
        <v/>
      </c>
      <c r="H1418" s="31">
        <f>'M5 - Sparkling Water &amp; Soda'!N212</f>
        <v/>
      </c>
      <c r="I1418" s="15">
        <f>'M5 - Sparkling Water &amp; Soda'!AJ212</f>
        <v/>
      </c>
      <c r="J1418" s="15" t="inlineStr">
        <is>
          <t>Capture live promo to assess.</t>
        </is>
      </c>
    </row>
    <row r="1419" ht="28" customHeight="1">
      <c r="A1419" s="15" t="inlineStr">
        <is>
          <t>Perrier</t>
        </is>
      </c>
      <c r="B1419" s="15" t="inlineStr">
        <is>
          <t>Perrier Carbonated Mineral Water | Strawberry | 8-pack 330mL</t>
        </is>
      </c>
      <c r="C1419" s="15" t="inlineStr">
        <is>
          <t>5) Sparkling water &amp; soda</t>
        </is>
      </c>
      <c r="D1419" s="30">
        <f>'M5 - Sparkling Water &amp; Soda'!F213</f>
        <v/>
      </c>
      <c r="E1419" s="33">
        <f>'M5 - Sparkling Water &amp; Soda'!J213</f>
        <v/>
      </c>
      <c r="F1419" s="31">
        <f>'M5 - Sparkling Water &amp; Soda'!K213</f>
        <v/>
      </c>
      <c r="G1419" s="30">
        <f>'M5 - Sparkling Water &amp; Soda'!AM213</f>
        <v/>
      </c>
      <c r="H1419" s="31">
        <f>'M5 - Sparkling Water &amp; Soda'!N213</f>
        <v/>
      </c>
      <c r="I1419" s="15">
        <f>'M5 - Sparkling Water &amp; Soda'!AJ213</f>
        <v/>
      </c>
      <c r="J1419" s="15" t="inlineStr">
        <is>
          <t>Capture live promo to assess.</t>
        </is>
      </c>
    </row>
    <row r="1420" ht="28" customHeight="1">
      <c r="A1420" s="15" t="inlineStr">
        <is>
          <t>Perrier</t>
        </is>
      </c>
      <c r="B1420" s="15" t="inlineStr">
        <is>
          <t>Perrier Carbonated Mineral Water | Strawberry | 12-pack 330mL</t>
        </is>
      </c>
      <c r="C1420" s="15" t="inlineStr">
        <is>
          <t>5) Sparkling water &amp; soda</t>
        </is>
      </c>
      <c r="D1420" s="30">
        <f>'M5 - Sparkling Water &amp; Soda'!F214</f>
        <v/>
      </c>
      <c r="E1420" s="33">
        <f>'M5 - Sparkling Water &amp; Soda'!J214</f>
        <v/>
      </c>
      <c r="F1420" s="31">
        <f>'M5 - Sparkling Water &amp; Soda'!K214</f>
        <v/>
      </c>
      <c r="G1420" s="30">
        <f>'M5 - Sparkling Water &amp; Soda'!AM214</f>
        <v/>
      </c>
      <c r="H1420" s="31">
        <f>'M5 - Sparkling Water &amp; Soda'!N214</f>
        <v/>
      </c>
      <c r="I1420" s="15">
        <f>'M5 - Sparkling Water &amp; Soda'!AJ214</f>
        <v/>
      </c>
      <c r="J1420" s="15" t="inlineStr">
        <is>
          <t>Capture live promo to assess.</t>
        </is>
      </c>
    </row>
    <row r="1421" ht="28" customHeight="1">
      <c r="A1421" s="15" t="inlineStr">
        <is>
          <t>Perrier</t>
        </is>
      </c>
      <c r="B1421" s="15" t="inlineStr">
        <is>
          <t>Perrier Carbonated Mineral Water | Strawberry | 15-pack 330mL</t>
        </is>
      </c>
      <c r="C1421" s="15" t="inlineStr">
        <is>
          <t>5) Sparkling water &amp; soda</t>
        </is>
      </c>
      <c r="D1421" s="30">
        <f>'M5 - Sparkling Water &amp; Soda'!F215</f>
        <v/>
      </c>
      <c r="E1421" s="33">
        <f>'M5 - Sparkling Water &amp; Soda'!J215</f>
        <v/>
      </c>
      <c r="F1421" s="31">
        <f>'M5 - Sparkling Water &amp; Soda'!K215</f>
        <v/>
      </c>
      <c r="G1421" s="30">
        <f>'M5 - Sparkling Water &amp; Soda'!AM215</f>
        <v/>
      </c>
      <c r="H1421" s="31">
        <f>'M5 - Sparkling Water &amp; Soda'!N215</f>
        <v/>
      </c>
      <c r="I1421" s="15">
        <f>'M5 - Sparkling Water &amp; Soda'!AJ215</f>
        <v/>
      </c>
      <c r="J1421" s="15" t="inlineStr">
        <is>
          <t>Capture live promo to assess.</t>
        </is>
      </c>
    </row>
    <row r="1422" ht="28" customHeight="1">
      <c r="A1422" s="15" t="inlineStr">
        <is>
          <t>Perrier</t>
        </is>
      </c>
      <c r="B1422" s="15" t="inlineStr">
        <is>
          <t>Perrier Carbonated Mineral Water | Strawberry | 18-pack 330mL</t>
        </is>
      </c>
      <c r="C1422" s="15" t="inlineStr">
        <is>
          <t>5) Sparkling water &amp; soda</t>
        </is>
      </c>
      <c r="D1422" s="30">
        <f>'M5 - Sparkling Water &amp; Soda'!F216</f>
        <v/>
      </c>
      <c r="E1422" s="33">
        <f>'M5 - Sparkling Water &amp; Soda'!J216</f>
        <v/>
      </c>
      <c r="F1422" s="31">
        <f>'M5 - Sparkling Water &amp; Soda'!K216</f>
        <v/>
      </c>
      <c r="G1422" s="30">
        <f>'M5 - Sparkling Water &amp; Soda'!AM216</f>
        <v/>
      </c>
      <c r="H1422" s="31">
        <f>'M5 - Sparkling Water &amp; Soda'!N216</f>
        <v/>
      </c>
      <c r="I1422" s="15">
        <f>'M5 - Sparkling Water &amp; Soda'!AJ216</f>
        <v/>
      </c>
      <c r="J1422" s="15" t="inlineStr">
        <is>
          <t>Capture live promo to assess.</t>
        </is>
      </c>
    </row>
    <row r="1423" ht="28" customHeight="1">
      <c r="A1423" s="15" t="inlineStr">
        <is>
          <t>Perrier</t>
        </is>
      </c>
      <c r="B1423" s="15" t="inlineStr">
        <is>
          <t>Perrier Carbonated Mineral Water | Strawberry | 24-pack 330mL</t>
        </is>
      </c>
      <c r="C1423" s="15" t="inlineStr">
        <is>
          <t>5) Sparkling water &amp; soda</t>
        </is>
      </c>
      <c r="D1423" s="30">
        <f>'M5 - Sparkling Water &amp; Soda'!F217</f>
        <v/>
      </c>
      <c r="E1423" s="33">
        <f>'M5 - Sparkling Water &amp; Soda'!J217</f>
        <v/>
      </c>
      <c r="F1423" s="31">
        <f>'M5 - Sparkling Water &amp; Soda'!K217</f>
        <v/>
      </c>
      <c r="G1423" s="30">
        <f>'M5 - Sparkling Water &amp; Soda'!AM217</f>
        <v/>
      </c>
      <c r="H1423" s="31">
        <f>'M5 - Sparkling Water &amp; Soda'!N217</f>
        <v/>
      </c>
      <c r="I1423" s="15">
        <f>'M5 - Sparkling Water &amp; Soda'!AJ217</f>
        <v/>
      </c>
      <c r="J1423" s="15" t="inlineStr">
        <is>
          <t>Capture live promo to assess.</t>
        </is>
      </c>
    </row>
    <row r="1424" ht="28" customHeight="1">
      <c r="A1424" s="15" t="inlineStr">
        <is>
          <t>Perrier</t>
        </is>
      </c>
      <c r="B1424" s="15" t="inlineStr">
        <is>
          <t>Perrier Carbonated Mineral Water | Peach | single 330mL</t>
        </is>
      </c>
      <c r="C1424" s="15" t="inlineStr">
        <is>
          <t>5) Sparkling water &amp; soda</t>
        </is>
      </c>
      <c r="D1424" s="30">
        <f>'M5 - Sparkling Water &amp; Soda'!F218</f>
        <v/>
      </c>
      <c r="E1424" s="33">
        <f>'M5 - Sparkling Water &amp; Soda'!J218</f>
        <v/>
      </c>
      <c r="F1424" s="31">
        <f>'M5 - Sparkling Water &amp; Soda'!K218</f>
        <v/>
      </c>
      <c r="G1424" s="30">
        <f>'M5 - Sparkling Water &amp; Soda'!AM218</f>
        <v/>
      </c>
      <c r="H1424" s="31">
        <f>'M5 - Sparkling Water &amp; Soda'!N218</f>
        <v/>
      </c>
      <c r="I1424" s="15">
        <f>'M5 - Sparkling Water &amp; Soda'!AJ218</f>
        <v/>
      </c>
      <c r="J1424" s="15" t="inlineStr">
        <is>
          <t>Capture live promo to assess.</t>
        </is>
      </c>
    </row>
    <row r="1425" ht="28" customHeight="1">
      <c r="A1425" s="15" t="inlineStr">
        <is>
          <t>Perrier</t>
        </is>
      </c>
      <c r="B1425" s="15" t="inlineStr">
        <is>
          <t>Perrier Carbonated Mineral Water | Peach | 8-pack 330mL</t>
        </is>
      </c>
      <c r="C1425" s="15" t="inlineStr">
        <is>
          <t>5) Sparkling water &amp; soda</t>
        </is>
      </c>
      <c r="D1425" s="30">
        <f>'M5 - Sparkling Water &amp; Soda'!F219</f>
        <v/>
      </c>
      <c r="E1425" s="33">
        <f>'M5 - Sparkling Water &amp; Soda'!J219</f>
        <v/>
      </c>
      <c r="F1425" s="31">
        <f>'M5 - Sparkling Water &amp; Soda'!K219</f>
        <v/>
      </c>
      <c r="G1425" s="30">
        <f>'M5 - Sparkling Water &amp; Soda'!AM219</f>
        <v/>
      </c>
      <c r="H1425" s="31">
        <f>'M5 - Sparkling Water &amp; Soda'!N219</f>
        <v/>
      </c>
      <c r="I1425" s="15">
        <f>'M5 - Sparkling Water &amp; Soda'!AJ219</f>
        <v/>
      </c>
      <c r="J1425" s="15" t="inlineStr">
        <is>
          <t>Capture live promo to assess.</t>
        </is>
      </c>
    </row>
    <row r="1426" ht="28" customHeight="1">
      <c r="A1426" s="15" t="inlineStr">
        <is>
          <t>Perrier</t>
        </is>
      </c>
      <c r="B1426" s="15" t="inlineStr">
        <is>
          <t>Perrier Carbonated Mineral Water | Peach | 12-pack 330mL</t>
        </is>
      </c>
      <c r="C1426" s="15" t="inlineStr">
        <is>
          <t>5) Sparkling water &amp; soda</t>
        </is>
      </c>
      <c r="D1426" s="30">
        <f>'M5 - Sparkling Water &amp; Soda'!F220</f>
        <v/>
      </c>
      <c r="E1426" s="33">
        <f>'M5 - Sparkling Water &amp; Soda'!J220</f>
        <v/>
      </c>
      <c r="F1426" s="31">
        <f>'M5 - Sparkling Water &amp; Soda'!K220</f>
        <v/>
      </c>
      <c r="G1426" s="30">
        <f>'M5 - Sparkling Water &amp; Soda'!AM220</f>
        <v/>
      </c>
      <c r="H1426" s="31">
        <f>'M5 - Sparkling Water &amp; Soda'!N220</f>
        <v/>
      </c>
      <c r="I1426" s="15">
        <f>'M5 - Sparkling Water &amp; Soda'!AJ220</f>
        <v/>
      </c>
      <c r="J1426" s="15" t="inlineStr">
        <is>
          <t>Capture live promo to assess.</t>
        </is>
      </c>
    </row>
    <row r="1427" ht="28" customHeight="1">
      <c r="A1427" s="15" t="inlineStr">
        <is>
          <t>Perrier</t>
        </is>
      </c>
      <c r="B1427" s="15" t="inlineStr">
        <is>
          <t>Perrier Carbonated Mineral Water | Peach | 15-pack 330mL</t>
        </is>
      </c>
      <c r="C1427" s="15" t="inlineStr">
        <is>
          <t>5) Sparkling water &amp; soda</t>
        </is>
      </c>
      <c r="D1427" s="30">
        <f>'M5 - Sparkling Water &amp; Soda'!F221</f>
        <v/>
      </c>
      <c r="E1427" s="33">
        <f>'M5 - Sparkling Water &amp; Soda'!J221</f>
        <v/>
      </c>
      <c r="F1427" s="31">
        <f>'M5 - Sparkling Water &amp; Soda'!K221</f>
        <v/>
      </c>
      <c r="G1427" s="30">
        <f>'M5 - Sparkling Water &amp; Soda'!AM221</f>
        <v/>
      </c>
      <c r="H1427" s="31">
        <f>'M5 - Sparkling Water &amp; Soda'!N221</f>
        <v/>
      </c>
      <c r="I1427" s="15">
        <f>'M5 - Sparkling Water &amp; Soda'!AJ221</f>
        <v/>
      </c>
      <c r="J1427" s="15" t="inlineStr">
        <is>
          <t>Capture live promo to assess.</t>
        </is>
      </c>
    </row>
    <row r="1428" ht="28" customHeight="1">
      <c r="A1428" s="15" t="inlineStr">
        <is>
          <t>Perrier</t>
        </is>
      </c>
      <c r="B1428" s="15" t="inlineStr">
        <is>
          <t>Perrier Carbonated Mineral Water | Peach | 18-pack 330mL</t>
        </is>
      </c>
      <c r="C1428" s="15" t="inlineStr">
        <is>
          <t>5) Sparkling water &amp; soda</t>
        </is>
      </c>
      <c r="D1428" s="30">
        <f>'M5 - Sparkling Water &amp; Soda'!F222</f>
        <v/>
      </c>
      <c r="E1428" s="33">
        <f>'M5 - Sparkling Water &amp; Soda'!J222</f>
        <v/>
      </c>
      <c r="F1428" s="31">
        <f>'M5 - Sparkling Water &amp; Soda'!K222</f>
        <v/>
      </c>
      <c r="G1428" s="30">
        <f>'M5 - Sparkling Water &amp; Soda'!AM222</f>
        <v/>
      </c>
      <c r="H1428" s="31">
        <f>'M5 - Sparkling Water &amp; Soda'!N222</f>
        <v/>
      </c>
      <c r="I1428" s="15">
        <f>'M5 - Sparkling Water &amp; Soda'!AJ222</f>
        <v/>
      </c>
      <c r="J1428" s="15" t="inlineStr">
        <is>
          <t>Capture live promo to assess.</t>
        </is>
      </c>
    </row>
    <row r="1429" ht="28" customHeight="1">
      <c r="A1429" s="15" t="inlineStr">
        <is>
          <t>Perrier</t>
        </is>
      </c>
      <c r="B1429" s="15" t="inlineStr">
        <is>
          <t>Perrier Carbonated Mineral Water | Peach | 24-pack 330mL</t>
        </is>
      </c>
      <c r="C1429" s="15" t="inlineStr">
        <is>
          <t>5) Sparkling water &amp; soda</t>
        </is>
      </c>
      <c r="D1429" s="30">
        <f>'M5 - Sparkling Water &amp; Soda'!F223</f>
        <v/>
      </c>
      <c r="E1429" s="33">
        <f>'M5 - Sparkling Water &amp; Soda'!J223</f>
        <v/>
      </c>
      <c r="F1429" s="31">
        <f>'M5 - Sparkling Water &amp; Soda'!K223</f>
        <v/>
      </c>
      <c r="G1429" s="30">
        <f>'M5 - Sparkling Water &amp; Soda'!AM223</f>
        <v/>
      </c>
      <c r="H1429" s="31">
        <f>'M5 - Sparkling Water &amp; Soda'!N223</f>
        <v/>
      </c>
      <c r="I1429" s="15">
        <f>'M5 - Sparkling Water &amp; Soda'!AJ223</f>
        <v/>
      </c>
      <c r="J1429" s="15" t="inlineStr">
        <is>
          <t>Capture live promo to assess.</t>
        </is>
      </c>
    </row>
    <row r="1430" ht="28" customHeight="1">
      <c r="A1430" s="15" t="inlineStr">
        <is>
          <t>San Pellegrino</t>
        </is>
      </c>
      <c r="B1430" s="15" t="inlineStr">
        <is>
          <t>S.Pellegrino Sparkling Natural Mineral Water | Original (mineral) | single 500mL</t>
        </is>
      </c>
      <c r="C1430" s="15" t="inlineStr">
        <is>
          <t>5) Sparkling water &amp; soda</t>
        </is>
      </c>
      <c r="D1430" s="30">
        <f>'M5 - Sparkling Water &amp; Soda'!F224</f>
        <v/>
      </c>
      <c r="E1430" s="33">
        <f>'M5 - Sparkling Water &amp; Soda'!J224</f>
        <v/>
      </c>
      <c r="F1430" s="31">
        <f>'M5 - Sparkling Water &amp; Soda'!K224</f>
        <v/>
      </c>
      <c r="G1430" s="30">
        <f>'M5 - Sparkling Water &amp; Soda'!AM224</f>
        <v/>
      </c>
      <c r="H1430" s="31">
        <f>'M5 - Sparkling Water &amp; Soda'!N224</f>
        <v/>
      </c>
      <c r="I1430" s="15">
        <f>'M5 - Sparkling Water &amp; Soda'!AJ224</f>
        <v/>
      </c>
      <c r="J1430" s="15" t="inlineStr">
        <is>
          <t>Capture live promo to assess.</t>
        </is>
      </c>
    </row>
    <row r="1431" ht="28" customHeight="1">
      <c r="A1431" s="15" t="inlineStr">
        <is>
          <t>San Pellegrino</t>
        </is>
      </c>
      <c r="B1431" s="15" t="inlineStr">
        <is>
          <t>S.Pellegrino Sparkling Natural Mineral Water | Original (mineral) | 8-pack 500mL</t>
        </is>
      </c>
      <c r="C1431" s="15" t="inlineStr">
        <is>
          <t>5) Sparkling water &amp; soda</t>
        </is>
      </c>
      <c r="D1431" s="30">
        <f>'M5 - Sparkling Water &amp; Soda'!F225</f>
        <v/>
      </c>
      <c r="E1431" s="33">
        <f>'M5 - Sparkling Water &amp; Soda'!J225</f>
        <v/>
      </c>
      <c r="F1431" s="31">
        <f>'M5 - Sparkling Water &amp; Soda'!K225</f>
        <v/>
      </c>
      <c r="G1431" s="30">
        <f>'M5 - Sparkling Water &amp; Soda'!AM225</f>
        <v/>
      </c>
      <c r="H1431" s="31">
        <f>'M5 - Sparkling Water &amp; Soda'!N225</f>
        <v/>
      </c>
      <c r="I1431" s="15">
        <f>'M5 - Sparkling Water &amp; Soda'!AJ225</f>
        <v/>
      </c>
      <c r="J1431" s="15" t="inlineStr">
        <is>
          <t>Capture live promo to assess.</t>
        </is>
      </c>
    </row>
    <row r="1432" ht="28" customHeight="1">
      <c r="A1432" s="15" t="inlineStr">
        <is>
          <t>San Pellegrino</t>
        </is>
      </c>
      <c r="B1432" s="15" t="inlineStr">
        <is>
          <t>S.Pellegrino Sparkling Natural Mineral Water | Original (mineral) | 12-pack 500mL</t>
        </is>
      </c>
      <c r="C1432" s="15" t="inlineStr">
        <is>
          <t>5) Sparkling water &amp; soda</t>
        </is>
      </c>
      <c r="D1432" s="30">
        <f>'M5 - Sparkling Water &amp; Soda'!F226</f>
        <v/>
      </c>
      <c r="E1432" s="33">
        <f>'M5 - Sparkling Water &amp; Soda'!J226</f>
        <v/>
      </c>
      <c r="F1432" s="31">
        <f>'M5 - Sparkling Water &amp; Soda'!K226</f>
        <v/>
      </c>
      <c r="G1432" s="30">
        <f>'M5 - Sparkling Water &amp; Soda'!AM226</f>
        <v/>
      </c>
      <c r="H1432" s="31">
        <f>'M5 - Sparkling Water &amp; Soda'!N226</f>
        <v/>
      </c>
      <c r="I1432" s="15">
        <f>'M5 - Sparkling Water &amp; Soda'!AJ226</f>
        <v/>
      </c>
      <c r="J1432" s="15" t="inlineStr">
        <is>
          <t>Capture live promo to assess.</t>
        </is>
      </c>
    </row>
    <row r="1433" ht="28" customHeight="1">
      <c r="A1433" s="15" t="inlineStr">
        <is>
          <t>San Pellegrino</t>
        </is>
      </c>
      <c r="B1433" s="15" t="inlineStr">
        <is>
          <t>S.Pellegrino Sparkling Natural Mineral Water | Original (mineral) | 18-pack 500mL</t>
        </is>
      </c>
      <c r="C1433" s="15" t="inlineStr">
        <is>
          <t>5) Sparkling water &amp; soda</t>
        </is>
      </c>
      <c r="D1433" s="30">
        <f>'M5 - Sparkling Water &amp; Soda'!F227</f>
        <v/>
      </c>
      <c r="E1433" s="33">
        <f>'M5 - Sparkling Water &amp; Soda'!J227</f>
        <v/>
      </c>
      <c r="F1433" s="31">
        <f>'M5 - Sparkling Water &amp; Soda'!K227</f>
        <v/>
      </c>
      <c r="G1433" s="30">
        <f>'M5 - Sparkling Water &amp; Soda'!AM227</f>
        <v/>
      </c>
      <c r="H1433" s="31">
        <f>'M5 - Sparkling Water &amp; Soda'!N227</f>
        <v/>
      </c>
      <c r="I1433" s="15">
        <f>'M5 - Sparkling Water &amp; Soda'!AJ227</f>
        <v/>
      </c>
      <c r="J1433" s="15" t="inlineStr">
        <is>
          <t>Capture live promo to assess.</t>
        </is>
      </c>
    </row>
    <row r="1434" ht="28" customHeight="1">
      <c r="A1434" s="15" t="inlineStr">
        <is>
          <t>San Pellegrino</t>
        </is>
      </c>
      <c r="B1434" s="15" t="inlineStr">
        <is>
          <t>S.Pellegrino Sparkling Natural Mineral Water | Original (mineral) | 24-pack 500mL</t>
        </is>
      </c>
      <c r="C1434" s="15" t="inlineStr">
        <is>
          <t>5) Sparkling water &amp; soda</t>
        </is>
      </c>
      <c r="D1434" s="30">
        <f>'M5 - Sparkling Water &amp; Soda'!F228</f>
        <v/>
      </c>
      <c r="E1434" s="33">
        <f>'M5 - Sparkling Water &amp; Soda'!J228</f>
        <v/>
      </c>
      <c r="F1434" s="31">
        <f>'M5 - Sparkling Water &amp; Soda'!K228</f>
        <v/>
      </c>
      <c r="G1434" s="30">
        <f>'M5 - Sparkling Water &amp; Soda'!AM228</f>
        <v/>
      </c>
      <c r="H1434" s="31">
        <f>'M5 - Sparkling Water &amp; Soda'!N228</f>
        <v/>
      </c>
      <c r="I1434" s="15">
        <f>'M5 - Sparkling Water &amp; Soda'!AJ228</f>
        <v/>
      </c>
      <c r="J1434" s="15" t="inlineStr">
        <is>
          <t>Capture live promo to assess.</t>
        </is>
      </c>
    </row>
    <row r="1435" ht="28" customHeight="1">
      <c r="A1435" s="15" t="inlineStr">
        <is>
          <t>San Pellegrino</t>
        </is>
      </c>
      <c r="B1435" s="15" t="inlineStr">
        <is>
          <t>Sanpellegrino Aranciata (Italian Sparkling Drink) | Aranciata | single 330mL</t>
        </is>
      </c>
      <c r="C1435" s="15" t="inlineStr">
        <is>
          <t>5) Sparkling water &amp; soda</t>
        </is>
      </c>
      <c r="D1435" s="30">
        <f>'M5 - Sparkling Water &amp; Soda'!F229</f>
        <v/>
      </c>
      <c r="E1435" s="33">
        <f>'M5 - Sparkling Water &amp; Soda'!J229</f>
        <v/>
      </c>
      <c r="F1435" s="31">
        <f>'M5 - Sparkling Water &amp; Soda'!K229</f>
        <v/>
      </c>
      <c r="G1435" s="30">
        <f>'M5 - Sparkling Water &amp; Soda'!AM229</f>
        <v/>
      </c>
      <c r="H1435" s="31">
        <f>'M5 - Sparkling Water &amp; Soda'!N229</f>
        <v/>
      </c>
      <c r="I1435" s="15">
        <f>'M5 - Sparkling Water &amp; Soda'!AJ229</f>
        <v/>
      </c>
      <c r="J1435" s="15" t="inlineStr">
        <is>
          <t>Capture live promo to assess.</t>
        </is>
      </c>
    </row>
    <row r="1436" ht="28" customHeight="1">
      <c r="A1436" s="15" t="inlineStr">
        <is>
          <t>San Pellegrino</t>
        </is>
      </c>
      <c r="B1436" s="15" t="inlineStr">
        <is>
          <t>Sanpellegrino Aranciata (Italian Sparkling Drink) | Aranciata | 8-pack 330mL</t>
        </is>
      </c>
      <c r="C1436" s="15" t="inlineStr">
        <is>
          <t>5) Sparkling water &amp; soda</t>
        </is>
      </c>
      <c r="D1436" s="30">
        <f>'M5 - Sparkling Water &amp; Soda'!F230</f>
        <v/>
      </c>
      <c r="E1436" s="33">
        <f>'M5 - Sparkling Water &amp; Soda'!J230</f>
        <v/>
      </c>
      <c r="F1436" s="31">
        <f>'M5 - Sparkling Water &amp; Soda'!K230</f>
        <v/>
      </c>
      <c r="G1436" s="30">
        <f>'M5 - Sparkling Water &amp; Soda'!AM230</f>
        <v/>
      </c>
      <c r="H1436" s="31">
        <f>'M5 - Sparkling Water &amp; Soda'!N230</f>
        <v/>
      </c>
      <c r="I1436" s="15">
        <f>'M5 - Sparkling Water &amp; Soda'!AJ230</f>
        <v/>
      </c>
      <c r="J1436" s="15" t="inlineStr">
        <is>
          <t>Capture live promo to assess.</t>
        </is>
      </c>
    </row>
    <row r="1437" ht="28" customHeight="1">
      <c r="A1437" s="15" t="inlineStr">
        <is>
          <t>San Pellegrino</t>
        </is>
      </c>
      <c r="B1437" s="15" t="inlineStr">
        <is>
          <t>Sanpellegrino Aranciata (Italian Sparkling Drink) | Aranciata | 12-pack 330mL</t>
        </is>
      </c>
      <c r="C1437" s="15" t="inlineStr">
        <is>
          <t>5) Sparkling water &amp; soda</t>
        </is>
      </c>
      <c r="D1437" s="30">
        <f>'M5 - Sparkling Water &amp; Soda'!F231</f>
        <v/>
      </c>
      <c r="E1437" s="33">
        <f>'M5 - Sparkling Water &amp; Soda'!J231</f>
        <v/>
      </c>
      <c r="F1437" s="31">
        <f>'M5 - Sparkling Water &amp; Soda'!K231</f>
        <v/>
      </c>
      <c r="G1437" s="30">
        <f>'M5 - Sparkling Water &amp; Soda'!AM231</f>
        <v/>
      </c>
      <c r="H1437" s="31">
        <f>'M5 - Sparkling Water &amp; Soda'!N231</f>
        <v/>
      </c>
      <c r="I1437" s="15">
        <f>'M5 - Sparkling Water &amp; Soda'!AJ231</f>
        <v/>
      </c>
      <c r="J1437" s="15" t="inlineStr">
        <is>
          <t>Capture live promo to assess.</t>
        </is>
      </c>
    </row>
    <row r="1438" ht="28" customHeight="1">
      <c r="A1438" s="15" t="inlineStr">
        <is>
          <t>San Pellegrino</t>
        </is>
      </c>
      <c r="B1438" s="15" t="inlineStr">
        <is>
          <t>Sanpellegrino Aranciata (Italian Sparkling Drink) | Aranciata | 15-pack 330mL</t>
        </is>
      </c>
      <c r="C1438" s="15" t="inlineStr">
        <is>
          <t>5) Sparkling water &amp; soda</t>
        </is>
      </c>
      <c r="D1438" s="30">
        <f>'M5 - Sparkling Water &amp; Soda'!F232</f>
        <v/>
      </c>
      <c r="E1438" s="33">
        <f>'M5 - Sparkling Water &amp; Soda'!J232</f>
        <v/>
      </c>
      <c r="F1438" s="31">
        <f>'M5 - Sparkling Water &amp; Soda'!K232</f>
        <v/>
      </c>
      <c r="G1438" s="30">
        <f>'M5 - Sparkling Water &amp; Soda'!AM232</f>
        <v/>
      </c>
      <c r="H1438" s="31">
        <f>'M5 - Sparkling Water &amp; Soda'!N232</f>
        <v/>
      </c>
      <c r="I1438" s="15">
        <f>'M5 - Sparkling Water &amp; Soda'!AJ232</f>
        <v/>
      </c>
      <c r="J1438" s="15" t="inlineStr">
        <is>
          <t>Capture live promo to assess.</t>
        </is>
      </c>
    </row>
    <row r="1439" ht="28" customHeight="1">
      <c r="A1439" s="15" t="inlineStr">
        <is>
          <t>San Pellegrino</t>
        </is>
      </c>
      <c r="B1439" s="15" t="inlineStr">
        <is>
          <t>Sanpellegrino Aranciata (Italian Sparkling Drink) | Aranciata | 18-pack 330mL</t>
        </is>
      </c>
      <c r="C1439" s="15" t="inlineStr">
        <is>
          <t>5) Sparkling water &amp; soda</t>
        </is>
      </c>
      <c r="D1439" s="30">
        <f>'M5 - Sparkling Water &amp; Soda'!F233</f>
        <v/>
      </c>
      <c r="E1439" s="33">
        <f>'M5 - Sparkling Water &amp; Soda'!J233</f>
        <v/>
      </c>
      <c r="F1439" s="31">
        <f>'M5 - Sparkling Water &amp; Soda'!K233</f>
        <v/>
      </c>
      <c r="G1439" s="30">
        <f>'M5 - Sparkling Water &amp; Soda'!AM233</f>
        <v/>
      </c>
      <c r="H1439" s="31">
        <f>'M5 - Sparkling Water &amp; Soda'!N233</f>
        <v/>
      </c>
      <c r="I1439" s="15">
        <f>'M5 - Sparkling Water &amp; Soda'!AJ233</f>
        <v/>
      </c>
      <c r="J1439" s="15" t="inlineStr">
        <is>
          <t>Capture live promo to assess.</t>
        </is>
      </c>
    </row>
    <row r="1440" ht="28" customHeight="1">
      <c r="A1440" s="15" t="inlineStr">
        <is>
          <t>San Pellegrino</t>
        </is>
      </c>
      <c r="B1440" s="15" t="inlineStr">
        <is>
          <t>Sanpellegrino Aranciata (Italian Sparkling Drink) | Aranciata | 24-pack 330mL</t>
        </is>
      </c>
      <c r="C1440" s="15" t="inlineStr">
        <is>
          <t>5) Sparkling water &amp; soda</t>
        </is>
      </c>
      <c r="D1440" s="30">
        <f>'M5 - Sparkling Water &amp; Soda'!F234</f>
        <v/>
      </c>
      <c r="E1440" s="33">
        <f>'M5 - Sparkling Water &amp; Soda'!J234</f>
        <v/>
      </c>
      <c r="F1440" s="31">
        <f>'M5 - Sparkling Water &amp; Soda'!K234</f>
        <v/>
      </c>
      <c r="G1440" s="30">
        <f>'M5 - Sparkling Water &amp; Soda'!AM234</f>
        <v/>
      </c>
      <c r="H1440" s="31">
        <f>'M5 - Sparkling Water &amp; Soda'!N234</f>
        <v/>
      </c>
      <c r="I1440" s="15">
        <f>'M5 - Sparkling Water &amp; Soda'!AJ234</f>
        <v/>
      </c>
      <c r="J1440" s="15" t="inlineStr">
        <is>
          <t>Capture live promo to assess.</t>
        </is>
      </c>
    </row>
    <row r="1441" ht="28" customHeight="1">
      <c r="A1441" s="15" t="inlineStr">
        <is>
          <t>San Pellegrino</t>
        </is>
      </c>
      <c r="B1441" s="15" t="inlineStr">
        <is>
          <t>Sanpellegrino Aranciata (Italian Sparkling Drink) | Aranciata Rossa | single 330mL</t>
        </is>
      </c>
      <c r="C1441" s="15" t="inlineStr">
        <is>
          <t>5) Sparkling water &amp; soda</t>
        </is>
      </c>
      <c r="D1441" s="30">
        <f>'M5 - Sparkling Water &amp; Soda'!F235</f>
        <v/>
      </c>
      <c r="E1441" s="33">
        <f>'M5 - Sparkling Water &amp; Soda'!J235</f>
        <v/>
      </c>
      <c r="F1441" s="31">
        <f>'M5 - Sparkling Water &amp; Soda'!K235</f>
        <v/>
      </c>
      <c r="G1441" s="30">
        <f>'M5 - Sparkling Water &amp; Soda'!AM235</f>
        <v/>
      </c>
      <c r="H1441" s="31">
        <f>'M5 - Sparkling Water &amp; Soda'!N235</f>
        <v/>
      </c>
      <c r="I1441" s="15">
        <f>'M5 - Sparkling Water &amp; Soda'!AJ235</f>
        <v/>
      </c>
      <c r="J1441" s="15" t="inlineStr">
        <is>
          <t>Capture live promo to assess.</t>
        </is>
      </c>
    </row>
    <row r="1442" ht="28" customHeight="1">
      <c r="A1442" s="15" t="inlineStr">
        <is>
          <t>San Pellegrino</t>
        </is>
      </c>
      <c r="B1442" s="15" t="inlineStr">
        <is>
          <t>Sanpellegrino Aranciata (Italian Sparkling Drink) | Aranciata Rossa | 8-pack 330mL</t>
        </is>
      </c>
      <c r="C1442" s="15" t="inlineStr">
        <is>
          <t>5) Sparkling water &amp; soda</t>
        </is>
      </c>
      <c r="D1442" s="30">
        <f>'M5 - Sparkling Water &amp; Soda'!F236</f>
        <v/>
      </c>
      <c r="E1442" s="33">
        <f>'M5 - Sparkling Water &amp; Soda'!J236</f>
        <v/>
      </c>
      <c r="F1442" s="31">
        <f>'M5 - Sparkling Water &amp; Soda'!K236</f>
        <v/>
      </c>
      <c r="G1442" s="30">
        <f>'M5 - Sparkling Water &amp; Soda'!AM236</f>
        <v/>
      </c>
      <c r="H1442" s="31">
        <f>'M5 - Sparkling Water &amp; Soda'!N236</f>
        <v/>
      </c>
      <c r="I1442" s="15">
        <f>'M5 - Sparkling Water &amp; Soda'!AJ236</f>
        <v/>
      </c>
      <c r="J1442" s="15" t="inlineStr">
        <is>
          <t>Capture live promo to assess.</t>
        </is>
      </c>
    </row>
    <row r="1443" ht="28" customHeight="1">
      <c r="A1443" s="15" t="inlineStr">
        <is>
          <t>San Pellegrino</t>
        </is>
      </c>
      <c r="B1443" s="15" t="inlineStr">
        <is>
          <t>Sanpellegrino Aranciata (Italian Sparkling Drink) | Aranciata Rossa | 12-pack 330mL</t>
        </is>
      </c>
      <c r="C1443" s="15" t="inlineStr">
        <is>
          <t>5) Sparkling water &amp; soda</t>
        </is>
      </c>
      <c r="D1443" s="30">
        <f>'M5 - Sparkling Water &amp; Soda'!F237</f>
        <v/>
      </c>
      <c r="E1443" s="33">
        <f>'M5 - Sparkling Water &amp; Soda'!J237</f>
        <v/>
      </c>
      <c r="F1443" s="31">
        <f>'M5 - Sparkling Water &amp; Soda'!K237</f>
        <v/>
      </c>
      <c r="G1443" s="30">
        <f>'M5 - Sparkling Water &amp; Soda'!AM237</f>
        <v/>
      </c>
      <c r="H1443" s="31">
        <f>'M5 - Sparkling Water &amp; Soda'!N237</f>
        <v/>
      </c>
      <c r="I1443" s="15">
        <f>'M5 - Sparkling Water &amp; Soda'!AJ237</f>
        <v/>
      </c>
      <c r="J1443" s="15" t="inlineStr">
        <is>
          <t>Capture live promo to assess.</t>
        </is>
      </c>
    </row>
    <row r="1444" ht="28" customHeight="1">
      <c r="A1444" s="15" t="inlineStr">
        <is>
          <t>San Pellegrino</t>
        </is>
      </c>
      <c r="B1444" s="15" t="inlineStr">
        <is>
          <t>Sanpellegrino Aranciata (Italian Sparkling Drink) | Aranciata Rossa | 15-pack 330mL</t>
        </is>
      </c>
      <c r="C1444" s="15" t="inlineStr">
        <is>
          <t>5) Sparkling water &amp; soda</t>
        </is>
      </c>
      <c r="D1444" s="30">
        <f>'M5 - Sparkling Water &amp; Soda'!F238</f>
        <v/>
      </c>
      <c r="E1444" s="33">
        <f>'M5 - Sparkling Water &amp; Soda'!J238</f>
        <v/>
      </c>
      <c r="F1444" s="31">
        <f>'M5 - Sparkling Water &amp; Soda'!K238</f>
        <v/>
      </c>
      <c r="G1444" s="30">
        <f>'M5 - Sparkling Water &amp; Soda'!AM238</f>
        <v/>
      </c>
      <c r="H1444" s="31">
        <f>'M5 - Sparkling Water &amp; Soda'!N238</f>
        <v/>
      </c>
      <c r="I1444" s="15">
        <f>'M5 - Sparkling Water &amp; Soda'!AJ238</f>
        <v/>
      </c>
      <c r="J1444" s="15" t="inlineStr">
        <is>
          <t>Capture live promo to assess.</t>
        </is>
      </c>
    </row>
    <row r="1445" ht="28" customHeight="1">
      <c r="A1445" s="15" t="inlineStr">
        <is>
          <t>San Pellegrino</t>
        </is>
      </c>
      <c r="B1445" s="15" t="inlineStr">
        <is>
          <t>Sanpellegrino Aranciata (Italian Sparkling Drink) | Aranciata Rossa | 18-pack 330mL</t>
        </is>
      </c>
      <c r="C1445" s="15" t="inlineStr">
        <is>
          <t>5) Sparkling water &amp; soda</t>
        </is>
      </c>
      <c r="D1445" s="30">
        <f>'M5 - Sparkling Water &amp; Soda'!F239</f>
        <v/>
      </c>
      <c r="E1445" s="33">
        <f>'M5 - Sparkling Water &amp; Soda'!J239</f>
        <v/>
      </c>
      <c r="F1445" s="31">
        <f>'M5 - Sparkling Water &amp; Soda'!K239</f>
        <v/>
      </c>
      <c r="G1445" s="30">
        <f>'M5 - Sparkling Water &amp; Soda'!AM239</f>
        <v/>
      </c>
      <c r="H1445" s="31">
        <f>'M5 - Sparkling Water &amp; Soda'!N239</f>
        <v/>
      </c>
      <c r="I1445" s="15">
        <f>'M5 - Sparkling Water &amp; Soda'!AJ239</f>
        <v/>
      </c>
      <c r="J1445" s="15" t="inlineStr">
        <is>
          <t>Capture live promo to assess.</t>
        </is>
      </c>
    </row>
    <row r="1446" ht="28" customHeight="1">
      <c r="A1446" s="15" t="inlineStr">
        <is>
          <t>San Pellegrino</t>
        </is>
      </c>
      <c r="B1446" s="15" t="inlineStr">
        <is>
          <t>Sanpellegrino Aranciata (Italian Sparkling Drink) | Aranciata Rossa | 24-pack 330mL</t>
        </is>
      </c>
      <c r="C1446" s="15" t="inlineStr">
        <is>
          <t>5) Sparkling water &amp; soda</t>
        </is>
      </c>
      <c r="D1446" s="30">
        <f>'M5 - Sparkling Water &amp; Soda'!F240</f>
        <v/>
      </c>
      <c r="E1446" s="33">
        <f>'M5 - Sparkling Water &amp; Soda'!J240</f>
        <v/>
      </c>
      <c r="F1446" s="31">
        <f>'M5 - Sparkling Water &amp; Soda'!K240</f>
        <v/>
      </c>
      <c r="G1446" s="30">
        <f>'M5 - Sparkling Water &amp; Soda'!AM240</f>
        <v/>
      </c>
      <c r="H1446" s="31">
        <f>'M5 - Sparkling Water &amp; Soda'!N240</f>
        <v/>
      </c>
      <c r="I1446" s="15">
        <f>'M5 - Sparkling Water &amp; Soda'!AJ240</f>
        <v/>
      </c>
      <c r="J1446" s="15" t="inlineStr">
        <is>
          <t>Capture live promo to assess.</t>
        </is>
      </c>
    </row>
    <row r="1447" ht="28" customHeight="1">
      <c r="A1447" s="15" t="inlineStr">
        <is>
          <t>San Pellegrino</t>
        </is>
      </c>
      <c r="B1447" s="15" t="inlineStr">
        <is>
          <t>Sanpellegrino Aranciata (Italian Sparkling Drink) | Limonata | single 330mL</t>
        </is>
      </c>
      <c r="C1447" s="15" t="inlineStr">
        <is>
          <t>5) Sparkling water &amp; soda</t>
        </is>
      </c>
      <c r="D1447" s="30">
        <f>'M5 - Sparkling Water &amp; Soda'!F241</f>
        <v/>
      </c>
      <c r="E1447" s="33">
        <f>'M5 - Sparkling Water &amp; Soda'!J241</f>
        <v/>
      </c>
      <c r="F1447" s="31">
        <f>'M5 - Sparkling Water &amp; Soda'!K241</f>
        <v/>
      </c>
      <c r="G1447" s="30">
        <f>'M5 - Sparkling Water &amp; Soda'!AM241</f>
        <v/>
      </c>
      <c r="H1447" s="31">
        <f>'M5 - Sparkling Water &amp; Soda'!N241</f>
        <v/>
      </c>
      <c r="I1447" s="15">
        <f>'M5 - Sparkling Water &amp; Soda'!AJ241</f>
        <v/>
      </c>
      <c r="J1447" s="15" t="inlineStr">
        <is>
          <t>Capture live promo to assess.</t>
        </is>
      </c>
    </row>
    <row r="1448" ht="28" customHeight="1">
      <c r="A1448" s="15" t="inlineStr">
        <is>
          <t>San Pellegrino</t>
        </is>
      </c>
      <c r="B1448" s="15" t="inlineStr">
        <is>
          <t>Sanpellegrino Aranciata (Italian Sparkling Drink) | Limonata | 8-pack 330mL</t>
        </is>
      </c>
      <c r="C1448" s="15" t="inlineStr">
        <is>
          <t>5) Sparkling water &amp; soda</t>
        </is>
      </c>
      <c r="D1448" s="30">
        <f>'M5 - Sparkling Water &amp; Soda'!F242</f>
        <v/>
      </c>
      <c r="E1448" s="33">
        <f>'M5 - Sparkling Water &amp; Soda'!J242</f>
        <v/>
      </c>
      <c r="F1448" s="31">
        <f>'M5 - Sparkling Water &amp; Soda'!K242</f>
        <v/>
      </c>
      <c r="G1448" s="30">
        <f>'M5 - Sparkling Water &amp; Soda'!AM242</f>
        <v/>
      </c>
      <c r="H1448" s="31">
        <f>'M5 - Sparkling Water &amp; Soda'!N242</f>
        <v/>
      </c>
      <c r="I1448" s="15">
        <f>'M5 - Sparkling Water &amp; Soda'!AJ242</f>
        <v/>
      </c>
      <c r="J1448" s="15" t="inlineStr">
        <is>
          <t>Capture live promo to assess.</t>
        </is>
      </c>
    </row>
    <row r="1449" ht="28" customHeight="1">
      <c r="A1449" s="15" t="inlineStr">
        <is>
          <t>San Pellegrino</t>
        </is>
      </c>
      <c r="B1449" s="15" t="inlineStr">
        <is>
          <t>Sanpellegrino Aranciata (Italian Sparkling Drink) | Limonata | 12-pack 330mL</t>
        </is>
      </c>
      <c r="C1449" s="15" t="inlineStr">
        <is>
          <t>5) Sparkling water &amp; soda</t>
        </is>
      </c>
      <c r="D1449" s="30">
        <f>'M5 - Sparkling Water &amp; Soda'!F243</f>
        <v/>
      </c>
      <c r="E1449" s="33">
        <f>'M5 - Sparkling Water &amp; Soda'!J243</f>
        <v/>
      </c>
      <c r="F1449" s="31">
        <f>'M5 - Sparkling Water &amp; Soda'!K243</f>
        <v/>
      </c>
      <c r="G1449" s="30">
        <f>'M5 - Sparkling Water &amp; Soda'!AM243</f>
        <v/>
      </c>
      <c r="H1449" s="31">
        <f>'M5 - Sparkling Water &amp; Soda'!N243</f>
        <v/>
      </c>
      <c r="I1449" s="15">
        <f>'M5 - Sparkling Water &amp; Soda'!AJ243</f>
        <v/>
      </c>
      <c r="J1449" s="15" t="inlineStr">
        <is>
          <t>Capture live promo to assess.</t>
        </is>
      </c>
    </row>
    <row r="1450" ht="28" customHeight="1">
      <c r="A1450" s="15" t="inlineStr">
        <is>
          <t>San Pellegrino</t>
        </is>
      </c>
      <c r="B1450" s="15" t="inlineStr">
        <is>
          <t>Sanpellegrino Aranciata (Italian Sparkling Drink) | Limonata | 15-pack 330mL</t>
        </is>
      </c>
      <c r="C1450" s="15" t="inlineStr">
        <is>
          <t>5) Sparkling water &amp; soda</t>
        </is>
      </c>
      <c r="D1450" s="30">
        <f>'M5 - Sparkling Water &amp; Soda'!F244</f>
        <v/>
      </c>
      <c r="E1450" s="33">
        <f>'M5 - Sparkling Water &amp; Soda'!J244</f>
        <v/>
      </c>
      <c r="F1450" s="31">
        <f>'M5 - Sparkling Water &amp; Soda'!K244</f>
        <v/>
      </c>
      <c r="G1450" s="30">
        <f>'M5 - Sparkling Water &amp; Soda'!AM244</f>
        <v/>
      </c>
      <c r="H1450" s="31">
        <f>'M5 - Sparkling Water &amp; Soda'!N244</f>
        <v/>
      </c>
      <c r="I1450" s="15">
        <f>'M5 - Sparkling Water &amp; Soda'!AJ244</f>
        <v/>
      </c>
      <c r="J1450" s="15" t="inlineStr">
        <is>
          <t>Capture live promo to assess.</t>
        </is>
      </c>
    </row>
    <row r="1451" ht="28" customHeight="1">
      <c r="A1451" s="15" t="inlineStr">
        <is>
          <t>San Pellegrino</t>
        </is>
      </c>
      <c r="B1451" s="15" t="inlineStr">
        <is>
          <t>Sanpellegrino Aranciata (Italian Sparkling Drink) | Limonata | 18-pack 330mL</t>
        </is>
      </c>
      <c r="C1451" s="15" t="inlineStr">
        <is>
          <t>5) Sparkling water &amp; soda</t>
        </is>
      </c>
      <c r="D1451" s="30">
        <f>'M5 - Sparkling Water &amp; Soda'!F245</f>
        <v/>
      </c>
      <c r="E1451" s="33">
        <f>'M5 - Sparkling Water &amp; Soda'!J245</f>
        <v/>
      </c>
      <c r="F1451" s="31">
        <f>'M5 - Sparkling Water &amp; Soda'!K245</f>
        <v/>
      </c>
      <c r="G1451" s="30">
        <f>'M5 - Sparkling Water &amp; Soda'!AM245</f>
        <v/>
      </c>
      <c r="H1451" s="31">
        <f>'M5 - Sparkling Water &amp; Soda'!N245</f>
        <v/>
      </c>
      <c r="I1451" s="15">
        <f>'M5 - Sparkling Water &amp; Soda'!AJ245</f>
        <v/>
      </c>
      <c r="J1451" s="15" t="inlineStr">
        <is>
          <t>Capture live promo to assess.</t>
        </is>
      </c>
    </row>
    <row r="1452" ht="28" customHeight="1">
      <c r="A1452" s="15" t="inlineStr">
        <is>
          <t>San Pellegrino</t>
        </is>
      </c>
      <c r="B1452" s="15" t="inlineStr">
        <is>
          <t>Sanpellegrino Aranciata (Italian Sparkling Drink) | Limonata | 24-pack 330mL</t>
        </is>
      </c>
      <c r="C1452" s="15" t="inlineStr">
        <is>
          <t>5) Sparkling water &amp; soda</t>
        </is>
      </c>
      <c r="D1452" s="30">
        <f>'M5 - Sparkling Water &amp; Soda'!F246</f>
        <v/>
      </c>
      <c r="E1452" s="33">
        <f>'M5 - Sparkling Water &amp; Soda'!J246</f>
        <v/>
      </c>
      <c r="F1452" s="31">
        <f>'M5 - Sparkling Water &amp; Soda'!K246</f>
        <v/>
      </c>
      <c r="G1452" s="30">
        <f>'M5 - Sparkling Water &amp; Soda'!AM246</f>
        <v/>
      </c>
      <c r="H1452" s="31">
        <f>'M5 - Sparkling Water &amp; Soda'!N246</f>
        <v/>
      </c>
      <c r="I1452" s="15">
        <f>'M5 - Sparkling Water &amp; Soda'!AJ246</f>
        <v/>
      </c>
      <c r="J1452" s="15" t="inlineStr">
        <is>
          <t>Capture live promo to assess.</t>
        </is>
      </c>
    </row>
    <row r="1453" ht="28" customHeight="1">
      <c r="A1453" s="15" t="inlineStr">
        <is>
          <t>San Pellegrino</t>
        </is>
      </c>
      <c r="B1453" s="15" t="inlineStr">
        <is>
          <t>Sanpellegrino Aranciata (Italian Sparkling Drink) | Pompelmo | single 330mL</t>
        </is>
      </c>
      <c r="C1453" s="15" t="inlineStr">
        <is>
          <t>5) Sparkling water &amp; soda</t>
        </is>
      </c>
      <c r="D1453" s="30">
        <f>'M5 - Sparkling Water &amp; Soda'!F247</f>
        <v/>
      </c>
      <c r="E1453" s="33">
        <f>'M5 - Sparkling Water &amp; Soda'!J247</f>
        <v/>
      </c>
      <c r="F1453" s="31">
        <f>'M5 - Sparkling Water &amp; Soda'!K247</f>
        <v/>
      </c>
      <c r="G1453" s="30">
        <f>'M5 - Sparkling Water &amp; Soda'!AM247</f>
        <v/>
      </c>
      <c r="H1453" s="31">
        <f>'M5 - Sparkling Water &amp; Soda'!N247</f>
        <v/>
      </c>
      <c r="I1453" s="15">
        <f>'M5 - Sparkling Water &amp; Soda'!AJ247</f>
        <v/>
      </c>
      <c r="J1453" s="15" t="inlineStr">
        <is>
          <t>Capture live promo to assess.</t>
        </is>
      </c>
    </row>
    <row r="1454" ht="28" customHeight="1">
      <c r="A1454" s="15" t="inlineStr">
        <is>
          <t>San Pellegrino</t>
        </is>
      </c>
      <c r="B1454" s="15" t="inlineStr">
        <is>
          <t>Sanpellegrino Aranciata (Italian Sparkling Drink) | Pompelmo | 8-pack 330mL</t>
        </is>
      </c>
      <c r="C1454" s="15" t="inlineStr">
        <is>
          <t>5) Sparkling water &amp; soda</t>
        </is>
      </c>
      <c r="D1454" s="30">
        <f>'M5 - Sparkling Water &amp; Soda'!F248</f>
        <v/>
      </c>
      <c r="E1454" s="33">
        <f>'M5 - Sparkling Water &amp; Soda'!J248</f>
        <v/>
      </c>
      <c r="F1454" s="31">
        <f>'M5 - Sparkling Water &amp; Soda'!K248</f>
        <v/>
      </c>
      <c r="G1454" s="30">
        <f>'M5 - Sparkling Water &amp; Soda'!AM248</f>
        <v/>
      </c>
      <c r="H1454" s="31">
        <f>'M5 - Sparkling Water &amp; Soda'!N248</f>
        <v/>
      </c>
      <c r="I1454" s="15">
        <f>'M5 - Sparkling Water &amp; Soda'!AJ248</f>
        <v/>
      </c>
      <c r="J1454" s="15" t="inlineStr">
        <is>
          <t>Capture live promo to assess.</t>
        </is>
      </c>
    </row>
    <row r="1455" ht="28" customHeight="1">
      <c r="A1455" s="15" t="inlineStr">
        <is>
          <t>San Pellegrino</t>
        </is>
      </c>
      <c r="B1455" s="15" t="inlineStr">
        <is>
          <t>Sanpellegrino Aranciata (Italian Sparkling Drink) | Pompelmo | 12-pack 330mL</t>
        </is>
      </c>
      <c r="C1455" s="15" t="inlineStr">
        <is>
          <t>5) Sparkling water &amp; soda</t>
        </is>
      </c>
      <c r="D1455" s="30">
        <f>'M5 - Sparkling Water &amp; Soda'!F249</f>
        <v/>
      </c>
      <c r="E1455" s="33">
        <f>'M5 - Sparkling Water &amp; Soda'!J249</f>
        <v/>
      </c>
      <c r="F1455" s="31">
        <f>'M5 - Sparkling Water &amp; Soda'!K249</f>
        <v/>
      </c>
      <c r="G1455" s="30">
        <f>'M5 - Sparkling Water &amp; Soda'!AM249</f>
        <v/>
      </c>
      <c r="H1455" s="31">
        <f>'M5 - Sparkling Water &amp; Soda'!N249</f>
        <v/>
      </c>
      <c r="I1455" s="15">
        <f>'M5 - Sparkling Water &amp; Soda'!AJ249</f>
        <v/>
      </c>
      <c r="J1455" s="15" t="inlineStr">
        <is>
          <t>Capture live promo to assess.</t>
        </is>
      </c>
    </row>
    <row r="1456" ht="28" customHeight="1">
      <c r="A1456" s="15" t="inlineStr">
        <is>
          <t>San Pellegrino</t>
        </is>
      </c>
      <c r="B1456" s="15" t="inlineStr">
        <is>
          <t>Sanpellegrino Aranciata (Italian Sparkling Drink) | Pompelmo | 15-pack 330mL</t>
        </is>
      </c>
      <c r="C1456" s="15" t="inlineStr">
        <is>
          <t>5) Sparkling water &amp; soda</t>
        </is>
      </c>
      <c r="D1456" s="30">
        <f>'M5 - Sparkling Water &amp; Soda'!F250</f>
        <v/>
      </c>
      <c r="E1456" s="33">
        <f>'M5 - Sparkling Water &amp; Soda'!J250</f>
        <v/>
      </c>
      <c r="F1456" s="31">
        <f>'M5 - Sparkling Water &amp; Soda'!K250</f>
        <v/>
      </c>
      <c r="G1456" s="30">
        <f>'M5 - Sparkling Water &amp; Soda'!AM250</f>
        <v/>
      </c>
      <c r="H1456" s="31">
        <f>'M5 - Sparkling Water &amp; Soda'!N250</f>
        <v/>
      </c>
      <c r="I1456" s="15">
        <f>'M5 - Sparkling Water &amp; Soda'!AJ250</f>
        <v/>
      </c>
      <c r="J1456" s="15" t="inlineStr">
        <is>
          <t>Capture live promo to assess.</t>
        </is>
      </c>
    </row>
    <row r="1457" ht="28" customHeight="1">
      <c r="A1457" s="15" t="inlineStr">
        <is>
          <t>San Pellegrino</t>
        </is>
      </c>
      <c r="B1457" s="15" t="inlineStr">
        <is>
          <t>Sanpellegrino Aranciata (Italian Sparkling Drink) | Pompelmo | 18-pack 330mL</t>
        </is>
      </c>
      <c r="C1457" s="15" t="inlineStr">
        <is>
          <t>5) Sparkling water &amp; soda</t>
        </is>
      </c>
      <c r="D1457" s="30">
        <f>'M5 - Sparkling Water &amp; Soda'!F251</f>
        <v/>
      </c>
      <c r="E1457" s="33">
        <f>'M5 - Sparkling Water &amp; Soda'!J251</f>
        <v/>
      </c>
      <c r="F1457" s="31">
        <f>'M5 - Sparkling Water &amp; Soda'!K251</f>
        <v/>
      </c>
      <c r="G1457" s="30">
        <f>'M5 - Sparkling Water &amp; Soda'!AM251</f>
        <v/>
      </c>
      <c r="H1457" s="31">
        <f>'M5 - Sparkling Water &amp; Soda'!N251</f>
        <v/>
      </c>
      <c r="I1457" s="15">
        <f>'M5 - Sparkling Water &amp; Soda'!AJ251</f>
        <v/>
      </c>
      <c r="J1457" s="15" t="inlineStr">
        <is>
          <t>Capture live promo to assess.</t>
        </is>
      </c>
    </row>
    <row r="1458" ht="28" customHeight="1">
      <c r="A1458" s="15" t="inlineStr">
        <is>
          <t>San Pellegrino</t>
        </is>
      </c>
      <c r="B1458" s="15" t="inlineStr">
        <is>
          <t>Sanpellegrino Aranciata (Italian Sparkling Drink) | Pompelmo | 24-pack 330mL</t>
        </is>
      </c>
      <c r="C1458" s="15" t="inlineStr">
        <is>
          <t>5) Sparkling water &amp; soda</t>
        </is>
      </c>
      <c r="D1458" s="30">
        <f>'M5 - Sparkling Water &amp; Soda'!F252</f>
        <v/>
      </c>
      <c r="E1458" s="33">
        <f>'M5 - Sparkling Water &amp; Soda'!J252</f>
        <v/>
      </c>
      <c r="F1458" s="31">
        <f>'M5 - Sparkling Water &amp; Soda'!K252</f>
        <v/>
      </c>
      <c r="G1458" s="30">
        <f>'M5 - Sparkling Water &amp; Soda'!AM252</f>
        <v/>
      </c>
      <c r="H1458" s="31">
        <f>'M5 - Sparkling Water &amp; Soda'!N252</f>
        <v/>
      </c>
      <c r="I1458" s="15">
        <f>'M5 - Sparkling Water &amp; Soda'!AJ252</f>
        <v/>
      </c>
      <c r="J1458" s="15" t="inlineStr">
        <is>
          <t>Capture live promo to assess.</t>
        </is>
      </c>
    </row>
    <row r="1459" ht="28" customHeight="1">
      <c r="A1459" s="15" t="inlineStr">
        <is>
          <t>San Pellegrino</t>
        </is>
      </c>
      <c r="B1459" s="15" t="inlineStr">
        <is>
          <t>Sanpellegrino Aranciata (Italian Sparkling Drink) | Melograno e Arancia | single 330mL</t>
        </is>
      </c>
      <c r="C1459" s="15" t="inlineStr">
        <is>
          <t>5) Sparkling water &amp; soda</t>
        </is>
      </c>
      <c r="D1459" s="30">
        <f>'M5 - Sparkling Water &amp; Soda'!F253</f>
        <v/>
      </c>
      <c r="E1459" s="33">
        <f>'M5 - Sparkling Water &amp; Soda'!J253</f>
        <v/>
      </c>
      <c r="F1459" s="31">
        <f>'M5 - Sparkling Water &amp; Soda'!K253</f>
        <v/>
      </c>
      <c r="G1459" s="30">
        <f>'M5 - Sparkling Water &amp; Soda'!AM253</f>
        <v/>
      </c>
      <c r="H1459" s="31">
        <f>'M5 - Sparkling Water &amp; Soda'!N253</f>
        <v/>
      </c>
      <c r="I1459" s="15">
        <f>'M5 - Sparkling Water &amp; Soda'!AJ253</f>
        <v/>
      </c>
      <c r="J1459" s="15" t="inlineStr">
        <is>
          <t>Capture live promo to assess.</t>
        </is>
      </c>
    </row>
    <row r="1460" ht="28" customHeight="1">
      <c r="A1460" s="15" t="inlineStr">
        <is>
          <t>San Pellegrino</t>
        </is>
      </c>
      <c r="B1460" s="15" t="inlineStr">
        <is>
          <t>Sanpellegrino Aranciata (Italian Sparkling Drink) | Melograno e Arancia | 8-pack 330mL</t>
        </is>
      </c>
      <c r="C1460" s="15" t="inlineStr">
        <is>
          <t>5) Sparkling water &amp; soda</t>
        </is>
      </c>
      <c r="D1460" s="30">
        <f>'M5 - Sparkling Water &amp; Soda'!F254</f>
        <v/>
      </c>
      <c r="E1460" s="33">
        <f>'M5 - Sparkling Water &amp; Soda'!J254</f>
        <v/>
      </c>
      <c r="F1460" s="31">
        <f>'M5 - Sparkling Water &amp; Soda'!K254</f>
        <v/>
      </c>
      <c r="G1460" s="30">
        <f>'M5 - Sparkling Water &amp; Soda'!AM254</f>
        <v/>
      </c>
      <c r="H1460" s="31">
        <f>'M5 - Sparkling Water &amp; Soda'!N254</f>
        <v/>
      </c>
      <c r="I1460" s="15">
        <f>'M5 - Sparkling Water &amp; Soda'!AJ254</f>
        <v/>
      </c>
      <c r="J1460" s="15" t="inlineStr">
        <is>
          <t>Capture live promo to assess.</t>
        </is>
      </c>
    </row>
    <row r="1461" ht="28" customHeight="1">
      <c r="A1461" s="15" t="inlineStr">
        <is>
          <t>San Pellegrino</t>
        </is>
      </c>
      <c r="B1461" s="15" t="inlineStr">
        <is>
          <t>Sanpellegrino Aranciata (Italian Sparkling Drink) | Melograno e Arancia | 12-pack 330mL</t>
        </is>
      </c>
      <c r="C1461" s="15" t="inlineStr">
        <is>
          <t>5) Sparkling water &amp; soda</t>
        </is>
      </c>
      <c r="D1461" s="30">
        <f>'M5 - Sparkling Water &amp; Soda'!F255</f>
        <v/>
      </c>
      <c r="E1461" s="33">
        <f>'M5 - Sparkling Water &amp; Soda'!J255</f>
        <v/>
      </c>
      <c r="F1461" s="31">
        <f>'M5 - Sparkling Water &amp; Soda'!K255</f>
        <v/>
      </c>
      <c r="G1461" s="30">
        <f>'M5 - Sparkling Water &amp; Soda'!AM255</f>
        <v/>
      </c>
      <c r="H1461" s="31">
        <f>'M5 - Sparkling Water &amp; Soda'!N255</f>
        <v/>
      </c>
      <c r="I1461" s="15">
        <f>'M5 - Sparkling Water &amp; Soda'!AJ255</f>
        <v/>
      </c>
      <c r="J1461" s="15" t="inlineStr">
        <is>
          <t>Capture live promo to assess.</t>
        </is>
      </c>
    </row>
    <row r="1462" ht="28" customHeight="1">
      <c r="A1462" s="15" t="inlineStr">
        <is>
          <t>San Pellegrino</t>
        </is>
      </c>
      <c r="B1462" s="15" t="inlineStr">
        <is>
          <t>Sanpellegrino Aranciata (Italian Sparkling Drink) | Melograno e Arancia | 15-pack 330mL</t>
        </is>
      </c>
      <c r="C1462" s="15" t="inlineStr">
        <is>
          <t>5) Sparkling water &amp; soda</t>
        </is>
      </c>
      <c r="D1462" s="30">
        <f>'M5 - Sparkling Water &amp; Soda'!F256</f>
        <v/>
      </c>
      <c r="E1462" s="33">
        <f>'M5 - Sparkling Water &amp; Soda'!J256</f>
        <v/>
      </c>
      <c r="F1462" s="31">
        <f>'M5 - Sparkling Water &amp; Soda'!K256</f>
        <v/>
      </c>
      <c r="G1462" s="30">
        <f>'M5 - Sparkling Water &amp; Soda'!AM256</f>
        <v/>
      </c>
      <c r="H1462" s="31">
        <f>'M5 - Sparkling Water &amp; Soda'!N256</f>
        <v/>
      </c>
      <c r="I1462" s="15">
        <f>'M5 - Sparkling Water &amp; Soda'!AJ256</f>
        <v/>
      </c>
      <c r="J1462" s="15" t="inlineStr">
        <is>
          <t>Capture live promo to assess.</t>
        </is>
      </c>
    </row>
    <row r="1463" ht="28" customHeight="1">
      <c r="A1463" s="15" t="inlineStr">
        <is>
          <t>San Pellegrino</t>
        </is>
      </c>
      <c r="B1463" s="15" t="inlineStr">
        <is>
          <t>Sanpellegrino Aranciata (Italian Sparkling Drink) | Melograno e Arancia | 18-pack 330mL</t>
        </is>
      </c>
      <c r="C1463" s="15" t="inlineStr">
        <is>
          <t>5) Sparkling water &amp; soda</t>
        </is>
      </c>
      <c r="D1463" s="30">
        <f>'M5 - Sparkling Water &amp; Soda'!F257</f>
        <v/>
      </c>
      <c r="E1463" s="33">
        <f>'M5 - Sparkling Water &amp; Soda'!J257</f>
        <v/>
      </c>
      <c r="F1463" s="31">
        <f>'M5 - Sparkling Water &amp; Soda'!K257</f>
        <v/>
      </c>
      <c r="G1463" s="30">
        <f>'M5 - Sparkling Water &amp; Soda'!AM257</f>
        <v/>
      </c>
      <c r="H1463" s="31">
        <f>'M5 - Sparkling Water &amp; Soda'!N257</f>
        <v/>
      </c>
      <c r="I1463" s="15">
        <f>'M5 - Sparkling Water &amp; Soda'!AJ257</f>
        <v/>
      </c>
      <c r="J1463" s="15" t="inlineStr">
        <is>
          <t>Capture live promo to assess.</t>
        </is>
      </c>
    </row>
    <row r="1464" ht="28" customHeight="1">
      <c r="A1464" s="15" t="inlineStr">
        <is>
          <t>San Pellegrino</t>
        </is>
      </c>
      <c r="B1464" s="15" t="inlineStr">
        <is>
          <t>Sanpellegrino Aranciata (Italian Sparkling Drink) | Melograno e Arancia | 24-pack 330mL</t>
        </is>
      </c>
      <c r="C1464" s="15" t="inlineStr">
        <is>
          <t>5) Sparkling water &amp; soda</t>
        </is>
      </c>
      <c r="D1464" s="30">
        <f>'M5 - Sparkling Water &amp; Soda'!F258</f>
        <v/>
      </c>
      <c r="E1464" s="33">
        <f>'M5 - Sparkling Water &amp; Soda'!J258</f>
        <v/>
      </c>
      <c r="F1464" s="31">
        <f>'M5 - Sparkling Water &amp; Soda'!K258</f>
        <v/>
      </c>
      <c r="G1464" s="30">
        <f>'M5 - Sparkling Water &amp; Soda'!AM258</f>
        <v/>
      </c>
      <c r="H1464" s="31">
        <f>'M5 - Sparkling Water &amp; Soda'!N258</f>
        <v/>
      </c>
      <c r="I1464" s="15">
        <f>'M5 - Sparkling Water &amp; Soda'!AJ258</f>
        <v/>
      </c>
      <c r="J1464" s="15" t="inlineStr">
        <is>
          <t>Capture live promo to assess.</t>
        </is>
      </c>
    </row>
    <row r="1465" ht="28" customHeight="1">
      <c r="A1465" s="15" t="inlineStr">
        <is>
          <t>Liquid Death</t>
        </is>
      </c>
      <c r="B1465" s="15" t="inlineStr">
        <is>
          <t>Liquid Death Sparkling Water | Severed Lime | single 500mL</t>
        </is>
      </c>
      <c r="C1465" s="15" t="inlineStr">
        <is>
          <t>5) Sparkling water &amp; soda</t>
        </is>
      </c>
      <c r="D1465" s="30">
        <f>'M5 - Sparkling Water &amp; Soda'!F259</f>
        <v/>
      </c>
      <c r="E1465" s="33">
        <f>'M5 - Sparkling Water &amp; Soda'!J259</f>
        <v/>
      </c>
      <c r="F1465" s="31">
        <f>'M5 - Sparkling Water &amp; Soda'!K259</f>
        <v/>
      </c>
      <c r="G1465" s="30">
        <f>'M5 - Sparkling Water &amp; Soda'!AM259</f>
        <v/>
      </c>
      <c r="H1465" s="31">
        <f>'M5 - Sparkling Water &amp; Soda'!N259</f>
        <v/>
      </c>
      <c r="I1465" s="15">
        <f>'M5 - Sparkling Water &amp; Soda'!AJ259</f>
        <v/>
      </c>
      <c r="J1465" s="15" t="inlineStr">
        <is>
          <t>Brand premium; bundles/merch over price cuts.</t>
        </is>
      </c>
    </row>
    <row r="1466" ht="28" customHeight="1">
      <c r="A1466" s="15" t="inlineStr">
        <is>
          <t>Liquid Death</t>
        </is>
      </c>
      <c r="B1466" s="15" t="inlineStr">
        <is>
          <t>Liquid Death Sparkling Water | Severed Lime | 8-pack 500mL</t>
        </is>
      </c>
      <c r="C1466" s="15" t="inlineStr">
        <is>
          <t>5) Sparkling water &amp; soda</t>
        </is>
      </c>
      <c r="D1466" s="30">
        <f>'M5 - Sparkling Water &amp; Soda'!F260</f>
        <v/>
      </c>
      <c r="E1466" s="33">
        <f>'M5 - Sparkling Water &amp; Soda'!J260</f>
        <v/>
      </c>
      <c r="F1466" s="31">
        <f>'M5 - Sparkling Water &amp; Soda'!K260</f>
        <v/>
      </c>
      <c r="G1466" s="30">
        <f>'M5 - Sparkling Water &amp; Soda'!AM260</f>
        <v/>
      </c>
      <c r="H1466" s="31">
        <f>'M5 - Sparkling Water &amp; Soda'!N260</f>
        <v/>
      </c>
      <c r="I1466" s="15">
        <f>'M5 - Sparkling Water &amp; Soda'!AJ260</f>
        <v/>
      </c>
      <c r="J1466" s="15" t="inlineStr">
        <is>
          <t>Brand premium; bundles/merch over price cuts.</t>
        </is>
      </c>
    </row>
    <row r="1467" ht="28" customHeight="1">
      <c r="A1467" s="15" t="inlineStr">
        <is>
          <t>Liquid Death</t>
        </is>
      </c>
      <c r="B1467" s="15" t="inlineStr">
        <is>
          <t>Liquid Death Sparkling Water | Severed Lime | 12-pack 500mL</t>
        </is>
      </c>
      <c r="C1467" s="15" t="inlineStr">
        <is>
          <t>5) Sparkling water &amp; soda</t>
        </is>
      </c>
      <c r="D1467" s="30">
        <f>'M5 - Sparkling Water &amp; Soda'!F261</f>
        <v/>
      </c>
      <c r="E1467" s="33">
        <f>'M5 - Sparkling Water &amp; Soda'!J261</f>
        <v/>
      </c>
      <c r="F1467" s="31">
        <f>'M5 - Sparkling Water &amp; Soda'!K261</f>
        <v/>
      </c>
      <c r="G1467" s="30">
        <f>'M5 - Sparkling Water &amp; Soda'!AM261</f>
        <v/>
      </c>
      <c r="H1467" s="31">
        <f>'M5 - Sparkling Water &amp; Soda'!N261</f>
        <v/>
      </c>
      <c r="I1467" s="15">
        <f>'M5 - Sparkling Water &amp; Soda'!AJ261</f>
        <v/>
      </c>
      <c r="J1467" s="15" t="inlineStr">
        <is>
          <t>Brand premium; bundles/merch over price cuts.</t>
        </is>
      </c>
    </row>
    <row r="1468" ht="28" customHeight="1">
      <c r="A1468" s="15" t="inlineStr">
        <is>
          <t>Liquid Death</t>
        </is>
      </c>
      <c r="B1468" s="15" t="inlineStr">
        <is>
          <t>Liquid Death Sparkling Water | Severed Lime | 18-pack 500mL</t>
        </is>
      </c>
      <c r="C1468" s="15" t="inlineStr">
        <is>
          <t>5) Sparkling water &amp; soda</t>
        </is>
      </c>
      <c r="D1468" s="30">
        <f>'M5 - Sparkling Water &amp; Soda'!F262</f>
        <v/>
      </c>
      <c r="E1468" s="33">
        <f>'M5 - Sparkling Water &amp; Soda'!J262</f>
        <v/>
      </c>
      <c r="F1468" s="31">
        <f>'M5 - Sparkling Water &amp; Soda'!K262</f>
        <v/>
      </c>
      <c r="G1468" s="30">
        <f>'M5 - Sparkling Water &amp; Soda'!AM262</f>
        <v/>
      </c>
      <c r="H1468" s="31">
        <f>'M5 - Sparkling Water &amp; Soda'!N262</f>
        <v/>
      </c>
      <c r="I1468" s="15">
        <f>'M5 - Sparkling Water &amp; Soda'!AJ262</f>
        <v/>
      </c>
      <c r="J1468" s="15" t="inlineStr">
        <is>
          <t>Brand premium; bundles/merch over price cuts.</t>
        </is>
      </c>
    </row>
    <row r="1469" ht="28" customHeight="1">
      <c r="A1469" s="15" t="inlineStr">
        <is>
          <t>Liquid Death</t>
        </is>
      </c>
      <c r="B1469" s="15" t="inlineStr">
        <is>
          <t>Liquid Death Sparkling Water | Severed Lime | 24-pack 500mL</t>
        </is>
      </c>
      <c r="C1469" s="15" t="inlineStr">
        <is>
          <t>5) Sparkling water &amp; soda</t>
        </is>
      </c>
      <c r="D1469" s="30">
        <f>'M5 - Sparkling Water &amp; Soda'!F263</f>
        <v/>
      </c>
      <c r="E1469" s="33">
        <f>'M5 - Sparkling Water &amp; Soda'!J263</f>
        <v/>
      </c>
      <c r="F1469" s="31">
        <f>'M5 - Sparkling Water &amp; Soda'!K263</f>
        <v/>
      </c>
      <c r="G1469" s="30">
        <f>'M5 - Sparkling Water &amp; Soda'!AM263</f>
        <v/>
      </c>
      <c r="H1469" s="31">
        <f>'M5 - Sparkling Water &amp; Soda'!N263</f>
        <v/>
      </c>
      <c r="I1469" s="15">
        <f>'M5 - Sparkling Water &amp; Soda'!AJ263</f>
        <v/>
      </c>
      <c r="J1469" s="15" t="inlineStr">
        <is>
          <t>Brand premium; bundles/merch over price cuts.</t>
        </is>
      </c>
    </row>
    <row r="1470" ht="28" customHeight="1">
      <c r="A1470" s="15" t="inlineStr">
        <is>
          <t>Liquid Death</t>
        </is>
      </c>
      <c r="B1470" s="15" t="inlineStr">
        <is>
          <t>Liquid Death Sparkling Water | Mango Chainsaw | single 500mL</t>
        </is>
      </c>
      <c r="C1470" s="15" t="inlineStr">
        <is>
          <t>5) Sparkling water &amp; soda</t>
        </is>
      </c>
      <c r="D1470" s="30">
        <f>'M5 - Sparkling Water &amp; Soda'!F264</f>
        <v/>
      </c>
      <c r="E1470" s="33">
        <f>'M5 - Sparkling Water &amp; Soda'!J264</f>
        <v/>
      </c>
      <c r="F1470" s="31">
        <f>'M5 - Sparkling Water &amp; Soda'!K264</f>
        <v/>
      </c>
      <c r="G1470" s="30">
        <f>'M5 - Sparkling Water &amp; Soda'!AM264</f>
        <v/>
      </c>
      <c r="H1470" s="31">
        <f>'M5 - Sparkling Water &amp; Soda'!N264</f>
        <v/>
      </c>
      <c r="I1470" s="15">
        <f>'M5 - Sparkling Water &amp; Soda'!AJ264</f>
        <v/>
      </c>
      <c r="J1470" s="15" t="inlineStr">
        <is>
          <t>Brand premium; bundles/merch over price cuts.</t>
        </is>
      </c>
    </row>
    <row r="1471" ht="28" customHeight="1">
      <c r="A1471" s="15" t="inlineStr">
        <is>
          <t>Liquid Death</t>
        </is>
      </c>
      <c r="B1471" s="15" t="inlineStr">
        <is>
          <t>Liquid Death Sparkling Water | Mango Chainsaw | 8-pack 500mL</t>
        </is>
      </c>
      <c r="C1471" s="15" t="inlineStr">
        <is>
          <t>5) Sparkling water &amp; soda</t>
        </is>
      </c>
      <c r="D1471" s="30">
        <f>'M5 - Sparkling Water &amp; Soda'!F265</f>
        <v/>
      </c>
      <c r="E1471" s="33">
        <f>'M5 - Sparkling Water &amp; Soda'!J265</f>
        <v/>
      </c>
      <c r="F1471" s="31">
        <f>'M5 - Sparkling Water &amp; Soda'!K265</f>
        <v/>
      </c>
      <c r="G1471" s="30">
        <f>'M5 - Sparkling Water &amp; Soda'!AM265</f>
        <v/>
      </c>
      <c r="H1471" s="31">
        <f>'M5 - Sparkling Water &amp; Soda'!N265</f>
        <v/>
      </c>
      <c r="I1471" s="15">
        <f>'M5 - Sparkling Water &amp; Soda'!AJ265</f>
        <v/>
      </c>
      <c r="J1471" s="15" t="inlineStr">
        <is>
          <t>Brand premium; bundles/merch over price cuts.</t>
        </is>
      </c>
    </row>
    <row r="1472" ht="28" customHeight="1">
      <c r="A1472" s="15" t="inlineStr">
        <is>
          <t>Liquid Death</t>
        </is>
      </c>
      <c r="B1472" s="15" t="inlineStr">
        <is>
          <t>Liquid Death Sparkling Water | Mango Chainsaw | 12-pack 500mL</t>
        </is>
      </c>
      <c r="C1472" s="15" t="inlineStr">
        <is>
          <t>5) Sparkling water &amp; soda</t>
        </is>
      </c>
      <c r="D1472" s="30">
        <f>'M5 - Sparkling Water &amp; Soda'!F266</f>
        <v/>
      </c>
      <c r="E1472" s="33">
        <f>'M5 - Sparkling Water &amp; Soda'!J266</f>
        <v/>
      </c>
      <c r="F1472" s="31">
        <f>'M5 - Sparkling Water &amp; Soda'!K266</f>
        <v/>
      </c>
      <c r="G1472" s="30">
        <f>'M5 - Sparkling Water &amp; Soda'!AM266</f>
        <v/>
      </c>
      <c r="H1472" s="31">
        <f>'M5 - Sparkling Water &amp; Soda'!N266</f>
        <v/>
      </c>
      <c r="I1472" s="15">
        <f>'M5 - Sparkling Water &amp; Soda'!AJ266</f>
        <v/>
      </c>
      <c r="J1472" s="15" t="inlineStr">
        <is>
          <t>Brand premium; bundles/merch over price cuts.</t>
        </is>
      </c>
    </row>
    <row r="1473" ht="28" customHeight="1">
      <c r="A1473" s="15" t="inlineStr">
        <is>
          <t>Liquid Death</t>
        </is>
      </c>
      <c r="B1473" s="15" t="inlineStr">
        <is>
          <t>Liquid Death Sparkling Water | Mango Chainsaw | 18-pack 500mL</t>
        </is>
      </c>
      <c r="C1473" s="15" t="inlineStr">
        <is>
          <t>5) Sparkling water &amp; soda</t>
        </is>
      </c>
      <c r="D1473" s="30">
        <f>'M5 - Sparkling Water &amp; Soda'!F267</f>
        <v/>
      </c>
      <c r="E1473" s="33">
        <f>'M5 - Sparkling Water &amp; Soda'!J267</f>
        <v/>
      </c>
      <c r="F1473" s="31">
        <f>'M5 - Sparkling Water &amp; Soda'!K267</f>
        <v/>
      </c>
      <c r="G1473" s="30">
        <f>'M5 - Sparkling Water &amp; Soda'!AM267</f>
        <v/>
      </c>
      <c r="H1473" s="31">
        <f>'M5 - Sparkling Water &amp; Soda'!N267</f>
        <v/>
      </c>
      <c r="I1473" s="15">
        <f>'M5 - Sparkling Water &amp; Soda'!AJ267</f>
        <v/>
      </c>
      <c r="J1473" s="15" t="inlineStr">
        <is>
          <t>Brand premium; bundles/merch over price cuts.</t>
        </is>
      </c>
    </row>
    <row r="1474" ht="28" customHeight="1">
      <c r="A1474" s="15" t="inlineStr">
        <is>
          <t>Liquid Death</t>
        </is>
      </c>
      <c r="B1474" s="15" t="inlineStr">
        <is>
          <t>Liquid Death Sparkling Water | Mango Chainsaw | 24-pack 500mL</t>
        </is>
      </c>
      <c r="C1474" s="15" t="inlineStr">
        <is>
          <t>5) Sparkling water &amp; soda</t>
        </is>
      </c>
      <c r="D1474" s="30">
        <f>'M5 - Sparkling Water &amp; Soda'!F268</f>
        <v/>
      </c>
      <c r="E1474" s="33">
        <f>'M5 - Sparkling Water &amp; Soda'!J268</f>
        <v/>
      </c>
      <c r="F1474" s="31">
        <f>'M5 - Sparkling Water &amp; Soda'!K268</f>
        <v/>
      </c>
      <c r="G1474" s="30">
        <f>'M5 - Sparkling Water &amp; Soda'!AM268</f>
        <v/>
      </c>
      <c r="H1474" s="31">
        <f>'M5 - Sparkling Water &amp; Soda'!N268</f>
        <v/>
      </c>
      <c r="I1474" s="15">
        <f>'M5 - Sparkling Water &amp; Soda'!AJ268</f>
        <v/>
      </c>
      <c r="J1474" s="15" t="inlineStr">
        <is>
          <t>Brand premium; bundles/merch over price cuts.</t>
        </is>
      </c>
    </row>
    <row r="1475" ht="28" customHeight="1">
      <c r="A1475" s="15" t="inlineStr">
        <is>
          <t>Liquid Death</t>
        </is>
      </c>
      <c r="B1475" s="15" t="inlineStr">
        <is>
          <t>Liquid Death Sparkling Water | Berry It Alive | single 500mL</t>
        </is>
      </c>
      <c r="C1475" s="15" t="inlineStr">
        <is>
          <t>5) Sparkling water &amp; soda</t>
        </is>
      </c>
      <c r="D1475" s="30">
        <f>'M5 - Sparkling Water &amp; Soda'!F269</f>
        <v/>
      </c>
      <c r="E1475" s="33">
        <f>'M5 - Sparkling Water &amp; Soda'!J269</f>
        <v/>
      </c>
      <c r="F1475" s="31">
        <f>'M5 - Sparkling Water &amp; Soda'!K269</f>
        <v/>
      </c>
      <c r="G1475" s="30">
        <f>'M5 - Sparkling Water &amp; Soda'!AM269</f>
        <v/>
      </c>
      <c r="H1475" s="31">
        <f>'M5 - Sparkling Water &amp; Soda'!N269</f>
        <v/>
      </c>
      <c r="I1475" s="15">
        <f>'M5 - Sparkling Water &amp; Soda'!AJ269</f>
        <v/>
      </c>
      <c r="J1475" s="15" t="inlineStr">
        <is>
          <t>Brand premium; bundles/merch over price cuts.</t>
        </is>
      </c>
    </row>
    <row r="1476" ht="28" customHeight="1">
      <c r="A1476" s="15" t="inlineStr">
        <is>
          <t>Liquid Death</t>
        </is>
      </c>
      <c r="B1476" s="15" t="inlineStr">
        <is>
          <t>Liquid Death Sparkling Water | Berry It Alive | 8-pack 500mL</t>
        </is>
      </c>
      <c r="C1476" s="15" t="inlineStr">
        <is>
          <t>5) Sparkling water &amp; soda</t>
        </is>
      </c>
      <c r="D1476" s="30">
        <f>'M5 - Sparkling Water &amp; Soda'!F270</f>
        <v/>
      </c>
      <c r="E1476" s="33">
        <f>'M5 - Sparkling Water &amp; Soda'!J270</f>
        <v/>
      </c>
      <c r="F1476" s="31">
        <f>'M5 - Sparkling Water &amp; Soda'!K270</f>
        <v/>
      </c>
      <c r="G1476" s="30">
        <f>'M5 - Sparkling Water &amp; Soda'!AM270</f>
        <v/>
      </c>
      <c r="H1476" s="31">
        <f>'M5 - Sparkling Water &amp; Soda'!N270</f>
        <v/>
      </c>
      <c r="I1476" s="15">
        <f>'M5 - Sparkling Water &amp; Soda'!AJ270</f>
        <v/>
      </c>
      <c r="J1476" s="15" t="inlineStr">
        <is>
          <t>Brand premium; bundles/merch over price cuts.</t>
        </is>
      </c>
    </row>
    <row r="1477" ht="28" customHeight="1">
      <c r="A1477" s="15" t="inlineStr">
        <is>
          <t>Liquid Death</t>
        </is>
      </c>
      <c r="B1477" s="15" t="inlineStr">
        <is>
          <t>Liquid Death Sparkling Water | Berry It Alive | 12-pack 500mL</t>
        </is>
      </c>
      <c r="C1477" s="15" t="inlineStr">
        <is>
          <t>5) Sparkling water &amp; soda</t>
        </is>
      </c>
      <c r="D1477" s="30">
        <f>'M5 - Sparkling Water &amp; Soda'!F271</f>
        <v/>
      </c>
      <c r="E1477" s="33">
        <f>'M5 - Sparkling Water &amp; Soda'!J271</f>
        <v/>
      </c>
      <c r="F1477" s="31">
        <f>'M5 - Sparkling Water &amp; Soda'!K271</f>
        <v/>
      </c>
      <c r="G1477" s="30">
        <f>'M5 - Sparkling Water &amp; Soda'!AM271</f>
        <v/>
      </c>
      <c r="H1477" s="31">
        <f>'M5 - Sparkling Water &amp; Soda'!N271</f>
        <v/>
      </c>
      <c r="I1477" s="15">
        <f>'M5 - Sparkling Water &amp; Soda'!AJ271</f>
        <v/>
      </c>
      <c r="J1477" s="15" t="inlineStr">
        <is>
          <t>Brand premium; bundles/merch over price cuts.</t>
        </is>
      </c>
    </row>
    <row r="1478" ht="28" customHeight="1">
      <c r="A1478" s="15" t="inlineStr">
        <is>
          <t>Liquid Death</t>
        </is>
      </c>
      <c r="B1478" s="15" t="inlineStr">
        <is>
          <t>Liquid Death Sparkling Water | Berry It Alive | 18-pack 500mL</t>
        </is>
      </c>
      <c r="C1478" s="15" t="inlineStr">
        <is>
          <t>5) Sparkling water &amp; soda</t>
        </is>
      </c>
      <c r="D1478" s="30">
        <f>'M5 - Sparkling Water &amp; Soda'!F272</f>
        <v/>
      </c>
      <c r="E1478" s="33">
        <f>'M5 - Sparkling Water &amp; Soda'!J272</f>
        <v/>
      </c>
      <c r="F1478" s="31">
        <f>'M5 - Sparkling Water &amp; Soda'!K272</f>
        <v/>
      </c>
      <c r="G1478" s="30">
        <f>'M5 - Sparkling Water &amp; Soda'!AM272</f>
        <v/>
      </c>
      <c r="H1478" s="31">
        <f>'M5 - Sparkling Water &amp; Soda'!N272</f>
        <v/>
      </c>
      <c r="I1478" s="15">
        <f>'M5 - Sparkling Water &amp; Soda'!AJ272</f>
        <v/>
      </c>
      <c r="J1478" s="15" t="inlineStr">
        <is>
          <t>Brand premium; bundles/merch over price cuts.</t>
        </is>
      </c>
    </row>
    <row r="1479" ht="28" customHeight="1">
      <c r="A1479" s="15" t="inlineStr">
        <is>
          <t>Liquid Death</t>
        </is>
      </c>
      <c r="B1479" s="15" t="inlineStr">
        <is>
          <t>Liquid Death Sparkling Water | Berry It Alive | 24-pack 500mL</t>
        </is>
      </c>
      <c r="C1479" s="15" t="inlineStr">
        <is>
          <t>5) Sparkling water &amp; soda</t>
        </is>
      </c>
      <c r="D1479" s="30">
        <f>'M5 - Sparkling Water &amp; Soda'!F273</f>
        <v/>
      </c>
      <c r="E1479" s="33">
        <f>'M5 - Sparkling Water &amp; Soda'!J273</f>
        <v/>
      </c>
      <c r="F1479" s="31">
        <f>'M5 - Sparkling Water &amp; Soda'!K273</f>
        <v/>
      </c>
      <c r="G1479" s="30">
        <f>'M5 - Sparkling Water &amp; Soda'!AM273</f>
        <v/>
      </c>
      <c r="H1479" s="31">
        <f>'M5 - Sparkling Water &amp; Soda'!N273</f>
        <v/>
      </c>
      <c r="I1479" s="15">
        <f>'M5 - Sparkling Water &amp; Soda'!AJ273</f>
        <v/>
      </c>
      <c r="J1479" s="15" t="inlineStr">
        <is>
          <t>Brand premium; bundles/merch over price cuts.</t>
        </is>
      </c>
    </row>
    <row r="1480" ht="28" customHeight="1">
      <c r="A1480" s="15" t="inlineStr">
        <is>
          <t>Liquid Death</t>
        </is>
      </c>
      <c r="B1480" s="15" t="inlineStr">
        <is>
          <t>Liquid Death Sparkling Water | Convicted Melon | single 500mL</t>
        </is>
      </c>
      <c r="C1480" s="15" t="inlineStr">
        <is>
          <t>5) Sparkling water &amp; soda</t>
        </is>
      </c>
      <c r="D1480" s="30">
        <f>'M5 - Sparkling Water &amp; Soda'!F274</f>
        <v/>
      </c>
      <c r="E1480" s="33">
        <f>'M5 - Sparkling Water &amp; Soda'!J274</f>
        <v/>
      </c>
      <c r="F1480" s="31">
        <f>'M5 - Sparkling Water &amp; Soda'!K274</f>
        <v/>
      </c>
      <c r="G1480" s="30">
        <f>'M5 - Sparkling Water &amp; Soda'!AM274</f>
        <v/>
      </c>
      <c r="H1480" s="31">
        <f>'M5 - Sparkling Water &amp; Soda'!N274</f>
        <v/>
      </c>
      <c r="I1480" s="15">
        <f>'M5 - Sparkling Water &amp; Soda'!AJ274</f>
        <v/>
      </c>
      <c r="J1480" s="15" t="inlineStr">
        <is>
          <t>Brand premium; bundles/merch over price cuts.</t>
        </is>
      </c>
    </row>
    <row r="1481" ht="28" customHeight="1">
      <c r="A1481" s="15" t="inlineStr">
        <is>
          <t>Liquid Death</t>
        </is>
      </c>
      <c r="B1481" s="15" t="inlineStr">
        <is>
          <t>Liquid Death Sparkling Water | Convicted Melon | 8-pack 500mL</t>
        </is>
      </c>
      <c r="C1481" s="15" t="inlineStr">
        <is>
          <t>5) Sparkling water &amp; soda</t>
        </is>
      </c>
      <c r="D1481" s="30">
        <f>'M5 - Sparkling Water &amp; Soda'!F275</f>
        <v/>
      </c>
      <c r="E1481" s="33">
        <f>'M5 - Sparkling Water &amp; Soda'!J275</f>
        <v/>
      </c>
      <c r="F1481" s="31">
        <f>'M5 - Sparkling Water &amp; Soda'!K275</f>
        <v/>
      </c>
      <c r="G1481" s="30">
        <f>'M5 - Sparkling Water &amp; Soda'!AM275</f>
        <v/>
      </c>
      <c r="H1481" s="31">
        <f>'M5 - Sparkling Water &amp; Soda'!N275</f>
        <v/>
      </c>
      <c r="I1481" s="15">
        <f>'M5 - Sparkling Water &amp; Soda'!AJ275</f>
        <v/>
      </c>
      <c r="J1481" s="15" t="inlineStr">
        <is>
          <t>Brand premium; bundles/merch over price cuts.</t>
        </is>
      </c>
    </row>
    <row r="1482" ht="28" customHeight="1">
      <c r="A1482" s="15" t="inlineStr">
        <is>
          <t>Liquid Death</t>
        </is>
      </c>
      <c r="B1482" s="15" t="inlineStr">
        <is>
          <t>Liquid Death Sparkling Water | Convicted Melon | 12-pack 500mL</t>
        </is>
      </c>
      <c r="C1482" s="15" t="inlineStr">
        <is>
          <t>5) Sparkling water &amp; soda</t>
        </is>
      </c>
      <c r="D1482" s="30">
        <f>'M5 - Sparkling Water &amp; Soda'!F276</f>
        <v/>
      </c>
      <c r="E1482" s="33">
        <f>'M5 - Sparkling Water &amp; Soda'!J276</f>
        <v/>
      </c>
      <c r="F1482" s="31">
        <f>'M5 - Sparkling Water &amp; Soda'!K276</f>
        <v/>
      </c>
      <c r="G1482" s="30">
        <f>'M5 - Sparkling Water &amp; Soda'!AM276</f>
        <v/>
      </c>
      <c r="H1482" s="31">
        <f>'M5 - Sparkling Water &amp; Soda'!N276</f>
        <v/>
      </c>
      <c r="I1482" s="15">
        <f>'M5 - Sparkling Water &amp; Soda'!AJ276</f>
        <v/>
      </c>
      <c r="J1482" s="15" t="inlineStr">
        <is>
          <t>Brand premium; bundles/merch over price cuts.</t>
        </is>
      </c>
    </row>
    <row r="1483" ht="28" customHeight="1">
      <c r="A1483" s="15" t="inlineStr">
        <is>
          <t>Liquid Death</t>
        </is>
      </c>
      <c r="B1483" s="15" t="inlineStr">
        <is>
          <t>Liquid Death Sparkling Water | Convicted Melon | 18-pack 500mL</t>
        </is>
      </c>
      <c r="C1483" s="15" t="inlineStr">
        <is>
          <t>5) Sparkling water &amp; soda</t>
        </is>
      </c>
      <c r="D1483" s="30">
        <f>'M5 - Sparkling Water &amp; Soda'!F277</f>
        <v/>
      </c>
      <c r="E1483" s="33">
        <f>'M5 - Sparkling Water &amp; Soda'!J277</f>
        <v/>
      </c>
      <c r="F1483" s="31">
        <f>'M5 - Sparkling Water &amp; Soda'!K277</f>
        <v/>
      </c>
      <c r="G1483" s="30">
        <f>'M5 - Sparkling Water &amp; Soda'!AM277</f>
        <v/>
      </c>
      <c r="H1483" s="31">
        <f>'M5 - Sparkling Water &amp; Soda'!N277</f>
        <v/>
      </c>
      <c r="I1483" s="15">
        <f>'M5 - Sparkling Water &amp; Soda'!AJ277</f>
        <v/>
      </c>
      <c r="J1483" s="15" t="inlineStr">
        <is>
          <t>Brand premium; bundles/merch over price cuts.</t>
        </is>
      </c>
    </row>
    <row r="1484" ht="28" customHeight="1">
      <c r="A1484" s="15" t="inlineStr">
        <is>
          <t>Liquid Death</t>
        </is>
      </c>
      <c r="B1484" s="15" t="inlineStr">
        <is>
          <t>Liquid Death Sparkling Water | Convicted Melon | 24-pack 500mL</t>
        </is>
      </c>
      <c r="C1484" s="15" t="inlineStr">
        <is>
          <t>5) Sparkling water &amp; soda</t>
        </is>
      </c>
      <c r="D1484" s="30">
        <f>'M5 - Sparkling Water &amp; Soda'!F278</f>
        <v/>
      </c>
      <c r="E1484" s="33">
        <f>'M5 - Sparkling Water &amp; Soda'!J278</f>
        <v/>
      </c>
      <c r="F1484" s="31">
        <f>'M5 - Sparkling Water &amp; Soda'!K278</f>
        <v/>
      </c>
      <c r="G1484" s="30">
        <f>'M5 - Sparkling Water &amp; Soda'!AM278</f>
        <v/>
      </c>
      <c r="H1484" s="31">
        <f>'M5 - Sparkling Water &amp; Soda'!N278</f>
        <v/>
      </c>
      <c r="I1484" s="15">
        <f>'M5 - Sparkling Water &amp; Soda'!AJ278</f>
        <v/>
      </c>
      <c r="J1484" s="15" t="inlineStr">
        <is>
          <t>Brand premium; bundles/merch over price cuts.</t>
        </is>
      </c>
    </row>
    <row r="1485" ht="28" customHeight="1">
      <c r="A1485" s="15" t="inlineStr">
        <is>
          <t>Liquid Death</t>
        </is>
      </c>
      <c r="B1485" s="15" t="inlineStr">
        <is>
          <t>Liquid Death Sparkling Water | Grave Fruit | single 500mL</t>
        </is>
      </c>
      <c r="C1485" s="15" t="inlineStr">
        <is>
          <t>5) Sparkling water &amp; soda</t>
        </is>
      </c>
      <c r="D1485" s="30">
        <f>'M5 - Sparkling Water &amp; Soda'!F279</f>
        <v/>
      </c>
      <c r="E1485" s="33">
        <f>'M5 - Sparkling Water &amp; Soda'!J279</f>
        <v/>
      </c>
      <c r="F1485" s="31">
        <f>'M5 - Sparkling Water &amp; Soda'!K279</f>
        <v/>
      </c>
      <c r="G1485" s="30">
        <f>'M5 - Sparkling Water &amp; Soda'!AM279</f>
        <v/>
      </c>
      <c r="H1485" s="31">
        <f>'M5 - Sparkling Water &amp; Soda'!N279</f>
        <v/>
      </c>
      <c r="I1485" s="15">
        <f>'M5 - Sparkling Water &amp; Soda'!AJ279</f>
        <v/>
      </c>
      <c r="J1485" s="15" t="inlineStr">
        <is>
          <t>Brand premium; bundles/merch over price cuts.</t>
        </is>
      </c>
    </row>
    <row r="1486" ht="28" customHeight="1">
      <c r="A1486" s="15" t="inlineStr">
        <is>
          <t>Liquid Death</t>
        </is>
      </c>
      <c r="B1486" s="15" t="inlineStr">
        <is>
          <t>Liquid Death Sparkling Water | Grave Fruit | 8-pack 500mL</t>
        </is>
      </c>
      <c r="C1486" s="15" t="inlineStr">
        <is>
          <t>5) Sparkling water &amp; soda</t>
        </is>
      </c>
      <c r="D1486" s="30">
        <f>'M5 - Sparkling Water &amp; Soda'!F280</f>
        <v/>
      </c>
      <c r="E1486" s="33">
        <f>'M5 - Sparkling Water &amp; Soda'!J280</f>
        <v/>
      </c>
      <c r="F1486" s="31">
        <f>'M5 - Sparkling Water &amp; Soda'!K280</f>
        <v/>
      </c>
      <c r="G1486" s="30">
        <f>'M5 - Sparkling Water &amp; Soda'!AM280</f>
        <v/>
      </c>
      <c r="H1486" s="31">
        <f>'M5 - Sparkling Water &amp; Soda'!N280</f>
        <v/>
      </c>
      <c r="I1486" s="15">
        <f>'M5 - Sparkling Water &amp; Soda'!AJ280</f>
        <v/>
      </c>
      <c r="J1486" s="15" t="inlineStr">
        <is>
          <t>Brand premium; bundles/merch over price cuts.</t>
        </is>
      </c>
    </row>
    <row r="1487" ht="28" customHeight="1">
      <c r="A1487" s="15" t="inlineStr">
        <is>
          <t>Liquid Death</t>
        </is>
      </c>
      <c r="B1487" s="15" t="inlineStr">
        <is>
          <t>Liquid Death Sparkling Water | Grave Fruit | 12-pack 500mL</t>
        </is>
      </c>
      <c r="C1487" s="15" t="inlineStr">
        <is>
          <t>5) Sparkling water &amp; soda</t>
        </is>
      </c>
      <c r="D1487" s="30">
        <f>'M5 - Sparkling Water &amp; Soda'!F281</f>
        <v/>
      </c>
      <c r="E1487" s="33">
        <f>'M5 - Sparkling Water &amp; Soda'!J281</f>
        <v/>
      </c>
      <c r="F1487" s="31">
        <f>'M5 - Sparkling Water &amp; Soda'!K281</f>
        <v/>
      </c>
      <c r="G1487" s="30">
        <f>'M5 - Sparkling Water &amp; Soda'!AM281</f>
        <v/>
      </c>
      <c r="H1487" s="31">
        <f>'M5 - Sparkling Water &amp; Soda'!N281</f>
        <v/>
      </c>
      <c r="I1487" s="15">
        <f>'M5 - Sparkling Water &amp; Soda'!AJ281</f>
        <v/>
      </c>
      <c r="J1487" s="15" t="inlineStr">
        <is>
          <t>Brand premium; bundles/merch over price cuts.</t>
        </is>
      </c>
    </row>
    <row r="1488" ht="28" customHeight="1">
      <c r="A1488" s="15" t="inlineStr">
        <is>
          <t>Liquid Death</t>
        </is>
      </c>
      <c r="B1488" s="15" t="inlineStr">
        <is>
          <t>Liquid Death Sparkling Water | Grave Fruit | 18-pack 500mL</t>
        </is>
      </c>
      <c r="C1488" s="15" t="inlineStr">
        <is>
          <t>5) Sparkling water &amp; soda</t>
        </is>
      </c>
      <c r="D1488" s="30">
        <f>'M5 - Sparkling Water &amp; Soda'!F282</f>
        <v/>
      </c>
      <c r="E1488" s="33">
        <f>'M5 - Sparkling Water &amp; Soda'!J282</f>
        <v/>
      </c>
      <c r="F1488" s="31">
        <f>'M5 - Sparkling Water &amp; Soda'!K282</f>
        <v/>
      </c>
      <c r="G1488" s="30">
        <f>'M5 - Sparkling Water &amp; Soda'!AM282</f>
        <v/>
      </c>
      <c r="H1488" s="31">
        <f>'M5 - Sparkling Water &amp; Soda'!N282</f>
        <v/>
      </c>
      <c r="I1488" s="15">
        <f>'M5 - Sparkling Water &amp; Soda'!AJ282</f>
        <v/>
      </c>
      <c r="J1488" s="15" t="inlineStr">
        <is>
          <t>Brand premium; bundles/merch over price cuts.</t>
        </is>
      </c>
    </row>
    <row r="1489" ht="28" customHeight="1">
      <c r="A1489" s="15" t="inlineStr">
        <is>
          <t>Liquid Death</t>
        </is>
      </c>
      <c r="B1489" s="15" t="inlineStr">
        <is>
          <t>Liquid Death Sparkling Water | Grave Fruit | 24-pack 500mL</t>
        </is>
      </c>
      <c r="C1489" s="15" t="inlineStr">
        <is>
          <t>5) Sparkling water &amp; soda</t>
        </is>
      </c>
      <c r="D1489" s="30">
        <f>'M5 - Sparkling Water &amp; Soda'!F283</f>
        <v/>
      </c>
      <c r="E1489" s="33">
        <f>'M5 - Sparkling Water &amp; Soda'!J283</f>
        <v/>
      </c>
      <c r="F1489" s="31">
        <f>'M5 - Sparkling Water &amp; Soda'!K283</f>
        <v/>
      </c>
      <c r="G1489" s="30">
        <f>'M5 - Sparkling Water &amp; Soda'!AM283</f>
        <v/>
      </c>
      <c r="H1489" s="31">
        <f>'M5 - Sparkling Water &amp; Soda'!N283</f>
        <v/>
      </c>
      <c r="I1489" s="15">
        <f>'M5 - Sparkling Water &amp; Soda'!AJ283</f>
        <v/>
      </c>
      <c r="J1489" s="15" t="inlineStr">
        <is>
          <t>Brand premium; bundles/merch over price cuts.</t>
        </is>
      </c>
    </row>
    <row r="1490" ht="28" customHeight="1">
      <c r="A1490" s="15" t="inlineStr">
        <is>
          <t>Liquid Death</t>
        </is>
      </c>
      <c r="B1490" s="15" t="inlineStr">
        <is>
          <t>Liquid Death Sparkling Water | Pina Killada | single 500mL</t>
        </is>
      </c>
      <c r="C1490" s="15" t="inlineStr">
        <is>
          <t>5) Sparkling water &amp; soda</t>
        </is>
      </c>
      <c r="D1490" s="30">
        <f>'M5 - Sparkling Water &amp; Soda'!F284</f>
        <v/>
      </c>
      <c r="E1490" s="33">
        <f>'M5 - Sparkling Water &amp; Soda'!J284</f>
        <v/>
      </c>
      <c r="F1490" s="31">
        <f>'M5 - Sparkling Water &amp; Soda'!K284</f>
        <v/>
      </c>
      <c r="G1490" s="30">
        <f>'M5 - Sparkling Water &amp; Soda'!AM284</f>
        <v/>
      </c>
      <c r="H1490" s="31">
        <f>'M5 - Sparkling Water &amp; Soda'!N284</f>
        <v/>
      </c>
      <c r="I1490" s="15">
        <f>'M5 - Sparkling Water &amp; Soda'!AJ284</f>
        <v/>
      </c>
      <c r="J1490" s="15" t="inlineStr">
        <is>
          <t>Brand premium; bundles/merch over price cuts.</t>
        </is>
      </c>
    </row>
    <row r="1491" ht="28" customHeight="1">
      <c r="A1491" s="15" t="inlineStr">
        <is>
          <t>Liquid Death</t>
        </is>
      </c>
      <c r="B1491" s="15" t="inlineStr">
        <is>
          <t>Liquid Death Sparkling Water | Pina Killada | 8-pack 500mL</t>
        </is>
      </c>
      <c r="C1491" s="15" t="inlineStr">
        <is>
          <t>5) Sparkling water &amp; soda</t>
        </is>
      </c>
      <c r="D1491" s="30">
        <f>'M5 - Sparkling Water &amp; Soda'!F285</f>
        <v/>
      </c>
      <c r="E1491" s="33">
        <f>'M5 - Sparkling Water &amp; Soda'!J285</f>
        <v/>
      </c>
      <c r="F1491" s="31">
        <f>'M5 - Sparkling Water &amp; Soda'!K285</f>
        <v/>
      </c>
      <c r="G1491" s="30">
        <f>'M5 - Sparkling Water &amp; Soda'!AM285</f>
        <v/>
      </c>
      <c r="H1491" s="31">
        <f>'M5 - Sparkling Water &amp; Soda'!N285</f>
        <v/>
      </c>
      <c r="I1491" s="15">
        <f>'M5 - Sparkling Water &amp; Soda'!AJ285</f>
        <v/>
      </c>
      <c r="J1491" s="15" t="inlineStr">
        <is>
          <t>Brand premium; bundles/merch over price cuts.</t>
        </is>
      </c>
    </row>
    <row r="1492" ht="28" customHeight="1">
      <c r="A1492" s="15" t="inlineStr">
        <is>
          <t>Liquid Death</t>
        </is>
      </c>
      <c r="B1492" s="15" t="inlineStr">
        <is>
          <t>Liquid Death Sparkling Water | Pina Killada | 12-pack 500mL</t>
        </is>
      </c>
      <c r="C1492" s="15" t="inlineStr">
        <is>
          <t>5) Sparkling water &amp; soda</t>
        </is>
      </c>
      <c r="D1492" s="30">
        <f>'M5 - Sparkling Water &amp; Soda'!F286</f>
        <v/>
      </c>
      <c r="E1492" s="33">
        <f>'M5 - Sparkling Water &amp; Soda'!J286</f>
        <v/>
      </c>
      <c r="F1492" s="31">
        <f>'M5 - Sparkling Water &amp; Soda'!K286</f>
        <v/>
      </c>
      <c r="G1492" s="30">
        <f>'M5 - Sparkling Water &amp; Soda'!AM286</f>
        <v/>
      </c>
      <c r="H1492" s="31">
        <f>'M5 - Sparkling Water &amp; Soda'!N286</f>
        <v/>
      </c>
      <c r="I1492" s="15">
        <f>'M5 - Sparkling Water &amp; Soda'!AJ286</f>
        <v/>
      </c>
      <c r="J1492" s="15" t="inlineStr">
        <is>
          <t>Brand premium; bundles/merch over price cuts.</t>
        </is>
      </c>
    </row>
    <row r="1493" ht="28" customHeight="1">
      <c r="A1493" s="15" t="inlineStr">
        <is>
          <t>Liquid Death</t>
        </is>
      </c>
      <c r="B1493" s="15" t="inlineStr">
        <is>
          <t>Liquid Death Sparkling Water | Pina Killada | 18-pack 500mL</t>
        </is>
      </c>
      <c r="C1493" s="15" t="inlineStr">
        <is>
          <t>5) Sparkling water &amp; soda</t>
        </is>
      </c>
      <c r="D1493" s="30">
        <f>'M5 - Sparkling Water &amp; Soda'!F287</f>
        <v/>
      </c>
      <c r="E1493" s="33">
        <f>'M5 - Sparkling Water &amp; Soda'!J287</f>
        <v/>
      </c>
      <c r="F1493" s="31">
        <f>'M5 - Sparkling Water &amp; Soda'!K287</f>
        <v/>
      </c>
      <c r="G1493" s="30">
        <f>'M5 - Sparkling Water &amp; Soda'!AM287</f>
        <v/>
      </c>
      <c r="H1493" s="31">
        <f>'M5 - Sparkling Water &amp; Soda'!N287</f>
        <v/>
      </c>
      <c r="I1493" s="15">
        <f>'M5 - Sparkling Water &amp; Soda'!AJ287</f>
        <v/>
      </c>
      <c r="J1493" s="15" t="inlineStr">
        <is>
          <t>Brand premium; bundles/merch over price cuts.</t>
        </is>
      </c>
    </row>
    <row r="1494" ht="28" customHeight="1">
      <c r="A1494" s="15" t="inlineStr">
        <is>
          <t>Liquid Death</t>
        </is>
      </c>
      <c r="B1494" s="15" t="inlineStr">
        <is>
          <t>Liquid Death Sparkling Water | Pina Killada | 24-pack 500mL</t>
        </is>
      </c>
      <c r="C1494" s="15" t="inlineStr">
        <is>
          <t>5) Sparkling water &amp; soda</t>
        </is>
      </c>
      <c r="D1494" s="30">
        <f>'M5 - Sparkling Water &amp; Soda'!F288</f>
        <v/>
      </c>
      <c r="E1494" s="33">
        <f>'M5 - Sparkling Water &amp; Soda'!J288</f>
        <v/>
      </c>
      <c r="F1494" s="31">
        <f>'M5 - Sparkling Water &amp; Soda'!K288</f>
        <v/>
      </c>
      <c r="G1494" s="30">
        <f>'M5 - Sparkling Water &amp; Soda'!AM288</f>
        <v/>
      </c>
      <c r="H1494" s="31">
        <f>'M5 - Sparkling Water &amp; Soda'!N288</f>
        <v/>
      </c>
      <c r="I1494" s="15">
        <f>'M5 - Sparkling Water &amp; Soda'!AJ288</f>
        <v/>
      </c>
      <c r="J1494" s="15" t="inlineStr">
        <is>
          <t>Brand premium; bundles/merch over price cuts.</t>
        </is>
      </c>
    </row>
    <row r="1495" ht="28" customHeight="1">
      <c r="A1495" s="15" t="inlineStr">
        <is>
          <t>Liquid Death</t>
        </is>
      </c>
      <c r="B1495" s="15" t="inlineStr">
        <is>
          <t>Liquid Death Mountain Water (Still) | Still (unflavoured) | single 500mL</t>
        </is>
      </c>
      <c r="C1495" s="15" t="inlineStr">
        <is>
          <t>5) Sparkling water &amp; soda</t>
        </is>
      </c>
      <c r="D1495" s="30">
        <f>'M5 - Sparkling Water &amp; Soda'!F289</f>
        <v/>
      </c>
      <c r="E1495" s="33">
        <f>'M5 - Sparkling Water &amp; Soda'!J289</f>
        <v/>
      </c>
      <c r="F1495" s="31">
        <f>'M5 - Sparkling Water &amp; Soda'!K289</f>
        <v/>
      </c>
      <c r="G1495" s="30">
        <f>'M5 - Sparkling Water &amp; Soda'!AM289</f>
        <v/>
      </c>
      <c r="H1495" s="31">
        <f>'M5 - Sparkling Water &amp; Soda'!N289</f>
        <v/>
      </c>
      <c r="I1495" s="15">
        <f>'M5 - Sparkling Water &amp; Soda'!AJ289</f>
        <v/>
      </c>
      <c r="J1495" s="15" t="inlineStr">
        <is>
          <t>Brand premium; bundles/merch over price cuts.</t>
        </is>
      </c>
    </row>
    <row r="1496" ht="28" customHeight="1">
      <c r="A1496" s="15" t="inlineStr">
        <is>
          <t>Liquid Death</t>
        </is>
      </c>
      <c r="B1496" s="15" t="inlineStr">
        <is>
          <t>Liquid Death Mountain Water (Still) | Still (unflavoured) | 8-pack 500mL</t>
        </is>
      </c>
      <c r="C1496" s="15" t="inlineStr">
        <is>
          <t>5) Sparkling water &amp; soda</t>
        </is>
      </c>
      <c r="D1496" s="30">
        <f>'M5 - Sparkling Water &amp; Soda'!F290</f>
        <v/>
      </c>
      <c r="E1496" s="33">
        <f>'M5 - Sparkling Water &amp; Soda'!J290</f>
        <v/>
      </c>
      <c r="F1496" s="31">
        <f>'M5 - Sparkling Water &amp; Soda'!K290</f>
        <v/>
      </c>
      <c r="G1496" s="30">
        <f>'M5 - Sparkling Water &amp; Soda'!AM290</f>
        <v/>
      </c>
      <c r="H1496" s="31">
        <f>'M5 - Sparkling Water &amp; Soda'!N290</f>
        <v/>
      </c>
      <c r="I1496" s="15">
        <f>'M5 - Sparkling Water &amp; Soda'!AJ290</f>
        <v/>
      </c>
      <c r="J1496" s="15" t="inlineStr">
        <is>
          <t>Brand premium; bundles/merch over price cuts.</t>
        </is>
      </c>
    </row>
    <row r="1497" ht="28" customHeight="1">
      <c r="A1497" s="15" t="inlineStr">
        <is>
          <t>Liquid Death</t>
        </is>
      </c>
      <c r="B1497" s="15" t="inlineStr">
        <is>
          <t>Liquid Death Mountain Water (Still) | Still (unflavoured) | 12-pack 500mL</t>
        </is>
      </c>
      <c r="C1497" s="15" t="inlineStr">
        <is>
          <t>5) Sparkling water &amp; soda</t>
        </is>
      </c>
      <c r="D1497" s="30">
        <f>'M5 - Sparkling Water &amp; Soda'!F291</f>
        <v/>
      </c>
      <c r="E1497" s="33">
        <f>'M5 - Sparkling Water &amp; Soda'!J291</f>
        <v/>
      </c>
      <c r="F1497" s="31">
        <f>'M5 - Sparkling Water &amp; Soda'!K291</f>
        <v/>
      </c>
      <c r="G1497" s="30">
        <f>'M5 - Sparkling Water &amp; Soda'!AM291</f>
        <v/>
      </c>
      <c r="H1497" s="31">
        <f>'M5 - Sparkling Water &amp; Soda'!N291</f>
        <v/>
      </c>
      <c r="I1497" s="15">
        <f>'M5 - Sparkling Water &amp; Soda'!AJ291</f>
        <v/>
      </c>
      <c r="J1497" s="15" t="inlineStr">
        <is>
          <t>Brand premium; bundles/merch over price cuts.</t>
        </is>
      </c>
    </row>
    <row r="1498" ht="28" customHeight="1">
      <c r="A1498" s="15" t="inlineStr">
        <is>
          <t>Liquid Death</t>
        </is>
      </c>
      <c r="B1498" s="15" t="inlineStr">
        <is>
          <t>Liquid Death Mountain Water (Still) | Still (unflavoured) | 18-pack 500mL</t>
        </is>
      </c>
      <c r="C1498" s="15" t="inlineStr">
        <is>
          <t>5) Sparkling water &amp; soda</t>
        </is>
      </c>
      <c r="D1498" s="30">
        <f>'M5 - Sparkling Water &amp; Soda'!F292</f>
        <v/>
      </c>
      <c r="E1498" s="33">
        <f>'M5 - Sparkling Water &amp; Soda'!J292</f>
        <v/>
      </c>
      <c r="F1498" s="31">
        <f>'M5 - Sparkling Water &amp; Soda'!K292</f>
        <v/>
      </c>
      <c r="G1498" s="30">
        <f>'M5 - Sparkling Water &amp; Soda'!AM292</f>
        <v/>
      </c>
      <c r="H1498" s="31">
        <f>'M5 - Sparkling Water &amp; Soda'!N292</f>
        <v/>
      </c>
      <c r="I1498" s="15">
        <f>'M5 - Sparkling Water &amp; Soda'!AJ292</f>
        <v/>
      </c>
      <c r="J1498" s="15" t="inlineStr">
        <is>
          <t>Brand premium; bundles/merch over price cuts.</t>
        </is>
      </c>
    </row>
    <row r="1499" ht="28" customHeight="1">
      <c r="A1499" s="15" t="inlineStr">
        <is>
          <t>Liquid Death</t>
        </is>
      </c>
      <c r="B1499" s="15" t="inlineStr">
        <is>
          <t>Liquid Death Mountain Water (Still) | Still (unflavoured) | 24-pack 500mL</t>
        </is>
      </c>
      <c r="C1499" s="15" t="inlineStr">
        <is>
          <t>5) Sparkling water &amp; soda</t>
        </is>
      </c>
      <c r="D1499" s="30">
        <f>'M5 - Sparkling Water &amp; Soda'!F293</f>
        <v/>
      </c>
      <c r="E1499" s="33">
        <f>'M5 - Sparkling Water &amp; Soda'!J293</f>
        <v/>
      </c>
      <c r="F1499" s="31">
        <f>'M5 - Sparkling Water &amp; Soda'!K293</f>
        <v/>
      </c>
      <c r="G1499" s="30">
        <f>'M5 - Sparkling Water &amp; Soda'!AM293</f>
        <v/>
      </c>
      <c r="H1499" s="31">
        <f>'M5 - Sparkling Water &amp; Soda'!N293</f>
        <v/>
      </c>
      <c r="I1499" s="15">
        <f>'M5 - Sparkling Water &amp; Soda'!AJ293</f>
        <v/>
      </c>
      <c r="J1499" s="15" t="inlineStr">
        <is>
          <t>Brand premium; bundles/merch over price cuts.</t>
        </is>
      </c>
    </row>
    <row r="1500" ht="28" customHeight="1">
      <c r="A1500" s="15" t="inlineStr">
        <is>
          <t>Topo Chico</t>
        </is>
      </c>
      <c r="B1500" s="15" t="inlineStr">
        <is>
          <t>Topo Chico Mineral Water | Original | single 355mL</t>
        </is>
      </c>
      <c r="C1500" s="15" t="inlineStr">
        <is>
          <t>5) Sparkling water &amp; soda</t>
        </is>
      </c>
      <c r="D1500" s="30">
        <f>'M5 - Sparkling Water &amp; Soda'!F294</f>
        <v/>
      </c>
      <c r="E1500" s="33">
        <f>'M5 - Sparkling Water &amp; Soda'!J294</f>
        <v/>
      </c>
      <c r="F1500" s="31">
        <f>'M5 - Sparkling Water &amp; Soda'!K294</f>
        <v/>
      </c>
      <c r="G1500" s="30">
        <f>'M5 - Sparkling Water &amp; Soda'!AM294</f>
        <v/>
      </c>
      <c r="H1500" s="31">
        <f>'M5 - Sparkling Water &amp; Soda'!N294</f>
        <v/>
      </c>
      <c r="I1500" s="15">
        <f>'M5 - Sparkling Water &amp; Soda'!AJ294</f>
        <v/>
      </c>
      <c r="J1500" s="15" t="inlineStr">
        <is>
          <t>Capture live promo to assess.</t>
        </is>
      </c>
    </row>
    <row r="1501" ht="28" customHeight="1">
      <c r="A1501" s="15" t="inlineStr">
        <is>
          <t>Topo Chico</t>
        </is>
      </c>
      <c r="B1501" s="15" t="inlineStr">
        <is>
          <t>Topo Chico Mineral Water | Original | 8-pack 355mL</t>
        </is>
      </c>
      <c r="C1501" s="15" t="inlineStr">
        <is>
          <t>5) Sparkling water &amp; soda</t>
        </is>
      </c>
      <c r="D1501" s="30">
        <f>'M5 - Sparkling Water &amp; Soda'!F295</f>
        <v/>
      </c>
      <c r="E1501" s="33">
        <f>'M5 - Sparkling Water &amp; Soda'!J295</f>
        <v/>
      </c>
      <c r="F1501" s="31">
        <f>'M5 - Sparkling Water &amp; Soda'!K295</f>
        <v/>
      </c>
      <c r="G1501" s="30">
        <f>'M5 - Sparkling Water &amp; Soda'!AM295</f>
        <v/>
      </c>
      <c r="H1501" s="31">
        <f>'M5 - Sparkling Water &amp; Soda'!N295</f>
        <v/>
      </c>
      <c r="I1501" s="15">
        <f>'M5 - Sparkling Water &amp; Soda'!AJ295</f>
        <v/>
      </c>
      <c r="J1501" s="15" t="inlineStr">
        <is>
          <t>Capture live promo to assess.</t>
        </is>
      </c>
    </row>
    <row r="1502" ht="28" customHeight="1">
      <c r="A1502" s="15" t="inlineStr">
        <is>
          <t>Topo Chico</t>
        </is>
      </c>
      <c r="B1502" s="15" t="inlineStr">
        <is>
          <t>Topo Chico Mineral Water | Original | 12-pack 355mL</t>
        </is>
      </c>
      <c r="C1502" s="15" t="inlineStr">
        <is>
          <t>5) Sparkling water &amp; soda</t>
        </is>
      </c>
      <c r="D1502" s="30">
        <f>'M5 - Sparkling Water &amp; Soda'!F296</f>
        <v/>
      </c>
      <c r="E1502" s="33">
        <f>'M5 - Sparkling Water &amp; Soda'!J296</f>
        <v/>
      </c>
      <c r="F1502" s="31">
        <f>'M5 - Sparkling Water &amp; Soda'!K296</f>
        <v/>
      </c>
      <c r="G1502" s="30">
        <f>'M5 - Sparkling Water &amp; Soda'!AM296</f>
        <v/>
      </c>
      <c r="H1502" s="31">
        <f>'M5 - Sparkling Water &amp; Soda'!N296</f>
        <v/>
      </c>
      <c r="I1502" s="15">
        <f>'M5 - Sparkling Water &amp; Soda'!AJ296</f>
        <v/>
      </c>
      <c r="J1502" s="15" t="inlineStr">
        <is>
          <t>Capture live promo to assess.</t>
        </is>
      </c>
    </row>
    <row r="1503" ht="28" customHeight="1">
      <c r="A1503" s="15" t="inlineStr">
        <is>
          <t>Topo Chico</t>
        </is>
      </c>
      <c r="B1503" s="15" t="inlineStr">
        <is>
          <t>Topo Chico Mineral Water | Original | 15-pack 355mL</t>
        </is>
      </c>
      <c r="C1503" s="15" t="inlineStr">
        <is>
          <t>5) Sparkling water &amp; soda</t>
        </is>
      </c>
      <c r="D1503" s="30">
        <f>'M5 - Sparkling Water &amp; Soda'!F297</f>
        <v/>
      </c>
      <c r="E1503" s="33">
        <f>'M5 - Sparkling Water &amp; Soda'!J297</f>
        <v/>
      </c>
      <c r="F1503" s="31">
        <f>'M5 - Sparkling Water &amp; Soda'!K297</f>
        <v/>
      </c>
      <c r="G1503" s="30">
        <f>'M5 - Sparkling Water &amp; Soda'!AM297</f>
        <v/>
      </c>
      <c r="H1503" s="31">
        <f>'M5 - Sparkling Water &amp; Soda'!N297</f>
        <v/>
      </c>
      <c r="I1503" s="15">
        <f>'M5 - Sparkling Water &amp; Soda'!AJ297</f>
        <v/>
      </c>
      <c r="J1503" s="15" t="inlineStr">
        <is>
          <t>Capture live promo to assess.</t>
        </is>
      </c>
    </row>
    <row r="1504" ht="28" customHeight="1">
      <c r="A1504" s="15" t="inlineStr">
        <is>
          <t>Topo Chico</t>
        </is>
      </c>
      <c r="B1504" s="15" t="inlineStr">
        <is>
          <t>Topo Chico Mineral Water | Original | 18-pack 355mL</t>
        </is>
      </c>
      <c r="C1504" s="15" t="inlineStr">
        <is>
          <t>5) Sparkling water &amp; soda</t>
        </is>
      </c>
      <c r="D1504" s="30">
        <f>'M5 - Sparkling Water &amp; Soda'!F298</f>
        <v/>
      </c>
      <c r="E1504" s="33">
        <f>'M5 - Sparkling Water &amp; Soda'!J298</f>
        <v/>
      </c>
      <c r="F1504" s="31">
        <f>'M5 - Sparkling Water &amp; Soda'!K298</f>
        <v/>
      </c>
      <c r="G1504" s="30">
        <f>'M5 - Sparkling Water &amp; Soda'!AM298</f>
        <v/>
      </c>
      <c r="H1504" s="31">
        <f>'M5 - Sparkling Water &amp; Soda'!N298</f>
        <v/>
      </c>
      <c r="I1504" s="15">
        <f>'M5 - Sparkling Water &amp; Soda'!AJ298</f>
        <v/>
      </c>
      <c r="J1504" s="15" t="inlineStr">
        <is>
          <t>Capture live promo to assess.</t>
        </is>
      </c>
    </row>
    <row r="1505" ht="28" customHeight="1">
      <c r="A1505" s="15" t="inlineStr">
        <is>
          <t>Topo Chico</t>
        </is>
      </c>
      <c r="B1505" s="15" t="inlineStr">
        <is>
          <t>Topo Chico Mineral Water | Original | 24-pack 355mL</t>
        </is>
      </c>
      <c r="C1505" s="15" t="inlineStr">
        <is>
          <t>5) Sparkling water &amp; soda</t>
        </is>
      </c>
      <c r="D1505" s="30">
        <f>'M5 - Sparkling Water &amp; Soda'!F299</f>
        <v/>
      </c>
      <c r="E1505" s="33">
        <f>'M5 - Sparkling Water &amp; Soda'!J299</f>
        <v/>
      </c>
      <c r="F1505" s="31">
        <f>'M5 - Sparkling Water &amp; Soda'!K299</f>
        <v/>
      </c>
      <c r="G1505" s="30">
        <f>'M5 - Sparkling Water &amp; Soda'!AM299</f>
        <v/>
      </c>
      <c r="H1505" s="31">
        <f>'M5 - Sparkling Water &amp; Soda'!N299</f>
        <v/>
      </c>
      <c r="I1505" s="15">
        <f>'M5 - Sparkling Water &amp; Soda'!AJ299</f>
        <v/>
      </c>
      <c r="J1505" s="15" t="inlineStr">
        <is>
          <t>Capture live promo to assess.</t>
        </is>
      </c>
    </row>
    <row r="1506" ht="28" customHeight="1">
      <c r="A1506" s="15" t="inlineStr">
        <is>
          <t>Topo Chico</t>
        </is>
      </c>
      <c r="B1506" s="15" t="inlineStr">
        <is>
          <t>Topo Chico Mineral Water | Twist of Lime | single 355mL</t>
        </is>
      </c>
      <c r="C1506" s="15" t="inlineStr">
        <is>
          <t>5) Sparkling water &amp; soda</t>
        </is>
      </c>
      <c r="D1506" s="30">
        <f>'M5 - Sparkling Water &amp; Soda'!F300</f>
        <v/>
      </c>
      <c r="E1506" s="33">
        <f>'M5 - Sparkling Water &amp; Soda'!J300</f>
        <v/>
      </c>
      <c r="F1506" s="31">
        <f>'M5 - Sparkling Water &amp; Soda'!K300</f>
        <v/>
      </c>
      <c r="G1506" s="30">
        <f>'M5 - Sparkling Water &amp; Soda'!AM300</f>
        <v/>
      </c>
      <c r="H1506" s="31">
        <f>'M5 - Sparkling Water &amp; Soda'!N300</f>
        <v/>
      </c>
      <c r="I1506" s="15">
        <f>'M5 - Sparkling Water &amp; Soda'!AJ300</f>
        <v/>
      </c>
      <c r="J1506" s="15" t="inlineStr">
        <is>
          <t>Capture live promo to assess.</t>
        </is>
      </c>
    </row>
    <row r="1507" ht="28" customHeight="1">
      <c r="A1507" s="15" t="inlineStr">
        <is>
          <t>Topo Chico</t>
        </is>
      </c>
      <c r="B1507" s="15" t="inlineStr">
        <is>
          <t>Topo Chico Mineral Water | Twist of Lime | 8-pack 355mL</t>
        </is>
      </c>
      <c r="C1507" s="15" t="inlineStr">
        <is>
          <t>5) Sparkling water &amp; soda</t>
        </is>
      </c>
      <c r="D1507" s="30">
        <f>'M5 - Sparkling Water &amp; Soda'!F301</f>
        <v/>
      </c>
      <c r="E1507" s="33">
        <f>'M5 - Sparkling Water &amp; Soda'!J301</f>
        <v/>
      </c>
      <c r="F1507" s="31">
        <f>'M5 - Sparkling Water &amp; Soda'!K301</f>
        <v/>
      </c>
      <c r="G1507" s="30">
        <f>'M5 - Sparkling Water &amp; Soda'!AM301</f>
        <v/>
      </c>
      <c r="H1507" s="31">
        <f>'M5 - Sparkling Water &amp; Soda'!N301</f>
        <v/>
      </c>
      <c r="I1507" s="15">
        <f>'M5 - Sparkling Water &amp; Soda'!AJ301</f>
        <v/>
      </c>
      <c r="J1507" s="15" t="inlineStr">
        <is>
          <t>Capture live promo to assess.</t>
        </is>
      </c>
    </row>
    <row r="1508" ht="28" customHeight="1">
      <c r="A1508" s="15" t="inlineStr">
        <is>
          <t>Topo Chico</t>
        </is>
      </c>
      <c r="B1508" s="15" t="inlineStr">
        <is>
          <t>Topo Chico Mineral Water | Twist of Lime | 12-pack 355mL</t>
        </is>
      </c>
      <c r="C1508" s="15" t="inlineStr">
        <is>
          <t>5) Sparkling water &amp; soda</t>
        </is>
      </c>
      <c r="D1508" s="30">
        <f>'M5 - Sparkling Water &amp; Soda'!F302</f>
        <v/>
      </c>
      <c r="E1508" s="33">
        <f>'M5 - Sparkling Water &amp; Soda'!J302</f>
        <v/>
      </c>
      <c r="F1508" s="31">
        <f>'M5 - Sparkling Water &amp; Soda'!K302</f>
        <v/>
      </c>
      <c r="G1508" s="30">
        <f>'M5 - Sparkling Water &amp; Soda'!AM302</f>
        <v/>
      </c>
      <c r="H1508" s="31">
        <f>'M5 - Sparkling Water &amp; Soda'!N302</f>
        <v/>
      </c>
      <c r="I1508" s="15">
        <f>'M5 - Sparkling Water &amp; Soda'!AJ302</f>
        <v/>
      </c>
      <c r="J1508" s="15" t="inlineStr">
        <is>
          <t>Capture live promo to assess.</t>
        </is>
      </c>
    </row>
    <row r="1509" ht="28" customHeight="1">
      <c r="A1509" s="15" t="inlineStr">
        <is>
          <t>Topo Chico</t>
        </is>
      </c>
      <c r="B1509" s="15" t="inlineStr">
        <is>
          <t>Topo Chico Mineral Water | Twist of Lime | 15-pack 355mL</t>
        </is>
      </c>
      <c r="C1509" s="15" t="inlineStr">
        <is>
          <t>5) Sparkling water &amp; soda</t>
        </is>
      </c>
      <c r="D1509" s="30">
        <f>'M5 - Sparkling Water &amp; Soda'!F303</f>
        <v/>
      </c>
      <c r="E1509" s="33">
        <f>'M5 - Sparkling Water &amp; Soda'!J303</f>
        <v/>
      </c>
      <c r="F1509" s="31">
        <f>'M5 - Sparkling Water &amp; Soda'!K303</f>
        <v/>
      </c>
      <c r="G1509" s="30">
        <f>'M5 - Sparkling Water &amp; Soda'!AM303</f>
        <v/>
      </c>
      <c r="H1509" s="31">
        <f>'M5 - Sparkling Water &amp; Soda'!N303</f>
        <v/>
      </c>
      <c r="I1509" s="15">
        <f>'M5 - Sparkling Water &amp; Soda'!AJ303</f>
        <v/>
      </c>
      <c r="J1509" s="15" t="inlineStr">
        <is>
          <t>Capture live promo to assess.</t>
        </is>
      </c>
    </row>
    <row r="1510" ht="28" customHeight="1">
      <c r="A1510" s="15" t="inlineStr">
        <is>
          <t>Topo Chico</t>
        </is>
      </c>
      <c r="B1510" s="15" t="inlineStr">
        <is>
          <t>Topo Chico Mineral Water | Twist of Lime | 18-pack 355mL</t>
        </is>
      </c>
      <c r="C1510" s="15" t="inlineStr">
        <is>
          <t>5) Sparkling water &amp; soda</t>
        </is>
      </c>
      <c r="D1510" s="30">
        <f>'M5 - Sparkling Water &amp; Soda'!F304</f>
        <v/>
      </c>
      <c r="E1510" s="33">
        <f>'M5 - Sparkling Water &amp; Soda'!J304</f>
        <v/>
      </c>
      <c r="F1510" s="31">
        <f>'M5 - Sparkling Water &amp; Soda'!K304</f>
        <v/>
      </c>
      <c r="G1510" s="30">
        <f>'M5 - Sparkling Water &amp; Soda'!AM304</f>
        <v/>
      </c>
      <c r="H1510" s="31">
        <f>'M5 - Sparkling Water &amp; Soda'!N304</f>
        <v/>
      </c>
      <c r="I1510" s="15">
        <f>'M5 - Sparkling Water &amp; Soda'!AJ304</f>
        <v/>
      </c>
      <c r="J1510" s="15" t="inlineStr">
        <is>
          <t>Capture live promo to assess.</t>
        </is>
      </c>
    </row>
    <row r="1511" ht="28" customHeight="1">
      <c r="A1511" s="15" t="inlineStr">
        <is>
          <t>Topo Chico</t>
        </is>
      </c>
      <c r="B1511" s="15" t="inlineStr">
        <is>
          <t>Topo Chico Mineral Water | Twist of Lime | 24-pack 355mL</t>
        </is>
      </c>
      <c r="C1511" s="15" t="inlineStr">
        <is>
          <t>5) Sparkling water &amp; soda</t>
        </is>
      </c>
      <c r="D1511" s="30">
        <f>'M5 - Sparkling Water &amp; Soda'!F305</f>
        <v/>
      </c>
      <c r="E1511" s="33">
        <f>'M5 - Sparkling Water &amp; Soda'!J305</f>
        <v/>
      </c>
      <c r="F1511" s="31">
        <f>'M5 - Sparkling Water &amp; Soda'!K305</f>
        <v/>
      </c>
      <c r="G1511" s="30">
        <f>'M5 - Sparkling Water &amp; Soda'!AM305</f>
        <v/>
      </c>
      <c r="H1511" s="31">
        <f>'M5 - Sparkling Water &amp; Soda'!N305</f>
        <v/>
      </c>
      <c r="I1511" s="15">
        <f>'M5 - Sparkling Water &amp; Soda'!AJ305</f>
        <v/>
      </c>
      <c r="J1511" s="15" t="inlineStr">
        <is>
          <t>Capture live promo to assess.</t>
        </is>
      </c>
    </row>
    <row r="1512" ht="28" customHeight="1">
      <c r="A1512" s="15" t="inlineStr">
        <is>
          <t>Topo Chico</t>
        </is>
      </c>
      <c r="B1512" s="15" t="inlineStr">
        <is>
          <t>Topo Chico Mineral Water | Twist of Grapefruit | single 355mL</t>
        </is>
      </c>
      <c r="C1512" s="15" t="inlineStr">
        <is>
          <t>5) Sparkling water &amp; soda</t>
        </is>
      </c>
      <c r="D1512" s="30">
        <f>'M5 - Sparkling Water &amp; Soda'!F306</f>
        <v/>
      </c>
      <c r="E1512" s="33">
        <f>'M5 - Sparkling Water &amp; Soda'!J306</f>
        <v/>
      </c>
      <c r="F1512" s="31">
        <f>'M5 - Sparkling Water &amp; Soda'!K306</f>
        <v/>
      </c>
      <c r="G1512" s="30">
        <f>'M5 - Sparkling Water &amp; Soda'!AM306</f>
        <v/>
      </c>
      <c r="H1512" s="31">
        <f>'M5 - Sparkling Water &amp; Soda'!N306</f>
        <v/>
      </c>
      <c r="I1512" s="15">
        <f>'M5 - Sparkling Water &amp; Soda'!AJ306</f>
        <v/>
      </c>
      <c r="J1512" s="15" t="inlineStr">
        <is>
          <t>Capture live promo to assess.</t>
        </is>
      </c>
    </row>
    <row r="1513" ht="28" customHeight="1">
      <c r="A1513" s="15" t="inlineStr">
        <is>
          <t>Topo Chico</t>
        </is>
      </c>
      <c r="B1513" s="15" t="inlineStr">
        <is>
          <t>Topo Chico Mineral Water | Twist of Grapefruit | 8-pack 355mL</t>
        </is>
      </c>
      <c r="C1513" s="15" t="inlineStr">
        <is>
          <t>5) Sparkling water &amp; soda</t>
        </is>
      </c>
      <c r="D1513" s="30">
        <f>'M5 - Sparkling Water &amp; Soda'!F307</f>
        <v/>
      </c>
      <c r="E1513" s="33">
        <f>'M5 - Sparkling Water &amp; Soda'!J307</f>
        <v/>
      </c>
      <c r="F1513" s="31">
        <f>'M5 - Sparkling Water &amp; Soda'!K307</f>
        <v/>
      </c>
      <c r="G1513" s="30">
        <f>'M5 - Sparkling Water &amp; Soda'!AM307</f>
        <v/>
      </c>
      <c r="H1513" s="31">
        <f>'M5 - Sparkling Water &amp; Soda'!N307</f>
        <v/>
      </c>
      <c r="I1513" s="15">
        <f>'M5 - Sparkling Water &amp; Soda'!AJ307</f>
        <v/>
      </c>
      <c r="J1513" s="15" t="inlineStr">
        <is>
          <t>Capture live promo to assess.</t>
        </is>
      </c>
    </row>
    <row r="1514" ht="28" customHeight="1">
      <c r="A1514" s="15" t="inlineStr">
        <is>
          <t>Topo Chico</t>
        </is>
      </c>
      <c r="B1514" s="15" t="inlineStr">
        <is>
          <t>Topo Chico Mineral Water | Twist of Grapefruit | 12-pack 355mL</t>
        </is>
      </c>
      <c r="C1514" s="15" t="inlineStr">
        <is>
          <t>5) Sparkling water &amp; soda</t>
        </is>
      </c>
      <c r="D1514" s="30">
        <f>'M5 - Sparkling Water &amp; Soda'!F308</f>
        <v/>
      </c>
      <c r="E1514" s="33">
        <f>'M5 - Sparkling Water &amp; Soda'!J308</f>
        <v/>
      </c>
      <c r="F1514" s="31">
        <f>'M5 - Sparkling Water &amp; Soda'!K308</f>
        <v/>
      </c>
      <c r="G1514" s="30">
        <f>'M5 - Sparkling Water &amp; Soda'!AM308</f>
        <v/>
      </c>
      <c r="H1514" s="31">
        <f>'M5 - Sparkling Water &amp; Soda'!N308</f>
        <v/>
      </c>
      <c r="I1514" s="15">
        <f>'M5 - Sparkling Water &amp; Soda'!AJ308</f>
        <v/>
      </c>
      <c r="J1514" s="15" t="inlineStr">
        <is>
          <t>Capture live promo to assess.</t>
        </is>
      </c>
    </row>
    <row r="1515" ht="28" customHeight="1">
      <c r="A1515" s="15" t="inlineStr">
        <is>
          <t>Topo Chico</t>
        </is>
      </c>
      <c r="B1515" s="15" t="inlineStr">
        <is>
          <t>Topo Chico Mineral Water | Twist of Grapefruit | 15-pack 355mL</t>
        </is>
      </c>
      <c r="C1515" s="15" t="inlineStr">
        <is>
          <t>5) Sparkling water &amp; soda</t>
        </is>
      </c>
      <c r="D1515" s="30">
        <f>'M5 - Sparkling Water &amp; Soda'!F309</f>
        <v/>
      </c>
      <c r="E1515" s="33">
        <f>'M5 - Sparkling Water &amp; Soda'!J309</f>
        <v/>
      </c>
      <c r="F1515" s="31">
        <f>'M5 - Sparkling Water &amp; Soda'!K309</f>
        <v/>
      </c>
      <c r="G1515" s="30">
        <f>'M5 - Sparkling Water &amp; Soda'!AM309</f>
        <v/>
      </c>
      <c r="H1515" s="31">
        <f>'M5 - Sparkling Water &amp; Soda'!N309</f>
        <v/>
      </c>
      <c r="I1515" s="15">
        <f>'M5 - Sparkling Water &amp; Soda'!AJ309</f>
        <v/>
      </c>
      <c r="J1515" s="15" t="inlineStr">
        <is>
          <t>Capture live promo to assess.</t>
        </is>
      </c>
    </row>
    <row r="1516" ht="28" customHeight="1">
      <c r="A1516" s="15" t="inlineStr">
        <is>
          <t>Topo Chico</t>
        </is>
      </c>
      <c r="B1516" s="15" t="inlineStr">
        <is>
          <t>Topo Chico Mineral Water | Twist of Grapefruit | 18-pack 355mL</t>
        </is>
      </c>
      <c r="C1516" s="15" t="inlineStr">
        <is>
          <t>5) Sparkling water &amp; soda</t>
        </is>
      </c>
      <c r="D1516" s="30">
        <f>'M5 - Sparkling Water &amp; Soda'!F310</f>
        <v/>
      </c>
      <c r="E1516" s="33">
        <f>'M5 - Sparkling Water &amp; Soda'!J310</f>
        <v/>
      </c>
      <c r="F1516" s="31">
        <f>'M5 - Sparkling Water &amp; Soda'!K310</f>
        <v/>
      </c>
      <c r="G1516" s="30">
        <f>'M5 - Sparkling Water &amp; Soda'!AM310</f>
        <v/>
      </c>
      <c r="H1516" s="31">
        <f>'M5 - Sparkling Water &amp; Soda'!N310</f>
        <v/>
      </c>
      <c r="I1516" s="15">
        <f>'M5 - Sparkling Water &amp; Soda'!AJ310</f>
        <v/>
      </c>
      <c r="J1516" s="15" t="inlineStr">
        <is>
          <t>Capture live promo to assess.</t>
        </is>
      </c>
    </row>
    <row r="1517" ht="28" customHeight="1">
      <c r="A1517" s="15" t="inlineStr">
        <is>
          <t>Topo Chico</t>
        </is>
      </c>
      <c r="B1517" s="15" t="inlineStr">
        <is>
          <t>Topo Chico Mineral Water | Twist of Grapefruit | 24-pack 355mL</t>
        </is>
      </c>
      <c r="C1517" s="15" t="inlineStr">
        <is>
          <t>5) Sparkling water &amp; soda</t>
        </is>
      </c>
      <c r="D1517" s="30">
        <f>'M5 - Sparkling Water &amp; Soda'!F311</f>
        <v/>
      </c>
      <c r="E1517" s="33">
        <f>'M5 - Sparkling Water &amp; Soda'!J311</f>
        <v/>
      </c>
      <c r="F1517" s="31">
        <f>'M5 - Sparkling Water &amp; Soda'!K311</f>
        <v/>
      </c>
      <c r="G1517" s="30">
        <f>'M5 - Sparkling Water &amp; Soda'!AM311</f>
        <v/>
      </c>
      <c r="H1517" s="31">
        <f>'M5 - Sparkling Water &amp; Soda'!N311</f>
        <v/>
      </c>
      <c r="I1517" s="15">
        <f>'M5 - Sparkling Water &amp; Soda'!AJ311</f>
        <v/>
      </c>
      <c r="J1517" s="15" t="inlineStr">
        <is>
          <t>Capture live promo to assess.</t>
        </is>
      </c>
    </row>
    <row r="1518" ht="28" customHeight="1">
      <c r="A1518" s="15" t="inlineStr">
        <is>
          <t>Topo Chico</t>
        </is>
      </c>
      <c r="B1518" s="15" t="inlineStr">
        <is>
          <t>Topo Chico Mineral Water | Tangerine | single 355mL</t>
        </is>
      </c>
      <c r="C1518" s="15" t="inlineStr">
        <is>
          <t>5) Sparkling water &amp; soda</t>
        </is>
      </c>
      <c r="D1518" s="30">
        <f>'M5 - Sparkling Water &amp; Soda'!F312</f>
        <v/>
      </c>
      <c r="E1518" s="33">
        <f>'M5 - Sparkling Water &amp; Soda'!J312</f>
        <v/>
      </c>
      <c r="F1518" s="31">
        <f>'M5 - Sparkling Water &amp; Soda'!K312</f>
        <v/>
      </c>
      <c r="G1518" s="30">
        <f>'M5 - Sparkling Water &amp; Soda'!AM312</f>
        <v/>
      </c>
      <c r="H1518" s="31">
        <f>'M5 - Sparkling Water &amp; Soda'!N312</f>
        <v/>
      </c>
      <c r="I1518" s="15">
        <f>'M5 - Sparkling Water &amp; Soda'!AJ312</f>
        <v/>
      </c>
      <c r="J1518" s="15" t="inlineStr">
        <is>
          <t>Capture live promo to assess.</t>
        </is>
      </c>
    </row>
    <row r="1519" ht="28" customHeight="1">
      <c r="A1519" s="15" t="inlineStr">
        <is>
          <t>Topo Chico</t>
        </is>
      </c>
      <c r="B1519" s="15" t="inlineStr">
        <is>
          <t>Topo Chico Mineral Water | Tangerine | 8-pack 355mL</t>
        </is>
      </c>
      <c r="C1519" s="15" t="inlineStr">
        <is>
          <t>5) Sparkling water &amp; soda</t>
        </is>
      </c>
      <c r="D1519" s="30">
        <f>'M5 - Sparkling Water &amp; Soda'!F313</f>
        <v/>
      </c>
      <c r="E1519" s="33">
        <f>'M5 - Sparkling Water &amp; Soda'!J313</f>
        <v/>
      </c>
      <c r="F1519" s="31">
        <f>'M5 - Sparkling Water &amp; Soda'!K313</f>
        <v/>
      </c>
      <c r="G1519" s="30">
        <f>'M5 - Sparkling Water &amp; Soda'!AM313</f>
        <v/>
      </c>
      <c r="H1519" s="31">
        <f>'M5 - Sparkling Water &amp; Soda'!N313</f>
        <v/>
      </c>
      <c r="I1519" s="15">
        <f>'M5 - Sparkling Water &amp; Soda'!AJ313</f>
        <v/>
      </c>
      <c r="J1519" s="15" t="inlineStr">
        <is>
          <t>Capture live promo to assess.</t>
        </is>
      </c>
    </row>
    <row r="1520" ht="28" customHeight="1">
      <c r="A1520" s="15" t="inlineStr">
        <is>
          <t>Topo Chico</t>
        </is>
      </c>
      <c r="B1520" s="15" t="inlineStr">
        <is>
          <t>Topo Chico Mineral Water | Tangerine | 12-pack 355mL</t>
        </is>
      </c>
      <c r="C1520" s="15" t="inlineStr">
        <is>
          <t>5) Sparkling water &amp; soda</t>
        </is>
      </c>
      <c r="D1520" s="30">
        <f>'M5 - Sparkling Water &amp; Soda'!F314</f>
        <v/>
      </c>
      <c r="E1520" s="33">
        <f>'M5 - Sparkling Water &amp; Soda'!J314</f>
        <v/>
      </c>
      <c r="F1520" s="31">
        <f>'M5 - Sparkling Water &amp; Soda'!K314</f>
        <v/>
      </c>
      <c r="G1520" s="30">
        <f>'M5 - Sparkling Water &amp; Soda'!AM314</f>
        <v/>
      </c>
      <c r="H1520" s="31">
        <f>'M5 - Sparkling Water &amp; Soda'!N314</f>
        <v/>
      </c>
      <c r="I1520" s="15">
        <f>'M5 - Sparkling Water &amp; Soda'!AJ314</f>
        <v/>
      </c>
      <c r="J1520" s="15" t="inlineStr">
        <is>
          <t>Capture live promo to assess.</t>
        </is>
      </c>
    </row>
    <row r="1521" ht="28" customHeight="1">
      <c r="A1521" s="15" t="inlineStr">
        <is>
          <t>Topo Chico</t>
        </is>
      </c>
      <c r="B1521" s="15" t="inlineStr">
        <is>
          <t>Topo Chico Mineral Water | Tangerine | 15-pack 355mL</t>
        </is>
      </c>
      <c r="C1521" s="15" t="inlineStr">
        <is>
          <t>5) Sparkling water &amp; soda</t>
        </is>
      </c>
      <c r="D1521" s="30">
        <f>'M5 - Sparkling Water &amp; Soda'!F315</f>
        <v/>
      </c>
      <c r="E1521" s="33">
        <f>'M5 - Sparkling Water &amp; Soda'!J315</f>
        <v/>
      </c>
      <c r="F1521" s="31">
        <f>'M5 - Sparkling Water &amp; Soda'!K315</f>
        <v/>
      </c>
      <c r="G1521" s="30">
        <f>'M5 - Sparkling Water &amp; Soda'!AM315</f>
        <v/>
      </c>
      <c r="H1521" s="31">
        <f>'M5 - Sparkling Water &amp; Soda'!N315</f>
        <v/>
      </c>
      <c r="I1521" s="15">
        <f>'M5 - Sparkling Water &amp; Soda'!AJ315</f>
        <v/>
      </c>
      <c r="J1521" s="15" t="inlineStr">
        <is>
          <t>Capture live promo to assess.</t>
        </is>
      </c>
    </row>
    <row r="1522" ht="28" customHeight="1">
      <c r="A1522" s="15" t="inlineStr">
        <is>
          <t>Topo Chico</t>
        </is>
      </c>
      <c r="B1522" s="15" t="inlineStr">
        <is>
          <t>Topo Chico Mineral Water | Tangerine | 18-pack 355mL</t>
        </is>
      </c>
      <c r="C1522" s="15" t="inlineStr">
        <is>
          <t>5) Sparkling water &amp; soda</t>
        </is>
      </c>
      <c r="D1522" s="30">
        <f>'M5 - Sparkling Water &amp; Soda'!F316</f>
        <v/>
      </c>
      <c r="E1522" s="33">
        <f>'M5 - Sparkling Water &amp; Soda'!J316</f>
        <v/>
      </c>
      <c r="F1522" s="31">
        <f>'M5 - Sparkling Water &amp; Soda'!K316</f>
        <v/>
      </c>
      <c r="G1522" s="30">
        <f>'M5 - Sparkling Water &amp; Soda'!AM316</f>
        <v/>
      </c>
      <c r="H1522" s="31">
        <f>'M5 - Sparkling Water &amp; Soda'!N316</f>
        <v/>
      </c>
      <c r="I1522" s="15">
        <f>'M5 - Sparkling Water &amp; Soda'!AJ316</f>
        <v/>
      </c>
      <c r="J1522" s="15" t="inlineStr">
        <is>
          <t>Capture live promo to assess.</t>
        </is>
      </c>
    </row>
    <row r="1523" ht="28" customHeight="1">
      <c r="A1523" s="15" t="inlineStr">
        <is>
          <t>Topo Chico</t>
        </is>
      </c>
      <c r="B1523" s="15" t="inlineStr">
        <is>
          <t>Topo Chico Mineral Water | Tangerine | 24-pack 355mL</t>
        </is>
      </c>
      <c r="C1523" s="15" t="inlineStr">
        <is>
          <t>5) Sparkling water &amp; soda</t>
        </is>
      </c>
      <c r="D1523" s="30">
        <f>'M5 - Sparkling Water &amp; Soda'!F317</f>
        <v/>
      </c>
      <c r="E1523" s="33">
        <f>'M5 - Sparkling Water &amp; Soda'!J317</f>
        <v/>
      </c>
      <c r="F1523" s="31">
        <f>'M5 - Sparkling Water &amp; Soda'!K317</f>
        <v/>
      </c>
      <c r="G1523" s="30">
        <f>'M5 - Sparkling Water &amp; Soda'!AM317</f>
        <v/>
      </c>
      <c r="H1523" s="31">
        <f>'M5 - Sparkling Water &amp; Soda'!N317</f>
        <v/>
      </c>
      <c r="I1523" s="15">
        <f>'M5 - Sparkling Water &amp; Soda'!AJ317</f>
        <v/>
      </c>
      <c r="J1523" s="15" t="inlineStr">
        <is>
          <t>Capture live promo to assess.</t>
        </is>
      </c>
    </row>
    <row r="1524" ht="28" customHeight="1">
      <c r="A1524" s="15" t="inlineStr">
        <is>
          <t>Polar</t>
        </is>
      </c>
      <c r="B1524" s="15" t="inlineStr">
        <is>
          <t>Polar Seltzer | Black Cherry | single 355mL</t>
        </is>
      </c>
      <c r="C1524" s="15" t="inlineStr">
        <is>
          <t>5) Sparkling water &amp; soda</t>
        </is>
      </c>
      <c r="D1524" s="30">
        <f>'M5 - Sparkling Water &amp; Soda'!F318</f>
        <v/>
      </c>
      <c r="E1524" s="33">
        <f>'M5 - Sparkling Water &amp; Soda'!J318</f>
        <v/>
      </c>
      <c r="F1524" s="31">
        <f>'M5 - Sparkling Water &amp; Soda'!K318</f>
        <v/>
      </c>
      <c r="G1524" s="30">
        <f>'M5 - Sparkling Water &amp; Soda'!AM318</f>
        <v/>
      </c>
      <c r="H1524" s="31">
        <f>'M5 - Sparkling Water &amp; Soda'!N318</f>
        <v/>
      </c>
      <c r="I1524" s="15">
        <f>'M5 - Sparkling Water &amp; Soda'!AJ318</f>
        <v/>
      </c>
      <c r="J1524" s="15" t="inlineStr">
        <is>
          <t>Capture live promo to assess.</t>
        </is>
      </c>
    </row>
    <row r="1525" ht="28" customHeight="1">
      <c r="A1525" s="15" t="inlineStr">
        <is>
          <t>Polar</t>
        </is>
      </c>
      <c r="B1525" s="15" t="inlineStr">
        <is>
          <t>Polar Seltzer | Black Cherry | 8-pack 355mL</t>
        </is>
      </c>
      <c r="C1525" s="15" t="inlineStr">
        <is>
          <t>5) Sparkling water &amp; soda</t>
        </is>
      </c>
      <c r="D1525" s="30">
        <f>'M5 - Sparkling Water &amp; Soda'!F319</f>
        <v/>
      </c>
      <c r="E1525" s="33">
        <f>'M5 - Sparkling Water &amp; Soda'!J319</f>
        <v/>
      </c>
      <c r="F1525" s="31">
        <f>'M5 - Sparkling Water &amp; Soda'!K319</f>
        <v/>
      </c>
      <c r="G1525" s="30">
        <f>'M5 - Sparkling Water &amp; Soda'!AM319</f>
        <v/>
      </c>
      <c r="H1525" s="31">
        <f>'M5 - Sparkling Water &amp; Soda'!N319</f>
        <v/>
      </c>
      <c r="I1525" s="15">
        <f>'M5 - Sparkling Water &amp; Soda'!AJ319</f>
        <v/>
      </c>
      <c r="J1525" s="15" t="inlineStr">
        <is>
          <t>Capture live promo to assess.</t>
        </is>
      </c>
    </row>
    <row r="1526" ht="28" customHeight="1">
      <c r="A1526" s="15" t="inlineStr">
        <is>
          <t>Polar</t>
        </is>
      </c>
      <c r="B1526" s="15" t="inlineStr">
        <is>
          <t>Polar Seltzer | Black Cherry | 12-pack 355mL</t>
        </is>
      </c>
      <c r="C1526" s="15" t="inlineStr">
        <is>
          <t>5) Sparkling water &amp; soda</t>
        </is>
      </c>
      <c r="D1526" s="30">
        <f>'M5 - Sparkling Water &amp; Soda'!F320</f>
        <v/>
      </c>
      <c r="E1526" s="33">
        <f>'M5 - Sparkling Water &amp; Soda'!J320</f>
        <v/>
      </c>
      <c r="F1526" s="31">
        <f>'M5 - Sparkling Water &amp; Soda'!K320</f>
        <v/>
      </c>
      <c r="G1526" s="30">
        <f>'M5 - Sparkling Water &amp; Soda'!AM320</f>
        <v/>
      </c>
      <c r="H1526" s="31">
        <f>'M5 - Sparkling Water &amp; Soda'!N320</f>
        <v/>
      </c>
      <c r="I1526" s="15">
        <f>'M5 - Sparkling Water &amp; Soda'!AJ320</f>
        <v/>
      </c>
      <c r="J1526" s="15" t="inlineStr">
        <is>
          <t>Capture live promo to assess.</t>
        </is>
      </c>
    </row>
    <row r="1527" ht="28" customHeight="1">
      <c r="A1527" s="15" t="inlineStr">
        <is>
          <t>Polar</t>
        </is>
      </c>
      <c r="B1527" s="15" t="inlineStr">
        <is>
          <t>Polar Seltzer | Black Cherry | 15-pack 355mL</t>
        </is>
      </c>
      <c r="C1527" s="15" t="inlineStr">
        <is>
          <t>5) Sparkling water &amp; soda</t>
        </is>
      </c>
      <c r="D1527" s="30">
        <f>'M5 - Sparkling Water &amp; Soda'!F321</f>
        <v/>
      </c>
      <c r="E1527" s="33">
        <f>'M5 - Sparkling Water &amp; Soda'!J321</f>
        <v/>
      </c>
      <c r="F1527" s="31">
        <f>'M5 - Sparkling Water &amp; Soda'!K321</f>
        <v/>
      </c>
      <c r="G1527" s="30">
        <f>'M5 - Sparkling Water &amp; Soda'!AM321</f>
        <v/>
      </c>
      <c r="H1527" s="31">
        <f>'M5 - Sparkling Water &amp; Soda'!N321</f>
        <v/>
      </c>
      <c r="I1527" s="15">
        <f>'M5 - Sparkling Water &amp; Soda'!AJ321</f>
        <v/>
      </c>
      <c r="J1527" s="15" t="inlineStr">
        <is>
          <t>Capture live promo to assess.</t>
        </is>
      </c>
    </row>
    <row r="1528" ht="28" customHeight="1">
      <c r="A1528" s="15" t="inlineStr">
        <is>
          <t>Polar</t>
        </is>
      </c>
      <c r="B1528" s="15" t="inlineStr">
        <is>
          <t>Polar Seltzer | Black Cherry | 18-pack 355mL</t>
        </is>
      </c>
      <c r="C1528" s="15" t="inlineStr">
        <is>
          <t>5) Sparkling water &amp; soda</t>
        </is>
      </c>
      <c r="D1528" s="30">
        <f>'M5 - Sparkling Water &amp; Soda'!F322</f>
        <v/>
      </c>
      <c r="E1528" s="33">
        <f>'M5 - Sparkling Water &amp; Soda'!J322</f>
        <v/>
      </c>
      <c r="F1528" s="31">
        <f>'M5 - Sparkling Water &amp; Soda'!K322</f>
        <v/>
      </c>
      <c r="G1528" s="30">
        <f>'M5 - Sparkling Water &amp; Soda'!AM322</f>
        <v/>
      </c>
      <c r="H1528" s="31">
        <f>'M5 - Sparkling Water &amp; Soda'!N322</f>
        <v/>
      </c>
      <c r="I1528" s="15">
        <f>'M5 - Sparkling Water &amp; Soda'!AJ322</f>
        <v/>
      </c>
      <c r="J1528" s="15" t="inlineStr">
        <is>
          <t>Capture live promo to assess.</t>
        </is>
      </c>
    </row>
    <row r="1529" ht="28" customHeight="1">
      <c r="A1529" s="15" t="inlineStr">
        <is>
          <t>Polar</t>
        </is>
      </c>
      <c r="B1529" s="15" t="inlineStr">
        <is>
          <t>Polar Seltzer | Black Cherry | 24-pack 355mL</t>
        </is>
      </c>
      <c r="C1529" s="15" t="inlineStr">
        <is>
          <t>5) Sparkling water &amp; soda</t>
        </is>
      </c>
      <c r="D1529" s="30">
        <f>'M5 - Sparkling Water &amp; Soda'!F323</f>
        <v/>
      </c>
      <c r="E1529" s="33">
        <f>'M5 - Sparkling Water &amp; Soda'!J323</f>
        <v/>
      </c>
      <c r="F1529" s="31">
        <f>'M5 - Sparkling Water &amp; Soda'!K323</f>
        <v/>
      </c>
      <c r="G1529" s="30">
        <f>'M5 - Sparkling Water &amp; Soda'!AM323</f>
        <v/>
      </c>
      <c r="H1529" s="31">
        <f>'M5 - Sparkling Water &amp; Soda'!N323</f>
        <v/>
      </c>
      <c r="I1529" s="15">
        <f>'M5 - Sparkling Water &amp; Soda'!AJ323</f>
        <v/>
      </c>
      <c r="J1529" s="15" t="inlineStr">
        <is>
          <t>Capture live promo to assess.</t>
        </is>
      </c>
    </row>
    <row r="1530" ht="28" customHeight="1">
      <c r="A1530" s="15" t="inlineStr">
        <is>
          <t>Polar</t>
        </is>
      </c>
      <c r="B1530" s="15" t="inlineStr">
        <is>
          <t>Polar Seltzer | Ruby Red Grapefruit | single 355mL</t>
        </is>
      </c>
      <c r="C1530" s="15" t="inlineStr">
        <is>
          <t>5) Sparkling water &amp; soda</t>
        </is>
      </c>
      <c r="D1530" s="30">
        <f>'M5 - Sparkling Water &amp; Soda'!F324</f>
        <v/>
      </c>
      <c r="E1530" s="33">
        <f>'M5 - Sparkling Water &amp; Soda'!J324</f>
        <v/>
      </c>
      <c r="F1530" s="31">
        <f>'M5 - Sparkling Water &amp; Soda'!K324</f>
        <v/>
      </c>
      <c r="G1530" s="30">
        <f>'M5 - Sparkling Water &amp; Soda'!AM324</f>
        <v/>
      </c>
      <c r="H1530" s="31">
        <f>'M5 - Sparkling Water &amp; Soda'!N324</f>
        <v/>
      </c>
      <c r="I1530" s="15">
        <f>'M5 - Sparkling Water &amp; Soda'!AJ324</f>
        <v/>
      </c>
      <c r="J1530" s="15" t="inlineStr">
        <is>
          <t>Capture live promo to assess.</t>
        </is>
      </c>
    </row>
    <row r="1531" ht="28" customHeight="1">
      <c r="A1531" s="15" t="inlineStr">
        <is>
          <t>Polar</t>
        </is>
      </c>
      <c r="B1531" s="15" t="inlineStr">
        <is>
          <t>Polar Seltzer | Ruby Red Grapefruit | 8-pack 355mL</t>
        </is>
      </c>
      <c r="C1531" s="15" t="inlineStr">
        <is>
          <t>5) Sparkling water &amp; soda</t>
        </is>
      </c>
      <c r="D1531" s="30">
        <f>'M5 - Sparkling Water &amp; Soda'!F325</f>
        <v/>
      </c>
      <c r="E1531" s="33">
        <f>'M5 - Sparkling Water &amp; Soda'!J325</f>
        <v/>
      </c>
      <c r="F1531" s="31">
        <f>'M5 - Sparkling Water &amp; Soda'!K325</f>
        <v/>
      </c>
      <c r="G1531" s="30">
        <f>'M5 - Sparkling Water &amp; Soda'!AM325</f>
        <v/>
      </c>
      <c r="H1531" s="31">
        <f>'M5 - Sparkling Water &amp; Soda'!N325</f>
        <v/>
      </c>
      <c r="I1531" s="15">
        <f>'M5 - Sparkling Water &amp; Soda'!AJ325</f>
        <v/>
      </c>
      <c r="J1531" s="15" t="inlineStr">
        <is>
          <t>Capture live promo to assess.</t>
        </is>
      </c>
    </row>
    <row r="1532" ht="28" customHeight="1">
      <c r="A1532" s="15" t="inlineStr">
        <is>
          <t>Polar</t>
        </is>
      </c>
      <c r="B1532" s="15" t="inlineStr">
        <is>
          <t>Polar Seltzer | Ruby Red Grapefruit | 12-pack 355mL</t>
        </is>
      </c>
      <c r="C1532" s="15" t="inlineStr">
        <is>
          <t>5) Sparkling water &amp; soda</t>
        </is>
      </c>
      <c r="D1532" s="30">
        <f>'M5 - Sparkling Water &amp; Soda'!F326</f>
        <v/>
      </c>
      <c r="E1532" s="33">
        <f>'M5 - Sparkling Water &amp; Soda'!J326</f>
        <v/>
      </c>
      <c r="F1532" s="31">
        <f>'M5 - Sparkling Water &amp; Soda'!K326</f>
        <v/>
      </c>
      <c r="G1532" s="30">
        <f>'M5 - Sparkling Water &amp; Soda'!AM326</f>
        <v/>
      </c>
      <c r="H1532" s="31">
        <f>'M5 - Sparkling Water &amp; Soda'!N326</f>
        <v/>
      </c>
      <c r="I1532" s="15">
        <f>'M5 - Sparkling Water &amp; Soda'!AJ326</f>
        <v/>
      </c>
      <c r="J1532" s="15" t="inlineStr">
        <is>
          <t>Capture live promo to assess.</t>
        </is>
      </c>
    </row>
    <row r="1533" ht="28" customHeight="1">
      <c r="A1533" s="15" t="inlineStr">
        <is>
          <t>Polar</t>
        </is>
      </c>
      <c r="B1533" s="15" t="inlineStr">
        <is>
          <t>Polar Seltzer | Ruby Red Grapefruit | 15-pack 355mL</t>
        </is>
      </c>
      <c r="C1533" s="15" t="inlineStr">
        <is>
          <t>5) Sparkling water &amp; soda</t>
        </is>
      </c>
      <c r="D1533" s="30">
        <f>'M5 - Sparkling Water &amp; Soda'!F327</f>
        <v/>
      </c>
      <c r="E1533" s="33">
        <f>'M5 - Sparkling Water &amp; Soda'!J327</f>
        <v/>
      </c>
      <c r="F1533" s="31">
        <f>'M5 - Sparkling Water &amp; Soda'!K327</f>
        <v/>
      </c>
      <c r="G1533" s="30">
        <f>'M5 - Sparkling Water &amp; Soda'!AM327</f>
        <v/>
      </c>
      <c r="H1533" s="31">
        <f>'M5 - Sparkling Water &amp; Soda'!N327</f>
        <v/>
      </c>
      <c r="I1533" s="15">
        <f>'M5 - Sparkling Water &amp; Soda'!AJ327</f>
        <v/>
      </c>
      <c r="J1533" s="15" t="inlineStr">
        <is>
          <t>Capture live promo to assess.</t>
        </is>
      </c>
    </row>
    <row r="1534" ht="28" customHeight="1">
      <c r="A1534" s="15" t="inlineStr">
        <is>
          <t>Polar</t>
        </is>
      </c>
      <c r="B1534" s="15" t="inlineStr">
        <is>
          <t>Polar Seltzer | Ruby Red Grapefruit | 18-pack 355mL</t>
        </is>
      </c>
      <c r="C1534" s="15" t="inlineStr">
        <is>
          <t>5) Sparkling water &amp; soda</t>
        </is>
      </c>
      <c r="D1534" s="30">
        <f>'M5 - Sparkling Water &amp; Soda'!F328</f>
        <v/>
      </c>
      <c r="E1534" s="33">
        <f>'M5 - Sparkling Water &amp; Soda'!J328</f>
        <v/>
      </c>
      <c r="F1534" s="31">
        <f>'M5 - Sparkling Water &amp; Soda'!K328</f>
        <v/>
      </c>
      <c r="G1534" s="30">
        <f>'M5 - Sparkling Water &amp; Soda'!AM328</f>
        <v/>
      </c>
      <c r="H1534" s="31">
        <f>'M5 - Sparkling Water &amp; Soda'!N328</f>
        <v/>
      </c>
      <c r="I1534" s="15">
        <f>'M5 - Sparkling Water &amp; Soda'!AJ328</f>
        <v/>
      </c>
      <c r="J1534" s="15" t="inlineStr">
        <is>
          <t>Capture live promo to assess.</t>
        </is>
      </c>
    </row>
    <row r="1535" ht="28" customHeight="1">
      <c r="A1535" s="15" t="inlineStr">
        <is>
          <t>Polar</t>
        </is>
      </c>
      <c r="B1535" s="15" t="inlineStr">
        <is>
          <t>Polar Seltzer | Ruby Red Grapefruit | 24-pack 355mL</t>
        </is>
      </c>
      <c r="C1535" s="15" t="inlineStr">
        <is>
          <t>5) Sparkling water &amp; soda</t>
        </is>
      </c>
      <c r="D1535" s="30">
        <f>'M5 - Sparkling Water &amp; Soda'!F329</f>
        <v/>
      </c>
      <c r="E1535" s="33">
        <f>'M5 - Sparkling Water &amp; Soda'!J329</f>
        <v/>
      </c>
      <c r="F1535" s="31">
        <f>'M5 - Sparkling Water &amp; Soda'!K329</f>
        <v/>
      </c>
      <c r="G1535" s="30">
        <f>'M5 - Sparkling Water &amp; Soda'!AM329</f>
        <v/>
      </c>
      <c r="H1535" s="31">
        <f>'M5 - Sparkling Water &amp; Soda'!N329</f>
        <v/>
      </c>
      <c r="I1535" s="15">
        <f>'M5 - Sparkling Water &amp; Soda'!AJ329</f>
        <v/>
      </c>
      <c r="J1535" s="15" t="inlineStr">
        <is>
          <t>Capture live promo to assess.</t>
        </is>
      </c>
    </row>
    <row r="1536" ht="28" customHeight="1">
      <c r="A1536" s="15" t="inlineStr">
        <is>
          <t>Polar</t>
        </is>
      </c>
      <c r="B1536" s="15" t="inlineStr">
        <is>
          <t>Polar Seltzer | Lime | single 355mL</t>
        </is>
      </c>
      <c r="C1536" s="15" t="inlineStr">
        <is>
          <t>5) Sparkling water &amp; soda</t>
        </is>
      </c>
      <c r="D1536" s="30">
        <f>'M5 - Sparkling Water &amp; Soda'!F330</f>
        <v/>
      </c>
      <c r="E1536" s="33">
        <f>'M5 - Sparkling Water &amp; Soda'!J330</f>
        <v/>
      </c>
      <c r="F1536" s="31">
        <f>'M5 - Sparkling Water &amp; Soda'!K330</f>
        <v/>
      </c>
      <c r="G1536" s="30">
        <f>'M5 - Sparkling Water &amp; Soda'!AM330</f>
        <v/>
      </c>
      <c r="H1536" s="31">
        <f>'M5 - Sparkling Water &amp; Soda'!N330</f>
        <v/>
      </c>
      <c r="I1536" s="15">
        <f>'M5 - Sparkling Water &amp; Soda'!AJ330</f>
        <v/>
      </c>
      <c r="J1536" s="15" t="inlineStr">
        <is>
          <t>Capture live promo to assess.</t>
        </is>
      </c>
    </row>
    <row r="1537" ht="28" customHeight="1">
      <c r="A1537" s="15" t="inlineStr">
        <is>
          <t>Polar</t>
        </is>
      </c>
      <c r="B1537" s="15" t="inlineStr">
        <is>
          <t>Polar Seltzer | Lime | 8-pack 355mL</t>
        </is>
      </c>
      <c r="C1537" s="15" t="inlineStr">
        <is>
          <t>5) Sparkling water &amp; soda</t>
        </is>
      </c>
      <c r="D1537" s="30">
        <f>'M5 - Sparkling Water &amp; Soda'!F331</f>
        <v/>
      </c>
      <c r="E1537" s="33">
        <f>'M5 - Sparkling Water &amp; Soda'!J331</f>
        <v/>
      </c>
      <c r="F1537" s="31">
        <f>'M5 - Sparkling Water &amp; Soda'!K331</f>
        <v/>
      </c>
      <c r="G1537" s="30">
        <f>'M5 - Sparkling Water &amp; Soda'!AM331</f>
        <v/>
      </c>
      <c r="H1537" s="31">
        <f>'M5 - Sparkling Water &amp; Soda'!N331</f>
        <v/>
      </c>
      <c r="I1537" s="15">
        <f>'M5 - Sparkling Water &amp; Soda'!AJ331</f>
        <v/>
      </c>
      <c r="J1537" s="15" t="inlineStr">
        <is>
          <t>Capture live promo to assess.</t>
        </is>
      </c>
    </row>
    <row r="1538" ht="28" customHeight="1">
      <c r="A1538" s="15" t="inlineStr">
        <is>
          <t>Polar</t>
        </is>
      </c>
      <c r="B1538" s="15" t="inlineStr">
        <is>
          <t>Polar Seltzer | Lime | 12-pack 355mL</t>
        </is>
      </c>
      <c r="C1538" s="15" t="inlineStr">
        <is>
          <t>5) Sparkling water &amp; soda</t>
        </is>
      </c>
      <c r="D1538" s="30">
        <f>'M5 - Sparkling Water &amp; Soda'!F332</f>
        <v/>
      </c>
      <c r="E1538" s="33">
        <f>'M5 - Sparkling Water &amp; Soda'!J332</f>
        <v/>
      </c>
      <c r="F1538" s="31">
        <f>'M5 - Sparkling Water &amp; Soda'!K332</f>
        <v/>
      </c>
      <c r="G1538" s="30">
        <f>'M5 - Sparkling Water &amp; Soda'!AM332</f>
        <v/>
      </c>
      <c r="H1538" s="31">
        <f>'M5 - Sparkling Water &amp; Soda'!N332</f>
        <v/>
      </c>
      <c r="I1538" s="15">
        <f>'M5 - Sparkling Water &amp; Soda'!AJ332</f>
        <v/>
      </c>
      <c r="J1538" s="15" t="inlineStr">
        <is>
          <t>Capture live promo to assess.</t>
        </is>
      </c>
    </row>
    <row r="1539" ht="28" customHeight="1">
      <c r="A1539" s="15" t="inlineStr">
        <is>
          <t>Polar</t>
        </is>
      </c>
      <c r="B1539" s="15" t="inlineStr">
        <is>
          <t>Polar Seltzer | Lime | 15-pack 355mL</t>
        </is>
      </c>
      <c r="C1539" s="15" t="inlineStr">
        <is>
          <t>5) Sparkling water &amp; soda</t>
        </is>
      </c>
      <c r="D1539" s="30">
        <f>'M5 - Sparkling Water &amp; Soda'!F333</f>
        <v/>
      </c>
      <c r="E1539" s="33">
        <f>'M5 - Sparkling Water &amp; Soda'!J333</f>
        <v/>
      </c>
      <c r="F1539" s="31">
        <f>'M5 - Sparkling Water &amp; Soda'!K333</f>
        <v/>
      </c>
      <c r="G1539" s="30">
        <f>'M5 - Sparkling Water &amp; Soda'!AM333</f>
        <v/>
      </c>
      <c r="H1539" s="31">
        <f>'M5 - Sparkling Water &amp; Soda'!N333</f>
        <v/>
      </c>
      <c r="I1539" s="15">
        <f>'M5 - Sparkling Water &amp; Soda'!AJ333</f>
        <v/>
      </c>
      <c r="J1539" s="15" t="inlineStr">
        <is>
          <t>Capture live promo to assess.</t>
        </is>
      </c>
    </row>
    <row r="1540" ht="28" customHeight="1">
      <c r="A1540" s="15" t="inlineStr">
        <is>
          <t>Polar</t>
        </is>
      </c>
      <c r="B1540" s="15" t="inlineStr">
        <is>
          <t>Polar Seltzer | Lime | 18-pack 355mL</t>
        </is>
      </c>
      <c r="C1540" s="15" t="inlineStr">
        <is>
          <t>5) Sparkling water &amp; soda</t>
        </is>
      </c>
      <c r="D1540" s="30">
        <f>'M5 - Sparkling Water &amp; Soda'!F334</f>
        <v/>
      </c>
      <c r="E1540" s="33">
        <f>'M5 - Sparkling Water &amp; Soda'!J334</f>
        <v/>
      </c>
      <c r="F1540" s="31">
        <f>'M5 - Sparkling Water &amp; Soda'!K334</f>
        <v/>
      </c>
      <c r="G1540" s="30">
        <f>'M5 - Sparkling Water &amp; Soda'!AM334</f>
        <v/>
      </c>
      <c r="H1540" s="31">
        <f>'M5 - Sparkling Water &amp; Soda'!N334</f>
        <v/>
      </c>
      <c r="I1540" s="15">
        <f>'M5 - Sparkling Water &amp; Soda'!AJ334</f>
        <v/>
      </c>
      <c r="J1540" s="15" t="inlineStr">
        <is>
          <t>Capture live promo to assess.</t>
        </is>
      </c>
    </row>
    <row r="1541" ht="28" customHeight="1">
      <c r="A1541" s="15" t="inlineStr">
        <is>
          <t>Polar</t>
        </is>
      </c>
      <c r="B1541" s="15" t="inlineStr">
        <is>
          <t>Polar Seltzer | Lime | 24-pack 355mL</t>
        </is>
      </c>
      <c r="C1541" s="15" t="inlineStr">
        <is>
          <t>5) Sparkling water &amp; soda</t>
        </is>
      </c>
      <c r="D1541" s="30">
        <f>'M5 - Sparkling Water &amp; Soda'!F335</f>
        <v/>
      </c>
      <c r="E1541" s="33">
        <f>'M5 - Sparkling Water &amp; Soda'!J335</f>
        <v/>
      </c>
      <c r="F1541" s="31">
        <f>'M5 - Sparkling Water &amp; Soda'!K335</f>
        <v/>
      </c>
      <c r="G1541" s="30">
        <f>'M5 - Sparkling Water &amp; Soda'!AM335</f>
        <v/>
      </c>
      <c r="H1541" s="31">
        <f>'M5 - Sparkling Water &amp; Soda'!N335</f>
        <v/>
      </c>
      <c r="I1541" s="15">
        <f>'M5 - Sparkling Water &amp; Soda'!AJ335</f>
        <v/>
      </c>
      <c r="J1541" s="15" t="inlineStr">
        <is>
          <t>Capture live promo to assess.</t>
        </is>
      </c>
    </row>
    <row r="1542" ht="28" customHeight="1">
      <c r="A1542" s="15" t="inlineStr">
        <is>
          <t>Polar</t>
        </is>
      </c>
      <c r="B1542" s="15" t="inlineStr">
        <is>
          <t>Polar Seltzer | Mandarin | single 355mL</t>
        </is>
      </c>
      <c r="C1542" s="15" t="inlineStr">
        <is>
          <t>5) Sparkling water &amp; soda</t>
        </is>
      </c>
      <c r="D1542" s="30">
        <f>'M5 - Sparkling Water &amp; Soda'!F336</f>
        <v/>
      </c>
      <c r="E1542" s="33">
        <f>'M5 - Sparkling Water &amp; Soda'!J336</f>
        <v/>
      </c>
      <c r="F1542" s="31">
        <f>'M5 - Sparkling Water &amp; Soda'!K336</f>
        <v/>
      </c>
      <c r="G1542" s="30">
        <f>'M5 - Sparkling Water &amp; Soda'!AM336</f>
        <v/>
      </c>
      <c r="H1542" s="31">
        <f>'M5 - Sparkling Water &amp; Soda'!N336</f>
        <v/>
      </c>
      <c r="I1542" s="15">
        <f>'M5 - Sparkling Water &amp; Soda'!AJ336</f>
        <v/>
      </c>
      <c r="J1542" s="15" t="inlineStr">
        <is>
          <t>Capture live promo to assess.</t>
        </is>
      </c>
    </row>
    <row r="1543" ht="28" customHeight="1">
      <c r="A1543" s="15" t="inlineStr">
        <is>
          <t>Polar</t>
        </is>
      </c>
      <c r="B1543" s="15" t="inlineStr">
        <is>
          <t>Polar Seltzer | Mandarin | 8-pack 355mL</t>
        </is>
      </c>
      <c r="C1543" s="15" t="inlineStr">
        <is>
          <t>5) Sparkling water &amp; soda</t>
        </is>
      </c>
      <c r="D1543" s="30">
        <f>'M5 - Sparkling Water &amp; Soda'!F337</f>
        <v/>
      </c>
      <c r="E1543" s="33">
        <f>'M5 - Sparkling Water &amp; Soda'!J337</f>
        <v/>
      </c>
      <c r="F1543" s="31">
        <f>'M5 - Sparkling Water &amp; Soda'!K337</f>
        <v/>
      </c>
      <c r="G1543" s="30">
        <f>'M5 - Sparkling Water &amp; Soda'!AM337</f>
        <v/>
      </c>
      <c r="H1543" s="31">
        <f>'M5 - Sparkling Water &amp; Soda'!N337</f>
        <v/>
      </c>
      <c r="I1543" s="15">
        <f>'M5 - Sparkling Water &amp; Soda'!AJ337</f>
        <v/>
      </c>
      <c r="J1543" s="15" t="inlineStr">
        <is>
          <t>Capture live promo to assess.</t>
        </is>
      </c>
    </row>
    <row r="1544" ht="28" customHeight="1">
      <c r="A1544" s="15" t="inlineStr">
        <is>
          <t>Polar</t>
        </is>
      </c>
      <c r="B1544" s="15" t="inlineStr">
        <is>
          <t>Polar Seltzer | Mandarin | 12-pack 355mL</t>
        </is>
      </c>
      <c r="C1544" s="15" t="inlineStr">
        <is>
          <t>5) Sparkling water &amp; soda</t>
        </is>
      </c>
      <c r="D1544" s="30">
        <f>'M5 - Sparkling Water &amp; Soda'!F338</f>
        <v/>
      </c>
      <c r="E1544" s="33">
        <f>'M5 - Sparkling Water &amp; Soda'!J338</f>
        <v/>
      </c>
      <c r="F1544" s="31">
        <f>'M5 - Sparkling Water &amp; Soda'!K338</f>
        <v/>
      </c>
      <c r="G1544" s="30">
        <f>'M5 - Sparkling Water &amp; Soda'!AM338</f>
        <v/>
      </c>
      <c r="H1544" s="31">
        <f>'M5 - Sparkling Water &amp; Soda'!N338</f>
        <v/>
      </c>
      <c r="I1544" s="15">
        <f>'M5 - Sparkling Water &amp; Soda'!AJ338</f>
        <v/>
      </c>
      <c r="J1544" s="15" t="inlineStr">
        <is>
          <t>Capture live promo to assess.</t>
        </is>
      </c>
    </row>
    <row r="1545" ht="28" customHeight="1">
      <c r="A1545" s="15" t="inlineStr">
        <is>
          <t>Polar</t>
        </is>
      </c>
      <c r="B1545" s="15" t="inlineStr">
        <is>
          <t>Polar Seltzer | Mandarin | 15-pack 355mL</t>
        </is>
      </c>
      <c r="C1545" s="15" t="inlineStr">
        <is>
          <t>5) Sparkling water &amp; soda</t>
        </is>
      </c>
      <c r="D1545" s="30">
        <f>'M5 - Sparkling Water &amp; Soda'!F339</f>
        <v/>
      </c>
      <c r="E1545" s="33">
        <f>'M5 - Sparkling Water &amp; Soda'!J339</f>
        <v/>
      </c>
      <c r="F1545" s="31">
        <f>'M5 - Sparkling Water &amp; Soda'!K339</f>
        <v/>
      </c>
      <c r="G1545" s="30">
        <f>'M5 - Sparkling Water &amp; Soda'!AM339</f>
        <v/>
      </c>
      <c r="H1545" s="31">
        <f>'M5 - Sparkling Water &amp; Soda'!N339</f>
        <v/>
      </c>
      <c r="I1545" s="15">
        <f>'M5 - Sparkling Water &amp; Soda'!AJ339</f>
        <v/>
      </c>
      <c r="J1545" s="15" t="inlineStr">
        <is>
          <t>Capture live promo to assess.</t>
        </is>
      </c>
    </row>
    <row r="1546" ht="28" customHeight="1">
      <c r="A1546" s="15" t="inlineStr">
        <is>
          <t>Polar</t>
        </is>
      </c>
      <c r="B1546" s="15" t="inlineStr">
        <is>
          <t>Polar Seltzer | Mandarin | 18-pack 355mL</t>
        </is>
      </c>
      <c r="C1546" s="15" t="inlineStr">
        <is>
          <t>5) Sparkling water &amp; soda</t>
        </is>
      </c>
      <c r="D1546" s="30">
        <f>'M5 - Sparkling Water &amp; Soda'!F340</f>
        <v/>
      </c>
      <c r="E1546" s="33">
        <f>'M5 - Sparkling Water &amp; Soda'!J340</f>
        <v/>
      </c>
      <c r="F1546" s="31">
        <f>'M5 - Sparkling Water &amp; Soda'!K340</f>
        <v/>
      </c>
      <c r="G1546" s="30">
        <f>'M5 - Sparkling Water &amp; Soda'!AM340</f>
        <v/>
      </c>
      <c r="H1546" s="31">
        <f>'M5 - Sparkling Water &amp; Soda'!N340</f>
        <v/>
      </c>
      <c r="I1546" s="15">
        <f>'M5 - Sparkling Water &amp; Soda'!AJ340</f>
        <v/>
      </c>
      <c r="J1546" s="15" t="inlineStr">
        <is>
          <t>Capture live promo to assess.</t>
        </is>
      </c>
    </row>
    <row r="1547" ht="28" customHeight="1">
      <c r="A1547" s="15" t="inlineStr">
        <is>
          <t>Polar</t>
        </is>
      </c>
      <c r="B1547" s="15" t="inlineStr">
        <is>
          <t>Polar Seltzer | Mandarin | 24-pack 355mL</t>
        </is>
      </c>
      <c r="C1547" s="15" t="inlineStr">
        <is>
          <t>5) Sparkling water &amp; soda</t>
        </is>
      </c>
      <c r="D1547" s="30">
        <f>'M5 - Sparkling Water &amp; Soda'!F341</f>
        <v/>
      </c>
      <c r="E1547" s="33">
        <f>'M5 - Sparkling Water &amp; Soda'!J341</f>
        <v/>
      </c>
      <c r="F1547" s="31">
        <f>'M5 - Sparkling Water &amp; Soda'!K341</f>
        <v/>
      </c>
      <c r="G1547" s="30">
        <f>'M5 - Sparkling Water &amp; Soda'!AM341</f>
        <v/>
      </c>
      <c r="H1547" s="31">
        <f>'M5 - Sparkling Water &amp; Soda'!N341</f>
        <v/>
      </c>
      <c r="I1547" s="15">
        <f>'M5 - Sparkling Water &amp; Soda'!AJ341</f>
        <v/>
      </c>
      <c r="J1547" s="15" t="inlineStr">
        <is>
          <t>Capture live promo to assess.</t>
        </is>
      </c>
    </row>
    <row r="1548" ht="28" customHeight="1">
      <c r="A1548" s="15" t="inlineStr">
        <is>
          <t>Polar</t>
        </is>
      </c>
      <c r="B1548" s="15" t="inlineStr">
        <is>
          <t>Polar Seltzer | Raspberry Lime | single 355mL</t>
        </is>
      </c>
      <c r="C1548" s="15" t="inlineStr">
        <is>
          <t>5) Sparkling water &amp; soda</t>
        </is>
      </c>
      <c r="D1548" s="30">
        <f>'M5 - Sparkling Water &amp; Soda'!F342</f>
        <v/>
      </c>
      <c r="E1548" s="33">
        <f>'M5 - Sparkling Water &amp; Soda'!J342</f>
        <v/>
      </c>
      <c r="F1548" s="31">
        <f>'M5 - Sparkling Water &amp; Soda'!K342</f>
        <v/>
      </c>
      <c r="G1548" s="30">
        <f>'M5 - Sparkling Water &amp; Soda'!AM342</f>
        <v/>
      </c>
      <c r="H1548" s="31">
        <f>'M5 - Sparkling Water &amp; Soda'!N342</f>
        <v/>
      </c>
      <c r="I1548" s="15">
        <f>'M5 - Sparkling Water &amp; Soda'!AJ342</f>
        <v/>
      </c>
      <c r="J1548" s="15" t="inlineStr">
        <is>
          <t>Capture live promo to assess.</t>
        </is>
      </c>
    </row>
    <row r="1549" ht="28" customHeight="1">
      <c r="A1549" s="15" t="inlineStr">
        <is>
          <t>Polar</t>
        </is>
      </c>
      <c r="B1549" s="15" t="inlineStr">
        <is>
          <t>Polar Seltzer | Raspberry Lime | 8-pack 355mL</t>
        </is>
      </c>
      <c r="C1549" s="15" t="inlineStr">
        <is>
          <t>5) Sparkling water &amp; soda</t>
        </is>
      </c>
      <c r="D1549" s="30">
        <f>'M5 - Sparkling Water &amp; Soda'!F343</f>
        <v/>
      </c>
      <c r="E1549" s="33">
        <f>'M5 - Sparkling Water &amp; Soda'!J343</f>
        <v/>
      </c>
      <c r="F1549" s="31">
        <f>'M5 - Sparkling Water &amp; Soda'!K343</f>
        <v/>
      </c>
      <c r="G1549" s="30">
        <f>'M5 - Sparkling Water &amp; Soda'!AM343</f>
        <v/>
      </c>
      <c r="H1549" s="31">
        <f>'M5 - Sparkling Water &amp; Soda'!N343</f>
        <v/>
      </c>
      <c r="I1549" s="15">
        <f>'M5 - Sparkling Water &amp; Soda'!AJ343</f>
        <v/>
      </c>
      <c r="J1549" s="15" t="inlineStr">
        <is>
          <t>Capture live promo to assess.</t>
        </is>
      </c>
    </row>
    <row r="1550" ht="28" customHeight="1">
      <c r="A1550" s="15" t="inlineStr">
        <is>
          <t>Polar</t>
        </is>
      </c>
      <c r="B1550" s="15" t="inlineStr">
        <is>
          <t>Polar Seltzer | Raspberry Lime | 12-pack 355mL</t>
        </is>
      </c>
      <c r="C1550" s="15" t="inlineStr">
        <is>
          <t>5) Sparkling water &amp; soda</t>
        </is>
      </c>
      <c r="D1550" s="30">
        <f>'M5 - Sparkling Water &amp; Soda'!F344</f>
        <v/>
      </c>
      <c r="E1550" s="33">
        <f>'M5 - Sparkling Water &amp; Soda'!J344</f>
        <v/>
      </c>
      <c r="F1550" s="31">
        <f>'M5 - Sparkling Water &amp; Soda'!K344</f>
        <v/>
      </c>
      <c r="G1550" s="30">
        <f>'M5 - Sparkling Water &amp; Soda'!AM344</f>
        <v/>
      </c>
      <c r="H1550" s="31">
        <f>'M5 - Sparkling Water &amp; Soda'!N344</f>
        <v/>
      </c>
      <c r="I1550" s="15">
        <f>'M5 - Sparkling Water &amp; Soda'!AJ344</f>
        <v/>
      </c>
      <c r="J1550" s="15" t="inlineStr">
        <is>
          <t>Capture live promo to assess.</t>
        </is>
      </c>
    </row>
    <row r="1551" ht="28" customHeight="1">
      <c r="A1551" s="15" t="inlineStr">
        <is>
          <t>Polar</t>
        </is>
      </c>
      <c r="B1551" s="15" t="inlineStr">
        <is>
          <t>Polar Seltzer | Raspberry Lime | 15-pack 355mL</t>
        </is>
      </c>
      <c r="C1551" s="15" t="inlineStr">
        <is>
          <t>5) Sparkling water &amp; soda</t>
        </is>
      </c>
      <c r="D1551" s="30">
        <f>'M5 - Sparkling Water &amp; Soda'!F345</f>
        <v/>
      </c>
      <c r="E1551" s="33">
        <f>'M5 - Sparkling Water &amp; Soda'!J345</f>
        <v/>
      </c>
      <c r="F1551" s="31">
        <f>'M5 - Sparkling Water &amp; Soda'!K345</f>
        <v/>
      </c>
      <c r="G1551" s="30">
        <f>'M5 - Sparkling Water &amp; Soda'!AM345</f>
        <v/>
      </c>
      <c r="H1551" s="31">
        <f>'M5 - Sparkling Water &amp; Soda'!N345</f>
        <v/>
      </c>
      <c r="I1551" s="15">
        <f>'M5 - Sparkling Water &amp; Soda'!AJ345</f>
        <v/>
      </c>
      <c r="J1551" s="15" t="inlineStr">
        <is>
          <t>Capture live promo to assess.</t>
        </is>
      </c>
    </row>
    <row r="1552" ht="28" customHeight="1">
      <c r="A1552" s="15" t="inlineStr">
        <is>
          <t>Polar</t>
        </is>
      </c>
      <c r="B1552" s="15" t="inlineStr">
        <is>
          <t>Polar Seltzer | Raspberry Lime | 18-pack 355mL</t>
        </is>
      </c>
      <c r="C1552" s="15" t="inlineStr">
        <is>
          <t>5) Sparkling water &amp; soda</t>
        </is>
      </c>
      <c r="D1552" s="30">
        <f>'M5 - Sparkling Water &amp; Soda'!F346</f>
        <v/>
      </c>
      <c r="E1552" s="33">
        <f>'M5 - Sparkling Water &amp; Soda'!J346</f>
        <v/>
      </c>
      <c r="F1552" s="31">
        <f>'M5 - Sparkling Water &amp; Soda'!K346</f>
        <v/>
      </c>
      <c r="G1552" s="30">
        <f>'M5 - Sparkling Water &amp; Soda'!AM346</f>
        <v/>
      </c>
      <c r="H1552" s="31">
        <f>'M5 - Sparkling Water &amp; Soda'!N346</f>
        <v/>
      </c>
      <c r="I1552" s="15">
        <f>'M5 - Sparkling Water &amp; Soda'!AJ346</f>
        <v/>
      </c>
      <c r="J1552" s="15" t="inlineStr">
        <is>
          <t>Capture live promo to assess.</t>
        </is>
      </c>
    </row>
    <row r="1553" ht="28" customHeight="1">
      <c r="A1553" s="15" t="inlineStr">
        <is>
          <t>Polar</t>
        </is>
      </c>
      <c r="B1553" s="15" t="inlineStr">
        <is>
          <t>Polar Seltzer | Raspberry Lime | 24-pack 355mL</t>
        </is>
      </c>
      <c r="C1553" s="15" t="inlineStr">
        <is>
          <t>5) Sparkling water &amp; soda</t>
        </is>
      </c>
      <c r="D1553" s="30">
        <f>'M5 - Sparkling Water &amp; Soda'!F347</f>
        <v/>
      </c>
      <c r="E1553" s="33">
        <f>'M5 - Sparkling Water &amp; Soda'!J347</f>
        <v/>
      </c>
      <c r="F1553" s="31">
        <f>'M5 - Sparkling Water &amp; Soda'!K347</f>
        <v/>
      </c>
      <c r="G1553" s="30">
        <f>'M5 - Sparkling Water &amp; Soda'!AM347</f>
        <v/>
      </c>
      <c r="H1553" s="31">
        <f>'M5 - Sparkling Water &amp; Soda'!N347</f>
        <v/>
      </c>
      <c r="I1553" s="15">
        <f>'M5 - Sparkling Water &amp; Soda'!AJ347</f>
        <v/>
      </c>
      <c r="J1553" s="15" t="inlineStr">
        <is>
          <t>Capture live promo to assess.</t>
        </is>
      </c>
    </row>
    <row r="1554" ht="28" customHeight="1">
      <c r="A1554" s="15" t="inlineStr">
        <is>
          <t>Polar</t>
        </is>
      </c>
      <c r="B1554" s="15" t="inlineStr">
        <is>
          <t>Polar Seltzer | Vanilla | single 355mL</t>
        </is>
      </c>
      <c r="C1554" s="15" t="inlineStr">
        <is>
          <t>5) Sparkling water &amp; soda</t>
        </is>
      </c>
      <c r="D1554" s="30">
        <f>'M5 - Sparkling Water &amp; Soda'!F348</f>
        <v/>
      </c>
      <c r="E1554" s="33">
        <f>'M5 - Sparkling Water &amp; Soda'!J348</f>
        <v/>
      </c>
      <c r="F1554" s="31">
        <f>'M5 - Sparkling Water &amp; Soda'!K348</f>
        <v/>
      </c>
      <c r="G1554" s="30">
        <f>'M5 - Sparkling Water &amp; Soda'!AM348</f>
        <v/>
      </c>
      <c r="H1554" s="31">
        <f>'M5 - Sparkling Water &amp; Soda'!N348</f>
        <v/>
      </c>
      <c r="I1554" s="15">
        <f>'M5 - Sparkling Water &amp; Soda'!AJ348</f>
        <v/>
      </c>
      <c r="J1554" s="15" t="inlineStr">
        <is>
          <t>Capture live promo to assess.</t>
        </is>
      </c>
    </row>
    <row r="1555" ht="28" customHeight="1">
      <c r="A1555" s="15" t="inlineStr">
        <is>
          <t>Polar</t>
        </is>
      </c>
      <c r="B1555" s="15" t="inlineStr">
        <is>
          <t>Polar Seltzer | Vanilla | 8-pack 355mL</t>
        </is>
      </c>
      <c r="C1555" s="15" t="inlineStr">
        <is>
          <t>5) Sparkling water &amp; soda</t>
        </is>
      </c>
      <c r="D1555" s="30">
        <f>'M5 - Sparkling Water &amp; Soda'!F349</f>
        <v/>
      </c>
      <c r="E1555" s="33">
        <f>'M5 - Sparkling Water &amp; Soda'!J349</f>
        <v/>
      </c>
      <c r="F1555" s="31">
        <f>'M5 - Sparkling Water &amp; Soda'!K349</f>
        <v/>
      </c>
      <c r="G1555" s="30">
        <f>'M5 - Sparkling Water &amp; Soda'!AM349</f>
        <v/>
      </c>
      <c r="H1555" s="31">
        <f>'M5 - Sparkling Water &amp; Soda'!N349</f>
        <v/>
      </c>
      <c r="I1555" s="15">
        <f>'M5 - Sparkling Water &amp; Soda'!AJ349</f>
        <v/>
      </c>
      <c r="J1555" s="15" t="inlineStr">
        <is>
          <t>Capture live promo to assess.</t>
        </is>
      </c>
    </row>
    <row r="1556" ht="28" customHeight="1">
      <c r="A1556" s="15" t="inlineStr">
        <is>
          <t>Polar</t>
        </is>
      </c>
      <c r="B1556" s="15" t="inlineStr">
        <is>
          <t>Polar Seltzer | Vanilla | 12-pack 355mL</t>
        </is>
      </c>
      <c r="C1556" s="15" t="inlineStr">
        <is>
          <t>5) Sparkling water &amp; soda</t>
        </is>
      </c>
      <c r="D1556" s="30">
        <f>'M5 - Sparkling Water &amp; Soda'!F350</f>
        <v/>
      </c>
      <c r="E1556" s="33">
        <f>'M5 - Sparkling Water &amp; Soda'!J350</f>
        <v/>
      </c>
      <c r="F1556" s="31">
        <f>'M5 - Sparkling Water &amp; Soda'!K350</f>
        <v/>
      </c>
      <c r="G1556" s="30">
        <f>'M5 - Sparkling Water &amp; Soda'!AM350</f>
        <v/>
      </c>
      <c r="H1556" s="31">
        <f>'M5 - Sparkling Water &amp; Soda'!N350</f>
        <v/>
      </c>
      <c r="I1556" s="15">
        <f>'M5 - Sparkling Water &amp; Soda'!AJ350</f>
        <v/>
      </c>
      <c r="J1556" s="15" t="inlineStr">
        <is>
          <t>Capture live promo to assess.</t>
        </is>
      </c>
    </row>
    <row r="1557" ht="28" customHeight="1">
      <c r="A1557" s="15" t="inlineStr">
        <is>
          <t>Polar</t>
        </is>
      </c>
      <c r="B1557" s="15" t="inlineStr">
        <is>
          <t>Polar Seltzer | Vanilla | 15-pack 355mL</t>
        </is>
      </c>
      <c r="C1557" s="15" t="inlineStr">
        <is>
          <t>5) Sparkling water &amp; soda</t>
        </is>
      </c>
      <c r="D1557" s="30">
        <f>'M5 - Sparkling Water &amp; Soda'!F351</f>
        <v/>
      </c>
      <c r="E1557" s="33">
        <f>'M5 - Sparkling Water &amp; Soda'!J351</f>
        <v/>
      </c>
      <c r="F1557" s="31">
        <f>'M5 - Sparkling Water &amp; Soda'!K351</f>
        <v/>
      </c>
      <c r="G1557" s="30">
        <f>'M5 - Sparkling Water &amp; Soda'!AM351</f>
        <v/>
      </c>
      <c r="H1557" s="31">
        <f>'M5 - Sparkling Water &amp; Soda'!N351</f>
        <v/>
      </c>
      <c r="I1557" s="15">
        <f>'M5 - Sparkling Water &amp; Soda'!AJ351</f>
        <v/>
      </c>
      <c r="J1557" s="15" t="inlineStr">
        <is>
          <t>Capture live promo to assess.</t>
        </is>
      </c>
    </row>
    <row r="1558" ht="28" customHeight="1">
      <c r="A1558" s="15" t="inlineStr">
        <is>
          <t>Polar</t>
        </is>
      </c>
      <c r="B1558" s="15" t="inlineStr">
        <is>
          <t>Polar Seltzer | Vanilla | 18-pack 355mL</t>
        </is>
      </c>
      <c r="C1558" s="15" t="inlineStr">
        <is>
          <t>5) Sparkling water &amp; soda</t>
        </is>
      </c>
      <c r="D1558" s="30">
        <f>'M5 - Sparkling Water &amp; Soda'!F352</f>
        <v/>
      </c>
      <c r="E1558" s="33">
        <f>'M5 - Sparkling Water &amp; Soda'!J352</f>
        <v/>
      </c>
      <c r="F1558" s="31">
        <f>'M5 - Sparkling Water &amp; Soda'!K352</f>
        <v/>
      </c>
      <c r="G1558" s="30">
        <f>'M5 - Sparkling Water &amp; Soda'!AM352</f>
        <v/>
      </c>
      <c r="H1558" s="31">
        <f>'M5 - Sparkling Water &amp; Soda'!N352</f>
        <v/>
      </c>
      <c r="I1558" s="15">
        <f>'M5 - Sparkling Water &amp; Soda'!AJ352</f>
        <v/>
      </c>
      <c r="J1558" s="15" t="inlineStr">
        <is>
          <t>Capture live promo to assess.</t>
        </is>
      </c>
    </row>
    <row r="1559" ht="28" customHeight="1">
      <c r="A1559" s="15" t="inlineStr">
        <is>
          <t>Polar</t>
        </is>
      </c>
      <c r="B1559" s="15" t="inlineStr">
        <is>
          <t>Polar Seltzer | Vanilla | 24-pack 355mL</t>
        </is>
      </c>
      <c r="C1559" s="15" t="inlineStr">
        <is>
          <t>5) Sparkling water &amp; soda</t>
        </is>
      </c>
      <c r="D1559" s="30">
        <f>'M5 - Sparkling Water &amp; Soda'!F353</f>
        <v/>
      </c>
      <c r="E1559" s="33">
        <f>'M5 - Sparkling Water &amp; Soda'!J353</f>
        <v/>
      </c>
      <c r="F1559" s="31">
        <f>'M5 - Sparkling Water &amp; Soda'!K353</f>
        <v/>
      </c>
      <c r="G1559" s="30">
        <f>'M5 - Sparkling Water &amp; Soda'!AM353</f>
        <v/>
      </c>
      <c r="H1559" s="31">
        <f>'M5 - Sparkling Water &amp; Soda'!N353</f>
        <v/>
      </c>
      <c r="I1559" s="15">
        <f>'M5 - Sparkling Water &amp; Soda'!AJ353</f>
        <v/>
      </c>
      <c r="J1559" s="15" t="inlineStr">
        <is>
          <t>Capture live promo to assess.</t>
        </is>
      </c>
    </row>
    <row r="1560" ht="28" customHeight="1">
      <c r="A1560" s="15" t="inlineStr">
        <is>
          <t>AHA</t>
        </is>
      </c>
      <c r="B1560" s="15" t="inlineStr">
        <is>
          <t>AHA Sparkling Water | Lime + Watermelon | single 355mL</t>
        </is>
      </c>
      <c r="C1560" s="15" t="inlineStr">
        <is>
          <t>5) Sparkling water &amp; soda</t>
        </is>
      </c>
      <c r="D1560" s="30">
        <f>'M5 - Sparkling Water &amp; Soda'!F354</f>
        <v/>
      </c>
      <c r="E1560" s="33">
        <f>'M5 - Sparkling Water &amp; Soda'!J354</f>
        <v/>
      </c>
      <c r="F1560" s="31">
        <f>'M5 - Sparkling Water &amp; Soda'!K354</f>
        <v/>
      </c>
      <c r="G1560" s="30">
        <f>'M5 - Sparkling Water &amp; Soda'!AM354</f>
        <v/>
      </c>
      <c r="H1560" s="31">
        <f>'M5 - Sparkling Water &amp; Soda'!N354</f>
        <v/>
      </c>
      <c r="I1560" s="15">
        <f>'M5 - Sparkling Water &amp; Soda'!AJ354</f>
        <v/>
      </c>
      <c r="J1560" s="15" t="inlineStr">
        <is>
          <t>Capture live promo to assess.</t>
        </is>
      </c>
    </row>
    <row r="1561" ht="28" customHeight="1">
      <c r="A1561" s="15" t="inlineStr">
        <is>
          <t>AHA</t>
        </is>
      </c>
      <c r="B1561" s="15" t="inlineStr">
        <is>
          <t>AHA Sparkling Water | Lime + Watermelon | 8-pack 355mL</t>
        </is>
      </c>
      <c r="C1561" s="15" t="inlineStr">
        <is>
          <t>5) Sparkling water &amp; soda</t>
        </is>
      </c>
      <c r="D1561" s="30">
        <f>'M5 - Sparkling Water &amp; Soda'!F355</f>
        <v/>
      </c>
      <c r="E1561" s="33">
        <f>'M5 - Sparkling Water &amp; Soda'!J355</f>
        <v/>
      </c>
      <c r="F1561" s="31">
        <f>'M5 - Sparkling Water &amp; Soda'!K355</f>
        <v/>
      </c>
      <c r="G1561" s="30">
        <f>'M5 - Sparkling Water &amp; Soda'!AM355</f>
        <v/>
      </c>
      <c r="H1561" s="31">
        <f>'M5 - Sparkling Water &amp; Soda'!N355</f>
        <v/>
      </c>
      <c r="I1561" s="15">
        <f>'M5 - Sparkling Water &amp; Soda'!AJ355</f>
        <v/>
      </c>
      <c r="J1561" s="15" t="inlineStr">
        <is>
          <t>Capture live promo to assess.</t>
        </is>
      </c>
    </row>
    <row r="1562" ht="28" customHeight="1">
      <c r="A1562" s="15" t="inlineStr">
        <is>
          <t>AHA</t>
        </is>
      </c>
      <c r="B1562" s="15" t="inlineStr">
        <is>
          <t>AHA Sparkling Water | Lime + Watermelon | 12-pack 355mL</t>
        </is>
      </c>
      <c r="C1562" s="15" t="inlineStr">
        <is>
          <t>5) Sparkling water &amp; soda</t>
        </is>
      </c>
      <c r="D1562" s="30">
        <f>'M5 - Sparkling Water &amp; Soda'!F356</f>
        <v/>
      </c>
      <c r="E1562" s="33">
        <f>'M5 - Sparkling Water &amp; Soda'!J356</f>
        <v/>
      </c>
      <c r="F1562" s="31">
        <f>'M5 - Sparkling Water &amp; Soda'!K356</f>
        <v/>
      </c>
      <c r="G1562" s="30">
        <f>'M5 - Sparkling Water &amp; Soda'!AM356</f>
        <v/>
      </c>
      <c r="H1562" s="31">
        <f>'M5 - Sparkling Water &amp; Soda'!N356</f>
        <v/>
      </c>
      <c r="I1562" s="15">
        <f>'M5 - Sparkling Water &amp; Soda'!AJ356</f>
        <v/>
      </c>
      <c r="J1562" s="15" t="inlineStr">
        <is>
          <t>Capture live promo to assess.</t>
        </is>
      </c>
    </row>
    <row r="1563" ht="28" customHeight="1">
      <c r="A1563" s="15" t="inlineStr">
        <is>
          <t>AHA</t>
        </is>
      </c>
      <c r="B1563" s="15" t="inlineStr">
        <is>
          <t>AHA Sparkling Water | Lime + Watermelon | 15-pack 355mL</t>
        </is>
      </c>
      <c r="C1563" s="15" t="inlineStr">
        <is>
          <t>5) Sparkling water &amp; soda</t>
        </is>
      </c>
      <c r="D1563" s="30">
        <f>'M5 - Sparkling Water &amp; Soda'!F357</f>
        <v/>
      </c>
      <c r="E1563" s="33">
        <f>'M5 - Sparkling Water &amp; Soda'!J357</f>
        <v/>
      </c>
      <c r="F1563" s="31">
        <f>'M5 - Sparkling Water &amp; Soda'!K357</f>
        <v/>
      </c>
      <c r="G1563" s="30">
        <f>'M5 - Sparkling Water &amp; Soda'!AM357</f>
        <v/>
      </c>
      <c r="H1563" s="31">
        <f>'M5 - Sparkling Water &amp; Soda'!N357</f>
        <v/>
      </c>
      <c r="I1563" s="15">
        <f>'M5 - Sparkling Water &amp; Soda'!AJ357</f>
        <v/>
      </c>
      <c r="J1563" s="15" t="inlineStr">
        <is>
          <t>Capture live promo to assess.</t>
        </is>
      </c>
    </row>
    <row r="1564" ht="28" customHeight="1">
      <c r="A1564" s="15" t="inlineStr">
        <is>
          <t>AHA</t>
        </is>
      </c>
      <c r="B1564" s="15" t="inlineStr">
        <is>
          <t>AHA Sparkling Water | Lime + Watermelon | 18-pack 355mL</t>
        </is>
      </c>
      <c r="C1564" s="15" t="inlineStr">
        <is>
          <t>5) Sparkling water &amp; soda</t>
        </is>
      </c>
      <c r="D1564" s="30">
        <f>'M5 - Sparkling Water &amp; Soda'!F358</f>
        <v/>
      </c>
      <c r="E1564" s="33">
        <f>'M5 - Sparkling Water &amp; Soda'!J358</f>
        <v/>
      </c>
      <c r="F1564" s="31">
        <f>'M5 - Sparkling Water &amp; Soda'!K358</f>
        <v/>
      </c>
      <c r="G1564" s="30">
        <f>'M5 - Sparkling Water &amp; Soda'!AM358</f>
        <v/>
      </c>
      <c r="H1564" s="31">
        <f>'M5 - Sparkling Water &amp; Soda'!N358</f>
        <v/>
      </c>
      <c r="I1564" s="15">
        <f>'M5 - Sparkling Water &amp; Soda'!AJ358</f>
        <v/>
      </c>
      <c r="J1564" s="15" t="inlineStr">
        <is>
          <t>Capture live promo to assess.</t>
        </is>
      </c>
    </row>
    <row r="1565" ht="28" customHeight="1">
      <c r="A1565" s="15" t="inlineStr">
        <is>
          <t>AHA</t>
        </is>
      </c>
      <c r="B1565" s="15" t="inlineStr">
        <is>
          <t>AHA Sparkling Water | Lime + Watermelon | 24-pack 355mL</t>
        </is>
      </c>
      <c r="C1565" s="15" t="inlineStr">
        <is>
          <t>5) Sparkling water &amp; soda</t>
        </is>
      </c>
      <c r="D1565" s="30">
        <f>'M5 - Sparkling Water &amp; Soda'!F359</f>
        <v/>
      </c>
      <c r="E1565" s="33">
        <f>'M5 - Sparkling Water &amp; Soda'!J359</f>
        <v/>
      </c>
      <c r="F1565" s="31">
        <f>'M5 - Sparkling Water &amp; Soda'!K359</f>
        <v/>
      </c>
      <c r="G1565" s="30">
        <f>'M5 - Sparkling Water &amp; Soda'!AM359</f>
        <v/>
      </c>
      <c r="H1565" s="31">
        <f>'M5 - Sparkling Water &amp; Soda'!N359</f>
        <v/>
      </c>
      <c r="I1565" s="15">
        <f>'M5 - Sparkling Water &amp; Soda'!AJ359</f>
        <v/>
      </c>
      <c r="J1565" s="15" t="inlineStr">
        <is>
          <t>Capture live promo to assess.</t>
        </is>
      </c>
    </row>
    <row r="1566" ht="28" customHeight="1">
      <c r="A1566" s="15" t="inlineStr">
        <is>
          <t>AHA</t>
        </is>
      </c>
      <c r="B1566" s="15" t="inlineStr">
        <is>
          <t>AHA Sparkling Water | Citrus + Green Tea (+caffeine) | single 355mL</t>
        </is>
      </c>
      <c r="C1566" s="15" t="inlineStr">
        <is>
          <t>5) Sparkling water &amp; soda</t>
        </is>
      </c>
      <c r="D1566" s="30">
        <f>'M5 - Sparkling Water &amp; Soda'!F360</f>
        <v/>
      </c>
      <c r="E1566" s="33">
        <f>'M5 - Sparkling Water &amp; Soda'!J360</f>
        <v/>
      </c>
      <c r="F1566" s="31">
        <f>'M5 - Sparkling Water &amp; Soda'!K360</f>
        <v/>
      </c>
      <c r="G1566" s="30">
        <f>'M5 - Sparkling Water &amp; Soda'!AM360</f>
        <v/>
      </c>
      <c r="H1566" s="31">
        <f>'M5 - Sparkling Water &amp; Soda'!N360</f>
        <v/>
      </c>
      <c r="I1566" s="15">
        <f>'M5 - Sparkling Water &amp; Soda'!AJ360</f>
        <v/>
      </c>
      <c r="J1566" s="15" t="inlineStr">
        <is>
          <t>Capture live promo to assess.</t>
        </is>
      </c>
    </row>
    <row r="1567" ht="28" customHeight="1">
      <c r="A1567" s="15" t="inlineStr">
        <is>
          <t>AHA</t>
        </is>
      </c>
      <c r="B1567" s="15" t="inlineStr">
        <is>
          <t>AHA Sparkling Water | Citrus + Green Tea (+caffeine) | 8-pack 355mL</t>
        </is>
      </c>
      <c r="C1567" s="15" t="inlineStr">
        <is>
          <t>5) Sparkling water &amp; soda</t>
        </is>
      </c>
      <c r="D1567" s="30">
        <f>'M5 - Sparkling Water &amp; Soda'!F361</f>
        <v/>
      </c>
      <c r="E1567" s="33">
        <f>'M5 - Sparkling Water &amp; Soda'!J361</f>
        <v/>
      </c>
      <c r="F1567" s="31">
        <f>'M5 - Sparkling Water &amp; Soda'!K361</f>
        <v/>
      </c>
      <c r="G1567" s="30">
        <f>'M5 - Sparkling Water &amp; Soda'!AM361</f>
        <v/>
      </c>
      <c r="H1567" s="31">
        <f>'M5 - Sparkling Water &amp; Soda'!N361</f>
        <v/>
      </c>
      <c r="I1567" s="15">
        <f>'M5 - Sparkling Water &amp; Soda'!AJ361</f>
        <v/>
      </c>
      <c r="J1567" s="15" t="inlineStr">
        <is>
          <t>Capture live promo to assess.</t>
        </is>
      </c>
    </row>
    <row r="1568" ht="28" customHeight="1">
      <c r="A1568" s="15" t="inlineStr">
        <is>
          <t>AHA</t>
        </is>
      </c>
      <c r="B1568" s="15" t="inlineStr">
        <is>
          <t>AHA Sparkling Water | Citrus + Green Tea (+caffeine) | 12-pack 355mL</t>
        </is>
      </c>
      <c r="C1568" s="15" t="inlineStr">
        <is>
          <t>5) Sparkling water &amp; soda</t>
        </is>
      </c>
      <c r="D1568" s="30">
        <f>'M5 - Sparkling Water &amp; Soda'!F362</f>
        <v/>
      </c>
      <c r="E1568" s="33">
        <f>'M5 - Sparkling Water &amp; Soda'!J362</f>
        <v/>
      </c>
      <c r="F1568" s="31">
        <f>'M5 - Sparkling Water &amp; Soda'!K362</f>
        <v/>
      </c>
      <c r="G1568" s="30">
        <f>'M5 - Sparkling Water &amp; Soda'!AM362</f>
        <v/>
      </c>
      <c r="H1568" s="31">
        <f>'M5 - Sparkling Water &amp; Soda'!N362</f>
        <v/>
      </c>
      <c r="I1568" s="15">
        <f>'M5 - Sparkling Water &amp; Soda'!AJ362</f>
        <v/>
      </c>
      <c r="J1568" s="15" t="inlineStr">
        <is>
          <t>Capture live promo to assess.</t>
        </is>
      </c>
    </row>
    <row r="1569" ht="28" customHeight="1">
      <c r="A1569" s="15" t="inlineStr">
        <is>
          <t>AHA</t>
        </is>
      </c>
      <c r="B1569" s="15" t="inlineStr">
        <is>
          <t>AHA Sparkling Water | Citrus + Green Tea (+caffeine) | 15-pack 355mL</t>
        </is>
      </c>
      <c r="C1569" s="15" t="inlineStr">
        <is>
          <t>5) Sparkling water &amp; soda</t>
        </is>
      </c>
      <c r="D1569" s="30">
        <f>'M5 - Sparkling Water &amp; Soda'!F363</f>
        <v/>
      </c>
      <c r="E1569" s="33">
        <f>'M5 - Sparkling Water &amp; Soda'!J363</f>
        <v/>
      </c>
      <c r="F1569" s="31">
        <f>'M5 - Sparkling Water &amp; Soda'!K363</f>
        <v/>
      </c>
      <c r="G1569" s="30">
        <f>'M5 - Sparkling Water &amp; Soda'!AM363</f>
        <v/>
      </c>
      <c r="H1569" s="31">
        <f>'M5 - Sparkling Water &amp; Soda'!N363</f>
        <v/>
      </c>
      <c r="I1569" s="15">
        <f>'M5 - Sparkling Water &amp; Soda'!AJ363</f>
        <v/>
      </c>
      <c r="J1569" s="15" t="inlineStr">
        <is>
          <t>Capture live promo to assess.</t>
        </is>
      </c>
    </row>
    <row r="1570" ht="28" customHeight="1">
      <c r="A1570" s="15" t="inlineStr">
        <is>
          <t>AHA</t>
        </is>
      </c>
      <c r="B1570" s="15" t="inlineStr">
        <is>
          <t>AHA Sparkling Water | Citrus + Green Tea (+caffeine) | 18-pack 355mL</t>
        </is>
      </c>
      <c r="C1570" s="15" t="inlineStr">
        <is>
          <t>5) Sparkling water &amp; soda</t>
        </is>
      </c>
      <c r="D1570" s="30">
        <f>'M5 - Sparkling Water &amp; Soda'!F364</f>
        <v/>
      </c>
      <c r="E1570" s="33">
        <f>'M5 - Sparkling Water &amp; Soda'!J364</f>
        <v/>
      </c>
      <c r="F1570" s="31">
        <f>'M5 - Sparkling Water &amp; Soda'!K364</f>
        <v/>
      </c>
      <c r="G1570" s="30">
        <f>'M5 - Sparkling Water &amp; Soda'!AM364</f>
        <v/>
      </c>
      <c r="H1570" s="31">
        <f>'M5 - Sparkling Water &amp; Soda'!N364</f>
        <v/>
      </c>
      <c r="I1570" s="15">
        <f>'M5 - Sparkling Water &amp; Soda'!AJ364</f>
        <v/>
      </c>
      <c r="J1570" s="15" t="inlineStr">
        <is>
          <t>Capture live promo to assess.</t>
        </is>
      </c>
    </row>
    <row r="1571" ht="28" customHeight="1">
      <c r="A1571" s="15" t="inlineStr">
        <is>
          <t>AHA</t>
        </is>
      </c>
      <c r="B1571" s="15" t="inlineStr">
        <is>
          <t>AHA Sparkling Water | Citrus + Green Tea (+caffeine) | 24-pack 355mL</t>
        </is>
      </c>
      <c r="C1571" s="15" t="inlineStr">
        <is>
          <t>5) Sparkling water &amp; soda</t>
        </is>
      </c>
      <c r="D1571" s="30">
        <f>'M5 - Sparkling Water &amp; Soda'!F365</f>
        <v/>
      </c>
      <c r="E1571" s="33">
        <f>'M5 - Sparkling Water &amp; Soda'!J365</f>
        <v/>
      </c>
      <c r="F1571" s="31">
        <f>'M5 - Sparkling Water &amp; Soda'!K365</f>
        <v/>
      </c>
      <c r="G1571" s="30">
        <f>'M5 - Sparkling Water &amp; Soda'!AM365</f>
        <v/>
      </c>
      <c r="H1571" s="31">
        <f>'M5 - Sparkling Water &amp; Soda'!N365</f>
        <v/>
      </c>
      <c r="I1571" s="15">
        <f>'M5 - Sparkling Water &amp; Soda'!AJ365</f>
        <v/>
      </c>
      <c r="J1571" s="15" t="inlineStr">
        <is>
          <t>Capture live promo to assess.</t>
        </is>
      </c>
    </row>
    <row r="1572" ht="28" customHeight="1">
      <c r="A1572" s="15" t="inlineStr">
        <is>
          <t>AHA</t>
        </is>
      </c>
      <c r="B1572" s="15" t="inlineStr">
        <is>
          <t>AHA Sparkling Water | Black Cherry + Coffee | single 355mL</t>
        </is>
      </c>
      <c r="C1572" s="15" t="inlineStr">
        <is>
          <t>5) Sparkling water &amp; soda</t>
        </is>
      </c>
      <c r="D1572" s="30">
        <f>'M5 - Sparkling Water &amp; Soda'!F366</f>
        <v/>
      </c>
      <c r="E1572" s="33">
        <f>'M5 - Sparkling Water &amp; Soda'!J366</f>
        <v/>
      </c>
      <c r="F1572" s="31">
        <f>'M5 - Sparkling Water &amp; Soda'!K366</f>
        <v/>
      </c>
      <c r="G1572" s="30">
        <f>'M5 - Sparkling Water &amp; Soda'!AM366</f>
        <v/>
      </c>
      <c r="H1572" s="31">
        <f>'M5 - Sparkling Water &amp; Soda'!N366</f>
        <v/>
      </c>
      <c r="I1572" s="15">
        <f>'M5 - Sparkling Water &amp; Soda'!AJ366</f>
        <v/>
      </c>
      <c r="J1572" s="15" t="inlineStr">
        <is>
          <t>Capture live promo to assess.</t>
        </is>
      </c>
    </row>
    <row r="1573" ht="28" customHeight="1">
      <c r="A1573" s="15" t="inlineStr">
        <is>
          <t>AHA</t>
        </is>
      </c>
      <c r="B1573" s="15" t="inlineStr">
        <is>
          <t>AHA Sparkling Water | Black Cherry + Coffee | 8-pack 355mL</t>
        </is>
      </c>
      <c r="C1573" s="15" t="inlineStr">
        <is>
          <t>5) Sparkling water &amp; soda</t>
        </is>
      </c>
      <c r="D1573" s="30">
        <f>'M5 - Sparkling Water &amp; Soda'!F367</f>
        <v/>
      </c>
      <c r="E1573" s="33">
        <f>'M5 - Sparkling Water &amp; Soda'!J367</f>
        <v/>
      </c>
      <c r="F1573" s="31">
        <f>'M5 - Sparkling Water &amp; Soda'!K367</f>
        <v/>
      </c>
      <c r="G1573" s="30">
        <f>'M5 - Sparkling Water &amp; Soda'!AM367</f>
        <v/>
      </c>
      <c r="H1573" s="31">
        <f>'M5 - Sparkling Water &amp; Soda'!N367</f>
        <v/>
      </c>
      <c r="I1573" s="15">
        <f>'M5 - Sparkling Water &amp; Soda'!AJ367</f>
        <v/>
      </c>
      <c r="J1573" s="15" t="inlineStr">
        <is>
          <t>Capture live promo to assess.</t>
        </is>
      </c>
    </row>
    <row r="1574" ht="28" customHeight="1">
      <c r="A1574" s="15" t="inlineStr">
        <is>
          <t>AHA</t>
        </is>
      </c>
      <c r="B1574" s="15" t="inlineStr">
        <is>
          <t>AHA Sparkling Water | Black Cherry + Coffee | 12-pack 355mL</t>
        </is>
      </c>
      <c r="C1574" s="15" t="inlineStr">
        <is>
          <t>5) Sparkling water &amp; soda</t>
        </is>
      </c>
      <c r="D1574" s="30">
        <f>'M5 - Sparkling Water &amp; Soda'!F368</f>
        <v/>
      </c>
      <c r="E1574" s="33">
        <f>'M5 - Sparkling Water &amp; Soda'!J368</f>
        <v/>
      </c>
      <c r="F1574" s="31">
        <f>'M5 - Sparkling Water &amp; Soda'!K368</f>
        <v/>
      </c>
      <c r="G1574" s="30">
        <f>'M5 - Sparkling Water &amp; Soda'!AM368</f>
        <v/>
      </c>
      <c r="H1574" s="31">
        <f>'M5 - Sparkling Water &amp; Soda'!N368</f>
        <v/>
      </c>
      <c r="I1574" s="15">
        <f>'M5 - Sparkling Water &amp; Soda'!AJ368</f>
        <v/>
      </c>
      <c r="J1574" s="15" t="inlineStr">
        <is>
          <t>Capture live promo to assess.</t>
        </is>
      </c>
    </row>
    <row r="1575" ht="28" customHeight="1">
      <c r="A1575" s="15" t="inlineStr">
        <is>
          <t>AHA</t>
        </is>
      </c>
      <c r="B1575" s="15" t="inlineStr">
        <is>
          <t>AHA Sparkling Water | Black Cherry + Coffee | 15-pack 355mL</t>
        </is>
      </c>
      <c r="C1575" s="15" t="inlineStr">
        <is>
          <t>5) Sparkling water &amp; soda</t>
        </is>
      </c>
      <c r="D1575" s="30">
        <f>'M5 - Sparkling Water &amp; Soda'!F369</f>
        <v/>
      </c>
      <c r="E1575" s="33">
        <f>'M5 - Sparkling Water &amp; Soda'!J369</f>
        <v/>
      </c>
      <c r="F1575" s="31">
        <f>'M5 - Sparkling Water &amp; Soda'!K369</f>
        <v/>
      </c>
      <c r="G1575" s="30">
        <f>'M5 - Sparkling Water &amp; Soda'!AM369</f>
        <v/>
      </c>
      <c r="H1575" s="31">
        <f>'M5 - Sparkling Water &amp; Soda'!N369</f>
        <v/>
      </c>
      <c r="I1575" s="15">
        <f>'M5 - Sparkling Water &amp; Soda'!AJ369</f>
        <v/>
      </c>
      <c r="J1575" s="15" t="inlineStr">
        <is>
          <t>Capture live promo to assess.</t>
        </is>
      </c>
    </row>
    <row r="1576" ht="28" customHeight="1">
      <c r="A1576" s="15" t="inlineStr">
        <is>
          <t>AHA</t>
        </is>
      </c>
      <c r="B1576" s="15" t="inlineStr">
        <is>
          <t>AHA Sparkling Water | Black Cherry + Coffee | 18-pack 355mL</t>
        </is>
      </c>
      <c r="C1576" s="15" t="inlineStr">
        <is>
          <t>5) Sparkling water &amp; soda</t>
        </is>
      </c>
      <c r="D1576" s="30">
        <f>'M5 - Sparkling Water &amp; Soda'!F370</f>
        <v/>
      </c>
      <c r="E1576" s="33">
        <f>'M5 - Sparkling Water &amp; Soda'!J370</f>
        <v/>
      </c>
      <c r="F1576" s="31">
        <f>'M5 - Sparkling Water &amp; Soda'!K370</f>
        <v/>
      </c>
      <c r="G1576" s="30">
        <f>'M5 - Sparkling Water &amp; Soda'!AM370</f>
        <v/>
      </c>
      <c r="H1576" s="31">
        <f>'M5 - Sparkling Water &amp; Soda'!N370</f>
        <v/>
      </c>
      <c r="I1576" s="15">
        <f>'M5 - Sparkling Water &amp; Soda'!AJ370</f>
        <v/>
      </c>
      <c r="J1576" s="15" t="inlineStr">
        <is>
          <t>Capture live promo to assess.</t>
        </is>
      </c>
    </row>
    <row r="1577" ht="28" customHeight="1">
      <c r="A1577" s="15" t="inlineStr">
        <is>
          <t>AHA</t>
        </is>
      </c>
      <c r="B1577" s="15" t="inlineStr">
        <is>
          <t>AHA Sparkling Water | Black Cherry + Coffee | 24-pack 355mL</t>
        </is>
      </c>
      <c r="C1577" s="15" t="inlineStr">
        <is>
          <t>5) Sparkling water &amp; soda</t>
        </is>
      </c>
      <c r="D1577" s="30">
        <f>'M5 - Sparkling Water &amp; Soda'!F371</f>
        <v/>
      </c>
      <c r="E1577" s="33">
        <f>'M5 - Sparkling Water &amp; Soda'!J371</f>
        <v/>
      </c>
      <c r="F1577" s="31">
        <f>'M5 - Sparkling Water &amp; Soda'!K371</f>
        <v/>
      </c>
      <c r="G1577" s="30">
        <f>'M5 - Sparkling Water &amp; Soda'!AM371</f>
        <v/>
      </c>
      <c r="H1577" s="31">
        <f>'M5 - Sparkling Water &amp; Soda'!N371</f>
        <v/>
      </c>
      <c r="I1577" s="15">
        <f>'M5 - Sparkling Water &amp; Soda'!AJ371</f>
        <v/>
      </c>
      <c r="J1577" s="15" t="inlineStr">
        <is>
          <t>Capture live promo to assess.</t>
        </is>
      </c>
    </row>
    <row r="1578" ht="28" customHeight="1">
      <c r="A1578" s="15" t="inlineStr">
        <is>
          <t>AHA</t>
        </is>
      </c>
      <c r="B1578" s="15" t="inlineStr">
        <is>
          <t>AHA Sparkling Water | Peach + Honey | single 355mL</t>
        </is>
      </c>
      <c r="C1578" s="15" t="inlineStr">
        <is>
          <t>5) Sparkling water &amp; soda</t>
        </is>
      </c>
      <c r="D1578" s="30">
        <f>'M5 - Sparkling Water &amp; Soda'!F372</f>
        <v/>
      </c>
      <c r="E1578" s="33">
        <f>'M5 - Sparkling Water &amp; Soda'!J372</f>
        <v/>
      </c>
      <c r="F1578" s="31">
        <f>'M5 - Sparkling Water &amp; Soda'!K372</f>
        <v/>
      </c>
      <c r="G1578" s="30">
        <f>'M5 - Sparkling Water &amp; Soda'!AM372</f>
        <v/>
      </c>
      <c r="H1578" s="31">
        <f>'M5 - Sparkling Water &amp; Soda'!N372</f>
        <v/>
      </c>
      <c r="I1578" s="15">
        <f>'M5 - Sparkling Water &amp; Soda'!AJ372</f>
        <v/>
      </c>
      <c r="J1578" s="15" t="inlineStr">
        <is>
          <t>Capture live promo to assess.</t>
        </is>
      </c>
    </row>
    <row r="1579" ht="28" customHeight="1">
      <c r="A1579" s="15" t="inlineStr">
        <is>
          <t>AHA</t>
        </is>
      </c>
      <c r="B1579" s="15" t="inlineStr">
        <is>
          <t>AHA Sparkling Water | Peach + Honey | 8-pack 355mL</t>
        </is>
      </c>
      <c r="C1579" s="15" t="inlineStr">
        <is>
          <t>5) Sparkling water &amp; soda</t>
        </is>
      </c>
      <c r="D1579" s="30">
        <f>'M5 - Sparkling Water &amp; Soda'!F373</f>
        <v/>
      </c>
      <c r="E1579" s="33">
        <f>'M5 - Sparkling Water &amp; Soda'!J373</f>
        <v/>
      </c>
      <c r="F1579" s="31">
        <f>'M5 - Sparkling Water &amp; Soda'!K373</f>
        <v/>
      </c>
      <c r="G1579" s="30">
        <f>'M5 - Sparkling Water &amp; Soda'!AM373</f>
        <v/>
      </c>
      <c r="H1579" s="31">
        <f>'M5 - Sparkling Water &amp; Soda'!N373</f>
        <v/>
      </c>
      <c r="I1579" s="15">
        <f>'M5 - Sparkling Water &amp; Soda'!AJ373</f>
        <v/>
      </c>
      <c r="J1579" s="15" t="inlineStr">
        <is>
          <t>Capture live promo to assess.</t>
        </is>
      </c>
    </row>
    <row r="1580" ht="28" customHeight="1">
      <c r="A1580" s="15" t="inlineStr">
        <is>
          <t>AHA</t>
        </is>
      </c>
      <c r="B1580" s="15" t="inlineStr">
        <is>
          <t>AHA Sparkling Water | Peach + Honey | 12-pack 355mL</t>
        </is>
      </c>
      <c r="C1580" s="15" t="inlineStr">
        <is>
          <t>5) Sparkling water &amp; soda</t>
        </is>
      </c>
      <c r="D1580" s="30">
        <f>'M5 - Sparkling Water &amp; Soda'!F374</f>
        <v/>
      </c>
      <c r="E1580" s="33">
        <f>'M5 - Sparkling Water &amp; Soda'!J374</f>
        <v/>
      </c>
      <c r="F1580" s="31">
        <f>'M5 - Sparkling Water &amp; Soda'!K374</f>
        <v/>
      </c>
      <c r="G1580" s="30">
        <f>'M5 - Sparkling Water &amp; Soda'!AM374</f>
        <v/>
      </c>
      <c r="H1580" s="31">
        <f>'M5 - Sparkling Water &amp; Soda'!N374</f>
        <v/>
      </c>
      <c r="I1580" s="15">
        <f>'M5 - Sparkling Water &amp; Soda'!AJ374</f>
        <v/>
      </c>
      <c r="J1580" s="15" t="inlineStr">
        <is>
          <t>Capture live promo to assess.</t>
        </is>
      </c>
    </row>
    <row r="1581" ht="28" customHeight="1">
      <c r="A1581" s="15" t="inlineStr">
        <is>
          <t>AHA</t>
        </is>
      </c>
      <c r="B1581" s="15" t="inlineStr">
        <is>
          <t>AHA Sparkling Water | Peach + Honey | 15-pack 355mL</t>
        </is>
      </c>
      <c r="C1581" s="15" t="inlineStr">
        <is>
          <t>5) Sparkling water &amp; soda</t>
        </is>
      </c>
      <c r="D1581" s="30">
        <f>'M5 - Sparkling Water &amp; Soda'!F375</f>
        <v/>
      </c>
      <c r="E1581" s="33">
        <f>'M5 - Sparkling Water &amp; Soda'!J375</f>
        <v/>
      </c>
      <c r="F1581" s="31">
        <f>'M5 - Sparkling Water &amp; Soda'!K375</f>
        <v/>
      </c>
      <c r="G1581" s="30">
        <f>'M5 - Sparkling Water &amp; Soda'!AM375</f>
        <v/>
      </c>
      <c r="H1581" s="31">
        <f>'M5 - Sparkling Water &amp; Soda'!N375</f>
        <v/>
      </c>
      <c r="I1581" s="15">
        <f>'M5 - Sparkling Water &amp; Soda'!AJ375</f>
        <v/>
      </c>
      <c r="J1581" s="15" t="inlineStr">
        <is>
          <t>Capture live promo to assess.</t>
        </is>
      </c>
    </row>
    <row r="1582" ht="28" customHeight="1">
      <c r="A1582" s="15" t="inlineStr">
        <is>
          <t>AHA</t>
        </is>
      </c>
      <c r="B1582" s="15" t="inlineStr">
        <is>
          <t>AHA Sparkling Water | Peach + Honey | 18-pack 355mL</t>
        </is>
      </c>
      <c r="C1582" s="15" t="inlineStr">
        <is>
          <t>5) Sparkling water &amp; soda</t>
        </is>
      </c>
      <c r="D1582" s="30">
        <f>'M5 - Sparkling Water &amp; Soda'!F376</f>
        <v/>
      </c>
      <c r="E1582" s="33">
        <f>'M5 - Sparkling Water &amp; Soda'!J376</f>
        <v/>
      </c>
      <c r="F1582" s="31">
        <f>'M5 - Sparkling Water &amp; Soda'!K376</f>
        <v/>
      </c>
      <c r="G1582" s="30">
        <f>'M5 - Sparkling Water &amp; Soda'!AM376</f>
        <v/>
      </c>
      <c r="H1582" s="31">
        <f>'M5 - Sparkling Water &amp; Soda'!N376</f>
        <v/>
      </c>
      <c r="I1582" s="15">
        <f>'M5 - Sparkling Water &amp; Soda'!AJ376</f>
        <v/>
      </c>
      <c r="J1582" s="15" t="inlineStr">
        <is>
          <t>Capture live promo to assess.</t>
        </is>
      </c>
    </row>
    <row r="1583" ht="28" customHeight="1">
      <c r="A1583" s="15" t="inlineStr">
        <is>
          <t>AHA</t>
        </is>
      </c>
      <c r="B1583" s="15" t="inlineStr">
        <is>
          <t>AHA Sparkling Water | Peach + Honey | 24-pack 355mL</t>
        </is>
      </c>
      <c r="C1583" s="15" t="inlineStr">
        <is>
          <t>5) Sparkling water &amp; soda</t>
        </is>
      </c>
      <c r="D1583" s="30">
        <f>'M5 - Sparkling Water &amp; Soda'!F377</f>
        <v/>
      </c>
      <c r="E1583" s="33">
        <f>'M5 - Sparkling Water &amp; Soda'!J377</f>
        <v/>
      </c>
      <c r="F1583" s="31">
        <f>'M5 - Sparkling Water &amp; Soda'!K377</f>
        <v/>
      </c>
      <c r="G1583" s="30">
        <f>'M5 - Sparkling Water &amp; Soda'!AM377</f>
        <v/>
      </c>
      <c r="H1583" s="31">
        <f>'M5 - Sparkling Water &amp; Soda'!N377</f>
        <v/>
      </c>
      <c r="I1583" s="15">
        <f>'M5 - Sparkling Water &amp; Soda'!AJ377</f>
        <v/>
      </c>
      <c r="J1583" s="15" t="inlineStr">
        <is>
          <t>Capture live promo to assess.</t>
        </is>
      </c>
    </row>
    <row r="1584" ht="28" customHeight="1">
      <c r="A1584" s="15" t="inlineStr">
        <is>
          <t>Montellier</t>
        </is>
      </c>
      <c r="B1584" s="15" t="inlineStr">
        <is>
          <t>Montellier Carbonated Natural Spring Water | Original | single 355mL</t>
        </is>
      </c>
      <c r="C1584" s="15" t="inlineStr">
        <is>
          <t>5) Sparkling water &amp; soda</t>
        </is>
      </c>
      <c r="D1584" s="30">
        <f>'M5 - Sparkling Water &amp; Soda'!F378</f>
        <v/>
      </c>
      <c r="E1584" s="33">
        <f>'M5 - Sparkling Water &amp; Soda'!J378</f>
        <v/>
      </c>
      <c r="F1584" s="31">
        <f>'M5 - Sparkling Water &amp; Soda'!K378</f>
        <v/>
      </c>
      <c r="G1584" s="30">
        <f>'M5 - Sparkling Water &amp; Soda'!AM378</f>
        <v/>
      </c>
      <c r="H1584" s="31">
        <f>'M5 - Sparkling Water &amp; Soda'!N378</f>
        <v/>
      </c>
      <c r="I1584" s="15">
        <f>'M5 - Sparkling Water &amp; Soda'!AJ378</f>
        <v/>
      </c>
      <c r="J1584" s="15" t="inlineStr">
        <is>
          <t>Capture live promo to assess.</t>
        </is>
      </c>
    </row>
    <row r="1585" ht="28" customHeight="1">
      <c r="A1585" s="15" t="inlineStr">
        <is>
          <t>Montellier</t>
        </is>
      </c>
      <c r="B1585" s="15" t="inlineStr">
        <is>
          <t>Montellier Carbonated Natural Spring Water | Original | 8-pack 355mL</t>
        </is>
      </c>
      <c r="C1585" s="15" t="inlineStr">
        <is>
          <t>5) Sparkling water &amp; soda</t>
        </is>
      </c>
      <c r="D1585" s="30">
        <f>'M5 - Sparkling Water &amp; Soda'!F379</f>
        <v/>
      </c>
      <c r="E1585" s="33">
        <f>'M5 - Sparkling Water &amp; Soda'!J379</f>
        <v/>
      </c>
      <c r="F1585" s="31">
        <f>'M5 - Sparkling Water &amp; Soda'!K379</f>
        <v/>
      </c>
      <c r="G1585" s="30">
        <f>'M5 - Sparkling Water &amp; Soda'!AM379</f>
        <v/>
      </c>
      <c r="H1585" s="31">
        <f>'M5 - Sparkling Water &amp; Soda'!N379</f>
        <v/>
      </c>
      <c r="I1585" s="15">
        <f>'M5 - Sparkling Water &amp; Soda'!AJ379</f>
        <v/>
      </c>
      <c r="J1585" s="15" t="inlineStr">
        <is>
          <t>Capture live promo to assess.</t>
        </is>
      </c>
    </row>
    <row r="1586" ht="28" customHeight="1">
      <c r="A1586" s="15" t="inlineStr">
        <is>
          <t>Montellier</t>
        </is>
      </c>
      <c r="B1586" s="15" t="inlineStr">
        <is>
          <t>Montellier Carbonated Natural Spring Water | Original | 12-pack 355mL</t>
        </is>
      </c>
      <c r="C1586" s="15" t="inlineStr">
        <is>
          <t>5) Sparkling water &amp; soda</t>
        </is>
      </c>
      <c r="D1586" s="30">
        <f>'M5 - Sparkling Water &amp; Soda'!F380</f>
        <v/>
      </c>
      <c r="E1586" s="33">
        <f>'M5 - Sparkling Water &amp; Soda'!J380</f>
        <v/>
      </c>
      <c r="F1586" s="31">
        <f>'M5 - Sparkling Water &amp; Soda'!K380</f>
        <v/>
      </c>
      <c r="G1586" s="30">
        <f>'M5 - Sparkling Water &amp; Soda'!AM380</f>
        <v/>
      </c>
      <c r="H1586" s="31">
        <f>'M5 - Sparkling Water &amp; Soda'!N380</f>
        <v/>
      </c>
      <c r="I1586" s="15">
        <f>'M5 - Sparkling Water &amp; Soda'!AJ380</f>
        <v/>
      </c>
      <c r="J1586" s="15" t="inlineStr">
        <is>
          <t>Capture live promo to assess.</t>
        </is>
      </c>
    </row>
    <row r="1587" ht="28" customHeight="1">
      <c r="A1587" s="15" t="inlineStr">
        <is>
          <t>Montellier</t>
        </is>
      </c>
      <c r="B1587" s="15" t="inlineStr">
        <is>
          <t>Montellier Carbonated Natural Spring Water | Original | 15-pack 355mL</t>
        </is>
      </c>
      <c r="C1587" s="15" t="inlineStr">
        <is>
          <t>5) Sparkling water &amp; soda</t>
        </is>
      </c>
      <c r="D1587" s="30">
        <f>'M5 - Sparkling Water &amp; Soda'!F381</f>
        <v/>
      </c>
      <c r="E1587" s="33">
        <f>'M5 - Sparkling Water &amp; Soda'!J381</f>
        <v/>
      </c>
      <c r="F1587" s="31">
        <f>'M5 - Sparkling Water &amp; Soda'!K381</f>
        <v/>
      </c>
      <c r="G1587" s="30">
        <f>'M5 - Sparkling Water &amp; Soda'!AM381</f>
        <v/>
      </c>
      <c r="H1587" s="31">
        <f>'M5 - Sparkling Water &amp; Soda'!N381</f>
        <v/>
      </c>
      <c r="I1587" s="15">
        <f>'M5 - Sparkling Water &amp; Soda'!AJ381</f>
        <v/>
      </c>
      <c r="J1587" s="15" t="inlineStr">
        <is>
          <t>Capture live promo to assess.</t>
        </is>
      </c>
    </row>
    <row r="1588" ht="28" customHeight="1">
      <c r="A1588" s="15" t="inlineStr">
        <is>
          <t>Montellier</t>
        </is>
      </c>
      <c r="B1588" s="15" t="inlineStr">
        <is>
          <t>Montellier Carbonated Natural Spring Water | Original | 18-pack 355mL</t>
        </is>
      </c>
      <c r="C1588" s="15" t="inlineStr">
        <is>
          <t>5) Sparkling water &amp; soda</t>
        </is>
      </c>
      <c r="D1588" s="30">
        <f>'M5 - Sparkling Water &amp; Soda'!F382</f>
        <v/>
      </c>
      <c r="E1588" s="33">
        <f>'M5 - Sparkling Water &amp; Soda'!J382</f>
        <v/>
      </c>
      <c r="F1588" s="31">
        <f>'M5 - Sparkling Water &amp; Soda'!K382</f>
        <v/>
      </c>
      <c r="G1588" s="30">
        <f>'M5 - Sparkling Water &amp; Soda'!AM382</f>
        <v/>
      </c>
      <c r="H1588" s="31">
        <f>'M5 - Sparkling Water &amp; Soda'!N382</f>
        <v/>
      </c>
      <c r="I1588" s="15">
        <f>'M5 - Sparkling Water &amp; Soda'!AJ382</f>
        <v/>
      </c>
      <c r="J1588" s="15" t="inlineStr">
        <is>
          <t>Capture live promo to assess.</t>
        </is>
      </c>
    </row>
    <row r="1589" ht="28" customHeight="1">
      <c r="A1589" s="15" t="inlineStr">
        <is>
          <t>Montellier</t>
        </is>
      </c>
      <c r="B1589" s="15" t="inlineStr">
        <is>
          <t>Montellier Carbonated Natural Spring Water | Original | 24-pack 355mL</t>
        </is>
      </c>
      <c r="C1589" s="15" t="inlineStr">
        <is>
          <t>5) Sparkling water &amp; soda</t>
        </is>
      </c>
      <c r="D1589" s="30">
        <f>'M5 - Sparkling Water &amp; Soda'!F383</f>
        <v/>
      </c>
      <c r="E1589" s="33">
        <f>'M5 - Sparkling Water &amp; Soda'!J383</f>
        <v/>
      </c>
      <c r="F1589" s="31">
        <f>'M5 - Sparkling Water &amp; Soda'!K383</f>
        <v/>
      </c>
      <c r="G1589" s="30">
        <f>'M5 - Sparkling Water &amp; Soda'!AM383</f>
        <v/>
      </c>
      <c r="H1589" s="31">
        <f>'M5 - Sparkling Water &amp; Soda'!N383</f>
        <v/>
      </c>
      <c r="I1589" s="15">
        <f>'M5 - Sparkling Water &amp; Soda'!AJ383</f>
        <v/>
      </c>
      <c r="J1589" s="15" t="inlineStr">
        <is>
          <t>Capture live promo to assess.</t>
        </is>
      </c>
    </row>
    <row r="1590" ht="28" customHeight="1">
      <c r="A1590" s="15" t="inlineStr">
        <is>
          <t>Montellier</t>
        </is>
      </c>
      <c r="B1590" s="15" t="inlineStr">
        <is>
          <t>Montellier Carbonated Natural Spring Water | Lime | single 355mL</t>
        </is>
      </c>
      <c r="C1590" s="15" t="inlineStr">
        <is>
          <t>5) Sparkling water &amp; soda</t>
        </is>
      </c>
      <c r="D1590" s="30">
        <f>'M5 - Sparkling Water &amp; Soda'!F384</f>
        <v/>
      </c>
      <c r="E1590" s="33">
        <f>'M5 - Sparkling Water &amp; Soda'!J384</f>
        <v/>
      </c>
      <c r="F1590" s="31">
        <f>'M5 - Sparkling Water &amp; Soda'!K384</f>
        <v/>
      </c>
      <c r="G1590" s="30">
        <f>'M5 - Sparkling Water &amp; Soda'!AM384</f>
        <v/>
      </c>
      <c r="H1590" s="31">
        <f>'M5 - Sparkling Water &amp; Soda'!N384</f>
        <v/>
      </c>
      <c r="I1590" s="15">
        <f>'M5 - Sparkling Water &amp; Soda'!AJ384</f>
        <v/>
      </c>
      <c r="J1590" s="15" t="inlineStr">
        <is>
          <t>Capture live promo to assess.</t>
        </is>
      </c>
    </row>
    <row r="1591" ht="28" customHeight="1">
      <c r="A1591" s="15" t="inlineStr">
        <is>
          <t>Montellier</t>
        </is>
      </c>
      <c r="B1591" s="15" t="inlineStr">
        <is>
          <t>Montellier Carbonated Natural Spring Water | Lime | 8-pack 355mL</t>
        </is>
      </c>
      <c r="C1591" s="15" t="inlineStr">
        <is>
          <t>5) Sparkling water &amp; soda</t>
        </is>
      </c>
      <c r="D1591" s="30">
        <f>'M5 - Sparkling Water &amp; Soda'!F385</f>
        <v/>
      </c>
      <c r="E1591" s="33">
        <f>'M5 - Sparkling Water &amp; Soda'!J385</f>
        <v/>
      </c>
      <c r="F1591" s="31">
        <f>'M5 - Sparkling Water &amp; Soda'!K385</f>
        <v/>
      </c>
      <c r="G1591" s="30">
        <f>'M5 - Sparkling Water &amp; Soda'!AM385</f>
        <v/>
      </c>
      <c r="H1591" s="31">
        <f>'M5 - Sparkling Water &amp; Soda'!N385</f>
        <v/>
      </c>
      <c r="I1591" s="15">
        <f>'M5 - Sparkling Water &amp; Soda'!AJ385</f>
        <v/>
      </c>
      <c r="J1591" s="15" t="inlineStr">
        <is>
          <t>Capture live promo to assess.</t>
        </is>
      </c>
    </row>
    <row r="1592" ht="28" customHeight="1">
      <c r="A1592" s="15" t="inlineStr">
        <is>
          <t>Montellier</t>
        </is>
      </c>
      <c r="B1592" s="15" t="inlineStr">
        <is>
          <t>Montellier Carbonated Natural Spring Water | Lime | 12-pack 355mL</t>
        </is>
      </c>
      <c r="C1592" s="15" t="inlineStr">
        <is>
          <t>5) Sparkling water &amp; soda</t>
        </is>
      </c>
      <c r="D1592" s="30">
        <f>'M5 - Sparkling Water &amp; Soda'!F386</f>
        <v/>
      </c>
      <c r="E1592" s="33">
        <f>'M5 - Sparkling Water &amp; Soda'!J386</f>
        <v/>
      </c>
      <c r="F1592" s="31">
        <f>'M5 - Sparkling Water &amp; Soda'!K386</f>
        <v/>
      </c>
      <c r="G1592" s="30">
        <f>'M5 - Sparkling Water &amp; Soda'!AM386</f>
        <v/>
      </c>
      <c r="H1592" s="31">
        <f>'M5 - Sparkling Water &amp; Soda'!N386</f>
        <v/>
      </c>
      <c r="I1592" s="15">
        <f>'M5 - Sparkling Water &amp; Soda'!AJ386</f>
        <v/>
      </c>
      <c r="J1592" s="15" t="inlineStr">
        <is>
          <t>Capture live promo to assess.</t>
        </is>
      </c>
    </row>
    <row r="1593" ht="28" customHeight="1">
      <c r="A1593" s="15" t="inlineStr">
        <is>
          <t>Montellier</t>
        </is>
      </c>
      <c r="B1593" s="15" t="inlineStr">
        <is>
          <t>Montellier Carbonated Natural Spring Water | Lime | 15-pack 355mL</t>
        </is>
      </c>
      <c r="C1593" s="15" t="inlineStr">
        <is>
          <t>5) Sparkling water &amp; soda</t>
        </is>
      </c>
      <c r="D1593" s="30">
        <f>'M5 - Sparkling Water &amp; Soda'!F387</f>
        <v/>
      </c>
      <c r="E1593" s="33">
        <f>'M5 - Sparkling Water &amp; Soda'!J387</f>
        <v/>
      </c>
      <c r="F1593" s="31">
        <f>'M5 - Sparkling Water &amp; Soda'!K387</f>
        <v/>
      </c>
      <c r="G1593" s="30">
        <f>'M5 - Sparkling Water &amp; Soda'!AM387</f>
        <v/>
      </c>
      <c r="H1593" s="31">
        <f>'M5 - Sparkling Water &amp; Soda'!N387</f>
        <v/>
      </c>
      <c r="I1593" s="15">
        <f>'M5 - Sparkling Water &amp; Soda'!AJ387</f>
        <v/>
      </c>
      <c r="J1593" s="15" t="inlineStr">
        <is>
          <t>Capture live promo to assess.</t>
        </is>
      </c>
    </row>
    <row r="1594" ht="28" customHeight="1">
      <c r="A1594" s="15" t="inlineStr">
        <is>
          <t>Montellier</t>
        </is>
      </c>
      <c r="B1594" s="15" t="inlineStr">
        <is>
          <t>Montellier Carbonated Natural Spring Water | Lime | 18-pack 355mL</t>
        </is>
      </c>
      <c r="C1594" s="15" t="inlineStr">
        <is>
          <t>5) Sparkling water &amp; soda</t>
        </is>
      </c>
      <c r="D1594" s="30">
        <f>'M5 - Sparkling Water &amp; Soda'!F388</f>
        <v/>
      </c>
      <c r="E1594" s="33">
        <f>'M5 - Sparkling Water &amp; Soda'!J388</f>
        <v/>
      </c>
      <c r="F1594" s="31">
        <f>'M5 - Sparkling Water &amp; Soda'!K388</f>
        <v/>
      </c>
      <c r="G1594" s="30">
        <f>'M5 - Sparkling Water &amp; Soda'!AM388</f>
        <v/>
      </c>
      <c r="H1594" s="31">
        <f>'M5 - Sparkling Water &amp; Soda'!N388</f>
        <v/>
      </c>
      <c r="I1594" s="15">
        <f>'M5 - Sparkling Water &amp; Soda'!AJ388</f>
        <v/>
      </c>
      <c r="J1594" s="15" t="inlineStr">
        <is>
          <t>Capture live promo to assess.</t>
        </is>
      </c>
    </row>
    <row r="1595" ht="28" customHeight="1">
      <c r="A1595" s="15" t="inlineStr">
        <is>
          <t>Montellier</t>
        </is>
      </c>
      <c r="B1595" s="15" t="inlineStr">
        <is>
          <t>Montellier Carbonated Natural Spring Water | Lime | 24-pack 355mL</t>
        </is>
      </c>
      <c r="C1595" s="15" t="inlineStr">
        <is>
          <t>5) Sparkling water &amp; soda</t>
        </is>
      </c>
      <c r="D1595" s="30">
        <f>'M5 - Sparkling Water &amp; Soda'!F389</f>
        <v/>
      </c>
      <c r="E1595" s="33">
        <f>'M5 - Sparkling Water &amp; Soda'!J389</f>
        <v/>
      </c>
      <c r="F1595" s="31">
        <f>'M5 - Sparkling Water &amp; Soda'!K389</f>
        <v/>
      </c>
      <c r="G1595" s="30">
        <f>'M5 - Sparkling Water &amp; Soda'!AM389</f>
        <v/>
      </c>
      <c r="H1595" s="31">
        <f>'M5 - Sparkling Water &amp; Soda'!N389</f>
        <v/>
      </c>
      <c r="I1595" s="15">
        <f>'M5 - Sparkling Water &amp; Soda'!AJ389</f>
        <v/>
      </c>
      <c r="J1595" s="15" t="inlineStr">
        <is>
          <t>Capture live promo to assess.</t>
        </is>
      </c>
    </row>
    <row r="1596" ht="28" customHeight="1">
      <c r="A1596" s="15" t="inlineStr">
        <is>
          <t>Montellier</t>
        </is>
      </c>
      <c r="B1596" s="15" t="inlineStr">
        <is>
          <t>Montellier Carbonated Natural Spring Water | Lemon | single 355mL</t>
        </is>
      </c>
      <c r="C1596" s="15" t="inlineStr">
        <is>
          <t>5) Sparkling water &amp; soda</t>
        </is>
      </c>
      <c r="D1596" s="30">
        <f>'M5 - Sparkling Water &amp; Soda'!F390</f>
        <v/>
      </c>
      <c r="E1596" s="33">
        <f>'M5 - Sparkling Water &amp; Soda'!J390</f>
        <v/>
      </c>
      <c r="F1596" s="31">
        <f>'M5 - Sparkling Water &amp; Soda'!K390</f>
        <v/>
      </c>
      <c r="G1596" s="30">
        <f>'M5 - Sparkling Water &amp; Soda'!AM390</f>
        <v/>
      </c>
      <c r="H1596" s="31">
        <f>'M5 - Sparkling Water &amp; Soda'!N390</f>
        <v/>
      </c>
      <c r="I1596" s="15">
        <f>'M5 - Sparkling Water &amp; Soda'!AJ390</f>
        <v/>
      </c>
      <c r="J1596" s="15" t="inlineStr">
        <is>
          <t>Capture live promo to assess.</t>
        </is>
      </c>
    </row>
    <row r="1597" ht="28" customHeight="1">
      <c r="A1597" s="15" t="inlineStr">
        <is>
          <t>Montellier</t>
        </is>
      </c>
      <c r="B1597" s="15" t="inlineStr">
        <is>
          <t>Montellier Carbonated Natural Spring Water | Lemon | 8-pack 355mL</t>
        </is>
      </c>
      <c r="C1597" s="15" t="inlineStr">
        <is>
          <t>5) Sparkling water &amp; soda</t>
        </is>
      </c>
      <c r="D1597" s="30">
        <f>'M5 - Sparkling Water &amp; Soda'!F391</f>
        <v/>
      </c>
      <c r="E1597" s="33">
        <f>'M5 - Sparkling Water &amp; Soda'!J391</f>
        <v/>
      </c>
      <c r="F1597" s="31">
        <f>'M5 - Sparkling Water &amp; Soda'!K391</f>
        <v/>
      </c>
      <c r="G1597" s="30">
        <f>'M5 - Sparkling Water &amp; Soda'!AM391</f>
        <v/>
      </c>
      <c r="H1597" s="31">
        <f>'M5 - Sparkling Water &amp; Soda'!N391</f>
        <v/>
      </c>
      <c r="I1597" s="15">
        <f>'M5 - Sparkling Water &amp; Soda'!AJ391</f>
        <v/>
      </c>
      <c r="J1597" s="15" t="inlineStr">
        <is>
          <t>Capture live promo to assess.</t>
        </is>
      </c>
    </row>
    <row r="1598" ht="28" customHeight="1">
      <c r="A1598" s="15" t="inlineStr">
        <is>
          <t>Montellier</t>
        </is>
      </c>
      <c r="B1598" s="15" t="inlineStr">
        <is>
          <t>Montellier Carbonated Natural Spring Water | Lemon | 12-pack 355mL</t>
        </is>
      </c>
      <c r="C1598" s="15" t="inlineStr">
        <is>
          <t>5) Sparkling water &amp; soda</t>
        </is>
      </c>
      <c r="D1598" s="30">
        <f>'M5 - Sparkling Water &amp; Soda'!F392</f>
        <v/>
      </c>
      <c r="E1598" s="33">
        <f>'M5 - Sparkling Water &amp; Soda'!J392</f>
        <v/>
      </c>
      <c r="F1598" s="31">
        <f>'M5 - Sparkling Water &amp; Soda'!K392</f>
        <v/>
      </c>
      <c r="G1598" s="30">
        <f>'M5 - Sparkling Water &amp; Soda'!AM392</f>
        <v/>
      </c>
      <c r="H1598" s="31">
        <f>'M5 - Sparkling Water &amp; Soda'!N392</f>
        <v/>
      </c>
      <c r="I1598" s="15">
        <f>'M5 - Sparkling Water &amp; Soda'!AJ392</f>
        <v/>
      </c>
      <c r="J1598" s="15" t="inlineStr">
        <is>
          <t>Capture live promo to assess.</t>
        </is>
      </c>
    </row>
    <row r="1599" ht="28" customHeight="1">
      <c r="A1599" s="15" t="inlineStr">
        <is>
          <t>Montellier</t>
        </is>
      </c>
      <c r="B1599" s="15" t="inlineStr">
        <is>
          <t>Montellier Carbonated Natural Spring Water | Lemon | 15-pack 355mL</t>
        </is>
      </c>
      <c r="C1599" s="15" t="inlineStr">
        <is>
          <t>5) Sparkling water &amp; soda</t>
        </is>
      </c>
      <c r="D1599" s="30">
        <f>'M5 - Sparkling Water &amp; Soda'!F393</f>
        <v/>
      </c>
      <c r="E1599" s="33">
        <f>'M5 - Sparkling Water &amp; Soda'!J393</f>
        <v/>
      </c>
      <c r="F1599" s="31">
        <f>'M5 - Sparkling Water &amp; Soda'!K393</f>
        <v/>
      </c>
      <c r="G1599" s="30">
        <f>'M5 - Sparkling Water &amp; Soda'!AM393</f>
        <v/>
      </c>
      <c r="H1599" s="31">
        <f>'M5 - Sparkling Water &amp; Soda'!N393</f>
        <v/>
      </c>
      <c r="I1599" s="15">
        <f>'M5 - Sparkling Water &amp; Soda'!AJ393</f>
        <v/>
      </c>
      <c r="J1599" s="15" t="inlineStr">
        <is>
          <t>Capture live promo to assess.</t>
        </is>
      </c>
    </row>
    <row r="1600" ht="28" customHeight="1">
      <c r="A1600" s="15" t="inlineStr">
        <is>
          <t>Montellier</t>
        </is>
      </c>
      <c r="B1600" s="15" t="inlineStr">
        <is>
          <t>Montellier Carbonated Natural Spring Water | Lemon | 18-pack 355mL</t>
        </is>
      </c>
      <c r="C1600" s="15" t="inlineStr">
        <is>
          <t>5) Sparkling water &amp; soda</t>
        </is>
      </c>
      <c r="D1600" s="30">
        <f>'M5 - Sparkling Water &amp; Soda'!F394</f>
        <v/>
      </c>
      <c r="E1600" s="33">
        <f>'M5 - Sparkling Water &amp; Soda'!J394</f>
        <v/>
      </c>
      <c r="F1600" s="31">
        <f>'M5 - Sparkling Water &amp; Soda'!K394</f>
        <v/>
      </c>
      <c r="G1600" s="30">
        <f>'M5 - Sparkling Water &amp; Soda'!AM394</f>
        <v/>
      </c>
      <c r="H1600" s="31">
        <f>'M5 - Sparkling Water &amp; Soda'!N394</f>
        <v/>
      </c>
      <c r="I1600" s="15">
        <f>'M5 - Sparkling Water &amp; Soda'!AJ394</f>
        <v/>
      </c>
      <c r="J1600" s="15" t="inlineStr">
        <is>
          <t>Capture live promo to assess.</t>
        </is>
      </c>
    </row>
    <row r="1601" ht="28" customHeight="1">
      <c r="A1601" s="15" t="inlineStr">
        <is>
          <t>Montellier</t>
        </is>
      </c>
      <c r="B1601" s="15" t="inlineStr">
        <is>
          <t>Montellier Carbonated Natural Spring Water | Lemon | 24-pack 355mL</t>
        </is>
      </c>
      <c r="C1601" s="15" t="inlineStr">
        <is>
          <t>5) Sparkling water &amp; soda</t>
        </is>
      </c>
      <c r="D1601" s="30">
        <f>'M5 - Sparkling Water &amp; Soda'!F395</f>
        <v/>
      </c>
      <c r="E1601" s="33">
        <f>'M5 - Sparkling Water &amp; Soda'!J395</f>
        <v/>
      </c>
      <c r="F1601" s="31">
        <f>'M5 - Sparkling Water &amp; Soda'!K395</f>
        <v/>
      </c>
      <c r="G1601" s="30">
        <f>'M5 - Sparkling Water &amp; Soda'!AM395</f>
        <v/>
      </c>
      <c r="H1601" s="31">
        <f>'M5 - Sparkling Water &amp; Soda'!N395</f>
        <v/>
      </c>
      <c r="I1601" s="15">
        <f>'M5 - Sparkling Water &amp; Soda'!AJ395</f>
        <v/>
      </c>
      <c r="J1601" s="15" t="inlineStr">
        <is>
          <t>Capture live promo to assess.</t>
        </is>
      </c>
    </row>
    <row r="1602" ht="28" customHeight="1">
      <c r="A1602" s="15" t="inlineStr">
        <is>
          <t>Montellier</t>
        </is>
      </c>
      <c r="B1602" s="15" t="inlineStr">
        <is>
          <t>Montellier Carbonated Natural Spring Water | Mango | single 355mL</t>
        </is>
      </c>
      <c r="C1602" s="15" t="inlineStr">
        <is>
          <t>5) Sparkling water &amp; soda</t>
        </is>
      </c>
      <c r="D1602" s="30">
        <f>'M5 - Sparkling Water &amp; Soda'!F396</f>
        <v/>
      </c>
      <c r="E1602" s="33">
        <f>'M5 - Sparkling Water &amp; Soda'!J396</f>
        <v/>
      </c>
      <c r="F1602" s="31">
        <f>'M5 - Sparkling Water &amp; Soda'!K396</f>
        <v/>
      </c>
      <c r="G1602" s="30">
        <f>'M5 - Sparkling Water &amp; Soda'!AM396</f>
        <v/>
      </c>
      <c r="H1602" s="31">
        <f>'M5 - Sparkling Water &amp; Soda'!N396</f>
        <v/>
      </c>
      <c r="I1602" s="15">
        <f>'M5 - Sparkling Water &amp; Soda'!AJ396</f>
        <v/>
      </c>
      <c r="J1602" s="15" t="inlineStr">
        <is>
          <t>Capture live promo to assess.</t>
        </is>
      </c>
    </row>
    <row r="1603" ht="28" customHeight="1">
      <c r="A1603" s="15" t="inlineStr">
        <is>
          <t>Montellier</t>
        </is>
      </c>
      <c r="B1603" s="15" t="inlineStr">
        <is>
          <t>Montellier Carbonated Natural Spring Water | Mango | 8-pack 355mL</t>
        </is>
      </c>
      <c r="C1603" s="15" t="inlineStr">
        <is>
          <t>5) Sparkling water &amp; soda</t>
        </is>
      </c>
      <c r="D1603" s="30">
        <f>'M5 - Sparkling Water &amp; Soda'!F397</f>
        <v/>
      </c>
      <c r="E1603" s="33">
        <f>'M5 - Sparkling Water &amp; Soda'!J397</f>
        <v/>
      </c>
      <c r="F1603" s="31">
        <f>'M5 - Sparkling Water &amp; Soda'!K397</f>
        <v/>
      </c>
      <c r="G1603" s="30">
        <f>'M5 - Sparkling Water &amp; Soda'!AM397</f>
        <v/>
      </c>
      <c r="H1603" s="31">
        <f>'M5 - Sparkling Water &amp; Soda'!N397</f>
        <v/>
      </c>
      <c r="I1603" s="15">
        <f>'M5 - Sparkling Water &amp; Soda'!AJ397</f>
        <v/>
      </c>
      <c r="J1603" s="15" t="inlineStr">
        <is>
          <t>Capture live promo to assess.</t>
        </is>
      </c>
    </row>
    <row r="1604" ht="28" customHeight="1">
      <c r="A1604" s="15" t="inlineStr">
        <is>
          <t>Montellier</t>
        </is>
      </c>
      <c r="B1604" s="15" t="inlineStr">
        <is>
          <t>Montellier Carbonated Natural Spring Water | Mango | 12-pack 355mL</t>
        </is>
      </c>
      <c r="C1604" s="15" t="inlineStr">
        <is>
          <t>5) Sparkling water &amp; soda</t>
        </is>
      </c>
      <c r="D1604" s="30">
        <f>'M5 - Sparkling Water &amp; Soda'!F398</f>
        <v/>
      </c>
      <c r="E1604" s="33">
        <f>'M5 - Sparkling Water &amp; Soda'!J398</f>
        <v/>
      </c>
      <c r="F1604" s="31">
        <f>'M5 - Sparkling Water &amp; Soda'!K398</f>
        <v/>
      </c>
      <c r="G1604" s="30">
        <f>'M5 - Sparkling Water &amp; Soda'!AM398</f>
        <v/>
      </c>
      <c r="H1604" s="31">
        <f>'M5 - Sparkling Water &amp; Soda'!N398</f>
        <v/>
      </c>
      <c r="I1604" s="15">
        <f>'M5 - Sparkling Water &amp; Soda'!AJ398</f>
        <v/>
      </c>
      <c r="J1604" s="15" t="inlineStr">
        <is>
          <t>Capture live promo to assess.</t>
        </is>
      </c>
    </row>
    <row r="1605" ht="28" customHeight="1">
      <c r="A1605" s="15" t="inlineStr">
        <is>
          <t>Montellier</t>
        </is>
      </c>
      <c r="B1605" s="15" t="inlineStr">
        <is>
          <t>Montellier Carbonated Natural Spring Water | Mango | 15-pack 355mL</t>
        </is>
      </c>
      <c r="C1605" s="15" t="inlineStr">
        <is>
          <t>5) Sparkling water &amp; soda</t>
        </is>
      </c>
      <c r="D1605" s="30">
        <f>'M5 - Sparkling Water &amp; Soda'!F399</f>
        <v/>
      </c>
      <c r="E1605" s="33">
        <f>'M5 - Sparkling Water &amp; Soda'!J399</f>
        <v/>
      </c>
      <c r="F1605" s="31">
        <f>'M5 - Sparkling Water &amp; Soda'!K399</f>
        <v/>
      </c>
      <c r="G1605" s="30">
        <f>'M5 - Sparkling Water &amp; Soda'!AM399</f>
        <v/>
      </c>
      <c r="H1605" s="31">
        <f>'M5 - Sparkling Water &amp; Soda'!N399</f>
        <v/>
      </c>
      <c r="I1605" s="15">
        <f>'M5 - Sparkling Water &amp; Soda'!AJ399</f>
        <v/>
      </c>
      <c r="J1605" s="15" t="inlineStr">
        <is>
          <t>Capture live promo to assess.</t>
        </is>
      </c>
    </row>
    <row r="1606" ht="28" customHeight="1">
      <c r="A1606" s="15" t="inlineStr">
        <is>
          <t>Montellier</t>
        </is>
      </c>
      <c r="B1606" s="15" t="inlineStr">
        <is>
          <t>Montellier Carbonated Natural Spring Water | Mango | 18-pack 355mL</t>
        </is>
      </c>
      <c r="C1606" s="15" t="inlineStr">
        <is>
          <t>5) Sparkling water &amp; soda</t>
        </is>
      </c>
      <c r="D1606" s="30">
        <f>'M5 - Sparkling Water &amp; Soda'!F400</f>
        <v/>
      </c>
      <c r="E1606" s="33">
        <f>'M5 - Sparkling Water &amp; Soda'!J400</f>
        <v/>
      </c>
      <c r="F1606" s="31">
        <f>'M5 - Sparkling Water &amp; Soda'!K400</f>
        <v/>
      </c>
      <c r="G1606" s="30">
        <f>'M5 - Sparkling Water &amp; Soda'!AM400</f>
        <v/>
      </c>
      <c r="H1606" s="31">
        <f>'M5 - Sparkling Water &amp; Soda'!N400</f>
        <v/>
      </c>
      <c r="I1606" s="15">
        <f>'M5 - Sparkling Water &amp; Soda'!AJ400</f>
        <v/>
      </c>
      <c r="J1606" s="15" t="inlineStr">
        <is>
          <t>Capture live promo to assess.</t>
        </is>
      </c>
    </row>
    <row r="1607" ht="28" customHeight="1">
      <c r="A1607" s="15" t="inlineStr">
        <is>
          <t>Montellier</t>
        </is>
      </c>
      <c r="B1607" s="15" t="inlineStr">
        <is>
          <t>Montellier Carbonated Natural Spring Water | Mango | 24-pack 355mL</t>
        </is>
      </c>
      <c r="C1607" s="15" t="inlineStr">
        <is>
          <t>5) Sparkling water &amp; soda</t>
        </is>
      </c>
      <c r="D1607" s="30">
        <f>'M5 - Sparkling Water &amp; Soda'!F401</f>
        <v/>
      </c>
      <c r="E1607" s="33">
        <f>'M5 - Sparkling Water &amp; Soda'!J401</f>
        <v/>
      </c>
      <c r="F1607" s="31">
        <f>'M5 - Sparkling Water &amp; Soda'!K401</f>
        <v/>
      </c>
      <c r="G1607" s="30">
        <f>'M5 - Sparkling Water &amp; Soda'!AM401</f>
        <v/>
      </c>
      <c r="H1607" s="31">
        <f>'M5 - Sparkling Water &amp; Soda'!N401</f>
        <v/>
      </c>
      <c r="I1607" s="15">
        <f>'M5 - Sparkling Water &amp; Soda'!AJ401</f>
        <v/>
      </c>
      <c r="J1607" s="15" t="inlineStr">
        <is>
          <t>Capture live promo to assess.</t>
        </is>
      </c>
    </row>
    <row r="1608" ht="28" customHeight="1">
      <c r="A1608" s="15" t="inlineStr">
        <is>
          <t>Montellier</t>
        </is>
      </c>
      <c r="B1608" s="15" t="inlineStr">
        <is>
          <t>Montellier Carbonated Natural Spring Water | Cranberry | single 355mL</t>
        </is>
      </c>
      <c r="C1608" s="15" t="inlineStr">
        <is>
          <t>5) Sparkling water &amp; soda</t>
        </is>
      </c>
      <c r="D1608" s="30">
        <f>'M5 - Sparkling Water &amp; Soda'!F402</f>
        <v/>
      </c>
      <c r="E1608" s="33">
        <f>'M5 - Sparkling Water &amp; Soda'!J402</f>
        <v/>
      </c>
      <c r="F1608" s="31">
        <f>'M5 - Sparkling Water &amp; Soda'!K402</f>
        <v/>
      </c>
      <c r="G1608" s="30">
        <f>'M5 - Sparkling Water &amp; Soda'!AM402</f>
        <v/>
      </c>
      <c r="H1608" s="31">
        <f>'M5 - Sparkling Water &amp; Soda'!N402</f>
        <v/>
      </c>
      <c r="I1608" s="15">
        <f>'M5 - Sparkling Water &amp; Soda'!AJ402</f>
        <v/>
      </c>
      <c r="J1608" s="15" t="inlineStr">
        <is>
          <t>Capture live promo to assess.</t>
        </is>
      </c>
    </row>
    <row r="1609" ht="28" customHeight="1">
      <c r="A1609" s="15" t="inlineStr">
        <is>
          <t>Montellier</t>
        </is>
      </c>
      <c r="B1609" s="15" t="inlineStr">
        <is>
          <t>Montellier Carbonated Natural Spring Water | Cranberry | 8-pack 355mL</t>
        </is>
      </c>
      <c r="C1609" s="15" t="inlineStr">
        <is>
          <t>5) Sparkling water &amp; soda</t>
        </is>
      </c>
      <c r="D1609" s="30">
        <f>'M5 - Sparkling Water &amp; Soda'!F403</f>
        <v/>
      </c>
      <c r="E1609" s="33">
        <f>'M5 - Sparkling Water &amp; Soda'!J403</f>
        <v/>
      </c>
      <c r="F1609" s="31">
        <f>'M5 - Sparkling Water &amp; Soda'!K403</f>
        <v/>
      </c>
      <c r="G1609" s="30">
        <f>'M5 - Sparkling Water &amp; Soda'!AM403</f>
        <v/>
      </c>
      <c r="H1609" s="31">
        <f>'M5 - Sparkling Water &amp; Soda'!N403</f>
        <v/>
      </c>
      <c r="I1609" s="15">
        <f>'M5 - Sparkling Water &amp; Soda'!AJ403</f>
        <v/>
      </c>
      <c r="J1609" s="15" t="inlineStr">
        <is>
          <t>Capture live promo to assess.</t>
        </is>
      </c>
    </row>
    <row r="1610" ht="28" customHeight="1">
      <c r="A1610" s="15" t="inlineStr">
        <is>
          <t>Montellier</t>
        </is>
      </c>
      <c r="B1610" s="15" t="inlineStr">
        <is>
          <t>Montellier Carbonated Natural Spring Water | Cranberry | 12-pack 355mL</t>
        </is>
      </c>
      <c r="C1610" s="15" t="inlineStr">
        <is>
          <t>5) Sparkling water &amp; soda</t>
        </is>
      </c>
      <c r="D1610" s="30">
        <f>'M5 - Sparkling Water &amp; Soda'!F404</f>
        <v/>
      </c>
      <c r="E1610" s="33">
        <f>'M5 - Sparkling Water &amp; Soda'!J404</f>
        <v/>
      </c>
      <c r="F1610" s="31">
        <f>'M5 - Sparkling Water &amp; Soda'!K404</f>
        <v/>
      </c>
      <c r="G1610" s="30">
        <f>'M5 - Sparkling Water &amp; Soda'!AM404</f>
        <v/>
      </c>
      <c r="H1610" s="31">
        <f>'M5 - Sparkling Water &amp; Soda'!N404</f>
        <v/>
      </c>
      <c r="I1610" s="15">
        <f>'M5 - Sparkling Water &amp; Soda'!AJ404</f>
        <v/>
      </c>
      <c r="J1610" s="15" t="inlineStr">
        <is>
          <t>Capture live promo to assess.</t>
        </is>
      </c>
    </row>
    <row r="1611" ht="28" customHeight="1">
      <c r="A1611" s="15" t="inlineStr">
        <is>
          <t>Montellier</t>
        </is>
      </c>
      <c r="B1611" s="15" t="inlineStr">
        <is>
          <t>Montellier Carbonated Natural Spring Water | Cranberry | 15-pack 355mL</t>
        </is>
      </c>
      <c r="C1611" s="15" t="inlineStr">
        <is>
          <t>5) Sparkling water &amp; soda</t>
        </is>
      </c>
      <c r="D1611" s="30">
        <f>'M5 - Sparkling Water &amp; Soda'!F405</f>
        <v/>
      </c>
      <c r="E1611" s="33">
        <f>'M5 - Sparkling Water &amp; Soda'!J405</f>
        <v/>
      </c>
      <c r="F1611" s="31">
        <f>'M5 - Sparkling Water &amp; Soda'!K405</f>
        <v/>
      </c>
      <c r="G1611" s="30">
        <f>'M5 - Sparkling Water &amp; Soda'!AM405</f>
        <v/>
      </c>
      <c r="H1611" s="31">
        <f>'M5 - Sparkling Water &amp; Soda'!N405</f>
        <v/>
      </c>
      <c r="I1611" s="15">
        <f>'M5 - Sparkling Water &amp; Soda'!AJ405</f>
        <v/>
      </c>
      <c r="J1611" s="15" t="inlineStr">
        <is>
          <t>Capture live promo to assess.</t>
        </is>
      </c>
    </row>
    <row r="1612" ht="28" customHeight="1">
      <c r="A1612" s="15" t="inlineStr">
        <is>
          <t>Montellier</t>
        </is>
      </c>
      <c r="B1612" s="15" t="inlineStr">
        <is>
          <t>Montellier Carbonated Natural Spring Water | Cranberry | 18-pack 355mL</t>
        </is>
      </c>
      <c r="C1612" s="15" t="inlineStr">
        <is>
          <t>5) Sparkling water &amp; soda</t>
        </is>
      </c>
      <c r="D1612" s="30">
        <f>'M5 - Sparkling Water &amp; Soda'!F406</f>
        <v/>
      </c>
      <c r="E1612" s="33">
        <f>'M5 - Sparkling Water &amp; Soda'!J406</f>
        <v/>
      </c>
      <c r="F1612" s="31">
        <f>'M5 - Sparkling Water &amp; Soda'!K406</f>
        <v/>
      </c>
      <c r="G1612" s="30">
        <f>'M5 - Sparkling Water &amp; Soda'!AM406</f>
        <v/>
      </c>
      <c r="H1612" s="31">
        <f>'M5 - Sparkling Water &amp; Soda'!N406</f>
        <v/>
      </c>
      <c r="I1612" s="15">
        <f>'M5 - Sparkling Water &amp; Soda'!AJ406</f>
        <v/>
      </c>
      <c r="J1612" s="15" t="inlineStr">
        <is>
          <t>Capture live promo to assess.</t>
        </is>
      </c>
    </row>
    <row r="1613" ht="28" customHeight="1">
      <c r="A1613" s="15" t="inlineStr">
        <is>
          <t>Montellier</t>
        </is>
      </c>
      <c r="B1613" s="15" t="inlineStr">
        <is>
          <t>Montellier Carbonated Natural Spring Water | Cranberry | 24-pack 355mL</t>
        </is>
      </c>
      <c r="C1613" s="15" t="inlineStr">
        <is>
          <t>5) Sparkling water &amp; soda</t>
        </is>
      </c>
      <c r="D1613" s="30">
        <f>'M5 - Sparkling Water &amp; Soda'!F407</f>
        <v/>
      </c>
      <c r="E1613" s="33">
        <f>'M5 - Sparkling Water &amp; Soda'!J407</f>
        <v/>
      </c>
      <c r="F1613" s="31">
        <f>'M5 - Sparkling Water &amp; Soda'!K407</f>
        <v/>
      </c>
      <c r="G1613" s="30">
        <f>'M5 - Sparkling Water &amp; Soda'!AM407</f>
        <v/>
      </c>
      <c r="H1613" s="31">
        <f>'M5 - Sparkling Water &amp; Soda'!N407</f>
        <v/>
      </c>
      <c r="I1613" s="15">
        <f>'M5 - Sparkling Water &amp; Soda'!AJ407</f>
        <v/>
      </c>
      <c r="J1613" s="15" t="inlineStr">
        <is>
          <t>Capture live promo to assess.</t>
        </is>
      </c>
    </row>
    <row r="1614" ht="28" customHeight="1">
      <c r="A1614" s="15" t="inlineStr">
        <is>
          <t>Montellier</t>
        </is>
      </c>
      <c r="B1614" s="15" t="inlineStr">
        <is>
          <t>Montellier Carbonated Natural Spring Water | Raspberry | single 355mL</t>
        </is>
      </c>
      <c r="C1614" s="15" t="inlineStr">
        <is>
          <t>5) Sparkling water &amp; soda</t>
        </is>
      </c>
      <c r="D1614" s="30">
        <f>'M5 - Sparkling Water &amp; Soda'!F408</f>
        <v/>
      </c>
      <c r="E1614" s="33">
        <f>'M5 - Sparkling Water &amp; Soda'!J408</f>
        <v/>
      </c>
      <c r="F1614" s="31">
        <f>'M5 - Sparkling Water &amp; Soda'!K408</f>
        <v/>
      </c>
      <c r="G1614" s="30">
        <f>'M5 - Sparkling Water &amp; Soda'!AM408</f>
        <v/>
      </c>
      <c r="H1614" s="31">
        <f>'M5 - Sparkling Water &amp; Soda'!N408</f>
        <v/>
      </c>
      <c r="I1614" s="15">
        <f>'M5 - Sparkling Water &amp; Soda'!AJ408</f>
        <v/>
      </c>
      <c r="J1614" s="15" t="inlineStr">
        <is>
          <t>Capture live promo to assess.</t>
        </is>
      </c>
    </row>
    <row r="1615" ht="28" customHeight="1">
      <c r="A1615" s="15" t="inlineStr">
        <is>
          <t>Montellier</t>
        </is>
      </c>
      <c r="B1615" s="15" t="inlineStr">
        <is>
          <t>Montellier Carbonated Natural Spring Water | Raspberry | 8-pack 355mL</t>
        </is>
      </c>
      <c r="C1615" s="15" t="inlineStr">
        <is>
          <t>5) Sparkling water &amp; soda</t>
        </is>
      </c>
      <c r="D1615" s="30">
        <f>'M5 - Sparkling Water &amp; Soda'!F409</f>
        <v/>
      </c>
      <c r="E1615" s="33">
        <f>'M5 - Sparkling Water &amp; Soda'!J409</f>
        <v/>
      </c>
      <c r="F1615" s="31">
        <f>'M5 - Sparkling Water &amp; Soda'!K409</f>
        <v/>
      </c>
      <c r="G1615" s="30">
        <f>'M5 - Sparkling Water &amp; Soda'!AM409</f>
        <v/>
      </c>
      <c r="H1615" s="31">
        <f>'M5 - Sparkling Water &amp; Soda'!N409</f>
        <v/>
      </c>
      <c r="I1615" s="15">
        <f>'M5 - Sparkling Water &amp; Soda'!AJ409</f>
        <v/>
      </c>
      <c r="J1615" s="15" t="inlineStr">
        <is>
          <t>Capture live promo to assess.</t>
        </is>
      </c>
    </row>
    <row r="1616" ht="28" customHeight="1">
      <c r="A1616" s="15" t="inlineStr">
        <is>
          <t>Montellier</t>
        </is>
      </c>
      <c r="B1616" s="15" t="inlineStr">
        <is>
          <t>Montellier Carbonated Natural Spring Water | Raspberry | 12-pack 355mL</t>
        </is>
      </c>
      <c r="C1616" s="15" t="inlineStr">
        <is>
          <t>5) Sparkling water &amp; soda</t>
        </is>
      </c>
      <c r="D1616" s="30">
        <f>'M5 - Sparkling Water &amp; Soda'!F410</f>
        <v/>
      </c>
      <c r="E1616" s="33">
        <f>'M5 - Sparkling Water &amp; Soda'!J410</f>
        <v/>
      </c>
      <c r="F1616" s="31">
        <f>'M5 - Sparkling Water &amp; Soda'!K410</f>
        <v/>
      </c>
      <c r="G1616" s="30">
        <f>'M5 - Sparkling Water &amp; Soda'!AM410</f>
        <v/>
      </c>
      <c r="H1616" s="31">
        <f>'M5 - Sparkling Water &amp; Soda'!N410</f>
        <v/>
      </c>
      <c r="I1616" s="15">
        <f>'M5 - Sparkling Water &amp; Soda'!AJ410</f>
        <v/>
      </c>
      <c r="J1616" s="15" t="inlineStr">
        <is>
          <t>Capture live promo to assess.</t>
        </is>
      </c>
    </row>
    <row r="1617" ht="28" customHeight="1">
      <c r="A1617" s="15" t="inlineStr">
        <is>
          <t>Montellier</t>
        </is>
      </c>
      <c r="B1617" s="15" t="inlineStr">
        <is>
          <t>Montellier Carbonated Natural Spring Water | Raspberry | 15-pack 355mL</t>
        </is>
      </c>
      <c r="C1617" s="15" t="inlineStr">
        <is>
          <t>5) Sparkling water &amp; soda</t>
        </is>
      </c>
      <c r="D1617" s="30">
        <f>'M5 - Sparkling Water &amp; Soda'!F411</f>
        <v/>
      </c>
      <c r="E1617" s="33">
        <f>'M5 - Sparkling Water &amp; Soda'!J411</f>
        <v/>
      </c>
      <c r="F1617" s="31">
        <f>'M5 - Sparkling Water &amp; Soda'!K411</f>
        <v/>
      </c>
      <c r="G1617" s="30">
        <f>'M5 - Sparkling Water &amp; Soda'!AM411</f>
        <v/>
      </c>
      <c r="H1617" s="31">
        <f>'M5 - Sparkling Water &amp; Soda'!N411</f>
        <v/>
      </c>
      <c r="I1617" s="15">
        <f>'M5 - Sparkling Water &amp; Soda'!AJ411</f>
        <v/>
      </c>
      <c r="J1617" s="15" t="inlineStr">
        <is>
          <t>Capture live promo to assess.</t>
        </is>
      </c>
    </row>
    <row r="1618" ht="28" customHeight="1">
      <c r="A1618" s="15" t="inlineStr">
        <is>
          <t>Montellier</t>
        </is>
      </c>
      <c r="B1618" s="15" t="inlineStr">
        <is>
          <t>Montellier Carbonated Natural Spring Water | Raspberry | 18-pack 355mL</t>
        </is>
      </c>
      <c r="C1618" s="15" t="inlineStr">
        <is>
          <t>5) Sparkling water &amp; soda</t>
        </is>
      </c>
      <c r="D1618" s="30">
        <f>'M5 - Sparkling Water &amp; Soda'!F412</f>
        <v/>
      </c>
      <c r="E1618" s="33">
        <f>'M5 - Sparkling Water &amp; Soda'!J412</f>
        <v/>
      </c>
      <c r="F1618" s="31">
        <f>'M5 - Sparkling Water &amp; Soda'!K412</f>
        <v/>
      </c>
      <c r="G1618" s="30">
        <f>'M5 - Sparkling Water &amp; Soda'!AM412</f>
        <v/>
      </c>
      <c r="H1618" s="31">
        <f>'M5 - Sparkling Water &amp; Soda'!N412</f>
        <v/>
      </c>
      <c r="I1618" s="15">
        <f>'M5 - Sparkling Water &amp; Soda'!AJ412</f>
        <v/>
      </c>
      <c r="J1618" s="15" t="inlineStr">
        <is>
          <t>Capture live promo to assess.</t>
        </is>
      </c>
    </row>
    <row r="1619" ht="28" customHeight="1">
      <c r="A1619" s="15" t="inlineStr">
        <is>
          <t>Montellier</t>
        </is>
      </c>
      <c r="B1619" s="15" t="inlineStr">
        <is>
          <t>Montellier Carbonated Natural Spring Water | Raspberry | 24-pack 355mL</t>
        </is>
      </c>
      <c r="C1619" s="15" t="inlineStr">
        <is>
          <t>5) Sparkling water &amp; soda</t>
        </is>
      </c>
      <c r="D1619" s="30">
        <f>'M5 - Sparkling Water &amp; Soda'!F413</f>
        <v/>
      </c>
      <c r="E1619" s="33">
        <f>'M5 - Sparkling Water &amp; Soda'!J413</f>
        <v/>
      </c>
      <c r="F1619" s="31">
        <f>'M5 - Sparkling Water &amp; Soda'!K413</f>
        <v/>
      </c>
      <c r="G1619" s="30">
        <f>'M5 - Sparkling Water &amp; Soda'!AM413</f>
        <v/>
      </c>
      <c r="H1619" s="31">
        <f>'M5 - Sparkling Water &amp; Soda'!N413</f>
        <v/>
      </c>
      <c r="I1619" s="15">
        <f>'M5 - Sparkling Water &amp; Soda'!AJ413</f>
        <v/>
      </c>
      <c r="J1619" s="15" t="inlineStr">
        <is>
          <t>Capture live promo to assess.</t>
        </is>
      </c>
    </row>
    <row r="1620" ht="28" customHeight="1">
      <c r="A1620" s="15" t="inlineStr">
        <is>
          <t>Eska</t>
        </is>
      </c>
      <c r="B1620" s="15" t="inlineStr">
        <is>
          <t>Eska Sparkling Spring Water | Original | single 500mL</t>
        </is>
      </c>
      <c r="C1620" s="15" t="inlineStr">
        <is>
          <t>5) Sparkling water &amp; soda</t>
        </is>
      </c>
      <c r="D1620" s="30">
        <f>'M5 - Sparkling Water &amp; Soda'!F414</f>
        <v/>
      </c>
      <c r="E1620" s="33">
        <f>'M5 - Sparkling Water &amp; Soda'!J414</f>
        <v/>
      </c>
      <c r="F1620" s="31">
        <f>'M5 - Sparkling Water &amp; Soda'!K414</f>
        <v/>
      </c>
      <c r="G1620" s="30">
        <f>'M5 - Sparkling Water &amp; Soda'!AM414</f>
        <v/>
      </c>
      <c r="H1620" s="31">
        <f>'M5 - Sparkling Water &amp; Soda'!N414</f>
        <v/>
      </c>
      <c r="I1620" s="15">
        <f>'M5 - Sparkling Water &amp; Soda'!AJ414</f>
        <v/>
      </c>
      <c r="J1620" s="15" t="inlineStr">
        <is>
          <t>Capture live promo to assess.</t>
        </is>
      </c>
    </row>
    <row r="1621" ht="28" customHeight="1">
      <c r="A1621" s="15" t="inlineStr">
        <is>
          <t>Eska</t>
        </is>
      </c>
      <c r="B1621" s="15" t="inlineStr">
        <is>
          <t>Eska Sparkling Spring Water | Original | 8-pack 500mL</t>
        </is>
      </c>
      <c r="C1621" s="15" t="inlineStr">
        <is>
          <t>5) Sparkling water &amp; soda</t>
        </is>
      </c>
      <c r="D1621" s="30">
        <f>'M5 - Sparkling Water &amp; Soda'!F415</f>
        <v/>
      </c>
      <c r="E1621" s="33">
        <f>'M5 - Sparkling Water &amp; Soda'!J415</f>
        <v/>
      </c>
      <c r="F1621" s="31">
        <f>'M5 - Sparkling Water &amp; Soda'!K415</f>
        <v/>
      </c>
      <c r="G1621" s="30">
        <f>'M5 - Sparkling Water &amp; Soda'!AM415</f>
        <v/>
      </c>
      <c r="H1621" s="31">
        <f>'M5 - Sparkling Water &amp; Soda'!N415</f>
        <v/>
      </c>
      <c r="I1621" s="15">
        <f>'M5 - Sparkling Water &amp; Soda'!AJ415</f>
        <v/>
      </c>
      <c r="J1621" s="15" t="inlineStr">
        <is>
          <t>Capture live promo to assess.</t>
        </is>
      </c>
    </row>
    <row r="1622" ht="28" customHeight="1">
      <c r="A1622" s="15" t="inlineStr">
        <is>
          <t>Eska</t>
        </is>
      </c>
      <c r="B1622" s="15" t="inlineStr">
        <is>
          <t>Eska Sparkling Spring Water | Original | 12-pack 500mL</t>
        </is>
      </c>
      <c r="C1622" s="15" t="inlineStr">
        <is>
          <t>5) Sparkling water &amp; soda</t>
        </is>
      </c>
      <c r="D1622" s="30">
        <f>'M5 - Sparkling Water &amp; Soda'!F416</f>
        <v/>
      </c>
      <c r="E1622" s="33">
        <f>'M5 - Sparkling Water &amp; Soda'!J416</f>
        <v/>
      </c>
      <c r="F1622" s="31">
        <f>'M5 - Sparkling Water &amp; Soda'!K416</f>
        <v/>
      </c>
      <c r="G1622" s="30">
        <f>'M5 - Sparkling Water &amp; Soda'!AM416</f>
        <v/>
      </c>
      <c r="H1622" s="31">
        <f>'M5 - Sparkling Water &amp; Soda'!N416</f>
        <v/>
      </c>
      <c r="I1622" s="15">
        <f>'M5 - Sparkling Water &amp; Soda'!AJ416</f>
        <v/>
      </c>
      <c r="J1622" s="15" t="inlineStr">
        <is>
          <t>Capture live promo to assess.</t>
        </is>
      </c>
    </row>
    <row r="1623" ht="28" customHeight="1">
      <c r="A1623" s="15" t="inlineStr">
        <is>
          <t>Eska</t>
        </is>
      </c>
      <c r="B1623" s="15" t="inlineStr">
        <is>
          <t>Eska Sparkling Spring Water | Original | 18-pack 500mL</t>
        </is>
      </c>
      <c r="C1623" s="15" t="inlineStr">
        <is>
          <t>5) Sparkling water &amp; soda</t>
        </is>
      </c>
      <c r="D1623" s="30">
        <f>'M5 - Sparkling Water &amp; Soda'!F417</f>
        <v/>
      </c>
      <c r="E1623" s="33">
        <f>'M5 - Sparkling Water &amp; Soda'!J417</f>
        <v/>
      </c>
      <c r="F1623" s="31">
        <f>'M5 - Sparkling Water &amp; Soda'!K417</f>
        <v/>
      </c>
      <c r="G1623" s="30">
        <f>'M5 - Sparkling Water &amp; Soda'!AM417</f>
        <v/>
      </c>
      <c r="H1623" s="31">
        <f>'M5 - Sparkling Water &amp; Soda'!N417</f>
        <v/>
      </c>
      <c r="I1623" s="15">
        <f>'M5 - Sparkling Water &amp; Soda'!AJ417</f>
        <v/>
      </c>
      <c r="J1623" s="15" t="inlineStr">
        <is>
          <t>Capture live promo to assess.</t>
        </is>
      </c>
    </row>
    <row r="1624" ht="28" customHeight="1">
      <c r="A1624" s="15" t="inlineStr">
        <is>
          <t>Eska</t>
        </is>
      </c>
      <c r="B1624" s="15" t="inlineStr">
        <is>
          <t>Eska Sparkling Spring Water | Original | 24-pack 500mL</t>
        </is>
      </c>
      <c r="C1624" s="15" t="inlineStr">
        <is>
          <t>5) Sparkling water &amp; soda</t>
        </is>
      </c>
      <c r="D1624" s="30">
        <f>'M5 - Sparkling Water &amp; Soda'!F418</f>
        <v/>
      </c>
      <c r="E1624" s="33">
        <f>'M5 - Sparkling Water &amp; Soda'!J418</f>
        <v/>
      </c>
      <c r="F1624" s="31">
        <f>'M5 - Sparkling Water &amp; Soda'!K418</f>
        <v/>
      </c>
      <c r="G1624" s="30">
        <f>'M5 - Sparkling Water &amp; Soda'!AM418</f>
        <v/>
      </c>
      <c r="H1624" s="31">
        <f>'M5 - Sparkling Water &amp; Soda'!N418</f>
        <v/>
      </c>
      <c r="I1624" s="15">
        <f>'M5 - Sparkling Water &amp; Soda'!AJ418</f>
        <v/>
      </c>
      <c r="J1624" s="15" t="inlineStr">
        <is>
          <t>Capture live promo to assess.</t>
        </is>
      </c>
    </row>
    <row r="1625" ht="28" customHeight="1">
      <c r="A1625" s="15" t="inlineStr">
        <is>
          <t>Eska</t>
        </is>
      </c>
      <c r="B1625" s="15" t="inlineStr">
        <is>
          <t>Eska Sparkling Spring Water | Lemon | single 500mL</t>
        </is>
      </c>
      <c r="C1625" s="15" t="inlineStr">
        <is>
          <t>5) Sparkling water &amp; soda</t>
        </is>
      </c>
      <c r="D1625" s="30">
        <f>'M5 - Sparkling Water &amp; Soda'!F419</f>
        <v/>
      </c>
      <c r="E1625" s="33">
        <f>'M5 - Sparkling Water &amp; Soda'!J419</f>
        <v/>
      </c>
      <c r="F1625" s="31">
        <f>'M5 - Sparkling Water &amp; Soda'!K419</f>
        <v/>
      </c>
      <c r="G1625" s="30">
        <f>'M5 - Sparkling Water &amp; Soda'!AM419</f>
        <v/>
      </c>
      <c r="H1625" s="31">
        <f>'M5 - Sparkling Water &amp; Soda'!N419</f>
        <v/>
      </c>
      <c r="I1625" s="15">
        <f>'M5 - Sparkling Water &amp; Soda'!AJ419</f>
        <v/>
      </c>
      <c r="J1625" s="15" t="inlineStr">
        <is>
          <t>Capture live promo to assess.</t>
        </is>
      </c>
    </row>
    <row r="1626" ht="28" customHeight="1">
      <c r="A1626" s="15" t="inlineStr">
        <is>
          <t>Eska</t>
        </is>
      </c>
      <c r="B1626" s="15" t="inlineStr">
        <is>
          <t>Eska Sparkling Spring Water | Lemon | 8-pack 500mL</t>
        </is>
      </c>
      <c r="C1626" s="15" t="inlineStr">
        <is>
          <t>5) Sparkling water &amp; soda</t>
        </is>
      </c>
      <c r="D1626" s="30">
        <f>'M5 - Sparkling Water &amp; Soda'!F420</f>
        <v/>
      </c>
      <c r="E1626" s="33">
        <f>'M5 - Sparkling Water &amp; Soda'!J420</f>
        <v/>
      </c>
      <c r="F1626" s="31">
        <f>'M5 - Sparkling Water &amp; Soda'!K420</f>
        <v/>
      </c>
      <c r="G1626" s="30">
        <f>'M5 - Sparkling Water &amp; Soda'!AM420</f>
        <v/>
      </c>
      <c r="H1626" s="31">
        <f>'M5 - Sparkling Water &amp; Soda'!N420</f>
        <v/>
      </c>
      <c r="I1626" s="15">
        <f>'M5 - Sparkling Water &amp; Soda'!AJ420</f>
        <v/>
      </c>
      <c r="J1626" s="15" t="inlineStr">
        <is>
          <t>Capture live promo to assess.</t>
        </is>
      </c>
    </row>
    <row r="1627" ht="28" customHeight="1">
      <c r="A1627" s="15" t="inlineStr">
        <is>
          <t>Eska</t>
        </is>
      </c>
      <c r="B1627" s="15" t="inlineStr">
        <is>
          <t>Eska Sparkling Spring Water | Lemon | 12-pack 500mL</t>
        </is>
      </c>
      <c r="C1627" s="15" t="inlineStr">
        <is>
          <t>5) Sparkling water &amp; soda</t>
        </is>
      </c>
      <c r="D1627" s="30">
        <f>'M5 - Sparkling Water &amp; Soda'!F421</f>
        <v/>
      </c>
      <c r="E1627" s="33">
        <f>'M5 - Sparkling Water &amp; Soda'!J421</f>
        <v/>
      </c>
      <c r="F1627" s="31">
        <f>'M5 - Sparkling Water &amp; Soda'!K421</f>
        <v/>
      </c>
      <c r="G1627" s="30">
        <f>'M5 - Sparkling Water &amp; Soda'!AM421</f>
        <v/>
      </c>
      <c r="H1627" s="31">
        <f>'M5 - Sparkling Water &amp; Soda'!N421</f>
        <v/>
      </c>
      <c r="I1627" s="15">
        <f>'M5 - Sparkling Water &amp; Soda'!AJ421</f>
        <v/>
      </c>
      <c r="J1627" s="15" t="inlineStr">
        <is>
          <t>Capture live promo to assess.</t>
        </is>
      </c>
    </row>
    <row r="1628" ht="28" customHeight="1">
      <c r="A1628" s="15" t="inlineStr">
        <is>
          <t>Eska</t>
        </is>
      </c>
      <c r="B1628" s="15" t="inlineStr">
        <is>
          <t>Eska Sparkling Spring Water | Lemon | 18-pack 500mL</t>
        </is>
      </c>
      <c r="C1628" s="15" t="inlineStr">
        <is>
          <t>5) Sparkling water &amp; soda</t>
        </is>
      </c>
      <c r="D1628" s="30">
        <f>'M5 - Sparkling Water &amp; Soda'!F422</f>
        <v/>
      </c>
      <c r="E1628" s="33">
        <f>'M5 - Sparkling Water &amp; Soda'!J422</f>
        <v/>
      </c>
      <c r="F1628" s="31">
        <f>'M5 - Sparkling Water &amp; Soda'!K422</f>
        <v/>
      </c>
      <c r="G1628" s="30">
        <f>'M5 - Sparkling Water &amp; Soda'!AM422</f>
        <v/>
      </c>
      <c r="H1628" s="31">
        <f>'M5 - Sparkling Water &amp; Soda'!N422</f>
        <v/>
      </c>
      <c r="I1628" s="15">
        <f>'M5 - Sparkling Water &amp; Soda'!AJ422</f>
        <v/>
      </c>
      <c r="J1628" s="15" t="inlineStr">
        <is>
          <t>Capture live promo to assess.</t>
        </is>
      </c>
    </row>
    <row r="1629" ht="28" customHeight="1">
      <c r="A1629" s="15" t="inlineStr">
        <is>
          <t>Eska</t>
        </is>
      </c>
      <c r="B1629" s="15" t="inlineStr">
        <is>
          <t>Eska Sparkling Spring Water | Lemon | 24-pack 500mL</t>
        </is>
      </c>
      <c r="C1629" s="15" t="inlineStr">
        <is>
          <t>5) Sparkling water &amp; soda</t>
        </is>
      </c>
      <c r="D1629" s="30">
        <f>'M5 - Sparkling Water &amp; Soda'!F423</f>
        <v/>
      </c>
      <c r="E1629" s="33">
        <f>'M5 - Sparkling Water &amp; Soda'!J423</f>
        <v/>
      </c>
      <c r="F1629" s="31">
        <f>'M5 - Sparkling Water &amp; Soda'!K423</f>
        <v/>
      </c>
      <c r="G1629" s="30">
        <f>'M5 - Sparkling Water &amp; Soda'!AM423</f>
        <v/>
      </c>
      <c r="H1629" s="31">
        <f>'M5 - Sparkling Water &amp; Soda'!N423</f>
        <v/>
      </c>
      <c r="I1629" s="15">
        <f>'M5 - Sparkling Water &amp; Soda'!AJ423</f>
        <v/>
      </c>
      <c r="J1629" s="15" t="inlineStr">
        <is>
          <t>Capture live promo to assess.</t>
        </is>
      </c>
    </row>
    <row r="1630" ht="28" customHeight="1">
      <c r="A1630" s="15" t="inlineStr">
        <is>
          <t>Eska</t>
        </is>
      </c>
      <c r="B1630" s="15" t="inlineStr">
        <is>
          <t>Eska Sparkling Spring Water | Lime | single 500mL</t>
        </is>
      </c>
      <c r="C1630" s="15" t="inlineStr">
        <is>
          <t>5) Sparkling water &amp; soda</t>
        </is>
      </c>
      <c r="D1630" s="30">
        <f>'M5 - Sparkling Water &amp; Soda'!F424</f>
        <v/>
      </c>
      <c r="E1630" s="33">
        <f>'M5 - Sparkling Water &amp; Soda'!J424</f>
        <v/>
      </c>
      <c r="F1630" s="31">
        <f>'M5 - Sparkling Water &amp; Soda'!K424</f>
        <v/>
      </c>
      <c r="G1630" s="30">
        <f>'M5 - Sparkling Water &amp; Soda'!AM424</f>
        <v/>
      </c>
      <c r="H1630" s="31">
        <f>'M5 - Sparkling Water &amp; Soda'!N424</f>
        <v/>
      </c>
      <c r="I1630" s="15">
        <f>'M5 - Sparkling Water &amp; Soda'!AJ424</f>
        <v/>
      </c>
      <c r="J1630" s="15" t="inlineStr">
        <is>
          <t>Capture live promo to assess.</t>
        </is>
      </c>
    </row>
    <row r="1631" ht="28" customHeight="1">
      <c r="A1631" s="15" t="inlineStr">
        <is>
          <t>Eska</t>
        </is>
      </c>
      <c r="B1631" s="15" t="inlineStr">
        <is>
          <t>Eska Sparkling Spring Water | Lime | 8-pack 500mL</t>
        </is>
      </c>
      <c r="C1631" s="15" t="inlineStr">
        <is>
          <t>5) Sparkling water &amp; soda</t>
        </is>
      </c>
      <c r="D1631" s="30">
        <f>'M5 - Sparkling Water &amp; Soda'!F425</f>
        <v/>
      </c>
      <c r="E1631" s="33">
        <f>'M5 - Sparkling Water &amp; Soda'!J425</f>
        <v/>
      </c>
      <c r="F1631" s="31">
        <f>'M5 - Sparkling Water &amp; Soda'!K425</f>
        <v/>
      </c>
      <c r="G1631" s="30">
        <f>'M5 - Sparkling Water &amp; Soda'!AM425</f>
        <v/>
      </c>
      <c r="H1631" s="31">
        <f>'M5 - Sparkling Water &amp; Soda'!N425</f>
        <v/>
      </c>
      <c r="I1631" s="15">
        <f>'M5 - Sparkling Water &amp; Soda'!AJ425</f>
        <v/>
      </c>
      <c r="J1631" s="15" t="inlineStr">
        <is>
          <t>Capture live promo to assess.</t>
        </is>
      </c>
    </row>
    <row r="1632" ht="28" customHeight="1">
      <c r="A1632" s="15" t="inlineStr">
        <is>
          <t>Eska</t>
        </is>
      </c>
      <c r="B1632" s="15" t="inlineStr">
        <is>
          <t>Eska Sparkling Spring Water | Lime | 12-pack 500mL</t>
        </is>
      </c>
      <c r="C1632" s="15" t="inlineStr">
        <is>
          <t>5) Sparkling water &amp; soda</t>
        </is>
      </c>
      <c r="D1632" s="30">
        <f>'M5 - Sparkling Water &amp; Soda'!F426</f>
        <v/>
      </c>
      <c r="E1632" s="33">
        <f>'M5 - Sparkling Water &amp; Soda'!J426</f>
        <v/>
      </c>
      <c r="F1632" s="31">
        <f>'M5 - Sparkling Water &amp; Soda'!K426</f>
        <v/>
      </c>
      <c r="G1632" s="30">
        <f>'M5 - Sparkling Water &amp; Soda'!AM426</f>
        <v/>
      </c>
      <c r="H1632" s="31">
        <f>'M5 - Sparkling Water &amp; Soda'!N426</f>
        <v/>
      </c>
      <c r="I1632" s="15">
        <f>'M5 - Sparkling Water &amp; Soda'!AJ426</f>
        <v/>
      </c>
      <c r="J1632" s="15" t="inlineStr">
        <is>
          <t>Capture live promo to assess.</t>
        </is>
      </c>
    </row>
    <row r="1633" ht="28" customHeight="1">
      <c r="A1633" s="15" t="inlineStr">
        <is>
          <t>Eska</t>
        </is>
      </c>
      <c r="B1633" s="15" t="inlineStr">
        <is>
          <t>Eska Sparkling Spring Water | Lime | 18-pack 500mL</t>
        </is>
      </c>
      <c r="C1633" s="15" t="inlineStr">
        <is>
          <t>5) Sparkling water &amp; soda</t>
        </is>
      </c>
      <c r="D1633" s="30">
        <f>'M5 - Sparkling Water &amp; Soda'!F427</f>
        <v/>
      </c>
      <c r="E1633" s="33">
        <f>'M5 - Sparkling Water &amp; Soda'!J427</f>
        <v/>
      </c>
      <c r="F1633" s="31">
        <f>'M5 - Sparkling Water &amp; Soda'!K427</f>
        <v/>
      </c>
      <c r="G1633" s="30">
        <f>'M5 - Sparkling Water &amp; Soda'!AM427</f>
        <v/>
      </c>
      <c r="H1633" s="31">
        <f>'M5 - Sparkling Water &amp; Soda'!N427</f>
        <v/>
      </c>
      <c r="I1633" s="15">
        <f>'M5 - Sparkling Water &amp; Soda'!AJ427</f>
        <v/>
      </c>
      <c r="J1633" s="15" t="inlineStr">
        <is>
          <t>Capture live promo to assess.</t>
        </is>
      </c>
    </row>
    <row r="1634" ht="28" customHeight="1">
      <c r="A1634" s="15" t="inlineStr">
        <is>
          <t>Eska</t>
        </is>
      </c>
      <c r="B1634" s="15" t="inlineStr">
        <is>
          <t>Eska Sparkling Spring Water | Lime | 24-pack 500mL</t>
        </is>
      </c>
      <c r="C1634" s="15" t="inlineStr">
        <is>
          <t>5) Sparkling water &amp; soda</t>
        </is>
      </c>
      <c r="D1634" s="30">
        <f>'M5 - Sparkling Water &amp; Soda'!F428</f>
        <v/>
      </c>
      <c r="E1634" s="33">
        <f>'M5 - Sparkling Water &amp; Soda'!J428</f>
        <v/>
      </c>
      <c r="F1634" s="31">
        <f>'M5 - Sparkling Water &amp; Soda'!K428</f>
        <v/>
      </c>
      <c r="G1634" s="30">
        <f>'M5 - Sparkling Water &amp; Soda'!AM428</f>
        <v/>
      </c>
      <c r="H1634" s="31">
        <f>'M5 - Sparkling Water &amp; Soda'!N428</f>
        <v/>
      </c>
      <c r="I1634" s="15">
        <f>'M5 - Sparkling Water &amp; Soda'!AJ428</f>
        <v/>
      </c>
      <c r="J1634" s="15" t="inlineStr">
        <is>
          <t>Capture live promo to assess.</t>
        </is>
      </c>
    </row>
    <row r="1635" ht="28" customHeight="1">
      <c r="A1635" s="15" t="inlineStr">
        <is>
          <t>Coca-Cola</t>
        </is>
      </c>
      <c r="B1635" s="15" t="inlineStr">
        <is>
          <t>Coca-Cola Classic | Classic | single 355mL</t>
        </is>
      </c>
      <c r="C1635" s="15" t="inlineStr">
        <is>
          <t>5) Sparkling water &amp; soda</t>
        </is>
      </c>
      <c r="D1635" s="30">
        <f>'M5 - Sparkling Water &amp; Soda'!F429</f>
        <v/>
      </c>
      <c r="E1635" s="33">
        <f>'M5 - Sparkling Water &amp; Soda'!J429</f>
        <v/>
      </c>
      <c r="F1635" s="31">
        <f>'M5 - Sparkling Water &amp; Soda'!K429</f>
        <v/>
      </c>
      <c r="G1635" s="30">
        <f>'M5 - Sparkling Water &amp; Soda'!AM429</f>
        <v/>
      </c>
      <c r="H1635" s="31">
        <f>'M5 - Sparkling Water &amp; Soda'!N429</f>
        <v/>
      </c>
      <c r="I1635" s="15">
        <f>'M5 - Sparkling Water &amp; Soda'!AJ429</f>
        <v/>
      </c>
      <c r="J1635" s="15" t="inlineStr">
        <is>
          <t>Capture live promo to assess.</t>
        </is>
      </c>
    </row>
    <row r="1636" ht="28" customHeight="1">
      <c r="A1636" s="15" t="inlineStr">
        <is>
          <t>Coca-Cola</t>
        </is>
      </c>
      <c r="B1636" s="15" t="inlineStr">
        <is>
          <t>Coca-Cola Classic | Classic | 8-pack 355mL</t>
        </is>
      </c>
      <c r="C1636" s="15" t="inlineStr">
        <is>
          <t>5) Sparkling water &amp; soda</t>
        </is>
      </c>
      <c r="D1636" s="30">
        <f>'M5 - Sparkling Water &amp; Soda'!F430</f>
        <v/>
      </c>
      <c r="E1636" s="33">
        <f>'M5 - Sparkling Water &amp; Soda'!J430</f>
        <v/>
      </c>
      <c r="F1636" s="31">
        <f>'M5 - Sparkling Water &amp; Soda'!K430</f>
        <v/>
      </c>
      <c r="G1636" s="30">
        <f>'M5 - Sparkling Water &amp; Soda'!AM430</f>
        <v/>
      </c>
      <c r="H1636" s="31">
        <f>'M5 - Sparkling Water &amp; Soda'!N430</f>
        <v/>
      </c>
      <c r="I1636" s="15">
        <f>'M5 - Sparkling Water &amp; Soda'!AJ430</f>
        <v/>
      </c>
      <c r="J1636" s="15" t="inlineStr">
        <is>
          <t>Capture live promo to assess.</t>
        </is>
      </c>
    </row>
    <row r="1637" ht="28" customHeight="1">
      <c r="A1637" s="15" t="inlineStr">
        <is>
          <t>Coca-Cola</t>
        </is>
      </c>
      <c r="B1637" s="15" t="inlineStr">
        <is>
          <t>Coca-Cola Classic | Classic | 12-pack 355mL</t>
        </is>
      </c>
      <c r="C1637" s="15" t="inlineStr">
        <is>
          <t>5) Sparkling water &amp; soda</t>
        </is>
      </c>
      <c r="D1637" s="30">
        <f>'M5 - Sparkling Water &amp; Soda'!F431</f>
        <v/>
      </c>
      <c r="E1637" s="33">
        <f>'M5 - Sparkling Water &amp; Soda'!J431</f>
        <v/>
      </c>
      <c r="F1637" s="31">
        <f>'M5 - Sparkling Water &amp; Soda'!K431</f>
        <v/>
      </c>
      <c r="G1637" s="30">
        <f>'M5 - Sparkling Water &amp; Soda'!AM431</f>
        <v/>
      </c>
      <c r="H1637" s="31">
        <f>'M5 - Sparkling Water &amp; Soda'!N431</f>
        <v/>
      </c>
      <c r="I1637" s="15">
        <f>'M5 - Sparkling Water &amp; Soda'!AJ431</f>
        <v/>
      </c>
      <c r="J1637" s="15" t="inlineStr">
        <is>
          <t>Capture live promo to assess.</t>
        </is>
      </c>
    </row>
    <row r="1638" ht="28" customHeight="1">
      <c r="A1638" s="15" t="inlineStr">
        <is>
          <t>Coca-Cola</t>
        </is>
      </c>
      <c r="B1638" s="15" t="inlineStr">
        <is>
          <t>Coca-Cola Classic | Classic | 15-pack 355mL</t>
        </is>
      </c>
      <c r="C1638" s="15" t="inlineStr">
        <is>
          <t>5) Sparkling water &amp; soda</t>
        </is>
      </c>
      <c r="D1638" s="30">
        <f>'M5 - Sparkling Water &amp; Soda'!F432</f>
        <v/>
      </c>
      <c r="E1638" s="33">
        <f>'M5 - Sparkling Water &amp; Soda'!J432</f>
        <v/>
      </c>
      <c r="F1638" s="31">
        <f>'M5 - Sparkling Water &amp; Soda'!K432</f>
        <v/>
      </c>
      <c r="G1638" s="30">
        <f>'M5 - Sparkling Water &amp; Soda'!AM432</f>
        <v/>
      </c>
      <c r="H1638" s="31">
        <f>'M5 - Sparkling Water &amp; Soda'!N432</f>
        <v/>
      </c>
      <c r="I1638" s="15">
        <f>'M5 - Sparkling Water &amp; Soda'!AJ432</f>
        <v/>
      </c>
      <c r="J1638" s="15" t="inlineStr">
        <is>
          <t>Capture live promo to assess.</t>
        </is>
      </c>
    </row>
    <row r="1639" ht="28" customHeight="1">
      <c r="A1639" s="15" t="inlineStr">
        <is>
          <t>Coca-Cola</t>
        </is>
      </c>
      <c r="B1639" s="15" t="inlineStr">
        <is>
          <t>Coca-Cola Classic | Classic | 18-pack 355mL</t>
        </is>
      </c>
      <c r="C1639" s="15" t="inlineStr">
        <is>
          <t>5) Sparkling water &amp; soda</t>
        </is>
      </c>
      <c r="D1639" s="30">
        <f>'M5 - Sparkling Water &amp; Soda'!F433</f>
        <v/>
      </c>
      <c r="E1639" s="33">
        <f>'M5 - Sparkling Water &amp; Soda'!J433</f>
        <v/>
      </c>
      <c r="F1639" s="31">
        <f>'M5 - Sparkling Water &amp; Soda'!K433</f>
        <v/>
      </c>
      <c r="G1639" s="30">
        <f>'M5 - Sparkling Water &amp; Soda'!AM433</f>
        <v/>
      </c>
      <c r="H1639" s="31">
        <f>'M5 - Sparkling Water &amp; Soda'!N433</f>
        <v/>
      </c>
      <c r="I1639" s="15">
        <f>'M5 - Sparkling Water &amp; Soda'!AJ433</f>
        <v/>
      </c>
      <c r="J1639" s="15" t="inlineStr">
        <is>
          <t>Capture live promo to assess.</t>
        </is>
      </c>
    </row>
    <row r="1640" ht="28" customHeight="1">
      <c r="A1640" s="15" t="inlineStr">
        <is>
          <t>Coca-Cola</t>
        </is>
      </c>
      <c r="B1640" s="15" t="inlineStr">
        <is>
          <t>Coca-Cola Classic | Classic | 24-pack 355mL</t>
        </is>
      </c>
      <c r="C1640" s="15" t="inlineStr">
        <is>
          <t>5) Sparkling water &amp; soda</t>
        </is>
      </c>
      <c r="D1640" s="30">
        <f>'M5 - Sparkling Water &amp; Soda'!F434</f>
        <v/>
      </c>
      <c r="E1640" s="33">
        <f>'M5 - Sparkling Water &amp; Soda'!J434</f>
        <v/>
      </c>
      <c r="F1640" s="31">
        <f>'M5 - Sparkling Water &amp; Soda'!K434</f>
        <v/>
      </c>
      <c r="G1640" s="30">
        <f>'M5 - Sparkling Water &amp; Soda'!AM434</f>
        <v/>
      </c>
      <c r="H1640" s="31">
        <f>'M5 - Sparkling Water &amp; Soda'!N434</f>
        <v/>
      </c>
      <c r="I1640" s="15">
        <f>'M5 - Sparkling Water &amp; Soda'!AJ434</f>
        <v/>
      </c>
      <c r="J1640" s="15" t="inlineStr">
        <is>
          <t>Capture live promo to assess.</t>
        </is>
      </c>
    </row>
    <row r="1641" ht="28" customHeight="1">
      <c r="A1641" s="15" t="inlineStr">
        <is>
          <t>Zevia</t>
        </is>
      </c>
      <c r="B1641" s="15" t="inlineStr">
        <is>
          <t>Zevia Zero Calorie Soda | Cola | single 355mL</t>
        </is>
      </c>
      <c r="C1641" s="15" t="inlineStr">
        <is>
          <t>5) Sparkling water &amp; soda</t>
        </is>
      </c>
      <c r="D1641" s="30">
        <f>'M5 - Sparkling Water &amp; Soda'!F435</f>
        <v/>
      </c>
      <c r="E1641" s="33">
        <f>'M5 - Sparkling Water &amp; Soda'!J435</f>
        <v/>
      </c>
      <c r="F1641" s="31">
        <f>'M5 - Sparkling Water &amp; Soda'!K435</f>
        <v/>
      </c>
      <c r="G1641" s="30">
        <f>'M5 - Sparkling Water &amp; Soda'!AM435</f>
        <v/>
      </c>
      <c r="H1641" s="31">
        <f>'M5 - Sparkling Water &amp; Soda'!N435</f>
        <v/>
      </c>
      <c r="I1641" s="15">
        <f>'M5 - Sparkling Water &amp; Soda'!AJ435</f>
        <v/>
      </c>
      <c r="J1641" s="15" t="inlineStr">
        <is>
          <t>Clean-label premium; S&amp;S for pantry-loaders.</t>
        </is>
      </c>
    </row>
    <row r="1642" ht="28" customHeight="1">
      <c r="A1642" s="15" t="inlineStr">
        <is>
          <t>Zevia</t>
        </is>
      </c>
      <c r="B1642" s="15" t="inlineStr">
        <is>
          <t>Zevia Zero Calorie Soda | Cola | 8-pack 355mL</t>
        </is>
      </c>
      <c r="C1642" s="15" t="inlineStr">
        <is>
          <t>5) Sparkling water &amp; soda</t>
        </is>
      </c>
      <c r="D1642" s="30">
        <f>'M5 - Sparkling Water &amp; Soda'!F436</f>
        <v/>
      </c>
      <c r="E1642" s="33">
        <f>'M5 - Sparkling Water &amp; Soda'!J436</f>
        <v/>
      </c>
      <c r="F1642" s="31">
        <f>'M5 - Sparkling Water &amp; Soda'!K436</f>
        <v/>
      </c>
      <c r="G1642" s="30">
        <f>'M5 - Sparkling Water &amp; Soda'!AM436</f>
        <v/>
      </c>
      <c r="H1642" s="31">
        <f>'M5 - Sparkling Water &amp; Soda'!N436</f>
        <v/>
      </c>
      <c r="I1642" s="15">
        <f>'M5 - Sparkling Water &amp; Soda'!AJ436</f>
        <v/>
      </c>
      <c r="J1642" s="15" t="inlineStr">
        <is>
          <t>Clean-label premium; S&amp;S for pantry-loaders.</t>
        </is>
      </c>
    </row>
    <row r="1643" ht="28" customHeight="1">
      <c r="A1643" s="15" t="inlineStr">
        <is>
          <t>Zevia</t>
        </is>
      </c>
      <c r="B1643" s="15" t="inlineStr">
        <is>
          <t>Zevia Zero Calorie Soda | Cola | 12-pack 355mL</t>
        </is>
      </c>
      <c r="C1643" s="15" t="inlineStr">
        <is>
          <t>5) Sparkling water &amp; soda</t>
        </is>
      </c>
      <c r="D1643" s="30">
        <f>'M5 - Sparkling Water &amp; Soda'!F437</f>
        <v/>
      </c>
      <c r="E1643" s="33">
        <f>'M5 - Sparkling Water &amp; Soda'!J437</f>
        <v/>
      </c>
      <c r="F1643" s="31">
        <f>'M5 - Sparkling Water &amp; Soda'!K437</f>
        <v/>
      </c>
      <c r="G1643" s="30">
        <f>'M5 - Sparkling Water &amp; Soda'!AM437</f>
        <v/>
      </c>
      <c r="H1643" s="31">
        <f>'M5 - Sparkling Water &amp; Soda'!N437</f>
        <v/>
      </c>
      <c r="I1643" s="15">
        <f>'M5 - Sparkling Water &amp; Soda'!AJ437</f>
        <v/>
      </c>
      <c r="J1643" s="15" t="inlineStr">
        <is>
          <t>Clean-label premium; S&amp;S for pantry-loaders.</t>
        </is>
      </c>
    </row>
    <row r="1644" ht="28" customHeight="1">
      <c r="A1644" s="15" t="inlineStr">
        <is>
          <t>Zevia</t>
        </is>
      </c>
      <c r="B1644" s="15" t="inlineStr">
        <is>
          <t>Zevia Zero Calorie Soda | Cola | 15-pack 355mL</t>
        </is>
      </c>
      <c r="C1644" s="15" t="inlineStr">
        <is>
          <t>5) Sparkling water &amp; soda</t>
        </is>
      </c>
      <c r="D1644" s="30">
        <f>'M5 - Sparkling Water &amp; Soda'!F438</f>
        <v/>
      </c>
      <c r="E1644" s="33">
        <f>'M5 - Sparkling Water &amp; Soda'!J438</f>
        <v/>
      </c>
      <c r="F1644" s="31">
        <f>'M5 - Sparkling Water &amp; Soda'!K438</f>
        <v/>
      </c>
      <c r="G1644" s="30">
        <f>'M5 - Sparkling Water &amp; Soda'!AM438</f>
        <v/>
      </c>
      <c r="H1644" s="31">
        <f>'M5 - Sparkling Water &amp; Soda'!N438</f>
        <v/>
      </c>
      <c r="I1644" s="15">
        <f>'M5 - Sparkling Water &amp; Soda'!AJ438</f>
        <v/>
      </c>
      <c r="J1644" s="15" t="inlineStr">
        <is>
          <t>Clean-label premium; S&amp;S for pantry-loaders.</t>
        </is>
      </c>
    </row>
    <row r="1645" ht="28" customHeight="1">
      <c r="A1645" s="15" t="inlineStr">
        <is>
          <t>Zevia</t>
        </is>
      </c>
      <c r="B1645" s="15" t="inlineStr">
        <is>
          <t>Zevia Zero Calorie Soda | Cola | 18-pack 355mL</t>
        </is>
      </c>
      <c r="C1645" s="15" t="inlineStr">
        <is>
          <t>5) Sparkling water &amp; soda</t>
        </is>
      </c>
      <c r="D1645" s="30">
        <f>'M5 - Sparkling Water &amp; Soda'!F439</f>
        <v/>
      </c>
      <c r="E1645" s="33">
        <f>'M5 - Sparkling Water &amp; Soda'!J439</f>
        <v/>
      </c>
      <c r="F1645" s="31">
        <f>'M5 - Sparkling Water &amp; Soda'!K439</f>
        <v/>
      </c>
      <c r="G1645" s="30">
        <f>'M5 - Sparkling Water &amp; Soda'!AM439</f>
        <v/>
      </c>
      <c r="H1645" s="31">
        <f>'M5 - Sparkling Water &amp; Soda'!N439</f>
        <v/>
      </c>
      <c r="I1645" s="15">
        <f>'M5 - Sparkling Water &amp; Soda'!AJ439</f>
        <v/>
      </c>
      <c r="J1645" s="15" t="inlineStr">
        <is>
          <t>Clean-label premium; S&amp;S for pantry-loaders.</t>
        </is>
      </c>
    </row>
    <row r="1646" ht="28" customHeight="1">
      <c r="A1646" s="15" t="inlineStr">
        <is>
          <t>Zevia</t>
        </is>
      </c>
      <c r="B1646" s="15" t="inlineStr">
        <is>
          <t>Zevia Zero Calorie Soda | Cola | 24-pack 355mL</t>
        </is>
      </c>
      <c r="C1646" s="15" t="inlineStr">
        <is>
          <t>5) Sparkling water &amp; soda</t>
        </is>
      </c>
      <c r="D1646" s="30">
        <f>'M5 - Sparkling Water &amp; Soda'!F440</f>
        <v/>
      </c>
      <c r="E1646" s="33">
        <f>'M5 - Sparkling Water &amp; Soda'!J440</f>
        <v/>
      </c>
      <c r="F1646" s="31">
        <f>'M5 - Sparkling Water &amp; Soda'!K440</f>
        <v/>
      </c>
      <c r="G1646" s="30">
        <f>'M5 - Sparkling Water &amp; Soda'!AM440</f>
        <v/>
      </c>
      <c r="H1646" s="31">
        <f>'M5 - Sparkling Water &amp; Soda'!N440</f>
        <v/>
      </c>
      <c r="I1646" s="15">
        <f>'M5 - Sparkling Water &amp; Soda'!AJ440</f>
        <v/>
      </c>
      <c r="J1646" s="15" t="inlineStr">
        <is>
          <t>Clean-label premium; S&amp;S for pantry-loaders.</t>
        </is>
      </c>
    </row>
    <row r="1647" ht="28" customHeight="1">
      <c r="A1647" s="15" t="inlineStr">
        <is>
          <t>Zevia</t>
        </is>
      </c>
      <c r="B1647" s="15" t="inlineStr">
        <is>
          <t>Zevia Zero Calorie Soda | Ginger Root Beer | single 355mL</t>
        </is>
      </c>
      <c r="C1647" s="15" t="inlineStr">
        <is>
          <t>5) Sparkling water &amp; soda</t>
        </is>
      </c>
      <c r="D1647" s="30">
        <f>'M5 - Sparkling Water &amp; Soda'!F441</f>
        <v/>
      </c>
      <c r="E1647" s="33">
        <f>'M5 - Sparkling Water &amp; Soda'!J441</f>
        <v/>
      </c>
      <c r="F1647" s="31">
        <f>'M5 - Sparkling Water &amp; Soda'!K441</f>
        <v/>
      </c>
      <c r="G1647" s="30">
        <f>'M5 - Sparkling Water &amp; Soda'!AM441</f>
        <v/>
      </c>
      <c r="H1647" s="31">
        <f>'M5 - Sparkling Water &amp; Soda'!N441</f>
        <v/>
      </c>
      <c r="I1647" s="15">
        <f>'M5 - Sparkling Water &amp; Soda'!AJ441</f>
        <v/>
      </c>
      <c r="J1647" s="15" t="inlineStr">
        <is>
          <t>Clean-label premium; S&amp;S for pantry-loaders.</t>
        </is>
      </c>
    </row>
    <row r="1648" ht="28" customHeight="1">
      <c r="A1648" s="15" t="inlineStr">
        <is>
          <t>Zevia</t>
        </is>
      </c>
      <c r="B1648" s="15" t="inlineStr">
        <is>
          <t>Zevia Zero Calorie Soda | Ginger Root Beer | 8-pack 355mL</t>
        </is>
      </c>
      <c r="C1648" s="15" t="inlineStr">
        <is>
          <t>5) Sparkling water &amp; soda</t>
        </is>
      </c>
      <c r="D1648" s="30">
        <f>'M5 - Sparkling Water &amp; Soda'!F442</f>
        <v/>
      </c>
      <c r="E1648" s="33">
        <f>'M5 - Sparkling Water &amp; Soda'!J442</f>
        <v/>
      </c>
      <c r="F1648" s="31">
        <f>'M5 - Sparkling Water &amp; Soda'!K442</f>
        <v/>
      </c>
      <c r="G1648" s="30">
        <f>'M5 - Sparkling Water &amp; Soda'!AM442</f>
        <v/>
      </c>
      <c r="H1648" s="31">
        <f>'M5 - Sparkling Water &amp; Soda'!N442</f>
        <v/>
      </c>
      <c r="I1648" s="15">
        <f>'M5 - Sparkling Water &amp; Soda'!AJ442</f>
        <v/>
      </c>
      <c r="J1648" s="15" t="inlineStr">
        <is>
          <t>Clean-label premium; S&amp;S for pantry-loaders.</t>
        </is>
      </c>
    </row>
    <row r="1649" ht="28" customHeight="1">
      <c r="A1649" s="15" t="inlineStr">
        <is>
          <t>Zevia</t>
        </is>
      </c>
      <c r="B1649" s="15" t="inlineStr">
        <is>
          <t>Zevia Zero Calorie Soda | Ginger Root Beer | 12-pack 355mL</t>
        </is>
      </c>
      <c r="C1649" s="15" t="inlineStr">
        <is>
          <t>5) Sparkling water &amp; soda</t>
        </is>
      </c>
      <c r="D1649" s="30">
        <f>'M5 - Sparkling Water &amp; Soda'!F443</f>
        <v/>
      </c>
      <c r="E1649" s="33">
        <f>'M5 - Sparkling Water &amp; Soda'!J443</f>
        <v/>
      </c>
      <c r="F1649" s="31">
        <f>'M5 - Sparkling Water &amp; Soda'!K443</f>
        <v/>
      </c>
      <c r="G1649" s="30">
        <f>'M5 - Sparkling Water &amp; Soda'!AM443</f>
        <v/>
      </c>
      <c r="H1649" s="31">
        <f>'M5 - Sparkling Water &amp; Soda'!N443</f>
        <v/>
      </c>
      <c r="I1649" s="15">
        <f>'M5 - Sparkling Water &amp; Soda'!AJ443</f>
        <v/>
      </c>
      <c r="J1649" s="15" t="inlineStr">
        <is>
          <t>Clean-label premium; S&amp;S for pantry-loaders.</t>
        </is>
      </c>
    </row>
    <row r="1650" ht="28" customHeight="1">
      <c r="A1650" s="15" t="inlineStr">
        <is>
          <t>Zevia</t>
        </is>
      </c>
      <c r="B1650" s="15" t="inlineStr">
        <is>
          <t>Zevia Zero Calorie Soda | Ginger Root Beer | 15-pack 355mL</t>
        </is>
      </c>
      <c r="C1650" s="15" t="inlineStr">
        <is>
          <t>5) Sparkling water &amp; soda</t>
        </is>
      </c>
      <c r="D1650" s="30">
        <f>'M5 - Sparkling Water &amp; Soda'!F444</f>
        <v/>
      </c>
      <c r="E1650" s="33">
        <f>'M5 - Sparkling Water &amp; Soda'!J444</f>
        <v/>
      </c>
      <c r="F1650" s="31">
        <f>'M5 - Sparkling Water &amp; Soda'!K444</f>
        <v/>
      </c>
      <c r="G1650" s="30">
        <f>'M5 - Sparkling Water &amp; Soda'!AM444</f>
        <v/>
      </c>
      <c r="H1650" s="31">
        <f>'M5 - Sparkling Water &amp; Soda'!N444</f>
        <v/>
      </c>
      <c r="I1650" s="15">
        <f>'M5 - Sparkling Water &amp; Soda'!AJ444</f>
        <v/>
      </c>
      <c r="J1650" s="15" t="inlineStr">
        <is>
          <t>Clean-label premium; S&amp;S for pantry-loaders.</t>
        </is>
      </c>
    </row>
    <row r="1651" ht="28" customHeight="1">
      <c r="A1651" s="15" t="inlineStr">
        <is>
          <t>Zevia</t>
        </is>
      </c>
      <c r="B1651" s="15" t="inlineStr">
        <is>
          <t>Zevia Zero Calorie Soda | Ginger Root Beer | 18-pack 355mL</t>
        </is>
      </c>
      <c r="C1651" s="15" t="inlineStr">
        <is>
          <t>5) Sparkling water &amp; soda</t>
        </is>
      </c>
      <c r="D1651" s="30">
        <f>'M5 - Sparkling Water &amp; Soda'!F445</f>
        <v/>
      </c>
      <c r="E1651" s="33">
        <f>'M5 - Sparkling Water &amp; Soda'!J445</f>
        <v/>
      </c>
      <c r="F1651" s="31">
        <f>'M5 - Sparkling Water &amp; Soda'!K445</f>
        <v/>
      </c>
      <c r="G1651" s="30">
        <f>'M5 - Sparkling Water &amp; Soda'!AM445</f>
        <v/>
      </c>
      <c r="H1651" s="31">
        <f>'M5 - Sparkling Water &amp; Soda'!N445</f>
        <v/>
      </c>
      <c r="I1651" s="15">
        <f>'M5 - Sparkling Water &amp; Soda'!AJ445</f>
        <v/>
      </c>
      <c r="J1651" s="15" t="inlineStr">
        <is>
          <t>Clean-label premium; S&amp;S for pantry-loaders.</t>
        </is>
      </c>
    </row>
    <row r="1652" ht="28" customHeight="1">
      <c r="A1652" s="15" t="inlineStr">
        <is>
          <t>Zevia</t>
        </is>
      </c>
      <c r="B1652" s="15" t="inlineStr">
        <is>
          <t>Zevia Zero Calorie Soda | Ginger Root Beer | 24-pack 355mL</t>
        </is>
      </c>
      <c r="C1652" s="15" t="inlineStr">
        <is>
          <t>5) Sparkling water &amp; soda</t>
        </is>
      </c>
      <c r="D1652" s="30">
        <f>'M5 - Sparkling Water &amp; Soda'!F446</f>
        <v/>
      </c>
      <c r="E1652" s="33">
        <f>'M5 - Sparkling Water &amp; Soda'!J446</f>
        <v/>
      </c>
      <c r="F1652" s="31">
        <f>'M5 - Sparkling Water &amp; Soda'!K446</f>
        <v/>
      </c>
      <c r="G1652" s="30">
        <f>'M5 - Sparkling Water &amp; Soda'!AM446</f>
        <v/>
      </c>
      <c r="H1652" s="31">
        <f>'M5 - Sparkling Water &amp; Soda'!N446</f>
        <v/>
      </c>
      <c r="I1652" s="15">
        <f>'M5 - Sparkling Water &amp; Soda'!AJ446</f>
        <v/>
      </c>
      <c r="J1652" s="15" t="inlineStr">
        <is>
          <t>Clean-label premium; S&amp;S for pantry-loaders.</t>
        </is>
      </c>
    </row>
    <row r="1653" ht="28" customHeight="1">
      <c r="A1653" s="15" t="inlineStr">
        <is>
          <t>Zevia</t>
        </is>
      </c>
      <c r="B1653" s="15" t="inlineStr">
        <is>
          <t>Zevia Zero Calorie Soda | Cream Soda | single 355mL</t>
        </is>
      </c>
      <c r="C1653" s="15" t="inlineStr">
        <is>
          <t>5) Sparkling water &amp; soda</t>
        </is>
      </c>
      <c r="D1653" s="30">
        <f>'M5 - Sparkling Water &amp; Soda'!F447</f>
        <v/>
      </c>
      <c r="E1653" s="33">
        <f>'M5 - Sparkling Water &amp; Soda'!J447</f>
        <v/>
      </c>
      <c r="F1653" s="31">
        <f>'M5 - Sparkling Water &amp; Soda'!K447</f>
        <v/>
      </c>
      <c r="G1653" s="30">
        <f>'M5 - Sparkling Water &amp; Soda'!AM447</f>
        <v/>
      </c>
      <c r="H1653" s="31">
        <f>'M5 - Sparkling Water &amp; Soda'!N447</f>
        <v/>
      </c>
      <c r="I1653" s="15">
        <f>'M5 - Sparkling Water &amp; Soda'!AJ447</f>
        <v/>
      </c>
      <c r="J1653" s="15" t="inlineStr">
        <is>
          <t>Clean-label premium; S&amp;S for pantry-loaders.</t>
        </is>
      </c>
    </row>
    <row r="1654" ht="28" customHeight="1">
      <c r="A1654" s="15" t="inlineStr">
        <is>
          <t>Zevia</t>
        </is>
      </c>
      <c r="B1654" s="15" t="inlineStr">
        <is>
          <t>Zevia Zero Calorie Soda | Cream Soda | 8-pack 355mL</t>
        </is>
      </c>
      <c r="C1654" s="15" t="inlineStr">
        <is>
          <t>5) Sparkling water &amp; soda</t>
        </is>
      </c>
      <c r="D1654" s="30">
        <f>'M5 - Sparkling Water &amp; Soda'!F448</f>
        <v/>
      </c>
      <c r="E1654" s="33">
        <f>'M5 - Sparkling Water &amp; Soda'!J448</f>
        <v/>
      </c>
      <c r="F1654" s="31">
        <f>'M5 - Sparkling Water &amp; Soda'!K448</f>
        <v/>
      </c>
      <c r="G1654" s="30">
        <f>'M5 - Sparkling Water &amp; Soda'!AM448</f>
        <v/>
      </c>
      <c r="H1654" s="31">
        <f>'M5 - Sparkling Water &amp; Soda'!N448</f>
        <v/>
      </c>
      <c r="I1654" s="15">
        <f>'M5 - Sparkling Water &amp; Soda'!AJ448</f>
        <v/>
      </c>
      <c r="J1654" s="15" t="inlineStr">
        <is>
          <t>Clean-label premium; S&amp;S for pantry-loaders.</t>
        </is>
      </c>
    </row>
    <row r="1655" ht="28" customHeight="1">
      <c r="A1655" s="15" t="inlineStr">
        <is>
          <t>Zevia</t>
        </is>
      </c>
      <c r="B1655" s="15" t="inlineStr">
        <is>
          <t>Zevia Zero Calorie Soda | Cream Soda | 12-pack 355mL</t>
        </is>
      </c>
      <c r="C1655" s="15" t="inlineStr">
        <is>
          <t>5) Sparkling water &amp; soda</t>
        </is>
      </c>
      <c r="D1655" s="30">
        <f>'M5 - Sparkling Water &amp; Soda'!F449</f>
        <v/>
      </c>
      <c r="E1655" s="33">
        <f>'M5 - Sparkling Water &amp; Soda'!J449</f>
        <v/>
      </c>
      <c r="F1655" s="31">
        <f>'M5 - Sparkling Water &amp; Soda'!K449</f>
        <v/>
      </c>
      <c r="G1655" s="30">
        <f>'M5 - Sparkling Water &amp; Soda'!AM449</f>
        <v/>
      </c>
      <c r="H1655" s="31">
        <f>'M5 - Sparkling Water &amp; Soda'!N449</f>
        <v/>
      </c>
      <c r="I1655" s="15">
        <f>'M5 - Sparkling Water &amp; Soda'!AJ449</f>
        <v/>
      </c>
      <c r="J1655" s="15" t="inlineStr">
        <is>
          <t>Clean-label premium; S&amp;S for pantry-loaders.</t>
        </is>
      </c>
    </row>
    <row r="1656" ht="28" customHeight="1">
      <c r="A1656" s="15" t="inlineStr">
        <is>
          <t>Zevia</t>
        </is>
      </c>
      <c r="B1656" s="15" t="inlineStr">
        <is>
          <t>Zevia Zero Calorie Soda | Cream Soda | 15-pack 355mL</t>
        </is>
      </c>
      <c r="C1656" s="15" t="inlineStr">
        <is>
          <t>5) Sparkling water &amp; soda</t>
        </is>
      </c>
      <c r="D1656" s="30">
        <f>'M5 - Sparkling Water &amp; Soda'!F450</f>
        <v/>
      </c>
      <c r="E1656" s="33">
        <f>'M5 - Sparkling Water &amp; Soda'!J450</f>
        <v/>
      </c>
      <c r="F1656" s="31">
        <f>'M5 - Sparkling Water &amp; Soda'!K450</f>
        <v/>
      </c>
      <c r="G1656" s="30">
        <f>'M5 - Sparkling Water &amp; Soda'!AM450</f>
        <v/>
      </c>
      <c r="H1656" s="31">
        <f>'M5 - Sparkling Water &amp; Soda'!N450</f>
        <v/>
      </c>
      <c r="I1656" s="15">
        <f>'M5 - Sparkling Water &amp; Soda'!AJ450</f>
        <v/>
      </c>
      <c r="J1656" s="15" t="inlineStr">
        <is>
          <t>Clean-label premium; S&amp;S for pantry-loaders.</t>
        </is>
      </c>
    </row>
    <row r="1657" ht="28" customHeight="1">
      <c r="A1657" s="15" t="inlineStr">
        <is>
          <t>Zevia</t>
        </is>
      </c>
      <c r="B1657" s="15" t="inlineStr">
        <is>
          <t>Zevia Zero Calorie Soda | Cream Soda | 18-pack 355mL</t>
        </is>
      </c>
      <c r="C1657" s="15" t="inlineStr">
        <is>
          <t>5) Sparkling water &amp; soda</t>
        </is>
      </c>
      <c r="D1657" s="30">
        <f>'M5 - Sparkling Water &amp; Soda'!F451</f>
        <v/>
      </c>
      <c r="E1657" s="33">
        <f>'M5 - Sparkling Water &amp; Soda'!J451</f>
        <v/>
      </c>
      <c r="F1657" s="31">
        <f>'M5 - Sparkling Water &amp; Soda'!K451</f>
        <v/>
      </c>
      <c r="G1657" s="30">
        <f>'M5 - Sparkling Water &amp; Soda'!AM451</f>
        <v/>
      </c>
      <c r="H1657" s="31">
        <f>'M5 - Sparkling Water &amp; Soda'!N451</f>
        <v/>
      </c>
      <c r="I1657" s="15">
        <f>'M5 - Sparkling Water &amp; Soda'!AJ451</f>
        <v/>
      </c>
      <c r="J1657" s="15" t="inlineStr">
        <is>
          <t>Clean-label premium; S&amp;S for pantry-loaders.</t>
        </is>
      </c>
    </row>
    <row r="1658" ht="28" customHeight="1">
      <c r="A1658" s="15" t="inlineStr">
        <is>
          <t>Zevia</t>
        </is>
      </c>
      <c r="B1658" s="15" t="inlineStr">
        <is>
          <t>Zevia Zero Calorie Soda | Cream Soda | 24-pack 355mL</t>
        </is>
      </c>
      <c r="C1658" s="15" t="inlineStr">
        <is>
          <t>5) Sparkling water &amp; soda</t>
        </is>
      </c>
      <c r="D1658" s="30">
        <f>'M5 - Sparkling Water &amp; Soda'!F452</f>
        <v/>
      </c>
      <c r="E1658" s="33">
        <f>'M5 - Sparkling Water &amp; Soda'!J452</f>
        <v/>
      </c>
      <c r="F1658" s="31">
        <f>'M5 - Sparkling Water &amp; Soda'!K452</f>
        <v/>
      </c>
      <c r="G1658" s="30">
        <f>'M5 - Sparkling Water &amp; Soda'!AM452</f>
        <v/>
      </c>
      <c r="H1658" s="31">
        <f>'M5 - Sparkling Water &amp; Soda'!N452</f>
        <v/>
      </c>
      <c r="I1658" s="15">
        <f>'M5 - Sparkling Water &amp; Soda'!AJ452</f>
        <v/>
      </c>
      <c r="J1658" s="15" t="inlineStr">
        <is>
          <t>Clean-label premium; S&amp;S for pantry-loaders.</t>
        </is>
      </c>
    </row>
    <row r="1659" ht="28" customHeight="1">
      <c r="A1659" s="15" t="inlineStr">
        <is>
          <t>Zevia</t>
        </is>
      </c>
      <c r="B1659" s="15" t="inlineStr">
        <is>
          <t>Zevia Zero Calorie Soda | Dr. Zevia | single 355mL</t>
        </is>
      </c>
      <c r="C1659" s="15" t="inlineStr">
        <is>
          <t>5) Sparkling water &amp; soda</t>
        </is>
      </c>
      <c r="D1659" s="30">
        <f>'M5 - Sparkling Water &amp; Soda'!F453</f>
        <v/>
      </c>
      <c r="E1659" s="33">
        <f>'M5 - Sparkling Water &amp; Soda'!J453</f>
        <v/>
      </c>
      <c r="F1659" s="31">
        <f>'M5 - Sparkling Water &amp; Soda'!K453</f>
        <v/>
      </c>
      <c r="G1659" s="30">
        <f>'M5 - Sparkling Water &amp; Soda'!AM453</f>
        <v/>
      </c>
      <c r="H1659" s="31">
        <f>'M5 - Sparkling Water &amp; Soda'!N453</f>
        <v/>
      </c>
      <c r="I1659" s="15">
        <f>'M5 - Sparkling Water &amp; Soda'!AJ453</f>
        <v/>
      </c>
      <c r="J1659" s="15" t="inlineStr">
        <is>
          <t>Clean-label premium; S&amp;S for pantry-loaders.</t>
        </is>
      </c>
    </row>
    <row r="1660" ht="28" customHeight="1">
      <c r="A1660" s="15" t="inlineStr">
        <is>
          <t>Zevia</t>
        </is>
      </c>
      <c r="B1660" s="15" t="inlineStr">
        <is>
          <t>Zevia Zero Calorie Soda | Dr. Zevia | 8-pack 355mL</t>
        </is>
      </c>
      <c r="C1660" s="15" t="inlineStr">
        <is>
          <t>5) Sparkling water &amp; soda</t>
        </is>
      </c>
      <c r="D1660" s="30">
        <f>'M5 - Sparkling Water &amp; Soda'!F454</f>
        <v/>
      </c>
      <c r="E1660" s="33">
        <f>'M5 - Sparkling Water &amp; Soda'!J454</f>
        <v/>
      </c>
      <c r="F1660" s="31">
        <f>'M5 - Sparkling Water &amp; Soda'!K454</f>
        <v/>
      </c>
      <c r="G1660" s="30">
        <f>'M5 - Sparkling Water &amp; Soda'!AM454</f>
        <v/>
      </c>
      <c r="H1660" s="31">
        <f>'M5 - Sparkling Water &amp; Soda'!N454</f>
        <v/>
      </c>
      <c r="I1660" s="15">
        <f>'M5 - Sparkling Water &amp; Soda'!AJ454</f>
        <v/>
      </c>
      <c r="J1660" s="15" t="inlineStr">
        <is>
          <t>Clean-label premium; S&amp;S for pantry-loaders.</t>
        </is>
      </c>
    </row>
    <row r="1661" ht="28" customHeight="1">
      <c r="A1661" s="15" t="inlineStr">
        <is>
          <t>Zevia</t>
        </is>
      </c>
      <c r="B1661" s="15" t="inlineStr">
        <is>
          <t>Zevia Zero Calorie Soda | Dr. Zevia | 12-pack 355mL</t>
        </is>
      </c>
      <c r="C1661" s="15" t="inlineStr">
        <is>
          <t>5) Sparkling water &amp; soda</t>
        </is>
      </c>
      <c r="D1661" s="30">
        <f>'M5 - Sparkling Water &amp; Soda'!F455</f>
        <v/>
      </c>
      <c r="E1661" s="33">
        <f>'M5 - Sparkling Water &amp; Soda'!J455</f>
        <v/>
      </c>
      <c r="F1661" s="31">
        <f>'M5 - Sparkling Water &amp; Soda'!K455</f>
        <v/>
      </c>
      <c r="G1661" s="30">
        <f>'M5 - Sparkling Water &amp; Soda'!AM455</f>
        <v/>
      </c>
      <c r="H1661" s="31">
        <f>'M5 - Sparkling Water &amp; Soda'!N455</f>
        <v/>
      </c>
      <c r="I1661" s="15">
        <f>'M5 - Sparkling Water &amp; Soda'!AJ455</f>
        <v/>
      </c>
      <c r="J1661" s="15" t="inlineStr">
        <is>
          <t>Clean-label premium; S&amp;S for pantry-loaders.</t>
        </is>
      </c>
    </row>
    <row r="1662" ht="28" customHeight="1">
      <c r="A1662" s="15" t="inlineStr">
        <is>
          <t>Zevia</t>
        </is>
      </c>
      <c r="B1662" s="15" t="inlineStr">
        <is>
          <t>Zevia Zero Calorie Soda | Dr. Zevia | 15-pack 355mL</t>
        </is>
      </c>
      <c r="C1662" s="15" t="inlineStr">
        <is>
          <t>5) Sparkling water &amp; soda</t>
        </is>
      </c>
      <c r="D1662" s="30">
        <f>'M5 - Sparkling Water &amp; Soda'!F456</f>
        <v/>
      </c>
      <c r="E1662" s="33">
        <f>'M5 - Sparkling Water &amp; Soda'!J456</f>
        <v/>
      </c>
      <c r="F1662" s="31">
        <f>'M5 - Sparkling Water &amp; Soda'!K456</f>
        <v/>
      </c>
      <c r="G1662" s="30">
        <f>'M5 - Sparkling Water &amp; Soda'!AM456</f>
        <v/>
      </c>
      <c r="H1662" s="31">
        <f>'M5 - Sparkling Water &amp; Soda'!N456</f>
        <v/>
      </c>
      <c r="I1662" s="15">
        <f>'M5 - Sparkling Water &amp; Soda'!AJ456</f>
        <v/>
      </c>
      <c r="J1662" s="15" t="inlineStr">
        <is>
          <t>Clean-label premium; S&amp;S for pantry-loaders.</t>
        </is>
      </c>
    </row>
    <row r="1663" ht="28" customHeight="1">
      <c r="A1663" s="15" t="inlineStr">
        <is>
          <t>Zevia</t>
        </is>
      </c>
      <c r="B1663" s="15" t="inlineStr">
        <is>
          <t>Zevia Zero Calorie Soda | Dr. Zevia | 18-pack 355mL</t>
        </is>
      </c>
      <c r="C1663" s="15" t="inlineStr">
        <is>
          <t>5) Sparkling water &amp; soda</t>
        </is>
      </c>
      <c r="D1663" s="30">
        <f>'M5 - Sparkling Water &amp; Soda'!F457</f>
        <v/>
      </c>
      <c r="E1663" s="33">
        <f>'M5 - Sparkling Water &amp; Soda'!J457</f>
        <v/>
      </c>
      <c r="F1663" s="31">
        <f>'M5 - Sparkling Water &amp; Soda'!K457</f>
        <v/>
      </c>
      <c r="G1663" s="30">
        <f>'M5 - Sparkling Water &amp; Soda'!AM457</f>
        <v/>
      </c>
      <c r="H1663" s="31">
        <f>'M5 - Sparkling Water &amp; Soda'!N457</f>
        <v/>
      </c>
      <c r="I1663" s="15">
        <f>'M5 - Sparkling Water &amp; Soda'!AJ457</f>
        <v/>
      </c>
      <c r="J1663" s="15" t="inlineStr">
        <is>
          <t>Clean-label premium; S&amp;S for pantry-loaders.</t>
        </is>
      </c>
    </row>
    <row r="1664" ht="28" customHeight="1">
      <c r="A1664" s="15" t="inlineStr">
        <is>
          <t>Zevia</t>
        </is>
      </c>
      <c r="B1664" s="15" t="inlineStr">
        <is>
          <t>Zevia Zero Calorie Soda | Dr. Zevia | 24-pack 355mL</t>
        </is>
      </c>
      <c r="C1664" s="15" t="inlineStr">
        <is>
          <t>5) Sparkling water &amp; soda</t>
        </is>
      </c>
      <c r="D1664" s="30">
        <f>'M5 - Sparkling Water &amp; Soda'!F458</f>
        <v/>
      </c>
      <c r="E1664" s="33">
        <f>'M5 - Sparkling Water &amp; Soda'!J458</f>
        <v/>
      </c>
      <c r="F1664" s="31">
        <f>'M5 - Sparkling Water &amp; Soda'!K458</f>
        <v/>
      </c>
      <c r="G1664" s="30">
        <f>'M5 - Sparkling Water &amp; Soda'!AM458</f>
        <v/>
      </c>
      <c r="H1664" s="31">
        <f>'M5 - Sparkling Water &amp; Soda'!N458</f>
        <v/>
      </c>
      <c r="I1664" s="15">
        <f>'M5 - Sparkling Water &amp; Soda'!AJ458</f>
        <v/>
      </c>
      <c r="J1664" s="15" t="inlineStr">
        <is>
          <t>Clean-label premium; S&amp;S for pantry-loaders.</t>
        </is>
      </c>
    </row>
    <row r="1665" ht="28" customHeight="1">
      <c r="A1665" s="15" t="inlineStr">
        <is>
          <t>Zevia</t>
        </is>
      </c>
      <c r="B1665" s="15" t="inlineStr">
        <is>
          <t>Zevia Zero Calorie Soda | Black Cherry | single 355mL</t>
        </is>
      </c>
      <c r="C1665" s="15" t="inlineStr">
        <is>
          <t>5) Sparkling water &amp; soda</t>
        </is>
      </c>
      <c r="D1665" s="30">
        <f>'M5 - Sparkling Water &amp; Soda'!F459</f>
        <v/>
      </c>
      <c r="E1665" s="33">
        <f>'M5 - Sparkling Water &amp; Soda'!J459</f>
        <v/>
      </c>
      <c r="F1665" s="31">
        <f>'M5 - Sparkling Water &amp; Soda'!K459</f>
        <v/>
      </c>
      <c r="G1665" s="30">
        <f>'M5 - Sparkling Water &amp; Soda'!AM459</f>
        <v/>
      </c>
      <c r="H1665" s="31">
        <f>'M5 - Sparkling Water &amp; Soda'!N459</f>
        <v/>
      </c>
      <c r="I1665" s="15">
        <f>'M5 - Sparkling Water &amp; Soda'!AJ459</f>
        <v/>
      </c>
      <c r="J1665" s="15" t="inlineStr">
        <is>
          <t>Clean-label premium; S&amp;S for pantry-loaders.</t>
        </is>
      </c>
    </row>
    <row r="1666" ht="28" customHeight="1">
      <c r="A1666" s="15" t="inlineStr">
        <is>
          <t>Zevia</t>
        </is>
      </c>
      <c r="B1666" s="15" t="inlineStr">
        <is>
          <t>Zevia Zero Calorie Soda | Black Cherry | 8-pack 355mL</t>
        </is>
      </c>
      <c r="C1666" s="15" t="inlineStr">
        <is>
          <t>5) Sparkling water &amp; soda</t>
        </is>
      </c>
      <c r="D1666" s="30">
        <f>'M5 - Sparkling Water &amp; Soda'!F460</f>
        <v/>
      </c>
      <c r="E1666" s="33">
        <f>'M5 - Sparkling Water &amp; Soda'!J460</f>
        <v/>
      </c>
      <c r="F1666" s="31">
        <f>'M5 - Sparkling Water &amp; Soda'!K460</f>
        <v/>
      </c>
      <c r="G1666" s="30">
        <f>'M5 - Sparkling Water &amp; Soda'!AM460</f>
        <v/>
      </c>
      <c r="H1666" s="31">
        <f>'M5 - Sparkling Water &amp; Soda'!N460</f>
        <v/>
      </c>
      <c r="I1666" s="15">
        <f>'M5 - Sparkling Water &amp; Soda'!AJ460</f>
        <v/>
      </c>
      <c r="J1666" s="15" t="inlineStr">
        <is>
          <t>Clean-label premium; S&amp;S for pantry-loaders.</t>
        </is>
      </c>
    </row>
    <row r="1667" ht="28" customHeight="1">
      <c r="A1667" s="15" t="inlineStr">
        <is>
          <t>Zevia</t>
        </is>
      </c>
      <c r="B1667" s="15" t="inlineStr">
        <is>
          <t>Zevia Zero Calorie Soda | Black Cherry | 12-pack 355mL</t>
        </is>
      </c>
      <c r="C1667" s="15" t="inlineStr">
        <is>
          <t>5) Sparkling water &amp; soda</t>
        </is>
      </c>
      <c r="D1667" s="30">
        <f>'M5 - Sparkling Water &amp; Soda'!F461</f>
        <v/>
      </c>
      <c r="E1667" s="33">
        <f>'M5 - Sparkling Water &amp; Soda'!J461</f>
        <v/>
      </c>
      <c r="F1667" s="31">
        <f>'M5 - Sparkling Water &amp; Soda'!K461</f>
        <v/>
      </c>
      <c r="G1667" s="30">
        <f>'M5 - Sparkling Water &amp; Soda'!AM461</f>
        <v/>
      </c>
      <c r="H1667" s="31">
        <f>'M5 - Sparkling Water &amp; Soda'!N461</f>
        <v/>
      </c>
      <c r="I1667" s="15">
        <f>'M5 - Sparkling Water &amp; Soda'!AJ461</f>
        <v/>
      </c>
      <c r="J1667" s="15" t="inlineStr">
        <is>
          <t>Clean-label premium; S&amp;S for pantry-loaders.</t>
        </is>
      </c>
    </row>
    <row r="1668" ht="28" customHeight="1">
      <c r="A1668" s="15" t="inlineStr">
        <is>
          <t>Zevia</t>
        </is>
      </c>
      <c r="B1668" s="15" t="inlineStr">
        <is>
          <t>Zevia Zero Calorie Soda | Black Cherry | 15-pack 355mL</t>
        </is>
      </c>
      <c r="C1668" s="15" t="inlineStr">
        <is>
          <t>5) Sparkling water &amp; soda</t>
        </is>
      </c>
      <c r="D1668" s="30">
        <f>'M5 - Sparkling Water &amp; Soda'!F462</f>
        <v/>
      </c>
      <c r="E1668" s="33">
        <f>'M5 - Sparkling Water &amp; Soda'!J462</f>
        <v/>
      </c>
      <c r="F1668" s="31">
        <f>'M5 - Sparkling Water &amp; Soda'!K462</f>
        <v/>
      </c>
      <c r="G1668" s="30">
        <f>'M5 - Sparkling Water &amp; Soda'!AM462</f>
        <v/>
      </c>
      <c r="H1668" s="31">
        <f>'M5 - Sparkling Water &amp; Soda'!N462</f>
        <v/>
      </c>
      <c r="I1668" s="15">
        <f>'M5 - Sparkling Water &amp; Soda'!AJ462</f>
        <v/>
      </c>
      <c r="J1668" s="15" t="inlineStr">
        <is>
          <t>Clean-label premium; S&amp;S for pantry-loaders.</t>
        </is>
      </c>
    </row>
    <row r="1669" ht="28" customHeight="1">
      <c r="A1669" s="15" t="inlineStr">
        <is>
          <t>Zevia</t>
        </is>
      </c>
      <c r="B1669" s="15" t="inlineStr">
        <is>
          <t>Zevia Zero Calorie Soda | Black Cherry | 18-pack 355mL</t>
        </is>
      </c>
      <c r="C1669" s="15" t="inlineStr">
        <is>
          <t>5) Sparkling water &amp; soda</t>
        </is>
      </c>
      <c r="D1669" s="30">
        <f>'M5 - Sparkling Water &amp; Soda'!F463</f>
        <v/>
      </c>
      <c r="E1669" s="33">
        <f>'M5 - Sparkling Water &amp; Soda'!J463</f>
        <v/>
      </c>
      <c r="F1669" s="31">
        <f>'M5 - Sparkling Water &amp; Soda'!K463</f>
        <v/>
      </c>
      <c r="G1669" s="30">
        <f>'M5 - Sparkling Water &amp; Soda'!AM463</f>
        <v/>
      </c>
      <c r="H1669" s="31">
        <f>'M5 - Sparkling Water &amp; Soda'!N463</f>
        <v/>
      </c>
      <c r="I1669" s="15">
        <f>'M5 - Sparkling Water &amp; Soda'!AJ463</f>
        <v/>
      </c>
      <c r="J1669" s="15" t="inlineStr">
        <is>
          <t>Clean-label premium; S&amp;S for pantry-loaders.</t>
        </is>
      </c>
    </row>
    <row r="1670" ht="28" customHeight="1">
      <c r="A1670" s="15" t="inlineStr">
        <is>
          <t>Zevia</t>
        </is>
      </c>
      <c r="B1670" s="15" t="inlineStr">
        <is>
          <t>Zevia Zero Calorie Soda | Black Cherry | 24-pack 355mL</t>
        </is>
      </c>
      <c r="C1670" s="15" t="inlineStr">
        <is>
          <t>5) Sparkling water &amp; soda</t>
        </is>
      </c>
      <c r="D1670" s="30">
        <f>'M5 - Sparkling Water &amp; Soda'!F464</f>
        <v/>
      </c>
      <c r="E1670" s="33">
        <f>'M5 - Sparkling Water &amp; Soda'!J464</f>
        <v/>
      </c>
      <c r="F1670" s="31">
        <f>'M5 - Sparkling Water &amp; Soda'!K464</f>
        <v/>
      </c>
      <c r="G1670" s="30">
        <f>'M5 - Sparkling Water &amp; Soda'!AM464</f>
        <v/>
      </c>
      <c r="H1670" s="31">
        <f>'M5 - Sparkling Water &amp; Soda'!N464</f>
        <v/>
      </c>
      <c r="I1670" s="15">
        <f>'M5 - Sparkling Water &amp; Soda'!AJ464</f>
        <v/>
      </c>
      <c r="J1670" s="15" t="inlineStr">
        <is>
          <t>Clean-label premium; S&amp;S for pantry-loaders.</t>
        </is>
      </c>
    </row>
    <row r="1671" ht="28" customHeight="1">
      <c r="A1671" s="15" t="inlineStr">
        <is>
          <t>Zevia</t>
        </is>
      </c>
      <c r="B1671" s="15" t="inlineStr">
        <is>
          <t>Zevia Zero Calorie Soda | Grape | single 355mL</t>
        </is>
      </c>
      <c r="C1671" s="15" t="inlineStr">
        <is>
          <t>5) Sparkling water &amp; soda</t>
        </is>
      </c>
      <c r="D1671" s="30">
        <f>'M5 - Sparkling Water &amp; Soda'!F465</f>
        <v/>
      </c>
      <c r="E1671" s="33">
        <f>'M5 - Sparkling Water &amp; Soda'!J465</f>
        <v/>
      </c>
      <c r="F1671" s="31">
        <f>'M5 - Sparkling Water &amp; Soda'!K465</f>
        <v/>
      </c>
      <c r="G1671" s="30">
        <f>'M5 - Sparkling Water &amp; Soda'!AM465</f>
        <v/>
      </c>
      <c r="H1671" s="31">
        <f>'M5 - Sparkling Water &amp; Soda'!N465</f>
        <v/>
      </c>
      <c r="I1671" s="15">
        <f>'M5 - Sparkling Water &amp; Soda'!AJ465</f>
        <v/>
      </c>
      <c r="J1671" s="15" t="inlineStr">
        <is>
          <t>Clean-label premium; S&amp;S for pantry-loaders.</t>
        </is>
      </c>
    </row>
    <row r="1672" ht="28" customHeight="1">
      <c r="A1672" s="15" t="inlineStr">
        <is>
          <t>Zevia</t>
        </is>
      </c>
      <c r="B1672" s="15" t="inlineStr">
        <is>
          <t>Zevia Zero Calorie Soda | Grape | 8-pack 355mL</t>
        </is>
      </c>
      <c r="C1672" s="15" t="inlineStr">
        <is>
          <t>5) Sparkling water &amp; soda</t>
        </is>
      </c>
      <c r="D1672" s="30">
        <f>'M5 - Sparkling Water &amp; Soda'!F466</f>
        <v/>
      </c>
      <c r="E1672" s="33">
        <f>'M5 - Sparkling Water &amp; Soda'!J466</f>
        <v/>
      </c>
      <c r="F1672" s="31">
        <f>'M5 - Sparkling Water &amp; Soda'!K466</f>
        <v/>
      </c>
      <c r="G1672" s="30">
        <f>'M5 - Sparkling Water &amp; Soda'!AM466</f>
        <v/>
      </c>
      <c r="H1672" s="31">
        <f>'M5 - Sparkling Water &amp; Soda'!N466</f>
        <v/>
      </c>
      <c r="I1672" s="15">
        <f>'M5 - Sparkling Water &amp; Soda'!AJ466</f>
        <v/>
      </c>
      <c r="J1672" s="15" t="inlineStr">
        <is>
          <t>Clean-label premium; S&amp;S for pantry-loaders.</t>
        </is>
      </c>
    </row>
    <row r="1673" ht="28" customHeight="1">
      <c r="A1673" s="15" t="inlineStr">
        <is>
          <t>Zevia</t>
        </is>
      </c>
      <c r="B1673" s="15" t="inlineStr">
        <is>
          <t>Zevia Zero Calorie Soda | Grape | 12-pack 355mL</t>
        </is>
      </c>
      <c r="C1673" s="15" t="inlineStr">
        <is>
          <t>5) Sparkling water &amp; soda</t>
        </is>
      </c>
      <c r="D1673" s="30">
        <f>'M5 - Sparkling Water &amp; Soda'!F467</f>
        <v/>
      </c>
      <c r="E1673" s="33">
        <f>'M5 - Sparkling Water &amp; Soda'!J467</f>
        <v/>
      </c>
      <c r="F1673" s="31">
        <f>'M5 - Sparkling Water &amp; Soda'!K467</f>
        <v/>
      </c>
      <c r="G1673" s="30">
        <f>'M5 - Sparkling Water &amp; Soda'!AM467</f>
        <v/>
      </c>
      <c r="H1673" s="31">
        <f>'M5 - Sparkling Water &amp; Soda'!N467</f>
        <v/>
      </c>
      <c r="I1673" s="15">
        <f>'M5 - Sparkling Water &amp; Soda'!AJ467</f>
        <v/>
      </c>
      <c r="J1673" s="15" t="inlineStr">
        <is>
          <t>Clean-label premium; S&amp;S for pantry-loaders.</t>
        </is>
      </c>
    </row>
    <row r="1674" ht="28" customHeight="1">
      <c r="A1674" s="15" t="inlineStr">
        <is>
          <t>Zevia</t>
        </is>
      </c>
      <c r="B1674" s="15" t="inlineStr">
        <is>
          <t>Zevia Zero Calorie Soda | Grape | 15-pack 355mL</t>
        </is>
      </c>
      <c r="C1674" s="15" t="inlineStr">
        <is>
          <t>5) Sparkling water &amp; soda</t>
        </is>
      </c>
      <c r="D1674" s="30">
        <f>'M5 - Sparkling Water &amp; Soda'!F468</f>
        <v/>
      </c>
      <c r="E1674" s="33">
        <f>'M5 - Sparkling Water &amp; Soda'!J468</f>
        <v/>
      </c>
      <c r="F1674" s="31">
        <f>'M5 - Sparkling Water &amp; Soda'!K468</f>
        <v/>
      </c>
      <c r="G1674" s="30">
        <f>'M5 - Sparkling Water &amp; Soda'!AM468</f>
        <v/>
      </c>
      <c r="H1674" s="31">
        <f>'M5 - Sparkling Water &amp; Soda'!N468</f>
        <v/>
      </c>
      <c r="I1674" s="15">
        <f>'M5 - Sparkling Water &amp; Soda'!AJ468</f>
        <v/>
      </c>
      <c r="J1674" s="15" t="inlineStr">
        <is>
          <t>Clean-label premium; S&amp;S for pantry-loaders.</t>
        </is>
      </c>
    </row>
    <row r="1675" ht="28" customHeight="1">
      <c r="A1675" s="15" t="inlineStr">
        <is>
          <t>Zevia</t>
        </is>
      </c>
      <c r="B1675" s="15" t="inlineStr">
        <is>
          <t>Zevia Zero Calorie Soda | Grape | 18-pack 355mL</t>
        </is>
      </c>
      <c r="C1675" s="15" t="inlineStr">
        <is>
          <t>5) Sparkling water &amp; soda</t>
        </is>
      </c>
      <c r="D1675" s="30">
        <f>'M5 - Sparkling Water &amp; Soda'!F469</f>
        <v/>
      </c>
      <c r="E1675" s="33">
        <f>'M5 - Sparkling Water &amp; Soda'!J469</f>
        <v/>
      </c>
      <c r="F1675" s="31">
        <f>'M5 - Sparkling Water &amp; Soda'!K469</f>
        <v/>
      </c>
      <c r="G1675" s="30">
        <f>'M5 - Sparkling Water &amp; Soda'!AM469</f>
        <v/>
      </c>
      <c r="H1675" s="31">
        <f>'M5 - Sparkling Water &amp; Soda'!N469</f>
        <v/>
      </c>
      <c r="I1675" s="15">
        <f>'M5 - Sparkling Water &amp; Soda'!AJ469</f>
        <v/>
      </c>
      <c r="J1675" s="15" t="inlineStr">
        <is>
          <t>Clean-label premium; S&amp;S for pantry-loaders.</t>
        </is>
      </c>
    </row>
    <row r="1676" ht="28" customHeight="1">
      <c r="A1676" s="15" t="inlineStr">
        <is>
          <t>Zevia</t>
        </is>
      </c>
      <c r="B1676" s="15" t="inlineStr">
        <is>
          <t>Zevia Zero Calorie Soda | Grape | 24-pack 355mL</t>
        </is>
      </c>
      <c r="C1676" s="15" t="inlineStr">
        <is>
          <t>5) Sparkling water &amp; soda</t>
        </is>
      </c>
      <c r="D1676" s="30">
        <f>'M5 - Sparkling Water &amp; Soda'!F470</f>
        <v/>
      </c>
      <c r="E1676" s="33">
        <f>'M5 - Sparkling Water &amp; Soda'!J470</f>
        <v/>
      </c>
      <c r="F1676" s="31">
        <f>'M5 - Sparkling Water &amp; Soda'!K470</f>
        <v/>
      </c>
      <c r="G1676" s="30">
        <f>'M5 - Sparkling Water &amp; Soda'!AM470</f>
        <v/>
      </c>
      <c r="H1676" s="31">
        <f>'M5 - Sparkling Water &amp; Soda'!N470</f>
        <v/>
      </c>
      <c r="I1676" s="15">
        <f>'M5 - Sparkling Water &amp; Soda'!AJ470</f>
        <v/>
      </c>
      <c r="J1676" s="15" t="inlineStr">
        <is>
          <t>Clean-label premium; S&amp;S for pantry-loaders.</t>
        </is>
      </c>
    </row>
    <row r="1677" ht="28" customHeight="1">
      <c r="A1677" s="15" t="inlineStr">
        <is>
          <t>Zevia</t>
        </is>
      </c>
      <c r="B1677" s="15" t="inlineStr">
        <is>
          <t>Zevia Zero Calorie Soda | Lemon Lime Twist | single 355mL</t>
        </is>
      </c>
      <c r="C1677" s="15" t="inlineStr">
        <is>
          <t>5) Sparkling water &amp; soda</t>
        </is>
      </c>
      <c r="D1677" s="30">
        <f>'M5 - Sparkling Water &amp; Soda'!F471</f>
        <v/>
      </c>
      <c r="E1677" s="33">
        <f>'M5 - Sparkling Water &amp; Soda'!J471</f>
        <v/>
      </c>
      <c r="F1677" s="31">
        <f>'M5 - Sparkling Water &amp; Soda'!K471</f>
        <v/>
      </c>
      <c r="G1677" s="30">
        <f>'M5 - Sparkling Water &amp; Soda'!AM471</f>
        <v/>
      </c>
      <c r="H1677" s="31">
        <f>'M5 - Sparkling Water &amp; Soda'!N471</f>
        <v/>
      </c>
      <c r="I1677" s="15">
        <f>'M5 - Sparkling Water &amp; Soda'!AJ471</f>
        <v/>
      </c>
      <c r="J1677" s="15" t="inlineStr">
        <is>
          <t>Clean-label premium; S&amp;S for pantry-loaders.</t>
        </is>
      </c>
    </row>
    <row r="1678" ht="28" customHeight="1">
      <c r="A1678" s="15" t="inlineStr">
        <is>
          <t>Zevia</t>
        </is>
      </c>
      <c r="B1678" s="15" t="inlineStr">
        <is>
          <t>Zevia Zero Calorie Soda | Lemon Lime Twist | 8-pack 355mL</t>
        </is>
      </c>
      <c r="C1678" s="15" t="inlineStr">
        <is>
          <t>5) Sparkling water &amp; soda</t>
        </is>
      </c>
      <c r="D1678" s="30">
        <f>'M5 - Sparkling Water &amp; Soda'!F472</f>
        <v/>
      </c>
      <c r="E1678" s="33">
        <f>'M5 - Sparkling Water &amp; Soda'!J472</f>
        <v/>
      </c>
      <c r="F1678" s="31">
        <f>'M5 - Sparkling Water &amp; Soda'!K472</f>
        <v/>
      </c>
      <c r="G1678" s="30">
        <f>'M5 - Sparkling Water &amp; Soda'!AM472</f>
        <v/>
      </c>
      <c r="H1678" s="31">
        <f>'M5 - Sparkling Water &amp; Soda'!N472</f>
        <v/>
      </c>
      <c r="I1678" s="15">
        <f>'M5 - Sparkling Water &amp; Soda'!AJ472</f>
        <v/>
      </c>
      <c r="J1678" s="15" t="inlineStr">
        <is>
          <t>Clean-label premium; S&amp;S for pantry-loaders.</t>
        </is>
      </c>
    </row>
    <row r="1679" ht="28" customHeight="1">
      <c r="A1679" s="15" t="inlineStr">
        <is>
          <t>Zevia</t>
        </is>
      </c>
      <c r="B1679" s="15" t="inlineStr">
        <is>
          <t>Zevia Zero Calorie Soda | Lemon Lime Twist | 12-pack 355mL</t>
        </is>
      </c>
      <c r="C1679" s="15" t="inlineStr">
        <is>
          <t>5) Sparkling water &amp; soda</t>
        </is>
      </c>
      <c r="D1679" s="30">
        <f>'M5 - Sparkling Water &amp; Soda'!F473</f>
        <v/>
      </c>
      <c r="E1679" s="33">
        <f>'M5 - Sparkling Water &amp; Soda'!J473</f>
        <v/>
      </c>
      <c r="F1679" s="31">
        <f>'M5 - Sparkling Water &amp; Soda'!K473</f>
        <v/>
      </c>
      <c r="G1679" s="30">
        <f>'M5 - Sparkling Water &amp; Soda'!AM473</f>
        <v/>
      </c>
      <c r="H1679" s="31">
        <f>'M5 - Sparkling Water &amp; Soda'!N473</f>
        <v/>
      </c>
      <c r="I1679" s="15">
        <f>'M5 - Sparkling Water &amp; Soda'!AJ473</f>
        <v/>
      </c>
      <c r="J1679" s="15" t="inlineStr">
        <is>
          <t>Clean-label premium; S&amp;S for pantry-loaders.</t>
        </is>
      </c>
    </row>
    <row r="1680" ht="28" customHeight="1">
      <c r="A1680" s="15" t="inlineStr">
        <is>
          <t>Zevia</t>
        </is>
      </c>
      <c r="B1680" s="15" t="inlineStr">
        <is>
          <t>Zevia Zero Calorie Soda | Lemon Lime Twist | 15-pack 355mL</t>
        </is>
      </c>
      <c r="C1680" s="15" t="inlineStr">
        <is>
          <t>5) Sparkling water &amp; soda</t>
        </is>
      </c>
      <c r="D1680" s="30">
        <f>'M5 - Sparkling Water &amp; Soda'!F474</f>
        <v/>
      </c>
      <c r="E1680" s="33">
        <f>'M5 - Sparkling Water &amp; Soda'!J474</f>
        <v/>
      </c>
      <c r="F1680" s="31">
        <f>'M5 - Sparkling Water &amp; Soda'!K474</f>
        <v/>
      </c>
      <c r="G1680" s="30">
        <f>'M5 - Sparkling Water &amp; Soda'!AM474</f>
        <v/>
      </c>
      <c r="H1680" s="31">
        <f>'M5 - Sparkling Water &amp; Soda'!N474</f>
        <v/>
      </c>
      <c r="I1680" s="15">
        <f>'M5 - Sparkling Water &amp; Soda'!AJ474</f>
        <v/>
      </c>
      <c r="J1680" s="15" t="inlineStr">
        <is>
          <t>Clean-label premium; S&amp;S for pantry-loaders.</t>
        </is>
      </c>
    </row>
    <row r="1681" ht="28" customHeight="1">
      <c r="A1681" s="15" t="inlineStr">
        <is>
          <t>Zevia</t>
        </is>
      </c>
      <c r="B1681" s="15" t="inlineStr">
        <is>
          <t>Zevia Zero Calorie Soda | Lemon Lime Twist | 18-pack 355mL</t>
        </is>
      </c>
      <c r="C1681" s="15" t="inlineStr">
        <is>
          <t>5) Sparkling water &amp; soda</t>
        </is>
      </c>
      <c r="D1681" s="30">
        <f>'M5 - Sparkling Water &amp; Soda'!F475</f>
        <v/>
      </c>
      <c r="E1681" s="33">
        <f>'M5 - Sparkling Water &amp; Soda'!J475</f>
        <v/>
      </c>
      <c r="F1681" s="31">
        <f>'M5 - Sparkling Water &amp; Soda'!K475</f>
        <v/>
      </c>
      <c r="G1681" s="30">
        <f>'M5 - Sparkling Water &amp; Soda'!AM475</f>
        <v/>
      </c>
      <c r="H1681" s="31">
        <f>'M5 - Sparkling Water &amp; Soda'!N475</f>
        <v/>
      </c>
      <c r="I1681" s="15">
        <f>'M5 - Sparkling Water &amp; Soda'!AJ475</f>
        <v/>
      </c>
      <c r="J1681" s="15" t="inlineStr">
        <is>
          <t>Clean-label premium; S&amp;S for pantry-loaders.</t>
        </is>
      </c>
    </row>
    <row r="1682" ht="28" customHeight="1">
      <c r="A1682" s="15" t="inlineStr">
        <is>
          <t>Zevia</t>
        </is>
      </c>
      <c r="B1682" s="15" t="inlineStr">
        <is>
          <t>Zevia Zero Calorie Soda | Lemon Lime Twist | 24-pack 355mL</t>
        </is>
      </c>
      <c r="C1682" s="15" t="inlineStr">
        <is>
          <t>5) Sparkling water &amp; soda</t>
        </is>
      </c>
      <c r="D1682" s="30">
        <f>'M5 - Sparkling Water &amp; Soda'!F476</f>
        <v/>
      </c>
      <c r="E1682" s="33">
        <f>'M5 - Sparkling Water &amp; Soda'!J476</f>
        <v/>
      </c>
      <c r="F1682" s="31">
        <f>'M5 - Sparkling Water &amp; Soda'!K476</f>
        <v/>
      </c>
      <c r="G1682" s="30">
        <f>'M5 - Sparkling Water &amp; Soda'!AM476</f>
        <v/>
      </c>
      <c r="H1682" s="31">
        <f>'M5 - Sparkling Water &amp; Soda'!N476</f>
        <v/>
      </c>
      <c r="I1682" s="15">
        <f>'M5 - Sparkling Water &amp; Soda'!AJ476</f>
        <v/>
      </c>
      <c r="J1682" s="15" t="inlineStr">
        <is>
          <t>Clean-label premium; S&amp;S for pantry-loaders.</t>
        </is>
      </c>
    </row>
    <row r="1683" ht="28" customHeight="1">
      <c r="A1683" s="15" t="inlineStr">
        <is>
          <t>Nixie</t>
        </is>
      </c>
      <c r="B1683" s="15" t="inlineStr">
        <is>
          <t>Nixie Organic Sparkling Water | Grapefruit Twist | single 355mL</t>
        </is>
      </c>
      <c r="C1683" s="15" t="inlineStr">
        <is>
          <t>5) Sparkling water &amp; soda</t>
        </is>
      </c>
      <c r="D1683" s="30">
        <f>'M5 - Sparkling Water &amp; Soda'!F477</f>
        <v/>
      </c>
      <c r="E1683" s="33">
        <f>'M5 - Sparkling Water &amp; Soda'!J477</f>
        <v/>
      </c>
      <c r="F1683" s="31">
        <f>'M5 - Sparkling Water &amp; Soda'!K477</f>
        <v/>
      </c>
      <c r="G1683" s="30">
        <f>'M5 - Sparkling Water &amp; Soda'!AM477</f>
        <v/>
      </c>
      <c r="H1683" s="31">
        <f>'M5 - Sparkling Water &amp; Soda'!N477</f>
        <v/>
      </c>
      <c r="I1683" s="15">
        <f>'M5 - Sparkling Water &amp; Soda'!AJ477</f>
        <v/>
      </c>
      <c r="J1683" s="15" t="inlineStr">
        <is>
          <t>Capture live promo to assess.</t>
        </is>
      </c>
    </row>
    <row r="1684" ht="28" customHeight="1">
      <c r="A1684" s="15" t="inlineStr">
        <is>
          <t>Nixie</t>
        </is>
      </c>
      <c r="B1684" s="15" t="inlineStr">
        <is>
          <t>Nixie Organic Sparkling Water | Grapefruit Twist | 8-pack 355mL</t>
        </is>
      </c>
      <c r="C1684" s="15" t="inlineStr">
        <is>
          <t>5) Sparkling water &amp; soda</t>
        </is>
      </c>
      <c r="D1684" s="30">
        <f>'M5 - Sparkling Water &amp; Soda'!F478</f>
        <v/>
      </c>
      <c r="E1684" s="33">
        <f>'M5 - Sparkling Water &amp; Soda'!J478</f>
        <v/>
      </c>
      <c r="F1684" s="31">
        <f>'M5 - Sparkling Water &amp; Soda'!K478</f>
        <v/>
      </c>
      <c r="G1684" s="30">
        <f>'M5 - Sparkling Water &amp; Soda'!AM478</f>
        <v/>
      </c>
      <c r="H1684" s="31">
        <f>'M5 - Sparkling Water &amp; Soda'!N478</f>
        <v/>
      </c>
      <c r="I1684" s="15">
        <f>'M5 - Sparkling Water &amp; Soda'!AJ478</f>
        <v/>
      </c>
      <c r="J1684" s="15" t="inlineStr">
        <is>
          <t>Capture live promo to assess.</t>
        </is>
      </c>
    </row>
    <row r="1685" ht="28" customHeight="1">
      <c r="A1685" s="15" t="inlineStr">
        <is>
          <t>Nixie</t>
        </is>
      </c>
      <c r="B1685" s="15" t="inlineStr">
        <is>
          <t>Nixie Organic Sparkling Water | Grapefruit Twist | 12-pack 355mL</t>
        </is>
      </c>
      <c r="C1685" s="15" t="inlineStr">
        <is>
          <t>5) Sparkling water &amp; soda</t>
        </is>
      </c>
      <c r="D1685" s="30">
        <f>'M5 - Sparkling Water &amp; Soda'!F479</f>
        <v/>
      </c>
      <c r="E1685" s="33">
        <f>'M5 - Sparkling Water &amp; Soda'!J479</f>
        <v/>
      </c>
      <c r="F1685" s="31">
        <f>'M5 - Sparkling Water &amp; Soda'!K479</f>
        <v/>
      </c>
      <c r="G1685" s="30">
        <f>'M5 - Sparkling Water &amp; Soda'!AM479</f>
        <v/>
      </c>
      <c r="H1685" s="31">
        <f>'M5 - Sparkling Water &amp; Soda'!N479</f>
        <v/>
      </c>
      <c r="I1685" s="15">
        <f>'M5 - Sparkling Water &amp; Soda'!AJ479</f>
        <v/>
      </c>
      <c r="J1685" s="15" t="inlineStr">
        <is>
          <t>Capture live promo to assess.</t>
        </is>
      </c>
    </row>
    <row r="1686" ht="28" customHeight="1">
      <c r="A1686" s="15" t="inlineStr">
        <is>
          <t>Nixie</t>
        </is>
      </c>
      <c r="B1686" s="15" t="inlineStr">
        <is>
          <t>Nixie Organic Sparkling Water | Grapefruit Twist | 15-pack 355mL</t>
        </is>
      </c>
      <c r="C1686" s="15" t="inlineStr">
        <is>
          <t>5) Sparkling water &amp; soda</t>
        </is>
      </c>
      <c r="D1686" s="30">
        <f>'M5 - Sparkling Water &amp; Soda'!F480</f>
        <v/>
      </c>
      <c r="E1686" s="33">
        <f>'M5 - Sparkling Water &amp; Soda'!J480</f>
        <v/>
      </c>
      <c r="F1686" s="31">
        <f>'M5 - Sparkling Water &amp; Soda'!K480</f>
        <v/>
      </c>
      <c r="G1686" s="30">
        <f>'M5 - Sparkling Water &amp; Soda'!AM480</f>
        <v/>
      </c>
      <c r="H1686" s="31">
        <f>'M5 - Sparkling Water &amp; Soda'!N480</f>
        <v/>
      </c>
      <c r="I1686" s="15">
        <f>'M5 - Sparkling Water &amp; Soda'!AJ480</f>
        <v/>
      </c>
      <c r="J1686" s="15" t="inlineStr">
        <is>
          <t>Capture live promo to assess.</t>
        </is>
      </c>
    </row>
    <row r="1687" ht="28" customHeight="1">
      <c r="A1687" s="15" t="inlineStr">
        <is>
          <t>Nixie</t>
        </is>
      </c>
      <c r="B1687" s="15" t="inlineStr">
        <is>
          <t>Nixie Organic Sparkling Water | Grapefruit Twist | 18-pack 355mL</t>
        </is>
      </c>
      <c r="C1687" s="15" t="inlineStr">
        <is>
          <t>5) Sparkling water &amp; soda</t>
        </is>
      </c>
      <c r="D1687" s="30">
        <f>'M5 - Sparkling Water &amp; Soda'!F481</f>
        <v/>
      </c>
      <c r="E1687" s="33">
        <f>'M5 - Sparkling Water &amp; Soda'!J481</f>
        <v/>
      </c>
      <c r="F1687" s="31">
        <f>'M5 - Sparkling Water &amp; Soda'!K481</f>
        <v/>
      </c>
      <c r="G1687" s="30">
        <f>'M5 - Sparkling Water &amp; Soda'!AM481</f>
        <v/>
      </c>
      <c r="H1687" s="31">
        <f>'M5 - Sparkling Water &amp; Soda'!N481</f>
        <v/>
      </c>
      <c r="I1687" s="15">
        <f>'M5 - Sparkling Water &amp; Soda'!AJ481</f>
        <v/>
      </c>
      <c r="J1687" s="15" t="inlineStr">
        <is>
          <t>Capture live promo to assess.</t>
        </is>
      </c>
    </row>
    <row r="1688" ht="28" customHeight="1">
      <c r="A1688" s="15" t="inlineStr">
        <is>
          <t>Nixie</t>
        </is>
      </c>
      <c r="B1688" s="15" t="inlineStr">
        <is>
          <t>Nixie Organic Sparkling Water | Grapefruit Twist | 24-pack 355mL</t>
        </is>
      </c>
      <c r="C1688" s="15" t="inlineStr">
        <is>
          <t>5) Sparkling water &amp; soda</t>
        </is>
      </c>
      <c r="D1688" s="30">
        <f>'M5 - Sparkling Water &amp; Soda'!F482</f>
        <v/>
      </c>
      <c r="E1688" s="33">
        <f>'M5 - Sparkling Water &amp; Soda'!J482</f>
        <v/>
      </c>
      <c r="F1688" s="31">
        <f>'M5 - Sparkling Water &amp; Soda'!K482</f>
        <v/>
      </c>
      <c r="G1688" s="30">
        <f>'M5 - Sparkling Water &amp; Soda'!AM482</f>
        <v/>
      </c>
      <c r="H1688" s="31">
        <f>'M5 - Sparkling Water &amp; Soda'!N482</f>
        <v/>
      </c>
      <c r="I1688" s="15">
        <f>'M5 - Sparkling Water &amp; Soda'!AJ482</f>
        <v/>
      </c>
      <c r="J1688" s="15" t="inlineStr">
        <is>
          <t>Capture live promo to assess.</t>
        </is>
      </c>
    </row>
    <row r="1689" ht="28" customHeight="1">
      <c r="A1689" s="15" t="inlineStr">
        <is>
          <t>Nixie</t>
        </is>
      </c>
      <c r="B1689" s="15" t="inlineStr">
        <is>
          <t>Nixie Organic Sparkling Water | Lime | single 355mL</t>
        </is>
      </c>
      <c r="C1689" s="15" t="inlineStr">
        <is>
          <t>5) Sparkling water &amp; soda</t>
        </is>
      </c>
      <c r="D1689" s="30">
        <f>'M5 - Sparkling Water &amp; Soda'!F483</f>
        <v/>
      </c>
      <c r="E1689" s="33">
        <f>'M5 - Sparkling Water &amp; Soda'!J483</f>
        <v/>
      </c>
      <c r="F1689" s="31">
        <f>'M5 - Sparkling Water &amp; Soda'!K483</f>
        <v/>
      </c>
      <c r="G1689" s="30">
        <f>'M5 - Sparkling Water &amp; Soda'!AM483</f>
        <v/>
      </c>
      <c r="H1689" s="31">
        <f>'M5 - Sparkling Water &amp; Soda'!N483</f>
        <v/>
      </c>
      <c r="I1689" s="15">
        <f>'M5 - Sparkling Water &amp; Soda'!AJ483</f>
        <v/>
      </c>
      <c r="J1689" s="15" t="inlineStr">
        <is>
          <t>Capture live promo to assess.</t>
        </is>
      </c>
    </row>
    <row r="1690" ht="28" customHeight="1">
      <c r="A1690" s="15" t="inlineStr">
        <is>
          <t>Nixie</t>
        </is>
      </c>
      <c r="B1690" s="15" t="inlineStr">
        <is>
          <t>Nixie Organic Sparkling Water | Lime | 8-pack 355mL</t>
        </is>
      </c>
      <c r="C1690" s="15" t="inlineStr">
        <is>
          <t>5) Sparkling water &amp; soda</t>
        </is>
      </c>
      <c r="D1690" s="30">
        <f>'M5 - Sparkling Water &amp; Soda'!F484</f>
        <v/>
      </c>
      <c r="E1690" s="33">
        <f>'M5 - Sparkling Water &amp; Soda'!J484</f>
        <v/>
      </c>
      <c r="F1690" s="31">
        <f>'M5 - Sparkling Water &amp; Soda'!K484</f>
        <v/>
      </c>
      <c r="G1690" s="30">
        <f>'M5 - Sparkling Water &amp; Soda'!AM484</f>
        <v/>
      </c>
      <c r="H1690" s="31">
        <f>'M5 - Sparkling Water &amp; Soda'!N484</f>
        <v/>
      </c>
      <c r="I1690" s="15">
        <f>'M5 - Sparkling Water &amp; Soda'!AJ484</f>
        <v/>
      </c>
      <c r="J1690" s="15" t="inlineStr">
        <is>
          <t>Capture live promo to assess.</t>
        </is>
      </c>
    </row>
    <row r="1691" ht="28" customHeight="1">
      <c r="A1691" s="15" t="inlineStr">
        <is>
          <t>Nixie</t>
        </is>
      </c>
      <c r="B1691" s="15" t="inlineStr">
        <is>
          <t>Nixie Organic Sparkling Water | Lime | 12-pack 355mL</t>
        </is>
      </c>
      <c r="C1691" s="15" t="inlineStr">
        <is>
          <t>5) Sparkling water &amp; soda</t>
        </is>
      </c>
      <c r="D1691" s="30">
        <f>'M5 - Sparkling Water &amp; Soda'!F485</f>
        <v/>
      </c>
      <c r="E1691" s="33">
        <f>'M5 - Sparkling Water &amp; Soda'!J485</f>
        <v/>
      </c>
      <c r="F1691" s="31">
        <f>'M5 - Sparkling Water &amp; Soda'!K485</f>
        <v/>
      </c>
      <c r="G1691" s="30">
        <f>'M5 - Sparkling Water &amp; Soda'!AM485</f>
        <v/>
      </c>
      <c r="H1691" s="31">
        <f>'M5 - Sparkling Water &amp; Soda'!N485</f>
        <v/>
      </c>
      <c r="I1691" s="15">
        <f>'M5 - Sparkling Water &amp; Soda'!AJ485</f>
        <v/>
      </c>
      <c r="J1691" s="15" t="inlineStr">
        <is>
          <t>Capture live promo to assess.</t>
        </is>
      </c>
    </row>
    <row r="1692" ht="28" customHeight="1">
      <c r="A1692" s="15" t="inlineStr">
        <is>
          <t>Nixie</t>
        </is>
      </c>
      <c r="B1692" s="15" t="inlineStr">
        <is>
          <t>Nixie Organic Sparkling Water | Lime | 15-pack 355mL</t>
        </is>
      </c>
      <c r="C1692" s="15" t="inlineStr">
        <is>
          <t>5) Sparkling water &amp; soda</t>
        </is>
      </c>
      <c r="D1692" s="30">
        <f>'M5 - Sparkling Water &amp; Soda'!F486</f>
        <v/>
      </c>
      <c r="E1692" s="33">
        <f>'M5 - Sparkling Water &amp; Soda'!J486</f>
        <v/>
      </c>
      <c r="F1692" s="31">
        <f>'M5 - Sparkling Water &amp; Soda'!K486</f>
        <v/>
      </c>
      <c r="G1692" s="30">
        <f>'M5 - Sparkling Water &amp; Soda'!AM486</f>
        <v/>
      </c>
      <c r="H1692" s="31">
        <f>'M5 - Sparkling Water &amp; Soda'!N486</f>
        <v/>
      </c>
      <c r="I1692" s="15">
        <f>'M5 - Sparkling Water &amp; Soda'!AJ486</f>
        <v/>
      </c>
      <c r="J1692" s="15" t="inlineStr">
        <is>
          <t>Capture live promo to assess.</t>
        </is>
      </c>
    </row>
    <row r="1693" ht="28" customHeight="1">
      <c r="A1693" s="15" t="inlineStr">
        <is>
          <t>Nixie</t>
        </is>
      </c>
      <c r="B1693" s="15" t="inlineStr">
        <is>
          <t>Nixie Organic Sparkling Water | Lime | 18-pack 355mL</t>
        </is>
      </c>
      <c r="C1693" s="15" t="inlineStr">
        <is>
          <t>5) Sparkling water &amp; soda</t>
        </is>
      </c>
      <c r="D1693" s="30">
        <f>'M5 - Sparkling Water &amp; Soda'!F487</f>
        <v/>
      </c>
      <c r="E1693" s="33">
        <f>'M5 - Sparkling Water &amp; Soda'!J487</f>
        <v/>
      </c>
      <c r="F1693" s="31">
        <f>'M5 - Sparkling Water &amp; Soda'!K487</f>
        <v/>
      </c>
      <c r="G1693" s="30">
        <f>'M5 - Sparkling Water &amp; Soda'!AM487</f>
        <v/>
      </c>
      <c r="H1693" s="31">
        <f>'M5 - Sparkling Water &amp; Soda'!N487</f>
        <v/>
      </c>
      <c r="I1693" s="15">
        <f>'M5 - Sparkling Water &amp; Soda'!AJ487</f>
        <v/>
      </c>
      <c r="J1693" s="15" t="inlineStr">
        <is>
          <t>Capture live promo to assess.</t>
        </is>
      </c>
    </row>
    <row r="1694" ht="28" customHeight="1">
      <c r="A1694" s="15" t="inlineStr">
        <is>
          <t>Nixie</t>
        </is>
      </c>
      <c r="B1694" s="15" t="inlineStr">
        <is>
          <t>Nixie Organic Sparkling Water | Lime | 24-pack 355mL</t>
        </is>
      </c>
      <c r="C1694" s="15" t="inlineStr">
        <is>
          <t>5) Sparkling water &amp; soda</t>
        </is>
      </c>
      <c r="D1694" s="30">
        <f>'M5 - Sparkling Water &amp; Soda'!F488</f>
        <v/>
      </c>
      <c r="E1694" s="33">
        <f>'M5 - Sparkling Water &amp; Soda'!J488</f>
        <v/>
      </c>
      <c r="F1694" s="31">
        <f>'M5 - Sparkling Water &amp; Soda'!K488</f>
        <v/>
      </c>
      <c r="G1694" s="30">
        <f>'M5 - Sparkling Water &amp; Soda'!AM488</f>
        <v/>
      </c>
      <c r="H1694" s="31">
        <f>'M5 - Sparkling Water &amp; Soda'!N488</f>
        <v/>
      </c>
      <c r="I1694" s="15">
        <f>'M5 - Sparkling Water &amp; Soda'!AJ488</f>
        <v/>
      </c>
      <c r="J1694" s="15" t="inlineStr">
        <is>
          <t>Capture live promo to assess.</t>
        </is>
      </c>
    </row>
    <row r="1695" ht="28" customHeight="1">
      <c r="A1695" s="15" t="inlineStr">
        <is>
          <t>Nixie</t>
        </is>
      </c>
      <c r="B1695" s="15" t="inlineStr">
        <is>
          <t>Nixie Organic Sparkling Water | Black Cherry | single 355mL</t>
        </is>
      </c>
      <c r="C1695" s="15" t="inlineStr">
        <is>
          <t>5) Sparkling water &amp; soda</t>
        </is>
      </c>
      <c r="D1695" s="30">
        <f>'M5 - Sparkling Water &amp; Soda'!F489</f>
        <v/>
      </c>
      <c r="E1695" s="33">
        <f>'M5 - Sparkling Water &amp; Soda'!J489</f>
        <v/>
      </c>
      <c r="F1695" s="31">
        <f>'M5 - Sparkling Water &amp; Soda'!K489</f>
        <v/>
      </c>
      <c r="G1695" s="30">
        <f>'M5 - Sparkling Water &amp; Soda'!AM489</f>
        <v/>
      </c>
      <c r="H1695" s="31">
        <f>'M5 - Sparkling Water &amp; Soda'!N489</f>
        <v/>
      </c>
      <c r="I1695" s="15">
        <f>'M5 - Sparkling Water &amp; Soda'!AJ489</f>
        <v/>
      </c>
      <c r="J1695" s="15" t="inlineStr">
        <is>
          <t>Capture live promo to assess.</t>
        </is>
      </c>
    </row>
    <row r="1696" ht="28" customHeight="1">
      <c r="A1696" s="15" t="inlineStr">
        <is>
          <t>Nixie</t>
        </is>
      </c>
      <c r="B1696" s="15" t="inlineStr">
        <is>
          <t>Nixie Organic Sparkling Water | Black Cherry | 8-pack 355mL</t>
        </is>
      </c>
      <c r="C1696" s="15" t="inlineStr">
        <is>
          <t>5) Sparkling water &amp; soda</t>
        </is>
      </c>
      <c r="D1696" s="30">
        <f>'M5 - Sparkling Water &amp; Soda'!F490</f>
        <v/>
      </c>
      <c r="E1696" s="33">
        <f>'M5 - Sparkling Water &amp; Soda'!J490</f>
        <v/>
      </c>
      <c r="F1696" s="31">
        <f>'M5 - Sparkling Water &amp; Soda'!K490</f>
        <v/>
      </c>
      <c r="G1696" s="30">
        <f>'M5 - Sparkling Water &amp; Soda'!AM490</f>
        <v/>
      </c>
      <c r="H1696" s="31">
        <f>'M5 - Sparkling Water &amp; Soda'!N490</f>
        <v/>
      </c>
      <c r="I1696" s="15">
        <f>'M5 - Sparkling Water &amp; Soda'!AJ490</f>
        <v/>
      </c>
      <c r="J1696" s="15" t="inlineStr">
        <is>
          <t>Capture live promo to assess.</t>
        </is>
      </c>
    </row>
    <row r="1697" ht="28" customHeight="1">
      <c r="A1697" s="15" t="inlineStr">
        <is>
          <t>Nixie</t>
        </is>
      </c>
      <c r="B1697" s="15" t="inlineStr">
        <is>
          <t>Nixie Organic Sparkling Water | Black Cherry | 12-pack 355mL</t>
        </is>
      </c>
      <c r="C1697" s="15" t="inlineStr">
        <is>
          <t>5) Sparkling water &amp; soda</t>
        </is>
      </c>
      <c r="D1697" s="30">
        <f>'M5 - Sparkling Water &amp; Soda'!F491</f>
        <v/>
      </c>
      <c r="E1697" s="33">
        <f>'M5 - Sparkling Water &amp; Soda'!J491</f>
        <v/>
      </c>
      <c r="F1697" s="31">
        <f>'M5 - Sparkling Water &amp; Soda'!K491</f>
        <v/>
      </c>
      <c r="G1697" s="30">
        <f>'M5 - Sparkling Water &amp; Soda'!AM491</f>
        <v/>
      </c>
      <c r="H1697" s="31">
        <f>'M5 - Sparkling Water &amp; Soda'!N491</f>
        <v/>
      </c>
      <c r="I1697" s="15">
        <f>'M5 - Sparkling Water &amp; Soda'!AJ491</f>
        <v/>
      </c>
      <c r="J1697" s="15" t="inlineStr">
        <is>
          <t>Capture live promo to assess.</t>
        </is>
      </c>
    </row>
    <row r="1698" ht="28" customHeight="1">
      <c r="A1698" s="15" t="inlineStr">
        <is>
          <t>Nixie</t>
        </is>
      </c>
      <c r="B1698" s="15" t="inlineStr">
        <is>
          <t>Nixie Organic Sparkling Water | Black Cherry | 15-pack 355mL</t>
        </is>
      </c>
      <c r="C1698" s="15" t="inlineStr">
        <is>
          <t>5) Sparkling water &amp; soda</t>
        </is>
      </c>
      <c r="D1698" s="30">
        <f>'M5 - Sparkling Water &amp; Soda'!F492</f>
        <v/>
      </c>
      <c r="E1698" s="33">
        <f>'M5 - Sparkling Water &amp; Soda'!J492</f>
        <v/>
      </c>
      <c r="F1698" s="31">
        <f>'M5 - Sparkling Water &amp; Soda'!K492</f>
        <v/>
      </c>
      <c r="G1698" s="30">
        <f>'M5 - Sparkling Water &amp; Soda'!AM492</f>
        <v/>
      </c>
      <c r="H1698" s="31">
        <f>'M5 - Sparkling Water &amp; Soda'!N492</f>
        <v/>
      </c>
      <c r="I1698" s="15">
        <f>'M5 - Sparkling Water &amp; Soda'!AJ492</f>
        <v/>
      </c>
      <c r="J1698" s="15" t="inlineStr">
        <is>
          <t>Capture live promo to assess.</t>
        </is>
      </c>
    </row>
    <row r="1699" ht="28" customHeight="1">
      <c r="A1699" s="15" t="inlineStr">
        <is>
          <t>Nixie</t>
        </is>
      </c>
      <c r="B1699" s="15" t="inlineStr">
        <is>
          <t>Nixie Organic Sparkling Water | Black Cherry | 18-pack 355mL</t>
        </is>
      </c>
      <c r="C1699" s="15" t="inlineStr">
        <is>
          <t>5) Sparkling water &amp; soda</t>
        </is>
      </c>
      <c r="D1699" s="30">
        <f>'M5 - Sparkling Water &amp; Soda'!F493</f>
        <v/>
      </c>
      <c r="E1699" s="33">
        <f>'M5 - Sparkling Water &amp; Soda'!J493</f>
        <v/>
      </c>
      <c r="F1699" s="31">
        <f>'M5 - Sparkling Water &amp; Soda'!K493</f>
        <v/>
      </c>
      <c r="G1699" s="30">
        <f>'M5 - Sparkling Water &amp; Soda'!AM493</f>
        <v/>
      </c>
      <c r="H1699" s="31">
        <f>'M5 - Sparkling Water &amp; Soda'!N493</f>
        <v/>
      </c>
      <c r="I1699" s="15">
        <f>'M5 - Sparkling Water &amp; Soda'!AJ493</f>
        <v/>
      </c>
      <c r="J1699" s="15" t="inlineStr">
        <is>
          <t>Capture live promo to assess.</t>
        </is>
      </c>
    </row>
    <row r="1700" ht="28" customHeight="1">
      <c r="A1700" s="15" t="inlineStr">
        <is>
          <t>Nixie</t>
        </is>
      </c>
      <c r="B1700" s="15" t="inlineStr">
        <is>
          <t>Nixie Organic Sparkling Water | Black Cherry | 24-pack 355mL</t>
        </is>
      </c>
      <c r="C1700" s="15" t="inlineStr">
        <is>
          <t>5) Sparkling water &amp; soda</t>
        </is>
      </c>
      <c r="D1700" s="30">
        <f>'M5 - Sparkling Water &amp; Soda'!F494</f>
        <v/>
      </c>
      <c r="E1700" s="33">
        <f>'M5 - Sparkling Water &amp; Soda'!J494</f>
        <v/>
      </c>
      <c r="F1700" s="31">
        <f>'M5 - Sparkling Water &amp; Soda'!K494</f>
        <v/>
      </c>
      <c r="G1700" s="30">
        <f>'M5 - Sparkling Water &amp; Soda'!AM494</f>
        <v/>
      </c>
      <c r="H1700" s="31">
        <f>'M5 - Sparkling Water &amp; Soda'!N494</f>
        <v/>
      </c>
      <c r="I1700" s="15">
        <f>'M5 - Sparkling Water &amp; Soda'!AJ494</f>
        <v/>
      </c>
      <c r="J1700" s="15" t="inlineStr">
        <is>
          <t>Capture live promo to assess.</t>
        </is>
      </c>
    </row>
    <row r="1701" ht="28" customHeight="1">
      <c r="A1701" s="15" t="inlineStr">
        <is>
          <t>Nixie</t>
        </is>
      </c>
      <c r="B1701" s="15" t="inlineStr">
        <is>
          <t>Nixie Organic Sparkling Water | Blackberry Mint | single 355mL</t>
        </is>
      </c>
      <c r="C1701" s="15" t="inlineStr">
        <is>
          <t>5) Sparkling water &amp; soda</t>
        </is>
      </c>
      <c r="D1701" s="30">
        <f>'M5 - Sparkling Water &amp; Soda'!F495</f>
        <v/>
      </c>
      <c r="E1701" s="33">
        <f>'M5 - Sparkling Water &amp; Soda'!J495</f>
        <v/>
      </c>
      <c r="F1701" s="31">
        <f>'M5 - Sparkling Water &amp; Soda'!K495</f>
        <v/>
      </c>
      <c r="G1701" s="30">
        <f>'M5 - Sparkling Water &amp; Soda'!AM495</f>
        <v/>
      </c>
      <c r="H1701" s="31">
        <f>'M5 - Sparkling Water &amp; Soda'!N495</f>
        <v/>
      </c>
      <c r="I1701" s="15">
        <f>'M5 - Sparkling Water &amp; Soda'!AJ495</f>
        <v/>
      </c>
      <c r="J1701" s="15" t="inlineStr">
        <is>
          <t>Capture live promo to assess.</t>
        </is>
      </c>
    </row>
    <row r="1702" ht="28" customHeight="1">
      <c r="A1702" s="15" t="inlineStr">
        <is>
          <t>Nixie</t>
        </is>
      </c>
      <c r="B1702" s="15" t="inlineStr">
        <is>
          <t>Nixie Organic Sparkling Water | Blackberry Mint | 8-pack 355mL</t>
        </is>
      </c>
      <c r="C1702" s="15" t="inlineStr">
        <is>
          <t>5) Sparkling water &amp; soda</t>
        </is>
      </c>
      <c r="D1702" s="30">
        <f>'M5 - Sparkling Water &amp; Soda'!F496</f>
        <v/>
      </c>
      <c r="E1702" s="33">
        <f>'M5 - Sparkling Water &amp; Soda'!J496</f>
        <v/>
      </c>
      <c r="F1702" s="31">
        <f>'M5 - Sparkling Water &amp; Soda'!K496</f>
        <v/>
      </c>
      <c r="G1702" s="30">
        <f>'M5 - Sparkling Water &amp; Soda'!AM496</f>
        <v/>
      </c>
      <c r="H1702" s="31">
        <f>'M5 - Sparkling Water &amp; Soda'!N496</f>
        <v/>
      </c>
      <c r="I1702" s="15">
        <f>'M5 - Sparkling Water &amp; Soda'!AJ496</f>
        <v/>
      </c>
      <c r="J1702" s="15" t="inlineStr">
        <is>
          <t>Capture live promo to assess.</t>
        </is>
      </c>
    </row>
    <row r="1703" ht="28" customHeight="1">
      <c r="A1703" s="15" t="inlineStr">
        <is>
          <t>Nixie</t>
        </is>
      </c>
      <c r="B1703" s="15" t="inlineStr">
        <is>
          <t>Nixie Organic Sparkling Water | Blackberry Mint | 12-pack 355mL</t>
        </is>
      </c>
      <c r="C1703" s="15" t="inlineStr">
        <is>
          <t>5) Sparkling water &amp; soda</t>
        </is>
      </c>
      <c r="D1703" s="30">
        <f>'M5 - Sparkling Water &amp; Soda'!F497</f>
        <v/>
      </c>
      <c r="E1703" s="33">
        <f>'M5 - Sparkling Water &amp; Soda'!J497</f>
        <v/>
      </c>
      <c r="F1703" s="31">
        <f>'M5 - Sparkling Water &amp; Soda'!K497</f>
        <v/>
      </c>
      <c r="G1703" s="30">
        <f>'M5 - Sparkling Water &amp; Soda'!AM497</f>
        <v/>
      </c>
      <c r="H1703" s="31">
        <f>'M5 - Sparkling Water &amp; Soda'!N497</f>
        <v/>
      </c>
      <c r="I1703" s="15">
        <f>'M5 - Sparkling Water &amp; Soda'!AJ497</f>
        <v/>
      </c>
      <c r="J1703" s="15" t="inlineStr">
        <is>
          <t>Capture live promo to assess.</t>
        </is>
      </c>
    </row>
    <row r="1704" ht="28" customHeight="1">
      <c r="A1704" s="15" t="inlineStr">
        <is>
          <t>Nixie</t>
        </is>
      </c>
      <c r="B1704" s="15" t="inlineStr">
        <is>
          <t>Nixie Organic Sparkling Water | Blackberry Mint | 15-pack 355mL</t>
        </is>
      </c>
      <c r="C1704" s="15" t="inlineStr">
        <is>
          <t>5) Sparkling water &amp; soda</t>
        </is>
      </c>
      <c r="D1704" s="30">
        <f>'M5 - Sparkling Water &amp; Soda'!F498</f>
        <v/>
      </c>
      <c r="E1704" s="33">
        <f>'M5 - Sparkling Water &amp; Soda'!J498</f>
        <v/>
      </c>
      <c r="F1704" s="31">
        <f>'M5 - Sparkling Water &amp; Soda'!K498</f>
        <v/>
      </c>
      <c r="G1704" s="30">
        <f>'M5 - Sparkling Water &amp; Soda'!AM498</f>
        <v/>
      </c>
      <c r="H1704" s="31">
        <f>'M5 - Sparkling Water &amp; Soda'!N498</f>
        <v/>
      </c>
      <c r="I1704" s="15">
        <f>'M5 - Sparkling Water &amp; Soda'!AJ498</f>
        <v/>
      </c>
      <c r="J1704" s="15" t="inlineStr">
        <is>
          <t>Capture live promo to assess.</t>
        </is>
      </c>
    </row>
    <row r="1705" ht="28" customHeight="1">
      <c r="A1705" s="15" t="inlineStr">
        <is>
          <t>Nixie</t>
        </is>
      </c>
      <c r="B1705" s="15" t="inlineStr">
        <is>
          <t>Nixie Organic Sparkling Water | Blackberry Mint | 18-pack 355mL</t>
        </is>
      </c>
      <c r="C1705" s="15" t="inlineStr">
        <is>
          <t>5) Sparkling water &amp; soda</t>
        </is>
      </c>
      <c r="D1705" s="30">
        <f>'M5 - Sparkling Water &amp; Soda'!F499</f>
        <v/>
      </c>
      <c r="E1705" s="33">
        <f>'M5 - Sparkling Water &amp; Soda'!J499</f>
        <v/>
      </c>
      <c r="F1705" s="31">
        <f>'M5 - Sparkling Water &amp; Soda'!K499</f>
        <v/>
      </c>
      <c r="G1705" s="30">
        <f>'M5 - Sparkling Water &amp; Soda'!AM499</f>
        <v/>
      </c>
      <c r="H1705" s="31">
        <f>'M5 - Sparkling Water &amp; Soda'!N499</f>
        <v/>
      </c>
      <c r="I1705" s="15">
        <f>'M5 - Sparkling Water &amp; Soda'!AJ499</f>
        <v/>
      </c>
      <c r="J1705" s="15" t="inlineStr">
        <is>
          <t>Capture live promo to assess.</t>
        </is>
      </c>
    </row>
    <row r="1706" ht="28" customHeight="1">
      <c r="A1706" s="15" t="inlineStr">
        <is>
          <t>Nixie</t>
        </is>
      </c>
      <c r="B1706" s="15" t="inlineStr">
        <is>
          <t>Nixie Organic Sparkling Water | Blackberry Mint | 24-pack 355mL</t>
        </is>
      </c>
      <c r="C1706" s="15" t="inlineStr">
        <is>
          <t>5) Sparkling water &amp; soda</t>
        </is>
      </c>
      <c r="D1706" s="30">
        <f>'M5 - Sparkling Water &amp; Soda'!F500</f>
        <v/>
      </c>
      <c r="E1706" s="33">
        <f>'M5 - Sparkling Water &amp; Soda'!J500</f>
        <v/>
      </c>
      <c r="F1706" s="31">
        <f>'M5 - Sparkling Water &amp; Soda'!K500</f>
        <v/>
      </c>
      <c r="G1706" s="30">
        <f>'M5 - Sparkling Water &amp; Soda'!AM500</f>
        <v/>
      </c>
      <c r="H1706" s="31">
        <f>'M5 - Sparkling Water &amp; Soda'!N500</f>
        <v/>
      </c>
      <c r="I1706" s="15">
        <f>'M5 - Sparkling Water &amp; Soda'!AJ500</f>
        <v/>
      </c>
      <c r="J1706" s="15" t="inlineStr">
        <is>
          <t>Capture live promo to assess.</t>
        </is>
      </c>
    </row>
    <row r="1707" ht="28" customHeight="1">
      <c r="A1707" s="15" t="inlineStr">
        <is>
          <t>Nixie</t>
        </is>
      </c>
      <c r="B1707" s="15" t="inlineStr">
        <is>
          <t>Nixie Organic Sparkling Water | Watermelon Mint | single 355mL</t>
        </is>
      </c>
      <c r="C1707" s="15" t="inlineStr">
        <is>
          <t>5) Sparkling water &amp; soda</t>
        </is>
      </c>
      <c r="D1707" s="30">
        <f>'M5 - Sparkling Water &amp; Soda'!F501</f>
        <v/>
      </c>
      <c r="E1707" s="33">
        <f>'M5 - Sparkling Water &amp; Soda'!J501</f>
        <v/>
      </c>
      <c r="F1707" s="31">
        <f>'M5 - Sparkling Water &amp; Soda'!K501</f>
        <v/>
      </c>
      <c r="G1707" s="30">
        <f>'M5 - Sparkling Water &amp; Soda'!AM501</f>
        <v/>
      </c>
      <c r="H1707" s="31">
        <f>'M5 - Sparkling Water &amp; Soda'!N501</f>
        <v/>
      </c>
      <c r="I1707" s="15">
        <f>'M5 - Sparkling Water &amp; Soda'!AJ501</f>
        <v/>
      </c>
      <c r="J1707" s="15" t="inlineStr">
        <is>
          <t>Capture live promo to assess.</t>
        </is>
      </c>
    </row>
    <row r="1708" ht="28" customHeight="1">
      <c r="A1708" s="15" t="inlineStr">
        <is>
          <t>Nixie</t>
        </is>
      </c>
      <c r="B1708" s="15" t="inlineStr">
        <is>
          <t>Nixie Organic Sparkling Water | Watermelon Mint | 8-pack 355mL</t>
        </is>
      </c>
      <c r="C1708" s="15" t="inlineStr">
        <is>
          <t>5) Sparkling water &amp; soda</t>
        </is>
      </c>
      <c r="D1708" s="30">
        <f>'M5 - Sparkling Water &amp; Soda'!F502</f>
        <v/>
      </c>
      <c r="E1708" s="33">
        <f>'M5 - Sparkling Water &amp; Soda'!J502</f>
        <v/>
      </c>
      <c r="F1708" s="31">
        <f>'M5 - Sparkling Water &amp; Soda'!K502</f>
        <v/>
      </c>
      <c r="G1708" s="30">
        <f>'M5 - Sparkling Water &amp; Soda'!AM502</f>
        <v/>
      </c>
      <c r="H1708" s="31">
        <f>'M5 - Sparkling Water &amp; Soda'!N502</f>
        <v/>
      </c>
      <c r="I1708" s="15">
        <f>'M5 - Sparkling Water &amp; Soda'!AJ502</f>
        <v/>
      </c>
      <c r="J1708" s="15" t="inlineStr">
        <is>
          <t>Capture live promo to assess.</t>
        </is>
      </c>
    </row>
    <row r="1709" ht="28" customHeight="1">
      <c r="A1709" s="15" t="inlineStr">
        <is>
          <t>Nixie</t>
        </is>
      </c>
      <c r="B1709" s="15" t="inlineStr">
        <is>
          <t>Nixie Organic Sparkling Water | Watermelon Mint | 12-pack 355mL</t>
        </is>
      </c>
      <c r="C1709" s="15" t="inlineStr">
        <is>
          <t>5) Sparkling water &amp; soda</t>
        </is>
      </c>
      <c r="D1709" s="30">
        <f>'M5 - Sparkling Water &amp; Soda'!F503</f>
        <v/>
      </c>
      <c r="E1709" s="33">
        <f>'M5 - Sparkling Water &amp; Soda'!J503</f>
        <v/>
      </c>
      <c r="F1709" s="31">
        <f>'M5 - Sparkling Water &amp; Soda'!K503</f>
        <v/>
      </c>
      <c r="G1709" s="30">
        <f>'M5 - Sparkling Water &amp; Soda'!AM503</f>
        <v/>
      </c>
      <c r="H1709" s="31">
        <f>'M5 - Sparkling Water &amp; Soda'!N503</f>
        <v/>
      </c>
      <c r="I1709" s="15">
        <f>'M5 - Sparkling Water &amp; Soda'!AJ503</f>
        <v/>
      </c>
      <c r="J1709" s="15" t="inlineStr">
        <is>
          <t>Capture live promo to assess.</t>
        </is>
      </c>
    </row>
    <row r="1710" ht="28" customHeight="1">
      <c r="A1710" s="15" t="inlineStr">
        <is>
          <t>Nixie</t>
        </is>
      </c>
      <c r="B1710" s="15" t="inlineStr">
        <is>
          <t>Nixie Organic Sparkling Water | Watermelon Mint | 15-pack 355mL</t>
        </is>
      </c>
      <c r="C1710" s="15" t="inlineStr">
        <is>
          <t>5) Sparkling water &amp; soda</t>
        </is>
      </c>
      <c r="D1710" s="30">
        <f>'M5 - Sparkling Water &amp; Soda'!F504</f>
        <v/>
      </c>
      <c r="E1710" s="33">
        <f>'M5 - Sparkling Water &amp; Soda'!J504</f>
        <v/>
      </c>
      <c r="F1710" s="31">
        <f>'M5 - Sparkling Water &amp; Soda'!K504</f>
        <v/>
      </c>
      <c r="G1710" s="30">
        <f>'M5 - Sparkling Water &amp; Soda'!AM504</f>
        <v/>
      </c>
      <c r="H1710" s="31">
        <f>'M5 - Sparkling Water &amp; Soda'!N504</f>
        <v/>
      </c>
      <c r="I1710" s="15">
        <f>'M5 - Sparkling Water &amp; Soda'!AJ504</f>
        <v/>
      </c>
      <c r="J1710" s="15" t="inlineStr">
        <is>
          <t>Capture live promo to assess.</t>
        </is>
      </c>
    </row>
    <row r="1711" ht="28" customHeight="1">
      <c r="A1711" s="15" t="inlineStr">
        <is>
          <t>Nixie</t>
        </is>
      </c>
      <c r="B1711" s="15" t="inlineStr">
        <is>
          <t>Nixie Organic Sparkling Water | Watermelon Mint | 18-pack 355mL</t>
        </is>
      </c>
      <c r="C1711" s="15" t="inlineStr">
        <is>
          <t>5) Sparkling water &amp; soda</t>
        </is>
      </c>
      <c r="D1711" s="30">
        <f>'M5 - Sparkling Water &amp; Soda'!F505</f>
        <v/>
      </c>
      <c r="E1711" s="33">
        <f>'M5 - Sparkling Water &amp; Soda'!J505</f>
        <v/>
      </c>
      <c r="F1711" s="31">
        <f>'M5 - Sparkling Water &amp; Soda'!K505</f>
        <v/>
      </c>
      <c r="G1711" s="30">
        <f>'M5 - Sparkling Water &amp; Soda'!AM505</f>
        <v/>
      </c>
      <c r="H1711" s="31">
        <f>'M5 - Sparkling Water &amp; Soda'!N505</f>
        <v/>
      </c>
      <c r="I1711" s="15">
        <f>'M5 - Sparkling Water &amp; Soda'!AJ505</f>
        <v/>
      </c>
      <c r="J1711" s="15" t="inlineStr">
        <is>
          <t>Capture live promo to assess.</t>
        </is>
      </c>
    </row>
    <row r="1712" ht="28" customHeight="1">
      <c r="A1712" s="15" t="inlineStr">
        <is>
          <t>Nixie</t>
        </is>
      </c>
      <c r="B1712" s="15" t="inlineStr">
        <is>
          <t>Nixie Organic Sparkling Water | Watermelon Mint | 24-pack 355mL</t>
        </is>
      </c>
      <c r="C1712" s="15" t="inlineStr">
        <is>
          <t>5) Sparkling water &amp; soda</t>
        </is>
      </c>
      <c r="D1712" s="30">
        <f>'M5 - Sparkling Water &amp; Soda'!F506</f>
        <v/>
      </c>
      <c r="E1712" s="33">
        <f>'M5 - Sparkling Water &amp; Soda'!J506</f>
        <v/>
      </c>
      <c r="F1712" s="31">
        <f>'M5 - Sparkling Water &amp; Soda'!K506</f>
        <v/>
      </c>
      <c r="G1712" s="30">
        <f>'M5 - Sparkling Water &amp; Soda'!AM506</f>
        <v/>
      </c>
      <c r="H1712" s="31">
        <f>'M5 - Sparkling Water &amp; Soda'!N506</f>
        <v/>
      </c>
      <c r="I1712" s="15">
        <f>'M5 - Sparkling Water &amp; Soda'!AJ506</f>
        <v/>
      </c>
      <c r="J1712" s="15" t="inlineStr">
        <is>
          <t>Capture live promo to assess.</t>
        </is>
      </c>
    </row>
    <row r="1713" ht="28" customHeight="1">
      <c r="A1713" s="15" t="inlineStr">
        <is>
          <t>Sparkling Ice</t>
        </is>
      </c>
      <c r="B1713" s="15" t="inlineStr">
        <is>
          <t>Sparkling Ice (+ Antioxidants &amp; Vitamins) | Black Raspberry | single 503mL</t>
        </is>
      </c>
      <c r="C1713" s="15" t="inlineStr">
        <is>
          <t>1) Sparkling electrolyte / functional sparkling</t>
        </is>
      </c>
      <c r="D1713" s="30">
        <f>'M1 - Sparkling Electrolyte'!F2</f>
        <v/>
      </c>
      <c r="E1713" s="33">
        <f>'M1 - Sparkling Electrolyte'!J2</f>
        <v/>
      </c>
      <c r="F1713" s="31">
        <f>'M1 - Sparkling Electrolyte'!K2</f>
        <v/>
      </c>
      <c r="G1713" s="30">
        <f>'M1 - Sparkling Electrolyte'!AM2</f>
        <v/>
      </c>
      <c r="H1713" s="31">
        <f>'M1 - Sparkling Electrolyte'!N2</f>
        <v/>
      </c>
      <c r="I1713" s="15">
        <f>'M1 - Sparkling Electrolyte'!AJ2</f>
        <v/>
      </c>
      <c r="J1713" s="15" t="inlineStr">
        <is>
          <t>Capture live promo to assess.</t>
        </is>
      </c>
    </row>
    <row r="1714" ht="28" customHeight="1">
      <c r="A1714" s="15" t="inlineStr">
        <is>
          <t>Sparkling Ice</t>
        </is>
      </c>
      <c r="B1714" s="15" t="inlineStr">
        <is>
          <t>Sparkling Ice (+ Antioxidants &amp; Vitamins) | Black Raspberry | 8-pack 503mL</t>
        </is>
      </c>
      <c r="C1714" s="15" t="inlineStr">
        <is>
          <t>1) Sparkling electrolyte / functional sparkling</t>
        </is>
      </c>
      <c r="D1714" s="30">
        <f>'M1 - Sparkling Electrolyte'!F3</f>
        <v/>
      </c>
      <c r="E1714" s="33">
        <f>'M1 - Sparkling Electrolyte'!J3</f>
        <v/>
      </c>
      <c r="F1714" s="31">
        <f>'M1 - Sparkling Electrolyte'!K3</f>
        <v/>
      </c>
      <c r="G1714" s="30">
        <f>'M1 - Sparkling Electrolyte'!AM3</f>
        <v/>
      </c>
      <c r="H1714" s="31">
        <f>'M1 - Sparkling Electrolyte'!N3</f>
        <v/>
      </c>
      <c r="I1714" s="15">
        <f>'M1 - Sparkling Electrolyte'!AJ3</f>
        <v/>
      </c>
      <c r="J1714" s="15" t="inlineStr">
        <is>
          <t>Capture live promo to assess.</t>
        </is>
      </c>
    </row>
    <row r="1715" ht="28" customHeight="1">
      <c r="A1715" s="15" t="inlineStr">
        <is>
          <t>Sparkling Ice</t>
        </is>
      </c>
      <c r="B1715" s="15" t="inlineStr">
        <is>
          <t>Sparkling Ice (+ Antioxidants &amp; Vitamins) | Black Raspberry | 12-pack 503mL</t>
        </is>
      </c>
      <c r="C1715" s="15" t="inlineStr">
        <is>
          <t>1) Sparkling electrolyte / functional sparkling</t>
        </is>
      </c>
      <c r="D1715" s="30">
        <f>'M1 - Sparkling Electrolyte'!F4</f>
        <v/>
      </c>
      <c r="E1715" s="33">
        <f>'M1 - Sparkling Electrolyte'!J4</f>
        <v/>
      </c>
      <c r="F1715" s="31">
        <f>'M1 - Sparkling Electrolyte'!K4</f>
        <v/>
      </c>
      <c r="G1715" s="30">
        <f>'M1 - Sparkling Electrolyte'!AM4</f>
        <v/>
      </c>
      <c r="H1715" s="31">
        <f>'M1 - Sparkling Electrolyte'!N4</f>
        <v/>
      </c>
      <c r="I1715" s="15">
        <f>'M1 - Sparkling Electrolyte'!AJ4</f>
        <v/>
      </c>
      <c r="J1715" s="15" t="inlineStr">
        <is>
          <t>Capture live promo to assess.</t>
        </is>
      </c>
    </row>
    <row r="1716" ht="28" customHeight="1">
      <c r="A1716" s="15" t="inlineStr">
        <is>
          <t>Sparkling Ice</t>
        </is>
      </c>
      <c r="B1716" s="15" t="inlineStr">
        <is>
          <t>Sparkling Ice (+ Antioxidants &amp; Vitamins) | Black Raspberry | 18-pack 503mL</t>
        </is>
      </c>
      <c r="C1716" s="15" t="inlineStr">
        <is>
          <t>1) Sparkling electrolyte / functional sparkling</t>
        </is>
      </c>
      <c r="D1716" s="30">
        <f>'M1 - Sparkling Electrolyte'!F5</f>
        <v/>
      </c>
      <c r="E1716" s="33">
        <f>'M1 - Sparkling Electrolyte'!J5</f>
        <v/>
      </c>
      <c r="F1716" s="31">
        <f>'M1 - Sparkling Electrolyte'!K5</f>
        <v/>
      </c>
      <c r="G1716" s="30">
        <f>'M1 - Sparkling Electrolyte'!AM5</f>
        <v/>
      </c>
      <c r="H1716" s="31">
        <f>'M1 - Sparkling Electrolyte'!N5</f>
        <v/>
      </c>
      <c r="I1716" s="15">
        <f>'M1 - Sparkling Electrolyte'!AJ5</f>
        <v/>
      </c>
      <c r="J1716" s="15" t="inlineStr">
        <is>
          <t>Capture live promo to assess.</t>
        </is>
      </c>
    </row>
    <row r="1717" ht="28" customHeight="1">
      <c r="A1717" s="15" t="inlineStr">
        <is>
          <t>Sparkling Ice</t>
        </is>
      </c>
      <c r="B1717" s="15" t="inlineStr">
        <is>
          <t>Sparkling Ice (+ Antioxidants &amp; Vitamins) | Black Raspberry | 24-pack 503mL</t>
        </is>
      </c>
      <c r="C1717" s="15" t="inlineStr">
        <is>
          <t>1) Sparkling electrolyte / functional sparkling</t>
        </is>
      </c>
      <c r="D1717" s="30">
        <f>'M1 - Sparkling Electrolyte'!F6</f>
        <v/>
      </c>
      <c r="E1717" s="33">
        <f>'M1 - Sparkling Electrolyte'!J6</f>
        <v/>
      </c>
      <c r="F1717" s="31">
        <f>'M1 - Sparkling Electrolyte'!K6</f>
        <v/>
      </c>
      <c r="G1717" s="30">
        <f>'M1 - Sparkling Electrolyte'!AM6</f>
        <v/>
      </c>
      <c r="H1717" s="31">
        <f>'M1 - Sparkling Electrolyte'!N6</f>
        <v/>
      </c>
      <c r="I1717" s="15">
        <f>'M1 - Sparkling Electrolyte'!AJ6</f>
        <v/>
      </c>
      <c r="J1717" s="15" t="inlineStr">
        <is>
          <t>Capture live promo to assess.</t>
        </is>
      </c>
    </row>
    <row r="1718" ht="28" customHeight="1">
      <c r="A1718" s="15" t="inlineStr">
        <is>
          <t>Sparkling Ice</t>
        </is>
      </c>
      <c r="B1718" s="15" t="inlineStr">
        <is>
          <t>Sparkling Ice (+ Antioxidants &amp; Vitamins) | Cherry Limeade | single 503mL</t>
        </is>
      </c>
      <c r="C1718" s="15" t="inlineStr">
        <is>
          <t>1) Sparkling electrolyte / functional sparkling</t>
        </is>
      </c>
      <c r="D1718" s="30">
        <f>'M1 - Sparkling Electrolyte'!F7</f>
        <v/>
      </c>
      <c r="E1718" s="33">
        <f>'M1 - Sparkling Electrolyte'!J7</f>
        <v/>
      </c>
      <c r="F1718" s="31">
        <f>'M1 - Sparkling Electrolyte'!K7</f>
        <v/>
      </c>
      <c r="G1718" s="30">
        <f>'M1 - Sparkling Electrolyte'!AM7</f>
        <v/>
      </c>
      <c r="H1718" s="31">
        <f>'M1 - Sparkling Electrolyte'!N7</f>
        <v/>
      </c>
      <c r="I1718" s="15">
        <f>'M1 - Sparkling Electrolyte'!AJ7</f>
        <v/>
      </c>
      <c r="J1718" s="15" t="inlineStr">
        <is>
          <t>Capture live promo to assess.</t>
        </is>
      </c>
    </row>
    <row r="1719" ht="28" customHeight="1">
      <c r="A1719" s="15" t="inlineStr">
        <is>
          <t>Sparkling Ice</t>
        </is>
      </c>
      <c r="B1719" s="15" t="inlineStr">
        <is>
          <t>Sparkling Ice (+ Antioxidants &amp; Vitamins) | Cherry Limeade | 8-pack 503mL</t>
        </is>
      </c>
      <c r="C1719" s="15" t="inlineStr">
        <is>
          <t>1) Sparkling electrolyte / functional sparkling</t>
        </is>
      </c>
      <c r="D1719" s="30">
        <f>'M1 - Sparkling Electrolyte'!F8</f>
        <v/>
      </c>
      <c r="E1719" s="33">
        <f>'M1 - Sparkling Electrolyte'!J8</f>
        <v/>
      </c>
      <c r="F1719" s="31">
        <f>'M1 - Sparkling Electrolyte'!K8</f>
        <v/>
      </c>
      <c r="G1719" s="30">
        <f>'M1 - Sparkling Electrolyte'!AM8</f>
        <v/>
      </c>
      <c r="H1719" s="31">
        <f>'M1 - Sparkling Electrolyte'!N8</f>
        <v/>
      </c>
      <c r="I1719" s="15">
        <f>'M1 - Sparkling Electrolyte'!AJ8</f>
        <v/>
      </c>
      <c r="J1719" s="15" t="inlineStr">
        <is>
          <t>Capture live promo to assess.</t>
        </is>
      </c>
    </row>
    <row r="1720" ht="28" customHeight="1">
      <c r="A1720" s="15" t="inlineStr">
        <is>
          <t>Sparkling Ice</t>
        </is>
      </c>
      <c r="B1720" s="15" t="inlineStr">
        <is>
          <t>Sparkling Ice (+ Antioxidants &amp; Vitamins) | Cherry Limeade | 12-pack 503mL</t>
        </is>
      </c>
      <c r="C1720" s="15" t="inlineStr">
        <is>
          <t>1) Sparkling electrolyte / functional sparkling</t>
        </is>
      </c>
      <c r="D1720" s="30">
        <f>'M1 - Sparkling Electrolyte'!F9</f>
        <v/>
      </c>
      <c r="E1720" s="33">
        <f>'M1 - Sparkling Electrolyte'!J9</f>
        <v/>
      </c>
      <c r="F1720" s="31">
        <f>'M1 - Sparkling Electrolyte'!K9</f>
        <v/>
      </c>
      <c r="G1720" s="30">
        <f>'M1 - Sparkling Electrolyte'!AM9</f>
        <v/>
      </c>
      <c r="H1720" s="31">
        <f>'M1 - Sparkling Electrolyte'!N9</f>
        <v/>
      </c>
      <c r="I1720" s="15">
        <f>'M1 - Sparkling Electrolyte'!AJ9</f>
        <v/>
      </c>
      <c r="J1720" s="15" t="inlineStr">
        <is>
          <t>Capture live promo to assess.</t>
        </is>
      </c>
    </row>
    <row r="1721" ht="28" customHeight="1">
      <c r="A1721" s="15" t="inlineStr">
        <is>
          <t>Sparkling Ice</t>
        </is>
      </c>
      <c r="B1721" s="15" t="inlineStr">
        <is>
          <t>Sparkling Ice (+ Antioxidants &amp; Vitamins) | Cherry Limeade | 18-pack 503mL</t>
        </is>
      </c>
      <c r="C1721" s="15" t="inlineStr">
        <is>
          <t>1) Sparkling electrolyte / functional sparkling</t>
        </is>
      </c>
      <c r="D1721" s="30">
        <f>'M1 - Sparkling Electrolyte'!F10</f>
        <v/>
      </c>
      <c r="E1721" s="33">
        <f>'M1 - Sparkling Electrolyte'!J10</f>
        <v/>
      </c>
      <c r="F1721" s="31">
        <f>'M1 - Sparkling Electrolyte'!K10</f>
        <v/>
      </c>
      <c r="G1721" s="30">
        <f>'M1 - Sparkling Electrolyte'!AM10</f>
        <v/>
      </c>
      <c r="H1721" s="31">
        <f>'M1 - Sparkling Electrolyte'!N10</f>
        <v/>
      </c>
      <c r="I1721" s="15">
        <f>'M1 - Sparkling Electrolyte'!AJ10</f>
        <v/>
      </c>
      <c r="J1721" s="15" t="inlineStr">
        <is>
          <t>Capture live promo to assess.</t>
        </is>
      </c>
    </row>
    <row r="1722" ht="28" customHeight="1">
      <c r="A1722" s="15" t="inlineStr">
        <is>
          <t>Sparkling Ice</t>
        </is>
      </c>
      <c r="B1722" s="15" t="inlineStr">
        <is>
          <t>Sparkling Ice (+ Antioxidants &amp; Vitamins) | Cherry Limeade | 24-pack 503mL</t>
        </is>
      </c>
      <c r="C1722" s="15" t="inlineStr">
        <is>
          <t>1) Sparkling electrolyte / functional sparkling</t>
        </is>
      </c>
      <c r="D1722" s="30">
        <f>'M1 - Sparkling Electrolyte'!F11</f>
        <v/>
      </c>
      <c r="E1722" s="33">
        <f>'M1 - Sparkling Electrolyte'!J11</f>
        <v/>
      </c>
      <c r="F1722" s="31">
        <f>'M1 - Sparkling Electrolyte'!K11</f>
        <v/>
      </c>
      <c r="G1722" s="30">
        <f>'M1 - Sparkling Electrolyte'!AM11</f>
        <v/>
      </c>
      <c r="H1722" s="31">
        <f>'M1 - Sparkling Electrolyte'!N11</f>
        <v/>
      </c>
      <c r="I1722" s="15">
        <f>'M1 - Sparkling Electrolyte'!AJ11</f>
        <v/>
      </c>
      <c r="J1722" s="15" t="inlineStr">
        <is>
          <t>Capture live promo to assess.</t>
        </is>
      </c>
    </row>
    <row r="1723" ht="28" customHeight="1">
      <c r="A1723" s="15" t="inlineStr">
        <is>
          <t>Sparkling Ice</t>
        </is>
      </c>
      <c r="B1723" s="15" t="inlineStr">
        <is>
          <t>Sparkling Ice (+ Antioxidants &amp; Vitamins) | Orange Mango | single 503mL</t>
        </is>
      </c>
      <c r="C1723" s="15" t="inlineStr">
        <is>
          <t>1) Sparkling electrolyte / functional sparkling</t>
        </is>
      </c>
      <c r="D1723" s="30">
        <f>'M1 - Sparkling Electrolyte'!F12</f>
        <v/>
      </c>
      <c r="E1723" s="33">
        <f>'M1 - Sparkling Electrolyte'!J12</f>
        <v/>
      </c>
      <c r="F1723" s="31">
        <f>'M1 - Sparkling Electrolyte'!K12</f>
        <v/>
      </c>
      <c r="G1723" s="30">
        <f>'M1 - Sparkling Electrolyte'!AM12</f>
        <v/>
      </c>
      <c r="H1723" s="31">
        <f>'M1 - Sparkling Electrolyte'!N12</f>
        <v/>
      </c>
      <c r="I1723" s="15">
        <f>'M1 - Sparkling Electrolyte'!AJ12</f>
        <v/>
      </c>
      <c r="J1723" s="15" t="inlineStr">
        <is>
          <t>Capture live promo to assess.</t>
        </is>
      </c>
    </row>
    <row r="1724" ht="28" customHeight="1">
      <c r="A1724" s="15" t="inlineStr">
        <is>
          <t>Sparkling Ice</t>
        </is>
      </c>
      <c r="B1724" s="15" t="inlineStr">
        <is>
          <t>Sparkling Ice (+ Antioxidants &amp; Vitamins) | Orange Mango | 8-pack 503mL</t>
        </is>
      </c>
      <c r="C1724" s="15" t="inlineStr">
        <is>
          <t>1) Sparkling electrolyte / functional sparkling</t>
        </is>
      </c>
      <c r="D1724" s="30">
        <f>'M1 - Sparkling Electrolyte'!F13</f>
        <v/>
      </c>
      <c r="E1724" s="33">
        <f>'M1 - Sparkling Electrolyte'!J13</f>
        <v/>
      </c>
      <c r="F1724" s="31">
        <f>'M1 - Sparkling Electrolyte'!K13</f>
        <v/>
      </c>
      <c r="G1724" s="30">
        <f>'M1 - Sparkling Electrolyte'!AM13</f>
        <v/>
      </c>
      <c r="H1724" s="31">
        <f>'M1 - Sparkling Electrolyte'!N13</f>
        <v/>
      </c>
      <c r="I1724" s="15">
        <f>'M1 - Sparkling Electrolyte'!AJ13</f>
        <v/>
      </c>
      <c r="J1724" s="15" t="inlineStr">
        <is>
          <t>Capture live promo to assess.</t>
        </is>
      </c>
    </row>
    <row r="1725" ht="28" customHeight="1">
      <c r="A1725" s="15" t="inlineStr">
        <is>
          <t>Sparkling Ice</t>
        </is>
      </c>
      <c r="B1725" s="15" t="inlineStr">
        <is>
          <t>Sparkling Ice (+ Antioxidants &amp; Vitamins) | Orange Mango | 12-pack 503mL</t>
        </is>
      </c>
      <c r="C1725" s="15" t="inlineStr">
        <is>
          <t>1) Sparkling electrolyte / functional sparkling</t>
        </is>
      </c>
      <c r="D1725" s="30">
        <f>'M1 - Sparkling Electrolyte'!F14</f>
        <v/>
      </c>
      <c r="E1725" s="33">
        <f>'M1 - Sparkling Electrolyte'!J14</f>
        <v/>
      </c>
      <c r="F1725" s="31">
        <f>'M1 - Sparkling Electrolyte'!K14</f>
        <v/>
      </c>
      <c r="G1725" s="30">
        <f>'M1 - Sparkling Electrolyte'!AM14</f>
        <v/>
      </c>
      <c r="H1725" s="31">
        <f>'M1 - Sparkling Electrolyte'!N14</f>
        <v/>
      </c>
      <c r="I1725" s="15">
        <f>'M1 - Sparkling Electrolyte'!AJ14</f>
        <v/>
      </c>
      <c r="J1725" s="15" t="inlineStr">
        <is>
          <t>Capture live promo to assess.</t>
        </is>
      </c>
    </row>
    <row r="1726" ht="28" customHeight="1">
      <c r="A1726" s="15" t="inlineStr">
        <is>
          <t>Sparkling Ice</t>
        </is>
      </c>
      <c r="B1726" s="15" t="inlineStr">
        <is>
          <t>Sparkling Ice (+ Antioxidants &amp; Vitamins) | Orange Mango | 18-pack 503mL</t>
        </is>
      </c>
      <c r="C1726" s="15" t="inlineStr">
        <is>
          <t>1) Sparkling electrolyte / functional sparkling</t>
        </is>
      </c>
      <c r="D1726" s="30">
        <f>'M1 - Sparkling Electrolyte'!F15</f>
        <v/>
      </c>
      <c r="E1726" s="33">
        <f>'M1 - Sparkling Electrolyte'!J15</f>
        <v/>
      </c>
      <c r="F1726" s="31">
        <f>'M1 - Sparkling Electrolyte'!K15</f>
        <v/>
      </c>
      <c r="G1726" s="30">
        <f>'M1 - Sparkling Electrolyte'!AM15</f>
        <v/>
      </c>
      <c r="H1726" s="31">
        <f>'M1 - Sparkling Electrolyte'!N15</f>
        <v/>
      </c>
      <c r="I1726" s="15">
        <f>'M1 - Sparkling Electrolyte'!AJ15</f>
        <v/>
      </c>
      <c r="J1726" s="15" t="inlineStr">
        <is>
          <t>Capture live promo to assess.</t>
        </is>
      </c>
    </row>
    <row r="1727" ht="28" customHeight="1">
      <c r="A1727" s="15" t="inlineStr">
        <is>
          <t>Sparkling Ice</t>
        </is>
      </c>
      <c r="B1727" s="15" t="inlineStr">
        <is>
          <t>Sparkling Ice (+ Antioxidants &amp; Vitamins) | Orange Mango | 24-pack 503mL</t>
        </is>
      </c>
      <c r="C1727" s="15" t="inlineStr">
        <is>
          <t>1) Sparkling electrolyte / functional sparkling</t>
        </is>
      </c>
      <c r="D1727" s="30">
        <f>'M1 - Sparkling Electrolyte'!F16</f>
        <v/>
      </c>
      <c r="E1727" s="33">
        <f>'M1 - Sparkling Electrolyte'!J16</f>
        <v/>
      </c>
      <c r="F1727" s="31">
        <f>'M1 - Sparkling Electrolyte'!K16</f>
        <v/>
      </c>
      <c r="G1727" s="30">
        <f>'M1 - Sparkling Electrolyte'!AM16</f>
        <v/>
      </c>
      <c r="H1727" s="31">
        <f>'M1 - Sparkling Electrolyte'!N16</f>
        <v/>
      </c>
      <c r="I1727" s="15">
        <f>'M1 - Sparkling Electrolyte'!AJ16</f>
        <v/>
      </c>
      <c r="J1727" s="15" t="inlineStr">
        <is>
          <t>Capture live promo to assess.</t>
        </is>
      </c>
    </row>
    <row r="1728" ht="28" customHeight="1">
      <c r="A1728" s="15" t="inlineStr">
        <is>
          <t>Sparkling Ice</t>
        </is>
      </c>
      <c r="B1728" s="15" t="inlineStr">
        <is>
          <t>Sparkling Ice (+ Antioxidants &amp; Vitamins) | Kiwi Strawberry | single 503mL</t>
        </is>
      </c>
      <c r="C1728" s="15" t="inlineStr">
        <is>
          <t>1) Sparkling electrolyte / functional sparkling</t>
        </is>
      </c>
      <c r="D1728" s="30">
        <f>'M1 - Sparkling Electrolyte'!F17</f>
        <v/>
      </c>
      <c r="E1728" s="33">
        <f>'M1 - Sparkling Electrolyte'!J17</f>
        <v/>
      </c>
      <c r="F1728" s="31">
        <f>'M1 - Sparkling Electrolyte'!K17</f>
        <v/>
      </c>
      <c r="G1728" s="30">
        <f>'M1 - Sparkling Electrolyte'!AM17</f>
        <v/>
      </c>
      <c r="H1728" s="31">
        <f>'M1 - Sparkling Electrolyte'!N17</f>
        <v/>
      </c>
      <c r="I1728" s="15">
        <f>'M1 - Sparkling Electrolyte'!AJ17</f>
        <v/>
      </c>
      <c r="J1728" s="15" t="inlineStr">
        <is>
          <t>Capture live promo to assess.</t>
        </is>
      </c>
    </row>
    <row r="1729" ht="28" customHeight="1">
      <c r="A1729" s="15" t="inlineStr">
        <is>
          <t>Sparkling Ice</t>
        </is>
      </c>
      <c r="B1729" s="15" t="inlineStr">
        <is>
          <t>Sparkling Ice (+ Antioxidants &amp; Vitamins) | Kiwi Strawberry | 8-pack 503mL</t>
        </is>
      </c>
      <c r="C1729" s="15" t="inlineStr">
        <is>
          <t>1) Sparkling electrolyte / functional sparkling</t>
        </is>
      </c>
      <c r="D1729" s="30">
        <f>'M1 - Sparkling Electrolyte'!F18</f>
        <v/>
      </c>
      <c r="E1729" s="33">
        <f>'M1 - Sparkling Electrolyte'!J18</f>
        <v/>
      </c>
      <c r="F1729" s="31">
        <f>'M1 - Sparkling Electrolyte'!K18</f>
        <v/>
      </c>
      <c r="G1729" s="30">
        <f>'M1 - Sparkling Electrolyte'!AM18</f>
        <v/>
      </c>
      <c r="H1729" s="31">
        <f>'M1 - Sparkling Electrolyte'!N18</f>
        <v/>
      </c>
      <c r="I1729" s="15">
        <f>'M1 - Sparkling Electrolyte'!AJ18</f>
        <v/>
      </c>
      <c r="J1729" s="15" t="inlineStr">
        <is>
          <t>Capture live promo to assess.</t>
        </is>
      </c>
    </row>
    <row r="1730" ht="28" customHeight="1">
      <c r="A1730" s="15" t="inlineStr">
        <is>
          <t>Sparkling Ice</t>
        </is>
      </c>
      <c r="B1730" s="15" t="inlineStr">
        <is>
          <t>Sparkling Ice (+ Antioxidants &amp; Vitamins) | Kiwi Strawberry | 12-pack 503mL</t>
        </is>
      </c>
      <c r="C1730" s="15" t="inlineStr">
        <is>
          <t>1) Sparkling electrolyte / functional sparkling</t>
        </is>
      </c>
      <c r="D1730" s="30">
        <f>'M1 - Sparkling Electrolyte'!F19</f>
        <v/>
      </c>
      <c r="E1730" s="33">
        <f>'M1 - Sparkling Electrolyte'!J19</f>
        <v/>
      </c>
      <c r="F1730" s="31">
        <f>'M1 - Sparkling Electrolyte'!K19</f>
        <v/>
      </c>
      <c r="G1730" s="30">
        <f>'M1 - Sparkling Electrolyte'!AM19</f>
        <v/>
      </c>
      <c r="H1730" s="31">
        <f>'M1 - Sparkling Electrolyte'!N19</f>
        <v/>
      </c>
      <c r="I1730" s="15">
        <f>'M1 - Sparkling Electrolyte'!AJ19</f>
        <v/>
      </c>
      <c r="J1730" s="15" t="inlineStr">
        <is>
          <t>Capture live promo to assess.</t>
        </is>
      </c>
    </row>
    <row r="1731" ht="28" customHeight="1">
      <c r="A1731" s="15" t="inlineStr">
        <is>
          <t>Sparkling Ice</t>
        </is>
      </c>
      <c r="B1731" s="15" t="inlineStr">
        <is>
          <t>Sparkling Ice (+ Antioxidants &amp; Vitamins) | Kiwi Strawberry | 18-pack 503mL</t>
        </is>
      </c>
      <c r="C1731" s="15" t="inlineStr">
        <is>
          <t>1) Sparkling electrolyte / functional sparkling</t>
        </is>
      </c>
      <c r="D1731" s="30">
        <f>'M1 - Sparkling Electrolyte'!F20</f>
        <v/>
      </c>
      <c r="E1731" s="33">
        <f>'M1 - Sparkling Electrolyte'!J20</f>
        <v/>
      </c>
      <c r="F1731" s="31">
        <f>'M1 - Sparkling Electrolyte'!K20</f>
        <v/>
      </c>
      <c r="G1731" s="30">
        <f>'M1 - Sparkling Electrolyte'!AM20</f>
        <v/>
      </c>
      <c r="H1731" s="31">
        <f>'M1 - Sparkling Electrolyte'!N20</f>
        <v/>
      </c>
      <c r="I1731" s="15">
        <f>'M1 - Sparkling Electrolyte'!AJ20</f>
        <v/>
      </c>
      <c r="J1731" s="15" t="inlineStr">
        <is>
          <t>Capture live promo to assess.</t>
        </is>
      </c>
    </row>
    <row r="1732" ht="28" customHeight="1">
      <c r="A1732" s="15" t="inlineStr">
        <is>
          <t>Sparkling Ice</t>
        </is>
      </c>
      <c r="B1732" s="15" t="inlineStr">
        <is>
          <t>Sparkling Ice (+ Antioxidants &amp; Vitamins) | Kiwi Strawberry | 24-pack 503mL</t>
        </is>
      </c>
      <c r="C1732" s="15" t="inlineStr">
        <is>
          <t>1) Sparkling electrolyte / functional sparkling</t>
        </is>
      </c>
      <c r="D1732" s="30">
        <f>'M1 - Sparkling Electrolyte'!F21</f>
        <v/>
      </c>
      <c r="E1732" s="33">
        <f>'M1 - Sparkling Electrolyte'!J21</f>
        <v/>
      </c>
      <c r="F1732" s="31">
        <f>'M1 - Sparkling Electrolyte'!K21</f>
        <v/>
      </c>
      <c r="G1732" s="30">
        <f>'M1 - Sparkling Electrolyte'!AM21</f>
        <v/>
      </c>
      <c r="H1732" s="31">
        <f>'M1 - Sparkling Electrolyte'!N21</f>
        <v/>
      </c>
      <c r="I1732" s="15">
        <f>'M1 - Sparkling Electrolyte'!AJ21</f>
        <v/>
      </c>
      <c r="J1732" s="15" t="inlineStr">
        <is>
          <t>Capture live promo to assess.</t>
        </is>
      </c>
    </row>
    <row r="1733" ht="28" customHeight="1">
      <c r="A1733" s="15" t="inlineStr">
        <is>
          <t>Sparkling Ice</t>
        </is>
      </c>
      <c r="B1733" s="15" t="inlineStr">
        <is>
          <t>Sparkling Ice (+ Antioxidants &amp; Vitamins) | Coconut Pineapple | single 503mL</t>
        </is>
      </c>
      <c r="C1733" s="15" t="inlineStr">
        <is>
          <t>1) Sparkling electrolyte / functional sparkling</t>
        </is>
      </c>
      <c r="D1733" s="30">
        <f>'M1 - Sparkling Electrolyte'!F22</f>
        <v/>
      </c>
      <c r="E1733" s="33">
        <f>'M1 - Sparkling Electrolyte'!J22</f>
        <v/>
      </c>
      <c r="F1733" s="31">
        <f>'M1 - Sparkling Electrolyte'!K22</f>
        <v/>
      </c>
      <c r="G1733" s="30">
        <f>'M1 - Sparkling Electrolyte'!AM22</f>
        <v/>
      </c>
      <c r="H1733" s="31">
        <f>'M1 - Sparkling Electrolyte'!N22</f>
        <v/>
      </c>
      <c r="I1733" s="15">
        <f>'M1 - Sparkling Electrolyte'!AJ22</f>
        <v/>
      </c>
      <c r="J1733" s="15" t="inlineStr">
        <is>
          <t>Capture live promo to assess.</t>
        </is>
      </c>
    </row>
    <row r="1734" ht="28" customHeight="1">
      <c r="A1734" s="15" t="inlineStr">
        <is>
          <t>Sparkling Ice</t>
        </is>
      </c>
      <c r="B1734" s="15" t="inlineStr">
        <is>
          <t>Sparkling Ice (+ Antioxidants &amp; Vitamins) | Coconut Pineapple | 8-pack 503mL</t>
        </is>
      </c>
      <c r="C1734" s="15" t="inlineStr">
        <is>
          <t>1) Sparkling electrolyte / functional sparkling</t>
        </is>
      </c>
      <c r="D1734" s="30">
        <f>'M1 - Sparkling Electrolyte'!F23</f>
        <v/>
      </c>
      <c r="E1734" s="33">
        <f>'M1 - Sparkling Electrolyte'!J23</f>
        <v/>
      </c>
      <c r="F1734" s="31">
        <f>'M1 - Sparkling Electrolyte'!K23</f>
        <v/>
      </c>
      <c r="G1734" s="30">
        <f>'M1 - Sparkling Electrolyte'!AM23</f>
        <v/>
      </c>
      <c r="H1734" s="31">
        <f>'M1 - Sparkling Electrolyte'!N23</f>
        <v/>
      </c>
      <c r="I1734" s="15">
        <f>'M1 - Sparkling Electrolyte'!AJ23</f>
        <v/>
      </c>
      <c r="J1734" s="15" t="inlineStr">
        <is>
          <t>Capture live promo to assess.</t>
        </is>
      </c>
    </row>
    <row r="1735" ht="28" customHeight="1">
      <c r="A1735" s="15" t="inlineStr">
        <is>
          <t>Sparkling Ice</t>
        </is>
      </c>
      <c r="B1735" s="15" t="inlineStr">
        <is>
          <t>Sparkling Ice (+ Antioxidants &amp; Vitamins) | Coconut Pineapple | 12-pack 503mL</t>
        </is>
      </c>
      <c r="C1735" s="15" t="inlineStr">
        <is>
          <t>1) Sparkling electrolyte / functional sparkling</t>
        </is>
      </c>
      <c r="D1735" s="30">
        <f>'M1 - Sparkling Electrolyte'!F24</f>
        <v/>
      </c>
      <c r="E1735" s="33">
        <f>'M1 - Sparkling Electrolyte'!J24</f>
        <v/>
      </c>
      <c r="F1735" s="31">
        <f>'M1 - Sparkling Electrolyte'!K24</f>
        <v/>
      </c>
      <c r="G1735" s="30">
        <f>'M1 - Sparkling Electrolyte'!AM24</f>
        <v/>
      </c>
      <c r="H1735" s="31">
        <f>'M1 - Sparkling Electrolyte'!N24</f>
        <v/>
      </c>
      <c r="I1735" s="15">
        <f>'M1 - Sparkling Electrolyte'!AJ24</f>
        <v/>
      </c>
      <c r="J1735" s="15" t="inlineStr">
        <is>
          <t>Capture live promo to assess.</t>
        </is>
      </c>
    </row>
    <row r="1736" ht="28" customHeight="1">
      <c r="A1736" s="15" t="inlineStr">
        <is>
          <t>Sparkling Ice</t>
        </is>
      </c>
      <c r="B1736" s="15" t="inlineStr">
        <is>
          <t>Sparkling Ice (+ Antioxidants &amp; Vitamins) | Coconut Pineapple | 18-pack 503mL</t>
        </is>
      </c>
      <c r="C1736" s="15" t="inlineStr">
        <is>
          <t>1) Sparkling electrolyte / functional sparkling</t>
        </is>
      </c>
      <c r="D1736" s="30">
        <f>'M1 - Sparkling Electrolyte'!F25</f>
        <v/>
      </c>
      <c r="E1736" s="33">
        <f>'M1 - Sparkling Electrolyte'!J25</f>
        <v/>
      </c>
      <c r="F1736" s="31">
        <f>'M1 - Sparkling Electrolyte'!K25</f>
        <v/>
      </c>
      <c r="G1736" s="30">
        <f>'M1 - Sparkling Electrolyte'!AM25</f>
        <v/>
      </c>
      <c r="H1736" s="31">
        <f>'M1 - Sparkling Electrolyte'!N25</f>
        <v/>
      </c>
      <c r="I1736" s="15">
        <f>'M1 - Sparkling Electrolyte'!AJ25</f>
        <v/>
      </c>
      <c r="J1736" s="15" t="inlineStr">
        <is>
          <t>Capture live promo to assess.</t>
        </is>
      </c>
    </row>
    <row r="1737" ht="28" customHeight="1">
      <c r="A1737" s="15" t="inlineStr">
        <is>
          <t>Sparkling Ice</t>
        </is>
      </c>
      <c r="B1737" s="15" t="inlineStr">
        <is>
          <t>Sparkling Ice (+ Antioxidants &amp; Vitamins) | Coconut Pineapple | 24-pack 503mL</t>
        </is>
      </c>
      <c r="C1737" s="15" t="inlineStr">
        <is>
          <t>1) Sparkling electrolyte / functional sparkling</t>
        </is>
      </c>
      <c r="D1737" s="30">
        <f>'M1 - Sparkling Electrolyte'!F26</f>
        <v/>
      </c>
      <c r="E1737" s="33">
        <f>'M1 - Sparkling Electrolyte'!J26</f>
        <v/>
      </c>
      <c r="F1737" s="31">
        <f>'M1 - Sparkling Electrolyte'!K26</f>
        <v/>
      </c>
      <c r="G1737" s="30">
        <f>'M1 - Sparkling Electrolyte'!AM26</f>
        <v/>
      </c>
      <c r="H1737" s="31">
        <f>'M1 - Sparkling Electrolyte'!N26</f>
        <v/>
      </c>
      <c r="I1737" s="15">
        <f>'M1 - Sparkling Electrolyte'!AJ26</f>
        <v/>
      </c>
      <c r="J1737" s="15" t="inlineStr">
        <is>
          <t>Capture live promo to assess.</t>
        </is>
      </c>
    </row>
    <row r="1738" ht="28" customHeight="1">
      <c r="A1738" s="15" t="inlineStr">
        <is>
          <t>Sparkling Ice</t>
        </is>
      </c>
      <c r="B1738" s="15" t="inlineStr">
        <is>
          <t>Sparkling Ice (+ Antioxidants &amp; Vitamins) | Classic Lemonade | single 503mL</t>
        </is>
      </c>
      <c r="C1738" s="15" t="inlineStr">
        <is>
          <t>1) Sparkling electrolyte / functional sparkling</t>
        </is>
      </c>
      <c r="D1738" s="30">
        <f>'M1 - Sparkling Electrolyte'!F27</f>
        <v/>
      </c>
      <c r="E1738" s="33">
        <f>'M1 - Sparkling Electrolyte'!J27</f>
        <v/>
      </c>
      <c r="F1738" s="31">
        <f>'M1 - Sparkling Electrolyte'!K27</f>
        <v/>
      </c>
      <c r="G1738" s="30">
        <f>'M1 - Sparkling Electrolyte'!AM27</f>
        <v/>
      </c>
      <c r="H1738" s="31">
        <f>'M1 - Sparkling Electrolyte'!N27</f>
        <v/>
      </c>
      <c r="I1738" s="15">
        <f>'M1 - Sparkling Electrolyte'!AJ27</f>
        <v/>
      </c>
      <c r="J1738" s="15" t="inlineStr">
        <is>
          <t>Capture live promo to assess.</t>
        </is>
      </c>
    </row>
    <row r="1739" ht="28" customHeight="1">
      <c r="A1739" s="15" t="inlineStr">
        <is>
          <t>Sparkling Ice</t>
        </is>
      </c>
      <c r="B1739" s="15" t="inlineStr">
        <is>
          <t>Sparkling Ice (+ Antioxidants &amp; Vitamins) | Classic Lemonade | 8-pack 503mL</t>
        </is>
      </c>
      <c r="C1739" s="15" t="inlineStr">
        <is>
          <t>1) Sparkling electrolyte / functional sparkling</t>
        </is>
      </c>
      <c r="D1739" s="30">
        <f>'M1 - Sparkling Electrolyte'!F28</f>
        <v/>
      </c>
      <c r="E1739" s="33">
        <f>'M1 - Sparkling Electrolyte'!J28</f>
        <v/>
      </c>
      <c r="F1739" s="31">
        <f>'M1 - Sparkling Electrolyte'!K28</f>
        <v/>
      </c>
      <c r="G1739" s="30">
        <f>'M1 - Sparkling Electrolyte'!AM28</f>
        <v/>
      </c>
      <c r="H1739" s="31">
        <f>'M1 - Sparkling Electrolyte'!N28</f>
        <v/>
      </c>
      <c r="I1739" s="15">
        <f>'M1 - Sparkling Electrolyte'!AJ28</f>
        <v/>
      </c>
      <c r="J1739" s="15" t="inlineStr">
        <is>
          <t>Capture live promo to assess.</t>
        </is>
      </c>
    </row>
    <row r="1740" ht="28" customHeight="1">
      <c r="A1740" s="15" t="inlineStr">
        <is>
          <t>Sparkling Ice</t>
        </is>
      </c>
      <c r="B1740" s="15" t="inlineStr">
        <is>
          <t>Sparkling Ice (+ Antioxidants &amp; Vitamins) | Classic Lemonade | 12-pack 503mL</t>
        </is>
      </c>
      <c r="C1740" s="15" t="inlineStr">
        <is>
          <t>1) Sparkling electrolyte / functional sparkling</t>
        </is>
      </c>
      <c r="D1740" s="30">
        <f>'M1 - Sparkling Electrolyte'!F29</f>
        <v/>
      </c>
      <c r="E1740" s="33">
        <f>'M1 - Sparkling Electrolyte'!J29</f>
        <v/>
      </c>
      <c r="F1740" s="31">
        <f>'M1 - Sparkling Electrolyte'!K29</f>
        <v/>
      </c>
      <c r="G1740" s="30">
        <f>'M1 - Sparkling Electrolyte'!AM29</f>
        <v/>
      </c>
      <c r="H1740" s="31">
        <f>'M1 - Sparkling Electrolyte'!N29</f>
        <v/>
      </c>
      <c r="I1740" s="15">
        <f>'M1 - Sparkling Electrolyte'!AJ29</f>
        <v/>
      </c>
      <c r="J1740" s="15" t="inlineStr">
        <is>
          <t>Capture live promo to assess.</t>
        </is>
      </c>
    </row>
    <row r="1741" ht="28" customHeight="1">
      <c r="A1741" s="15" t="inlineStr">
        <is>
          <t>Sparkling Ice</t>
        </is>
      </c>
      <c r="B1741" s="15" t="inlineStr">
        <is>
          <t>Sparkling Ice (+ Antioxidants &amp; Vitamins) | Classic Lemonade | 18-pack 503mL</t>
        </is>
      </c>
      <c r="C1741" s="15" t="inlineStr">
        <is>
          <t>1) Sparkling electrolyte / functional sparkling</t>
        </is>
      </c>
      <c r="D1741" s="30">
        <f>'M1 - Sparkling Electrolyte'!F30</f>
        <v/>
      </c>
      <c r="E1741" s="33">
        <f>'M1 - Sparkling Electrolyte'!J30</f>
        <v/>
      </c>
      <c r="F1741" s="31">
        <f>'M1 - Sparkling Electrolyte'!K30</f>
        <v/>
      </c>
      <c r="G1741" s="30">
        <f>'M1 - Sparkling Electrolyte'!AM30</f>
        <v/>
      </c>
      <c r="H1741" s="31">
        <f>'M1 - Sparkling Electrolyte'!N30</f>
        <v/>
      </c>
      <c r="I1741" s="15">
        <f>'M1 - Sparkling Electrolyte'!AJ30</f>
        <v/>
      </c>
      <c r="J1741" s="15" t="inlineStr">
        <is>
          <t>Capture live promo to assess.</t>
        </is>
      </c>
    </row>
    <row r="1742" ht="28" customHeight="1">
      <c r="A1742" s="15" t="inlineStr">
        <is>
          <t>Sparkling Ice</t>
        </is>
      </c>
      <c r="B1742" s="15" t="inlineStr">
        <is>
          <t>Sparkling Ice (+ Antioxidants &amp; Vitamins) | Classic Lemonade | 24-pack 503mL</t>
        </is>
      </c>
      <c r="C1742" s="15" t="inlineStr">
        <is>
          <t>1) Sparkling electrolyte / functional sparkling</t>
        </is>
      </c>
      <c r="D1742" s="30">
        <f>'M1 - Sparkling Electrolyte'!F31</f>
        <v/>
      </c>
      <c r="E1742" s="33">
        <f>'M1 - Sparkling Electrolyte'!J31</f>
        <v/>
      </c>
      <c r="F1742" s="31">
        <f>'M1 - Sparkling Electrolyte'!K31</f>
        <v/>
      </c>
      <c r="G1742" s="30">
        <f>'M1 - Sparkling Electrolyte'!AM31</f>
        <v/>
      </c>
      <c r="H1742" s="31">
        <f>'M1 - Sparkling Electrolyte'!N31</f>
        <v/>
      </c>
      <c r="I1742" s="15">
        <f>'M1 - Sparkling Electrolyte'!AJ31</f>
        <v/>
      </c>
      <c r="J1742" s="15" t="inlineStr">
        <is>
          <t>Capture live promo to assess.</t>
        </is>
      </c>
    </row>
    <row r="1743" ht="28" customHeight="1">
      <c r="A1743" s="15" t="inlineStr">
        <is>
          <t>BUBBL'R</t>
        </is>
      </c>
      <c r="B1743" s="15" t="inlineStr">
        <is>
          <t>BUBBL'R Antioxidant Sparkling Water | Blackberribrilliance | single 473mL</t>
        </is>
      </c>
      <c r="C1743" s="15" t="inlineStr">
        <is>
          <t>1) Sparkling electrolyte / functional sparkling</t>
        </is>
      </c>
      <c r="D1743" s="30">
        <f>'M1 - Sparkling Electrolyte'!F32</f>
        <v/>
      </c>
      <c r="E1743" s="33">
        <f>'M1 - Sparkling Electrolyte'!J32</f>
        <v/>
      </c>
      <c r="F1743" s="31">
        <f>'M1 - Sparkling Electrolyte'!K32</f>
        <v/>
      </c>
      <c r="G1743" s="30">
        <f>'M1 - Sparkling Electrolyte'!AM32</f>
        <v/>
      </c>
      <c r="H1743" s="31">
        <f>'M1 - Sparkling Electrolyte'!N32</f>
        <v/>
      </c>
      <c r="I1743" s="15">
        <f>'M1 - Sparkling Electrolyte'!AJ32</f>
        <v/>
      </c>
      <c r="J1743" s="15" t="inlineStr">
        <is>
          <t>Capture live promo to assess.</t>
        </is>
      </c>
    </row>
    <row r="1744" ht="28" customHeight="1">
      <c r="A1744" s="15" t="inlineStr">
        <is>
          <t>BUBBL'R</t>
        </is>
      </c>
      <c r="B1744" s="15" t="inlineStr">
        <is>
          <t>BUBBL'R Antioxidant Sparkling Water | Blackberribrilliance | 8-pack 473mL</t>
        </is>
      </c>
      <c r="C1744" s="15" t="inlineStr">
        <is>
          <t>1) Sparkling electrolyte / functional sparkling</t>
        </is>
      </c>
      <c r="D1744" s="30">
        <f>'M1 - Sparkling Electrolyte'!F33</f>
        <v/>
      </c>
      <c r="E1744" s="33">
        <f>'M1 - Sparkling Electrolyte'!J33</f>
        <v/>
      </c>
      <c r="F1744" s="31">
        <f>'M1 - Sparkling Electrolyte'!K33</f>
        <v/>
      </c>
      <c r="G1744" s="30">
        <f>'M1 - Sparkling Electrolyte'!AM33</f>
        <v/>
      </c>
      <c r="H1744" s="31">
        <f>'M1 - Sparkling Electrolyte'!N33</f>
        <v/>
      </c>
      <c r="I1744" s="15">
        <f>'M1 - Sparkling Electrolyte'!AJ33</f>
        <v/>
      </c>
      <c r="J1744" s="15" t="inlineStr">
        <is>
          <t>Capture live promo to assess.</t>
        </is>
      </c>
    </row>
    <row r="1745" ht="28" customHeight="1">
      <c r="A1745" s="15" t="inlineStr">
        <is>
          <t>BUBBL'R</t>
        </is>
      </c>
      <c r="B1745" s="15" t="inlineStr">
        <is>
          <t>BUBBL'R Antioxidant Sparkling Water | Blackberribrilliance | 12-pack 473mL</t>
        </is>
      </c>
      <c r="C1745" s="15" t="inlineStr">
        <is>
          <t>1) Sparkling electrolyte / functional sparkling</t>
        </is>
      </c>
      <c r="D1745" s="30">
        <f>'M1 - Sparkling Electrolyte'!F34</f>
        <v/>
      </c>
      <c r="E1745" s="33">
        <f>'M1 - Sparkling Electrolyte'!J34</f>
        <v/>
      </c>
      <c r="F1745" s="31">
        <f>'M1 - Sparkling Electrolyte'!K34</f>
        <v/>
      </c>
      <c r="G1745" s="30">
        <f>'M1 - Sparkling Electrolyte'!AM34</f>
        <v/>
      </c>
      <c r="H1745" s="31">
        <f>'M1 - Sparkling Electrolyte'!N34</f>
        <v/>
      </c>
      <c r="I1745" s="15">
        <f>'M1 - Sparkling Electrolyte'!AJ34</f>
        <v/>
      </c>
      <c r="J1745" s="15" t="inlineStr">
        <is>
          <t>Capture live promo to assess.</t>
        </is>
      </c>
    </row>
    <row r="1746" ht="28" customHeight="1">
      <c r="A1746" s="15" t="inlineStr">
        <is>
          <t>BUBBL'R</t>
        </is>
      </c>
      <c r="B1746" s="15" t="inlineStr">
        <is>
          <t>BUBBL'R Antioxidant Sparkling Water | Blackberribrilliance | 18-pack 473mL</t>
        </is>
      </c>
      <c r="C1746" s="15" t="inlineStr">
        <is>
          <t>1) Sparkling electrolyte / functional sparkling</t>
        </is>
      </c>
      <c r="D1746" s="30">
        <f>'M1 - Sparkling Electrolyte'!F35</f>
        <v/>
      </c>
      <c r="E1746" s="33">
        <f>'M1 - Sparkling Electrolyte'!J35</f>
        <v/>
      </c>
      <c r="F1746" s="31">
        <f>'M1 - Sparkling Electrolyte'!K35</f>
        <v/>
      </c>
      <c r="G1746" s="30">
        <f>'M1 - Sparkling Electrolyte'!AM35</f>
        <v/>
      </c>
      <c r="H1746" s="31">
        <f>'M1 - Sparkling Electrolyte'!N35</f>
        <v/>
      </c>
      <c r="I1746" s="15">
        <f>'M1 - Sparkling Electrolyte'!AJ35</f>
        <v/>
      </c>
      <c r="J1746" s="15" t="inlineStr">
        <is>
          <t>Capture live promo to assess.</t>
        </is>
      </c>
    </row>
    <row r="1747" ht="28" customHeight="1">
      <c r="A1747" s="15" t="inlineStr">
        <is>
          <t>BUBBL'R</t>
        </is>
      </c>
      <c r="B1747" s="15" t="inlineStr">
        <is>
          <t>BUBBL'R Antioxidant Sparkling Water | Blackberribrilliance | 24-pack 473mL</t>
        </is>
      </c>
      <c r="C1747" s="15" t="inlineStr">
        <is>
          <t>1) Sparkling electrolyte / functional sparkling</t>
        </is>
      </c>
      <c r="D1747" s="30">
        <f>'M1 - Sparkling Electrolyte'!F36</f>
        <v/>
      </c>
      <c r="E1747" s="33">
        <f>'M1 - Sparkling Electrolyte'!J36</f>
        <v/>
      </c>
      <c r="F1747" s="31">
        <f>'M1 - Sparkling Electrolyte'!K36</f>
        <v/>
      </c>
      <c r="G1747" s="30">
        <f>'M1 - Sparkling Electrolyte'!AM36</f>
        <v/>
      </c>
      <c r="H1747" s="31">
        <f>'M1 - Sparkling Electrolyte'!N36</f>
        <v/>
      </c>
      <c r="I1747" s="15">
        <f>'M1 - Sparkling Electrolyte'!AJ36</f>
        <v/>
      </c>
      <c r="J1747" s="15" t="inlineStr">
        <is>
          <t>Capture live promo to assess.</t>
        </is>
      </c>
    </row>
    <row r="1748" ht="28" customHeight="1">
      <c r="A1748" s="15" t="inlineStr">
        <is>
          <t>BUBBL'R</t>
        </is>
      </c>
      <c r="B1748" s="15" t="inlineStr">
        <is>
          <t>BUBBL'R Antioxidant Sparkling Water | Strawbeary Lemonade | single 473mL</t>
        </is>
      </c>
      <c r="C1748" s="15" t="inlineStr">
        <is>
          <t>1) Sparkling electrolyte / functional sparkling</t>
        </is>
      </c>
      <c r="D1748" s="30">
        <f>'M1 - Sparkling Electrolyte'!F37</f>
        <v/>
      </c>
      <c r="E1748" s="33">
        <f>'M1 - Sparkling Electrolyte'!J37</f>
        <v/>
      </c>
      <c r="F1748" s="31">
        <f>'M1 - Sparkling Electrolyte'!K37</f>
        <v/>
      </c>
      <c r="G1748" s="30">
        <f>'M1 - Sparkling Electrolyte'!AM37</f>
        <v/>
      </c>
      <c r="H1748" s="31">
        <f>'M1 - Sparkling Electrolyte'!N37</f>
        <v/>
      </c>
      <c r="I1748" s="15">
        <f>'M1 - Sparkling Electrolyte'!AJ37</f>
        <v/>
      </c>
      <c r="J1748" s="15" t="inlineStr">
        <is>
          <t>Capture live promo to assess.</t>
        </is>
      </c>
    </row>
    <row r="1749" ht="28" customHeight="1">
      <c r="A1749" s="15" t="inlineStr">
        <is>
          <t>BUBBL'R</t>
        </is>
      </c>
      <c r="B1749" s="15" t="inlineStr">
        <is>
          <t>BUBBL'R Antioxidant Sparkling Water | Strawbeary Lemonade | 8-pack 473mL</t>
        </is>
      </c>
      <c r="C1749" s="15" t="inlineStr">
        <is>
          <t>1) Sparkling electrolyte / functional sparkling</t>
        </is>
      </c>
      <c r="D1749" s="30">
        <f>'M1 - Sparkling Electrolyte'!F38</f>
        <v/>
      </c>
      <c r="E1749" s="33">
        <f>'M1 - Sparkling Electrolyte'!J38</f>
        <v/>
      </c>
      <c r="F1749" s="31">
        <f>'M1 - Sparkling Electrolyte'!K38</f>
        <v/>
      </c>
      <c r="G1749" s="30">
        <f>'M1 - Sparkling Electrolyte'!AM38</f>
        <v/>
      </c>
      <c r="H1749" s="31">
        <f>'M1 - Sparkling Electrolyte'!N38</f>
        <v/>
      </c>
      <c r="I1749" s="15">
        <f>'M1 - Sparkling Electrolyte'!AJ38</f>
        <v/>
      </c>
      <c r="J1749" s="15" t="inlineStr">
        <is>
          <t>Capture live promo to assess.</t>
        </is>
      </c>
    </row>
    <row r="1750" ht="28" customHeight="1">
      <c r="A1750" s="15" t="inlineStr">
        <is>
          <t>BUBBL'R</t>
        </is>
      </c>
      <c r="B1750" s="15" t="inlineStr">
        <is>
          <t>BUBBL'R Antioxidant Sparkling Water | Strawbeary Lemonade | 12-pack 473mL</t>
        </is>
      </c>
      <c r="C1750" s="15" t="inlineStr">
        <is>
          <t>1) Sparkling electrolyte / functional sparkling</t>
        </is>
      </c>
      <c r="D1750" s="30">
        <f>'M1 - Sparkling Electrolyte'!F39</f>
        <v/>
      </c>
      <c r="E1750" s="33">
        <f>'M1 - Sparkling Electrolyte'!J39</f>
        <v/>
      </c>
      <c r="F1750" s="31">
        <f>'M1 - Sparkling Electrolyte'!K39</f>
        <v/>
      </c>
      <c r="G1750" s="30">
        <f>'M1 - Sparkling Electrolyte'!AM39</f>
        <v/>
      </c>
      <c r="H1750" s="31">
        <f>'M1 - Sparkling Electrolyte'!N39</f>
        <v/>
      </c>
      <c r="I1750" s="15">
        <f>'M1 - Sparkling Electrolyte'!AJ39</f>
        <v/>
      </c>
      <c r="J1750" s="15" t="inlineStr">
        <is>
          <t>Capture live promo to assess.</t>
        </is>
      </c>
    </row>
    <row r="1751" ht="28" customHeight="1">
      <c r="A1751" s="15" t="inlineStr">
        <is>
          <t>BUBBL'R</t>
        </is>
      </c>
      <c r="B1751" s="15" t="inlineStr">
        <is>
          <t>BUBBL'R Antioxidant Sparkling Water | Strawbeary Lemonade | 18-pack 473mL</t>
        </is>
      </c>
      <c r="C1751" s="15" t="inlineStr">
        <is>
          <t>1) Sparkling electrolyte / functional sparkling</t>
        </is>
      </c>
      <c r="D1751" s="30">
        <f>'M1 - Sparkling Electrolyte'!F40</f>
        <v/>
      </c>
      <c r="E1751" s="33">
        <f>'M1 - Sparkling Electrolyte'!J40</f>
        <v/>
      </c>
      <c r="F1751" s="31">
        <f>'M1 - Sparkling Electrolyte'!K40</f>
        <v/>
      </c>
      <c r="G1751" s="30">
        <f>'M1 - Sparkling Electrolyte'!AM40</f>
        <v/>
      </c>
      <c r="H1751" s="31">
        <f>'M1 - Sparkling Electrolyte'!N40</f>
        <v/>
      </c>
      <c r="I1751" s="15">
        <f>'M1 - Sparkling Electrolyte'!AJ40</f>
        <v/>
      </c>
      <c r="J1751" s="15" t="inlineStr">
        <is>
          <t>Capture live promo to assess.</t>
        </is>
      </c>
    </row>
    <row r="1752" ht="28" customHeight="1">
      <c r="A1752" s="15" t="inlineStr">
        <is>
          <t>BUBBL'R</t>
        </is>
      </c>
      <c r="B1752" s="15" t="inlineStr">
        <is>
          <t>BUBBL'R Antioxidant Sparkling Water | Strawbeary Lemonade | 24-pack 473mL</t>
        </is>
      </c>
      <c r="C1752" s="15" t="inlineStr">
        <is>
          <t>1) Sparkling electrolyte / functional sparkling</t>
        </is>
      </c>
      <c r="D1752" s="30">
        <f>'M1 - Sparkling Electrolyte'!F41</f>
        <v/>
      </c>
      <c r="E1752" s="33">
        <f>'M1 - Sparkling Electrolyte'!J41</f>
        <v/>
      </c>
      <c r="F1752" s="31">
        <f>'M1 - Sparkling Electrolyte'!K41</f>
        <v/>
      </c>
      <c r="G1752" s="30">
        <f>'M1 - Sparkling Electrolyte'!AM41</f>
        <v/>
      </c>
      <c r="H1752" s="31">
        <f>'M1 - Sparkling Electrolyte'!N41</f>
        <v/>
      </c>
      <c r="I1752" s="15">
        <f>'M1 - Sparkling Electrolyte'!AJ41</f>
        <v/>
      </c>
      <c r="J1752" s="15" t="inlineStr">
        <is>
          <t>Capture live promo to assess.</t>
        </is>
      </c>
    </row>
    <row r="1753" ht="28" customHeight="1">
      <c r="A1753" s="15" t="inlineStr">
        <is>
          <t>BUBBL'R</t>
        </is>
      </c>
      <c r="B1753" s="15" t="inlineStr">
        <is>
          <t>BUBBL'R Antioxidant Sparkling Water | Tropic'b'r | single 473mL</t>
        </is>
      </c>
      <c r="C1753" s="15" t="inlineStr">
        <is>
          <t>1) Sparkling electrolyte / functional sparkling</t>
        </is>
      </c>
      <c r="D1753" s="30">
        <f>'M1 - Sparkling Electrolyte'!F42</f>
        <v/>
      </c>
      <c r="E1753" s="33">
        <f>'M1 - Sparkling Electrolyte'!J42</f>
        <v/>
      </c>
      <c r="F1753" s="31">
        <f>'M1 - Sparkling Electrolyte'!K42</f>
        <v/>
      </c>
      <c r="G1753" s="30">
        <f>'M1 - Sparkling Electrolyte'!AM42</f>
        <v/>
      </c>
      <c r="H1753" s="31">
        <f>'M1 - Sparkling Electrolyte'!N42</f>
        <v/>
      </c>
      <c r="I1753" s="15">
        <f>'M1 - Sparkling Electrolyte'!AJ42</f>
        <v/>
      </c>
      <c r="J1753" s="15" t="inlineStr">
        <is>
          <t>Capture live promo to assess.</t>
        </is>
      </c>
    </row>
    <row r="1754" ht="28" customHeight="1">
      <c r="A1754" s="15" t="inlineStr">
        <is>
          <t>BUBBL'R</t>
        </is>
      </c>
      <c r="B1754" s="15" t="inlineStr">
        <is>
          <t>BUBBL'R Antioxidant Sparkling Water | Tropic'b'r | 8-pack 473mL</t>
        </is>
      </c>
      <c r="C1754" s="15" t="inlineStr">
        <is>
          <t>1) Sparkling electrolyte / functional sparkling</t>
        </is>
      </c>
      <c r="D1754" s="30">
        <f>'M1 - Sparkling Electrolyte'!F43</f>
        <v/>
      </c>
      <c r="E1754" s="33">
        <f>'M1 - Sparkling Electrolyte'!J43</f>
        <v/>
      </c>
      <c r="F1754" s="31">
        <f>'M1 - Sparkling Electrolyte'!K43</f>
        <v/>
      </c>
      <c r="G1754" s="30">
        <f>'M1 - Sparkling Electrolyte'!AM43</f>
        <v/>
      </c>
      <c r="H1754" s="31">
        <f>'M1 - Sparkling Electrolyte'!N43</f>
        <v/>
      </c>
      <c r="I1754" s="15">
        <f>'M1 - Sparkling Electrolyte'!AJ43</f>
        <v/>
      </c>
      <c r="J1754" s="15" t="inlineStr">
        <is>
          <t>Capture live promo to assess.</t>
        </is>
      </c>
    </row>
    <row r="1755" ht="28" customHeight="1">
      <c r="A1755" s="15" t="inlineStr">
        <is>
          <t>BUBBL'R</t>
        </is>
      </c>
      <c r="B1755" s="15" t="inlineStr">
        <is>
          <t>BUBBL'R Antioxidant Sparkling Water | Tropic'b'r | 12-pack 473mL</t>
        </is>
      </c>
      <c r="C1755" s="15" t="inlineStr">
        <is>
          <t>1) Sparkling electrolyte / functional sparkling</t>
        </is>
      </c>
      <c r="D1755" s="30">
        <f>'M1 - Sparkling Electrolyte'!F44</f>
        <v/>
      </c>
      <c r="E1755" s="33">
        <f>'M1 - Sparkling Electrolyte'!J44</f>
        <v/>
      </c>
      <c r="F1755" s="31">
        <f>'M1 - Sparkling Electrolyte'!K44</f>
        <v/>
      </c>
      <c r="G1755" s="30">
        <f>'M1 - Sparkling Electrolyte'!AM44</f>
        <v/>
      </c>
      <c r="H1755" s="31">
        <f>'M1 - Sparkling Electrolyte'!N44</f>
        <v/>
      </c>
      <c r="I1755" s="15">
        <f>'M1 - Sparkling Electrolyte'!AJ44</f>
        <v/>
      </c>
      <c r="J1755" s="15" t="inlineStr">
        <is>
          <t>Capture live promo to assess.</t>
        </is>
      </c>
    </row>
    <row r="1756" ht="28" customHeight="1">
      <c r="A1756" s="15" t="inlineStr">
        <is>
          <t>BUBBL'R</t>
        </is>
      </c>
      <c r="B1756" s="15" t="inlineStr">
        <is>
          <t>BUBBL'R Antioxidant Sparkling Water | Tropic'b'r | 18-pack 473mL</t>
        </is>
      </c>
      <c r="C1756" s="15" t="inlineStr">
        <is>
          <t>1) Sparkling electrolyte / functional sparkling</t>
        </is>
      </c>
      <c r="D1756" s="30">
        <f>'M1 - Sparkling Electrolyte'!F45</f>
        <v/>
      </c>
      <c r="E1756" s="33">
        <f>'M1 - Sparkling Electrolyte'!J45</f>
        <v/>
      </c>
      <c r="F1756" s="31">
        <f>'M1 - Sparkling Electrolyte'!K45</f>
        <v/>
      </c>
      <c r="G1756" s="30">
        <f>'M1 - Sparkling Electrolyte'!AM45</f>
        <v/>
      </c>
      <c r="H1756" s="31">
        <f>'M1 - Sparkling Electrolyte'!N45</f>
        <v/>
      </c>
      <c r="I1756" s="15">
        <f>'M1 - Sparkling Electrolyte'!AJ45</f>
        <v/>
      </c>
      <c r="J1756" s="15" t="inlineStr">
        <is>
          <t>Capture live promo to assess.</t>
        </is>
      </c>
    </row>
    <row r="1757" ht="28" customHeight="1">
      <c r="A1757" s="15" t="inlineStr">
        <is>
          <t>BUBBL'R</t>
        </is>
      </c>
      <c r="B1757" s="15" t="inlineStr">
        <is>
          <t>BUBBL'R Antioxidant Sparkling Water | Tropic'b'r | 24-pack 473mL</t>
        </is>
      </c>
      <c r="C1757" s="15" t="inlineStr">
        <is>
          <t>1) Sparkling electrolyte / functional sparkling</t>
        </is>
      </c>
      <c r="D1757" s="30">
        <f>'M1 - Sparkling Electrolyte'!F46</f>
        <v/>
      </c>
      <c r="E1757" s="33">
        <f>'M1 - Sparkling Electrolyte'!J46</f>
        <v/>
      </c>
      <c r="F1757" s="31">
        <f>'M1 - Sparkling Electrolyte'!K46</f>
        <v/>
      </c>
      <c r="G1757" s="30">
        <f>'M1 - Sparkling Electrolyte'!AM46</f>
        <v/>
      </c>
      <c r="H1757" s="31">
        <f>'M1 - Sparkling Electrolyte'!N46</f>
        <v/>
      </c>
      <c r="I1757" s="15">
        <f>'M1 - Sparkling Electrolyte'!AJ46</f>
        <v/>
      </c>
      <c r="J1757" s="15" t="inlineStr">
        <is>
          <t>Capture live promo to assess.</t>
        </is>
      </c>
    </row>
    <row r="1758" ht="28" customHeight="1">
      <c r="A1758" s="15" t="inlineStr">
        <is>
          <t>BUBBL'R</t>
        </is>
      </c>
      <c r="B1758" s="15" t="inlineStr">
        <is>
          <t>BUBBL'R Antioxidant Sparkling Water | Raspberry Lemonade | single 473mL</t>
        </is>
      </c>
      <c r="C1758" s="15" t="inlineStr">
        <is>
          <t>1) Sparkling electrolyte / functional sparkling</t>
        </is>
      </c>
      <c r="D1758" s="30">
        <f>'M1 - Sparkling Electrolyte'!F47</f>
        <v/>
      </c>
      <c r="E1758" s="33">
        <f>'M1 - Sparkling Electrolyte'!J47</f>
        <v/>
      </c>
      <c r="F1758" s="31">
        <f>'M1 - Sparkling Electrolyte'!K47</f>
        <v/>
      </c>
      <c r="G1758" s="30">
        <f>'M1 - Sparkling Electrolyte'!AM47</f>
        <v/>
      </c>
      <c r="H1758" s="31">
        <f>'M1 - Sparkling Electrolyte'!N47</f>
        <v/>
      </c>
      <c r="I1758" s="15">
        <f>'M1 - Sparkling Electrolyte'!AJ47</f>
        <v/>
      </c>
      <c r="J1758" s="15" t="inlineStr">
        <is>
          <t>Capture live promo to assess.</t>
        </is>
      </c>
    </row>
    <row r="1759" ht="28" customHeight="1">
      <c r="A1759" s="15" t="inlineStr">
        <is>
          <t>BUBBL'R</t>
        </is>
      </c>
      <c r="B1759" s="15" t="inlineStr">
        <is>
          <t>BUBBL'R Antioxidant Sparkling Water | Raspberry Lemonade | 8-pack 473mL</t>
        </is>
      </c>
      <c r="C1759" s="15" t="inlineStr">
        <is>
          <t>1) Sparkling electrolyte / functional sparkling</t>
        </is>
      </c>
      <c r="D1759" s="30">
        <f>'M1 - Sparkling Electrolyte'!F48</f>
        <v/>
      </c>
      <c r="E1759" s="33">
        <f>'M1 - Sparkling Electrolyte'!J48</f>
        <v/>
      </c>
      <c r="F1759" s="31">
        <f>'M1 - Sparkling Electrolyte'!K48</f>
        <v/>
      </c>
      <c r="G1759" s="30">
        <f>'M1 - Sparkling Electrolyte'!AM48</f>
        <v/>
      </c>
      <c r="H1759" s="31">
        <f>'M1 - Sparkling Electrolyte'!N48</f>
        <v/>
      </c>
      <c r="I1759" s="15">
        <f>'M1 - Sparkling Electrolyte'!AJ48</f>
        <v/>
      </c>
      <c r="J1759" s="15" t="inlineStr">
        <is>
          <t>Capture live promo to assess.</t>
        </is>
      </c>
    </row>
    <row r="1760" ht="28" customHeight="1">
      <c r="A1760" s="15" t="inlineStr">
        <is>
          <t>BUBBL'R</t>
        </is>
      </c>
      <c r="B1760" s="15" t="inlineStr">
        <is>
          <t>BUBBL'R Antioxidant Sparkling Water | Raspberry Lemonade | 12-pack 473mL</t>
        </is>
      </c>
      <c r="C1760" s="15" t="inlineStr">
        <is>
          <t>1) Sparkling electrolyte / functional sparkling</t>
        </is>
      </c>
      <c r="D1760" s="30">
        <f>'M1 - Sparkling Electrolyte'!F49</f>
        <v/>
      </c>
      <c r="E1760" s="33">
        <f>'M1 - Sparkling Electrolyte'!J49</f>
        <v/>
      </c>
      <c r="F1760" s="31">
        <f>'M1 - Sparkling Electrolyte'!K49</f>
        <v/>
      </c>
      <c r="G1760" s="30">
        <f>'M1 - Sparkling Electrolyte'!AM49</f>
        <v/>
      </c>
      <c r="H1760" s="31">
        <f>'M1 - Sparkling Electrolyte'!N49</f>
        <v/>
      </c>
      <c r="I1760" s="15">
        <f>'M1 - Sparkling Electrolyte'!AJ49</f>
        <v/>
      </c>
      <c r="J1760" s="15" t="inlineStr">
        <is>
          <t>Capture live promo to assess.</t>
        </is>
      </c>
    </row>
    <row r="1761" ht="28" customHeight="1">
      <c r="A1761" s="15" t="inlineStr">
        <is>
          <t>BUBBL'R</t>
        </is>
      </c>
      <c r="B1761" s="15" t="inlineStr">
        <is>
          <t>BUBBL'R Antioxidant Sparkling Water | Raspberry Lemonade | 18-pack 473mL</t>
        </is>
      </c>
      <c r="C1761" s="15" t="inlineStr">
        <is>
          <t>1) Sparkling electrolyte / functional sparkling</t>
        </is>
      </c>
      <c r="D1761" s="30">
        <f>'M1 - Sparkling Electrolyte'!F50</f>
        <v/>
      </c>
      <c r="E1761" s="33">
        <f>'M1 - Sparkling Electrolyte'!J50</f>
        <v/>
      </c>
      <c r="F1761" s="31">
        <f>'M1 - Sparkling Electrolyte'!K50</f>
        <v/>
      </c>
      <c r="G1761" s="30">
        <f>'M1 - Sparkling Electrolyte'!AM50</f>
        <v/>
      </c>
      <c r="H1761" s="31">
        <f>'M1 - Sparkling Electrolyte'!N50</f>
        <v/>
      </c>
      <c r="I1761" s="15">
        <f>'M1 - Sparkling Electrolyte'!AJ50</f>
        <v/>
      </c>
      <c r="J1761" s="15" t="inlineStr">
        <is>
          <t>Capture live promo to assess.</t>
        </is>
      </c>
    </row>
    <row r="1762" ht="28" customHeight="1">
      <c r="A1762" s="15" t="inlineStr">
        <is>
          <t>BUBBL'R</t>
        </is>
      </c>
      <c r="B1762" s="15" t="inlineStr">
        <is>
          <t>BUBBL'R Antioxidant Sparkling Water | Raspberry Lemonade | 24-pack 473mL</t>
        </is>
      </c>
      <c r="C1762" s="15" t="inlineStr">
        <is>
          <t>1) Sparkling electrolyte / functional sparkling</t>
        </is>
      </c>
      <c r="D1762" s="30">
        <f>'M1 - Sparkling Electrolyte'!F51</f>
        <v/>
      </c>
      <c r="E1762" s="33">
        <f>'M1 - Sparkling Electrolyte'!J51</f>
        <v/>
      </c>
      <c r="F1762" s="31">
        <f>'M1 - Sparkling Electrolyte'!K51</f>
        <v/>
      </c>
      <c r="G1762" s="30">
        <f>'M1 - Sparkling Electrolyte'!AM51</f>
        <v/>
      </c>
      <c r="H1762" s="31">
        <f>'M1 - Sparkling Electrolyte'!N51</f>
        <v/>
      </c>
      <c r="I1762" s="15">
        <f>'M1 - Sparkling Electrolyte'!AJ51</f>
        <v/>
      </c>
      <c r="J1762" s="15" t="inlineStr">
        <is>
          <t>Capture live promo to assess.</t>
        </is>
      </c>
    </row>
    <row r="1763" ht="28" customHeight="1">
      <c r="A1763" s="15" t="inlineStr">
        <is>
          <t>BUBBL'R</t>
        </is>
      </c>
      <c r="B1763" s="15" t="inlineStr">
        <is>
          <t>BUBBL'R Antioxidant Sparkling Water | Blue Crush'r | single 473mL</t>
        </is>
      </c>
      <c r="C1763" s="15" t="inlineStr">
        <is>
          <t>1) Sparkling electrolyte / functional sparkling</t>
        </is>
      </c>
      <c r="D1763" s="30">
        <f>'M1 - Sparkling Electrolyte'!F52</f>
        <v/>
      </c>
      <c r="E1763" s="33">
        <f>'M1 - Sparkling Electrolyte'!J52</f>
        <v/>
      </c>
      <c r="F1763" s="31">
        <f>'M1 - Sparkling Electrolyte'!K52</f>
        <v/>
      </c>
      <c r="G1763" s="30">
        <f>'M1 - Sparkling Electrolyte'!AM52</f>
        <v/>
      </c>
      <c r="H1763" s="31">
        <f>'M1 - Sparkling Electrolyte'!N52</f>
        <v/>
      </c>
      <c r="I1763" s="15">
        <f>'M1 - Sparkling Electrolyte'!AJ52</f>
        <v/>
      </c>
      <c r="J1763" s="15" t="inlineStr">
        <is>
          <t>Capture live promo to assess.</t>
        </is>
      </c>
    </row>
    <row r="1764" ht="28" customHeight="1">
      <c r="A1764" s="15" t="inlineStr">
        <is>
          <t>BUBBL'R</t>
        </is>
      </c>
      <c r="B1764" s="15" t="inlineStr">
        <is>
          <t>BUBBL'R Antioxidant Sparkling Water | Blue Crush'r | 8-pack 473mL</t>
        </is>
      </c>
      <c r="C1764" s="15" t="inlineStr">
        <is>
          <t>1) Sparkling electrolyte / functional sparkling</t>
        </is>
      </c>
      <c r="D1764" s="30">
        <f>'M1 - Sparkling Electrolyte'!F53</f>
        <v/>
      </c>
      <c r="E1764" s="33">
        <f>'M1 - Sparkling Electrolyte'!J53</f>
        <v/>
      </c>
      <c r="F1764" s="31">
        <f>'M1 - Sparkling Electrolyte'!K53</f>
        <v/>
      </c>
      <c r="G1764" s="30">
        <f>'M1 - Sparkling Electrolyte'!AM53</f>
        <v/>
      </c>
      <c r="H1764" s="31">
        <f>'M1 - Sparkling Electrolyte'!N53</f>
        <v/>
      </c>
      <c r="I1764" s="15">
        <f>'M1 - Sparkling Electrolyte'!AJ53</f>
        <v/>
      </c>
      <c r="J1764" s="15" t="inlineStr">
        <is>
          <t>Capture live promo to assess.</t>
        </is>
      </c>
    </row>
    <row r="1765" ht="28" customHeight="1">
      <c r="A1765" s="15" t="inlineStr">
        <is>
          <t>BUBBL'R</t>
        </is>
      </c>
      <c r="B1765" s="15" t="inlineStr">
        <is>
          <t>BUBBL'R Antioxidant Sparkling Water | Blue Crush'r | 12-pack 473mL</t>
        </is>
      </c>
      <c r="C1765" s="15" t="inlineStr">
        <is>
          <t>1) Sparkling electrolyte / functional sparkling</t>
        </is>
      </c>
      <c r="D1765" s="30">
        <f>'M1 - Sparkling Electrolyte'!F54</f>
        <v/>
      </c>
      <c r="E1765" s="33">
        <f>'M1 - Sparkling Electrolyte'!J54</f>
        <v/>
      </c>
      <c r="F1765" s="31">
        <f>'M1 - Sparkling Electrolyte'!K54</f>
        <v/>
      </c>
      <c r="G1765" s="30">
        <f>'M1 - Sparkling Electrolyte'!AM54</f>
        <v/>
      </c>
      <c r="H1765" s="31">
        <f>'M1 - Sparkling Electrolyte'!N54</f>
        <v/>
      </c>
      <c r="I1765" s="15">
        <f>'M1 - Sparkling Electrolyte'!AJ54</f>
        <v/>
      </c>
      <c r="J1765" s="15" t="inlineStr">
        <is>
          <t>Capture live promo to assess.</t>
        </is>
      </c>
    </row>
    <row r="1766" ht="28" customHeight="1">
      <c r="A1766" s="15" t="inlineStr">
        <is>
          <t>BUBBL'R</t>
        </is>
      </c>
      <c r="B1766" s="15" t="inlineStr">
        <is>
          <t>BUBBL'R Antioxidant Sparkling Water | Blue Crush'r | 18-pack 473mL</t>
        </is>
      </c>
      <c r="C1766" s="15" t="inlineStr">
        <is>
          <t>1) Sparkling electrolyte / functional sparkling</t>
        </is>
      </c>
      <c r="D1766" s="30">
        <f>'M1 - Sparkling Electrolyte'!F55</f>
        <v/>
      </c>
      <c r="E1766" s="33">
        <f>'M1 - Sparkling Electrolyte'!J55</f>
        <v/>
      </c>
      <c r="F1766" s="31">
        <f>'M1 - Sparkling Electrolyte'!K55</f>
        <v/>
      </c>
      <c r="G1766" s="30">
        <f>'M1 - Sparkling Electrolyte'!AM55</f>
        <v/>
      </c>
      <c r="H1766" s="31">
        <f>'M1 - Sparkling Electrolyte'!N55</f>
        <v/>
      </c>
      <c r="I1766" s="15">
        <f>'M1 - Sparkling Electrolyte'!AJ55</f>
        <v/>
      </c>
      <c r="J1766" s="15" t="inlineStr">
        <is>
          <t>Capture live promo to assess.</t>
        </is>
      </c>
    </row>
    <row r="1767" ht="28" customHeight="1">
      <c r="A1767" s="15" t="inlineStr">
        <is>
          <t>BUBBL'R</t>
        </is>
      </c>
      <c r="B1767" s="15" t="inlineStr">
        <is>
          <t>BUBBL'R Antioxidant Sparkling Water | Blue Crush'r | 24-pack 473mL</t>
        </is>
      </c>
      <c r="C1767" s="15" t="inlineStr">
        <is>
          <t>1) Sparkling electrolyte / functional sparkling</t>
        </is>
      </c>
      <c r="D1767" s="30">
        <f>'M1 - Sparkling Electrolyte'!F56</f>
        <v/>
      </c>
      <c r="E1767" s="33">
        <f>'M1 - Sparkling Electrolyte'!J56</f>
        <v/>
      </c>
      <c r="F1767" s="31">
        <f>'M1 - Sparkling Electrolyte'!K56</f>
        <v/>
      </c>
      <c r="G1767" s="30">
        <f>'M1 - Sparkling Electrolyte'!AM56</f>
        <v/>
      </c>
      <c r="H1767" s="31">
        <f>'M1 - Sparkling Electrolyte'!N56</f>
        <v/>
      </c>
      <c r="I1767" s="15">
        <f>'M1 - Sparkling Electrolyte'!AJ56</f>
        <v/>
      </c>
      <c r="J1767" s="15" t="inlineStr">
        <is>
          <t>Capture live promo to assess.</t>
        </is>
      </c>
    </row>
    <row r="1768" ht="28" customHeight="1">
      <c r="A1768" s="15" t="inlineStr">
        <is>
          <t>Phocus</t>
        </is>
      </c>
      <c r="B1768" s="15" t="inlineStr">
        <is>
          <t>Phocus Caffeinated Sparkling Water | Grapefruit | single 350mL</t>
        </is>
      </c>
      <c r="C1768" s="15" t="inlineStr">
        <is>
          <t>1) Sparkling electrolyte / functional sparkling</t>
        </is>
      </c>
      <c r="D1768" s="30">
        <f>'M1 - Sparkling Electrolyte'!F57</f>
        <v/>
      </c>
      <c r="E1768" s="33">
        <f>'M1 - Sparkling Electrolyte'!J57</f>
        <v/>
      </c>
      <c r="F1768" s="31">
        <f>'M1 - Sparkling Electrolyte'!K57</f>
        <v/>
      </c>
      <c r="G1768" s="30">
        <f>'M1 - Sparkling Electrolyte'!AM57</f>
        <v/>
      </c>
      <c r="H1768" s="31">
        <f>'M1 - Sparkling Electrolyte'!N57</f>
        <v/>
      </c>
      <c r="I1768" s="15">
        <f>'M1 - Sparkling Electrolyte'!AJ57</f>
        <v/>
      </c>
      <c r="J1768" s="15" t="inlineStr">
        <is>
          <t>Capture live promo to assess.</t>
        </is>
      </c>
    </row>
    <row r="1769" ht="28" customHeight="1">
      <c r="A1769" s="15" t="inlineStr">
        <is>
          <t>Phocus</t>
        </is>
      </c>
      <c r="B1769" s="15" t="inlineStr">
        <is>
          <t>Phocus Caffeinated Sparkling Water | Grapefruit | 8-pack 350mL</t>
        </is>
      </c>
      <c r="C1769" s="15" t="inlineStr">
        <is>
          <t>1) Sparkling electrolyte / functional sparkling</t>
        </is>
      </c>
      <c r="D1769" s="30">
        <f>'M1 - Sparkling Electrolyte'!F58</f>
        <v/>
      </c>
      <c r="E1769" s="33">
        <f>'M1 - Sparkling Electrolyte'!J58</f>
        <v/>
      </c>
      <c r="F1769" s="31">
        <f>'M1 - Sparkling Electrolyte'!K58</f>
        <v/>
      </c>
      <c r="G1769" s="30">
        <f>'M1 - Sparkling Electrolyte'!AM58</f>
        <v/>
      </c>
      <c r="H1769" s="31">
        <f>'M1 - Sparkling Electrolyte'!N58</f>
        <v/>
      </c>
      <c r="I1769" s="15">
        <f>'M1 - Sparkling Electrolyte'!AJ58</f>
        <v/>
      </c>
      <c r="J1769" s="15" t="inlineStr">
        <is>
          <t>Capture live promo to assess.</t>
        </is>
      </c>
    </row>
    <row r="1770" ht="28" customHeight="1">
      <c r="A1770" s="15" t="inlineStr">
        <is>
          <t>Phocus</t>
        </is>
      </c>
      <c r="B1770" s="15" t="inlineStr">
        <is>
          <t>Phocus Caffeinated Sparkling Water | Grapefruit | 12-pack 350mL</t>
        </is>
      </c>
      <c r="C1770" s="15" t="inlineStr">
        <is>
          <t>1) Sparkling electrolyte / functional sparkling</t>
        </is>
      </c>
      <c r="D1770" s="30">
        <f>'M1 - Sparkling Electrolyte'!F59</f>
        <v/>
      </c>
      <c r="E1770" s="33">
        <f>'M1 - Sparkling Electrolyte'!J59</f>
        <v/>
      </c>
      <c r="F1770" s="31">
        <f>'M1 - Sparkling Electrolyte'!K59</f>
        <v/>
      </c>
      <c r="G1770" s="30">
        <f>'M1 - Sparkling Electrolyte'!AM59</f>
        <v/>
      </c>
      <c r="H1770" s="31">
        <f>'M1 - Sparkling Electrolyte'!N59</f>
        <v/>
      </c>
      <c r="I1770" s="15">
        <f>'M1 - Sparkling Electrolyte'!AJ59</f>
        <v/>
      </c>
      <c r="J1770" s="15" t="inlineStr">
        <is>
          <t>Capture live promo to assess.</t>
        </is>
      </c>
    </row>
    <row r="1771" ht="28" customHeight="1">
      <c r="A1771" s="15" t="inlineStr">
        <is>
          <t>Phocus</t>
        </is>
      </c>
      <c r="B1771" s="15" t="inlineStr">
        <is>
          <t>Phocus Caffeinated Sparkling Water | Grapefruit | 15-pack 350mL</t>
        </is>
      </c>
      <c r="C1771" s="15" t="inlineStr">
        <is>
          <t>1) Sparkling electrolyte / functional sparkling</t>
        </is>
      </c>
      <c r="D1771" s="30">
        <f>'M1 - Sparkling Electrolyte'!F60</f>
        <v/>
      </c>
      <c r="E1771" s="33">
        <f>'M1 - Sparkling Electrolyte'!J60</f>
        <v/>
      </c>
      <c r="F1771" s="31">
        <f>'M1 - Sparkling Electrolyte'!K60</f>
        <v/>
      </c>
      <c r="G1771" s="30">
        <f>'M1 - Sparkling Electrolyte'!AM60</f>
        <v/>
      </c>
      <c r="H1771" s="31">
        <f>'M1 - Sparkling Electrolyte'!N60</f>
        <v/>
      </c>
      <c r="I1771" s="15">
        <f>'M1 - Sparkling Electrolyte'!AJ60</f>
        <v/>
      </c>
      <c r="J1771" s="15" t="inlineStr">
        <is>
          <t>Capture live promo to assess.</t>
        </is>
      </c>
    </row>
    <row r="1772" ht="28" customHeight="1">
      <c r="A1772" s="15" t="inlineStr">
        <is>
          <t>Phocus</t>
        </is>
      </c>
      <c r="B1772" s="15" t="inlineStr">
        <is>
          <t>Phocus Caffeinated Sparkling Water | Grapefruit | 18-pack 350mL</t>
        </is>
      </c>
      <c r="C1772" s="15" t="inlineStr">
        <is>
          <t>1) Sparkling electrolyte / functional sparkling</t>
        </is>
      </c>
      <c r="D1772" s="30">
        <f>'M1 - Sparkling Electrolyte'!F61</f>
        <v/>
      </c>
      <c r="E1772" s="33">
        <f>'M1 - Sparkling Electrolyte'!J61</f>
        <v/>
      </c>
      <c r="F1772" s="31">
        <f>'M1 - Sparkling Electrolyte'!K61</f>
        <v/>
      </c>
      <c r="G1772" s="30">
        <f>'M1 - Sparkling Electrolyte'!AM61</f>
        <v/>
      </c>
      <c r="H1772" s="31">
        <f>'M1 - Sparkling Electrolyte'!N61</f>
        <v/>
      </c>
      <c r="I1772" s="15">
        <f>'M1 - Sparkling Electrolyte'!AJ61</f>
        <v/>
      </c>
      <c r="J1772" s="15" t="inlineStr">
        <is>
          <t>Capture live promo to assess.</t>
        </is>
      </c>
    </row>
    <row r="1773" ht="28" customHeight="1">
      <c r="A1773" s="15" t="inlineStr">
        <is>
          <t>Phocus</t>
        </is>
      </c>
      <c r="B1773" s="15" t="inlineStr">
        <is>
          <t>Phocus Caffeinated Sparkling Water | Grapefruit | 24-pack 350mL</t>
        </is>
      </c>
      <c r="C1773" s="15" t="inlineStr">
        <is>
          <t>1) Sparkling electrolyte / functional sparkling</t>
        </is>
      </c>
      <c r="D1773" s="30">
        <f>'M1 - Sparkling Electrolyte'!F62</f>
        <v/>
      </c>
      <c r="E1773" s="33">
        <f>'M1 - Sparkling Electrolyte'!J62</f>
        <v/>
      </c>
      <c r="F1773" s="31">
        <f>'M1 - Sparkling Electrolyte'!K62</f>
        <v/>
      </c>
      <c r="G1773" s="30">
        <f>'M1 - Sparkling Electrolyte'!AM62</f>
        <v/>
      </c>
      <c r="H1773" s="31">
        <f>'M1 - Sparkling Electrolyte'!N62</f>
        <v/>
      </c>
      <c r="I1773" s="15">
        <f>'M1 - Sparkling Electrolyte'!AJ62</f>
        <v/>
      </c>
      <c r="J1773" s="15" t="inlineStr">
        <is>
          <t>Capture live promo to assess.</t>
        </is>
      </c>
    </row>
    <row r="1774" ht="28" customHeight="1">
      <c r="A1774" s="15" t="inlineStr">
        <is>
          <t>Phocus</t>
        </is>
      </c>
      <c r="B1774" s="15" t="inlineStr">
        <is>
          <t>Phocus Caffeinated Sparkling Water | Yuzu Lime | single 350mL</t>
        </is>
      </c>
      <c r="C1774" s="15" t="inlineStr">
        <is>
          <t>1) Sparkling electrolyte / functional sparkling</t>
        </is>
      </c>
      <c r="D1774" s="30">
        <f>'M1 - Sparkling Electrolyte'!F63</f>
        <v/>
      </c>
      <c r="E1774" s="33">
        <f>'M1 - Sparkling Electrolyte'!J63</f>
        <v/>
      </c>
      <c r="F1774" s="31">
        <f>'M1 - Sparkling Electrolyte'!K63</f>
        <v/>
      </c>
      <c r="G1774" s="30">
        <f>'M1 - Sparkling Electrolyte'!AM63</f>
        <v/>
      </c>
      <c r="H1774" s="31">
        <f>'M1 - Sparkling Electrolyte'!N63</f>
        <v/>
      </c>
      <c r="I1774" s="15">
        <f>'M1 - Sparkling Electrolyte'!AJ63</f>
        <v/>
      </c>
      <c r="J1774" s="15" t="inlineStr">
        <is>
          <t>Capture live promo to assess.</t>
        </is>
      </c>
    </row>
    <row r="1775" ht="28" customHeight="1">
      <c r="A1775" s="15" t="inlineStr">
        <is>
          <t>Phocus</t>
        </is>
      </c>
      <c r="B1775" s="15" t="inlineStr">
        <is>
          <t>Phocus Caffeinated Sparkling Water | Yuzu Lime | 8-pack 350mL</t>
        </is>
      </c>
      <c r="C1775" s="15" t="inlineStr">
        <is>
          <t>1) Sparkling electrolyte / functional sparkling</t>
        </is>
      </c>
      <c r="D1775" s="30">
        <f>'M1 - Sparkling Electrolyte'!F64</f>
        <v/>
      </c>
      <c r="E1775" s="33">
        <f>'M1 - Sparkling Electrolyte'!J64</f>
        <v/>
      </c>
      <c r="F1775" s="31">
        <f>'M1 - Sparkling Electrolyte'!K64</f>
        <v/>
      </c>
      <c r="G1775" s="30">
        <f>'M1 - Sparkling Electrolyte'!AM64</f>
        <v/>
      </c>
      <c r="H1775" s="31">
        <f>'M1 - Sparkling Electrolyte'!N64</f>
        <v/>
      </c>
      <c r="I1775" s="15">
        <f>'M1 - Sparkling Electrolyte'!AJ64</f>
        <v/>
      </c>
      <c r="J1775" s="15" t="inlineStr">
        <is>
          <t>Capture live promo to assess.</t>
        </is>
      </c>
    </row>
    <row r="1776" ht="28" customHeight="1">
      <c r="A1776" s="15" t="inlineStr">
        <is>
          <t>Phocus</t>
        </is>
      </c>
      <c r="B1776" s="15" t="inlineStr">
        <is>
          <t>Phocus Caffeinated Sparkling Water | Yuzu Lime | 12-pack 350mL</t>
        </is>
      </c>
      <c r="C1776" s="15" t="inlineStr">
        <is>
          <t>1) Sparkling electrolyte / functional sparkling</t>
        </is>
      </c>
      <c r="D1776" s="30">
        <f>'M1 - Sparkling Electrolyte'!F65</f>
        <v/>
      </c>
      <c r="E1776" s="33">
        <f>'M1 - Sparkling Electrolyte'!J65</f>
        <v/>
      </c>
      <c r="F1776" s="31">
        <f>'M1 - Sparkling Electrolyte'!K65</f>
        <v/>
      </c>
      <c r="G1776" s="30">
        <f>'M1 - Sparkling Electrolyte'!AM65</f>
        <v/>
      </c>
      <c r="H1776" s="31">
        <f>'M1 - Sparkling Electrolyte'!N65</f>
        <v/>
      </c>
      <c r="I1776" s="15">
        <f>'M1 - Sparkling Electrolyte'!AJ65</f>
        <v/>
      </c>
      <c r="J1776" s="15" t="inlineStr">
        <is>
          <t>Capture live promo to assess.</t>
        </is>
      </c>
    </row>
    <row r="1777" ht="28" customHeight="1">
      <c r="A1777" s="15" t="inlineStr">
        <is>
          <t>Phocus</t>
        </is>
      </c>
      <c r="B1777" s="15" t="inlineStr">
        <is>
          <t>Phocus Caffeinated Sparkling Water | Yuzu Lime | 15-pack 350mL</t>
        </is>
      </c>
      <c r="C1777" s="15" t="inlineStr">
        <is>
          <t>1) Sparkling electrolyte / functional sparkling</t>
        </is>
      </c>
      <c r="D1777" s="30">
        <f>'M1 - Sparkling Electrolyte'!F66</f>
        <v/>
      </c>
      <c r="E1777" s="33">
        <f>'M1 - Sparkling Electrolyte'!J66</f>
        <v/>
      </c>
      <c r="F1777" s="31">
        <f>'M1 - Sparkling Electrolyte'!K66</f>
        <v/>
      </c>
      <c r="G1777" s="30">
        <f>'M1 - Sparkling Electrolyte'!AM66</f>
        <v/>
      </c>
      <c r="H1777" s="31">
        <f>'M1 - Sparkling Electrolyte'!N66</f>
        <v/>
      </c>
      <c r="I1777" s="15">
        <f>'M1 - Sparkling Electrolyte'!AJ66</f>
        <v/>
      </c>
      <c r="J1777" s="15" t="inlineStr">
        <is>
          <t>Capture live promo to assess.</t>
        </is>
      </c>
    </row>
    <row r="1778" ht="28" customHeight="1">
      <c r="A1778" s="15" t="inlineStr">
        <is>
          <t>Phocus</t>
        </is>
      </c>
      <c r="B1778" s="15" t="inlineStr">
        <is>
          <t>Phocus Caffeinated Sparkling Water | Yuzu Lime | 18-pack 350mL</t>
        </is>
      </c>
      <c r="C1778" s="15" t="inlineStr">
        <is>
          <t>1) Sparkling electrolyte / functional sparkling</t>
        </is>
      </c>
      <c r="D1778" s="30">
        <f>'M1 - Sparkling Electrolyte'!F67</f>
        <v/>
      </c>
      <c r="E1778" s="33">
        <f>'M1 - Sparkling Electrolyte'!J67</f>
        <v/>
      </c>
      <c r="F1778" s="31">
        <f>'M1 - Sparkling Electrolyte'!K67</f>
        <v/>
      </c>
      <c r="G1778" s="30">
        <f>'M1 - Sparkling Electrolyte'!AM67</f>
        <v/>
      </c>
      <c r="H1778" s="31">
        <f>'M1 - Sparkling Electrolyte'!N67</f>
        <v/>
      </c>
      <c r="I1778" s="15">
        <f>'M1 - Sparkling Electrolyte'!AJ67</f>
        <v/>
      </c>
      <c r="J1778" s="15" t="inlineStr">
        <is>
          <t>Capture live promo to assess.</t>
        </is>
      </c>
    </row>
    <row r="1779" ht="28" customHeight="1">
      <c r="A1779" s="15" t="inlineStr">
        <is>
          <t>Phocus</t>
        </is>
      </c>
      <c r="B1779" s="15" t="inlineStr">
        <is>
          <t>Phocus Caffeinated Sparkling Water | Yuzu Lime | 24-pack 350mL</t>
        </is>
      </c>
      <c r="C1779" s="15" t="inlineStr">
        <is>
          <t>1) Sparkling electrolyte / functional sparkling</t>
        </is>
      </c>
      <c r="D1779" s="30">
        <f>'M1 - Sparkling Electrolyte'!F68</f>
        <v/>
      </c>
      <c r="E1779" s="33">
        <f>'M1 - Sparkling Electrolyte'!J68</f>
        <v/>
      </c>
      <c r="F1779" s="31">
        <f>'M1 - Sparkling Electrolyte'!K68</f>
        <v/>
      </c>
      <c r="G1779" s="30">
        <f>'M1 - Sparkling Electrolyte'!AM68</f>
        <v/>
      </c>
      <c r="H1779" s="31">
        <f>'M1 - Sparkling Electrolyte'!N68</f>
        <v/>
      </c>
      <c r="I1779" s="15">
        <f>'M1 - Sparkling Electrolyte'!AJ68</f>
        <v/>
      </c>
      <c r="J1779" s="15" t="inlineStr">
        <is>
          <t>Capture live promo to assess.</t>
        </is>
      </c>
    </row>
    <row r="1780" ht="28" customHeight="1">
      <c r="A1780" s="15" t="inlineStr">
        <is>
          <t>Phocus</t>
        </is>
      </c>
      <c r="B1780" s="15" t="inlineStr">
        <is>
          <t>Phocus Caffeinated Sparkling Water | Cucumber | single 350mL</t>
        </is>
      </c>
      <c r="C1780" s="15" t="inlineStr">
        <is>
          <t>1) Sparkling electrolyte / functional sparkling</t>
        </is>
      </c>
      <c r="D1780" s="30">
        <f>'M1 - Sparkling Electrolyte'!F69</f>
        <v/>
      </c>
      <c r="E1780" s="33">
        <f>'M1 - Sparkling Electrolyte'!J69</f>
        <v/>
      </c>
      <c r="F1780" s="31">
        <f>'M1 - Sparkling Electrolyte'!K69</f>
        <v/>
      </c>
      <c r="G1780" s="30">
        <f>'M1 - Sparkling Electrolyte'!AM69</f>
        <v/>
      </c>
      <c r="H1780" s="31">
        <f>'M1 - Sparkling Electrolyte'!N69</f>
        <v/>
      </c>
      <c r="I1780" s="15">
        <f>'M1 - Sparkling Electrolyte'!AJ69</f>
        <v/>
      </c>
      <c r="J1780" s="15" t="inlineStr">
        <is>
          <t>Capture live promo to assess.</t>
        </is>
      </c>
    </row>
    <row r="1781" ht="28" customHeight="1">
      <c r="A1781" s="15" t="inlineStr">
        <is>
          <t>Phocus</t>
        </is>
      </c>
      <c r="B1781" s="15" t="inlineStr">
        <is>
          <t>Phocus Caffeinated Sparkling Water | Cucumber | 8-pack 350mL</t>
        </is>
      </c>
      <c r="C1781" s="15" t="inlineStr">
        <is>
          <t>1) Sparkling electrolyte / functional sparkling</t>
        </is>
      </c>
      <c r="D1781" s="30">
        <f>'M1 - Sparkling Electrolyte'!F70</f>
        <v/>
      </c>
      <c r="E1781" s="33">
        <f>'M1 - Sparkling Electrolyte'!J70</f>
        <v/>
      </c>
      <c r="F1781" s="31">
        <f>'M1 - Sparkling Electrolyte'!K70</f>
        <v/>
      </c>
      <c r="G1781" s="30">
        <f>'M1 - Sparkling Electrolyte'!AM70</f>
        <v/>
      </c>
      <c r="H1781" s="31">
        <f>'M1 - Sparkling Electrolyte'!N70</f>
        <v/>
      </c>
      <c r="I1781" s="15">
        <f>'M1 - Sparkling Electrolyte'!AJ70</f>
        <v/>
      </c>
      <c r="J1781" s="15" t="inlineStr">
        <is>
          <t>Capture live promo to assess.</t>
        </is>
      </c>
    </row>
    <row r="1782" ht="28" customHeight="1">
      <c r="A1782" s="15" t="inlineStr">
        <is>
          <t>Phocus</t>
        </is>
      </c>
      <c r="B1782" s="15" t="inlineStr">
        <is>
          <t>Phocus Caffeinated Sparkling Water | Cucumber | 12-pack 350mL</t>
        </is>
      </c>
      <c r="C1782" s="15" t="inlineStr">
        <is>
          <t>1) Sparkling electrolyte / functional sparkling</t>
        </is>
      </c>
      <c r="D1782" s="30">
        <f>'M1 - Sparkling Electrolyte'!F71</f>
        <v/>
      </c>
      <c r="E1782" s="33">
        <f>'M1 - Sparkling Electrolyte'!J71</f>
        <v/>
      </c>
      <c r="F1782" s="31">
        <f>'M1 - Sparkling Electrolyte'!K71</f>
        <v/>
      </c>
      <c r="G1782" s="30">
        <f>'M1 - Sparkling Electrolyte'!AM71</f>
        <v/>
      </c>
      <c r="H1782" s="31">
        <f>'M1 - Sparkling Electrolyte'!N71</f>
        <v/>
      </c>
      <c r="I1782" s="15">
        <f>'M1 - Sparkling Electrolyte'!AJ71</f>
        <v/>
      </c>
      <c r="J1782" s="15" t="inlineStr">
        <is>
          <t>Capture live promo to assess.</t>
        </is>
      </c>
    </row>
    <row r="1783" ht="28" customHeight="1">
      <c r="A1783" s="15" t="inlineStr">
        <is>
          <t>Phocus</t>
        </is>
      </c>
      <c r="B1783" s="15" t="inlineStr">
        <is>
          <t>Phocus Caffeinated Sparkling Water | Cucumber | 15-pack 350mL</t>
        </is>
      </c>
      <c r="C1783" s="15" t="inlineStr">
        <is>
          <t>1) Sparkling electrolyte / functional sparkling</t>
        </is>
      </c>
      <c r="D1783" s="30">
        <f>'M1 - Sparkling Electrolyte'!F72</f>
        <v/>
      </c>
      <c r="E1783" s="33">
        <f>'M1 - Sparkling Electrolyte'!J72</f>
        <v/>
      </c>
      <c r="F1783" s="31">
        <f>'M1 - Sparkling Electrolyte'!K72</f>
        <v/>
      </c>
      <c r="G1783" s="30">
        <f>'M1 - Sparkling Electrolyte'!AM72</f>
        <v/>
      </c>
      <c r="H1783" s="31">
        <f>'M1 - Sparkling Electrolyte'!N72</f>
        <v/>
      </c>
      <c r="I1783" s="15">
        <f>'M1 - Sparkling Electrolyte'!AJ72</f>
        <v/>
      </c>
      <c r="J1783" s="15" t="inlineStr">
        <is>
          <t>Capture live promo to assess.</t>
        </is>
      </c>
    </row>
    <row r="1784" ht="28" customHeight="1">
      <c r="A1784" s="15" t="inlineStr">
        <is>
          <t>Phocus</t>
        </is>
      </c>
      <c r="B1784" s="15" t="inlineStr">
        <is>
          <t>Phocus Caffeinated Sparkling Water | Cucumber | 18-pack 350mL</t>
        </is>
      </c>
      <c r="C1784" s="15" t="inlineStr">
        <is>
          <t>1) Sparkling electrolyte / functional sparkling</t>
        </is>
      </c>
      <c r="D1784" s="30">
        <f>'M1 - Sparkling Electrolyte'!F73</f>
        <v/>
      </c>
      <c r="E1784" s="33">
        <f>'M1 - Sparkling Electrolyte'!J73</f>
        <v/>
      </c>
      <c r="F1784" s="31">
        <f>'M1 - Sparkling Electrolyte'!K73</f>
        <v/>
      </c>
      <c r="G1784" s="30">
        <f>'M1 - Sparkling Electrolyte'!AM73</f>
        <v/>
      </c>
      <c r="H1784" s="31">
        <f>'M1 - Sparkling Electrolyte'!N73</f>
        <v/>
      </c>
      <c r="I1784" s="15">
        <f>'M1 - Sparkling Electrolyte'!AJ73</f>
        <v/>
      </c>
      <c r="J1784" s="15" t="inlineStr">
        <is>
          <t>Capture live promo to assess.</t>
        </is>
      </c>
    </row>
    <row r="1785" ht="28" customHeight="1">
      <c r="A1785" s="15" t="inlineStr">
        <is>
          <t>Phocus</t>
        </is>
      </c>
      <c r="B1785" s="15" t="inlineStr">
        <is>
          <t>Phocus Caffeinated Sparkling Water | Cucumber | 24-pack 350mL</t>
        </is>
      </c>
      <c r="C1785" s="15" t="inlineStr">
        <is>
          <t>1) Sparkling electrolyte / functional sparkling</t>
        </is>
      </c>
      <c r="D1785" s="30">
        <f>'M1 - Sparkling Electrolyte'!F74</f>
        <v/>
      </c>
      <c r="E1785" s="33">
        <f>'M1 - Sparkling Electrolyte'!J74</f>
        <v/>
      </c>
      <c r="F1785" s="31">
        <f>'M1 - Sparkling Electrolyte'!K74</f>
        <v/>
      </c>
      <c r="G1785" s="30">
        <f>'M1 - Sparkling Electrolyte'!AM74</f>
        <v/>
      </c>
      <c r="H1785" s="31">
        <f>'M1 - Sparkling Electrolyte'!N74</f>
        <v/>
      </c>
      <c r="I1785" s="15">
        <f>'M1 - Sparkling Electrolyte'!AJ74</f>
        <v/>
      </c>
      <c r="J1785" s="15" t="inlineStr">
        <is>
          <t>Capture live promo to assess.</t>
        </is>
      </c>
    </row>
    <row r="1786" ht="28" customHeight="1">
      <c r="A1786" s="15" t="inlineStr">
        <is>
          <t>Phocus</t>
        </is>
      </c>
      <c r="B1786" s="15" t="inlineStr">
        <is>
          <t>Phocus Caffeinated Sparkling Water | Black Cherry | single 350mL</t>
        </is>
      </c>
      <c r="C1786" s="15" t="inlineStr">
        <is>
          <t>1) Sparkling electrolyte / functional sparkling</t>
        </is>
      </c>
      <c r="D1786" s="30">
        <f>'M1 - Sparkling Electrolyte'!F75</f>
        <v/>
      </c>
      <c r="E1786" s="33">
        <f>'M1 - Sparkling Electrolyte'!J75</f>
        <v/>
      </c>
      <c r="F1786" s="31">
        <f>'M1 - Sparkling Electrolyte'!K75</f>
        <v/>
      </c>
      <c r="G1786" s="30">
        <f>'M1 - Sparkling Electrolyte'!AM75</f>
        <v/>
      </c>
      <c r="H1786" s="31">
        <f>'M1 - Sparkling Electrolyte'!N75</f>
        <v/>
      </c>
      <c r="I1786" s="15">
        <f>'M1 - Sparkling Electrolyte'!AJ75</f>
        <v/>
      </c>
      <c r="J1786" s="15" t="inlineStr">
        <is>
          <t>Capture live promo to assess.</t>
        </is>
      </c>
    </row>
    <row r="1787" ht="28" customHeight="1">
      <c r="A1787" s="15" t="inlineStr">
        <is>
          <t>Phocus</t>
        </is>
      </c>
      <c r="B1787" s="15" t="inlineStr">
        <is>
          <t>Phocus Caffeinated Sparkling Water | Black Cherry | 8-pack 350mL</t>
        </is>
      </c>
      <c r="C1787" s="15" t="inlineStr">
        <is>
          <t>1) Sparkling electrolyte / functional sparkling</t>
        </is>
      </c>
      <c r="D1787" s="30">
        <f>'M1 - Sparkling Electrolyte'!F76</f>
        <v/>
      </c>
      <c r="E1787" s="33">
        <f>'M1 - Sparkling Electrolyte'!J76</f>
        <v/>
      </c>
      <c r="F1787" s="31">
        <f>'M1 - Sparkling Electrolyte'!K76</f>
        <v/>
      </c>
      <c r="G1787" s="30">
        <f>'M1 - Sparkling Electrolyte'!AM76</f>
        <v/>
      </c>
      <c r="H1787" s="31">
        <f>'M1 - Sparkling Electrolyte'!N76</f>
        <v/>
      </c>
      <c r="I1787" s="15">
        <f>'M1 - Sparkling Electrolyte'!AJ76</f>
        <v/>
      </c>
      <c r="J1787" s="15" t="inlineStr">
        <is>
          <t>Capture live promo to assess.</t>
        </is>
      </c>
    </row>
    <row r="1788" ht="28" customHeight="1">
      <c r="A1788" s="15" t="inlineStr">
        <is>
          <t>Phocus</t>
        </is>
      </c>
      <c r="B1788" s="15" t="inlineStr">
        <is>
          <t>Phocus Caffeinated Sparkling Water | Black Cherry | 12-pack 350mL</t>
        </is>
      </c>
      <c r="C1788" s="15" t="inlineStr">
        <is>
          <t>1) Sparkling electrolyte / functional sparkling</t>
        </is>
      </c>
      <c r="D1788" s="30">
        <f>'M1 - Sparkling Electrolyte'!F77</f>
        <v/>
      </c>
      <c r="E1788" s="33">
        <f>'M1 - Sparkling Electrolyte'!J77</f>
        <v/>
      </c>
      <c r="F1788" s="31">
        <f>'M1 - Sparkling Electrolyte'!K77</f>
        <v/>
      </c>
      <c r="G1788" s="30">
        <f>'M1 - Sparkling Electrolyte'!AM77</f>
        <v/>
      </c>
      <c r="H1788" s="31">
        <f>'M1 - Sparkling Electrolyte'!N77</f>
        <v/>
      </c>
      <c r="I1788" s="15">
        <f>'M1 - Sparkling Electrolyte'!AJ77</f>
        <v/>
      </c>
      <c r="J1788" s="15" t="inlineStr">
        <is>
          <t>Capture live promo to assess.</t>
        </is>
      </c>
    </row>
    <row r="1789" ht="28" customHeight="1">
      <c r="A1789" s="15" t="inlineStr">
        <is>
          <t>Phocus</t>
        </is>
      </c>
      <c r="B1789" s="15" t="inlineStr">
        <is>
          <t>Phocus Caffeinated Sparkling Water | Black Cherry | 15-pack 350mL</t>
        </is>
      </c>
      <c r="C1789" s="15" t="inlineStr">
        <is>
          <t>1) Sparkling electrolyte / functional sparkling</t>
        </is>
      </c>
      <c r="D1789" s="30">
        <f>'M1 - Sparkling Electrolyte'!F78</f>
        <v/>
      </c>
      <c r="E1789" s="33">
        <f>'M1 - Sparkling Electrolyte'!J78</f>
        <v/>
      </c>
      <c r="F1789" s="31">
        <f>'M1 - Sparkling Electrolyte'!K78</f>
        <v/>
      </c>
      <c r="G1789" s="30">
        <f>'M1 - Sparkling Electrolyte'!AM78</f>
        <v/>
      </c>
      <c r="H1789" s="31">
        <f>'M1 - Sparkling Electrolyte'!N78</f>
        <v/>
      </c>
      <c r="I1789" s="15">
        <f>'M1 - Sparkling Electrolyte'!AJ78</f>
        <v/>
      </c>
      <c r="J1789" s="15" t="inlineStr">
        <is>
          <t>Capture live promo to assess.</t>
        </is>
      </c>
    </row>
    <row r="1790" ht="28" customHeight="1">
      <c r="A1790" s="15" t="inlineStr">
        <is>
          <t>Phocus</t>
        </is>
      </c>
      <c r="B1790" s="15" t="inlineStr">
        <is>
          <t>Phocus Caffeinated Sparkling Water | Black Cherry | 18-pack 350mL</t>
        </is>
      </c>
      <c r="C1790" s="15" t="inlineStr">
        <is>
          <t>1) Sparkling electrolyte / functional sparkling</t>
        </is>
      </c>
      <c r="D1790" s="30">
        <f>'M1 - Sparkling Electrolyte'!F79</f>
        <v/>
      </c>
      <c r="E1790" s="33">
        <f>'M1 - Sparkling Electrolyte'!J79</f>
        <v/>
      </c>
      <c r="F1790" s="31">
        <f>'M1 - Sparkling Electrolyte'!K79</f>
        <v/>
      </c>
      <c r="G1790" s="30">
        <f>'M1 - Sparkling Electrolyte'!AM79</f>
        <v/>
      </c>
      <c r="H1790" s="31">
        <f>'M1 - Sparkling Electrolyte'!N79</f>
        <v/>
      </c>
      <c r="I1790" s="15">
        <f>'M1 - Sparkling Electrolyte'!AJ79</f>
        <v/>
      </c>
      <c r="J1790" s="15" t="inlineStr">
        <is>
          <t>Capture live promo to assess.</t>
        </is>
      </c>
    </row>
    <row r="1791" ht="28" customHeight="1">
      <c r="A1791" s="15" t="inlineStr">
        <is>
          <t>Phocus</t>
        </is>
      </c>
      <c r="B1791" s="15" t="inlineStr">
        <is>
          <t>Phocus Caffeinated Sparkling Water | Black Cherry | 24-pack 350mL</t>
        </is>
      </c>
      <c r="C1791" s="15" t="inlineStr">
        <is>
          <t>1) Sparkling electrolyte / functional sparkling</t>
        </is>
      </c>
      <c r="D1791" s="30">
        <f>'M1 - Sparkling Electrolyte'!F80</f>
        <v/>
      </c>
      <c r="E1791" s="33">
        <f>'M1 - Sparkling Electrolyte'!J80</f>
        <v/>
      </c>
      <c r="F1791" s="31">
        <f>'M1 - Sparkling Electrolyte'!K80</f>
        <v/>
      </c>
      <c r="G1791" s="30">
        <f>'M1 - Sparkling Electrolyte'!AM80</f>
        <v/>
      </c>
      <c r="H1791" s="31">
        <f>'M1 - Sparkling Electrolyte'!N80</f>
        <v/>
      </c>
      <c r="I1791" s="15">
        <f>'M1 - Sparkling Electrolyte'!AJ80</f>
        <v/>
      </c>
      <c r="J1791" s="15" t="inlineStr">
        <is>
          <t>Capture live promo to assess.</t>
        </is>
      </c>
    </row>
    <row r="1792" ht="28" customHeight="1">
      <c r="A1792" s="15" t="inlineStr">
        <is>
          <t>Phocus</t>
        </is>
      </c>
      <c r="B1792" s="15" t="inlineStr">
        <is>
          <t>Phocus Caffeinated Sparkling Water | Natural | single 350mL</t>
        </is>
      </c>
      <c r="C1792" s="15" t="inlineStr">
        <is>
          <t>1) Sparkling electrolyte / functional sparkling</t>
        </is>
      </c>
      <c r="D1792" s="30">
        <f>'M1 - Sparkling Electrolyte'!F81</f>
        <v/>
      </c>
      <c r="E1792" s="33">
        <f>'M1 - Sparkling Electrolyte'!J81</f>
        <v/>
      </c>
      <c r="F1792" s="31">
        <f>'M1 - Sparkling Electrolyte'!K81</f>
        <v/>
      </c>
      <c r="G1792" s="30">
        <f>'M1 - Sparkling Electrolyte'!AM81</f>
        <v/>
      </c>
      <c r="H1792" s="31">
        <f>'M1 - Sparkling Electrolyte'!N81</f>
        <v/>
      </c>
      <c r="I1792" s="15">
        <f>'M1 - Sparkling Electrolyte'!AJ81</f>
        <v/>
      </c>
      <c r="J1792" s="15" t="inlineStr">
        <is>
          <t>Capture live promo to assess.</t>
        </is>
      </c>
    </row>
    <row r="1793" ht="28" customHeight="1">
      <c r="A1793" s="15" t="inlineStr">
        <is>
          <t>Phocus</t>
        </is>
      </c>
      <c r="B1793" s="15" t="inlineStr">
        <is>
          <t>Phocus Caffeinated Sparkling Water | Natural | 8-pack 350mL</t>
        </is>
      </c>
      <c r="C1793" s="15" t="inlineStr">
        <is>
          <t>1) Sparkling electrolyte / functional sparkling</t>
        </is>
      </c>
      <c r="D1793" s="30">
        <f>'M1 - Sparkling Electrolyte'!F82</f>
        <v/>
      </c>
      <c r="E1793" s="33">
        <f>'M1 - Sparkling Electrolyte'!J82</f>
        <v/>
      </c>
      <c r="F1793" s="31">
        <f>'M1 - Sparkling Electrolyte'!K82</f>
        <v/>
      </c>
      <c r="G1793" s="30">
        <f>'M1 - Sparkling Electrolyte'!AM82</f>
        <v/>
      </c>
      <c r="H1793" s="31">
        <f>'M1 - Sparkling Electrolyte'!N82</f>
        <v/>
      </c>
      <c r="I1793" s="15">
        <f>'M1 - Sparkling Electrolyte'!AJ82</f>
        <v/>
      </c>
      <c r="J1793" s="15" t="inlineStr">
        <is>
          <t>Capture live promo to assess.</t>
        </is>
      </c>
    </row>
    <row r="1794" ht="28" customHeight="1">
      <c r="A1794" s="15" t="inlineStr">
        <is>
          <t>Phocus</t>
        </is>
      </c>
      <c r="B1794" s="15" t="inlineStr">
        <is>
          <t>Phocus Caffeinated Sparkling Water | Natural | 12-pack 350mL</t>
        </is>
      </c>
      <c r="C1794" s="15" t="inlineStr">
        <is>
          <t>1) Sparkling electrolyte / functional sparkling</t>
        </is>
      </c>
      <c r="D1794" s="30">
        <f>'M1 - Sparkling Electrolyte'!F83</f>
        <v/>
      </c>
      <c r="E1794" s="33">
        <f>'M1 - Sparkling Electrolyte'!J83</f>
        <v/>
      </c>
      <c r="F1794" s="31">
        <f>'M1 - Sparkling Electrolyte'!K83</f>
        <v/>
      </c>
      <c r="G1794" s="30">
        <f>'M1 - Sparkling Electrolyte'!AM83</f>
        <v/>
      </c>
      <c r="H1794" s="31">
        <f>'M1 - Sparkling Electrolyte'!N83</f>
        <v/>
      </c>
      <c r="I1794" s="15">
        <f>'M1 - Sparkling Electrolyte'!AJ83</f>
        <v/>
      </c>
      <c r="J1794" s="15" t="inlineStr">
        <is>
          <t>Capture live promo to assess.</t>
        </is>
      </c>
    </row>
    <row r="1795" ht="28" customHeight="1">
      <c r="A1795" s="15" t="inlineStr">
        <is>
          <t>Phocus</t>
        </is>
      </c>
      <c r="B1795" s="15" t="inlineStr">
        <is>
          <t>Phocus Caffeinated Sparkling Water | Natural | 15-pack 350mL</t>
        </is>
      </c>
      <c r="C1795" s="15" t="inlineStr">
        <is>
          <t>1) Sparkling electrolyte / functional sparkling</t>
        </is>
      </c>
      <c r="D1795" s="30">
        <f>'M1 - Sparkling Electrolyte'!F84</f>
        <v/>
      </c>
      <c r="E1795" s="33">
        <f>'M1 - Sparkling Electrolyte'!J84</f>
        <v/>
      </c>
      <c r="F1795" s="31">
        <f>'M1 - Sparkling Electrolyte'!K84</f>
        <v/>
      </c>
      <c r="G1795" s="30">
        <f>'M1 - Sparkling Electrolyte'!AM84</f>
        <v/>
      </c>
      <c r="H1795" s="31">
        <f>'M1 - Sparkling Electrolyte'!N84</f>
        <v/>
      </c>
      <c r="I1795" s="15">
        <f>'M1 - Sparkling Electrolyte'!AJ84</f>
        <v/>
      </c>
      <c r="J1795" s="15" t="inlineStr">
        <is>
          <t>Capture live promo to assess.</t>
        </is>
      </c>
    </row>
    <row r="1796" ht="28" customHeight="1">
      <c r="A1796" s="15" t="inlineStr">
        <is>
          <t>Phocus</t>
        </is>
      </c>
      <c r="B1796" s="15" t="inlineStr">
        <is>
          <t>Phocus Caffeinated Sparkling Water | Natural | 18-pack 350mL</t>
        </is>
      </c>
      <c r="C1796" s="15" t="inlineStr">
        <is>
          <t>1) Sparkling electrolyte / functional sparkling</t>
        </is>
      </c>
      <c r="D1796" s="30">
        <f>'M1 - Sparkling Electrolyte'!F85</f>
        <v/>
      </c>
      <c r="E1796" s="33">
        <f>'M1 - Sparkling Electrolyte'!J85</f>
        <v/>
      </c>
      <c r="F1796" s="31">
        <f>'M1 - Sparkling Electrolyte'!K85</f>
        <v/>
      </c>
      <c r="G1796" s="30">
        <f>'M1 - Sparkling Electrolyte'!AM85</f>
        <v/>
      </c>
      <c r="H1796" s="31">
        <f>'M1 - Sparkling Electrolyte'!N85</f>
        <v/>
      </c>
      <c r="I1796" s="15">
        <f>'M1 - Sparkling Electrolyte'!AJ85</f>
        <v/>
      </c>
      <c r="J1796" s="15" t="inlineStr">
        <is>
          <t>Capture live promo to assess.</t>
        </is>
      </c>
    </row>
    <row r="1797" ht="28" customHeight="1">
      <c r="A1797" s="15" t="inlineStr">
        <is>
          <t>Phocus</t>
        </is>
      </c>
      <c r="B1797" s="15" t="inlineStr">
        <is>
          <t>Phocus Caffeinated Sparkling Water | Natural | 24-pack 350mL</t>
        </is>
      </c>
      <c r="C1797" s="15" t="inlineStr">
        <is>
          <t>1) Sparkling electrolyte / functional sparkling</t>
        </is>
      </c>
      <c r="D1797" s="30">
        <f>'M1 - Sparkling Electrolyte'!F86</f>
        <v/>
      </c>
      <c r="E1797" s="33">
        <f>'M1 - Sparkling Electrolyte'!J86</f>
        <v/>
      </c>
      <c r="F1797" s="31">
        <f>'M1 - Sparkling Electrolyte'!K86</f>
        <v/>
      </c>
      <c r="G1797" s="30">
        <f>'M1 - Sparkling Electrolyte'!AM86</f>
        <v/>
      </c>
      <c r="H1797" s="31">
        <f>'M1 - Sparkling Electrolyte'!N86</f>
        <v/>
      </c>
      <c r="I1797" s="15">
        <f>'M1 - Sparkling Electrolyte'!AJ86</f>
        <v/>
      </c>
      <c r="J1797" s="15" t="inlineStr">
        <is>
          <t>Capture live promo to assess.</t>
        </is>
      </c>
    </row>
    <row r="1798" ht="28" customHeight="1">
      <c r="A1798" s="15" t="inlineStr">
        <is>
          <t>Phocus</t>
        </is>
      </c>
      <c r="B1798" s="15" t="inlineStr">
        <is>
          <t>Phocus Caffeinated Sparkling Water | Lemon | single 350mL</t>
        </is>
      </c>
      <c r="C1798" s="15" t="inlineStr">
        <is>
          <t>1) Sparkling electrolyte / functional sparkling</t>
        </is>
      </c>
      <c r="D1798" s="30">
        <f>'M1 - Sparkling Electrolyte'!F87</f>
        <v/>
      </c>
      <c r="E1798" s="33">
        <f>'M1 - Sparkling Electrolyte'!J87</f>
        <v/>
      </c>
      <c r="F1798" s="31">
        <f>'M1 - Sparkling Electrolyte'!K87</f>
        <v/>
      </c>
      <c r="G1798" s="30">
        <f>'M1 - Sparkling Electrolyte'!AM87</f>
        <v/>
      </c>
      <c r="H1798" s="31">
        <f>'M1 - Sparkling Electrolyte'!N87</f>
        <v/>
      </c>
      <c r="I1798" s="15">
        <f>'M1 - Sparkling Electrolyte'!AJ87</f>
        <v/>
      </c>
      <c r="J1798" s="15" t="inlineStr">
        <is>
          <t>Capture live promo to assess.</t>
        </is>
      </c>
    </row>
    <row r="1799" ht="28" customHeight="1">
      <c r="A1799" s="15" t="inlineStr">
        <is>
          <t>Phocus</t>
        </is>
      </c>
      <c r="B1799" s="15" t="inlineStr">
        <is>
          <t>Phocus Caffeinated Sparkling Water | Lemon | 8-pack 350mL</t>
        </is>
      </c>
      <c r="C1799" s="15" t="inlineStr">
        <is>
          <t>1) Sparkling electrolyte / functional sparkling</t>
        </is>
      </c>
      <c r="D1799" s="30">
        <f>'M1 - Sparkling Electrolyte'!F88</f>
        <v/>
      </c>
      <c r="E1799" s="33">
        <f>'M1 - Sparkling Electrolyte'!J88</f>
        <v/>
      </c>
      <c r="F1799" s="31">
        <f>'M1 - Sparkling Electrolyte'!K88</f>
        <v/>
      </c>
      <c r="G1799" s="30">
        <f>'M1 - Sparkling Electrolyte'!AM88</f>
        <v/>
      </c>
      <c r="H1799" s="31">
        <f>'M1 - Sparkling Electrolyte'!N88</f>
        <v/>
      </c>
      <c r="I1799" s="15">
        <f>'M1 - Sparkling Electrolyte'!AJ88</f>
        <v/>
      </c>
      <c r="J1799" s="15" t="inlineStr">
        <is>
          <t>Capture live promo to assess.</t>
        </is>
      </c>
    </row>
    <row r="1800" ht="28" customHeight="1">
      <c r="A1800" s="15" t="inlineStr">
        <is>
          <t>Phocus</t>
        </is>
      </c>
      <c r="B1800" s="15" t="inlineStr">
        <is>
          <t>Phocus Caffeinated Sparkling Water | Lemon | 12-pack 350mL</t>
        </is>
      </c>
      <c r="C1800" s="15" t="inlineStr">
        <is>
          <t>1) Sparkling electrolyte / functional sparkling</t>
        </is>
      </c>
      <c r="D1800" s="30">
        <f>'M1 - Sparkling Electrolyte'!F89</f>
        <v/>
      </c>
      <c r="E1800" s="33">
        <f>'M1 - Sparkling Electrolyte'!J89</f>
        <v/>
      </c>
      <c r="F1800" s="31">
        <f>'M1 - Sparkling Electrolyte'!K89</f>
        <v/>
      </c>
      <c r="G1800" s="30">
        <f>'M1 - Sparkling Electrolyte'!AM89</f>
        <v/>
      </c>
      <c r="H1800" s="31">
        <f>'M1 - Sparkling Electrolyte'!N89</f>
        <v/>
      </c>
      <c r="I1800" s="15">
        <f>'M1 - Sparkling Electrolyte'!AJ89</f>
        <v/>
      </c>
      <c r="J1800" s="15" t="inlineStr">
        <is>
          <t>Capture live promo to assess.</t>
        </is>
      </c>
    </row>
    <row r="1801" ht="28" customHeight="1">
      <c r="A1801" s="15" t="inlineStr">
        <is>
          <t>Phocus</t>
        </is>
      </c>
      <c r="B1801" s="15" t="inlineStr">
        <is>
          <t>Phocus Caffeinated Sparkling Water | Lemon | 15-pack 350mL</t>
        </is>
      </c>
      <c r="C1801" s="15" t="inlineStr">
        <is>
          <t>1) Sparkling electrolyte / functional sparkling</t>
        </is>
      </c>
      <c r="D1801" s="30">
        <f>'M1 - Sparkling Electrolyte'!F90</f>
        <v/>
      </c>
      <c r="E1801" s="33">
        <f>'M1 - Sparkling Electrolyte'!J90</f>
        <v/>
      </c>
      <c r="F1801" s="31">
        <f>'M1 - Sparkling Electrolyte'!K90</f>
        <v/>
      </c>
      <c r="G1801" s="30">
        <f>'M1 - Sparkling Electrolyte'!AM90</f>
        <v/>
      </c>
      <c r="H1801" s="31">
        <f>'M1 - Sparkling Electrolyte'!N90</f>
        <v/>
      </c>
      <c r="I1801" s="15">
        <f>'M1 - Sparkling Electrolyte'!AJ90</f>
        <v/>
      </c>
      <c r="J1801" s="15" t="inlineStr">
        <is>
          <t>Capture live promo to assess.</t>
        </is>
      </c>
    </row>
    <row r="1802" ht="28" customHeight="1">
      <c r="A1802" s="15" t="inlineStr">
        <is>
          <t>Phocus</t>
        </is>
      </c>
      <c r="B1802" s="15" t="inlineStr">
        <is>
          <t>Phocus Caffeinated Sparkling Water | Lemon | 18-pack 350mL</t>
        </is>
      </c>
      <c r="C1802" s="15" t="inlineStr">
        <is>
          <t>1) Sparkling electrolyte / functional sparkling</t>
        </is>
      </c>
      <c r="D1802" s="30">
        <f>'M1 - Sparkling Electrolyte'!F91</f>
        <v/>
      </c>
      <c r="E1802" s="33">
        <f>'M1 - Sparkling Electrolyte'!J91</f>
        <v/>
      </c>
      <c r="F1802" s="31">
        <f>'M1 - Sparkling Electrolyte'!K91</f>
        <v/>
      </c>
      <c r="G1802" s="30">
        <f>'M1 - Sparkling Electrolyte'!AM91</f>
        <v/>
      </c>
      <c r="H1802" s="31">
        <f>'M1 - Sparkling Electrolyte'!N91</f>
        <v/>
      </c>
      <c r="I1802" s="15">
        <f>'M1 - Sparkling Electrolyte'!AJ91</f>
        <v/>
      </c>
      <c r="J1802" s="15" t="inlineStr">
        <is>
          <t>Capture live promo to assess.</t>
        </is>
      </c>
    </row>
    <row r="1803" ht="28" customHeight="1">
      <c r="A1803" s="15" t="inlineStr">
        <is>
          <t>Phocus</t>
        </is>
      </c>
      <c r="B1803" s="15" t="inlineStr">
        <is>
          <t>Phocus Caffeinated Sparkling Water | Lemon | 24-pack 350mL</t>
        </is>
      </c>
      <c r="C1803" s="15" t="inlineStr">
        <is>
          <t>1) Sparkling electrolyte / functional sparkling</t>
        </is>
      </c>
      <c r="D1803" s="30">
        <f>'M1 - Sparkling Electrolyte'!F92</f>
        <v/>
      </c>
      <c r="E1803" s="33">
        <f>'M1 - Sparkling Electrolyte'!J92</f>
        <v/>
      </c>
      <c r="F1803" s="31">
        <f>'M1 - Sparkling Electrolyte'!K92</f>
        <v/>
      </c>
      <c r="G1803" s="30">
        <f>'M1 - Sparkling Electrolyte'!AM92</f>
        <v/>
      </c>
      <c r="H1803" s="31">
        <f>'M1 - Sparkling Electrolyte'!N92</f>
        <v/>
      </c>
      <c r="I1803" s="15">
        <f>'M1 - Sparkling Electrolyte'!AJ92</f>
        <v/>
      </c>
      <c r="J1803" s="15" t="inlineStr">
        <is>
          <t>Capture live promo to assess.</t>
        </is>
      </c>
    </row>
    <row r="1804" ht="28" customHeight="1">
      <c r="A1804" s="15" t="inlineStr">
        <is>
          <t>Aura Bora</t>
        </is>
      </c>
      <c r="B1804" s="15" t="inlineStr">
        <is>
          <t>Aura Bora Herbal Sparkling Water | Lavender Cucumber | single 355mL</t>
        </is>
      </c>
      <c r="C1804" s="15" t="inlineStr">
        <is>
          <t>1) Sparkling electrolyte / functional sparkling</t>
        </is>
      </c>
      <c r="D1804" s="30">
        <f>'M1 - Sparkling Electrolyte'!F93</f>
        <v/>
      </c>
      <c r="E1804" s="33">
        <f>'M1 - Sparkling Electrolyte'!J93</f>
        <v/>
      </c>
      <c r="F1804" s="31">
        <f>'M1 - Sparkling Electrolyte'!K93</f>
        <v/>
      </c>
      <c r="G1804" s="30">
        <f>'M1 - Sparkling Electrolyte'!AM93</f>
        <v/>
      </c>
      <c r="H1804" s="31">
        <f>'M1 - Sparkling Electrolyte'!N93</f>
        <v/>
      </c>
      <c r="I1804" s="15">
        <f>'M1 - Sparkling Electrolyte'!AJ93</f>
        <v/>
      </c>
      <c r="J1804" s="15" t="inlineStr">
        <is>
          <t>Capture live promo to assess.</t>
        </is>
      </c>
    </row>
    <row r="1805" ht="28" customHeight="1">
      <c r="A1805" s="15" t="inlineStr">
        <is>
          <t>Aura Bora</t>
        </is>
      </c>
      <c r="B1805" s="15" t="inlineStr">
        <is>
          <t>Aura Bora Herbal Sparkling Water | Lavender Cucumber | 8-pack 355mL</t>
        </is>
      </c>
      <c r="C1805" s="15" t="inlineStr">
        <is>
          <t>1) Sparkling electrolyte / functional sparkling</t>
        </is>
      </c>
      <c r="D1805" s="30">
        <f>'M1 - Sparkling Electrolyte'!F94</f>
        <v/>
      </c>
      <c r="E1805" s="33">
        <f>'M1 - Sparkling Electrolyte'!J94</f>
        <v/>
      </c>
      <c r="F1805" s="31">
        <f>'M1 - Sparkling Electrolyte'!K94</f>
        <v/>
      </c>
      <c r="G1805" s="30">
        <f>'M1 - Sparkling Electrolyte'!AM94</f>
        <v/>
      </c>
      <c r="H1805" s="31">
        <f>'M1 - Sparkling Electrolyte'!N94</f>
        <v/>
      </c>
      <c r="I1805" s="15">
        <f>'M1 - Sparkling Electrolyte'!AJ94</f>
        <v/>
      </c>
      <c r="J1805" s="15" t="inlineStr">
        <is>
          <t>Capture live promo to assess.</t>
        </is>
      </c>
    </row>
    <row r="1806" ht="28" customHeight="1">
      <c r="A1806" s="15" t="inlineStr">
        <is>
          <t>Aura Bora</t>
        </is>
      </c>
      <c r="B1806" s="15" t="inlineStr">
        <is>
          <t>Aura Bora Herbal Sparkling Water | Lavender Cucumber | 12-pack 355mL</t>
        </is>
      </c>
      <c r="C1806" s="15" t="inlineStr">
        <is>
          <t>1) Sparkling electrolyte / functional sparkling</t>
        </is>
      </c>
      <c r="D1806" s="30">
        <f>'M1 - Sparkling Electrolyte'!F95</f>
        <v/>
      </c>
      <c r="E1806" s="33">
        <f>'M1 - Sparkling Electrolyte'!J95</f>
        <v/>
      </c>
      <c r="F1806" s="31">
        <f>'M1 - Sparkling Electrolyte'!K95</f>
        <v/>
      </c>
      <c r="G1806" s="30">
        <f>'M1 - Sparkling Electrolyte'!AM95</f>
        <v/>
      </c>
      <c r="H1806" s="31">
        <f>'M1 - Sparkling Electrolyte'!N95</f>
        <v/>
      </c>
      <c r="I1806" s="15">
        <f>'M1 - Sparkling Electrolyte'!AJ95</f>
        <v/>
      </c>
      <c r="J1806" s="15" t="inlineStr">
        <is>
          <t>Capture live promo to assess.</t>
        </is>
      </c>
    </row>
    <row r="1807" ht="28" customHeight="1">
      <c r="A1807" s="15" t="inlineStr">
        <is>
          <t>Aura Bora</t>
        </is>
      </c>
      <c r="B1807" s="15" t="inlineStr">
        <is>
          <t>Aura Bora Herbal Sparkling Water | Lavender Cucumber | 15-pack 355mL</t>
        </is>
      </c>
      <c r="C1807" s="15" t="inlineStr">
        <is>
          <t>1) Sparkling electrolyte / functional sparkling</t>
        </is>
      </c>
      <c r="D1807" s="30">
        <f>'M1 - Sparkling Electrolyte'!F96</f>
        <v/>
      </c>
      <c r="E1807" s="33">
        <f>'M1 - Sparkling Electrolyte'!J96</f>
        <v/>
      </c>
      <c r="F1807" s="31">
        <f>'M1 - Sparkling Electrolyte'!K96</f>
        <v/>
      </c>
      <c r="G1807" s="30">
        <f>'M1 - Sparkling Electrolyte'!AM96</f>
        <v/>
      </c>
      <c r="H1807" s="31">
        <f>'M1 - Sparkling Electrolyte'!N96</f>
        <v/>
      </c>
      <c r="I1807" s="15">
        <f>'M1 - Sparkling Electrolyte'!AJ96</f>
        <v/>
      </c>
      <c r="J1807" s="15" t="inlineStr">
        <is>
          <t>Capture live promo to assess.</t>
        </is>
      </c>
    </row>
    <row r="1808" ht="28" customHeight="1">
      <c r="A1808" s="15" t="inlineStr">
        <is>
          <t>Aura Bora</t>
        </is>
      </c>
      <c r="B1808" s="15" t="inlineStr">
        <is>
          <t>Aura Bora Herbal Sparkling Water | Lavender Cucumber | 18-pack 355mL</t>
        </is>
      </c>
      <c r="C1808" s="15" t="inlineStr">
        <is>
          <t>1) Sparkling electrolyte / functional sparkling</t>
        </is>
      </c>
      <c r="D1808" s="30">
        <f>'M1 - Sparkling Electrolyte'!F97</f>
        <v/>
      </c>
      <c r="E1808" s="33">
        <f>'M1 - Sparkling Electrolyte'!J97</f>
        <v/>
      </c>
      <c r="F1808" s="31">
        <f>'M1 - Sparkling Electrolyte'!K97</f>
        <v/>
      </c>
      <c r="G1808" s="30">
        <f>'M1 - Sparkling Electrolyte'!AM97</f>
        <v/>
      </c>
      <c r="H1808" s="31">
        <f>'M1 - Sparkling Electrolyte'!N97</f>
        <v/>
      </c>
      <c r="I1808" s="15">
        <f>'M1 - Sparkling Electrolyte'!AJ97</f>
        <v/>
      </c>
      <c r="J1808" s="15" t="inlineStr">
        <is>
          <t>Capture live promo to assess.</t>
        </is>
      </c>
    </row>
    <row r="1809" ht="28" customHeight="1">
      <c r="A1809" s="15" t="inlineStr">
        <is>
          <t>Aura Bora</t>
        </is>
      </c>
      <c r="B1809" s="15" t="inlineStr">
        <is>
          <t>Aura Bora Herbal Sparkling Water | Lavender Cucumber | 24-pack 355mL</t>
        </is>
      </c>
      <c r="C1809" s="15" t="inlineStr">
        <is>
          <t>1) Sparkling electrolyte / functional sparkling</t>
        </is>
      </c>
      <c r="D1809" s="30">
        <f>'M1 - Sparkling Electrolyte'!F98</f>
        <v/>
      </c>
      <c r="E1809" s="33">
        <f>'M1 - Sparkling Electrolyte'!J98</f>
        <v/>
      </c>
      <c r="F1809" s="31">
        <f>'M1 - Sparkling Electrolyte'!K98</f>
        <v/>
      </c>
      <c r="G1809" s="30">
        <f>'M1 - Sparkling Electrolyte'!AM98</f>
        <v/>
      </c>
      <c r="H1809" s="31">
        <f>'M1 - Sparkling Electrolyte'!N98</f>
        <v/>
      </c>
      <c r="I1809" s="15">
        <f>'M1 - Sparkling Electrolyte'!AJ98</f>
        <v/>
      </c>
      <c r="J1809" s="15" t="inlineStr">
        <is>
          <t>Capture live promo to assess.</t>
        </is>
      </c>
    </row>
    <row r="1810" ht="28" customHeight="1">
      <c r="A1810" s="15" t="inlineStr">
        <is>
          <t>Aura Bora</t>
        </is>
      </c>
      <c r="B1810" s="15" t="inlineStr">
        <is>
          <t>Aura Bora Herbal Sparkling Water | Basil Berry | single 355mL</t>
        </is>
      </c>
      <c r="C1810" s="15" t="inlineStr">
        <is>
          <t>1) Sparkling electrolyte / functional sparkling</t>
        </is>
      </c>
      <c r="D1810" s="30">
        <f>'M1 - Sparkling Electrolyte'!F99</f>
        <v/>
      </c>
      <c r="E1810" s="33">
        <f>'M1 - Sparkling Electrolyte'!J99</f>
        <v/>
      </c>
      <c r="F1810" s="31">
        <f>'M1 - Sparkling Electrolyte'!K99</f>
        <v/>
      </c>
      <c r="G1810" s="30">
        <f>'M1 - Sparkling Electrolyte'!AM99</f>
        <v/>
      </c>
      <c r="H1810" s="31">
        <f>'M1 - Sparkling Electrolyte'!N99</f>
        <v/>
      </c>
      <c r="I1810" s="15">
        <f>'M1 - Sparkling Electrolyte'!AJ99</f>
        <v/>
      </c>
      <c r="J1810" s="15" t="inlineStr">
        <is>
          <t>Capture live promo to assess.</t>
        </is>
      </c>
    </row>
    <row r="1811" ht="28" customHeight="1">
      <c r="A1811" s="15" t="inlineStr">
        <is>
          <t>Aura Bora</t>
        </is>
      </c>
      <c r="B1811" s="15" t="inlineStr">
        <is>
          <t>Aura Bora Herbal Sparkling Water | Basil Berry | 8-pack 355mL</t>
        </is>
      </c>
      <c r="C1811" s="15" t="inlineStr">
        <is>
          <t>1) Sparkling electrolyte / functional sparkling</t>
        </is>
      </c>
      <c r="D1811" s="30">
        <f>'M1 - Sparkling Electrolyte'!F100</f>
        <v/>
      </c>
      <c r="E1811" s="33">
        <f>'M1 - Sparkling Electrolyte'!J100</f>
        <v/>
      </c>
      <c r="F1811" s="31">
        <f>'M1 - Sparkling Electrolyte'!K100</f>
        <v/>
      </c>
      <c r="G1811" s="30">
        <f>'M1 - Sparkling Electrolyte'!AM100</f>
        <v/>
      </c>
      <c r="H1811" s="31">
        <f>'M1 - Sparkling Electrolyte'!N100</f>
        <v/>
      </c>
      <c r="I1811" s="15">
        <f>'M1 - Sparkling Electrolyte'!AJ100</f>
        <v/>
      </c>
      <c r="J1811" s="15" t="inlineStr">
        <is>
          <t>Capture live promo to assess.</t>
        </is>
      </c>
    </row>
    <row r="1812" ht="28" customHeight="1">
      <c r="A1812" s="15" t="inlineStr">
        <is>
          <t>Aura Bora</t>
        </is>
      </c>
      <c r="B1812" s="15" t="inlineStr">
        <is>
          <t>Aura Bora Herbal Sparkling Water | Basil Berry | 12-pack 355mL</t>
        </is>
      </c>
      <c r="C1812" s="15" t="inlineStr">
        <is>
          <t>1) Sparkling electrolyte / functional sparkling</t>
        </is>
      </c>
      <c r="D1812" s="30">
        <f>'M1 - Sparkling Electrolyte'!F101</f>
        <v/>
      </c>
      <c r="E1812" s="33">
        <f>'M1 - Sparkling Electrolyte'!J101</f>
        <v/>
      </c>
      <c r="F1812" s="31">
        <f>'M1 - Sparkling Electrolyte'!K101</f>
        <v/>
      </c>
      <c r="G1812" s="30">
        <f>'M1 - Sparkling Electrolyte'!AM101</f>
        <v/>
      </c>
      <c r="H1812" s="31">
        <f>'M1 - Sparkling Electrolyte'!N101</f>
        <v/>
      </c>
      <c r="I1812" s="15">
        <f>'M1 - Sparkling Electrolyte'!AJ101</f>
        <v/>
      </c>
      <c r="J1812" s="15" t="inlineStr">
        <is>
          <t>Capture live promo to assess.</t>
        </is>
      </c>
    </row>
    <row r="1813" ht="28" customHeight="1">
      <c r="A1813" s="15" t="inlineStr">
        <is>
          <t>Aura Bora</t>
        </is>
      </c>
      <c r="B1813" s="15" t="inlineStr">
        <is>
          <t>Aura Bora Herbal Sparkling Water | Basil Berry | 15-pack 355mL</t>
        </is>
      </c>
      <c r="C1813" s="15" t="inlineStr">
        <is>
          <t>1) Sparkling electrolyte / functional sparkling</t>
        </is>
      </c>
      <c r="D1813" s="30">
        <f>'M1 - Sparkling Electrolyte'!F102</f>
        <v/>
      </c>
      <c r="E1813" s="33">
        <f>'M1 - Sparkling Electrolyte'!J102</f>
        <v/>
      </c>
      <c r="F1813" s="31">
        <f>'M1 - Sparkling Electrolyte'!K102</f>
        <v/>
      </c>
      <c r="G1813" s="30">
        <f>'M1 - Sparkling Electrolyte'!AM102</f>
        <v/>
      </c>
      <c r="H1813" s="31">
        <f>'M1 - Sparkling Electrolyte'!N102</f>
        <v/>
      </c>
      <c r="I1813" s="15">
        <f>'M1 - Sparkling Electrolyte'!AJ102</f>
        <v/>
      </c>
      <c r="J1813" s="15" t="inlineStr">
        <is>
          <t>Capture live promo to assess.</t>
        </is>
      </c>
    </row>
    <row r="1814" ht="28" customHeight="1">
      <c r="A1814" s="15" t="inlineStr">
        <is>
          <t>Aura Bora</t>
        </is>
      </c>
      <c r="B1814" s="15" t="inlineStr">
        <is>
          <t>Aura Bora Herbal Sparkling Water | Basil Berry | 18-pack 355mL</t>
        </is>
      </c>
      <c r="C1814" s="15" t="inlineStr">
        <is>
          <t>1) Sparkling electrolyte / functional sparkling</t>
        </is>
      </c>
      <c r="D1814" s="30">
        <f>'M1 - Sparkling Electrolyte'!F103</f>
        <v/>
      </c>
      <c r="E1814" s="33">
        <f>'M1 - Sparkling Electrolyte'!J103</f>
        <v/>
      </c>
      <c r="F1814" s="31">
        <f>'M1 - Sparkling Electrolyte'!K103</f>
        <v/>
      </c>
      <c r="G1814" s="30">
        <f>'M1 - Sparkling Electrolyte'!AM103</f>
        <v/>
      </c>
      <c r="H1814" s="31">
        <f>'M1 - Sparkling Electrolyte'!N103</f>
        <v/>
      </c>
      <c r="I1814" s="15">
        <f>'M1 - Sparkling Electrolyte'!AJ103</f>
        <v/>
      </c>
      <c r="J1814" s="15" t="inlineStr">
        <is>
          <t>Capture live promo to assess.</t>
        </is>
      </c>
    </row>
    <row r="1815" ht="28" customHeight="1">
      <c r="A1815" s="15" t="inlineStr">
        <is>
          <t>Aura Bora</t>
        </is>
      </c>
      <c r="B1815" s="15" t="inlineStr">
        <is>
          <t>Aura Bora Herbal Sparkling Water | Basil Berry | 24-pack 355mL</t>
        </is>
      </c>
      <c r="C1815" s="15" t="inlineStr">
        <is>
          <t>1) Sparkling electrolyte / functional sparkling</t>
        </is>
      </c>
      <c r="D1815" s="30">
        <f>'M1 - Sparkling Electrolyte'!F104</f>
        <v/>
      </c>
      <c r="E1815" s="33">
        <f>'M1 - Sparkling Electrolyte'!J104</f>
        <v/>
      </c>
      <c r="F1815" s="31">
        <f>'M1 - Sparkling Electrolyte'!K104</f>
        <v/>
      </c>
      <c r="G1815" s="30">
        <f>'M1 - Sparkling Electrolyte'!AM104</f>
        <v/>
      </c>
      <c r="H1815" s="31">
        <f>'M1 - Sparkling Electrolyte'!N104</f>
        <v/>
      </c>
      <c r="I1815" s="15">
        <f>'M1 - Sparkling Electrolyte'!AJ104</f>
        <v/>
      </c>
      <c r="J1815" s="15" t="inlineStr">
        <is>
          <t>Capture live promo to assess.</t>
        </is>
      </c>
    </row>
    <row r="1816" ht="28" customHeight="1">
      <c r="A1816" s="15" t="inlineStr">
        <is>
          <t>Aura Bora</t>
        </is>
      </c>
      <c r="B1816" s="15" t="inlineStr">
        <is>
          <t>Aura Bora Herbal Sparkling Water | Lemongrass Coconut | single 355mL</t>
        </is>
      </c>
      <c r="C1816" s="15" t="inlineStr">
        <is>
          <t>1) Sparkling electrolyte / functional sparkling</t>
        </is>
      </c>
      <c r="D1816" s="30">
        <f>'M1 - Sparkling Electrolyte'!F105</f>
        <v/>
      </c>
      <c r="E1816" s="33">
        <f>'M1 - Sparkling Electrolyte'!J105</f>
        <v/>
      </c>
      <c r="F1816" s="31">
        <f>'M1 - Sparkling Electrolyte'!K105</f>
        <v/>
      </c>
      <c r="G1816" s="30">
        <f>'M1 - Sparkling Electrolyte'!AM105</f>
        <v/>
      </c>
      <c r="H1816" s="31">
        <f>'M1 - Sparkling Electrolyte'!N105</f>
        <v/>
      </c>
      <c r="I1816" s="15">
        <f>'M1 - Sparkling Electrolyte'!AJ105</f>
        <v/>
      </c>
      <c r="J1816" s="15" t="inlineStr">
        <is>
          <t>Capture live promo to assess.</t>
        </is>
      </c>
    </row>
    <row r="1817" ht="28" customHeight="1">
      <c r="A1817" s="15" t="inlineStr">
        <is>
          <t>Aura Bora</t>
        </is>
      </c>
      <c r="B1817" s="15" t="inlineStr">
        <is>
          <t>Aura Bora Herbal Sparkling Water | Lemongrass Coconut | 8-pack 355mL</t>
        </is>
      </c>
      <c r="C1817" s="15" t="inlineStr">
        <is>
          <t>1) Sparkling electrolyte / functional sparkling</t>
        </is>
      </c>
      <c r="D1817" s="30">
        <f>'M1 - Sparkling Electrolyte'!F106</f>
        <v/>
      </c>
      <c r="E1817" s="33">
        <f>'M1 - Sparkling Electrolyte'!J106</f>
        <v/>
      </c>
      <c r="F1817" s="31">
        <f>'M1 - Sparkling Electrolyte'!K106</f>
        <v/>
      </c>
      <c r="G1817" s="30">
        <f>'M1 - Sparkling Electrolyte'!AM106</f>
        <v/>
      </c>
      <c r="H1817" s="31">
        <f>'M1 - Sparkling Electrolyte'!N106</f>
        <v/>
      </c>
      <c r="I1817" s="15">
        <f>'M1 - Sparkling Electrolyte'!AJ106</f>
        <v/>
      </c>
      <c r="J1817" s="15" t="inlineStr">
        <is>
          <t>Capture live promo to assess.</t>
        </is>
      </c>
    </row>
    <row r="1818" ht="28" customHeight="1">
      <c r="A1818" s="15" t="inlineStr">
        <is>
          <t>Aura Bora</t>
        </is>
      </c>
      <c r="B1818" s="15" t="inlineStr">
        <is>
          <t>Aura Bora Herbal Sparkling Water | Lemongrass Coconut | 12-pack 355mL</t>
        </is>
      </c>
      <c r="C1818" s="15" t="inlineStr">
        <is>
          <t>1) Sparkling electrolyte / functional sparkling</t>
        </is>
      </c>
      <c r="D1818" s="30">
        <f>'M1 - Sparkling Electrolyte'!F107</f>
        <v/>
      </c>
      <c r="E1818" s="33">
        <f>'M1 - Sparkling Electrolyte'!J107</f>
        <v/>
      </c>
      <c r="F1818" s="31">
        <f>'M1 - Sparkling Electrolyte'!K107</f>
        <v/>
      </c>
      <c r="G1818" s="30">
        <f>'M1 - Sparkling Electrolyte'!AM107</f>
        <v/>
      </c>
      <c r="H1818" s="31">
        <f>'M1 - Sparkling Electrolyte'!N107</f>
        <v/>
      </c>
      <c r="I1818" s="15">
        <f>'M1 - Sparkling Electrolyte'!AJ107</f>
        <v/>
      </c>
      <c r="J1818" s="15" t="inlineStr">
        <is>
          <t>Capture live promo to assess.</t>
        </is>
      </c>
    </row>
    <row r="1819" ht="28" customHeight="1">
      <c r="A1819" s="15" t="inlineStr">
        <is>
          <t>Aura Bora</t>
        </is>
      </c>
      <c r="B1819" s="15" t="inlineStr">
        <is>
          <t>Aura Bora Herbal Sparkling Water | Lemongrass Coconut | 15-pack 355mL</t>
        </is>
      </c>
      <c r="C1819" s="15" t="inlineStr">
        <is>
          <t>1) Sparkling electrolyte / functional sparkling</t>
        </is>
      </c>
      <c r="D1819" s="30">
        <f>'M1 - Sparkling Electrolyte'!F108</f>
        <v/>
      </c>
      <c r="E1819" s="33">
        <f>'M1 - Sparkling Electrolyte'!J108</f>
        <v/>
      </c>
      <c r="F1819" s="31">
        <f>'M1 - Sparkling Electrolyte'!K108</f>
        <v/>
      </c>
      <c r="G1819" s="30">
        <f>'M1 - Sparkling Electrolyte'!AM108</f>
        <v/>
      </c>
      <c r="H1819" s="31">
        <f>'M1 - Sparkling Electrolyte'!N108</f>
        <v/>
      </c>
      <c r="I1819" s="15">
        <f>'M1 - Sparkling Electrolyte'!AJ108</f>
        <v/>
      </c>
      <c r="J1819" s="15" t="inlineStr">
        <is>
          <t>Capture live promo to assess.</t>
        </is>
      </c>
    </row>
    <row r="1820" ht="28" customHeight="1">
      <c r="A1820" s="15" t="inlineStr">
        <is>
          <t>Aura Bora</t>
        </is>
      </c>
      <c r="B1820" s="15" t="inlineStr">
        <is>
          <t>Aura Bora Herbal Sparkling Water | Lemongrass Coconut | 18-pack 355mL</t>
        </is>
      </c>
      <c r="C1820" s="15" t="inlineStr">
        <is>
          <t>1) Sparkling electrolyte / functional sparkling</t>
        </is>
      </c>
      <c r="D1820" s="30">
        <f>'M1 - Sparkling Electrolyte'!F109</f>
        <v/>
      </c>
      <c r="E1820" s="33">
        <f>'M1 - Sparkling Electrolyte'!J109</f>
        <v/>
      </c>
      <c r="F1820" s="31">
        <f>'M1 - Sparkling Electrolyte'!K109</f>
        <v/>
      </c>
      <c r="G1820" s="30">
        <f>'M1 - Sparkling Electrolyte'!AM109</f>
        <v/>
      </c>
      <c r="H1820" s="31">
        <f>'M1 - Sparkling Electrolyte'!N109</f>
        <v/>
      </c>
      <c r="I1820" s="15">
        <f>'M1 - Sparkling Electrolyte'!AJ109</f>
        <v/>
      </c>
      <c r="J1820" s="15" t="inlineStr">
        <is>
          <t>Capture live promo to assess.</t>
        </is>
      </c>
    </row>
    <row r="1821" ht="28" customHeight="1">
      <c r="A1821" s="15" t="inlineStr">
        <is>
          <t>Aura Bora</t>
        </is>
      </c>
      <c r="B1821" s="15" t="inlineStr">
        <is>
          <t>Aura Bora Herbal Sparkling Water | Lemongrass Coconut | 24-pack 355mL</t>
        </is>
      </c>
      <c r="C1821" s="15" t="inlineStr">
        <is>
          <t>1) Sparkling electrolyte / functional sparkling</t>
        </is>
      </c>
      <c r="D1821" s="30">
        <f>'M1 - Sparkling Electrolyte'!F110</f>
        <v/>
      </c>
      <c r="E1821" s="33">
        <f>'M1 - Sparkling Electrolyte'!J110</f>
        <v/>
      </c>
      <c r="F1821" s="31">
        <f>'M1 - Sparkling Electrolyte'!K110</f>
        <v/>
      </c>
      <c r="G1821" s="30">
        <f>'M1 - Sparkling Electrolyte'!AM110</f>
        <v/>
      </c>
      <c r="H1821" s="31">
        <f>'M1 - Sparkling Electrolyte'!N110</f>
        <v/>
      </c>
      <c r="I1821" s="15">
        <f>'M1 - Sparkling Electrolyte'!AJ110</f>
        <v/>
      </c>
      <c r="J1821" s="15" t="inlineStr">
        <is>
          <t>Capture live promo to assess.</t>
        </is>
      </c>
    </row>
    <row r="1822" ht="28" customHeight="1">
      <c r="A1822" s="15" t="inlineStr">
        <is>
          <t>Aura Bora</t>
        </is>
      </c>
      <c r="B1822" s="15" t="inlineStr">
        <is>
          <t>Aura Bora Herbal Sparkling Water | Cactus Rose | single 355mL</t>
        </is>
      </c>
      <c r="C1822" s="15" t="inlineStr">
        <is>
          <t>1) Sparkling electrolyte / functional sparkling</t>
        </is>
      </c>
      <c r="D1822" s="30">
        <f>'M1 - Sparkling Electrolyte'!F111</f>
        <v/>
      </c>
      <c r="E1822" s="33">
        <f>'M1 - Sparkling Electrolyte'!J111</f>
        <v/>
      </c>
      <c r="F1822" s="31">
        <f>'M1 - Sparkling Electrolyte'!K111</f>
        <v/>
      </c>
      <c r="G1822" s="30">
        <f>'M1 - Sparkling Electrolyte'!AM111</f>
        <v/>
      </c>
      <c r="H1822" s="31">
        <f>'M1 - Sparkling Electrolyte'!N111</f>
        <v/>
      </c>
      <c r="I1822" s="15">
        <f>'M1 - Sparkling Electrolyte'!AJ111</f>
        <v/>
      </c>
      <c r="J1822" s="15" t="inlineStr">
        <is>
          <t>Capture live promo to assess.</t>
        </is>
      </c>
    </row>
    <row r="1823" ht="28" customHeight="1">
      <c r="A1823" s="15" t="inlineStr">
        <is>
          <t>Aura Bora</t>
        </is>
      </c>
      <c r="B1823" s="15" t="inlineStr">
        <is>
          <t>Aura Bora Herbal Sparkling Water | Cactus Rose | 8-pack 355mL</t>
        </is>
      </c>
      <c r="C1823" s="15" t="inlineStr">
        <is>
          <t>1) Sparkling electrolyte / functional sparkling</t>
        </is>
      </c>
      <c r="D1823" s="30">
        <f>'M1 - Sparkling Electrolyte'!F112</f>
        <v/>
      </c>
      <c r="E1823" s="33">
        <f>'M1 - Sparkling Electrolyte'!J112</f>
        <v/>
      </c>
      <c r="F1823" s="31">
        <f>'M1 - Sparkling Electrolyte'!K112</f>
        <v/>
      </c>
      <c r="G1823" s="30">
        <f>'M1 - Sparkling Electrolyte'!AM112</f>
        <v/>
      </c>
      <c r="H1823" s="31">
        <f>'M1 - Sparkling Electrolyte'!N112</f>
        <v/>
      </c>
      <c r="I1823" s="15">
        <f>'M1 - Sparkling Electrolyte'!AJ112</f>
        <v/>
      </c>
      <c r="J1823" s="15" t="inlineStr">
        <is>
          <t>Capture live promo to assess.</t>
        </is>
      </c>
    </row>
    <row r="1824" ht="28" customHeight="1">
      <c r="A1824" s="15" t="inlineStr">
        <is>
          <t>Aura Bora</t>
        </is>
      </c>
      <c r="B1824" s="15" t="inlineStr">
        <is>
          <t>Aura Bora Herbal Sparkling Water | Cactus Rose | 12-pack 355mL</t>
        </is>
      </c>
      <c r="C1824" s="15" t="inlineStr">
        <is>
          <t>1) Sparkling electrolyte / functional sparkling</t>
        </is>
      </c>
      <c r="D1824" s="30">
        <f>'M1 - Sparkling Electrolyte'!F113</f>
        <v/>
      </c>
      <c r="E1824" s="33">
        <f>'M1 - Sparkling Electrolyte'!J113</f>
        <v/>
      </c>
      <c r="F1824" s="31">
        <f>'M1 - Sparkling Electrolyte'!K113</f>
        <v/>
      </c>
      <c r="G1824" s="30">
        <f>'M1 - Sparkling Electrolyte'!AM113</f>
        <v/>
      </c>
      <c r="H1824" s="31">
        <f>'M1 - Sparkling Electrolyte'!N113</f>
        <v/>
      </c>
      <c r="I1824" s="15">
        <f>'M1 - Sparkling Electrolyte'!AJ113</f>
        <v/>
      </c>
      <c r="J1824" s="15" t="inlineStr">
        <is>
          <t>Capture live promo to assess.</t>
        </is>
      </c>
    </row>
    <row r="1825" ht="28" customHeight="1">
      <c r="A1825" s="15" t="inlineStr">
        <is>
          <t>Aura Bora</t>
        </is>
      </c>
      <c r="B1825" s="15" t="inlineStr">
        <is>
          <t>Aura Bora Herbal Sparkling Water | Cactus Rose | 15-pack 355mL</t>
        </is>
      </c>
      <c r="C1825" s="15" t="inlineStr">
        <is>
          <t>1) Sparkling electrolyte / functional sparkling</t>
        </is>
      </c>
      <c r="D1825" s="30">
        <f>'M1 - Sparkling Electrolyte'!F114</f>
        <v/>
      </c>
      <c r="E1825" s="33">
        <f>'M1 - Sparkling Electrolyte'!J114</f>
        <v/>
      </c>
      <c r="F1825" s="31">
        <f>'M1 - Sparkling Electrolyte'!K114</f>
        <v/>
      </c>
      <c r="G1825" s="30">
        <f>'M1 - Sparkling Electrolyte'!AM114</f>
        <v/>
      </c>
      <c r="H1825" s="31">
        <f>'M1 - Sparkling Electrolyte'!N114</f>
        <v/>
      </c>
      <c r="I1825" s="15">
        <f>'M1 - Sparkling Electrolyte'!AJ114</f>
        <v/>
      </c>
      <c r="J1825" s="15" t="inlineStr">
        <is>
          <t>Capture live promo to assess.</t>
        </is>
      </c>
    </row>
    <row r="1826" ht="28" customHeight="1">
      <c r="A1826" s="15" t="inlineStr">
        <is>
          <t>Aura Bora</t>
        </is>
      </c>
      <c r="B1826" s="15" t="inlineStr">
        <is>
          <t>Aura Bora Herbal Sparkling Water | Cactus Rose | 18-pack 355mL</t>
        </is>
      </c>
      <c r="C1826" s="15" t="inlineStr">
        <is>
          <t>1) Sparkling electrolyte / functional sparkling</t>
        </is>
      </c>
      <c r="D1826" s="30">
        <f>'M1 - Sparkling Electrolyte'!F115</f>
        <v/>
      </c>
      <c r="E1826" s="33">
        <f>'M1 - Sparkling Electrolyte'!J115</f>
        <v/>
      </c>
      <c r="F1826" s="31">
        <f>'M1 - Sparkling Electrolyte'!K115</f>
        <v/>
      </c>
      <c r="G1826" s="30">
        <f>'M1 - Sparkling Electrolyte'!AM115</f>
        <v/>
      </c>
      <c r="H1826" s="31">
        <f>'M1 - Sparkling Electrolyte'!N115</f>
        <v/>
      </c>
      <c r="I1826" s="15">
        <f>'M1 - Sparkling Electrolyte'!AJ115</f>
        <v/>
      </c>
      <c r="J1826" s="15" t="inlineStr">
        <is>
          <t>Capture live promo to assess.</t>
        </is>
      </c>
    </row>
    <row r="1827" ht="28" customHeight="1">
      <c r="A1827" s="15" t="inlineStr">
        <is>
          <t>Aura Bora</t>
        </is>
      </c>
      <c r="B1827" s="15" t="inlineStr">
        <is>
          <t>Aura Bora Herbal Sparkling Water | Cactus Rose | 24-pack 355mL</t>
        </is>
      </c>
      <c r="C1827" s="15" t="inlineStr">
        <is>
          <t>1) Sparkling electrolyte / functional sparkling</t>
        </is>
      </c>
      <c r="D1827" s="30">
        <f>'M1 - Sparkling Electrolyte'!F116</f>
        <v/>
      </c>
      <c r="E1827" s="33">
        <f>'M1 - Sparkling Electrolyte'!J116</f>
        <v/>
      </c>
      <c r="F1827" s="31">
        <f>'M1 - Sparkling Electrolyte'!K116</f>
        <v/>
      </c>
      <c r="G1827" s="30">
        <f>'M1 - Sparkling Electrolyte'!AM116</f>
        <v/>
      </c>
      <c r="H1827" s="31">
        <f>'M1 - Sparkling Electrolyte'!N116</f>
        <v/>
      </c>
      <c r="I1827" s="15">
        <f>'M1 - Sparkling Electrolyte'!AJ116</f>
        <v/>
      </c>
      <c r="J1827" s="15" t="inlineStr">
        <is>
          <t>Capture live promo to assess.</t>
        </is>
      </c>
    </row>
    <row r="1828" ht="28" customHeight="1">
      <c r="A1828" s="15" t="inlineStr">
        <is>
          <t>Aura Bora</t>
        </is>
      </c>
      <c r="B1828" s="15" t="inlineStr">
        <is>
          <t>Aura Bora Herbal Sparkling Water | Peppermint Watermelon | single 355mL</t>
        </is>
      </c>
      <c r="C1828" s="15" t="inlineStr">
        <is>
          <t>1) Sparkling electrolyte / functional sparkling</t>
        </is>
      </c>
      <c r="D1828" s="30">
        <f>'M1 - Sparkling Electrolyte'!F117</f>
        <v/>
      </c>
      <c r="E1828" s="33">
        <f>'M1 - Sparkling Electrolyte'!J117</f>
        <v/>
      </c>
      <c r="F1828" s="31">
        <f>'M1 - Sparkling Electrolyte'!K117</f>
        <v/>
      </c>
      <c r="G1828" s="30">
        <f>'M1 - Sparkling Electrolyte'!AM117</f>
        <v/>
      </c>
      <c r="H1828" s="31">
        <f>'M1 - Sparkling Electrolyte'!N117</f>
        <v/>
      </c>
      <c r="I1828" s="15">
        <f>'M1 - Sparkling Electrolyte'!AJ117</f>
        <v/>
      </c>
      <c r="J1828" s="15" t="inlineStr">
        <is>
          <t>Capture live promo to assess.</t>
        </is>
      </c>
    </row>
    <row r="1829" ht="28" customHeight="1">
      <c r="A1829" s="15" t="inlineStr">
        <is>
          <t>Aura Bora</t>
        </is>
      </c>
      <c r="B1829" s="15" t="inlineStr">
        <is>
          <t>Aura Bora Herbal Sparkling Water | Peppermint Watermelon | 8-pack 355mL</t>
        </is>
      </c>
      <c r="C1829" s="15" t="inlineStr">
        <is>
          <t>1) Sparkling electrolyte / functional sparkling</t>
        </is>
      </c>
      <c r="D1829" s="30">
        <f>'M1 - Sparkling Electrolyte'!F118</f>
        <v/>
      </c>
      <c r="E1829" s="33">
        <f>'M1 - Sparkling Electrolyte'!J118</f>
        <v/>
      </c>
      <c r="F1829" s="31">
        <f>'M1 - Sparkling Electrolyte'!K118</f>
        <v/>
      </c>
      <c r="G1829" s="30">
        <f>'M1 - Sparkling Electrolyte'!AM118</f>
        <v/>
      </c>
      <c r="H1829" s="31">
        <f>'M1 - Sparkling Electrolyte'!N118</f>
        <v/>
      </c>
      <c r="I1829" s="15">
        <f>'M1 - Sparkling Electrolyte'!AJ118</f>
        <v/>
      </c>
      <c r="J1829" s="15" t="inlineStr">
        <is>
          <t>Capture live promo to assess.</t>
        </is>
      </c>
    </row>
    <row r="1830" ht="28" customHeight="1">
      <c r="A1830" s="15" t="inlineStr">
        <is>
          <t>Aura Bora</t>
        </is>
      </c>
      <c r="B1830" s="15" t="inlineStr">
        <is>
          <t>Aura Bora Herbal Sparkling Water | Peppermint Watermelon | 12-pack 355mL</t>
        </is>
      </c>
      <c r="C1830" s="15" t="inlineStr">
        <is>
          <t>1) Sparkling electrolyte / functional sparkling</t>
        </is>
      </c>
      <c r="D1830" s="30">
        <f>'M1 - Sparkling Electrolyte'!F119</f>
        <v/>
      </c>
      <c r="E1830" s="33">
        <f>'M1 - Sparkling Electrolyte'!J119</f>
        <v/>
      </c>
      <c r="F1830" s="31">
        <f>'M1 - Sparkling Electrolyte'!K119</f>
        <v/>
      </c>
      <c r="G1830" s="30">
        <f>'M1 - Sparkling Electrolyte'!AM119</f>
        <v/>
      </c>
      <c r="H1830" s="31">
        <f>'M1 - Sparkling Electrolyte'!N119</f>
        <v/>
      </c>
      <c r="I1830" s="15">
        <f>'M1 - Sparkling Electrolyte'!AJ119</f>
        <v/>
      </c>
      <c r="J1830" s="15" t="inlineStr">
        <is>
          <t>Capture live promo to assess.</t>
        </is>
      </c>
    </row>
    <row r="1831" ht="28" customHeight="1">
      <c r="A1831" s="15" t="inlineStr">
        <is>
          <t>Aura Bora</t>
        </is>
      </c>
      <c r="B1831" s="15" t="inlineStr">
        <is>
          <t>Aura Bora Herbal Sparkling Water | Peppermint Watermelon | 15-pack 355mL</t>
        </is>
      </c>
      <c r="C1831" s="15" t="inlineStr">
        <is>
          <t>1) Sparkling electrolyte / functional sparkling</t>
        </is>
      </c>
      <c r="D1831" s="30">
        <f>'M1 - Sparkling Electrolyte'!F120</f>
        <v/>
      </c>
      <c r="E1831" s="33">
        <f>'M1 - Sparkling Electrolyte'!J120</f>
        <v/>
      </c>
      <c r="F1831" s="31">
        <f>'M1 - Sparkling Electrolyte'!K120</f>
        <v/>
      </c>
      <c r="G1831" s="30">
        <f>'M1 - Sparkling Electrolyte'!AM120</f>
        <v/>
      </c>
      <c r="H1831" s="31">
        <f>'M1 - Sparkling Electrolyte'!N120</f>
        <v/>
      </c>
      <c r="I1831" s="15">
        <f>'M1 - Sparkling Electrolyte'!AJ120</f>
        <v/>
      </c>
      <c r="J1831" s="15" t="inlineStr">
        <is>
          <t>Capture live promo to assess.</t>
        </is>
      </c>
    </row>
    <row r="1832" ht="28" customHeight="1">
      <c r="A1832" s="15" t="inlineStr">
        <is>
          <t>Aura Bora</t>
        </is>
      </c>
      <c r="B1832" s="15" t="inlineStr">
        <is>
          <t>Aura Bora Herbal Sparkling Water | Peppermint Watermelon | 18-pack 355mL</t>
        </is>
      </c>
      <c r="C1832" s="15" t="inlineStr">
        <is>
          <t>1) Sparkling electrolyte / functional sparkling</t>
        </is>
      </c>
      <c r="D1832" s="30">
        <f>'M1 - Sparkling Electrolyte'!F121</f>
        <v/>
      </c>
      <c r="E1832" s="33">
        <f>'M1 - Sparkling Electrolyte'!J121</f>
        <v/>
      </c>
      <c r="F1832" s="31">
        <f>'M1 - Sparkling Electrolyte'!K121</f>
        <v/>
      </c>
      <c r="G1832" s="30">
        <f>'M1 - Sparkling Electrolyte'!AM121</f>
        <v/>
      </c>
      <c r="H1832" s="31">
        <f>'M1 - Sparkling Electrolyte'!N121</f>
        <v/>
      </c>
      <c r="I1832" s="15">
        <f>'M1 - Sparkling Electrolyte'!AJ121</f>
        <v/>
      </c>
      <c r="J1832" s="15" t="inlineStr">
        <is>
          <t>Capture live promo to assess.</t>
        </is>
      </c>
    </row>
    <row r="1833" ht="28" customHeight="1">
      <c r="A1833" s="15" t="inlineStr">
        <is>
          <t>Aura Bora</t>
        </is>
      </c>
      <c r="B1833" s="15" t="inlineStr">
        <is>
          <t>Aura Bora Herbal Sparkling Water | Peppermint Watermelon | 24-pack 355mL</t>
        </is>
      </c>
      <c r="C1833" s="15" t="inlineStr">
        <is>
          <t>1) Sparkling electrolyte / functional sparkling</t>
        </is>
      </c>
      <c r="D1833" s="30">
        <f>'M1 - Sparkling Electrolyte'!F122</f>
        <v/>
      </c>
      <c r="E1833" s="33">
        <f>'M1 - Sparkling Electrolyte'!J122</f>
        <v/>
      </c>
      <c r="F1833" s="31">
        <f>'M1 - Sparkling Electrolyte'!K122</f>
        <v/>
      </c>
      <c r="G1833" s="30">
        <f>'M1 - Sparkling Electrolyte'!AM122</f>
        <v/>
      </c>
      <c r="H1833" s="31">
        <f>'M1 - Sparkling Electrolyte'!N122</f>
        <v/>
      </c>
      <c r="I1833" s="15">
        <f>'M1 - Sparkling Electrolyte'!AJ122</f>
        <v/>
      </c>
      <c r="J1833" s="15" t="inlineStr">
        <is>
          <t>Capture live promo to assess.</t>
        </is>
      </c>
    </row>
    <row r="1834" ht="28" customHeight="1">
      <c r="A1834" s="15" t="inlineStr">
        <is>
          <t>Sound</t>
        </is>
      </c>
      <c r="B1834" s="15" t="inlineStr">
        <is>
          <t>Sound Sparkling Water (Tea/Botanical) | Blackberry + Lemon Verbena | single 355mL</t>
        </is>
      </c>
      <c r="C1834" s="15" t="inlineStr">
        <is>
          <t>1) Sparkling electrolyte / functional sparkling</t>
        </is>
      </c>
      <c r="D1834" s="30">
        <f>'M1 - Sparkling Electrolyte'!F123</f>
        <v/>
      </c>
      <c r="E1834" s="33">
        <f>'M1 - Sparkling Electrolyte'!J123</f>
        <v/>
      </c>
      <c r="F1834" s="31">
        <f>'M1 - Sparkling Electrolyte'!K123</f>
        <v/>
      </c>
      <c r="G1834" s="30">
        <f>'M1 - Sparkling Electrolyte'!AM123</f>
        <v/>
      </c>
      <c r="H1834" s="31">
        <f>'M1 - Sparkling Electrolyte'!N123</f>
        <v/>
      </c>
      <c r="I1834" s="15">
        <f>'M1 - Sparkling Electrolyte'!AJ123</f>
        <v/>
      </c>
      <c r="J1834" s="15" t="inlineStr">
        <is>
          <t>Capture live promo to assess.</t>
        </is>
      </c>
    </row>
    <row r="1835" ht="28" customHeight="1">
      <c r="A1835" s="15" t="inlineStr">
        <is>
          <t>Sound</t>
        </is>
      </c>
      <c r="B1835" s="15" t="inlineStr">
        <is>
          <t>Sound Sparkling Water (Tea/Botanical) | Blackberry + Lemon Verbena | 8-pack 355mL</t>
        </is>
      </c>
      <c r="C1835" s="15" t="inlineStr">
        <is>
          <t>1) Sparkling electrolyte / functional sparkling</t>
        </is>
      </c>
      <c r="D1835" s="30">
        <f>'M1 - Sparkling Electrolyte'!F124</f>
        <v/>
      </c>
      <c r="E1835" s="33">
        <f>'M1 - Sparkling Electrolyte'!J124</f>
        <v/>
      </c>
      <c r="F1835" s="31">
        <f>'M1 - Sparkling Electrolyte'!K124</f>
        <v/>
      </c>
      <c r="G1835" s="30">
        <f>'M1 - Sparkling Electrolyte'!AM124</f>
        <v/>
      </c>
      <c r="H1835" s="31">
        <f>'M1 - Sparkling Electrolyte'!N124</f>
        <v/>
      </c>
      <c r="I1835" s="15">
        <f>'M1 - Sparkling Electrolyte'!AJ124</f>
        <v/>
      </c>
      <c r="J1835" s="15" t="inlineStr">
        <is>
          <t>Capture live promo to assess.</t>
        </is>
      </c>
    </row>
    <row r="1836" ht="28" customHeight="1">
      <c r="A1836" s="15" t="inlineStr">
        <is>
          <t>Sound</t>
        </is>
      </c>
      <c r="B1836" s="15" t="inlineStr">
        <is>
          <t>Sound Sparkling Water (Tea/Botanical) | Blackberry + Lemon Verbena | 12-pack 355mL</t>
        </is>
      </c>
      <c r="C1836" s="15" t="inlineStr">
        <is>
          <t>1) Sparkling electrolyte / functional sparkling</t>
        </is>
      </c>
      <c r="D1836" s="30">
        <f>'M1 - Sparkling Electrolyte'!F125</f>
        <v/>
      </c>
      <c r="E1836" s="33">
        <f>'M1 - Sparkling Electrolyte'!J125</f>
        <v/>
      </c>
      <c r="F1836" s="31">
        <f>'M1 - Sparkling Electrolyte'!K125</f>
        <v/>
      </c>
      <c r="G1836" s="30">
        <f>'M1 - Sparkling Electrolyte'!AM125</f>
        <v/>
      </c>
      <c r="H1836" s="31">
        <f>'M1 - Sparkling Electrolyte'!N125</f>
        <v/>
      </c>
      <c r="I1836" s="15">
        <f>'M1 - Sparkling Electrolyte'!AJ125</f>
        <v/>
      </c>
      <c r="J1836" s="15" t="inlineStr">
        <is>
          <t>Capture live promo to assess.</t>
        </is>
      </c>
    </row>
    <row r="1837" ht="28" customHeight="1">
      <c r="A1837" s="15" t="inlineStr">
        <is>
          <t>Sound</t>
        </is>
      </c>
      <c r="B1837" s="15" t="inlineStr">
        <is>
          <t>Sound Sparkling Water (Tea/Botanical) | Blackberry + Lemon Verbena | 15-pack 355mL</t>
        </is>
      </c>
      <c r="C1837" s="15" t="inlineStr">
        <is>
          <t>1) Sparkling electrolyte / functional sparkling</t>
        </is>
      </c>
      <c r="D1837" s="30">
        <f>'M1 - Sparkling Electrolyte'!F126</f>
        <v/>
      </c>
      <c r="E1837" s="33">
        <f>'M1 - Sparkling Electrolyte'!J126</f>
        <v/>
      </c>
      <c r="F1837" s="31">
        <f>'M1 - Sparkling Electrolyte'!K126</f>
        <v/>
      </c>
      <c r="G1837" s="30">
        <f>'M1 - Sparkling Electrolyte'!AM126</f>
        <v/>
      </c>
      <c r="H1837" s="31">
        <f>'M1 - Sparkling Electrolyte'!N126</f>
        <v/>
      </c>
      <c r="I1837" s="15">
        <f>'M1 - Sparkling Electrolyte'!AJ126</f>
        <v/>
      </c>
      <c r="J1837" s="15" t="inlineStr">
        <is>
          <t>Capture live promo to assess.</t>
        </is>
      </c>
    </row>
    <row r="1838" ht="28" customHeight="1">
      <c r="A1838" s="15" t="inlineStr">
        <is>
          <t>Sound</t>
        </is>
      </c>
      <c r="B1838" s="15" t="inlineStr">
        <is>
          <t>Sound Sparkling Water (Tea/Botanical) | Blackberry + Lemon Verbena | 18-pack 355mL</t>
        </is>
      </c>
      <c r="C1838" s="15" t="inlineStr">
        <is>
          <t>1) Sparkling electrolyte / functional sparkling</t>
        </is>
      </c>
      <c r="D1838" s="30">
        <f>'M1 - Sparkling Electrolyte'!F127</f>
        <v/>
      </c>
      <c r="E1838" s="33">
        <f>'M1 - Sparkling Electrolyte'!J127</f>
        <v/>
      </c>
      <c r="F1838" s="31">
        <f>'M1 - Sparkling Electrolyte'!K127</f>
        <v/>
      </c>
      <c r="G1838" s="30">
        <f>'M1 - Sparkling Electrolyte'!AM127</f>
        <v/>
      </c>
      <c r="H1838" s="31">
        <f>'M1 - Sparkling Electrolyte'!N127</f>
        <v/>
      </c>
      <c r="I1838" s="15">
        <f>'M1 - Sparkling Electrolyte'!AJ127</f>
        <v/>
      </c>
      <c r="J1838" s="15" t="inlineStr">
        <is>
          <t>Capture live promo to assess.</t>
        </is>
      </c>
    </row>
    <row r="1839" ht="28" customHeight="1">
      <c r="A1839" s="15" t="inlineStr">
        <is>
          <t>Sound</t>
        </is>
      </c>
      <c r="B1839" s="15" t="inlineStr">
        <is>
          <t>Sound Sparkling Water (Tea/Botanical) | Blackberry + Lemon Verbena | 24-pack 355mL</t>
        </is>
      </c>
      <c r="C1839" s="15" t="inlineStr">
        <is>
          <t>1) Sparkling electrolyte / functional sparkling</t>
        </is>
      </c>
      <c r="D1839" s="30">
        <f>'M1 - Sparkling Electrolyte'!F128</f>
        <v/>
      </c>
      <c r="E1839" s="33">
        <f>'M1 - Sparkling Electrolyte'!J128</f>
        <v/>
      </c>
      <c r="F1839" s="31">
        <f>'M1 - Sparkling Electrolyte'!K128</f>
        <v/>
      </c>
      <c r="G1839" s="30">
        <f>'M1 - Sparkling Electrolyte'!AM128</f>
        <v/>
      </c>
      <c r="H1839" s="31">
        <f>'M1 - Sparkling Electrolyte'!N128</f>
        <v/>
      </c>
      <c r="I1839" s="15">
        <f>'M1 - Sparkling Electrolyte'!AJ128</f>
        <v/>
      </c>
      <c r="J1839" s="15" t="inlineStr">
        <is>
          <t>Capture live promo to assess.</t>
        </is>
      </c>
    </row>
    <row r="1840" ht="28" customHeight="1">
      <c r="A1840" s="15" t="inlineStr">
        <is>
          <t>Sound</t>
        </is>
      </c>
      <c r="B1840" s="15" t="inlineStr">
        <is>
          <t>Sound Sparkling Water (Tea/Botanical) | Grapefruit + Hops | single 355mL</t>
        </is>
      </c>
      <c r="C1840" s="15" t="inlineStr">
        <is>
          <t>1) Sparkling electrolyte / functional sparkling</t>
        </is>
      </c>
      <c r="D1840" s="30">
        <f>'M1 - Sparkling Electrolyte'!F129</f>
        <v/>
      </c>
      <c r="E1840" s="33">
        <f>'M1 - Sparkling Electrolyte'!J129</f>
        <v/>
      </c>
      <c r="F1840" s="31">
        <f>'M1 - Sparkling Electrolyte'!K129</f>
        <v/>
      </c>
      <c r="G1840" s="30">
        <f>'M1 - Sparkling Electrolyte'!AM129</f>
        <v/>
      </c>
      <c r="H1840" s="31">
        <f>'M1 - Sparkling Electrolyte'!N129</f>
        <v/>
      </c>
      <c r="I1840" s="15">
        <f>'M1 - Sparkling Electrolyte'!AJ129</f>
        <v/>
      </c>
      <c r="J1840" s="15" t="inlineStr">
        <is>
          <t>Capture live promo to assess.</t>
        </is>
      </c>
    </row>
    <row r="1841" ht="28" customHeight="1">
      <c r="A1841" s="15" t="inlineStr">
        <is>
          <t>Sound</t>
        </is>
      </c>
      <c r="B1841" s="15" t="inlineStr">
        <is>
          <t>Sound Sparkling Water (Tea/Botanical) | Grapefruit + Hops | 8-pack 355mL</t>
        </is>
      </c>
      <c r="C1841" s="15" t="inlineStr">
        <is>
          <t>1) Sparkling electrolyte / functional sparkling</t>
        </is>
      </c>
      <c r="D1841" s="30">
        <f>'M1 - Sparkling Electrolyte'!F130</f>
        <v/>
      </c>
      <c r="E1841" s="33">
        <f>'M1 - Sparkling Electrolyte'!J130</f>
        <v/>
      </c>
      <c r="F1841" s="31">
        <f>'M1 - Sparkling Electrolyte'!K130</f>
        <v/>
      </c>
      <c r="G1841" s="30">
        <f>'M1 - Sparkling Electrolyte'!AM130</f>
        <v/>
      </c>
      <c r="H1841" s="31">
        <f>'M1 - Sparkling Electrolyte'!N130</f>
        <v/>
      </c>
      <c r="I1841" s="15">
        <f>'M1 - Sparkling Electrolyte'!AJ130</f>
        <v/>
      </c>
      <c r="J1841" s="15" t="inlineStr">
        <is>
          <t>Capture live promo to assess.</t>
        </is>
      </c>
    </row>
    <row r="1842" ht="28" customHeight="1">
      <c r="A1842" s="15" t="inlineStr">
        <is>
          <t>Sound</t>
        </is>
      </c>
      <c r="B1842" s="15" t="inlineStr">
        <is>
          <t>Sound Sparkling Water (Tea/Botanical) | Grapefruit + Hops | 12-pack 355mL</t>
        </is>
      </c>
      <c r="C1842" s="15" t="inlineStr">
        <is>
          <t>1) Sparkling electrolyte / functional sparkling</t>
        </is>
      </c>
      <c r="D1842" s="30">
        <f>'M1 - Sparkling Electrolyte'!F131</f>
        <v/>
      </c>
      <c r="E1842" s="33">
        <f>'M1 - Sparkling Electrolyte'!J131</f>
        <v/>
      </c>
      <c r="F1842" s="31">
        <f>'M1 - Sparkling Electrolyte'!K131</f>
        <v/>
      </c>
      <c r="G1842" s="30">
        <f>'M1 - Sparkling Electrolyte'!AM131</f>
        <v/>
      </c>
      <c r="H1842" s="31">
        <f>'M1 - Sparkling Electrolyte'!N131</f>
        <v/>
      </c>
      <c r="I1842" s="15">
        <f>'M1 - Sparkling Electrolyte'!AJ131</f>
        <v/>
      </c>
      <c r="J1842" s="15" t="inlineStr">
        <is>
          <t>Capture live promo to assess.</t>
        </is>
      </c>
    </row>
    <row r="1843" ht="28" customHeight="1">
      <c r="A1843" s="15" t="inlineStr">
        <is>
          <t>Sound</t>
        </is>
      </c>
      <c r="B1843" s="15" t="inlineStr">
        <is>
          <t>Sound Sparkling Water (Tea/Botanical) | Grapefruit + Hops | 15-pack 355mL</t>
        </is>
      </c>
      <c r="C1843" s="15" t="inlineStr">
        <is>
          <t>1) Sparkling electrolyte / functional sparkling</t>
        </is>
      </c>
      <c r="D1843" s="30">
        <f>'M1 - Sparkling Electrolyte'!F132</f>
        <v/>
      </c>
      <c r="E1843" s="33">
        <f>'M1 - Sparkling Electrolyte'!J132</f>
        <v/>
      </c>
      <c r="F1843" s="31">
        <f>'M1 - Sparkling Electrolyte'!K132</f>
        <v/>
      </c>
      <c r="G1843" s="30">
        <f>'M1 - Sparkling Electrolyte'!AM132</f>
        <v/>
      </c>
      <c r="H1843" s="31">
        <f>'M1 - Sparkling Electrolyte'!N132</f>
        <v/>
      </c>
      <c r="I1843" s="15">
        <f>'M1 - Sparkling Electrolyte'!AJ132</f>
        <v/>
      </c>
      <c r="J1843" s="15" t="inlineStr">
        <is>
          <t>Capture live promo to assess.</t>
        </is>
      </c>
    </row>
    <row r="1844" ht="28" customHeight="1">
      <c r="A1844" s="15" t="inlineStr">
        <is>
          <t>Sound</t>
        </is>
      </c>
      <c r="B1844" s="15" t="inlineStr">
        <is>
          <t>Sound Sparkling Water (Tea/Botanical) | Grapefruit + Hops | 18-pack 355mL</t>
        </is>
      </c>
      <c r="C1844" s="15" t="inlineStr">
        <is>
          <t>1) Sparkling electrolyte / functional sparkling</t>
        </is>
      </c>
      <c r="D1844" s="30">
        <f>'M1 - Sparkling Electrolyte'!F133</f>
        <v/>
      </c>
      <c r="E1844" s="33">
        <f>'M1 - Sparkling Electrolyte'!J133</f>
        <v/>
      </c>
      <c r="F1844" s="31">
        <f>'M1 - Sparkling Electrolyte'!K133</f>
        <v/>
      </c>
      <c r="G1844" s="30">
        <f>'M1 - Sparkling Electrolyte'!AM133</f>
        <v/>
      </c>
      <c r="H1844" s="31">
        <f>'M1 - Sparkling Electrolyte'!N133</f>
        <v/>
      </c>
      <c r="I1844" s="15">
        <f>'M1 - Sparkling Electrolyte'!AJ133</f>
        <v/>
      </c>
      <c r="J1844" s="15" t="inlineStr">
        <is>
          <t>Capture live promo to assess.</t>
        </is>
      </c>
    </row>
    <row r="1845" ht="28" customHeight="1">
      <c r="A1845" s="15" t="inlineStr">
        <is>
          <t>Sound</t>
        </is>
      </c>
      <c r="B1845" s="15" t="inlineStr">
        <is>
          <t>Sound Sparkling Water (Tea/Botanical) | Grapefruit + Hops | 24-pack 355mL</t>
        </is>
      </c>
      <c r="C1845" s="15" t="inlineStr">
        <is>
          <t>1) Sparkling electrolyte / functional sparkling</t>
        </is>
      </c>
      <c r="D1845" s="30">
        <f>'M1 - Sparkling Electrolyte'!F134</f>
        <v/>
      </c>
      <c r="E1845" s="33">
        <f>'M1 - Sparkling Electrolyte'!J134</f>
        <v/>
      </c>
      <c r="F1845" s="31">
        <f>'M1 - Sparkling Electrolyte'!K134</f>
        <v/>
      </c>
      <c r="G1845" s="30">
        <f>'M1 - Sparkling Electrolyte'!AM134</f>
        <v/>
      </c>
      <c r="H1845" s="31">
        <f>'M1 - Sparkling Electrolyte'!N134</f>
        <v/>
      </c>
      <c r="I1845" s="15">
        <f>'M1 - Sparkling Electrolyte'!AJ134</f>
        <v/>
      </c>
      <c r="J1845" s="15" t="inlineStr">
        <is>
          <t>Capture live promo to assess.</t>
        </is>
      </c>
    </row>
    <row r="1846" ht="28" customHeight="1">
      <c r="A1846" s="15" t="inlineStr">
        <is>
          <t>Sound</t>
        </is>
      </c>
      <c r="B1846" s="15" t="inlineStr">
        <is>
          <t>Sound Sparkling Water (Tea/Botanical) | Lemon Ginger | single 355mL</t>
        </is>
      </c>
      <c r="C1846" s="15" t="inlineStr">
        <is>
          <t>1) Sparkling electrolyte / functional sparkling</t>
        </is>
      </c>
      <c r="D1846" s="30">
        <f>'M1 - Sparkling Electrolyte'!F135</f>
        <v/>
      </c>
      <c r="E1846" s="33">
        <f>'M1 - Sparkling Electrolyte'!J135</f>
        <v/>
      </c>
      <c r="F1846" s="31">
        <f>'M1 - Sparkling Electrolyte'!K135</f>
        <v/>
      </c>
      <c r="G1846" s="30">
        <f>'M1 - Sparkling Electrolyte'!AM135</f>
        <v/>
      </c>
      <c r="H1846" s="31">
        <f>'M1 - Sparkling Electrolyte'!N135</f>
        <v/>
      </c>
      <c r="I1846" s="15">
        <f>'M1 - Sparkling Electrolyte'!AJ135</f>
        <v/>
      </c>
      <c r="J1846" s="15" t="inlineStr">
        <is>
          <t>Capture live promo to assess.</t>
        </is>
      </c>
    </row>
    <row r="1847" ht="28" customHeight="1">
      <c r="A1847" s="15" t="inlineStr">
        <is>
          <t>Sound</t>
        </is>
      </c>
      <c r="B1847" s="15" t="inlineStr">
        <is>
          <t>Sound Sparkling Water (Tea/Botanical) | Lemon Ginger | 8-pack 355mL</t>
        </is>
      </c>
      <c r="C1847" s="15" t="inlineStr">
        <is>
          <t>1) Sparkling electrolyte / functional sparkling</t>
        </is>
      </c>
      <c r="D1847" s="30">
        <f>'M1 - Sparkling Electrolyte'!F136</f>
        <v/>
      </c>
      <c r="E1847" s="33">
        <f>'M1 - Sparkling Electrolyte'!J136</f>
        <v/>
      </c>
      <c r="F1847" s="31">
        <f>'M1 - Sparkling Electrolyte'!K136</f>
        <v/>
      </c>
      <c r="G1847" s="30">
        <f>'M1 - Sparkling Electrolyte'!AM136</f>
        <v/>
      </c>
      <c r="H1847" s="31">
        <f>'M1 - Sparkling Electrolyte'!N136</f>
        <v/>
      </c>
      <c r="I1847" s="15">
        <f>'M1 - Sparkling Electrolyte'!AJ136</f>
        <v/>
      </c>
      <c r="J1847" s="15" t="inlineStr">
        <is>
          <t>Capture live promo to assess.</t>
        </is>
      </c>
    </row>
    <row r="1848" ht="28" customHeight="1">
      <c r="A1848" s="15" t="inlineStr">
        <is>
          <t>Sound</t>
        </is>
      </c>
      <c r="B1848" s="15" t="inlineStr">
        <is>
          <t>Sound Sparkling Water (Tea/Botanical) | Lemon Ginger | 12-pack 355mL</t>
        </is>
      </c>
      <c r="C1848" s="15" t="inlineStr">
        <is>
          <t>1) Sparkling electrolyte / functional sparkling</t>
        </is>
      </c>
      <c r="D1848" s="30">
        <f>'M1 - Sparkling Electrolyte'!F137</f>
        <v/>
      </c>
      <c r="E1848" s="33">
        <f>'M1 - Sparkling Electrolyte'!J137</f>
        <v/>
      </c>
      <c r="F1848" s="31">
        <f>'M1 - Sparkling Electrolyte'!K137</f>
        <v/>
      </c>
      <c r="G1848" s="30">
        <f>'M1 - Sparkling Electrolyte'!AM137</f>
        <v/>
      </c>
      <c r="H1848" s="31">
        <f>'M1 - Sparkling Electrolyte'!N137</f>
        <v/>
      </c>
      <c r="I1848" s="15">
        <f>'M1 - Sparkling Electrolyte'!AJ137</f>
        <v/>
      </c>
      <c r="J1848" s="15" t="inlineStr">
        <is>
          <t>Capture live promo to assess.</t>
        </is>
      </c>
    </row>
    <row r="1849" ht="28" customHeight="1">
      <c r="A1849" s="15" t="inlineStr">
        <is>
          <t>Sound</t>
        </is>
      </c>
      <c r="B1849" s="15" t="inlineStr">
        <is>
          <t>Sound Sparkling Water (Tea/Botanical) | Lemon Ginger | 15-pack 355mL</t>
        </is>
      </c>
      <c r="C1849" s="15" t="inlineStr">
        <is>
          <t>1) Sparkling electrolyte / functional sparkling</t>
        </is>
      </c>
      <c r="D1849" s="30">
        <f>'M1 - Sparkling Electrolyte'!F138</f>
        <v/>
      </c>
      <c r="E1849" s="33">
        <f>'M1 - Sparkling Electrolyte'!J138</f>
        <v/>
      </c>
      <c r="F1849" s="31">
        <f>'M1 - Sparkling Electrolyte'!K138</f>
        <v/>
      </c>
      <c r="G1849" s="30">
        <f>'M1 - Sparkling Electrolyte'!AM138</f>
        <v/>
      </c>
      <c r="H1849" s="31">
        <f>'M1 - Sparkling Electrolyte'!N138</f>
        <v/>
      </c>
      <c r="I1849" s="15">
        <f>'M1 - Sparkling Electrolyte'!AJ138</f>
        <v/>
      </c>
      <c r="J1849" s="15" t="inlineStr">
        <is>
          <t>Capture live promo to assess.</t>
        </is>
      </c>
    </row>
    <row r="1850" ht="28" customHeight="1">
      <c r="A1850" s="15" t="inlineStr">
        <is>
          <t>Sound</t>
        </is>
      </c>
      <c r="B1850" s="15" t="inlineStr">
        <is>
          <t>Sound Sparkling Water (Tea/Botanical) | Lemon Ginger | 18-pack 355mL</t>
        </is>
      </c>
      <c r="C1850" s="15" t="inlineStr">
        <is>
          <t>1) Sparkling electrolyte / functional sparkling</t>
        </is>
      </c>
      <c r="D1850" s="30">
        <f>'M1 - Sparkling Electrolyte'!F139</f>
        <v/>
      </c>
      <c r="E1850" s="33">
        <f>'M1 - Sparkling Electrolyte'!J139</f>
        <v/>
      </c>
      <c r="F1850" s="31">
        <f>'M1 - Sparkling Electrolyte'!K139</f>
        <v/>
      </c>
      <c r="G1850" s="30">
        <f>'M1 - Sparkling Electrolyte'!AM139</f>
        <v/>
      </c>
      <c r="H1850" s="31">
        <f>'M1 - Sparkling Electrolyte'!N139</f>
        <v/>
      </c>
      <c r="I1850" s="15">
        <f>'M1 - Sparkling Electrolyte'!AJ139</f>
        <v/>
      </c>
      <c r="J1850" s="15" t="inlineStr">
        <is>
          <t>Capture live promo to assess.</t>
        </is>
      </c>
    </row>
    <row r="1851" ht="28" customHeight="1">
      <c r="A1851" s="15" t="inlineStr">
        <is>
          <t>Sound</t>
        </is>
      </c>
      <c r="B1851" s="15" t="inlineStr">
        <is>
          <t>Sound Sparkling Water (Tea/Botanical) | Lemon Ginger | 24-pack 355mL</t>
        </is>
      </c>
      <c r="C1851" s="15" t="inlineStr">
        <is>
          <t>1) Sparkling electrolyte / functional sparkling</t>
        </is>
      </c>
      <c r="D1851" s="30">
        <f>'M1 - Sparkling Electrolyte'!F140</f>
        <v/>
      </c>
      <c r="E1851" s="33">
        <f>'M1 - Sparkling Electrolyte'!J140</f>
        <v/>
      </c>
      <c r="F1851" s="31">
        <f>'M1 - Sparkling Electrolyte'!K140</f>
        <v/>
      </c>
      <c r="G1851" s="30">
        <f>'M1 - Sparkling Electrolyte'!AM140</f>
        <v/>
      </c>
      <c r="H1851" s="31">
        <f>'M1 - Sparkling Electrolyte'!N140</f>
        <v/>
      </c>
      <c r="I1851" s="15">
        <f>'M1 - Sparkling Electrolyte'!AJ140</f>
        <v/>
      </c>
      <c r="J1851" s="15" t="inlineStr">
        <is>
          <t>Capture live promo to assess.</t>
        </is>
      </c>
    </row>
    <row r="1852" ht="28" customHeight="1">
      <c r="A1852" s="15" t="inlineStr">
        <is>
          <t>Sound</t>
        </is>
      </c>
      <c r="B1852" s="15" t="inlineStr">
        <is>
          <t>Sound Sparkling Water (Tea/Botanical) | Cucumber + Mint Green Tea | single 355mL</t>
        </is>
      </c>
      <c r="C1852" s="15" t="inlineStr">
        <is>
          <t>1) Sparkling electrolyte / functional sparkling</t>
        </is>
      </c>
      <c r="D1852" s="30">
        <f>'M1 - Sparkling Electrolyte'!F141</f>
        <v/>
      </c>
      <c r="E1852" s="33">
        <f>'M1 - Sparkling Electrolyte'!J141</f>
        <v/>
      </c>
      <c r="F1852" s="31">
        <f>'M1 - Sparkling Electrolyte'!K141</f>
        <v/>
      </c>
      <c r="G1852" s="30">
        <f>'M1 - Sparkling Electrolyte'!AM141</f>
        <v/>
      </c>
      <c r="H1852" s="31">
        <f>'M1 - Sparkling Electrolyte'!N141</f>
        <v/>
      </c>
      <c r="I1852" s="15">
        <f>'M1 - Sparkling Electrolyte'!AJ141</f>
        <v/>
      </c>
      <c r="J1852" s="15" t="inlineStr">
        <is>
          <t>Capture live promo to assess.</t>
        </is>
      </c>
    </row>
    <row r="1853" ht="28" customHeight="1">
      <c r="A1853" s="15" t="inlineStr">
        <is>
          <t>Sound</t>
        </is>
      </c>
      <c r="B1853" s="15" t="inlineStr">
        <is>
          <t>Sound Sparkling Water (Tea/Botanical) | Cucumber + Mint Green Tea | 8-pack 355mL</t>
        </is>
      </c>
      <c r="C1853" s="15" t="inlineStr">
        <is>
          <t>1) Sparkling electrolyte / functional sparkling</t>
        </is>
      </c>
      <c r="D1853" s="30">
        <f>'M1 - Sparkling Electrolyte'!F142</f>
        <v/>
      </c>
      <c r="E1853" s="33">
        <f>'M1 - Sparkling Electrolyte'!J142</f>
        <v/>
      </c>
      <c r="F1853" s="31">
        <f>'M1 - Sparkling Electrolyte'!K142</f>
        <v/>
      </c>
      <c r="G1853" s="30">
        <f>'M1 - Sparkling Electrolyte'!AM142</f>
        <v/>
      </c>
      <c r="H1853" s="31">
        <f>'M1 - Sparkling Electrolyte'!N142</f>
        <v/>
      </c>
      <c r="I1853" s="15">
        <f>'M1 - Sparkling Electrolyte'!AJ142</f>
        <v/>
      </c>
      <c r="J1853" s="15" t="inlineStr">
        <is>
          <t>Capture live promo to assess.</t>
        </is>
      </c>
    </row>
    <row r="1854" ht="28" customHeight="1">
      <c r="A1854" s="15" t="inlineStr">
        <is>
          <t>Sound</t>
        </is>
      </c>
      <c r="B1854" s="15" t="inlineStr">
        <is>
          <t>Sound Sparkling Water (Tea/Botanical) | Cucumber + Mint Green Tea | 12-pack 355mL</t>
        </is>
      </c>
      <c r="C1854" s="15" t="inlineStr">
        <is>
          <t>1) Sparkling electrolyte / functional sparkling</t>
        </is>
      </c>
      <c r="D1854" s="30">
        <f>'M1 - Sparkling Electrolyte'!F143</f>
        <v/>
      </c>
      <c r="E1854" s="33">
        <f>'M1 - Sparkling Electrolyte'!J143</f>
        <v/>
      </c>
      <c r="F1854" s="31">
        <f>'M1 - Sparkling Electrolyte'!K143</f>
        <v/>
      </c>
      <c r="G1854" s="30">
        <f>'M1 - Sparkling Electrolyte'!AM143</f>
        <v/>
      </c>
      <c r="H1854" s="31">
        <f>'M1 - Sparkling Electrolyte'!N143</f>
        <v/>
      </c>
      <c r="I1854" s="15">
        <f>'M1 - Sparkling Electrolyte'!AJ143</f>
        <v/>
      </c>
      <c r="J1854" s="15" t="inlineStr">
        <is>
          <t>Capture live promo to assess.</t>
        </is>
      </c>
    </row>
    <row r="1855" ht="28" customHeight="1">
      <c r="A1855" s="15" t="inlineStr">
        <is>
          <t>Sound</t>
        </is>
      </c>
      <c r="B1855" s="15" t="inlineStr">
        <is>
          <t>Sound Sparkling Water (Tea/Botanical) | Cucumber + Mint Green Tea | 15-pack 355mL</t>
        </is>
      </c>
      <c r="C1855" s="15" t="inlineStr">
        <is>
          <t>1) Sparkling electrolyte / functional sparkling</t>
        </is>
      </c>
      <c r="D1855" s="30">
        <f>'M1 - Sparkling Electrolyte'!F144</f>
        <v/>
      </c>
      <c r="E1855" s="33">
        <f>'M1 - Sparkling Electrolyte'!J144</f>
        <v/>
      </c>
      <c r="F1855" s="31">
        <f>'M1 - Sparkling Electrolyte'!K144</f>
        <v/>
      </c>
      <c r="G1855" s="30">
        <f>'M1 - Sparkling Electrolyte'!AM144</f>
        <v/>
      </c>
      <c r="H1855" s="31">
        <f>'M1 - Sparkling Electrolyte'!N144</f>
        <v/>
      </c>
      <c r="I1855" s="15">
        <f>'M1 - Sparkling Electrolyte'!AJ144</f>
        <v/>
      </c>
      <c r="J1855" s="15" t="inlineStr">
        <is>
          <t>Capture live promo to assess.</t>
        </is>
      </c>
    </row>
    <row r="1856" ht="28" customHeight="1">
      <c r="A1856" s="15" t="inlineStr">
        <is>
          <t>Sound</t>
        </is>
      </c>
      <c r="B1856" s="15" t="inlineStr">
        <is>
          <t>Sound Sparkling Water (Tea/Botanical) | Cucumber + Mint Green Tea | 18-pack 355mL</t>
        </is>
      </c>
      <c r="C1856" s="15" t="inlineStr">
        <is>
          <t>1) Sparkling electrolyte / functional sparkling</t>
        </is>
      </c>
      <c r="D1856" s="30">
        <f>'M1 - Sparkling Electrolyte'!F145</f>
        <v/>
      </c>
      <c r="E1856" s="33">
        <f>'M1 - Sparkling Electrolyte'!J145</f>
        <v/>
      </c>
      <c r="F1856" s="31">
        <f>'M1 - Sparkling Electrolyte'!K145</f>
        <v/>
      </c>
      <c r="G1856" s="30">
        <f>'M1 - Sparkling Electrolyte'!AM145</f>
        <v/>
      </c>
      <c r="H1856" s="31">
        <f>'M1 - Sparkling Electrolyte'!N145</f>
        <v/>
      </c>
      <c r="I1856" s="15">
        <f>'M1 - Sparkling Electrolyte'!AJ145</f>
        <v/>
      </c>
      <c r="J1856" s="15" t="inlineStr">
        <is>
          <t>Capture live promo to assess.</t>
        </is>
      </c>
    </row>
    <row r="1857" ht="28" customHeight="1">
      <c r="A1857" s="15" t="inlineStr">
        <is>
          <t>Sound</t>
        </is>
      </c>
      <c r="B1857" s="15" t="inlineStr">
        <is>
          <t>Sound Sparkling Water (Tea/Botanical) | Cucumber + Mint Green Tea | 24-pack 355mL</t>
        </is>
      </c>
      <c r="C1857" s="15" t="inlineStr">
        <is>
          <t>1) Sparkling electrolyte / functional sparkling</t>
        </is>
      </c>
      <c r="D1857" s="30">
        <f>'M1 - Sparkling Electrolyte'!F146</f>
        <v/>
      </c>
      <c r="E1857" s="33">
        <f>'M1 - Sparkling Electrolyte'!J146</f>
        <v/>
      </c>
      <c r="F1857" s="31">
        <f>'M1 - Sparkling Electrolyte'!K146</f>
        <v/>
      </c>
      <c r="G1857" s="30">
        <f>'M1 - Sparkling Electrolyte'!AM146</f>
        <v/>
      </c>
      <c r="H1857" s="31">
        <f>'M1 - Sparkling Electrolyte'!N146</f>
        <v/>
      </c>
      <c r="I1857" s="15">
        <f>'M1 - Sparkling Electrolyte'!AJ146</f>
        <v/>
      </c>
      <c r="J1857" s="15" t="inlineStr">
        <is>
          <t>Capture live promo to assess.</t>
        </is>
      </c>
    </row>
    <row r="1858" ht="28" customHeight="1">
      <c r="A1858" s="15" t="inlineStr">
        <is>
          <t>Halo Sport</t>
        </is>
      </c>
      <c r="B1858" s="15" t="inlineStr">
        <is>
          <t>Halo Sport Sparkling Electrolyte Water | Lemon Lime | single 355mL</t>
        </is>
      </c>
      <c r="C1858" s="15" t="inlineStr">
        <is>
          <t>1) Sparkling electrolyte / functional sparkling</t>
        </is>
      </c>
      <c r="D1858" s="30">
        <f>'M1 - Sparkling Electrolyte'!F147</f>
        <v/>
      </c>
      <c r="E1858" s="33">
        <f>'M1 - Sparkling Electrolyte'!J147</f>
        <v/>
      </c>
      <c r="F1858" s="31">
        <f>'M1 - Sparkling Electrolyte'!K147</f>
        <v/>
      </c>
      <c r="G1858" s="30">
        <f>'M1 - Sparkling Electrolyte'!AM147</f>
        <v/>
      </c>
      <c r="H1858" s="31">
        <f>'M1 - Sparkling Electrolyte'!N147</f>
        <v/>
      </c>
      <c r="I1858" s="15">
        <f>'M1 - Sparkling Electrolyte'!AJ147</f>
        <v/>
      </c>
      <c r="J1858" s="15" t="inlineStr">
        <is>
          <t>Capture live promo to assess.</t>
        </is>
      </c>
    </row>
    <row r="1859" ht="28" customHeight="1">
      <c r="A1859" s="15" t="inlineStr">
        <is>
          <t>Halo Sport</t>
        </is>
      </c>
      <c r="B1859" s="15" t="inlineStr">
        <is>
          <t>Halo Sport Sparkling Electrolyte Water | Lemon Lime | 8-pack 355mL</t>
        </is>
      </c>
      <c r="C1859" s="15" t="inlineStr">
        <is>
          <t>1) Sparkling electrolyte / functional sparkling</t>
        </is>
      </c>
      <c r="D1859" s="30">
        <f>'M1 - Sparkling Electrolyte'!F148</f>
        <v/>
      </c>
      <c r="E1859" s="33">
        <f>'M1 - Sparkling Electrolyte'!J148</f>
        <v/>
      </c>
      <c r="F1859" s="31">
        <f>'M1 - Sparkling Electrolyte'!K148</f>
        <v/>
      </c>
      <c r="G1859" s="30">
        <f>'M1 - Sparkling Electrolyte'!AM148</f>
        <v/>
      </c>
      <c r="H1859" s="31">
        <f>'M1 - Sparkling Electrolyte'!N148</f>
        <v/>
      </c>
      <c r="I1859" s="15">
        <f>'M1 - Sparkling Electrolyte'!AJ148</f>
        <v/>
      </c>
      <c r="J1859" s="15" t="inlineStr">
        <is>
          <t>Capture live promo to assess.</t>
        </is>
      </c>
    </row>
    <row r="1860" ht="28" customHeight="1">
      <c r="A1860" s="15" t="inlineStr">
        <is>
          <t>Halo Sport</t>
        </is>
      </c>
      <c r="B1860" s="15" t="inlineStr">
        <is>
          <t>Halo Sport Sparkling Electrolyte Water | Lemon Lime | 12-pack 355mL</t>
        </is>
      </c>
      <c r="C1860" s="15" t="inlineStr">
        <is>
          <t>1) Sparkling electrolyte / functional sparkling</t>
        </is>
      </c>
      <c r="D1860" s="30">
        <f>'M1 - Sparkling Electrolyte'!F149</f>
        <v/>
      </c>
      <c r="E1860" s="33">
        <f>'M1 - Sparkling Electrolyte'!J149</f>
        <v/>
      </c>
      <c r="F1860" s="31">
        <f>'M1 - Sparkling Electrolyte'!K149</f>
        <v/>
      </c>
      <c r="G1860" s="30">
        <f>'M1 - Sparkling Electrolyte'!AM149</f>
        <v/>
      </c>
      <c r="H1860" s="31">
        <f>'M1 - Sparkling Electrolyte'!N149</f>
        <v/>
      </c>
      <c r="I1860" s="15">
        <f>'M1 - Sparkling Electrolyte'!AJ149</f>
        <v/>
      </c>
      <c r="J1860" s="15" t="inlineStr">
        <is>
          <t>Capture live promo to assess.</t>
        </is>
      </c>
    </row>
    <row r="1861" ht="28" customHeight="1">
      <c r="A1861" s="15" t="inlineStr">
        <is>
          <t>Halo Sport</t>
        </is>
      </c>
      <c r="B1861" s="15" t="inlineStr">
        <is>
          <t>Halo Sport Sparkling Electrolyte Water | Lemon Lime | 15-pack 355mL</t>
        </is>
      </c>
      <c r="C1861" s="15" t="inlineStr">
        <is>
          <t>1) Sparkling electrolyte / functional sparkling</t>
        </is>
      </c>
      <c r="D1861" s="30">
        <f>'M1 - Sparkling Electrolyte'!F150</f>
        <v/>
      </c>
      <c r="E1861" s="33">
        <f>'M1 - Sparkling Electrolyte'!J150</f>
        <v/>
      </c>
      <c r="F1861" s="31">
        <f>'M1 - Sparkling Electrolyte'!K150</f>
        <v/>
      </c>
      <c r="G1861" s="30">
        <f>'M1 - Sparkling Electrolyte'!AM150</f>
        <v/>
      </c>
      <c r="H1861" s="31">
        <f>'M1 - Sparkling Electrolyte'!N150</f>
        <v/>
      </c>
      <c r="I1861" s="15">
        <f>'M1 - Sparkling Electrolyte'!AJ150</f>
        <v/>
      </c>
      <c r="J1861" s="15" t="inlineStr">
        <is>
          <t>Capture live promo to assess.</t>
        </is>
      </c>
    </row>
    <row r="1862" ht="28" customHeight="1">
      <c r="A1862" s="15" t="inlineStr">
        <is>
          <t>Halo Sport</t>
        </is>
      </c>
      <c r="B1862" s="15" t="inlineStr">
        <is>
          <t>Halo Sport Sparkling Electrolyte Water | Lemon Lime | 18-pack 355mL</t>
        </is>
      </c>
      <c r="C1862" s="15" t="inlineStr">
        <is>
          <t>1) Sparkling electrolyte / functional sparkling</t>
        </is>
      </c>
      <c r="D1862" s="30">
        <f>'M1 - Sparkling Electrolyte'!F151</f>
        <v/>
      </c>
      <c r="E1862" s="33">
        <f>'M1 - Sparkling Electrolyte'!J151</f>
        <v/>
      </c>
      <c r="F1862" s="31">
        <f>'M1 - Sparkling Electrolyte'!K151</f>
        <v/>
      </c>
      <c r="G1862" s="30">
        <f>'M1 - Sparkling Electrolyte'!AM151</f>
        <v/>
      </c>
      <c r="H1862" s="31">
        <f>'M1 - Sparkling Electrolyte'!N151</f>
        <v/>
      </c>
      <c r="I1862" s="15">
        <f>'M1 - Sparkling Electrolyte'!AJ151</f>
        <v/>
      </c>
      <c r="J1862" s="15" t="inlineStr">
        <is>
          <t>Capture live promo to assess.</t>
        </is>
      </c>
    </row>
    <row r="1863" ht="28" customHeight="1">
      <c r="A1863" s="15" t="inlineStr">
        <is>
          <t>Halo Sport</t>
        </is>
      </c>
      <c r="B1863" s="15" t="inlineStr">
        <is>
          <t>Halo Sport Sparkling Electrolyte Water | Lemon Lime | 24-pack 355mL</t>
        </is>
      </c>
      <c r="C1863" s="15" t="inlineStr">
        <is>
          <t>1) Sparkling electrolyte / functional sparkling</t>
        </is>
      </c>
      <c r="D1863" s="30">
        <f>'M1 - Sparkling Electrolyte'!F152</f>
        <v/>
      </c>
      <c r="E1863" s="33">
        <f>'M1 - Sparkling Electrolyte'!J152</f>
        <v/>
      </c>
      <c r="F1863" s="31">
        <f>'M1 - Sparkling Electrolyte'!K152</f>
        <v/>
      </c>
      <c r="G1863" s="30">
        <f>'M1 - Sparkling Electrolyte'!AM152</f>
        <v/>
      </c>
      <c r="H1863" s="31">
        <f>'M1 - Sparkling Electrolyte'!N152</f>
        <v/>
      </c>
      <c r="I1863" s="15">
        <f>'M1 - Sparkling Electrolyte'!AJ152</f>
        <v/>
      </c>
      <c r="J1863" s="15" t="inlineStr">
        <is>
          <t>Capture live promo to assess.</t>
        </is>
      </c>
    </row>
    <row r="1864" ht="28" customHeight="1">
      <c r="A1864" s="15" t="inlineStr">
        <is>
          <t>Halo Sport</t>
        </is>
      </c>
      <c r="B1864" s="15" t="inlineStr">
        <is>
          <t>Halo Sport Sparkling Electrolyte Water | Berry | single 355mL</t>
        </is>
      </c>
      <c r="C1864" s="15" t="inlineStr">
        <is>
          <t>1) Sparkling electrolyte / functional sparkling</t>
        </is>
      </c>
      <c r="D1864" s="30">
        <f>'M1 - Sparkling Electrolyte'!F153</f>
        <v/>
      </c>
      <c r="E1864" s="33">
        <f>'M1 - Sparkling Electrolyte'!J153</f>
        <v/>
      </c>
      <c r="F1864" s="31">
        <f>'M1 - Sparkling Electrolyte'!K153</f>
        <v/>
      </c>
      <c r="G1864" s="30">
        <f>'M1 - Sparkling Electrolyte'!AM153</f>
        <v/>
      </c>
      <c r="H1864" s="31">
        <f>'M1 - Sparkling Electrolyte'!N153</f>
        <v/>
      </c>
      <c r="I1864" s="15">
        <f>'M1 - Sparkling Electrolyte'!AJ153</f>
        <v/>
      </c>
      <c r="J1864" s="15" t="inlineStr">
        <is>
          <t>Capture live promo to assess.</t>
        </is>
      </c>
    </row>
    <row r="1865" ht="28" customHeight="1">
      <c r="A1865" s="15" t="inlineStr">
        <is>
          <t>Halo Sport</t>
        </is>
      </c>
      <c r="B1865" s="15" t="inlineStr">
        <is>
          <t>Halo Sport Sparkling Electrolyte Water | Berry | 8-pack 355mL</t>
        </is>
      </c>
      <c r="C1865" s="15" t="inlineStr">
        <is>
          <t>1) Sparkling electrolyte / functional sparkling</t>
        </is>
      </c>
      <c r="D1865" s="30">
        <f>'M1 - Sparkling Electrolyte'!F154</f>
        <v/>
      </c>
      <c r="E1865" s="33">
        <f>'M1 - Sparkling Electrolyte'!J154</f>
        <v/>
      </c>
      <c r="F1865" s="31">
        <f>'M1 - Sparkling Electrolyte'!K154</f>
        <v/>
      </c>
      <c r="G1865" s="30">
        <f>'M1 - Sparkling Electrolyte'!AM154</f>
        <v/>
      </c>
      <c r="H1865" s="31">
        <f>'M1 - Sparkling Electrolyte'!N154</f>
        <v/>
      </c>
      <c r="I1865" s="15">
        <f>'M1 - Sparkling Electrolyte'!AJ154</f>
        <v/>
      </c>
      <c r="J1865" s="15" t="inlineStr">
        <is>
          <t>Capture live promo to assess.</t>
        </is>
      </c>
    </row>
    <row r="1866" ht="28" customHeight="1">
      <c r="A1866" s="15" t="inlineStr">
        <is>
          <t>Halo Sport</t>
        </is>
      </c>
      <c r="B1866" s="15" t="inlineStr">
        <is>
          <t>Halo Sport Sparkling Electrolyte Water | Berry | 12-pack 355mL</t>
        </is>
      </c>
      <c r="C1866" s="15" t="inlineStr">
        <is>
          <t>1) Sparkling electrolyte / functional sparkling</t>
        </is>
      </c>
      <c r="D1866" s="30">
        <f>'M1 - Sparkling Electrolyte'!F155</f>
        <v/>
      </c>
      <c r="E1866" s="33">
        <f>'M1 - Sparkling Electrolyte'!J155</f>
        <v/>
      </c>
      <c r="F1866" s="31">
        <f>'M1 - Sparkling Electrolyte'!K155</f>
        <v/>
      </c>
      <c r="G1866" s="30">
        <f>'M1 - Sparkling Electrolyte'!AM155</f>
        <v/>
      </c>
      <c r="H1866" s="31">
        <f>'M1 - Sparkling Electrolyte'!N155</f>
        <v/>
      </c>
      <c r="I1866" s="15">
        <f>'M1 - Sparkling Electrolyte'!AJ155</f>
        <v/>
      </c>
      <c r="J1866" s="15" t="inlineStr">
        <is>
          <t>Capture live promo to assess.</t>
        </is>
      </c>
    </row>
    <row r="1867" ht="28" customHeight="1">
      <c r="A1867" s="15" t="inlineStr">
        <is>
          <t>Halo Sport</t>
        </is>
      </c>
      <c r="B1867" s="15" t="inlineStr">
        <is>
          <t>Halo Sport Sparkling Electrolyte Water | Berry | 15-pack 355mL</t>
        </is>
      </c>
      <c r="C1867" s="15" t="inlineStr">
        <is>
          <t>1) Sparkling electrolyte / functional sparkling</t>
        </is>
      </c>
      <c r="D1867" s="30">
        <f>'M1 - Sparkling Electrolyte'!F156</f>
        <v/>
      </c>
      <c r="E1867" s="33">
        <f>'M1 - Sparkling Electrolyte'!J156</f>
        <v/>
      </c>
      <c r="F1867" s="31">
        <f>'M1 - Sparkling Electrolyte'!K156</f>
        <v/>
      </c>
      <c r="G1867" s="30">
        <f>'M1 - Sparkling Electrolyte'!AM156</f>
        <v/>
      </c>
      <c r="H1867" s="31">
        <f>'M1 - Sparkling Electrolyte'!N156</f>
        <v/>
      </c>
      <c r="I1867" s="15">
        <f>'M1 - Sparkling Electrolyte'!AJ156</f>
        <v/>
      </c>
      <c r="J1867" s="15" t="inlineStr">
        <is>
          <t>Capture live promo to assess.</t>
        </is>
      </c>
    </row>
    <row r="1868" ht="28" customHeight="1">
      <c r="A1868" s="15" t="inlineStr">
        <is>
          <t>Halo Sport</t>
        </is>
      </c>
      <c r="B1868" s="15" t="inlineStr">
        <is>
          <t>Halo Sport Sparkling Electrolyte Water | Berry | 18-pack 355mL</t>
        </is>
      </c>
      <c r="C1868" s="15" t="inlineStr">
        <is>
          <t>1) Sparkling electrolyte / functional sparkling</t>
        </is>
      </c>
      <c r="D1868" s="30">
        <f>'M1 - Sparkling Electrolyte'!F157</f>
        <v/>
      </c>
      <c r="E1868" s="33">
        <f>'M1 - Sparkling Electrolyte'!J157</f>
        <v/>
      </c>
      <c r="F1868" s="31">
        <f>'M1 - Sparkling Electrolyte'!K157</f>
        <v/>
      </c>
      <c r="G1868" s="30">
        <f>'M1 - Sparkling Electrolyte'!AM157</f>
        <v/>
      </c>
      <c r="H1868" s="31">
        <f>'M1 - Sparkling Electrolyte'!N157</f>
        <v/>
      </c>
      <c r="I1868" s="15">
        <f>'M1 - Sparkling Electrolyte'!AJ157</f>
        <v/>
      </c>
      <c r="J1868" s="15" t="inlineStr">
        <is>
          <t>Capture live promo to assess.</t>
        </is>
      </c>
    </row>
    <row r="1869" ht="28" customHeight="1">
      <c r="A1869" s="15" t="inlineStr">
        <is>
          <t>Halo Sport</t>
        </is>
      </c>
      <c r="B1869" s="15" t="inlineStr">
        <is>
          <t>Halo Sport Sparkling Electrolyte Water | Berry | 24-pack 355mL</t>
        </is>
      </c>
      <c r="C1869" s="15" t="inlineStr">
        <is>
          <t>1) Sparkling electrolyte / functional sparkling</t>
        </is>
      </c>
      <c r="D1869" s="30">
        <f>'M1 - Sparkling Electrolyte'!F158</f>
        <v/>
      </c>
      <c r="E1869" s="33">
        <f>'M1 - Sparkling Electrolyte'!J158</f>
        <v/>
      </c>
      <c r="F1869" s="31">
        <f>'M1 - Sparkling Electrolyte'!K158</f>
        <v/>
      </c>
      <c r="G1869" s="30">
        <f>'M1 - Sparkling Electrolyte'!AM158</f>
        <v/>
      </c>
      <c r="H1869" s="31">
        <f>'M1 - Sparkling Electrolyte'!N158</f>
        <v/>
      </c>
      <c r="I1869" s="15">
        <f>'M1 - Sparkling Electrolyte'!AJ158</f>
        <v/>
      </c>
      <c r="J1869" s="15" t="inlineStr">
        <is>
          <t>Capture live promo to assess.</t>
        </is>
      </c>
    </row>
    <row r="1870" ht="28" customHeight="1">
      <c r="A1870" s="15" t="inlineStr">
        <is>
          <t>Halo Sport</t>
        </is>
      </c>
      <c r="B1870" s="15" t="inlineStr">
        <is>
          <t>Halo Sport Sparkling Electrolyte Water | Orange | single 355mL</t>
        </is>
      </c>
      <c r="C1870" s="15" t="inlineStr">
        <is>
          <t>1) Sparkling electrolyte / functional sparkling</t>
        </is>
      </c>
      <c r="D1870" s="30">
        <f>'M1 - Sparkling Electrolyte'!F159</f>
        <v/>
      </c>
      <c r="E1870" s="33">
        <f>'M1 - Sparkling Electrolyte'!J159</f>
        <v/>
      </c>
      <c r="F1870" s="31">
        <f>'M1 - Sparkling Electrolyte'!K159</f>
        <v/>
      </c>
      <c r="G1870" s="30">
        <f>'M1 - Sparkling Electrolyte'!AM159</f>
        <v/>
      </c>
      <c r="H1870" s="31">
        <f>'M1 - Sparkling Electrolyte'!N159</f>
        <v/>
      </c>
      <c r="I1870" s="15">
        <f>'M1 - Sparkling Electrolyte'!AJ159</f>
        <v/>
      </c>
      <c r="J1870" s="15" t="inlineStr">
        <is>
          <t>Capture live promo to assess.</t>
        </is>
      </c>
    </row>
    <row r="1871" ht="28" customHeight="1">
      <c r="A1871" s="15" t="inlineStr">
        <is>
          <t>Halo Sport</t>
        </is>
      </c>
      <c r="B1871" s="15" t="inlineStr">
        <is>
          <t>Halo Sport Sparkling Electrolyte Water | Orange | 8-pack 355mL</t>
        </is>
      </c>
      <c r="C1871" s="15" t="inlineStr">
        <is>
          <t>1) Sparkling electrolyte / functional sparkling</t>
        </is>
      </c>
      <c r="D1871" s="30">
        <f>'M1 - Sparkling Electrolyte'!F160</f>
        <v/>
      </c>
      <c r="E1871" s="33">
        <f>'M1 - Sparkling Electrolyte'!J160</f>
        <v/>
      </c>
      <c r="F1871" s="31">
        <f>'M1 - Sparkling Electrolyte'!K160</f>
        <v/>
      </c>
      <c r="G1871" s="30">
        <f>'M1 - Sparkling Electrolyte'!AM160</f>
        <v/>
      </c>
      <c r="H1871" s="31">
        <f>'M1 - Sparkling Electrolyte'!N160</f>
        <v/>
      </c>
      <c r="I1871" s="15">
        <f>'M1 - Sparkling Electrolyte'!AJ160</f>
        <v/>
      </c>
      <c r="J1871" s="15" t="inlineStr">
        <is>
          <t>Capture live promo to assess.</t>
        </is>
      </c>
    </row>
    <row r="1872" ht="28" customHeight="1">
      <c r="A1872" s="15" t="inlineStr">
        <is>
          <t>Halo Sport</t>
        </is>
      </c>
      <c r="B1872" s="15" t="inlineStr">
        <is>
          <t>Halo Sport Sparkling Electrolyte Water | Orange | 12-pack 355mL</t>
        </is>
      </c>
      <c r="C1872" s="15" t="inlineStr">
        <is>
          <t>1) Sparkling electrolyte / functional sparkling</t>
        </is>
      </c>
      <c r="D1872" s="30">
        <f>'M1 - Sparkling Electrolyte'!F161</f>
        <v/>
      </c>
      <c r="E1872" s="33">
        <f>'M1 - Sparkling Electrolyte'!J161</f>
        <v/>
      </c>
      <c r="F1872" s="31">
        <f>'M1 - Sparkling Electrolyte'!K161</f>
        <v/>
      </c>
      <c r="G1872" s="30">
        <f>'M1 - Sparkling Electrolyte'!AM161</f>
        <v/>
      </c>
      <c r="H1872" s="31">
        <f>'M1 - Sparkling Electrolyte'!N161</f>
        <v/>
      </c>
      <c r="I1872" s="15">
        <f>'M1 - Sparkling Electrolyte'!AJ161</f>
        <v/>
      </c>
      <c r="J1872" s="15" t="inlineStr">
        <is>
          <t>Capture live promo to assess.</t>
        </is>
      </c>
    </row>
    <row r="1873" ht="28" customHeight="1">
      <c r="A1873" s="15" t="inlineStr">
        <is>
          <t>Halo Sport</t>
        </is>
      </c>
      <c r="B1873" s="15" t="inlineStr">
        <is>
          <t>Halo Sport Sparkling Electrolyte Water | Orange | 15-pack 355mL</t>
        </is>
      </c>
      <c r="C1873" s="15" t="inlineStr">
        <is>
          <t>1) Sparkling electrolyte / functional sparkling</t>
        </is>
      </c>
      <c r="D1873" s="30">
        <f>'M1 - Sparkling Electrolyte'!F162</f>
        <v/>
      </c>
      <c r="E1873" s="33">
        <f>'M1 - Sparkling Electrolyte'!J162</f>
        <v/>
      </c>
      <c r="F1873" s="31">
        <f>'M1 - Sparkling Electrolyte'!K162</f>
        <v/>
      </c>
      <c r="G1873" s="30">
        <f>'M1 - Sparkling Electrolyte'!AM162</f>
        <v/>
      </c>
      <c r="H1873" s="31">
        <f>'M1 - Sparkling Electrolyte'!N162</f>
        <v/>
      </c>
      <c r="I1873" s="15">
        <f>'M1 - Sparkling Electrolyte'!AJ162</f>
        <v/>
      </c>
      <c r="J1873" s="15" t="inlineStr">
        <is>
          <t>Capture live promo to assess.</t>
        </is>
      </c>
    </row>
    <row r="1874" ht="28" customHeight="1">
      <c r="A1874" s="15" t="inlineStr">
        <is>
          <t>Halo Sport</t>
        </is>
      </c>
      <c r="B1874" s="15" t="inlineStr">
        <is>
          <t>Halo Sport Sparkling Electrolyte Water | Orange | 18-pack 355mL</t>
        </is>
      </c>
      <c r="C1874" s="15" t="inlineStr">
        <is>
          <t>1) Sparkling electrolyte / functional sparkling</t>
        </is>
      </c>
      <c r="D1874" s="30">
        <f>'M1 - Sparkling Electrolyte'!F163</f>
        <v/>
      </c>
      <c r="E1874" s="33">
        <f>'M1 - Sparkling Electrolyte'!J163</f>
        <v/>
      </c>
      <c r="F1874" s="31">
        <f>'M1 - Sparkling Electrolyte'!K163</f>
        <v/>
      </c>
      <c r="G1874" s="30">
        <f>'M1 - Sparkling Electrolyte'!AM163</f>
        <v/>
      </c>
      <c r="H1874" s="31">
        <f>'M1 - Sparkling Electrolyte'!N163</f>
        <v/>
      </c>
      <c r="I1874" s="15">
        <f>'M1 - Sparkling Electrolyte'!AJ163</f>
        <v/>
      </c>
      <c r="J1874" s="15" t="inlineStr">
        <is>
          <t>Capture live promo to assess.</t>
        </is>
      </c>
    </row>
    <row r="1875" ht="28" customHeight="1">
      <c r="A1875" s="15" t="inlineStr">
        <is>
          <t>Halo Sport</t>
        </is>
      </c>
      <c r="B1875" s="15" t="inlineStr">
        <is>
          <t>Halo Sport Sparkling Electrolyte Water | Orange | 24-pack 355mL</t>
        </is>
      </c>
      <c r="C1875" s="15" t="inlineStr">
        <is>
          <t>1) Sparkling electrolyte / functional sparkling</t>
        </is>
      </c>
      <c r="D1875" s="30">
        <f>'M1 - Sparkling Electrolyte'!F164</f>
        <v/>
      </c>
      <c r="E1875" s="33">
        <f>'M1 - Sparkling Electrolyte'!J164</f>
        <v/>
      </c>
      <c r="F1875" s="31">
        <f>'M1 - Sparkling Electrolyte'!K164</f>
        <v/>
      </c>
      <c r="G1875" s="30">
        <f>'M1 - Sparkling Electrolyte'!AM164</f>
        <v/>
      </c>
      <c r="H1875" s="31">
        <f>'M1 - Sparkling Electrolyte'!N164</f>
        <v/>
      </c>
      <c r="I1875" s="15">
        <f>'M1 - Sparkling Electrolyte'!AJ164</f>
        <v/>
      </c>
      <c r="J1875" s="15" t="inlineStr">
        <is>
          <t>Capture live promo to assess.</t>
        </is>
      </c>
    </row>
    <row r="1876" ht="28" customHeight="1">
      <c r="A1876" s="15" t="inlineStr">
        <is>
          <t>Halo Sport</t>
        </is>
      </c>
      <c r="B1876" s="15" t="inlineStr">
        <is>
          <t>Halo Sport Sparkling Electrolyte Water | Grapefruit | single 355mL</t>
        </is>
      </c>
      <c r="C1876" s="15" t="inlineStr">
        <is>
          <t>1) Sparkling electrolyte / functional sparkling</t>
        </is>
      </c>
      <c r="D1876" s="30">
        <f>'M1 - Sparkling Electrolyte'!F165</f>
        <v/>
      </c>
      <c r="E1876" s="33">
        <f>'M1 - Sparkling Electrolyte'!J165</f>
        <v/>
      </c>
      <c r="F1876" s="31">
        <f>'M1 - Sparkling Electrolyte'!K165</f>
        <v/>
      </c>
      <c r="G1876" s="30">
        <f>'M1 - Sparkling Electrolyte'!AM165</f>
        <v/>
      </c>
      <c r="H1876" s="31">
        <f>'M1 - Sparkling Electrolyte'!N165</f>
        <v/>
      </c>
      <c r="I1876" s="15">
        <f>'M1 - Sparkling Electrolyte'!AJ165</f>
        <v/>
      </c>
      <c r="J1876" s="15" t="inlineStr">
        <is>
          <t>Capture live promo to assess.</t>
        </is>
      </c>
    </row>
    <row r="1877" ht="28" customHeight="1">
      <c r="A1877" s="15" t="inlineStr">
        <is>
          <t>Halo Sport</t>
        </is>
      </c>
      <c r="B1877" s="15" t="inlineStr">
        <is>
          <t>Halo Sport Sparkling Electrolyte Water | Grapefruit | 8-pack 355mL</t>
        </is>
      </c>
      <c r="C1877" s="15" t="inlineStr">
        <is>
          <t>1) Sparkling electrolyte / functional sparkling</t>
        </is>
      </c>
      <c r="D1877" s="30">
        <f>'M1 - Sparkling Electrolyte'!F166</f>
        <v/>
      </c>
      <c r="E1877" s="33">
        <f>'M1 - Sparkling Electrolyte'!J166</f>
        <v/>
      </c>
      <c r="F1877" s="31">
        <f>'M1 - Sparkling Electrolyte'!K166</f>
        <v/>
      </c>
      <c r="G1877" s="30">
        <f>'M1 - Sparkling Electrolyte'!AM166</f>
        <v/>
      </c>
      <c r="H1877" s="31">
        <f>'M1 - Sparkling Electrolyte'!N166</f>
        <v/>
      </c>
      <c r="I1877" s="15">
        <f>'M1 - Sparkling Electrolyte'!AJ166</f>
        <v/>
      </c>
      <c r="J1877" s="15" t="inlineStr">
        <is>
          <t>Capture live promo to assess.</t>
        </is>
      </c>
    </row>
    <row r="1878" ht="28" customHeight="1">
      <c r="A1878" s="15" t="inlineStr">
        <is>
          <t>Halo Sport</t>
        </is>
      </c>
      <c r="B1878" s="15" t="inlineStr">
        <is>
          <t>Halo Sport Sparkling Electrolyte Water | Grapefruit | 12-pack 355mL</t>
        </is>
      </c>
      <c r="C1878" s="15" t="inlineStr">
        <is>
          <t>1) Sparkling electrolyte / functional sparkling</t>
        </is>
      </c>
      <c r="D1878" s="30">
        <f>'M1 - Sparkling Electrolyte'!F167</f>
        <v/>
      </c>
      <c r="E1878" s="33">
        <f>'M1 - Sparkling Electrolyte'!J167</f>
        <v/>
      </c>
      <c r="F1878" s="31">
        <f>'M1 - Sparkling Electrolyte'!K167</f>
        <v/>
      </c>
      <c r="G1878" s="30">
        <f>'M1 - Sparkling Electrolyte'!AM167</f>
        <v/>
      </c>
      <c r="H1878" s="31">
        <f>'M1 - Sparkling Electrolyte'!N167</f>
        <v/>
      </c>
      <c r="I1878" s="15">
        <f>'M1 - Sparkling Electrolyte'!AJ167</f>
        <v/>
      </c>
      <c r="J1878" s="15" t="inlineStr">
        <is>
          <t>Capture live promo to assess.</t>
        </is>
      </c>
    </row>
    <row r="1879" ht="28" customHeight="1">
      <c r="A1879" s="15" t="inlineStr">
        <is>
          <t>Halo Sport</t>
        </is>
      </c>
      <c r="B1879" s="15" t="inlineStr">
        <is>
          <t>Halo Sport Sparkling Electrolyte Water | Grapefruit | 15-pack 355mL</t>
        </is>
      </c>
      <c r="C1879" s="15" t="inlineStr">
        <is>
          <t>1) Sparkling electrolyte / functional sparkling</t>
        </is>
      </c>
      <c r="D1879" s="30">
        <f>'M1 - Sparkling Electrolyte'!F168</f>
        <v/>
      </c>
      <c r="E1879" s="33">
        <f>'M1 - Sparkling Electrolyte'!J168</f>
        <v/>
      </c>
      <c r="F1879" s="31">
        <f>'M1 - Sparkling Electrolyte'!K168</f>
        <v/>
      </c>
      <c r="G1879" s="30">
        <f>'M1 - Sparkling Electrolyte'!AM168</f>
        <v/>
      </c>
      <c r="H1879" s="31">
        <f>'M1 - Sparkling Electrolyte'!N168</f>
        <v/>
      </c>
      <c r="I1879" s="15">
        <f>'M1 - Sparkling Electrolyte'!AJ168</f>
        <v/>
      </c>
      <c r="J1879" s="15" t="inlineStr">
        <is>
          <t>Capture live promo to assess.</t>
        </is>
      </c>
    </row>
    <row r="1880" ht="28" customHeight="1">
      <c r="A1880" s="15" t="inlineStr">
        <is>
          <t>Halo Sport</t>
        </is>
      </c>
      <c r="B1880" s="15" t="inlineStr">
        <is>
          <t>Halo Sport Sparkling Electrolyte Water | Grapefruit | 18-pack 355mL</t>
        </is>
      </c>
      <c r="C1880" s="15" t="inlineStr">
        <is>
          <t>1) Sparkling electrolyte / functional sparkling</t>
        </is>
      </c>
      <c r="D1880" s="30">
        <f>'M1 - Sparkling Electrolyte'!F169</f>
        <v/>
      </c>
      <c r="E1880" s="33">
        <f>'M1 - Sparkling Electrolyte'!J169</f>
        <v/>
      </c>
      <c r="F1880" s="31">
        <f>'M1 - Sparkling Electrolyte'!K169</f>
        <v/>
      </c>
      <c r="G1880" s="30">
        <f>'M1 - Sparkling Electrolyte'!AM169</f>
        <v/>
      </c>
      <c r="H1880" s="31">
        <f>'M1 - Sparkling Electrolyte'!N169</f>
        <v/>
      </c>
      <c r="I1880" s="15">
        <f>'M1 - Sparkling Electrolyte'!AJ169</f>
        <v/>
      </c>
      <c r="J1880" s="15" t="inlineStr">
        <is>
          <t>Capture live promo to assess.</t>
        </is>
      </c>
    </row>
    <row r="1881" ht="28" customHeight="1">
      <c r="A1881" s="15" t="inlineStr">
        <is>
          <t>Halo Sport</t>
        </is>
      </c>
      <c r="B1881" s="15" t="inlineStr">
        <is>
          <t>Halo Sport Sparkling Electrolyte Water | Grapefruit | 24-pack 355mL</t>
        </is>
      </c>
      <c r="C1881" s="15" t="inlineStr">
        <is>
          <t>1) Sparkling electrolyte / functional sparkling</t>
        </is>
      </c>
      <c r="D1881" s="30">
        <f>'M1 - Sparkling Electrolyte'!F170</f>
        <v/>
      </c>
      <c r="E1881" s="33">
        <f>'M1 - Sparkling Electrolyte'!J170</f>
        <v/>
      </c>
      <c r="F1881" s="31">
        <f>'M1 - Sparkling Electrolyte'!K170</f>
        <v/>
      </c>
      <c r="G1881" s="30">
        <f>'M1 - Sparkling Electrolyte'!AM170</f>
        <v/>
      </c>
      <c r="H1881" s="31">
        <f>'M1 - Sparkling Electrolyte'!N170</f>
        <v/>
      </c>
      <c r="I1881" s="15">
        <f>'M1 - Sparkling Electrolyte'!AJ170</f>
        <v/>
      </c>
      <c r="J1881" s="15" t="inlineStr">
        <is>
          <t>Capture live promo to assess.</t>
        </is>
      </c>
    </row>
    <row r="1882" ht="28" customHeight="1">
      <c r="A1882" s="15" t="inlineStr">
        <is>
          <t>Gorgie</t>
        </is>
      </c>
      <c r="B1882" s="15" t="inlineStr">
        <is>
          <t>Gorgie Energy Sparkling Water | Watermelon | single 355mL</t>
        </is>
      </c>
      <c r="C1882" s="15" t="inlineStr">
        <is>
          <t>1) Sparkling electrolyte / functional sparkling</t>
        </is>
      </c>
      <c r="D1882" s="30">
        <f>'M1 - Sparkling Electrolyte'!F171</f>
        <v/>
      </c>
      <c r="E1882" s="33">
        <f>'M1 - Sparkling Electrolyte'!J171</f>
        <v/>
      </c>
      <c r="F1882" s="31">
        <f>'M1 - Sparkling Electrolyte'!K171</f>
        <v/>
      </c>
      <c r="G1882" s="30">
        <f>'M1 - Sparkling Electrolyte'!AM171</f>
        <v/>
      </c>
      <c r="H1882" s="31">
        <f>'M1 - Sparkling Electrolyte'!N171</f>
        <v/>
      </c>
      <c r="I1882" s="15">
        <f>'M1 - Sparkling Electrolyte'!AJ171</f>
        <v/>
      </c>
      <c r="J1882" s="15" t="inlineStr">
        <is>
          <t>Capture live promo to assess.</t>
        </is>
      </c>
    </row>
    <row r="1883" ht="28" customHeight="1">
      <c r="A1883" s="15" t="inlineStr">
        <is>
          <t>Gorgie</t>
        </is>
      </c>
      <c r="B1883" s="15" t="inlineStr">
        <is>
          <t>Gorgie Energy Sparkling Water | Watermelon | 8-pack 355mL</t>
        </is>
      </c>
      <c r="C1883" s="15" t="inlineStr">
        <is>
          <t>1) Sparkling electrolyte / functional sparkling</t>
        </is>
      </c>
      <c r="D1883" s="30">
        <f>'M1 - Sparkling Electrolyte'!F172</f>
        <v/>
      </c>
      <c r="E1883" s="33">
        <f>'M1 - Sparkling Electrolyte'!J172</f>
        <v/>
      </c>
      <c r="F1883" s="31">
        <f>'M1 - Sparkling Electrolyte'!K172</f>
        <v/>
      </c>
      <c r="G1883" s="30">
        <f>'M1 - Sparkling Electrolyte'!AM172</f>
        <v/>
      </c>
      <c r="H1883" s="31">
        <f>'M1 - Sparkling Electrolyte'!N172</f>
        <v/>
      </c>
      <c r="I1883" s="15">
        <f>'M1 - Sparkling Electrolyte'!AJ172</f>
        <v/>
      </c>
      <c r="J1883" s="15" t="inlineStr">
        <is>
          <t>Capture live promo to assess.</t>
        </is>
      </c>
    </row>
    <row r="1884" ht="28" customHeight="1">
      <c r="A1884" s="15" t="inlineStr">
        <is>
          <t>Gorgie</t>
        </is>
      </c>
      <c r="B1884" s="15" t="inlineStr">
        <is>
          <t>Gorgie Energy Sparkling Water | Watermelon | 12-pack 355mL</t>
        </is>
      </c>
      <c r="C1884" s="15" t="inlineStr">
        <is>
          <t>1) Sparkling electrolyte / functional sparkling</t>
        </is>
      </c>
      <c r="D1884" s="30">
        <f>'M1 - Sparkling Electrolyte'!F173</f>
        <v/>
      </c>
      <c r="E1884" s="33">
        <f>'M1 - Sparkling Electrolyte'!J173</f>
        <v/>
      </c>
      <c r="F1884" s="31">
        <f>'M1 - Sparkling Electrolyte'!K173</f>
        <v/>
      </c>
      <c r="G1884" s="30">
        <f>'M1 - Sparkling Electrolyte'!AM173</f>
        <v/>
      </c>
      <c r="H1884" s="31">
        <f>'M1 - Sparkling Electrolyte'!N173</f>
        <v/>
      </c>
      <c r="I1884" s="15">
        <f>'M1 - Sparkling Electrolyte'!AJ173</f>
        <v/>
      </c>
      <c r="J1884" s="15" t="inlineStr">
        <is>
          <t>Capture live promo to assess.</t>
        </is>
      </c>
    </row>
    <row r="1885" ht="28" customHeight="1">
      <c r="A1885" s="15" t="inlineStr">
        <is>
          <t>Gorgie</t>
        </is>
      </c>
      <c r="B1885" s="15" t="inlineStr">
        <is>
          <t>Gorgie Energy Sparkling Water | Watermelon | 15-pack 355mL</t>
        </is>
      </c>
      <c r="C1885" s="15" t="inlineStr">
        <is>
          <t>1) Sparkling electrolyte / functional sparkling</t>
        </is>
      </c>
      <c r="D1885" s="30">
        <f>'M1 - Sparkling Electrolyte'!F174</f>
        <v/>
      </c>
      <c r="E1885" s="33">
        <f>'M1 - Sparkling Electrolyte'!J174</f>
        <v/>
      </c>
      <c r="F1885" s="31">
        <f>'M1 - Sparkling Electrolyte'!K174</f>
        <v/>
      </c>
      <c r="G1885" s="30">
        <f>'M1 - Sparkling Electrolyte'!AM174</f>
        <v/>
      </c>
      <c r="H1885" s="31">
        <f>'M1 - Sparkling Electrolyte'!N174</f>
        <v/>
      </c>
      <c r="I1885" s="15">
        <f>'M1 - Sparkling Electrolyte'!AJ174</f>
        <v/>
      </c>
      <c r="J1885" s="15" t="inlineStr">
        <is>
          <t>Capture live promo to assess.</t>
        </is>
      </c>
    </row>
    <row r="1886" ht="28" customHeight="1">
      <c r="A1886" s="15" t="inlineStr">
        <is>
          <t>Gorgie</t>
        </is>
      </c>
      <c r="B1886" s="15" t="inlineStr">
        <is>
          <t>Gorgie Energy Sparkling Water | Watermelon | 18-pack 355mL</t>
        </is>
      </c>
      <c r="C1886" s="15" t="inlineStr">
        <is>
          <t>1) Sparkling electrolyte / functional sparkling</t>
        </is>
      </c>
      <c r="D1886" s="30">
        <f>'M1 - Sparkling Electrolyte'!F175</f>
        <v/>
      </c>
      <c r="E1886" s="33">
        <f>'M1 - Sparkling Electrolyte'!J175</f>
        <v/>
      </c>
      <c r="F1886" s="31">
        <f>'M1 - Sparkling Electrolyte'!K175</f>
        <v/>
      </c>
      <c r="G1886" s="30">
        <f>'M1 - Sparkling Electrolyte'!AM175</f>
        <v/>
      </c>
      <c r="H1886" s="31">
        <f>'M1 - Sparkling Electrolyte'!N175</f>
        <v/>
      </c>
      <c r="I1886" s="15">
        <f>'M1 - Sparkling Electrolyte'!AJ175</f>
        <v/>
      </c>
      <c r="J1886" s="15" t="inlineStr">
        <is>
          <t>Capture live promo to assess.</t>
        </is>
      </c>
    </row>
    <row r="1887" ht="28" customHeight="1">
      <c r="A1887" s="15" t="inlineStr">
        <is>
          <t>Gorgie</t>
        </is>
      </c>
      <c r="B1887" s="15" t="inlineStr">
        <is>
          <t>Gorgie Energy Sparkling Water | Watermelon | 24-pack 355mL</t>
        </is>
      </c>
      <c r="C1887" s="15" t="inlineStr">
        <is>
          <t>1) Sparkling electrolyte / functional sparkling</t>
        </is>
      </c>
      <c r="D1887" s="30">
        <f>'M1 - Sparkling Electrolyte'!F176</f>
        <v/>
      </c>
      <c r="E1887" s="33">
        <f>'M1 - Sparkling Electrolyte'!J176</f>
        <v/>
      </c>
      <c r="F1887" s="31">
        <f>'M1 - Sparkling Electrolyte'!K176</f>
        <v/>
      </c>
      <c r="G1887" s="30">
        <f>'M1 - Sparkling Electrolyte'!AM176</f>
        <v/>
      </c>
      <c r="H1887" s="31">
        <f>'M1 - Sparkling Electrolyte'!N176</f>
        <v/>
      </c>
      <c r="I1887" s="15">
        <f>'M1 - Sparkling Electrolyte'!AJ176</f>
        <v/>
      </c>
      <c r="J1887" s="15" t="inlineStr">
        <is>
          <t>Capture live promo to assess.</t>
        </is>
      </c>
    </row>
    <row r="1888" ht="28" customHeight="1">
      <c r="A1888" s="15" t="inlineStr">
        <is>
          <t>Gorgie</t>
        </is>
      </c>
      <c r="B1888" s="15" t="inlineStr">
        <is>
          <t>Gorgie Energy Sparkling Water | Tropical | single 355mL</t>
        </is>
      </c>
      <c r="C1888" s="15" t="inlineStr">
        <is>
          <t>1) Sparkling electrolyte / functional sparkling</t>
        </is>
      </c>
      <c r="D1888" s="30">
        <f>'M1 - Sparkling Electrolyte'!F177</f>
        <v/>
      </c>
      <c r="E1888" s="33">
        <f>'M1 - Sparkling Electrolyte'!J177</f>
        <v/>
      </c>
      <c r="F1888" s="31">
        <f>'M1 - Sparkling Electrolyte'!K177</f>
        <v/>
      </c>
      <c r="G1888" s="30">
        <f>'M1 - Sparkling Electrolyte'!AM177</f>
        <v/>
      </c>
      <c r="H1888" s="31">
        <f>'M1 - Sparkling Electrolyte'!N177</f>
        <v/>
      </c>
      <c r="I1888" s="15">
        <f>'M1 - Sparkling Electrolyte'!AJ177</f>
        <v/>
      </c>
      <c r="J1888" s="15" t="inlineStr">
        <is>
          <t>Capture live promo to assess.</t>
        </is>
      </c>
    </row>
    <row r="1889" ht="28" customHeight="1">
      <c r="A1889" s="15" t="inlineStr">
        <is>
          <t>Gorgie</t>
        </is>
      </c>
      <c r="B1889" s="15" t="inlineStr">
        <is>
          <t>Gorgie Energy Sparkling Water | Tropical | 8-pack 355mL</t>
        </is>
      </c>
      <c r="C1889" s="15" t="inlineStr">
        <is>
          <t>1) Sparkling electrolyte / functional sparkling</t>
        </is>
      </c>
      <c r="D1889" s="30">
        <f>'M1 - Sparkling Electrolyte'!F178</f>
        <v/>
      </c>
      <c r="E1889" s="33">
        <f>'M1 - Sparkling Electrolyte'!J178</f>
        <v/>
      </c>
      <c r="F1889" s="31">
        <f>'M1 - Sparkling Electrolyte'!K178</f>
        <v/>
      </c>
      <c r="G1889" s="30">
        <f>'M1 - Sparkling Electrolyte'!AM178</f>
        <v/>
      </c>
      <c r="H1889" s="31">
        <f>'M1 - Sparkling Electrolyte'!N178</f>
        <v/>
      </c>
      <c r="I1889" s="15">
        <f>'M1 - Sparkling Electrolyte'!AJ178</f>
        <v/>
      </c>
      <c r="J1889" s="15" t="inlineStr">
        <is>
          <t>Capture live promo to assess.</t>
        </is>
      </c>
    </row>
    <row r="1890" ht="28" customHeight="1">
      <c r="A1890" s="15" t="inlineStr">
        <is>
          <t>Gorgie</t>
        </is>
      </c>
      <c r="B1890" s="15" t="inlineStr">
        <is>
          <t>Gorgie Energy Sparkling Water | Tropical | 12-pack 355mL</t>
        </is>
      </c>
      <c r="C1890" s="15" t="inlineStr">
        <is>
          <t>1) Sparkling electrolyte / functional sparkling</t>
        </is>
      </c>
      <c r="D1890" s="30">
        <f>'M1 - Sparkling Electrolyte'!F179</f>
        <v/>
      </c>
      <c r="E1890" s="33">
        <f>'M1 - Sparkling Electrolyte'!J179</f>
        <v/>
      </c>
      <c r="F1890" s="31">
        <f>'M1 - Sparkling Electrolyte'!K179</f>
        <v/>
      </c>
      <c r="G1890" s="30">
        <f>'M1 - Sparkling Electrolyte'!AM179</f>
        <v/>
      </c>
      <c r="H1890" s="31">
        <f>'M1 - Sparkling Electrolyte'!N179</f>
        <v/>
      </c>
      <c r="I1890" s="15">
        <f>'M1 - Sparkling Electrolyte'!AJ179</f>
        <v/>
      </c>
      <c r="J1890" s="15" t="inlineStr">
        <is>
          <t>Capture live promo to assess.</t>
        </is>
      </c>
    </row>
    <row r="1891" ht="28" customHeight="1">
      <c r="A1891" s="15" t="inlineStr">
        <is>
          <t>Gorgie</t>
        </is>
      </c>
      <c r="B1891" s="15" t="inlineStr">
        <is>
          <t>Gorgie Energy Sparkling Water | Tropical | 15-pack 355mL</t>
        </is>
      </c>
      <c r="C1891" s="15" t="inlineStr">
        <is>
          <t>1) Sparkling electrolyte / functional sparkling</t>
        </is>
      </c>
      <c r="D1891" s="30">
        <f>'M1 - Sparkling Electrolyte'!F180</f>
        <v/>
      </c>
      <c r="E1891" s="33">
        <f>'M1 - Sparkling Electrolyte'!J180</f>
        <v/>
      </c>
      <c r="F1891" s="31">
        <f>'M1 - Sparkling Electrolyte'!K180</f>
        <v/>
      </c>
      <c r="G1891" s="30">
        <f>'M1 - Sparkling Electrolyte'!AM180</f>
        <v/>
      </c>
      <c r="H1891" s="31">
        <f>'M1 - Sparkling Electrolyte'!N180</f>
        <v/>
      </c>
      <c r="I1891" s="15">
        <f>'M1 - Sparkling Electrolyte'!AJ180</f>
        <v/>
      </c>
      <c r="J1891" s="15" t="inlineStr">
        <is>
          <t>Capture live promo to assess.</t>
        </is>
      </c>
    </row>
    <row r="1892" ht="28" customHeight="1">
      <c r="A1892" s="15" t="inlineStr">
        <is>
          <t>Gorgie</t>
        </is>
      </c>
      <c r="B1892" s="15" t="inlineStr">
        <is>
          <t>Gorgie Energy Sparkling Water | Tropical | 18-pack 355mL</t>
        </is>
      </c>
      <c r="C1892" s="15" t="inlineStr">
        <is>
          <t>1) Sparkling electrolyte / functional sparkling</t>
        </is>
      </c>
      <c r="D1892" s="30">
        <f>'M1 - Sparkling Electrolyte'!F181</f>
        <v/>
      </c>
      <c r="E1892" s="33">
        <f>'M1 - Sparkling Electrolyte'!J181</f>
        <v/>
      </c>
      <c r="F1892" s="31">
        <f>'M1 - Sparkling Electrolyte'!K181</f>
        <v/>
      </c>
      <c r="G1892" s="30">
        <f>'M1 - Sparkling Electrolyte'!AM181</f>
        <v/>
      </c>
      <c r="H1892" s="31">
        <f>'M1 - Sparkling Electrolyte'!N181</f>
        <v/>
      </c>
      <c r="I1892" s="15">
        <f>'M1 - Sparkling Electrolyte'!AJ181</f>
        <v/>
      </c>
      <c r="J1892" s="15" t="inlineStr">
        <is>
          <t>Capture live promo to assess.</t>
        </is>
      </c>
    </row>
    <row r="1893" ht="28" customHeight="1">
      <c r="A1893" s="15" t="inlineStr">
        <is>
          <t>Gorgie</t>
        </is>
      </c>
      <c r="B1893" s="15" t="inlineStr">
        <is>
          <t>Gorgie Energy Sparkling Water | Tropical | 24-pack 355mL</t>
        </is>
      </c>
      <c r="C1893" s="15" t="inlineStr">
        <is>
          <t>1) Sparkling electrolyte / functional sparkling</t>
        </is>
      </c>
      <c r="D1893" s="30">
        <f>'M1 - Sparkling Electrolyte'!F182</f>
        <v/>
      </c>
      <c r="E1893" s="33">
        <f>'M1 - Sparkling Electrolyte'!J182</f>
        <v/>
      </c>
      <c r="F1893" s="31">
        <f>'M1 - Sparkling Electrolyte'!K182</f>
        <v/>
      </c>
      <c r="G1893" s="30">
        <f>'M1 - Sparkling Electrolyte'!AM182</f>
        <v/>
      </c>
      <c r="H1893" s="31">
        <f>'M1 - Sparkling Electrolyte'!N182</f>
        <v/>
      </c>
      <c r="I1893" s="15">
        <f>'M1 - Sparkling Electrolyte'!AJ182</f>
        <v/>
      </c>
      <c r="J1893" s="15" t="inlineStr">
        <is>
          <t>Capture live promo to assess.</t>
        </is>
      </c>
    </row>
    <row r="1894" ht="28" customHeight="1">
      <c r="A1894" s="15" t="inlineStr">
        <is>
          <t>Gorgie</t>
        </is>
      </c>
      <c r="B1894" s="15" t="inlineStr">
        <is>
          <t>Gorgie Energy Sparkling Water | Strawberry Lemonade | single 355mL</t>
        </is>
      </c>
      <c r="C1894" s="15" t="inlineStr">
        <is>
          <t>1) Sparkling electrolyte / functional sparkling</t>
        </is>
      </c>
      <c r="D1894" s="30">
        <f>'M1 - Sparkling Electrolyte'!F183</f>
        <v/>
      </c>
      <c r="E1894" s="33">
        <f>'M1 - Sparkling Electrolyte'!J183</f>
        <v/>
      </c>
      <c r="F1894" s="31">
        <f>'M1 - Sparkling Electrolyte'!K183</f>
        <v/>
      </c>
      <c r="G1894" s="30">
        <f>'M1 - Sparkling Electrolyte'!AM183</f>
        <v/>
      </c>
      <c r="H1894" s="31">
        <f>'M1 - Sparkling Electrolyte'!N183</f>
        <v/>
      </c>
      <c r="I1894" s="15">
        <f>'M1 - Sparkling Electrolyte'!AJ183</f>
        <v/>
      </c>
      <c r="J1894" s="15" t="inlineStr">
        <is>
          <t>Capture live promo to assess.</t>
        </is>
      </c>
    </row>
    <row r="1895" ht="28" customHeight="1">
      <c r="A1895" s="15" t="inlineStr">
        <is>
          <t>Gorgie</t>
        </is>
      </c>
      <c r="B1895" s="15" t="inlineStr">
        <is>
          <t>Gorgie Energy Sparkling Water | Strawberry Lemonade | 8-pack 355mL</t>
        </is>
      </c>
      <c r="C1895" s="15" t="inlineStr">
        <is>
          <t>1) Sparkling electrolyte / functional sparkling</t>
        </is>
      </c>
      <c r="D1895" s="30">
        <f>'M1 - Sparkling Electrolyte'!F184</f>
        <v/>
      </c>
      <c r="E1895" s="33">
        <f>'M1 - Sparkling Electrolyte'!J184</f>
        <v/>
      </c>
      <c r="F1895" s="31">
        <f>'M1 - Sparkling Electrolyte'!K184</f>
        <v/>
      </c>
      <c r="G1895" s="30">
        <f>'M1 - Sparkling Electrolyte'!AM184</f>
        <v/>
      </c>
      <c r="H1895" s="31">
        <f>'M1 - Sparkling Electrolyte'!N184</f>
        <v/>
      </c>
      <c r="I1895" s="15">
        <f>'M1 - Sparkling Electrolyte'!AJ184</f>
        <v/>
      </c>
      <c r="J1895" s="15" t="inlineStr">
        <is>
          <t>Capture live promo to assess.</t>
        </is>
      </c>
    </row>
    <row r="1896" ht="28" customHeight="1">
      <c r="A1896" s="15" t="inlineStr">
        <is>
          <t>Gorgie</t>
        </is>
      </c>
      <c r="B1896" s="15" t="inlineStr">
        <is>
          <t>Gorgie Energy Sparkling Water | Strawberry Lemonade | 12-pack 355mL</t>
        </is>
      </c>
      <c r="C1896" s="15" t="inlineStr">
        <is>
          <t>1) Sparkling electrolyte / functional sparkling</t>
        </is>
      </c>
      <c r="D1896" s="30">
        <f>'M1 - Sparkling Electrolyte'!F185</f>
        <v/>
      </c>
      <c r="E1896" s="33">
        <f>'M1 - Sparkling Electrolyte'!J185</f>
        <v/>
      </c>
      <c r="F1896" s="31">
        <f>'M1 - Sparkling Electrolyte'!K185</f>
        <v/>
      </c>
      <c r="G1896" s="30">
        <f>'M1 - Sparkling Electrolyte'!AM185</f>
        <v/>
      </c>
      <c r="H1896" s="31">
        <f>'M1 - Sparkling Electrolyte'!N185</f>
        <v/>
      </c>
      <c r="I1896" s="15">
        <f>'M1 - Sparkling Electrolyte'!AJ185</f>
        <v/>
      </c>
      <c r="J1896" s="15" t="inlineStr">
        <is>
          <t>Capture live promo to assess.</t>
        </is>
      </c>
    </row>
    <row r="1897" ht="28" customHeight="1">
      <c r="A1897" s="15" t="inlineStr">
        <is>
          <t>Gorgie</t>
        </is>
      </c>
      <c r="B1897" s="15" t="inlineStr">
        <is>
          <t>Gorgie Energy Sparkling Water | Strawberry Lemonade | 15-pack 355mL</t>
        </is>
      </c>
      <c r="C1897" s="15" t="inlineStr">
        <is>
          <t>1) Sparkling electrolyte / functional sparkling</t>
        </is>
      </c>
      <c r="D1897" s="30">
        <f>'M1 - Sparkling Electrolyte'!F186</f>
        <v/>
      </c>
      <c r="E1897" s="33">
        <f>'M1 - Sparkling Electrolyte'!J186</f>
        <v/>
      </c>
      <c r="F1897" s="31">
        <f>'M1 - Sparkling Electrolyte'!K186</f>
        <v/>
      </c>
      <c r="G1897" s="30">
        <f>'M1 - Sparkling Electrolyte'!AM186</f>
        <v/>
      </c>
      <c r="H1897" s="31">
        <f>'M1 - Sparkling Electrolyte'!N186</f>
        <v/>
      </c>
      <c r="I1897" s="15">
        <f>'M1 - Sparkling Electrolyte'!AJ186</f>
        <v/>
      </c>
      <c r="J1897" s="15" t="inlineStr">
        <is>
          <t>Capture live promo to assess.</t>
        </is>
      </c>
    </row>
    <row r="1898" ht="28" customHeight="1">
      <c r="A1898" s="15" t="inlineStr">
        <is>
          <t>Gorgie</t>
        </is>
      </c>
      <c r="B1898" s="15" t="inlineStr">
        <is>
          <t>Gorgie Energy Sparkling Water | Strawberry Lemonade | 18-pack 355mL</t>
        </is>
      </c>
      <c r="C1898" s="15" t="inlineStr">
        <is>
          <t>1) Sparkling electrolyte / functional sparkling</t>
        </is>
      </c>
      <c r="D1898" s="30">
        <f>'M1 - Sparkling Electrolyte'!F187</f>
        <v/>
      </c>
      <c r="E1898" s="33">
        <f>'M1 - Sparkling Electrolyte'!J187</f>
        <v/>
      </c>
      <c r="F1898" s="31">
        <f>'M1 - Sparkling Electrolyte'!K187</f>
        <v/>
      </c>
      <c r="G1898" s="30">
        <f>'M1 - Sparkling Electrolyte'!AM187</f>
        <v/>
      </c>
      <c r="H1898" s="31">
        <f>'M1 - Sparkling Electrolyte'!N187</f>
        <v/>
      </c>
      <c r="I1898" s="15">
        <f>'M1 - Sparkling Electrolyte'!AJ187</f>
        <v/>
      </c>
      <c r="J1898" s="15" t="inlineStr">
        <is>
          <t>Capture live promo to assess.</t>
        </is>
      </c>
    </row>
    <row r="1899" ht="28" customHeight="1">
      <c r="A1899" s="15" t="inlineStr">
        <is>
          <t>Gorgie</t>
        </is>
      </c>
      <c r="B1899" s="15" t="inlineStr">
        <is>
          <t>Gorgie Energy Sparkling Water | Strawberry Lemonade | 24-pack 355mL</t>
        </is>
      </c>
      <c r="C1899" s="15" t="inlineStr">
        <is>
          <t>1) Sparkling electrolyte / functional sparkling</t>
        </is>
      </c>
      <c r="D1899" s="30">
        <f>'M1 - Sparkling Electrolyte'!F188</f>
        <v/>
      </c>
      <c r="E1899" s="33">
        <f>'M1 - Sparkling Electrolyte'!J188</f>
        <v/>
      </c>
      <c r="F1899" s="31">
        <f>'M1 - Sparkling Electrolyte'!K188</f>
        <v/>
      </c>
      <c r="G1899" s="30">
        <f>'M1 - Sparkling Electrolyte'!AM188</f>
        <v/>
      </c>
      <c r="H1899" s="31">
        <f>'M1 - Sparkling Electrolyte'!N188</f>
        <v/>
      </c>
      <c r="I1899" s="15">
        <f>'M1 - Sparkling Electrolyte'!AJ188</f>
        <v/>
      </c>
      <c r="J1899" s="15" t="inlineStr">
        <is>
          <t>Capture live promo to assess.</t>
        </is>
      </c>
    </row>
    <row r="1900" ht="28" customHeight="1">
      <c r="A1900" s="15" t="inlineStr">
        <is>
          <t>Gorgie</t>
        </is>
      </c>
      <c r="B1900" s="15" t="inlineStr">
        <is>
          <t>Gorgie Energy Sparkling Water | Cherry Limeade | single 355mL</t>
        </is>
      </c>
      <c r="C1900" s="15" t="inlineStr">
        <is>
          <t>1) Sparkling electrolyte / functional sparkling</t>
        </is>
      </c>
      <c r="D1900" s="30">
        <f>'M1 - Sparkling Electrolyte'!F189</f>
        <v/>
      </c>
      <c r="E1900" s="33">
        <f>'M1 - Sparkling Electrolyte'!J189</f>
        <v/>
      </c>
      <c r="F1900" s="31">
        <f>'M1 - Sparkling Electrolyte'!K189</f>
        <v/>
      </c>
      <c r="G1900" s="30">
        <f>'M1 - Sparkling Electrolyte'!AM189</f>
        <v/>
      </c>
      <c r="H1900" s="31">
        <f>'M1 - Sparkling Electrolyte'!N189</f>
        <v/>
      </c>
      <c r="I1900" s="15">
        <f>'M1 - Sparkling Electrolyte'!AJ189</f>
        <v/>
      </c>
      <c r="J1900" s="15" t="inlineStr">
        <is>
          <t>Capture live promo to assess.</t>
        </is>
      </c>
    </row>
    <row r="1901" ht="28" customHeight="1">
      <c r="A1901" s="15" t="inlineStr">
        <is>
          <t>Gorgie</t>
        </is>
      </c>
      <c r="B1901" s="15" t="inlineStr">
        <is>
          <t>Gorgie Energy Sparkling Water | Cherry Limeade | 8-pack 355mL</t>
        </is>
      </c>
      <c r="C1901" s="15" t="inlineStr">
        <is>
          <t>1) Sparkling electrolyte / functional sparkling</t>
        </is>
      </c>
      <c r="D1901" s="30">
        <f>'M1 - Sparkling Electrolyte'!F190</f>
        <v/>
      </c>
      <c r="E1901" s="33">
        <f>'M1 - Sparkling Electrolyte'!J190</f>
        <v/>
      </c>
      <c r="F1901" s="31">
        <f>'M1 - Sparkling Electrolyte'!K190</f>
        <v/>
      </c>
      <c r="G1901" s="30">
        <f>'M1 - Sparkling Electrolyte'!AM190</f>
        <v/>
      </c>
      <c r="H1901" s="31">
        <f>'M1 - Sparkling Electrolyte'!N190</f>
        <v/>
      </c>
      <c r="I1901" s="15">
        <f>'M1 - Sparkling Electrolyte'!AJ190</f>
        <v/>
      </c>
      <c r="J1901" s="15" t="inlineStr">
        <is>
          <t>Capture live promo to assess.</t>
        </is>
      </c>
    </row>
    <row r="1902" ht="28" customHeight="1">
      <c r="A1902" s="15" t="inlineStr">
        <is>
          <t>Gorgie</t>
        </is>
      </c>
      <c r="B1902" s="15" t="inlineStr">
        <is>
          <t>Gorgie Energy Sparkling Water | Cherry Limeade | 12-pack 355mL</t>
        </is>
      </c>
      <c r="C1902" s="15" t="inlineStr">
        <is>
          <t>1) Sparkling electrolyte / functional sparkling</t>
        </is>
      </c>
      <c r="D1902" s="30">
        <f>'M1 - Sparkling Electrolyte'!F191</f>
        <v/>
      </c>
      <c r="E1902" s="33">
        <f>'M1 - Sparkling Electrolyte'!J191</f>
        <v/>
      </c>
      <c r="F1902" s="31">
        <f>'M1 - Sparkling Electrolyte'!K191</f>
        <v/>
      </c>
      <c r="G1902" s="30">
        <f>'M1 - Sparkling Electrolyte'!AM191</f>
        <v/>
      </c>
      <c r="H1902" s="31">
        <f>'M1 - Sparkling Electrolyte'!N191</f>
        <v/>
      </c>
      <c r="I1902" s="15">
        <f>'M1 - Sparkling Electrolyte'!AJ191</f>
        <v/>
      </c>
      <c r="J1902" s="15" t="inlineStr">
        <is>
          <t>Capture live promo to assess.</t>
        </is>
      </c>
    </row>
    <row r="1903" ht="28" customHeight="1">
      <c r="A1903" s="15" t="inlineStr">
        <is>
          <t>Gorgie</t>
        </is>
      </c>
      <c r="B1903" s="15" t="inlineStr">
        <is>
          <t>Gorgie Energy Sparkling Water | Cherry Limeade | 15-pack 355mL</t>
        </is>
      </c>
      <c r="C1903" s="15" t="inlineStr">
        <is>
          <t>1) Sparkling electrolyte / functional sparkling</t>
        </is>
      </c>
      <c r="D1903" s="30">
        <f>'M1 - Sparkling Electrolyte'!F192</f>
        <v/>
      </c>
      <c r="E1903" s="33">
        <f>'M1 - Sparkling Electrolyte'!J192</f>
        <v/>
      </c>
      <c r="F1903" s="31">
        <f>'M1 - Sparkling Electrolyte'!K192</f>
        <v/>
      </c>
      <c r="G1903" s="30">
        <f>'M1 - Sparkling Electrolyte'!AM192</f>
        <v/>
      </c>
      <c r="H1903" s="31">
        <f>'M1 - Sparkling Electrolyte'!N192</f>
        <v/>
      </c>
      <c r="I1903" s="15">
        <f>'M1 - Sparkling Electrolyte'!AJ192</f>
        <v/>
      </c>
      <c r="J1903" s="15" t="inlineStr">
        <is>
          <t>Capture live promo to assess.</t>
        </is>
      </c>
    </row>
    <row r="1904" ht="28" customHeight="1">
      <c r="A1904" s="15" t="inlineStr">
        <is>
          <t>Gorgie</t>
        </is>
      </c>
      <c r="B1904" s="15" t="inlineStr">
        <is>
          <t>Gorgie Energy Sparkling Water | Cherry Limeade | 18-pack 355mL</t>
        </is>
      </c>
      <c r="C1904" s="15" t="inlineStr">
        <is>
          <t>1) Sparkling electrolyte / functional sparkling</t>
        </is>
      </c>
      <c r="D1904" s="30">
        <f>'M1 - Sparkling Electrolyte'!F193</f>
        <v/>
      </c>
      <c r="E1904" s="33">
        <f>'M1 - Sparkling Electrolyte'!J193</f>
        <v/>
      </c>
      <c r="F1904" s="31">
        <f>'M1 - Sparkling Electrolyte'!K193</f>
        <v/>
      </c>
      <c r="G1904" s="30">
        <f>'M1 - Sparkling Electrolyte'!AM193</f>
        <v/>
      </c>
      <c r="H1904" s="31">
        <f>'M1 - Sparkling Electrolyte'!N193</f>
        <v/>
      </c>
      <c r="I1904" s="15">
        <f>'M1 - Sparkling Electrolyte'!AJ193</f>
        <v/>
      </c>
      <c r="J1904" s="15" t="inlineStr">
        <is>
          <t>Capture live promo to assess.</t>
        </is>
      </c>
    </row>
    <row r="1905" ht="28" customHeight="1">
      <c r="A1905" s="15" t="inlineStr">
        <is>
          <t>Gorgie</t>
        </is>
      </c>
      <c r="B1905" s="15" t="inlineStr">
        <is>
          <t>Gorgie Energy Sparkling Water | Cherry Limeade | 24-pack 355mL</t>
        </is>
      </c>
      <c r="C1905" s="15" t="inlineStr">
        <is>
          <t>1) Sparkling electrolyte / functional sparkling</t>
        </is>
      </c>
      <c r="D1905" s="30">
        <f>'M1 - Sparkling Electrolyte'!F194</f>
        <v/>
      </c>
      <c r="E1905" s="33">
        <f>'M1 - Sparkling Electrolyte'!J194</f>
        <v/>
      </c>
      <c r="F1905" s="31">
        <f>'M1 - Sparkling Electrolyte'!K194</f>
        <v/>
      </c>
      <c r="G1905" s="30">
        <f>'M1 - Sparkling Electrolyte'!AM194</f>
        <v/>
      </c>
      <c r="H1905" s="31">
        <f>'M1 - Sparkling Electrolyte'!N194</f>
        <v/>
      </c>
      <c r="I1905" s="15">
        <f>'M1 - Sparkling Electrolyte'!AJ194</f>
        <v/>
      </c>
      <c r="J1905" s="15" t="inlineStr">
        <is>
          <t>Capture live promo to assess.</t>
        </is>
      </c>
    </row>
    <row r="1906" ht="28" customHeight="1">
      <c r="A1906" s="15" t="inlineStr">
        <is>
          <t>United Sodas</t>
        </is>
      </c>
      <c r="B1906" s="15" t="inlineStr">
        <is>
          <t>United Sodas of America | Wild Berry | single 355mL</t>
        </is>
      </c>
      <c r="C1906" s="15" t="inlineStr">
        <is>
          <t>1) Sparkling electrolyte / functional sparkling</t>
        </is>
      </c>
      <c r="D1906" s="30">
        <f>'M1 - Sparkling Electrolyte'!F195</f>
        <v/>
      </c>
      <c r="E1906" s="33">
        <f>'M1 - Sparkling Electrolyte'!J195</f>
        <v/>
      </c>
      <c r="F1906" s="31">
        <f>'M1 - Sparkling Electrolyte'!K195</f>
        <v/>
      </c>
      <c r="G1906" s="30">
        <f>'M1 - Sparkling Electrolyte'!AM195</f>
        <v/>
      </c>
      <c r="H1906" s="31">
        <f>'M1 - Sparkling Electrolyte'!N195</f>
        <v/>
      </c>
      <c r="I1906" s="15">
        <f>'M1 - Sparkling Electrolyte'!AJ195</f>
        <v/>
      </c>
      <c r="J1906" s="15" t="inlineStr">
        <is>
          <t>Capture live promo to assess.</t>
        </is>
      </c>
    </row>
    <row r="1907" ht="28" customHeight="1">
      <c r="A1907" s="15" t="inlineStr">
        <is>
          <t>United Sodas</t>
        </is>
      </c>
      <c r="B1907" s="15" t="inlineStr">
        <is>
          <t>United Sodas of America | Wild Berry | 8-pack 355mL</t>
        </is>
      </c>
      <c r="C1907" s="15" t="inlineStr">
        <is>
          <t>1) Sparkling electrolyte / functional sparkling</t>
        </is>
      </c>
      <c r="D1907" s="30">
        <f>'M1 - Sparkling Electrolyte'!F196</f>
        <v/>
      </c>
      <c r="E1907" s="33">
        <f>'M1 - Sparkling Electrolyte'!J196</f>
        <v/>
      </c>
      <c r="F1907" s="31">
        <f>'M1 - Sparkling Electrolyte'!K196</f>
        <v/>
      </c>
      <c r="G1907" s="30">
        <f>'M1 - Sparkling Electrolyte'!AM196</f>
        <v/>
      </c>
      <c r="H1907" s="31">
        <f>'M1 - Sparkling Electrolyte'!N196</f>
        <v/>
      </c>
      <c r="I1907" s="15">
        <f>'M1 - Sparkling Electrolyte'!AJ196</f>
        <v/>
      </c>
      <c r="J1907" s="15" t="inlineStr">
        <is>
          <t>Capture live promo to assess.</t>
        </is>
      </c>
    </row>
    <row r="1908" ht="28" customHeight="1">
      <c r="A1908" s="15" t="inlineStr">
        <is>
          <t>United Sodas</t>
        </is>
      </c>
      <c r="B1908" s="15" t="inlineStr">
        <is>
          <t>United Sodas of America | Wild Berry | 12-pack 355mL</t>
        </is>
      </c>
      <c r="C1908" s="15" t="inlineStr">
        <is>
          <t>1) Sparkling electrolyte / functional sparkling</t>
        </is>
      </c>
      <c r="D1908" s="30">
        <f>'M1 - Sparkling Electrolyte'!F197</f>
        <v/>
      </c>
      <c r="E1908" s="33">
        <f>'M1 - Sparkling Electrolyte'!J197</f>
        <v/>
      </c>
      <c r="F1908" s="31">
        <f>'M1 - Sparkling Electrolyte'!K197</f>
        <v/>
      </c>
      <c r="G1908" s="30">
        <f>'M1 - Sparkling Electrolyte'!AM197</f>
        <v/>
      </c>
      <c r="H1908" s="31">
        <f>'M1 - Sparkling Electrolyte'!N197</f>
        <v/>
      </c>
      <c r="I1908" s="15">
        <f>'M1 - Sparkling Electrolyte'!AJ197</f>
        <v/>
      </c>
      <c r="J1908" s="15" t="inlineStr">
        <is>
          <t>Capture live promo to assess.</t>
        </is>
      </c>
    </row>
    <row r="1909" ht="28" customHeight="1">
      <c r="A1909" s="15" t="inlineStr">
        <is>
          <t>United Sodas</t>
        </is>
      </c>
      <c r="B1909" s="15" t="inlineStr">
        <is>
          <t>United Sodas of America | Wild Berry | 15-pack 355mL</t>
        </is>
      </c>
      <c r="C1909" s="15" t="inlineStr">
        <is>
          <t>1) Sparkling electrolyte / functional sparkling</t>
        </is>
      </c>
      <c r="D1909" s="30">
        <f>'M1 - Sparkling Electrolyte'!F198</f>
        <v/>
      </c>
      <c r="E1909" s="33">
        <f>'M1 - Sparkling Electrolyte'!J198</f>
        <v/>
      </c>
      <c r="F1909" s="31">
        <f>'M1 - Sparkling Electrolyte'!K198</f>
        <v/>
      </c>
      <c r="G1909" s="30">
        <f>'M1 - Sparkling Electrolyte'!AM198</f>
        <v/>
      </c>
      <c r="H1909" s="31">
        <f>'M1 - Sparkling Electrolyte'!N198</f>
        <v/>
      </c>
      <c r="I1909" s="15">
        <f>'M1 - Sparkling Electrolyte'!AJ198</f>
        <v/>
      </c>
      <c r="J1909" s="15" t="inlineStr">
        <is>
          <t>Capture live promo to assess.</t>
        </is>
      </c>
    </row>
    <row r="1910" ht="28" customHeight="1">
      <c r="A1910" s="15" t="inlineStr">
        <is>
          <t>United Sodas</t>
        </is>
      </c>
      <c r="B1910" s="15" t="inlineStr">
        <is>
          <t>United Sodas of America | Wild Berry | 18-pack 355mL</t>
        </is>
      </c>
      <c r="C1910" s="15" t="inlineStr">
        <is>
          <t>1) Sparkling electrolyte / functional sparkling</t>
        </is>
      </c>
      <c r="D1910" s="30">
        <f>'M1 - Sparkling Electrolyte'!F199</f>
        <v/>
      </c>
      <c r="E1910" s="33">
        <f>'M1 - Sparkling Electrolyte'!J199</f>
        <v/>
      </c>
      <c r="F1910" s="31">
        <f>'M1 - Sparkling Electrolyte'!K199</f>
        <v/>
      </c>
      <c r="G1910" s="30">
        <f>'M1 - Sparkling Electrolyte'!AM199</f>
        <v/>
      </c>
      <c r="H1910" s="31">
        <f>'M1 - Sparkling Electrolyte'!N199</f>
        <v/>
      </c>
      <c r="I1910" s="15">
        <f>'M1 - Sparkling Electrolyte'!AJ199</f>
        <v/>
      </c>
      <c r="J1910" s="15" t="inlineStr">
        <is>
          <t>Capture live promo to assess.</t>
        </is>
      </c>
    </row>
    <row r="1911" ht="28" customHeight="1">
      <c r="A1911" s="15" t="inlineStr">
        <is>
          <t>United Sodas</t>
        </is>
      </c>
      <c r="B1911" s="15" t="inlineStr">
        <is>
          <t>United Sodas of America | Wild Berry | 24-pack 355mL</t>
        </is>
      </c>
      <c r="C1911" s="15" t="inlineStr">
        <is>
          <t>1) Sparkling electrolyte / functional sparkling</t>
        </is>
      </c>
      <c r="D1911" s="30">
        <f>'M1 - Sparkling Electrolyte'!F200</f>
        <v/>
      </c>
      <c r="E1911" s="33">
        <f>'M1 - Sparkling Electrolyte'!J200</f>
        <v/>
      </c>
      <c r="F1911" s="31">
        <f>'M1 - Sparkling Electrolyte'!K200</f>
        <v/>
      </c>
      <c r="G1911" s="30">
        <f>'M1 - Sparkling Electrolyte'!AM200</f>
        <v/>
      </c>
      <c r="H1911" s="31">
        <f>'M1 - Sparkling Electrolyte'!N200</f>
        <v/>
      </c>
      <c r="I1911" s="15">
        <f>'M1 - Sparkling Electrolyte'!AJ200</f>
        <v/>
      </c>
      <c r="J1911" s="15" t="inlineStr">
        <is>
          <t>Capture live promo to assess.</t>
        </is>
      </c>
    </row>
    <row r="1912" ht="28" customHeight="1">
      <c r="A1912" s="15" t="inlineStr">
        <is>
          <t>United Sodas</t>
        </is>
      </c>
      <c r="B1912" s="15" t="inlineStr">
        <is>
          <t>United Sodas of America | Black Cherry | single 355mL</t>
        </is>
      </c>
      <c r="C1912" s="15" t="inlineStr">
        <is>
          <t>1) Sparkling electrolyte / functional sparkling</t>
        </is>
      </c>
      <c r="D1912" s="30">
        <f>'M1 - Sparkling Electrolyte'!F201</f>
        <v/>
      </c>
      <c r="E1912" s="33">
        <f>'M1 - Sparkling Electrolyte'!J201</f>
        <v/>
      </c>
      <c r="F1912" s="31">
        <f>'M1 - Sparkling Electrolyte'!K201</f>
        <v/>
      </c>
      <c r="G1912" s="30">
        <f>'M1 - Sparkling Electrolyte'!AM201</f>
        <v/>
      </c>
      <c r="H1912" s="31">
        <f>'M1 - Sparkling Electrolyte'!N201</f>
        <v/>
      </c>
      <c r="I1912" s="15">
        <f>'M1 - Sparkling Electrolyte'!AJ201</f>
        <v/>
      </c>
      <c r="J1912" s="15" t="inlineStr">
        <is>
          <t>Capture live promo to assess.</t>
        </is>
      </c>
    </row>
    <row r="1913" ht="28" customHeight="1">
      <c r="A1913" s="15" t="inlineStr">
        <is>
          <t>United Sodas</t>
        </is>
      </c>
      <c r="B1913" s="15" t="inlineStr">
        <is>
          <t>United Sodas of America | Black Cherry | 8-pack 355mL</t>
        </is>
      </c>
      <c r="C1913" s="15" t="inlineStr">
        <is>
          <t>1) Sparkling electrolyte / functional sparkling</t>
        </is>
      </c>
      <c r="D1913" s="30">
        <f>'M1 - Sparkling Electrolyte'!F202</f>
        <v/>
      </c>
      <c r="E1913" s="33">
        <f>'M1 - Sparkling Electrolyte'!J202</f>
        <v/>
      </c>
      <c r="F1913" s="31">
        <f>'M1 - Sparkling Electrolyte'!K202</f>
        <v/>
      </c>
      <c r="G1913" s="30">
        <f>'M1 - Sparkling Electrolyte'!AM202</f>
        <v/>
      </c>
      <c r="H1913" s="31">
        <f>'M1 - Sparkling Electrolyte'!N202</f>
        <v/>
      </c>
      <c r="I1913" s="15">
        <f>'M1 - Sparkling Electrolyte'!AJ202</f>
        <v/>
      </c>
      <c r="J1913" s="15" t="inlineStr">
        <is>
          <t>Capture live promo to assess.</t>
        </is>
      </c>
    </row>
    <row r="1914" ht="28" customHeight="1">
      <c r="A1914" s="15" t="inlineStr">
        <is>
          <t>United Sodas</t>
        </is>
      </c>
      <c r="B1914" s="15" t="inlineStr">
        <is>
          <t>United Sodas of America | Black Cherry | 12-pack 355mL</t>
        </is>
      </c>
      <c r="C1914" s="15" t="inlineStr">
        <is>
          <t>1) Sparkling electrolyte / functional sparkling</t>
        </is>
      </c>
      <c r="D1914" s="30">
        <f>'M1 - Sparkling Electrolyte'!F203</f>
        <v/>
      </c>
      <c r="E1914" s="33">
        <f>'M1 - Sparkling Electrolyte'!J203</f>
        <v/>
      </c>
      <c r="F1914" s="31">
        <f>'M1 - Sparkling Electrolyte'!K203</f>
        <v/>
      </c>
      <c r="G1914" s="30">
        <f>'M1 - Sparkling Electrolyte'!AM203</f>
        <v/>
      </c>
      <c r="H1914" s="31">
        <f>'M1 - Sparkling Electrolyte'!N203</f>
        <v/>
      </c>
      <c r="I1914" s="15">
        <f>'M1 - Sparkling Electrolyte'!AJ203</f>
        <v/>
      </c>
      <c r="J1914" s="15" t="inlineStr">
        <is>
          <t>Capture live promo to assess.</t>
        </is>
      </c>
    </row>
    <row r="1915" ht="28" customHeight="1">
      <c r="A1915" s="15" t="inlineStr">
        <is>
          <t>United Sodas</t>
        </is>
      </c>
      <c r="B1915" s="15" t="inlineStr">
        <is>
          <t>United Sodas of America | Black Cherry | 15-pack 355mL</t>
        </is>
      </c>
      <c r="C1915" s="15" t="inlineStr">
        <is>
          <t>1) Sparkling electrolyte / functional sparkling</t>
        </is>
      </c>
      <c r="D1915" s="30">
        <f>'M1 - Sparkling Electrolyte'!F204</f>
        <v/>
      </c>
      <c r="E1915" s="33">
        <f>'M1 - Sparkling Electrolyte'!J204</f>
        <v/>
      </c>
      <c r="F1915" s="31">
        <f>'M1 - Sparkling Electrolyte'!K204</f>
        <v/>
      </c>
      <c r="G1915" s="30">
        <f>'M1 - Sparkling Electrolyte'!AM204</f>
        <v/>
      </c>
      <c r="H1915" s="31">
        <f>'M1 - Sparkling Electrolyte'!N204</f>
        <v/>
      </c>
      <c r="I1915" s="15">
        <f>'M1 - Sparkling Electrolyte'!AJ204</f>
        <v/>
      </c>
      <c r="J1915" s="15" t="inlineStr">
        <is>
          <t>Capture live promo to assess.</t>
        </is>
      </c>
    </row>
    <row r="1916" ht="28" customHeight="1">
      <c r="A1916" s="15" t="inlineStr">
        <is>
          <t>United Sodas</t>
        </is>
      </c>
      <c r="B1916" s="15" t="inlineStr">
        <is>
          <t>United Sodas of America | Black Cherry | 18-pack 355mL</t>
        </is>
      </c>
      <c r="C1916" s="15" t="inlineStr">
        <is>
          <t>1) Sparkling electrolyte / functional sparkling</t>
        </is>
      </c>
      <c r="D1916" s="30">
        <f>'M1 - Sparkling Electrolyte'!F205</f>
        <v/>
      </c>
      <c r="E1916" s="33">
        <f>'M1 - Sparkling Electrolyte'!J205</f>
        <v/>
      </c>
      <c r="F1916" s="31">
        <f>'M1 - Sparkling Electrolyte'!K205</f>
        <v/>
      </c>
      <c r="G1916" s="30">
        <f>'M1 - Sparkling Electrolyte'!AM205</f>
        <v/>
      </c>
      <c r="H1916" s="31">
        <f>'M1 - Sparkling Electrolyte'!N205</f>
        <v/>
      </c>
      <c r="I1916" s="15">
        <f>'M1 - Sparkling Electrolyte'!AJ205</f>
        <v/>
      </c>
      <c r="J1916" s="15" t="inlineStr">
        <is>
          <t>Capture live promo to assess.</t>
        </is>
      </c>
    </row>
    <row r="1917" ht="28" customHeight="1">
      <c r="A1917" s="15" t="inlineStr">
        <is>
          <t>United Sodas</t>
        </is>
      </c>
      <c r="B1917" s="15" t="inlineStr">
        <is>
          <t>United Sodas of America | Black Cherry | 24-pack 355mL</t>
        </is>
      </c>
      <c r="C1917" s="15" t="inlineStr">
        <is>
          <t>1) Sparkling electrolyte / functional sparkling</t>
        </is>
      </c>
      <c r="D1917" s="30">
        <f>'M1 - Sparkling Electrolyte'!F206</f>
        <v/>
      </c>
      <c r="E1917" s="33">
        <f>'M1 - Sparkling Electrolyte'!J206</f>
        <v/>
      </c>
      <c r="F1917" s="31">
        <f>'M1 - Sparkling Electrolyte'!K206</f>
        <v/>
      </c>
      <c r="G1917" s="30">
        <f>'M1 - Sparkling Electrolyte'!AM206</f>
        <v/>
      </c>
      <c r="H1917" s="31">
        <f>'M1 - Sparkling Electrolyte'!N206</f>
        <v/>
      </c>
      <c r="I1917" s="15">
        <f>'M1 - Sparkling Electrolyte'!AJ206</f>
        <v/>
      </c>
      <c r="J1917" s="15" t="inlineStr">
        <is>
          <t>Capture live promo to assess.</t>
        </is>
      </c>
    </row>
    <row r="1918" ht="28" customHeight="1">
      <c r="A1918" s="15" t="inlineStr">
        <is>
          <t>United Sodas</t>
        </is>
      </c>
      <c r="B1918" s="15" t="inlineStr">
        <is>
          <t>United Sodas of America | Mango Chili | single 355mL</t>
        </is>
      </c>
      <c r="C1918" s="15" t="inlineStr">
        <is>
          <t>1) Sparkling electrolyte / functional sparkling</t>
        </is>
      </c>
      <c r="D1918" s="30">
        <f>'M1 - Sparkling Electrolyte'!F207</f>
        <v/>
      </c>
      <c r="E1918" s="33">
        <f>'M1 - Sparkling Electrolyte'!J207</f>
        <v/>
      </c>
      <c r="F1918" s="31">
        <f>'M1 - Sparkling Electrolyte'!K207</f>
        <v/>
      </c>
      <c r="G1918" s="30">
        <f>'M1 - Sparkling Electrolyte'!AM207</f>
        <v/>
      </c>
      <c r="H1918" s="31">
        <f>'M1 - Sparkling Electrolyte'!N207</f>
        <v/>
      </c>
      <c r="I1918" s="15">
        <f>'M1 - Sparkling Electrolyte'!AJ207</f>
        <v/>
      </c>
      <c r="J1918" s="15" t="inlineStr">
        <is>
          <t>Capture live promo to assess.</t>
        </is>
      </c>
    </row>
    <row r="1919" ht="28" customHeight="1">
      <c r="A1919" s="15" t="inlineStr">
        <is>
          <t>United Sodas</t>
        </is>
      </c>
      <c r="B1919" s="15" t="inlineStr">
        <is>
          <t>United Sodas of America | Mango Chili | 8-pack 355mL</t>
        </is>
      </c>
      <c r="C1919" s="15" t="inlineStr">
        <is>
          <t>1) Sparkling electrolyte / functional sparkling</t>
        </is>
      </c>
      <c r="D1919" s="30">
        <f>'M1 - Sparkling Electrolyte'!F208</f>
        <v/>
      </c>
      <c r="E1919" s="33">
        <f>'M1 - Sparkling Electrolyte'!J208</f>
        <v/>
      </c>
      <c r="F1919" s="31">
        <f>'M1 - Sparkling Electrolyte'!K208</f>
        <v/>
      </c>
      <c r="G1919" s="30">
        <f>'M1 - Sparkling Electrolyte'!AM208</f>
        <v/>
      </c>
      <c r="H1919" s="31">
        <f>'M1 - Sparkling Electrolyte'!N208</f>
        <v/>
      </c>
      <c r="I1919" s="15">
        <f>'M1 - Sparkling Electrolyte'!AJ208</f>
        <v/>
      </c>
      <c r="J1919" s="15" t="inlineStr">
        <is>
          <t>Capture live promo to assess.</t>
        </is>
      </c>
    </row>
    <row r="1920" ht="28" customHeight="1">
      <c r="A1920" s="15" t="inlineStr">
        <is>
          <t>United Sodas</t>
        </is>
      </c>
      <c r="B1920" s="15" t="inlineStr">
        <is>
          <t>United Sodas of America | Mango Chili | 12-pack 355mL</t>
        </is>
      </c>
      <c r="C1920" s="15" t="inlineStr">
        <is>
          <t>1) Sparkling electrolyte / functional sparkling</t>
        </is>
      </c>
      <c r="D1920" s="30">
        <f>'M1 - Sparkling Electrolyte'!F209</f>
        <v/>
      </c>
      <c r="E1920" s="33">
        <f>'M1 - Sparkling Electrolyte'!J209</f>
        <v/>
      </c>
      <c r="F1920" s="31">
        <f>'M1 - Sparkling Electrolyte'!K209</f>
        <v/>
      </c>
      <c r="G1920" s="30">
        <f>'M1 - Sparkling Electrolyte'!AM209</f>
        <v/>
      </c>
      <c r="H1920" s="31">
        <f>'M1 - Sparkling Electrolyte'!N209</f>
        <v/>
      </c>
      <c r="I1920" s="15">
        <f>'M1 - Sparkling Electrolyte'!AJ209</f>
        <v/>
      </c>
      <c r="J1920" s="15" t="inlineStr">
        <is>
          <t>Capture live promo to assess.</t>
        </is>
      </c>
    </row>
    <row r="1921" ht="28" customHeight="1">
      <c r="A1921" s="15" t="inlineStr">
        <is>
          <t>United Sodas</t>
        </is>
      </c>
      <c r="B1921" s="15" t="inlineStr">
        <is>
          <t>United Sodas of America | Mango Chili | 15-pack 355mL</t>
        </is>
      </c>
      <c r="C1921" s="15" t="inlineStr">
        <is>
          <t>1) Sparkling electrolyte / functional sparkling</t>
        </is>
      </c>
      <c r="D1921" s="30">
        <f>'M1 - Sparkling Electrolyte'!F210</f>
        <v/>
      </c>
      <c r="E1921" s="33">
        <f>'M1 - Sparkling Electrolyte'!J210</f>
        <v/>
      </c>
      <c r="F1921" s="31">
        <f>'M1 - Sparkling Electrolyte'!K210</f>
        <v/>
      </c>
      <c r="G1921" s="30">
        <f>'M1 - Sparkling Electrolyte'!AM210</f>
        <v/>
      </c>
      <c r="H1921" s="31">
        <f>'M1 - Sparkling Electrolyte'!N210</f>
        <v/>
      </c>
      <c r="I1921" s="15">
        <f>'M1 - Sparkling Electrolyte'!AJ210</f>
        <v/>
      </c>
      <c r="J1921" s="15" t="inlineStr">
        <is>
          <t>Capture live promo to assess.</t>
        </is>
      </c>
    </row>
    <row r="1922" ht="28" customHeight="1">
      <c r="A1922" s="15" t="inlineStr">
        <is>
          <t>United Sodas</t>
        </is>
      </c>
      <c r="B1922" s="15" t="inlineStr">
        <is>
          <t>United Sodas of America | Mango Chili | 18-pack 355mL</t>
        </is>
      </c>
      <c r="C1922" s="15" t="inlineStr">
        <is>
          <t>1) Sparkling electrolyte / functional sparkling</t>
        </is>
      </c>
      <c r="D1922" s="30">
        <f>'M1 - Sparkling Electrolyte'!F211</f>
        <v/>
      </c>
      <c r="E1922" s="33">
        <f>'M1 - Sparkling Electrolyte'!J211</f>
        <v/>
      </c>
      <c r="F1922" s="31">
        <f>'M1 - Sparkling Electrolyte'!K211</f>
        <v/>
      </c>
      <c r="G1922" s="30">
        <f>'M1 - Sparkling Electrolyte'!AM211</f>
        <v/>
      </c>
      <c r="H1922" s="31">
        <f>'M1 - Sparkling Electrolyte'!N211</f>
        <v/>
      </c>
      <c r="I1922" s="15">
        <f>'M1 - Sparkling Electrolyte'!AJ211</f>
        <v/>
      </c>
      <c r="J1922" s="15" t="inlineStr">
        <is>
          <t>Capture live promo to assess.</t>
        </is>
      </c>
    </row>
    <row r="1923" ht="28" customHeight="1">
      <c r="A1923" s="15" t="inlineStr">
        <is>
          <t>United Sodas</t>
        </is>
      </c>
      <c r="B1923" s="15" t="inlineStr">
        <is>
          <t>United Sodas of America | Mango Chili | 24-pack 355mL</t>
        </is>
      </c>
      <c r="C1923" s="15" t="inlineStr">
        <is>
          <t>1) Sparkling electrolyte / functional sparkling</t>
        </is>
      </c>
      <c r="D1923" s="30">
        <f>'M1 - Sparkling Electrolyte'!F212</f>
        <v/>
      </c>
      <c r="E1923" s="33">
        <f>'M1 - Sparkling Electrolyte'!J212</f>
        <v/>
      </c>
      <c r="F1923" s="31">
        <f>'M1 - Sparkling Electrolyte'!K212</f>
        <v/>
      </c>
      <c r="G1923" s="30">
        <f>'M1 - Sparkling Electrolyte'!AM212</f>
        <v/>
      </c>
      <c r="H1923" s="31">
        <f>'M1 - Sparkling Electrolyte'!N212</f>
        <v/>
      </c>
      <c r="I1923" s="15">
        <f>'M1 - Sparkling Electrolyte'!AJ212</f>
        <v/>
      </c>
      <c r="J1923" s="15" t="inlineStr">
        <is>
          <t>Capture live promo to assess.</t>
        </is>
      </c>
    </row>
    <row r="1924" ht="28" customHeight="1">
      <c r="A1924" s="15" t="inlineStr">
        <is>
          <t>United Sodas</t>
        </is>
      </c>
      <c r="B1924" s="15" t="inlineStr">
        <is>
          <t>United Sodas of America | Lemon Lime | single 355mL</t>
        </is>
      </c>
      <c r="C1924" s="15" t="inlineStr">
        <is>
          <t>1) Sparkling electrolyte / functional sparkling</t>
        </is>
      </c>
      <c r="D1924" s="30">
        <f>'M1 - Sparkling Electrolyte'!F213</f>
        <v/>
      </c>
      <c r="E1924" s="33">
        <f>'M1 - Sparkling Electrolyte'!J213</f>
        <v/>
      </c>
      <c r="F1924" s="31">
        <f>'M1 - Sparkling Electrolyte'!K213</f>
        <v/>
      </c>
      <c r="G1924" s="30">
        <f>'M1 - Sparkling Electrolyte'!AM213</f>
        <v/>
      </c>
      <c r="H1924" s="31">
        <f>'M1 - Sparkling Electrolyte'!N213</f>
        <v/>
      </c>
      <c r="I1924" s="15">
        <f>'M1 - Sparkling Electrolyte'!AJ213</f>
        <v/>
      </c>
      <c r="J1924" s="15" t="inlineStr">
        <is>
          <t>Capture live promo to assess.</t>
        </is>
      </c>
    </row>
    <row r="1925" ht="28" customHeight="1">
      <c r="A1925" s="15" t="inlineStr">
        <is>
          <t>United Sodas</t>
        </is>
      </c>
      <c r="B1925" s="15" t="inlineStr">
        <is>
          <t>United Sodas of America | Lemon Lime | 8-pack 355mL</t>
        </is>
      </c>
      <c r="C1925" s="15" t="inlineStr">
        <is>
          <t>1) Sparkling electrolyte / functional sparkling</t>
        </is>
      </c>
      <c r="D1925" s="30">
        <f>'M1 - Sparkling Electrolyte'!F214</f>
        <v/>
      </c>
      <c r="E1925" s="33">
        <f>'M1 - Sparkling Electrolyte'!J214</f>
        <v/>
      </c>
      <c r="F1925" s="31">
        <f>'M1 - Sparkling Electrolyte'!K214</f>
        <v/>
      </c>
      <c r="G1925" s="30">
        <f>'M1 - Sparkling Electrolyte'!AM214</f>
        <v/>
      </c>
      <c r="H1925" s="31">
        <f>'M1 - Sparkling Electrolyte'!N214</f>
        <v/>
      </c>
      <c r="I1925" s="15">
        <f>'M1 - Sparkling Electrolyte'!AJ214</f>
        <v/>
      </c>
      <c r="J1925" s="15" t="inlineStr">
        <is>
          <t>Capture live promo to assess.</t>
        </is>
      </c>
    </row>
    <row r="1926" ht="28" customHeight="1">
      <c r="A1926" s="15" t="inlineStr">
        <is>
          <t>United Sodas</t>
        </is>
      </c>
      <c r="B1926" s="15" t="inlineStr">
        <is>
          <t>United Sodas of America | Lemon Lime | 12-pack 355mL</t>
        </is>
      </c>
      <c r="C1926" s="15" t="inlineStr">
        <is>
          <t>1) Sparkling electrolyte / functional sparkling</t>
        </is>
      </c>
      <c r="D1926" s="30">
        <f>'M1 - Sparkling Electrolyte'!F215</f>
        <v/>
      </c>
      <c r="E1926" s="33">
        <f>'M1 - Sparkling Electrolyte'!J215</f>
        <v/>
      </c>
      <c r="F1926" s="31">
        <f>'M1 - Sparkling Electrolyte'!K215</f>
        <v/>
      </c>
      <c r="G1926" s="30">
        <f>'M1 - Sparkling Electrolyte'!AM215</f>
        <v/>
      </c>
      <c r="H1926" s="31">
        <f>'M1 - Sparkling Electrolyte'!N215</f>
        <v/>
      </c>
      <c r="I1926" s="15">
        <f>'M1 - Sparkling Electrolyte'!AJ215</f>
        <v/>
      </c>
      <c r="J1926" s="15" t="inlineStr">
        <is>
          <t>Capture live promo to assess.</t>
        </is>
      </c>
    </row>
    <row r="1927" ht="28" customHeight="1">
      <c r="A1927" s="15" t="inlineStr">
        <is>
          <t>United Sodas</t>
        </is>
      </c>
      <c r="B1927" s="15" t="inlineStr">
        <is>
          <t>United Sodas of America | Lemon Lime | 15-pack 355mL</t>
        </is>
      </c>
      <c r="C1927" s="15" t="inlineStr">
        <is>
          <t>1) Sparkling electrolyte / functional sparkling</t>
        </is>
      </c>
      <c r="D1927" s="30">
        <f>'M1 - Sparkling Electrolyte'!F216</f>
        <v/>
      </c>
      <c r="E1927" s="33">
        <f>'M1 - Sparkling Electrolyte'!J216</f>
        <v/>
      </c>
      <c r="F1927" s="31">
        <f>'M1 - Sparkling Electrolyte'!K216</f>
        <v/>
      </c>
      <c r="G1927" s="30">
        <f>'M1 - Sparkling Electrolyte'!AM216</f>
        <v/>
      </c>
      <c r="H1927" s="31">
        <f>'M1 - Sparkling Electrolyte'!N216</f>
        <v/>
      </c>
      <c r="I1927" s="15">
        <f>'M1 - Sparkling Electrolyte'!AJ216</f>
        <v/>
      </c>
      <c r="J1927" s="15" t="inlineStr">
        <is>
          <t>Capture live promo to assess.</t>
        </is>
      </c>
    </row>
    <row r="1928" ht="28" customHeight="1">
      <c r="A1928" s="15" t="inlineStr">
        <is>
          <t>United Sodas</t>
        </is>
      </c>
      <c r="B1928" s="15" t="inlineStr">
        <is>
          <t>United Sodas of America | Lemon Lime | 18-pack 355mL</t>
        </is>
      </c>
      <c r="C1928" s="15" t="inlineStr">
        <is>
          <t>1) Sparkling electrolyte / functional sparkling</t>
        </is>
      </c>
      <c r="D1928" s="30">
        <f>'M1 - Sparkling Electrolyte'!F217</f>
        <v/>
      </c>
      <c r="E1928" s="33">
        <f>'M1 - Sparkling Electrolyte'!J217</f>
        <v/>
      </c>
      <c r="F1928" s="31">
        <f>'M1 - Sparkling Electrolyte'!K217</f>
        <v/>
      </c>
      <c r="G1928" s="30">
        <f>'M1 - Sparkling Electrolyte'!AM217</f>
        <v/>
      </c>
      <c r="H1928" s="31">
        <f>'M1 - Sparkling Electrolyte'!N217</f>
        <v/>
      </c>
      <c r="I1928" s="15">
        <f>'M1 - Sparkling Electrolyte'!AJ217</f>
        <v/>
      </c>
      <c r="J1928" s="15" t="inlineStr">
        <is>
          <t>Capture live promo to assess.</t>
        </is>
      </c>
    </row>
    <row r="1929" ht="28" customHeight="1">
      <c r="A1929" s="15" t="inlineStr">
        <is>
          <t>United Sodas</t>
        </is>
      </c>
      <c r="B1929" s="15" t="inlineStr">
        <is>
          <t>United Sodas of America | Lemon Lime | 24-pack 355mL</t>
        </is>
      </c>
      <c r="C1929" s="15" t="inlineStr">
        <is>
          <t>1) Sparkling electrolyte / functional sparkling</t>
        </is>
      </c>
      <c r="D1929" s="30">
        <f>'M1 - Sparkling Electrolyte'!F218</f>
        <v/>
      </c>
      <c r="E1929" s="33">
        <f>'M1 - Sparkling Electrolyte'!J218</f>
        <v/>
      </c>
      <c r="F1929" s="31">
        <f>'M1 - Sparkling Electrolyte'!K218</f>
        <v/>
      </c>
      <c r="G1929" s="30">
        <f>'M1 - Sparkling Electrolyte'!AM218</f>
        <v/>
      </c>
      <c r="H1929" s="31">
        <f>'M1 - Sparkling Electrolyte'!N218</f>
        <v/>
      </c>
      <c r="I1929" s="15">
        <f>'M1 - Sparkling Electrolyte'!AJ218</f>
        <v/>
      </c>
      <c r="J1929" s="15" t="inlineStr">
        <is>
          <t>Capture live promo to assess.</t>
        </is>
      </c>
    </row>
    <row r="1930" ht="28" customHeight="1">
      <c r="A1930" s="15" t="inlineStr">
        <is>
          <t>United Sodas</t>
        </is>
      </c>
      <c r="B1930" s="15" t="inlineStr">
        <is>
          <t>United Sodas of America | Peach Vanilla | single 355mL</t>
        </is>
      </c>
      <c r="C1930" s="15" t="inlineStr">
        <is>
          <t>1) Sparkling electrolyte / functional sparkling</t>
        </is>
      </c>
      <c r="D1930" s="30">
        <f>'M1 - Sparkling Electrolyte'!F219</f>
        <v/>
      </c>
      <c r="E1930" s="33">
        <f>'M1 - Sparkling Electrolyte'!J219</f>
        <v/>
      </c>
      <c r="F1930" s="31">
        <f>'M1 - Sparkling Electrolyte'!K219</f>
        <v/>
      </c>
      <c r="G1930" s="30">
        <f>'M1 - Sparkling Electrolyte'!AM219</f>
        <v/>
      </c>
      <c r="H1930" s="31">
        <f>'M1 - Sparkling Electrolyte'!N219</f>
        <v/>
      </c>
      <c r="I1930" s="15">
        <f>'M1 - Sparkling Electrolyte'!AJ219</f>
        <v/>
      </c>
      <c r="J1930" s="15" t="inlineStr">
        <is>
          <t>Capture live promo to assess.</t>
        </is>
      </c>
    </row>
    <row r="1931" ht="28" customHeight="1">
      <c r="A1931" s="15" t="inlineStr">
        <is>
          <t>United Sodas</t>
        </is>
      </c>
      <c r="B1931" s="15" t="inlineStr">
        <is>
          <t>United Sodas of America | Peach Vanilla | 8-pack 355mL</t>
        </is>
      </c>
      <c r="C1931" s="15" t="inlineStr">
        <is>
          <t>1) Sparkling electrolyte / functional sparkling</t>
        </is>
      </c>
      <c r="D1931" s="30">
        <f>'M1 - Sparkling Electrolyte'!F220</f>
        <v/>
      </c>
      <c r="E1931" s="33">
        <f>'M1 - Sparkling Electrolyte'!J220</f>
        <v/>
      </c>
      <c r="F1931" s="31">
        <f>'M1 - Sparkling Electrolyte'!K220</f>
        <v/>
      </c>
      <c r="G1931" s="30">
        <f>'M1 - Sparkling Electrolyte'!AM220</f>
        <v/>
      </c>
      <c r="H1931" s="31">
        <f>'M1 - Sparkling Electrolyte'!N220</f>
        <v/>
      </c>
      <c r="I1931" s="15">
        <f>'M1 - Sparkling Electrolyte'!AJ220</f>
        <v/>
      </c>
      <c r="J1931" s="15" t="inlineStr">
        <is>
          <t>Capture live promo to assess.</t>
        </is>
      </c>
    </row>
    <row r="1932" ht="28" customHeight="1">
      <c r="A1932" s="15" t="inlineStr">
        <is>
          <t>United Sodas</t>
        </is>
      </c>
      <c r="B1932" s="15" t="inlineStr">
        <is>
          <t>United Sodas of America | Peach Vanilla | 12-pack 355mL</t>
        </is>
      </c>
      <c r="C1932" s="15" t="inlineStr">
        <is>
          <t>1) Sparkling electrolyte / functional sparkling</t>
        </is>
      </c>
      <c r="D1932" s="30">
        <f>'M1 - Sparkling Electrolyte'!F221</f>
        <v/>
      </c>
      <c r="E1932" s="33">
        <f>'M1 - Sparkling Electrolyte'!J221</f>
        <v/>
      </c>
      <c r="F1932" s="31">
        <f>'M1 - Sparkling Electrolyte'!K221</f>
        <v/>
      </c>
      <c r="G1932" s="30">
        <f>'M1 - Sparkling Electrolyte'!AM221</f>
        <v/>
      </c>
      <c r="H1932" s="31">
        <f>'M1 - Sparkling Electrolyte'!N221</f>
        <v/>
      </c>
      <c r="I1932" s="15">
        <f>'M1 - Sparkling Electrolyte'!AJ221</f>
        <v/>
      </c>
      <c r="J1932" s="15" t="inlineStr">
        <is>
          <t>Capture live promo to assess.</t>
        </is>
      </c>
    </row>
    <row r="1933" ht="28" customHeight="1">
      <c r="A1933" s="15" t="inlineStr">
        <is>
          <t>United Sodas</t>
        </is>
      </c>
      <c r="B1933" s="15" t="inlineStr">
        <is>
          <t>United Sodas of America | Peach Vanilla | 15-pack 355mL</t>
        </is>
      </c>
      <c r="C1933" s="15" t="inlineStr">
        <is>
          <t>1) Sparkling electrolyte / functional sparkling</t>
        </is>
      </c>
      <c r="D1933" s="30">
        <f>'M1 - Sparkling Electrolyte'!F222</f>
        <v/>
      </c>
      <c r="E1933" s="33">
        <f>'M1 - Sparkling Electrolyte'!J222</f>
        <v/>
      </c>
      <c r="F1933" s="31">
        <f>'M1 - Sparkling Electrolyte'!K222</f>
        <v/>
      </c>
      <c r="G1933" s="30">
        <f>'M1 - Sparkling Electrolyte'!AM222</f>
        <v/>
      </c>
      <c r="H1933" s="31">
        <f>'M1 - Sparkling Electrolyte'!N222</f>
        <v/>
      </c>
      <c r="I1933" s="15">
        <f>'M1 - Sparkling Electrolyte'!AJ222</f>
        <v/>
      </c>
      <c r="J1933" s="15" t="inlineStr">
        <is>
          <t>Capture live promo to assess.</t>
        </is>
      </c>
    </row>
    <row r="1934" ht="28" customHeight="1">
      <c r="A1934" s="15" t="inlineStr">
        <is>
          <t>United Sodas</t>
        </is>
      </c>
      <c r="B1934" s="15" t="inlineStr">
        <is>
          <t>United Sodas of America | Peach Vanilla | 18-pack 355mL</t>
        </is>
      </c>
      <c r="C1934" s="15" t="inlineStr">
        <is>
          <t>1) Sparkling electrolyte / functional sparkling</t>
        </is>
      </c>
      <c r="D1934" s="30">
        <f>'M1 - Sparkling Electrolyte'!F223</f>
        <v/>
      </c>
      <c r="E1934" s="33">
        <f>'M1 - Sparkling Electrolyte'!J223</f>
        <v/>
      </c>
      <c r="F1934" s="31">
        <f>'M1 - Sparkling Electrolyte'!K223</f>
        <v/>
      </c>
      <c r="G1934" s="30">
        <f>'M1 - Sparkling Electrolyte'!AM223</f>
        <v/>
      </c>
      <c r="H1934" s="31">
        <f>'M1 - Sparkling Electrolyte'!N223</f>
        <v/>
      </c>
      <c r="I1934" s="15">
        <f>'M1 - Sparkling Electrolyte'!AJ223</f>
        <v/>
      </c>
      <c r="J1934" s="15" t="inlineStr">
        <is>
          <t>Capture live promo to assess.</t>
        </is>
      </c>
    </row>
    <row r="1935" ht="28" customHeight="1">
      <c r="A1935" s="15" t="inlineStr">
        <is>
          <t>United Sodas</t>
        </is>
      </c>
      <c r="B1935" s="15" t="inlineStr">
        <is>
          <t>United Sodas of America | Peach Vanilla | 24-pack 355mL</t>
        </is>
      </c>
      <c r="C1935" s="15" t="inlineStr">
        <is>
          <t>1) Sparkling electrolyte / functional sparkling</t>
        </is>
      </c>
      <c r="D1935" s="30">
        <f>'M1 - Sparkling Electrolyte'!F224</f>
        <v/>
      </c>
      <c r="E1935" s="33">
        <f>'M1 - Sparkling Electrolyte'!J224</f>
        <v/>
      </c>
      <c r="F1935" s="31">
        <f>'M1 - Sparkling Electrolyte'!K224</f>
        <v/>
      </c>
      <c r="G1935" s="30">
        <f>'M1 - Sparkling Electrolyte'!AM224</f>
        <v/>
      </c>
      <c r="H1935" s="31">
        <f>'M1 - Sparkling Electrolyte'!N224</f>
        <v/>
      </c>
      <c r="I1935" s="15">
        <f>'M1 - Sparkling Electrolyte'!AJ224</f>
        <v/>
      </c>
      <c r="J1935" s="15" t="inlineStr">
        <is>
          <t>Capture live promo to assess.</t>
        </is>
      </c>
    </row>
    <row r="1936" ht="28" customHeight="1">
      <c r="A1936" s="15" t="inlineStr">
        <is>
          <t>Full Throttle</t>
        </is>
      </c>
      <c r="B1936" s="15" t="inlineStr">
        <is>
          <t>Full Throttle Energy | Original Citrus | single 473mL</t>
        </is>
      </c>
      <c r="C1936" s="15" t="inlineStr">
        <is>
          <t>4) Caffeine &amp; energy beverage</t>
        </is>
      </c>
      <c r="D1936" s="30">
        <f>'M4 - Caffeine &amp; Energy'!F418</f>
        <v/>
      </c>
      <c r="E1936" s="33">
        <f>'M4 - Caffeine &amp; Energy'!J418</f>
        <v/>
      </c>
      <c r="F1936" s="31">
        <f>'M4 - Caffeine &amp; Energy'!K418</f>
        <v/>
      </c>
      <c r="G1936" s="30">
        <f>'M4 - Caffeine &amp; Energy'!AM418</f>
        <v/>
      </c>
      <c r="H1936" s="31">
        <f>'M4 - Caffeine &amp; Energy'!N418</f>
        <v/>
      </c>
      <c r="I1936" s="15">
        <f>'M4 - Caffeine &amp; Energy'!AJ418</f>
        <v/>
      </c>
      <c r="J1936" s="15" t="inlineStr">
        <is>
          <t>Capture live promo to assess.</t>
        </is>
      </c>
    </row>
    <row r="1937" ht="28" customHeight="1">
      <c r="A1937" s="15" t="inlineStr">
        <is>
          <t>Full Throttle</t>
        </is>
      </c>
      <c r="B1937" s="15" t="inlineStr">
        <is>
          <t>Full Throttle Energy | Original Citrus | 8-pack 473mL</t>
        </is>
      </c>
      <c r="C1937" s="15" t="inlineStr">
        <is>
          <t>4) Caffeine &amp; energy beverage</t>
        </is>
      </c>
      <c r="D1937" s="30">
        <f>'M4 - Caffeine &amp; Energy'!F419</f>
        <v/>
      </c>
      <c r="E1937" s="33">
        <f>'M4 - Caffeine &amp; Energy'!J419</f>
        <v/>
      </c>
      <c r="F1937" s="31">
        <f>'M4 - Caffeine &amp; Energy'!K419</f>
        <v/>
      </c>
      <c r="G1937" s="30">
        <f>'M4 - Caffeine &amp; Energy'!AM419</f>
        <v/>
      </c>
      <c r="H1937" s="31">
        <f>'M4 - Caffeine &amp; Energy'!N419</f>
        <v/>
      </c>
      <c r="I1937" s="15">
        <f>'M4 - Caffeine &amp; Energy'!AJ419</f>
        <v/>
      </c>
      <c r="J1937" s="15" t="inlineStr">
        <is>
          <t>Capture live promo to assess.</t>
        </is>
      </c>
    </row>
    <row r="1938" ht="28" customHeight="1">
      <c r="A1938" s="15" t="inlineStr">
        <is>
          <t>Full Throttle</t>
        </is>
      </c>
      <c r="B1938" s="15" t="inlineStr">
        <is>
          <t>Full Throttle Energy | Original Citrus | 12-pack 473mL</t>
        </is>
      </c>
      <c r="C1938" s="15" t="inlineStr">
        <is>
          <t>4) Caffeine &amp; energy beverage</t>
        </is>
      </c>
      <c r="D1938" s="30">
        <f>'M4 - Caffeine &amp; Energy'!F420</f>
        <v/>
      </c>
      <c r="E1938" s="33">
        <f>'M4 - Caffeine &amp; Energy'!J420</f>
        <v/>
      </c>
      <c r="F1938" s="31">
        <f>'M4 - Caffeine &amp; Energy'!K420</f>
        <v/>
      </c>
      <c r="G1938" s="30">
        <f>'M4 - Caffeine &amp; Energy'!AM420</f>
        <v/>
      </c>
      <c r="H1938" s="31">
        <f>'M4 - Caffeine &amp; Energy'!N420</f>
        <v/>
      </c>
      <c r="I1938" s="15">
        <f>'M4 - Caffeine &amp; Energy'!AJ420</f>
        <v/>
      </c>
      <c r="J1938" s="15" t="inlineStr">
        <is>
          <t>Capture live promo to assess.</t>
        </is>
      </c>
    </row>
    <row r="1939" ht="28" customHeight="1">
      <c r="A1939" s="15" t="inlineStr">
        <is>
          <t>Full Throttle</t>
        </is>
      </c>
      <c r="B1939" s="15" t="inlineStr">
        <is>
          <t>Full Throttle Energy | Original Citrus | 18-pack 473mL</t>
        </is>
      </c>
      <c r="C1939" s="15" t="inlineStr">
        <is>
          <t>4) Caffeine &amp; energy beverage</t>
        </is>
      </c>
      <c r="D1939" s="30">
        <f>'M4 - Caffeine &amp; Energy'!F421</f>
        <v/>
      </c>
      <c r="E1939" s="33">
        <f>'M4 - Caffeine &amp; Energy'!J421</f>
        <v/>
      </c>
      <c r="F1939" s="31">
        <f>'M4 - Caffeine &amp; Energy'!K421</f>
        <v/>
      </c>
      <c r="G1939" s="30">
        <f>'M4 - Caffeine &amp; Energy'!AM421</f>
        <v/>
      </c>
      <c r="H1939" s="31">
        <f>'M4 - Caffeine &amp; Energy'!N421</f>
        <v/>
      </c>
      <c r="I1939" s="15">
        <f>'M4 - Caffeine &amp; Energy'!AJ421</f>
        <v/>
      </c>
      <c r="J1939" s="15" t="inlineStr">
        <is>
          <t>Capture live promo to assess.</t>
        </is>
      </c>
    </row>
    <row r="1940" ht="28" customHeight="1">
      <c r="A1940" s="15" t="inlineStr">
        <is>
          <t>Full Throttle</t>
        </is>
      </c>
      <c r="B1940" s="15" t="inlineStr">
        <is>
          <t>Full Throttle Energy | Original Citrus | 24-pack 473mL</t>
        </is>
      </c>
      <c r="C1940" s="15" t="inlineStr">
        <is>
          <t>4) Caffeine &amp; energy beverage</t>
        </is>
      </c>
      <c r="D1940" s="30">
        <f>'M4 - Caffeine &amp; Energy'!F422</f>
        <v/>
      </c>
      <c r="E1940" s="33">
        <f>'M4 - Caffeine &amp; Energy'!J422</f>
        <v/>
      </c>
      <c r="F1940" s="31">
        <f>'M4 - Caffeine &amp; Energy'!K422</f>
        <v/>
      </c>
      <c r="G1940" s="30">
        <f>'M4 - Caffeine &amp; Energy'!AM422</f>
        <v/>
      </c>
      <c r="H1940" s="31">
        <f>'M4 - Caffeine &amp; Energy'!N422</f>
        <v/>
      </c>
      <c r="I1940" s="15">
        <f>'M4 - Caffeine &amp; Energy'!AJ422</f>
        <v/>
      </c>
      <c r="J1940" s="15" t="inlineStr">
        <is>
          <t>Capture live promo to assess.</t>
        </is>
      </c>
    </row>
    <row r="1941" ht="28" customHeight="1">
      <c r="A1941" s="15" t="inlineStr">
        <is>
          <t>Full Throttle</t>
        </is>
      </c>
      <c r="B1941" s="15" t="inlineStr">
        <is>
          <t>Full Throttle Energy | Blue Agave | single 473mL</t>
        </is>
      </c>
      <c r="C1941" s="15" t="inlineStr">
        <is>
          <t>4) Caffeine &amp; energy beverage</t>
        </is>
      </c>
      <c r="D1941" s="30">
        <f>'M4 - Caffeine &amp; Energy'!F423</f>
        <v/>
      </c>
      <c r="E1941" s="33">
        <f>'M4 - Caffeine &amp; Energy'!J423</f>
        <v/>
      </c>
      <c r="F1941" s="31">
        <f>'M4 - Caffeine &amp; Energy'!K423</f>
        <v/>
      </c>
      <c r="G1941" s="30">
        <f>'M4 - Caffeine &amp; Energy'!AM423</f>
        <v/>
      </c>
      <c r="H1941" s="31">
        <f>'M4 - Caffeine &amp; Energy'!N423</f>
        <v/>
      </c>
      <c r="I1941" s="15">
        <f>'M4 - Caffeine &amp; Energy'!AJ423</f>
        <v/>
      </c>
      <c r="J1941" s="15" t="inlineStr">
        <is>
          <t>Capture live promo to assess.</t>
        </is>
      </c>
    </row>
    <row r="1942" ht="28" customHeight="1">
      <c r="A1942" s="15" t="inlineStr">
        <is>
          <t>Full Throttle</t>
        </is>
      </c>
      <c r="B1942" s="15" t="inlineStr">
        <is>
          <t>Full Throttle Energy | Blue Agave | 8-pack 473mL</t>
        </is>
      </c>
      <c r="C1942" s="15" t="inlineStr">
        <is>
          <t>4) Caffeine &amp; energy beverage</t>
        </is>
      </c>
      <c r="D1942" s="30">
        <f>'M4 - Caffeine &amp; Energy'!F424</f>
        <v/>
      </c>
      <c r="E1942" s="33">
        <f>'M4 - Caffeine &amp; Energy'!J424</f>
        <v/>
      </c>
      <c r="F1942" s="31">
        <f>'M4 - Caffeine &amp; Energy'!K424</f>
        <v/>
      </c>
      <c r="G1942" s="30">
        <f>'M4 - Caffeine &amp; Energy'!AM424</f>
        <v/>
      </c>
      <c r="H1942" s="31">
        <f>'M4 - Caffeine &amp; Energy'!N424</f>
        <v/>
      </c>
      <c r="I1942" s="15">
        <f>'M4 - Caffeine &amp; Energy'!AJ424</f>
        <v/>
      </c>
      <c r="J1942" s="15" t="inlineStr">
        <is>
          <t>Capture live promo to assess.</t>
        </is>
      </c>
    </row>
    <row r="1943" ht="28" customHeight="1">
      <c r="A1943" s="15" t="inlineStr">
        <is>
          <t>Full Throttle</t>
        </is>
      </c>
      <c r="B1943" s="15" t="inlineStr">
        <is>
          <t>Full Throttle Energy | Blue Agave | 12-pack 473mL</t>
        </is>
      </c>
      <c r="C1943" s="15" t="inlineStr">
        <is>
          <t>4) Caffeine &amp; energy beverage</t>
        </is>
      </c>
      <c r="D1943" s="30">
        <f>'M4 - Caffeine &amp; Energy'!F425</f>
        <v/>
      </c>
      <c r="E1943" s="33">
        <f>'M4 - Caffeine &amp; Energy'!J425</f>
        <v/>
      </c>
      <c r="F1943" s="31">
        <f>'M4 - Caffeine &amp; Energy'!K425</f>
        <v/>
      </c>
      <c r="G1943" s="30">
        <f>'M4 - Caffeine &amp; Energy'!AM425</f>
        <v/>
      </c>
      <c r="H1943" s="31">
        <f>'M4 - Caffeine &amp; Energy'!N425</f>
        <v/>
      </c>
      <c r="I1943" s="15">
        <f>'M4 - Caffeine &amp; Energy'!AJ425</f>
        <v/>
      </c>
      <c r="J1943" s="15" t="inlineStr">
        <is>
          <t>Capture live promo to assess.</t>
        </is>
      </c>
    </row>
    <row r="1944" ht="28" customHeight="1">
      <c r="A1944" s="15" t="inlineStr">
        <is>
          <t>Full Throttle</t>
        </is>
      </c>
      <c r="B1944" s="15" t="inlineStr">
        <is>
          <t>Full Throttle Energy | Blue Agave | 18-pack 473mL</t>
        </is>
      </c>
      <c r="C1944" s="15" t="inlineStr">
        <is>
          <t>4) Caffeine &amp; energy beverage</t>
        </is>
      </c>
      <c r="D1944" s="30">
        <f>'M4 - Caffeine &amp; Energy'!F426</f>
        <v/>
      </c>
      <c r="E1944" s="33">
        <f>'M4 - Caffeine &amp; Energy'!J426</f>
        <v/>
      </c>
      <c r="F1944" s="31">
        <f>'M4 - Caffeine &amp; Energy'!K426</f>
        <v/>
      </c>
      <c r="G1944" s="30">
        <f>'M4 - Caffeine &amp; Energy'!AM426</f>
        <v/>
      </c>
      <c r="H1944" s="31">
        <f>'M4 - Caffeine &amp; Energy'!N426</f>
        <v/>
      </c>
      <c r="I1944" s="15">
        <f>'M4 - Caffeine &amp; Energy'!AJ426</f>
        <v/>
      </c>
      <c r="J1944" s="15" t="inlineStr">
        <is>
          <t>Capture live promo to assess.</t>
        </is>
      </c>
    </row>
    <row r="1945" ht="28" customHeight="1">
      <c r="A1945" s="15" t="inlineStr">
        <is>
          <t>Full Throttle</t>
        </is>
      </c>
      <c r="B1945" s="15" t="inlineStr">
        <is>
          <t>Full Throttle Energy | Blue Agave | 24-pack 473mL</t>
        </is>
      </c>
      <c r="C1945" s="15" t="inlineStr">
        <is>
          <t>4) Caffeine &amp; energy beverage</t>
        </is>
      </c>
      <c r="D1945" s="30">
        <f>'M4 - Caffeine &amp; Energy'!F427</f>
        <v/>
      </c>
      <c r="E1945" s="33">
        <f>'M4 - Caffeine &amp; Energy'!J427</f>
        <v/>
      </c>
      <c r="F1945" s="31">
        <f>'M4 - Caffeine &amp; Energy'!K427</f>
        <v/>
      </c>
      <c r="G1945" s="30">
        <f>'M4 - Caffeine &amp; Energy'!AM427</f>
        <v/>
      </c>
      <c r="H1945" s="31">
        <f>'M4 - Caffeine &amp; Energy'!N427</f>
        <v/>
      </c>
      <c r="I1945" s="15">
        <f>'M4 - Caffeine &amp; Energy'!AJ427</f>
        <v/>
      </c>
      <c r="J1945" s="15" t="inlineStr">
        <is>
          <t>Capture live promo to assess.</t>
        </is>
      </c>
    </row>
    <row r="1946" ht="28" customHeight="1">
      <c r="A1946" s="15" t="inlineStr">
        <is>
          <t>Full Throttle</t>
        </is>
      </c>
      <c r="B1946" s="15" t="inlineStr">
        <is>
          <t>Full Throttle Energy | Berry | single 473mL</t>
        </is>
      </c>
      <c r="C1946" s="15" t="inlineStr">
        <is>
          <t>4) Caffeine &amp; energy beverage</t>
        </is>
      </c>
      <c r="D1946" s="30">
        <f>'M4 - Caffeine &amp; Energy'!F428</f>
        <v/>
      </c>
      <c r="E1946" s="33">
        <f>'M4 - Caffeine &amp; Energy'!J428</f>
        <v/>
      </c>
      <c r="F1946" s="31">
        <f>'M4 - Caffeine &amp; Energy'!K428</f>
        <v/>
      </c>
      <c r="G1946" s="30">
        <f>'M4 - Caffeine &amp; Energy'!AM428</f>
        <v/>
      </c>
      <c r="H1946" s="31">
        <f>'M4 - Caffeine &amp; Energy'!N428</f>
        <v/>
      </c>
      <c r="I1946" s="15">
        <f>'M4 - Caffeine &amp; Energy'!AJ428</f>
        <v/>
      </c>
      <c r="J1946" s="15" t="inlineStr">
        <is>
          <t>Capture live promo to assess.</t>
        </is>
      </c>
    </row>
    <row r="1947" ht="28" customHeight="1">
      <c r="A1947" s="15" t="inlineStr">
        <is>
          <t>Full Throttle</t>
        </is>
      </c>
      <c r="B1947" s="15" t="inlineStr">
        <is>
          <t>Full Throttle Energy | Berry | 8-pack 473mL</t>
        </is>
      </c>
      <c r="C1947" s="15" t="inlineStr">
        <is>
          <t>4) Caffeine &amp; energy beverage</t>
        </is>
      </c>
      <c r="D1947" s="30">
        <f>'M4 - Caffeine &amp; Energy'!F429</f>
        <v/>
      </c>
      <c r="E1947" s="33">
        <f>'M4 - Caffeine &amp; Energy'!J429</f>
        <v/>
      </c>
      <c r="F1947" s="31">
        <f>'M4 - Caffeine &amp; Energy'!K429</f>
        <v/>
      </c>
      <c r="G1947" s="30">
        <f>'M4 - Caffeine &amp; Energy'!AM429</f>
        <v/>
      </c>
      <c r="H1947" s="31">
        <f>'M4 - Caffeine &amp; Energy'!N429</f>
        <v/>
      </c>
      <c r="I1947" s="15">
        <f>'M4 - Caffeine &amp; Energy'!AJ429</f>
        <v/>
      </c>
      <c r="J1947" s="15" t="inlineStr">
        <is>
          <t>Capture live promo to assess.</t>
        </is>
      </c>
    </row>
    <row r="1948" ht="28" customHeight="1">
      <c r="A1948" s="15" t="inlineStr">
        <is>
          <t>Full Throttle</t>
        </is>
      </c>
      <c r="B1948" s="15" t="inlineStr">
        <is>
          <t>Full Throttle Energy | Berry | 12-pack 473mL</t>
        </is>
      </c>
      <c r="C1948" s="15" t="inlineStr">
        <is>
          <t>4) Caffeine &amp; energy beverage</t>
        </is>
      </c>
      <c r="D1948" s="30">
        <f>'M4 - Caffeine &amp; Energy'!F430</f>
        <v/>
      </c>
      <c r="E1948" s="33">
        <f>'M4 - Caffeine &amp; Energy'!J430</f>
        <v/>
      </c>
      <c r="F1948" s="31">
        <f>'M4 - Caffeine &amp; Energy'!K430</f>
        <v/>
      </c>
      <c r="G1948" s="30">
        <f>'M4 - Caffeine &amp; Energy'!AM430</f>
        <v/>
      </c>
      <c r="H1948" s="31">
        <f>'M4 - Caffeine &amp; Energy'!N430</f>
        <v/>
      </c>
      <c r="I1948" s="15">
        <f>'M4 - Caffeine &amp; Energy'!AJ430</f>
        <v/>
      </c>
      <c r="J1948" s="15" t="inlineStr">
        <is>
          <t>Capture live promo to assess.</t>
        </is>
      </c>
    </row>
    <row r="1949" ht="28" customHeight="1">
      <c r="A1949" s="15" t="inlineStr">
        <is>
          <t>Full Throttle</t>
        </is>
      </c>
      <c r="B1949" s="15" t="inlineStr">
        <is>
          <t>Full Throttle Energy | Berry | 18-pack 473mL</t>
        </is>
      </c>
      <c r="C1949" s="15" t="inlineStr">
        <is>
          <t>4) Caffeine &amp; energy beverage</t>
        </is>
      </c>
      <c r="D1949" s="30">
        <f>'M4 - Caffeine &amp; Energy'!F431</f>
        <v/>
      </c>
      <c r="E1949" s="33">
        <f>'M4 - Caffeine &amp; Energy'!J431</f>
        <v/>
      </c>
      <c r="F1949" s="31">
        <f>'M4 - Caffeine &amp; Energy'!K431</f>
        <v/>
      </c>
      <c r="G1949" s="30">
        <f>'M4 - Caffeine &amp; Energy'!AM431</f>
        <v/>
      </c>
      <c r="H1949" s="31">
        <f>'M4 - Caffeine &amp; Energy'!N431</f>
        <v/>
      </c>
      <c r="I1949" s="15">
        <f>'M4 - Caffeine &amp; Energy'!AJ431</f>
        <v/>
      </c>
      <c r="J1949" s="15" t="inlineStr">
        <is>
          <t>Capture live promo to assess.</t>
        </is>
      </c>
    </row>
    <row r="1950" ht="28" customHeight="1">
      <c r="A1950" s="15" t="inlineStr">
        <is>
          <t>Full Throttle</t>
        </is>
      </c>
      <c r="B1950" s="15" t="inlineStr">
        <is>
          <t>Full Throttle Energy | Berry | 24-pack 473mL</t>
        </is>
      </c>
      <c r="C1950" s="15" t="inlineStr">
        <is>
          <t>4) Caffeine &amp; energy beverage</t>
        </is>
      </c>
      <c r="D1950" s="30">
        <f>'M4 - Caffeine &amp; Energy'!F432</f>
        <v/>
      </c>
      <c r="E1950" s="33">
        <f>'M4 - Caffeine &amp; Energy'!J432</f>
        <v/>
      </c>
      <c r="F1950" s="31">
        <f>'M4 - Caffeine &amp; Energy'!K432</f>
        <v/>
      </c>
      <c r="G1950" s="30">
        <f>'M4 - Caffeine &amp; Energy'!AM432</f>
        <v/>
      </c>
      <c r="H1950" s="31">
        <f>'M4 - Caffeine &amp; Energy'!N432</f>
        <v/>
      </c>
      <c r="I1950" s="15">
        <f>'M4 - Caffeine &amp; Energy'!AJ432</f>
        <v/>
      </c>
      <c r="J1950" s="15" t="inlineStr">
        <is>
          <t>Capture live promo to assess.</t>
        </is>
      </c>
    </row>
    <row r="1951" ht="28" customHeight="1">
      <c r="A1951" s="15" t="inlineStr">
        <is>
          <t>Venom</t>
        </is>
      </c>
      <c r="B1951" s="15" t="inlineStr">
        <is>
          <t>Venom Energy | Black Mamba | single 473mL</t>
        </is>
      </c>
      <c r="C1951" s="15" t="inlineStr">
        <is>
          <t>4) Caffeine &amp; energy beverage</t>
        </is>
      </c>
      <c r="D1951" s="30">
        <f>'M4 - Caffeine &amp; Energy'!F433</f>
        <v/>
      </c>
      <c r="E1951" s="33">
        <f>'M4 - Caffeine &amp; Energy'!J433</f>
        <v/>
      </c>
      <c r="F1951" s="31">
        <f>'M4 - Caffeine &amp; Energy'!K433</f>
        <v/>
      </c>
      <c r="G1951" s="30">
        <f>'M4 - Caffeine &amp; Energy'!AM433</f>
        <v/>
      </c>
      <c r="H1951" s="31">
        <f>'M4 - Caffeine &amp; Energy'!N433</f>
        <v/>
      </c>
      <c r="I1951" s="15">
        <f>'M4 - Caffeine &amp; Energy'!AJ433</f>
        <v/>
      </c>
      <c r="J1951" s="15" t="inlineStr">
        <is>
          <t>Capture live promo to assess.</t>
        </is>
      </c>
    </row>
    <row r="1952" ht="28" customHeight="1">
      <c r="A1952" s="15" t="inlineStr">
        <is>
          <t>Venom</t>
        </is>
      </c>
      <c r="B1952" s="15" t="inlineStr">
        <is>
          <t>Venom Energy | Black Mamba | 8-pack 473mL</t>
        </is>
      </c>
      <c r="C1952" s="15" t="inlineStr">
        <is>
          <t>4) Caffeine &amp; energy beverage</t>
        </is>
      </c>
      <c r="D1952" s="30">
        <f>'M4 - Caffeine &amp; Energy'!F434</f>
        <v/>
      </c>
      <c r="E1952" s="33">
        <f>'M4 - Caffeine &amp; Energy'!J434</f>
        <v/>
      </c>
      <c r="F1952" s="31">
        <f>'M4 - Caffeine &amp; Energy'!K434</f>
        <v/>
      </c>
      <c r="G1952" s="30">
        <f>'M4 - Caffeine &amp; Energy'!AM434</f>
        <v/>
      </c>
      <c r="H1952" s="31">
        <f>'M4 - Caffeine &amp; Energy'!N434</f>
        <v/>
      </c>
      <c r="I1952" s="15">
        <f>'M4 - Caffeine &amp; Energy'!AJ434</f>
        <v/>
      </c>
      <c r="J1952" s="15" t="inlineStr">
        <is>
          <t>Capture live promo to assess.</t>
        </is>
      </c>
    </row>
    <row r="1953" ht="28" customHeight="1">
      <c r="A1953" s="15" t="inlineStr">
        <is>
          <t>Venom</t>
        </is>
      </c>
      <c r="B1953" s="15" t="inlineStr">
        <is>
          <t>Venom Energy | Black Mamba | 12-pack 473mL</t>
        </is>
      </c>
      <c r="C1953" s="15" t="inlineStr">
        <is>
          <t>4) Caffeine &amp; energy beverage</t>
        </is>
      </c>
      <c r="D1953" s="30">
        <f>'M4 - Caffeine &amp; Energy'!F435</f>
        <v/>
      </c>
      <c r="E1953" s="33">
        <f>'M4 - Caffeine &amp; Energy'!J435</f>
        <v/>
      </c>
      <c r="F1953" s="31">
        <f>'M4 - Caffeine &amp; Energy'!K435</f>
        <v/>
      </c>
      <c r="G1953" s="30">
        <f>'M4 - Caffeine &amp; Energy'!AM435</f>
        <v/>
      </c>
      <c r="H1953" s="31">
        <f>'M4 - Caffeine &amp; Energy'!N435</f>
        <v/>
      </c>
      <c r="I1953" s="15">
        <f>'M4 - Caffeine &amp; Energy'!AJ435</f>
        <v/>
      </c>
      <c r="J1953" s="15" t="inlineStr">
        <is>
          <t>Capture live promo to assess.</t>
        </is>
      </c>
    </row>
    <row r="1954" ht="28" customHeight="1">
      <c r="A1954" s="15" t="inlineStr">
        <is>
          <t>Venom</t>
        </is>
      </c>
      <c r="B1954" s="15" t="inlineStr">
        <is>
          <t>Venom Energy | Black Mamba | 18-pack 473mL</t>
        </is>
      </c>
      <c r="C1954" s="15" t="inlineStr">
        <is>
          <t>4) Caffeine &amp; energy beverage</t>
        </is>
      </c>
      <c r="D1954" s="30">
        <f>'M4 - Caffeine &amp; Energy'!F436</f>
        <v/>
      </c>
      <c r="E1954" s="33">
        <f>'M4 - Caffeine &amp; Energy'!J436</f>
        <v/>
      </c>
      <c r="F1954" s="31">
        <f>'M4 - Caffeine &amp; Energy'!K436</f>
        <v/>
      </c>
      <c r="G1954" s="30">
        <f>'M4 - Caffeine &amp; Energy'!AM436</f>
        <v/>
      </c>
      <c r="H1954" s="31">
        <f>'M4 - Caffeine &amp; Energy'!N436</f>
        <v/>
      </c>
      <c r="I1954" s="15">
        <f>'M4 - Caffeine &amp; Energy'!AJ436</f>
        <v/>
      </c>
      <c r="J1954" s="15" t="inlineStr">
        <is>
          <t>Capture live promo to assess.</t>
        </is>
      </c>
    </row>
    <row r="1955" ht="28" customHeight="1">
      <c r="A1955" s="15" t="inlineStr">
        <is>
          <t>Venom</t>
        </is>
      </c>
      <c r="B1955" s="15" t="inlineStr">
        <is>
          <t>Venom Energy | Black Mamba | 24-pack 473mL</t>
        </is>
      </c>
      <c r="C1955" s="15" t="inlineStr">
        <is>
          <t>4) Caffeine &amp; energy beverage</t>
        </is>
      </c>
      <c r="D1955" s="30">
        <f>'M4 - Caffeine &amp; Energy'!F437</f>
        <v/>
      </c>
      <c r="E1955" s="33">
        <f>'M4 - Caffeine &amp; Energy'!J437</f>
        <v/>
      </c>
      <c r="F1955" s="31">
        <f>'M4 - Caffeine &amp; Energy'!K437</f>
        <v/>
      </c>
      <c r="G1955" s="30">
        <f>'M4 - Caffeine &amp; Energy'!AM437</f>
        <v/>
      </c>
      <c r="H1955" s="31">
        <f>'M4 - Caffeine &amp; Energy'!N437</f>
        <v/>
      </c>
      <c r="I1955" s="15">
        <f>'M4 - Caffeine &amp; Energy'!AJ437</f>
        <v/>
      </c>
      <c r="J1955" s="15" t="inlineStr">
        <is>
          <t>Capture live promo to assess.</t>
        </is>
      </c>
    </row>
    <row r="1956" ht="28" customHeight="1">
      <c r="A1956" s="15" t="inlineStr">
        <is>
          <t>Venom</t>
        </is>
      </c>
      <c r="B1956" s="15" t="inlineStr">
        <is>
          <t>Venom Energy | Mojave Rattler | single 473mL</t>
        </is>
      </c>
      <c r="C1956" s="15" t="inlineStr">
        <is>
          <t>4) Caffeine &amp; energy beverage</t>
        </is>
      </c>
      <c r="D1956" s="30">
        <f>'M4 - Caffeine &amp; Energy'!F438</f>
        <v/>
      </c>
      <c r="E1956" s="33">
        <f>'M4 - Caffeine &amp; Energy'!J438</f>
        <v/>
      </c>
      <c r="F1956" s="31">
        <f>'M4 - Caffeine &amp; Energy'!K438</f>
        <v/>
      </c>
      <c r="G1956" s="30">
        <f>'M4 - Caffeine &amp; Energy'!AM438</f>
        <v/>
      </c>
      <c r="H1956" s="31">
        <f>'M4 - Caffeine &amp; Energy'!N438</f>
        <v/>
      </c>
      <c r="I1956" s="15">
        <f>'M4 - Caffeine &amp; Energy'!AJ438</f>
        <v/>
      </c>
      <c r="J1956" s="15" t="inlineStr">
        <is>
          <t>Capture live promo to assess.</t>
        </is>
      </c>
    </row>
    <row r="1957" ht="28" customHeight="1">
      <c r="A1957" s="15" t="inlineStr">
        <is>
          <t>Venom</t>
        </is>
      </c>
      <c r="B1957" s="15" t="inlineStr">
        <is>
          <t>Venom Energy | Mojave Rattler | 8-pack 473mL</t>
        </is>
      </c>
      <c r="C1957" s="15" t="inlineStr">
        <is>
          <t>4) Caffeine &amp; energy beverage</t>
        </is>
      </c>
      <c r="D1957" s="30">
        <f>'M4 - Caffeine &amp; Energy'!F439</f>
        <v/>
      </c>
      <c r="E1957" s="33">
        <f>'M4 - Caffeine &amp; Energy'!J439</f>
        <v/>
      </c>
      <c r="F1957" s="31">
        <f>'M4 - Caffeine &amp; Energy'!K439</f>
        <v/>
      </c>
      <c r="G1957" s="30">
        <f>'M4 - Caffeine &amp; Energy'!AM439</f>
        <v/>
      </c>
      <c r="H1957" s="31">
        <f>'M4 - Caffeine &amp; Energy'!N439</f>
        <v/>
      </c>
      <c r="I1957" s="15">
        <f>'M4 - Caffeine &amp; Energy'!AJ439</f>
        <v/>
      </c>
      <c r="J1957" s="15" t="inlineStr">
        <is>
          <t>Capture live promo to assess.</t>
        </is>
      </c>
    </row>
    <row r="1958" ht="28" customHeight="1">
      <c r="A1958" s="15" t="inlineStr">
        <is>
          <t>Venom</t>
        </is>
      </c>
      <c r="B1958" s="15" t="inlineStr">
        <is>
          <t>Venom Energy | Mojave Rattler | 12-pack 473mL</t>
        </is>
      </c>
      <c r="C1958" s="15" t="inlineStr">
        <is>
          <t>4) Caffeine &amp; energy beverage</t>
        </is>
      </c>
      <c r="D1958" s="30">
        <f>'M4 - Caffeine &amp; Energy'!F440</f>
        <v/>
      </c>
      <c r="E1958" s="33">
        <f>'M4 - Caffeine &amp; Energy'!J440</f>
        <v/>
      </c>
      <c r="F1958" s="31">
        <f>'M4 - Caffeine &amp; Energy'!K440</f>
        <v/>
      </c>
      <c r="G1958" s="30">
        <f>'M4 - Caffeine &amp; Energy'!AM440</f>
        <v/>
      </c>
      <c r="H1958" s="31">
        <f>'M4 - Caffeine &amp; Energy'!N440</f>
        <v/>
      </c>
      <c r="I1958" s="15">
        <f>'M4 - Caffeine &amp; Energy'!AJ440</f>
        <v/>
      </c>
      <c r="J1958" s="15" t="inlineStr">
        <is>
          <t>Capture live promo to assess.</t>
        </is>
      </c>
    </row>
    <row r="1959" ht="28" customHeight="1">
      <c r="A1959" s="15" t="inlineStr">
        <is>
          <t>Venom</t>
        </is>
      </c>
      <c r="B1959" s="15" t="inlineStr">
        <is>
          <t>Venom Energy | Mojave Rattler | 18-pack 473mL</t>
        </is>
      </c>
      <c r="C1959" s="15" t="inlineStr">
        <is>
          <t>4) Caffeine &amp; energy beverage</t>
        </is>
      </c>
      <c r="D1959" s="30">
        <f>'M4 - Caffeine &amp; Energy'!F441</f>
        <v/>
      </c>
      <c r="E1959" s="33">
        <f>'M4 - Caffeine &amp; Energy'!J441</f>
        <v/>
      </c>
      <c r="F1959" s="31">
        <f>'M4 - Caffeine &amp; Energy'!K441</f>
        <v/>
      </c>
      <c r="G1959" s="30">
        <f>'M4 - Caffeine &amp; Energy'!AM441</f>
        <v/>
      </c>
      <c r="H1959" s="31">
        <f>'M4 - Caffeine &amp; Energy'!N441</f>
        <v/>
      </c>
      <c r="I1959" s="15">
        <f>'M4 - Caffeine &amp; Energy'!AJ441</f>
        <v/>
      </c>
      <c r="J1959" s="15" t="inlineStr">
        <is>
          <t>Capture live promo to assess.</t>
        </is>
      </c>
    </row>
    <row r="1960" ht="28" customHeight="1">
      <c r="A1960" s="15" t="inlineStr">
        <is>
          <t>Venom</t>
        </is>
      </c>
      <c r="B1960" s="15" t="inlineStr">
        <is>
          <t>Venom Energy | Mojave Rattler | 24-pack 473mL</t>
        </is>
      </c>
      <c r="C1960" s="15" t="inlineStr">
        <is>
          <t>4) Caffeine &amp; energy beverage</t>
        </is>
      </c>
      <c r="D1960" s="30">
        <f>'M4 - Caffeine &amp; Energy'!F442</f>
        <v/>
      </c>
      <c r="E1960" s="33">
        <f>'M4 - Caffeine &amp; Energy'!J442</f>
        <v/>
      </c>
      <c r="F1960" s="31">
        <f>'M4 - Caffeine &amp; Energy'!K442</f>
        <v/>
      </c>
      <c r="G1960" s="30">
        <f>'M4 - Caffeine &amp; Energy'!AM442</f>
        <v/>
      </c>
      <c r="H1960" s="31">
        <f>'M4 - Caffeine &amp; Energy'!N442</f>
        <v/>
      </c>
      <c r="I1960" s="15">
        <f>'M4 - Caffeine &amp; Energy'!AJ442</f>
        <v/>
      </c>
      <c r="J1960" s="15" t="inlineStr">
        <is>
          <t>Capture live promo to assess.</t>
        </is>
      </c>
    </row>
    <row r="1961" ht="28" customHeight="1">
      <c r="A1961" s="15" t="inlineStr">
        <is>
          <t>Venom</t>
        </is>
      </c>
      <c r="B1961" s="15" t="inlineStr">
        <is>
          <t>Venom Energy | Death Adder | single 473mL</t>
        </is>
      </c>
      <c r="C1961" s="15" t="inlineStr">
        <is>
          <t>4) Caffeine &amp; energy beverage</t>
        </is>
      </c>
      <c r="D1961" s="30">
        <f>'M4 - Caffeine &amp; Energy'!F443</f>
        <v/>
      </c>
      <c r="E1961" s="33">
        <f>'M4 - Caffeine &amp; Energy'!J443</f>
        <v/>
      </c>
      <c r="F1961" s="31">
        <f>'M4 - Caffeine &amp; Energy'!K443</f>
        <v/>
      </c>
      <c r="G1961" s="30">
        <f>'M4 - Caffeine &amp; Energy'!AM443</f>
        <v/>
      </c>
      <c r="H1961" s="31">
        <f>'M4 - Caffeine &amp; Energy'!N443</f>
        <v/>
      </c>
      <c r="I1961" s="15">
        <f>'M4 - Caffeine &amp; Energy'!AJ443</f>
        <v/>
      </c>
      <c r="J1961" s="15" t="inlineStr">
        <is>
          <t>Capture live promo to assess.</t>
        </is>
      </c>
    </row>
    <row r="1962" ht="28" customHeight="1">
      <c r="A1962" s="15" t="inlineStr">
        <is>
          <t>Venom</t>
        </is>
      </c>
      <c r="B1962" s="15" t="inlineStr">
        <is>
          <t>Venom Energy | Death Adder | 8-pack 473mL</t>
        </is>
      </c>
      <c r="C1962" s="15" t="inlineStr">
        <is>
          <t>4) Caffeine &amp; energy beverage</t>
        </is>
      </c>
      <c r="D1962" s="30">
        <f>'M4 - Caffeine &amp; Energy'!F444</f>
        <v/>
      </c>
      <c r="E1962" s="33">
        <f>'M4 - Caffeine &amp; Energy'!J444</f>
        <v/>
      </c>
      <c r="F1962" s="31">
        <f>'M4 - Caffeine &amp; Energy'!K444</f>
        <v/>
      </c>
      <c r="G1962" s="30">
        <f>'M4 - Caffeine &amp; Energy'!AM444</f>
        <v/>
      </c>
      <c r="H1962" s="31">
        <f>'M4 - Caffeine &amp; Energy'!N444</f>
        <v/>
      </c>
      <c r="I1962" s="15">
        <f>'M4 - Caffeine &amp; Energy'!AJ444</f>
        <v/>
      </c>
      <c r="J1962" s="15" t="inlineStr">
        <is>
          <t>Capture live promo to assess.</t>
        </is>
      </c>
    </row>
    <row r="1963" ht="28" customHeight="1">
      <c r="A1963" s="15" t="inlineStr">
        <is>
          <t>Venom</t>
        </is>
      </c>
      <c r="B1963" s="15" t="inlineStr">
        <is>
          <t>Venom Energy | Death Adder | 12-pack 473mL</t>
        </is>
      </c>
      <c r="C1963" s="15" t="inlineStr">
        <is>
          <t>4) Caffeine &amp; energy beverage</t>
        </is>
      </c>
      <c r="D1963" s="30">
        <f>'M4 - Caffeine &amp; Energy'!F445</f>
        <v/>
      </c>
      <c r="E1963" s="33">
        <f>'M4 - Caffeine &amp; Energy'!J445</f>
        <v/>
      </c>
      <c r="F1963" s="31">
        <f>'M4 - Caffeine &amp; Energy'!K445</f>
        <v/>
      </c>
      <c r="G1963" s="30">
        <f>'M4 - Caffeine &amp; Energy'!AM445</f>
        <v/>
      </c>
      <c r="H1963" s="31">
        <f>'M4 - Caffeine &amp; Energy'!N445</f>
        <v/>
      </c>
      <c r="I1963" s="15">
        <f>'M4 - Caffeine &amp; Energy'!AJ445</f>
        <v/>
      </c>
      <c r="J1963" s="15" t="inlineStr">
        <is>
          <t>Capture live promo to assess.</t>
        </is>
      </c>
    </row>
    <row r="1964" ht="28" customHeight="1">
      <c r="A1964" s="15" t="inlineStr">
        <is>
          <t>Venom</t>
        </is>
      </c>
      <c r="B1964" s="15" t="inlineStr">
        <is>
          <t>Venom Energy | Death Adder | 18-pack 473mL</t>
        </is>
      </c>
      <c r="C1964" s="15" t="inlineStr">
        <is>
          <t>4) Caffeine &amp; energy beverage</t>
        </is>
      </c>
      <c r="D1964" s="30">
        <f>'M4 - Caffeine &amp; Energy'!F446</f>
        <v/>
      </c>
      <c r="E1964" s="33">
        <f>'M4 - Caffeine &amp; Energy'!J446</f>
        <v/>
      </c>
      <c r="F1964" s="31">
        <f>'M4 - Caffeine &amp; Energy'!K446</f>
        <v/>
      </c>
      <c r="G1964" s="30">
        <f>'M4 - Caffeine &amp; Energy'!AM446</f>
        <v/>
      </c>
      <c r="H1964" s="31">
        <f>'M4 - Caffeine &amp; Energy'!N446</f>
        <v/>
      </c>
      <c r="I1964" s="15">
        <f>'M4 - Caffeine &amp; Energy'!AJ446</f>
        <v/>
      </c>
      <c r="J1964" s="15" t="inlineStr">
        <is>
          <t>Capture live promo to assess.</t>
        </is>
      </c>
    </row>
    <row r="1965" ht="28" customHeight="1">
      <c r="A1965" s="15" t="inlineStr">
        <is>
          <t>Venom</t>
        </is>
      </c>
      <c r="B1965" s="15" t="inlineStr">
        <is>
          <t>Venom Energy | Death Adder | 24-pack 473mL</t>
        </is>
      </c>
      <c r="C1965" s="15" t="inlineStr">
        <is>
          <t>4) Caffeine &amp; energy beverage</t>
        </is>
      </c>
      <c r="D1965" s="30">
        <f>'M4 - Caffeine &amp; Energy'!F447</f>
        <v/>
      </c>
      <c r="E1965" s="33">
        <f>'M4 - Caffeine &amp; Energy'!J447</f>
        <v/>
      </c>
      <c r="F1965" s="31">
        <f>'M4 - Caffeine &amp; Energy'!K447</f>
        <v/>
      </c>
      <c r="G1965" s="30">
        <f>'M4 - Caffeine &amp; Energy'!AM447</f>
        <v/>
      </c>
      <c r="H1965" s="31">
        <f>'M4 - Caffeine &amp; Energy'!N447</f>
        <v/>
      </c>
      <c r="I1965" s="15">
        <f>'M4 - Caffeine &amp; Energy'!AJ447</f>
        <v/>
      </c>
      <c r="J1965" s="15" t="inlineStr">
        <is>
          <t>Capture live promo to assess.</t>
        </is>
      </c>
    </row>
    <row r="1966" ht="28" customHeight="1">
      <c r="A1966" s="15" t="inlineStr">
        <is>
          <t>AMP</t>
        </is>
      </c>
      <c r="B1966" s="15" t="inlineStr">
        <is>
          <t>AMP Energy | Original | single 473mL</t>
        </is>
      </c>
      <c r="C1966" s="15" t="inlineStr">
        <is>
          <t>4) Caffeine &amp; energy beverage</t>
        </is>
      </c>
      <c r="D1966" s="30">
        <f>'M4 - Caffeine &amp; Energy'!F448</f>
        <v/>
      </c>
      <c r="E1966" s="33">
        <f>'M4 - Caffeine &amp; Energy'!J448</f>
        <v/>
      </c>
      <c r="F1966" s="31">
        <f>'M4 - Caffeine &amp; Energy'!K448</f>
        <v/>
      </c>
      <c r="G1966" s="30">
        <f>'M4 - Caffeine &amp; Energy'!AM448</f>
        <v/>
      </c>
      <c r="H1966" s="31">
        <f>'M4 - Caffeine &amp; Energy'!N448</f>
        <v/>
      </c>
      <c r="I1966" s="15">
        <f>'M4 - Caffeine &amp; Energy'!AJ448</f>
        <v/>
      </c>
      <c r="J1966" s="15" t="inlineStr">
        <is>
          <t>Capture live promo to assess.</t>
        </is>
      </c>
    </row>
    <row r="1967" ht="28" customHeight="1">
      <c r="A1967" s="15" t="inlineStr">
        <is>
          <t>AMP</t>
        </is>
      </c>
      <c r="B1967" s="15" t="inlineStr">
        <is>
          <t>AMP Energy | Original | 8-pack 473mL</t>
        </is>
      </c>
      <c r="C1967" s="15" t="inlineStr">
        <is>
          <t>4) Caffeine &amp; energy beverage</t>
        </is>
      </c>
      <c r="D1967" s="30">
        <f>'M4 - Caffeine &amp; Energy'!F449</f>
        <v/>
      </c>
      <c r="E1967" s="33">
        <f>'M4 - Caffeine &amp; Energy'!J449</f>
        <v/>
      </c>
      <c r="F1967" s="31">
        <f>'M4 - Caffeine &amp; Energy'!K449</f>
        <v/>
      </c>
      <c r="G1967" s="30">
        <f>'M4 - Caffeine &amp; Energy'!AM449</f>
        <v/>
      </c>
      <c r="H1967" s="31">
        <f>'M4 - Caffeine &amp; Energy'!N449</f>
        <v/>
      </c>
      <c r="I1967" s="15">
        <f>'M4 - Caffeine &amp; Energy'!AJ449</f>
        <v/>
      </c>
      <c r="J1967" s="15" t="inlineStr">
        <is>
          <t>Capture live promo to assess.</t>
        </is>
      </c>
    </row>
    <row r="1968" ht="28" customHeight="1">
      <c r="A1968" s="15" t="inlineStr">
        <is>
          <t>AMP</t>
        </is>
      </c>
      <c r="B1968" s="15" t="inlineStr">
        <is>
          <t>AMP Energy | Original | 12-pack 473mL</t>
        </is>
      </c>
      <c r="C1968" s="15" t="inlineStr">
        <is>
          <t>4) Caffeine &amp; energy beverage</t>
        </is>
      </c>
      <c r="D1968" s="30">
        <f>'M4 - Caffeine &amp; Energy'!F450</f>
        <v/>
      </c>
      <c r="E1968" s="33">
        <f>'M4 - Caffeine &amp; Energy'!J450</f>
        <v/>
      </c>
      <c r="F1968" s="31">
        <f>'M4 - Caffeine &amp; Energy'!K450</f>
        <v/>
      </c>
      <c r="G1968" s="30">
        <f>'M4 - Caffeine &amp; Energy'!AM450</f>
        <v/>
      </c>
      <c r="H1968" s="31">
        <f>'M4 - Caffeine &amp; Energy'!N450</f>
        <v/>
      </c>
      <c r="I1968" s="15">
        <f>'M4 - Caffeine &amp; Energy'!AJ450</f>
        <v/>
      </c>
      <c r="J1968" s="15" t="inlineStr">
        <is>
          <t>Capture live promo to assess.</t>
        </is>
      </c>
    </row>
    <row r="1969" ht="28" customHeight="1">
      <c r="A1969" s="15" t="inlineStr">
        <is>
          <t>AMP</t>
        </is>
      </c>
      <c r="B1969" s="15" t="inlineStr">
        <is>
          <t>AMP Energy | Original | 18-pack 473mL</t>
        </is>
      </c>
      <c r="C1969" s="15" t="inlineStr">
        <is>
          <t>4) Caffeine &amp; energy beverage</t>
        </is>
      </c>
      <c r="D1969" s="30">
        <f>'M4 - Caffeine &amp; Energy'!F451</f>
        <v/>
      </c>
      <c r="E1969" s="33">
        <f>'M4 - Caffeine &amp; Energy'!J451</f>
        <v/>
      </c>
      <c r="F1969" s="31">
        <f>'M4 - Caffeine &amp; Energy'!K451</f>
        <v/>
      </c>
      <c r="G1969" s="30">
        <f>'M4 - Caffeine &amp; Energy'!AM451</f>
        <v/>
      </c>
      <c r="H1969" s="31">
        <f>'M4 - Caffeine &amp; Energy'!N451</f>
        <v/>
      </c>
      <c r="I1969" s="15">
        <f>'M4 - Caffeine &amp; Energy'!AJ451</f>
        <v/>
      </c>
      <c r="J1969" s="15" t="inlineStr">
        <is>
          <t>Capture live promo to assess.</t>
        </is>
      </c>
    </row>
    <row r="1970" ht="28" customHeight="1">
      <c r="A1970" s="15" t="inlineStr">
        <is>
          <t>AMP</t>
        </is>
      </c>
      <c r="B1970" s="15" t="inlineStr">
        <is>
          <t>AMP Energy | Original | 24-pack 473mL</t>
        </is>
      </c>
      <c r="C1970" s="15" t="inlineStr">
        <is>
          <t>4) Caffeine &amp; energy beverage</t>
        </is>
      </c>
      <c r="D1970" s="30">
        <f>'M4 - Caffeine &amp; Energy'!F452</f>
        <v/>
      </c>
      <c r="E1970" s="33">
        <f>'M4 - Caffeine &amp; Energy'!J452</f>
        <v/>
      </c>
      <c r="F1970" s="31">
        <f>'M4 - Caffeine &amp; Energy'!K452</f>
        <v/>
      </c>
      <c r="G1970" s="30">
        <f>'M4 - Caffeine &amp; Energy'!AM452</f>
        <v/>
      </c>
      <c r="H1970" s="31">
        <f>'M4 - Caffeine &amp; Energy'!N452</f>
        <v/>
      </c>
      <c r="I1970" s="15">
        <f>'M4 - Caffeine &amp; Energy'!AJ452</f>
        <v/>
      </c>
      <c r="J1970" s="15" t="inlineStr">
        <is>
          <t>Capture live promo to assess.</t>
        </is>
      </c>
    </row>
    <row r="1971" ht="28" customHeight="1">
      <c r="A1971" s="15" t="inlineStr">
        <is>
          <t>AMP</t>
        </is>
      </c>
      <c r="B1971" s="15" t="inlineStr">
        <is>
          <t>AMP Energy | Cherry Blast | single 473mL</t>
        </is>
      </c>
      <c r="C1971" s="15" t="inlineStr">
        <is>
          <t>4) Caffeine &amp; energy beverage</t>
        </is>
      </c>
      <c r="D1971" s="30">
        <f>'M4 - Caffeine &amp; Energy'!F453</f>
        <v/>
      </c>
      <c r="E1971" s="33">
        <f>'M4 - Caffeine &amp; Energy'!J453</f>
        <v/>
      </c>
      <c r="F1971" s="31">
        <f>'M4 - Caffeine &amp; Energy'!K453</f>
        <v/>
      </c>
      <c r="G1971" s="30">
        <f>'M4 - Caffeine &amp; Energy'!AM453</f>
        <v/>
      </c>
      <c r="H1971" s="31">
        <f>'M4 - Caffeine &amp; Energy'!N453</f>
        <v/>
      </c>
      <c r="I1971" s="15">
        <f>'M4 - Caffeine &amp; Energy'!AJ453</f>
        <v/>
      </c>
      <c r="J1971" s="15" t="inlineStr">
        <is>
          <t>Capture live promo to assess.</t>
        </is>
      </c>
    </row>
    <row r="1972" ht="28" customHeight="1">
      <c r="A1972" s="15" t="inlineStr">
        <is>
          <t>AMP</t>
        </is>
      </c>
      <c r="B1972" s="15" t="inlineStr">
        <is>
          <t>AMP Energy | Cherry Blast | 8-pack 473mL</t>
        </is>
      </c>
      <c r="C1972" s="15" t="inlineStr">
        <is>
          <t>4) Caffeine &amp; energy beverage</t>
        </is>
      </c>
      <c r="D1972" s="30">
        <f>'M4 - Caffeine &amp; Energy'!F454</f>
        <v/>
      </c>
      <c r="E1972" s="33">
        <f>'M4 - Caffeine &amp; Energy'!J454</f>
        <v/>
      </c>
      <c r="F1972" s="31">
        <f>'M4 - Caffeine &amp; Energy'!K454</f>
        <v/>
      </c>
      <c r="G1972" s="30">
        <f>'M4 - Caffeine &amp; Energy'!AM454</f>
        <v/>
      </c>
      <c r="H1972" s="31">
        <f>'M4 - Caffeine &amp; Energy'!N454</f>
        <v/>
      </c>
      <c r="I1972" s="15">
        <f>'M4 - Caffeine &amp; Energy'!AJ454</f>
        <v/>
      </c>
      <c r="J1972" s="15" t="inlineStr">
        <is>
          <t>Capture live promo to assess.</t>
        </is>
      </c>
    </row>
    <row r="1973" ht="28" customHeight="1">
      <c r="A1973" s="15" t="inlineStr">
        <is>
          <t>AMP</t>
        </is>
      </c>
      <c r="B1973" s="15" t="inlineStr">
        <is>
          <t>AMP Energy | Cherry Blast | 12-pack 473mL</t>
        </is>
      </c>
      <c r="C1973" s="15" t="inlineStr">
        <is>
          <t>4) Caffeine &amp; energy beverage</t>
        </is>
      </c>
      <c r="D1973" s="30">
        <f>'M4 - Caffeine &amp; Energy'!F455</f>
        <v/>
      </c>
      <c r="E1973" s="33">
        <f>'M4 - Caffeine &amp; Energy'!J455</f>
        <v/>
      </c>
      <c r="F1973" s="31">
        <f>'M4 - Caffeine &amp; Energy'!K455</f>
        <v/>
      </c>
      <c r="G1973" s="30">
        <f>'M4 - Caffeine &amp; Energy'!AM455</f>
        <v/>
      </c>
      <c r="H1973" s="31">
        <f>'M4 - Caffeine &amp; Energy'!N455</f>
        <v/>
      </c>
      <c r="I1973" s="15">
        <f>'M4 - Caffeine &amp; Energy'!AJ455</f>
        <v/>
      </c>
      <c r="J1973" s="15" t="inlineStr">
        <is>
          <t>Capture live promo to assess.</t>
        </is>
      </c>
    </row>
    <row r="1974" ht="28" customHeight="1">
      <c r="A1974" s="15" t="inlineStr">
        <is>
          <t>AMP</t>
        </is>
      </c>
      <c r="B1974" s="15" t="inlineStr">
        <is>
          <t>AMP Energy | Cherry Blast | 18-pack 473mL</t>
        </is>
      </c>
      <c r="C1974" s="15" t="inlineStr">
        <is>
          <t>4) Caffeine &amp; energy beverage</t>
        </is>
      </c>
      <c r="D1974" s="30">
        <f>'M4 - Caffeine &amp; Energy'!F456</f>
        <v/>
      </c>
      <c r="E1974" s="33">
        <f>'M4 - Caffeine &amp; Energy'!J456</f>
        <v/>
      </c>
      <c r="F1974" s="31">
        <f>'M4 - Caffeine &amp; Energy'!K456</f>
        <v/>
      </c>
      <c r="G1974" s="30">
        <f>'M4 - Caffeine &amp; Energy'!AM456</f>
        <v/>
      </c>
      <c r="H1974" s="31">
        <f>'M4 - Caffeine &amp; Energy'!N456</f>
        <v/>
      </c>
      <c r="I1974" s="15">
        <f>'M4 - Caffeine &amp; Energy'!AJ456</f>
        <v/>
      </c>
      <c r="J1974" s="15" t="inlineStr">
        <is>
          <t>Capture live promo to assess.</t>
        </is>
      </c>
    </row>
    <row r="1975" ht="28" customHeight="1">
      <c r="A1975" s="15" t="inlineStr">
        <is>
          <t>AMP</t>
        </is>
      </c>
      <c r="B1975" s="15" t="inlineStr">
        <is>
          <t>AMP Energy | Cherry Blast | 24-pack 473mL</t>
        </is>
      </c>
      <c r="C1975" s="15" t="inlineStr">
        <is>
          <t>4) Caffeine &amp; energy beverage</t>
        </is>
      </c>
      <c r="D1975" s="30">
        <f>'M4 - Caffeine &amp; Energy'!F457</f>
        <v/>
      </c>
      <c r="E1975" s="33">
        <f>'M4 - Caffeine &amp; Energy'!J457</f>
        <v/>
      </c>
      <c r="F1975" s="31">
        <f>'M4 - Caffeine &amp; Energy'!K457</f>
        <v/>
      </c>
      <c r="G1975" s="30">
        <f>'M4 - Caffeine &amp; Energy'!AM457</f>
        <v/>
      </c>
      <c r="H1975" s="31">
        <f>'M4 - Caffeine &amp; Energy'!N457</f>
        <v/>
      </c>
      <c r="I1975" s="15">
        <f>'M4 - Caffeine &amp; Energy'!AJ457</f>
        <v/>
      </c>
      <c r="J1975" s="15" t="inlineStr">
        <is>
          <t>Capture live promo to assess.</t>
        </is>
      </c>
    </row>
    <row r="1976" ht="28" customHeight="1">
      <c r="A1976" s="15" t="inlineStr">
        <is>
          <t>5-hour Energy</t>
        </is>
      </c>
      <c r="B1976" s="15" t="inlineStr">
        <is>
          <t>5-hour Energy Shot | Berry | 6-pack 57mL</t>
        </is>
      </c>
      <c r="C1976" s="15" t="inlineStr">
        <is>
          <t>4) Caffeine &amp; energy beverage</t>
        </is>
      </c>
      <c r="D1976" s="30">
        <f>'M4 - Caffeine &amp; Energy'!F458</f>
        <v/>
      </c>
      <c r="E1976" s="33">
        <f>'M4 - Caffeine &amp; Energy'!J458</f>
        <v/>
      </c>
      <c r="F1976" s="31">
        <f>'M4 - Caffeine &amp; Energy'!K458</f>
        <v/>
      </c>
      <c r="G1976" s="30">
        <f>'M4 - Caffeine &amp; Energy'!AM458</f>
        <v/>
      </c>
      <c r="H1976" s="31">
        <f>'M4 - Caffeine &amp; Energy'!N458</f>
        <v/>
      </c>
      <c r="I1976" s="15">
        <f>'M4 - Caffeine &amp; Energy'!AJ458</f>
        <v/>
      </c>
      <c r="J1976" s="15" t="inlineStr">
        <is>
          <t>Capture live promo to assess.</t>
        </is>
      </c>
    </row>
    <row r="1977" ht="28" customHeight="1">
      <c r="A1977" s="15" t="inlineStr">
        <is>
          <t>5-hour Energy</t>
        </is>
      </c>
      <c r="B1977" s="15" t="inlineStr">
        <is>
          <t>5-hour Energy Shot | Berry | 12-pack 57mL</t>
        </is>
      </c>
      <c r="C1977" s="15" t="inlineStr">
        <is>
          <t>4) Caffeine &amp; energy beverage</t>
        </is>
      </c>
      <c r="D1977" s="30">
        <f>'M4 - Caffeine &amp; Energy'!F459</f>
        <v/>
      </c>
      <c r="E1977" s="33">
        <f>'M4 - Caffeine &amp; Energy'!J459</f>
        <v/>
      </c>
      <c r="F1977" s="31">
        <f>'M4 - Caffeine &amp; Energy'!K459</f>
        <v/>
      </c>
      <c r="G1977" s="30">
        <f>'M4 - Caffeine &amp; Energy'!AM459</f>
        <v/>
      </c>
      <c r="H1977" s="31">
        <f>'M4 - Caffeine &amp; Energy'!N459</f>
        <v/>
      </c>
      <c r="I1977" s="15">
        <f>'M4 - Caffeine &amp; Energy'!AJ459</f>
        <v/>
      </c>
      <c r="J1977" s="15" t="inlineStr">
        <is>
          <t>Capture live promo to assess.</t>
        </is>
      </c>
    </row>
    <row r="1978" ht="28" customHeight="1">
      <c r="A1978" s="15" t="inlineStr">
        <is>
          <t>5-hour Energy</t>
        </is>
      </c>
      <c r="B1978" s="15" t="inlineStr">
        <is>
          <t>5-hour Energy Shot | Berry | 18-pack 57mL</t>
        </is>
      </c>
      <c r="C1978" s="15" t="inlineStr">
        <is>
          <t>4) Caffeine &amp; energy beverage</t>
        </is>
      </c>
      <c r="D1978" s="30">
        <f>'M4 - Caffeine &amp; Energy'!F460</f>
        <v/>
      </c>
      <c r="E1978" s="33">
        <f>'M4 - Caffeine &amp; Energy'!J460</f>
        <v/>
      </c>
      <c r="F1978" s="31">
        <f>'M4 - Caffeine &amp; Energy'!K460</f>
        <v/>
      </c>
      <c r="G1978" s="30">
        <f>'M4 - Caffeine &amp; Energy'!AM460</f>
        <v/>
      </c>
      <c r="H1978" s="31">
        <f>'M4 - Caffeine &amp; Energy'!N460</f>
        <v/>
      </c>
      <c r="I1978" s="15">
        <f>'M4 - Caffeine &amp; Energy'!AJ460</f>
        <v/>
      </c>
      <c r="J1978" s="15" t="inlineStr">
        <is>
          <t>Capture live promo to assess.</t>
        </is>
      </c>
    </row>
    <row r="1979" ht="28" customHeight="1">
      <c r="A1979" s="15" t="inlineStr">
        <is>
          <t>5-hour Energy</t>
        </is>
      </c>
      <c r="B1979" s="15" t="inlineStr">
        <is>
          <t>5-hour Energy Shot | Berry | 24-pack 57mL</t>
        </is>
      </c>
      <c r="C1979" s="15" t="inlineStr">
        <is>
          <t>4) Caffeine &amp; energy beverage</t>
        </is>
      </c>
      <c r="D1979" s="30">
        <f>'M4 - Caffeine &amp; Energy'!F461</f>
        <v/>
      </c>
      <c r="E1979" s="33">
        <f>'M4 - Caffeine &amp; Energy'!J461</f>
        <v/>
      </c>
      <c r="F1979" s="31">
        <f>'M4 - Caffeine &amp; Energy'!K461</f>
        <v/>
      </c>
      <c r="G1979" s="30">
        <f>'M4 - Caffeine &amp; Energy'!AM461</f>
        <v/>
      </c>
      <c r="H1979" s="31">
        <f>'M4 - Caffeine &amp; Energy'!N461</f>
        <v/>
      </c>
      <c r="I1979" s="15">
        <f>'M4 - Caffeine &amp; Energy'!AJ461</f>
        <v/>
      </c>
      <c r="J1979" s="15" t="inlineStr">
        <is>
          <t>Capture live promo to assess.</t>
        </is>
      </c>
    </row>
    <row r="1980" ht="28" customHeight="1">
      <c r="A1980" s="15" t="inlineStr">
        <is>
          <t>5-hour Energy</t>
        </is>
      </c>
      <c r="B1980" s="15" t="inlineStr">
        <is>
          <t>5-hour Energy Shot | Grape | 6-pack 57mL</t>
        </is>
      </c>
      <c r="C1980" s="15" t="inlineStr">
        <is>
          <t>4) Caffeine &amp; energy beverage</t>
        </is>
      </c>
      <c r="D1980" s="30">
        <f>'M4 - Caffeine &amp; Energy'!F462</f>
        <v/>
      </c>
      <c r="E1980" s="33">
        <f>'M4 - Caffeine &amp; Energy'!J462</f>
        <v/>
      </c>
      <c r="F1980" s="31">
        <f>'M4 - Caffeine &amp; Energy'!K462</f>
        <v/>
      </c>
      <c r="G1980" s="30">
        <f>'M4 - Caffeine &amp; Energy'!AM462</f>
        <v/>
      </c>
      <c r="H1980" s="31">
        <f>'M4 - Caffeine &amp; Energy'!N462</f>
        <v/>
      </c>
      <c r="I1980" s="15">
        <f>'M4 - Caffeine &amp; Energy'!AJ462</f>
        <v/>
      </c>
      <c r="J1980" s="15" t="inlineStr">
        <is>
          <t>Capture live promo to assess.</t>
        </is>
      </c>
    </row>
    <row r="1981" ht="28" customHeight="1">
      <c r="A1981" s="15" t="inlineStr">
        <is>
          <t>5-hour Energy</t>
        </is>
      </c>
      <c r="B1981" s="15" t="inlineStr">
        <is>
          <t>5-hour Energy Shot | Grape | 12-pack 57mL</t>
        </is>
      </c>
      <c r="C1981" s="15" t="inlineStr">
        <is>
          <t>4) Caffeine &amp; energy beverage</t>
        </is>
      </c>
      <c r="D1981" s="30">
        <f>'M4 - Caffeine &amp; Energy'!F463</f>
        <v/>
      </c>
      <c r="E1981" s="33">
        <f>'M4 - Caffeine &amp; Energy'!J463</f>
        <v/>
      </c>
      <c r="F1981" s="31">
        <f>'M4 - Caffeine &amp; Energy'!K463</f>
        <v/>
      </c>
      <c r="G1981" s="30">
        <f>'M4 - Caffeine &amp; Energy'!AM463</f>
        <v/>
      </c>
      <c r="H1981" s="31">
        <f>'M4 - Caffeine &amp; Energy'!N463</f>
        <v/>
      </c>
      <c r="I1981" s="15">
        <f>'M4 - Caffeine &amp; Energy'!AJ463</f>
        <v/>
      </c>
      <c r="J1981" s="15" t="inlineStr">
        <is>
          <t>Capture live promo to assess.</t>
        </is>
      </c>
    </row>
    <row r="1982" ht="28" customHeight="1">
      <c r="A1982" s="15" t="inlineStr">
        <is>
          <t>5-hour Energy</t>
        </is>
      </c>
      <c r="B1982" s="15" t="inlineStr">
        <is>
          <t>5-hour Energy Shot | Grape | 18-pack 57mL</t>
        </is>
      </c>
      <c r="C1982" s="15" t="inlineStr">
        <is>
          <t>4) Caffeine &amp; energy beverage</t>
        </is>
      </c>
      <c r="D1982" s="30">
        <f>'M4 - Caffeine &amp; Energy'!F464</f>
        <v/>
      </c>
      <c r="E1982" s="33">
        <f>'M4 - Caffeine &amp; Energy'!J464</f>
        <v/>
      </c>
      <c r="F1982" s="31">
        <f>'M4 - Caffeine &amp; Energy'!K464</f>
        <v/>
      </c>
      <c r="G1982" s="30">
        <f>'M4 - Caffeine &amp; Energy'!AM464</f>
        <v/>
      </c>
      <c r="H1982" s="31">
        <f>'M4 - Caffeine &amp; Energy'!N464</f>
        <v/>
      </c>
      <c r="I1982" s="15">
        <f>'M4 - Caffeine &amp; Energy'!AJ464</f>
        <v/>
      </c>
      <c r="J1982" s="15" t="inlineStr">
        <is>
          <t>Capture live promo to assess.</t>
        </is>
      </c>
    </row>
    <row r="1983" ht="28" customHeight="1">
      <c r="A1983" s="15" t="inlineStr">
        <is>
          <t>5-hour Energy</t>
        </is>
      </c>
      <c r="B1983" s="15" t="inlineStr">
        <is>
          <t>5-hour Energy Shot | Grape | 24-pack 57mL</t>
        </is>
      </c>
      <c r="C1983" s="15" t="inlineStr">
        <is>
          <t>4) Caffeine &amp; energy beverage</t>
        </is>
      </c>
      <c r="D1983" s="30">
        <f>'M4 - Caffeine &amp; Energy'!F465</f>
        <v/>
      </c>
      <c r="E1983" s="33">
        <f>'M4 - Caffeine &amp; Energy'!J465</f>
        <v/>
      </c>
      <c r="F1983" s="31">
        <f>'M4 - Caffeine &amp; Energy'!K465</f>
        <v/>
      </c>
      <c r="G1983" s="30">
        <f>'M4 - Caffeine &amp; Energy'!AM465</f>
        <v/>
      </c>
      <c r="H1983" s="31">
        <f>'M4 - Caffeine &amp; Energy'!N465</f>
        <v/>
      </c>
      <c r="I1983" s="15">
        <f>'M4 - Caffeine &amp; Energy'!AJ465</f>
        <v/>
      </c>
      <c r="J1983" s="15" t="inlineStr">
        <is>
          <t>Capture live promo to assess.</t>
        </is>
      </c>
    </row>
    <row r="1984" ht="28" customHeight="1">
      <c r="A1984" s="15" t="inlineStr">
        <is>
          <t>5-hour Energy</t>
        </is>
      </c>
      <c r="B1984" s="15" t="inlineStr">
        <is>
          <t>5-hour Energy Shot | Orange | 6-pack 57mL</t>
        </is>
      </c>
      <c r="C1984" s="15" t="inlineStr">
        <is>
          <t>4) Caffeine &amp; energy beverage</t>
        </is>
      </c>
      <c r="D1984" s="30">
        <f>'M4 - Caffeine &amp; Energy'!F466</f>
        <v/>
      </c>
      <c r="E1984" s="33">
        <f>'M4 - Caffeine &amp; Energy'!J466</f>
        <v/>
      </c>
      <c r="F1984" s="31">
        <f>'M4 - Caffeine &amp; Energy'!K466</f>
        <v/>
      </c>
      <c r="G1984" s="30">
        <f>'M4 - Caffeine &amp; Energy'!AM466</f>
        <v/>
      </c>
      <c r="H1984" s="31">
        <f>'M4 - Caffeine &amp; Energy'!N466</f>
        <v/>
      </c>
      <c r="I1984" s="15">
        <f>'M4 - Caffeine &amp; Energy'!AJ466</f>
        <v/>
      </c>
      <c r="J1984" s="15" t="inlineStr">
        <is>
          <t>Capture live promo to assess.</t>
        </is>
      </c>
    </row>
    <row r="1985" ht="28" customHeight="1">
      <c r="A1985" s="15" t="inlineStr">
        <is>
          <t>5-hour Energy</t>
        </is>
      </c>
      <c r="B1985" s="15" t="inlineStr">
        <is>
          <t>5-hour Energy Shot | Orange | 12-pack 57mL</t>
        </is>
      </c>
      <c r="C1985" s="15" t="inlineStr">
        <is>
          <t>4) Caffeine &amp; energy beverage</t>
        </is>
      </c>
      <c r="D1985" s="30">
        <f>'M4 - Caffeine &amp; Energy'!F467</f>
        <v/>
      </c>
      <c r="E1985" s="33">
        <f>'M4 - Caffeine &amp; Energy'!J467</f>
        <v/>
      </c>
      <c r="F1985" s="31">
        <f>'M4 - Caffeine &amp; Energy'!K467</f>
        <v/>
      </c>
      <c r="G1985" s="30">
        <f>'M4 - Caffeine &amp; Energy'!AM467</f>
        <v/>
      </c>
      <c r="H1985" s="31">
        <f>'M4 - Caffeine &amp; Energy'!N467</f>
        <v/>
      </c>
      <c r="I1985" s="15">
        <f>'M4 - Caffeine &amp; Energy'!AJ467</f>
        <v/>
      </c>
      <c r="J1985" s="15" t="inlineStr">
        <is>
          <t>Capture live promo to assess.</t>
        </is>
      </c>
    </row>
    <row r="1986" ht="28" customHeight="1">
      <c r="A1986" s="15" t="inlineStr">
        <is>
          <t>5-hour Energy</t>
        </is>
      </c>
      <c r="B1986" s="15" t="inlineStr">
        <is>
          <t>5-hour Energy Shot | Orange | 18-pack 57mL</t>
        </is>
      </c>
      <c r="C1986" s="15" t="inlineStr">
        <is>
          <t>4) Caffeine &amp; energy beverage</t>
        </is>
      </c>
      <c r="D1986" s="30">
        <f>'M4 - Caffeine &amp; Energy'!F468</f>
        <v/>
      </c>
      <c r="E1986" s="33">
        <f>'M4 - Caffeine &amp; Energy'!J468</f>
        <v/>
      </c>
      <c r="F1986" s="31">
        <f>'M4 - Caffeine &amp; Energy'!K468</f>
        <v/>
      </c>
      <c r="G1986" s="30">
        <f>'M4 - Caffeine &amp; Energy'!AM468</f>
        <v/>
      </c>
      <c r="H1986" s="31">
        <f>'M4 - Caffeine &amp; Energy'!N468</f>
        <v/>
      </c>
      <c r="I1986" s="15">
        <f>'M4 - Caffeine &amp; Energy'!AJ468</f>
        <v/>
      </c>
      <c r="J1986" s="15" t="inlineStr">
        <is>
          <t>Capture live promo to assess.</t>
        </is>
      </c>
    </row>
    <row r="1987" ht="28" customHeight="1">
      <c r="A1987" s="15" t="inlineStr">
        <is>
          <t>5-hour Energy</t>
        </is>
      </c>
      <c r="B1987" s="15" t="inlineStr">
        <is>
          <t>5-hour Energy Shot | Orange | 24-pack 57mL</t>
        </is>
      </c>
      <c r="C1987" s="15" t="inlineStr">
        <is>
          <t>4) Caffeine &amp; energy beverage</t>
        </is>
      </c>
      <c r="D1987" s="30">
        <f>'M4 - Caffeine &amp; Energy'!F469</f>
        <v/>
      </c>
      <c r="E1987" s="33">
        <f>'M4 - Caffeine &amp; Energy'!J469</f>
        <v/>
      </c>
      <c r="F1987" s="31">
        <f>'M4 - Caffeine &amp; Energy'!K469</f>
        <v/>
      </c>
      <c r="G1987" s="30">
        <f>'M4 - Caffeine &amp; Energy'!AM469</f>
        <v/>
      </c>
      <c r="H1987" s="31">
        <f>'M4 - Caffeine &amp; Energy'!N469</f>
        <v/>
      </c>
      <c r="I1987" s="15">
        <f>'M4 - Caffeine &amp; Energy'!AJ469</f>
        <v/>
      </c>
      <c r="J1987" s="15" t="inlineStr">
        <is>
          <t>Capture live promo to assess.</t>
        </is>
      </c>
    </row>
    <row r="1988" ht="28" customHeight="1">
      <c r="A1988" s="15" t="inlineStr">
        <is>
          <t>5-hour Energy</t>
        </is>
      </c>
      <c r="B1988" s="15" t="inlineStr">
        <is>
          <t>5-hour Energy Shot | Pomegranate | 6-pack 57mL</t>
        </is>
      </c>
      <c r="C1988" s="15" t="inlineStr">
        <is>
          <t>4) Caffeine &amp; energy beverage</t>
        </is>
      </c>
      <c r="D1988" s="30">
        <f>'M4 - Caffeine &amp; Energy'!F470</f>
        <v/>
      </c>
      <c r="E1988" s="33">
        <f>'M4 - Caffeine &amp; Energy'!J470</f>
        <v/>
      </c>
      <c r="F1988" s="31">
        <f>'M4 - Caffeine &amp; Energy'!K470</f>
        <v/>
      </c>
      <c r="G1988" s="30">
        <f>'M4 - Caffeine &amp; Energy'!AM470</f>
        <v/>
      </c>
      <c r="H1988" s="31">
        <f>'M4 - Caffeine &amp; Energy'!N470</f>
        <v/>
      </c>
      <c r="I1988" s="15">
        <f>'M4 - Caffeine &amp; Energy'!AJ470</f>
        <v/>
      </c>
      <c r="J1988" s="15" t="inlineStr">
        <is>
          <t>Capture live promo to assess.</t>
        </is>
      </c>
    </row>
    <row r="1989" ht="28" customHeight="1">
      <c r="A1989" s="15" t="inlineStr">
        <is>
          <t>5-hour Energy</t>
        </is>
      </c>
      <c r="B1989" s="15" t="inlineStr">
        <is>
          <t>5-hour Energy Shot | Pomegranate | 12-pack 57mL</t>
        </is>
      </c>
      <c r="C1989" s="15" t="inlineStr">
        <is>
          <t>4) Caffeine &amp; energy beverage</t>
        </is>
      </c>
      <c r="D1989" s="30">
        <f>'M4 - Caffeine &amp; Energy'!F471</f>
        <v/>
      </c>
      <c r="E1989" s="33">
        <f>'M4 - Caffeine &amp; Energy'!J471</f>
        <v/>
      </c>
      <c r="F1989" s="31">
        <f>'M4 - Caffeine &amp; Energy'!K471</f>
        <v/>
      </c>
      <c r="G1989" s="30">
        <f>'M4 - Caffeine &amp; Energy'!AM471</f>
        <v/>
      </c>
      <c r="H1989" s="31">
        <f>'M4 - Caffeine &amp; Energy'!N471</f>
        <v/>
      </c>
      <c r="I1989" s="15">
        <f>'M4 - Caffeine &amp; Energy'!AJ471</f>
        <v/>
      </c>
      <c r="J1989" s="15" t="inlineStr">
        <is>
          <t>Capture live promo to assess.</t>
        </is>
      </c>
    </row>
    <row r="1990" ht="28" customHeight="1">
      <c r="A1990" s="15" t="inlineStr">
        <is>
          <t>5-hour Energy</t>
        </is>
      </c>
      <c r="B1990" s="15" t="inlineStr">
        <is>
          <t>5-hour Energy Shot | Pomegranate | 18-pack 57mL</t>
        </is>
      </c>
      <c r="C1990" s="15" t="inlineStr">
        <is>
          <t>4) Caffeine &amp; energy beverage</t>
        </is>
      </c>
      <c r="D1990" s="30">
        <f>'M4 - Caffeine &amp; Energy'!F472</f>
        <v/>
      </c>
      <c r="E1990" s="33">
        <f>'M4 - Caffeine &amp; Energy'!J472</f>
        <v/>
      </c>
      <c r="F1990" s="31">
        <f>'M4 - Caffeine &amp; Energy'!K472</f>
        <v/>
      </c>
      <c r="G1990" s="30">
        <f>'M4 - Caffeine &amp; Energy'!AM472</f>
        <v/>
      </c>
      <c r="H1990" s="31">
        <f>'M4 - Caffeine &amp; Energy'!N472</f>
        <v/>
      </c>
      <c r="I1990" s="15">
        <f>'M4 - Caffeine &amp; Energy'!AJ472</f>
        <v/>
      </c>
      <c r="J1990" s="15" t="inlineStr">
        <is>
          <t>Capture live promo to assess.</t>
        </is>
      </c>
    </row>
    <row r="1991" ht="28" customHeight="1">
      <c r="A1991" s="15" t="inlineStr">
        <is>
          <t>5-hour Energy</t>
        </is>
      </c>
      <c r="B1991" s="15" t="inlineStr">
        <is>
          <t>5-hour Energy Shot | Pomegranate | 24-pack 57mL</t>
        </is>
      </c>
      <c r="C1991" s="15" t="inlineStr">
        <is>
          <t>4) Caffeine &amp; energy beverage</t>
        </is>
      </c>
      <c r="D1991" s="30">
        <f>'M4 - Caffeine &amp; Energy'!F473</f>
        <v/>
      </c>
      <c r="E1991" s="33">
        <f>'M4 - Caffeine &amp; Energy'!J473</f>
        <v/>
      </c>
      <c r="F1991" s="31">
        <f>'M4 - Caffeine &amp; Energy'!K473</f>
        <v/>
      </c>
      <c r="G1991" s="30">
        <f>'M4 - Caffeine &amp; Energy'!AM473</f>
        <v/>
      </c>
      <c r="H1991" s="31">
        <f>'M4 - Caffeine &amp; Energy'!N473</f>
        <v/>
      </c>
      <c r="I1991" s="15">
        <f>'M4 - Caffeine &amp; Energy'!AJ473</f>
        <v/>
      </c>
      <c r="J1991" s="15" t="inlineStr">
        <is>
          <t>Capture live promo to assess.</t>
        </is>
      </c>
    </row>
    <row r="1992" ht="28" customHeight="1">
      <c r="A1992" s="15" t="inlineStr">
        <is>
          <t>5-hour Energy</t>
        </is>
      </c>
      <c r="B1992" s="15" t="inlineStr">
        <is>
          <t>5-hour Energy Shot | Peach Mango | 6-pack 57mL</t>
        </is>
      </c>
      <c r="C1992" s="15" t="inlineStr">
        <is>
          <t>4) Caffeine &amp; energy beverage</t>
        </is>
      </c>
      <c r="D1992" s="30">
        <f>'M4 - Caffeine &amp; Energy'!F474</f>
        <v/>
      </c>
      <c r="E1992" s="33">
        <f>'M4 - Caffeine &amp; Energy'!J474</f>
        <v/>
      </c>
      <c r="F1992" s="31">
        <f>'M4 - Caffeine &amp; Energy'!K474</f>
        <v/>
      </c>
      <c r="G1992" s="30">
        <f>'M4 - Caffeine &amp; Energy'!AM474</f>
        <v/>
      </c>
      <c r="H1992" s="31">
        <f>'M4 - Caffeine &amp; Energy'!N474</f>
        <v/>
      </c>
      <c r="I1992" s="15">
        <f>'M4 - Caffeine &amp; Energy'!AJ474</f>
        <v/>
      </c>
      <c r="J1992" s="15" t="inlineStr">
        <is>
          <t>Capture live promo to assess.</t>
        </is>
      </c>
    </row>
    <row r="1993" ht="28" customHeight="1">
      <c r="A1993" s="15" t="inlineStr">
        <is>
          <t>5-hour Energy</t>
        </is>
      </c>
      <c r="B1993" s="15" t="inlineStr">
        <is>
          <t>5-hour Energy Shot | Peach Mango | 12-pack 57mL</t>
        </is>
      </c>
      <c r="C1993" s="15" t="inlineStr">
        <is>
          <t>4) Caffeine &amp; energy beverage</t>
        </is>
      </c>
      <c r="D1993" s="30">
        <f>'M4 - Caffeine &amp; Energy'!F475</f>
        <v/>
      </c>
      <c r="E1993" s="33">
        <f>'M4 - Caffeine &amp; Energy'!J475</f>
        <v/>
      </c>
      <c r="F1993" s="31">
        <f>'M4 - Caffeine &amp; Energy'!K475</f>
        <v/>
      </c>
      <c r="G1993" s="30">
        <f>'M4 - Caffeine &amp; Energy'!AM475</f>
        <v/>
      </c>
      <c r="H1993" s="31">
        <f>'M4 - Caffeine &amp; Energy'!N475</f>
        <v/>
      </c>
      <c r="I1993" s="15">
        <f>'M4 - Caffeine &amp; Energy'!AJ475</f>
        <v/>
      </c>
      <c r="J1993" s="15" t="inlineStr">
        <is>
          <t>Capture live promo to assess.</t>
        </is>
      </c>
    </row>
    <row r="1994" ht="28" customHeight="1">
      <c r="A1994" s="15" t="inlineStr">
        <is>
          <t>5-hour Energy</t>
        </is>
      </c>
      <c r="B1994" s="15" t="inlineStr">
        <is>
          <t>5-hour Energy Shot | Peach Mango | 18-pack 57mL</t>
        </is>
      </c>
      <c r="C1994" s="15" t="inlineStr">
        <is>
          <t>4) Caffeine &amp; energy beverage</t>
        </is>
      </c>
      <c r="D1994" s="30">
        <f>'M4 - Caffeine &amp; Energy'!F476</f>
        <v/>
      </c>
      <c r="E1994" s="33">
        <f>'M4 - Caffeine &amp; Energy'!J476</f>
        <v/>
      </c>
      <c r="F1994" s="31">
        <f>'M4 - Caffeine &amp; Energy'!K476</f>
        <v/>
      </c>
      <c r="G1994" s="30">
        <f>'M4 - Caffeine &amp; Energy'!AM476</f>
        <v/>
      </c>
      <c r="H1994" s="31">
        <f>'M4 - Caffeine &amp; Energy'!N476</f>
        <v/>
      </c>
      <c r="I1994" s="15">
        <f>'M4 - Caffeine &amp; Energy'!AJ476</f>
        <v/>
      </c>
      <c r="J1994" s="15" t="inlineStr">
        <is>
          <t>Capture live promo to assess.</t>
        </is>
      </c>
    </row>
    <row r="1995" ht="28" customHeight="1">
      <c r="A1995" s="15" t="inlineStr">
        <is>
          <t>5-hour Energy</t>
        </is>
      </c>
      <c r="B1995" s="15" t="inlineStr">
        <is>
          <t>5-hour Energy Shot | Peach Mango | 24-pack 57mL</t>
        </is>
      </c>
      <c r="C1995" s="15" t="inlineStr">
        <is>
          <t>4) Caffeine &amp; energy beverage</t>
        </is>
      </c>
      <c r="D1995" s="30">
        <f>'M4 - Caffeine &amp; Energy'!F477</f>
        <v/>
      </c>
      <c r="E1995" s="33">
        <f>'M4 - Caffeine &amp; Energy'!J477</f>
        <v/>
      </c>
      <c r="F1995" s="31">
        <f>'M4 - Caffeine &amp; Energy'!K477</f>
        <v/>
      </c>
      <c r="G1995" s="30">
        <f>'M4 - Caffeine &amp; Energy'!AM477</f>
        <v/>
      </c>
      <c r="H1995" s="31">
        <f>'M4 - Caffeine &amp; Energy'!N477</f>
        <v/>
      </c>
      <c r="I1995" s="15">
        <f>'M4 - Caffeine &amp; Energy'!AJ477</f>
        <v/>
      </c>
      <c r="J1995" s="15" t="inlineStr">
        <is>
          <t>Capture live promo to assess.</t>
        </is>
      </c>
    </row>
    <row r="1996" ht="28" customHeight="1">
      <c r="A1996" s="15" t="inlineStr">
        <is>
          <t>5-hour Energy</t>
        </is>
      </c>
      <c r="B1996" s="15" t="inlineStr">
        <is>
          <t>5-hour Energy Shot | Extra Strength Berry | 6-pack 57mL</t>
        </is>
      </c>
      <c r="C1996" s="15" t="inlineStr">
        <is>
          <t>4) Caffeine &amp; energy beverage</t>
        </is>
      </c>
      <c r="D1996" s="30">
        <f>'M4 - Caffeine &amp; Energy'!F478</f>
        <v/>
      </c>
      <c r="E1996" s="33">
        <f>'M4 - Caffeine &amp; Energy'!J478</f>
        <v/>
      </c>
      <c r="F1996" s="31">
        <f>'M4 - Caffeine &amp; Energy'!K478</f>
        <v/>
      </c>
      <c r="G1996" s="30">
        <f>'M4 - Caffeine &amp; Energy'!AM478</f>
        <v/>
      </c>
      <c r="H1996" s="31">
        <f>'M4 - Caffeine &amp; Energy'!N478</f>
        <v/>
      </c>
      <c r="I1996" s="15">
        <f>'M4 - Caffeine &amp; Energy'!AJ478</f>
        <v/>
      </c>
      <c r="J1996" s="15" t="inlineStr">
        <is>
          <t>Capture live promo to assess.</t>
        </is>
      </c>
    </row>
    <row r="1997" ht="28" customHeight="1">
      <c r="A1997" s="15" t="inlineStr">
        <is>
          <t>5-hour Energy</t>
        </is>
      </c>
      <c r="B1997" s="15" t="inlineStr">
        <is>
          <t>5-hour Energy Shot | Extra Strength Berry | 12-pack 57mL</t>
        </is>
      </c>
      <c r="C1997" s="15" t="inlineStr">
        <is>
          <t>4) Caffeine &amp; energy beverage</t>
        </is>
      </c>
      <c r="D1997" s="30">
        <f>'M4 - Caffeine &amp; Energy'!F479</f>
        <v/>
      </c>
      <c r="E1997" s="33">
        <f>'M4 - Caffeine &amp; Energy'!J479</f>
        <v/>
      </c>
      <c r="F1997" s="31">
        <f>'M4 - Caffeine &amp; Energy'!K479</f>
        <v/>
      </c>
      <c r="G1997" s="30">
        <f>'M4 - Caffeine &amp; Energy'!AM479</f>
        <v/>
      </c>
      <c r="H1997" s="31">
        <f>'M4 - Caffeine &amp; Energy'!N479</f>
        <v/>
      </c>
      <c r="I1997" s="15">
        <f>'M4 - Caffeine &amp; Energy'!AJ479</f>
        <v/>
      </c>
      <c r="J1997" s="15" t="inlineStr">
        <is>
          <t>Capture live promo to assess.</t>
        </is>
      </c>
    </row>
    <row r="1998" ht="28" customHeight="1">
      <c r="A1998" s="15" t="inlineStr">
        <is>
          <t>5-hour Energy</t>
        </is>
      </c>
      <c r="B1998" s="15" t="inlineStr">
        <is>
          <t>5-hour Energy Shot | Extra Strength Berry | 18-pack 57mL</t>
        </is>
      </c>
      <c r="C1998" s="15" t="inlineStr">
        <is>
          <t>4) Caffeine &amp; energy beverage</t>
        </is>
      </c>
      <c r="D1998" s="30">
        <f>'M4 - Caffeine &amp; Energy'!F480</f>
        <v/>
      </c>
      <c r="E1998" s="33">
        <f>'M4 - Caffeine &amp; Energy'!J480</f>
        <v/>
      </c>
      <c r="F1998" s="31">
        <f>'M4 - Caffeine &amp; Energy'!K480</f>
        <v/>
      </c>
      <c r="G1998" s="30">
        <f>'M4 - Caffeine &amp; Energy'!AM480</f>
        <v/>
      </c>
      <c r="H1998" s="31">
        <f>'M4 - Caffeine &amp; Energy'!N480</f>
        <v/>
      </c>
      <c r="I1998" s="15">
        <f>'M4 - Caffeine &amp; Energy'!AJ480</f>
        <v/>
      </c>
      <c r="J1998" s="15" t="inlineStr">
        <is>
          <t>Capture live promo to assess.</t>
        </is>
      </c>
    </row>
    <row r="1999" ht="28" customHeight="1">
      <c r="A1999" s="15" t="inlineStr">
        <is>
          <t>5-hour Energy</t>
        </is>
      </c>
      <c r="B1999" s="15" t="inlineStr">
        <is>
          <t>5-hour Energy Shot | Extra Strength Berry | 24-pack 57mL</t>
        </is>
      </c>
      <c r="C1999" s="15" t="inlineStr">
        <is>
          <t>4) Caffeine &amp; energy beverage</t>
        </is>
      </c>
      <c r="D1999" s="30">
        <f>'M4 - Caffeine &amp; Energy'!F481</f>
        <v/>
      </c>
      <c r="E1999" s="33">
        <f>'M4 - Caffeine &amp; Energy'!J481</f>
        <v/>
      </c>
      <c r="F1999" s="31">
        <f>'M4 - Caffeine &amp; Energy'!K481</f>
        <v/>
      </c>
      <c r="G1999" s="30">
        <f>'M4 - Caffeine &amp; Energy'!AM481</f>
        <v/>
      </c>
      <c r="H1999" s="31">
        <f>'M4 - Caffeine &amp; Energy'!N481</f>
        <v/>
      </c>
      <c r="I1999" s="15">
        <f>'M4 - Caffeine &amp; Energy'!AJ481</f>
        <v/>
      </c>
      <c r="J1999" s="15" t="inlineStr">
        <is>
          <t>Capture live promo to assess.</t>
        </is>
      </c>
    </row>
    <row r="2000" ht="28" customHeight="1">
      <c r="A2000" s="15" t="inlineStr">
        <is>
          <t>Monster</t>
        </is>
      </c>
      <c r="B2000" s="15" t="inlineStr">
        <is>
          <t>Monster Java | Mean Bean | single 444mL</t>
        </is>
      </c>
      <c r="C2000" s="15" t="inlineStr">
        <is>
          <t>4) Caffeine &amp; energy beverage</t>
        </is>
      </c>
      <c r="D2000" s="30">
        <f>'M4 - Caffeine &amp; Energy'!F482</f>
        <v/>
      </c>
      <c r="E2000" s="33">
        <f>'M4 - Caffeine &amp; Energy'!J482</f>
        <v/>
      </c>
      <c r="F2000" s="31">
        <f>'M4 - Caffeine &amp; Energy'!K482</f>
        <v/>
      </c>
      <c r="G2000" s="30">
        <f>'M4 - Caffeine &amp; Energy'!AM482</f>
        <v/>
      </c>
      <c r="H2000" s="31">
        <f>'M4 - Caffeine &amp; Energy'!N482</f>
        <v/>
      </c>
      <c r="I2000" s="15">
        <f>'M4 - Caffeine &amp; Energy'!AJ482</f>
        <v/>
      </c>
      <c r="J2000" s="15" t="inlineStr">
        <is>
          <t>Pack-size value play; occasional multipack promos.</t>
        </is>
      </c>
    </row>
    <row r="2001" ht="28" customHeight="1">
      <c r="A2001" s="15" t="inlineStr">
        <is>
          <t>Monster</t>
        </is>
      </c>
      <c r="B2001" s="15" t="inlineStr">
        <is>
          <t>Monster Java | Mean Bean | 8-pack 444mL</t>
        </is>
      </c>
      <c r="C2001" s="15" t="inlineStr">
        <is>
          <t>4) Caffeine &amp; energy beverage</t>
        </is>
      </c>
      <c r="D2001" s="30">
        <f>'M4 - Caffeine &amp; Energy'!F483</f>
        <v/>
      </c>
      <c r="E2001" s="33">
        <f>'M4 - Caffeine &amp; Energy'!J483</f>
        <v/>
      </c>
      <c r="F2001" s="31">
        <f>'M4 - Caffeine &amp; Energy'!K483</f>
        <v/>
      </c>
      <c r="G2001" s="30">
        <f>'M4 - Caffeine &amp; Energy'!AM483</f>
        <v/>
      </c>
      <c r="H2001" s="31">
        <f>'M4 - Caffeine &amp; Energy'!N483</f>
        <v/>
      </c>
      <c r="I2001" s="15">
        <f>'M4 - Caffeine &amp; Energy'!AJ483</f>
        <v/>
      </c>
      <c r="J2001" s="15" t="inlineStr">
        <is>
          <t>Pack-size value play; occasional multipack promos.</t>
        </is>
      </c>
    </row>
    <row r="2002" ht="28" customHeight="1">
      <c r="A2002" s="15" t="inlineStr">
        <is>
          <t>Monster</t>
        </is>
      </c>
      <c r="B2002" s="15" t="inlineStr">
        <is>
          <t>Monster Java | Mean Bean | 12-pack 444mL</t>
        </is>
      </c>
      <c r="C2002" s="15" t="inlineStr">
        <is>
          <t>4) Caffeine &amp; energy beverage</t>
        </is>
      </c>
      <c r="D2002" s="30">
        <f>'M4 - Caffeine &amp; Energy'!F484</f>
        <v/>
      </c>
      <c r="E2002" s="33">
        <f>'M4 - Caffeine &amp; Energy'!J484</f>
        <v/>
      </c>
      <c r="F2002" s="31">
        <f>'M4 - Caffeine &amp; Energy'!K484</f>
        <v/>
      </c>
      <c r="G2002" s="30">
        <f>'M4 - Caffeine &amp; Energy'!AM484</f>
        <v/>
      </c>
      <c r="H2002" s="31">
        <f>'M4 - Caffeine &amp; Energy'!N484</f>
        <v/>
      </c>
      <c r="I2002" s="15">
        <f>'M4 - Caffeine &amp; Energy'!AJ484</f>
        <v/>
      </c>
      <c r="J2002" s="15" t="inlineStr">
        <is>
          <t>Pack-size value play; occasional multipack promos.</t>
        </is>
      </c>
    </row>
    <row r="2003" ht="28" customHeight="1">
      <c r="A2003" s="15" t="inlineStr">
        <is>
          <t>Monster</t>
        </is>
      </c>
      <c r="B2003" s="15" t="inlineStr">
        <is>
          <t>Monster Java | Mean Bean | 18-pack 444mL</t>
        </is>
      </c>
      <c r="C2003" s="15" t="inlineStr">
        <is>
          <t>4) Caffeine &amp; energy beverage</t>
        </is>
      </c>
      <c r="D2003" s="30">
        <f>'M4 - Caffeine &amp; Energy'!F485</f>
        <v/>
      </c>
      <c r="E2003" s="33">
        <f>'M4 - Caffeine &amp; Energy'!J485</f>
        <v/>
      </c>
      <c r="F2003" s="31">
        <f>'M4 - Caffeine &amp; Energy'!K485</f>
        <v/>
      </c>
      <c r="G2003" s="30">
        <f>'M4 - Caffeine &amp; Energy'!AM485</f>
        <v/>
      </c>
      <c r="H2003" s="31">
        <f>'M4 - Caffeine &amp; Energy'!N485</f>
        <v/>
      </c>
      <c r="I2003" s="15">
        <f>'M4 - Caffeine &amp; Energy'!AJ485</f>
        <v/>
      </c>
      <c r="J2003" s="15" t="inlineStr">
        <is>
          <t>Pack-size value play; occasional multipack promos.</t>
        </is>
      </c>
    </row>
    <row r="2004" ht="28" customHeight="1">
      <c r="A2004" s="15" t="inlineStr">
        <is>
          <t>Monster</t>
        </is>
      </c>
      <c r="B2004" s="15" t="inlineStr">
        <is>
          <t>Monster Java | Mean Bean | 24-pack 444mL</t>
        </is>
      </c>
      <c r="C2004" s="15" t="inlineStr">
        <is>
          <t>4) Caffeine &amp; energy beverage</t>
        </is>
      </c>
      <c r="D2004" s="30">
        <f>'M4 - Caffeine &amp; Energy'!F486</f>
        <v/>
      </c>
      <c r="E2004" s="33">
        <f>'M4 - Caffeine &amp; Energy'!J486</f>
        <v/>
      </c>
      <c r="F2004" s="31">
        <f>'M4 - Caffeine &amp; Energy'!K486</f>
        <v/>
      </c>
      <c r="G2004" s="30">
        <f>'M4 - Caffeine &amp; Energy'!AM486</f>
        <v/>
      </c>
      <c r="H2004" s="31">
        <f>'M4 - Caffeine &amp; Energy'!N486</f>
        <v/>
      </c>
      <c r="I2004" s="15">
        <f>'M4 - Caffeine &amp; Energy'!AJ486</f>
        <v/>
      </c>
      <c r="J2004" s="15" t="inlineStr">
        <is>
          <t>Pack-size value play; occasional multipack promos.</t>
        </is>
      </c>
    </row>
    <row r="2005" ht="28" customHeight="1">
      <c r="A2005" s="15" t="inlineStr">
        <is>
          <t>Monster</t>
        </is>
      </c>
      <c r="B2005" s="15" t="inlineStr">
        <is>
          <t>Monster Java | Loca Moca | single 444mL</t>
        </is>
      </c>
      <c r="C2005" s="15" t="inlineStr">
        <is>
          <t>4) Caffeine &amp; energy beverage</t>
        </is>
      </c>
      <c r="D2005" s="30">
        <f>'M4 - Caffeine &amp; Energy'!F487</f>
        <v/>
      </c>
      <c r="E2005" s="33">
        <f>'M4 - Caffeine &amp; Energy'!J487</f>
        <v/>
      </c>
      <c r="F2005" s="31">
        <f>'M4 - Caffeine &amp; Energy'!K487</f>
        <v/>
      </c>
      <c r="G2005" s="30">
        <f>'M4 - Caffeine &amp; Energy'!AM487</f>
        <v/>
      </c>
      <c r="H2005" s="31">
        <f>'M4 - Caffeine &amp; Energy'!N487</f>
        <v/>
      </c>
      <c r="I2005" s="15">
        <f>'M4 - Caffeine &amp; Energy'!AJ487</f>
        <v/>
      </c>
      <c r="J2005" s="15" t="inlineStr">
        <is>
          <t>Pack-size value play; occasional multipack promos.</t>
        </is>
      </c>
    </row>
    <row r="2006" ht="28" customHeight="1">
      <c r="A2006" s="15" t="inlineStr">
        <is>
          <t>Monster</t>
        </is>
      </c>
      <c r="B2006" s="15" t="inlineStr">
        <is>
          <t>Monster Java | Loca Moca | 8-pack 444mL</t>
        </is>
      </c>
      <c r="C2006" s="15" t="inlineStr">
        <is>
          <t>4) Caffeine &amp; energy beverage</t>
        </is>
      </c>
      <c r="D2006" s="30">
        <f>'M4 - Caffeine &amp; Energy'!F488</f>
        <v/>
      </c>
      <c r="E2006" s="33">
        <f>'M4 - Caffeine &amp; Energy'!J488</f>
        <v/>
      </c>
      <c r="F2006" s="31">
        <f>'M4 - Caffeine &amp; Energy'!K488</f>
        <v/>
      </c>
      <c r="G2006" s="30">
        <f>'M4 - Caffeine &amp; Energy'!AM488</f>
        <v/>
      </c>
      <c r="H2006" s="31">
        <f>'M4 - Caffeine &amp; Energy'!N488</f>
        <v/>
      </c>
      <c r="I2006" s="15">
        <f>'M4 - Caffeine &amp; Energy'!AJ488</f>
        <v/>
      </c>
      <c r="J2006" s="15" t="inlineStr">
        <is>
          <t>Pack-size value play; occasional multipack promos.</t>
        </is>
      </c>
    </row>
    <row r="2007" ht="28" customHeight="1">
      <c r="A2007" s="15" t="inlineStr">
        <is>
          <t>Monster</t>
        </is>
      </c>
      <c r="B2007" s="15" t="inlineStr">
        <is>
          <t>Monster Java | Loca Moca | 12-pack 444mL</t>
        </is>
      </c>
      <c r="C2007" s="15" t="inlineStr">
        <is>
          <t>4) Caffeine &amp; energy beverage</t>
        </is>
      </c>
      <c r="D2007" s="30">
        <f>'M4 - Caffeine &amp; Energy'!F489</f>
        <v/>
      </c>
      <c r="E2007" s="33">
        <f>'M4 - Caffeine &amp; Energy'!J489</f>
        <v/>
      </c>
      <c r="F2007" s="31">
        <f>'M4 - Caffeine &amp; Energy'!K489</f>
        <v/>
      </c>
      <c r="G2007" s="30">
        <f>'M4 - Caffeine &amp; Energy'!AM489</f>
        <v/>
      </c>
      <c r="H2007" s="31">
        <f>'M4 - Caffeine &amp; Energy'!N489</f>
        <v/>
      </c>
      <c r="I2007" s="15">
        <f>'M4 - Caffeine &amp; Energy'!AJ489</f>
        <v/>
      </c>
      <c r="J2007" s="15" t="inlineStr">
        <is>
          <t>Pack-size value play; occasional multipack promos.</t>
        </is>
      </c>
    </row>
    <row r="2008" ht="28" customHeight="1">
      <c r="A2008" s="15" t="inlineStr">
        <is>
          <t>Monster</t>
        </is>
      </c>
      <c r="B2008" s="15" t="inlineStr">
        <is>
          <t>Monster Java | Loca Moca | 18-pack 444mL</t>
        </is>
      </c>
      <c r="C2008" s="15" t="inlineStr">
        <is>
          <t>4) Caffeine &amp; energy beverage</t>
        </is>
      </c>
      <c r="D2008" s="30">
        <f>'M4 - Caffeine &amp; Energy'!F490</f>
        <v/>
      </c>
      <c r="E2008" s="33">
        <f>'M4 - Caffeine &amp; Energy'!J490</f>
        <v/>
      </c>
      <c r="F2008" s="31">
        <f>'M4 - Caffeine &amp; Energy'!K490</f>
        <v/>
      </c>
      <c r="G2008" s="30">
        <f>'M4 - Caffeine &amp; Energy'!AM490</f>
        <v/>
      </c>
      <c r="H2008" s="31">
        <f>'M4 - Caffeine &amp; Energy'!N490</f>
        <v/>
      </c>
      <c r="I2008" s="15">
        <f>'M4 - Caffeine &amp; Energy'!AJ490</f>
        <v/>
      </c>
      <c r="J2008" s="15" t="inlineStr">
        <is>
          <t>Pack-size value play; occasional multipack promos.</t>
        </is>
      </c>
    </row>
    <row r="2009" ht="28" customHeight="1">
      <c r="A2009" s="15" t="inlineStr">
        <is>
          <t>Monster</t>
        </is>
      </c>
      <c r="B2009" s="15" t="inlineStr">
        <is>
          <t>Monster Java | Loca Moca | 24-pack 444mL</t>
        </is>
      </c>
      <c r="C2009" s="15" t="inlineStr">
        <is>
          <t>4) Caffeine &amp; energy beverage</t>
        </is>
      </c>
      <c r="D2009" s="30">
        <f>'M4 - Caffeine &amp; Energy'!F491</f>
        <v/>
      </c>
      <c r="E2009" s="33">
        <f>'M4 - Caffeine &amp; Energy'!J491</f>
        <v/>
      </c>
      <c r="F2009" s="31">
        <f>'M4 - Caffeine &amp; Energy'!K491</f>
        <v/>
      </c>
      <c r="G2009" s="30">
        <f>'M4 - Caffeine &amp; Energy'!AM491</f>
        <v/>
      </c>
      <c r="H2009" s="31">
        <f>'M4 - Caffeine &amp; Energy'!N491</f>
        <v/>
      </c>
      <c r="I2009" s="15">
        <f>'M4 - Caffeine &amp; Energy'!AJ491</f>
        <v/>
      </c>
      <c r="J2009" s="15" t="inlineStr">
        <is>
          <t>Pack-size value play; occasional multipack promos.</t>
        </is>
      </c>
    </row>
    <row r="2010" ht="28" customHeight="1">
      <c r="A2010" s="15" t="inlineStr">
        <is>
          <t>Monster</t>
        </is>
      </c>
      <c r="B2010" s="15" t="inlineStr">
        <is>
          <t>Monster Java | Salted Caramel | single 444mL</t>
        </is>
      </c>
      <c r="C2010" s="15" t="inlineStr">
        <is>
          <t>4) Caffeine &amp; energy beverage</t>
        </is>
      </c>
      <c r="D2010" s="30">
        <f>'M4 - Caffeine &amp; Energy'!F492</f>
        <v/>
      </c>
      <c r="E2010" s="33">
        <f>'M4 - Caffeine &amp; Energy'!J492</f>
        <v/>
      </c>
      <c r="F2010" s="31">
        <f>'M4 - Caffeine &amp; Energy'!K492</f>
        <v/>
      </c>
      <c r="G2010" s="30">
        <f>'M4 - Caffeine &amp; Energy'!AM492</f>
        <v/>
      </c>
      <c r="H2010" s="31">
        <f>'M4 - Caffeine &amp; Energy'!N492</f>
        <v/>
      </c>
      <c r="I2010" s="15">
        <f>'M4 - Caffeine &amp; Energy'!AJ492</f>
        <v/>
      </c>
      <c r="J2010" s="15" t="inlineStr">
        <is>
          <t>Pack-size value play; occasional multipack promos.</t>
        </is>
      </c>
    </row>
    <row r="2011" ht="28" customHeight="1">
      <c r="A2011" s="15" t="inlineStr">
        <is>
          <t>Monster</t>
        </is>
      </c>
      <c r="B2011" s="15" t="inlineStr">
        <is>
          <t>Monster Java | Salted Caramel | 8-pack 444mL</t>
        </is>
      </c>
      <c r="C2011" s="15" t="inlineStr">
        <is>
          <t>4) Caffeine &amp; energy beverage</t>
        </is>
      </c>
      <c r="D2011" s="30">
        <f>'M4 - Caffeine &amp; Energy'!F493</f>
        <v/>
      </c>
      <c r="E2011" s="33">
        <f>'M4 - Caffeine &amp; Energy'!J493</f>
        <v/>
      </c>
      <c r="F2011" s="31">
        <f>'M4 - Caffeine &amp; Energy'!K493</f>
        <v/>
      </c>
      <c r="G2011" s="30">
        <f>'M4 - Caffeine &amp; Energy'!AM493</f>
        <v/>
      </c>
      <c r="H2011" s="31">
        <f>'M4 - Caffeine &amp; Energy'!N493</f>
        <v/>
      </c>
      <c r="I2011" s="15">
        <f>'M4 - Caffeine &amp; Energy'!AJ493</f>
        <v/>
      </c>
      <c r="J2011" s="15" t="inlineStr">
        <is>
          <t>Pack-size value play; occasional multipack promos.</t>
        </is>
      </c>
    </row>
    <row r="2012" ht="28" customHeight="1">
      <c r="A2012" s="15" t="inlineStr">
        <is>
          <t>Monster</t>
        </is>
      </c>
      <c r="B2012" s="15" t="inlineStr">
        <is>
          <t>Monster Java | Salted Caramel | 12-pack 444mL</t>
        </is>
      </c>
      <c r="C2012" s="15" t="inlineStr">
        <is>
          <t>4) Caffeine &amp; energy beverage</t>
        </is>
      </c>
      <c r="D2012" s="30">
        <f>'M4 - Caffeine &amp; Energy'!F494</f>
        <v/>
      </c>
      <c r="E2012" s="33">
        <f>'M4 - Caffeine &amp; Energy'!J494</f>
        <v/>
      </c>
      <c r="F2012" s="31">
        <f>'M4 - Caffeine &amp; Energy'!K494</f>
        <v/>
      </c>
      <c r="G2012" s="30">
        <f>'M4 - Caffeine &amp; Energy'!AM494</f>
        <v/>
      </c>
      <c r="H2012" s="31">
        <f>'M4 - Caffeine &amp; Energy'!N494</f>
        <v/>
      </c>
      <c r="I2012" s="15">
        <f>'M4 - Caffeine &amp; Energy'!AJ494</f>
        <v/>
      </c>
      <c r="J2012" s="15" t="inlineStr">
        <is>
          <t>Pack-size value play; occasional multipack promos.</t>
        </is>
      </c>
    </row>
    <row r="2013" ht="28" customHeight="1">
      <c r="A2013" s="15" t="inlineStr">
        <is>
          <t>Monster</t>
        </is>
      </c>
      <c r="B2013" s="15" t="inlineStr">
        <is>
          <t>Monster Java | Salted Caramel | 18-pack 444mL</t>
        </is>
      </c>
      <c r="C2013" s="15" t="inlineStr">
        <is>
          <t>4) Caffeine &amp; energy beverage</t>
        </is>
      </c>
      <c r="D2013" s="30">
        <f>'M4 - Caffeine &amp; Energy'!F495</f>
        <v/>
      </c>
      <c r="E2013" s="33">
        <f>'M4 - Caffeine &amp; Energy'!J495</f>
        <v/>
      </c>
      <c r="F2013" s="31">
        <f>'M4 - Caffeine &amp; Energy'!K495</f>
        <v/>
      </c>
      <c r="G2013" s="30">
        <f>'M4 - Caffeine &amp; Energy'!AM495</f>
        <v/>
      </c>
      <c r="H2013" s="31">
        <f>'M4 - Caffeine &amp; Energy'!N495</f>
        <v/>
      </c>
      <c r="I2013" s="15">
        <f>'M4 - Caffeine &amp; Energy'!AJ495</f>
        <v/>
      </c>
      <c r="J2013" s="15" t="inlineStr">
        <is>
          <t>Pack-size value play; occasional multipack promos.</t>
        </is>
      </c>
    </row>
    <row r="2014" ht="28" customHeight="1">
      <c r="A2014" s="15" t="inlineStr">
        <is>
          <t>Monster</t>
        </is>
      </c>
      <c r="B2014" s="15" t="inlineStr">
        <is>
          <t>Monster Java | Salted Caramel | 24-pack 444mL</t>
        </is>
      </c>
      <c r="C2014" s="15" t="inlineStr">
        <is>
          <t>4) Caffeine &amp; energy beverage</t>
        </is>
      </c>
      <c r="D2014" s="30">
        <f>'M4 - Caffeine &amp; Energy'!F496</f>
        <v/>
      </c>
      <c r="E2014" s="33">
        <f>'M4 - Caffeine &amp; Energy'!J496</f>
        <v/>
      </c>
      <c r="F2014" s="31">
        <f>'M4 - Caffeine &amp; Energy'!K496</f>
        <v/>
      </c>
      <c r="G2014" s="30">
        <f>'M4 - Caffeine &amp; Energy'!AM496</f>
        <v/>
      </c>
      <c r="H2014" s="31">
        <f>'M4 - Caffeine &amp; Energy'!N496</f>
        <v/>
      </c>
      <c r="I2014" s="15">
        <f>'M4 - Caffeine &amp; Energy'!AJ496</f>
        <v/>
      </c>
      <c r="J2014" s="15" t="inlineStr">
        <is>
          <t>Pack-size value play; occasional multipack promos.</t>
        </is>
      </c>
    </row>
    <row r="2015" ht="28" customHeight="1">
      <c r="A2015" s="15" t="inlineStr">
        <is>
          <t>Monster</t>
        </is>
      </c>
      <c r="B2015" s="15" t="inlineStr">
        <is>
          <t>Monster Java | Vanilla | single 444mL</t>
        </is>
      </c>
      <c r="C2015" s="15" t="inlineStr">
        <is>
          <t>4) Caffeine &amp; energy beverage</t>
        </is>
      </c>
      <c r="D2015" s="30">
        <f>'M4 - Caffeine &amp; Energy'!F497</f>
        <v/>
      </c>
      <c r="E2015" s="33">
        <f>'M4 - Caffeine &amp; Energy'!J497</f>
        <v/>
      </c>
      <c r="F2015" s="31">
        <f>'M4 - Caffeine &amp; Energy'!K497</f>
        <v/>
      </c>
      <c r="G2015" s="30">
        <f>'M4 - Caffeine &amp; Energy'!AM497</f>
        <v/>
      </c>
      <c r="H2015" s="31">
        <f>'M4 - Caffeine &amp; Energy'!N497</f>
        <v/>
      </c>
      <c r="I2015" s="15">
        <f>'M4 - Caffeine &amp; Energy'!AJ497</f>
        <v/>
      </c>
      <c r="J2015" s="15" t="inlineStr">
        <is>
          <t>Pack-size value play; occasional multipack promos.</t>
        </is>
      </c>
    </row>
    <row r="2016" ht="28" customHeight="1">
      <c r="A2016" s="15" t="inlineStr">
        <is>
          <t>Monster</t>
        </is>
      </c>
      <c r="B2016" s="15" t="inlineStr">
        <is>
          <t>Monster Java | Vanilla | 8-pack 444mL</t>
        </is>
      </c>
      <c r="C2016" s="15" t="inlineStr">
        <is>
          <t>4) Caffeine &amp; energy beverage</t>
        </is>
      </c>
      <c r="D2016" s="30">
        <f>'M4 - Caffeine &amp; Energy'!F498</f>
        <v/>
      </c>
      <c r="E2016" s="33">
        <f>'M4 - Caffeine &amp; Energy'!J498</f>
        <v/>
      </c>
      <c r="F2016" s="31">
        <f>'M4 - Caffeine &amp; Energy'!K498</f>
        <v/>
      </c>
      <c r="G2016" s="30">
        <f>'M4 - Caffeine &amp; Energy'!AM498</f>
        <v/>
      </c>
      <c r="H2016" s="31">
        <f>'M4 - Caffeine &amp; Energy'!N498</f>
        <v/>
      </c>
      <c r="I2016" s="15">
        <f>'M4 - Caffeine &amp; Energy'!AJ498</f>
        <v/>
      </c>
      <c r="J2016" s="15" t="inlineStr">
        <is>
          <t>Pack-size value play; occasional multipack promos.</t>
        </is>
      </c>
    </row>
    <row r="2017" ht="28" customHeight="1">
      <c r="A2017" s="15" t="inlineStr">
        <is>
          <t>Monster</t>
        </is>
      </c>
      <c r="B2017" s="15" t="inlineStr">
        <is>
          <t>Monster Java | Vanilla | 12-pack 444mL</t>
        </is>
      </c>
      <c r="C2017" s="15" t="inlineStr">
        <is>
          <t>4) Caffeine &amp; energy beverage</t>
        </is>
      </c>
      <c r="D2017" s="30">
        <f>'M4 - Caffeine &amp; Energy'!F499</f>
        <v/>
      </c>
      <c r="E2017" s="33">
        <f>'M4 - Caffeine &amp; Energy'!J499</f>
        <v/>
      </c>
      <c r="F2017" s="31">
        <f>'M4 - Caffeine &amp; Energy'!K499</f>
        <v/>
      </c>
      <c r="G2017" s="30">
        <f>'M4 - Caffeine &amp; Energy'!AM499</f>
        <v/>
      </c>
      <c r="H2017" s="31">
        <f>'M4 - Caffeine &amp; Energy'!N499</f>
        <v/>
      </c>
      <c r="I2017" s="15">
        <f>'M4 - Caffeine &amp; Energy'!AJ499</f>
        <v/>
      </c>
      <c r="J2017" s="15" t="inlineStr">
        <is>
          <t>Pack-size value play; occasional multipack promos.</t>
        </is>
      </c>
    </row>
    <row r="2018" ht="28" customHeight="1">
      <c r="A2018" s="15" t="inlineStr">
        <is>
          <t>Monster</t>
        </is>
      </c>
      <c r="B2018" s="15" t="inlineStr">
        <is>
          <t>Monster Java | Vanilla | 18-pack 444mL</t>
        </is>
      </c>
      <c r="C2018" s="15" t="inlineStr">
        <is>
          <t>4) Caffeine &amp; energy beverage</t>
        </is>
      </c>
      <c r="D2018" s="30">
        <f>'M4 - Caffeine &amp; Energy'!F500</f>
        <v/>
      </c>
      <c r="E2018" s="33">
        <f>'M4 - Caffeine &amp; Energy'!J500</f>
        <v/>
      </c>
      <c r="F2018" s="31">
        <f>'M4 - Caffeine &amp; Energy'!K500</f>
        <v/>
      </c>
      <c r="G2018" s="30">
        <f>'M4 - Caffeine &amp; Energy'!AM500</f>
        <v/>
      </c>
      <c r="H2018" s="31">
        <f>'M4 - Caffeine &amp; Energy'!N500</f>
        <v/>
      </c>
      <c r="I2018" s="15">
        <f>'M4 - Caffeine &amp; Energy'!AJ500</f>
        <v/>
      </c>
      <c r="J2018" s="15" t="inlineStr">
        <is>
          <t>Pack-size value play; occasional multipack promos.</t>
        </is>
      </c>
    </row>
    <row r="2019" ht="28" customHeight="1">
      <c r="A2019" s="15" t="inlineStr">
        <is>
          <t>Monster</t>
        </is>
      </c>
      <c r="B2019" s="15" t="inlineStr">
        <is>
          <t>Monster Java | Vanilla | 24-pack 444mL</t>
        </is>
      </c>
      <c r="C2019" s="15" t="inlineStr">
        <is>
          <t>4) Caffeine &amp; energy beverage</t>
        </is>
      </c>
      <c r="D2019" s="30">
        <f>'M4 - Caffeine &amp; Energy'!F501</f>
        <v/>
      </c>
      <c r="E2019" s="33">
        <f>'M4 - Caffeine &amp; Energy'!J501</f>
        <v/>
      </c>
      <c r="F2019" s="31">
        <f>'M4 - Caffeine &amp; Energy'!K501</f>
        <v/>
      </c>
      <c r="G2019" s="30">
        <f>'M4 - Caffeine &amp; Energy'!AM501</f>
        <v/>
      </c>
      <c r="H2019" s="31">
        <f>'M4 - Caffeine &amp; Energy'!N501</f>
        <v/>
      </c>
      <c r="I2019" s="15">
        <f>'M4 - Caffeine &amp; Energy'!AJ501</f>
        <v/>
      </c>
      <c r="J2019" s="15" t="inlineStr">
        <is>
          <t>Pack-size value play; occasional multipack promos.</t>
        </is>
      </c>
    </row>
    <row r="2020" ht="28" customHeight="1">
      <c r="A2020" s="15" t="inlineStr">
        <is>
          <t>Red Bull</t>
        </is>
      </c>
      <c r="B2020" s="15" t="inlineStr">
        <is>
          <t>Red Bull Editions | Red (Watermelon) | 4-pack 250mL</t>
        </is>
      </c>
      <c r="C2020" s="15" t="inlineStr">
        <is>
          <t>4) Caffeine &amp; energy beverage</t>
        </is>
      </c>
      <c r="D2020" s="30">
        <f>'M4 - Caffeine &amp; Energy'!F502</f>
        <v/>
      </c>
      <c r="E2020" s="33">
        <f>'M4 - Caffeine &amp; Energy'!J502</f>
        <v/>
      </c>
      <c r="F2020" s="31">
        <f>'M4 - Caffeine &amp; Energy'!K502</f>
        <v/>
      </c>
      <c r="G2020" s="30">
        <f>'M4 - Caffeine &amp; Energy'!AM502</f>
        <v/>
      </c>
      <c r="H2020" s="31">
        <f>'M4 - Caffeine &amp; Energy'!N502</f>
        <v/>
      </c>
      <c r="I2020" s="15">
        <f>'M4 - Caffeine &amp; Energy'!AJ502</f>
        <v/>
      </c>
      <c r="J2020" s="15" t="inlineStr">
        <is>
          <t>Rarely discounts; brand-led. Light S&amp;S at most.</t>
        </is>
      </c>
    </row>
    <row r="2021" ht="28" customHeight="1">
      <c r="A2021" s="15" t="inlineStr">
        <is>
          <t>Red Bull</t>
        </is>
      </c>
      <c r="B2021" s="15" t="inlineStr">
        <is>
          <t>Red Bull Editions | Red (Watermelon) | 8-pack 250mL</t>
        </is>
      </c>
      <c r="C2021" s="15" t="inlineStr">
        <is>
          <t>4) Caffeine &amp; energy beverage</t>
        </is>
      </c>
      <c r="D2021" s="30">
        <f>'M4 - Caffeine &amp; Energy'!F503</f>
        <v/>
      </c>
      <c r="E2021" s="33">
        <f>'M4 - Caffeine &amp; Energy'!J503</f>
        <v/>
      </c>
      <c r="F2021" s="31">
        <f>'M4 - Caffeine &amp; Energy'!K503</f>
        <v/>
      </c>
      <c r="G2021" s="30">
        <f>'M4 - Caffeine &amp; Energy'!AM503</f>
        <v/>
      </c>
      <c r="H2021" s="31">
        <f>'M4 - Caffeine &amp; Energy'!N503</f>
        <v/>
      </c>
      <c r="I2021" s="15">
        <f>'M4 - Caffeine &amp; Energy'!AJ503</f>
        <v/>
      </c>
      <c r="J2021" s="15" t="inlineStr">
        <is>
          <t>Rarely discounts; brand-led. Light S&amp;S at most.</t>
        </is>
      </c>
    </row>
    <row r="2022" ht="28" customHeight="1">
      <c r="A2022" s="15" t="inlineStr">
        <is>
          <t>Red Bull</t>
        </is>
      </c>
      <c r="B2022" s="15" t="inlineStr">
        <is>
          <t>Red Bull Editions | Red (Watermelon) | 12-pack 250mL</t>
        </is>
      </c>
      <c r="C2022" s="15" t="inlineStr">
        <is>
          <t>4) Caffeine &amp; energy beverage</t>
        </is>
      </c>
      <c r="D2022" s="30">
        <f>'M4 - Caffeine &amp; Energy'!F504</f>
        <v/>
      </c>
      <c r="E2022" s="33">
        <f>'M4 - Caffeine &amp; Energy'!J504</f>
        <v/>
      </c>
      <c r="F2022" s="31">
        <f>'M4 - Caffeine &amp; Energy'!K504</f>
        <v/>
      </c>
      <c r="G2022" s="30">
        <f>'M4 - Caffeine &amp; Energy'!AM504</f>
        <v/>
      </c>
      <c r="H2022" s="31">
        <f>'M4 - Caffeine &amp; Energy'!N504</f>
        <v/>
      </c>
      <c r="I2022" s="15">
        <f>'M4 - Caffeine &amp; Energy'!AJ504</f>
        <v/>
      </c>
      <c r="J2022" s="15" t="inlineStr">
        <is>
          <t>Rarely discounts; brand-led. Light S&amp;S at most.</t>
        </is>
      </c>
    </row>
    <row r="2023" ht="28" customHeight="1">
      <c r="A2023" s="15" t="inlineStr">
        <is>
          <t>Red Bull</t>
        </is>
      </c>
      <c r="B2023" s="15" t="inlineStr">
        <is>
          <t>Red Bull Editions | Red (Watermelon) | 18-pack 250mL</t>
        </is>
      </c>
      <c r="C2023" s="15" t="inlineStr">
        <is>
          <t>4) Caffeine &amp; energy beverage</t>
        </is>
      </c>
      <c r="D2023" s="30">
        <f>'M4 - Caffeine &amp; Energy'!F505</f>
        <v/>
      </c>
      <c r="E2023" s="33">
        <f>'M4 - Caffeine &amp; Energy'!J505</f>
        <v/>
      </c>
      <c r="F2023" s="31">
        <f>'M4 - Caffeine &amp; Energy'!K505</f>
        <v/>
      </c>
      <c r="G2023" s="30">
        <f>'M4 - Caffeine &amp; Energy'!AM505</f>
        <v/>
      </c>
      <c r="H2023" s="31">
        <f>'M4 - Caffeine &amp; Energy'!N505</f>
        <v/>
      </c>
      <c r="I2023" s="15">
        <f>'M4 - Caffeine &amp; Energy'!AJ505</f>
        <v/>
      </c>
      <c r="J2023" s="15" t="inlineStr">
        <is>
          <t>Rarely discounts; brand-led. Light S&amp;S at most.</t>
        </is>
      </c>
    </row>
    <row r="2024" ht="28" customHeight="1">
      <c r="A2024" s="15" t="inlineStr">
        <is>
          <t>Red Bull</t>
        </is>
      </c>
      <c r="B2024" s="15" t="inlineStr">
        <is>
          <t>Red Bull Editions | Red (Watermelon) | 24-pack 250mL</t>
        </is>
      </c>
      <c r="C2024" s="15" t="inlineStr">
        <is>
          <t>4) Caffeine &amp; energy beverage</t>
        </is>
      </c>
      <c r="D2024" s="30">
        <f>'M4 - Caffeine &amp; Energy'!F506</f>
        <v/>
      </c>
      <c r="E2024" s="33">
        <f>'M4 - Caffeine &amp; Energy'!J506</f>
        <v/>
      </c>
      <c r="F2024" s="31">
        <f>'M4 - Caffeine &amp; Energy'!K506</f>
        <v/>
      </c>
      <c r="G2024" s="30">
        <f>'M4 - Caffeine &amp; Energy'!AM506</f>
        <v/>
      </c>
      <c r="H2024" s="31">
        <f>'M4 - Caffeine &amp; Energy'!N506</f>
        <v/>
      </c>
      <c r="I2024" s="15">
        <f>'M4 - Caffeine &amp; Energy'!AJ506</f>
        <v/>
      </c>
      <c r="J2024" s="15" t="inlineStr">
        <is>
          <t>Rarely discounts; brand-led. Light S&amp;S at most.</t>
        </is>
      </c>
    </row>
    <row r="2025" ht="28" customHeight="1">
      <c r="A2025" s="15" t="inlineStr">
        <is>
          <t>Red Bull</t>
        </is>
      </c>
      <c r="B2025" s="15" t="inlineStr">
        <is>
          <t>Red Bull Editions | Blue (Blueberry) | 4-pack 250mL</t>
        </is>
      </c>
      <c r="C2025" s="15" t="inlineStr">
        <is>
          <t>4) Caffeine &amp; energy beverage</t>
        </is>
      </c>
      <c r="D2025" s="30">
        <f>'M4 - Caffeine &amp; Energy'!F507</f>
        <v/>
      </c>
      <c r="E2025" s="33">
        <f>'M4 - Caffeine &amp; Energy'!J507</f>
        <v/>
      </c>
      <c r="F2025" s="31">
        <f>'M4 - Caffeine &amp; Energy'!K507</f>
        <v/>
      </c>
      <c r="G2025" s="30">
        <f>'M4 - Caffeine &amp; Energy'!AM507</f>
        <v/>
      </c>
      <c r="H2025" s="31">
        <f>'M4 - Caffeine &amp; Energy'!N507</f>
        <v/>
      </c>
      <c r="I2025" s="15">
        <f>'M4 - Caffeine &amp; Energy'!AJ507</f>
        <v/>
      </c>
      <c r="J2025" s="15" t="inlineStr">
        <is>
          <t>Rarely discounts; brand-led. Light S&amp;S at most.</t>
        </is>
      </c>
    </row>
    <row r="2026" ht="28" customHeight="1">
      <c r="A2026" s="15" t="inlineStr">
        <is>
          <t>Red Bull</t>
        </is>
      </c>
      <c r="B2026" s="15" t="inlineStr">
        <is>
          <t>Red Bull Editions | Blue (Blueberry) | 8-pack 250mL</t>
        </is>
      </c>
      <c r="C2026" s="15" t="inlineStr">
        <is>
          <t>4) Caffeine &amp; energy beverage</t>
        </is>
      </c>
      <c r="D2026" s="30">
        <f>'M4 - Caffeine &amp; Energy'!F508</f>
        <v/>
      </c>
      <c r="E2026" s="33">
        <f>'M4 - Caffeine &amp; Energy'!J508</f>
        <v/>
      </c>
      <c r="F2026" s="31">
        <f>'M4 - Caffeine &amp; Energy'!K508</f>
        <v/>
      </c>
      <c r="G2026" s="30">
        <f>'M4 - Caffeine &amp; Energy'!AM508</f>
        <v/>
      </c>
      <c r="H2026" s="31">
        <f>'M4 - Caffeine &amp; Energy'!N508</f>
        <v/>
      </c>
      <c r="I2026" s="15">
        <f>'M4 - Caffeine &amp; Energy'!AJ508</f>
        <v/>
      </c>
      <c r="J2026" s="15" t="inlineStr">
        <is>
          <t>Rarely discounts; brand-led. Light S&amp;S at most.</t>
        </is>
      </c>
    </row>
    <row r="2027" ht="28" customHeight="1">
      <c r="A2027" s="15" t="inlineStr">
        <is>
          <t>Red Bull</t>
        </is>
      </c>
      <c r="B2027" s="15" t="inlineStr">
        <is>
          <t>Red Bull Editions | Blue (Blueberry) | 12-pack 250mL</t>
        </is>
      </c>
      <c r="C2027" s="15" t="inlineStr">
        <is>
          <t>4) Caffeine &amp; energy beverage</t>
        </is>
      </c>
      <c r="D2027" s="30">
        <f>'M4 - Caffeine &amp; Energy'!F509</f>
        <v/>
      </c>
      <c r="E2027" s="33">
        <f>'M4 - Caffeine &amp; Energy'!J509</f>
        <v/>
      </c>
      <c r="F2027" s="31">
        <f>'M4 - Caffeine &amp; Energy'!K509</f>
        <v/>
      </c>
      <c r="G2027" s="30">
        <f>'M4 - Caffeine &amp; Energy'!AM509</f>
        <v/>
      </c>
      <c r="H2027" s="31">
        <f>'M4 - Caffeine &amp; Energy'!N509</f>
        <v/>
      </c>
      <c r="I2027" s="15">
        <f>'M4 - Caffeine &amp; Energy'!AJ509</f>
        <v/>
      </c>
      <c r="J2027" s="15" t="inlineStr">
        <is>
          <t>Rarely discounts; brand-led. Light S&amp;S at most.</t>
        </is>
      </c>
    </row>
    <row r="2028" ht="28" customHeight="1">
      <c r="A2028" s="15" t="inlineStr">
        <is>
          <t>Red Bull</t>
        </is>
      </c>
      <c r="B2028" s="15" t="inlineStr">
        <is>
          <t>Red Bull Editions | Blue (Blueberry) | 18-pack 250mL</t>
        </is>
      </c>
      <c r="C2028" s="15" t="inlineStr">
        <is>
          <t>4) Caffeine &amp; energy beverage</t>
        </is>
      </c>
      <c r="D2028" s="30">
        <f>'M4 - Caffeine &amp; Energy'!F510</f>
        <v/>
      </c>
      <c r="E2028" s="33">
        <f>'M4 - Caffeine &amp; Energy'!J510</f>
        <v/>
      </c>
      <c r="F2028" s="31">
        <f>'M4 - Caffeine &amp; Energy'!K510</f>
        <v/>
      </c>
      <c r="G2028" s="30">
        <f>'M4 - Caffeine &amp; Energy'!AM510</f>
        <v/>
      </c>
      <c r="H2028" s="31">
        <f>'M4 - Caffeine &amp; Energy'!N510</f>
        <v/>
      </c>
      <c r="I2028" s="15">
        <f>'M4 - Caffeine &amp; Energy'!AJ510</f>
        <v/>
      </c>
      <c r="J2028" s="15" t="inlineStr">
        <is>
          <t>Rarely discounts; brand-led. Light S&amp;S at most.</t>
        </is>
      </c>
    </row>
    <row r="2029" ht="28" customHeight="1">
      <c r="A2029" s="15" t="inlineStr">
        <is>
          <t>Red Bull</t>
        </is>
      </c>
      <c r="B2029" s="15" t="inlineStr">
        <is>
          <t>Red Bull Editions | Blue (Blueberry) | 24-pack 250mL</t>
        </is>
      </c>
      <c r="C2029" s="15" t="inlineStr">
        <is>
          <t>4) Caffeine &amp; energy beverage</t>
        </is>
      </c>
      <c r="D2029" s="30">
        <f>'M4 - Caffeine &amp; Energy'!F511</f>
        <v/>
      </c>
      <c r="E2029" s="33">
        <f>'M4 - Caffeine &amp; Energy'!J511</f>
        <v/>
      </c>
      <c r="F2029" s="31">
        <f>'M4 - Caffeine &amp; Energy'!K511</f>
        <v/>
      </c>
      <c r="G2029" s="30">
        <f>'M4 - Caffeine &amp; Energy'!AM511</f>
        <v/>
      </c>
      <c r="H2029" s="31">
        <f>'M4 - Caffeine &amp; Energy'!N511</f>
        <v/>
      </c>
      <c r="I2029" s="15">
        <f>'M4 - Caffeine &amp; Energy'!AJ511</f>
        <v/>
      </c>
      <c r="J2029" s="15" t="inlineStr">
        <is>
          <t>Rarely discounts; brand-led. Light S&amp;S at most.</t>
        </is>
      </c>
    </row>
    <row r="2030" ht="28" customHeight="1">
      <c r="A2030" s="15" t="inlineStr">
        <is>
          <t>Red Bull</t>
        </is>
      </c>
      <c r="B2030" s="15" t="inlineStr">
        <is>
          <t>Red Bull Editions | Yellow (Tropical) | 4-pack 250mL</t>
        </is>
      </c>
      <c r="C2030" s="15" t="inlineStr">
        <is>
          <t>4) Caffeine &amp; energy beverage</t>
        </is>
      </c>
      <c r="D2030" s="30">
        <f>'M4 - Caffeine &amp; Energy'!F512</f>
        <v/>
      </c>
      <c r="E2030" s="33">
        <f>'M4 - Caffeine &amp; Energy'!J512</f>
        <v/>
      </c>
      <c r="F2030" s="31">
        <f>'M4 - Caffeine &amp; Energy'!K512</f>
        <v/>
      </c>
      <c r="G2030" s="30">
        <f>'M4 - Caffeine &amp; Energy'!AM512</f>
        <v/>
      </c>
      <c r="H2030" s="31">
        <f>'M4 - Caffeine &amp; Energy'!N512</f>
        <v/>
      </c>
      <c r="I2030" s="15">
        <f>'M4 - Caffeine &amp; Energy'!AJ512</f>
        <v/>
      </c>
      <c r="J2030" s="15" t="inlineStr">
        <is>
          <t>Rarely discounts; brand-led. Light S&amp;S at most.</t>
        </is>
      </c>
    </row>
    <row r="2031" ht="28" customHeight="1">
      <c r="A2031" s="15" t="inlineStr">
        <is>
          <t>Red Bull</t>
        </is>
      </c>
      <c r="B2031" s="15" t="inlineStr">
        <is>
          <t>Red Bull Editions | Yellow (Tropical) | 8-pack 250mL</t>
        </is>
      </c>
      <c r="C2031" s="15" t="inlineStr">
        <is>
          <t>4) Caffeine &amp; energy beverage</t>
        </is>
      </c>
      <c r="D2031" s="30">
        <f>'M4 - Caffeine &amp; Energy'!F513</f>
        <v/>
      </c>
      <c r="E2031" s="33">
        <f>'M4 - Caffeine &amp; Energy'!J513</f>
        <v/>
      </c>
      <c r="F2031" s="31">
        <f>'M4 - Caffeine &amp; Energy'!K513</f>
        <v/>
      </c>
      <c r="G2031" s="30">
        <f>'M4 - Caffeine &amp; Energy'!AM513</f>
        <v/>
      </c>
      <c r="H2031" s="31">
        <f>'M4 - Caffeine &amp; Energy'!N513</f>
        <v/>
      </c>
      <c r="I2031" s="15">
        <f>'M4 - Caffeine &amp; Energy'!AJ513</f>
        <v/>
      </c>
      <c r="J2031" s="15" t="inlineStr">
        <is>
          <t>Rarely discounts; brand-led. Light S&amp;S at most.</t>
        </is>
      </c>
    </row>
    <row r="2032" ht="28" customHeight="1">
      <c r="A2032" s="15" t="inlineStr">
        <is>
          <t>Red Bull</t>
        </is>
      </c>
      <c r="B2032" s="15" t="inlineStr">
        <is>
          <t>Red Bull Editions | Yellow (Tropical) | 12-pack 250mL</t>
        </is>
      </c>
      <c r="C2032" s="15" t="inlineStr">
        <is>
          <t>4) Caffeine &amp; energy beverage</t>
        </is>
      </c>
      <c r="D2032" s="30">
        <f>'M4 - Caffeine &amp; Energy'!F514</f>
        <v/>
      </c>
      <c r="E2032" s="33">
        <f>'M4 - Caffeine &amp; Energy'!J514</f>
        <v/>
      </c>
      <c r="F2032" s="31">
        <f>'M4 - Caffeine &amp; Energy'!K514</f>
        <v/>
      </c>
      <c r="G2032" s="30">
        <f>'M4 - Caffeine &amp; Energy'!AM514</f>
        <v/>
      </c>
      <c r="H2032" s="31">
        <f>'M4 - Caffeine &amp; Energy'!N514</f>
        <v/>
      </c>
      <c r="I2032" s="15">
        <f>'M4 - Caffeine &amp; Energy'!AJ514</f>
        <v/>
      </c>
      <c r="J2032" s="15" t="inlineStr">
        <is>
          <t>Rarely discounts; brand-led. Light S&amp;S at most.</t>
        </is>
      </c>
    </row>
    <row r="2033" ht="28" customHeight="1">
      <c r="A2033" s="15" t="inlineStr">
        <is>
          <t>Red Bull</t>
        </is>
      </c>
      <c r="B2033" s="15" t="inlineStr">
        <is>
          <t>Red Bull Editions | Yellow (Tropical) | 18-pack 250mL</t>
        </is>
      </c>
      <c r="C2033" s="15" t="inlineStr">
        <is>
          <t>4) Caffeine &amp; energy beverage</t>
        </is>
      </c>
      <c r="D2033" s="30">
        <f>'M4 - Caffeine &amp; Energy'!F515</f>
        <v/>
      </c>
      <c r="E2033" s="33">
        <f>'M4 - Caffeine &amp; Energy'!J515</f>
        <v/>
      </c>
      <c r="F2033" s="31">
        <f>'M4 - Caffeine &amp; Energy'!K515</f>
        <v/>
      </c>
      <c r="G2033" s="30">
        <f>'M4 - Caffeine &amp; Energy'!AM515</f>
        <v/>
      </c>
      <c r="H2033" s="31">
        <f>'M4 - Caffeine &amp; Energy'!N515</f>
        <v/>
      </c>
      <c r="I2033" s="15">
        <f>'M4 - Caffeine &amp; Energy'!AJ515</f>
        <v/>
      </c>
      <c r="J2033" s="15" t="inlineStr">
        <is>
          <t>Rarely discounts; brand-led. Light S&amp;S at most.</t>
        </is>
      </c>
    </row>
    <row r="2034" ht="28" customHeight="1">
      <c r="A2034" s="15" t="inlineStr">
        <is>
          <t>Red Bull</t>
        </is>
      </c>
      <c r="B2034" s="15" t="inlineStr">
        <is>
          <t>Red Bull Editions | Yellow (Tropical) | 24-pack 250mL</t>
        </is>
      </c>
      <c r="C2034" s="15" t="inlineStr">
        <is>
          <t>4) Caffeine &amp; energy beverage</t>
        </is>
      </c>
      <c r="D2034" s="30">
        <f>'M4 - Caffeine &amp; Energy'!F516</f>
        <v/>
      </c>
      <c r="E2034" s="33">
        <f>'M4 - Caffeine &amp; Energy'!J516</f>
        <v/>
      </c>
      <c r="F2034" s="31">
        <f>'M4 - Caffeine &amp; Energy'!K516</f>
        <v/>
      </c>
      <c r="G2034" s="30">
        <f>'M4 - Caffeine &amp; Energy'!AM516</f>
        <v/>
      </c>
      <c r="H2034" s="31">
        <f>'M4 - Caffeine &amp; Energy'!N516</f>
        <v/>
      </c>
      <c r="I2034" s="15">
        <f>'M4 - Caffeine &amp; Energy'!AJ516</f>
        <v/>
      </c>
      <c r="J2034" s="15" t="inlineStr">
        <is>
          <t>Rarely discounts; brand-led. Light S&amp;S at most.</t>
        </is>
      </c>
    </row>
    <row r="2035" ht="28" customHeight="1">
      <c r="A2035" s="15" t="inlineStr">
        <is>
          <t>Red Bull</t>
        </is>
      </c>
      <c r="B2035" s="15" t="inlineStr">
        <is>
          <t>Red Bull Editions | Green (Dragon Fruit) | 4-pack 250mL</t>
        </is>
      </c>
      <c r="C2035" s="15" t="inlineStr">
        <is>
          <t>4) Caffeine &amp; energy beverage</t>
        </is>
      </c>
      <c r="D2035" s="30">
        <f>'M4 - Caffeine &amp; Energy'!F517</f>
        <v/>
      </c>
      <c r="E2035" s="33">
        <f>'M4 - Caffeine &amp; Energy'!J517</f>
        <v/>
      </c>
      <c r="F2035" s="31">
        <f>'M4 - Caffeine &amp; Energy'!K517</f>
        <v/>
      </c>
      <c r="G2035" s="30">
        <f>'M4 - Caffeine &amp; Energy'!AM517</f>
        <v/>
      </c>
      <c r="H2035" s="31">
        <f>'M4 - Caffeine &amp; Energy'!N517</f>
        <v/>
      </c>
      <c r="I2035" s="15">
        <f>'M4 - Caffeine &amp; Energy'!AJ517</f>
        <v/>
      </c>
      <c r="J2035" s="15" t="inlineStr">
        <is>
          <t>Rarely discounts; brand-led. Light S&amp;S at most.</t>
        </is>
      </c>
    </row>
    <row r="2036" ht="28" customHeight="1">
      <c r="A2036" s="15" t="inlineStr">
        <is>
          <t>Red Bull</t>
        </is>
      </c>
      <c r="B2036" s="15" t="inlineStr">
        <is>
          <t>Red Bull Editions | Green (Dragon Fruit) | 8-pack 250mL</t>
        </is>
      </c>
      <c r="C2036" s="15" t="inlineStr">
        <is>
          <t>4) Caffeine &amp; energy beverage</t>
        </is>
      </c>
      <c r="D2036" s="30">
        <f>'M4 - Caffeine &amp; Energy'!F518</f>
        <v/>
      </c>
      <c r="E2036" s="33">
        <f>'M4 - Caffeine &amp; Energy'!J518</f>
        <v/>
      </c>
      <c r="F2036" s="31">
        <f>'M4 - Caffeine &amp; Energy'!K518</f>
        <v/>
      </c>
      <c r="G2036" s="30">
        <f>'M4 - Caffeine &amp; Energy'!AM518</f>
        <v/>
      </c>
      <c r="H2036" s="31">
        <f>'M4 - Caffeine &amp; Energy'!N518</f>
        <v/>
      </c>
      <c r="I2036" s="15">
        <f>'M4 - Caffeine &amp; Energy'!AJ518</f>
        <v/>
      </c>
      <c r="J2036" s="15" t="inlineStr">
        <is>
          <t>Rarely discounts; brand-led. Light S&amp;S at most.</t>
        </is>
      </c>
    </row>
    <row r="2037" ht="28" customHeight="1">
      <c r="A2037" s="15" t="inlineStr">
        <is>
          <t>Red Bull</t>
        </is>
      </c>
      <c r="B2037" s="15" t="inlineStr">
        <is>
          <t>Red Bull Editions | Green (Dragon Fruit) | 12-pack 250mL</t>
        </is>
      </c>
      <c r="C2037" s="15" t="inlineStr">
        <is>
          <t>4) Caffeine &amp; energy beverage</t>
        </is>
      </c>
      <c r="D2037" s="30">
        <f>'M4 - Caffeine &amp; Energy'!F519</f>
        <v/>
      </c>
      <c r="E2037" s="33">
        <f>'M4 - Caffeine &amp; Energy'!J519</f>
        <v/>
      </c>
      <c r="F2037" s="31">
        <f>'M4 - Caffeine &amp; Energy'!K519</f>
        <v/>
      </c>
      <c r="G2037" s="30">
        <f>'M4 - Caffeine &amp; Energy'!AM519</f>
        <v/>
      </c>
      <c r="H2037" s="31">
        <f>'M4 - Caffeine &amp; Energy'!N519</f>
        <v/>
      </c>
      <c r="I2037" s="15">
        <f>'M4 - Caffeine &amp; Energy'!AJ519</f>
        <v/>
      </c>
      <c r="J2037" s="15" t="inlineStr">
        <is>
          <t>Rarely discounts; brand-led. Light S&amp;S at most.</t>
        </is>
      </c>
    </row>
    <row r="2038" ht="28" customHeight="1">
      <c r="A2038" s="15" t="inlineStr">
        <is>
          <t>Red Bull</t>
        </is>
      </c>
      <c r="B2038" s="15" t="inlineStr">
        <is>
          <t>Red Bull Editions | Green (Dragon Fruit) | 18-pack 250mL</t>
        </is>
      </c>
      <c r="C2038" s="15" t="inlineStr">
        <is>
          <t>4) Caffeine &amp; energy beverage</t>
        </is>
      </c>
      <c r="D2038" s="30">
        <f>'M4 - Caffeine &amp; Energy'!F520</f>
        <v/>
      </c>
      <c r="E2038" s="33">
        <f>'M4 - Caffeine &amp; Energy'!J520</f>
        <v/>
      </c>
      <c r="F2038" s="31">
        <f>'M4 - Caffeine &amp; Energy'!K520</f>
        <v/>
      </c>
      <c r="G2038" s="30">
        <f>'M4 - Caffeine &amp; Energy'!AM520</f>
        <v/>
      </c>
      <c r="H2038" s="31">
        <f>'M4 - Caffeine &amp; Energy'!N520</f>
        <v/>
      </c>
      <c r="I2038" s="15">
        <f>'M4 - Caffeine &amp; Energy'!AJ520</f>
        <v/>
      </c>
      <c r="J2038" s="15" t="inlineStr">
        <is>
          <t>Rarely discounts; brand-led. Light S&amp;S at most.</t>
        </is>
      </c>
    </row>
    <row r="2039" ht="28" customHeight="1">
      <c r="A2039" s="15" t="inlineStr">
        <is>
          <t>Red Bull</t>
        </is>
      </c>
      <c r="B2039" s="15" t="inlineStr">
        <is>
          <t>Red Bull Editions | Green (Dragon Fruit) | 24-pack 250mL</t>
        </is>
      </c>
      <c r="C2039" s="15" t="inlineStr">
        <is>
          <t>4) Caffeine &amp; energy beverage</t>
        </is>
      </c>
      <c r="D2039" s="30">
        <f>'M4 - Caffeine &amp; Energy'!F521</f>
        <v/>
      </c>
      <c r="E2039" s="33">
        <f>'M4 - Caffeine &amp; Energy'!J521</f>
        <v/>
      </c>
      <c r="F2039" s="31">
        <f>'M4 - Caffeine &amp; Energy'!K521</f>
        <v/>
      </c>
      <c r="G2039" s="30">
        <f>'M4 - Caffeine &amp; Energy'!AM521</f>
        <v/>
      </c>
      <c r="H2039" s="31">
        <f>'M4 - Caffeine &amp; Energy'!N521</f>
        <v/>
      </c>
      <c r="I2039" s="15">
        <f>'M4 - Caffeine &amp; Energy'!AJ521</f>
        <v/>
      </c>
      <c r="J2039" s="15" t="inlineStr">
        <is>
          <t>Rarely discounts; brand-led. Light S&amp;S at most.</t>
        </is>
      </c>
    </row>
    <row r="2040" ht="28" customHeight="1">
      <c r="A2040" s="15" t="inlineStr">
        <is>
          <t>Red Bull</t>
        </is>
      </c>
      <c r="B2040" s="15" t="inlineStr">
        <is>
          <t>Red Bull Editions | Peach (Nectarine) | 4-pack 250mL</t>
        </is>
      </c>
      <c r="C2040" s="15" t="inlineStr">
        <is>
          <t>4) Caffeine &amp; energy beverage</t>
        </is>
      </c>
      <c r="D2040" s="30">
        <f>'M4 - Caffeine &amp; Energy'!F522</f>
        <v/>
      </c>
      <c r="E2040" s="33">
        <f>'M4 - Caffeine &amp; Energy'!J522</f>
        <v/>
      </c>
      <c r="F2040" s="31">
        <f>'M4 - Caffeine &amp; Energy'!K522</f>
        <v/>
      </c>
      <c r="G2040" s="30">
        <f>'M4 - Caffeine &amp; Energy'!AM522</f>
        <v/>
      </c>
      <c r="H2040" s="31">
        <f>'M4 - Caffeine &amp; Energy'!N522</f>
        <v/>
      </c>
      <c r="I2040" s="15">
        <f>'M4 - Caffeine &amp; Energy'!AJ522</f>
        <v/>
      </c>
      <c r="J2040" s="15" t="inlineStr">
        <is>
          <t>Rarely discounts; brand-led. Light S&amp;S at most.</t>
        </is>
      </c>
    </row>
    <row r="2041" ht="28" customHeight="1">
      <c r="A2041" s="15" t="inlineStr">
        <is>
          <t>Red Bull</t>
        </is>
      </c>
      <c r="B2041" s="15" t="inlineStr">
        <is>
          <t>Red Bull Editions | Peach (Nectarine) | 8-pack 250mL</t>
        </is>
      </c>
      <c r="C2041" s="15" t="inlineStr">
        <is>
          <t>4) Caffeine &amp; energy beverage</t>
        </is>
      </c>
      <c r="D2041" s="30">
        <f>'M4 - Caffeine &amp; Energy'!F523</f>
        <v/>
      </c>
      <c r="E2041" s="33">
        <f>'M4 - Caffeine &amp; Energy'!J523</f>
        <v/>
      </c>
      <c r="F2041" s="31">
        <f>'M4 - Caffeine &amp; Energy'!K523</f>
        <v/>
      </c>
      <c r="G2041" s="30">
        <f>'M4 - Caffeine &amp; Energy'!AM523</f>
        <v/>
      </c>
      <c r="H2041" s="31">
        <f>'M4 - Caffeine &amp; Energy'!N523</f>
        <v/>
      </c>
      <c r="I2041" s="15">
        <f>'M4 - Caffeine &amp; Energy'!AJ523</f>
        <v/>
      </c>
      <c r="J2041" s="15" t="inlineStr">
        <is>
          <t>Rarely discounts; brand-led. Light S&amp;S at most.</t>
        </is>
      </c>
    </row>
    <row r="2042" ht="28" customHeight="1">
      <c r="A2042" s="15" t="inlineStr">
        <is>
          <t>Red Bull</t>
        </is>
      </c>
      <c r="B2042" s="15" t="inlineStr">
        <is>
          <t>Red Bull Editions | Peach (Nectarine) | 12-pack 250mL</t>
        </is>
      </c>
      <c r="C2042" s="15" t="inlineStr">
        <is>
          <t>4) Caffeine &amp; energy beverage</t>
        </is>
      </c>
      <c r="D2042" s="30">
        <f>'M4 - Caffeine &amp; Energy'!F524</f>
        <v/>
      </c>
      <c r="E2042" s="33">
        <f>'M4 - Caffeine &amp; Energy'!J524</f>
        <v/>
      </c>
      <c r="F2042" s="31">
        <f>'M4 - Caffeine &amp; Energy'!K524</f>
        <v/>
      </c>
      <c r="G2042" s="30">
        <f>'M4 - Caffeine &amp; Energy'!AM524</f>
        <v/>
      </c>
      <c r="H2042" s="31">
        <f>'M4 - Caffeine &amp; Energy'!N524</f>
        <v/>
      </c>
      <c r="I2042" s="15">
        <f>'M4 - Caffeine &amp; Energy'!AJ524</f>
        <v/>
      </c>
      <c r="J2042" s="15" t="inlineStr">
        <is>
          <t>Rarely discounts; brand-led. Light S&amp;S at most.</t>
        </is>
      </c>
    </row>
    <row r="2043" ht="28" customHeight="1">
      <c r="A2043" s="15" t="inlineStr">
        <is>
          <t>Red Bull</t>
        </is>
      </c>
      <c r="B2043" s="15" t="inlineStr">
        <is>
          <t>Red Bull Editions | Peach (Nectarine) | 18-pack 250mL</t>
        </is>
      </c>
      <c r="C2043" s="15" t="inlineStr">
        <is>
          <t>4) Caffeine &amp; energy beverage</t>
        </is>
      </c>
      <c r="D2043" s="30">
        <f>'M4 - Caffeine &amp; Energy'!F525</f>
        <v/>
      </c>
      <c r="E2043" s="33">
        <f>'M4 - Caffeine &amp; Energy'!J525</f>
        <v/>
      </c>
      <c r="F2043" s="31">
        <f>'M4 - Caffeine &amp; Energy'!K525</f>
        <v/>
      </c>
      <c r="G2043" s="30">
        <f>'M4 - Caffeine &amp; Energy'!AM525</f>
        <v/>
      </c>
      <c r="H2043" s="31">
        <f>'M4 - Caffeine &amp; Energy'!N525</f>
        <v/>
      </c>
      <c r="I2043" s="15">
        <f>'M4 - Caffeine &amp; Energy'!AJ525</f>
        <v/>
      </c>
      <c r="J2043" s="15" t="inlineStr">
        <is>
          <t>Rarely discounts; brand-led. Light S&amp;S at most.</t>
        </is>
      </c>
    </row>
    <row r="2044" ht="28" customHeight="1">
      <c r="A2044" s="15" t="inlineStr">
        <is>
          <t>Red Bull</t>
        </is>
      </c>
      <c r="B2044" s="15" t="inlineStr">
        <is>
          <t>Red Bull Editions | Peach (Nectarine) | 24-pack 250mL</t>
        </is>
      </c>
      <c r="C2044" s="15" t="inlineStr">
        <is>
          <t>4) Caffeine &amp; energy beverage</t>
        </is>
      </c>
      <c r="D2044" s="30">
        <f>'M4 - Caffeine &amp; Energy'!F526</f>
        <v/>
      </c>
      <c r="E2044" s="33">
        <f>'M4 - Caffeine &amp; Energy'!J526</f>
        <v/>
      </c>
      <c r="F2044" s="31">
        <f>'M4 - Caffeine &amp; Energy'!K526</f>
        <v/>
      </c>
      <c r="G2044" s="30">
        <f>'M4 - Caffeine &amp; Energy'!AM526</f>
        <v/>
      </c>
      <c r="H2044" s="31">
        <f>'M4 - Caffeine &amp; Energy'!N526</f>
        <v/>
      </c>
      <c r="I2044" s="15">
        <f>'M4 - Caffeine &amp; Energy'!AJ526</f>
        <v/>
      </c>
      <c r="J2044" s="15" t="inlineStr">
        <is>
          <t>Rarely discounts; brand-led. Light S&amp;S at most.</t>
        </is>
      </c>
    </row>
    <row r="2045" ht="28" customHeight="1">
      <c r="A2045" s="15" t="inlineStr">
        <is>
          <t>Red Bull</t>
        </is>
      </c>
      <c r="B2045" s="15" t="inlineStr">
        <is>
          <t>Red Bull Editions | Summer | 4-pack 250mL</t>
        </is>
      </c>
      <c r="C2045" s="15" t="inlineStr">
        <is>
          <t>4) Caffeine &amp; energy beverage</t>
        </is>
      </c>
      <c r="D2045" s="30">
        <f>'M4 - Caffeine &amp; Energy'!F527</f>
        <v/>
      </c>
      <c r="E2045" s="33">
        <f>'M4 - Caffeine &amp; Energy'!J527</f>
        <v/>
      </c>
      <c r="F2045" s="31">
        <f>'M4 - Caffeine &amp; Energy'!K527</f>
        <v/>
      </c>
      <c r="G2045" s="30">
        <f>'M4 - Caffeine &amp; Energy'!AM527</f>
        <v/>
      </c>
      <c r="H2045" s="31">
        <f>'M4 - Caffeine &amp; Energy'!N527</f>
        <v/>
      </c>
      <c r="I2045" s="15">
        <f>'M4 - Caffeine &amp; Energy'!AJ527</f>
        <v/>
      </c>
      <c r="J2045" s="15" t="inlineStr">
        <is>
          <t>Rarely discounts; brand-led. Light S&amp;S at most.</t>
        </is>
      </c>
    </row>
    <row r="2046" ht="28" customHeight="1">
      <c r="A2046" s="15" t="inlineStr">
        <is>
          <t>Red Bull</t>
        </is>
      </c>
      <c r="B2046" s="15" t="inlineStr">
        <is>
          <t>Red Bull Editions | Summer | 8-pack 250mL</t>
        </is>
      </c>
      <c r="C2046" s="15" t="inlineStr">
        <is>
          <t>4) Caffeine &amp; energy beverage</t>
        </is>
      </c>
      <c r="D2046" s="30">
        <f>'M4 - Caffeine &amp; Energy'!F528</f>
        <v/>
      </c>
      <c r="E2046" s="33">
        <f>'M4 - Caffeine &amp; Energy'!J528</f>
        <v/>
      </c>
      <c r="F2046" s="31">
        <f>'M4 - Caffeine &amp; Energy'!K528</f>
        <v/>
      </c>
      <c r="G2046" s="30">
        <f>'M4 - Caffeine &amp; Energy'!AM528</f>
        <v/>
      </c>
      <c r="H2046" s="31">
        <f>'M4 - Caffeine &amp; Energy'!N528</f>
        <v/>
      </c>
      <c r="I2046" s="15">
        <f>'M4 - Caffeine &amp; Energy'!AJ528</f>
        <v/>
      </c>
      <c r="J2046" s="15" t="inlineStr">
        <is>
          <t>Rarely discounts; brand-led. Light S&amp;S at most.</t>
        </is>
      </c>
    </row>
    <row r="2047" ht="28" customHeight="1">
      <c r="A2047" s="15" t="inlineStr">
        <is>
          <t>Red Bull</t>
        </is>
      </c>
      <c r="B2047" s="15" t="inlineStr">
        <is>
          <t>Red Bull Editions | Summer | 12-pack 250mL</t>
        </is>
      </c>
      <c r="C2047" s="15" t="inlineStr">
        <is>
          <t>4) Caffeine &amp; energy beverage</t>
        </is>
      </c>
      <c r="D2047" s="30">
        <f>'M4 - Caffeine &amp; Energy'!F529</f>
        <v/>
      </c>
      <c r="E2047" s="33">
        <f>'M4 - Caffeine &amp; Energy'!J529</f>
        <v/>
      </c>
      <c r="F2047" s="31">
        <f>'M4 - Caffeine &amp; Energy'!K529</f>
        <v/>
      </c>
      <c r="G2047" s="30">
        <f>'M4 - Caffeine &amp; Energy'!AM529</f>
        <v/>
      </c>
      <c r="H2047" s="31">
        <f>'M4 - Caffeine &amp; Energy'!N529</f>
        <v/>
      </c>
      <c r="I2047" s="15">
        <f>'M4 - Caffeine &amp; Energy'!AJ529</f>
        <v/>
      </c>
      <c r="J2047" s="15" t="inlineStr">
        <is>
          <t>Rarely discounts; brand-led. Light S&amp;S at most.</t>
        </is>
      </c>
    </row>
    <row r="2048" ht="28" customHeight="1">
      <c r="A2048" s="15" t="inlineStr">
        <is>
          <t>Red Bull</t>
        </is>
      </c>
      <c r="B2048" s="15" t="inlineStr">
        <is>
          <t>Red Bull Editions | Summer | 18-pack 250mL</t>
        </is>
      </c>
      <c r="C2048" s="15" t="inlineStr">
        <is>
          <t>4) Caffeine &amp; energy beverage</t>
        </is>
      </c>
      <c r="D2048" s="30">
        <f>'M4 - Caffeine &amp; Energy'!F530</f>
        <v/>
      </c>
      <c r="E2048" s="33">
        <f>'M4 - Caffeine &amp; Energy'!J530</f>
        <v/>
      </c>
      <c r="F2048" s="31">
        <f>'M4 - Caffeine &amp; Energy'!K530</f>
        <v/>
      </c>
      <c r="G2048" s="30">
        <f>'M4 - Caffeine &amp; Energy'!AM530</f>
        <v/>
      </c>
      <c r="H2048" s="31">
        <f>'M4 - Caffeine &amp; Energy'!N530</f>
        <v/>
      </c>
      <c r="I2048" s="15">
        <f>'M4 - Caffeine &amp; Energy'!AJ530</f>
        <v/>
      </c>
      <c r="J2048" s="15" t="inlineStr">
        <is>
          <t>Rarely discounts; brand-led. Light S&amp;S at most.</t>
        </is>
      </c>
    </row>
    <row r="2049" ht="28" customHeight="1">
      <c r="A2049" s="15" t="inlineStr">
        <is>
          <t>Red Bull</t>
        </is>
      </c>
      <c r="B2049" s="15" t="inlineStr">
        <is>
          <t>Red Bull Editions | Summer | 24-pack 250mL</t>
        </is>
      </c>
      <c r="C2049" s="15" t="inlineStr">
        <is>
          <t>4) Caffeine &amp; energy beverage</t>
        </is>
      </c>
      <c r="D2049" s="30">
        <f>'M4 - Caffeine &amp; Energy'!F531</f>
        <v/>
      </c>
      <c r="E2049" s="33">
        <f>'M4 - Caffeine &amp; Energy'!J531</f>
        <v/>
      </c>
      <c r="F2049" s="31">
        <f>'M4 - Caffeine &amp; Energy'!K531</f>
        <v/>
      </c>
      <c r="G2049" s="30">
        <f>'M4 - Caffeine &amp; Energy'!AM531</f>
        <v/>
      </c>
      <c r="H2049" s="31">
        <f>'M4 - Caffeine &amp; Energy'!N531</f>
        <v/>
      </c>
      <c r="I2049" s="15">
        <f>'M4 - Caffeine &amp; Energy'!AJ531</f>
        <v/>
      </c>
      <c r="J2049" s="15" t="inlineStr">
        <is>
          <t>Rarely discounts; brand-led. Light S&amp;S at most.</t>
        </is>
      </c>
    </row>
    <row r="2050" ht="28" customHeight="1">
      <c r="A2050" s="15" t="inlineStr">
        <is>
          <t>G FUEL</t>
        </is>
      </c>
      <c r="B2050" s="15" t="inlineStr">
        <is>
          <t>G FUEL Energy Cans | Sour Cherry | single 473mL</t>
        </is>
      </c>
      <c r="C2050" s="15" t="inlineStr">
        <is>
          <t>4) Caffeine &amp; energy beverage</t>
        </is>
      </c>
      <c r="D2050" s="30">
        <f>'M4 - Caffeine &amp; Energy'!F532</f>
        <v/>
      </c>
      <c r="E2050" s="33">
        <f>'M4 - Caffeine &amp; Energy'!J532</f>
        <v/>
      </c>
      <c r="F2050" s="31">
        <f>'M4 - Caffeine &amp; Energy'!K532</f>
        <v/>
      </c>
      <c r="G2050" s="30">
        <f>'M4 - Caffeine &amp; Energy'!AM532</f>
        <v/>
      </c>
      <c r="H2050" s="31">
        <f>'M4 - Caffeine &amp; Energy'!N532</f>
        <v/>
      </c>
      <c r="I2050" s="15">
        <f>'M4 - Caffeine &amp; Energy'!AJ532</f>
        <v/>
      </c>
      <c r="J2050" s="15" t="inlineStr">
        <is>
          <t>Capture live promo to assess.</t>
        </is>
      </c>
    </row>
    <row r="2051" ht="28" customHeight="1">
      <c r="A2051" s="15" t="inlineStr">
        <is>
          <t>G FUEL</t>
        </is>
      </c>
      <c r="B2051" s="15" t="inlineStr">
        <is>
          <t>G FUEL Energy Cans | Sour Cherry | 8-pack 473mL</t>
        </is>
      </c>
      <c r="C2051" s="15" t="inlineStr">
        <is>
          <t>4) Caffeine &amp; energy beverage</t>
        </is>
      </c>
      <c r="D2051" s="30">
        <f>'M4 - Caffeine &amp; Energy'!F533</f>
        <v/>
      </c>
      <c r="E2051" s="33">
        <f>'M4 - Caffeine &amp; Energy'!J533</f>
        <v/>
      </c>
      <c r="F2051" s="31">
        <f>'M4 - Caffeine &amp; Energy'!K533</f>
        <v/>
      </c>
      <c r="G2051" s="30">
        <f>'M4 - Caffeine &amp; Energy'!AM533</f>
        <v/>
      </c>
      <c r="H2051" s="31">
        <f>'M4 - Caffeine &amp; Energy'!N533</f>
        <v/>
      </c>
      <c r="I2051" s="15">
        <f>'M4 - Caffeine &amp; Energy'!AJ533</f>
        <v/>
      </c>
      <c r="J2051" s="15" t="inlineStr">
        <is>
          <t>Capture live promo to assess.</t>
        </is>
      </c>
    </row>
    <row r="2052" ht="28" customHeight="1">
      <c r="A2052" s="15" t="inlineStr">
        <is>
          <t>G FUEL</t>
        </is>
      </c>
      <c r="B2052" s="15" t="inlineStr">
        <is>
          <t>G FUEL Energy Cans | Sour Cherry | 12-pack 473mL</t>
        </is>
      </c>
      <c r="C2052" s="15" t="inlineStr">
        <is>
          <t>4) Caffeine &amp; energy beverage</t>
        </is>
      </c>
      <c r="D2052" s="30">
        <f>'M4 - Caffeine &amp; Energy'!F534</f>
        <v/>
      </c>
      <c r="E2052" s="33">
        <f>'M4 - Caffeine &amp; Energy'!J534</f>
        <v/>
      </c>
      <c r="F2052" s="31">
        <f>'M4 - Caffeine &amp; Energy'!K534</f>
        <v/>
      </c>
      <c r="G2052" s="30">
        <f>'M4 - Caffeine &amp; Energy'!AM534</f>
        <v/>
      </c>
      <c r="H2052" s="31">
        <f>'M4 - Caffeine &amp; Energy'!N534</f>
        <v/>
      </c>
      <c r="I2052" s="15">
        <f>'M4 - Caffeine &amp; Energy'!AJ534</f>
        <v/>
      </c>
      <c r="J2052" s="15" t="inlineStr">
        <is>
          <t>Capture live promo to assess.</t>
        </is>
      </c>
    </row>
    <row r="2053" ht="28" customHeight="1">
      <c r="A2053" s="15" t="inlineStr">
        <is>
          <t>G FUEL</t>
        </is>
      </c>
      <c r="B2053" s="15" t="inlineStr">
        <is>
          <t>G FUEL Energy Cans | Sour Cherry | 18-pack 473mL</t>
        </is>
      </c>
      <c r="C2053" s="15" t="inlineStr">
        <is>
          <t>4) Caffeine &amp; energy beverage</t>
        </is>
      </c>
      <c r="D2053" s="30">
        <f>'M4 - Caffeine &amp; Energy'!F535</f>
        <v/>
      </c>
      <c r="E2053" s="33">
        <f>'M4 - Caffeine &amp; Energy'!J535</f>
        <v/>
      </c>
      <c r="F2053" s="31">
        <f>'M4 - Caffeine &amp; Energy'!K535</f>
        <v/>
      </c>
      <c r="G2053" s="30">
        <f>'M4 - Caffeine &amp; Energy'!AM535</f>
        <v/>
      </c>
      <c r="H2053" s="31">
        <f>'M4 - Caffeine &amp; Energy'!N535</f>
        <v/>
      </c>
      <c r="I2053" s="15">
        <f>'M4 - Caffeine &amp; Energy'!AJ535</f>
        <v/>
      </c>
      <c r="J2053" s="15" t="inlineStr">
        <is>
          <t>Capture live promo to assess.</t>
        </is>
      </c>
    </row>
    <row r="2054" ht="28" customHeight="1">
      <c r="A2054" s="15" t="inlineStr">
        <is>
          <t>G FUEL</t>
        </is>
      </c>
      <c r="B2054" s="15" t="inlineStr">
        <is>
          <t>G FUEL Energy Cans | Sour Cherry | 24-pack 473mL</t>
        </is>
      </c>
      <c r="C2054" s="15" t="inlineStr">
        <is>
          <t>4) Caffeine &amp; energy beverage</t>
        </is>
      </c>
      <c r="D2054" s="30">
        <f>'M4 - Caffeine &amp; Energy'!F536</f>
        <v/>
      </c>
      <c r="E2054" s="33">
        <f>'M4 - Caffeine &amp; Energy'!J536</f>
        <v/>
      </c>
      <c r="F2054" s="31">
        <f>'M4 - Caffeine &amp; Energy'!K536</f>
        <v/>
      </c>
      <c r="G2054" s="30">
        <f>'M4 - Caffeine &amp; Energy'!AM536</f>
        <v/>
      </c>
      <c r="H2054" s="31">
        <f>'M4 - Caffeine &amp; Energy'!N536</f>
        <v/>
      </c>
      <c r="I2054" s="15">
        <f>'M4 - Caffeine &amp; Energy'!AJ536</f>
        <v/>
      </c>
      <c r="J2054" s="15" t="inlineStr">
        <is>
          <t>Capture live promo to assess.</t>
        </is>
      </c>
    </row>
    <row r="2055" ht="28" customHeight="1">
      <c r="A2055" s="15" t="inlineStr">
        <is>
          <t>G FUEL</t>
        </is>
      </c>
      <c r="B2055" s="15" t="inlineStr">
        <is>
          <t>G FUEL Energy Cans | Blue Ice | single 473mL</t>
        </is>
      </c>
      <c r="C2055" s="15" t="inlineStr">
        <is>
          <t>4) Caffeine &amp; energy beverage</t>
        </is>
      </c>
      <c r="D2055" s="30">
        <f>'M4 - Caffeine &amp; Energy'!F537</f>
        <v/>
      </c>
      <c r="E2055" s="33">
        <f>'M4 - Caffeine &amp; Energy'!J537</f>
        <v/>
      </c>
      <c r="F2055" s="31">
        <f>'M4 - Caffeine &amp; Energy'!K537</f>
        <v/>
      </c>
      <c r="G2055" s="30">
        <f>'M4 - Caffeine &amp; Energy'!AM537</f>
        <v/>
      </c>
      <c r="H2055" s="31">
        <f>'M4 - Caffeine &amp; Energy'!N537</f>
        <v/>
      </c>
      <c r="I2055" s="15">
        <f>'M4 - Caffeine &amp; Energy'!AJ537</f>
        <v/>
      </c>
      <c r="J2055" s="15" t="inlineStr">
        <is>
          <t>Capture live promo to assess.</t>
        </is>
      </c>
    </row>
    <row r="2056" ht="28" customHeight="1">
      <c r="A2056" s="15" t="inlineStr">
        <is>
          <t>G FUEL</t>
        </is>
      </c>
      <c r="B2056" s="15" t="inlineStr">
        <is>
          <t>G FUEL Energy Cans | Blue Ice | 8-pack 473mL</t>
        </is>
      </c>
      <c r="C2056" s="15" t="inlineStr">
        <is>
          <t>4) Caffeine &amp; energy beverage</t>
        </is>
      </c>
      <c r="D2056" s="30">
        <f>'M4 - Caffeine &amp; Energy'!F538</f>
        <v/>
      </c>
      <c r="E2056" s="33">
        <f>'M4 - Caffeine &amp; Energy'!J538</f>
        <v/>
      </c>
      <c r="F2056" s="31">
        <f>'M4 - Caffeine &amp; Energy'!K538</f>
        <v/>
      </c>
      <c r="G2056" s="30">
        <f>'M4 - Caffeine &amp; Energy'!AM538</f>
        <v/>
      </c>
      <c r="H2056" s="31">
        <f>'M4 - Caffeine &amp; Energy'!N538</f>
        <v/>
      </c>
      <c r="I2056" s="15">
        <f>'M4 - Caffeine &amp; Energy'!AJ538</f>
        <v/>
      </c>
      <c r="J2056" s="15" t="inlineStr">
        <is>
          <t>Capture live promo to assess.</t>
        </is>
      </c>
    </row>
    <row r="2057" ht="28" customHeight="1">
      <c r="A2057" s="15" t="inlineStr">
        <is>
          <t>G FUEL</t>
        </is>
      </c>
      <c r="B2057" s="15" t="inlineStr">
        <is>
          <t>G FUEL Energy Cans | Blue Ice | 12-pack 473mL</t>
        </is>
      </c>
      <c r="C2057" s="15" t="inlineStr">
        <is>
          <t>4) Caffeine &amp; energy beverage</t>
        </is>
      </c>
      <c r="D2057" s="30">
        <f>'M4 - Caffeine &amp; Energy'!F539</f>
        <v/>
      </c>
      <c r="E2057" s="33">
        <f>'M4 - Caffeine &amp; Energy'!J539</f>
        <v/>
      </c>
      <c r="F2057" s="31">
        <f>'M4 - Caffeine &amp; Energy'!K539</f>
        <v/>
      </c>
      <c r="G2057" s="30">
        <f>'M4 - Caffeine &amp; Energy'!AM539</f>
        <v/>
      </c>
      <c r="H2057" s="31">
        <f>'M4 - Caffeine &amp; Energy'!N539</f>
        <v/>
      </c>
      <c r="I2057" s="15">
        <f>'M4 - Caffeine &amp; Energy'!AJ539</f>
        <v/>
      </c>
      <c r="J2057" s="15" t="inlineStr">
        <is>
          <t>Capture live promo to assess.</t>
        </is>
      </c>
    </row>
    <row r="2058" ht="28" customHeight="1">
      <c r="A2058" s="15" t="inlineStr">
        <is>
          <t>G FUEL</t>
        </is>
      </c>
      <c r="B2058" s="15" t="inlineStr">
        <is>
          <t>G FUEL Energy Cans | Blue Ice | 18-pack 473mL</t>
        </is>
      </c>
      <c r="C2058" s="15" t="inlineStr">
        <is>
          <t>4) Caffeine &amp; energy beverage</t>
        </is>
      </c>
      <c r="D2058" s="30">
        <f>'M4 - Caffeine &amp; Energy'!F540</f>
        <v/>
      </c>
      <c r="E2058" s="33">
        <f>'M4 - Caffeine &amp; Energy'!J540</f>
        <v/>
      </c>
      <c r="F2058" s="31">
        <f>'M4 - Caffeine &amp; Energy'!K540</f>
        <v/>
      </c>
      <c r="G2058" s="30">
        <f>'M4 - Caffeine &amp; Energy'!AM540</f>
        <v/>
      </c>
      <c r="H2058" s="31">
        <f>'M4 - Caffeine &amp; Energy'!N540</f>
        <v/>
      </c>
      <c r="I2058" s="15">
        <f>'M4 - Caffeine &amp; Energy'!AJ540</f>
        <v/>
      </c>
      <c r="J2058" s="15" t="inlineStr">
        <is>
          <t>Capture live promo to assess.</t>
        </is>
      </c>
    </row>
    <row r="2059" ht="28" customHeight="1">
      <c r="A2059" s="15" t="inlineStr">
        <is>
          <t>G FUEL</t>
        </is>
      </c>
      <c r="B2059" s="15" t="inlineStr">
        <is>
          <t>G FUEL Energy Cans | Blue Ice | 24-pack 473mL</t>
        </is>
      </c>
      <c r="C2059" s="15" t="inlineStr">
        <is>
          <t>4) Caffeine &amp; energy beverage</t>
        </is>
      </c>
      <c r="D2059" s="30">
        <f>'M4 - Caffeine &amp; Energy'!F541</f>
        <v/>
      </c>
      <c r="E2059" s="33">
        <f>'M4 - Caffeine &amp; Energy'!J541</f>
        <v/>
      </c>
      <c r="F2059" s="31">
        <f>'M4 - Caffeine &amp; Energy'!K541</f>
        <v/>
      </c>
      <c r="G2059" s="30">
        <f>'M4 - Caffeine &amp; Energy'!AM541</f>
        <v/>
      </c>
      <c r="H2059" s="31">
        <f>'M4 - Caffeine &amp; Energy'!N541</f>
        <v/>
      </c>
      <c r="I2059" s="15">
        <f>'M4 - Caffeine &amp; Energy'!AJ541</f>
        <v/>
      </c>
      <c r="J2059" s="15" t="inlineStr">
        <is>
          <t>Capture live promo to assess.</t>
        </is>
      </c>
    </row>
    <row r="2060" ht="28" customHeight="1">
      <c r="A2060" s="15" t="inlineStr">
        <is>
          <t>G FUEL</t>
        </is>
      </c>
      <c r="B2060" s="15" t="inlineStr">
        <is>
          <t>G FUEL Energy Cans | Tropical Rain | single 473mL</t>
        </is>
      </c>
      <c r="C2060" s="15" t="inlineStr">
        <is>
          <t>4) Caffeine &amp; energy beverage</t>
        </is>
      </c>
      <c r="D2060" s="30">
        <f>'M4 - Caffeine &amp; Energy'!F542</f>
        <v/>
      </c>
      <c r="E2060" s="33">
        <f>'M4 - Caffeine &amp; Energy'!J542</f>
        <v/>
      </c>
      <c r="F2060" s="31">
        <f>'M4 - Caffeine &amp; Energy'!K542</f>
        <v/>
      </c>
      <c r="G2060" s="30">
        <f>'M4 - Caffeine &amp; Energy'!AM542</f>
        <v/>
      </c>
      <c r="H2060" s="31">
        <f>'M4 - Caffeine &amp; Energy'!N542</f>
        <v/>
      </c>
      <c r="I2060" s="15">
        <f>'M4 - Caffeine &amp; Energy'!AJ542</f>
        <v/>
      </c>
      <c r="J2060" s="15" t="inlineStr">
        <is>
          <t>Capture live promo to assess.</t>
        </is>
      </c>
    </row>
    <row r="2061" ht="28" customHeight="1">
      <c r="A2061" s="15" t="inlineStr">
        <is>
          <t>G FUEL</t>
        </is>
      </c>
      <c r="B2061" s="15" t="inlineStr">
        <is>
          <t>G FUEL Energy Cans | Tropical Rain | 8-pack 473mL</t>
        </is>
      </c>
      <c r="C2061" s="15" t="inlineStr">
        <is>
          <t>4) Caffeine &amp; energy beverage</t>
        </is>
      </c>
      <c r="D2061" s="30">
        <f>'M4 - Caffeine &amp; Energy'!F543</f>
        <v/>
      </c>
      <c r="E2061" s="33">
        <f>'M4 - Caffeine &amp; Energy'!J543</f>
        <v/>
      </c>
      <c r="F2061" s="31">
        <f>'M4 - Caffeine &amp; Energy'!K543</f>
        <v/>
      </c>
      <c r="G2061" s="30">
        <f>'M4 - Caffeine &amp; Energy'!AM543</f>
        <v/>
      </c>
      <c r="H2061" s="31">
        <f>'M4 - Caffeine &amp; Energy'!N543</f>
        <v/>
      </c>
      <c r="I2061" s="15">
        <f>'M4 - Caffeine &amp; Energy'!AJ543</f>
        <v/>
      </c>
      <c r="J2061" s="15" t="inlineStr">
        <is>
          <t>Capture live promo to assess.</t>
        </is>
      </c>
    </row>
    <row r="2062" ht="28" customHeight="1">
      <c r="A2062" s="15" t="inlineStr">
        <is>
          <t>G FUEL</t>
        </is>
      </c>
      <c r="B2062" s="15" t="inlineStr">
        <is>
          <t>G FUEL Energy Cans | Tropical Rain | 12-pack 473mL</t>
        </is>
      </c>
      <c r="C2062" s="15" t="inlineStr">
        <is>
          <t>4) Caffeine &amp; energy beverage</t>
        </is>
      </c>
      <c r="D2062" s="30">
        <f>'M4 - Caffeine &amp; Energy'!F544</f>
        <v/>
      </c>
      <c r="E2062" s="33">
        <f>'M4 - Caffeine &amp; Energy'!J544</f>
        <v/>
      </c>
      <c r="F2062" s="31">
        <f>'M4 - Caffeine &amp; Energy'!K544</f>
        <v/>
      </c>
      <c r="G2062" s="30">
        <f>'M4 - Caffeine &amp; Energy'!AM544</f>
        <v/>
      </c>
      <c r="H2062" s="31">
        <f>'M4 - Caffeine &amp; Energy'!N544</f>
        <v/>
      </c>
      <c r="I2062" s="15">
        <f>'M4 - Caffeine &amp; Energy'!AJ544</f>
        <v/>
      </c>
      <c r="J2062" s="15" t="inlineStr">
        <is>
          <t>Capture live promo to assess.</t>
        </is>
      </c>
    </row>
    <row r="2063" ht="28" customHeight="1">
      <c r="A2063" s="15" t="inlineStr">
        <is>
          <t>G FUEL</t>
        </is>
      </c>
      <c r="B2063" s="15" t="inlineStr">
        <is>
          <t>G FUEL Energy Cans | Tropical Rain | 18-pack 473mL</t>
        </is>
      </c>
      <c r="C2063" s="15" t="inlineStr">
        <is>
          <t>4) Caffeine &amp; energy beverage</t>
        </is>
      </c>
      <c r="D2063" s="30">
        <f>'M4 - Caffeine &amp; Energy'!F545</f>
        <v/>
      </c>
      <c r="E2063" s="33">
        <f>'M4 - Caffeine &amp; Energy'!J545</f>
        <v/>
      </c>
      <c r="F2063" s="31">
        <f>'M4 - Caffeine &amp; Energy'!K545</f>
        <v/>
      </c>
      <c r="G2063" s="30">
        <f>'M4 - Caffeine &amp; Energy'!AM545</f>
        <v/>
      </c>
      <c r="H2063" s="31">
        <f>'M4 - Caffeine &amp; Energy'!N545</f>
        <v/>
      </c>
      <c r="I2063" s="15">
        <f>'M4 - Caffeine &amp; Energy'!AJ545</f>
        <v/>
      </c>
      <c r="J2063" s="15" t="inlineStr">
        <is>
          <t>Capture live promo to assess.</t>
        </is>
      </c>
    </row>
    <row r="2064" ht="28" customHeight="1">
      <c r="A2064" s="15" t="inlineStr">
        <is>
          <t>G FUEL</t>
        </is>
      </c>
      <c r="B2064" s="15" t="inlineStr">
        <is>
          <t>G FUEL Energy Cans | Tropical Rain | 24-pack 473mL</t>
        </is>
      </c>
      <c r="C2064" s="15" t="inlineStr">
        <is>
          <t>4) Caffeine &amp; energy beverage</t>
        </is>
      </c>
      <c r="D2064" s="30">
        <f>'M4 - Caffeine &amp; Energy'!F546</f>
        <v/>
      </c>
      <c r="E2064" s="33">
        <f>'M4 - Caffeine &amp; Energy'!J546</f>
        <v/>
      </c>
      <c r="F2064" s="31">
        <f>'M4 - Caffeine &amp; Energy'!K546</f>
        <v/>
      </c>
      <c r="G2064" s="30">
        <f>'M4 - Caffeine &amp; Energy'!AM546</f>
        <v/>
      </c>
      <c r="H2064" s="31">
        <f>'M4 - Caffeine &amp; Energy'!N546</f>
        <v/>
      </c>
      <c r="I2064" s="15">
        <f>'M4 - Caffeine &amp; Energy'!AJ546</f>
        <v/>
      </c>
      <c r="J2064" s="15" t="inlineStr">
        <is>
          <t>Capture live promo to assess.</t>
        </is>
      </c>
    </row>
    <row r="2065" ht="28" customHeight="1">
      <c r="A2065" s="15" t="inlineStr">
        <is>
          <t>G FUEL</t>
        </is>
      </c>
      <c r="B2065" s="15" t="inlineStr">
        <is>
          <t>G FUEL Energy Cans | Fazeberry | single 473mL</t>
        </is>
      </c>
      <c r="C2065" s="15" t="inlineStr">
        <is>
          <t>4) Caffeine &amp; energy beverage</t>
        </is>
      </c>
      <c r="D2065" s="30">
        <f>'M4 - Caffeine &amp; Energy'!F547</f>
        <v/>
      </c>
      <c r="E2065" s="33">
        <f>'M4 - Caffeine &amp; Energy'!J547</f>
        <v/>
      </c>
      <c r="F2065" s="31">
        <f>'M4 - Caffeine &amp; Energy'!K547</f>
        <v/>
      </c>
      <c r="G2065" s="30">
        <f>'M4 - Caffeine &amp; Energy'!AM547</f>
        <v/>
      </c>
      <c r="H2065" s="31">
        <f>'M4 - Caffeine &amp; Energy'!N547</f>
        <v/>
      </c>
      <c r="I2065" s="15">
        <f>'M4 - Caffeine &amp; Energy'!AJ547</f>
        <v/>
      </c>
      <c r="J2065" s="15" t="inlineStr">
        <is>
          <t>Capture live promo to assess.</t>
        </is>
      </c>
    </row>
    <row r="2066" ht="28" customHeight="1">
      <c r="A2066" s="15" t="inlineStr">
        <is>
          <t>G FUEL</t>
        </is>
      </c>
      <c r="B2066" s="15" t="inlineStr">
        <is>
          <t>G FUEL Energy Cans | Fazeberry | 8-pack 473mL</t>
        </is>
      </c>
      <c r="C2066" s="15" t="inlineStr">
        <is>
          <t>4) Caffeine &amp; energy beverage</t>
        </is>
      </c>
      <c r="D2066" s="30">
        <f>'M4 - Caffeine &amp; Energy'!F548</f>
        <v/>
      </c>
      <c r="E2066" s="33">
        <f>'M4 - Caffeine &amp; Energy'!J548</f>
        <v/>
      </c>
      <c r="F2066" s="31">
        <f>'M4 - Caffeine &amp; Energy'!K548</f>
        <v/>
      </c>
      <c r="G2066" s="30">
        <f>'M4 - Caffeine &amp; Energy'!AM548</f>
        <v/>
      </c>
      <c r="H2066" s="31">
        <f>'M4 - Caffeine &amp; Energy'!N548</f>
        <v/>
      </c>
      <c r="I2066" s="15">
        <f>'M4 - Caffeine &amp; Energy'!AJ548</f>
        <v/>
      </c>
      <c r="J2066" s="15" t="inlineStr">
        <is>
          <t>Capture live promo to assess.</t>
        </is>
      </c>
    </row>
    <row r="2067" ht="28" customHeight="1">
      <c r="A2067" s="15" t="inlineStr">
        <is>
          <t>G FUEL</t>
        </is>
      </c>
      <c r="B2067" s="15" t="inlineStr">
        <is>
          <t>G FUEL Energy Cans | Fazeberry | 12-pack 473mL</t>
        </is>
      </c>
      <c r="C2067" s="15" t="inlineStr">
        <is>
          <t>4) Caffeine &amp; energy beverage</t>
        </is>
      </c>
      <c r="D2067" s="30">
        <f>'M4 - Caffeine &amp; Energy'!F549</f>
        <v/>
      </c>
      <c r="E2067" s="33">
        <f>'M4 - Caffeine &amp; Energy'!J549</f>
        <v/>
      </c>
      <c r="F2067" s="31">
        <f>'M4 - Caffeine &amp; Energy'!K549</f>
        <v/>
      </c>
      <c r="G2067" s="30">
        <f>'M4 - Caffeine &amp; Energy'!AM549</f>
        <v/>
      </c>
      <c r="H2067" s="31">
        <f>'M4 - Caffeine &amp; Energy'!N549</f>
        <v/>
      </c>
      <c r="I2067" s="15">
        <f>'M4 - Caffeine &amp; Energy'!AJ549</f>
        <v/>
      </c>
      <c r="J2067" s="15" t="inlineStr">
        <is>
          <t>Capture live promo to assess.</t>
        </is>
      </c>
    </row>
    <row r="2068" ht="28" customHeight="1">
      <c r="A2068" s="15" t="inlineStr">
        <is>
          <t>G FUEL</t>
        </is>
      </c>
      <c r="B2068" s="15" t="inlineStr">
        <is>
          <t>G FUEL Energy Cans | Fazeberry | 18-pack 473mL</t>
        </is>
      </c>
      <c r="C2068" s="15" t="inlineStr">
        <is>
          <t>4) Caffeine &amp; energy beverage</t>
        </is>
      </c>
      <c r="D2068" s="30">
        <f>'M4 - Caffeine &amp; Energy'!F550</f>
        <v/>
      </c>
      <c r="E2068" s="33">
        <f>'M4 - Caffeine &amp; Energy'!J550</f>
        <v/>
      </c>
      <c r="F2068" s="31">
        <f>'M4 - Caffeine &amp; Energy'!K550</f>
        <v/>
      </c>
      <c r="G2068" s="30">
        <f>'M4 - Caffeine &amp; Energy'!AM550</f>
        <v/>
      </c>
      <c r="H2068" s="31">
        <f>'M4 - Caffeine &amp; Energy'!N550</f>
        <v/>
      </c>
      <c r="I2068" s="15">
        <f>'M4 - Caffeine &amp; Energy'!AJ550</f>
        <v/>
      </c>
      <c r="J2068" s="15" t="inlineStr">
        <is>
          <t>Capture live promo to assess.</t>
        </is>
      </c>
    </row>
    <row r="2069" ht="28" customHeight="1">
      <c r="A2069" s="15" t="inlineStr">
        <is>
          <t>G FUEL</t>
        </is>
      </c>
      <c r="B2069" s="15" t="inlineStr">
        <is>
          <t>G FUEL Energy Cans | Fazeberry | 24-pack 473mL</t>
        </is>
      </c>
      <c r="C2069" s="15" t="inlineStr">
        <is>
          <t>4) Caffeine &amp; energy beverage</t>
        </is>
      </c>
      <c r="D2069" s="30">
        <f>'M4 - Caffeine &amp; Energy'!F551</f>
        <v/>
      </c>
      <c r="E2069" s="33">
        <f>'M4 - Caffeine &amp; Energy'!J551</f>
        <v/>
      </c>
      <c r="F2069" s="31">
        <f>'M4 - Caffeine &amp; Energy'!K551</f>
        <v/>
      </c>
      <c r="G2069" s="30">
        <f>'M4 - Caffeine &amp; Energy'!AM551</f>
        <v/>
      </c>
      <c r="H2069" s="31">
        <f>'M4 - Caffeine &amp; Energy'!N551</f>
        <v/>
      </c>
      <c r="I2069" s="15">
        <f>'M4 - Caffeine &amp; Energy'!AJ551</f>
        <v/>
      </c>
      <c r="J2069" s="15" t="inlineStr">
        <is>
          <t>Capture live promo to assess.</t>
        </is>
      </c>
    </row>
    <row r="2070" ht="28" customHeight="1">
      <c r="A2070" s="15" t="inlineStr">
        <is>
          <t>G FUEL</t>
        </is>
      </c>
      <c r="B2070" s="15" t="inlineStr">
        <is>
          <t>G FUEL Energy Cans | Rainbow Sherbet | single 473mL</t>
        </is>
      </c>
      <c r="C2070" s="15" t="inlineStr">
        <is>
          <t>4) Caffeine &amp; energy beverage</t>
        </is>
      </c>
      <c r="D2070" s="30">
        <f>'M4 - Caffeine &amp; Energy'!F552</f>
        <v/>
      </c>
      <c r="E2070" s="33">
        <f>'M4 - Caffeine &amp; Energy'!J552</f>
        <v/>
      </c>
      <c r="F2070" s="31">
        <f>'M4 - Caffeine &amp; Energy'!K552</f>
        <v/>
      </c>
      <c r="G2070" s="30">
        <f>'M4 - Caffeine &amp; Energy'!AM552</f>
        <v/>
      </c>
      <c r="H2070" s="31">
        <f>'M4 - Caffeine &amp; Energy'!N552</f>
        <v/>
      </c>
      <c r="I2070" s="15">
        <f>'M4 - Caffeine &amp; Energy'!AJ552</f>
        <v/>
      </c>
      <c r="J2070" s="15" t="inlineStr">
        <is>
          <t>Capture live promo to assess.</t>
        </is>
      </c>
    </row>
    <row r="2071" ht="28" customHeight="1">
      <c r="A2071" s="15" t="inlineStr">
        <is>
          <t>G FUEL</t>
        </is>
      </c>
      <c r="B2071" s="15" t="inlineStr">
        <is>
          <t>G FUEL Energy Cans | Rainbow Sherbet | 8-pack 473mL</t>
        </is>
      </c>
      <c r="C2071" s="15" t="inlineStr">
        <is>
          <t>4) Caffeine &amp; energy beverage</t>
        </is>
      </c>
      <c r="D2071" s="30">
        <f>'M4 - Caffeine &amp; Energy'!F553</f>
        <v/>
      </c>
      <c r="E2071" s="33">
        <f>'M4 - Caffeine &amp; Energy'!J553</f>
        <v/>
      </c>
      <c r="F2071" s="31">
        <f>'M4 - Caffeine &amp; Energy'!K553</f>
        <v/>
      </c>
      <c r="G2071" s="30">
        <f>'M4 - Caffeine &amp; Energy'!AM553</f>
        <v/>
      </c>
      <c r="H2071" s="31">
        <f>'M4 - Caffeine &amp; Energy'!N553</f>
        <v/>
      </c>
      <c r="I2071" s="15">
        <f>'M4 - Caffeine &amp; Energy'!AJ553</f>
        <v/>
      </c>
      <c r="J2071" s="15" t="inlineStr">
        <is>
          <t>Capture live promo to assess.</t>
        </is>
      </c>
    </row>
    <row r="2072" ht="28" customHeight="1">
      <c r="A2072" s="15" t="inlineStr">
        <is>
          <t>G FUEL</t>
        </is>
      </c>
      <c r="B2072" s="15" t="inlineStr">
        <is>
          <t>G FUEL Energy Cans | Rainbow Sherbet | 12-pack 473mL</t>
        </is>
      </c>
      <c r="C2072" s="15" t="inlineStr">
        <is>
          <t>4) Caffeine &amp; energy beverage</t>
        </is>
      </c>
      <c r="D2072" s="30">
        <f>'M4 - Caffeine &amp; Energy'!F554</f>
        <v/>
      </c>
      <c r="E2072" s="33">
        <f>'M4 - Caffeine &amp; Energy'!J554</f>
        <v/>
      </c>
      <c r="F2072" s="31">
        <f>'M4 - Caffeine &amp; Energy'!K554</f>
        <v/>
      </c>
      <c r="G2072" s="30">
        <f>'M4 - Caffeine &amp; Energy'!AM554</f>
        <v/>
      </c>
      <c r="H2072" s="31">
        <f>'M4 - Caffeine &amp; Energy'!N554</f>
        <v/>
      </c>
      <c r="I2072" s="15">
        <f>'M4 - Caffeine &amp; Energy'!AJ554</f>
        <v/>
      </c>
      <c r="J2072" s="15" t="inlineStr">
        <is>
          <t>Capture live promo to assess.</t>
        </is>
      </c>
    </row>
    <row r="2073" ht="28" customHeight="1">
      <c r="A2073" s="15" t="inlineStr">
        <is>
          <t>G FUEL</t>
        </is>
      </c>
      <c r="B2073" s="15" t="inlineStr">
        <is>
          <t>G FUEL Energy Cans | Rainbow Sherbet | 18-pack 473mL</t>
        </is>
      </c>
      <c r="C2073" s="15" t="inlineStr">
        <is>
          <t>4) Caffeine &amp; energy beverage</t>
        </is>
      </c>
      <c r="D2073" s="30">
        <f>'M4 - Caffeine &amp; Energy'!F555</f>
        <v/>
      </c>
      <c r="E2073" s="33">
        <f>'M4 - Caffeine &amp; Energy'!J555</f>
        <v/>
      </c>
      <c r="F2073" s="31">
        <f>'M4 - Caffeine &amp; Energy'!K555</f>
        <v/>
      </c>
      <c r="G2073" s="30">
        <f>'M4 - Caffeine &amp; Energy'!AM555</f>
        <v/>
      </c>
      <c r="H2073" s="31">
        <f>'M4 - Caffeine &amp; Energy'!N555</f>
        <v/>
      </c>
      <c r="I2073" s="15">
        <f>'M4 - Caffeine &amp; Energy'!AJ555</f>
        <v/>
      </c>
      <c r="J2073" s="15" t="inlineStr">
        <is>
          <t>Capture live promo to assess.</t>
        </is>
      </c>
    </row>
    <row r="2074" ht="28" customHeight="1">
      <c r="A2074" s="15" t="inlineStr">
        <is>
          <t>G FUEL</t>
        </is>
      </c>
      <c r="B2074" s="15" t="inlineStr">
        <is>
          <t>G FUEL Energy Cans | Rainbow Sherbet | 24-pack 473mL</t>
        </is>
      </c>
      <c r="C2074" s="15" t="inlineStr">
        <is>
          <t>4) Caffeine &amp; energy beverage</t>
        </is>
      </c>
      <c r="D2074" s="30">
        <f>'M4 - Caffeine &amp; Energy'!F556</f>
        <v/>
      </c>
      <c r="E2074" s="33">
        <f>'M4 - Caffeine &amp; Energy'!J556</f>
        <v/>
      </c>
      <c r="F2074" s="31">
        <f>'M4 - Caffeine &amp; Energy'!K556</f>
        <v/>
      </c>
      <c r="G2074" s="30">
        <f>'M4 - Caffeine &amp; Energy'!AM556</f>
        <v/>
      </c>
      <c r="H2074" s="31">
        <f>'M4 - Caffeine &amp; Energy'!N556</f>
        <v/>
      </c>
      <c r="I2074" s="15">
        <f>'M4 - Caffeine &amp; Energy'!AJ556</f>
        <v/>
      </c>
      <c r="J2074" s="15" t="inlineStr">
        <is>
          <t>Capture live promo to assess.</t>
        </is>
      </c>
    </row>
    <row r="2075" ht="28" customHeight="1">
      <c r="A2075" s="15" t="inlineStr">
        <is>
          <t>Mtn Dew</t>
        </is>
      </c>
      <c r="B2075" s="15" t="inlineStr">
        <is>
          <t>Mtn Dew Rise Energy | Orange Breeze | single 473mL</t>
        </is>
      </c>
      <c r="C2075" s="15" t="inlineStr">
        <is>
          <t>4) Caffeine &amp; energy beverage</t>
        </is>
      </c>
      <c r="D2075" s="30">
        <f>'M4 - Caffeine &amp; Energy'!F557</f>
        <v/>
      </c>
      <c r="E2075" s="33">
        <f>'M4 - Caffeine &amp; Energy'!J557</f>
        <v/>
      </c>
      <c r="F2075" s="31">
        <f>'M4 - Caffeine &amp; Energy'!K557</f>
        <v/>
      </c>
      <c r="G2075" s="30">
        <f>'M4 - Caffeine &amp; Energy'!AM557</f>
        <v/>
      </c>
      <c r="H2075" s="31">
        <f>'M4 - Caffeine &amp; Energy'!N557</f>
        <v/>
      </c>
      <c r="I2075" s="15">
        <f>'M4 - Caffeine &amp; Energy'!AJ557</f>
        <v/>
      </c>
      <c r="J2075" s="15" t="inlineStr">
        <is>
          <t>Capture live promo to assess.</t>
        </is>
      </c>
    </row>
    <row r="2076" ht="28" customHeight="1">
      <c r="A2076" s="15" t="inlineStr">
        <is>
          <t>Mtn Dew</t>
        </is>
      </c>
      <c r="B2076" s="15" t="inlineStr">
        <is>
          <t>Mtn Dew Rise Energy | Orange Breeze | 8-pack 473mL</t>
        </is>
      </c>
      <c r="C2076" s="15" t="inlineStr">
        <is>
          <t>4) Caffeine &amp; energy beverage</t>
        </is>
      </c>
      <c r="D2076" s="30">
        <f>'M4 - Caffeine &amp; Energy'!F558</f>
        <v/>
      </c>
      <c r="E2076" s="33">
        <f>'M4 - Caffeine &amp; Energy'!J558</f>
        <v/>
      </c>
      <c r="F2076" s="31">
        <f>'M4 - Caffeine &amp; Energy'!K558</f>
        <v/>
      </c>
      <c r="G2076" s="30">
        <f>'M4 - Caffeine &amp; Energy'!AM558</f>
        <v/>
      </c>
      <c r="H2076" s="31">
        <f>'M4 - Caffeine &amp; Energy'!N558</f>
        <v/>
      </c>
      <c r="I2076" s="15">
        <f>'M4 - Caffeine &amp; Energy'!AJ558</f>
        <v/>
      </c>
      <c r="J2076" s="15" t="inlineStr">
        <is>
          <t>Capture live promo to assess.</t>
        </is>
      </c>
    </row>
    <row r="2077" ht="28" customHeight="1">
      <c r="A2077" s="15" t="inlineStr">
        <is>
          <t>Mtn Dew</t>
        </is>
      </c>
      <c r="B2077" s="15" t="inlineStr">
        <is>
          <t>Mtn Dew Rise Energy | Orange Breeze | 12-pack 473mL</t>
        </is>
      </c>
      <c r="C2077" s="15" t="inlineStr">
        <is>
          <t>4) Caffeine &amp; energy beverage</t>
        </is>
      </c>
      <c r="D2077" s="30">
        <f>'M4 - Caffeine &amp; Energy'!F559</f>
        <v/>
      </c>
      <c r="E2077" s="33">
        <f>'M4 - Caffeine &amp; Energy'!J559</f>
        <v/>
      </c>
      <c r="F2077" s="31">
        <f>'M4 - Caffeine &amp; Energy'!K559</f>
        <v/>
      </c>
      <c r="G2077" s="30">
        <f>'M4 - Caffeine &amp; Energy'!AM559</f>
        <v/>
      </c>
      <c r="H2077" s="31">
        <f>'M4 - Caffeine &amp; Energy'!N559</f>
        <v/>
      </c>
      <c r="I2077" s="15">
        <f>'M4 - Caffeine &amp; Energy'!AJ559</f>
        <v/>
      </c>
      <c r="J2077" s="15" t="inlineStr">
        <is>
          <t>Capture live promo to assess.</t>
        </is>
      </c>
    </row>
    <row r="2078" ht="28" customHeight="1">
      <c r="A2078" s="15" t="inlineStr">
        <is>
          <t>Mtn Dew</t>
        </is>
      </c>
      <c r="B2078" s="15" t="inlineStr">
        <is>
          <t>Mtn Dew Rise Energy | Orange Breeze | 18-pack 473mL</t>
        </is>
      </c>
      <c r="C2078" s="15" t="inlineStr">
        <is>
          <t>4) Caffeine &amp; energy beverage</t>
        </is>
      </c>
      <c r="D2078" s="30">
        <f>'M4 - Caffeine &amp; Energy'!F560</f>
        <v/>
      </c>
      <c r="E2078" s="33">
        <f>'M4 - Caffeine &amp; Energy'!J560</f>
        <v/>
      </c>
      <c r="F2078" s="31">
        <f>'M4 - Caffeine &amp; Energy'!K560</f>
        <v/>
      </c>
      <c r="G2078" s="30">
        <f>'M4 - Caffeine &amp; Energy'!AM560</f>
        <v/>
      </c>
      <c r="H2078" s="31">
        <f>'M4 - Caffeine &amp; Energy'!N560</f>
        <v/>
      </c>
      <c r="I2078" s="15">
        <f>'M4 - Caffeine &amp; Energy'!AJ560</f>
        <v/>
      </c>
      <c r="J2078" s="15" t="inlineStr">
        <is>
          <t>Capture live promo to assess.</t>
        </is>
      </c>
    </row>
    <row r="2079" ht="28" customHeight="1">
      <c r="A2079" s="15" t="inlineStr">
        <is>
          <t>Mtn Dew</t>
        </is>
      </c>
      <c r="B2079" s="15" t="inlineStr">
        <is>
          <t>Mtn Dew Rise Energy | Orange Breeze | 24-pack 473mL</t>
        </is>
      </c>
      <c r="C2079" s="15" t="inlineStr">
        <is>
          <t>4) Caffeine &amp; energy beverage</t>
        </is>
      </c>
      <c r="D2079" s="30">
        <f>'M4 - Caffeine &amp; Energy'!F561</f>
        <v/>
      </c>
      <c r="E2079" s="33">
        <f>'M4 - Caffeine &amp; Energy'!J561</f>
        <v/>
      </c>
      <c r="F2079" s="31">
        <f>'M4 - Caffeine &amp; Energy'!K561</f>
        <v/>
      </c>
      <c r="G2079" s="30">
        <f>'M4 - Caffeine &amp; Energy'!AM561</f>
        <v/>
      </c>
      <c r="H2079" s="31">
        <f>'M4 - Caffeine &amp; Energy'!N561</f>
        <v/>
      </c>
      <c r="I2079" s="15">
        <f>'M4 - Caffeine &amp; Energy'!AJ561</f>
        <v/>
      </c>
      <c r="J2079" s="15" t="inlineStr">
        <is>
          <t>Capture live promo to assess.</t>
        </is>
      </c>
    </row>
    <row r="2080" ht="28" customHeight="1">
      <c r="A2080" s="15" t="inlineStr">
        <is>
          <t>Mtn Dew</t>
        </is>
      </c>
      <c r="B2080" s="15" t="inlineStr">
        <is>
          <t>Mtn Dew Rise Energy | Berry Blast | single 473mL</t>
        </is>
      </c>
      <c r="C2080" s="15" t="inlineStr">
        <is>
          <t>4) Caffeine &amp; energy beverage</t>
        </is>
      </c>
      <c r="D2080" s="30">
        <f>'M4 - Caffeine &amp; Energy'!F562</f>
        <v/>
      </c>
      <c r="E2080" s="33">
        <f>'M4 - Caffeine &amp; Energy'!J562</f>
        <v/>
      </c>
      <c r="F2080" s="31">
        <f>'M4 - Caffeine &amp; Energy'!K562</f>
        <v/>
      </c>
      <c r="G2080" s="30">
        <f>'M4 - Caffeine &amp; Energy'!AM562</f>
        <v/>
      </c>
      <c r="H2080" s="31">
        <f>'M4 - Caffeine &amp; Energy'!N562</f>
        <v/>
      </c>
      <c r="I2080" s="15">
        <f>'M4 - Caffeine &amp; Energy'!AJ562</f>
        <v/>
      </c>
      <c r="J2080" s="15" t="inlineStr">
        <is>
          <t>Capture live promo to assess.</t>
        </is>
      </c>
    </row>
    <row r="2081" ht="28" customHeight="1">
      <c r="A2081" s="15" t="inlineStr">
        <is>
          <t>Mtn Dew</t>
        </is>
      </c>
      <c r="B2081" s="15" t="inlineStr">
        <is>
          <t>Mtn Dew Rise Energy | Berry Blast | 8-pack 473mL</t>
        </is>
      </c>
      <c r="C2081" s="15" t="inlineStr">
        <is>
          <t>4) Caffeine &amp; energy beverage</t>
        </is>
      </c>
      <c r="D2081" s="30">
        <f>'M4 - Caffeine &amp; Energy'!F563</f>
        <v/>
      </c>
      <c r="E2081" s="33">
        <f>'M4 - Caffeine &amp; Energy'!J563</f>
        <v/>
      </c>
      <c r="F2081" s="31">
        <f>'M4 - Caffeine &amp; Energy'!K563</f>
        <v/>
      </c>
      <c r="G2081" s="30">
        <f>'M4 - Caffeine &amp; Energy'!AM563</f>
        <v/>
      </c>
      <c r="H2081" s="31">
        <f>'M4 - Caffeine &amp; Energy'!N563</f>
        <v/>
      </c>
      <c r="I2081" s="15">
        <f>'M4 - Caffeine &amp; Energy'!AJ563</f>
        <v/>
      </c>
      <c r="J2081" s="15" t="inlineStr">
        <is>
          <t>Capture live promo to assess.</t>
        </is>
      </c>
    </row>
    <row r="2082" ht="28" customHeight="1">
      <c r="A2082" s="15" t="inlineStr">
        <is>
          <t>Mtn Dew</t>
        </is>
      </c>
      <c r="B2082" s="15" t="inlineStr">
        <is>
          <t>Mtn Dew Rise Energy | Berry Blast | 12-pack 473mL</t>
        </is>
      </c>
      <c r="C2082" s="15" t="inlineStr">
        <is>
          <t>4) Caffeine &amp; energy beverage</t>
        </is>
      </c>
      <c r="D2082" s="30">
        <f>'M4 - Caffeine &amp; Energy'!F564</f>
        <v/>
      </c>
      <c r="E2082" s="33">
        <f>'M4 - Caffeine &amp; Energy'!J564</f>
        <v/>
      </c>
      <c r="F2082" s="31">
        <f>'M4 - Caffeine &amp; Energy'!K564</f>
        <v/>
      </c>
      <c r="G2082" s="30">
        <f>'M4 - Caffeine &amp; Energy'!AM564</f>
        <v/>
      </c>
      <c r="H2082" s="31">
        <f>'M4 - Caffeine &amp; Energy'!N564</f>
        <v/>
      </c>
      <c r="I2082" s="15">
        <f>'M4 - Caffeine &amp; Energy'!AJ564</f>
        <v/>
      </c>
      <c r="J2082" s="15" t="inlineStr">
        <is>
          <t>Capture live promo to assess.</t>
        </is>
      </c>
    </row>
    <row r="2083" ht="28" customHeight="1">
      <c r="A2083" s="15" t="inlineStr">
        <is>
          <t>Mtn Dew</t>
        </is>
      </c>
      <c r="B2083" s="15" t="inlineStr">
        <is>
          <t>Mtn Dew Rise Energy | Berry Blast | 18-pack 473mL</t>
        </is>
      </c>
      <c r="C2083" s="15" t="inlineStr">
        <is>
          <t>4) Caffeine &amp; energy beverage</t>
        </is>
      </c>
      <c r="D2083" s="30">
        <f>'M4 - Caffeine &amp; Energy'!F565</f>
        <v/>
      </c>
      <c r="E2083" s="33">
        <f>'M4 - Caffeine &amp; Energy'!J565</f>
        <v/>
      </c>
      <c r="F2083" s="31">
        <f>'M4 - Caffeine &amp; Energy'!K565</f>
        <v/>
      </c>
      <c r="G2083" s="30">
        <f>'M4 - Caffeine &amp; Energy'!AM565</f>
        <v/>
      </c>
      <c r="H2083" s="31">
        <f>'M4 - Caffeine &amp; Energy'!N565</f>
        <v/>
      </c>
      <c r="I2083" s="15">
        <f>'M4 - Caffeine &amp; Energy'!AJ565</f>
        <v/>
      </c>
      <c r="J2083" s="15" t="inlineStr">
        <is>
          <t>Capture live promo to assess.</t>
        </is>
      </c>
    </row>
    <row r="2084" ht="28" customHeight="1">
      <c r="A2084" s="15" t="inlineStr">
        <is>
          <t>Mtn Dew</t>
        </is>
      </c>
      <c r="B2084" s="15" t="inlineStr">
        <is>
          <t>Mtn Dew Rise Energy | Berry Blast | 24-pack 473mL</t>
        </is>
      </c>
      <c r="C2084" s="15" t="inlineStr">
        <is>
          <t>4) Caffeine &amp; energy beverage</t>
        </is>
      </c>
      <c r="D2084" s="30">
        <f>'M4 - Caffeine &amp; Energy'!F566</f>
        <v/>
      </c>
      <c r="E2084" s="33">
        <f>'M4 - Caffeine &amp; Energy'!J566</f>
        <v/>
      </c>
      <c r="F2084" s="31">
        <f>'M4 - Caffeine &amp; Energy'!K566</f>
        <v/>
      </c>
      <c r="G2084" s="30">
        <f>'M4 - Caffeine &amp; Energy'!AM566</f>
        <v/>
      </c>
      <c r="H2084" s="31">
        <f>'M4 - Caffeine &amp; Energy'!N566</f>
        <v/>
      </c>
      <c r="I2084" s="15">
        <f>'M4 - Caffeine &amp; Energy'!AJ566</f>
        <v/>
      </c>
      <c r="J2084" s="15" t="inlineStr">
        <is>
          <t>Capture live promo to assess.</t>
        </is>
      </c>
    </row>
    <row r="2085" ht="28" customHeight="1">
      <c r="A2085" s="15" t="inlineStr">
        <is>
          <t>Mtn Dew</t>
        </is>
      </c>
      <c r="B2085" s="15" t="inlineStr">
        <is>
          <t>Mtn Dew Rise Energy | Pomegranate Blue Burst | single 473mL</t>
        </is>
      </c>
      <c r="C2085" s="15" t="inlineStr">
        <is>
          <t>4) Caffeine &amp; energy beverage</t>
        </is>
      </c>
      <c r="D2085" s="30">
        <f>'M4 - Caffeine &amp; Energy'!F567</f>
        <v/>
      </c>
      <c r="E2085" s="33">
        <f>'M4 - Caffeine &amp; Energy'!J567</f>
        <v/>
      </c>
      <c r="F2085" s="31">
        <f>'M4 - Caffeine &amp; Energy'!K567</f>
        <v/>
      </c>
      <c r="G2085" s="30">
        <f>'M4 - Caffeine &amp; Energy'!AM567</f>
        <v/>
      </c>
      <c r="H2085" s="31">
        <f>'M4 - Caffeine &amp; Energy'!N567</f>
        <v/>
      </c>
      <c r="I2085" s="15">
        <f>'M4 - Caffeine &amp; Energy'!AJ567</f>
        <v/>
      </c>
      <c r="J2085" s="15" t="inlineStr">
        <is>
          <t>Capture live promo to assess.</t>
        </is>
      </c>
    </row>
    <row r="2086" ht="28" customHeight="1">
      <c r="A2086" s="15" t="inlineStr">
        <is>
          <t>Mtn Dew</t>
        </is>
      </c>
      <c r="B2086" s="15" t="inlineStr">
        <is>
          <t>Mtn Dew Rise Energy | Pomegranate Blue Burst | 8-pack 473mL</t>
        </is>
      </c>
      <c r="C2086" s="15" t="inlineStr">
        <is>
          <t>4) Caffeine &amp; energy beverage</t>
        </is>
      </c>
      <c r="D2086" s="30">
        <f>'M4 - Caffeine &amp; Energy'!F568</f>
        <v/>
      </c>
      <c r="E2086" s="33">
        <f>'M4 - Caffeine &amp; Energy'!J568</f>
        <v/>
      </c>
      <c r="F2086" s="31">
        <f>'M4 - Caffeine &amp; Energy'!K568</f>
        <v/>
      </c>
      <c r="G2086" s="30">
        <f>'M4 - Caffeine &amp; Energy'!AM568</f>
        <v/>
      </c>
      <c r="H2086" s="31">
        <f>'M4 - Caffeine &amp; Energy'!N568</f>
        <v/>
      </c>
      <c r="I2086" s="15">
        <f>'M4 - Caffeine &amp; Energy'!AJ568</f>
        <v/>
      </c>
      <c r="J2086" s="15" t="inlineStr">
        <is>
          <t>Capture live promo to assess.</t>
        </is>
      </c>
    </row>
    <row r="2087" ht="28" customHeight="1">
      <c r="A2087" s="15" t="inlineStr">
        <is>
          <t>Mtn Dew</t>
        </is>
      </c>
      <c r="B2087" s="15" t="inlineStr">
        <is>
          <t>Mtn Dew Rise Energy | Pomegranate Blue Burst | 12-pack 473mL</t>
        </is>
      </c>
      <c r="C2087" s="15" t="inlineStr">
        <is>
          <t>4) Caffeine &amp; energy beverage</t>
        </is>
      </c>
      <c r="D2087" s="30">
        <f>'M4 - Caffeine &amp; Energy'!F569</f>
        <v/>
      </c>
      <c r="E2087" s="33">
        <f>'M4 - Caffeine &amp; Energy'!J569</f>
        <v/>
      </c>
      <c r="F2087" s="31">
        <f>'M4 - Caffeine &amp; Energy'!K569</f>
        <v/>
      </c>
      <c r="G2087" s="30">
        <f>'M4 - Caffeine &amp; Energy'!AM569</f>
        <v/>
      </c>
      <c r="H2087" s="31">
        <f>'M4 - Caffeine &amp; Energy'!N569</f>
        <v/>
      </c>
      <c r="I2087" s="15">
        <f>'M4 - Caffeine &amp; Energy'!AJ569</f>
        <v/>
      </c>
      <c r="J2087" s="15" t="inlineStr">
        <is>
          <t>Capture live promo to assess.</t>
        </is>
      </c>
    </row>
    <row r="2088" ht="28" customHeight="1">
      <c r="A2088" s="15" t="inlineStr">
        <is>
          <t>Mtn Dew</t>
        </is>
      </c>
      <c r="B2088" s="15" t="inlineStr">
        <is>
          <t>Mtn Dew Rise Energy | Pomegranate Blue Burst | 18-pack 473mL</t>
        </is>
      </c>
      <c r="C2088" s="15" t="inlineStr">
        <is>
          <t>4) Caffeine &amp; energy beverage</t>
        </is>
      </c>
      <c r="D2088" s="30">
        <f>'M4 - Caffeine &amp; Energy'!F570</f>
        <v/>
      </c>
      <c r="E2088" s="33">
        <f>'M4 - Caffeine &amp; Energy'!J570</f>
        <v/>
      </c>
      <c r="F2088" s="31">
        <f>'M4 - Caffeine &amp; Energy'!K570</f>
        <v/>
      </c>
      <c r="G2088" s="30">
        <f>'M4 - Caffeine &amp; Energy'!AM570</f>
        <v/>
      </c>
      <c r="H2088" s="31">
        <f>'M4 - Caffeine &amp; Energy'!N570</f>
        <v/>
      </c>
      <c r="I2088" s="15">
        <f>'M4 - Caffeine &amp; Energy'!AJ570</f>
        <v/>
      </c>
      <c r="J2088" s="15" t="inlineStr">
        <is>
          <t>Capture live promo to assess.</t>
        </is>
      </c>
    </row>
    <row r="2089" ht="28" customHeight="1">
      <c r="A2089" s="15" t="inlineStr">
        <is>
          <t>Mtn Dew</t>
        </is>
      </c>
      <c r="B2089" s="15" t="inlineStr">
        <is>
          <t>Mtn Dew Rise Energy | Pomegranate Blue Burst | 24-pack 473mL</t>
        </is>
      </c>
      <c r="C2089" s="15" t="inlineStr">
        <is>
          <t>4) Caffeine &amp; energy beverage</t>
        </is>
      </c>
      <c r="D2089" s="30">
        <f>'M4 - Caffeine &amp; Energy'!F571</f>
        <v/>
      </c>
      <c r="E2089" s="33">
        <f>'M4 - Caffeine &amp; Energy'!J571</f>
        <v/>
      </c>
      <c r="F2089" s="31">
        <f>'M4 - Caffeine &amp; Energy'!K571</f>
        <v/>
      </c>
      <c r="G2089" s="30">
        <f>'M4 - Caffeine &amp; Energy'!AM571</f>
        <v/>
      </c>
      <c r="H2089" s="31">
        <f>'M4 - Caffeine &amp; Energy'!N571</f>
        <v/>
      </c>
      <c r="I2089" s="15">
        <f>'M4 - Caffeine &amp; Energy'!AJ571</f>
        <v/>
      </c>
      <c r="J2089" s="15" t="inlineStr">
        <is>
          <t>Capture live promo to assess.</t>
        </is>
      </c>
    </row>
    <row r="2090" ht="28" customHeight="1">
      <c r="A2090" s="15" t="inlineStr">
        <is>
          <t>Mtn Dew</t>
        </is>
      </c>
      <c r="B2090" s="15" t="inlineStr">
        <is>
          <t>Mtn Dew Rise Energy | Tropical Sunrise | single 473mL</t>
        </is>
      </c>
      <c r="C2090" s="15" t="inlineStr">
        <is>
          <t>4) Caffeine &amp; energy beverage</t>
        </is>
      </c>
      <c r="D2090" s="30">
        <f>'M4 - Caffeine &amp; Energy'!F572</f>
        <v/>
      </c>
      <c r="E2090" s="33">
        <f>'M4 - Caffeine &amp; Energy'!J572</f>
        <v/>
      </c>
      <c r="F2090" s="31">
        <f>'M4 - Caffeine &amp; Energy'!K572</f>
        <v/>
      </c>
      <c r="G2090" s="30">
        <f>'M4 - Caffeine &amp; Energy'!AM572</f>
        <v/>
      </c>
      <c r="H2090" s="31">
        <f>'M4 - Caffeine &amp; Energy'!N572</f>
        <v/>
      </c>
      <c r="I2090" s="15">
        <f>'M4 - Caffeine &amp; Energy'!AJ572</f>
        <v/>
      </c>
      <c r="J2090" s="15" t="inlineStr">
        <is>
          <t>Capture live promo to assess.</t>
        </is>
      </c>
    </row>
    <row r="2091" ht="28" customHeight="1">
      <c r="A2091" s="15" t="inlineStr">
        <is>
          <t>Mtn Dew</t>
        </is>
      </c>
      <c r="B2091" s="15" t="inlineStr">
        <is>
          <t>Mtn Dew Rise Energy | Tropical Sunrise | 8-pack 473mL</t>
        </is>
      </c>
      <c r="C2091" s="15" t="inlineStr">
        <is>
          <t>4) Caffeine &amp; energy beverage</t>
        </is>
      </c>
      <c r="D2091" s="30">
        <f>'M4 - Caffeine &amp; Energy'!F573</f>
        <v/>
      </c>
      <c r="E2091" s="33">
        <f>'M4 - Caffeine &amp; Energy'!J573</f>
        <v/>
      </c>
      <c r="F2091" s="31">
        <f>'M4 - Caffeine &amp; Energy'!K573</f>
        <v/>
      </c>
      <c r="G2091" s="30">
        <f>'M4 - Caffeine &amp; Energy'!AM573</f>
        <v/>
      </c>
      <c r="H2091" s="31">
        <f>'M4 - Caffeine &amp; Energy'!N573</f>
        <v/>
      </c>
      <c r="I2091" s="15">
        <f>'M4 - Caffeine &amp; Energy'!AJ573</f>
        <v/>
      </c>
      <c r="J2091" s="15" t="inlineStr">
        <is>
          <t>Capture live promo to assess.</t>
        </is>
      </c>
    </row>
    <row r="2092" ht="28" customHeight="1">
      <c r="A2092" s="15" t="inlineStr">
        <is>
          <t>Mtn Dew</t>
        </is>
      </c>
      <c r="B2092" s="15" t="inlineStr">
        <is>
          <t>Mtn Dew Rise Energy | Tropical Sunrise | 12-pack 473mL</t>
        </is>
      </c>
      <c r="C2092" s="15" t="inlineStr">
        <is>
          <t>4) Caffeine &amp; energy beverage</t>
        </is>
      </c>
      <c r="D2092" s="30">
        <f>'M4 - Caffeine &amp; Energy'!F574</f>
        <v/>
      </c>
      <c r="E2092" s="33">
        <f>'M4 - Caffeine &amp; Energy'!J574</f>
        <v/>
      </c>
      <c r="F2092" s="31">
        <f>'M4 - Caffeine &amp; Energy'!K574</f>
        <v/>
      </c>
      <c r="G2092" s="30">
        <f>'M4 - Caffeine &amp; Energy'!AM574</f>
        <v/>
      </c>
      <c r="H2092" s="31">
        <f>'M4 - Caffeine &amp; Energy'!N574</f>
        <v/>
      </c>
      <c r="I2092" s="15">
        <f>'M4 - Caffeine &amp; Energy'!AJ574</f>
        <v/>
      </c>
      <c r="J2092" s="15" t="inlineStr">
        <is>
          <t>Capture live promo to assess.</t>
        </is>
      </c>
    </row>
    <row r="2093" ht="28" customHeight="1">
      <c r="A2093" s="15" t="inlineStr">
        <is>
          <t>Mtn Dew</t>
        </is>
      </c>
      <c r="B2093" s="15" t="inlineStr">
        <is>
          <t>Mtn Dew Rise Energy | Tropical Sunrise | 18-pack 473mL</t>
        </is>
      </c>
      <c r="C2093" s="15" t="inlineStr">
        <is>
          <t>4) Caffeine &amp; energy beverage</t>
        </is>
      </c>
      <c r="D2093" s="30">
        <f>'M4 - Caffeine &amp; Energy'!F575</f>
        <v/>
      </c>
      <c r="E2093" s="33">
        <f>'M4 - Caffeine &amp; Energy'!J575</f>
        <v/>
      </c>
      <c r="F2093" s="31">
        <f>'M4 - Caffeine &amp; Energy'!K575</f>
        <v/>
      </c>
      <c r="G2093" s="30">
        <f>'M4 - Caffeine &amp; Energy'!AM575</f>
        <v/>
      </c>
      <c r="H2093" s="31">
        <f>'M4 - Caffeine &amp; Energy'!N575</f>
        <v/>
      </c>
      <c r="I2093" s="15">
        <f>'M4 - Caffeine &amp; Energy'!AJ575</f>
        <v/>
      </c>
      <c r="J2093" s="15" t="inlineStr">
        <is>
          <t>Capture live promo to assess.</t>
        </is>
      </c>
    </row>
    <row r="2094" ht="28" customHeight="1">
      <c r="A2094" s="15" t="inlineStr">
        <is>
          <t>Mtn Dew</t>
        </is>
      </c>
      <c r="B2094" s="15" t="inlineStr">
        <is>
          <t>Mtn Dew Rise Energy | Tropical Sunrise | 24-pack 473mL</t>
        </is>
      </c>
      <c r="C2094" s="15" t="inlineStr">
        <is>
          <t>4) Caffeine &amp; energy beverage</t>
        </is>
      </c>
      <c r="D2094" s="30">
        <f>'M4 - Caffeine &amp; Energy'!F576</f>
        <v/>
      </c>
      <c r="E2094" s="33">
        <f>'M4 - Caffeine &amp; Energy'!J576</f>
        <v/>
      </c>
      <c r="F2094" s="31">
        <f>'M4 - Caffeine &amp; Energy'!K576</f>
        <v/>
      </c>
      <c r="G2094" s="30">
        <f>'M4 - Caffeine &amp; Energy'!AM576</f>
        <v/>
      </c>
      <c r="H2094" s="31">
        <f>'M4 - Caffeine &amp; Energy'!N576</f>
        <v/>
      </c>
      <c r="I2094" s="15">
        <f>'M4 - Caffeine &amp; Energy'!AJ576</f>
        <v/>
      </c>
      <c r="J2094" s="15" t="inlineStr">
        <is>
          <t>Capture live promo to assess.</t>
        </is>
      </c>
    </row>
    <row r="2095" ht="28" customHeight="1">
      <c r="A2095" s="15" t="inlineStr">
        <is>
          <t>Adrenaline Shoc</t>
        </is>
      </c>
      <c r="B2095" s="15" t="inlineStr">
        <is>
          <t>Adrenaline Shoc Smart Energy | Acai Berry | single 473mL</t>
        </is>
      </c>
      <c r="C2095" s="15" t="inlineStr">
        <is>
          <t>4) Caffeine &amp; energy beverage</t>
        </is>
      </c>
      <c r="D2095" s="30">
        <f>'M4 - Caffeine &amp; Energy'!F577</f>
        <v/>
      </c>
      <c r="E2095" s="33">
        <f>'M4 - Caffeine &amp; Energy'!J577</f>
        <v/>
      </c>
      <c r="F2095" s="31">
        <f>'M4 - Caffeine &amp; Energy'!K577</f>
        <v/>
      </c>
      <c r="G2095" s="30">
        <f>'M4 - Caffeine &amp; Energy'!AM577</f>
        <v/>
      </c>
      <c r="H2095" s="31">
        <f>'M4 - Caffeine &amp; Energy'!N577</f>
        <v/>
      </c>
      <c r="I2095" s="15">
        <f>'M4 - Caffeine &amp; Energy'!AJ577</f>
        <v/>
      </c>
      <c r="J2095" s="15" t="inlineStr">
        <is>
          <t>Capture live promo to assess.</t>
        </is>
      </c>
    </row>
    <row r="2096" ht="28" customHeight="1">
      <c r="A2096" s="15" t="inlineStr">
        <is>
          <t>Adrenaline Shoc</t>
        </is>
      </c>
      <c r="B2096" s="15" t="inlineStr">
        <is>
          <t>Adrenaline Shoc Smart Energy | Acai Berry | 8-pack 473mL</t>
        </is>
      </c>
      <c r="C2096" s="15" t="inlineStr">
        <is>
          <t>4) Caffeine &amp; energy beverage</t>
        </is>
      </c>
      <c r="D2096" s="30">
        <f>'M4 - Caffeine &amp; Energy'!F578</f>
        <v/>
      </c>
      <c r="E2096" s="33">
        <f>'M4 - Caffeine &amp; Energy'!J578</f>
        <v/>
      </c>
      <c r="F2096" s="31">
        <f>'M4 - Caffeine &amp; Energy'!K578</f>
        <v/>
      </c>
      <c r="G2096" s="30">
        <f>'M4 - Caffeine &amp; Energy'!AM578</f>
        <v/>
      </c>
      <c r="H2096" s="31">
        <f>'M4 - Caffeine &amp; Energy'!N578</f>
        <v/>
      </c>
      <c r="I2096" s="15">
        <f>'M4 - Caffeine &amp; Energy'!AJ578</f>
        <v/>
      </c>
      <c r="J2096" s="15" t="inlineStr">
        <is>
          <t>Capture live promo to assess.</t>
        </is>
      </c>
    </row>
    <row r="2097" ht="28" customHeight="1">
      <c r="A2097" s="15" t="inlineStr">
        <is>
          <t>Adrenaline Shoc</t>
        </is>
      </c>
      <c r="B2097" s="15" t="inlineStr">
        <is>
          <t>Adrenaline Shoc Smart Energy | Acai Berry | 12-pack 473mL</t>
        </is>
      </c>
      <c r="C2097" s="15" t="inlineStr">
        <is>
          <t>4) Caffeine &amp; energy beverage</t>
        </is>
      </c>
      <c r="D2097" s="30">
        <f>'M4 - Caffeine &amp; Energy'!F579</f>
        <v/>
      </c>
      <c r="E2097" s="33">
        <f>'M4 - Caffeine &amp; Energy'!J579</f>
        <v/>
      </c>
      <c r="F2097" s="31">
        <f>'M4 - Caffeine &amp; Energy'!K579</f>
        <v/>
      </c>
      <c r="G2097" s="30">
        <f>'M4 - Caffeine &amp; Energy'!AM579</f>
        <v/>
      </c>
      <c r="H2097" s="31">
        <f>'M4 - Caffeine &amp; Energy'!N579</f>
        <v/>
      </c>
      <c r="I2097" s="15">
        <f>'M4 - Caffeine &amp; Energy'!AJ579</f>
        <v/>
      </c>
      <c r="J2097" s="15" t="inlineStr">
        <is>
          <t>Capture live promo to assess.</t>
        </is>
      </c>
    </row>
    <row r="2098" ht="28" customHeight="1">
      <c r="A2098" s="15" t="inlineStr">
        <is>
          <t>Adrenaline Shoc</t>
        </is>
      </c>
      <c r="B2098" s="15" t="inlineStr">
        <is>
          <t>Adrenaline Shoc Smart Energy | Acai Berry | 18-pack 473mL</t>
        </is>
      </c>
      <c r="C2098" s="15" t="inlineStr">
        <is>
          <t>4) Caffeine &amp; energy beverage</t>
        </is>
      </c>
      <c r="D2098" s="30">
        <f>'M4 - Caffeine &amp; Energy'!F580</f>
        <v/>
      </c>
      <c r="E2098" s="33">
        <f>'M4 - Caffeine &amp; Energy'!J580</f>
        <v/>
      </c>
      <c r="F2098" s="31">
        <f>'M4 - Caffeine &amp; Energy'!K580</f>
        <v/>
      </c>
      <c r="G2098" s="30">
        <f>'M4 - Caffeine &amp; Energy'!AM580</f>
        <v/>
      </c>
      <c r="H2098" s="31">
        <f>'M4 - Caffeine &amp; Energy'!N580</f>
        <v/>
      </c>
      <c r="I2098" s="15">
        <f>'M4 - Caffeine &amp; Energy'!AJ580</f>
        <v/>
      </c>
      <c r="J2098" s="15" t="inlineStr">
        <is>
          <t>Capture live promo to assess.</t>
        </is>
      </c>
    </row>
    <row r="2099" ht="28" customHeight="1">
      <c r="A2099" s="15" t="inlineStr">
        <is>
          <t>Adrenaline Shoc</t>
        </is>
      </c>
      <c r="B2099" s="15" t="inlineStr">
        <is>
          <t>Adrenaline Shoc Smart Energy | Acai Berry | 24-pack 473mL</t>
        </is>
      </c>
      <c r="C2099" s="15" t="inlineStr">
        <is>
          <t>4) Caffeine &amp; energy beverage</t>
        </is>
      </c>
      <c r="D2099" s="30">
        <f>'M4 - Caffeine &amp; Energy'!F581</f>
        <v/>
      </c>
      <c r="E2099" s="33">
        <f>'M4 - Caffeine &amp; Energy'!J581</f>
        <v/>
      </c>
      <c r="F2099" s="31">
        <f>'M4 - Caffeine &amp; Energy'!K581</f>
        <v/>
      </c>
      <c r="G2099" s="30">
        <f>'M4 - Caffeine &amp; Energy'!AM581</f>
        <v/>
      </c>
      <c r="H2099" s="31">
        <f>'M4 - Caffeine &amp; Energy'!N581</f>
        <v/>
      </c>
      <c r="I2099" s="15">
        <f>'M4 - Caffeine &amp; Energy'!AJ581</f>
        <v/>
      </c>
      <c r="J2099" s="15" t="inlineStr">
        <is>
          <t>Capture live promo to assess.</t>
        </is>
      </c>
    </row>
    <row r="2100" ht="28" customHeight="1">
      <c r="A2100" s="15" t="inlineStr">
        <is>
          <t>Adrenaline Shoc</t>
        </is>
      </c>
      <c r="B2100" s="15" t="inlineStr">
        <is>
          <t>Adrenaline Shoc Smart Energy | Sour Slurp | single 473mL</t>
        </is>
      </c>
      <c r="C2100" s="15" t="inlineStr">
        <is>
          <t>4) Caffeine &amp; energy beverage</t>
        </is>
      </c>
      <c r="D2100" s="30">
        <f>'M4 - Caffeine &amp; Energy'!F582</f>
        <v/>
      </c>
      <c r="E2100" s="33">
        <f>'M4 - Caffeine &amp; Energy'!J582</f>
        <v/>
      </c>
      <c r="F2100" s="31">
        <f>'M4 - Caffeine &amp; Energy'!K582</f>
        <v/>
      </c>
      <c r="G2100" s="30">
        <f>'M4 - Caffeine &amp; Energy'!AM582</f>
        <v/>
      </c>
      <c r="H2100" s="31">
        <f>'M4 - Caffeine &amp; Energy'!N582</f>
        <v/>
      </c>
      <c r="I2100" s="15">
        <f>'M4 - Caffeine &amp; Energy'!AJ582</f>
        <v/>
      </c>
      <c r="J2100" s="15" t="inlineStr">
        <is>
          <t>Capture live promo to assess.</t>
        </is>
      </c>
    </row>
    <row r="2101" ht="28" customHeight="1">
      <c r="A2101" s="15" t="inlineStr">
        <is>
          <t>Adrenaline Shoc</t>
        </is>
      </c>
      <c r="B2101" s="15" t="inlineStr">
        <is>
          <t>Adrenaline Shoc Smart Energy | Sour Slurp | 8-pack 473mL</t>
        </is>
      </c>
      <c r="C2101" s="15" t="inlineStr">
        <is>
          <t>4) Caffeine &amp; energy beverage</t>
        </is>
      </c>
      <c r="D2101" s="30">
        <f>'M4 - Caffeine &amp; Energy'!F583</f>
        <v/>
      </c>
      <c r="E2101" s="33">
        <f>'M4 - Caffeine &amp; Energy'!J583</f>
        <v/>
      </c>
      <c r="F2101" s="31">
        <f>'M4 - Caffeine &amp; Energy'!K583</f>
        <v/>
      </c>
      <c r="G2101" s="30">
        <f>'M4 - Caffeine &amp; Energy'!AM583</f>
        <v/>
      </c>
      <c r="H2101" s="31">
        <f>'M4 - Caffeine &amp; Energy'!N583</f>
        <v/>
      </c>
      <c r="I2101" s="15">
        <f>'M4 - Caffeine &amp; Energy'!AJ583</f>
        <v/>
      </c>
      <c r="J2101" s="15" t="inlineStr">
        <is>
          <t>Capture live promo to assess.</t>
        </is>
      </c>
    </row>
    <row r="2102" ht="28" customHeight="1">
      <c r="A2102" s="15" t="inlineStr">
        <is>
          <t>Adrenaline Shoc</t>
        </is>
      </c>
      <c r="B2102" s="15" t="inlineStr">
        <is>
          <t>Adrenaline Shoc Smart Energy | Sour Slurp | 12-pack 473mL</t>
        </is>
      </c>
      <c r="C2102" s="15" t="inlineStr">
        <is>
          <t>4) Caffeine &amp; energy beverage</t>
        </is>
      </c>
      <c r="D2102" s="30">
        <f>'M4 - Caffeine &amp; Energy'!F584</f>
        <v/>
      </c>
      <c r="E2102" s="33">
        <f>'M4 - Caffeine &amp; Energy'!J584</f>
        <v/>
      </c>
      <c r="F2102" s="31">
        <f>'M4 - Caffeine &amp; Energy'!K584</f>
        <v/>
      </c>
      <c r="G2102" s="30">
        <f>'M4 - Caffeine &amp; Energy'!AM584</f>
        <v/>
      </c>
      <c r="H2102" s="31">
        <f>'M4 - Caffeine &amp; Energy'!N584</f>
        <v/>
      </c>
      <c r="I2102" s="15">
        <f>'M4 - Caffeine &amp; Energy'!AJ584</f>
        <v/>
      </c>
      <c r="J2102" s="15" t="inlineStr">
        <is>
          <t>Capture live promo to assess.</t>
        </is>
      </c>
    </row>
    <row r="2103" ht="28" customHeight="1">
      <c r="A2103" s="15" t="inlineStr">
        <is>
          <t>Adrenaline Shoc</t>
        </is>
      </c>
      <c r="B2103" s="15" t="inlineStr">
        <is>
          <t>Adrenaline Shoc Smart Energy | Sour Slurp | 18-pack 473mL</t>
        </is>
      </c>
      <c r="C2103" s="15" t="inlineStr">
        <is>
          <t>4) Caffeine &amp; energy beverage</t>
        </is>
      </c>
      <c r="D2103" s="30">
        <f>'M4 - Caffeine &amp; Energy'!F585</f>
        <v/>
      </c>
      <c r="E2103" s="33">
        <f>'M4 - Caffeine &amp; Energy'!J585</f>
        <v/>
      </c>
      <c r="F2103" s="31">
        <f>'M4 - Caffeine &amp; Energy'!K585</f>
        <v/>
      </c>
      <c r="G2103" s="30">
        <f>'M4 - Caffeine &amp; Energy'!AM585</f>
        <v/>
      </c>
      <c r="H2103" s="31">
        <f>'M4 - Caffeine &amp; Energy'!N585</f>
        <v/>
      </c>
      <c r="I2103" s="15">
        <f>'M4 - Caffeine &amp; Energy'!AJ585</f>
        <v/>
      </c>
      <c r="J2103" s="15" t="inlineStr">
        <is>
          <t>Capture live promo to assess.</t>
        </is>
      </c>
    </row>
    <row r="2104" ht="28" customHeight="1">
      <c r="A2104" s="15" t="inlineStr">
        <is>
          <t>Adrenaline Shoc</t>
        </is>
      </c>
      <c r="B2104" s="15" t="inlineStr">
        <is>
          <t>Adrenaline Shoc Smart Energy | Sour Slurp | 24-pack 473mL</t>
        </is>
      </c>
      <c r="C2104" s="15" t="inlineStr">
        <is>
          <t>4) Caffeine &amp; energy beverage</t>
        </is>
      </c>
      <c r="D2104" s="30">
        <f>'M4 - Caffeine &amp; Energy'!F586</f>
        <v/>
      </c>
      <c r="E2104" s="33">
        <f>'M4 - Caffeine &amp; Energy'!J586</f>
        <v/>
      </c>
      <c r="F2104" s="31">
        <f>'M4 - Caffeine &amp; Energy'!K586</f>
        <v/>
      </c>
      <c r="G2104" s="30">
        <f>'M4 - Caffeine &amp; Energy'!AM586</f>
        <v/>
      </c>
      <c r="H2104" s="31">
        <f>'M4 - Caffeine &amp; Energy'!N586</f>
        <v/>
      </c>
      <c r="I2104" s="15">
        <f>'M4 - Caffeine &amp; Energy'!AJ586</f>
        <v/>
      </c>
      <c r="J2104" s="15" t="inlineStr">
        <is>
          <t>Capture live promo to assess.</t>
        </is>
      </c>
    </row>
    <row r="2105" ht="28" customHeight="1">
      <c r="A2105" s="15" t="inlineStr">
        <is>
          <t>Adrenaline Shoc</t>
        </is>
      </c>
      <c r="B2105" s="15" t="inlineStr">
        <is>
          <t>Adrenaline Shoc Smart Energy | Frozen Fusion | single 473mL</t>
        </is>
      </c>
      <c r="C2105" s="15" t="inlineStr">
        <is>
          <t>4) Caffeine &amp; energy beverage</t>
        </is>
      </c>
      <c r="D2105" s="30">
        <f>'M4 - Caffeine &amp; Energy'!F587</f>
        <v/>
      </c>
      <c r="E2105" s="33">
        <f>'M4 - Caffeine &amp; Energy'!J587</f>
        <v/>
      </c>
      <c r="F2105" s="31">
        <f>'M4 - Caffeine &amp; Energy'!K587</f>
        <v/>
      </c>
      <c r="G2105" s="30">
        <f>'M4 - Caffeine &amp; Energy'!AM587</f>
        <v/>
      </c>
      <c r="H2105" s="31">
        <f>'M4 - Caffeine &amp; Energy'!N587</f>
        <v/>
      </c>
      <c r="I2105" s="15">
        <f>'M4 - Caffeine &amp; Energy'!AJ587</f>
        <v/>
      </c>
      <c r="J2105" s="15" t="inlineStr">
        <is>
          <t>Capture live promo to assess.</t>
        </is>
      </c>
    </row>
    <row r="2106" ht="28" customHeight="1">
      <c r="A2106" s="15" t="inlineStr">
        <is>
          <t>Adrenaline Shoc</t>
        </is>
      </c>
      <c r="B2106" s="15" t="inlineStr">
        <is>
          <t>Adrenaline Shoc Smart Energy | Frozen Fusion | 8-pack 473mL</t>
        </is>
      </c>
      <c r="C2106" s="15" t="inlineStr">
        <is>
          <t>4) Caffeine &amp; energy beverage</t>
        </is>
      </c>
      <c r="D2106" s="30">
        <f>'M4 - Caffeine &amp; Energy'!F588</f>
        <v/>
      </c>
      <c r="E2106" s="33">
        <f>'M4 - Caffeine &amp; Energy'!J588</f>
        <v/>
      </c>
      <c r="F2106" s="31">
        <f>'M4 - Caffeine &amp; Energy'!K588</f>
        <v/>
      </c>
      <c r="G2106" s="30">
        <f>'M4 - Caffeine &amp; Energy'!AM588</f>
        <v/>
      </c>
      <c r="H2106" s="31">
        <f>'M4 - Caffeine &amp; Energy'!N588</f>
        <v/>
      </c>
      <c r="I2106" s="15">
        <f>'M4 - Caffeine &amp; Energy'!AJ588</f>
        <v/>
      </c>
      <c r="J2106" s="15" t="inlineStr">
        <is>
          <t>Capture live promo to assess.</t>
        </is>
      </c>
    </row>
    <row r="2107" ht="28" customHeight="1">
      <c r="A2107" s="15" t="inlineStr">
        <is>
          <t>Adrenaline Shoc</t>
        </is>
      </c>
      <c r="B2107" s="15" t="inlineStr">
        <is>
          <t>Adrenaline Shoc Smart Energy | Frozen Fusion | 12-pack 473mL</t>
        </is>
      </c>
      <c r="C2107" s="15" t="inlineStr">
        <is>
          <t>4) Caffeine &amp; energy beverage</t>
        </is>
      </c>
      <c r="D2107" s="30">
        <f>'M4 - Caffeine &amp; Energy'!F589</f>
        <v/>
      </c>
      <c r="E2107" s="33">
        <f>'M4 - Caffeine &amp; Energy'!J589</f>
        <v/>
      </c>
      <c r="F2107" s="31">
        <f>'M4 - Caffeine &amp; Energy'!K589</f>
        <v/>
      </c>
      <c r="G2107" s="30">
        <f>'M4 - Caffeine &amp; Energy'!AM589</f>
        <v/>
      </c>
      <c r="H2107" s="31">
        <f>'M4 - Caffeine &amp; Energy'!N589</f>
        <v/>
      </c>
      <c r="I2107" s="15">
        <f>'M4 - Caffeine &amp; Energy'!AJ589</f>
        <v/>
      </c>
      <c r="J2107" s="15" t="inlineStr">
        <is>
          <t>Capture live promo to assess.</t>
        </is>
      </c>
    </row>
    <row r="2108" ht="28" customHeight="1">
      <c r="A2108" s="15" t="inlineStr">
        <is>
          <t>Adrenaline Shoc</t>
        </is>
      </c>
      <c r="B2108" s="15" t="inlineStr">
        <is>
          <t>Adrenaline Shoc Smart Energy | Frozen Fusion | 18-pack 473mL</t>
        </is>
      </c>
      <c r="C2108" s="15" t="inlineStr">
        <is>
          <t>4) Caffeine &amp; energy beverage</t>
        </is>
      </c>
      <c r="D2108" s="30">
        <f>'M4 - Caffeine &amp; Energy'!F590</f>
        <v/>
      </c>
      <c r="E2108" s="33">
        <f>'M4 - Caffeine &amp; Energy'!J590</f>
        <v/>
      </c>
      <c r="F2108" s="31">
        <f>'M4 - Caffeine &amp; Energy'!K590</f>
        <v/>
      </c>
      <c r="G2108" s="30">
        <f>'M4 - Caffeine &amp; Energy'!AM590</f>
        <v/>
      </c>
      <c r="H2108" s="31">
        <f>'M4 - Caffeine &amp; Energy'!N590</f>
        <v/>
      </c>
      <c r="I2108" s="15">
        <f>'M4 - Caffeine &amp; Energy'!AJ590</f>
        <v/>
      </c>
      <c r="J2108" s="15" t="inlineStr">
        <is>
          <t>Capture live promo to assess.</t>
        </is>
      </c>
    </row>
    <row r="2109" ht="28" customHeight="1">
      <c r="A2109" s="15" t="inlineStr">
        <is>
          <t>Adrenaline Shoc</t>
        </is>
      </c>
      <c r="B2109" s="15" t="inlineStr">
        <is>
          <t>Adrenaline Shoc Smart Energy | Frozen Fusion | 24-pack 473mL</t>
        </is>
      </c>
      <c r="C2109" s="15" t="inlineStr">
        <is>
          <t>4) Caffeine &amp; energy beverage</t>
        </is>
      </c>
      <c r="D2109" s="30">
        <f>'M4 - Caffeine &amp; Energy'!F591</f>
        <v/>
      </c>
      <c r="E2109" s="33">
        <f>'M4 - Caffeine &amp; Energy'!J591</f>
        <v/>
      </c>
      <c r="F2109" s="31">
        <f>'M4 - Caffeine &amp; Energy'!K591</f>
        <v/>
      </c>
      <c r="G2109" s="30">
        <f>'M4 - Caffeine &amp; Energy'!AM591</f>
        <v/>
      </c>
      <c r="H2109" s="31">
        <f>'M4 - Caffeine &amp; Energy'!N591</f>
        <v/>
      </c>
      <c r="I2109" s="15">
        <f>'M4 - Caffeine &amp; Energy'!AJ591</f>
        <v/>
      </c>
      <c r="J2109" s="15" t="inlineStr">
        <is>
          <t>Capture live promo to assess.</t>
        </is>
      </c>
    </row>
    <row r="2110" ht="28" customHeight="1">
      <c r="A2110" s="15" t="inlineStr">
        <is>
          <t>Adrenaline Shoc</t>
        </is>
      </c>
      <c r="B2110" s="15" t="inlineStr">
        <is>
          <t>Adrenaline Shoc Smart Energy | Peach Mango | single 473mL</t>
        </is>
      </c>
      <c r="C2110" s="15" t="inlineStr">
        <is>
          <t>4) Caffeine &amp; energy beverage</t>
        </is>
      </c>
      <c r="D2110" s="30">
        <f>'M4 - Caffeine &amp; Energy'!F592</f>
        <v/>
      </c>
      <c r="E2110" s="33">
        <f>'M4 - Caffeine &amp; Energy'!J592</f>
        <v/>
      </c>
      <c r="F2110" s="31">
        <f>'M4 - Caffeine &amp; Energy'!K592</f>
        <v/>
      </c>
      <c r="G2110" s="30">
        <f>'M4 - Caffeine &amp; Energy'!AM592</f>
        <v/>
      </c>
      <c r="H2110" s="31">
        <f>'M4 - Caffeine &amp; Energy'!N592</f>
        <v/>
      </c>
      <c r="I2110" s="15">
        <f>'M4 - Caffeine &amp; Energy'!AJ592</f>
        <v/>
      </c>
      <c r="J2110" s="15" t="inlineStr">
        <is>
          <t>Capture live promo to assess.</t>
        </is>
      </c>
    </row>
    <row r="2111" ht="28" customHeight="1">
      <c r="A2111" s="15" t="inlineStr">
        <is>
          <t>Adrenaline Shoc</t>
        </is>
      </c>
      <c r="B2111" s="15" t="inlineStr">
        <is>
          <t>Adrenaline Shoc Smart Energy | Peach Mango | 8-pack 473mL</t>
        </is>
      </c>
      <c r="C2111" s="15" t="inlineStr">
        <is>
          <t>4) Caffeine &amp; energy beverage</t>
        </is>
      </c>
      <c r="D2111" s="30">
        <f>'M4 - Caffeine &amp; Energy'!F593</f>
        <v/>
      </c>
      <c r="E2111" s="33">
        <f>'M4 - Caffeine &amp; Energy'!J593</f>
        <v/>
      </c>
      <c r="F2111" s="31">
        <f>'M4 - Caffeine &amp; Energy'!K593</f>
        <v/>
      </c>
      <c r="G2111" s="30">
        <f>'M4 - Caffeine &amp; Energy'!AM593</f>
        <v/>
      </c>
      <c r="H2111" s="31">
        <f>'M4 - Caffeine &amp; Energy'!N593</f>
        <v/>
      </c>
      <c r="I2111" s="15">
        <f>'M4 - Caffeine &amp; Energy'!AJ593</f>
        <v/>
      </c>
      <c r="J2111" s="15" t="inlineStr">
        <is>
          <t>Capture live promo to assess.</t>
        </is>
      </c>
    </row>
    <row r="2112" ht="28" customHeight="1">
      <c r="A2112" s="15" t="inlineStr">
        <is>
          <t>Adrenaline Shoc</t>
        </is>
      </c>
      <c r="B2112" s="15" t="inlineStr">
        <is>
          <t>Adrenaline Shoc Smart Energy | Peach Mango | 12-pack 473mL</t>
        </is>
      </c>
      <c r="C2112" s="15" t="inlineStr">
        <is>
          <t>4) Caffeine &amp; energy beverage</t>
        </is>
      </c>
      <c r="D2112" s="30">
        <f>'M4 - Caffeine &amp; Energy'!F594</f>
        <v/>
      </c>
      <c r="E2112" s="33">
        <f>'M4 - Caffeine &amp; Energy'!J594</f>
        <v/>
      </c>
      <c r="F2112" s="31">
        <f>'M4 - Caffeine &amp; Energy'!K594</f>
        <v/>
      </c>
      <c r="G2112" s="30">
        <f>'M4 - Caffeine &amp; Energy'!AM594</f>
        <v/>
      </c>
      <c r="H2112" s="31">
        <f>'M4 - Caffeine &amp; Energy'!N594</f>
        <v/>
      </c>
      <c r="I2112" s="15">
        <f>'M4 - Caffeine &amp; Energy'!AJ594</f>
        <v/>
      </c>
      <c r="J2112" s="15" t="inlineStr">
        <is>
          <t>Capture live promo to assess.</t>
        </is>
      </c>
    </row>
    <row r="2113" ht="28" customHeight="1">
      <c r="A2113" s="15" t="inlineStr">
        <is>
          <t>Adrenaline Shoc</t>
        </is>
      </c>
      <c r="B2113" s="15" t="inlineStr">
        <is>
          <t>Adrenaline Shoc Smart Energy | Peach Mango | 18-pack 473mL</t>
        </is>
      </c>
      <c r="C2113" s="15" t="inlineStr">
        <is>
          <t>4) Caffeine &amp; energy beverage</t>
        </is>
      </c>
      <c r="D2113" s="30">
        <f>'M4 - Caffeine &amp; Energy'!F595</f>
        <v/>
      </c>
      <c r="E2113" s="33">
        <f>'M4 - Caffeine &amp; Energy'!J595</f>
        <v/>
      </c>
      <c r="F2113" s="31">
        <f>'M4 - Caffeine &amp; Energy'!K595</f>
        <v/>
      </c>
      <c r="G2113" s="30">
        <f>'M4 - Caffeine &amp; Energy'!AM595</f>
        <v/>
      </c>
      <c r="H2113" s="31">
        <f>'M4 - Caffeine &amp; Energy'!N595</f>
        <v/>
      </c>
      <c r="I2113" s="15">
        <f>'M4 - Caffeine &amp; Energy'!AJ595</f>
        <v/>
      </c>
      <c r="J2113" s="15" t="inlineStr">
        <is>
          <t>Capture live promo to assess.</t>
        </is>
      </c>
    </row>
    <row r="2114" ht="28" customHeight="1">
      <c r="A2114" s="15" t="inlineStr">
        <is>
          <t>Adrenaline Shoc</t>
        </is>
      </c>
      <c r="B2114" s="15" t="inlineStr">
        <is>
          <t>Adrenaline Shoc Smart Energy | Peach Mango | 24-pack 473mL</t>
        </is>
      </c>
      <c r="C2114" s="15" t="inlineStr">
        <is>
          <t>4) Caffeine &amp; energy beverage</t>
        </is>
      </c>
      <c r="D2114" s="30">
        <f>'M4 - Caffeine &amp; Energy'!F596</f>
        <v/>
      </c>
      <c r="E2114" s="33">
        <f>'M4 - Caffeine &amp; Energy'!J596</f>
        <v/>
      </c>
      <c r="F2114" s="31">
        <f>'M4 - Caffeine &amp; Energy'!K596</f>
        <v/>
      </c>
      <c r="G2114" s="30">
        <f>'M4 - Caffeine &amp; Energy'!AM596</f>
        <v/>
      </c>
      <c r="H2114" s="31">
        <f>'M4 - Caffeine &amp; Energy'!N596</f>
        <v/>
      </c>
      <c r="I2114" s="15">
        <f>'M4 - Caffeine &amp; Energy'!AJ596</f>
        <v/>
      </c>
      <c r="J2114" s="15" t="inlineStr">
        <is>
          <t>Capture live promo to assess.</t>
        </is>
      </c>
    </row>
    <row r="2115" ht="28" customHeight="1">
      <c r="A2115" s="15" t="inlineStr">
        <is>
          <t>Arizona</t>
        </is>
      </c>
      <c r="B2115" s="15" t="inlineStr">
        <is>
          <t>Arizona Green Tea | Green Tea w/ Honey | single 680mL</t>
        </is>
      </c>
      <c r="C2115" s="15" t="inlineStr">
        <is>
          <t>4) Caffeine &amp; energy beverage</t>
        </is>
      </c>
      <c r="D2115" s="30">
        <f>'M4 - Caffeine &amp; Energy'!F597</f>
        <v/>
      </c>
      <c r="E2115" s="33">
        <f>'M4 - Caffeine &amp; Energy'!J597</f>
        <v/>
      </c>
      <c r="F2115" s="31">
        <f>'M4 - Caffeine &amp; Energy'!K597</f>
        <v/>
      </c>
      <c r="G2115" s="30">
        <f>'M4 - Caffeine &amp; Energy'!AM597</f>
        <v/>
      </c>
      <c r="H2115" s="31">
        <f>'M4 - Caffeine &amp; Energy'!N597</f>
        <v/>
      </c>
      <c r="I2115" s="15">
        <f>'M4 - Caffeine &amp; Energy'!AJ597</f>
        <v/>
      </c>
      <c r="J2115" s="15" t="inlineStr">
        <is>
          <t>Capture live promo to assess.</t>
        </is>
      </c>
    </row>
    <row r="2116" ht="28" customHeight="1">
      <c r="A2116" s="15" t="inlineStr">
        <is>
          <t>Arizona</t>
        </is>
      </c>
      <c r="B2116" s="15" t="inlineStr">
        <is>
          <t>Arizona Green Tea | Green Tea w/ Honey | 6-pack 680mL</t>
        </is>
      </c>
      <c r="C2116" s="15" t="inlineStr">
        <is>
          <t>4) Caffeine &amp; energy beverage</t>
        </is>
      </c>
      <c r="D2116" s="30">
        <f>'M4 - Caffeine &amp; Energy'!F598</f>
        <v/>
      </c>
      <c r="E2116" s="33">
        <f>'M4 - Caffeine &amp; Energy'!J598</f>
        <v/>
      </c>
      <c r="F2116" s="31">
        <f>'M4 - Caffeine &amp; Energy'!K598</f>
        <v/>
      </c>
      <c r="G2116" s="30">
        <f>'M4 - Caffeine &amp; Energy'!AM598</f>
        <v/>
      </c>
      <c r="H2116" s="31">
        <f>'M4 - Caffeine &amp; Energy'!N598</f>
        <v/>
      </c>
      <c r="I2116" s="15">
        <f>'M4 - Caffeine &amp; Energy'!AJ598</f>
        <v/>
      </c>
      <c r="J2116" s="15" t="inlineStr">
        <is>
          <t>Capture live promo to assess.</t>
        </is>
      </c>
    </row>
    <row r="2117" ht="28" customHeight="1">
      <c r="A2117" s="15" t="inlineStr">
        <is>
          <t>Arizona</t>
        </is>
      </c>
      <c r="B2117" s="15" t="inlineStr">
        <is>
          <t>Arizona Green Tea | Green Tea w/ Honey | 12-pack 680mL</t>
        </is>
      </c>
      <c r="C2117" s="15" t="inlineStr">
        <is>
          <t>4) Caffeine &amp; energy beverage</t>
        </is>
      </c>
      <c r="D2117" s="30">
        <f>'M4 - Caffeine &amp; Energy'!F599</f>
        <v/>
      </c>
      <c r="E2117" s="33">
        <f>'M4 - Caffeine &amp; Energy'!J599</f>
        <v/>
      </c>
      <c r="F2117" s="31">
        <f>'M4 - Caffeine &amp; Energy'!K599</f>
        <v/>
      </c>
      <c r="G2117" s="30">
        <f>'M4 - Caffeine &amp; Energy'!AM599</f>
        <v/>
      </c>
      <c r="H2117" s="31">
        <f>'M4 - Caffeine &amp; Energy'!N599</f>
        <v/>
      </c>
      <c r="I2117" s="15">
        <f>'M4 - Caffeine &amp; Energy'!AJ599</f>
        <v/>
      </c>
      <c r="J2117" s="15" t="inlineStr">
        <is>
          <t>Capture live promo to assess.</t>
        </is>
      </c>
    </row>
    <row r="2118" ht="28" customHeight="1">
      <c r="A2118" s="15" t="inlineStr">
        <is>
          <t>Arizona</t>
        </is>
      </c>
      <c r="B2118" s="15" t="inlineStr">
        <is>
          <t>Arizona Green Tea | Green Tea w/ Honey | 24-pack 680mL</t>
        </is>
      </c>
      <c r="C2118" s="15" t="inlineStr">
        <is>
          <t>4) Caffeine &amp; energy beverage</t>
        </is>
      </c>
      <c r="D2118" s="30">
        <f>'M4 - Caffeine &amp; Energy'!F600</f>
        <v/>
      </c>
      <c r="E2118" s="33">
        <f>'M4 - Caffeine &amp; Energy'!J600</f>
        <v/>
      </c>
      <c r="F2118" s="31">
        <f>'M4 - Caffeine &amp; Energy'!K600</f>
        <v/>
      </c>
      <c r="G2118" s="30">
        <f>'M4 - Caffeine &amp; Energy'!AM600</f>
        <v/>
      </c>
      <c r="H2118" s="31">
        <f>'M4 - Caffeine &amp; Energy'!N600</f>
        <v/>
      </c>
      <c r="I2118" s="15">
        <f>'M4 - Caffeine &amp; Energy'!AJ600</f>
        <v/>
      </c>
      <c r="J2118" s="15" t="inlineStr">
        <is>
          <t>Capture live promo to assess.</t>
        </is>
      </c>
    </row>
    <row r="2119" ht="28" customHeight="1">
      <c r="A2119" s="15" t="inlineStr">
        <is>
          <t>Arizona</t>
        </is>
      </c>
      <c r="B2119" s="15" t="inlineStr">
        <is>
          <t>Arizona Green Tea | Arnold Palmer | single 680mL</t>
        </is>
      </c>
      <c r="C2119" s="15" t="inlineStr">
        <is>
          <t>4) Caffeine &amp; energy beverage</t>
        </is>
      </c>
      <c r="D2119" s="30">
        <f>'M4 - Caffeine &amp; Energy'!F601</f>
        <v/>
      </c>
      <c r="E2119" s="33">
        <f>'M4 - Caffeine &amp; Energy'!J601</f>
        <v/>
      </c>
      <c r="F2119" s="31">
        <f>'M4 - Caffeine &amp; Energy'!K601</f>
        <v/>
      </c>
      <c r="G2119" s="30">
        <f>'M4 - Caffeine &amp; Energy'!AM601</f>
        <v/>
      </c>
      <c r="H2119" s="31">
        <f>'M4 - Caffeine &amp; Energy'!N601</f>
        <v/>
      </c>
      <c r="I2119" s="15">
        <f>'M4 - Caffeine &amp; Energy'!AJ601</f>
        <v/>
      </c>
      <c r="J2119" s="15" t="inlineStr">
        <is>
          <t>Capture live promo to assess.</t>
        </is>
      </c>
    </row>
    <row r="2120" ht="28" customHeight="1">
      <c r="A2120" s="15" t="inlineStr">
        <is>
          <t>Arizona</t>
        </is>
      </c>
      <c r="B2120" s="15" t="inlineStr">
        <is>
          <t>Arizona Green Tea | Arnold Palmer | 6-pack 680mL</t>
        </is>
      </c>
      <c r="C2120" s="15" t="inlineStr">
        <is>
          <t>4) Caffeine &amp; energy beverage</t>
        </is>
      </c>
      <c r="D2120" s="30">
        <f>'M4 - Caffeine &amp; Energy'!F602</f>
        <v/>
      </c>
      <c r="E2120" s="33">
        <f>'M4 - Caffeine &amp; Energy'!J602</f>
        <v/>
      </c>
      <c r="F2120" s="31">
        <f>'M4 - Caffeine &amp; Energy'!K602</f>
        <v/>
      </c>
      <c r="G2120" s="30">
        <f>'M4 - Caffeine &amp; Energy'!AM602</f>
        <v/>
      </c>
      <c r="H2120" s="31">
        <f>'M4 - Caffeine &amp; Energy'!N602</f>
        <v/>
      </c>
      <c r="I2120" s="15">
        <f>'M4 - Caffeine &amp; Energy'!AJ602</f>
        <v/>
      </c>
      <c r="J2120" s="15" t="inlineStr">
        <is>
          <t>Capture live promo to assess.</t>
        </is>
      </c>
    </row>
    <row r="2121" ht="28" customHeight="1">
      <c r="A2121" s="15" t="inlineStr">
        <is>
          <t>Arizona</t>
        </is>
      </c>
      <c r="B2121" s="15" t="inlineStr">
        <is>
          <t>Arizona Green Tea | Arnold Palmer | 12-pack 680mL</t>
        </is>
      </c>
      <c r="C2121" s="15" t="inlineStr">
        <is>
          <t>4) Caffeine &amp; energy beverage</t>
        </is>
      </c>
      <c r="D2121" s="30">
        <f>'M4 - Caffeine &amp; Energy'!F603</f>
        <v/>
      </c>
      <c r="E2121" s="33">
        <f>'M4 - Caffeine &amp; Energy'!J603</f>
        <v/>
      </c>
      <c r="F2121" s="31">
        <f>'M4 - Caffeine &amp; Energy'!K603</f>
        <v/>
      </c>
      <c r="G2121" s="30">
        <f>'M4 - Caffeine &amp; Energy'!AM603</f>
        <v/>
      </c>
      <c r="H2121" s="31">
        <f>'M4 - Caffeine &amp; Energy'!N603</f>
        <v/>
      </c>
      <c r="I2121" s="15">
        <f>'M4 - Caffeine &amp; Energy'!AJ603</f>
        <v/>
      </c>
      <c r="J2121" s="15" t="inlineStr">
        <is>
          <t>Capture live promo to assess.</t>
        </is>
      </c>
    </row>
    <row r="2122" ht="28" customHeight="1">
      <c r="A2122" s="15" t="inlineStr">
        <is>
          <t>Arizona</t>
        </is>
      </c>
      <c r="B2122" s="15" t="inlineStr">
        <is>
          <t>Arizona Green Tea | Arnold Palmer | 24-pack 680mL</t>
        </is>
      </c>
      <c r="C2122" s="15" t="inlineStr">
        <is>
          <t>4) Caffeine &amp; energy beverage</t>
        </is>
      </c>
      <c r="D2122" s="30">
        <f>'M4 - Caffeine &amp; Energy'!F604</f>
        <v/>
      </c>
      <c r="E2122" s="33">
        <f>'M4 - Caffeine &amp; Energy'!J604</f>
        <v/>
      </c>
      <c r="F2122" s="31">
        <f>'M4 - Caffeine &amp; Energy'!K604</f>
        <v/>
      </c>
      <c r="G2122" s="30">
        <f>'M4 - Caffeine &amp; Energy'!AM604</f>
        <v/>
      </c>
      <c r="H2122" s="31">
        <f>'M4 - Caffeine &amp; Energy'!N604</f>
        <v/>
      </c>
      <c r="I2122" s="15">
        <f>'M4 - Caffeine &amp; Energy'!AJ604</f>
        <v/>
      </c>
      <c r="J2122" s="15" t="inlineStr">
        <is>
          <t>Capture live promo to assess.</t>
        </is>
      </c>
    </row>
    <row r="2123" ht="28" customHeight="1">
      <c r="A2123" s="15" t="inlineStr">
        <is>
          <t>Arizona</t>
        </is>
      </c>
      <c r="B2123" s="15" t="inlineStr">
        <is>
          <t>Arizona Green Tea | Mucho Mango | single 680mL</t>
        </is>
      </c>
      <c r="C2123" s="15" t="inlineStr">
        <is>
          <t>4) Caffeine &amp; energy beverage</t>
        </is>
      </c>
      <c r="D2123" s="30">
        <f>'M4 - Caffeine &amp; Energy'!F605</f>
        <v/>
      </c>
      <c r="E2123" s="33">
        <f>'M4 - Caffeine &amp; Energy'!J605</f>
        <v/>
      </c>
      <c r="F2123" s="31">
        <f>'M4 - Caffeine &amp; Energy'!K605</f>
        <v/>
      </c>
      <c r="G2123" s="30">
        <f>'M4 - Caffeine &amp; Energy'!AM605</f>
        <v/>
      </c>
      <c r="H2123" s="31">
        <f>'M4 - Caffeine &amp; Energy'!N605</f>
        <v/>
      </c>
      <c r="I2123" s="15">
        <f>'M4 - Caffeine &amp; Energy'!AJ605</f>
        <v/>
      </c>
      <c r="J2123" s="15" t="inlineStr">
        <is>
          <t>Capture live promo to assess.</t>
        </is>
      </c>
    </row>
    <row r="2124" ht="28" customHeight="1">
      <c r="A2124" s="15" t="inlineStr">
        <is>
          <t>Arizona</t>
        </is>
      </c>
      <c r="B2124" s="15" t="inlineStr">
        <is>
          <t>Arizona Green Tea | Mucho Mango | 6-pack 680mL</t>
        </is>
      </c>
      <c r="C2124" s="15" t="inlineStr">
        <is>
          <t>4) Caffeine &amp; energy beverage</t>
        </is>
      </c>
      <c r="D2124" s="30">
        <f>'M4 - Caffeine &amp; Energy'!F606</f>
        <v/>
      </c>
      <c r="E2124" s="33">
        <f>'M4 - Caffeine &amp; Energy'!J606</f>
        <v/>
      </c>
      <c r="F2124" s="31">
        <f>'M4 - Caffeine &amp; Energy'!K606</f>
        <v/>
      </c>
      <c r="G2124" s="30">
        <f>'M4 - Caffeine &amp; Energy'!AM606</f>
        <v/>
      </c>
      <c r="H2124" s="31">
        <f>'M4 - Caffeine &amp; Energy'!N606</f>
        <v/>
      </c>
      <c r="I2124" s="15">
        <f>'M4 - Caffeine &amp; Energy'!AJ606</f>
        <v/>
      </c>
      <c r="J2124" s="15" t="inlineStr">
        <is>
          <t>Capture live promo to assess.</t>
        </is>
      </c>
    </row>
    <row r="2125" ht="28" customHeight="1">
      <c r="A2125" s="15" t="inlineStr">
        <is>
          <t>Arizona</t>
        </is>
      </c>
      <c r="B2125" s="15" t="inlineStr">
        <is>
          <t>Arizona Green Tea | Mucho Mango | 12-pack 680mL</t>
        </is>
      </c>
      <c r="C2125" s="15" t="inlineStr">
        <is>
          <t>4) Caffeine &amp; energy beverage</t>
        </is>
      </c>
      <c r="D2125" s="30">
        <f>'M4 - Caffeine &amp; Energy'!F607</f>
        <v/>
      </c>
      <c r="E2125" s="33">
        <f>'M4 - Caffeine &amp; Energy'!J607</f>
        <v/>
      </c>
      <c r="F2125" s="31">
        <f>'M4 - Caffeine &amp; Energy'!K607</f>
        <v/>
      </c>
      <c r="G2125" s="30">
        <f>'M4 - Caffeine &amp; Energy'!AM607</f>
        <v/>
      </c>
      <c r="H2125" s="31">
        <f>'M4 - Caffeine &amp; Energy'!N607</f>
        <v/>
      </c>
      <c r="I2125" s="15">
        <f>'M4 - Caffeine &amp; Energy'!AJ607</f>
        <v/>
      </c>
      <c r="J2125" s="15" t="inlineStr">
        <is>
          <t>Capture live promo to assess.</t>
        </is>
      </c>
    </row>
    <row r="2126" ht="28" customHeight="1">
      <c r="A2126" s="15" t="inlineStr">
        <is>
          <t>Arizona</t>
        </is>
      </c>
      <c r="B2126" s="15" t="inlineStr">
        <is>
          <t>Arizona Green Tea | Mucho Mango | 24-pack 680mL</t>
        </is>
      </c>
      <c r="C2126" s="15" t="inlineStr">
        <is>
          <t>4) Caffeine &amp; energy beverage</t>
        </is>
      </c>
      <c r="D2126" s="30">
        <f>'M4 - Caffeine &amp; Energy'!F608</f>
        <v/>
      </c>
      <c r="E2126" s="33">
        <f>'M4 - Caffeine &amp; Energy'!J608</f>
        <v/>
      </c>
      <c r="F2126" s="31">
        <f>'M4 - Caffeine &amp; Energy'!K608</f>
        <v/>
      </c>
      <c r="G2126" s="30">
        <f>'M4 - Caffeine &amp; Energy'!AM608</f>
        <v/>
      </c>
      <c r="H2126" s="31">
        <f>'M4 - Caffeine &amp; Energy'!N608</f>
        <v/>
      </c>
      <c r="I2126" s="15">
        <f>'M4 - Caffeine &amp; Energy'!AJ608</f>
        <v/>
      </c>
      <c r="J2126" s="15" t="inlineStr">
        <is>
          <t>Capture live promo to assess.</t>
        </is>
      </c>
    </row>
    <row r="2127" ht="28" customHeight="1">
      <c r="A2127" s="15" t="inlineStr">
        <is>
          <t>Arizona</t>
        </is>
      </c>
      <c r="B2127" s="15" t="inlineStr">
        <is>
          <t>Arizona Green Tea | Watermelon | single 680mL</t>
        </is>
      </c>
      <c r="C2127" s="15" t="inlineStr">
        <is>
          <t>4) Caffeine &amp; energy beverage</t>
        </is>
      </c>
      <c r="D2127" s="30">
        <f>'M4 - Caffeine &amp; Energy'!F609</f>
        <v/>
      </c>
      <c r="E2127" s="33">
        <f>'M4 - Caffeine &amp; Energy'!J609</f>
        <v/>
      </c>
      <c r="F2127" s="31">
        <f>'M4 - Caffeine &amp; Energy'!K609</f>
        <v/>
      </c>
      <c r="G2127" s="30">
        <f>'M4 - Caffeine &amp; Energy'!AM609</f>
        <v/>
      </c>
      <c r="H2127" s="31">
        <f>'M4 - Caffeine &amp; Energy'!N609</f>
        <v/>
      </c>
      <c r="I2127" s="15">
        <f>'M4 - Caffeine &amp; Energy'!AJ609</f>
        <v/>
      </c>
      <c r="J2127" s="15" t="inlineStr">
        <is>
          <t>Capture live promo to assess.</t>
        </is>
      </c>
    </row>
    <row r="2128" ht="28" customHeight="1">
      <c r="A2128" s="15" t="inlineStr">
        <is>
          <t>Arizona</t>
        </is>
      </c>
      <c r="B2128" s="15" t="inlineStr">
        <is>
          <t>Arizona Green Tea | Watermelon | 6-pack 680mL</t>
        </is>
      </c>
      <c r="C2128" s="15" t="inlineStr">
        <is>
          <t>4) Caffeine &amp; energy beverage</t>
        </is>
      </c>
      <c r="D2128" s="30">
        <f>'M4 - Caffeine &amp; Energy'!F610</f>
        <v/>
      </c>
      <c r="E2128" s="33">
        <f>'M4 - Caffeine &amp; Energy'!J610</f>
        <v/>
      </c>
      <c r="F2128" s="31">
        <f>'M4 - Caffeine &amp; Energy'!K610</f>
        <v/>
      </c>
      <c r="G2128" s="30">
        <f>'M4 - Caffeine &amp; Energy'!AM610</f>
        <v/>
      </c>
      <c r="H2128" s="31">
        <f>'M4 - Caffeine &amp; Energy'!N610</f>
        <v/>
      </c>
      <c r="I2128" s="15">
        <f>'M4 - Caffeine &amp; Energy'!AJ610</f>
        <v/>
      </c>
      <c r="J2128" s="15" t="inlineStr">
        <is>
          <t>Capture live promo to assess.</t>
        </is>
      </c>
    </row>
    <row r="2129" ht="28" customHeight="1">
      <c r="A2129" s="15" t="inlineStr">
        <is>
          <t>Arizona</t>
        </is>
      </c>
      <c r="B2129" s="15" t="inlineStr">
        <is>
          <t>Arizona Green Tea | Watermelon | 12-pack 680mL</t>
        </is>
      </c>
      <c r="C2129" s="15" t="inlineStr">
        <is>
          <t>4) Caffeine &amp; energy beverage</t>
        </is>
      </c>
      <c r="D2129" s="30">
        <f>'M4 - Caffeine &amp; Energy'!F611</f>
        <v/>
      </c>
      <c r="E2129" s="33">
        <f>'M4 - Caffeine &amp; Energy'!J611</f>
        <v/>
      </c>
      <c r="F2129" s="31">
        <f>'M4 - Caffeine &amp; Energy'!K611</f>
        <v/>
      </c>
      <c r="G2129" s="30">
        <f>'M4 - Caffeine &amp; Energy'!AM611</f>
        <v/>
      </c>
      <c r="H2129" s="31">
        <f>'M4 - Caffeine &amp; Energy'!N611</f>
        <v/>
      </c>
      <c r="I2129" s="15">
        <f>'M4 - Caffeine &amp; Energy'!AJ611</f>
        <v/>
      </c>
      <c r="J2129" s="15" t="inlineStr">
        <is>
          <t>Capture live promo to assess.</t>
        </is>
      </c>
    </row>
    <row r="2130" ht="28" customHeight="1">
      <c r="A2130" s="15" t="inlineStr">
        <is>
          <t>Arizona</t>
        </is>
      </c>
      <c r="B2130" s="15" t="inlineStr">
        <is>
          <t>Arizona Green Tea | Watermelon | 24-pack 680mL</t>
        </is>
      </c>
      <c r="C2130" s="15" t="inlineStr">
        <is>
          <t>4) Caffeine &amp; energy beverage</t>
        </is>
      </c>
      <c r="D2130" s="30">
        <f>'M4 - Caffeine &amp; Energy'!F612</f>
        <v/>
      </c>
      <c r="E2130" s="33">
        <f>'M4 - Caffeine &amp; Energy'!J612</f>
        <v/>
      </c>
      <c r="F2130" s="31">
        <f>'M4 - Caffeine &amp; Energy'!K612</f>
        <v/>
      </c>
      <c r="G2130" s="30">
        <f>'M4 - Caffeine &amp; Energy'!AM612</f>
        <v/>
      </c>
      <c r="H2130" s="31">
        <f>'M4 - Caffeine &amp; Energy'!N612</f>
        <v/>
      </c>
      <c r="I2130" s="15">
        <f>'M4 - Caffeine &amp; Energy'!AJ612</f>
        <v/>
      </c>
      <c r="J2130" s="15" t="inlineStr">
        <is>
          <t>Capture live promo to assess.</t>
        </is>
      </c>
    </row>
    <row r="2131" ht="28" customHeight="1">
      <c r="A2131" s="15" t="inlineStr">
        <is>
          <t>Arizona</t>
        </is>
      </c>
      <c r="B2131" s="15" t="inlineStr">
        <is>
          <t>Arizona Green Tea | Lemon Tea | single 680mL</t>
        </is>
      </c>
      <c r="C2131" s="15" t="inlineStr">
        <is>
          <t>4) Caffeine &amp; energy beverage</t>
        </is>
      </c>
      <c r="D2131" s="30">
        <f>'M4 - Caffeine &amp; Energy'!F613</f>
        <v/>
      </c>
      <c r="E2131" s="33">
        <f>'M4 - Caffeine &amp; Energy'!J613</f>
        <v/>
      </c>
      <c r="F2131" s="31">
        <f>'M4 - Caffeine &amp; Energy'!K613</f>
        <v/>
      </c>
      <c r="G2131" s="30">
        <f>'M4 - Caffeine &amp; Energy'!AM613</f>
        <v/>
      </c>
      <c r="H2131" s="31">
        <f>'M4 - Caffeine &amp; Energy'!N613</f>
        <v/>
      </c>
      <c r="I2131" s="15">
        <f>'M4 - Caffeine &amp; Energy'!AJ613</f>
        <v/>
      </c>
      <c r="J2131" s="15" t="inlineStr">
        <is>
          <t>Capture live promo to assess.</t>
        </is>
      </c>
    </row>
    <row r="2132" ht="28" customHeight="1">
      <c r="A2132" s="15" t="inlineStr">
        <is>
          <t>Arizona</t>
        </is>
      </c>
      <c r="B2132" s="15" t="inlineStr">
        <is>
          <t>Arizona Green Tea | Lemon Tea | 6-pack 680mL</t>
        </is>
      </c>
      <c r="C2132" s="15" t="inlineStr">
        <is>
          <t>4) Caffeine &amp; energy beverage</t>
        </is>
      </c>
      <c r="D2132" s="30">
        <f>'M4 - Caffeine &amp; Energy'!F614</f>
        <v/>
      </c>
      <c r="E2132" s="33">
        <f>'M4 - Caffeine &amp; Energy'!J614</f>
        <v/>
      </c>
      <c r="F2132" s="31">
        <f>'M4 - Caffeine &amp; Energy'!K614</f>
        <v/>
      </c>
      <c r="G2132" s="30">
        <f>'M4 - Caffeine &amp; Energy'!AM614</f>
        <v/>
      </c>
      <c r="H2132" s="31">
        <f>'M4 - Caffeine &amp; Energy'!N614</f>
        <v/>
      </c>
      <c r="I2132" s="15">
        <f>'M4 - Caffeine &amp; Energy'!AJ614</f>
        <v/>
      </c>
      <c r="J2132" s="15" t="inlineStr">
        <is>
          <t>Capture live promo to assess.</t>
        </is>
      </c>
    </row>
    <row r="2133" ht="28" customHeight="1">
      <c r="A2133" s="15" t="inlineStr">
        <is>
          <t>Arizona</t>
        </is>
      </c>
      <c r="B2133" s="15" t="inlineStr">
        <is>
          <t>Arizona Green Tea | Lemon Tea | 12-pack 680mL</t>
        </is>
      </c>
      <c r="C2133" s="15" t="inlineStr">
        <is>
          <t>4) Caffeine &amp; energy beverage</t>
        </is>
      </c>
      <c r="D2133" s="30">
        <f>'M4 - Caffeine &amp; Energy'!F615</f>
        <v/>
      </c>
      <c r="E2133" s="33">
        <f>'M4 - Caffeine &amp; Energy'!J615</f>
        <v/>
      </c>
      <c r="F2133" s="31">
        <f>'M4 - Caffeine &amp; Energy'!K615</f>
        <v/>
      </c>
      <c r="G2133" s="30">
        <f>'M4 - Caffeine &amp; Energy'!AM615</f>
        <v/>
      </c>
      <c r="H2133" s="31">
        <f>'M4 - Caffeine &amp; Energy'!N615</f>
        <v/>
      </c>
      <c r="I2133" s="15">
        <f>'M4 - Caffeine &amp; Energy'!AJ615</f>
        <v/>
      </c>
      <c r="J2133" s="15" t="inlineStr">
        <is>
          <t>Capture live promo to assess.</t>
        </is>
      </c>
    </row>
    <row r="2134" ht="28" customHeight="1">
      <c r="A2134" s="15" t="inlineStr">
        <is>
          <t>Arizona</t>
        </is>
      </c>
      <c r="B2134" s="15" t="inlineStr">
        <is>
          <t>Arizona Green Tea | Lemon Tea | 24-pack 680mL</t>
        </is>
      </c>
      <c r="C2134" s="15" t="inlineStr">
        <is>
          <t>4) Caffeine &amp; energy beverage</t>
        </is>
      </c>
      <c r="D2134" s="30">
        <f>'M4 - Caffeine &amp; Energy'!F616</f>
        <v/>
      </c>
      <c r="E2134" s="33">
        <f>'M4 - Caffeine &amp; Energy'!J616</f>
        <v/>
      </c>
      <c r="F2134" s="31">
        <f>'M4 - Caffeine &amp; Energy'!K616</f>
        <v/>
      </c>
      <c r="G2134" s="30">
        <f>'M4 - Caffeine &amp; Energy'!AM616</f>
        <v/>
      </c>
      <c r="H2134" s="31">
        <f>'M4 - Caffeine &amp; Energy'!N616</f>
        <v/>
      </c>
      <c r="I2134" s="15">
        <f>'M4 - Caffeine &amp; Energy'!AJ616</f>
        <v/>
      </c>
      <c r="J2134" s="15" t="inlineStr">
        <is>
          <t>Capture live promo to assess.</t>
        </is>
      </c>
    </row>
    <row r="2135" ht="28" customHeight="1">
      <c r="A2135" s="15" t="inlineStr">
        <is>
          <t>Pure Leaf</t>
        </is>
      </c>
      <c r="B2135" s="15" t="inlineStr">
        <is>
          <t>Pure Leaf Iced Tea | Sweet Tea | single 547mL</t>
        </is>
      </c>
      <c r="C2135" s="15" t="inlineStr">
        <is>
          <t>4) Caffeine &amp; energy beverage</t>
        </is>
      </c>
      <c r="D2135" s="30">
        <f>'M4 - Caffeine &amp; Energy'!F617</f>
        <v/>
      </c>
      <c r="E2135" s="33">
        <f>'M4 - Caffeine &amp; Energy'!J617</f>
        <v/>
      </c>
      <c r="F2135" s="31">
        <f>'M4 - Caffeine &amp; Energy'!K617</f>
        <v/>
      </c>
      <c r="G2135" s="30">
        <f>'M4 - Caffeine &amp; Energy'!AM617</f>
        <v/>
      </c>
      <c r="H2135" s="31">
        <f>'M4 - Caffeine &amp; Energy'!N617</f>
        <v/>
      </c>
      <c r="I2135" s="15">
        <f>'M4 - Caffeine &amp; Energy'!AJ617</f>
        <v/>
      </c>
      <c r="J2135" s="15" t="inlineStr">
        <is>
          <t>Capture live promo to assess.</t>
        </is>
      </c>
    </row>
    <row r="2136" ht="28" customHeight="1">
      <c r="A2136" s="15" t="inlineStr">
        <is>
          <t>Pure Leaf</t>
        </is>
      </c>
      <c r="B2136" s="15" t="inlineStr">
        <is>
          <t>Pure Leaf Iced Tea | Sweet Tea | 8-pack 547mL</t>
        </is>
      </c>
      <c r="C2136" s="15" t="inlineStr">
        <is>
          <t>4) Caffeine &amp; energy beverage</t>
        </is>
      </c>
      <c r="D2136" s="30">
        <f>'M4 - Caffeine &amp; Energy'!F618</f>
        <v/>
      </c>
      <c r="E2136" s="33">
        <f>'M4 - Caffeine &amp; Energy'!J618</f>
        <v/>
      </c>
      <c r="F2136" s="31">
        <f>'M4 - Caffeine &amp; Energy'!K618</f>
        <v/>
      </c>
      <c r="G2136" s="30">
        <f>'M4 - Caffeine &amp; Energy'!AM618</f>
        <v/>
      </c>
      <c r="H2136" s="31">
        <f>'M4 - Caffeine &amp; Energy'!N618</f>
        <v/>
      </c>
      <c r="I2136" s="15">
        <f>'M4 - Caffeine &amp; Energy'!AJ618</f>
        <v/>
      </c>
      <c r="J2136" s="15" t="inlineStr">
        <is>
          <t>Capture live promo to assess.</t>
        </is>
      </c>
    </row>
    <row r="2137" ht="28" customHeight="1">
      <c r="A2137" s="15" t="inlineStr">
        <is>
          <t>Pure Leaf</t>
        </is>
      </c>
      <c r="B2137" s="15" t="inlineStr">
        <is>
          <t>Pure Leaf Iced Tea | Sweet Tea | 12-pack 547mL</t>
        </is>
      </c>
      <c r="C2137" s="15" t="inlineStr">
        <is>
          <t>4) Caffeine &amp; energy beverage</t>
        </is>
      </c>
      <c r="D2137" s="30">
        <f>'M4 - Caffeine &amp; Energy'!F619</f>
        <v/>
      </c>
      <c r="E2137" s="33">
        <f>'M4 - Caffeine &amp; Energy'!J619</f>
        <v/>
      </c>
      <c r="F2137" s="31">
        <f>'M4 - Caffeine &amp; Energy'!K619</f>
        <v/>
      </c>
      <c r="G2137" s="30">
        <f>'M4 - Caffeine &amp; Energy'!AM619</f>
        <v/>
      </c>
      <c r="H2137" s="31">
        <f>'M4 - Caffeine &amp; Energy'!N619</f>
        <v/>
      </c>
      <c r="I2137" s="15">
        <f>'M4 - Caffeine &amp; Energy'!AJ619</f>
        <v/>
      </c>
      <c r="J2137" s="15" t="inlineStr">
        <is>
          <t>Capture live promo to assess.</t>
        </is>
      </c>
    </row>
    <row r="2138" ht="28" customHeight="1">
      <c r="A2138" s="15" t="inlineStr">
        <is>
          <t>Pure Leaf</t>
        </is>
      </c>
      <c r="B2138" s="15" t="inlineStr">
        <is>
          <t>Pure Leaf Iced Tea | Sweet Tea | 18-pack 547mL</t>
        </is>
      </c>
      <c r="C2138" s="15" t="inlineStr">
        <is>
          <t>4) Caffeine &amp; energy beverage</t>
        </is>
      </c>
      <c r="D2138" s="30">
        <f>'M4 - Caffeine &amp; Energy'!F620</f>
        <v/>
      </c>
      <c r="E2138" s="33">
        <f>'M4 - Caffeine &amp; Energy'!J620</f>
        <v/>
      </c>
      <c r="F2138" s="31">
        <f>'M4 - Caffeine &amp; Energy'!K620</f>
        <v/>
      </c>
      <c r="G2138" s="30">
        <f>'M4 - Caffeine &amp; Energy'!AM620</f>
        <v/>
      </c>
      <c r="H2138" s="31">
        <f>'M4 - Caffeine &amp; Energy'!N620</f>
        <v/>
      </c>
      <c r="I2138" s="15">
        <f>'M4 - Caffeine &amp; Energy'!AJ620</f>
        <v/>
      </c>
      <c r="J2138" s="15" t="inlineStr">
        <is>
          <t>Capture live promo to assess.</t>
        </is>
      </c>
    </row>
    <row r="2139" ht="28" customHeight="1">
      <c r="A2139" s="15" t="inlineStr">
        <is>
          <t>Pure Leaf</t>
        </is>
      </c>
      <c r="B2139" s="15" t="inlineStr">
        <is>
          <t>Pure Leaf Iced Tea | Sweet Tea | 24-pack 547mL</t>
        </is>
      </c>
      <c r="C2139" s="15" t="inlineStr">
        <is>
          <t>4) Caffeine &amp; energy beverage</t>
        </is>
      </c>
      <c r="D2139" s="30">
        <f>'M4 - Caffeine &amp; Energy'!F621</f>
        <v/>
      </c>
      <c r="E2139" s="33">
        <f>'M4 - Caffeine &amp; Energy'!J621</f>
        <v/>
      </c>
      <c r="F2139" s="31">
        <f>'M4 - Caffeine &amp; Energy'!K621</f>
        <v/>
      </c>
      <c r="G2139" s="30">
        <f>'M4 - Caffeine &amp; Energy'!AM621</f>
        <v/>
      </c>
      <c r="H2139" s="31">
        <f>'M4 - Caffeine &amp; Energy'!N621</f>
        <v/>
      </c>
      <c r="I2139" s="15">
        <f>'M4 - Caffeine &amp; Energy'!AJ621</f>
        <v/>
      </c>
      <c r="J2139" s="15" t="inlineStr">
        <is>
          <t>Capture live promo to assess.</t>
        </is>
      </c>
    </row>
    <row r="2140" ht="28" customHeight="1">
      <c r="A2140" s="15" t="inlineStr">
        <is>
          <t>Pure Leaf</t>
        </is>
      </c>
      <c r="B2140" s="15" t="inlineStr">
        <is>
          <t>Pure Leaf Iced Tea | Lemon | single 547mL</t>
        </is>
      </c>
      <c r="C2140" s="15" t="inlineStr">
        <is>
          <t>4) Caffeine &amp; energy beverage</t>
        </is>
      </c>
      <c r="D2140" s="30">
        <f>'M4 - Caffeine &amp; Energy'!F622</f>
        <v/>
      </c>
      <c r="E2140" s="33">
        <f>'M4 - Caffeine &amp; Energy'!J622</f>
        <v/>
      </c>
      <c r="F2140" s="31">
        <f>'M4 - Caffeine &amp; Energy'!K622</f>
        <v/>
      </c>
      <c r="G2140" s="30">
        <f>'M4 - Caffeine &amp; Energy'!AM622</f>
        <v/>
      </c>
      <c r="H2140" s="31">
        <f>'M4 - Caffeine &amp; Energy'!N622</f>
        <v/>
      </c>
      <c r="I2140" s="15">
        <f>'M4 - Caffeine &amp; Energy'!AJ622</f>
        <v/>
      </c>
      <c r="J2140" s="15" t="inlineStr">
        <is>
          <t>Capture live promo to assess.</t>
        </is>
      </c>
    </row>
    <row r="2141" ht="28" customHeight="1">
      <c r="A2141" s="15" t="inlineStr">
        <is>
          <t>Pure Leaf</t>
        </is>
      </c>
      <c r="B2141" s="15" t="inlineStr">
        <is>
          <t>Pure Leaf Iced Tea | Lemon | 8-pack 547mL</t>
        </is>
      </c>
      <c r="C2141" s="15" t="inlineStr">
        <is>
          <t>4) Caffeine &amp; energy beverage</t>
        </is>
      </c>
      <c r="D2141" s="30">
        <f>'M4 - Caffeine &amp; Energy'!F623</f>
        <v/>
      </c>
      <c r="E2141" s="33">
        <f>'M4 - Caffeine &amp; Energy'!J623</f>
        <v/>
      </c>
      <c r="F2141" s="31">
        <f>'M4 - Caffeine &amp; Energy'!K623</f>
        <v/>
      </c>
      <c r="G2141" s="30">
        <f>'M4 - Caffeine &amp; Energy'!AM623</f>
        <v/>
      </c>
      <c r="H2141" s="31">
        <f>'M4 - Caffeine &amp; Energy'!N623</f>
        <v/>
      </c>
      <c r="I2141" s="15">
        <f>'M4 - Caffeine &amp; Energy'!AJ623</f>
        <v/>
      </c>
      <c r="J2141" s="15" t="inlineStr">
        <is>
          <t>Capture live promo to assess.</t>
        </is>
      </c>
    </row>
    <row r="2142" ht="28" customHeight="1">
      <c r="A2142" s="15" t="inlineStr">
        <is>
          <t>Pure Leaf</t>
        </is>
      </c>
      <c r="B2142" s="15" t="inlineStr">
        <is>
          <t>Pure Leaf Iced Tea | Lemon | 12-pack 547mL</t>
        </is>
      </c>
      <c r="C2142" s="15" t="inlineStr">
        <is>
          <t>4) Caffeine &amp; energy beverage</t>
        </is>
      </c>
      <c r="D2142" s="30">
        <f>'M4 - Caffeine &amp; Energy'!F624</f>
        <v/>
      </c>
      <c r="E2142" s="33">
        <f>'M4 - Caffeine &amp; Energy'!J624</f>
        <v/>
      </c>
      <c r="F2142" s="31">
        <f>'M4 - Caffeine &amp; Energy'!K624</f>
        <v/>
      </c>
      <c r="G2142" s="30">
        <f>'M4 - Caffeine &amp; Energy'!AM624</f>
        <v/>
      </c>
      <c r="H2142" s="31">
        <f>'M4 - Caffeine &amp; Energy'!N624</f>
        <v/>
      </c>
      <c r="I2142" s="15">
        <f>'M4 - Caffeine &amp; Energy'!AJ624</f>
        <v/>
      </c>
      <c r="J2142" s="15" t="inlineStr">
        <is>
          <t>Capture live promo to assess.</t>
        </is>
      </c>
    </row>
    <row r="2143" ht="28" customHeight="1">
      <c r="A2143" s="15" t="inlineStr">
        <is>
          <t>Pure Leaf</t>
        </is>
      </c>
      <c r="B2143" s="15" t="inlineStr">
        <is>
          <t>Pure Leaf Iced Tea | Lemon | 18-pack 547mL</t>
        </is>
      </c>
      <c r="C2143" s="15" t="inlineStr">
        <is>
          <t>4) Caffeine &amp; energy beverage</t>
        </is>
      </c>
      <c r="D2143" s="30">
        <f>'M4 - Caffeine &amp; Energy'!F625</f>
        <v/>
      </c>
      <c r="E2143" s="33">
        <f>'M4 - Caffeine &amp; Energy'!J625</f>
        <v/>
      </c>
      <c r="F2143" s="31">
        <f>'M4 - Caffeine &amp; Energy'!K625</f>
        <v/>
      </c>
      <c r="G2143" s="30">
        <f>'M4 - Caffeine &amp; Energy'!AM625</f>
        <v/>
      </c>
      <c r="H2143" s="31">
        <f>'M4 - Caffeine &amp; Energy'!N625</f>
        <v/>
      </c>
      <c r="I2143" s="15">
        <f>'M4 - Caffeine &amp; Energy'!AJ625</f>
        <v/>
      </c>
      <c r="J2143" s="15" t="inlineStr">
        <is>
          <t>Capture live promo to assess.</t>
        </is>
      </c>
    </row>
    <row r="2144" ht="28" customHeight="1">
      <c r="A2144" s="15" t="inlineStr">
        <is>
          <t>Pure Leaf</t>
        </is>
      </c>
      <c r="B2144" s="15" t="inlineStr">
        <is>
          <t>Pure Leaf Iced Tea | Lemon | 24-pack 547mL</t>
        </is>
      </c>
      <c r="C2144" s="15" t="inlineStr">
        <is>
          <t>4) Caffeine &amp; energy beverage</t>
        </is>
      </c>
      <c r="D2144" s="30">
        <f>'M4 - Caffeine &amp; Energy'!F626</f>
        <v/>
      </c>
      <c r="E2144" s="33">
        <f>'M4 - Caffeine &amp; Energy'!J626</f>
        <v/>
      </c>
      <c r="F2144" s="31">
        <f>'M4 - Caffeine &amp; Energy'!K626</f>
        <v/>
      </c>
      <c r="G2144" s="30">
        <f>'M4 - Caffeine &amp; Energy'!AM626</f>
        <v/>
      </c>
      <c r="H2144" s="31">
        <f>'M4 - Caffeine &amp; Energy'!N626</f>
        <v/>
      </c>
      <c r="I2144" s="15">
        <f>'M4 - Caffeine &amp; Energy'!AJ626</f>
        <v/>
      </c>
      <c r="J2144" s="15" t="inlineStr">
        <is>
          <t>Capture live promo to assess.</t>
        </is>
      </c>
    </row>
    <row r="2145" ht="28" customHeight="1">
      <c r="A2145" s="15" t="inlineStr">
        <is>
          <t>Pure Leaf</t>
        </is>
      </c>
      <c r="B2145" s="15" t="inlineStr">
        <is>
          <t>Pure Leaf Iced Tea | Unsweetened | single 547mL</t>
        </is>
      </c>
      <c r="C2145" s="15" t="inlineStr">
        <is>
          <t>4) Caffeine &amp; energy beverage</t>
        </is>
      </c>
      <c r="D2145" s="30">
        <f>'M4 - Caffeine &amp; Energy'!F627</f>
        <v/>
      </c>
      <c r="E2145" s="33">
        <f>'M4 - Caffeine &amp; Energy'!J627</f>
        <v/>
      </c>
      <c r="F2145" s="31">
        <f>'M4 - Caffeine &amp; Energy'!K627</f>
        <v/>
      </c>
      <c r="G2145" s="30">
        <f>'M4 - Caffeine &amp; Energy'!AM627</f>
        <v/>
      </c>
      <c r="H2145" s="31">
        <f>'M4 - Caffeine &amp; Energy'!N627</f>
        <v/>
      </c>
      <c r="I2145" s="15">
        <f>'M4 - Caffeine &amp; Energy'!AJ627</f>
        <v/>
      </c>
      <c r="J2145" s="15" t="inlineStr">
        <is>
          <t>Capture live promo to assess.</t>
        </is>
      </c>
    </row>
    <row r="2146" ht="28" customHeight="1">
      <c r="A2146" s="15" t="inlineStr">
        <is>
          <t>Pure Leaf</t>
        </is>
      </c>
      <c r="B2146" s="15" t="inlineStr">
        <is>
          <t>Pure Leaf Iced Tea | Unsweetened | 8-pack 547mL</t>
        </is>
      </c>
      <c r="C2146" s="15" t="inlineStr">
        <is>
          <t>4) Caffeine &amp; energy beverage</t>
        </is>
      </c>
      <c r="D2146" s="30">
        <f>'M4 - Caffeine &amp; Energy'!F628</f>
        <v/>
      </c>
      <c r="E2146" s="33">
        <f>'M4 - Caffeine &amp; Energy'!J628</f>
        <v/>
      </c>
      <c r="F2146" s="31">
        <f>'M4 - Caffeine &amp; Energy'!K628</f>
        <v/>
      </c>
      <c r="G2146" s="30">
        <f>'M4 - Caffeine &amp; Energy'!AM628</f>
        <v/>
      </c>
      <c r="H2146" s="31">
        <f>'M4 - Caffeine &amp; Energy'!N628</f>
        <v/>
      </c>
      <c r="I2146" s="15">
        <f>'M4 - Caffeine &amp; Energy'!AJ628</f>
        <v/>
      </c>
      <c r="J2146" s="15" t="inlineStr">
        <is>
          <t>Capture live promo to assess.</t>
        </is>
      </c>
    </row>
    <row r="2147" ht="28" customHeight="1">
      <c r="A2147" s="15" t="inlineStr">
        <is>
          <t>Pure Leaf</t>
        </is>
      </c>
      <c r="B2147" s="15" t="inlineStr">
        <is>
          <t>Pure Leaf Iced Tea | Unsweetened | 12-pack 547mL</t>
        </is>
      </c>
      <c r="C2147" s="15" t="inlineStr">
        <is>
          <t>4) Caffeine &amp; energy beverage</t>
        </is>
      </c>
      <c r="D2147" s="30">
        <f>'M4 - Caffeine &amp; Energy'!F629</f>
        <v/>
      </c>
      <c r="E2147" s="33">
        <f>'M4 - Caffeine &amp; Energy'!J629</f>
        <v/>
      </c>
      <c r="F2147" s="31">
        <f>'M4 - Caffeine &amp; Energy'!K629</f>
        <v/>
      </c>
      <c r="G2147" s="30">
        <f>'M4 - Caffeine &amp; Energy'!AM629</f>
        <v/>
      </c>
      <c r="H2147" s="31">
        <f>'M4 - Caffeine &amp; Energy'!N629</f>
        <v/>
      </c>
      <c r="I2147" s="15">
        <f>'M4 - Caffeine &amp; Energy'!AJ629</f>
        <v/>
      </c>
      <c r="J2147" s="15" t="inlineStr">
        <is>
          <t>Capture live promo to assess.</t>
        </is>
      </c>
    </row>
    <row r="2148" ht="28" customHeight="1">
      <c r="A2148" s="15" t="inlineStr">
        <is>
          <t>Pure Leaf</t>
        </is>
      </c>
      <c r="B2148" s="15" t="inlineStr">
        <is>
          <t>Pure Leaf Iced Tea | Unsweetened | 18-pack 547mL</t>
        </is>
      </c>
      <c r="C2148" s="15" t="inlineStr">
        <is>
          <t>4) Caffeine &amp; energy beverage</t>
        </is>
      </c>
      <c r="D2148" s="30">
        <f>'M4 - Caffeine &amp; Energy'!F630</f>
        <v/>
      </c>
      <c r="E2148" s="33">
        <f>'M4 - Caffeine &amp; Energy'!J630</f>
        <v/>
      </c>
      <c r="F2148" s="31">
        <f>'M4 - Caffeine &amp; Energy'!K630</f>
        <v/>
      </c>
      <c r="G2148" s="30">
        <f>'M4 - Caffeine &amp; Energy'!AM630</f>
        <v/>
      </c>
      <c r="H2148" s="31">
        <f>'M4 - Caffeine &amp; Energy'!N630</f>
        <v/>
      </c>
      <c r="I2148" s="15">
        <f>'M4 - Caffeine &amp; Energy'!AJ630</f>
        <v/>
      </c>
      <c r="J2148" s="15" t="inlineStr">
        <is>
          <t>Capture live promo to assess.</t>
        </is>
      </c>
    </row>
    <row r="2149" ht="28" customHeight="1">
      <c r="A2149" s="15" t="inlineStr">
        <is>
          <t>Pure Leaf</t>
        </is>
      </c>
      <c r="B2149" s="15" t="inlineStr">
        <is>
          <t>Pure Leaf Iced Tea | Unsweetened | 24-pack 547mL</t>
        </is>
      </c>
      <c r="C2149" s="15" t="inlineStr">
        <is>
          <t>4) Caffeine &amp; energy beverage</t>
        </is>
      </c>
      <c r="D2149" s="30">
        <f>'M4 - Caffeine &amp; Energy'!F631</f>
        <v/>
      </c>
      <c r="E2149" s="33">
        <f>'M4 - Caffeine &amp; Energy'!J631</f>
        <v/>
      </c>
      <c r="F2149" s="31">
        <f>'M4 - Caffeine &amp; Energy'!K631</f>
        <v/>
      </c>
      <c r="G2149" s="30">
        <f>'M4 - Caffeine &amp; Energy'!AM631</f>
        <v/>
      </c>
      <c r="H2149" s="31">
        <f>'M4 - Caffeine &amp; Energy'!N631</f>
        <v/>
      </c>
      <c r="I2149" s="15">
        <f>'M4 - Caffeine &amp; Energy'!AJ631</f>
        <v/>
      </c>
      <c r="J2149" s="15" t="inlineStr">
        <is>
          <t>Capture live promo to assess.</t>
        </is>
      </c>
    </row>
    <row r="2150" ht="28" customHeight="1">
      <c r="A2150" s="15" t="inlineStr">
        <is>
          <t>Pure Leaf</t>
        </is>
      </c>
      <c r="B2150" s="15" t="inlineStr">
        <is>
          <t>Pure Leaf Iced Tea | Peach | single 547mL</t>
        </is>
      </c>
      <c r="C2150" s="15" t="inlineStr">
        <is>
          <t>4) Caffeine &amp; energy beverage</t>
        </is>
      </c>
      <c r="D2150" s="30">
        <f>'M4 - Caffeine &amp; Energy'!F632</f>
        <v/>
      </c>
      <c r="E2150" s="33">
        <f>'M4 - Caffeine &amp; Energy'!J632</f>
        <v/>
      </c>
      <c r="F2150" s="31">
        <f>'M4 - Caffeine &amp; Energy'!K632</f>
        <v/>
      </c>
      <c r="G2150" s="30">
        <f>'M4 - Caffeine &amp; Energy'!AM632</f>
        <v/>
      </c>
      <c r="H2150" s="31">
        <f>'M4 - Caffeine &amp; Energy'!N632</f>
        <v/>
      </c>
      <c r="I2150" s="15">
        <f>'M4 - Caffeine &amp; Energy'!AJ632</f>
        <v/>
      </c>
      <c r="J2150" s="15" t="inlineStr">
        <is>
          <t>Capture live promo to assess.</t>
        </is>
      </c>
    </row>
    <row r="2151" ht="28" customHeight="1">
      <c r="A2151" s="15" t="inlineStr">
        <is>
          <t>Pure Leaf</t>
        </is>
      </c>
      <c r="B2151" s="15" t="inlineStr">
        <is>
          <t>Pure Leaf Iced Tea | Peach | 8-pack 547mL</t>
        </is>
      </c>
      <c r="C2151" s="15" t="inlineStr">
        <is>
          <t>4) Caffeine &amp; energy beverage</t>
        </is>
      </c>
      <c r="D2151" s="30">
        <f>'M4 - Caffeine &amp; Energy'!F633</f>
        <v/>
      </c>
      <c r="E2151" s="33">
        <f>'M4 - Caffeine &amp; Energy'!J633</f>
        <v/>
      </c>
      <c r="F2151" s="31">
        <f>'M4 - Caffeine &amp; Energy'!K633</f>
        <v/>
      </c>
      <c r="G2151" s="30">
        <f>'M4 - Caffeine &amp; Energy'!AM633</f>
        <v/>
      </c>
      <c r="H2151" s="31">
        <f>'M4 - Caffeine &amp; Energy'!N633</f>
        <v/>
      </c>
      <c r="I2151" s="15">
        <f>'M4 - Caffeine &amp; Energy'!AJ633</f>
        <v/>
      </c>
      <c r="J2151" s="15" t="inlineStr">
        <is>
          <t>Capture live promo to assess.</t>
        </is>
      </c>
    </row>
    <row r="2152" ht="28" customHeight="1">
      <c r="A2152" s="15" t="inlineStr">
        <is>
          <t>Pure Leaf</t>
        </is>
      </c>
      <c r="B2152" s="15" t="inlineStr">
        <is>
          <t>Pure Leaf Iced Tea | Peach | 12-pack 547mL</t>
        </is>
      </c>
      <c r="C2152" s="15" t="inlineStr">
        <is>
          <t>4) Caffeine &amp; energy beverage</t>
        </is>
      </c>
      <c r="D2152" s="30">
        <f>'M4 - Caffeine &amp; Energy'!F634</f>
        <v/>
      </c>
      <c r="E2152" s="33">
        <f>'M4 - Caffeine &amp; Energy'!J634</f>
        <v/>
      </c>
      <c r="F2152" s="31">
        <f>'M4 - Caffeine &amp; Energy'!K634</f>
        <v/>
      </c>
      <c r="G2152" s="30">
        <f>'M4 - Caffeine &amp; Energy'!AM634</f>
        <v/>
      </c>
      <c r="H2152" s="31">
        <f>'M4 - Caffeine &amp; Energy'!N634</f>
        <v/>
      </c>
      <c r="I2152" s="15">
        <f>'M4 - Caffeine &amp; Energy'!AJ634</f>
        <v/>
      </c>
      <c r="J2152" s="15" t="inlineStr">
        <is>
          <t>Capture live promo to assess.</t>
        </is>
      </c>
    </row>
    <row r="2153" ht="28" customHeight="1">
      <c r="A2153" s="15" t="inlineStr">
        <is>
          <t>Pure Leaf</t>
        </is>
      </c>
      <c r="B2153" s="15" t="inlineStr">
        <is>
          <t>Pure Leaf Iced Tea | Peach | 18-pack 547mL</t>
        </is>
      </c>
      <c r="C2153" s="15" t="inlineStr">
        <is>
          <t>4) Caffeine &amp; energy beverage</t>
        </is>
      </c>
      <c r="D2153" s="30">
        <f>'M4 - Caffeine &amp; Energy'!F635</f>
        <v/>
      </c>
      <c r="E2153" s="33">
        <f>'M4 - Caffeine &amp; Energy'!J635</f>
        <v/>
      </c>
      <c r="F2153" s="31">
        <f>'M4 - Caffeine &amp; Energy'!K635</f>
        <v/>
      </c>
      <c r="G2153" s="30">
        <f>'M4 - Caffeine &amp; Energy'!AM635</f>
        <v/>
      </c>
      <c r="H2153" s="31">
        <f>'M4 - Caffeine &amp; Energy'!N635</f>
        <v/>
      </c>
      <c r="I2153" s="15">
        <f>'M4 - Caffeine &amp; Energy'!AJ635</f>
        <v/>
      </c>
      <c r="J2153" s="15" t="inlineStr">
        <is>
          <t>Capture live promo to assess.</t>
        </is>
      </c>
    </row>
    <row r="2154" ht="28" customHeight="1">
      <c r="A2154" s="15" t="inlineStr">
        <is>
          <t>Pure Leaf</t>
        </is>
      </c>
      <c r="B2154" s="15" t="inlineStr">
        <is>
          <t>Pure Leaf Iced Tea | Peach | 24-pack 547mL</t>
        </is>
      </c>
      <c r="C2154" s="15" t="inlineStr">
        <is>
          <t>4) Caffeine &amp; energy beverage</t>
        </is>
      </c>
      <c r="D2154" s="30">
        <f>'M4 - Caffeine &amp; Energy'!F636</f>
        <v/>
      </c>
      <c r="E2154" s="33">
        <f>'M4 - Caffeine &amp; Energy'!J636</f>
        <v/>
      </c>
      <c r="F2154" s="31">
        <f>'M4 - Caffeine &amp; Energy'!K636</f>
        <v/>
      </c>
      <c r="G2154" s="30">
        <f>'M4 - Caffeine &amp; Energy'!AM636</f>
        <v/>
      </c>
      <c r="H2154" s="31">
        <f>'M4 - Caffeine &amp; Energy'!N636</f>
        <v/>
      </c>
      <c r="I2154" s="15">
        <f>'M4 - Caffeine &amp; Energy'!AJ636</f>
        <v/>
      </c>
      <c r="J2154" s="15" t="inlineStr">
        <is>
          <t>Capture live promo to assess.</t>
        </is>
      </c>
    </row>
    <row r="2155" ht="28" customHeight="1">
      <c r="A2155" s="15" t="inlineStr">
        <is>
          <t>Pure Leaf</t>
        </is>
      </c>
      <c r="B2155" s="15" t="inlineStr">
        <is>
          <t>Pure Leaf Iced Tea | Raspberry | single 547mL</t>
        </is>
      </c>
      <c r="C2155" s="15" t="inlineStr">
        <is>
          <t>4) Caffeine &amp; energy beverage</t>
        </is>
      </c>
      <c r="D2155" s="30">
        <f>'M4 - Caffeine &amp; Energy'!F637</f>
        <v/>
      </c>
      <c r="E2155" s="33">
        <f>'M4 - Caffeine &amp; Energy'!J637</f>
        <v/>
      </c>
      <c r="F2155" s="31">
        <f>'M4 - Caffeine &amp; Energy'!K637</f>
        <v/>
      </c>
      <c r="G2155" s="30">
        <f>'M4 - Caffeine &amp; Energy'!AM637</f>
        <v/>
      </c>
      <c r="H2155" s="31">
        <f>'M4 - Caffeine &amp; Energy'!N637</f>
        <v/>
      </c>
      <c r="I2155" s="15">
        <f>'M4 - Caffeine &amp; Energy'!AJ637</f>
        <v/>
      </c>
      <c r="J2155" s="15" t="inlineStr">
        <is>
          <t>Capture live promo to assess.</t>
        </is>
      </c>
    </row>
    <row r="2156" ht="28" customHeight="1">
      <c r="A2156" s="15" t="inlineStr">
        <is>
          <t>Pure Leaf</t>
        </is>
      </c>
      <c r="B2156" s="15" t="inlineStr">
        <is>
          <t>Pure Leaf Iced Tea | Raspberry | 8-pack 547mL</t>
        </is>
      </c>
      <c r="C2156" s="15" t="inlineStr">
        <is>
          <t>4) Caffeine &amp; energy beverage</t>
        </is>
      </c>
      <c r="D2156" s="30">
        <f>'M4 - Caffeine &amp; Energy'!F638</f>
        <v/>
      </c>
      <c r="E2156" s="33">
        <f>'M4 - Caffeine &amp; Energy'!J638</f>
        <v/>
      </c>
      <c r="F2156" s="31">
        <f>'M4 - Caffeine &amp; Energy'!K638</f>
        <v/>
      </c>
      <c r="G2156" s="30">
        <f>'M4 - Caffeine &amp; Energy'!AM638</f>
        <v/>
      </c>
      <c r="H2156" s="31">
        <f>'M4 - Caffeine &amp; Energy'!N638</f>
        <v/>
      </c>
      <c r="I2156" s="15">
        <f>'M4 - Caffeine &amp; Energy'!AJ638</f>
        <v/>
      </c>
      <c r="J2156" s="15" t="inlineStr">
        <is>
          <t>Capture live promo to assess.</t>
        </is>
      </c>
    </row>
    <row r="2157" ht="28" customHeight="1">
      <c r="A2157" s="15" t="inlineStr">
        <is>
          <t>Pure Leaf</t>
        </is>
      </c>
      <c r="B2157" s="15" t="inlineStr">
        <is>
          <t>Pure Leaf Iced Tea | Raspberry | 12-pack 547mL</t>
        </is>
      </c>
      <c r="C2157" s="15" t="inlineStr">
        <is>
          <t>4) Caffeine &amp; energy beverage</t>
        </is>
      </c>
      <c r="D2157" s="30">
        <f>'M4 - Caffeine &amp; Energy'!F639</f>
        <v/>
      </c>
      <c r="E2157" s="33">
        <f>'M4 - Caffeine &amp; Energy'!J639</f>
        <v/>
      </c>
      <c r="F2157" s="31">
        <f>'M4 - Caffeine &amp; Energy'!K639</f>
        <v/>
      </c>
      <c r="G2157" s="30">
        <f>'M4 - Caffeine &amp; Energy'!AM639</f>
        <v/>
      </c>
      <c r="H2157" s="31">
        <f>'M4 - Caffeine &amp; Energy'!N639</f>
        <v/>
      </c>
      <c r="I2157" s="15">
        <f>'M4 - Caffeine &amp; Energy'!AJ639</f>
        <v/>
      </c>
      <c r="J2157" s="15" t="inlineStr">
        <is>
          <t>Capture live promo to assess.</t>
        </is>
      </c>
    </row>
    <row r="2158" ht="28" customHeight="1">
      <c r="A2158" s="15" t="inlineStr">
        <is>
          <t>Pure Leaf</t>
        </is>
      </c>
      <c r="B2158" s="15" t="inlineStr">
        <is>
          <t>Pure Leaf Iced Tea | Raspberry | 18-pack 547mL</t>
        </is>
      </c>
      <c r="C2158" s="15" t="inlineStr">
        <is>
          <t>4) Caffeine &amp; energy beverage</t>
        </is>
      </c>
      <c r="D2158" s="30">
        <f>'M4 - Caffeine &amp; Energy'!F640</f>
        <v/>
      </c>
      <c r="E2158" s="33">
        <f>'M4 - Caffeine &amp; Energy'!J640</f>
        <v/>
      </c>
      <c r="F2158" s="31">
        <f>'M4 - Caffeine &amp; Energy'!K640</f>
        <v/>
      </c>
      <c r="G2158" s="30">
        <f>'M4 - Caffeine &amp; Energy'!AM640</f>
        <v/>
      </c>
      <c r="H2158" s="31">
        <f>'M4 - Caffeine &amp; Energy'!N640</f>
        <v/>
      </c>
      <c r="I2158" s="15">
        <f>'M4 - Caffeine &amp; Energy'!AJ640</f>
        <v/>
      </c>
      <c r="J2158" s="15" t="inlineStr">
        <is>
          <t>Capture live promo to assess.</t>
        </is>
      </c>
    </row>
    <row r="2159" ht="28" customHeight="1">
      <c r="A2159" s="15" t="inlineStr">
        <is>
          <t>Pure Leaf</t>
        </is>
      </c>
      <c r="B2159" s="15" t="inlineStr">
        <is>
          <t>Pure Leaf Iced Tea | Raspberry | 24-pack 547mL</t>
        </is>
      </c>
      <c r="C2159" s="15" t="inlineStr">
        <is>
          <t>4) Caffeine &amp; energy beverage</t>
        </is>
      </c>
      <c r="D2159" s="30">
        <f>'M4 - Caffeine &amp; Energy'!F641</f>
        <v/>
      </c>
      <c r="E2159" s="33">
        <f>'M4 - Caffeine &amp; Energy'!J641</f>
        <v/>
      </c>
      <c r="F2159" s="31">
        <f>'M4 - Caffeine &amp; Energy'!K641</f>
        <v/>
      </c>
      <c r="G2159" s="30">
        <f>'M4 - Caffeine &amp; Energy'!AM641</f>
        <v/>
      </c>
      <c r="H2159" s="31">
        <f>'M4 - Caffeine &amp; Energy'!N641</f>
        <v/>
      </c>
      <c r="I2159" s="15">
        <f>'M4 - Caffeine &amp; Energy'!AJ641</f>
        <v/>
      </c>
      <c r="J2159" s="15" t="inlineStr">
        <is>
          <t>Capture live promo to assess.</t>
        </is>
      </c>
    </row>
    <row r="2160" ht="28" customHeight="1">
      <c r="A2160" s="15" t="inlineStr">
        <is>
          <t>Pure Leaf</t>
        </is>
      </c>
      <c r="B2160" s="15" t="inlineStr">
        <is>
          <t>Pure Leaf Iced Tea | Extra Sweet | single 547mL</t>
        </is>
      </c>
      <c r="C2160" s="15" t="inlineStr">
        <is>
          <t>4) Caffeine &amp; energy beverage</t>
        </is>
      </c>
      <c r="D2160" s="30">
        <f>'M4 - Caffeine &amp; Energy'!F642</f>
        <v/>
      </c>
      <c r="E2160" s="33">
        <f>'M4 - Caffeine &amp; Energy'!J642</f>
        <v/>
      </c>
      <c r="F2160" s="31">
        <f>'M4 - Caffeine &amp; Energy'!K642</f>
        <v/>
      </c>
      <c r="G2160" s="30">
        <f>'M4 - Caffeine &amp; Energy'!AM642</f>
        <v/>
      </c>
      <c r="H2160" s="31">
        <f>'M4 - Caffeine &amp; Energy'!N642</f>
        <v/>
      </c>
      <c r="I2160" s="15">
        <f>'M4 - Caffeine &amp; Energy'!AJ642</f>
        <v/>
      </c>
      <c r="J2160" s="15" t="inlineStr">
        <is>
          <t>Capture live promo to assess.</t>
        </is>
      </c>
    </row>
    <row r="2161" ht="28" customHeight="1">
      <c r="A2161" s="15" t="inlineStr">
        <is>
          <t>Pure Leaf</t>
        </is>
      </c>
      <c r="B2161" s="15" t="inlineStr">
        <is>
          <t>Pure Leaf Iced Tea | Extra Sweet | 8-pack 547mL</t>
        </is>
      </c>
      <c r="C2161" s="15" t="inlineStr">
        <is>
          <t>4) Caffeine &amp; energy beverage</t>
        </is>
      </c>
      <c r="D2161" s="30">
        <f>'M4 - Caffeine &amp; Energy'!F643</f>
        <v/>
      </c>
      <c r="E2161" s="33">
        <f>'M4 - Caffeine &amp; Energy'!J643</f>
        <v/>
      </c>
      <c r="F2161" s="31">
        <f>'M4 - Caffeine &amp; Energy'!K643</f>
        <v/>
      </c>
      <c r="G2161" s="30">
        <f>'M4 - Caffeine &amp; Energy'!AM643</f>
        <v/>
      </c>
      <c r="H2161" s="31">
        <f>'M4 - Caffeine &amp; Energy'!N643</f>
        <v/>
      </c>
      <c r="I2161" s="15">
        <f>'M4 - Caffeine &amp; Energy'!AJ643</f>
        <v/>
      </c>
      <c r="J2161" s="15" t="inlineStr">
        <is>
          <t>Capture live promo to assess.</t>
        </is>
      </c>
    </row>
    <row r="2162" ht="28" customHeight="1">
      <c r="A2162" s="15" t="inlineStr">
        <is>
          <t>Pure Leaf</t>
        </is>
      </c>
      <c r="B2162" s="15" t="inlineStr">
        <is>
          <t>Pure Leaf Iced Tea | Extra Sweet | 12-pack 547mL</t>
        </is>
      </c>
      <c r="C2162" s="15" t="inlineStr">
        <is>
          <t>4) Caffeine &amp; energy beverage</t>
        </is>
      </c>
      <c r="D2162" s="30">
        <f>'M4 - Caffeine &amp; Energy'!F644</f>
        <v/>
      </c>
      <c r="E2162" s="33">
        <f>'M4 - Caffeine &amp; Energy'!J644</f>
        <v/>
      </c>
      <c r="F2162" s="31">
        <f>'M4 - Caffeine &amp; Energy'!K644</f>
        <v/>
      </c>
      <c r="G2162" s="30">
        <f>'M4 - Caffeine &amp; Energy'!AM644</f>
        <v/>
      </c>
      <c r="H2162" s="31">
        <f>'M4 - Caffeine &amp; Energy'!N644</f>
        <v/>
      </c>
      <c r="I2162" s="15">
        <f>'M4 - Caffeine &amp; Energy'!AJ644</f>
        <v/>
      </c>
      <c r="J2162" s="15" t="inlineStr">
        <is>
          <t>Capture live promo to assess.</t>
        </is>
      </c>
    </row>
    <row r="2163" ht="28" customHeight="1">
      <c r="A2163" s="15" t="inlineStr">
        <is>
          <t>Pure Leaf</t>
        </is>
      </c>
      <c r="B2163" s="15" t="inlineStr">
        <is>
          <t>Pure Leaf Iced Tea | Extra Sweet | 18-pack 547mL</t>
        </is>
      </c>
      <c r="C2163" s="15" t="inlineStr">
        <is>
          <t>4) Caffeine &amp; energy beverage</t>
        </is>
      </c>
      <c r="D2163" s="30">
        <f>'M4 - Caffeine &amp; Energy'!F645</f>
        <v/>
      </c>
      <c r="E2163" s="33">
        <f>'M4 - Caffeine &amp; Energy'!J645</f>
        <v/>
      </c>
      <c r="F2163" s="31">
        <f>'M4 - Caffeine &amp; Energy'!K645</f>
        <v/>
      </c>
      <c r="G2163" s="30">
        <f>'M4 - Caffeine &amp; Energy'!AM645</f>
        <v/>
      </c>
      <c r="H2163" s="31">
        <f>'M4 - Caffeine &amp; Energy'!N645</f>
        <v/>
      </c>
      <c r="I2163" s="15">
        <f>'M4 - Caffeine &amp; Energy'!AJ645</f>
        <v/>
      </c>
      <c r="J2163" s="15" t="inlineStr">
        <is>
          <t>Capture live promo to assess.</t>
        </is>
      </c>
    </row>
    <row r="2164" ht="28" customHeight="1">
      <c r="A2164" s="15" t="inlineStr">
        <is>
          <t>Pure Leaf</t>
        </is>
      </c>
      <c r="B2164" s="15" t="inlineStr">
        <is>
          <t>Pure Leaf Iced Tea | Extra Sweet | 24-pack 547mL</t>
        </is>
      </c>
      <c r="C2164" s="15" t="inlineStr">
        <is>
          <t>4) Caffeine &amp; energy beverage</t>
        </is>
      </c>
      <c r="D2164" s="30">
        <f>'M4 - Caffeine &amp; Energy'!F646</f>
        <v/>
      </c>
      <c r="E2164" s="33">
        <f>'M4 - Caffeine &amp; Energy'!J646</f>
        <v/>
      </c>
      <c r="F2164" s="31">
        <f>'M4 - Caffeine &amp; Energy'!K646</f>
        <v/>
      </c>
      <c r="G2164" s="30">
        <f>'M4 - Caffeine &amp; Energy'!AM646</f>
        <v/>
      </c>
      <c r="H2164" s="31">
        <f>'M4 - Caffeine &amp; Energy'!N646</f>
        <v/>
      </c>
      <c r="I2164" s="15">
        <f>'M4 - Caffeine &amp; Energy'!AJ646</f>
        <v/>
      </c>
      <c r="J2164" s="15" t="inlineStr">
        <is>
          <t>Capture live promo to assess.</t>
        </is>
      </c>
    </row>
    <row r="2165" ht="28" customHeight="1">
      <c r="A2165" s="15" t="inlineStr">
        <is>
          <t>Gold Peak</t>
        </is>
      </c>
      <c r="B2165" s="15" t="inlineStr">
        <is>
          <t>Gold Peak Tea | Sweet Tea | single 547mL</t>
        </is>
      </c>
      <c r="C2165" s="15" t="inlineStr">
        <is>
          <t>4) Caffeine &amp; energy beverage</t>
        </is>
      </c>
      <c r="D2165" s="30">
        <f>'M4 - Caffeine &amp; Energy'!F647</f>
        <v/>
      </c>
      <c r="E2165" s="33">
        <f>'M4 - Caffeine &amp; Energy'!J647</f>
        <v/>
      </c>
      <c r="F2165" s="31">
        <f>'M4 - Caffeine &amp; Energy'!K647</f>
        <v/>
      </c>
      <c r="G2165" s="30">
        <f>'M4 - Caffeine &amp; Energy'!AM647</f>
        <v/>
      </c>
      <c r="H2165" s="31">
        <f>'M4 - Caffeine &amp; Energy'!N647</f>
        <v/>
      </c>
      <c r="I2165" s="15">
        <f>'M4 - Caffeine &amp; Energy'!AJ647</f>
        <v/>
      </c>
      <c r="J2165" s="15" t="inlineStr">
        <is>
          <t>Capture live promo to assess.</t>
        </is>
      </c>
    </row>
    <row r="2166" ht="28" customHeight="1">
      <c r="A2166" s="15" t="inlineStr">
        <is>
          <t>Gold Peak</t>
        </is>
      </c>
      <c r="B2166" s="15" t="inlineStr">
        <is>
          <t>Gold Peak Tea | Sweet Tea | 8-pack 547mL</t>
        </is>
      </c>
      <c r="C2166" s="15" t="inlineStr">
        <is>
          <t>4) Caffeine &amp; energy beverage</t>
        </is>
      </c>
      <c r="D2166" s="30">
        <f>'M4 - Caffeine &amp; Energy'!F648</f>
        <v/>
      </c>
      <c r="E2166" s="33">
        <f>'M4 - Caffeine &amp; Energy'!J648</f>
        <v/>
      </c>
      <c r="F2166" s="31">
        <f>'M4 - Caffeine &amp; Energy'!K648</f>
        <v/>
      </c>
      <c r="G2166" s="30">
        <f>'M4 - Caffeine &amp; Energy'!AM648</f>
        <v/>
      </c>
      <c r="H2166" s="31">
        <f>'M4 - Caffeine &amp; Energy'!N648</f>
        <v/>
      </c>
      <c r="I2166" s="15">
        <f>'M4 - Caffeine &amp; Energy'!AJ648</f>
        <v/>
      </c>
      <c r="J2166" s="15" t="inlineStr">
        <is>
          <t>Capture live promo to assess.</t>
        </is>
      </c>
    </row>
    <row r="2167" ht="28" customHeight="1">
      <c r="A2167" s="15" t="inlineStr">
        <is>
          <t>Gold Peak</t>
        </is>
      </c>
      <c r="B2167" s="15" t="inlineStr">
        <is>
          <t>Gold Peak Tea | Sweet Tea | 12-pack 547mL</t>
        </is>
      </c>
      <c r="C2167" s="15" t="inlineStr">
        <is>
          <t>4) Caffeine &amp; energy beverage</t>
        </is>
      </c>
      <c r="D2167" s="30">
        <f>'M4 - Caffeine &amp; Energy'!F649</f>
        <v/>
      </c>
      <c r="E2167" s="33">
        <f>'M4 - Caffeine &amp; Energy'!J649</f>
        <v/>
      </c>
      <c r="F2167" s="31">
        <f>'M4 - Caffeine &amp; Energy'!K649</f>
        <v/>
      </c>
      <c r="G2167" s="30">
        <f>'M4 - Caffeine &amp; Energy'!AM649</f>
        <v/>
      </c>
      <c r="H2167" s="31">
        <f>'M4 - Caffeine &amp; Energy'!N649</f>
        <v/>
      </c>
      <c r="I2167" s="15">
        <f>'M4 - Caffeine &amp; Energy'!AJ649</f>
        <v/>
      </c>
      <c r="J2167" s="15" t="inlineStr">
        <is>
          <t>Capture live promo to assess.</t>
        </is>
      </c>
    </row>
    <row r="2168" ht="28" customHeight="1">
      <c r="A2168" s="15" t="inlineStr">
        <is>
          <t>Gold Peak</t>
        </is>
      </c>
      <c r="B2168" s="15" t="inlineStr">
        <is>
          <t>Gold Peak Tea | Sweet Tea | 18-pack 547mL</t>
        </is>
      </c>
      <c r="C2168" s="15" t="inlineStr">
        <is>
          <t>4) Caffeine &amp; energy beverage</t>
        </is>
      </c>
      <c r="D2168" s="30">
        <f>'M4 - Caffeine &amp; Energy'!F650</f>
        <v/>
      </c>
      <c r="E2168" s="33">
        <f>'M4 - Caffeine &amp; Energy'!J650</f>
        <v/>
      </c>
      <c r="F2168" s="31">
        <f>'M4 - Caffeine &amp; Energy'!K650</f>
        <v/>
      </c>
      <c r="G2168" s="30">
        <f>'M4 - Caffeine &amp; Energy'!AM650</f>
        <v/>
      </c>
      <c r="H2168" s="31">
        <f>'M4 - Caffeine &amp; Energy'!N650</f>
        <v/>
      </c>
      <c r="I2168" s="15">
        <f>'M4 - Caffeine &amp; Energy'!AJ650</f>
        <v/>
      </c>
      <c r="J2168" s="15" t="inlineStr">
        <is>
          <t>Capture live promo to assess.</t>
        </is>
      </c>
    </row>
    <row r="2169" ht="28" customHeight="1">
      <c r="A2169" s="15" t="inlineStr">
        <is>
          <t>Gold Peak</t>
        </is>
      </c>
      <c r="B2169" s="15" t="inlineStr">
        <is>
          <t>Gold Peak Tea | Sweet Tea | 24-pack 547mL</t>
        </is>
      </c>
      <c r="C2169" s="15" t="inlineStr">
        <is>
          <t>4) Caffeine &amp; energy beverage</t>
        </is>
      </c>
      <c r="D2169" s="30">
        <f>'M4 - Caffeine &amp; Energy'!F651</f>
        <v/>
      </c>
      <c r="E2169" s="33">
        <f>'M4 - Caffeine &amp; Energy'!J651</f>
        <v/>
      </c>
      <c r="F2169" s="31">
        <f>'M4 - Caffeine &amp; Energy'!K651</f>
        <v/>
      </c>
      <c r="G2169" s="30">
        <f>'M4 - Caffeine &amp; Energy'!AM651</f>
        <v/>
      </c>
      <c r="H2169" s="31">
        <f>'M4 - Caffeine &amp; Energy'!N651</f>
        <v/>
      </c>
      <c r="I2169" s="15">
        <f>'M4 - Caffeine &amp; Energy'!AJ651</f>
        <v/>
      </c>
      <c r="J2169" s="15" t="inlineStr">
        <is>
          <t>Capture live promo to assess.</t>
        </is>
      </c>
    </row>
    <row r="2170" ht="28" customHeight="1">
      <c r="A2170" s="15" t="inlineStr">
        <is>
          <t>Gold Peak</t>
        </is>
      </c>
      <c r="B2170" s="15" t="inlineStr">
        <is>
          <t>Gold Peak Tea | Unsweetened | single 547mL</t>
        </is>
      </c>
      <c r="C2170" s="15" t="inlineStr">
        <is>
          <t>4) Caffeine &amp; energy beverage</t>
        </is>
      </c>
      <c r="D2170" s="30">
        <f>'M4 - Caffeine &amp; Energy'!F652</f>
        <v/>
      </c>
      <c r="E2170" s="33">
        <f>'M4 - Caffeine &amp; Energy'!J652</f>
        <v/>
      </c>
      <c r="F2170" s="31">
        <f>'M4 - Caffeine &amp; Energy'!K652</f>
        <v/>
      </c>
      <c r="G2170" s="30">
        <f>'M4 - Caffeine &amp; Energy'!AM652</f>
        <v/>
      </c>
      <c r="H2170" s="31">
        <f>'M4 - Caffeine &amp; Energy'!N652</f>
        <v/>
      </c>
      <c r="I2170" s="15">
        <f>'M4 - Caffeine &amp; Energy'!AJ652</f>
        <v/>
      </c>
      <c r="J2170" s="15" t="inlineStr">
        <is>
          <t>Capture live promo to assess.</t>
        </is>
      </c>
    </row>
    <row r="2171" ht="28" customHeight="1">
      <c r="A2171" s="15" t="inlineStr">
        <is>
          <t>Gold Peak</t>
        </is>
      </c>
      <c r="B2171" s="15" t="inlineStr">
        <is>
          <t>Gold Peak Tea | Unsweetened | 8-pack 547mL</t>
        </is>
      </c>
      <c r="C2171" s="15" t="inlineStr">
        <is>
          <t>4) Caffeine &amp; energy beverage</t>
        </is>
      </c>
      <c r="D2171" s="30">
        <f>'M4 - Caffeine &amp; Energy'!F653</f>
        <v/>
      </c>
      <c r="E2171" s="33">
        <f>'M4 - Caffeine &amp; Energy'!J653</f>
        <v/>
      </c>
      <c r="F2171" s="31">
        <f>'M4 - Caffeine &amp; Energy'!K653</f>
        <v/>
      </c>
      <c r="G2171" s="30">
        <f>'M4 - Caffeine &amp; Energy'!AM653</f>
        <v/>
      </c>
      <c r="H2171" s="31">
        <f>'M4 - Caffeine &amp; Energy'!N653</f>
        <v/>
      </c>
      <c r="I2171" s="15">
        <f>'M4 - Caffeine &amp; Energy'!AJ653</f>
        <v/>
      </c>
      <c r="J2171" s="15" t="inlineStr">
        <is>
          <t>Capture live promo to assess.</t>
        </is>
      </c>
    </row>
    <row r="2172" ht="28" customHeight="1">
      <c r="A2172" s="15" t="inlineStr">
        <is>
          <t>Gold Peak</t>
        </is>
      </c>
      <c r="B2172" s="15" t="inlineStr">
        <is>
          <t>Gold Peak Tea | Unsweetened | 12-pack 547mL</t>
        </is>
      </c>
      <c r="C2172" s="15" t="inlineStr">
        <is>
          <t>4) Caffeine &amp; energy beverage</t>
        </is>
      </c>
      <c r="D2172" s="30">
        <f>'M4 - Caffeine &amp; Energy'!F654</f>
        <v/>
      </c>
      <c r="E2172" s="33">
        <f>'M4 - Caffeine &amp; Energy'!J654</f>
        <v/>
      </c>
      <c r="F2172" s="31">
        <f>'M4 - Caffeine &amp; Energy'!K654</f>
        <v/>
      </c>
      <c r="G2172" s="30">
        <f>'M4 - Caffeine &amp; Energy'!AM654</f>
        <v/>
      </c>
      <c r="H2172" s="31">
        <f>'M4 - Caffeine &amp; Energy'!N654</f>
        <v/>
      </c>
      <c r="I2172" s="15">
        <f>'M4 - Caffeine &amp; Energy'!AJ654</f>
        <v/>
      </c>
      <c r="J2172" s="15" t="inlineStr">
        <is>
          <t>Capture live promo to assess.</t>
        </is>
      </c>
    </row>
    <row r="2173" ht="28" customHeight="1">
      <c r="A2173" s="15" t="inlineStr">
        <is>
          <t>Gold Peak</t>
        </is>
      </c>
      <c r="B2173" s="15" t="inlineStr">
        <is>
          <t>Gold Peak Tea | Unsweetened | 18-pack 547mL</t>
        </is>
      </c>
      <c r="C2173" s="15" t="inlineStr">
        <is>
          <t>4) Caffeine &amp; energy beverage</t>
        </is>
      </c>
      <c r="D2173" s="30">
        <f>'M4 - Caffeine &amp; Energy'!F655</f>
        <v/>
      </c>
      <c r="E2173" s="33">
        <f>'M4 - Caffeine &amp; Energy'!J655</f>
        <v/>
      </c>
      <c r="F2173" s="31">
        <f>'M4 - Caffeine &amp; Energy'!K655</f>
        <v/>
      </c>
      <c r="G2173" s="30">
        <f>'M4 - Caffeine &amp; Energy'!AM655</f>
        <v/>
      </c>
      <c r="H2173" s="31">
        <f>'M4 - Caffeine &amp; Energy'!N655</f>
        <v/>
      </c>
      <c r="I2173" s="15">
        <f>'M4 - Caffeine &amp; Energy'!AJ655</f>
        <v/>
      </c>
      <c r="J2173" s="15" t="inlineStr">
        <is>
          <t>Capture live promo to assess.</t>
        </is>
      </c>
    </row>
    <row r="2174" ht="28" customHeight="1">
      <c r="A2174" s="15" t="inlineStr">
        <is>
          <t>Gold Peak</t>
        </is>
      </c>
      <c r="B2174" s="15" t="inlineStr">
        <is>
          <t>Gold Peak Tea | Unsweetened | 24-pack 547mL</t>
        </is>
      </c>
      <c r="C2174" s="15" t="inlineStr">
        <is>
          <t>4) Caffeine &amp; energy beverage</t>
        </is>
      </c>
      <c r="D2174" s="30">
        <f>'M4 - Caffeine &amp; Energy'!F656</f>
        <v/>
      </c>
      <c r="E2174" s="33">
        <f>'M4 - Caffeine &amp; Energy'!J656</f>
        <v/>
      </c>
      <c r="F2174" s="31">
        <f>'M4 - Caffeine &amp; Energy'!K656</f>
        <v/>
      </c>
      <c r="G2174" s="30">
        <f>'M4 - Caffeine &amp; Energy'!AM656</f>
        <v/>
      </c>
      <c r="H2174" s="31">
        <f>'M4 - Caffeine &amp; Energy'!N656</f>
        <v/>
      </c>
      <c r="I2174" s="15">
        <f>'M4 - Caffeine &amp; Energy'!AJ656</f>
        <v/>
      </c>
      <c r="J2174" s="15" t="inlineStr">
        <is>
          <t>Capture live promo to assess.</t>
        </is>
      </c>
    </row>
    <row r="2175" ht="28" customHeight="1">
      <c r="A2175" s="15" t="inlineStr">
        <is>
          <t>Gold Peak</t>
        </is>
      </c>
      <c r="B2175" s="15" t="inlineStr">
        <is>
          <t>Gold Peak Tea | Green Tea | single 547mL</t>
        </is>
      </c>
      <c r="C2175" s="15" t="inlineStr">
        <is>
          <t>4) Caffeine &amp; energy beverage</t>
        </is>
      </c>
      <c r="D2175" s="30">
        <f>'M4 - Caffeine &amp; Energy'!F657</f>
        <v/>
      </c>
      <c r="E2175" s="33">
        <f>'M4 - Caffeine &amp; Energy'!J657</f>
        <v/>
      </c>
      <c r="F2175" s="31">
        <f>'M4 - Caffeine &amp; Energy'!K657</f>
        <v/>
      </c>
      <c r="G2175" s="30">
        <f>'M4 - Caffeine &amp; Energy'!AM657</f>
        <v/>
      </c>
      <c r="H2175" s="31">
        <f>'M4 - Caffeine &amp; Energy'!N657</f>
        <v/>
      </c>
      <c r="I2175" s="15">
        <f>'M4 - Caffeine &amp; Energy'!AJ657</f>
        <v/>
      </c>
      <c r="J2175" s="15" t="inlineStr">
        <is>
          <t>Capture live promo to assess.</t>
        </is>
      </c>
    </row>
    <row r="2176" ht="28" customHeight="1">
      <c r="A2176" s="15" t="inlineStr">
        <is>
          <t>Gold Peak</t>
        </is>
      </c>
      <c r="B2176" s="15" t="inlineStr">
        <is>
          <t>Gold Peak Tea | Green Tea | 8-pack 547mL</t>
        </is>
      </c>
      <c r="C2176" s="15" t="inlineStr">
        <is>
          <t>4) Caffeine &amp; energy beverage</t>
        </is>
      </c>
      <c r="D2176" s="30">
        <f>'M4 - Caffeine &amp; Energy'!F658</f>
        <v/>
      </c>
      <c r="E2176" s="33">
        <f>'M4 - Caffeine &amp; Energy'!J658</f>
        <v/>
      </c>
      <c r="F2176" s="31">
        <f>'M4 - Caffeine &amp; Energy'!K658</f>
        <v/>
      </c>
      <c r="G2176" s="30">
        <f>'M4 - Caffeine &amp; Energy'!AM658</f>
        <v/>
      </c>
      <c r="H2176" s="31">
        <f>'M4 - Caffeine &amp; Energy'!N658</f>
        <v/>
      </c>
      <c r="I2176" s="15">
        <f>'M4 - Caffeine &amp; Energy'!AJ658</f>
        <v/>
      </c>
      <c r="J2176" s="15" t="inlineStr">
        <is>
          <t>Capture live promo to assess.</t>
        </is>
      </c>
    </row>
    <row r="2177" ht="28" customHeight="1">
      <c r="A2177" s="15" t="inlineStr">
        <is>
          <t>Gold Peak</t>
        </is>
      </c>
      <c r="B2177" s="15" t="inlineStr">
        <is>
          <t>Gold Peak Tea | Green Tea | 12-pack 547mL</t>
        </is>
      </c>
      <c r="C2177" s="15" t="inlineStr">
        <is>
          <t>4) Caffeine &amp; energy beverage</t>
        </is>
      </c>
      <c r="D2177" s="30">
        <f>'M4 - Caffeine &amp; Energy'!F659</f>
        <v/>
      </c>
      <c r="E2177" s="33">
        <f>'M4 - Caffeine &amp; Energy'!J659</f>
        <v/>
      </c>
      <c r="F2177" s="31">
        <f>'M4 - Caffeine &amp; Energy'!K659</f>
        <v/>
      </c>
      <c r="G2177" s="30">
        <f>'M4 - Caffeine &amp; Energy'!AM659</f>
        <v/>
      </c>
      <c r="H2177" s="31">
        <f>'M4 - Caffeine &amp; Energy'!N659</f>
        <v/>
      </c>
      <c r="I2177" s="15">
        <f>'M4 - Caffeine &amp; Energy'!AJ659</f>
        <v/>
      </c>
      <c r="J2177" s="15" t="inlineStr">
        <is>
          <t>Capture live promo to assess.</t>
        </is>
      </c>
    </row>
    <row r="2178" ht="28" customHeight="1">
      <c r="A2178" s="15" t="inlineStr">
        <is>
          <t>Gold Peak</t>
        </is>
      </c>
      <c r="B2178" s="15" t="inlineStr">
        <is>
          <t>Gold Peak Tea | Green Tea | 18-pack 547mL</t>
        </is>
      </c>
      <c r="C2178" s="15" t="inlineStr">
        <is>
          <t>4) Caffeine &amp; energy beverage</t>
        </is>
      </c>
      <c r="D2178" s="30">
        <f>'M4 - Caffeine &amp; Energy'!F660</f>
        <v/>
      </c>
      <c r="E2178" s="33">
        <f>'M4 - Caffeine &amp; Energy'!J660</f>
        <v/>
      </c>
      <c r="F2178" s="31">
        <f>'M4 - Caffeine &amp; Energy'!K660</f>
        <v/>
      </c>
      <c r="G2178" s="30">
        <f>'M4 - Caffeine &amp; Energy'!AM660</f>
        <v/>
      </c>
      <c r="H2178" s="31">
        <f>'M4 - Caffeine &amp; Energy'!N660</f>
        <v/>
      </c>
      <c r="I2178" s="15">
        <f>'M4 - Caffeine &amp; Energy'!AJ660</f>
        <v/>
      </c>
      <c r="J2178" s="15" t="inlineStr">
        <is>
          <t>Capture live promo to assess.</t>
        </is>
      </c>
    </row>
    <row r="2179" ht="28" customHeight="1">
      <c r="A2179" s="15" t="inlineStr">
        <is>
          <t>Gold Peak</t>
        </is>
      </c>
      <c r="B2179" s="15" t="inlineStr">
        <is>
          <t>Gold Peak Tea | Green Tea | 24-pack 547mL</t>
        </is>
      </c>
      <c r="C2179" s="15" t="inlineStr">
        <is>
          <t>4) Caffeine &amp; energy beverage</t>
        </is>
      </c>
      <c r="D2179" s="30">
        <f>'M4 - Caffeine &amp; Energy'!F661</f>
        <v/>
      </c>
      <c r="E2179" s="33">
        <f>'M4 - Caffeine &amp; Energy'!J661</f>
        <v/>
      </c>
      <c r="F2179" s="31">
        <f>'M4 - Caffeine &amp; Energy'!K661</f>
        <v/>
      </c>
      <c r="G2179" s="30">
        <f>'M4 - Caffeine &amp; Energy'!AM661</f>
        <v/>
      </c>
      <c r="H2179" s="31">
        <f>'M4 - Caffeine &amp; Energy'!N661</f>
        <v/>
      </c>
      <c r="I2179" s="15">
        <f>'M4 - Caffeine &amp; Energy'!AJ661</f>
        <v/>
      </c>
      <c r="J2179" s="15" t="inlineStr">
        <is>
          <t>Capture live promo to assess.</t>
        </is>
      </c>
    </row>
    <row r="2180" ht="28" customHeight="1">
      <c r="A2180" s="15" t="inlineStr">
        <is>
          <t>Gold Peak</t>
        </is>
      </c>
      <c r="B2180" s="15" t="inlineStr">
        <is>
          <t>Gold Peak Tea | Lemon | single 547mL</t>
        </is>
      </c>
      <c r="C2180" s="15" t="inlineStr">
        <is>
          <t>4) Caffeine &amp; energy beverage</t>
        </is>
      </c>
      <c r="D2180" s="30">
        <f>'M4 - Caffeine &amp; Energy'!F662</f>
        <v/>
      </c>
      <c r="E2180" s="33">
        <f>'M4 - Caffeine &amp; Energy'!J662</f>
        <v/>
      </c>
      <c r="F2180" s="31">
        <f>'M4 - Caffeine &amp; Energy'!K662</f>
        <v/>
      </c>
      <c r="G2180" s="30">
        <f>'M4 - Caffeine &amp; Energy'!AM662</f>
        <v/>
      </c>
      <c r="H2180" s="31">
        <f>'M4 - Caffeine &amp; Energy'!N662</f>
        <v/>
      </c>
      <c r="I2180" s="15">
        <f>'M4 - Caffeine &amp; Energy'!AJ662</f>
        <v/>
      </c>
      <c r="J2180" s="15" t="inlineStr">
        <is>
          <t>Capture live promo to assess.</t>
        </is>
      </c>
    </row>
    <row r="2181" ht="28" customHeight="1">
      <c r="A2181" s="15" t="inlineStr">
        <is>
          <t>Gold Peak</t>
        </is>
      </c>
      <c r="B2181" s="15" t="inlineStr">
        <is>
          <t>Gold Peak Tea | Lemon | 8-pack 547mL</t>
        </is>
      </c>
      <c r="C2181" s="15" t="inlineStr">
        <is>
          <t>4) Caffeine &amp; energy beverage</t>
        </is>
      </c>
      <c r="D2181" s="30">
        <f>'M4 - Caffeine &amp; Energy'!F663</f>
        <v/>
      </c>
      <c r="E2181" s="33">
        <f>'M4 - Caffeine &amp; Energy'!J663</f>
        <v/>
      </c>
      <c r="F2181" s="31">
        <f>'M4 - Caffeine &amp; Energy'!K663</f>
        <v/>
      </c>
      <c r="G2181" s="30">
        <f>'M4 - Caffeine &amp; Energy'!AM663</f>
        <v/>
      </c>
      <c r="H2181" s="31">
        <f>'M4 - Caffeine &amp; Energy'!N663</f>
        <v/>
      </c>
      <c r="I2181" s="15">
        <f>'M4 - Caffeine &amp; Energy'!AJ663</f>
        <v/>
      </c>
      <c r="J2181" s="15" t="inlineStr">
        <is>
          <t>Capture live promo to assess.</t>
        </is>
      </c>
    </row>
    <row r="2182" ht="28" customHeight="1">
      <c r="A2182" s="15" t="inlineStr">
        <is>
          <t>Gold Peak</t>
        </is>
      </c>
      <c r="B2182" s="15" t="inlineStr">
        <is>
          <t>Gold Peak Tea | Lemon | 12-pack 547mL</t>
        </is>
      </c>
      <c r="C2182" s="15" t="inlineStr">
        <is>
          <t>4) Caffeine &amp; energy beverage</t>
        </is>
      </c>
      <c r="D2182" s="30">
        <f>'M4 - Caffeine &amp; Energy'!F664</f>
        <v/>
      </c>
      <c r="E2182" s="33">
        <f>'M4 - Caffeine &amp; Energy'!J664</f>
        <v/>
      </c>
      <c r="F2182" s="31">
        <f>'M4 - Caffeine &amp; Energy'!K664</f>
        <v/>
      </c>
      <c r="G2182" s="30">
        <f>'M4 - Caffeine &amp; Energy'!AM664</f>
        <v/>
      </c>
      <c r="H2182" s="31">
        <f>'M4 - Caffeine &amp; Energy'!N664</f>
        <v/>
      </c>
      <c r="I2182" s="15">
        <f>'M4 - Caffeine &amp; Energy'!AJ664</f>
        <v/>
      </c>
      <c r="J2182" s="15" t="inlineStr">
        <is>
          <t>Capture live promo to assess.</t>
        </is>
      </c>
    </row>
    <row r="2183" ht="28" customHeight="1">
      <c r="A2183" s="15" t="inlineStr">
        <is>
          <t>Gold Peak</t>
        </is>
      </c>
      <c r="B2183" s="15" t="inlineStr">
        <is>
          <t>Gold Peak Tea | Lemon | 18-pack 547mL</t>
        </is>
      </c>
      <c r="C2183" s="15" t="inlineStr">
        <is>
          <t>4) Caffeine &amp; energy beverage</t>
        </is>
      </c>
      <c r="D2183" s="30">
        <f>'M4 - Caffeine &amp; Energy'!F665</f>
        <v/>
      </c>
      <c r="E2183" s="33">
        <f>'M4 - Caffeine &amp; Energy'!J665</f>
        <v/>
      </c>
      <c r="F2183" s="31">
        <f>'M4 - Caffeine &amp; Energy'!K665</f>
        <v/>
      </c>
      <c r="G2183" s="30">
        <f>'M4 - Caffeine &amp; Energy'!AM665</f>
        <v/>
      </c>
      <c r="H2183" s="31">
        <f>'M4 - Caffeine &amp; Energy'!N665</f>
        <v/>
      </c>
      <c r="I2183" s="15">
        <f>'M4 - Caffeine &amp; Energy'!AJ665</f>
        <v/>
      </c>
      <c r="J2183" s="15" t="inlineStr">
        <is>
          <t>Capture live promo to assess.</t>
        </is>
      </c>
    </row>
    <row r="2184" ht="28" customHeight="1">
      <c r="A2184" s="15" t="inlineStr">
        <is>
          <t>Gold Peak</t>
        </is>
      </c>
      <c r="B2184" s="15" t="inlineStr">
        <is>
          <t>Gold Peak Tea | Lemon | 24-pack 547mL</t>
        </is>
      </c>
      <c r="C2184" s="15" t="inlineStr">
        <is>
          <t>4) Caffeine &amp; energy beverage</t>
        </is>
      </c>
      <c r="D2184" s="30">
        <f>'M4 - Caffeine &amp; Energy'!F666</f>
        <v/>
      </c>
      <c r="E2184" s="33">
        <f>'M4 - Caffeine &amp; Energy'!J666</f>
        <v/>
      </c>
      <c r="F2184" s="31">
        <f>'M4 - Caffeine &amp; Energy'!K666</f>
        <v/>
      </c>
      <c r="G2184" s="30">
        <f>'M4 - Caffeine &amp; Energy'!AM666</f>
        <v/>
      </c>
      <c r="H2184" s="31">
        <f>'M4 - Caffeine &amp; Energy'!N666</f>
        <v/>
      </c>
      <c r="I2184" s="15">
        <f>'M4 - Caffeine &amp; Energy'!AJ666</f>
        <v/>
      </c>
      <c r="J2184" s="15" t="inlineStr">
        <is>
          <t>Capture live promo to assess.</t>
        </is>
      </c>
    </row>
    <row r="2185" ht="28" customHeight="1">
      <c r="A2185" s="15" t="inlineStr">
        <is>
          <t>Gold Peak</t>
        </is>
      </c>
      <c r="B2185" s="15" t="inlineStr">
        <is>
          <t>Gold Peak Tea | Peach | single 547mL</t>
        </is>
      </c>
      <c r="C2185" s="15" t="inlineStr">
        <is>
          <t>4) Caffeine &amp; energy beverage</t>
        </is>
      </c>
      <c r="D2185" s="30">
        <f>'M4 - Caffeine &amp; Energy'!F667</f>
        <v/>
      </c>
      <c r="E2185" s="33">
        <f>'M4 - Caffeine &amp; Energy'!J667</f>
        <v/>
      </c>
      <c r="F2185" s="31">
        <f>'M4 - Caffeine &amp; Energy'!K667</f>
        <v/>
      </c>
      <c r="G2185" s="30">
        <f>'M4 - Caffeine &amp; Energy'!AM667</f>
        <v/>
      </c>
      <c r="H2185" s="31">
        <f>'M4 - Caffeine &amp; Energy'!N667</f>
        <v/>
      </c>
      <c r="I2185" s="15">
        <f>'M4 - Caffeine &amp; Energy'!AJ667</f>
        <v/>
      </c>
      <c r="J2185" s="15" t="inlineStr">
        <is>
          <t>Capture live promo to assess.</t>
        </is>
      </c>
    </row>
    <row r="2186" ht="28" customHeight="1">
      <c r="A2186" s="15" t="inlineStr">
        <is>
          <t>Gold Peak</t>
        </is>
      </c>
      <c r="B2186" s="15" t="inlineStr">
        <is>
          <t>Gold Peak Tea | Peach | 8-pack 547mL</t>
        </is>
      </c>
      <c r="C2186" s="15" t="inlineStr">
        <is>
          <t>4) Caffeine &amp; energy beverage</t>
        </is>
      </c>
      <c r="D2186" s="30">
        <f>'M4 - Caffeine &amp; Energy'!F668</f>
        <v/>
      </c>
      <c r="E2186" s="33">
        <f>'M4 - Caffeine &amp; Energy'!J668</f>
        <v/>
      </c>
      <c r="F2186" s="31">
        <f>'M4 - Caffeine &amp; Energy'!K668</f>
        <v/>
      </c>
      <c r="G2186" s="30">
        <f>'M4 - Caffeine &amp; Energy'!AM668</f>
        <v/>
      </c>
      <c r="H2186" s="31">
        <f>'M4 - Caffeine &amp; Energy'!N668</f>
        <v/>
      </c>
      <c r="I2186" s="15">
        <f>'M4 - Caffeine &amp; Energy'!AJ668</f>
        <v/>
      </c>
      <c r="J2186" s="15" t="inlineStr">
        <is>
          <t>Capture live promo to assess.</t>
        </is>
      </c>
    </row>
    <row r="2187" ht="28" customHeight="1">
      <c r="A2187" s="15" t="inlineStr">
        <is>
          <t>Gold Peak</t>
        </is>
      </c>
      <c r="B2187" s="15" t="inlineStr">
        <is>
          <t>Gold Peak Tea | Peach | 12-pack 547mL</t>
        </is>
      </c>
      <c r="C2187" s="15" t="inlineStr">
        <is>
          <t>4) Caffeine &amp; energy beverage</t>
        </is>
      </c>
      <c r="D2187" s="30">
        <f>'M4 - Caffeine &amp; Energy'!F669</f>
        <v/>
      </c>
      <c r="E2187" s="33">
        <f>'M4 - Caffeine &amp; Energy'!J669</f>
        <v/>
      </c>
      <c r="F2187" s="31">
        <f>'M4 - Caffeine &amp; Energy'!K669</f>
        <v/>
      </c>
      <c r="G2187" s="30">
        <f>'M4 - Caffeine &amp; Energy'!AM669</f>
        <v/>
      </c>
      <c r="H2187" s="31">
        <f>'M4 - Caffeine &amp; Energy'!N669</f>
        <v/>
      </c>
      <c r="I2187" s="15">
        <f>'M4 - Caffeine &amp; Energy'!AJ669</f>
        <v/>
      </c>
      <c r="J2187" s="15" t="inlineStr">
        <is>
          <t>Capture live promo to assess.</t>
        </is>
      </c>
    </row>
    <row r="2188" ht="28" customHeight="1">
      <c r="A2188" s="15" t="inlineStr">
        <is>
          <t>Gold Peak</t>
        </is>
      </c>
      <c r="B2188" s="15" t="inlineStr">
        <is>
          <t>Gold Peak Tea | Peach | 18-pack 547mL</t>
        </is>
      </c>
      <c r="C2188" s="15" t="inlineStr">
        <is>
          <t>4) Caffeine &amp; energy beverage</t>
        </is>
      </c>
      <c r="D2188" s="30">
        <f>'M4 - Caffeine &amp; Energy'!F670</f>
        <v/>
      </c>
      <c r="E2188" s="33">
        <f>'M4 - Caffeine &amp; Energy'!J670</f>
        <v/>
      </c>
      <c r="F2188" s="31">
        <f>'M4 - Caffeine &amp; Energy'!K670</f>
        <v/>
      </c>
      <c r="G2188" s="30">
        <f>'M4 - Caffeine &amp; Energy'!AM670</f>
        <v/>
      </c>
      <c r="H2188" s="31">
        <f>'M4 - Caffeine &amp; Energy'!N670</f>
        <v/>
      </c>
      <c r="I2188" s="15">
        <f>'M4 - Caffeine &amp; Energy'!AJ670</f>
        <v/>
      </c>
      <c r="J2188" s="15" t="inlineStr">
        <is>
          <t>Capture live promo to assess.</t>
        </is>
      </c>
    </row>
    <row r="2189" ht="28" customHeight="1">
      <c r="A2189" s="15" t="inlineStr">
        <is>
          <t>Gold Peak</t>
        </is>
      </c>
      <c r="B2189" s="15" t="inlineStr">
        <is>
          <t>Gold Peak Tea | Peach | 24-pack 547mL</t>
        </is>
      </c>
      <c r="C2189" s="15" t="inlineStr">
        <is>
          <t>4) Caffeine &amp; energy beverage</t>
        </is>
      </c>
      <c r="D2189" s="30">
        <f>'M4 - Caffeine &amp; Energy'!F671</f>
        <v/>
      </c>
      <c r="E2189" s="33">
        <f>'M4 - Caffeine &amp; Energy'!J671</f>
        <v/>
      </c>
      <c r="F2189" s="31">
        <f>'M4 - Caffeine &amp; Energy'!K671</f>
        <v/>
      </c>
      <c r="G2189" s="30">
        <f>'M4 - Caffeine &amp; Energy'!AM671</f>
        <v/>
      </c>
      <c r="H2189" s="31">
        <f>'M4 - Caffeine &amp; Energy'!N671</f>
        <v/>
      </c>
      <c r="I2189" s="15">
        <f>'M4 - Caffeine &amp; Energy'!AJ671</f>
        <v/>
      </c>
      <c r="J2189" s="15" t="inlineStr">
        <is>
          <t>Capture live promo to assess.</t>
        </is>
      </c>
    </row>
    <row r="2190" ht="28" customHeight="1">
      <c r="A2190" s="15" t="inlineStr">
        <is>
          <t>Brisk</t>
        </is>
      </c>
      <c r="B2190" s="15" t="inlineStr">
        <is>
          <t>Brisk Iced Tea | Lemon | single 591mL</t>
        </is>
      </c>
      <c r="C2190" s="15" t="inlineStr">
        <is>
          <t>4) Caffeine &amp; energy beverage</t>
        </is>
      </c>
      <c r="D2190" s="30">
        <f>'M4 - Caffeine &amp; Energy'!F672</f>
        <v/>
      </c>
      <c r="E2190" s="33">
        <f>'M4 - Caffeine &amp; Energy'!J672</f>
        <v/>
      </c>
      <c r="F2190" s="31">
        <f>'M4 - Caffeine &amp; Energy'!K672</f>
        <v/>
      </c>
      <c r="G2190" s="30">
        <f>'M4 - Caffeine &amp; Energy'!AM672</f>
        <v/>
      </c>
      <c r="H2190" s="31">
        <f>'M4 - Caffeine &amp; Energy'!N672</f>
        <v/>
      </c>
      <c r="I2190" s="15">
        <f>'M4 - Caffeine &amp; Energy'!AJ672</f>
        <v/>
      </c>
      <c r="J2190" s="15" t="inlineStr">
        <is>
          <t>Capture live promo to assess.</t>
        </is>
      </c>
    </row>
    <row r="2191" ht="28" customHeight="1">
      <c r="A2191" s="15" t="inlineStr">
        <is>
          <t>Brisk</t>
        </is>
      </c>
      <c r="B2191" s="15" t="inlineStr">
        <is>
          <t>Brisk Iced Tea | Lemon | 6-pack 591mL</t>
        </is>
      </c>
      <c r="C2191" s="15" t="inlineStr">
        <is>
          <t>4) Caffeine &amp; energy beverage</t>
        </is>
      </c>
      <c r="D2191" s="30">
        <f>'M4 - Caffeine &amp; Energy'!F673</f>
        <v/>
      </c>
      <c r="E2191" s="33">
        <f>'M4 - Caffeine &amp; Energy'!J673</f>
        <v/>
      </c>
      <c r="F2191" s="31">
        <f>'M4 - Caffeine &amp; Energy'!K673</f>
        <v/>
      </c>
      <c r="G2191" s="30">
        <f>'M4 - Caffeine &amp; Energy'!AM673</f>
        <v/>
      </c>
      <c r="H2191" s="31">
        <f>'M4 - Caffeine &amp; Energy'!N673</f>
        <v/>
      </c>
      <c r="I2191" s="15">
        <f>'M4 - Caffeine &amp; Energy'!AJ673</f>
        <v/>
      </c>
      <c r="J2191" s="15" t="inlineStr">
        <is>
          <t>Capture live promo to assess.</t>
        </is>
      </c>
    </row>
    <row r="2192" ht="28" customHeight="1">
      <c r="A2192" s="15" t="inlineStr">
        <is>
          <t>Brisk</t>
        </is>
      </c>
      <c r="B2192" s="15" t="inlineStr">
        <is>
          <t>Brisk Iced Tea | Lemon | 12-pack 591mL</t>
        </is>
      </c>
      <c r="C2192" s="15" t="inlineStr">
        <is>
          <t>4) Caffeine &amp; energy beverage</t>
        </is>
      </c>
      <c r="D2192" s="30">
        <f>'M4 - Caffeine &amp; Energy'!F674</f>
        <v/>
      </c>
      <c r="E2192" s="33">
        <f>'M4 - Caffeine &amp; Energy'!J674</f>
        <v/>
      </c>
      <c r="F2192" s="31">
        <f>'M4 - Caffeine &amp; Energy'!K674</f>
        <v/>
      </c>
      <c r="G2192" s="30">
        <f>'M4 - Caffeine &amp; Energy'!AM674</f>
        <v/>
      </c>
      <c r="H2192" s="31">
        <f>'M4 - Caffeine &amp; Energy'!N674</f>
        <v/>
      </c>
      <c r="I2192" s="15">
        <f>'M4 - Caffeine &amp; Energy'!AJ674</f>
        <v/>
      </c>
      <c r="J2192" s="15" t="inlineStr">
        <is>
          <t>Capture live promo to assess.</t>
        </is>
      </c>
    </row>
    <row r="2193" ht="28" customHeight="1">
      <c r="A2193" s="15" t="inlineStr">
        <is>
          <t>Brisk</t>
        </is>
      </c>
      <c r="B2193" s="15" t="inlineStr">
        <is>
          <t>Brisk Iced Tea | Lemon | 24-pack 591mL</t>
        </is>
      </c>
      <c r="C2193" s="15" t="inlineStr">
        <is>
          <t>4) Caffeine &amp; energy beverage</t>
        </is>
      </c>
      <c r="D2193" s="30">
        <f>'M4 - Caffeine &amp; Energy'!F675</f>
        <v/>
      </c>
      <c r="E2193" s="33">
        <f>'M4 - Caffeine &amp; Energy'!J675</f>
        <v/>
      </c>
      <c r="F2193" s="31">
        <f>'M4 - Caffeine &amp; Energy'!K675</f>
        <v/>
      </c>
      <c r="G2193" s="30">
        <f>'M4 - Caffeine &amp; Energy'!AM675</f>
        <v/>
      </c>
      <c r="H2193" s="31">
        <f>'M4 - Caffeine &amp; Energy'!N675</f>
        <v/>
      </c>
      <c r="I2193" s="15">
        <f>'M4 - Caffeine &amp; Energy'!AJ675</f>
        <v/>
      </c>
      <c r="J2193" s="15" t="inlineStr">
        <is>
          <t>Capture live promo to assess.</t>
        </is>
      </c>
    </row>
    <row r="2194" ht="28" customHeight="1">
      <c r="A2194" s="15" t="inlineStr">
        <is>
          <t>Brisk</t>
        </is>
      </c>
      <c r="B2194" s="15" t="inlineStr">
        <is>
          <t>Brisk Iced Tea | Sweet Tea | single 591mL</t>
        </is>
      </c>
      <c r="C2194" s="15" t="inlineStr">
        <is>
          <t>4) Caffeine &amp; energy beverage</t>
        </is>
      </c>
      <c r="D2194" s="30">
        <f>'M4 - Caffeine &amp; Energy'!F676</f>
        <v/>
      </c>
      <c r="E2194" s="33">
        <f>'M4 - Caffeine &amp; Energy'!J676</f>
        <v/>
      </c>
      <c r="F2194" s="31">
        <f>'M4 - Caffeine &amp; Energy'!K676</f>
        <v/>
      </c>
      <c r="G2194" s="30">
        <f>'M4 - Caffeine &amp; Energy'!AM676</f>
        <v/>
      </c>
      <c r="H2194" s="31">
        <f>'M4 - Caffeine &amp; Energy'!N676</f>
        <v/>
      </c>
      <c r="I2194" s="15">
        <f>'M4 - Caffeine &amp; Energy'!AJ676</f>
        <v/>
      </c>
      <c r="J2194" s="15" t="inlineStr">
        <is>
          <t>Capture live promo to assess.</t>
        </is>
      </c>
    </row>
    <row r="2195" ht="28" customHeight="1">
      <c r="A2195" s="15" t="inlineStr">
        <is>
          <t>Brisk</t>
        </is>
      </c>
      <c r="B2195" s="15" t="inlineStr">
        <is>
          <t>Brisk Iced Tea | Sweet Tea | 6-pack 591mL</t>
        </is>
      </c>
      <c r="C2195" s="15" t="inlineStr">
        <is>
          <t>4) Caffeine &amp; energy beverage</t>
        </is>
      </c>
      <c r="D2195" s="30">
        <f>'M4 - Caffeine &amp; Energy'!F677</f>
        <v/>
      </c>
      <c r="E2195" s="33">
        <f>'M4 - Caffeine &amp; Energy'!J677</f>
        <v/>
      </c>
      <c r="F2195" s="31">
        <f>'M4 - Caffeine &amp; Energy'!K677</f>
        <v/>
      </c>
      <c r="G2195" s="30">
        <f>'M4 - Caffeine &amp; Energy'!AM677</f>
        <v/>
      </c>
      <c r="H2195" s="31">
        <f>'M4 - Caffeine &amp; Energy'!N677</f>
        <v/>
      </c>
      <c r="I2195" s="15">
        <f>'M4 - Caffeine &amp; Energy'!AJ677</f>
        <v/>
      </c>
      <c r="J2195" s="15" t="inlineStr">
        <is>
          <t>Capture live promo to assess.</t>
        </is>
      </c>
    </row>
    <row r="2196" ht="28" customHeight="1">
      <c r="A2196" s="15" t="inlineStr">
        <is>
          <t>Brisk</t>
        </is>
      </c>
      <c r="B2196" s="15" t="inlineStr">
        <is>
          <t>Brisk Iced Tea | Sweet Tea | 12-pack 591mL</t>
        </is>
      </c>
      <c r="C2196" s="15" t="inlineStr">
        <is>
          <t>4) Caffeine &amp; energy beverage</t>
        </is>
      </c>
      <c r="D2196" s="30">
        <f>'M4 - Caffeine &amp; Energy'!F678</f>
        <v/>
      </c>
      <c r="E2196" s="33">
        <f>'M4 - Caffeine &amp; Energy'!J678</f>
        <v/>
      </c>
      <c r="F2196" s="31">
        <f>'M4 - Caffeine &amp; Energy'!K678</f>
        <v/>
      </c>
      <c r="G2196" s="30">
        <f>'M4 - Caffeine &amp; Energy'!AM678</f>
        <v/>
      </c>
      <c r="H2196" s="31">
        <f>'M4 - Caffeine &amp; Energy'!N678</f>
        <v/>
      </c>
      <c r="I2196" s="15">
        <f>'M4 - Caffeine &amp; Energy'!AJ678</f>
        <v/>
      </c>
      <c r="J2196" s="15" t="inlineStr">
        <is>
          <t>Capture live promo to assess.</t>
        </is>
      </c>
    </row>
    <row r="2197" ht="28" customHeight="1">
      <c r="A2197" s="15" t="inlineStr">
        <is>
          <t>Brisk</t>
        </is>
      </c>
      <c r="B2197" s="15" t="inlineStr">
        <is>
          <t>Brisk Iced Tea | Sweet Tea | 24-pack 591mL</t>
        </is>
      </c>
      <c r="C2197" s="15" t="inlineStr">
        <is>
          <t>4) Caffeine &amp; energy beverage</t>
        </is>
      </c>
      <c r="D2197" s="30">
        <f>'M4 - Caffeine &amp; Energy'!F679</f>
        <v/>
      </c>
      <c r="E2197" s="33">
        <f>'M4 - Caffeine &amp; Energy'!J679</f>
        <v/>
      </c>
      <c r="F2197" s="31">
        <f>'M4 - Caffeine &amp; Energy'!K679</f>
        <v/>
      </c>
      <c r="G2197" s="30">
        <f>'M4 - Caffeine &amp; Energy'!AM679</f>
        <v/>
      </c>
      <c r="H2197" s="31">
        <f>'M4 - Caffeine &amp; Energy'!N679</f>
        <v/>
      </c>
      <c r="I2197" s="15">
        <f>'M4 - Caffeine &amp; Energy'!AJ679</f>
        <v/>
      </c>
      <c r="J2197" s="15" t="inlineStr">
        <is>
          <t>Capture live promo to assess.</t>
        </is>
      </c>
    </row>
    <row r="2198" ht="28" customHeight="1">
      <c r="A2198" s="15" t="inlineStr">
        <is>
          <t>Brisk</t>
        </is>
      </c>
      <c r="B2198" s="15" t="inlineStr">
        <is>
          <t>Brisk Iced Tea | Half &amp; Half | single 591mL</t>
        </is>
      </c>
      <c r="C2198" s="15" t="inlineStr">
        <is>
          <t>4) Caffeine &amp; energy beverage</t>
        </is>
      </c>
      <c r="D2198" s="30">
        <f>'M4 - Caffeine &amp; Energy'!F680</f>
        <v/>
      </c>
      <c r="E2198" s="33">
        <f>'M4 - Caffeine &amp; Energy'!J680</f>
        <v/>
      </c>
      <c r="F2198" s="31">
        <f>'M4 - Caffeine &amp; Energy'!K680</f>
        <v/>
      </c>
      <c r="G2198" s="30">
        <f>'M4 - Caffeine &amp; Energy'!AM680</f>
        <v/>
      </c>
      <c r="H2198" s="31">
        <f>'M4 - Caffeine &amp; Energy'!N680</f>
        <v/>
      </c>
      <c r="I2198" s="15">
        <f>'M4 - Caffeine &amp; Energy'!AJ680</f>
        <v/>
      </c>
      <c r="J2198" s="15" t="inlineStr">
        <is>
          <t>Capture live promo to assess.</t>
        </is>
      </c>
    </row>
    <row r="2199" ht="28" customHeight="1">
      <c r="A2199" s="15" t="inlineStr">
        <is>
          <t>Brisk</t>
        </is>
      </c>
      <c r="B2199" s="15" t="inlineStr">
        <is>
          <t>Brisk Iced Tea | Half &amp; Half | 6-pack 591mL</t>
        </is>
      </c>
      <c r="C2199" s="15" t="inlineStr">
        <is>
          <t>4) Caffeine &amp; energy beverage</t>
        </is>
      </c>
      <c r="D2199" s="30">
        <f>'M4 - Caffeine &amp; Energy'!F681</f>
        <v/>
      </c>
      <c r="E2199" s="33">
        <f>'M4 - Caffeine &amp; Energy'!J681</f>
        <v/>
      </c>
      <c r="F2199" s="31">
        <f>'M4 - Caffeine &amp; Energy'!K681</f>
        <v/>
      </c>
      <c r="G2199" s="30">
        <f>'M4 - Caffeine &amp; Energy'!AM681</f>
        <v/>
      </c>
      <c r="H2199" s="31">
        <f>'M4 - Caffeine &amp; Energy'!N681</f>
        <v/>
      </c>
      <c r="I2199" s="15">
        <f>'M4 - Caffeine &amp; Energy'!AJ681</f>
        <v/>
      </c>
      <c r="J2199" s="15" t="inlineStr">
        <is>
          <t>Capture live promo to assess.</t>
        </is>
      </c>
    </row>
    <row r="2200" ht="28" customHeight="1">
      <c r="A2200" s="15" t="inlineStr">
        <is>
          <t>Brisk</t>
        </is>
      </c>
      <c r="B2200" s="15" t="inlineStr">
        <is>
          <t>Brisk Iced Tea | Half &amp; Half | 12-pack 591mL</t>
        </is>
      </c>
      <c r="C2200" s="15" t="inlineStr">
        <is>
          <t>4) Caffeine &amp; energy beverage</t>
        </is>
      </c>
      <c r="D2200" s="30">
        <f>'M4 - Caffeine &amp; Energy'!F682</f>
        <v/>
      </c>
      <c r="E2200" s="33">
        <f>'M4 - Caffeine &amp; Energy'!J682</f>
        <v/>
      </c>
      <c r="F2200" s="31">
        <f>'M4 - Caffeine &amp; Energy'!K682</f>
        <v/>
      </c>
      <c r="G2200" s="30">
        <f>'M4 - Caffeine &amp; Energy'!AM682</f>
        <v/>
      </c>
      <c r="H2200" s="31">
        <f>'M4 - Caffeine &amp; Energy'!N682</f>
        <v/>
      </c>
      <c r="I2200" s="15">
        <f>'M4 - Caffeine &amp; Energy'!AJ682</f>
        <v/>
      </c>
      <c r="J2200" s="15" t="inlineStr">
        <is>
          <t>Capture live promo to assess.</t>
        </is>
      </c>
    </row>
    <row r="2201" ht="28" customHeight="1">
      <c r="A2201" s="15" t="inlineStr">
        <is>
          <t>Brisk</t>
        </is>
      </c>
      <c r="B2201" s="15" t="inlineStr">
        <is>
          <t>Brisk Iced Tea | Half &amp; Half | 24-pack 591mL</t>
        </is>
      </c>
      <c r="C2201" s="15" t="inlineStr">
        <is>
          <t>4) Caffeine &amp; energy beverage</t>
        </is>
      </c>
      <c r="D2201" s="30">
        <f>'M4 - Caffeine &amp; Energy'!F683</f>
        <v/>
      </c>
      <c r="E2201" s="33">
        <f>'M4 - Caffeine &amp; Energy'!J683</f>
        <v/>
      </c>
      <c r="F2201" s="31">
        <f>'M4 - Caffeine &amp; Energy'!K683</f>
        <v/>
      </c>
      <c r="G2201" s="30">
        <f>'M4 - Caffeine &amp; Energy'!AM683</f>
        <v/>
      </c>
      <c r="H2201" s="31">
        <f>'M4 - Caffeine &amp; Energy'!N683</f>
        <v/>
      </c>
      <c r="I2201" s="15">
        <f>'M4 - Caffeine &amp; Energy'!AJ683</f>
        <v/>
      </c>
      <c r="J2201" s="15" t="inlineStr">
        <is>
          <t>Capture live promo to assess.</t>
        </is>
      </c>
    </row>
    <row r="2202" ht="28" customHeight="1">
      <c r="A2202" s="15" t="inlineStr">
        <is>
          <t>Brisk</t>
        </is>
      </c>
      <c r="B2202" s="15" t="inlineStr">
        <is>
          <t>Brisk Iced Tea | Raspberry | single 591mL</t>
        </is>
      </c>
      <c r="C2202" s="15" t="inlineStr">
        <is>
          <t>4) Caffeine &amp; energy beverage</t>
        </is>
      </c>
      <c r="D2202" s="30">
        <f>'M4 - Caffeine &amp; Energy'!F684</f>
        <v/>
      </c>
      <c r="E2202" s="33">
        <f>'M4 - Caffeine &amp; Energy'!J684</f>
        <v/>
      </c>
      <c r="F2202" s="31">
        <f>'M4 - Caffeine &amp; Energy'!K684</f>
        <v/>
      </c>
      <c r="G2202" s="30">
        <f>'M4 - Caffeine &amp; Energy'!AM684</f>
        <v/>
      </c>
      <c r="H2202" s="31">
        <f>'M4 - Caffeine &amp; Energy'!N684</f>
        <v/>
      </c>
      <c r="I2202" s="15">
        <f>'M4 - Caffeine &amp; Energy'!AJ684</f>
        <v/>
      </c>
      <c r="J2202" s="15" t="inlineStr">
        <is>
          <t>Capture live promo to assess.</t>
        </is>
      </c>
    </row>
    <row r="2203" ht="28" customHeight="1">
      <c r="A2203" s="15" t="inlineStr">
        <is>
          <t>Brisk</t>
        </is>
      </c>
      <c r="B2203" s="15" t="inlineStr">
        <is>
          <t>Brisk Iced Tea | Raspberry | 6-pack 591mL</t>
        </is>
      </c>
      <c r="C2203" s="15" t="inlineStr">
        <is>
          <t>4) Caffeine &amp; energy beverage</t>
        </is>
      </c>
      <c r="D2203" s="30">
        <f>'M4 - Caffeine &amp; Energy'!F685</f>
        <v/>
      </c>
      <c r="E2203" s="33">
        <f>'M4 - Caffeine &amp; Energy'!J685</f>
        <v/>
      </c>
      <c r="F2203" s="31">
        <f>'M4 - Caffeine &amp; Energy'!K685</f>
        <v/>
      </c>
      <c r="G2203" s="30">
        <f>'M4 - Caffeine &amp; Energy'!AM685</f>
        <v/>
      </c>
      <c r="H2203" s="31">
        <f>'M4 - Caffeine &amp; Energy'!N685</f>
        <v/>
      </c>
      <c r="I2203" s="15">
        <f>'M4 - Caffeine &amp; Energy'!AJ685</f>
        <v/>
      </c>
      <c r="J2203" s="15" t="inlineStr">
        <is>
          <t>Capture live promo to assess.</t>
        </is>
      </c>
    </row>
    <row r="2204" ht="28" customHeight="1">
      <c r="A2204" s="15" t="inlineStr">
        <is>
          <t>Brisk</t>
        </is>
      </c>
      <c r="B2204" s="15" t="inlineStr">
        <is>
          <t>Brisk Iced Tea | Raspberry | 12-pack 591mL</t>
        </is>
      </c>
      <c r="C2204" s="15" t="inlineStr">
        <is>
          <t>4) Caffeine &amp; energy beverage</t>
        </is>
      </c>
      <c r="D2204" s="30">
        <f>'M4 - Caffeine &amp; Energy'!F686</f>
        <v/>
      </c>
      <c r="E2204" s="33">
        <f>'M4 - Caffeine &amp; Energy'!J686</f>
        <v/>
      </c>
      <c r="F2204" s="31">
        <f>'M4 - Caffeine &amp; Energy'!K686</f>
        <v/>
      </c>
      <c r="G2204" s="30">
        <f>'M4 - Caffeine &amp; Energy'!AM686</f>
        <v/>
      </c>
      <c r="H2204" s="31">
        <f>'M4 - Caffeine &amp; Energy'!N686</f>
        <v/>
      </c>
      <c r="I2204" s="15">
        <f>'M4 - Caffeine &amp; Energy'!AJ686</f>
        <v/>
      </c>
      <c r="J2204" s="15" t="inlineStr">
        <is>
          <t>Capture live promo to assess.</t>
        </is>
      </c>
    </row>
    <row r="2205" ht="28" customHeight="1">
      <c r="A2205" s="15" t="inlineStr">
        <is>
          <t>Brisk</t>
        </is>
      </c>
      <c r="B2205" s="15" t="inlineStr">
        <is>
          <t>Brisk Iced Tea | Raspberry | 24-pack 591mL</t>
        </is>
      </c>
      <c r="C2205" s="15" t="inlineStr">
        <is>
          <t>4) Caffeine &amp; energy beverage</t>
        </is>
      </c>
      <c r="D2205" s="30">
        <f>'M4 - Caffeine &amp; Energy'!F687</f>
        <v/>
      </c>
      <c r="E2205" s="33">
        <f>'M4 - Caffeine &amp; Energy'!J687</f>
        <v/>
      </c>
      <c r="F2205" s="31">
        <f>'M4 - Caffeine &amp; Energy'!K687</f>
        <v/>
      </c>
      <c r="G2205" s="30">
        <f>'M4 - Caffeine &amp; Energy'!AM687</f>
        <v/>
      </c>
      <c r="H2205" s="31">
        <f>'M4 - Caffeine &amp; Energy'!N687</f>
        <v/>
      </c>
      <c r="I2205" s="15">
        <f>'M4 - Caffeine &amp; Energy'!AJ687</f>
        <v/>
      </c>
      <c r="J2205" s="15" t="inlineStr">
        <is>
          <t>Capture live promo to assess.</t>
        </is>
      </c>
    </row>
    <row r="2206" ht="28" customHeight="1">
      <c r="A2206" s="15" t="inlineStr">
        <is>
          <t>Honest Tea</t>
        </is>
      </c>
      <c r="B2206" s="15" t="inlineStr">
        <is>
          <t>Honest Tea Organic | Honey Green | single 473mL</t>
        </is>
      </c>
      <c r="C2206" s="15" t="inlineStr">
        <is>
          <t>4) Caffeine &amp; energy beverage</t>
        </is>
      </c>
      <c r="D2206" s="30">
        <f>'M4 - Caffeine &amp; Energy'!F688</f>
        <v/>
      </c>
      <c r="E2206" s="33">
        <f>'M4 - Caffeine &amp; Energy'!J688</f>
        <v/>
      </c>
      <c r="F2206" s="31">
        <f>'M4 - Caffeine &amp; Energy'!K688</f>
        <v/>
      </c>
      <c r="G2206" s="30">
        <f>'M4 - Caffeine &amp; Energy'!AM688</f>
        <v/>
      </c>
      <c r="H2206" s="31">
        <f>'M4 - Caffeine &amp; Energy'!N688</f>
        <v/>
      </c>
      <c r="I2206" s="15">
        <f>'M4 - Caffeine &amp; Energy'!AJ688</f>
        <v/>
      </c>
      <c r="J2206" s="15" t="inlineStr">
        <is>
          <t>Capture live promo to assess.</t>
        </is>
      </c>
    </row>
    <row r="2207" ht="28" customHeight="1">
      <c r="A2207" s="15" t="inlineStr">
        <is>
          <t>Honest Tea</t>
        </is>
      </c>
      <c r="B2207" s="15" t="inlineStr">
        <is>
          <t>Honest Tea Organic | Honey Green | 8-pack 473mL</t>
        </is>
      </c>
      <c r="C2207" s="15" t="inlineStr">
        <is>
          <t>4) Caffeine &amp; energy beverage</t>
        </is>
      </c>
      <c r="D2207" s="30">
        <f>'M4 - Caffeine &amp; Energy'!F689</f>
        <v/>
      </c>
      <c r="E2207" s="33">
        <f>'M4 - Caffeine &amp; Energy'!J689</f>
        <v/>
      </c>
      <c r="F2207" s="31">
        <f>'M4 - Caffeine &amp; Energy'!K689</f>
        <v/>
      </c>
      <c r="G2207" s="30">
        <f>'M4 - Caffeine &amp; Energy'!AM689</f>
        <v/>
      </c>
      <c r="H2207" s="31">
        <f>'M4 - Caffeine &amp; Energy'!N689</f>
        <v/>
      </c>
      <c r="I2207" s="15">
        <f>'M4 - Caffeine &amp; Energy'!AJ689</f>
        <v/>
      </c>
      <c r="J2207" s="15" t="inlineStr">
        <is>
          <t>Capture live promo to assess.</t>
        </is>
      </c>
    </row>
    <row r="2208" ht="28" customHeight="1">
      <c r="A2208" s="15" t="inlineStr">
        <is>
          <t>Honest Tea</t>
        </is>
      </c>
      <c r="B2208" s="15" t="inlineStr">
        <is>
          <t>Honest Tea Organic | Honey Green | 12-pack 473mL</t>
        </is>
      </c>
      <c r="C2208" s="15" t="inlineStr">
        <is>
          <t>4) Caffeine &amp; energy beverage</t>
        </is>
      </c>
      <c r="D2208" s="30">
        <f>'M4 - Caffeine &amp; Energy'!F690</f>
        <v/>
      </c>
      <c r="E2208" s="33">
        <f>'M4 - Caffeine &amp; Energy'!J690</f>
        <v/>
      </c>
      <c r="F2208" s="31">
        <f>'M4 - Caffeine &amp; Energy'!K690</f>
        <v/>
      </c>
      <c r="G2208" s="30">
        <f>'M4 - Caffeine &amp; Energy'!AM690</f>
        <v/>
      </c>
      <c r="H2208" s="31">
        <f>'M4 - Caffeine &amp; Energy'!N690</f>
        <v/>
      </c>
      <c r="I2208" s="15">
        <f>'M4 - Caffeine &amp; Energy'!AJ690</f>
        <v/>
      </c>
      <c r="J2208" s="15" t="inlineStr">
        <is>
          <t>Capture live promo to assess.</t>
        </is>
      </c>
    </row>
    <row r="2209" ht="28" customHeight="1">
      <c r="A2209" s="15" t="inlineStr">
        <is>
          <t>Honest Tea</t>
        </is>
      </c>
      <c r="B2209" s="15" t="inlineStr">
        <is>
          <t>Honest Tea Organic | Honey Green | 18-pack 473mL</t>
        </is>
      </c>
      <c r="C2209" s="15" t="inlineStr">
        <is>
          <t>4) Caffeine &amp; energy beverage</t>
        </is>
      </c>
      <c r="D2209" s="30">
        <f>'M4 - Caffeine &amp; Energy'!F691</f>
        <v/>
      </c>
      <c r="E2209" s="33">
        <f>'M4 - Caffeine &amp; Energy'!J691</f>
        <v/>
      </c>
      <c r="F2209" s="31">
        <f>'M4 - Caffeine &amp; Energy'!K691</f>
        <v/>
      </c>
      <c r="G2209" s="30">
        <f>'M4 - Caffeine &amp; Energy'!AM691</f>
        <v/>
      </c>
      <c r="H2209" s="31">
        <f>'M4 - Caffeine &amp; Energy'!N691</f>
        <v/>
      </c>
      <c r="I2209" s="15">
        <f>'M4 - Caffeine &amp; Energy'!AJ691</f>
        <v/>
      </c>
      <c r="J2209" s="15" t="inlineStr">
        <is>
          <t>Capture live promo to assess.</t>
        </is>
      </c>
    </row>
    <row r="2210" ht="28" customHeight="1">
      <c r="A2210" s="15" t="inlineStr">
        <is>
          <t>Honest Tea</t>
        </is>
      </c>
      <c r="B2210" s="15" t="inlineStr">
        <is>
          <t>Honest Tea Organic | Honey Green | 24-pack 473mL</t>
        </is>
      </c>
      <c r="C2210" s="15" t="inlineStr">
        <is>
          <t>4) Caffeine &amp; energy beverage</t>
        </is>
      </c>
      <c r="D2210" s="30">
        <f>'M4 - Caffeine &amp; Energy'!F692</f>
        <v/>
      </c>
      <c r="E2210" s="33">
        <f>'M4 - Caffeine &amp; Energy'!J692</f>
        <v/>
      </c>
      <c r="F2210" s="31">
        <f>'M4 - Caffeine &amp; Energy'!K692</f>
        <v/>
      </c>
      <c r="G2210" s="30">
        <f>'M4 - Caffeine &amp; Energy'!AM692</f>
        <v/>
      </c>
      <c r="H2210" s="31">
        <f>'M4 - Caffeine &amp; Energy'!N692</f>
        <v/>
      </c>
      <c r="I2210" s="15">
        <f>'M4 - Caffeine &amp; Energy'!AJ692</f>
        <v/>
      </c>
      <c r="J2210" s="15" t="inlineStr">
        <is>
          <t>Capture live promo to assess.</t>
        </is>
      </c>
    </row>
    <row r="2211" ht="28" customHeight="1">
      <c r="A2211" s="15" t="inlineStr">
        <is>
          <t>Honest Tea</t>
        </is>
      </c>
      <c r="B2211" s="15" t="inlineStr">
        <is>
          <t>Honest Tea Organic | Peach | single 473mL</t>
        </is>
      </c>
      <c r="C2211" s="15" t="inlineStr">
        <is>
          <t>4) Caffeine &amp; energy beverage</t>
        </is>
      </c>
      <c r="D2211" s="30">
        <f>'M4 - Caffeine &amp; Energy'!F693</f>
        <v/>
      </c>
      <c r="E2211" s="33">
        <f>'M4 - Caffeine &amp; Energy'!J693</f>
        <v/>
      </c>
      <c r="F2211" s="31">
        <f>'M4 - Caffeine &amp; Energy'!K693</f>
        <v/>
      </c>
      <c r="G2211" s="30">
        <f>'M4 - Caffeine &amp; Energy'!AM693</f>
        <v/>
      </c>
      <c r="H2211" s="31">
        <f>'M4 - Caffeine &amp; Energy'!N693</f>
        <v/>
      </c>
      <c r="I2211" s="15">
        <f>'M4 - Caffeine &amp; Energy'!AJ693</f>
        <v/>
      </c>
      <c r="J2211" s="15" t="inlineStr">
        <is>
          <t>Capture live promo to assess.</t>
        </is>
      </c>
    </row>
    <row r="2212" ht="28" customHeight="1">
      <c r="A2212" s="15" t="inlineStr">
        <is>
          <t>Honest Tea</t>
        </is>
      </c>
      <c r="B2212" s="15" t="inlineStr">
        <is>
          <t>Honest Tea Organic | Peach | 8-pack 473mL</t>
        </is>
      </c>
      <c r="C2212" s="15" t="inlineStr">
        <is>
          <t>4) Caffeine &amp; energy beverage</t>
        </is>
      </c>
      <c r="D2212" s="30">
        <f>'M4 - Caffeine &amp; Energy'!F694</f>
        <v/>
      </c>
      <c r="E2212" s="33">
        <f>'M4 - Caffeine &amp; Energy'!J694</f>
        <v/>
      </c>
      <c r="F2212" s="31">
        <f>'M4 - Caffeine &amp; Energy'!K694</f>
        <v/>
      </c>
      <c r="G2212" s="30">
        <f>'M4 - Caffeine &amp; Energy'!AM694</f>
        <v/>
      </c>
      <c r="H2212" s="31">
        <f>'M4 - Caffeine &amp; Energy'!N694</f>
        <v/>
      </c>
      <c r="I2212" s="15">
        <f>'M4 - Caffeine &amp; Energy'!AJ694</f>
        <v/>
      </c>
      <c r="J2212" s="15" t="inlineStr">
        <is>
          <t>Capture live promo to assess.</t>
        </is>
      </c>
    </row>
    <row r="2213" ht="28" customHeight="1">
      <c r="A2213" s="15" t="inlineStr">
        <is>
          <t>Honest Tea</t>
        </is>
      </c>
      <c r="B2213" s="15" t="inlineStr">
        <is>
          <t>Honest Tea Organic | Peach | 12-pack 473mL</t>
        </is>
      </c>
      <c r="C2213" s="15" t="inlineStr">
        <is>
          <t>4) Caffeine &amp; energy beverage</t>
        </is>
      </c>
      <c r="D2213" s="30">
        <f>'M4 - Caffeine &amp; Energy'!F695</f>
        <v/>
      </c>
      <c r="E2213" s="33">
        <f>'M4 - Caffeine &amp; Energy'!J695</f>
        <v/>
      </c>
      <c r="F2213" s="31">
        <f>'M4 - Caffeine &amp; Energy'!K695</f>
        <v/>
      </c>
      <c r="G2213" s="30">
        <f>'M4 - Caffeine &amp; Energy'!AM695</f>
        <v/>
      </c>
      <c r="H2213" s="31">
        <f>'M4 - Caffeine &amp; Energy'!N695</f>
        <v/>
      </c>
      <c r="I2213" s="15">
        <f>'M4 - Caffeine &amp; Energy'!AJ695</f>
        <v/>
      </c>
      <c r="J2213" s="15" t="inlineStr">
        <is>
          <t>Capture live promo to assess.</t>
        </is>
      </c>
    </row>
    <row r="2214" ht="28" customHeight="1">
      <c r="A2214" s="15" t="inlineStr">
        <is>
          <t>Honest Tea</t>
        </is>
      </c>
      <c r="B2214" s="15" t="inlineStr">
        <is>
          <t>Honest Tea Organic | Peach | 18-pack 473mL</t>
        </is>
      </c>
      <c r="C2214" s="15" t="inlineStr">
        <is>
          <t>4) Caffeine &amp; energy beverage</t>
        </is>
      </c>
      <c r="D2214" s="30">
        <f>'M4 - Caffeine &amp; Energy'!F696</f>
        <v/>
      </c>
      <c r="E2214" s="33">
        <f>'M4 - Caffeine &amp; Energy'!J696</f>
        <v/>
      </c>
      <c r="F2214" s="31">
        <f>'M4 - Caffeine &amp; Energy'!K696</f>
        <v/>
      </c>
      <c r="G2214" s="30">
        <f>'M4 - Caffeine &amp; Energy'!AM696</f>
        <v/>
      </c>
      <c r="H2214" s="31">
        <f>'M4 - Caffeine &amp; Energy'!N696</f>
        <v/>
      </c>
      <c r="I2214" s="15">
        <f>'M4 - Caffeine &amp; Energy'!AJ696</f>
        <v/>
      </c>
      <c r="J2214" s="15" t="inlineStr">
        <is>
          <t>Capture live promo to assess.</t>
        </is>
      </c>
    </row>
    <row r="2215" ht="28" customHeight="1">
      <c r="A2215" s="15" t="inlineStr">
        <is>
          <t>Honest Tea</t>
        </is>
      </c>
      <c r="B2215" s="15" t="inlineStr">
        <is>
          <t>Honest Tea Organic | Peach | 24-pack 473mL</t>
        </is>
      </c>
      <c r="C2215" s="15" t="inlineStr">
        <is>
          <t>4) Caffeine &amp; energy beverage</t>
        </is>
      </c>
      <c r="D2215" s="30">
        <f>'M4 - Caffeine &amp; Energy'!F697</f>
        <v/>
      </c>
      <c r="E2215" s="33">
        <f>'M4 - Caffeine &amp; Energy'!J697</f>
        <v/>
      </c>
      <c r="F2215" s="31">
        <f>'M4 - Caffeine &amp; Energy'!K697</f>
        <v/>
      </c>
      <c r="G2215" s="30">
        <f>'M4 - Caffeine &amp; Energy'!AM697</f>
        <v/>
      </c>
      <c r="H2215" s="31">
        <f>'M4 - Caffeine &amp; Energy'!N697</f>
        <v/>
      </c>
      <c r="I2215" s="15">
        <f>'M4 - Caffeine &amp; Energy'!AJ697</f>
        <v/>
      </c>
      <c r="J2215" s="15" t="inlineStr">
        <is>
          <t>Capture live promo to assess.</t>
        </is>
      </c>
    </row>
    <row r="2216" ht="28" customHeight="1">
      <c r="A2216" s="15" t="inlineStr">
        <is>
          <t>Honest Tea</t>
        </is>
      </c>
      <c r="B2216" s="15" t="inlineStr">
        <is>
          <t>Honest Tea Organic | Half &amp; Half | single 473mL</t>
        </is>
      </c>
      <c r="C2216" s="15" t="inlineStr">
        <is>
          <t>4) Caffeine &amp; energy beverage</t>
        </is>
      </c>
      <c r="D2216" s="30">
        <f>'M4 - Caffeine &amp; Energy'!F698</f>
        <v/>
      </c>
      <c r="E2216" s="33">
        <f>'M4 - Caffeine &amp; Energy'!J698</f>
        <v/>
      </c>
      <c r="F2216" s="31">
        <f>'M4 - Caffeine &amp; Energy'!K698</f>
        <v/>
      </c>
      <c r="G2216" s="30">
        <f>'M4 - Caffeine &amp; Energy'!AM698</f>
        <v/>
      </c>
      <c r="H2216" s="31">
        <f>'M4 - Caffeine &amp; Energy'!N698</f>
        <v/>
      </c>
      <c r="I2216" s="15">
        <f>'M4 - Caffeine &amp; Energy'!AJ698</f>
        <v/>
      </c>
      <c r="J2216" s="15" t="inlineStr">
        <is>
          <t>Capture live promo to assess.</t>
        </is>
      </c>
    </row>
    <row r="2217" ht="28" customHeight="1">
      <c r="A2217" s="15" t="inlineStr">
        <is>
          <t>Honest Tea</t>
        </is>
      </c>
      <c r="B2217" s="15" t="inlineStr">
        <is>
          <t>Honest Tea Organic | Half &amp; Half | 8-pack 473mL</t>
        </is>
      </c>
      <c r="C2217" s="15" t="inlineStr">
        <is>
          <t>4) Caffeine &amp; energy beverage</t>
        </is>
      </c>
      <c r="D2217" s="30">
        <f>'M4 - Caffeine &amp; Energy'!F699</f>
        <v/>
      </c>
      <c r="E2217" s="33">
        <f>'M4 - Caffeine &amp; Energy'!J699</f>
        <v/>
      </c>
      <c r="F2217" s="31">
        <f>'M4 - Caffeine &amp; Energy'!K699</f>
        <v/>
      </c>
      <c r="G2217" s="30">
        <f>'M4 - Caffeine &amp; Energy'!AM699</f>
        <v/>
      </c>
      <c r="H2217" s="31">
        <f>'M4 - Caffeine &amp; Energy'!N699</f>
        <v/>
      </c>
      <c r="I2217" s="15">
        <f>'M4 - Caffeine &amp; Energy'!AJ699</f>
        <v/>
      </c>
      <c r="J2217" s="15" t="inlineStr">
        <is>
          <t>Capture live promo to assess.</t>
        </is>
      </c>
    </row>
    <row r="2218" ht="28" customHeight="1">
      <c r="A2218" s="15" t="inlineStr">
        <is>
          <t>Honest Tea</t>
        </is>
      </c>
      <c r="B2218" s="15" t="inlineStr">
        <is>
          <t>Honest Tea Organic | Half &amp; Half | 12-pack 473mL</t>
        </is>
      </c>
      <c r="C2218" s="15" t="inlineStr">
        <is>
          <t>4) Caffeine &amp; energy beverage</t>
        </is>
      </c>
      <c r="D2218" s="30">
        <f>'M4 - Caffeine &amp; Energy'!F700</f>
        <v/>
      </c>
      <c r="E2218" s="33">
        <f>'M4 - Caffeine &amp; Energy'!J700</f>
        <v/>
      </c>
      <c r="F2218" s="31">
        <f>'M4 - Caffeine &amp; Energy'!K700</f>
        <v/>
      </c>
      <c r="G2218" s="30">
        <f>'M4 - Caffeine &amp; Energy'!AM700</f>
        <v/>
      </c>
      <c r="H2218" s="31">
        <f>'M4 - Caffeine &amp; Energy'!N700</f>
        <v/>
      </c>
      <c r="I2218" s="15">
        <f>'M4 - Caffeine &amp; Energy'!AJ700</f>
        <v/>
      </c>
      <c r="J2218" s="15" t="inlineStr">
        <is>
          <t>Capture live promo to assess.</t>
        </is>
      </c>
    </row>
    <row r="2219" ht="28" customHeight="1">
      <c r="A2219" s="15" t="inlineStr">
        <is>
          <t>Honest Tea</t>
        </is>
      </c>
      <c r="B2219" s="15" t="inlineStr">
        <is>
          <t>Honest Tea Organic | Half &amp; Half | 18-pack 473mL</t>
        </is>
      </c>
      <c r="C2219" s="15" t="inlineStr">
        <is>
          <t>4) Caffeine &amp; energy beverage</t>
        </is>
      </c>
      <c r="D2219" s="30">
        <f>'M4 - Caffeine &amp; Energy'!F701</f>
        <v/>
      </c>
      <c r="E2219" s="33">
        <f>'M4 - Caffeine &amp; Energy'!J701</f>
        <v/>
      </c>
      <c r="F2219" s="31">
        <f>'M4 - Caffeine &amp; Energy'!K701</f>
        <v/>
      </c>
      <c r="G2219" s="30">
        <f>'M4 - Caffeine &amp; Energy'!AM701</f>
        <v/>
      </c>
      <c r="H2219" s="31">
        <f>'M4 - Caffeine &amp; Energy'!N701</f>
        <v/>
      </c>
      <c r="I2219" s="15">
        <f>'M4 - Caffeine &amp; Energy'!AJ701</f>
        <v/>
      </c>
      <c r="J2219" s="15" t="inlineStr">
        <is>
          <t>Capture live promo to assess.</t>
        </is>
      </c>
    </row>
    <row r="2220" ht="28" customHeight="1">
      <c r="A2220" s="15" t="inlineStr">
        <is>
          <t>Honest Tea</t>
        </is>
      </c>
      <c r="B2220" s="15" t="inlineStr">
        <is>
          <t>Honest Tea Organic | Half &amp; Half | 24-pack 473mL</t>
        </is>
      </c>
      <c r="C2220" s="15" t="inlineStr">
        <is>
          <t>4) Caffeine &amp; energy beverage</t>
        </is>
      </c>
      <c r="D2220" s="30">
        <f>'M4 - Caffeine &amp; Energy'!F702</f>
        <v/>
      </c>
      <c r="E2220" s="33">
        <f>'M4 - Caffeine &amp; Energy'!J702</f>
        <v/>
      </c>
      <c r="F2220" s="31">
        <f>'M4 - Caffeine &amp; Energy'!K702</f>
        <v/>
      </c>
      <c r="G2220" s="30">
        <f>'M4 - Caffeine &amp; Energy'!AM702</f>
        <v/>
      </c>
      <c r="H2220" s="31">
        <f>'M4 - Caffeine &amp; Energy'!N702</f>
        <v/>
      </c>
      <c r="I2220" s="15">
        <f>'M4 - Caffeine &amp; Energy'!AJ702</f>
        <v/>
      </c>
      <c r="J2220" s="15" t="inlineStr">
        <is>
          <t>Capture live promo to assess.</t>
        </is>
      </c>
    </row>
    <row r="2221" ht="28" customHeight="1">
      <c r="A2221" s="15" t="inlineStr">
        <is>
          <t>Honest Tea</t>
        </is>
      </c>
      <c r="B2221" s="15" t="inlineStr">
        <is>
          <t>Honest Tea Organic | Lemon | single 473mL</t>
        </is>
      </c>
      <c r="C2221" s="15" t="inlineStr">
        <is>
          <t>4) Caffeine &amp; energy beverage</t>
        </is>
      </c>
      <c r="D2221" s="30">
        <f>'M4 - Caffeine &amp; Energy'!F703</f>
        <v/>
      </c>
      <c r="E2221" s="33">
        <f>'M4 - Caffeine &amp; Energy'!J703</f>
        <v/>
      </c>
      <c r="F2221" s="31">
        <f>'M4 - Caffeine &amp; Energy'!K703</f>
        <v/>
      </c>
      <c r="G2221" s="30">
        <f>'M4 - Caffeine &amp; Energy'!AM703</f>
        <v/>
      </c>
      <c r="H2221" s="31">
        <f>'M4 - Caffeine &amp; Energy'!N703</f>
        <v/>
      </c>
      <c r="I2221" s="15">
        <f>'M4 - Caffeine &amp; Energy'!AJ703</f>
        <v/>
      </c>
      <c r="J2221" s="15" t="inlineStr">
        <is>
          <t>Capture live promo to assess.</t>
        </is>
      </c>
    </row>
    <row r="2222" ht="28" customHeight="1">
      <c r="A2222" s="15" t="inlineStr">
        <is>
          <t>Honest Tea</t>
        </is>
      </c>
      <c r="B2222" s="15" t="inlineStr">
        <is>
          <t>Honest Tea Organic | Lemon | 8-pack 473mL</t>
        </is>
      </c>
      <c r="C2222" s="15" t="inlineStr">
        <is>
          <t>4) Caffeine &amp; energy beverage</t>
        </is>
      </c>
      <c r="D2222" s="30">
        <f>'M4 - Caffeine &amp; Energy'!F704</f>
        <v/>
      </c>
      <c r="E2222" s="33">
        <f>'M4 - Caffeine &amp; Energy'!J704</f>
        <v/>
      </c>
      <c r="F2222" s="31">
        <f>'M4 - Caffeine &amp; Energy'!K704</f>
        <v/>
      </c>
      <c r="G2222" s="30">
        <f>'M4 - Caffeine &amp; Energy'!AM704</f>
        <v/>
      </c>
      <c r="H2222" s="31">
        <f>'M4 - Caffeine &amp; Energy'!N704</f>
        <v/>
      </c>
      <c r="I2222" s="15">
        <f>'M4 - Caffeine &amp; Energy'!AJ704</f>
        <v/>
      </c>
      <c r="J2222" s="15" t="inlineStr">
        <is>
          <t>Capture live promo to assess.</t>
        </is>
      </c>
    </row>
    <row r="2223" ht="28" customHeight="1">
      <c r="A2223" s="15" t="inlineStr">
        <is>
          <t>Honest Tea</t>
        </is>
      </c>
      <c r="B2223" s="15" t="inlineStr">
        <is>
          <t>Honest Tea Organic | Lemon | 12-pack 473mL</t>
        </is>
      </c>
      <c r="C2223" s="15" t="inlineStr">
        <is>
          <t>4) Caffeine &amp; energy beverage</t>
        </is>
      </c>
      <c r="D2223" s="30">
        <f>'M4 - Caffeine &amp; Energy'!F705</f>
        <v/>
      </c>
      <c r="E2223" s="33">
        <f>'M4 - Caffeine &amp; Energy'!J705</f>
        <v/>
      </c>
      <c r="F2223" s="31">
        <f>'M4 - Caffeine &amp; Energy'!K705</f>
        <v/>
      </c>
      <c r="G2223" s="30">
        <f>'M4 - Caffeine &amp; Energy'!AM705</f>
        <v/>
      </c>
      <c r="H2223" s="31">
        <f>'M4 - Caffeine &amp; Energy'!N705</f>
        <v/>
      </c>
      <c r="I2223" s="15">
        <f>'M4 - Caffeine &amp; Energy'!AJ705</f>
        <v/>
      </c>
      <c r="J2223" s="15" t="inlineStr">
        <is>
          <t>Capture live promo to assess.</t>
        </is>
      </c>
    </row>
    <row r="2224" ht="28" customHeight="1">
      <c r="A2224" s="15" t="inlineStr">
        <is>
          <t>Honest Tea</t>
        </is>
      </c>
      <c r="B2224" s="15" t="inlineStr">
        <is>
          <t>Honest Tea Organic | Lemon | 18-pack 473mL</t>
        </is>
      </c>
      <c r="C2224" s="15" t="inlineStr">
        <is>
          <t>4) Caffeine &amp; energy beverage</t>
        </is>
      </c>
      <c r="D2224" s="30">
        <f>'M4 - Caffeine &amp; Energy'!F706</f>
        <v/>
      </c>
      <c r="E2224" s="33">
        <f>'M4 - Caffeine &amp; Energy'!J706</f>
        <v/>
      </c>
      <c r="F2224" s="31">
        <f>'M4 - Caffeine &amp; Energy'!K706</f>
        <v/>
      </c>
      <c r="G2224" s="30">
        <f>'M4 - Caffeine &amp; Energy'!AM706</f>
        <v/>
      </c>
      <c r="H2224" s="31">
        <f>'M4 - Caffeine &amp; Energy'!N706</f>
        <v/>
      </c>
      <c r="I2224" s="15">
        <f>'M4 - Caffeine &amp; Energy'!AJ706</f>
        <v/>
      </c>
      <c r="J2224" s="15" t="inlineStr">
        <is>
          <t>Capture live promo to assess.</t>
        </is>
      </c>
    </row>
    <row r="2225" ht="28" customHeight="1">
      <c r="A2225" s="15" t="inlineStr">
        <is>
          <t>Honest Tea</t>
        </is>
      </c>
      <c r="B2225" s="15" t="inlineStr">
        <is>
          <t>Honest Tea Organic | Lemon | 24-pack 473mL</t>
        </is>
      </c>
      <c r="C2225" s="15" t="inlineStr">
        <is>
          <t>4) Caffeine &amp; energy beverage</t>
        </is>
      </c>
      <c r="D2225" s="30">
        <f>'M4 - Caffeine &amp; Energy'!F707</f>
        <v/>
      </c>
      <c r="E2225" s="33">
        <f>'M4 - Caffeine &amp; Energy'!J707</f>
        <v/>
      </c>
      <c r="F2225" s="31">
        <f>'M4 - Caffeine &amp; Energy'!K707</f>
        <v/>
      </c>
      <c r="G2225" s="30">
        <f>'M4 - Caffeine &amp; Energy'!AM707</f>
        <v/>
      </c>
      <c r="H2225" s="31">
        <f>'M4 - Caffeine &amp; Energy'!N707</f>
        <v/>
      </c>
      <c r="I2225" s="15">
        <f>'M4 - Caffeine &amp; Energy'!AJ707</f>
        <v/>
      </c>
      <c r="J2225" s="15" t="inlineStr">
        <is>
          <t>Capture live promo to assess.</t>
        </is>
      </c>
    </row>
    <row r="2226" ht="28" customHeight="1">
      <c r="A2226" s="15" t="inlineStr">
        <is>
          <t>Honest Tea</t>
        </is>
      </c>
      <c r="B2226" s="15" t="inlineStr">
        <is>
          <t>Honest Tea Organic | Just Black | single 473mL</t>
        </is>
      </c>
      <c r="C2226" s="15" t="inlineStr">
        <is>
          <t>4) Caffeine &amp; energy beverage</t>
        </is>
      </c>
      <c r="D2226" s="30">
        <f>'M4 - Caffeine &amp; Energy'!F708</f>
        <v/>
      </c>
      <c r="E2226" s="33">
        <f>'M4 - Caffeine &amp; Energy'!J708</f>
        <v/>
      </c>
      <c r="F2226" s="31">
        <f>'M4 - Caffeine &amp; Energy'!K708</f>
        <v/>
      </c>
      <c r="G2226" s="30">
        <f>'M4 - Caffeine &amp; Energy'!AM708</f>
        <v/>
      </c>
      <c r="H2226" s="31">
        <f>'M4 - Caffeine &amp; Energy'!N708</f>
        <v/>
      </c>
      <c r="I2226" s="15">
        <f>'M4 - Caffeine &amp; Energy'!AJ708</f>
        <v/>
      </c>
      <c r="J2226" s="15" t="inlineStr">
        <is>
          <t>Capture live promo to assess.</t>
        </is>
      </c>
    </row>
    <row r="2227" ht="28" customHeight="1">
      <c r="A2227" s="15" t="inlineStr">
        <is>
          <t>Honest Tea</t>
        </is>
      </c>
      <c r="B2227" s="15" t="inlineStr">
        <is>
          <t>Honest Tea Organic | Just Black | 8-pack 473mL</t>
        </is>
      </c>
      <c r="C2227" s="15" t="inlineStr">
        <is>
          <t>4) Caffeine &amp; energy beverage</t>
        </is>
      </c>
      <c r="D2227" s="30">
        <f>'M4 - Caffeine &amp; Energy'!F709</f>
        <v/>
      </c>
      <c r="E2227" s="33">
        <f>'M4 - Caffeine &amp; Energy'!J709</f>
        <v/>
      </c>
      <c r="F2227" s="31">
        <f>'M4 - Caffeine &amp; Energy'!K709</f>
        <v/>
      </c>
      <c r="G2227" s="30">
        <f>'M4 - Caffeine &amp; Energy'!AM709</f>
        <v/>
      </c>
      <c r="H2227" s="31">
        <f>'M4 - Caffeine &amp; Energy'!N709</f>
        <v/>
      </c>
      <c r="I2227" s="15">
        <f>'M4 - Caffeine &amp; Energy'!AJ709</f>
        <v/>
      </c>
      <c r="J2227" s="15" t="inlineStr">
        <is>
          <t>Capture live promo to assess.</t>
        </is>
      </c>
    </row>
    <row r="2228" ht="28" customHeight="1">
      <c r="A2228" s="15" t="inlineStr">
        <is>
          <t>Honest Tea</t>
        </is>
      </c>
      <c r="B2228" s="15" t="inlineStr">
        <is>
          <t>Honest Tea Organic | Just Black | 12-pack 473mL</t>
        </is>
      </c>
      <c r="C2228" s="15" t="inlineStr">
        <is>
          <t>4) Caffeine &amp; energy beverage</t>
        </is>
      </c>
      <c r="D2228" s="30">
        <f>'M4 - Caffeine &amp; Energy'!F710</f>
        <v/>
      </c>
      <c r="E2228" s="33">
        <f>'M4 - Caffeine &amp; Energy'!J710</f>
        <v/>
      </c>
      <c r="F2228" s="31">
        <f>'M4 - Caffeine &amp; Energy'!K710</f>
        <v/>
      </c>
      <c r="G2228" s="30">
        <f>'M4 - Caffeine &amp; Energy'!AM710</f>
        <v/>
      </c>
      <c r="H2228" s="31">
        <f>'M4 - Caffeine &amp; Energy'!N710</f>
        <v/>
      </c>
      <c r="I2228" s="15">
        <f>'M4 - Caffeine &amp; Energy'!AJ710</f>
        <v/>
      </c>
      <c r="J2228" s="15" t="inlineStr">
        <is>
          <t>Capture live promo to assess.</t>
        </is>
      </c>
    </row>
    <row r="2229" ht="28" customHeight="1">
      <c r="A2229" s="15" t="inlineStr">
        <is>
          <t>Honest Tea</t>
        </is>
      </c>
      <c r="B2229" s="15" t="inlineStr">
        <is>
          <t>Honest Tea Organic | Just Black | 18-pack 473mL</t>
        </is>
      </c>
      <c r="C2229" s="15" t="inlineStr">
        <is>
          <t>4) Caffeine &amp; energy beverage</t>
        </is>
      </c>
      <c r="D2229" s="30">
        <f>'M4 - Caffeine &amp; Energy'!F711</f>
        <v/>
      </c>
      <c r="E2229" s="33">
        <f>'M4 - Caffeine &amp; Energy'!J711</f>
        <v/>
      </c>
      <c r="F2229" s="31">
        <f>'M4 - Caffeine &amp; Energy'!K711</f>
        <v/>
      </c>
      <c r="G2229" s="30">
        <f>'M4 - Caffeine &amp; Energy'!AM711</f>
        <v/>
      </c>
      <c r="H2229" s="31">
        <f>'M4 - Caffeine &amp; Energy'!N711</f>
        <v/>
      </c>
      <c r="I2229" s="15">
        <f>'M4 - Caffeine &amp; Energy'!AJ711</f>
        <v/>
      </c>
      <c r="J2229" s="15" t="inlineStr">
        <is>
          <t>Capture live promo to assess.</t>
        </is>
      </c>
    </row>
    <row r="2230" ht="28" customHeight="1">
      <c r="A2230" s="15" t="inlineStr">
        <is>
          <t>Honest Tea</t>
        </is>
      </c>
      <c r="B2230" s="15" t="inlineStr">
        <is>
          <t>Honest Tea Organic | Just Black | 24-pack 473mL</t>
        </is>
      </c>
      <c r="C2230" s="15" t="inlineStr">
        <is>
          <t>4) Caffeine &amp; energy beverage</t>
        </is>
      </c>
      <c r="D2230" s="30">
        <f>'M4 - Caffeine &amp; Energy'!F712</f>
        <v/>
      </c>
      <c r="E2230" s="33">
        <f>'M4 - Caffeine &amp; Energy'!J712</f>
        <v/>
      </c>
      <c r="F2230" s="31">
        <f>'M4 - Caffeine &amp; Energy'!K712</f>
        <v/>
      </c>
      <c r="G2230" s="30">
        <f>'M4 - Caffeine &amp; Energy'!AM712</f>
        <v/>
      </c>
      <c r="H2230" s="31">
        <f>'M4 - Caffeine &amp; Energy'!N712</f>
        <v/>
      </c>
      <c r="I2230" s="15">
        <f>'M4 - Caffeine &amp; Energy'!AJ712</f>
        <v/>
      </c>
      <c r="J2230" s="15" t="inlineStr">
        <is>
          <t>Capture live promo to assess.</t>
        </is>
      </c>
    </row>
    <row r="2231" ht="28" customHeight="1">
      <c r="A2231" s="15" t="inlineStr">
        <is>
          <t>STOK</t>
        </is>
      </c>
      <c r="B2231" s="15" t="inlineStr">
        <is>
          <t>STOK Cold Brew Coffee | Not Too Sweet Black | single 405mL</t>
        </is>
      </c>
      <c r="C2231" s="15" t="inlineStr">
        <is>
          <t>4) Caffeine &amp; energy beverage</t>
        </is>
      </c>
      <c r="D2231" s="30">
        <f>'M4 - Caffeine &amp; Energy'!F713</f>
        <v/>
      </c>
      <c r="E2231" s="33">
        <f>'M4 - Caffeine &amp; Energy'!J713</f>
        <v/>
      </c>
      <c r="F2231" s="31">
        <f>'M4 - Caffeine &amp; Energy'!K713</f>
        <v/>
      </c>
      <c r="G2231" s="30">
        <f>'M4 - Caffeine &amp; Energy'!AM713</f>
        <v/>
      </c>
      <c r="H2231" s="31">
        <f>'M4 - Caffeine &amp; Energy'!N713</f>
        <v/>
      </c>
      <c r="I2231" s="15">
        <f>'M4 - Caffeine &amp; Energy'!AJ713</f>
        <v/>
      </c>
      <c r="J2231" s="15" t="inlineStr">
        <is>
          <t>Capture live promo to assess.</t>
        </is>
      </c>
    </row>
    <row r="2232" ht="28" customHeight="1">
      <c r="A2232" s="15" t="inlineStr">
        <is>
          <t>STOK</t>
        </is>
      </c>
      <c r="B2232" s="15" t="inlineStr">
        <is>
          <t>STOK Cold Brew Coffee | Not Too Sweet Black | 8-pack 405mL</t>
        </is>
      </c>
      <c r="C2232" s="15" t="inlineStr">
        <is>
          <t>4) Caffeine &amp; energy beverage</t>
        </is>
      </c>
      <c r="D2232" s="30">
        <f>'M4 - Caffeine &amp; Energy'!F714</f>
        <v/>
      </c>
      <c r="E2232" s="33">
        <f>'M4 - Caffeine &amp; Energy'!J714</f>
        <v/>
      </c>
      <c r="F2232" s="31">
        <f>'M4 - Caffeine &amp; Energy'!K714</f>
        <v/>
      </c>
      <c r="G2232" s="30">
        <f>'M4 - Caffeine &amp; Energy'!AM714</f>
        <v/>
      </c>
      <c r="H2232" s="31">
        <f>'M4 - Caffeine &amp; Energy'!N714</f>
        <v/>
      </c>
      <c r="I2232" s="15">
        <f>'M4 - Caffeine &amp; Energy'!AJ714</f>
        <v/>
      </c>
      <c r="J2232" s="15" t="inlineStr">
        <is>
          <t>Capture live promo to assess.</t>
        </is>
      </c>
    </row>
    <row r="2233" ht="28" customHeight="1">
      <c r="A2233" s="15" t="inlineStr">
        <is>
          <t>STOK</t>
        </is>
      </c>
      <c r="B2233" s="15" t="inlineStr">
        <is>
          <t>STOK Cold Brew Coffee | Not Too Sweet Black | 12-pack 405mL</t>
        </is>
      </c>
      <c r="C2233" s="15" t="inlineStr">
        <is>
          <t>4) Caffeine &amp; energy beverage</t>
        </is>
      </c>
      <c r="D2233" s="30">
        <f>'M4 - Caffeine &amp; Energy'!F715</f>
        <v/>
      </c>
      <c r="E2233" s="33">
        <f>'M4 - Caffeine &amp; Energy'!J715</f>
        <v/>
      </c>
      <c r="F2233" s="31">
        <f>'M4 - Caffeine &amp; Energy'!K715</f>
        <v/>
      </c>
      <c r="G2233" s="30">
        <f>'M4 - Caffeine &amp; Energy'!AM715</f>
        <v/>
      </c>
      <c r="H2233" s="31">
        <f>'M4 - Caffeine &amp; Energy'!N715</f>
        <v/>
      </c>
      <c r="I2233" s="15">
        <f>'M4 - Caffeine &amp; Energy'!AJ715</f>
        <v/>
      </c>
      <c r="J2233" s="15" t="inlineStr">
        <is>
          <t>Capture live promo to assess.</t>
        </is>
      </c>
    </row>
    <row r="2234" ht="28" customHeight="1">
      <c r="A2234" s="15" t="inlineStr">
        <is>
          <t>STOK</t>
        </is>
      </c>
      <c r="B2234" s="15" t="inlineStr">
        <is>
          <t>STOK Cold Brew Coffee | Not Too Sweet Black | 18-pack 405mL</t>
        </is>
      </c>
      <c r="C2234" s="15" t="inlineStr">
        <is>
          <t>4) Caffeine &amp; energy beverage</t>
        </is>
      </c>
      <c r="D2234" s="30">
        <f>'M4 - Caffeine &amp; Energy'!F716</f>
        <v/>
      </c>
      <c r="E2234" s="33">
        <f>'M4 - Caffeine &amp; Energy'!J716</f>
        <v/>
      </c>
      <c r="F2234" s="31">
        <f>'M4 - Caffeine &amp; Energy'!K716</f>
        <v/>
      </c>
      <c r="G2234" s="30">
        <f>'M4 - Caffeine &amp; Energy'!AM716</f>
        <v/>
      </c>
      <c r="H2234" s="31">
        <f>'M4 - Caffeine &amp; Energy'!N716</f>
        <v/>
      </c>
      <c r="I2234" s="15">
        <f>'M4 - Caffeine &amp; Energy'!AJ716</f>
        <v/>
      </c>
      <c r="J2234" s="15" t="inlineStr">
        <is>
          <t>Capture live promo to assess.</t>
        </is>
      </c>
    </row>
    <row r="2235" ht="28" customHeight="1">
      <c r="A2235" s="15" t="inlineStr">
        <is>
          <t>STOK</t>
        </is>
      </c>
      <c r="B2235" s="15" t="inlineStr">
        <is>
          <t>STOK Cold Brew Coffee | Not Too Sweet Black | 24-pack 405mL</t>
        </is>
      </c>
      <c r="C2235" s="15" t="inlineStr">
        <is>
          <t>4) Caffeine &amp; energy beverage</t>
        </is>
      </c>
      <c r="D2235" s="30">
        <f>'M4 - Caffeine &amp; Energy'!F717</f>
        <v/>
      </c>
      <c r="E2235" s="33">
        <f>'M4 - Caffeine &amp; Energy'!J717</f>
        <v/>
      </c>
      <c r="F2235" s="31">
        <f>'M4 - Caffeine &amp; Energy'!K717</f>
        <v/>
      </c>
      <c r="G2235" s="30">
        <f>'M4 - Caffeine &amp; Energy'!AM717</f>
        <v/>
      </c>
      <c r="H2235" s="31">
        <f>'M4 - Caffeine &amp; Energy'!N717</f>
        <v/>
      </c>
      <c r="I2235" s="15">
        <f>'M4 - Caffeine &amp; Energy'!AJ717</f>
        <v/>
      </c>
      <c r="J2235" s="15" t="inlineStr">
        <is>
          <t>Capture live promo to assess.</t>
        </is>
      </c>
    </row>
    <row r="2236" ht="28" customHeight="1">
      <c r="A2236" s="15" t="inlineStr">
        <is>
          <t>STOK</t>
        </is>
      </c>
      <c r="B2236" s="15" t="inlineStr">
        <is>
          <t>STOK Cold Brew Coffee | Un-Sweet Black | single 405mL</t>
        </is>
      </c>
      <c r="C2236" s="15" t="inlineStr">
        <is>
          <t>4) Caffeine &amp; energy beverage</t>
        </is>
      </c>
      <c r="D2236" s="30">
        <f>'M4 - Caffeine &amp; Energy'!F718</f>
        <v/>
      </c>
      <c r="E2236" s="33">
        <f>'M4 - Caffeine &amp; Energy'!J718</f>
        <v/>
      </c>
      <c r="F2236" s="31">
        <f>'M4 - Caffeine &amp; Energy'!K718</f>
        <v/>
      </c>
      <c r="G2236" s="30">
        <f>'M4 - Caffeine &amp; Energy'!AM718</f>
        <v/>
      </c>
      <c r="H2236" s="31">
        <f>'M4 - Caffeine &amp; Energy'!N718</f>
        <v/>
      </c>
      <c r="I2236" s="15">
        <f>'M4 - Caffeine &amp; Energy'!AJ718</f>
        <v/>
      </c>
      <c r="J2236" s="15" t="inlineStr">
        <is>
          <t>Capture live promo to assess.</t>
        </is>
      </c>
    </row>
    <row r="2237" ht="28" customHeight="1">
      <c r="A2237" s="15" t="inlineStr">
        <is>
          <t>STOK</t>
        </is>
      </c>
      <c r="B2237" s="15" t="inlineStr">
        <is>
          <t>STOK Cold Brew Coffee | Un-Sweet Black | 8-pack 405mL</t>
        </is>
      </c>
      <c r="C2237" s="15" t="inlineStr">
        <is>
          <t>4) Caffeine &amp; energy beverage</t>
        </is>
      </c>
      <c r="D2237" s="30">
        <f>'M4 - Caffeine &amp; Energy'!F719</f>
        <v/>
      </c>
      <c r="E2237" s="33">
        <f>'M4 - Caffeine &amp; Energy'!J719</f>
        <v/>
      </c>
      <c r="F2237" s="31">
        <f>'M4 - Caffeine &amp; Energy'!K719</f>
        <v/>
      </c>
      <c r="G2237" s="30">
        <f>'M4 - Caffeine &amp; Energy'!AM719</f>
        <v/>
      </c>
      <c r="H2237" s="31">
        <f>'M4 - Caffeine &amp; Energy'!N719</f>
        <v/>
      </c>
      <c r="I2237" s="15">
        <f>'M4 - Caffeine &amp; Energy'!AJ719</f>
        <v/>
      </c>
      <c r="J2237" s="15" t="inlineStr">
        <is>
          <t>Capture live promo to assess.</t>
        </is>
      </c>
    </row>
    <row r="2238" ht="28" customHeight="1">
      <c r="A2238" s="15" t="inlineStr">
        <is>
          <t>STOK</t>
        </is>
      </c>
      <c r="B2238" s="15" t="inlineStr">
        <is>
          <t>STOK Cold Brew Coffee | Un-Sweet Black | 12-pack 405mL</t>
        </is>
      </c>
      <c r="C2238" s="15" t="inlineStr">
        <is>
          <t>4) Caffeine &amp; energy beverage</t>
        </is>
      </c>
      <c r="D2238" s="30">
        <f>'M4 - Caffeine &amp; Energy'!F720</f>
        <v/>
      </c>
      <c r="E2238" s="33">
        <f>'M4 - Caffeine &amp; Energy'!J720</f>
        <v/>
      </c>
      <c r="F2238" s="31">
        <f>'M4 - Caffeine &amp; Energy'!K720</f>
        <v/>
      </c>
      <c r="G2238" s="30">
        <f>'M4 - Caffeine &amp; Energy'!AM720</f>
        <v/>
      </c>
      <c r="H2238" s="31">
        <f>'M4 - Caffeine &amp; Energy'!N720</f>
        <v/>
      </c>
      <c r="I2238" s="15">
        <f>'M4 - Caffeine &amp; Energy'!AJ720</f>
        <v/>
      </c>
      <c r="J2238" s="15" t="inlineStr">
        <is>
          <t>Capture live promo to assess.</t>
        </is>
      </c>
    </row>
    <row r="2239" ht="28" customHeight="1">
      <c r="A2239" s="15" t="inlineStr">
        <is>
          <t>STOK</t>
        </is>
      </c>
      <c r="B2239" s="15" t="inlineStr">
        <is>
          <t>STOK Cold Brew Coffee | Un-Sweet Black | 18-pack 405mL</t>
        </is>
      </c>
      <c r="C2239" s="15" t="inlineStr">
        <is>
          <t>4) Caffeine &amp; energy beverage</t>
        </is>
      </c>
      <c r="D2239" s="30">
        <f>'M4 - Caffeine &amp; Energy'!F721</f>
        <v/>
      </c>
      <c r="E2239" s="33">
        <f>'M4 - Caffeine &amp; Energy'!J721</f>
        <v/>
      </c>
      <c r="F2239" s="31">
        <f>'M4 - Caffeine &amp; Energy'!K721</f>
        <v/>
      </c>
      <c r="G2239" s="30">
        <f>'M4 - Caffeine &amp; Energy'!AM721</f>
        <v/>
      </c>
      <c r="H2239" s="31">
        <f>'M4 - Caffeine &amp; Energy'!N721</f>
        <v/>
      </c>
      <c r="I2239" s="15">
        <f>'M4 - Caffeine &amp; Energy'!AJ721</f>
        <v/>
      </c>
      <c r="J2239" s="15" t="inlineStr">
        <is>
          <t>Capture live promo to assess.</t>
        </is>
      </c>
    </row>
    <row r="2240" ht="28" customHeight="1">
      <c r="A2240" s="15" t="inlineStr">
        <is>
          <t>STOK</t>
        </is>
      </c>
      <c r="B2240" s="15" t="inlineStr">
        <is>
          <t>STOK Cold Brew Coffee | Un-Sweet Black | 24-pack 405mL</t>
        </is>
      </c>
      <c r="C2240" s="15" t="inlineStr">
        <is>
          <t>4) Caffeine &amp; energy beverage</t>
        </is>
      </c>
      <c r="D2240" s="30">
        <f>'M4 - Caffeine &amp; Energy'!F722</f>
        <v/>
      </c>
      <c r="E2240" s="33">
        <f>'M4 - Caffeine &amp; Energy'!J722</f>
        <v/>
      </c>
      <c r="F2240" s="31">
        <f>'M4 - Caffeine &amp; Energy'!K722</f>
        <v/>
      </c>
      <c r="G2240" s="30">
        <f>'M4 - Caffeine &amp; Energy'!AM722</f>
        <v/>
      </c>
      <c r="H2240" s="31">
        <f>'M4 - Caffeine &amp; Energy'!N722</f>
        <v/>
      </c>
      <c r="I2240" s="15">
        <f>'M4 - Caffeine &amp; Energy'!AJ722</f>
        <v/>
      </c>
      <c r="J2240" s="15" t="inlineStr">
        <is>
          <t>Capture live promo to assess.</t>
        </is>
      </c>
    </row>
    <row r="2241" ht="28" customHeight="1">
      <c r="A2241" s="15" t="inlineStr">
        <is>
          <t>STOK</t>
        </is>
      </c>
      <c r="B2241" s="15" t="inlineStr">
        <is>
          <t>STOK Cold Brew Coffee | Vanilla | single 405mL</t>
        </is>
      </c>
      <c r="C2241" s="15" t="inlineStr">
        <is>
          <t>4) Caffeine &amp; energy beverage</t>
        </is>
      </c>
      <c r="D2241" s="30">
        <f>'M4 - Caffeine &amp; Energy'!F723</f>
        <v/>
      </c>
      <c r="E2241" s="33">
        <f>'M4 - Caffeine &amp; Energy'!J723</f>
        <v/>
      </c>
      <c r="F2241" s="31">
        <f>'M4 - Caffeine &amp; Energy'!K723</f>
        <v/>
      </c>
      <c r="G2241" s="30">
        <f>'M4 - Caffeine &amp; Energy'!AM723</f>
        <v/>
      </c>
      <c r="H2241" s="31">
        <f>'M4 - Caffeine &amp; Energy'!N723</f>
        <v/>
      </c>
      <c r="I2241" s="15">
        <f>'M4 - Caffeine &amp; Energy'!AJ723</f>
        <v/>
      </c>
      <c r="J2241" s="15" t="inlineStr">
        <is>
          <t>Capture live promo to assess.</t>
        </is>
      </c>
    </row>
    <row r="2242" ht="28" customHeight="1">
      <c r="A2242" s="15" t="inlineStr">
        <is>
          <t>STOK</t>
        </is>
      </c>
      <c r="B2242" s="15" t="inlineStr">
        <is>
          <t>STOK Cold Brew Coffee | Vanilla | 8-pack 405mL</t>
        </is>
      </c>
      <c r="C2242" s="15" t="inlineStr">
        <is>
          <t>4) Caffeine &amp; energy beverage</t>
        </is>
      </c>
      <c r="D2242" s="30">
        <f>'M4 - Caffeine &amp; Energy'!F724</f>
        <v/>
      </c>
      <c r="E2242" s="33">
        <f>'M4 - Caffeine &amp; Energy'!J724</f>
        <v/>
      </c>
      <c r="F2242" s="31">
        <f>'M4 - Caffeine &amp; Energy'!K724</f>
        <v/>
      </c>
      <c r="G2242" s="30">
        <f>'M4 - Caffeine &amp; Energy'!AM724</f>
        <v/>
      </c>
      <c r="H2242" s="31">
        <f>'M4 - Caffeine &amp; Energy'!N724</f>
        <v/>
      </c>
      <c r="I2242" s="15">
        <f>'M4 - Caffeine &amp; Energy'!AJ724</f>
        <v/>
      </c>
      <c r="J2242" s="15" t="inlineStr">
        <is>
          <t>Capture live promo to assess.</t>
        </is>
      </c>
    </row>
    <row r="2243" ht="28" customHeight="1">
      <c r="A2243" s="15" t="inlineStr">
        <is>
          <t>STOK</t>
        </is>
      </c>
      <c r="B2243" s="15" t="inlineStr">
        <is>
          <t>STOK Cold Brew Coffee | Vanilla | 12-pack 405mL</t>
        </is>
      </c>
      <c r="C2243" s="15" t="inlineStr">
        <is>
          <t>4) Caffeine &amp; energy beverage</t>
        </is>
      </c>
      <c r="D2243" s="30">
        <f>'M4 - Caffeine &amp; Energy'!F725</f>
        <v/>
      </c>
      <c r="E2243" s="33">
        <f>'M4 - Caffeine &amp; Energy'!J725</f>
        <v/>
      </c>
      <c r="F2243" s="31">
        <f>'M4 - Caffeine &amp; Energy'!K725</f>
        <v/>
      </c>
      <c r="G2243" s="30">
        <f>'M4 - Caffeine &amp; Energy'!AM725</f>
        <v/>
      </c>
      <c r="H2243" s="31">
        <f>'M4 - Caffeine &amp; Energy'!N725</f>
        <v/>
      </c>
      <c r="I2243" s="15">
        <f>'M4 - Caffeine &amp; Energy'!AJ725</f>
        <v/>
      </c>
      <c r="J2243" s="15" t="inlineStr">
        <is>
          <t>Capture live promo to assess.</t>
        </is>
      </c>
    </row>
    <row r="2244" ht="28" customHeight="1">
      <c r="A2244" s="15" t="inlineStr">
        <is>
          <t>STOK</t>
        </is>
      </c>
      <c r="B2244" s="15" t="inlineStr">
        <is>
          <t>STOK Cold Brew Coffee | Vanilla | 18-pack 405mL</t>
        </is>
      </c>
      <c r="C2244" s="15" t="inlineStr">
        <is>
          <t>4) Caffeine &amp; energy beverage</t>
        </is>
      </c>
      <c r="D2244" s="30">
        <f>'M4 - Caffeine &amp; Energy'!F726</f>
        <v/>
      </c>
      <c r="E2244" s="33">
        <f>'M4 - Caffeine &amp; Energy'!J726</f>
        <v/>
      </c>
      <c r="F2244" s="31">
        <f>'M4 - Caffeine &amp; Energy'!K726</f>
        <v/>
      </c>
      <c r="G2244" s="30">
        <f>'M4 - Caffeine &amp; Energy'!AM726</f>
        <v/>
      </c>
      <c r="H2244" s="31">
        <f>'M4 - Caffeine &amp; Energy'!N726</f>
        <v/>
      </c>
      <c r="I2244" s="15">
        <f>'M4 - Caffeine &amp; Energy'!AJ726</f>
        <v/>
      </c>
      <c r="J2244" s="15" t="inlineStr">
        <is>
          <t>Capture live promo to assess.</t>
        </is>
      </c>
    </row>
    <row r="2245" ht="28" customHeight="1">
      <c r="A2245" s="15" t="inlineStr">
        <is>
          <t>STOK</t>
        </is>
      </c>
      <c r="B2245" s="15" t="inlineStr">
        <is>
          <t>STOK Cold Brew Coffee | Vanilla | 24-pack 405mL</t>
        </is>
      </c>
      <c r="C2245" s="15" t="inlineStr">
        <is>
          <t>4) Caffeine &amp; energy beverage</t>
        </is>
      </c>
      <c r="D2245" s="30">
        <f>'M4 - Caffeine &amp; Energy'!F727</f>
        <v/>
      </c>
      <c r="E2245" s="33">
        <f>'M4 - Caffeine &amp; Energy'!J727</f>
        <v/>
      </c>
      <c r="F2245" s="31">
        <f>'M4 - Caffeine &amp; Energy'!K727</f>
        <v/>
      </c>
      <c r="G2245" s="30">
        <f>'M4 - Caffeine &amp; Energy'!AM727</f>
        <v/>
      </c>
      <c r="H2245" s="31">
        <f>'M4 - Caffeine &amp; Energy'!N727</f>
        <v/>
      </c>
      <c r="I2245" s="15">
        <f>'M4 - Caffeine &amp; Energy'!AJ727</f>
        <v/>
      </c>
      <c r="J2245" s="15" t="inlineStr">
        <is>
          <t>Capture live promo to assess.</t>
        </is>
      </c>
    </row>
    <row r="2246" ht="28" customHeight="1">
      <c r="A2246" s="15" t="inlineStr">
        <is>
          <t>STOK</t>
        </is>
      </c>
      <c r="B2246" s="15" t="inlineStr">
        <is>
          <t>STOK Cold Brew Coffee | Mocha | single 405mL</t>
        </is>
      </c>
      <c r="C2246" s="15" t="inlineStr">
        <is>
          <t>4) Caffeine &amp; energy beverage</t>
        </is>
      </c>
      <c r="D2246" s="30">
        <f>'M4 - Caffeine &amp; Energy'!F728</f>
        <v/>
      </c>
      <c r="E2246" s="33">
        <f>'M4 - Caffeine &amp; Energy'!J728</f>
        <v/>
      </c>
      <c r="F2246" s="31">
        <f>'M4 - Caffeine &amp; Energy'!K728</f>
        <v/>
      </c>
      <c r="G2246" s="30">
        <f>'M4 - Caffeine &amp; Energy'!AM728</f>
        <v/>
      </c>
      <c r="H2246" s="31">
        <f>'M4 - Caffeine &amp; Energy'!N728</f>
        <v/>
      </c>
      <c r="I2246" s="15">
        <f>'M4 - Caffeine &amp; Energy'!AJ728</f>
        <v/>
      </c>
      <c r="J2246" s="15" t="inlineStr">
        <is>
          <t>Capture live promo to assess.</t>
        </is>
      </c>
    </row>
    <row r="2247" ht="28" customHeight="1">
      <c r="A2247" s="15" t="inlineStr">
        <is>
          <t>STOK</t>
        </is>
      </c>
      <c r="B2247" s="15" t="inlineStr">
        <is>
          <t>STOK Cold Brew Coffee | Mocha | 8-pack 405mL</t>
        </is>
      </c>
      <c r="C2247" s="15" t="inlineStr">
        <is>
          <t>4) Caffeine &amp; energy beverage</t>
        </is>
      </c>
      <c r="D2247" s="30">
        <f>'M4 - Caffeine &amp; Energy'!F729</f>
        <v/>
      </c>
      <c r="E2247" s="33">
        <f>'M4 - Caffeine &amp; Energy'!J729</f>
        <v/>
      </c>
      <c r="F2247" s="31">
        <f>'M4 - Caffeine &amp; Energy'!K729</f>
        <v/>
      </c>
      <c r="G2247" s="30">
        <f>'M4 - Caffeine &amp; Energy'!AM729</f>
        <v/>
      </c>
      <c r="H2247" s="31">
        <f>'M4 - Caffeine &amp; Energy'!N729</f>
        <v/>
      </c>
      <c r="I2247" s="15">
        <f>'M4 - Caffeine &amp; Energy'!AJ729</f>
        <v/>
      </c>
      <c r="J2247" s="15" t="inlineStr">
        <is>
          <t>Capture live promo to assess.</t>
        </is>
      </c>
    </row>
    <row r="2248" ht="28" customHeight="1">
      <c r="A2248" s="15" t="inlineStr">
        <is>
          <t>STOK</t>
        </is>
      </c>
      <c r="B2248" s="15" t="inlineStr">
        <is>
          <t>STOK Cold Brew Coffee | Mocha | 12-pack 405mL</t>
        </is>
      </c>
      <c r="C2248" s="15" t="inlineStr">
        <is>
          <t>4) Caffeine &amp; energy beverage</t>
        </is>
      </c>
      <c r="D2248" s="30">
        <f>'M4 - Caffeine &amp; Energy'!F730</f>
        <v/>
      </c>
      <c r="E2248" s="33">
        <f>'M4 - Caffeine &amp; Energy'!J730</f>
        <v/>
      </c>
      <c r="F2248" s="31">
        <f>'M4 - Caffeine &amp; Energy'!K730</f>
        <v/>
      </c>
      <c r="G2248" s="30">
        <f>'M4 - Caffeine &amp; Energy'!AM730</f>
        <v/>
      </c>
      <c r="H2248" s="31">
        <f>'M4 - Caffeine &amp; Energy'!N730</f>
        <v/>
      </c>
      <c r="I2248" s="15">
        <f>'M4 - Caffeine &amp; Energy'!AJ730</f>
        <v/>
      </c>
      <c r="J2248" s="15" t="inlineStr">
        <is>
          <t>Capture live promo to assess.</t>
        </is>
      </c>
    </row>
    <row r="2249" ht="28" customHeight="1">
      <c r="A2249" s="15" t="inlineStr">
        <is>
          <t>STOK</t>
        </is>
      </c>
      <c r="B2249" s="15" t="inlineStr">
        <is>
          <t>STOK Cold Brew Coffee | Mocha | 18-pack 405mL</t>
        </is>
      </c>
      <c r="C2249" s="15" t="inlineStr">
        <is>
          <t>4) Caffeine &amp; energy beverage</t>
        </is>
      </c>
      <c r="D2249" s="30">
        <f>'M4 - Caffeine &amp; Energy'!F731</f>
        <v/>
      </c>
      <c r="E2249" s="33">
        <f>'M4 - Caffeine &amp; Energy'!J731</f>
        <v/>
      </c>
      <c r="F2249" s="31">
        <f>'M4 - Caffeine &amp; Energy'!K731</f>
        <v/>
      </c>
      <c r="G2249" s="30">
        <f>'M4 - Caffeine &amp; Energy'!AM731</f>
        <v/>
      </c>
      <c r="H2249" s="31">
        <f>'M4 - Caffeine &amp; Energy'!N731</f>
        <v/>
      </c>
      <c r="I2249" s="15">
        <f>'M4 - Caffeine &amp; Energy'!AJ731</f>
        <v/>
      </c>
      <c r="J2249" s="15" t="inlineStr">
        <is>
          <t>Capture live promo to assess.</t>
        </is>
      </c>
    </row>
    <row r="2250" ht="28" customHeight="1">
      <c r="A2250" s="15" t="inlineStr">
        <is>
          <t>STOK</t>
        </is>
      </c>
      <c r="B2250" s="15" t="inlineStr">
        <is>
          <t>STOK Cold Brew Coffee | Mocha | 24-pack 405mL</t>
        </is>
      </c>
      <c r="C2250" s="15" t="inlineStr">
        <is>
          <t>4) Caffeine &amp; energy beverage</t>
        </is>
      </c>
      <c r="D2250" s="30">
        <f>'M4 - Caffeine &amp; Energy'!F732</f>
        <v/>
      </c>
      <c r="E2250" s="33">
        <f>'M4 - Caffeine &amp; Energy'!J732</f>
        <v/>
      </c>
      <c r="F2250" s="31">
        <f>'M4 - Caffeine &amp; Energy'!K732</f>
        <v/>
      </c>
      <c r="G2250" s="30">
        <f>'M4 - Caffeine &amp; Energy'!AM732</f>
        <v/>
      </c>
      <c r="H2250" s="31">
        <f>'M4 - Caffeine &amp; Energy'!N732</f>
        <v/>
      </c>
      <c r="I2250" s="15">
        <f>'M4 - Caffeine &amp; Energy'!AJ732</f>
        <v/>
      </c>
      <c r="J2250" s="15" t="inlineStr">
        <is>
          <t>Capture live promo to assess.</t>
        </is>
      </c>
    </row>
    <row r="2251" ht="28" customHeight="1">
      <c r="A2251" s="15" t="inlineStr">
        <is>
          <t>Califia Farms</t>
        </is>
      </c>
      <c r="B2251" s="15" t="inlineStr">
        <is>
          <t>Califia Farms Cold Brew | Black Unsweetened | single 355mL</t>
        </is>
      </c>
      <c r="C2251" s="15" t="inlineStr">
        <is>
          <t>4) Caffeine &amp; energy beverage</t>
        </is>
      </c>
      <c r="D2251" s="30">
        <f>'M4 - Caffeine &amp; Energy'!F733</f>
        <v/>
      </c>
      <c r="E2251" s="33">
        <f>'M4 - Caffeine &amp; Energy'!J733</f>
        <v/>
      </c>
      <c r="F2251" s="31">
        <f>'M4 - Caffeine &amp; Energy'!K733</f>
        <v/>
      </c>
      <c r="G2251" s="30">
        <f>'M4 - Caffeine &amp; Energy'!AM733</f>
        <v/>
      </c>
      <c r="H2251" s="31">
        <f>'M4 - Caffeine &amp; Energy'!N733</f>
        <v/>
      </c>
      <c r="I2251" s="15">
        <f>'M4 - Caffeine &amp; Energy'!AJ733</f>
        <v/>
      </c>
      <c r="J2251" s="15" t="inlineStr">
        <is>
          <t>Capture live promo to assess.</t>
        </is>
      </c>
    </row>
    <row r="2252" ht="28" customHeight="1">
      <c r="A2252" s="15" t="inlineStr">
        <is>
          <t>Califia Farms</t>
        </is>
      </c>
      <c r="B2252" s="15" t="inlineStr">
        <is>
          <t>Califia Farms Cold Brew | Black Unsweetened | 8-pack 355mL</t>
        </is>
      </c>
      <c r="C2252" s="15" t="inlineStr">
        <is>
          <t>4) Caffeine &amp; energy beverage</t>
        </is>
      </c>
      <c r="D2252" s="30">
        <f>'M4 - Caffeine &amp; Energy'!F734</f>
        <v/>
      </c>
      <c r="E2252" s="33">
        <f>'M4 - Caffeine &amp; Energy'!J734</f>
        <v/>
      </c>
      <c r="F2252" s="31">
        <f>'M4 - Caffeine &amp; Energy'!K734</f>
        <v/>
      </c>
      <c r="G2252" s="30">
        <f>'M4 - Caffeine &amp; Energy'!AM734</f>
        <v/>
      </c>
      <c r="H2252" s="31">
        <f>'M4 - Caffeine &amp; Energy'!N734</f>
        <v/>
      </c>
      <c r="I2252" s="15">
        <f>'M4 - Caffeine &amp; Energy'!AJ734</f>
        <v/>
      </c>
      <c r="J2252" s="15" t="inlineStr">
        <is>
          <t>Capture live promo to assess.</t>
        </is>
      </c>
    </row>
    <row r="2253" ht="28" customHeight="1">
      <c r="A2253" s="15" t="inlineStr">
        <is>
          <t>Califia Farms</t>
        </is>
      </c>
      <c r="B2253" s="15" t="inlineStr">
        <is>
          <t>Califia Farms Cold Brew | Black Unsweetened | 12-pack 355mL</t>
        </is>
      </c>
      <c r="C2253" s="15" t="inlineStr">
        <is>
          <t>4) Caffeine &amp; energy beverage</t>
        </is>
      </c>
      <c r="D2253" s="30">
        <f>'M4 - Caffeine &amp; Energy'!F735</f>
        <v/>
      </c>
      <c r="E2253" s="33">
        <f>'M4 - Caffeine &amp; Energy'!J735</f>
        <v/>
      </c>
      <c r="F2253" s="31">
        <f>'M4 - Caffeine &amp; Energy'!K735</f>
        <v/>
      </c>
      <c r="G2253" s="30">
        <f>'M4 - Caffeine &amp; Energy'!AM735</f>
        <v/>
      </c>
      <c r="H2253" s="31">
        <f>'M4 - Caffeine &amp; Energy'!N735</f>
        <v/>
      </c>
      <c r="I2253" s="15">
        <f>'M4 - Caffeine &amp; Energy'!AJ735</f>
        <v/>
      </c>
      <c r="J2253" s="15" t="inlineStr">
        <is>
          <t>Capture live promo to assess.</t>
        </is>
      </c>
    </row>
    <row r="2254" ht="28" customHeight="1">
      <c r="A2254" s="15" t="inlineStr">
        <is>
          <t>Califia Farms</t>
        </is>
      </c>
      <c r="B2254" s="15" t="inlineStr">
        <is>
          <t>Califia Farms Cold Brew | Black Unsweetened | 15-pack 355mL</t>
        </is>
      </c>
      <c r="C2254" s="15" t="inlineStr">
        <is>
          <t>4) Caffeine &amp; energy beverage</t>
        </is>
      </c>
      <c r="D2254" s="30">
        <f>'M4 - Caffeine &amp; Energy'!F736</f>
        <v/>
      </c>
      <c r="E2254" s="33">
        <f>'M4 - Caffeine &amp; Energy'!J736</f>
        <v/>
      </c>
      <c r="F2254" s="31">
        <f>'M4 - Caffeine &amp; Energy'!K736</f>
        <v/>
      </c>
      <c r="G2254" s="30">
        <f>'M4 - Caffeine &amp; Energy'!AM736</f>
        <v/>
      </c>
      <c r="H2254" s="31">
        <f>'M4 - Caffeine &amp; Energy'!N736</f>
        <v/>
      </c>
      <c r="I2254" s="15">
        <f>'M4 - Caffeine &amp; Energy'!AJ736</f>
        <v/>
      </c>
      <c r="J2254" s="15" t="inlineStr">
        <is>
          <t>Capture live promo to assess.</t>
        </is>
      </c>
    </row>
    <row r="2255" ht="28" customHeight="1">
      <c r="A2255" s="15" t="inlineStr">
        <is>
          <t>Califia Farms</t>
        </is>
      </c>
      <c r="B2255" s="15" t="inlineStr">
        <is>
          <t>Califia Farms Cold Brew | Black Unsweetened | 18-pack 355mL</t>
        </is>
      </c>
      <c r="C2255" s="15" t="inlineStr">
        <is>
          <t>4) Caffeine &amp; energy beverage</t>
        </is>
      </c>
      <c r="D2255" s="30">
        <f>'M4 - Caffeine &amp; Energy'!F737</f>
        <v/>
      </c>
      <c r="E2255" s="33">
        <f>'M4 - Caffeine &amp; Energy'!J737</f>
        <v/>
      </c>
      <c r="F2255" s="31">
        <f>'M4 - Caffeine &amp; Energy'!K737</f>
        <v/>
      </c>
      <c r="G2255" s="30">
        <f>'M4 - Caffeine &amp; Energy'!AM737</f>
        <v/>
      </c>
      <c r="H2255" s="31">
        <f>'M4 - Caffeine &amp; Energy'!N737</f>
        <v/>
      </c>
      <c r="I2255" s="15">
        <f>'M4 - Caffeine &amp; Energy'!AJ737</f>
        <v/>
      </c>
      <c r="J2255" s="15" t="inlineStr">
        <is>
          <t>Capture live promo to assess.</t>
        </is>
      </c>
    </row>
    <row r="2256" ht="28" customHeight="1">
      <c r="A2256" s="15" t="inlineStr">
        <is>
          <t>Califia Farms</t>
        </is>
      </c>
      <c r="B2256" s="15" t="inlineStr">
        <is>
          <t>Califia Farms Cold Brew | Black Unsweetened | 24-pack 355mL</t>
        </is>
      </c>
      <c r="C2256" s="15" t="inlineStr">
        <is>
          <t>4) Caffeine &amp; energy beverage</t>
        </is>
      </c>
      <c r="D2256" s="30">
        <f>'M4 - Caffeine &amp; Energy'!F738</f>
        <v/>
      </c>
      <c r="E2256" s="33">
        <f>'M4 - Caffeine &amp; Energy'!J738</f>
        <v/>
      </c>
      <c r="F2256" s="31">
        <f>'M4 - Caffeine &amp; Energy'!K738</f>
        <v/>
      </c>
      <c r="G2256" s="30">
        <f>'M4 - Caffeine &amp; Energy'!AM738</f>
        <v/>
      </c>
      <c r="H2256" s="31">
        <f>'M4 - Caffeine &amp; Energy'!N738</f>
        <v/>
      </c>
      <c r="I2256" s="15">
        <f>'M4 - Caffeine &amp; Energy'!AJ738</f>
        <v/>
      </c>
      <c r="J2256" s="15" t="inlineStr">
        <is>
          <t>Capture live promo to assess.</t>
        </is>
      </c>
    </row>
    <row r="2257" ht="28" customHeight="1">
      <c r="A2257" s="15" t="inlineStr">
        <is>
          <t>Califia Farms</t>
        </is>
      </c>
      <c r="B2257" s="15" t="inlineStr">
        <is>
          <t>Califia Farms Cold Brew | Mocha | single 355mL</t>
        </is>
      </c>
      <c r="C2257" s="15" t="inlineStr">
        <is>
          <t>4) Caffeine &amp; energy beverage</t>
        </is>
      </c>
      <c r="D2257" s="30">
        <f>'M4 - Caffeine &amp; Energy'!F739</f>
        <v/>
      </c>
      <c r="E2257" s="33">
        <f>'M4 - Caffeine &amp; Energy'!J739</f>
        <v/>
      </c>
      <c r="F2257" s="31">
        <f>'M4 - Caffeine &amp; Energy'!K739</f>
        <v/>
      </c>
      <c r="G2257" s="30">
        <f>'M4 - Caffeine &amp; Energy'!AM739</f>
        <v/>
      </c>
      <c r="H2257" s="31">
        <f>'M4 - Caffeine &amp; Energy'!N739</f>
        <v/>
      </c>
      <c r="I2257" s="15">
        <f>'M4 - Caffeine &amp; Energy'!AJ739</f>
        <v/>
      </c>
      <c r="J2257" s="15" t="inlineStr">
        <is>
          <t>Capture live promo to assess.</t>
        </is>
      </c>
    </row>
    <row r="2258" ht="28" customHeight="1">
      <c r="A2258" s="15" t="inlineStr">
        <is>
          <t>Califia Farms</t>
        </is>
      </c>
      <c r="B2258" s="15" t="inlineStr">
        <is>
          <t>Califia Farms Cold Brew | Mocha | 8-pack 355mL</t>
        </is>
      </c>
      <c r="C2258" s="15" t="inlineStr">
        <is>
          <t>4) Caffeine &amp; energy beverage</t>
        </is>
      </c>
      <c r="D2258" s="30">
        <f>'M4 - Caffeine &amp; Energy'!F740</f>
        <v/>
      </c>
      <c r="E2258" s="33">
        <f>'M4 - Caffeine &amp; Energy'!J740</f>
        <v/>
      </c>
      <c r="F2258" s="31">
        <f>'M4 - Caffeine &amp; Energy'!K740</f>
        <v/>
      </c>
      <c r="G2258" s="30">
        <f>'M4 - Caffeine &amp; Energy'!AM740</f>
        <v/>
      </c>
      <c r="H2258" s="31">
        <f>'M4 - Caffeine &amp; Energy'!N740</f>
        <v/>
      </c>
      <c r="I2258" s="15">
        <f>'M4 - Caffeine &amp; Energy'!AJ740</f>
        <v/>
      </c>
      <c r="J2258" s="15" t="inlineStr">
        <is>
          <t>Capture live promo to assess.</t>
        </is>
      </c>
    </row>
    <row r="2259" ht="28" customHeight="1">
      <c r="A2259" s="15" t="inlineStr">
        <is>
          <t>Califia Farms</t>
        </is>
      </c>
      <c r="B2259" s="15" t="inlineStr">
        <is>
          <t>Califia Farms Cold Brew | Mocha | 12-pack 355mL</t>
        </is>
      </c>
      <c r="C2259" s="15" t="inlineStr">
        <is>
          <t>4) Caffeine &amp; energy beverage</t>
        </is>
      </c>
      <c r="D2259" s="30">
        <f>'M4 - Caffeine &amp; Energy'!F741</f>
        <v/>
      </c>
      <c r="E2259" s="33">
        <f>'M4 - Caffeine &amp; Energy'!J741</f>
        <v/>
      </c>
      <c r="F2259" s="31">
        <f>'M4 - Caffeine &amp; Energy'!K741</f>
        <v/>
      </c>
      <c r="G2259" s="30">
        <f>'M4 - Caffeine &amp; Energy'!AM741</f>
        <v/>
      </c>
      <c r="H2259" s="31">
        <f>'M4 - Caffeine &amp; Energy'!N741</f>
        <v/>
      </c>
      <c r="I2259" s="15">
        <f>'M4 - Caffeine &amp; Energy'!AJ741</f>
        <v/>
      </c>
      <c r="J2259" s="15" t="inlineStr">
        <is>
          <t>Capture live promo to assess.</t>
        </is>
      </c>
    </row>
    <row r="2260" ht="28" customHeight="1">
      <c r="A2260" s="15" t="inlineStr">
        <is>
          <t>Califia Farms</t>
        </is>
      </c>
      <c r="B2260" s="15" t="inlineStr">
        <is>
          <t>Califia Farms Cold Brew | Mocha | 15-pack 355mL</t>
        </is>
      </c>
      <c r="C2260" s="15" t="inlineStr">
        <is>
          <t>4) Caffeine &amp; energy beverage</t>
        </is>
      </c>
      <c r="D2260" s="30">
        <f>'M4 - Caffeine &amp; Energy'!F742</f>
        <v/>
      </c>
      <c r="E2260" s="33">
        <f>'M4 - Caffeine &amp; Energy'!J742</f>
        <v/>
      </c>
      <c r="F2260" s="31">
        <f>'M4 - Caffeine &amp; Energy'!K742</f>
        <v/>
      </c>
      <c r="G2260" s="30">
        <f>'M4 - Caffeine &amp; Energy'!AM742</f>
        <v/>
      </c>
      <c r="H2260" s="31">
        <f>'M4 - Caffeine &amp; Energy'!N742</f>
        <v/>
      </c>
      <c r="I2260" s="15">
        <f>'M4 - Caffeine &amp; Energy'!AJ742</f>
        <v/>
      </c>
      <c r="J2260" s="15" t="inlineStr">
        <is>
          <t>Capture live promo to assess.</t>
        </is>
      </c>
    </row>
    <row r="2261" ht="28" customHeight="1">
      <c r="A2261" s="15" t="inlineStr">
        <is>
          <t>Califia Farms</t>
        </is>
      </c>
      <c r="B2261" s="15" t="inlineStr">
        <is>
          <t>Califia Farms Cold Brew | Mocha | 18-pack 355mL</t>
        </is>
      </c>
      <c r="C2261" s="15" t="inlineStr">
        <is>
          <t>4) Caffeine &amp; energy beverage</t>
        </is>
      </c>
      <c r="D2261" s="30">
        <f>'M4 - Caffeine &amp; Energy'!F743</f>
        <v/>
      </c>
      <c r="E2261" s="33">
        <f>'M4 - Caffeine &amp; Energy'!J743</f>
        <v/>
      </c>
      <c r="F2261" s="31">
        <f>'M4 - Caffeine &amp; Energy'!K743</f>
        <v/>
      </c>
      <c r="G2261" s="30">
        <f>'M4 - Caffeine &amp; Energy'!AM743</f>
        <v/>
      </c>
      <c r="H2261" s="31">
        <f>'M4 - Caffeine &amp; Energy'!N743</f>
        <v/>
      </c>
      <c r="I2261" s="15">
        <f>'M4 - Caffeine &amp; Energy'!AJ743</f>
        <v/>
      </c>
      <c r="J2261" s="15" t="inlineStr">
        <is>
          <t>Capture live promo to assess.</t>
        </is>
      </c>
    </row>
    <row r="2262" ht="28" customHeight="1">
      <c r="A2262" s="15" t="inlineStr">
        <is>
          <t>Califia Farms</t>
        </is>
      </c>
      <c r="B2262" s="15" t="inlineStr">
        <is>
          <t>Califia Farms Cold Brew | Mocha | 24-pack 355mL</t>
        </is>
      </c>
      <c r="C2262" s="15" t="inlineStr">
        <is>
          <t>4) Caffeine &amp; energy beverage</t>
        </is>
      </c>
      <c r="D2262" s="30">
        <f>'M4 - Caffeine &amp; Energy'!F744</f>
        <v/>
      </c>
      <c r="E2262" s="33">
        <f>'M4 - Caffeine &amp; Energy'!J744</f>
        <v/>
      </c>
      <c r="F2262" s="31">
        <f>'M4 - Caffeine &amp; Energy'!K744</f>
        <v/>
      </c>
      <c r="G2262" s="30">
        <f>'M4 - Caffeine &amp; Energy'!AM744</f>
        <v/>
      </c>
      <c r="H2262" s="31">
        <f>'M4 - Caffeine &amp; Energy'!N744</f>
        <v/>
      </c>
      <c r="I2262" s="15">
        <f>'M4 - Caffeine &amp; Energy'!AJ744</f>
        <v/>
      </c>
      <c r="J2262" s="15" t="inlineStr">
        <is>
          <t>Capture live promo to assess.</t>
        </is>
      </c>
    </row>
    <row r="2263" ht="28" customHeight="1">
      <c r="A2263" s="15" t="inlineStr">
        <is>
          <t>Califia Farms</t>
        </is>
      </c>
      <c r="B2263" s="15" t="inlineStr">
        <is>
          <t>Califia Farms Cold Brew | Vanilla | single 355mL</t>
        </is>
      </c>
      <c r="C2263" s="15" t="inlineStr">
        <is>
          <t>4) Caffeine &amp; energy beverage</t>
        </is>
      </c>
      <c r="D2263" s="30">
        <f>'M4 - Caffeine &amp; Energy'!F745</f>
        <v/>
      </c>
      <c r="E2263" s="33">
        <f>'M4 - Caffeine &amp; Energy'!J745</f>
        <v/>
      </c>
      <c r="F2263" s="31">
        <f>'M4 - Caffeine &amp; Energy'!K745</f>
        <v/>
      </c>
      <c r="G2263" s="30">
        <f>'M4 - Caffeine &amp; Energy'!AM745</f>
        <v/>
      </c>
      <c r="H2263" s="31">
        <f>'M4 - Caffeine &amp; Energy'!N745</f>
        <v/>
      </c>
      <c r="I2263" s="15">
        <f>'M4 - Caffeine &amp; Energy'!AJ745</f>
        <v/>
      </c>
      <c r="J2263" s="15" t="inlineStr">
        <is>
          <t>Capture live promo to assess.</t>
        </is>
      </c>
    </row>
    <row r="2264" ht="28" customHeight="1">
      <c r="A2264" s="15" t="inlineStr">
        <is>
          <t>Califia Farms</t>
        </is>
      </c>
      <c r="B2264" s="15" t="inlineStr">
        <is>
          <t>Califia Farms Cold Brew | Vanilla | 8-pack 355mL</t>
        </is>
      </c>
      <c r="C2264" s="15" t="inlineStr">
        <is>
          <t>4) Caffeine &amp; energy beverage</t>
        </is>
      </c>
      <c r="D2264" s="30">
        <f>'M4 - Caffeine &amp; Energy'!F746</f>
        <v/>
      </c>
      <c r="E2264" s="33">
        <f>'M4 - Caffeine &amp; Energy'!J746</f>
        <v/>
      </c>
      <c r="F2264" s="31">
        <f>'M4 - Caffeine &amp; Energy'!K746</f>
        <v/>
      </c>
      <c r="G2264" s="30">
        <f>'M4 - Caffeine &amp; Energy'!AM746</f>
        <v/>
      </c>
      <c r="H2264" s="31">
        <f>'M4 - Caffeine &amp; Energy'!N746</f>
        <v/>
      </c>
      <c r="I2264" s="15">
        <f>'M4 - Caffeine &amp; Energy'!AJ746</f>
        <v/>
      </c>
      <c r="J2264" s="15" t="inlineStr">
        <is>
          <t>Capture live promo to assess.</t>
        </is>
      </c>
    </row>
    <row r="2265" ht="28" customHeight="1">
      <c r="A2265" s="15" t="inlineStr">
        <is>
          <t>Califia Farms</t>
        </is>
      </c>
      <c r="B2265" s="15" t="inlineStr">
        <is>
          <t>Califia Farms Cold Brew | Vanilla | 12-pack 355mL</t>
        </is>
      </c>
      <c r="C2265" s="15" t="inlineStr">
        <is>
          <t>4) Caffeine &amp; energy beverage</t>
        </is>
      </c>
      <c r="D2265" s="30">
        <f>'M4 - Caffeine &amp; Energy'!F747</f>
        <v/>
      </c>
      <c r="E2265" s="33">
        <f>'M4 - Caffeine &amp; Energy'!J747</f>
        <v/>
      </c>
      <c r="F2265" s="31">
        <f>'M4 - Caffeine &amp; Energy'!K747</f>
        <v/>
      </c>
      <c r="G2265" s="30">
        <f>'M4 - Caffeine &amp; Energy'!AM747</f>
        <v/>
      </c>
      <c r="H2265" s="31">
        <f>'M4 - Caffeine &amp; Energy'!N747</f>
        <v/>
      </c>
      <c r="I2265" s="15">
        <f>'M4 - Caffeine &amp; Energy'!AJ747</f>
        <v/>
      </c>
      <c r="J2265" s="15" t="inlineStr">
        <is>
          <t>Capture live promo to assess.</t>
        </is>
      </c>
    </row>
    <row r="2266" ht="28" customHeight="1">
      <c r="A2266" s="15" t="inlineStr">
        <is>
          <t>Califia Farms</t>
        </is>
      </c>
      <c r="B2266" s="15" t="inlineStr">
        <is>
          <t>Califia Farms Cold Brew | Vanilla | 15-pack 355mL</t>
        </is>
      </c>
      <c r="C2266" s="15" t="inlineStr">
        <is>
          <t>4) Caffeine &amp; energy beverage</t>
        </is>
      </c>
      <c r="D2266" s="30">
        <f>'M4 - Caffeine &amp; Energy'!F748</f>
        <v/>
      </c>
      <c r="E2266" s="33">
        <f>'M4 - Caffeine &amp; Energy'!J748</f>
        <v/>
      </c>
      <c r="F2266" s="31">
        <f>'M4 - Caffeine &amp; Energy'!K748</f>
        <v/>
      </c>
      <c r="G2266" s="30">
        <f>'M4 - Caffeine &amp; Energy'!AM748</f>
        <v/>
      </c>
      <c r="H2266" s="31">
        <f>'M4 - Caffeine &amp; Energy'!N748</f>
        <v/>
      </c>
      <c r="I2266" s="15">
        <f>'M4 - Caffeine &amp; Energy'!AJ748</f>
        <v/>
      </c>
      <c r="J2266" s="15" t="inlineStr">
        <is>
          <t>Capture live promo to assess.</t>
        </is>
      </c>
    </row>
    <row r="2267" ht="28" customHeight="1">
      <c r="A2267" s="15" t="inlineStr">
        <is>
          <t>Califia Farms</t>
        </is>
      </c>
      <c r="B2267" s="15" t="inlineStr">
        <is>
          <t>Califia Farms Cold Brew | Vanilla | 18-pack 355mL</t>
        </is>
      </c>
      <c r="C2267" s="15" t="inlineStr">
        <is>
          <t>4) Caffeine &amp; energy beverage</t>
        </is>
      </c>
      <c r="D2267" s="30">
        <f>'M4 - Caffeine &amp; Energy'!F749</f>
        <v/>
      </c>
      <c r="E2267" s="33">
        <f>'M4 - Caffeine &amp; Energy'!J749</f>
        <v/>
      </c>
      <c r="F2267" s="31">
        <f>'M4 - Caffeine &amp; Energy'!K749</f>
        <v/>
      </c>
      <c r="G2267" s="30">
        <f>'M4 - Caffeine &amp; Energy'!AM749</f>
        <v/>
      </c>
      <c r="H2267" s="31">
        <f>'M4 - Caffeine &amp; Energy'!N749</f>
        <v/>
      </c>
      <c r="I2267" s="15">
        <f>'M4 - Caffeine &amp; Energy'!AJ749</f>
        <v/>
      </c>
      <c r="J2267" s="15" t="inlineStr">
        <is>
          <t>Capture live promo to assess.</t>
        </is>
      </c>
    </row>
    <row r="2268" ht="28" customHeight="1">
      <c r="A2268" s="15" t="inlineStr">
        <is>
          <t>Califia Farms</t>
        </is>
      </c>
      <c r="B2268" s="15" t="inlineStr">
        <is>
          <t>Califia Farms Cold Brew | Vanilla | 24-pack 355mL</t>
        </is>
      </c>
      <c r="C2268" s="15" t="inlineStr">
        <is>
          <t>4) Caffeine &amp; energy beverage</t>
        </is>
      </c>
      <c r="D2268" s="30">
        <f>'M4 - Caffeine &amp; Energy'!F750</f>
        <v/>
      </c>
      <c r="E2268" s="33">
        <f>'M4 - Caffeine &amp; Energy'!J750</f>
        <v/>
      </c>
      <c r="F2268" s="31">
        <f>'M4 - Caffeine &amp; Energy'!K750</f>
        <v/>
      </c>
      <c r="G2268" s="30">
        <f>'M4 - Caffeine &amp; Energy'!AM750</f>
        <v/>
      </c>
      <c r="H2268" s="31">
        <f>'M4 - Caffeine &amp; Energy'!N750</f>
        <v/>
      </c>
      <c r="I2268" s="15">
        <f>'M4 - Caffeine &amp; Energy'!AJ750</f>
        <v/>
      </c>
      <c r="J2268" s="15" t="inlineStr">
        <is>
          <t>Capture live promo to assess.</t>
        </is>
      </c>
    </row>
    <row r="2269" ht="28" customHeight="1">
      <c r="A2269" s="15" t="inlineStr">
        <is>
          <t>Califia Farms</t>
        </is>
      </c>
      <c r="B2269" s="15" t="inlineStr">
        <is>
          <t>Califia Farms Cold Brew | Café Latte | single 355mL</t>
        </is>
      </c>
      <c r="C2269" s="15" t="inlineStr">
        <is>
          <t>4) Caffeine &amp; energy beverage</t>
        </is>
      </c>
      <c r="D2269" s="30">
        <f>'M4 - Caffeine &amp; Energy'!F751</f>
        <v/>
      </c>
      <c r="E2269" s="33">
        <f>'M4 - Caffeine &amp; Energy'!J751</f>
        <v/>
      </c>
      <c r="F2269" s="31">
        <f>'M4 - Caffeine &amp; Energy'!K751</f>
        <v/>
      </c>
      <c r="G2269" s="30">
        <f>'M4 - Caffeine &amp; Energy'!AM751</f>
        <v/>
      </c>
      <c r="H2269" s="31">
        <f>'M4 - Caffeine &amp; Energy'!N751</f>
        <v/>
      </c>
      <c r="I2269" s="15">
        <f>'M4 - Caffeine &amp; Energy'!AJ751</f>
        <v/>
      </c>
      <c r="J2269" s="15" t="inlineStr">
        <is>
          <t>Capture live promo to assess.</t>
        </is>
      </c>
    </row>
    <row r="2270" ht="28" customHeight="1">
      <c r="A2270" s="15" t="inlineStr">
        <is>
          <t>Califia Farms</t>
        </is>
      </c>
      <c r="B2270" s="15" t="inlineStr">
        <is>
          <t>Califia Farms Cold Brew | Café Latte | 8-pack 355mL</t>
        </is>
      </c>
      <c r="C2270" s="15" t="inlineStr">
        <is>
          <t>4) Caffeine &amp; energy beverage</t>
        </is>
      </c>
      <c r="D2270" s="30">
        <f>'M4 - Caffeine &amp; Energy'!F752</f>
        <v/>
      </c>
      <c r="E2270" s="33">
        <f>'M4 - Caffeine &amp; Energy'!J752</f>
        <v/>
      </c>
      <c r="F2270" s="31">
        <f>'M4 - Caffeine &amp; Energy'!K752</f>
        <v/>
      </c>
      <c r="G2270" s="30">
        <f>'M4 - Caffeine &amp; Energy'!AM752</f>
        <v/>
      </c>
      <c r="H2270" s="31">
        <f>'M4 - Caffeine &amp; Energy'!N752</f>
        <v/>
      </c>
      <c r="I2270" s="15">
        <f>'M4 - Caffeine &amp; Energy'!AJ752</f>
        <v/>
      </c>
      <c r="J2270" s="15" t="inlineStr">
        <is>
          <t>Capture live promo to assess.</t>
        </is>
      </c>
    </row>
    <row r="2271" ht="28" customHeight="1">
      <c r="A2271" s="15" t="inlineStr">
        <is>
          <t>Califia Farms</t>
        </is>
      </c>
      <c r="B2271" s="15" t="inlineStr">
        <is>
          <t>Califia Farms Cold Brew | Café Latte | 12-pack 355mL</t>
        </is>
      </c>
      <c r="C2271" s="15" t="inlineStr">
        <is>
          <t>4) Caffeine &amp; energy beverage</t>
        </is>
      </c>
      <c r="D2271" s="30">
        <f>'M4 - Caffeine &amp; Energy'!F753</f>
        <v/>
      </c>
      <c r="E2271" s="33">
        <f>'M4 - Caffeine &amp; Energy'!J753</f>
        <v/>
      </c>
      <c r="F2271" s="31">
        <f>'M4 - Caffeine &amp; Energy'!K753</f>
        <v/>
      </c>
      <c r="G2271" s="30">
        <f>'M4 - Caffeine &amp; Energy'!AM753</f>
        <v/>
      </c>
      <c r="H2271" s="31">
        <f>'M4 - Caffeine &amp; Energy'!N753</f>
        <v/>
      </c>
      <c r="I2271" s="15">
        <f>'M4 - Caffeine &amp; Energy'!AJ753</f>
        <v/>
      </c>
      <c r="J2271" s="15" t="inlineStr">
        <is>
          <t>Capture live promo to assess.</t>
        </is>
      </c>
    </row>
    <row r="2272" ht="28" customHeight="1">
      <c r="A2272" s="15" t="inlineStr">
        <is>
          <t>Califia Farms</t>
        </is>
      </c>
      <c r="B2272" s="15" t="inlineStr">
        <is>
          <t>Califia Farms Cold Brew | Café Latte | 15-pack 355mL</t>
        </is>
      </c>
      <c r="C2272" s="15" t="inlineStr">
        <is>
          <t>4) Caffeine &amp; energy beverage</t>
        </is>
      </c>
      <c r="D2272" s="30">
        <f>'M4 - Caffeine &amp; Energy'!F754</f>
        <v/>
      </c>
      <c r="E2272" s="33">
        <f>'M4 - Caffeine &amp; Energy'!J754</f>
        <v/>
      </c>
      <c r="F2272" s="31">
        <f>'M4 - Caffeine &amp; Energy'!K754</f>
        <v/>
      </c>
      <c r="G2272" s="30">
        <f>'M4 - Caffeine &amp; Energy'!AM754</f>
        <v/>
      </c>
      <c r="H2272" s="31">
        <f>'M4 - Caffeine &amp; Energy'!N754</f>
        <v/>
      </c>
      <c r="I2272" s="15">
        <f>'M4 - Caffeine &amp; Energy'!AJ754</f>
        <v/>
      </c>
      <c r="J2272" s="15" t="inlineStr">
        <is>
          <t>Capture live promo to assess.</t>
        </is>
      </c>
    </row>
    <row r="2273" ht="28" customHeight="1">
      <c r="A2273" s="15" t="inlineStr">
        <is>
          <t>Califia Farms</t>
        </is>
      </c>
      <c r="B2273" s="15" t="inlineStr">
        <is>
          <t>Califia Farms Cold Brew | Café Latte | 18-pack 355mL</t>
        </is>
      </c>
      <c r="C2273" s="15" t="inlineStr">
        <is>
          <t>4) Caffeine &amp; energy beverage</t>
        </is>
      </c>
      <c r="D2273" s="30">
        <f>'M4 - Caffeine &amp; Energy'!F755</f>
        <v/>
      </c>
      <c r="E2273" s="33">
        <f>'M4 - Caffeine &amp; Energy'!J755</f>
        <v/>
      </c>
      <c r="F2273" s="31">
        <f>'M4 - Caffeine &amp; Energy'!K755</f>
        <v/>
      </c>
      <c r="G2273" s="30">
        <f>'M4 - Caffeine &amp; Energy'!AM755</f>
        <v/>
      </c>
      <c r="H2273" s="31">
        <f>'M4 - Caffeine &amp; Energy'!N755</f>
        <v/>
      </c>
      <c r="I2273" s="15">
        <f>'M4 - Caffeine &amp; Energy'!AJ755</f>
        <v/>
      </c>
      <c r="J2273" s="15" t="inlineStr">
        <is>
          <t>Capture live promo to assess.</t>
        </is>
      </c>
    </row>
    <row r="2274" ht="28" customHeight="1">
      <c r="A2274" s="15" t="inlineStr">
        <is>
          <t>Califia Farms</t>
        </is>
      </c>
      <c r="B2274" s="15" t="inlineStr">
        <is>
          <t>Califia Farms Cold Brew | Café Latte | 24-pack 355mL</t>
        </is>
      </c>
      <c r="C2274" s="15" t="inlineStr">
        <is>
          <t>4) Caffeine &amp; energy beverage</t>
        </is>
      </c>
      <c r="D2274" s="30">
        <f>'M4 - Caffeine &amp; Energy'!F756</f>
        <v/>
      </c>
      <c r="E2274" s="33">
        <f>'M4 - Caffeine &amp; Energy'!J756</f>
        <v/>
      </c>
      <c r="F2274" s="31">
        <f>'M4 - Caffeine &amp; Energy'!K756</f>
        <v/>
      </c>
      <c r="G2274" s="30">
        <f>'M4 - Caffeine &amp; Energy'!AM756</f>
        <v/>
      </c>
      <c r="H2274" s="31">
        <f>'M4 - Caffeine &amp; Energy'!N756</f>
        <v/>
      </c>
      <c r="I2274" s="15">
        <f>'M4 - Caffeine &amp; Energy'!AJ756</f>
        <v/>
      </c>
      <c r="J2274" s="15" t="inlineStr">
        <is>
          <t>Capture live promo to assess.</t>
        </is>
      </c>
    </row>
    <row r="2275" ht="28" customHeight="1">
      <c r="A2275" s="15" t="inlineStr">
        <is>
          <t>La Colombe</t>
        </is>
      </c>
      <c r="B2275" s="15" t="inlineStr">
        <is>
          <t>La Colombe Draft Latte | Original | single 260mL</t>
        </is>
      </c>
      <c r="C2275" s="15" t="inlineStr">
        <is>
          <t>4) Caffeine &amp; energy beverage</t>
        </is>
      </c>
      <c r="D2275" s="30">
        <f>'M4 - Caffeine &amp; Energy'!F757</f>
        <v/>
      </c>
      <c r="E2275" s="33">
        <f>'M4 - Caffeine &amp; Energy'!J757</f>
        <v/>
      </c>
      <c r="F2275" s="31">
        <f>'M4 - Caffeine &amp; Energy'!K757</f>
        <v/>
      </c>
      <c r="G2275" s="30">
        <f>'M4 - Caffeine &amp; Energy'!AM757</f>
        <v/>
      </c>
      <c r="H2275" s="31">
        <f>'M4 - Caffeine &amp; Energy'!N757</f>
        <v/>
      </c>
      <c r="I2275" s="15">
        <f>'M4 - Caffeine &amp; Energy'!AJ757</f>
        <v/>
      </c>
      <c r="J2275" s="15" t="inlineStr">
        <is>
          <t>Capture live promo to assess.</t>
        </is>
      </c>
    </row>
    <row r="2276" ht="28" customHeight="1">
      <c r="A2276" s="15" t="inlineStr">
        <is>
          <t>La Colombe</t>
        </is>
      </c>
      <c r="B2276" s="15" t="inlineStr">
        <is>
          <t>La Colombe Draft Latte | Original | 8-pack 260mL</t>
        </is>
      </c>
      <c r="C2276" s="15" t="inlineStr">
        <is>
          <t>4) Caffeine &amp; energy beverage</t>
        </is>
      </c>
      <c r="D2276" s="30">
        <f>'M4 - Caffeine &amp; Energy'!F758</f>
        <v/>
      </c>
      <c r="E2276" s="33">
        <f>'M4 - Caffeine &amp; Energy'!J758</f>
        <v/>
      </c>
      <c r="F2276" s="31">
        <f>'M4 - Caffeine &amp; Energy'!K758</f>
        <v/>
      </c>
      <c r="G2276" s="30">
        <f>'M4 - Caffeine &amp; Energy'!AM758</f>
        <v/>
      </c>
      <c r="H2276" s="31">
        <f>'M4 - Caffeine &amp; Energy'!N758</f>
        <v/>
      </c>
      <c r="I2276" s="15">
        <f>'M4 - Caffeine &amp; Energy'!AJ758</f>
        <v/>
      </c>
      <c r="J2276" s="15" t="inlineStr">
        <is>
          <t>Capture live promo to assess.</t>
        </is>
      </c>
    </row>
    <row r="2277" ht="28" customHeight="1">
      <c r="A2277" s="15" t="inlineStr">
        <is>
          <t>La Colombe</t>
        </is>
      </c>
      <c r="B2277" s="15" t="inlineStr">
        <is>
          <t>La Colombe Draft Latte | Original | 12-pack 260mL</t>
        </is>
      </c>
      <c r="C2277" s="15" t="inlineStr">
        <is>
          <t>4) Caffeine &amp; energy beverage</t>
        </is>
      </c>
      <c r="D2277" s="30">
        <f>'M4 - Caffeine &amp; Energy'!F759</f>
        <v/>
      </c>
      <c r="E2277" s="33">
        <f>'M4 - Caffeine &amp; Energy'!J759</f>
        <v/>
      </c>
      <c r="F2277" s="31">
        <f>'M4 - Caffeine &amp; Energy'!K759</f>
        <v/>
      </c>
      <c r="G2277" s="30">
        <f>'M4 - Caffeine &amp; Energy'!AM759</f>
        <v/>
      </c>
      <c r="H2277" s="31">
        <f>'M4 - Caffeine &amp; Energy'!N759</f>
        <v/>
      </c>
      <c r="I2277" s="15">
        <f>'M4 - Caffeine &amp; Energy'!AJ759</f>
        <v/>
      </c>
      <c r="J2277" s="15" t="inlineStr">
        <is>
          <t>Capture live promo to assess.</t>
        </is>
      </c>
    </row>
    <row r="2278" ht="28" customHeight="1">
      <c r="A2278" s="15" t="inlineStr">
        <is>
          <t>La Colombe</t>
        </is>
      </c>
      <c r="B2278" s="15" t="inlineStr">
        <is>
          <t>La Colombe Draft Latte | Original | 15-pack 260mL</t>
        </is>
      </c>
      <c r="C2278" s="15" t="inlineStr">
        <is>
          <t>4) Caffeine &amp; energy beverage</t>
        </is>
      </c>
      <c r="D2278" s="30">
        <f>'M4 - Caffeine &amp; Energy'!F760</f>
        <v/>
      </c>
      <c r="E2278" s="33">
        <f>'M4 - Caffeine &amp; Energy'!J760</f>
        <v/>
      </c>
      <c r="F2278" s="31">
        <f>'M4 - Caffeine &amp; Energy'!K760</f>
        <v/>
      </c>
      <c r="G2278" s="30">
        <f>'M4 - Caffeine &amp; Energy'!AM760</f>
        <v/>
      </c>
      <c r="H2278" s="31">
        <f>'M4 - Caffeine &amp; Energy'!N760</f>
        <v/>
      </c>
      <c r="I2278" s="15">
        <f>'M4 - Caffeine &amp; Energy'!AJ760</f>
        <v/>
      </c>
      <c r="J2278" s="15" t="inlineStr">
        <is>
          <t>Capture live promo to assess.</t>
        </is>
      </c>
    </row>
    <row r="2279" ht="28" customHeight="1">
      <c r="A2279" s="15" t="inlineStr">
        <is>
          <t>La Colombe</t>
        </is>
      </c>
      <c r="B2279" s="15" t="inlineStr">
        <is>
          <t>La Colombe Draft Latte | Original | 18-pack 260mL</t>
        </is>
      </c>
      <c r="C2279" s="15" t="inlineStr">
        <is>
          <t>4) Caffeine &amp; energy beverage</t>
        </is>
      </c>
      <c r="D2279" s="30">
        <f>'M4 - Caffeine &amp; Energy'!F761</f>
        <v/>
      </c>
      <c r="E2279" s="33">
        <f>'M4 - Caffeine &amp; Energy'!J761</f>
        <v/>
      </c>
      <c r="F2279" s="31">
        <f>'M4 - Caffeine &amp; Energy'!K761</f>
        <v/>
      </c>
      <c r="G2279" s="30">
        <f>'M4 - Caffeine &amp; Energy'!AM761</f>
        <v/>
      </c>
      <c r="H2279" s="31">
        <f>'M4 - Caffeine &amp; Energy'!N761</f>
        <v/>
      </c>
      <c r="I2279" s="15">
        <f>'M4 - Caffeine &amp; Energy'!AJ761</f>
        <v/>
      </c>
      <c r="J2279" s="15" t="inlineStr">
        <is>
          <t>Capture live promo to assess.</t>
        </is>
      </c>
    </row>
    <row r="2280" ht="28" customHeight="1">
      <c r="A2280" s="15" t="inlineStr">
        <is>
          <t>La Colombe</t>
        </is>
      </c>
      <c r="B2280" s="15" t="inlineStr">
        <is>
          <t>La Colombe Draft Latte | Original | 24-pack 260mL</t>
        </is>
      </c>
      <c r="C2280" s="15" t="inlineStr">
        <is>
          <t>4) Caffeine &amp; energy beverage</t>
        </is>
      </c>
      <c r="D2280" s="30">
        <f>'M4 - Caffeine &amp; Energy'!F762</f>
        <v/>
      </c>
      <c r="E2280" s="33">
        <f>'M4 - Caffeine &amp; Energy'!J762</f>
        <v/>
      </c>
      <c r="F2280" s="31">
        <f>'M4 - Caffeine &amp; Energy'!K762</f>
        <v/>
      </c>
      <c r="G2280" s="30">
        <f>'M4 - Caffeine &amp; Energy'!AM762</f>
        <v/>
      </c>
      <c r="H2280" s="31">
        <f>'M4 - Caffeine &amp; Energy'!N762</f>
        <v/>
      </c>
      <c r="I2280" s="15">
        <f>'M4 - Caffeine &amp; Energy'!AJ762</f>
        <v/>
      </c>
      <c r="J2280" s="15" t="inlineStr">
        <is>
          <t>Capture live promo to assess.</t>
        </is>
      </c>
    </row>
    <row r="2281" ht="28" customHeight="1">
      <c r="A2281" s="15" t="inlineStr">
        <is>
          <t>La Colombe</t>
        </is>
      </c>
      <c r="B2281" s="15" t="inlineStr">
        <is>
          <t>La Colombe Draft Latte | Vanilla | single 260mL</t>
        </is>
      </c>
      <c r="C2281" s="15" t="inlineStr">
        <is>
          <t>4) Caffeine &amp; energy beverage</t>
        </is>
      </c>
      <c r="D2281" s="30">
        <f>'M4 - Caffeine &amp; Energy'!F763</f>
        <v/>
      </c>
      <c r="E2281" s="33">
        <f>'M4 - Caffeine &amp; Energy'!J763</f>
        <v/>
      </c>
      <c r="F2281" s="31">
        <f>'M4 - Caffeine &amp; Energy'!K763</f>
        <v/>
      </c>
      <c r="G2281" s="30">
        <f>'M4 - Caffeine &amp; Energy'!AM763</f>
        <v/>
      </c>
      <c r="H2281" s="31">
        <f>'M4 - Caffeine &amp; Energy'!N763</f>
        <v/>
      </c>
      <c r="I2281" s="15">
        <f>'M4 - Caffeine &amp; Energy'!AJ763</f>
        <v/>
      </c>
      <c r="J2281" s="15" t="inlineStr">
        <is>
          <t>Capture live promo to assess.</t>
        </is>
      </c>
    </row>
    <row r="2282" ht="28" customHeight="1">
      <c r="A2282" s="15" t="inlineStr">
        <is>
          <t>La Colombe</t>
        </is>
      </c>
      <c r="B2282" s="15" t="inlineStr">
        <is>
          <t>La Colombe Draft Latte | Vanilla | 8-pack 260mL</t>
        </is>
      </c>
      <c r="C2282" s="15" t="inlineStr">
        <is>
          <t>4) Caffeine &amp; energy beverage</t>
        </is>
      </c>
      <c r="D2282" s="30">
        <f>'M4 - Caffeine &amp; Energy'!F764</f>
        <v/>
      </c>
      <c r="E2282" s="33">
        <f>'M4 - Caffeine &amp; Energy'!J764</f>
        <v/>
      </c>
      <c r="F2282" s="31">
        <f>'M4 - Caffeine &amp; Energy'!K764</f>
        <v/>
      </c>
      <c r="G2282" s="30">
        <f>'M4 - Caffeine &amp; Energy'!AM764</f>
        <v/>
      </c>
      <c r="H2282" s="31">
        <f>'M4 - Caffeine &amp; Energy'!N764</f>
        <v/>
      </c>
      <c r="I2282" s="15">
        <f>'M4 - Caffeine &amp; Energy'!AJ764</f>
        <v/>
      </c>
      <c r="J2282" s="15" t="inlineStr">
        <is>
          <t>Capture live promo to assess.</t>
        </is>
      </c>
    </row>
    <row r="2283" ht="28" customHeight="1">
      <c r="A2283" s="15" t="inlineStr">
        <is>
          <t>La Colombe</t>
        </is>
      </c>
      <c r="B2283" s="15" t="inlineStr">
        <is>
          <t>La Colombe Draft Latte | Vanilla | 12-pack 260mL</t>
        </is>
      </c>
      <c r="C2283" s="15" t="inlineStr">
        <is>
          <t>4) Caffeine &amp; energy beverage</t>
        </is>
      </c>
      <c r="D2283" s="30">
        <f>'M4 - Caffeine &amp; Energy'!F765</f>
        <v/>
      </c>
      <c r="E2283" s="33">
        <f>'M4 - Caffeine &amp; Energy'!J765</f>
        <v/>
      </c>
      <c r="F2283" s="31">
        <f>'M4 - Caffeine &amp; Energy'!K765</f>
        <v/>
      </c>
      <c r="G2283" s="30">
        <f>'M4 - Caffeine &amp; Energy'!AM765</f>
        <v/>
      </c>
      <c r="H2283" s="31">
        <f>'M4 - Caffeine &amp; Energy'!N765</f>
        <v/>
      </c>
      <c r="I2283" s="15">
        <f>'M4 - Caffeine &amp; Energy'!AJ765</f>
        <v/>
      </c>
      <c r="J2283" s="15" t="inlineStr">
        <is>
          <t>Capture live promo to assess.</t>
        </is>
      </c>
    </row>
    <row r="2284" ht="28" customHeight="1">
      <c r="A2284" s="15" t="inlineStr">
        <is>
          <t>La Colombe</t>
        </is>
      </c>
      <c r="B2284" s="15" t="inlineStr">
        <is>
          <t>La Colombe Draft Latte | Vanilla | 15-pack 260mL</t>
        </is>
      </c>
      <c r="C2284" s="15" t="inlineStr">
        <is>
          <t>4) Caffeine &amp; energy beverage</t>
        </is>
      </c>
      <c r="D2284" s="30">
        <f>'M4 - Caffeine &amp; Energy'!F766</f>
        <v/>
      </c>
      <c r="E2284" s="33">
        <f>'M4 - Caffeine &amp; Energy'!J766</f>
        <v/>
      </c>
      <c r="F2284" s="31">
        <f>'M4 - Caffeine &amp; Energy'!K766</f>
        <v/>
      </c>
      <c r="G2284" s="30">
        <f>'M4 - Caffeine &amp; Energy'!AM766</f>
        <v/>
      </c>
      <c r="H2284" s="31">
        <f>'M4 - Caffeine &amp; Energy'!N766</f>
        <v/>
      </c>
      <c r="I2284" s="15">
        <f>'M4 - Caffeine &amp; Energy'!AJ766</f>
        <v/>
      </c>
      <c r="J2284" s="15" t="inlineStr">
        <is>
          <t>Capture live promo to assess.</t>
        </is>
      </c>
    </row>
    <row r="2285" ht="28" customHeight="1">
      <c r="A2285" s="15" t="inlineStr">
        <is>
          <t>La Colombe</t>
        </is>
      </c>
      <c r="B2285" s="15" t="inlineStr">
        <is>
          <t>La Colombe Draft Latte | Vanilla | 18-pack 260mL</t>
        </is>
      </c>
      <c r="C2285" s="15" t="inlineStr">
        <is>
          <t>4) Caffeine &amp; energy beverage</t>
        </is>
      </c>
      <c r="D2285" s="30">
        <f>'M4 - Caffeine &amp; Energy'!F767</f>
        <v/>
      </c>
      <c r="E2285" s="33">
        <f>'M4 - Caffeine &amp; Energy'!J767</f>
        <v/>
      </c>
      <c r="F2285" s="31">
        <f>'M4 - Caffeine &amp; Energy'!K767</f>
        <v/>
      </c>
      <c r="G2285" s="30">
        <f>'M4 - Caffeine &amp; Energy'!AM767</f>
        <v/>
      </c>
      <c r="H2285" s="31">
        <f>'M4 - Caffeine &amp; Energy'!N767</f>
        <v/>
      </c>
      <c r="I2285" s="15">
        <f>'M4 - Caffeine &amp; Energy'!AJ767</f>
        <v/>
      </c>
      <c r="J2285" s="15" t="inlineStr">
        <is>
          <t>Capture live promo to assess.</t>
        </is>
      </c>
    </row>
    <row r="2286" ht="28" customHeight="1">
      <c r="A2286" s="15" t="inlineStr">
        <is>
          <t>La Colombe</t>
        </is>
      </c>
      <c r="B2286" s="15" t="inlineStr">
        <is>
          <t>La Colombe Draft Latte | Vanilla | 24-pack 260mL</t>
        </is>
      </c>
      <c r="C2286" s="15" t="inlineStr">
        <is>
          <t>4) Caffeine &amp; energy beverage</t>
        </is>
      </c>
      <c r="D2286" s="30">
        <f>'M4 - Caffeine &amp; Energy'!F768</f>
        <v/>
      </c>
      <c r="E2286" s="33">
        <f>'M4 - Caffeine &amp; Energy'!J768</f>
        <v/>
      </c>
      <c r="F2286" s="31">
        <f>'M4 - Caffeine &amp; Energy'!K768</f>
        <v/>
      </c>
      <c r="G2286" s="30">
        <f>'M4 - Caffeine &amp; Energy'!AM768</f>
        <v/>
      </c>
      <c r="H2286" s="31">
        <f>'M4 - Caffeine &amp; Energy'!N768</f>
        <v/>
      </c>
      <c r="I2286" s="15">
        <f>'M4 - Caffeine &amp; Energy'!AJ768</f>
        <v/>
      </c>
      <c r="J2286" s="15" t="inlineStr">
        <is>
          <t>Capture live promo to assess.</t>
        </is>
      </c>
    </row>
    <row r="2287" ht="28" customHeight="1">
      <c r="A2287" s="15" t="inlineStr">
        <is>
          <t>La Colombe</t>
        </is>
      </c>
      <c r="B2287" s="15" t="inlineStr">
        <is>
          <t>La Colombe Draft Latte | Mocha | single 260mL</t>
        </is>
      </c>
      <c r="C2287" s="15" t="inlineStr">
        <is>
          <t>4) Caffeine &amp; energy beverage</t>
        </is>
      </c>
      <c r="D2287" s="30">
        <f>'M4 - Caffeine &amp; Energy'!F769</f>
        <v/>
      </c>
      <c r="E2287" s="33">
        <f>'M4 - Caffeine &amp; Energy'!J769</f>
        <v/>
      </c>
      <c r="F2287" s="31">
        <f>'M4 - Caffeine &amp; Energy'!K769</f>
        <v/>
      </c>
      <c r="G2287" s="30">
        <f>'M4 - Caffeine &amp; Energy'!AM769</f>
        <v/>
      </c>
      <c r="H2287" s="31">
        <f>'M4 - Caffeine &amp; Energy'!N769</f>
        <v/>
      </c>
      <c r="I2287" s="15">
        <f>'M4 - Caffeine &amp; Energy'!AJ769</f>
        <v/>
      </c>
      <c r="J2287" s="15" t="inlineStr">
        <is>
          <t>Capture live promo to assess.</t>
        </is>
      </c>
    </row>
    <row r="2288" ht="28" customHeight="1">
      <c r="A2288" s="15" t="inlineStr">
        <is>
          <t>La Colombe</t>
        </is>
      </c>
      <c r="B2288" s="15" t="inlineStr">
        <is>
          <t>La Colombe Draft Latte | Mocha | 8-pack 260mL</t>
        </is>
      </c>
      <c r="C2288" s="15" t="inlineStr">
        <is>
          <t>4) Caffeine &amp; energy beverage</t>
        </is>
      </c>
      <c r="D2288" s="30">
        <f>'M4 - Caffeine &amp; Energy'!F770</f>
        <v/>
      </c>
      <c r="E2288" s="33">
        <f>'M4 - Caffeine &amp; Energy'!J770</f>
        <v/>
      </c>
      <c r="F2288" s="31">
        <f>'M4 - Caffeine &amp; Energy'!K770</f>
        <v/>
      </c>
      <c r="G2288" s="30">
        <f>'M4 - Caffeine &amp; Energy'!AM770</f>
        <v/>
      </c>
      <c r="H2288" s="31">
        <f>'M4 - Caffeine &amp; Energy'!N770</f>
        <v/>
      </c>
      <c r="I2288" s="15">
        <f>'M4 - Caffeine &amp; Energy'!AJ770</f>
        <v/>
      </c>
      <c r="J2288" s="15" t="inlineStr">
        <is>
          <t>Capture live promo to assess.</t>
        </is>
      </c>
    </row>
    <row r="2289" ht="28" customHeight="1">
      <c r="A2289" s="15" t="inlineStr">
        <is>
          <t>La Colombe</t>
        </is>
      </c>
      <c r="B2289" s="15" t="inlineStr">
        <is>
          <t>La Colombe Draft Latte | Mocha | 12-pack 260mL</t>
        </is>
      </c>
      <c r="C2289" s="15" t="inlineStr">
        <is>
          <t>4) Caffeine &amp; energy beverage</t>
        </is>
      </c>
      <c r="D2289" s="30">
        <f>'M4 - Caffeine &amp; Energy'!F771</f>
        <v/>
      </c>
      <c r="E2289" s="33">
        <f>'M4 - Caffeine &amp; Energy'!J771</f>
        <v/>
      </c>
      <c r="F2289" s="31">
        <f>'M4 - Caffeine &amp; Energy'!K771</f>
        <v/>
      </c>
      <c r="G2289" s="30">
        <f>'M4 - Caffeine &amp; Energy'!AM771</f>
        <v/>
      </c>
      <c r="H2289" s="31">
        <f>'M4 - Caffeine &amp; Energy'!N771</f>
        <v/>
      </c>
      <c r="I2289" s="15">
        <f>'M4 - Caffeine &amp; Energy'!AJ771</f>
        <v/>
      </c>
      <c r="J2289" s="15" t="inlineStr">
        <is>
          <t>Capture live promo to assess.</t>
        </is>
      </c>
    </row>
    <row r="2290" ht="28" customHeight="1">
      <c r="A2290" s="15" t="inlineStr">
        <is>
          <t>La Colombe</t>
        </is>
      </c>
      <c r="B2290" s="15" t="inlineStr">
        <is>
          <t>La Colombe Draft Latte | Mocha | 15-pack 260mL</t>
        </is>
      </c>
      <c r="C2290" s="15" t="inlineStr">
        <is>
          <t>4) Caffeine &amp; energy beverage</t>
        </is>
      </c>
      <c r="D2290" s="30">
        <f>'M4 - Caffeine &amp; Energy'!F772</f>
        <v/>
      </c>
      <c r="E2290" s="33">
        <f>'M4 - Caffeine &amp; Energy'!J772</f>
        <v/>
      </c>
      <c r="F2290" s="31">
        <f>'M4 - Caffeine &amp; Energy'!K772</f>
        <v/>
      </c>
      <c r="G2290" s="30">
        <f>'M4 - Caffeine &amp; Energy'!AM772</f>
        <v/>
      </c>
      <c r="H2290" s="31">
        <f>'M4 - Caffeine &amp; Energy'!N772</f>
        <v/>
      </c>
      <c r="I2290" s="15">
        <f>'M4 - Caffeine &amp; Energy'!AJ772</f>
        <v/>
      </c>
      <c r="J2290" s="15" t="inlineStr">
        <is>
          <t>Capture live promo to assess.</t>
        </is>
      </c>
    </row>
    <row r="2291" ht="28" customHeight="1">
      <c r="A2291" s="15" t="inlineStr">
        <is>
          <t>La Colombe</t>
        </is>
      </c>
      <c r="B2291" s="15" t="inlineStr">
        <is>
          <t>La Colombe Draft Latte | Mocha | 18-pack 260mL</t>
        </is>
      </c>
      <c r="C2291" s="15" t="inlineStr">
        <is>
          <t>4) Caffeine &amp; energy beverage</t>
        </is>
      </c>
      <c r="D2291" s="30">
        <f>'M4 - Caffeine &amp; Energy'!F773</f>
        <v/>
      </c>
      <c r="E2291" s="33">
        <f>'M4 - Caffeine &amp; Energy'!J773</f>
        <v/>
      </c>
      <c r="F2291" s="31">
        <f>'M4 - Caffeine &amp; Energy'!K773</f>
        <v/>
      </c>
      <c r="G2291" s="30">
        <f>'M4 - Caffeine &amp; Energy'!AM773</f>
        <v/>
      </c>
      <c r="H2291" s="31">
        <f>'M4 - Caffeine &amp; Energy'!N773</f>
        <v/>
      </c>
      <c r="I2291" s="15">
        <f>'M4 - Caffeine &amp; Energy'!AJ773</f>
        <v/>
      </c>
      <c r="J2291" s="15" t="inlineStr">
        <is>
          <t>Capture live promo to assess.</t>
        </is>
      </c>
    </row>
    <row r="2292" ht="28" customHeight="1">
      <c r="A2292" s="15" t="inlineStr">
        <is>
          <t>La Colombe</t>
        </is>
      </c>
      <c r="B2292" s="15" t="inlineStr">
        <is>
          <t>La Colombe Draft Latte | Mocha | 24-pack 260mL</t>
        </is>
      </c>
      <c r="C2292" s="15" t="inlineStr">
        <is>
          <t>4) Caffeine &amp; energy beverage</t>
        </is>
      </c>
      <c r="D2292" s="30">
        <f>'M4 - Caffeine &amp; Energy'!F774</f>
        <v/>
      </c>
      <c r="E2292" s="33">
        <f>'M4 - Caffeine &amp; Energy'!J774</f>
        <v/>
      </c>
      <c r="F2292" s="31">
        <f>'M4 - Caffeine &amp; Energy'!K774</f>
        <v/>
      </c>
      <c r="G2292" s="30">
        <f>'M4 - Caffeine &amp; Energy'!AM774</f>
        <v/>
      </c>
      <c r="H2292" s="31">
        <f>'M4 - Caffeine &amp; Energy'!N774</f>
        <v/>
      </c>
      <c r="I2292" s="15">
        <f>'M4 - Caffeine &amp; Energy'!AJ774</f>
        <v/>
      </c>
      <c r="J2292" s="15" t="inlineStr">
        <is>
          <t>Capture live promo to assess.</t>
        </is>
      </c>
    </row>
    <row r="2293" ht="28" customHeight="1">
      <c r="A2293" s="15" t="inlineStr">
        <is>
          <t>La Colombe</t>
        </is>
      </c>
      <c r="B2293" s="15" t="inlineStr">
        <is>
          <t>La Colombe Draft Latte | Oatmilk | single 260mL</t>
        </is>
      </c>
      <c r="C2293" s="15" t="inlineStr">
        <is>
          <t>4) Caffeine &amp; energy beverage</t>
        </is>
      </c>
      <c r="D2293" s="30">
        <f>'M4 - Caffeine &amp; Energy'!F775</f>
        <v/>
      </c>
      <c r="E2293" s="33">
        <f>'M4 - Caffeine &amp; Energy'!J775</f>
        <v/>
      </c>
      <c r="F2293" s="31">
        <f>'M4 - Caffeine &amp; Energy'!K775</f>
        <v/>
      </c>
      <c r="G2293" s="30">
        <f>'M4 - Caffeine &amp; Energy'!AM775</f>
        <v/>
      </c>
      <c r="H2293" s="31">
        <f>'M4 - Caffeine &amp; Energy'!N775</f>
        <v/>
      </c>
      <c r="I2293" s="15">
        <f>'M4 - Caffeine &amp; Energy'!AJ775</f>
        <v/>
      </c>
      <c r="J2293" s="15" t="inlineStr">
        <is>
          <t>Capture live promo to assess.</t>
        </is>
      </c>
    </row>
    <row r="2294" ht="28" customHeight="1">
      <c r="A2294" s="15" t="inlineStr">
        <is>
          <t>La Colombe</t>
        </is>
      </c>
      <c r="B2294" s="15" t="inlineStr">
        <is>
          <t>La Colombe Draft Latte | Oatmilk | 8-pack 260mL</t>
        </is>
      </c>
      <c r="C2294" s="15" t="inlineStr">
        <is>
          <t>4) Caffeine &amp; energy beverage</t>
        </is>
      </c>
      <c r="D2294" s="30">
        <f>'M4 - Caffeine &amp; Energy'!F776</f>
        <v/>
      </c>
      <c r="E2294" s="33">
        <f>'M4 - Caffeine &amp; Energy'!J776</f>
        <v/>
      </c>
      <c r="F2294" s="31">
        <f>'M4 - Caffeine &amp; Energy'!K776</f>
        <v/>
      </c>
      <c r="G2294" s="30">
        <f>'M4 - Caffeine &amp; Energy'!AM776</f>
        <v/>
      </c>
      <c r="H2294" s="31">
        <f>'M4 - Caffeine &amp; Energy'!N776</f>
        <v/>
      </c>
      <c r="I2294" s="15">
        <f>'M4 - Caffeine &amp; Energy'!AJ776</f>
        <v/>
      </c>
      <c r="J2294" s="15" t="inlineStr">
        <is>
          <t>Capture live promo to assess.</t>
        </is>
      </c>
    </row>
    <row r="2295" ht="28" customHeight="1">
      <c r="A2295" s="15" t="inlineStr">
        <is>
          <t>La Colombe</t>
        </is>
      </c>
      <c r="B2295" s="15" t="inlineStr">
        <is>
          <t>La Colombe Draft Latte | Oatmilk | 12-pack 260mL</t>
        </is>
      </c>
      <c r="C2295" s="15" t="inlineStr">
        <is>
          <t>4) Caffeine &amp; energy beverage</t>
        </is>
      </c>
      <c r="D2295" s="30">
        <f>'M4 - Caffeine &amp; Energy'!F777</f>
        <v/>
      </c>
      <c r="E2295" s="33">
        <f>'M4 - Caffeine &amp; Energy'!J777</f>
        <v/>
      </c>
      <c r="F2295" s="31">
        <f>'M4 - Caffeine &amp; Energy'!K777</f>
        <v/>
      </c>
      <c r="G2295" s="30">
        <f>'M4 - Caffeine &amp; Energy'!AM777</f>
        <v/>
      </c>
      <c r="H2295" s="31">
        <f>'M4 - Caffeine &amp; Energy'!N777</f>
        <v/>
      </c>
      <c r="I2295" s="15">
        <f>'M4 - Caffeine &amp; Energy'!AJ777</f>
        <v/>
      </c>
      <c r="J2295" s="15" t="inlineStr">
        <is>
          <t>Capture live promo to assess.</t>
        </is>
      </c>
    </row>
    <row r="2296" ht="28" customHeight="1">
      <c r="A2296" s="15" t="inlineStr">
        <is>
          <t>La Colombe</t>
        </is>
      </c>
      <c r="B2296" s="15" t="inlineStr">
        <is>
          <t>La Colombe Draft Latte | Oatmilk | 15-pack 260mL</t>
        </is>
      </c>
      <c r="C2296" s="15" t="inlineStr">
        <is>
          <t>4) Caffeine &amp; energy beverage</t>
        </is>
      </c>
      <c r="D2296" s="30">
        <f>'M4 - Caffeine &amp; Energy'!F778</f>
        <v/>
      </c>
      <c r="E2296" s="33">
        <f>'M4 - Caffeine &amp; Energy'!J778</f>
        <v/>
      </c>
      <c r="F2296" s="31">
        <f>'M4 - Caffeine &amp; Energy'!K778</f>
        <v/>
      </c>
      <c r="G2296" s="30">
        <f>'M4 - Caffeine &amp; Energy'!AM778</f>
        <v/>
      </c>
      <c r="H2296" s="31">
        <f>'M4 - Caffeine &amp; Energy'!N778</f>
        <v/>
      </c>
      <c r="I2296" s="15">
        <f>'M4 - Caffeine &amp; Energy'!AJ778</f>
        <v/>
      </c>
      <c r="J2296" s="15" t="inlineStr">
        <is>
          <t>Capture live promo to assess.</t>
        </is>
      </c>
    </row>
    <row r="2297" ht="28" customHeight="1">
      <c r="A2297" s="15" t="inlineStr">
        <is>
          <t>La Colombe</t>
        </is>
      </c>
      <c r="B2297" s="15" t="inlineStr">
        <is>
          <t>La Colombe Draft Latte | Oatmilk | 18-pack 260mL</t>
        </is>
      </c>
      <c r="C2297" s="15" t="inlineStr">
        <is>
          <t>4) Caffeine &amp; energy beverage</t>
        </is>
      </c>
      <c r="D2297" s="30">
        <f>'M4 - Caffeine &amp; Energy'!F779</f>
        <v/>
      </c>
      <c r="E2297" s="33">
        <f>'M4 - Caffeine &amp; Energy'!J779</f>
        <v/>
      </c>
      <c r="F2297" s="31">
        <f>'M4 - Caffeine &amp; Energy'!K779</f>
        <v/>
      </c>
      <c r="G2297" s="30">
        <f>'M4 - Caffeine &amp; Energy'!AM779</f>
        <v/>
      </c>
      <c r="H2297" s="31">
        <f>'M4 - Caffeine &amp; Energy'!N779</f>
        <v/>
      </c>
      <c r="I2297" s="15">
        <f>'M4 - Caffeine &amp; Energy'!AJ779</f>
        <v/>
      </c>
      <c r="J2297" s="15" t="inlineStr">
        <is>
          <t>Capture live promo to assess.</t>
        </is>
      </c>
    </row>
    <row r="2298" ht="28" customHeight="1">
      <c r="A2298" s="15" t="inlineStr">
        <is>
          <t>La Colombe</t>
        </is>
      </c>
      <c r="B2298" s="15" t="inlineStr">
        <is>
          <t>La Colombe Draft Latte | Oatmilk | 24-pack 260mL</t>
        </is>
      </c>
      <c r="C2298" s="15" t="inlineStr">
        <is>
          <t>4) Caffeine &amp; energy beverage</t>
        </is>
      </c>
      <c r="D2298" s="30">
        <f>'M4 - Caffeine &amp; Energy'!F780</f>
        <v/>
      </c>
      <c r="E2298" s="33">
        <f>'M4 - Caffeine &amp; Energy'!J780</f>
        <v/>
      </c>
      <c r="F2298" s="31">
        <f>'M4 - Caffeine &amp; Energy'!K780</f>
        <v/>
      </c>
      <c r="G2298" s="30">
        <f>'M4 - Caffeine &amp; Energy'!AM780</f>
        <v/>
      </c>
      <c r="H2298" s="31">
        <f>'M4 - Caffeine &amp; Energy'!N780</f>
        <v/>
      </c>
      <c r="I2298" s="15">
        <f>'M4 - Caffeine &amp; Energy'!AJ780</f>
        <v/>
      </c>
      <c r="J2298" s="15" t="inlineStr">
        <is>
          <t>Capture live promo to assess.</t>
        </is>
      </c>
    </row>
    <row r="2299" ht="28" customHeight="1">
      <c r="A2299" s="15" t="inlineStr">
        <is>
          <t>La Colombe</t>
        </is>
      </c>
      <c r="B2299" s="15" t="inlineStr">
        <is>
          <t>La Colombe Draft Latte | Triple | single 260mL</t>
        </is>
      </c>
      <c r="C2299" s="15" t="inlineStr">
        <is>
          <t>4) Caffeine &amp; energy beverage</t>
        </is>
      </c>
      <c r="D2299" s="30">
        <f>'M4 - Caffeine &amp; Energy'!F781</f>
        <v/>
      </c>
      <c r="E2299" s="33">
        <f>'M4 - Caffeine &amp; Energy'!J781</f>
        <v/>
      </c>
      <c r="F2299" s="31">
        <f>'M4 - Caffeine &amp; Energy'!K781</f>
        <v/>
      </c>
      <c r="G2299" s="30">
        <f>'M4 - Caffeine &amp; Energy'!AM781</f>
        <v/>
      </c>
      <c r="H2299" s="31">
        <f>'M4 - Caffeine &amp; Energy'!N781</f>
        <v/>
      </c>
      <c r="I2299" s="15">
        <f>'M4 - Caffeine &amp; Energy'!AJ781</f>
        <v/>
      </c>
      <c r="J2299" s="15" t="inlineStr">
        <is>
          <t>Capture live promo to assess.</t>
        </is>
      </c>
    </row>
    <row r="2300" ht="28" customHeight="1">
      <c r="A2300" s="15" t="inlineStr">
        <is>
          <t>La Colombe</t>
        </is>
      </c>
      <c r="B2300" s="15" t="inlineStr">
        <is>
          <t>La Colombe Draft Latte | Triple | 8-pack 260mL</t>
        </is>
      </c>
      <c r="C2300" s="15" t="inlineStr">
        <is>
          <t>4) Caffeine &amp; energy beverage</t>
        </is>
      </c>
      <c r="D2300" s="30">
        <f>'M4 - Caffeine &amp; Energy'!F782</f>
        <v/>
      </c>
      <c r="E2300" s="33">
        <f>'M4 - Caffeine &amp; Energy'!J782</f>
        <v/>
      </c>
      <c r="F2300" s="31">
        <f>'M4 - Caffeine &amp; Energy'!K782</f>
        <v/>
      </c>
      <c r="G2300" s="30">
        <f>'M4 - Caffeine &amp; Energy'!AM782</f>
        <v/>
      </c>
      <c r="H2300" s="31">
        <f>'M4 - Caffeine &amp; Energy'!N782</f>
        <v/>
      </c>
      <c r="I2300" s="15">
        <f>'M4 - Caffeine &amp; Energy'!AJ782</f>
        <v/>
      </c>
      <c r="J2300" s="15" t="inlineStr">
        <is>
          <t>Capture live promo to assess.</t>
        </is>
      </c>
    </row>
    <row r="2301" ht="28" customHeight="1">
      <c r="A2301" s="15" t="inlineStr">
        <is>
          <t>La Colombe</t>
        </is>
      </c>
      <c r="B2301" s="15" t="inlineStr">
        <is>
          <t>La Colombe Draft Latte | Triple | 12-pack 260mL</t>
        </is>
      </c>
      <c r="C2301" s="15" t="inlineStr">
        <is>
          <t>4) Caffeine &amp; energy beverage</t>
        </is>
      </c>
      <c r="D2301" s="30">
        <f>'M4 - Caffeine &amp; Energy'!F783</f>
        <v/>
      </c>
      <c r="E2301" s="33">
        <f>'M4 - Caffeine &amp; Energy'!J783</f>
        <v/>
      </c>
      <c r="F2301" s="31">
        <f>'M4 - Caffeine &amp; Energy'!K783</f>
        <v/>
      </c>
      <c r="G2301" s="30">
        <f>'M4 - Caffeine &amp; Energy'!AM783</f>
        <v/>
      </c>
      <c r="H2301" s="31">
        <f>'M4 - Caffeine &amp; Energy'!N783</f>
        <v/>
      </c>
      <c r="I2301" s="15">
        <f>'M4 - Caffeine &amp; Energy'!AJ783</f>
        <v/>
      </c>
      <c r="J2301" s="15" t="inlineStr">
        <is>
          <t>Capture live promo to assess.</t>
        </is>
      </c>
    </row>
    <row r="2302" ht="28" customHeight="1">
      <c r="A2302" s="15" t="inlineStr">
        <is>
          <t>La Colombe</t>
        </is>
      </c>
      <c r="B2302" s="15" t="inlineStr">
        <is>
          <t>La Colombe Draft Latte | Triple | 15-pack 260mL</t>
        </is>
      </c>
      <c r="C2302" s="15" t="inlineStr">
        <is>
          <t>4) Caffeine &amp; energy beverage</t>
        </is>
      </c>
      <c r="D2302" s="30">
        <f>'M4 - Caffeine &amp; Energy'!F784</f>
        <v/>
      </c>
      <c r="E2302" s="33">
        <f>'M4 - Caffeine &amp; Energy'!J784</f>
        <v/>
      </c>
      <c r="F2302" s="31">
        <f>'M4 - Caffeine &amp; Energy'!K784</f>
        <v/>
      </c>
      <c r="G2302" s="30">
        <f>'M4 - Caffeine &amp; Energy'!AM784</f>
        <v/>
      </c>
      <c r="H2302" s="31">
        <f>'M4 - Caffeine &amp; Energy'!N784</f>
        <v/>
      </c>
      <c r="I2302" s="15">
        <f>'M4 - Caffeine &amp; Energy'!AJ784</f>
        <v/>
      </c>
      <c r="J2302" s="15" t="inlineStr">
        <is>
          <t>Capture live promo to assess.</t>
        </is>
      </c>
    </row>
    <row r="2303" ht="28" customHeight="1">
      <c r="A2303" s="15" t="inlineStr">
        <is>
          <t>La Colombe</t>
        </is>
      </c>
      <c r="B2303" s="15" t="inlineStr">
        <is>
          <t>La Colombe Draft Latte | Triple | 18-pack 260mL</t>
        </is>
      </c>
      <c r="C2303" s="15" t="inlineStr">
        <is>
          <t>4) Caffeine &amp; energy beverage</t>
        </is>
      </c>
      <c r="D2303" s="30">
        <f>'M4 - Caffeine &amp; Energy'!F785</f>
        <v/>
      </c>
      <c r="E2303" s="33">
        <f>'M4 - Caffeine &amp; Energy'!J785</f>
        <v/>
      </c>
      <c r="F2303" s="31">
        <f>'M4 - Caffeine &amp; Energy'!K785</f>
        <v/>
      </c>
      <c r="G2303" s="30">
        <f>'M4 - Caffeine &amp; Energy'!AM785</f>
        <v/>
      </c>
      <c r="H2303" s="31">
        <f>'M4 - Caffeine &amp; Energy'!N785</f>
        <v/>
      </c>
      <c r="I2303" s="15">
        <f>'M4 - Caffeine &amp; Energy'!AJ785</f>
        <v/>
      </c>
      <c r="J2303" s="15" t="inlineStr">
        <is>
          <t>Capture live promo to assess.</t>
        </is>
      </c>
    </row>
    <row r="2304" ht="28" customHeight="1">
      <c r="A2304" s="15" t="inlineStr">
        <is>
          <t>La Colombe</t>
        </is>
      </c>
      <c r="B2304" s="15" t="inlineStr">
        <is>
          <t>La Colombe Draft Latte | Triple | 24-pack 260mL</t>
        </is>
      </c>
      <c r="C2304" s="15" t="inlineStr">
        <is>
          <t>4) Caffeine &amp; energy beverage</t>
        </is>
      </c>
      <c r="D2304" s="30">
        <f>'M4 - Caffeine &amp; Energy'!F786</f>
        <v/>
      </c>
      <c r="E2304" s="33">
        <f>'M4 - Caffeine &amp; Energy'!J786</f>
        <v/>
      </c>
      <c r="F2304" s="31">
        <f>'M4 - Caffeine &amp; Energy'!K786</f>
        <v/>
      </c>
      <c r="G2304" s="30">
        <f>'M4 - Caffeine &amp; Energy'!AM786</f>
        <v/>
      </c>
      <c r="H2304" s="31">
        <f>'M4 - Caffeine &amp; Energy'!N786</f>
        <v/>
      </c>
      <c r="I2304" s="15">
        <f>'M4 - Caffeine &amp; Energy'!AJ786</f>
        <v/>
      </c>
      <c r="J2304" s="15" t="inlineStr">
        <is>
          <t>Capture live promo to assess.</t>
        </is>
      </c>
    </row>
    <row r="2305" ht="28" customHeight="1">
      <c r="A2305" s="15" t="inlineStr">
        <is>
          <t>Starbucks</t>
        </is>
      </c>
      <c r="B2305" s="15" t="inlineStr">
        <is>
          <t>Starbucks Frappuccino | Mocha | single 281mL</t>
        </is>
      </c>
      <c r="C2305" s="15" t="inlineStr">
        <is>
          <t>4) Caffeine &amp; energy beverage</t>
        </is>
      </c>
      <c r="D2305" s="30">
        <f>'M4 - Caffeine &amp; Energy'!F787</f>
        <v/>
      </c>
      <c r="E2305" s="33">
        <f>'M4 - Caffeine &amp; Energy'!J787</f>
        <v/>
      </c>
      <c r="F2305" s="31">
        <f>'M4 - Caffeine &amp; Energy'!K787</f>
        <v/>
      </c>
      <c r="G2305" s="30">
        <f>'M4 - Caffeine &amp; Energy'!AM787</f>
        <v/>
      </c>
      <c r="H2305" s="31">
        <f>'M4 - Caffeine &amp; Energy'!N787</f>
        <v/>
      </c>
      <c r="I2305" s="15">
        <f>'M4 - Caffeine &amp; Energy'!AJ787</f>
        <v/>
      </c>
      <c r="J2305" s="15" t="inlineStr">
        <is>
          <t>Capture live promo to assess.</t>
        </is>
      </c>
    </row>
    <row r="2306" ht="28" customHeight="1">
      <c r="A2306" s="15" t="inlineStr">
        <is>
          <t>Starbucks</t>
        </is>
      </c>
      <c r="B2306" s="15" t="inlineStr">
        <is>
          <t>Starbucks Frappuccino | Mocha | 8-pack 281mL</t>
        </is>
      </c>
      <c r="C2306" s="15" t="inlineStr">
        <is>
          <t>4) Caffeine &amp; energy beverage</t>
        </is>
      </c>
      <c r="D2306" s="30">
        <f>'M4 - Caffeine &amp; Energy'!F788</f>
        <v/>
      </c>
      <c r="E2306" s="33">
        <f>'M4 - Caffeine &amp; Energy'!J788</f>
        <v/>
      </c>
      <c r="F2306" s="31">
        <f>'M4 - Caffeine &amp; Energy'!K788</f>
        <v/>
      </c>
      <c r="G2306" s="30">
        <f>'M4 - Caffeine &amp; Energy'!AM788</f>
        <v/>
      </c>
      <c r="H2306" s="31">
        <f>'M4 - Caffeine &amp; Energy'!N788</f>
        <v/>
      </c>
      <c r="I2306" s="15">
        <f>'M4 - Caffeine &amp; Energy'!AJ788</f>
        <v/>
      </c>
      <c r="J2306" s="15" t="inlineStr">
        <is>
          <t>Capture live promo to assess.</t>
        </is>
      </c>
    </row>
    <row r="2307" ht="28" customHeight="1">
      <c r="A2307" s="15" t="inlineStr">
        <is>
          <t>Starbucks</t>
        </is>
      </c>
      <c r="B2307" s="15" t="inlineStr">
        <is>
          <t>Starbucks Frappuccino | Mocha | 12-pack 281mL</t>
        </is>
      </c>
      <c r="C2307" s="15" t="inlineStr">
        <is>
          <t>4) Caffeine &amp; energy beverage</t>
        </is>
      </c>
      <c r="D2307" s="30">
        <f>'M4 - Caffeine &amp; Energy'!F789</f>
        <v/>
      </c>
      <c r="E2307" s="33">
        <f>'M4 - Caffeine &amp; Energy'!J789</f>
        <v/>
      </c>
      <c r="F2307" s="31">
        <f>'M4 - Caffeine &amp; Energy'!K789</f>
        <v/>
      </c>
      <c r="G2307" s="30">
        <f>'M4 - Caffeine &amp; Energy'!AM789</f>
        <v/>
      </c>
      <c r="H2307" s="31">
        <f>'M4 - Caffeine &amp; Energy'!N789</f>
        <v/>
      </c>
      <c r="I2307" s="15">
        <f>'M4 - Caffeine &amp; Energy'!AJ789</f>
        <v/>
      </c>
      <c r="J2307" s="15" t="inlineStr">
        <is>
          <t>Capture live promo to assess.</t>
        </is>
      </c>
    </row>
    <row r="2308" ht="28" customHeight="1">
      <c r="A2308" s="15" t="inlineStr">
        <is>
          <t>Starbucks</t>
        </is>
      </c>
      <c r="B2308" s="15" t="inlineStr">
        <is>
          <t>Starbucks Frappuccino | Mocha | 15-pack 281mL</t>
        </is>
      </c>
      <c r="C2308" s="15" t="inlineStr">
        <is>
          <t>4) Caffeine &amp; energy beverage</t>
        </is>
      </c>
      <c r="D2308" s="30">
        <f>'M4 - Caffeine &amp; Energy'!F790</f>
        <v/>
      </c>
      <c r="E2308" s="33">
        <f>'M4 - Caffeine &amp; Energy'!J790</f>
        <v/>
      </c>
      <c r="F2308" s="31">
        <f>'M4 - Caffeine &amp; Energy'!K790</f>
        <v/>
      </c>
      <c r="G2308" s="30">
        <f>'M4 - Caffeine &amp; Energy'!AM790</f>
        <v/>
      </c>
      <c r="H2308" s="31">
        <f>'M4 - Caffeine &amp; Energy'!N790</f>
        <v/>
      </c>
      <c r="I2308" s="15">
        <f>'M4 - Caffeine &amp; Energy'!AJ790</f>
        <v/>
      </c>
      <c r="J2308" s="15" t="inlineStr">
        <is>
          <t>Capture live promo to assess.</t>
        </is>
      </c>
    </row>
    <row r="2309" ht="28" customHeight="1">
      <c r="A2309" s="15" t="inlineStr">
        <is>
          <t>Starbucks</t>
        </is>
      </c>
      <c r="B2309" s="15" t="inlineStr">
        <is>
          <t>Starbucks Frappuccino | Mocha | 18-pack 281mL</t>
        </is>
      </c>
      <c r="C2309" s="15" t="inlineStr">
        <is>
          <t>4) Caffeine &amp; energy beverage</t>
        </is>
      </c>
      <c r="D2309" s="30">
        <f>'M4 - Caffeine &amp; Energy'!F791</f>
        <v/>
      </c>
      <c r="E2309" s="33">
        <f>'M4 - Caffeine &amp; Energy'!J791</f>
        <v/>
      </c>
      <c r="F2309" s="31">
        <f>'M4 - Caffeine &amp; Energy'!K791</f>
        <v/>
      </c>
      <c r="G2309" s="30">
        <f>'M4 - Caffeine &amp; Energy'!AM791</f>
        <v/>
      </c>
      <c r="H2309" s="31">
        <f>'M4 - Caffeine &amp; Energy'!N791</f>
        <v/>
      </c>
      <c r="I2309" s="15">
        <f>'M4 - Caffeine &amp; Energy'!AJ791</f>
        <v/>
      </c>
      <c r="J2309" s="15" t="inlineStr">
        <is>
          <t>Capture live promo to assess.</t>
        </is>
      </c>
    </row>
    <row r="2310" ht="28" customHeight="1">
      <c r="A2310" s="15" t="inlineStr">
        <is>
          <t>Starbucks</t>
        </is>
      </c>
      <c r="B2310" s="15" t="inlineStr">
        <is>
          <t>Starbucks Frappuccino | Mocha | 24-pack 281mL</t>
        </is>
      </c>
      <c r="C2310" s="15" t="inlineStr">
        <is>
          <t>4) Caffeine &amp; energy beverage</t>
        </is>
      </c>
      <c r="D2310" s="30">
        <f>'M4 - Caffeine &amp; Energy'!F792</f>
        <v/>
      </c>
      <c r="E2310" s="33">
        <f>'M4 - Caffeine &amp; Energy'!J792</f>
        <v/>
      </c>
      <c r="F2310" s="31">
        <f>'M4 - Caffeine &amp; Energy'!K792</f>
        <v/>
      </c>
      <c r="G2310" s="30">
        <f>'M4 - Caffeine &amp; Energy'!AM792</f>
        <v/>
      </c>
      <c r="H2310" s="31">
        <f>'M4 - Caffeine &amp; Energy'!N792</f>
        <v/>
      </c>
      <c r="I2310" s="15">
        <f>'M4 - Caffeine &amp; Energy'!AJ792</f>
        <v/>
      </c>
      <c r="J2310" s="15" t="inlineStr">
        <is>
          <t>Capture live promo to assess.</t>
        </is>
      </c>
    </row>
    <row r="2311" ht="28" customHeight="1">
      <c r="A2311" s="15" t="inlineStr">
        <is>
          <t>Starbucks</t>
        </is>
      </c>
      <c r="B2311" s="15" t="inlineStr">
        <is>
          <t>Starbucks Frappuccino | Vanilla | single 281mL</t>
        </is>
      </c>
      <c r="C2311" s="15" t="inlineStr">
        <is>
          <t>4) Caffeine &amp; energy beverage</t>
        </is>
      </c>
      <c r="D2311" s="30">
        <f>'M4 - Caffeine &amp; Energy'!F793</f>
        <v/>
      </c>
      <c r="E2311" s="33">
        <f>'M4 - Caffeine &amp; Energy'!J793</f>
        <v/>
      </c>
      <c r="F2311" s="31">
        <f>'M4 - Caffeine &amp; Energy'!K793</f>
        <v/>
      </c>
      <c r="G2311" s="30">
        <f>'M4 - Caffeine &amp; Energy'!AM793</f>
        <v/>
      </c>
      <c r="H2311" s="31">
        <f>'M4 - Caffeine &amp; Energy'!N793</f>
        <v/>
      </c>
      <c r="I2311" s="15">
        <f>'M4 - Caffeine &amp; Energy'!AJ793</f>
        <v/>
      </c>
      <c r="J2311" s="15" t="inlineStr">
        <is>
          <t>Capture live promo to assess.</t>
        </is>
      </c>
    </row>
    <row r="2312" ht="28" customHeight="1">
      <c r="A2312" s="15" t="inlineStr">
        <is>
          <t>Starbucks</t>
        </is>
      </c>
      <c r="B2312" s="15" t="inlineStr">
        <is>
          <t>Starbucks Frappuccino | Vanilla | 8-pack 281mL</t>
        </is>
      </c>
      <c r="C2312" s="15" t="inlineStr">
        <is>
          <t>4) Caffeine &amp; energy beverage</t>
        </is>
      </c>
      <c r="D2312" s="30">
        <f>'M4 - Caffeine &amp; Energy'!F794</f>
        <v/>
      </c>
      <c r="E2312" s="33">
        <f>'M4 - Caffeine &amp; Energy'!J794</f>
        <v/>
      </c>
      <c r="F2312" s="31">
        <f>'M4 - Caffeine &amp; Energy'!K794</f>
        <v/>
      </c>
      <c r="G2312" s="30">
        <f>'M4 - Caffeine &amp; Energy'!AM794</f>
        <v/>
      </c>
      <c r="H2312" s="31">
        <f>'M4 - Caffeine &amp; Energy'!N794</f>
        <v/>
      </c>
      <c r="I2312" s="15">
        <f>'M4 - Caffeine &amp; Energy'!AJ794</f>
        <v/>
      </c>
      <c r="J2312" s="15" t="inlineStr">
        <is>
          <t>Capture live promo to assess.</t>
        </is>
      </c>
    </row>
    <row r="2313" ht="28" customHeight="1">
      <c r="A2313" s="15" t="inlineStr">
        <is>
          <t>Starbucks</t>
        </is>
      </c>
      <c r="B2313" s="15" t="inlineStr">
        <is>
          <t>Starbucks Frappuccino | Vanilla | 12-pack 281mL</t>
        </is>
      </c>
      <c r="C2313" s="15" t="inlineStr">
        <is>
          <t>4) Caffeine &amp; energy beverage</t>
        </is>
      </c>
      <c r="D2313" s="30">
        <f>'M4 - Caffeine &amp; Energy'!F795</f>
        <v/>
      </c>
      <c r="E2313" s="33">
        <f>'M4 - Caffeine &amp; Energy'!J795</f>
        <v/>
      </c>
      <c r="F2313" s="31">
        <f>'M4 - Caffeine &amp; Energy'!K795</f>
        <v/>
      </c>
      <c r="G2313" s="30">
        <f>'M4 - Caffeine &amp; Energy'!AM795</f>
        <v/>
      </c>
      <c r="H2313" s="31">
        <f>'M4 - Caffeine &amp; Energy'!N795</f>
        <v/>
      </c>
      <c r="I2313" s="15">
        <f>'M4 - Caffeine &amp; Energy'!AJ795</f>
        <v/>
      </c>
      <c r="J2313" s="15" t="inlineStr">
        <is>
          <t>Capture live promo to assess.</t>
        </is>
      </c>
    </row>
    <row r="2314" ht="28" customHeight="1">
      <c r="A2314" s="15" t="inlineStr">
        <is>
          <t>Starbucks</t>
        </is>
      </c>
      <c r="B2314" s="15" t="inlineStr">
        <is>
          <t>Starbucks Frappuccino | Vanilla | 15-pack 281mL</t>
        </is>
      </c>
      <c r="C2314" s="15" t="inlineStr">
        <is>
          <t>4) Caffeine &amp; energy beverage</t>
        </is>
      </c>
      <c r="D2314" s="30">
        <f>'M4 - Caffeine &amp; Energy'!F796</f>
        <v/>
      </c>
      <c r="E2314" s="33">
        <f>'M4 - Caffeine &amp; Energy'!J796</f>
        <v/>
      </c>
      <c r="F2314" s="31">
        <f>'M4 - Caffeine &amp; Energy'!K796</f>
        <v/>
      </c>
      <c r="G2314" s="30">
        <f>'M4 - Caffeine &amp; Energy'!AM796</f>
        <v/>
      </c>
      <c r="H2314" s="31">
        <f>'M4 - Caffeine &amp; Energy'!N796</f>
        <v/>
      </c>
      <c r="I2314" s="15">
        <f>'M4 - Caffeine &amp; Energy'!AJ796</f>
        <v/>
      </c>
      <c r="J2314" s="15" t="inlineStr">
        <is>
          <t>Capture live promo to assess.</t>
        </is>
      </c>
    </row>
    <row r="2315" ht="28" customHeight="1">
      <c r="A2315" s="15" t="inlineStr">
        <is>
          <t>Starbucks</t>
        </is>
      </c>
      <c r="B2315" s="15" t="inlineStr">
        <is>
          <t>Starbucks Frappuccino | Vanilla | 18-pack 281mL</t>
        </is>
      </c>
      <c r="C2315" s="15" t="inlineStr">
        <is>
          <t>4) Caffeine &amp; energy beverage</t>
        </is>
      </c>
      <c r="D2315" s="30">
        <f>'M4 - Caffeine &amp; Energy'!F797</f>
        <v/>
      </c>
      <c r="E2315" s="33">
        <f>'M4 - Caffeine &amp; Energy'!J797</f>
        <v/>
      </c>
      <c r="F2315" s="31">
        <f>'M4 - Caffeine &amp; Energy'!K797</f>
        <v/>
      </c>
      <c r="G2315" s="30">
        <f>'M4 - Caffeine &amp; Energy'!AM797</f>
        <v/>
      </c>
      <c r="H2315" s="31">
        <f>'M4 - Caffeine &amp; Energy'!N797</f>
        <v/>
      </c>
      <c r="I2315" s="15">
        <f>'M4 - Caffeine &amp; Energy'!AJ797</f>
        <v/>
      </c>
      <c r="J2315" s="15" t="inlineStr">
        <is>
          <t>Capture live promo to assess.</t>
        </is>
      </c>
    </row>
    <row r="2316" ht="28" customHeight="1">
      <c r="A2316" s="15" t="inlineStr">
        <is>
          <t>Starbucks</t>
        </is>
      </c>
      <c r="B2316" s="15" t="inlineStr">
        <is>
          <t>Starbucks Frappuccino | Vanilla | 24-pack 281mL</t>
        </is>
      </c>
      <c r="C2316" s="15" t="inlineStr">
        <is>
          <t>4) Caffeine &amp; energy beverage</t>
        </is>
      </c>
      <c r="D2316" s="30">
        <f>'M4 - Caffeine &amp; Energy'!F798</f>
        <v/>
      </c>
      <c r="E2316" s="33">
        <f>'M4 - Caffeine &amp; Energy'!J798</f>
        <v/>
      </c>
      <c r="F2316" s="31">
        <f>'M4 - Caffeine &amp; Energy'!K798</f>
        <v/>
      </c>
      <c r="G2316" s="30">
        <f>'M4 - Caffeine &amp; Energy'!AM798</f>
        <v/>
      </c>
      <c r="H2316" s="31">
        <f>'M4 - Caffeine &amp; Energy'!N798</f>
        <v/>
      </c>
      <c r="I2316" s="15">
        <f>'M4 - Caffeine &amp; Energy'!AJ798</f>
        <v/>
      </c>
      <c r="J2316" s="15" t="inlineStr">
        <is>
          <t>Capture live promo to assess.</t>
        </is>
      </c>
    </row>
    <row r="2317" ht="28" customHeight="1">
      <c r="A2317" s="15" t="inlineStr">
        <is>
          <t>Starbucks</t>
        </is>
      </c>
      <c r="B2317" s="15" t="inlineStr">
        <is>
          <t>Starbucks Frappuccino | Caramel | single 281mL</t>
        </is>
      </c>
      <c r="C2317" s="15" t="inlineStr">
        <is>
          <t>4) Caffeine &amp; energy beverage</t>
        </is>
      </c>
      <c r="D2317" s="30">
        <f>'M4 - Caffeine &amp; Energy'!F799</f>
        <v/>
      </c>
      <c r="E2317" s="33">
        <f>'M4 - Caffeine &amp; Energy'!J799</f>
        <v/>
      </c>
      <c r="F2317" s="31">
        <f>'M4 - Caffeine &amp; Energy'!K799</f>
        <v/>
      </c>
      <c r="G2317" s="30">
        <f>'M4 - Caffeine &amp; Energy'!AM799</f>
        <v/>
      </c>
      <c r="H2317" s="31">
        <f>'M4 - Caffeine &amp; Energy'!N799</f>
        <v/>
      </c>
      <c r="I2317" s="15">
        <f>'M4 - Caffeine &amp; Energy'!AJ799</f>
        <v/>
      </c>
      <c r="J2317" s="15" t="inlineStr">
        <is>
          <t>Capture live promo to assess.</t>
        </is>
      </c>
    </row>
    <row r="2318" ht="28" customHeight="1">
      <c r="A2318" s="15" t="inlineStr">
        <is>
          <t>Starbucks</t>
        </is>
      </c>
      <c r="B2318" s="15" t="inlineStr">
        <is>
          <t>Starbucks Frappuccino | Caramel | 8-pack 281mL</t>
        </is>
      </c>
      <c r="C2318" s="15" t="inlineStr">
        <is>
          <t>4) Caffeine &amp; energy beverage</t>
        </is>
      </c>
      <c r="D2318" s="30">
        <f>'M4 - Caffeine &amp; Energy'!F800</f>
        <v/>
      </c>
      <c r="E2318" s="33">
        <f>'M4 - Caffeine &amp; Energy'!J800</f>
        <v/>
      </c>
      <c r="F2318" s="31">
        <f>'M4 - Caffeine &amp; Energy'!K800</f>
        <v/>
      </c>
      <c r="G2318" s="30">
        <f>'M4 - Caffeine &amp; Energy'!AM800</f>
        <v/>
      </c>
      <c r="H2318" s="31">
        <f>'M4 - Caffeine &amp; Energy'!N800</f>
        <v/>
      </c>
      <c r="I2318" s="15">
        <f>'M4 - Caffeine &amp; Energy'!AJ800</f>
        <v/>
      </c>
      <c r="J2318" s="15" t="inlineStr">
        <is>
          <t>Capture live promo to assess.</t>
        </is>
      </c>
    </row>
    <row r="2319" ht="28" customHeight="1">
      <c r="A2319" s="15" t="inlineStr">
        <is>
          <t>Starbucks</t>
        </is>
      </c>
      <c r="B2319" s="15" t="inlineStr">
        <is>
          <t>Starbucks Frappuccino | Caramel | 12-pack 281mL</t>
        </is>
      </c>
      <c r="C2319" s="15" t="inlineStr">
        <is>
          <t>4) Caffeine &amp; energy beverage</t>
        </is>
      </c>
      <c r="D2319" s="30">
        <f>'M4 - Caffeine &amp; Energy'!F801</f>
        <v/>
      </c>
      <c r="E2319" s="33">
        <f>'M4 - Caffeine &amp; Energy'!J801</f>
        <v/>
      </c>
      <c r="F2319" s="31">
        <f>'M4 - Caffeine &amp; Energy'!K801</f>
        <v/>
      </c>
      <c r="G2319" s="30">
        <f>'M4 - Caffeine &amp; Energy'!AM801</f>
        <v/>
      </c>
      <c r="H2319" s="31">
        <f>'M4 - Caffeine &amp; Energy'!N801</f>
        <v/>
      </c>
      <c r="I2319" s="15">
        <f>'M4 - Caffeine &amp; Energy'!AJ801</f>
        <v/>
      </c>
      <c r="J2319" s="15" t="inlineStr">
        <is>
          <t>Capture live promo to assess.</t>
        </is>
      </c>
    </row>
    <row r="2320" ht="28" customHeight="1">
      <c r="A2320" s="15" t="inlineStr">
        <is>
          <t>Starbucks</t>
        </is>
      </c>
      <c r="B2320" s="15" t="inlineStr">
        <is>
          <t>Starbucks Frappuccino | Caramel | 15-pack 281mL</t>
        </is>
      </c>
      <c r="C2320" s="15" t="inlineStr">
        <is>
          <t>4) Caffeine &amp; energy beverage</t>
        </is>
      </c>
      <c r="D2320" s="30">
        <f>'M4 - Caffeine &amp; Energy'!F802</f>
        <v/>
      </c>
      <c r="E2320" s="33">
        <f>'M4 - Caffeine &amp; Energy'!J802</f>
        <v/>
      </c>
      <c r="F2320" s="31">
        <f>'M4 - Caffeine &amp; Energy'!K802</f>
        <v/>
      </c>
      <c r="G2320" s="30">
        <f>'M4 - Caffeine &amp; Energy'!AM802</f>
        <v/>
      </c>
      <c r="H2320" s="31">
        <f>'M4 - Caffeine &amp; Energy'!N802</f>
        <v/>
      </c>
      <c r="I2320" s="15">
        <f>'M4 - Caffeine &amp; Energy'!AJ802</f>
        <v/>
      </c>
      <c r="J2320" s="15" t="inlineStr">
        <is>
          <t>Capture live promo to assess.</t>
        </is>
      </c>
    </row>
    <row r="2321" ht="28" customHeight="1">
      <c r="A2321" s="15" t="inlineStr">
        <is>
          <t>Starbucks</t>
        </is>
      </c>
      <c r="B2321" s="15" t="inlineStr">
        <is>
          <t>Starbucks Frappuccino | Caramel | 18-pack 281mL</t>
        </is>
      </c>
      <c r="C2321" s="15" t="inlineStr">
        <is>
          <t>4) Caffeine &amp; energy beverage</t>
        </is>
      </c>
      <c r="D2321" s="30">
        <f>'M4 - Caffeine &amp; Energy'!F803</f>
        <v/>
      </c>
      <c r="E2321" s="33">
        <f>'M4 - Caffeine &amp; Energy'!J803</f>
        <v/>
      </c>
      <c r="F2321" s="31">
        <f>'M4 - Caffeine &amp; Energy'!K803</f>
        <v/>
      </c>
      <c r="G2321" s="30">
        <f>'M4 - Caffeine &amp; Energy'!AM803</f>
        <v/>
      </c>
      <c r="H2321" s="31">
        <f>'M4 - Caffeine &amp; Energy'!N803</f>
        <v/>
      </c>
      <c r="I2321" s="15">
        <f>'M4 - Caffeine &amp; Energy'!AJ803</f>
        <v/>
      </c>
      <c r="J2321" s="15" t="inlineStr">
        <is>
          <t>Capture live promo to assess.</t>
        </is>
      </c>
    </row>
    <row r="2322" ht="28" customHeight="1">
      <c r="A2322" s="15" t="inlineStr">
        <is>
          <t>Starbucks</t>
        </is>
      </c>
      <c r="B2322" s="15" t="inlineStr">
        <is>
          <t>Starbucks Frappuccino | Caramel | 24-pack 281mL</t>
        </is>
      </c>
      <c r="C2322" s="15" t="inlineStr">
        <is>
          <t>4) Caffeine &amp; energy beverage</t>
        </is>
      </c>
      <c r="D2322" s="30">
        <f>'M4 - Caffeine &amp; Energy'!F804</f>
        <v/>
      </c>
      <c r="E2322" s="33">
        <f>'M4 - Caffeine &amp; Energy'!J804</f>
        <v/>
      </c>
      <c r="F2322" s="31">
        <f>'M4 - Caffeine &amp; Energy'!K804</f>
        <v/>
      </c>
      <c r="G2322" s="30">
        <f>'M4 - Caffeine &amp; Energy'!AM804</f>
        <v/>
      </c>
      <c r="H2322" s="31">
        <f>'M4 - Caffeine &amp; Energy'!N804</f>
        <v/>
      </c>
      <c r="I2322" s="15">
        <f>'M4 - Caffeine &amp; Energy'!AJ804</f>
        <v/>
      </c>
      <c r="J2322" s="15" t="inlineStr">
        <is>
          <t>Capture live promo to assess.</t>
        </is>
      </c>
    </row>
    <row r="2323" ht="28" customHeight="1">
      <c r="A2323" s="15" t="inlineStr">
        <is>
          <t>Starbucks</t>
        </is>
      </c>
      <c r="B2323" s="15" t="inlineStr">
        <is>
          <t>Starbucks Frappuccino | Coffee | single 281mL</t>
        </is>
      </c>
      <c r="C2323" s="15" t="inlineStr">
        <is>
          <t>4) Caffeine &amp; energy beverage</t>
        </is>
      </c>
      <c r="D2323" s="30">
        <f>'M4 - Caffeine &amp; Energy'!F805</f>
        <v/>
      </c>
      <c r="E2323" s="33">
        <f>'M4 - Caffeine &amp; Energy'!J805</f>
        <v/>
      </c>
      <c r="F2323" s="31">
        <f>'M4 - Caffeine &amp; Energy'!K805</f>
        <v/>
      </c>
      <c r="G2323" s="30">
        <f>'M4 - Caffeine &amp; Energy'!AM805</f>
        <v/>
      </c>
      <c r="H2323" s="31">
        <f>'M4 - Caffeine &amp; Energy'!N805</f>
        <v/>
      </c>
      <c r="I2323" s="15">
        <f>'M4 - Caffeine &amp; Energy'!AJ805</f>
        <v/>
      </c>
      <c r="J2323" s="15" t="inlineStr">
        <is>
          <t>Capture live promo to assess.</t>
        </is>
      </c>
    </row>
    <row r="2324" ht="28" customHeight="1">
      <c r="A2324" s="15" t="inlineStr">
        <is>
          <t>Starbucks</t>
        </is>
      </c>
      <c r="B2324" s="15" t="inlineStr">
        <is>
          <t>Starbucks Frappuccino | Coffee | 8-pack 281mL</t>
        </is>
      </c>
      <c r="C2324" s="15" t="inlineStr">
        <is>
          <t>4) Caffeine &amp; energy beverage</t>
        </is>
      </c>
      <c r="D2324" s="30">
        <f>'M4 - Caffeine &amp; Energy'!F806</f>
        <v/>
      </c>
      <c r="E2324" s="33">
        <f>'M4 - Caffeine &amp; Energy'!J806</f>
        <v/>
      </c>
      <c r="F2324" s="31">
        <f>'M4 - Caffeine &amp; Energy'!K806</f>
        <v/>
      </c>
      <c r="G2324" s="30">
        <f>'M4 - Caffeine &amp; Energy'!AM806</f>
        <v/>
      </c>
      <c r="H2324" s="31">
        <f>'M4 - Caffeine &amp; Energy'!N806</f>
        <v/>
      </c>
      <c r="I2324" s="15">
        <f>'M4 - Caffeine &amp; Energy'!AJ806</f>
        <v/>
      </c>
      <c r="J2324" s="15" t="inlineStr">
        <is>
          <t>Capture live promo to assess.</t>
        </is>
      </c>
    </row>
    <row r="2325" ht="28" customHeight="1">
      <c r="A2325" s="15" t="inlineStr">
        <is>
          <t>Starbucks</t>
        </is>
      </c>
      <c r="B2325" s="15" t="inlineStr">
        <is>
          <t>Starbucks Frappuccino | Coffee | 12-pack 281mL</t>
        </is>
      </c>
      <c r="C2325" s="15" t="inlineStr">
        <is>
          <t>4) Caffeine &amp; energy beverage</t>
        </is>
      </c>
      <c r="D2325" s="30">
        <f>'M4 - Caffeine &amp; Energy'!F807</f>
        <v/>
      </c>
      <c r="E2325" s="33">
        <f>'M4 - Caffeine &amp; Energy'!J807</f>
        <v/>
      </c>
      <c r="F2325" s="31">
        <f>'M4 - Caffeine &amp; Energy'!K807</f>
        <v/>
      </c>
      <c r="G2325" s="30">
        <f>'M4 - Caffeine &amp; Energy'!AM807</f>
        <v/>
      </c>
      <c r="H2325" s="31">
        <f>'M4 - Caffeine &amp; Energy'!N807</f>
        <v/>
      </c>
      <c r="I2325" s="15">
        <f>'M4 - Caffeine &amp; Energy'!AJ807</f>
        <v/>
      </c>
      <c r="J2325" s="15" t="inlineStr">
        <is>
          <t>Capture live promo to assess.</t>
        </is>
      </c>
    </row>
    <row r="2326" ht="28" customHeight="1">
      <c r="A2326" s="15" t="inlineStr">
        <is>
          <t>Starbucks</t>
        </is>
      </c>
      <c r="B2326" s="15" t="inlineStr">
        <is>
          <t>Starbucks Frappuccino | Coffee | 15-pack 281mL</t>
        </is>
      </c>
      <c r="C2326" s="15" t="inlineStr">
        <is>
          <t>4) Caffeine &amp; energy beverage</t>
        </is>
      </c>
      <c r="D2326" s="30">
        <f>'M4 - Caffeine &amp; Energy'!F808</f>
        <v/>
      </c>
      <c r="E2326" s="33">
        <f>'M4 - Caffeine &amp; Energy'!J808</f>
        <v/>
      </c>
      <c r="F2326" s="31">
        <f>'M4 - Caffeine &amp; Energy'!K808</f>
        <v/>
      </c>
      <c r="G2326" s="30">
        <f>'M4 - Caffeine &amp; Energy'!AM808</f>
        <v/>
      </c>
      <c r="H2326" s="31">
        <f>'M4 - Caffeine &amp; Energy'!N808</f>
        <v/>
      </c>
      <c r="I2326" s="15">
        <f>'M4 - Caffeine &amp; Energy'!AJ808</f>
        <v/>
      </c>
      <c r="J2326" s="15" t="inlineStr">
        <is>
          <t>Capture live promo to assess.</t>
        </is>
      </c>
    </row>
    <row r="2327" ht="28" customHeight="1">
      <c r="A2327" s="15" t="inlineStr">
        <is>
          <t>Starbucks</t>
        </is>
      </c>
      <c r="B2327" s="15" t="inlineStr">
        <is>
          <t>Starbucks Frappuccino | Coffee | 18-pack 281mL</t>
        </is>
      </c>
      <c r="C2327" s="15" t="inlineStr">
        <is>
          <t>4) Caffeine &amp; energy beverage</t>
        </is>
      </c>
      <c r="D2327" s="30">
        <f>'M4 - Caffeine &amp; Energy'!F809</f>
        <v/>
      </c>
      <c r="E2327" s="33">
        <f>'M4 - Caffeine &amp; Energy'!J809</f>
        <v/>
      </c>
      <c r="F2327" s="31">
        <f>'M4 - Caffeine &amp; Energy'!K809</f>
        <v/>
      </c>
      <c r="G2327" s="30">
        <f>'M4 - Caffeine &amp; Energy'!AM809</f>
        <v/>
      </c>
      <c r="H2327" s="31">
        <f>'M4 - Caffeine &amp; Energy'!N809</f>
        <v/>
      </c>
      <c r="I2327" s="15">
        <f>'M4 - Caffeine &amp; Energy'!AJ809</f>
        <v/>
      </c>
      <c r="J2327" s="15" t="inlineStr">
        <is>
          <t>Capture live promo to assess.</t>
        </is>
      </c>
    </row>
    <row r="2328" ht="28" customHeight="1">
      <c r="A2328" s="15" t="inlineStr">
        <is>
          <t>Starbucks</t>
        </is>
      </c>
      <c r="B2328" s="15" t="inlineStr">
        <is>
          <t>Starbucks Frappuccino | Coffee | 24-pack 281mL</t>
        </is>
      </c>
      <c r="C2328" s="15" t="inlineStr">
        <is>
          <t>4) Caffeine &amp; energy beverage</t>
        </is>
      </c>
      <c r="D2328" s="30">
        <f>'M4 - Caffeine &amp; Energy'!F810</f>
        <v/>
      </c>
      <c r="E2328" s="33">
        <f>'M4 - Caffeine &amp; Energy'!J810</f>
        <v/>
      </c>
      <c r="F2328" s="31">
        <f>'M4 - Caffeine &amp; Energy'!K810</f>
        <v/>
      </c>
      <c r="G2328" s="30">
        <f>'M4 - Caffeine &amp; Energy'!AM810</f>
        <v/>
      </c>
      <c r="H2328" s="31">
        <f>'M4 - Caffeine &amp; Energy'!N810</f>
        <v/>
      </c>
      <c r="I2328" s="15">
        <f>'M4 - Caffeine &amp; Energy'!AJ810</f>
        <v/>
      </c>
      <c r="J2328" s="15" t="inlineStr">
        <is>
          <t>Capture live promo to assess.</t>
        </is>
      </c>
    </row>
    <row r="2329" ht="28" customHeight="1">
      <c r="A2329" s="15" t="inlineStr">
        <is>
          <t>Starbucks</t>
        </is>
      </c>
      <c r="B2329" s="15" t="inlineStr">
        <is>
          <t>Starbucks Frappuccino | Dark Chocolate | single 281mL</t>
        </is>
      </c>
      <c r="C2329" s="15" t="inlineStr">
        <is>
          <t>4) Caffeine &amp; energy beverage</t>
        </is>
      </c>
      <c r="D2329" s="30">
        <f>'M4 - Caffeine &amp; Energy'!F811</f>
        <v/>
      </c>
      <c r="E2329" s="33">
        <f>'M4 - Caffeine &amp; Energy'!J811</f>
        <v/>
      </c>
      <c r="F2329" s="31">
        <f>'M4 - Caffeine &amp; Energy'!K811</f>
        <v/>
      </c>
      <c r="G2329" s="30">
        <f>'M4 - Caffeine &amp; Energy'!AM811</f>
        <v/>
      </c>
      <c r="H2329" s="31">
        <f>'M4 - Caffeine &amp; Energy'!N811</f>
        <v/>
      </c>
      <c r="I2329" s="15">
        <f>'M4 - Caffeine &amp; Energy'!AJ811</f>
        <v/>
      </c>
      <c r="J2329" s="15" t="inlineStr">
        <is>
          <t>Capture live promo to assess.</t>
        </is>
      </c>
    </row>
    <row r="2330" ht="28" customHeight="1">
      <c r="A2330" s="15" t="inlineStr">
        <is>
          <t>Starbucks</t>
        </is>
      </c>
      <c r="B2330" s="15" t="inlineStr">
        <is>
          <t>Starbucks Frappuccino | Dark Chocolate | 8-pack 281mL</t>
        </is>
      </c>
      <c r="C2330" s="15" t="inlineStr">
        <is>
          <t>4) Caffeine &amp; energy beverage</t>
        </is>
      </c>
      <c r="D2330" s="30">
        <f>'M4 - Caffeine &amp; Energy'!F812</f>
        <v/>
      </c>
      <c r="E2330" s="33">
        <f>'M4 - Caffeine &amp; Energy'!J812</f>
        <v/>
      </c>
      <c r="F2330" s="31">
        <f>'M4 - Caffeine &amp; Energy'!K812</f>
        <v/>
      </c>
      <c r="G2330" s="30">
        <f>'M4 - Caffeine &amp; Energy'!AM812</f>
        <v/>
      </c>
      <c r="H2330" s="31">
        <f>'M4 - Caffeine &amp; Energy'!N812</f>
        <v/>
      </c>
      <c r="I2330" s="15">
        <f>'M4 - Caffeine &amp; Energy'!AJ812</f>
        <v/>
      </c>
      <c r="J2330" s="15" t="inlineStr">
        <is>
          <t>Capture live promo to assess.</t>
        </is>
      </c>
    </row>
    <row r="2331" ht="28" customHeight="1">
      <c r="A2331" s="15" t="inlineStr">
        <is>
          <t>Starbucks</t>
        </is>
      </c>
      <c r="B2331" s="15" t="inlineStr">
        <is>
          <t>Starbucks Frappuccino | Dark Chocolate | 12-pack 281mL</t>
        </is>
      </c>
      <c r="C2331" s="15" t="inlineStr">
        <is>
          <t>4) Caffeine &amp; energy beverage</t>
        </is>
      </c>
      <c r="D2331" s="30">
        <f>'M4 - Caffeine &amp; Energy'!F813</f>
        <v/>
      </c>
      <c r="E2331" s="33">
        <f>'M4 - Caffeine &amp; Energy'!J813</f>
        <v/>
      </c>
      <c r="F2331" s="31">
        <f>'M4 - Caffeine &amp; Energy'!K813</f>
        <v/>
      </c>
      <c r="G2331" s="30">
        <f>'M4 - Caffeine &amp; Energy'!AM813</f>
        <v/>
      </c>
      <c r="H2331" s="31">
        <f>'M4 - Caffeine &amp; Energy'!N813</f>
        <v/>
      </c>
      <c r="I2331" s="15">
        <f>'M4 - Caffeine &amp; Energy'!AJ813</f>
        <v/>
      </c>
      <c r="J2331" s="15" t="inlineStr">
        <is>
          <t>Capture live promo to assess.</t>
        </is>
      </c>
    </row>
    <row r="2332" ht="28" customHeight="1">
      <c r="A2332" s="15" t="inlineStr">
        <is>
          <t>Starbucks</t>
        </is>
      </c>
      <c r="B2332" s="15" t="inlineStr">
        <is>
          <t>Starbucks Frappuccino | Dark Chocolate | 15-pack 281mL</t>
        </is>
      </c>
      <c r="C2332" s="15" t="inlineStr">
        <is>
          <t>4) Caffeine &amp; energy beverage</t>
        </is>
      </c>
      <c r="D2332" s="30">
        <f>'M4 - Caffeine &amp; Energy'!F814</f>
        <v/>
      </c>
      <c r="E2332" s="33">
        <f>'M4 - Caffeine &amp; Energy'!J814</f>
        <v/>
      </c>
      <c r="F2332" s="31">
        <f>'M4 - Caffeine &amp; Energy'!K814</f>
        <v/>
      </c>
      <c r="G2332" s="30">
        <f>'M4 - Caffeine &amp; Energy'!AM814</f>
        <v/>
      </c>
      <c r="H2332" s="31">
        <f>'M4 - Caffeine &amp; Energy'!N814</f>
        <v/>
      </c>
      <c r="I2332" s="15">
        <f>'M4 - Caffeine &amp; Energy'!AJ814</f>
        <v/>
      </c>
      <c r="J2332" s="15" t="inlineStr">
        <is>
          <t>Capture live promo to assess.</t>
        </is>
      </c>
    </row>
    <row r="2333" ht="28" customHeight="1">
      <c r="A2333" s="15" t="inlineStr">
        <is>
          <t>Starbucks</t>
        </is>
      </c>
      <c r="B2333" s="15" t="inlineStr">
        <is>
          <t>Starbucks Frappuccino | Dark Chocolate | 18-pack 281mL</t>
        </is>
      </c>
      <c r="C2333" s="15" t="inlineStr">
        <is>
          <t>4) Caffeine &amp; energy beverage</t>
        </is>
      </c>
      <c r="D2333" s="30">
        <f>'M4 - Caffeine &amp; Energy'!F815</f>
        <v/>
      </c>
      <c r="E2333" s="33">
        <f>'M4 - Caffeine &amp; Energy'!J815</f>
        <v/>
      </c>
      <c r="F2333" s="31">
        <f>'M4 - Caffeine &amp; Energy'!K815</f>
        <v/>
      </c>
      <c r="G2333" s="30">
        <f>'M4 - Caffeine &amp; Energy'!AM815</f>
        <v/>
      </c>
      <c r="H2333" s="31">
        <f>'M4 - Caffeine &amp; Energy'!N815</f>
        <v/>
      </c>
      <c r="I2333" s="15">
        <f>'M4 - Caffeine &amp; Energy'!AJ815</f>
        <v/>
      </c>
      <c r="J2333" s="15" t="inlineStr">
        <is>
          <t>Capture live promo to assess.</t>
        </is>
      </c>
    </row>
    <row r="2334" ht="28" customHeight="1">
      <c r="A2334" s="15" t="inlineStr">
        <is>
          <t>Starbucks</t>
        </is>
      </c>
      <c r="B2334" s="15" t="inlineStr">
        <is>
          <t>Starbucks Frappuccino | Dark Chocolate | 24-pack 281mL</t>
        </is>
      </c>
      <c r="C2334" s="15" t="inlineStr">
        <is>
          <t>4) Caffeine &amp; energy beverage</t>
        </is>
      </c>
      <c r="D2334" s="30">
        <f>'M4 - Caffeine &amp; Energy'!F816</f>
        <v/>
      </c>
      <c r="E2334" s="33">
        <f>'M4 - Caffeine &amp; Energy'!J816</f>
        <v/>
      </c>
      <c r="F2334" s="31">
        <f>'M4 - Caffeine &amp; Energy'!K816</f>
        <v/>
      </c>
      <c r="G2334" s="30">
        <f>'M4 - Caffeine &amp; Energy'!AM816</f>
        <v/>
      </c>
      <c r="H2334" s="31">
        <f>'M4 - Caffeine &amp; Energy'!N816</f>
        <v/>
      </c>
      <c r="I2334" s="15">
        <f>'M4 - Caffeine &amp; Energy'!AJ816</f>
        <v/>
      </c>
      <c r="J2334" s="15" t="inlineStr">
        <is>
          <t>Capture live promo to assess.</t>
        </is>
      </c>
    </row>
    <row r="2335" ht="28" customHeight="1">
      <c r="A2335" s="15" t="inlineStr">
        <is>
          <t>Pepsi</t>
        </is>
      </c>
      <c r="B2335" s="15" t="inlineStr">
        <is>
          <t>Pepsi Cola | Original | single 355mL</t>
        </is>
      </c>
      <c r="C2335" s="15" t="inlineStr">
        <is>
          <t>5) Sparkling water &amp; soda</t>
        </is>
      </c>
      <c r="D2335" s="30">
        <f>'M5 - Sparkling Water &amp; Soda'!F507</f>
        <v/>
      </c>
      <c r="E2335" s="33">
        <f>'M5 - Sparkling Water &amp; Soda'!J507</f>
        <v/>
      </c>
      <c r="F2335" s="31">
        <f>'M5 - Sparkling Water &amp; Soda'!K507</f>
        <v/>
      </c>
      <c r="G2335" s="30">
        <f>'M5 - Sparkling Water &amp; Soda'!AM507</f>
        <v/>
      </c>
      <c r="H2335" s="31">
        <f>'M5 - Sparkling Water &amp; Soda'!N507</f>
        <v/>
      </c>
      <c r="I2335" s="15">
        <f>'M5 - Sparkling Water &amp; Soda'!AJ507</f>
        <v/>
      </c>
      <c r="J2335" s="15" t="inlineStr">
        <is>
          <t>Capture live promo to assess.</t>
        </is>
      </c>
    </row>
    <row r="2336" ht="28" customHeight="1">
      <c r="A2336" s="15" t="inlineStr">
        <is>
          <t>Pepsi</t>
        </is>
      </c>
      <c r="B2336" s="15" t="inlineStr">
        <is>
          <t>Pepsi Cola | Original | 8-pack 355mL</t>
        </is>
      </c>
      <c r="C2336" s="15" t="inlineStr">
        <is>
          <t>5) Sparkling water &amp; soda</t>
        </is>
      </c>
      <c r="D2336" s="30">
        <f>'M5 - Sparkling Water &amp; Soda'!F508</f>
        <v/>
      </c>
      <c r="E2336" s="33">
        <f>'M5 - Sparkling Water &amp; Soda'!J508</f>
        <v/>
      </c>
      <c r="F2336" s="31">
        <f>'M5 - Sparkling Water &amp; Soda'!K508</f>
        <v/>
      </c>
      <c r="G2336" s="30">
        <f>'M5 - Sparkling Water &amp; Soda'!AM508</f>
        <v/>
      </c>
      <c r="H2336" s="31">
        <f>'M5 - Sparkling Water &amp; Soda'!N508</f>
        <v/>
      </c>
      <c r="I2336" s="15">
        <f>'M5 - Sparkling Water &amp; Soda'!AJ508</f>
        <v/>
      </c>
      <c r="J2336" s="15" t="inlineStr">
        <is>
          <t>Capture live promo to assess.</t>
        </is>
      </c>
    </row>
    <row r="2337" ht="28" customHeight="1">
      <c r="A2337" s="15" t="inlineStr">
        <is>
          <t>Pepsi</t>
        </is>
      </c>
      <c r="B2337" s="15" t="inlineStr">
        <is>
          <t>Pepsi Cola | Original | 12-pack 355mL</t>
        </is>
      </c>
      <c r="C2337" s="15" t="inlineStr">
        <is>
          <t>5) Sparkling water &amp; soda</t>
        </is>
      </c>
      <c r="D2337" s="30">
        <f>'M5 - Sparkling Water &amp; Soda'!F509</f>
        <v/>
      </c>
      <c r="E2337" s="33">
        <f>'M5 - Sparkling Water &amp; Soda'!J509</f>
        <v/>
      </c>
      <c r="F2337" s="31">
        <f>'M5 - Sparkling Water &amp; Soda'!K509</f>
        <v/>
      </c>
      <c r="G2337" s="30">
        <f>'M5 - Sparkling Water &amp; Soda'!AM509</f>
        <v/>
      </c>
      <c r="H2337" s="31">
        <f>'M5 - Sparkling Water &amp; Soda'!N509</f>
        <v/>
      </c>
      <c r="I2337" s="15">
        <f>'M5 - Sparkling Water &amp; Soda'!AJ509</f>
        <v/>
      </c>
      <c r="J2337" s="15" t="inlineStr">
        <is>
          <t>Capture live promo to assess.</t>
        </is>
      </c>
    </row>
    <row r="2338" ht="28" customHeight="1">
      <c r="A2338" s="15" t="inlineStr">
        <is>
          <t>Pepsi</t>
        </is>
      </c>
      <c r="B2338" s="15" t="inlineStr">
        <is>
          <t>Pepsi Cola | Original | 15-pack 355mL</t>
        </is>
      </c>
      <c r="C2338" s="15" t="inlineStr">
        <is>
          <t>5) Sparkling water &amp; soda</t>
        </is>
      </c>
      <c r="D2338" s="30">
        <f>'M5 - Sparkling Water &amp; Soda'!F510</f>
        <v/>
      </c>
      <c r="E2338" s="33">
        <f>'M5 - Sparkling Water &amp; Soda'!J510</f>
        <v/>
      </c>
      <c r="F2338" s="31">
        <f>'M5 - Sparkling Water &amp; Soda'!K510</f>
        <v/>
      </c>
      <c r="G2338" s="30">
        <f>'M5 - Sparkling Water &amp; Soda'!AM510</f>
        <v/>
      </c>
      <c r="H2338" s="31">
        <f>'M5 - Sparkling Water &amp; Soda'!N510</f>
        <v/>
      </c>
      <c r="I2338" s="15">
        <f>'M5 - Sparkling Water &amp; Soda'!AJ510</f>
        <v/>
      </c>
      <c r="J2338" s="15" t="inlineStr">
        <is>
          <t>Capture live promo to assess.</t>
        </is>
      </c>
    </row>
    <row r="2339" ht="28" customHeight="1">
      <c r="A2339" s="15" t="inlineStr">
        <is>
          <t>Pepsi</t>
        </is>
      </c>
      <c r="B2339" s="15" t="inlineStr">
        <is>
          <t>Pepsi Cola | Original | 18-pack 355mL</t>
        </is>
      </c>
      <c r="C2339" s="15" t="inlineStr">
        <is>
          <t>5) Sparkling water &amp; soda</t>
        </is>
      </c>
      <c r="D2339" s="30">
        <f>'M5 - Sparkling Water &amp; Soda'!F511</f>
        <v/>
      </c>
      <c r="E2339" s="33">
        <f>'M5 - Sparkling Water &amp; Soda'!J511</f>
        <v/>
      </c>
      <c r="F2339" s="31">
        <f>'M5 - Sparkling Water &amp; Soda'!K511</f>
        <v/>
      </c>
      <c r="G2339" s="30">
        <f>'M5 - Sparkling Water &amp; Soda'!AM511</f>
        <v/>
      </c>
      <c r="H2339" s="31">
        <f>'M5 - Sparkling Water &amp; Soda'!N511</f>
        <v/>
      </c>
      <c r="I2339" s="15">
        <f>'M5 - Sparkling Water &amp; Soda'!AJ511</f>
        <v/>
      </c>
      <c r="J2339" s="15" t="inlineStr">
        <is>
          <t>Capture live promo to assess.</t>
        </is>
      </c>
    </row>
    <row r="2340" ht="28" customHeight="1">
      <c r="A2340" s="15" t="inlineStr">
        <is>
          <t>Pepsi</t>
        </is>
      </c>
      <c r="B2340" s="15" t="inlineStr">
        <is>
          <t>Pepsi Cola | Original | 24-pack 355mL</t>
        </is>
      </c>
      <c r="C2340" s="15" t="inlineStr">
        <is>
          <t>5) Sparkling water &amp; soda</t>
        </is>
      </c>
      <c r="D2340" s="30">
        <f>'M5 - Sparkling Water &amp; Soda'!F512</f>
        <v/>
      </c>
      <c r="E2340" s="33">
        <f>'M5 - Sparkling Water &amp; Soda'!J512</f>
        <v/>
      </c>
      <c r="F2340" s="31">
        <f>'M5 - Sparkling Water &amp; Soda'!K512</f>
        <v/>
      </c>
      <c r="G2340" s="30">
        <f>'M5 - Sparkling Water &amp; Soda'!AM512</f>
        <v/>
      </c>
      <c r="H2340" s="31">
        <f>'M5 - Sparkling Water &amp; Soda'!N512</f>
        <v/>
      </c>
      <c r="I2340" s="15">
        <f>'M5 - Sparkling Water &amp; Soda'!AJ512</f>
        <v/>
      </c>
      <c r="J2340" s="15" t="inlineStr">
        <is>
          <t>Capture live promo to assess.</t>
        </is>
      </c>
    </row>
    <row r="2341" ht="28" customHeight="1">
      <c r="A2341" s="15" t="inlineStr">
        <is>
          <t>Pepsi</t>
        </is>
      </c>
      <c r="B2341" s="15" t="inlineStr">
        <is>
          <t>Pepsi Cola | Wild Cherry | single 355mL</t>
        </is>
      </c>
      <c r="C2341" s="15" t="inlineStr">
        <is>
          <t>5) Sparkling water &amp; soda</t>
        </is>
      </c>
      <c r="D2341" s="30">
        <f>'M5 - Sparkling Water &amp; Soda'!F513</f>
        <v/>
      </c>
      <c r="E2341" s="33">
        <f>'M5 - Sparkling Water &amp; Soda'!J513</f>
        <v/>
      </c>
      <c r="F2341" s="31">
        <f>'M5 - Sparkling Water &amp; Soda'!K513</f>
        <v/>
      </c>
      <c r="G2341" s="30">
        <f>'M5 - Sparkling Water &amp; Soda'!AM513</f>
        <v/>
      </c>
      <c r="H2341" s="31">
        <f>'M5 - Sparkling Water &amp; Soda'!N513</f>
        <v/>
      </c>
      <c r="I2341" s="15">
        <f>'M5 - Sparkling Water &amp; Soda'!AJ513</f>
        <v/>
      </c>
      <c r="J2341" s="15" t="inlineStr">
        <is>
          <t>Capture live promo to assess.</t>
        </is>
      </c>
    </row>
    <row r="2342" ht="28" customHeight="1">
      <c r="A2342" s="15" t="inlineStr">
        <is>
          <t>Pepsi</t>
        </is>
      </c>
      <c r="B2342" s="15" t="inlineStr">
        <is>
          <t>Pepsi Cola | Wild Cherry | 8-pack 355mL</t>
        </is>
      </c>
      <c r="C2342" s="15" t="inlineStr">
        <is>
          <t>5) Sparkling water &amp; soda</t>
        </is>
      </c>
      <c r="D2342" s="30">
        <f>'M5 - Sparkling Water &amp; Soda'!F514</f>
        <v/>
      </c>
      <c r="E2342" s="33">
        <f>'M5 - Sparkling Water &amp; Soda'!J514</f>
        <v/>
      </c>
      <c r="F2342" s="31">
        <f>'M5 - Sparkling Water &amp; Soda'!K514</f>
        <v/>
      </c>
      <c r="G2342" s="30">
        <f>'M5 - Sparkling Water &amp; Soda'!AM514</f>
        <v/>
      </c>
      <c r="H2342" s="31">
        <f>'M5 - Sparkling Water &amp; Soda'!N514</f>
        <v/>
      </c>
      <c r="I2342" s="15">
        <f>'M5 - Sparkling Water &amp; Soda'!AJ514</f>
        <v/>
      </c>
      <c r="J2342" s="15" t="inlineStr">
        <is>
          <t>Capture live promo to assess.</t>
        </is>
      </c>
    </row>
    <row r="2343" ht="28" customHeight="1">
      <c r="A2343" s="15" t="inlineStr">
        <is>
          <t>Pepsi</t>
        </is>
      </c>
      <c r="B2343" s="15" t="inlineStr">
        <is>
          <t>Pepsi Cola | Wild Cherry | 12-pack 355mL</t>
        </is>
      </c>
      <c r="C2343" s="15" t="inlineStr">
        <is>
          <t>5) Sparkling water &amp; soda</t>
        </is>
      </c>
      <c r="D2343" s="30">
        <f>'M5 - Sparkling Water &amp; Soda'!F515</f>
        <v/>
      </c>
      <c r="E2343" s="33">
        <f>'M5 - Sparkling Water &amp; Soda'!J515</f>
        <v/>
      </c>
      <c r="F2343" s="31">
        <f>'M5 - Sparkling Water &amp; Soda'!K515</f>
        <v/>
      </c>
      <c r="G2343" s="30">
        <f>'M5 - Sparkling Water &amp; Soda'!AM515</f>
        <v/>
      </c>
      <c r="H2343" s="31">
        <f>'M5 - Sparkling Water &amp; Soda'!N515</f>
        <v/>
      </c>
      <c r="I2343" s="15">
        <f>'M5 - Sparkling Water &amp; Soda'!AJ515</f>
        <v/>
      </c>
      <c r="J2343" s="15" t="inlineStr">
        <is>
          <t>Capture live promo to assess.</t>
        </is>
      </c>
    </row>
    <row r="2344" ht="28" customHeight="1">
      <c r="A2344" s="15" t="inlineStr">
        <is>
          <t>Pepsi</t>
        </is>
      </c>
      <c r="B2344" s="15" t="inlineStr">
        <is>
          <t>Pepsi Cola | Wild Cherry | 15-pack 355mL</t>
        </is>
      </c>
      <c r="C2344" s="15" t="inlineStr">
        <is>
          <t>5) Sparkling water &amp; soda</t>
        </is>
      </c>
      <c r="D2344" s="30">
        <f>'M5 - Sparkling Water &amp; Soda'!F516</f>
        <v/>
      </c>
      <c r="E2344" s="33">
        <f>'M5 - Sparkling Water &amp; Soda'!J516</f>
        <v/>
      </c>
      <c r="F2344" s="31">
        <f>'M5 - Sparkling Water &amp; Soda'!K516</f>
        <v/>
      </c>
      <c r="G2344" s="30">
        <f>'M5 - Sparkling Water &amp; Soda'!AM516</f>
        <v/>
      </c>
      <c r="H2344" s="31">
        <f>'M5 - Sparkling Water &amp; Soda'!N516</f>
        <v/>
      </c>
      <c r="I2344" s="15">
        <f>'M5 - Sparkling Water &amp; Soda'!AJ516</f>
        <v/>
      </c>
      <c r="J2344" s="15" t="inlineStr">
        <is>
          <t>Capture live promo to assess.</t>
        </is>
      </c>
    </row>
    <row r="2345" ht="28" customHeight="1">
      <c r="A2345" s="15" t="inlineStr">
        <is>
          <t>Pepsi</t>
        </is>
      </c>
      <c r="B2345" s="15" t="inlineStr">
        <is>
          <t>Pepsi Cola | Wild Cherry | 18-pack 355mL</t>
        </is>
      </c>
      <c r="C2345" s="15" t="inlineStr">
        <is>
          <t>5) Sparkling water &amp; soda</t>
        </is>
      </c>
      <c r="D2345" s="30">
        <f>'M5 - Sparkling Water &amp; Soda'!F517</f>
        <v/>
      </c>
      <c r="E2345" s="33">
        <f>'M5 - Sparkling Water &amp; Soda'!J517</f>
        <v/>
      </c>
      <c r="F2345" s="31">
        <f>'M5 - Sparkling Water &amp; Soda'!K517</f>
        <v/>
      </c>
      <c r="G2345" s="30">
        <f>'M5 - Sparkling Water &amp; Soda'!AM517</f>
        <v/>
      </c>
      <c r="H2345" s="31">
        <f>'M5 - Sparkling Water &amp; Soda'!N517</f>
        <v/>
      </c>
      <c r="I2345" s="15">
        <f>'M5 - Sparkling Water &amp; Soda'!AJ517</f>
        <v/>
      </c>
      <c r="J2345" s="15" t="inlineStr">
        <is>
          <t>Capture live promo to assess.</t>
        </is>
      </c>
    </row>
    <row r="2346" ht="28" customHeight="1">
      <c r="A2346" s="15" t="inlineStr">
        <is>
          <t>Pepsi</t>
        </is>
      </c>
      <c r="B2346" s="15" t="inlineStr">
        <is>
          <t>Pepsi Cola | Wild Cherry | 24-pack 355mL</t>
        </is>
      </c>
      <c r="C2346" s="15" t="inlineStr">
        <is>
          <t>5) Sparkling water &amp; soda</t>
        </is>
      </c>
      <c r="D2346" s="30">
        <f>'M5 - Sparkling Water &amp; Soda'!F518</f>
        <v/>
      </c>
      <c r="E2346" s="33">
        <f>'M5 - Sparkling Water &amp; Soda'!J518</f>
        <v/>
      </c>
      <c r="F2346" s="31">
        <f>'M5 - Sparkling Water &amp; Soda'!K518</f>
        <v/>
      </c>
      <c r="G2346" s="30">
        <f>'M5 - Sparkling Water &amp; Soda'!AM518</f>
        <v/>
      </c>
      <c r="H2346" s="31">
        <f>'M5 - Sparkling Water &amp; Soda'!N518</f>
        <v/>
      </c>
      <c r="I2346" s="15">
        <f>'M5 - Sparkling Water &amp; Soda'!AJ518</f>
        <v/>
      </c>
      <c r="J2346" s="15" t="inlineStr">
        <is>
          <t>Capture live promo to assess.</t>
        </is>
      </c>
    </row>
    <row r="2347" ht="28" customHeight="1">
      <c r="A2347" s="15" t="inlineStr">
        <is>
          <t>Pepsi</t>
        </is>
      </c>
      <c r="B2347" s="15" t="inlineStr">
        <is>
          <t>Pepsi Cola | Vanilla | single 355mL</t>
        </is>
      </c>
      <c r="C2347" s="15" t="inlineStr">
        <is>
          <t>5) Sparkling water &amp; soda</t>
        </is>
      </c>
      <c r="D2347" s="30">
        <f>'M5 - Sparkling Water &amp; Soda'!F519</f>
        <v/>
      </c>
      <c r="E2347" s="33">
        <f>'M5 - Sparkling Water &amp; Soda'!J519</f>
        <v/>
      </c>
      <c r="F2347" s="31">
        <f>'M5 - Sparkling Water &amp; Soda'!K519</f>
        <v/>
      </c>
      <c r="G2347" s="30">
        <f>'M5 - Sparkling Water &amp; Soda'!AM519</f>
        <v/>
      </c>
      <c r="H2347" s="31">
        <f>'M5 - Sparkling Water &amp; Soda'!N519</f>
        <v/>
      </c>
      <c r="I2347" s="15">
        <f>'M5 - Sparkling Water &amp; Soda'!AJ519</f>
        <v/>
      </c>
      <c r="J2347" s="15" t="inlineStr">
        <is>
          <t>Capture live promo to assess.</t>
        </is>
      </c>
    </row>
    <row r="2348" ht="28" customHeight="1">
      <c r="A2348" s="15" t="inlineStr">
        <is>
          <t>Pepsi</t>
        </is>
      </c>
      <c r="B2348" s="15" t="inlineStr">
        <is>
          <t>Pepsi Cola | Vanilla | 8-pack 355mL</t>
        </is>
      </c>
      <c r="C2348" s="15" t="inlineStr">
        <is>
          <t>5) Sparkling water &amp; soda</t>
        </is>
      </c>
      <c r="D2348" s="30">
        <f>'M5 - Sparkling Water &amp; Soda'!F520</f>
        <v/>
      </c>
      <c r="E2348" s="33">
        <f>'M5 - Sparkling Water &amp; Soda'!J520</f>
        <v/>
      </c>
      <c r="F2348" s="31">
        <f>'M5 - Sparkling Water &amp; Soda'!K520</f>
        <v/>
      </c>
      <c r="G2348" s="30">
        <f>'M5 - Sparkling Water &amp; Soda'!AM520</f>
        <v/>
      </c>
      <c r="H2348" s="31">
        <f>'M5 - Sparkling Water &amp; Soda'!N520</f>
        <v/>
      </c>
      <c r="I2348" s="15">
        <f>'M5 - Sparkling Water &amp; Soda'!AJ520</f>
        <v/>
      </c>
      <c r="J2348" s="15" t="inlineStr">
        <is>
          <t>Capture live promo to assess.</t>
        </is>
      </c>
    </row>
    <row r="2349" ht="28" customHeight="1">
      <c r="A2349" s="15" t="inlineStr">
        <is>
          <t>Pepsi</t>
        </is>
      </c>
      <c r="B2349" s="15" t="inlineStr">
        <is>
          <t>Pepsi Cola | Vanilla | 12-pack 355mL</t>
        </is>
      </c>
      <c r="C2349" s="15" t="inlineStr">
        <is>
          <t>5) Sparkling water &amp; soda</t>
        </is>
      </c>
      <c r="D2349" s="30">
        <f>'M5 - Sparkling Water &amp; Soda'!F521</f>
        <v/>
      </c>
      <c r="E2349" s="33">
        <f>'M5 - Sparkling Water &amp; Soda'!J521</f>
        <v/>
      </c>
      <c r="F2349" s="31">
        <f>'M5 - Sparkling Water &amp; Soda'!K521</f>
        <v/>
      </c>
      <c r="G2349" s="30">
        <f>'M5 - Sparkling Water &amp; Soda'!AM521</f>
        <v/>
      </c>
      <c r="H2349" s="31">
        <f>'M5 - Sparkling Water &amp; Soda'!N521</f>
        <v/>
      </c>
      <c r="I2349" s="15">
        <f>'M5 - Sparkling Water &amp; Soda'!AJ521</f>
        <v/>
      </c>
      <c r="J2349" s="15" t="inlineStr">
        <is>
          <t>Capture live promo to assess.</t>
        </is>
      </c>
    </row>
    <row r="2350" ht="28" customHeight="1">
      <c r="A2350" s="15" t="inlineStr">
        <is>
          <t>Pepsi</t>
        </is>
      </c>
      <c r="B2350" s="15" t="inlineStr">
        <is>
          <t>Pepsi Cola | Vanilla | 15-pack 355mL</t>
        </is>
      </c>
      <c r="C2350" s="15" t="inlineStr">
        <is>
          <t>5) Sparkling water &amp; soda</t>
        </is>
      </c>
      <c r="D2350" s="30">
        <f>'M5 - Sparkling Water &amp; Soda'!F522</f>
        <v/>
      </c>
      <c r="E2350" s="33">
        <f>'M5 - Sparkling Water &amp; Soda'!J522</f>
        <v/>
      </c>
      <c r="F2350" s="31">
        <f>'M5 - Sparkling Water &amp; Soda'!K522</f>
        <v/>
      </c>
      <c r="G2350" s="30">
        <f>'M5 - Sparkling Water &amp; Soda'!AM522</f>
        <v/>
      </c>
      <c r="H2350" s="31">
        <f>'M5 - Sparkling Water &amp; Soda'!N522</f>
        <v/>
      </c>
      <c r="I2350" s="15">
        <f>'M5 - Sparkling Water &amp; Soda'!AJ522</f>
        <v/>
      </c>
      <c r="J2350" s="15" t="inlineStr">
        <is>
          <t>Capture live promo to assess.</t>
        </is>
      </c>
    </row>
    <row r="2351" ht="28" customHeight="1">
      <c r="A2351" s="15" t="inlineStr">
        <is>
          <t>Pepsi</t>
        </is>
      </c>
      <c r="B2351" s="15" t="inlineStr">
        <is>
          <t>Pepsi Cola | Vanilla | 18-pack 355mL</t>
        </is>
      </c>
      <c r="C2351" s="15" t="inlineStr">
        <is>
          <t>5) Sparkling water &amp; soda</t>
        </is>
      </c>
      <c r="D2351" s="30">
        <f>'M5 - Sparkling Water &amp; Soda'!F523</f>
        <v/>
      </c>
      <c r="E2351" s="33">
        <f>'M5 - Sparkling Water &amp; Soda'!J523</f>
        <v/>
      </c>
      <c r="F2351" s="31">
        <f>'M5 - Sparkling Water &amp; Soda'!K523</f>
        <v/>
      </c>
      <c r="G2351" s="30">
        <f>'M5 - Sparkling Water &amp; Soda'!AM523</f>
        <v/>
      </c>
      <c r="H2351" s="31">
        <f>'M5 - Sparkling Water &amp; Soda'!N523</f>
        <v/>
      </c>
      <c r="I2351" s="15">
        <f>'M5 - Sparkling Water &amp; Soda'!AJ523</f>
        <v/>
      </c>
      <c r="J2351" s="15" t="inlineStr">
        <is>
          <t>Capture live promo to assess.</t>
        </is>
      </c>
    </row>
    <row r="2352" ht="28" customHeight="1">
      <c r="A2352" s="15" t="inlineStr">
        <is>
          <t>Pepsi</t>
        </is>
      </c>
      <c r="B2352" s="15" t="inlineStr">
        <is>
          <t>Pepsi Cola | Vanilla | 24-pack 355mL</t>
        </is>
      </c>
      <c r="C2352" s="15" t="inlineStr">
        <is>
          <t>5) Sparkling water &amp; soda</t>
        </is>
      </c>
      <c r="D2352" s="30">
        <f>'M5 - Sparkling Water &amp; Soda'!F524</f>
        <v/>
      </c>
      <c r="E2352" s="33">
        <f>'M5 - Sparkling Water &amp; Soda'!J524</f>
        <v/>
      </c>
      <c r="F2352" s="31">
        <f>'M5 - Sparkling Water &amp; Soda'!K524</f>
        <v/>
      </c>
      <c r="G2352" s="30">
        <f>'M5 - Sparkling Water &amp; Soda'!AM524</f>
        <v/>
      </c>
      <c r="H2352" s="31">
        <f>'M5 - Sparkling Water &amp; Soda'!N524</f>
        <v/>
      </c>
      <c r="I2352" s="15">
        <f>'M5 - Sparkling Water &amp; Soda'!AJ524</f>
        <v/>
      </c>
      <c r="J2352" s="15" t="inlineStr">
        <is>
          <t>Capture live promo to assess.</t>
        </is>
      </c>
    </row>
    <row r="2353" ht="28" customHeight="1">
      <c r="A2353" s="15" t="inlineStr">
        <is>
          <t>Pepsi</t>
        </is>
      </c>
      <c r="B2353" s="15" t="inlineStr">
        <is>
          <t>Pepsi Zero Sugar | Original | single 355mL</t>
        </is>
      </c>
      <c r="C2353" s="15" t="inlineStr">
        <is>
          <t>5) Sparkling water &amp; soda</t>
        </is>
      </c>
      <c r="D2353" s="30">
        <f>'M5 - Sparkling Water &amp; Soda'!F525</f>
        <v/>
      </c>
      <c r="E2353" s="33">
        <f>'M5 - Sparkling Water &amp; Soda'!J525</f>
        <v/>
      </c>
      <c r="F2353" s="31">
        <f>'M5 - Sparkling Water &amp; Soda'!K525</f>
        <v/>
      </c>
      <c r="G2353" s="30">
        <f>'M5 - Sparkling Water &amp; Soda'!AM525</f>
        <v/>
      </c>
      <c r="H2353" s="31">
        <f>'M5 - Sparkling Water &amp; Soda'!N525</f>
        <v/>
      </c>
      <c r="I2353" s="15">
        <f>'M5 - Sparkling Water &amp; Soda'!AJ525</f>
        <v/>
      </c>
      <c r="J2353" s="15" t="inlineStr">
        <is>
          <t>Capture live promo to assess.</t>
        </is>
      </c>
    </row>
    <row r="2354" ht="28" customHeight="1">
      <c r="A2354" s="15" t="inlineStr">
        <is>
          <t>Pepsi</t>
        </is>
      </c>
      <c r="B2354" s="15" t="inlineStr">
        <is>
          <t>Pepsi Zero Sugar | Original | 8-pack 355mL</t>
        </is>
      </c>
      <c r="C2354" s="15" t="inlineStr">
        <is>
          <t>5) Sparkling water &amp; soda</t>
        </is>
      </c>
      <c r="D2354" s="30">
        <f>'M5 - Sparkling Water &amp; Soda'!F526</f>
        <v/>
      </c>
      <c r="E2354" s="33">
        <f>'M5 - Sparkling Water &amp; Soda'!J526</f>
        <v/>
      </c>
      <c r="F2354" s="31">
        <f>'M5 - Sparkling Water &amp; Soda'!K526</f>
        <v/>
      </c>
      <c r="G2354" s="30">
        <f>'M5 - Sparkling Water &amp; Soda'!AM526</f>
        <v/>
      </c>
      <c r="H2354" s="31">
        <f>'M5 - Sparkling Water &amp; Soda'!N526</f>
        <v/>
      </c>
      <c r="I2354" s="15">
        <f>'M5 - Sparkling Water &amp; Soda'!AJ526</f>
        <v/>
      </c>
      <c r="J2354" s="15" t="inlineStr">
        <is>
          <t>Capture live promo to assess.</t>
        </is>
      </c>
    </row>
    <row r="2355" ht="28" customHeight="1">
      <c r="A2355" s="15" t="inlineStr">
        <is>
          <t>Pepsi</t>
        </is>
      </c>
      <c r="B2355" s="15" t="inlineStr">
        <is>
          <t>Pepsi Zero Sugar | Original | 12-pack 355mL</t>
        </is>
      </c>
      <c r="C2355" s="15" t="inlineStr">
        <is>
          <t>5) Sparkling water &amp; soda</t>
        </is>
      </c>
      <c r="D2355" s="30">
        <f>'M5 - Sparkling Water &amp; Soda'!F527</f>
        <v/>
      </c>
      <c r="E2355" s="33">
        <f>'M5 - Sparkling Water &amp; Soda'!J527</f>
        <v/>
      </c>
      <c r="F2355" s="31">
        <f>'M5 - Sparkling Water &amp; Soda'!K527</f>
        <v/>
      </c>
      <c r="G2355" s="30">
        <f>'M5 - Sparkling Water &amp; Soda'!AM527</f>
        <v/>
      </c>
      <c r="H2355" s="31">
        <f>'M5 - Sparkling Water &amp; Soda'!N527</f>
        <v/>
      </c>
      <c r="I2355" s="15">
        <f>'M5 - Sparkling Water &amp; Soda'!AJ527</f>
        <v/>
      </c>
      <c r="J2355" s="15" t="inlineStr">
        <is>
          <t>Capture live promo to assess.</t>
        </is>
      </c>
    </row>
    <row r="2356" ht="28" customHeight="1">
      <c r="A2356" s="15" t="inlineStr">
        <is>
          <t>Pepsi</t>
        </is>
      </c>
      <c r="B2356" s="15" t="inlineStr">
        <is>
          <t>Pepsi Zero Sugar | Original | 15-pack 355mL</t>
        </is>
      </c>
      <c r="C2356" s="15" t="inlineStr">
        <is>
          <t>5) Sparkling water &amp; soda</t>
        </is>
      </c>
      <c r="D2356" s="30">
        <f>'M5 - Sparkling Water &amp; Soda'!F528</f>
        <v/>
      </c>
      <c r="E2356" s="33">
        <f>'M5 - Sparkling Water &amp; Soda'!J528</f>
        <v/>
      </c>
      <c r="F2356" s="31">
        <f>'M5 - Sparkling Water &amp; Soda'!K528</f>
        <v/>
      </c>
      <c r="G2356" s="30">
        <f>'M5 - Sparkling Water &amp; Soda'!AM528</f>
        <v/>
      </c>
      <c r="H2356" s="31">
        <f>'M5 - Sparkling Water &amp; Soda'!N528</f>
        <v/>
      </c>
      <c r="I2356" s="15">
        <f>'M5 - Sparkling Water &amp; Soda'!AJ528</f>
        <v/>
      </c>
      <c r="J2356" s="15" t="inlineStr">
        <is>
          <t>Capture live promo to assess.</t>
        </is>
      </c>
    </row>
    <row r="2357" ht="28" customHeight="1">
      <c r="A2357" s="15" t="inlineStr">
        <is>
          <t>Pepsi</t>
        </is>
      </c>
      <c r="B2357" s="15" t="inlineStr">
        <is>
          <t>Pepsi Zero Sugar | Original | 18-pack 355mL</t>
        </is>
      </c>
      <c r="C2357" s="15" t="inlineStr">
        <is>
          <t>5) Sparkling water &amp; soda</t>
        </is>
      </c>
      <c r="D2357" s="30">
        <f>'M5 - Sparkling Water &amp; Soda'!F529</f>
        <v/>
      </c>
      <c r="E2357" s="33">
        <f>'M5 - Sparkling Water &amp; Soda'!J529</f>
        <v/>
      </c>
      <c r="F2357" s="31">
        <f>'M5 - Sparkling Water &amp; Soda'!K529</f>
        <v/>
      </c>
      <c r="G2357" s="30">
        <f>'M5 - Sparkling Water &amp; Soda'!AM529</f>
        <v/>
      </c>
      <c r="H2357" s="31">
        <f>'M5 - Sparkling Water &amp; Soda'!N529</f>
        <v/>
      </c>
      <c r="I2357" s="15">
        <f>'M5 - Sparkling Water &amp; Soda'!AJ529</f>
        <v/>
      </c>
      <c r="J2357" s="15" t="inlineStr">
        <is>
          <t>Capture live promo to assess.</t>
        </is>
      </c>
    </row>
    <row r="2358" ht="28" customHeight="1">
      <c r="A2358" s="15" t="inlineStr">
        <is>
          <t>Pepsi</t>
        </is>
      </c>
      <c r="B2358" s="15" t="inlineStr">
        <is>
          <t>Pepsi Zero Sugar | Original | 24-pack 355mL</t>
        </is>
      </c>
      <c r="C2358" s="15" t="inlineStr">
        <is>
          <t>5) Sparkling water &amp; soda</t>
        </is>
      </c>
      <c r="D2358" s="30">
        <f>'M5 - Sparkling Water &amp; Soda'!F530</f>
        <v/>
      </c>
      <c r="E2358" s="33">
        <f>'M5 - Sparkling Water &amp; Soda'!J530</f>
        <v/>
      </c>
      <c r="F2358" s="31">
        <f>'M5 - Sparkling Water &amp; Soda'!K530</f>
        <v/>
      </c>
      <c r="G2358" s="30">
        <f>'M5 - Sparkling Water &amp; Soda'!AM530</f>
        <v/>
      </c>
      <c r="H2358" s="31">
        <f>'M5 - Sparkling Water &amp; Soda'!N530</f>
        <v/>
      </c>
      <c r="I2358" s="15">
        <f>'M5 - Sparkling Water &amp; Soda'!AJ530</f>
        <v/>
      </c>
      <c r="J2358" s="15" t="inlineStr">
        <is>
          <t>Capture live promo to assess.</t>
        </is>
      </c>
    </row>
    <row r="2359" ht="28" customHeight="1">
      <c r="A2359" s="15" t="inlineStr">
        <is>
          <t>Pepsi</t>
        </is>
      </c>
      <c r="B2359" s="15" t="inlineStr">
        <is>
          <t>Pepsi Zero Sugar | Wild Cherry | single 355mL</t>
        </is>
      </c>
      <c r="C2359" s="15" t="inlineStr">
        <is>
          <t>5) Sparkling water &amp; soda</t>
        </is>
      </c>
      <c r="D2359" s="30">
        <f>'M5 - Sparkling Water &amp; Soda'!F531</f>
        <v/>
      </c>
      <c r="E2359" s="33">
        <f>'M5 - Sparkling Water &amp; Soda'!J531</f>
        <v/>
      </c>
      <c r="F2359" s="31">
        <f>'M5 - Sparkling Water &amp; Soda'!K531</f>
        <v/>
      </c>
      <c r="G2359" s="30">
        <f>'M5 - Sparkling Water &amp; Soda'!AM531</f>
        <v/>
      </c>
      <c r="H2359" s="31">
        <f>'M5 - Sparkling Water &amp; Soda'!N531</f>
        <v/>
      </c>
      <c r="I2359" s="15">
        <f>'M5 - Sparkling Water &amp; Soda'!AJ531</f>
        <v/>
      </c>
      <c r="J2359" s="15" t="inlineStr">
        <is>
          <t>Capture live promo to assess.</t>
        </is>
      </c>
    </row>
    <row r="2360" ht="28" customHeight="1">
      <c r="A2360" s="15" t="inlineStr">
        <is>
          <t>Pepsi</t>
        </is>
      </c>
      <c r="B2360" s="15" t="inlineStr">
        <is>
          <t>Pepsi Zero Sugar | Wild Cherry | 8-pack 355mL</t>
        </is>
      </c>
      <c r="C2360" s="15" t="inlineStr">
        <is>
          <t>5) Sparkling water &amp; soda</t>
        </is>
      </c>
      <c r="D2360" s="30">
        <f>'M5 - Sparkling Water &amp; Soda'!F532</f>
        <v/>
      </c>
      <c r="E2360" s="33">
        <f>'M5 - Sparkling Water &amp; Soda'!J532</f>
        <v/>
      </c>
      <c r="F2360" s="31">
        <f>'M5 - Sparkling Water &amp; Soda'!K532</f>
        <v/>
      </c>
      <c r="G2360" s="30">
        <f>'M5 - Sparkling Water &amp; Soda'!AM532</f>
        <v/>
      </c>
      <c r="H2360" s="31">
        <f>'M5 - Sparkling Water &amp; Soda'!N532</f>
        <v/>
      </c>
      <c r="I2360" s="15">
        <f>'M5 - Sparkling Water &amp; Soda'!AJ532</f>
        <v/>
      </c>
      <c r="J2360" s="15" t="inlineStr">
        <is>
          <t>Capture live promo to assess.</t>
        </is>
      </c>
    </row>
    <row r="2361" ht="28" customHeight="1">
      <c r="A2361" s="15" t="inlineStr">
        <is>
          <t>Pepsi</t>
        </is>
      </c>
      <c r="B2361" s="15" t="inlineStr">
        <is>
          <t>Pepsi Zero Sugar | Wild Cherry | 12-pack 355mL</t>
        </is>
      </c>
      <c r="C2361" s="15" t="inlineStr">
        <is>
          <t>5) Sparkling water &amp; soda</t>
        </is>
      </c>
      <c r="D2361" s="30">
        <f>'M5 - Sparkling Water &amp; Soda'!F533</f>
        <v/>
      </c>
      <c r="E2361" s="33">
        <f>'M5 - Sparkling Water &amp; Soda'!J533</f>
        <v/>
      </c>
      <c r="F2361" s="31">
        <f>'M5 - Sparkling Water &amp; Soda'!K533</f>
        <v/>
      </c>
      <c r="G2361" s="30">
        <f>'M5 - Sparkling Water &amp; Soda'!AM533</f>
        <v/>
      </c>
      <c r="H2361" s="31">
        <f>'M5 - Sparkling Water &amp; Soda'!N533</f>
        <v/>
      </c>
      <c r="I2361" s="15">
        <f>'M5 - Sparkling Water &amp; Soda'!AJ533</f>
        <v/>
      </c>
      <c r="J2361" s="15" t="inlineStr">
        <is>
          <t>Capture live promo to assess.</t>
        </is>
      </c>
    </row>
    <row r="2362" ht="28" customHeight="1">
      <c r="A2362" s="15" t="inlineStr">
        <is>
          <t>Pepsi</t>
        </is>
      </c>
      <c r="B2362" s="15" t="inlineStr">
        <is>
          <t>Pepsi Zero Sugar | Wild Cherry | 15-pack 355mL</t>
        </is>
      </c>
      <c r="C2362" s="15" t="inlineStr">
        <is>
          <t>5) Sparkling water &amp; soda</t>
        </is>
      </c>
      <c r="D2362" s="30">
        <f>'M5 - Sparkling Water &amp; Soda'!F534</f>
        <v/>
      </c>
      <c r="E2362" s="33">
        <f>'M5 - Sparkling Water &amp; Soda'!J534</f>
        <v/>
      </c>
      <c r="F2362" s="31">
        <f>'M5 - Sparkling Water &amp; Soda'!K534</f>
        <v/>
      </c>
      <c r="G2362" s="30">
        <f>'M5 - Sparkling Water &amp; Soda'!AM534</f>
        <v/>
      </c>
      <c r="H2362" s="31">
        <f>'M5 - Sparkling Water &amp; Soda'!N534</f>
        <v/>
      </c>
      <c r="I2362" s="15">
        <f>'M5 - Sparkling Water &amp; Soda'!AJ534</f>
        <v/>
      </c>
      <c r="J2362" s="15" t="inlineStr">
        <is>
          <t>Capture live promo to assess.</t>
        </is>
      </c>
    </row>
    <row r="2363" ht="28" customHeight="1">
      <c r="A2363" s="15" t="inlineStr">
        <is>
          <t>Pepsi</t>
        </is>
      </c>
      <c r="B2363" s="15" t="inlineStr">
        <is>
          <t>Pepsi Zero Sugar | Wild Cherry | 18-pack 355mL</t>
        </is>
      </c>
      <c r="C2363" s="15" t="inlineStr">
        <is>
          <t>5) Sparkling water &amp; soda</t>
        </is>
      </c>
      <c r="D2363" s="30">
        <f>'M5 - Sparkling Water &amp; Soda'!F535</f>
        <v/>
      </c>
      <c r="E2363" s="33">
        <f>'M5 - Sparkling Water &amp; Soda'!J535</f>
        <v/>
      </c>
      <c r="F2363" s="31">
        <f>'M5 - Sparkling Water &amp; Soda'!K535</f>
        <v/>
      </c>
      <c r="G2363" s="30">
        <f>'M5 - Sparkling Water &amp; Soda'!AM535</f>
        <v/>
      </c>
      <c r="H2363" s="31">
        <f>'M5 - Sparkling Water &amp; Soda'!N535</f>
        <v/>
      </c>
      <c r="I2363" s="15">
        <f>'M5 - Sparkling Water &amp; Soda'!AJ535</f>
        <v/>
      </c>
      <c r="J2363" s="15" t="inlineStr">
        <is>
          <t>Capture live promo to assess.</t>
        </is>
      </c>
    </row>
    <row r="2364" ht="28" customHeight="1">
      <c r="A2364" s="15" t="inlineStr">
        <is>
          <t>Pepsi</t>
        </is>
      </c>
      <c r="B2364" s="15" t="inlineStr">
        <is>
          <t>Pepsi Zero Sugar | Wild Cherry | 24-pack 355mL</t>
        </is>
      </c>
      <c r="C2364" s="15" t="inlineStr">
        <is>
          <t>5) Sparkling water &amp; soda</t>
        </is>
      </c>
      <c r="D2364" s="30">
        <f>'M5 - Sparkling Water &amp; Soda'!F536</f>
        <v/>
      </c>
      <c r="E2364" s="33">
        <f>'M5 - Sparkling Water &amp; Soda'!J536</f>
        <v/>
      </c>
      <c r="F2364" s="31">
        <f>'M5 - Sparkling Water &amp; Soda'!K536</f>
        <v/>
      </c>
      <c r="G2364" s="30">
        <f>'M5 - Sparkling Water &amp; Soda'!AM536</f>
        <v/>
      </c>
      <c r="H2364" s="31">
        <f>'M5 - Sparkling Water &amp; Soda'!N536</f>
        <v/>
      </c>
      <c r="I2364" s="15">
        <f>'M5 - Sparkling Water &amp; Soda'!AJ536</f>
        <v/>
      </c>
      <c r="J2364" s="15" t="inlineStr">
        <is>
          <t>Capture live promo to assess.</t>
        </is>
      </c>
    </row>
    <row r="2365" ht="28" customHeight="1">
      <c r="A2365" s="15" t="inlineStr">
        <is>
          <t>Pepsi</t>
        </is>
      </c>
      <c r="B2365" s="15" t="inlineStr">
        <is>
          <t>Pepsi Zero Sugar | Mango | single 355mL</t>
        </is>
      </c>
      <c r="C2365" s="15" t="inlineStr">
        <is>
          <t>5) Sparkling water &amp; soda</t>
        </is>
      </c>
      <c r="D2365" s="30">
        <f>'M5 - Sparkling Water &amp; Soda'!F537</f>
        <v/>
      </c>
      <c r="E2365" s="33">
        <f>'M5 - Sparkling Water &amp; Soda'!J537</f>
        <v/>
      </c>
      <c r="F2365" s="31">
        <f>'M5 - Sparkling Water &amp; Soda'!K537</f>
        <v/>
      </c>
      <c r="G2365" s="30">
        <f>'M5 - Sparkling Water &amp; Soda'!AM537</f>
        <v/>
      </c>
      <c r="H2365" s="31">
        <f>'M5 - Sparkling Water &amp; Soda'!N537</f>
        <v/>
      </c>
      <c r="I2365" s="15">
        <f>'M5 - Sparkling Water &amp; Soda'!AJ537</f>
        <v/>
      </c>
      <c r="J2365" s="15" t="inlineStr">
        <is>
          <t>Capture live promo to assess.</t>
        </is>
      </c>
    </row>
    <row r="2366" ht="28" customHeight="1">
      <c r="A2366" s="15" t="inlineStr">
        <is>
          <t>Pepsi</t>
        </is>
      </c>
      <c r="B2366" s="15" t="inlineStr">
        <is>
          <t>Pepsi Zero Sugar | Mango | 8-pack 355mL</t>
        </is>
      </c>
      <c r="C2366" s="15" t="inlineStr">
        <is>
          <t>5) Sparkling water &amp; soda</t>
        </is>
      </c>
      <c r="D2366" s="30">
        <f>'M5 - Sparkling Water &amp; Soda'!F538</f>
        <v/>
      </c>
      <c r="E2366" s="33">
        <f>'M5 - Sparkling Water &amp; Soda'!J538</f>
        <v/>
      </c>
      <c r="F2366" s="31">
        <f>'M5 - Sparkling Water &amp; Soda'!K538</f>
        <v/>
      </c>
      <c r="G2366" s="30">
        <f>'M5 - Sparkling Water &amp; Soda'!AM538</f>
        <v/>
      </c>
      <c r="H2366" s="31">
        <f>'M5 - Sparkling Water &amp; Soda'!N538</f>
        <v/>
      </c>
      <c r="I2366" s="15">
        <f>'M5 - Sparkling Water &amp; Soda'!AJ538</f>
        <v/>
      </c>
      <c r="J2366" s="15" t="inlineStr">
        <is>
          <t>Capture live promo to assess.</t>
        </is>
      </c>
    </row>
    <row r="2367" ht="28" customHeight="1">
      <c r="A2367" s="15" t="inlineStr">
        <is>
          <t>Pepsi</t>
        </is>
      </c>
      <c r="B2367" s="15" t="inlineStr">
        <is>
          <t>Pepsi Zero Sugar | Mango | 12-pack 355mL</t>
        </is>
      </c>
      <c r="C2367" s="15" t="inlineStr">
        <is>
          <t>5) Sparkling water &amp; soda</t>
        </is>
      </c>
      <c r="D2367" s="30">
        <f>'M5 - Sparkling Water &amp; Soda'!F539</f>
        <v/>
      </c>
      <c r="E2367" s="33">
        <f>'M5 - Sparkling Water &amp; Soda'!J539</f>
        <v/>
      </c>
      <c r="F2367" s="31">
        <f>'M5 - Sparkling Water &amp; Soda'!K539</f>
        <v/>
      </c>
      <c r="G2367" s="30">
        <f>'M5 - Sparkling Water &amp; Soda'!AM539</f>
        <v/>
      </c>
      <c r="H2367" s="31">
        <f>'M5 - Sparkling Water &amp; Soda'!N539</f>
        <v/>
      </c>
      <c r="I2367" s="15">
        <f>'M5 - Sparkling Water &amp; Soda'!AJ539</f>
        <v/>
      </c>
      <c r="J2367" s="15" t="inlineStr">
        <is>
          <t>Capture live promo to assess.</t>
        </is>
      </c>
    </row>
    <row r="2368" ht="28" customHeight="1">
      <c r="A2368" s="15" t="inlineStr">
        <is>
          <t>Pepsi</t>
        </is>
      </c>
      <c r="B2368" s="15" t="inlineStr">
        <is>
          <t>Pepsi Zero Sugar | Mango | 15-pack 355mL</t>
        </is>
      </c>
      <c r="C2368" s="15" t="inlineStr">
        <is>
          <t>5) Sparkling water &amp; soda</t>
        </is>
      </c>
      <c r="D2368" s="30">
        <f>'M5 - Sparkling Water &amp; Soda'!F540</f>
        <v/>
      </c>
      <c r="E2368" s="33">
        <f>'M5 - Sparkling Water &amp; Soda'!J540</f>
        <v/>
      </c>
      <c r="F2368" s="31">
        <f>'M5 - Sparkling Water &amp; Soda'!K540</f>
        <v/>
      </c>
      <c r="G2368" s="30">
        <f>'M5 - Sparkling Water &amp; Soda'!AM540</f>
        <v/>
      </c>
      <c r="H2368" s="31">
        <f>'M5 - Sparkling Water &amp; Soda'!N540</f>
        <v/>
      </c>
      <c r="I2368" s="15">
        <f>'M5 - Sparkling Water &amp; Soda'!AJ540</f>
        <v/>
      </c>
      <c r="J2368" s="15" t="inlineStr">
        <is>
          <t>Capture live promo to assess.</t>
        </is>
      </c>
    </row>
    <row r="2369" ht="28" customHeight="1">
      <c r="A2369" s="15" t="inlineStr">
        <is>
          <t>Pepsi</t>
        </is>
      </c>
      <c r="B2369" s="15" t="inlineStr">
        <is>
          <t>Pepsi Zero Sugar | Mango | 18-pack 355mL</t>
        </is>
      </c>
      <c r="C2369" s="15" t="inlineStr">
        <is>
          <t>5) Sparkling water &amp; soda</t>
        </is>
      </c>
      <c r="D2369" s="30">
        <f>'M5 - Sparkling Water &amp; Soda'!F541</f>
        <v/>
      </c>
      <c r="E2369" s="33">
        <f>'M5 - Sparkling Water &amp; Soda'!J541</f>
        <v/>
      </c>
      <c r="F2369" s="31">
        <f>'M5 - Sparkling Water &amp; Soda'!K541</f>
        <v/>
      </c>
      <c r="G2369" s="30">
        <f>'M5 - Sparkling Water &amp; Soda'!AM541</f>
        <v/>
      </c>
      <c r="H2369" s="31">
        <f>'M5 - Sparkling Water &amp; Soda'!N541</f>
        <v/>
      </c>
      <c r="I2369" s="15">
        <f>'M5 - Sparkling Water &amp; Soda'!AJ541</f>
        <v/>
      </c>
      <c r="J2369" s="15" t="inlineStr">
        <is>
          <t>Capture live promo to assess.</t>
        </is>
      </c>
    </row>
    <row r="2370" ht="28" customHeight="1">
      <c r="A2370" s="15" t="inlineStr">
        <is>
          <t>Pepsi</t>
        </is>
      </c>
      <c r="B2370" s="15" t="inlineStr">
        <is>
          <t>Pepsi Zero Sugar | Mango | 24-pack 355mL</t>
        </is>
      </c>
      <c r="C2370" s="15" t="inlineStr">
        <is>
          <t>5) Sparkling water &amp; soda</t>
        </is>
      </c>
      <c r="D2370" s="30">
        <f>'M5 - Sparkling Water &amp; Soda'!F542</f>
        <v/>
      </c>
      <c r="E2370" s="33">
        <f>'M5 - Sparkling Water &amp; Soda'!J542</f>
        <v/>
      </c>
      <c r="F2370" s="31">
        <f>'M5 - Sparkling Water &amp; Soda'!K542</f>
        <v/>
      </c>
      <c r="G2370" s="30">
        <f>'M5 - Sparkling Water &amp; Soda'!AM542</f>
        <v/>
      </c>
      <c r="H2370" s="31">
        <f>'M5 - Sparkling Water &amp; Soda'!N542</f>
        <v/>
      </c>
      <c r="I2370" s="15">
        <f>'M5 - Sparkling Water &amp; Soda'!AJ542</f>
        <v/>
      </c>
      <c r="J2370" s="15" t="inlineStr">
        <is>
          <t>Capture live promo to assess.</t>
        </is>
      </c>
    </row>
    <row r="2371" ht="28" customHeight="1">
      <c r="A2371" s="15" t="inlineStr">
        <is>
          <t>Diet Pepsi</t>
        </is>
      </c>
      <c r="B2371" s="15" t="inlineStr">
        <is>
          <t>Diet Pepsi | Original | single 355mL</t>
        </is>
      </c>
      <c r="C2371" s="15" t="inlineStr">
        <is>
          <t>5) Sparkling water &amp; soda</t>
        </is>
      </c>
      <c r="D2371" s="30">
        <f>'M5 - Sparkling Water &amp; Soda'!F543</f>
        <v/>
      </c>
      <c r="E2371" s="33">
        <f>'M5 - Sparkling Water &amp; Soda'!J543</f>
        <v/>
      </c>
      <c r="F2371" s="31">
        <f>'M5 - Sparkling Water &amp; Soda'!K543</f>
        <v/>
      </c>
      <c r="G2371" s="30">
        <f>'M5 - Sparkling Water &amp; Soda'!AM543</f>
        <v/>
      </c>
      <c r="H2371" s="31">
        <f>'M5 - Sparkling Water &amp; Soda'!N543</f>
        <v/>
      </c>
      <c r="I2371" s="15">
        <f>'M5 - Sparkling Water &amp; Soda'!AJ543</f>
        <v/>
      </c>
      <c r="J2371" s="15" t="inlineStr">
        <is>
          <t>Capture live promo to assess.</t>
        </is>
      </c>
    </row>
    <row r="2372" ht="28" customHeight="1">
      <c r="A2372" s="15" t="inlineStr">
        <is>
          <t>Diet Pepsi</t>
        </is>
      </c>
      <c r="B2372" s="15" t="inlineStr">
        <is>
          <t>Diet Pepsi | Original | 8-pack 355mL</t>
        </is>
      </c>
      <c r="C2372" s="15" t="inlineStr">
        <is>
          <t>5) Sparkling water &amp; soda</t>
        </is>
      </c>
      <c r="D2372" s="30">
        <f>'M5 - Sparkling Water &amp; Soda'!F544</f>
        <v/>
      </c>
      <c r="E2372" s="33">
        <f>'M5 - Sparkling Water &amp; Soda'!J544</f>
        <v/>
      </c>
      <c r="F2372" s="31">
        <f>'M5 - Sparkling Water &amp; Soda'!K544</f>
        <v/>
      </c>
      <c r="G2372" s="30">
        <f>'M5 - Sparkling Water &amp; Soda'!AM544</f>
        <v/>
      </c>
      <c r="H2372" s="31">
        <f>'M5 - Sparkling Water &amp; Soda'!N544</f>
        <v/>
      </c>
      <c r="I2372" s="15">
        <f>'M5 - Sparkling Water &amp; Soda'!AJ544</f>
        <v/>
      </c>
      <c r="J2372" s="15" t="inlineStr">
        <is>
          <t>Capture live promo to assess.</t>
        </is>
      </c>
    </row>
    <row r="2373" ht="28" customHeight="1">
      <c r="A2373" s="15" t="inlineStr">
        <is>
          <t>Diet Pepsi</t>
        </is>
      </c>
      <c r="B2373" s="15" t="inlineStr">
        <is>
          <t>Diet Pepsi | Original | 12-pack 355mL</t>
        </is>
      </c>
      <c r="C2373" s="15" t="inlineStr">
        <is>
          <t>5) Sparkling water &amp; soda</t>
        </is>
      </c>
      <c r="D2373" s="30">
        <f>'M5 - Sparkling Water &amp; Soda'!F545</f>
        <v/>
      </c>
      <c r="E2373" s="33">
        <f>'M5 - Sparkling Water &amp; Soda'!J545</f>
        <v/>
      </c>
      <c r="F2373" s="31">
        <f>'M5 - Sparkling Water &amp; Soda'!K545</f>
        <v/>
      </c>
      <c r="G2373" s="30">
        <f>'M5 - Sparkling Water &amp; Soda'!AM545</f>
        <v/>
      </c>
      <c r="H2373" s="31">
        <f>'M5 - Sparkling Water &amp; Soda'!N545</f>
        <v/>
      </c>
      <c r="I2373" s="15">
        <f>'M5 - Sparkling Water &amp; Soda'!AJ545</f>
        <v/>
      </c>
      <c r="J2373" s="15" t="inlineStr">
        <is>
          <t>Capture live promo to assess.</t>
        </is>
      </c>
    </row>
    <row r="2374" ht="28" customHeight="1">
      <c r="A2374" s="15" t="inlineStr">
        <is>
          <t>Diet Pepsi</t>
        </is>
      </c>
      <c r="B2374" s="15" t="inlineStr">
        <is>
          <t>Diet Pepsi | Original | 15-pack 355mL</t>
        </is>
      </c>
      <c r="C2374" s="15" t="inlineStr">
        <is>
          <t>5) Sparkling water &amp; soda</t>
        </is>
      </c>
      <c r="D2374" s="30">
        <f>'M5 - Sparkling Water &amp; Soda'!F546</f>
        <v/>
      </c>
      <c r="E2374" s="33">
        <f>'M5 - Sparkling Water &amp; Soda'!J546</f>
        <v/>
      </c>
      <c r="F2374" s="31">
        <f>'M5 - Sparkling Water &amp; Soda'!K546</f>
        <v/>
      </c>
      <c r="G2374" s="30">
        <f>'M5 - Sparkling Water &amp; Soda'!AM546</f>
        <v/>
      </c>
      <c r="H2374" s="31">
        <f>'M5 - Sparkling Water &amp; Soda'!N546</f>
        <v/>
      </c>
      <c r="I2374" s="15">
        <f>'M5 - Sparkling Water &amp; Soda'!AJ546</f>
        <v/>
      </c>
      <c r="J2374" s="15" t="inlineStr">
        <is>
          <t>Capture live promo to assess.</t>
        </is>
      </c>
    </row>
    <row r="2375" ht="28" customHeight="1">
      <c r="A2375" s="15" t="inlineStr">
        <is>
          <t>Diet Pepsi</t>
        </is>
      </c>
      <c r="B2375" s="15" t="inlineStr">
        <is>
          <t>Diet Pepsi | Original | 18-pack 355mL</t>
        </is>
      </c>
      <c r="C2375" s="15" t="inlineStr">
        <is>
          <t>5) Sparkling water &amp; soda</t>
        </is>
      </c>
      <c r="D2375" s="30">
        <f>'M5 - Sparkling Water &amp; Soda'!F547</f>
        <v/>
      </c>
      <c r="E2375" s="33">
        <f>'M5 - Sparkling Water &amp; Soda'!J547</f>
        <v/>
      </c>
      <c r="F2375" s="31">
        <f>'M5 - Sparkling Water &amp; Soda'!K547</f>
        <v/>
      </c>
      <c r="G2375" s="30">
        <f>'M5 - Sparkling Water &amp; Soda'!AM547</f>
        <v/>
      </c>
      <c r="H2375" s="31">
        <f>'M5 - Sparkling Water &amp; Soda'!N547</f>
        <v/>
      </c>
      <c r="I2375" s="15">
        <f>'M5 - Sparkling Water &amp; Soda'!AJ547</f>
        <v/>
      </c>
      <c r="J2375" s="15" t="inlineStr">
        <is>
          <t>Capture live promo to assess.</t>
        </is>
      </c>
    </row>
    <row r="2376" ht="28" customHeight="1">
      <c r="A2376" s="15" t="inlineStr">
        <is>
          <t>Diet Pepsi</t>
        </is>
      </c>
      <c r="B2376" s="15" t="inlineStr">
        <is>
          <t>Diet Pepsi | Original | 24-pack 355mL</t>
        </is>
      </c>
      <c r="C2376" s="15" t="inlineStr">
        <is>
          <t>5) Sparkling water &amp; soda</t>
        </is>
      </c>
      <c r="D2376" s="30">
        <f>'M5 - Sparkling Water &amp; Soda'!F548</f>
        <v/>
      </c>
      <c r="E2376" s="33">
        <f>'M5 - Sparkling Water &amp; Soda'!J548</f>
        <v/>
      </c>
      <c r="F2376" s="31">
        <f>'M5 - Sparkling Water &amp; Soda'!K548</f>
        <v/>
      </c>
      <c r="G2376" s="30">
        <f>'M5 - Sparkling Water &amp; Soda'!AM548</f>
        <v/>
      </c>
      <c r="H2376" s="31">
        <f>'M5 - Sparkling Water &amp; Soda'!N548</f>
        <v/>
      </c>
      <c r="I2376" s="15">
        <f>'M5 - Sparkling Water &amp; Soda'!AJ548</f>
        <v/>
      </c>
      <c r="J2376" s="15" t="inlineStr">
        <is>
          <t>Capture live promo to assess.</t>
        </is>
      </c>
    </row>
    <row r="2377" ht="28" customHeight="1">
      <c r="A2377" s="15" t="inlineStr">
        <is>
          <t>Coca-Cola</t>
        </is>
      </c>
      <c r="B2377" s="15" t="inlineStr">
        <is>
          <t>Coca-Cola Zero Sugar | Original | single 355mL</t>
        </is>
      </c>
      <c r="C2377" s="15" t="inlineStr">
        <is>
          <t>5) Sparkling water &amp; soda</t>
        </is>
      </c>
      <c r="D2377" s="30">
        <f>'M5 - Sparkling Water &amp; Soda'!F549</f>
        <v/>
      </c>
      <c r="E2377" s="33">
        <f>'M5 - Sparkling Water &amp; Soda'!J549</f>
        <v/>
      </c>
      <c r="F2377" s="31">
        <f>'M5 - Sparkling Water &amp; Soda'!K549</f>
        <v/>
      </c>
      <c r="G2377" s="30">
        <f>'M5 - Sparkling Water &amp; Soda'!AM549</f>
        <v/>
      </c>
      <c r="H2377" s="31">
        <f>'M5 - Sparkling Water &amp; Soda'!N549</f>
        <v/>
      </c>
      <c r="I2377" s="15">
        <f>'M5 - Sparkling Water &amp; Soda'!AJ549</f>
        <v/>
      </c>
      <c r="J2377" s="15" t="inlineStr">
        <is>
          <t>Capture live promo to assess.</t>
        </is>
      </c>
    </row>
    <row r="2378" ht="28" customHeight="1">
      <c r="A2378" s="15" t="inlineStr">
        <is>
          <t>Coca-Cola</t>
        </is>
      </c>
      <c r="B2378" s="15" t="inlineStr">
        <is>
          <t>Coca-Cola Zero Sugar | Original | 8-pack 355mL</t>
        </is>
      </c>
      <c r="C2378" s="15" t="inlineStr">
        <is>
          <t>5) Sparkling water &amp; soda</t>
        </is>
      </c>
      <c r="D2378" s="30">
        <f>'M5 - Sparkling Water &amp; Soda'!F550</f>
        <v/>
      </c>
      <c r="E2378" s="33">
        <f>'M5 - Sparkling Water &amp; Soda'!J550</f>
        <v/>
      </c>
      <c r="F2378" s="31">
        <f>'M5 - Sparkling Water &amp; Soda'!K550</f>
        <v/>
      </c>
      <c r="G2378" s="30">
        <f>'M5 - Sparkling Water &amp; Soda'!AM550</f>
        <v/>
      </c>
      <c r="H2378" s="31">
        <f>'M5 - Sparkling Water &amp; Soda'!N550</f>
        <v/>
      </c>
      <c r="I2378" s="15">
        <f>'M5 - Sparkling Water &amp; Soda'!AJ550</f>
        <v/>
      </c>
      <c r="J2378" s="15" t="inlineStr">
        <is>
          <t>Capture live promo to assess.</t>
        </is>
      </c>
    </row>
    <row r="2379" ht="28" customHeight="1">
      <c r="A2379" s="15" t="inlineStr">
        <is>
          <t>Coca-Cola</t>
        </is>
      </c>
      <c r="B2379" s="15" t="inlineStr">
        <is>
          <t>Coca-Cola Zero Sugar | Original | 12-pack 355mL</t>
        </is>
      </c>
      <c r="C2379" s="15" t="inlineStr">
        <is>
          <t>5) Sparkling water &amp; soda</t>
        </is>
      </c>
      <c r="D2379" s="30">
        <f>'M5 - Sparkling Water &amp; Soda'!F551</f>
        <v/>
      </c>
      <c r="E2379" s="33">
        <f>'M5 - Sparkling Water &amp; Soda'!J551</f>
        <v/>
      </c>
      <c r="F2379" s="31">
        <f>'M5 - Sparkling Water &amp; Soda'!K551</f>
        <v/>
      </c>
      <c r="G2379" s="30">
        <f>'M5 - Sparkling Water &amp; Soda'!AM551</f>
        <v/>
      </c>
      <c r="H2379" s="31">
        <f>'M5 - Sparkling Water &amp; Soda'!N551</f>
        <v/>
      </c>
      <c r="I2379" s="15">
        <f>'M5 - Sparkling Water &amp; Soda'!AJ551</f>
        <v/>
      </c>
      <c r="J2379" s="15" t="inlineStr">
        <is>
          <t>Capture live promo to assess.</t>
        </is>
      </c>
    </row>
    <row r="2380" ht="28" customHeight="1">
      <c r="A2380" s="15" t="inlineStr">
        <is>
          <t>Coca-Cola</t>
        </is>
      </c>
      <c r="B2380" s="15" t="inlineStr">
        <is>
          <t>Coca-Cola Zero Sugar | Original | 15-pack 355mL</t>
        </is>
      </c>
      <c r="C2380" s="15" t="inlineStr">
        <is>
          <t>5) Sparkling water &amp; soda</t>
        </is>
      </c>
      <c r="D2380" s="30">
        <f>'M5 - Sparkling Water &amp; Soda'!F552</f>
        <v/>
      </c>
      <c r="E2380" s="33">
        <f>'M5 - Sparkling Water &amp; Soda'!J552</f>
        <v/>
      </c>
      <c r="F2380" s="31">
        <f>'M5 - Sparkling Water &amp; Soda'!K552</f>
        <v/>
      </c>
      <c r="G2380" s="30">
        <f>'M5 - Sparkling Water &amp; Soda'!AM552</f>
        <v/>
      </c>
      <c r="H2380" s="31">
        <f>'M5 - Sparkling Water &amp; Soda'!N552</f>
        <v/>
      </c>
      <c r="I2380" s="15">
        <f>'M5 - Sparkling Water &amp; Soda'!AJ552</f>
        <v/>
      </c>
      <c r="J2380" s="15" t="inlineStr">
        <is>
          <t>Capture live promo to assess.</t>
        </is>
      </c>
    </row>
    <row r="2381" ht="28" customHeight="1">
      <c r="A2381" s="15" t="inlineStr">
        <is>
          <t>Coca-Cola</t>
        </is>
      </c>
      <c r="B2381" s="15" t="inlineStr">
        <is>
          <t>Coca-Cola Zero Sugar | Original | 18-pack 355mL</t>
        </is>
      </c>
      <c r="C2381" s="15" t="inlineStr">
        <is>
          <t>5) Sparkling water &amp; soda</t>
        </is>
      </c>
      <c r="D2381" s="30">
        <f>'M5 - Sparkling Water &amp; Soda'!F553</f>
        <v/>
      </c>
      <c r="E2381" s="33">
        <f>'M5 - Sparkling Water &amp; Soda'!J553</f>
        <v/>
      </c>
      <c r="F2381" s="31">
        <f>'M5 - Sparkling Water &amp; Soda'!K553</f>
        <v/>
      </c>
      <c r="G2381" s="30">
        <f>'M5 - Sparkling Water &amp; Soda'!AM553</f>
        <v/>
      </c>
      <c r="H2381" s="31">
        <f>'M5 - Sparkling Water &amp; Soda'!N553</f>
        <v/>
      </c>
      <c r="I2381" s="15">
        <f>'M5 - Sparkling Water &amp; Soda'!AJ553</f>
        <v/>
      </c>
      <c r="J2381" s="15" t="inlineStr">
        <is>
          <t>Capture live promo to assess.</t>
        </is>
      </c>
    </row>
    <row r="2382" ht="28" customHeight="1">
      <c r="A2382" s="15" t="inlineStr">
        <is>
          <t>Coca-Cola</t>
        </is>
      </c>
      <c r="B2382" s="15" t="inlineStr">
        <is>
          <t>Coca-Cola Zero Sugar | Original | 24-pack 355mL</t>
        </is>
      </c>
      <c r="C2382" s="15" t="inlineStr">
        <is>
          <t>5) Sparkling water &amp; soda</t>
        </is>
      </c>
      <c r="D2382" s="30">
        <f>'M5 - Sparkling Water &amp; Soda'!F554</f>
        <v/>
      </c>
      <c r="E2382" s="33">
        <f>'M5 - Sparkling Water &amp; Soda'!J554</f>
        <v/>
      </c>
      <c r="F2382" s="31">
        <f>'M5 - Sparkling Water &amp; Soda'!K554</f>
        <v/>
      </c>
      <c r="G2382" s="30">
        <f>'M5 - Sparkling Water &amp; Soda'!AM554</f>
        <v/>
      </c>
      <c r="H2382" s="31">
        <f>'M5 - Sparkling Water &amp; Soda'!N554</f>
        <v/>
      </c>
      <c r="I2382" s="15">
        <f>'M5 - Sparkling Water &amp; Soda'!AJ554</f>
        <v/>
      </c>
      <c r="J2382" s="15" t="inlineStr">
        <is>
          <t>Capture live promo to assess.</t>
        </is>
      </c>
    </row>
    <row r="2383" ht="28" customHeight="1">
      <c r="A2383" s="15" t="inlineStr">
        <is>
          <t>Coca-Cola</t>
        </is>
      </c>
      <c r="B2383" s="15" t="inlineStr">
        <is>
          <t>Coca-Cola Zero Sugar | Cherry | single 355mL</t>
        </is>
      </c>
      <c r="C2383" s="15" t="inlineStr">
        <is>
          <t>5) Sparkling water &amp; soda</t>
        </is>
      </c>
      <c r="D2383" s="30">
        <f>'M5 - Sparkling Water &amp; Soda'!F555</f>
        <v/>
      </c>
      <c r="E2383" s="33">
        <f>'M5 - Sparkling Water &amp; Soda'!J555</f>
        <v/>
      </c>
      <c r="F2383" s="31">
        <f>'M5 - Sparkling Water &amp; Soda'!K555</f>
        <v/>
      </c>
      <c r="G2383" s="30">
        <f>'M5 - Sparkling Water &amp; Soda'!AM555</f>
        <v/>
      </c>
      <c r="H2383" s="31">
        <f>'M5 - Sparkling Water &amp; Soda'!N555</f>
        <v/>
      </c>
      <c r="I2383" s="15">
        <f>'M5 - Sparkling Water &amp; Soda'!AJ555</f>
        <v/>
      </c>
      <c r="J2383" s="15" t="inlineStr">
        <is>
          <t>Capture live promo to assess.</t>
        </is>
      </c>
    </row>
    <row r="2384" ht="28" customHeight="1">
      <c r="A2384" s="15" t="inlineStr">
        <is>
          <t>Coca-Cola</t>
        </is>
      </c>
      <c r="B2384" s="15" t="inlineStr">
        <is>
          <t>Coca-Cola Zero Sugar | Cherry | 8-pack 355mL</t>
        </is>
      </c>
      <c r="C2384" s="15" t="inlineStr">
        <is>
          <t>5) Sparkling water &amp; soda</t>
        </is>
      </c>
      <c r="D2384" s="30">
        <f>'M5 - Sparkling Water &amp; Soda'!F556</f>
        <v/>
      </c>
      <c r="E2384" s="33">
        <f>'M5 - Sparkling Water &amp; Soda'!J556</f>
        <v/>
      </c>
      <c r="F2384" s="31">
        <f>'M5 - Sparkling Water &amp; Soda'!K556</f>
        <v/>
      </c>
      <c r="G2384" s="30">
        <f>'M5 - Sparkling Water &amp; Soda'!AM556</f>
        <v/>
      </c>
      <c r="H2384" s="31">
        <f>'M5 - Sparkling Water &amp; Soda'!N556</f>
        <v/>
      </c>
      <c r="I2384" s="15">
        <f>'M5 - Sparkling Water &amp; Soda'!AJ556</f>
        <v/>
      </c>
      <c r="J2384" s="15" t="inlineStr">
        <is>
          <t>Capture live promo to assess.</t>
        </is>
      </c>
    </row>
    <row r="2385" ht="28" customHeight="1">
      <c r="A2385" s="15" t="inlineStr">
        <is>
          <t>Coca-Cola</t>
        </is>
      </c>
      <c r="B2385" s="15" t="inlineStr">
        <is>
          <t>Coca-Cola Zero Sugar | Cherry | 12-pack 355mL</t>
        </is>
      </c>
      <c r="C2385" s="15" t="inlineStr">
        <is>
          <t>5) Sparkling water &amp; soda</t>
        </is>
      </c>
      <c r="D2385" s="30">
        <f>'M5 - Sparkling Water &amp; Soda'!F557</f>
        <v/>
      </c>
      <c r="E2385" s="33">
        <f>'M5 - Sparkling Water &amp; Soda'!J557</f>
        <v/>
      </c>
      <c r="F2385" s="31">
        <f>'M5 - Sparkling Water &amp; Soda'!K557</f>
        <v/>
      </c>
      <c r="G2385" s="30">
        <f>'M5 - Sparkling Water &amp; Soda'!AM557</f>
        <v/>
      </c>
      <c r="H2385" s="31">
        <f>'M5 - Sparkling Water &amp; Soda'!N557</f>
        <v/>
      </c>
      <c r="I2385" s="15">
        <f>'M5 - Sparkling Water &amp; Soda'!AJ557</f>
        <v/>
      </c>
      <c r="J2385" s="15" t="inlineStr">
        <is>
          <t>Capture live promo to assess.</t>
        </is>
      </c>
    </row>
    <row r="2386" ht="28" customHeight="1">
      <c r="A2386" s="15" t="inlineStr">
        <is>
          <t>Coca-Cola</t>
        </is>
      </c>
      <c r="B2386" s="15" t="inlineStr">
        <is>
          <t>Coca-Cola Zero Sugar | Cherry | 15-pack 355mL</t>
        </is>
      </c>
      <c r="C2386" s="15" t="inlineStr">
        <is>
          <t>5) Sparkling water &amp; soda</t>
        </is>
      </c>
      <c r="D2386" s="30">
        <f>'M5 - Sparkling Water &amp; Soda'!F558</f>
        <v/>
      </c>
      <c r="E2386" s="33">
        <f>'M5 - Sparkling Water &amp; Soda'!J558</f>
        <v/>
      </c>
      <c r="F2386" s="31">
        <f>'M5 - Sparkling Water &amp; Soda'!K558</f>
        <v/>
      </c>
      <c r="G2386" s="30">
        <f>'M5 - Sparkling Water &amp; Soda'!AM558</f>
        <v/>
      </c>
      <c r="H2386" s="31">
        <f>'M5 - Sparkling Water &amp; Soda'!N558</f>
        <v/>
      </c>
      <c r="I2386" s="15">
        <f>'M5 - Sparkling Water &amp; Soda'!AJ558</f>
        <v/>
      </c>
      <c r="J2386" s="15" t="inlineStr">
        <is>
          <t>Capture live promo to assess.</t>
        </is>
      </c>
    </row>
    <row r="2387" ht="28" customHeight="1">
      <c r="A2387" s="15" t="inlineStr">
        <is>
          <t>Coca-Cola</t>
        </is>
      </c>
      <c r="B2387" s="15" t="inlineStr">
        <is>
          <t>Coca-Cola Zero Sugar | Cherry | 18-pack 355mL</t>
        </is>
      </c>
      <c r="C2387" s="15" t="inlineStr">
        <is>
          <t>5) Sparkling water &amp; soda</t>
        </is>
      </c>
      <c r="D2387" s="30">
        <f>'M5 - Sparkling Water &amp; Soda'!F559</f>
        <v/>
      </c>
      <c r="E2387" s="33">
        <f>'M5 - Sparkling Water &amp; Soda'!J559</f>
        <v/>
      </c>
      <c r="F2387" s="31">
        <f>'M5 - Sparkling Water &amp; Soda'!K559</f>
        <v/>
      </c>
      <c r="G2387" s="30">
        <f>'M5 - Sparkling Water &amp; Soda'!AM559</f>
        <v/>
      </c>
      <c r="H2387" s="31">
        <f>'M5 - Sparkling Water &amp; Soda'!N559</f>
        <v/>
      </c>
      <c r="I2387" s="15">
        <f>'M5 - Sparkling Water &amp; Soda'!AJ559</f>
        <v/>
      </c>
      <c r="J2387" s="15" t="inlineStr">
        <is>
          <t>Capture live promo to assess.</t>
        </is>
      </c>
    </row>
    <row r="2388" ht="28" customHeight="1">
      <c r="A2388" s="15" t="inlineStr">
        <is>
          <t>Coca-Cola</t>
        </is>
      </c>
      <c r="B2388" s="15" t="inlineStr">
        <is>
          <t>Coca-Cola Zero Sugar | Cherry | 24-pack 355mL</t>
        </is>
      </c>
      <c r="C2388" s="15" t="inlineStr">
        <is>
          <t>5) Sparkling water &amp; soda</t>
        </is>
      </c>
      <c r="D2388" s="30">
        <f>'M5 - Sparkling Water &amp; Soda'!F560</f>
        <v/>
      </c>
      <c r="E2388" s="33">
        <f>'M5 - Sparkling Water &amp; Soda'!J560</f>
        <v/>
      </c>
      <c r="F2388" s="31">
        <f>'M5 - Sparkling Water &amp; Soda'!K560</f>
        <v/>
      </c>
      <c r="G2388" s="30">
        <f>'M5 - Sparkling Water &amp; Soda'!AM560</f>
        <v/>
      </c>
      <c r="H2388" s="31">
        <f>'M5 - Sparkling Water &amp; Soda'!N560</f>
        <v/>
      </c>
      <c r="I2388" s="15">
        <f>'M5 - Sparkling Water &amp; Soda'!AJ560</f>
        <v/>
      </c>
      <c r="J2388" s="15" t="inlineStr">
        <is>
          <t>Capture live promo to assess.</t>
        </is>
      </c>
    </row>
    <row r="2389" ht="28" customHeight="1">
      <c r="A2389" s="15" t="inlineStr">
        <is>
          <t>Coca-Cola</t>
        </is>
      </c>
      <c r="B2389" s="15" t="inlineStr">
        <is>
          <t>Coca-Cola Zero Sugar | Vanilla | single 355mL</t>
        </is>
      </c>
      <c r="C2389" s="15" t="inlineStr">
        <is>
          <t>5) Sparkling water &amp; soda</t>
        </is>
      </c>
      <c r="D2389" s="30">
        <f>'M5 - Sparkling Water &amp; Soda'!F561</f>
        <v/>
      </c>
      <c r="E2389" s="33">
        <f>'M5 - Sparkling Water &amp; Soda'!J561</f>
        <v/>
      </c>
      <c r="F2389" s="31">
        <f>'M5 - Sparkling Water &amp; Soda'!K561</f>
        <v/>
      </c>
      <c r="G2389" s="30">
        <f>'M5 - Sparkling Water &amp; Soda'!AM561</f>
        <v/>
      </c>
      <c r="H2389" s="31">
        <f>'M5 - Sparkling Water &amp; Soda'!N561</f>
        <v/>
      </c>
      <c r="I2389" s="15">
        <f>'M5 - Sparkling Water &amp; Soda'!AJ561</f>
        <v/>
      </c>
      <c r="J2389" s="15" t="inlineStr">
        <is>
          <t>Capture live promo to assess.</t>
        </is>
      </c>
    </row>
    <row r="2390" ht="28" customHeight="1">
      <c r="A2390" s="15" t="inlineStr">
        <is>
          <t>Coca-Cola</t>
        </is>
      </c>
      <c r="B2390" s="15" t="inlineStr">
        <is>
          <t>Coca-Cola Zero Sugar | Vanilla | 8-pack 355mL</t>
        </is>
      </c>
      <c r="C2390" s="15" t="inlineStr">
        <is>
          <t>5) Sparkling water &amp; soda</t>
        </is>
      </c>
      <c r="D2390" s="30">
        <f>'M5 - Sparkling Water &amp; Soda'!F562</f>
        <v/>
      </c>
      <c r="E2390" s="33">
        <f>'M5 - Sparkling Water &amp; Soda'!J562</f>
        <v/>
      </c>
      <c r="F2390" s="31">
        <f>'M5 - Sparkling Water &amp; Soda'!K562</f>
        <v/>
      </c>
      <c r="G2390" s="30">
        <f>'M5 - Sparkling Water &amp; Soda'!AM562</f>
        <v/>
      </c>
      <c r="H2390" s="31">
        <f>'M5 - Sparkling Water &amp; Soda'!N562</f>
        <v/>
      </c>
      <c r="I2390" s="15">
        <f>'M5 - Sparkling Water &amp; Soda'!AJ562</f>
        <v/>
      </c>
      <c r="J2390" s="15" t="inlineStr">
        <is>
          <t>Capture live promo to assess.</t>
        </is>
      </c>
    </row>
    <row r="2391" ht="28" customHeight="1">
      <c r="A2391" s="15" t="inlineStr">
        <is>
          <t>Coca-Cola</t>
        </is>
      </c>
      <c r="B2391" s="15" t="inlineStr">
        <is>
          <t>Coca-Cola Zero Sugar | Vanilla | 12-pack 355mL</t>
        </is>
      </c>
      <c r="C2391" s="15" t="inlineStr">
        <is>
          <t>5) Sparkling water &amp; soda</t>
        </is>
      </c>
      <c r="D2391" s="30">
        <f>'M5 - Sparkling Water &amp; Soda'!F563</f>
        <v/>
      </c>
      <c r="E2391" s="33">
        <f>'M5 - Sparkling Water &amp; Soda'!J563</f>
        <v/>
      </c>
      <c r="F2391" s="31">
        <f>'M5 - Sparkling Water &amp; Soda'!K563</f>
        <v/>
      </c>
      <c r="G2391" s="30">
        <f>'M5 - Sparkling Water &amp; Soda'!AM563</f>
        <v/>
      </c>
      <c r="H2391" s="31">
        <f>'M5 - Sparkling Water &amp; Soda'!N563</f>
        <v/>
      </c>
      <c r="I2391" s="15">
        <f>'M5 - Sparkling Water &amp; Soda'!AJ563</f>
        <v/>
      </c>
      <c r="J2391" s="15" t="inlineStr">
        <is>
          <t>Capture live promo to assess.</t>
        </is>
      </c>
    </row>
    <row r="2392" ht="28" customHeight="1">
      <c r="A2392" s="15" t="inlineStr">
        <is>
          <t>Coca-Cola</t>
        </is>
      </c>
      <c r="B2392" s="15" t="inlineStr">
        <is>
          <t>Coca-Cola Zero Sugar | Vanilla | 15-pack 355mL</t>
        </is>
      </c>
      <c r="C2392" s="15" t="inlineStr">
        <is>
          <t>5) Sparkling water &amp; soda</t>
        </is>
      </c>
      <c r="D2392" s="30">
        <f>'M5 - Sparkling Water &amp; Soda'!F564</f>
        <v/>
      </c>
      <c r="E2392" s="33">
        <f>'M5 - Sparkling Water &amp; Soda'!J564</f>
        <v/>
      </c>
      <c r="F2392" s="31">
        <f>'M5 - Sparkling Water &amp; Soda'!K564</f>
        <v/>
      </c>
      <c r="G2392" s="30">
        <f>'M5 - Sparkling Water &amp; Soda'!AM564</f>
        <v/>
      </c>
      <c r="H2392" s="31">
        <f>'M5 - Sparkling Water &amp; Soda'!N564</f>
        <v/>
      </c>
      <c r="I2392" s="15">
        <f>'M5 - Sparkling Water &amp; Soda'!AJ564</f>
        <v/>
      </c>
      <c r="J2392" s="15" t="inlineStr">
        <is>
          <t>Capture live promo to assess.</t>
        </is>
      </c>
    </row>
    <row r="2393" ht="28" customHeight="1">
      <c r="A2393" s="15" t="inlineStr">
        <is>
          <t>Coca-Cola</t>
        </is>
      </c>
      <c r="B2393" s="15" t="inlineStr">
        <is>
          <t>Coca-Cola Zero Sugar | Vanilla | 18-pack 355mL</t>
        </is>
      </c>
      <c r="C2393" s="15" t="inlineStr">
        <is>
          <t>5) Sparkling water &amp; soda</t>
        </is>
      </c>
      <c r="D2393" s="30">
        <f>'M5 - Sparkling Water &amp; Soda'!F565</f>
        <v/>
      </c>
      <c r="E2393" s="33">
        <f>'M5 - Sparkling Water &amp; Soda'!J565</f>
        <v/>
      </c>
      <c r="F2393" s="31">
        <f>'M5 - Sparkling Water &amp; Soda'!K565</f>
        <v/>
      </c>
      <c r="G2393" s="30">
        <f>'M5 - Sparkling Water &amp; Soda'!AM565</f>
        <v/>
      </c>
      <c r="H2393" s="31">
        <f>'M5 - Sparkling Water &amp; Soda'!N565</f>
        <v/>
      </c>
      <c r="I2393" s="15">
        <f>'M5 - Sparkling Water &amp; Soda'!AJ565</f>
        <v/>
      </c>
      <c r="J2393" s="15" t="inlineStr">
        <is>
          <t>Capture live promo to assess.</t>
        </is>
      </c>
    </row>
    <row r="2394" ht="28" customHeight="1">
      <c r="A2394" s="15" t="inlineStr">
        <is>
          <t>Coca-Cola</t>
        </is>
      </c>
      <c r="B2394" s="15" t="inlineStr">
        <is>
          <t>Coca-Cola Zero Sugar | Vanilla | 24-pack 355mL</t>
        </is>
      </c>
      <c r="C2394" s="15" t="inlineStr">
        <is>
          <t>5) Sparkling water &amp; soda</t>
        </is>
      </c>
      <c r="D2394" s="30">
        <f>'M5 - Sparkling Water &amp; Soda'!F566</f>
        <v/>
      </c>
      <c r="E2394" s="33">
        <f>'M5 - Sparkling Water &amp; Soda'!J566</f>
        <v/>
      </c>
      <c r="F2394" s="31">
        <f>'M5 - Sparkling Water &amp; Soda'!K566</f>
        <v/>
      </c>
      <c r="G2394" s="30">
        <f>'M5 - Sparkling Water &amp; Soda'!AM566</f>
        <v/>
      </c>
      <c r="H2394" s="31">
        <f>'M5 - Sparkling Water &amp; Soda'!N566</f>
        <v/>
      </c>
      <c r="I2394" s="15">
        <f>'M5 - Sparkling Water &amp; Soda'!AJ566</f>
        <v/>
      </c>
      <c r="J2394" s="15" t="inlineStr">
        <is>
          <t>Capture live promo to assess.</t>
        </is>
      </c>
    </row>
    <row r="2395" ht="28" customHeight="1">
      <c r="A2395" s="15" t="inlineStr">
        <is>
          <t>Diet Coke</t>
        </is>
      </c>
      <c r="B2395" s="15" t="inlineStr">
        <is>
          <t>Diet Coke | Original | single 355mL</t>
        </is>
      </c>
      <c r="C2395" s="15" t="inlineStr">
        <is>
          <t>5) Sparkling water &amp; soda</t>
        </is>
      </c>
      <c r="D2395" s="30">
        <f>'M5 - Sparkling Water &amp; Soda'!F567</f>
        <v/>
      </c>
      <c r="E2395" s="33">
        <f>'M5 - Sparkling Water &amp; Soda'!J567</f>
        <v/>
      </c>
      <c r="F2395" s="31">
        <f>'M5 - Sparkling Water &amp; Soda'!K567</f>
        <v/>
      </c>
      <c r="G2395" s="30">
        <f>'M5 - Sparkling Water &amp; Soda'!AM567</f>
        <v/>
      </c>
      <c r="H2395" s="31">
        <f>'M5 - Sparkling Water &amp; Soda'!N567</f>
        <v/>
      </c>
      <c r="I2395" s="15">
        <f>'M5 - Sparkling Water &amp; Soda'!AJ567</f>
        <v/>
      </c>
      <c r="J2395" s="15" t="inlineStr">
        <is>
          <t>Capture live promo to assess.</t>
        </is>
      </c>
    </row>
    <row r="2396" ht="28" customHeight="1">
      <c r="A2396" s="15" t="inlineStr">
        <is>
          <t>Diet Coke</t>
        </is>
      </c>
      <c r="B2396" s="15" t="inlineStr">
        <is>
          <t>Diet Coke | Original | 8-pack 355mL</t>
        </is>
      </c>
      <c r="C2396" s="15" t="inlineStr">
        <is>
          <t>5) Sparkling water &amp; soda</t>
        </is>
      </c>
      <c r="D2396" s="30">
        <f>'M5 - Sparkling Water &amp; Soda'!F568</f>
        <v/>
      </c>
      <c r="E2396" s="33">
        <f>'M5 - Sparkling Water &amp; Soda'!J568</f>
        <v/>
      </c>
      <c r="F2396" s="31">
        <f>'M5 - Sparkling Water &amp; Soda'!K568</f>
        <v/>
      </c>
      <c r="G2396" s="30">
        <f>'M5 - Sparkling Water &amp; Soda'!AM568</f>
        <v/>
      </c>
      <c r="H2396" s="31">
        <f>'M5 - Sparkling Water &amp; Soda'!N568</f>
        <v/>
      </c>
      <c r="I2396" s="15">
        <f>'M5 - Sparkling Water &amp; Soda'!AJ568</f>
        <v/>
      </c>
      <c r="J2396" s="15" t="inlineStr">
        <is>
          <t>Capture live promo to assess.</t>
        </is>
      </c>
    </row>
    <row r="2397" ht="28" customHeight="1">
      <c r="A2397" s="15" t="inlineStr">
        <is>
          <t>Diet Coke</t>
        </is>
      </c>
      <c r="B2397" s="15" t="inlineStr">
        <is>
          <t>Diet Coke | Original | 12-pack 355mL</t>
        </is>
      </c>
      <c r="C2397" s="15" t="inlineStr">
        <is>
          <t>5) Sparkling water &amp; soda</t>
        </is>
      </c>
      <c r="D2397" s="30">
        <f>'M5 - Sparkling Water &amp; Soda'!F569</f>
        <v/>
      </c>
      <c r="E2397" s="33">
        <f>'M5 - Sparkling Water &amp; Soda'!J569</f>
        <v/>
      </c>
      <c r="F2397" s="31">
        <f>'M5 - Sparkling Water &amp; Soda'!K569</f>
        <v/>
      </c>
      <c r="G2397" s="30">
        <f>'M5 - Sparkling Water &amp; Soda'!AM569</f>
        <v/>
      </c>
      <c r="H2397" s="31">
        <f>'M5 - Sparkling Water &amp; Soda'!N569</f>
        <v/>
      </c>
      <c r="I2397" s="15">
        <f>'M5 - Sparkling Water &amp; Soda'!AJ569</f>
        <v/>
      </c>
      <c r="J2397" s="15" t="inlineStr">
        <is>
          <t>Capture live promo to assess.</t>
        </is>
      </c>
    </row>
    <row r="2398" ht="28" customHeight="1">
      <c r="A2398" s="15" t="inlineStr">
        <is>
          <t>Diet Coke</t>
        </is>
      </c>
      <c r="B2398" s="15" t="inlineStr">
        <is>
          <t>Diet Coke | Original | 15-pack 355mL</t>
        </is>
      </c>
      <c r="C2398" s="15" t="inlineStr">
        <is>
          <t>5) Sparkling water &amp; soda</t>
        </is>
      </c>
      <c r="D2398" s="30">
        <f>'M5 - Sparkling Water &amp; Soda'!F570</f>
        <v/>
      </c>
      <c r="E2398" s="33">
        <f>'M5 - Sparkling Water &amp; Soda'!J570</f>
        <v/>
      </c>
      <c r="F2398" s="31">
        <f>'M5 - Sparkling Water &amp; Soda'!K570</f>
        <v/>
      </c>
      <c r="G2398" s="30">
        <f>'M5 - Sparkling Water &amp; Soda'!AM570</f>
        <v/>
      </c>
      <c r="H2398" s="31">
        <f>'M5 - Sparkling Water &amp; Soda'!N570</f>
        <v/>
      </c>
      <c r="I2398" s="15">
        <f>'M5 - Sparkling Water &amp; Soda'!AJ570</f>
        <v/>
      </c>
      <c r="J2398" s="15" t="inlineStr">
        <is>
          <t>Capture live promo to assess.</t>
        </is>
      </c>
    </row>
    <row r="2399" ht="28" customHeight="1">
      <c r="A2399" s="15" t="inlineStr">
        <is>
          <t>Diet Coke</t>
        </is>
      </c>
      <c r="B2399" s="15" t="inlineStr">
        <is>
          <t>Diet Coke | Original | 18-pack 355mL</t>
        </is>
      </c>
      <c r="C2399" s="15" t="inlineStr">
        <is>
          <t>5) Sparkling water &amp; soda</t>
        </is>
      </c>
      <c r="D2399" s="30">
        <f>'M5 - Sparkling Water &amp; Soda'!F571</f>
        <v/>
      </c>
      <c r="E2399" s="33">
        <f>'M5 - Sparkling Water &amp; Soda'!J571</f>
        <v/>
      </c>
      <c r="F2399" s="31">
        <f>'M5 - Sparkling Water &amp; Soda'!K571</f>
        <v/>
      </c>
      <c r="G2399" s="30">
        <f>'M5 - Sparkling Water &amp; Soda'!AM571</f>
        <v/>
      </c>
      <c r="H2399" s="31">
        <f>'M5 - Sparkling Water &amp; Soda'!N571</f>
        <v/>
      </c>
      <c r="I2399" s="15">
        <f>'M5 - Sparkling Water &amp; Soda'!AJ571</f>
        <v/>
      </c>
      <c r="J2399" s="15" t="inlineStr">
        <is>
          <t>Capture live promo to assess.</t>
        </is>
      </c>
    </row>
    <row r="2400" ht="28" customHeight="1">
      <c r="A2400" s="15" t="inlineStr">
        <is>
          <t>Diet Coke</t>
        </is>
      </c>
      <c r="B2400" s="15" t="inlineStr">
        <is>
          <t>Diet Coke | Original | 24-pack 355mL</t>
        </is>
      </c>
      <c r="C2400" s="15" t="inlineStr">
        <is>
          <t>5) Sparkling water &amp; soda</t>
        </is>
      </c>
      <c r="D2400" s="30">
        <f>'M5 - Sparkling Water &amp; Soda'!F572</f>
        <v/>
      </c>
      <c r="E2400" s="33">
        <f>'M5 - Sparkling Water &amp; Soda'!J572</f>
        <v/>
      </c>
      <c r="F2400" s="31">
        <f>'M5 - Sparkling Water &amp; Soda'!K572</f>
        <v/>
      </c>
      <c r="G2400" s="30">
        <f>'M5 - Sparkling Water &amp; Soda'!AM572</f>
        <v/>
      </c>
      <c r="H2400" s="31">
        <f>'M5 - Sparkling Water &amp; Soda'!N572</f>
        <v/>
      </c>
      <c r="I2400" s="15">
        <f>'M5 - Sparkling Water &amp; Soda'!AJ572</f>
        <v/>
      </c>
      <c r="J2400" s="15" t="inlineStr">
        <is>
          <t>Capture live promo to assess.</t>
        </is>
      </c>
    </row>
    <row r="2401" ht="28" customHeight="1">
      <c r="A2401" s="15" t="inlineStr">
        <is>
          <t>Diet Coke</t>
        </is>
      </c>
      <c r="B2401" s="15" t="inlineStr">
        <is>
          <t>Diet Coke | Cherry | single 355mL</t>
        </is>
      </c>
      <c r="C2401" s="15" t="inlineStr">
        <is>
          <t>5) Sparkling water &amp; soda</t>
        </is>
      </c>
      <c r="D2401" s="30">
        <f>'M5 - Sparkling Water &amp; Soda'!F573</f>
        <v/>
      </c>
      <c r="E2401" s="33">
        <f>'M5 - Sparkling Water &amp; Soda'!J573</f>
        <v/>
      </c>
      <c r="F2401" s="31">
        <f>'M5 - Sparkling Water &amp; Soda'!K573</f>
        <v/>
      </c>
      <c r="G2401" s="30">
        <f>'M5 - Sparkling Water &amp; Soda'!AM573</f>
        <v/>
      </c>
      <c r="H2401" s="31">
        <f>'M5 - Sparkling Water &amp; Soda'!N573</f>
        <v/>
      </c>
      <c r="I2401" s="15">
        <f>'M5 - Sparkling Water &amp; Soda'!AJ573</f>
        <v/>
      </c>
      <c r="J2401" s="15" t="inlineStr">
        <is>
          <t>Capture live promo to assess.</t>
        </is>
      </c>
    </row>
    <row r="2402" ht="28" customHeight="1">
      <c r="A2402" s="15" t="inlineStr">
        <is>
          <t>Diet Coke</t>
        </is>
      </c>
      <c r="B2402" s="15" t="inlineStr">
        <is>
          <t>Diet Coke | Cherry | 8-pack 355mL</t>
        </is>
      </c>
      <c r="C2402" s="15" t="inlineStr">
        <is>
          <t>5) Sparkling water &amp; soda</t>
        </is>
      </c>
      <c r="D2402" s="30">
        <f>'M5 - Sparkling Water &amp; Soda'!F574</f>
        <v/>
      </c>
      <c r="E2402" s="33">
        <f>'M5 - Sparkling Water &amp; Soda'!J574</f>
        <v/>
      </c>
      <c r="F2402" s="31">
        <f>'M5 - Sparkling Water &amp; Soda'!K574</f>
        <v/>
      </c>
      <c r="G2402" s="30">
        <f>'M5 - Sparkling Water &amp; Soda'!AM574</f>
        <v/>
      </c>
      <c r="H2402" s="31">
        <f>'M5 - Sparkling Water &amp; Soda'!N574</f>
        <v/>
      </c>
      <c r="I2402" s="15">
        <f>'M5 - Sparkling Water &amp; Soda'!AJ574</f>
        <v/>
      </c>
      <c r="J2402" s="15" t="inlineStr">
        <is>
          <t>Capture live promo to assess.</t>
        </is>
      </c>
    </row>
    <row r="2403" ht="28" customHeight="1">
      <c r="A2403" s="15" t="inlineStr">
        <is>
          <t>Diet Coke</t>
        </is>
      </c>
      <c r="B2403" s="15" t="inlineStr">
        <is>
          <t>Diet Coke | Cherry | 12-pack 355mL</t>
        </is>
      </c>
      <c r="C2403" s="15" t="inlineStr">
        <is>
          <t>5) Sparkling water &amp; soda</t>
        </is>
      </c>
      <c r="D2403" s="30">
        <f>'M5 - Sparkling Water &amp; Soda'!F575</f>
        <v/>
      </c>
      <c r="E2403" s="33">
        <f>'M5 - Sparkling Water &amp; Soda'!J575</f>
        <v/>
      </c>
      <c r="F2403" s="31">
        <f>'M5 - Sparkling Water &amp; Soda'!K575</f>
        <v/>
      </c>
      <c r="G2403" s="30">
        <f>'M5 - Sparkling Water &amp; Soda'!AM575</f>
        <v/>
      </c>
      <c r="H2403" s="31">
        <f>'M5 - Sparkling Water &amp; Soda'!N575</f>
        <v/>
      </c>
      <c r="I2403" s="15">
        <f>'M5 - Sparkling Water &amp; Soda'!AJ575</f>
        <v/>
      </c>
      <c r="J2403" s="15" t="inlineStr">
        <is>
          <t>Capture live promo to assess.</t>
        </is>
      </c>
    </row>
    <row r="2404" ht="28" customHeight="1">
      <c r="A2404" s="15" t="inlineStr">
        <is>
          <t>Diet Coke</t>
        </is>
      </c>
      <c r="B2404" s="15" t="inlineStr">
        <is>
          <t>Diet Coke | Cherry | 15-pack 355mL</t>
        </is>
      </c>
      <c r="C2404" s="15" t="inlineStr">
        <is>
          <t>5) Sparkling water &amp; soda</t>
        </is>
      </c>
      <c r="D2404" s="30">
        <f>'M5 - Sparkling Water &amp; Soda'!F576</f>
        <v/>
      </c>
      <c r="E2404" s="33">
        <f>'M5 - Sparkling Water &amp; Soda'!J576</f>
        <v/>
      </c>
      <c r="F2404" s="31">
        <f>'M5 - Sparkling Water &amp; Soda'!K576</f>
        <v/>
      </c>
      <c r="G2404" s="30">
        <f>'M5 - Sparkling Water &amp; Soda'!AM576</f>
        <v/>
      </c>
      <c r="H2404" s="31">
        <f>'M5 - Sparkling Water &amp; Soda'!N576</f>
        <v/>
      </c>
      <c r="I2404" s="15">
        <f>'M5 - Sparkling Water &amp; Soda'!AJ576</f>
        <v/>
      </c>
      <c r="J2404" s="15" t="inlineStr">
        <is>
          <t>Capture live promo to assess.</t>
        </is>
      </c>
    </row>
    <row r="2405" ht="28" customHeight="1">
      <c r="A2405" s="15" t="inlineStr">
        <is>
          <t>Diet Coke</t>
        </is>
      </c>
      <c r="B2405" s="15" t="inlineStr">
        <is>
          <t>Diet Coke | Cherry | 18-pack 355mL</t>
        </is>
      </c>
      <c r="C2405" s="15" t="inlineStr">
        <is>
          <t>5) Sparkling water &amp; soda</t>
        </is>
      </c>
      <c r="D2405" s="30">
        <f>'M5 - Sparkling Water &amp; Soda'!F577</f>
        <v/>
      </c>
      <c r="E2405" s="33">
        <f>'M5 - Sparkling Water &amp; Soda'!J577</f>
        <v/>
      </c>
      <c r="F2405" s="31">
        <f>'M5 - Sparkling Water &amp; Soda'!K577</f>
        <v/>
      </c>
      <c r="G2405" s="30">
        <f>'M5 - Sparkling Water &amp; Soda'!AM577</f>
        <v/>
      </c>
      <c r="H2405" s="31">
        <f>'M5 - Sparkling Water &amp; Soda'!N577</f>
        <v/>
      </c>
      <c r="I2405" s="15">
        <f>'M5 - Sparkling Water &amp; Soda'!AJ577</f>
        <v/>
      </c>
      <c r="J2405" s="15" t="inlineStr">
        <is>
          <t>Capture live promo to assess.</t>
        </is>
      </c>
    </row>
    <row r="2406" ht="28" customHeight="1">
      <c r="A2406" s="15" t="inlineStr">
        <is>
          <t>Diet Coke</t>
        </is>
      </c>
      <c r="B2406" s="15" t="inlineStr">
        <is>
          <t>Diet Coke | Cherry | 24-pack 355mL</t>
        </is>
      </c>
      <c r="C2406" s="15" t="inlineStr">
        <is>
          <t>5) Sparkling water &amp; soda</t>
        </is>
      </c>
      <c r="D2406" s="30">
        <f>'M5 - Sparkling Water &amp; Soda'!F578</f>
        <v/>
      </c>
      <c r="E2406" s="33">
        <f>'M5 - Sparkling Water &amp; Soda'!J578</f>
        <v/>
      </c>
      <c r="F2406" s="31">
        <f>'M5 - Sparkling Water &amp; Soda'!K578</f>
        <v/>
      </c>
      <c r="G2406" s="30">
        <f>'M5 - Sparkling Water &amp; Soda'!AM578</f>
        <v/>
      </c>
      <c r="H2406" s="31">
        <f>'M5 - Sparkling Water &amp; Soda'!N578</f>
        <v/>
      </c>
      <c r="I2406" s="15">
        <f>'M5 - Sparkling Water &amp; Soda'!AJ578</f>
        <v/>
      </c>
      <c r="J2406" s="15" t="inlineStr">
        <is>
          <t>Capture live promo to assess.</t>
        </is>
      </c>
    </row>
    <row r="2407" ht="28" customHeight="1">
      <c r="A2407" s="15" t="inlineStr">
        <is>
          <t>Diet Coke</t>
        </is>
      </c>
      <c r="B2407" s="15" t="inlineStr">
        <is>
          <t>Diet Coke | Lime | single 355mL</t>
        </is>
      </c>
      <c r="C2407" s="15" t="inlineStr">
        <is>
          <t>5) Sparkling water &amp; soda</t>
        </is>
      </c>
      <c r="D2407" s="30">
        <f>'M5 - Sparkling Water &amp; Soda'!F579</f>
        <v/>
      </c>
      <c r="E2407" s="33">
        <f>'M5 - Sparkling Water &amp; Soda'!J579</f>
        <v/>
      </c>
      <c r="F2407" s="31">
        <f>'M5 - Sparkling Water &amp; Soda'!K579</f>
        <v/>
      </c>
      <c r="G2407" s="30">
        <f>'M5 - Sparkling Water &amp; Soda'!AM579</f>
        <v/>
      </c>
      <c r="H2407" s="31">
        <f>'M5 - Sparkling Water &amp; Soda'!N579</f>
        <v/>
      </c>
      <c r="I2407" s="15">
        <f>'M5 - Sparkling Water &amp; Soda'!AJ579</f>
        <v/>
      </c>
      <c r="J2407" s="15" t="inlineStr">
        <is>
          <t>Capture live promo to assess.</t>
        </is>
      </c>
    </row>
    <row r="2408" ht="28" customHeight="1">
      <c r="A2408" s="15" t="inlineStr">
        <is>
          <t>Diet Coke</t>
        </is>
      </c>
      <c r="B2408" s="15" t="inlineStr">
        <is>
          <t>Diet Coke | Lime | 8-pack 355mL</t>
        </is>
      </c>
      <c r="C2408" s="15" t="inlineStr">
        <is>
          <t>5) Sparkling water &amp; soda</t>
        </is>
      </c>
      <c r="D2408" s="30">
        <f>'M5 - Sparkling Water &amp; Soda'!F580</f>
        <v/>
      </c>
      <c r="E2408" s="33">
        <f>'M5 - Sparkling Water &amp; Soda'!J580</f>
        <v/>
      </c>
      <c r="F2408" s="31">
        <f>'M5 - Sparkling Water &amp; Soda'!K580</f>
        <v/>
      </c>
      <c r="G2408" s="30">
        <f>'M5 - Sparkling Water &amp; Soda'!AM580</f>
        <v/>
      </c>
      <c r="H2408" s="31">
        <f>'M5 - Sparkling Water &amp; Soda'!N580</f>
        <v/>
      </c>
      <c r="I2408" s="15">
        <f>'M5 - Sparkling Water &amp; Soda'!AJ580</f>
        <v/>
      </c>
      <c r="J2408" s="15" t="inlineStr">
        <is>
          <t>Capture live promo to assess.</t>
        </is>
      </c>
    </row>
    <row r="2409" ht="28" customHeight="1">
      <c r="A2409" s="15" t="inlineStr">
        <is>
          <t>Diet Coke</t>
        </is>
      </c>
      <c r="B2409" s="15" t="inlineStr">
        <is>
          <t>Diet Coke | Lime | 12-pack 355mL</t>
        </is>
      </c>
      <c r="C2409" s="15" t="inlineStr">
        <is>
          <t>5) Sparkling water &amp; soda</t>
        </is>
      </c>
      <c r="D2409" s="30">
        <f>'M5 - Sparkling Water &amp; Soda'!F581</f>
        <v/>
      </c>
      <c r="E2409" s="33">
        <f>'M5 - Sparkling Water &amp; Soda'!J581</f>
        <v/>
      </c>
      <c r="F2409" s="31">
        <f>'M5 - Sparkling Water &amp; Soda'!K581</f>
        <v/>
      </c>
      <c r="G2409" s="30">
        <f>'M5 - Sparkling Water &amp; Soda'!AM581</f>
        <v/>
      </c>
      <c r="H2409" s="31">
        <f>'M5 - Sparkling Water &amp; Soda'!N581</f>
        <v/>
      </c>
      <c r="I2409" s="15">
        <f>'M5 - Sparkling Water &amp; Soda'!AJ581</f>
        <v/>
      </c>
      <c r="J2409" s="15" t="inlineStr">
        <is>
          <t>Capture live promo to assess.</t>
        </is>
      </c>
    </row>
    <row r="2410" ht="28" customHeight="1">
      <c r="A2410" s="15" t="inlineStr">
        <is>
          <t>Diet Coke</t>
        </is>
      </c>
      <c r="B2410" s="15" t="inlineStr">
        <is>
          <t>Diet Coke | Lime | 15-pack 355mL</t>
        </is>
      </c>
      <c r="C2410" s="15" t="inlineStr">
        <is>
          <t>5) Sparkling water &amp; soda</t>
        </is>
      </c>
      <c r="D2410" s="30">
        <f>'M5 - Sparkling Water &amp; Soda'!F582</f>
        <v/>
      </c>
      <c r="E2410" s="33">
        <f>'M5 - Sparkling Water &amp; Soda'!J582</f>
        <v/>
      </c>
      <c r="F2410" s="31">
        <f>'M5 - Sparkling Water &amp; Soda'!K582</f>
        <v/>
      </c>
      <c r="G2410" s="30">
        <f>'M5 - Sparkling Water &amp; Soda'!AM582</f>
        <v/>
      </c>
      <c r="H2410" s="31">
        <f>'M5 - Sparkling Water &amp; Soda'!N582</f>
        <v/>
      </c>
      <c r="I2410" s="15">
        <f>'M5 - Sparkling Water &amp; Soda'!AJ582</f>
        <v/>
      </c>
      <c r="J2410" s="15" t="inlineStr">
        <is>
          <t>Capture live promo to assess.</t>
        </is>
      </c>
    </row>
    <row r="2411" ht="28" customHeight="1">
      <c r="A2411" s="15" t="inlineStr">
        <is>
          <t>Diet Coke</t>
        </is>
      </c>
      <c r="B2411" s="15" t="inlineStr">
        <is>
          <t>Diet Coke | Lime | 18-pack 355mL</t>
        </is>
      </c>
      <c r="C2411" s="15" t="inlineStr">
        <is>
          <t>5) Sparkling water &amp; soda</t>
        </is>
      </c>
      <c r="D2411" s="30">
        <f>'M5 - Sparkling Water &amp; Soda'!F583</f>
        <v/>
      </c>
      <c r="E2411" s="33">
        <f>'M5 - Sparkling Water &amp; Soda'!J583</f>
        <v/>
      </c>
      <c r="F2411" s="31">
        <f>'M5 - Sparkling Water &amp; Soda'!K583</f>
        <v/>
      </c>
      <c r="G2411" s="30">
        <f>'M5 - Sparkling Water &amp; Soda'!AM583</f>
        <v/>
      </c>
      <c r="H2411" s="31">
        <f>'M5 - Sparkling Water &amp; Soda'!N583</f>
        <v/>
      </c>
      <c r="I2411" s="15">
        <f>'M5 - Sparkling Water &amp; Soda'!AJ583</f>
        <v/>
      </c>
      <c r="J2411" s="15" t="inlineStr">
        <is>
          <t>Capture live promo to assess.</t>
        </is>
      </c>
    </row>
    <row r="2412" ht="28" customHeight="1">
      <c r="A2412" s="15" t="inlineStr">
        <is>
          <t>Diet Coke</t>
        </is>
      </c>
      <c r="B2412" s="15" t="inlineStr">
        <is>
          <t>Diet Coke | Lime | 24-pack 355mL</t>
        </is>
      </c>
      <c r="C2412" s="15" t="inlineStr">
        <is>
          <t>5) Sparkling water &amp; soda</t>
        </is>
      </c>
      <c r="D2412" s="30">
        <f>'M5 - Sparkling Water &amp; Soda'!F584</f>
        <v/>
      </c>
      <c r="E2412" s="33">
        <f>'M5 - Sparkling Water &amp; Soda'!J584</f>
        <v/>
      </c>
      <c r="F2412" s="31">
        <f>'M5 - Sparkling Water &amp; Soda'!K584</f>
        <v/>
      </c>
      <c r="G2412" s="30">
        <f>'M5 - Sparkling Water &amp; Soda'!AM584</f>
        <v/>
      </c>
      <c r="H2412" s="31">
        <f>'M5 - Sparkling Water &amp; Soda'!N584</f>
        <v/>
      </c>
      <c r="I2412" s="15">
        <f>'M5 - Sparkling Water &amp; Soda'!AJ584</f>
        <v/>
      </c>
      <c r="J2412" s="15" t="inlineStr">
        <is>
          <t>Capture live promo to assess.</t>
        </is>
      </c>
    </row>
    <row r="2413" ht="28" customHeight="1">
      <c r="A2413" s="15" t="inlineStr">
        <is>
          <t>Diet Coke</t>
        </is>
      </c>
      <c r="B2413" s="15" t="inlineStr">
        <is>
          <t>Diet Coke | Caffeine-Free | single 355mL</t>
        </is>
      </c>
      <c r="C2413" s="15" t="inlineStr">
        <is>
          <t>5) Sparkling water &amp; soda</t>
        </is>
      </c>
      <c r="D2413" s="30">
        <f>'M5 - Sparkling Water &amp; Soda'!F585</f>
        <v/>
      </c>
      <c r="E2413" s="33">
        <f>'M5 - Sparkling Water &amp; Soda'!J585</f>
        <v/>
      </c>
      <c r="F2413" s="31">
        <f>'M5 - Sparkling Water &amp; Soda'!K585</f>
        <v/>
      </c>
      <c r="G2413" s="30">
        <f>'M5 - Sparkling Water &amp; Soda'!AM585</f>
        <v/>
      </c>
      <c r="H2413" s="31">
        <f>'M5 - Sparkling Water &amp; Soda'!N585</f>
        <v/>
      </c>
      <c r="I2413" s="15">
        <f>'M5 - Sparkling Water &amp; Soda'!AJ585</f>
        <v/>
      </c>
      <c r="J2413" s="15" t="inlineStr">
        <is>
          <t>Capture live promo to assess.</t>
        </is>
      </c>
    </row>
    <row r="2414" ht="28" customHeight="1">
      <c r="A2414" s="15" t="inlineStr">
        <is>
          <t>Diet Coke</t>
        </is>
      </c>
      <c r="B2414" s="15" t="inlineStr">
        <is>
          <t>Diet Coke | Caffeine-Free | 8-pack 355mL</t>
        </is>
      </c>
      <c r="C2414" s="15" t="inlineStr">
        <is>
          <t>5) Sparkling water &amp; soda</t>
        </is>
      </c>
      <c r="D2414" s="30">
        <f>'M5 - Sparkling Water &amp; Soda'!F586</f>
        <v/>
      </c>
      <c r="E2414" s="33">
        <f>'M5 - Sparkling Water &amp; Soda'!J586</f>
        <v/>
      </c>
      <c r="F2414" s="31">
        <f>'M5 - Sparkling Water &amp; Soda'!K586</f>
        <v/>
      </c>
      <c r="G2414" s="30">
        <f>'M5 - Sparkling Water &amp; Soda'!AM586</f>
        <v/>
      </c>
      <c r="H2414" s="31">
        <f>'M5 - Sparkling Water &amp; Soda'!N586</f>
        <v/>
      </c>
      <c r="I2414" s="15">
        <f>'M5 - Sparkling Water &amp; Soda'!AJ586</f>
        <v/>
      </c>
      <c r="J2414" s="15" t="inlineStr">
        <is>
          <t>Capture live promo to assess.</t>
        </is>
      </c>
    </row>
    <row r="2415" ht="28" customHeight="1">
      <c r="A2415" s="15" t="inlineStr">
        <is>
          <t>Diet Coke</t>
        </is>
      </c>
      <c r="B2415" s="15" t="inlineStr">
        <is>
          <t>Diet Coke | Caffeine-Free | 12-pack 355mL</t>
        </is>
      </c>
      <c r="C2415" s="15" t="inlineStr">
        <is>
          <t>5) Sparkling water &amp; soda</t>
        </is>
      </c>
      <c r="D2415" s="30">
        <f>'M5 - Sparkling Water &amp; Soda'!F587</f>
        <v/>
      </c>
      <c r="E2415" s="33">
        <f>'M5 - Sparkling Water &amp; Soda'!J587</f>
        <v/>
      </c>
      <c r="F2415" s="31">
        <f>'M5 - Sparkling Water &amp; Soda'!K587</f>
        <v/>
      </c>
      <c r="G2415" s="30">
        <f>'M5 - Sparkling Water &amp; Soda'!AM587</f>
        <v/>
      </c>
      <c r="H2415" s="31">
        <f>'M5 - Sparkling Water &amp; Soda'!N587</f>
        <v/>
      </c>
      <c r="I2415" s="15">
        <f>'M5 - Sparkling Water &amp; Soda'!AJ587</f>
        <v/>
      </c>
      <c r="J2415" s="15" t="inlineStr">
        <is>
          <t>Capture live promo to assess.</t>
        </is>
      </c>
    </row>
    <row r="2416" ht="28" customHeight="1">
      <c r="A2416" s="15" t="inlineStr">
        <is>
          <t>Diet Coke</t>
        </is>
      </c>
      <c r="B2416" s="15" t="inlineStr">
        <is>
          <t>Diet Coke | Caffeine-Free | 15-pack 355mL</t>
        </is>
      </c>
      <c r="C2416" s="15" t="inlineStr">
        <is>
          <t>5) Sparkling water &amp; soda</t>
        </is>
      </c>
      <c r="D2416" s="30">
        <f>'M5 - Sparkling Water &amp; Soda'!F588</f>
        <v/>
      </c>
      <c r="E2416" s="33">
        <f>'M5 - Sparkling Water &amp; Soda'!J588</f>
        <v/>
      </c>
      <c r="F2416" s="31">
        <f>'M5 - Sparkling Water &amp; Soda'!K588</f>
        <v/>
      </c>
      <c r="G2416" s="30">
        <f>'M5 - Sparkling Water &amp; Soda'!AM588</f>
        <v/>
      </c>
      <c r="H2416" s="31">
        <f>'M5 - Sparkling Water &amp; Soda'!N588</f>
        <v/>
      </c>
      <c r="I2416" s="15">
        <f>'M5 - Sparkling Water &amp; Soda'!AJ588</f>
        <v/>
      </c>
      <c r="J2416" s="15" t="inlineStr">
        <is>
          <t>Capture live promo to assess.</t>
        </is>
      </c>
    </row>
    <row r="2417" ht="28" customHeight="1">
      <c r="A2417" s="15" t="inlineStr">
        <is>
          <t>Diet Coke</t>
        </is>
      </c>
      <c r="B2417" s="15" t="inlineStr">
        <is>
          <t>Diet Coke | Caffeine-Free | 18-pack 355mL</t>
        </is>
      </c>
      <c r="C2417" s="15" t="inlineStr">
        <is>
          <t>5) Sparkling water &amp; soda</t>
        </is>
      </c>
      <c r="D2417" s="30">
        <f>'M5 - Sparkling Water &amp; Soda'!F589</f>
        <v/>
      </c>
      <c r="E2417" s="33">
        <f>'M5 - Sparkling Water &amp; Soda'!J589</f>
        <v/>
      </c>
      <c r="F2417" s="31">
        <f>'M5 - Sparkling Water &amp; Soda'!K589</f>
        <v/>
      </c>
      <c r="G2417" s="30">
        <f>'M5 - Sparkling Water &amp; Soda'!AM589</f>
        <v/>
      </c>
      <c r="H2417" s="31">
        <f>'M5 - Sparkling Water &amp; Soda'!N589</f>
        <v/>
      </c>
      <c r="I2417" s="15">
        <f>'M5 - Sparkling Water &amp; Soda'!AJ589</f>
        <v/>
      </c>
      <c r="J2417" s="15" t="inlineStr">
        <is>
          <t>Capture live promo to assess.</t>
        </is>
      </c>
    </row>
    <row r="2418" ht="28" customHeight="1">
      <c r="A2418" s="15" t="inlineStr">
        <is>
          <t>Diet Coke</t>
        </is>
      </c>
      <c r="B2418" s="15" t="inlineStr">
        <is>
          <t>Diet Coke | Caffeine-Free | 24-pack 355mL</t>
        </is>
      </c>
      <c r="C2418" s="15" t="inlineStr">
        <is>
          <t>5) Sparkling water &amp; soda</t>
        </is>
      </c>
      <c r="D2418" s="30">
        <f>'M5 - Sparkling Water &amp; Soda'!F590</f>
        <v/>
      </c>
      <c r="E2418" s="33">
        <f>'M5 - Sparkling Water &amp; Soda'!J590</f>
        <v/>
      </c>
      <c r="F2418" s="31">
        <f>'M5 - Sparkling Water &amp; Soda'!K590</f>
        <v/>
      </c>
      <c r="G2418" s="30">
        <f>'M5 - Sparkling Water &amp; Soda'!AM590</f>
        <v/>
      </c>
      <c r="H2418" s="31">
        <f>'M5 - Sparkling Water &amp; Soda'!N590</f>
        <v/>
      </c>
      <c r="I2418" s="15">
        <f>'M5 - Sparkling Water &amp; Soda'!AJ590</f>
        <v/>
      </c>
      <c r="J2418" s="15" t="inlineStr">
        <is>
          <t>Capture live promo to assess.</t>
        </is>
      </c>
    </row>
    <row r="2419" ht="28" customHeight="1">
      <c r="A2419" s="15" t="inlineStr">
        <is>
          <t>Sprite</t>
        </is>
      </c>
      <c r="B2419" s="15" t="inlineStr">
        <is>
          <t>Sprite Lemon-Lime | Original | single 355mL</t>
        </is>
      </c>
      <c r="C2419" s="15" t="inlineStr">
        <is>
          <t>5) Sparkling water &amp; soda</t>
        </is>
      </c>
      <c r="D2419" s="30">
        <f>'M5 - Sparkling Water &amp; Soda'!F591</f>
        <v/>
      </c>
      <c r="E2419" s="33">
        <f>'M5 - Sparkling Water &amp; Soda'!J591</f>
        <v/>
      </c>
      <c r="F2419" s="31">
        <f>'M5 - Sparkling Water &amp; Soda'!K591</f>
        <v/>
      </c>
      <c r="G2419" s="30">
        <f>'M5 - Sparkling Water &amp; Soda'!AM591</f>
        <v/>
      </c>
      <c r="H2419" s="31">
        <f>'M5 - Sparkling Water &amp; Soda'!N591</f>
        <v/>
      </c>
      <c r="I2419" s="15">
        <f>'M5 - Sparkling Water &amp; Soda'!AJ591</f>
        <v/>
      </c>
      <c r="J2419" s="15" t="inlineStr">
        <is>
          <t>Capture live promo to assess.</t>
        </is>
      </c>
    </row>
    <row r="2420" ht="28" customHeight="1">
      <c r="A2420" s="15" t="inlineStr">
        <is>
          <t>Sprite</t>
        </is>
      </c>
      <c r="B2420" s="15" t="inlineStr">
        <is>
          <t>Sprite Lemon-Lime | Original | 8-pack 355mL</t>
        </is>
      </c>
      <c r="C2420" s="15" t="inlineStr">
        <is>
          <t>5) Sparkling water &amp; soda</t>
        </is>
      </c>
      <c r="D2420" s="30">
        <f>'M5 - Sparkling Water &amp; Soda'!F592</f>
        <v/>
      </c>
      <c r="E2420" s="33">
        <f>'M5 - Sparkling Water &amp; Soda'!J592</f>
        <v/>
      </c>
      <c r="F2420" s="31">
        <f>'M5 - Sparkling Water &amp; Soda'!K592</f>
        <v/>
      </c>
      <c r="G2420" s="30">
        <f>'M5 - Sparkling Water &amp; Soda'!AM592</f>
        <v/>
      </c>
      <c r="H2420" s="31">
        <f>'M5 - Sparkling Water &amp; Soda'!N592</f>
        <v/>
      </c>
      <c r="I2420" s="15">
        <f>'M5 - Sparkling Water &amp; Soda'!AJ592</f>
        <v/>
      </c>
      <c r="J2420" s="15" t="inlineStr">
        <is>
          <t>Capture live promo to assess.</t>
        </is>
      </c>
    </row>
    <row r="2421" ht="28" customHeight="1">
      <c r="A2421" s="15" t="inlineStr">
        <is>
          <t>Sprite</t>
        </is>
      </c>
      <c r="B2421" s="15" t="inlineStr">
        <is>
          <t>Sprite Lemon-Lime | Original | 12-pack 355mL</t>
        </is>
      </c>
      <c r="C2421" s="15" t="inlineStr">
        <is>
          <t>5) Sparkling water &amp; soda</t>
        </is>
      </c>
      <c r="D2421" s="30">
        <f>'M5 - Sparkling Water &amp; Soda'!F593</f>
        <v/>
      </c>
      <c r="E2421" s="33">
        <f>'M5 - Sparkling Water &amp; Soda'!J593</f>
        <v/>
      </c>
      <c r="F2421" s="31">
        <f>'M5 - Sparkling Water &amp; Soda'!K593</f>
        <v/>
      </c>
      <c r="G2421" s="30">
        <f>'M5 - Sparkling Water &amp; Soda'!AM593</f>
        <v/>
      </c>
      <c r="H2421" s="31">
        <f>'M5 - Sparkling Water &amp; Soda'!N593</f>
        <v/>
      </c>
      <c r="I2421" s="15">
        <f>'M5 - Sparkling Water &amp; Soda'!AJ593</f>
        <v/>
      </c>
      <c r="J2421" s="15" t="inlineStr">
        <is>
          <t>Capture live promo to assess.</t>
        </is>
      </c>
    </row>
    <row r="2422" ht="28" customHeight="1">
      <c r="A2422" s="15" t="inlineStr">
        <is>
          <t>Sprite</t>
        </is>
      </c>
      <c r="B2422" s="15" t="inlineStr">
        <is>
          <t>Sprite Lemon-Lime | Original | 15-pack 355mL</t>
        </is>
      </c>
      <c r="C2422" s="15" t="inlineStr">
        <is>
          <t>5) Sparkling water &amp; soda</t>
        </is>
      </c>
      <c r="D2422" s="30">
        <f>'M5 - Sparkling Water &amp; Soda'!F594</f>
        <v/>
      </c>
      <c r="E2422" s="33">
        <f>'M5 - Sparkling Water &amp; Soda'!J594</f>
        <v/>
      </c>
      <c r="F2422" s="31">
        <f>'M5 - Sparkling Water &amp; Soda'!K594</f>
        <v/>
      </c>
      <c r="G2422" s="30">
        <f>'M5 - Sparkling Water &amp; Soda'!AM594</f>
        <v/>
      </c>
      <c r="H2422" s="31">
        <f>'M5 - Sparkling Water &amp; Soda'!N594</f>
        <v/>
      </c>
      <c r="I2422" s="15">
        <f>'M5 - Sparkling Water &amp; Soda'!AJ594</f>
        <v/>
      </c>
      <c r="J2422" s="15" t="inlineStr">
        <is>
          <t>Capture live promo to assess.</t>
        </is>
      </c>
    </row>
    <row r="2423" ht="28" customHeight="1">
      <c r="A2423" s="15" t="inlineStr">
        <is>
          <t>Sprite</t>
        </is>
      </c>
      <c r="B2423" s="15" t="inlineStr">
        <is>
          <t>Sprite Lemon-Lime | Original | 18-pack 355mL</t>
        </is>
      </c>
      <c r="C2423" s="15" t="inlineStr">
        <is>
          <t>5) Sparkling water &amp; soda</t>
        </is>
      </c>
      <c r="D2423" s="30">
        <f>'M5 - Sparkling Water &amp; Soda'!F595</f>
        <v/>
      </c>
      <c r="E2423" s="33">
        <f>'M5 - Sparkling Water &amp; Soda'!J595</f>
        <v/>
      </c>
      <c r="F2423" s="31">
        <f>'M5 - Sparkling Water &amp; Soda'!K595</f>
        <v/>
      </c>
      <c r="G2423" s="30">
        <f>'M5 - Sparkling Water &amp; Soda'!AM595</f>
        <v/>
      </c>
      <c r="H2423" s="31">
        <f>'M5 - Sparkling Water &amp; Soda'!N595</f>
        <v/>
      </c>
      <c r="I2423" s="15">
        <f>'M5 - Sparkling Water &amp; Soda'!AJ595</f>
        <v/>
      </c>
      <c r="J2423" s="15" t="inlineStr">
        <is>
          <t>Capture live promo to assess.</t>
        </is>
      </c>
    </row>
    <row r="2424" ht="28" customHeight="1">
      <c r="A2424" s="15" t="inlineStr">
        <is>
          <t>Sprite</t>
        </is>
      </c>
      <c r="B2424" s="15" t="inlineStr">
        <is>
          <t>Sprite Lemon-Lime | Original | 24-pack 355mL</t>
        </is>
      </c>
      <c r="C2424" s="15" t="inlineStr">
        <is>
          <t>5) Sparkling water &amp; soda</t>
        </is>
      </c>
      <c r="D2424" s="30">
        <f>'M5 - Sparkling Water &amp; Soda'!F596</f>
        <v/>
      </c>
      <c r="E2424" s="33">
        <f>'M5 - Sparkling Water &amp; Soda'!J596</f>
        <v/>
      </c>
      <c r="F2424" s="31">
        <f>'M5 - Sparkling Water &amp; Soda'!K596</f>
        <v/>
      </c>
      <c r="G2424" s="30">
        <f>'M5 - Sparkling Water &amp; Soda'!AM596</f>
        <v/>
      </c>
      <c r="H2424" s="31">
        <f>'M5 - Sparkling Water &amp; Soda'!N596</f>
        <v/>
      </c>
      <c r="I2424" s="15">
        <f>'M5 - Sparkling Water &amp; Soda'!AJ596</f>
        <v/>
      </c>
      <c r="J2424" s="15" t="inlineStr">
        <is>
          <t>Capture live promo to assess.</t>
        </is>
      </c>
    </row>
    <row r="2425" ht="28" customHeight="1">
      <c r="A2425" s="15" t="inlineStr">
        <is>
          <t>Sprite</t>
        </is>
      </c>
      <c r="B2425" s="15" t="inlineStr">
        <is>
          <t>Sprite Lemon-Lime | Cherry | single 355mL</t>
        </is>
      </c>
      <c r="C2425" s="15" t="inlineStr">
        <is>
          <t>5) Sparkling water &amp; soda</t>
        </is>
      </c>
      <c r="D2425" s="30">
        <f>'M5 - Sparkling Water &amp; Soda'!F597</f>
        <v/>
      </c>
      <c r="E2425" s="33">
        <f>'M5 - Sparkling Water &amp; Soda'!J597</f>
        <v/>
      </c>
      <c r="F2425" s="31">
        <f>'M5 - Sparkling Water &amp; Soda'!K597</f>
        <v/>
      </c>
      <c r="G2425" s="30">
        <f>'M5 - Sparkling Water &amp; Soda'!AM597</f>
        <v/>
      </c>
      <c r="H2425" s="31">
        <f>'M5 - Sparkling Water &amp; Soda'!N597</f>
        <v/>
      </c>
      <c r="I2425" s="15">
        <f>'M5 - Sparkling Water &amp; Soda'!AJ597</f>
        <v/>
      </c>
      <c r="J2425" s="15" t="inlineStr">
        <is>
          <t>Capture live promo to assess.</t>
        </is>
      </c>
    </row>
    <row r="2426" ht="28" customHeight="1">
      <c r="A2426" s="15" t="inlineStr">
        <is>
          <t>Sprite</t>
        </is>
      </c>
      <c r="B2426" s="15" t="inlineStr">
        <is>
          <t>Sprite Lemon-Lime | Cherry | 8-pack 355mL</t>
        </is>
      </c>
      <c r="C2426" s="15" t="inlineStr">
        <is>
          <t>5) Sparkling water &amp; soda</t>
        </is>
      </c>
      <c r="D2426" s="30">
        <f>'M5 - Sparkling Water &amp; Soda'!F598</f>
        <v/>
      </c>
      <c r="E2426" s="33">
        <f>'M5 - Sparkling Water &amp; Soda'!J598</f>
        <v/>
      </c>
      <c r="F2426" s="31">
        <f>'M5 - Sparkling Water &amp; Soda'!K598</f>
        <v/>
      </c>
      <c r="G2426" s="30">
        <f>'M5 - Sparkling Water &amp; Soda'!AM598</f>
        <v/>
      </c>
      <c r="H2426" s="31">
        <f>'M5 - Sparkling Water &amp; Soda'!N598</f>
        <v/>
      </c>
      <c r="I2426" s="15">
        <f>'M5 - Sparkling Water &amp; Soda'!AJ598</f>
        <v/>
      </c>
      <c r="J2426" s="15" t="inlineStr">
        <is>
          <t>Capture live promo to assess.</t>
        </is>
      </c>
    </row>
    <row r="2427" ht="28" customHeight="1">
      <c r="A2427" s="15" t="inlineStr">
        <is>
          <t>Sprite</t>
        </is>
      </c>
      <c r="B2427" s="15" t="inlineStr">
        <is>
          <t>Sprite Lemon-Lime | Cherry | 12-pack 355mL</t>
        </is>
      </c>
      <c r="C2427" s="15" t="inlineStr">
        <is>
          <t>5) Sparkling water &amp; soda</t>
        </is>
      </c>
      <c r="D2427" s="30">
        <f>'M5 - Sparkling Water &amp; Soda'!F599</f>
        <v/>
      </c>
      <c r="E2427" s="33">
        <f>'M5 - Sparkling Water &amp; Soda'!J599</f>
        <v/>
      </c>
      <c r="F2427" s="31">
        <f>'M5 - Sparkling Water &amp; Soda'!K599</f>
        <v/>
      </c>
      <c r="G2427" s="30">
        <f>'M5 - Sparkling Water &amp; Soda'!AM599</f>
        <v/>
      </c>
      <c r="H2427" s="31">
        <f>'M5 - Sparkling Water &amp; Soda'!N599</f>
        <v/>
      </c>
      <c r="I2427" s="15">
        <f>'M5 - Sparkling Water &amp; Soda'!AJ599</f>
        <v/>
      </c>
      <c r="J2427" s="15" t="inlineStr">
        <is>
          <t>Capture live promo to assess.</t>
        </is>
      </c>
    </row>
    <row r="2428" ht="28" customHeight="1">
      <c r="A2428" s="15" t="inlineStr">
        <is>
          <t>Sprite</t>
        </is>
      </c>
      <c r="B2428" s="15" t="inlineStr">
        <is>
          <t>Sprite Lemon-Lime | Cherry | 15-pack 355mL</t>
        </is>
      </c>
      <c r="C2428" s="15" t="inlineStr">
        <is>
          <t>5) Sparkling water &amp; soda</t>
        </is>
      </c>
      <c r="D2428" s="30">
        <f>'M5 - Sparkling Water &amp; Soda'!F600</f>
        <v/>
      </c>
      <c r="E2428" s="33">
        <f>'M5 - Sparkling Water &amp; Soda'!J600</f>
        <v/>
      </c>
      <c r="F2428" s="31">
        <f>'M5 - Sparkling Water &amp; Soda'!K600</f>
        <v/>
      </c>
      <c r="G2428" s="30">
        <f>'M5 - Sparkling Water &amp; Soda'!AM600</f>
        <v/>
      </c>
      <c r="H2428" s="31">
        <f>'M5 - Sparkling Water &amp; Soda'!N600</f>
        <v/>
      </c>
      <c r="I2428" s="15">
        <f>'M5 - Sparkling Water &amp; Soda'!AJ600</f>
        <v/>
      </c>
      <c r="J2428" s="15" t="inlineStr">
        <is>
          <t>Capture live promo to assess.</t>
        </is>
      </c>
    </row>
    <row r="2429" ht="28" customHeight="1">
      <c r="A2429" s="15" t="inlineStr">
        <is>
          <t>Sprite</t>
        </is>
      </c>
      <c r="B2429" s="15" t="inlineStr">
        <is>
          <t>Sprite Lemon-Lime | Cherry | 18-pack 355mL</t>
        </is>
      </c>
      <c r="C2429" s="15" t="inlineStr">
        <is>
          <t>5) Sparkling water &amp; soda</t>
        </is>
      </c>
      <c r="D2429" s="30">
        <f>'M5 - Sparkling Water &amp; Soda'!F601</f>
        <v/>
      </c>
      <c r="E2429" s="33">
        <f>'M5 - Sparkling Water &amp; Soda'!J601</f>
        <v/>
      </c>
      <c r="F2429" s="31">
        <f>'M5 - Sparkling Water &amp; Soda'!K601</f>
        <v/>
      </c>
      <c r="G2429" s="30">
        <f>'M5 - Sparkling Water &amp; Soda'!AM601</f>
        <v/>
      </c>
      <c r="H2429" s="31">
        <f>'M5 - Sparkling Water &amp; Soda'!N601</f>
        <v/>
      </c>
      <c r="I2429" s="15">
        <f>'M5 - Sparkling Water &amp; Soda'!AJ601</f>
        <v/>
      </c>
      <c r="J2429" s="15" t="inlineStr">
        <is>
          <t>Capture live promo to assess.</t>
        </is>
      </c>
    </row>
    <row r="2430" ht="28" customHeight="1">
      <c r="A2430" s="15" t="inlineStr">
        <is>
          <t>Sprite</t>
        </is>
      </c>
      <c r="B2430" s="15" t="inlineStr">
        <is>
          <t>Sprite Lemon-Lime | Cherry | 24-pack 355mL</t>
        </is>
      </c>
      <c r="C2430" s="15" t="inlineStr">
        <is>
          <t>5) Sparkling water &amp; soda</t>
        </is>
      </c>
      <c r="D2430" s="30">
        <f>'M5 - Sparkling Water &amp; Soda'!F602</f>
        <v/>
      </c>
      <c r="E2430" s="33">
        <f>'M5 - Sparkling Water &amp; Soda'!J602</f>
        <v/>
      </c>
      <c r="F2430" s="31">
        <f>'M5 - Sparkling Water &amp; Soda'!K602</f>
        <v/>
      </c>
      <c r="G2430" s="30">
        <f>'M5 - Sparkling Water &amp; Soda'!AM602</f>
        <v/>
      </c>
      <c r="H2430" s="31">
        <f>'M5 - Sparkling Water &amp; Soda'!N602</f>
        <v/>
      </c>
      <c r="I2430" s="15">
        <f>'M5 - Sparkling Water &amp; Soda'!AJ602</f>
        <v/>
      </c>
      <c r="J2430" s="15" t="inlineStr">
        <is>
          <t>Capture live promo to assess.</t>
        </is>
      </c>
    </row>
    <row r="2431" ht="28" customHeight="1">
      <c r="A2431" s="15" t="inlineStr">
        <is>
          <t>Sprite</t>
        </is>
      </c>
      <c r="B2431" s="15" t="inlineStr">
        <is>
          <t>Sprite Lemon-Lime | Tropical | single 355mL</t>
        </is>
      </c>
      <c r="C2431" s="15" t="inlineStr">
        <is>
          <t>5) Sparkling water &amp; soda</t>
        </is>
      </c>
      <c r="D2431" s="30">
        <f>'M5 - Sparkling Water &amp; Soda'!F603</f>
        <v/>
      </c>
      <c r="E2431" s="33">
        <f>'M5 - Sparkling Water &amp; Soda'!J603</f>
        <v/>
      </c>
      <c r="F2431" s="31">
        <f>'M5 - Sparkling Water &amp; Soda'!K603</f>
        <v/>
      </c>
      <c r="G2431" s="30">
        <f>'M5 - Sparkling Water &amp; Soda'!AM603</f>
        <v/>
      </c>
      <c r="H2431" s="31">
        <f>'M5 - Sparkling Water &amp; Soda'!N603</f>
        <v/>
      </c>
      <c r="I2431" s="15">
        <f>'M5 - Sparkling Water &amp; Soda'!AJ603</f>
        <v/>
      </c>
      <c r="J2431" s="15" t="inlineStr">
        <is>
          <t>Capture live promo to assess.</t>
        </is>
      </c>
    </row>
    <row r="2432" ht="28" customHeight="1">
      <c r="A2432" s="15" t="inlineStr">
        <is>
          <t>Sprite</t>
        </is>
      </c>
      <c r="B2432" s="15" t="inlineStr">
        <is>
          <t>Sprite Lemon-Lime | Tropical | 8-pack 355mL</t>
        </is>
      </c>
      <c r="C2432" s="15" t="inlineStr">
        <is>
          <t>5) Sparkling water &amp; soda</t>
        </is>
      </c>
      <c r="D2432" s="30">
        <f>'M5 - Sparkling Water &amp; Soda'!F604</f>
        <v/>
      </c>
      <c r="E2432" s="33">
        <f>'M5 - Sparkling Water &amp; Soda'!J604</f>
        <v/>
      </c>
      <c r="F2432" s="31">
        <f>'M5 - Sparkling Water &amp; Soda'!K604</f>
        <v/>
      </c>
      <c r="G2432" s="30">
        <f>'M5 - Sparkling Water &amp; Soda'!AM604</f>
        <v/>
      </c>
      <c r="H2432" s="31">
        <f>'M5 - Sparkling Water &amp; Soda'!N604</f>
        <v/>
      </c>
      <c r="I2432" s="15">
        <f>'M5 - Sparkling Water &amp; Soda'!AJ604</f>
        <v/>
      </c>
      <c r="J2432" s="15" t="inlineStr">
        <is>
          <t>Capture live promo to assess.</t>
        </is>
      </c>
    </row>
    <row r="2433" ht="28" customHeight="1">
      <c r="A2433" s="15" t="inlineStr">
        <is>
          <t>Sprite</t>
        </is>
      </c>
      <c r="B2433" s="15" t="inlineStr">
        <is>
          <t>Sprite Lemon-Lime | Tropical | 12-pack 355mL</t>
        </is>
      </c>
      <c r="C2433" s="15" t="inlineStr">
        <is>
          <t>5) Sparkling water &amp; soda</t>
        </is>
      </c>
      <c r="D2433" s="30">
        <f>'M5 - Sparkling Water &amp; Soda'!F605</f>
        <v/>
      </c>
      <c r="E2433" s="33">
        <f>'M5 - Sparkling Water &amp; Soda'!J605</f>
        <v/>
      </c>
      <c r="F2433" s="31">
        <f>'M5 - Sparkling Water &amp; Soda'!K605</f>
        <v/>
      </c>
      <c r="G2433" s="30">
        <f>'M5 - Sparkling Water &amp; Soda'!AM605</f>
        <v/>
      </c>
      <c r="H2433" s="31">
        <f>'M5 - Sparkling Water &amp; Soda'!N605</f>
        <v/>
      </c>
      <c r="I2433" s="15">
        <f>'M5 - Sparkling Water &amp; Soda'!AJ605</f>
        <v/>
      </c>
      <c r="J2433" s="15" t="inlineStr">
        <is>
          <t>Capture live promo to assess.</t>
        </is>
      </c>
    </row>
    <row r="2434" ht="28" customHeight="1">
      <c r="A2434" s="15" t="inlineStr">
        <is>
          <t>Sprite</t>
        </is>
      </c>
      <c r="B2434" s="15" t="inlineStr">
        <is>
          <t>Sprite Lemon-Lime | Tropical | 15-pack 355mL</t>
        </is>
      </c>
      <c r="C2434" s="15" t="inlineStr">
        <is>
          <t>5) Sparkling water &amp; soda</t>
        </is>
      </c>
      <c r="D2434" s="30">
        <f>'M5 - Sparkling Water &amp; Soda'!F606</f>
        <v/>
      </c>
      <c r="E2434" s="33">
        <f>'M5 - Sparkling Water &amp; Soda'!J606</f>
        <v/>
      </c>
      <c r="F2434" s="31">
        <f>'M5 - Sparkling Water &amp; Soda'!K606</f>
        <v/>
      </c>
      <c r="G2434" s="30">
        <f>'M5 - Sparkling Water &amp; Soda'!AM606</f>
        <v/>
      </c>
      <c r="H2434" s="31">
        <f>'M5 - Sparkling Water &amp; Soda'!N606</f>
        <v/>
      </c>
      <c r="I2434" s="15">
        <f>'M5 - Sparkling Water &amp; Soda'!AJ606</f>
        <v/>
      </c>
      <c r="J2434" s="15" t="inlineStr">
        <is>
          <t>Capture live promo to assess.</t>
        </is>
      </c>
    </row>
    <row r="2435" ht="28" customHeight="1">
      <c r="A2435" s="15" t="inlineStr">
        <is>
          <t>Sprite</t>
        </is>
      </c>
      <c r="B2435" s="15" t="inlineStr">
        <is>
          <t>Sprite Lemon-Lime | Tropical | 18-pack 355mL</t>
        </is>
      </c>
      <c r="C2435" s="15" t="inlineStr">
        <is>
          <t>5) Sparkling water &amp; soda</t>
        </is>
      </c>
      <c r="D2435" s="30">
        <f>'M5 - Sparkling Water &amp; Soda'!F607</f>
        <v/>
      </c>
      <c r="E2435" s="33">
        <f>'M5 - Sparkling Water &amp; Soda'!J607</f>
        <v/>
      </c>
      <c r="F2435" s="31">
        <f>'M5 - Sparkling Water &amp; Soda'!K607</f>
        <v/>
      </c>
      <c r="G2435" s="30">
        <f>'M5 - Sparkling Water &amp; Soda'!AM607</f>
        <v/>
      </c>
      <c r="H2435" s="31">
        <f>'M5 - Sparkling Water &amp; Soda'!N607</f>
        <v/>
      </c>
      <c r="I2435" s="15">
        <f>'M5 - Sparkling Water &amp; Soda'!AJ607</f>
        <v/>
      </c>
      <c r="J2435" s="15" t="inlineStr">
        <is>
          <t>Capture live promo to assess.</t>
        </is>
      </c>
    </row>
    <row r="2436" ht="28" customHeight="1">
      <c r="A2436" s="15" t="inlineStr">
        <is>
          <t>Sprite</t>
        </is>
      </c>
      <c r="B2436" s="15" t="inlineStr">
        <is>
          <t>Sprite Lemon-Lime | Tropical | 24-pack 355mL</t>
        </is>
      </c>
      <c r="C2436" s="15" t="inlineStr">
        <is>
          <t>5) Sparkling water &amp; soda</t>
        </is>
      </c>
      <c r="D2436" s="30">
        <f>'M5 - Sparkling Water &amp; Soda'!F608</f>
        <v/>
      </c>
      <c r="E2436" s="33">
        <f>'M5 - Sparkling Water &amp; Soda'!J608</f>
        <v/>
      </c>
      <c r="F2436" s="31">
        <f>'M5 - Sparkling Water &amp; Soda'!K608</f>
        <v/>
      </c>
      <c r="G2436" s="30">
        <f>'M5 - Sparkling Water &amp; Soda'!AM608</f>
        <v/>
      </c>
      <c r="H2436" s="31">
        <f>'M5 - Sparkling Water &amp; Soda'!N608</f>
        <v/>
      </c>
      <c r="I2436" s="15">
        <f>'M5 - Sparkling Water &amp; Soda'!AJ608</f>
        <v/>
      </c>
      <c r="J2436" s="15" t="inlineStr">
        <is>
          <t>Capture live promo to assess.</t>
        </is>
      </c>
    </row>
    <row r="2437" ht="28" customHeight="1">
      <c r="A2437" s="15" t="inlineStr">
        <is>
          <t>Sprite</t>
        </is>
      </c>
      <c r="B2437" s="15" t="inlineStr">
        <is>
          <t>Sprite Zero Sugar | Original | single 355mL</t>
        </is>
      </c>
      <c r="C2437" s="15" t="inlineStr">
        <is>
          <t>5) Sparkling water &amp; soda</t>
        </is>
      </c>
      <c r="D2437" s="30">
        <f>'M5 - Sparkling Water &amp; Soda'!F609</f>
        <v/>
      </c>
      <c r="E2437" s="33">
        <f>'M5 - Sparkling Water &amp; Soda'!J609</f>
        <v/>
      </c>
      <c r="F2437" s="31">
        <f>'M5 - Sparkling Water &amp; Soda'!K609</f>
        <v/>
      </c>
      <c r="G2437" s="30">
        <f>'M5 - Sparkling Water &amp; Soda'!AM609</f>
        <v/>
      </c>
      <c r="H2437" s="31">
        <f>'M5 - Sparkling Water &amp; Soda'!N609</f>
        <v/>
      </c>
      <c r="I2437" s="15">
        <f>'M5 - Sparkling Water &amp; Soda'!AJ609</f>
        <v/>
      </c>
      <c r="J2437" s="15" t="inlineStr">
        <is>
          <t>Capture live promo to assess.</t>
        </is>
      </c>
    </row>
    <row r="2438" ht="28" customHeight="1">
      <c r="A2438" s="15" t="inlineStr">
        <is>
          <t>Sprite</t>
        </is>
      </c>
      <c r="B2438" s="15" t="inlineStr">
        <is>
          <t>Sprite Zero Sugar | Original | 8-pack 355mL</t>
        </is>
      </c>
      <c r="C2438" s="15" t="inlineStr">
        <is>
          <t>5) Sparkling water &amp; soda</t>
        </is>
      </c>
      <c r="D2438" s="30">
        <f>'M5 - Sparkling Water &amp; Soda'!F610</f>
        <v/>
      </c>
      <c r="E2438" s="33">
        <f>'M5 - Sparkling Water &amp; Soda'!J610</f>
        <v/>
      </c>
      <c r="F2438" s="31">
        <f>'M5 - Sparkling Water &amp; Soda'!K610</f>
        <v/>
      </c>
      <c r="G2438" s="30">
        <f>'M5 - Sparkling Water &amp; Soda'!AM610</f>
        <v/>
      </c>
      <c r="H2438" s="31">
        <f>'M5 - Sparkling Water &amp; Soda'!N610</f>
        <v/>
      </c>
      <c r="I2438" s="15">
        <f>'M5 - Sparkling Water &amp; Soda'!AJ610</f>
        <v/>
      </c>
      <c r="J2438" s="15" t="inlineStr">
        <is>
          <t>Capture live promo to assess.</t>
        </is>
      </c>
    </row>
    <row r="2439" ht="28" customHeight="1">
      <c r="A2439" s="15" t="inlineStr">
        <is>
          <t>Sprite</t>
        </is>
      </c>
      <c r="B2439" s="15" t="inlineStr">
        <is>
          <t>Sprite Zero Sugar | Original | 12-pack 355mL</t>
        </is>
      </c>
      <c r="C2439" s="15" t="inlineStr">
        <is>
          <t>5) Sparkling water &amp; soda</t>
        </is>
      </c>
      <c r="D2439" s="30">
        <f>'M5 - Sparkling Water &amp; Soda'!F611</f>
        <v/>
      </c>
      <c r="E2439" s="33">
        <f>'M5 - Sparkling Water &amp; Soda'!J611</f>
        <v/>
      </c>
      <c r="F2439" s="31">
        <f>'M5 - Sparkling Water &amp; Soda'!K611</f>
        <v/>
      </c>
      <c r="G2439" s="30">
        <f>'M5 - Sparkling Water &amp; Soda'!AM611</f>
        <v/>
      </c>
      <c r="H2439" s="31">
        <f>'M5 - Sparkling Water &amp; Soda'!N611</f>
        <v/>
      </c>
      <c r="I2439" s="15">
        <f>'M5 - Sparkling Water &amp; Soda'!AJ611</f>
        <v/>
      </c>
      <c r="J2439" s="15" t="inlineStr">
        <is>
          <t>Capture live promo to assess.</t>
        </is>
      </c>
    </row>
    <row r="2440" ht="28" customHeight="1">
      <c r="A2440" s="15" t="inlineStr">
        <is>
          <t>Sprite</t>
        </is>
      </c>
      <c r="B2440" s="15" t="inlineStr">
        <is>
          <t>Sprite Zero Sugar | Original | 15-pack 355mL</t>
        </is>
      </c>
      <c r="C2440" s="15" t="inlineStr">
        <is>
          <t>5) Sparkling water &amp; soda</t>
        </is>
      </c>
      <c r="D2440" s="30">
        <f>'M5 - Sparkling Water &amp; Soda'!F612</f>
        <v/>
      </c>
      <c r="E2440" s="33">
        <f>'M5 - Sparkling Water &amp; Soda'!J612</f>
        <v/>
      </c>
      <c r="F2440" s="31">
        <f>'M5 - Sparkling Water &amp; Soda'!K612</f>
        <v/>
      </c>
      <c r="G2440" s="30">
        <f>'M5 - Sparkling Water &amp; Soda'!AM612</f>
        <v/>
      </c>
      <c r="H2440" s="31">
        <f>'M5 - Sparkling Water &amp; Soda'!N612</f>
        <v/>
      </c>
      <c r="I2440" s="15">
        <f>'M5 - Sparkling Water &amp; Soda'!AJ612</f>
        <v/>
      </c>
      <c r="J2440" s="15" t="inlineStr">
        <is>
          <t>Capture live promo to assess.</t>
        </is>
      </c>
    </row>
    <row r="2441" ht="28" customHeight="1">
      <c r="A2441" s="15" t="inlineStr">
        <is>
          <t>Sprite</t>
        </is>
      </c>
      <c r="B2441" s="15" t="inlineStr">
        <is>
          <t>Sprite Zero Sugar | Original | 18-pack 355mL</t>
        </is>
      </c>
      <c r="C2441" s="15" t="inlineStr">
        <is>
          <t>5) Sparkling water &amp; soda</t>
        </is>
      </c>
      <c r="D2441" s="30">
        <f>'M5 - Sparkling Water &amp; Soda'!F613</f>
        <v/>
      </c>
      <c r="E2441" s="33">
        <f>'M5 - Sparkling Water &amp; Soda'!J613</f>
        <v/>
      </c>
      <c r="F2441" s="31">
        <f>'M5 - Sparkling Water &amp; Soda'!K613</f>
        <v/>
      </c>
      <c r="G2441" s="30">
        <f>'M5 - Sparkling Water &amp; Soda'!AM613</f>
        <v/>
      </c>
      <c r="H2441" s="31">
        <f>'M5 - Sparkling Water &amp; Soda'!N613</f>
        <v/>
      </c>
      <c r="I2441" s="15">
        <f>'M5 - Sparkling Water &amp; Soda'!AJ613</f>
        <v/>
      </c>
      <c r="J2441" s="15" t="inlineStr">
        <is>
          <t>Capture live promo to assess.</t>
        </is>
      </c>
    </row>
    <row r="2442" ht="28" customHeight="1">
      <c r="A2442" s="15" t="inlineStr">
        <is>
          <t>Sprite</t>
        </is>
      </c>
      <c r="B2442" s="15" t="inlineStr">
        <is>
          <t>Sprite Zero Sugar | Original | 24-pack 355mL</t>
        </is>
      </c>
      <c r="C2442" s="15" t="inlineStr">
        <is>
          <t>5) Sparkling water &amp; soda</t>
        </is>
      </c>
      <c r="D2442" s="30">
        <f>'M5 - Sparkling Water &amp; Soda'!F614</f>
        <v/>
      </c>
      <c r="E2442" s="33">
        <f>'M5 - Sparkling Water &amp; Soda'!J614</f>
        <v/>
      </c>
      <c r="F2442" s="31">
        <f>'M5 - Sparkling Water &amp; Soda'!K614</f>
        <v/>
      </c>
      <c r="G2442" s="30">
        <f>'M5 - Sparkling Water &amp; Soda'!AM614</f>
        <v/>
      </c>
      <c r="H2442" s="31">
        <f>'M5 - Sparkling Water &amp; Soda'!N614</f>
        <v/>
      </c>
      <c r="I2442" s="15">
        <f>'M5 - Sparkling Water &amp; Soda'!AJ614</f>
        <v/>
      </c>
      <c r="J2442" s="15" t="inlineStr">
        <is>
          <t>Capture live promo to assess.</t>
        </is>
      </c>
    </row>
    <row r="2443" ht="28" customHeight="1">
      <c r="A2443" s="15" t="inlineStr">
        <is>
          <t>Fanta</t>
        </is>
      </c>
      <c r="B2443" s="15" t="inlineStr">
        <is>
          <t>Fanta Orange | Orange | single 355mL</t>
        </is>
      </c>
      <c r="C2443" s="15" t="inlineStr">
        <is>
          <t>5) Sparkling water &amp; soda</t>
        </is>
      </c>
      <c r="D2443" s="30">
        <f>'M5 - Sparkling Water &amp; Soda'!F615</f>
        <v/>
      </c>
      <c r="E2443" s="33">
        <f>'M5 - Sparkling Water &amp; Soda'!J615</f>
        <v/>
      </c>
      <c r="F2443" s="31">
        <f>'M5 - Sparkling Water &amp; Soda'!K615</f>
        <v/>
      </c>
      <c r="G2443" s="30">
        <f>'M5 - Sparkling Water &amp; Soda'!AM615</f>
        <v/>
      </c>
      <c r="H2443" s="31">
        <f>'M5 - Sparkling Water &amp; Soda'!N615</f>
        <v/>
      </c>
      <c r="I2443" s="15">
        <f>'M5 - Sparkling Water &amp; Soda'!AJ615</f>
        <v/>
      </c>
      <c r="J2443" s="15" t="inlineStr">
        <is>
          <t>Capture live promo to assess.</t>
        </is>
      </c>
    </row>
    <row r="2444" ht="28" customHeight="1">
      <c r="A2444" s="15" t="inlineStr">
        <is>
          <t>Fanta</t>
        </is>
      </c>
      <c r="B2444" s="15" t="inlineStr">
        <is>
          <t>Fanta Orange | Orange | 8-pack 355mL</t>
        </is>
      </c>
      <c r="C2444" s="15" t="inlineStr">
        <is>
          <t>5) Sparkling water &amp; soda</t>
        </is>
      </c>
      <c r="D2444" s="30">
        <f>'M5 - Sparkling Water &amp; Soda'!F616</f>
        <v/>
      </c>
      <c r="E2444" s="33">
        <f>'M5 - Sparkling Water &amp; Soda'!J616</f>
        <v/>
      </c>
      <c r="F2444" s="31">
        <f>'M5 - Sparkling Water &amp; Soda'!K616</f>
        <v/>
      </c>
      <c r="G2444" s="30">
        <f>'M5 - Sparkling Water &amp; Soda'!AM616</f>
        <v/>
      </c>
      <c r="H2444" s="31">
        <f>'M5 - Sparkling Water &amp; Soda'!N616</f>
        <v/>
      </c>
      <c r="I2444" s="15">
        <f>'M5 - Sparkling Water &amp; Soda'!AJ616</f>
        <v/>
      </c>
      <c r="J2444" s="15" t="inlineStr">
        <is>
          <t>Capture live promo to assess.</t>
        </is>
      </c>
    </row>
    <row r="2445" ht="28" customHeight="1">
      <c r="A2445" s="15" t="inlineStr">
        <is>
          <t>Fanta</t>
        </is>
      </c>
      <c r="B2445" s="15" t="inlineStr">
        <is>
          <t>Fanta Orange | Orange | 12-pack 355mL</t>
        </is>
      </c>
      <c r="C2445" s="15" t="inlineStr">
        <is>
          <t>5) Sparkling water &amp; soda</t>
        </is>
      </c>
      <c r="D2445" s="30">
        <f>'M5 - Sparkling Water &amp; Soda'!F617</f>
        <v/>
      </c>
      <c r="E2445" s="33">
        <f>'M5 - Sparkling Water &amp; Soda'!J617</f>
        <v/>
      </c>
      <c r="F2445" s="31">
        <f>'M5 - Sparkling Water &amp; Soda'!K617</f>
        <v/>
      </c>
      <c r="G2445" s="30">
        <f>'M5 - Sparkling Water &amp; Soda'!AM617</f>
        <v/>
      </c>
      <c r="H2445" s="31">
        <f>'M5 - Sparkling Water &amp; Soda'!N617</f>
        <v/>
      </c>
      <c r="I2445" s="15">
        <f>'M5 - Sparkling Water &amp; Soda'!AJ617</f>
        <v/>
      </c>
      <c r="J2445" s="15" t="inlineStr">
        <is>
          <t>Capture live promo to assess.</t>
        </is>
      </c>
    </row>
    <row r="2446" ht="28" customHeight="1">
      <c r="A2446" s="15" t="inlineStr">
        <is>
          <t>Fanta</t>
        </is>
      </c>
      <c r="B2446" s="15" t="inlineStr">
        <is>
          <t>Fanta Orange | Orange | 15-pack 355mL</t>
        </is>
      </c>
      <c r="C2446" s="15" t="inlineStr">
        <is>
          <t>5) Sparkling water &amp; soda</t>
        </is>
      </c>
      <c r="D2446" s="30">
        <f>'M5 - Sparkling Water &amp; Soda'!F618</f>
        <v/>
      </c>
      <c r="E2446" s="33">
        <f>'M5 - Sparkling Water &amp; Soda'!J618</f>
        <v/>
      </c>
      <c r="F2446" s="31">
        <f>'M5 - Sparkling Water &amp; Soda'!K618</f>
        <v/>
      </c>
      <c r="G2446" s="30">
        <f>'M5 - Sparkling Water &amp; Soda'!AM618</f>
        <v/>
      </c>
      <c r="H2446" s="31">
        <f>'M5 - Sparkling Water &amp; Soda'!N618</f>
        <v/>
      </c>
      <c r="I2446" s="15">
        <f>'M5 - Sparkling Water &amp; Soda'!AJ618</f>
        <v/>
      </c>
      <c r="J2446" s="15" t="inlineStr">
        <is>
          <t>Capture live promo to assess.</t>
        </is>
      </c>
    </row>
    <row r="2447" ht="28" customHeight="1">
      <c r="A2447" s="15" t="inlineStr">
        <is>
          <t>Fanta</t>
        </is>
      </c>
      <c r="B2447" s="15" t="inlineStr">
        <is>
          <t>Fanta Orange | Orange | 18-pack 355mL</t>
        </is>
      </c>
      <c r="C2447" s="15" t="inlineStr">
        <is>
          <t>5) Sparkling water &amp; soda</t>
        </is>
      </c>
      <c r="D2447" s="30">
        <f>'M5 - Sparkling Water &amp; Soda'!F619</f>
        <v/>
      </c>
      <c r="E2447" s="33">
        <f>'M5 - Sparkling Water &amp; Soda'!J619</f>
        <v/>
      </c>
      <c r="F2447" s="31">
        <f>'M5 - Sparkling Water &amp; Soda'!K619</f>
        <v/>
      </c>
      <c r="G2447" s="30">
        <f>'M5 - Sparkling Water &amp; Soda'!AM619</f>
        <v/>
      </c>
      <c r="H2447" s="31">
        <f>'M5 - Sparkling Water &amp; Soda'!N619</f>
        <v/>
      </c>
      <c r="I2447" s="15">
        <f>'M5 - Sparkling Water &amp; Soda'!AJ619</f>
        <v/>
      </c>
      <c r="J2447" s="15" t="inlineStr">
        <is>
          <t>Capture live promo to assess.</t>
        </is>
      </c>
    </row>
    <row r="2448" ht="28" customHeight="1">
      <c r="A2448" s="15" t="inlineStr">
        <is>
          <t>Fanta</t>
        </is>
      </c>
      <c r="B2448" s="15" t="inlineStr">
        <is>
          <t>Fanta Orange | Orange | 24-pack 355mL</t>
        </is>
      </c>
      <c r="C2448" s="15" t="inlineStr">
        <is>
          <t>5) Sparkling water &amp; soda</t>
        </is>
      </c>
      <c r="D2448" s="30">
        <f>'M5 - Sparkling Water &amp; Soda'!F620</f>
        <v/>
      </c>
      <c r="E2448" s="33">
        <f>'M5 - Sparkling Water &amp; Soda'!J620</f>
        <v/>
      </c>
      <c r="F2448" s="31">
        <f>'M5 - Sparkling Water &amp; Soda'!K620</f>
        <v/>
      </c>
      <c r="G2448" s="30">
        <f>'M5 - Sparkling Water &amp; Soda'!AM620</f>
        <v/>
      </c>
      <c r="H2448" s="31">
        <f>'M5 - Sparkling Water &amp; Soda'!N620</f>
        <v/>
      </c>
      <c r="I2448" s="15">
        <f>'M5 - Sparkling Water &amp; Soda'!AJ620</f>
        <v/>
      </c>
      <c r="J2448" s="15" t="inlineStr">
        <is>
          <t>Capture live promo to assess.</t>
        </is>
      </c>
    </row>
    <row r="2449" ht="28" customHeight="1">
      <c r="A2449" s="15" t="inlineStr">
        <is>
          <t>Fanta</t>
        </is>
      </c>
      <c r="B2449" s="15" t="inlineStr">
        <is>
          <t>Fanta Orange | Grape | single 355mL</t>
        </is>
      </c>
      <c r="C2449" s="15" t="inlineStr">
        <is>
          <t>5) Sparkling water &amp; soda</t>
        </is>
      </c>
      <c r="D2449" s="30">
        <f>'M5 - Sparkling Water &amp; Soda'!F621</f>
        <v/>
      </c>
      <c r="E2449" s="33">
        <f>'M5 - Sparkling Water &amp; Soda'!J621</f>
        <v/>
      </c>
      <c r="F2449" s="31">
        <f>'M5 - Sparkling Water &amp; Soda'!K621</f>
        <v/>
      </c>
      <c r="G2449" s="30">
        <f>'M5 - Sparkling Water &amp; Soda'!AM621</f>
        <v/>
      </c>
      <c r="H2449" s="31">
        <f>'M5 - Sparkling Water &amp; Soda'!N621</f>
        <v/>
      </c>
      <c r="I2449" s="15">
        <f>'M5 - Sparkling Water &amp; Soda'!AJ621</f>
        <v/>
      </c>
      <c r="J2449" s="15" t="inlineStr">
        <is>
          <t>Capture live promo to assess.</t>
        </is>
      </c>
    </row>
    <row r="2450" ht="28" customHeight="1">
      <c r="A2450" s="15" t="inlineStr">
        <is>
          <t>Fanta</t>
        </is>
      </c>
      <c r="B2450" s="15" t="inlineStr">
        <is>
          <t>Fanta Orange | Grape | 8-pack 355mL</t>
        </is>
      </c>
      <c r="C2450" s="15" t="inlineStr">
        <is>
          <t>5) Sparkling water &amp; soda</t>
        </is>
      </c>
      <c r="D2450" s="30">
        <f>'M5 - Sparkling Water &amp; Soda'!F622</f>
        <v/>
      </c>
      <c r="E2450" s="33">
        <f>'M5 - Sparkling Water &amp; Soda'!J622</f>
        <v/>
      </c>
      <c r="F2450" s="31">
        <f>'M5 - Sparkling Water &amp; Soda'!K622</f>
        <v/>
      </c>
      <c r="G2450" s="30">
        <f>'M5 - Sparkling Water &amp; Soda'!AM622</f>
        <v/>
      </c>
      <c r="H2450" s="31">
        <f>'M5 - Sparkling Water &amp; Soda'!N622</f>
        <v/>
      </c>
      <c r="I2450" s="15">
        <f>'M5 - Sparkling Water &amp; Soda'!AJ622</f>
        <v/>
      </c>
      <c r="J2450" s="15" t="inlineStr">
        <is>
          <t>Capture live promo to assess.</t>
        </is>
      </c>
    </row>
    <row r="2451" ht="28" customHeight="1">
      <c r="A2451" s="15" t="inlineStr">
        <is>
          <t>Fanta</t>
        </is>
      </c>
      <c r="B2451" s="15" t="inlineStr">
        <is>
          <t>Fanta Orange | Grape | 12-pack 355mL</t>
        </is>
      </c>
      <c r="C2451" s="15" t="inlineStr">
        <is>
          <t>5) Sparkling water &amp; soda</t>
        </is>
      </c>
      <c r="D2451" s="30">
        <f>'M5 - Sparkling Water &amp; Soda'!F623</f>
        <v/>
      </c>
      <c r="E2451" s="33">
        <f>'M5 - Sparkling Water &amp; Soda'!J623</f>
        <v/>
      </c>
      <c r="F2451" s="31">
        <f>'M5 - Sparkling Water &amp; Soda'!K623</f>
        <v/>
      </c>
      <c r="G2451" s="30">
        <f>'M5 - Sparkling Water &amp; Soda'!AM623</f>
        <v/>
      </c>
      <c r="H2451" s="31">
        <f>'M5 - Sparkling Water &amp; Soda'!N623</f>
        <v/>
      </c>
      <c r="I2451" s="15">
        <f>'M5 - Sparkling Water &amp; Soda'!AJ623</f>
        <v/>
      </c>
      <c r="J2451" s="15" t="inlineStr">
        <is>
          <t>Capture live promo to assess.</t>
        </is>
      </c>
    </row>
    <row r="2452" ht="28" customHeight="1">
      <c r="A2452" s="15" t="inlineStr">
        <is>
          <t>Fanta</t>
        </is>
      </c>
      <c r="B2452" s="15" t="inlineStr">
        <is>
          <t>Fanta Orange | Grape | 15-pack 355mL</t>
        </is>
      </c>
      <c r="C2452" s="15" t="inlineStr">
        <is>
          <t>5) Sparkling water &amp; soda</t>
        </is>
      </c>
      <c r="D2452" s="30">
        <f>'M5 - Sparkling Water &amp; Soda'!F624</f>
        <v/>
      </c>
      <c r="E2452" s="33">
        <f>'M5 - Sparkling Water &amp; Soda'!J624</f>
        <v/>
      </c>
      <c r="F2452" s="31">
        <f>'M5 - Sparkling Water &amp; Soda'!K624</f>
        <v/>
      </c>
      <c r="G2452" s="30">
        <f>'M5 - Sparkling Water &amp; Soda'!AM624</f>
        <v/>
      </c>
      <c r="H2452" s="31">
        <f>'M5 - Sparkling Water &amp; Soda'!N624</f>
        <v/>
      </c>
      <c r="I2452" s="15">
        <f>'M5 - Sparkling Water &amp; Soda'!AJ624</f>
        <v/>
      </c>
      <c r="J2452" s="15" t="inlineStr">
        <is>
          <t>Capture live promo to assess.</t>
        </is>
      </c>
    </row>
    <row r="2453" ht="28" customHeight="1">
      <c r="A2453" s="15" t="inlineStr">
        <is>
          <t>Fanta</t>
        </is>
      </c>
      <c r="B2453" s="15" t="inlineStr">
        <is>
          <t>Fanta Orange | Grape | 18-pack 355mL</t>
        </is>
      </c>
      <c r="C2453" s="15" t="inlineStr">
        <is>
          <t>5) Sparkling water &amp; soda</t>
        </is>
      </c>
      <c r="D2453" s="30">
        <f>'M5 - Sparkling Water &amp; Soda'!F625</f>
        <v/>
      </c>
      <c r="E2453" s="33">
        <f>'M5 - Sparkling Water &amp; Soda'!J625</f>
        <v/>
      </c>
      <c r="F2453" s="31">
        <f>'M5 - Sparkling Water &amp; Soda'!K625</f>
        <v/>
      </c>
      <c r="G2453" s="30">
        <f>'M5 - Sparkling Water &amp; Soda'!AM625</f>
        <v/>
      </c>
      <c r="H2453" s="31">
        <f>'M5 - Sparkling Water &amp; Soda'!N625</f>
        <v/>
      </c>
      <c r="I2453" s="15">
        <f>'M5 - Sparkling Water &amp; Soda'!AJ625</f>
        <v/>
      </c>
      <c r="J2453" s="15" t="inlineStr">
        <is>
          <t>Capture live promo to assess.</t>
        </is>
      </c>
    </row>
    <row r="2454" ht="28" customHeight="1">
      <c r="A2454" s="15" t="inlineStr">
        <is>
          <t>Fanta</t>
        </is>
      </c>
      <c r="B2454" s="15" t="inlineStr">
        <is>
          <t>Fanta Orange | Grape | 24-pack 355mL</t>
        </is>
      </c>
      <c r="C2454" s="15" t="inlineStr">
        <is>
          <t>5) Sparkling water &amp; soda</t>
        </is>
      </c>
      <c r="D2454" s="30">
        <f>'M5 - Sparkling Water &amp; Soda'!F626</f>
        <v/>
      </c>
      <c r="E2454" s="33">
        <f>'M5 - Sparkling Water &amp; Soda'!J626</f>
        <v/>
      </c>
      <c r="F2454" s="31">
        <f>'M5 - Sparkling Water &amp; Soda'!K626</f>
        <v/>
      </c>
      <c r="G2454" s="30">
        <f>'M5 - Sparkling Water &amp; Soda'!AM626</f>
        <v/>
      </c>
      <c r="H2454" s="31">
        <f>'M5 - Sparkling Water &amp; Soda'!N626</f>
        <v/>
      </c>
      <c r="I2454" s="15">
        <f>'M5 - Sparkling Water &amp; Soda'!AJ626</f>
        <v/>
      </c>
      <c r="J2454" s="15" t="inlineStr">
        <is>
          <t>Capture live promo to assess.</t>
        </is>
      </c>
    </row>
    <row r="2455" ht="28" customHeight="1">
      <c r="A2455" s="15" t="inlineStr">
        <is>
          <t>Fanta</t>
        </is>
      </c>
      <c r="B2455" s="15" t="inlineStr">
        <is>
          <t>Fanta Orange | Pineapple | single 355mL</t>
        </is>
      </c>
      <c r="C2455" s="15" t="inlineStr">
        <is>
          <t>5) Sparkling water &amp; soda</t>
        </is>
      </c>
      <c r="D2455" s="30">
        <f>'M5 - Sparkling Water &amp; Soda'!F627</f>
        <v/>
      </c>
      <c r="E2455" s="33">
        <f>'M5 - Sparkling Water &amp; Soda'!J627</f>
        <v/>
      </c>
      <c r="F2455" s="31">
        <f>'M5 - Sparkling Water &amp; Soda'!K627</f>
        <v/>
      </c>
      <c r="G2455" s="30">
        <f>'M5 - Sparkling Water &amp; Soda'!AM627</f>
        <v/>
      </c>
      <c r="H2455" s="31">
        <f>'M5 - Sparkling Water &amp; Soda'!N627</f>
        <v/>
      </c>
      <c r="I2455" s="15">
        <f>'M5 - Sparkling Water &amp; Soda'!AJ627</f>
        <v/>
      </c>
      <c r="J2455" s="15" t="inlineStr">
        <is>
          <t>Capture live promo to assess.</t>
        </is>
      </c>
    </row>
    <row r="2456" ht="28" customHeight="1">
      <c r="A2456" s="15" t="inlineStr">
        <is>
          <t>Fanta</t>
        </is>
      </c>
      <c r="B2456" s="15" t="inlineStr">
        <is>
          <t>Fanta Orange | Pineapple | 8-pack 355mL</t>
        </is>
      </c>
      <c r="C2456" s="15" t="inlineStr">
        <is>
          <t>5) Sparkling water &amp; soda</t>
        </is>
      </c>
      <c r="D2456" s="30">
        <f>'M5 - Sparkling Water &amp; Soda'!F628</f>
        <v/>
      </c>
      <c r="E2456" s="33">
        <f>'M5 - Sparkling Water &amp; Soda'!J628</f>
        <v/>
      </c>
      <c r="F2456" s="31">
        <f>'M5 - Sparkling Water &amp; Soda'!K628</f>
        <v/>
      </c>
      <c r="G2456" s="30">
        <f>'M5 - Sparkling Water &amp; Soda'!AM628</f>
        <v/>
      </c>
      <c r="H2456" s="31">
        <f>'M5 - Sparkling Water &amp; Soda'!N628</f>
        <v/>
      </c>
      <c r="I2456" s="15">
        <f>'M5 - Sparkling Water &amp; Soda'!AJ628</f>
        <v/>
      </c>
      <c r="J2456" s="15" t="inlineStr">
        <is>
          <t>Capture live promo to assess.</t>
        </is>
      </c>
    </row>
    <row r="2457" ht="28" customHeight="1">
      <c r="A2457" s="15" t="inlineStr">
        <is>
          <t>Fanta</t>
        </is>
      </c>
      <c r="B2457" s="15" t="inlineStr">
        <is>
          <t>Fanta Orange | Pineapple | 12-pack 355mL</t>
        </is>
      </c>
      <c r="C2457" s="15" t="inlineStr">
        <is>
          <t>5) Sparkling water &amp; soda</t>
        </is>
      </c>
      <c r="D2457" s="30">
        <f>'M5 - Sparkling Water &amp; Soda'!F629</f>
        <v/>
      </c>
      <c r="E2457" s="33">
        <f>'M5 - Sparkling Water &amp; Soda'!J629</f>
        <v/>
      </c>
      <c r="F2457" s="31">
        <f>'M5 - Sparkling Water &amp; Soda'!K629</f>
        <v/>
      </c>
      <c r="G2457" s="30">
        <f>'M5 - Sparkling Water &amp; Soda'!AM629</f>
        <v/>
      </c>
      <c r="H2457" s="31">
        <f>'M5 - Sparkling Water &amp; Soda'!N629</f>
        <v/>
      </c>
      <c r="I2457" s="15">
        <f>'M5 - Sparkling Water &amp; Soda'!AJ629</f>
        <v/>
      </c>
      <c r="J2457" s="15" t="inlineStr">
        <is>
          <t>Capture live promo to assess.</t>
        </is>
      </c>
    </row>
    <row r="2458" ht="28" customHeight="1">
      <c r="A2458" s="15" t="inlineStr">
        <is>
          <t>Fanta</t>
        </is>
      </c>
      <c r="B2458" s="15" t="inlineStr">
        <is>
          <t>Fanta Orange | Pineapple | 15-pack 355mL</t>
        </is>
      </c>
      <c r="C2458" s="15" t="inlineStr">
        <is>
          <t>5) Sparkling water &amp; soda</t>
        </is>
      </c>
      <c r="D2458" s="30">
        <f>'M5 - Sparkling Water &amp; Soda'!F630</f>
        <v/>
      </c>
      <c r="E2458" s="33">
        <f>'M5 - Sparkling Water &amp; Soda'!J630</f>
        <v/>
      </c>
      <c r="F2458" s="31">
        <f>'M5 - Sparkling Water &amp; Soda'!K630</f>
        <v/>
      </c>
      <c r="G2458" s="30">
        <f>'M5 - Sparkling Water &amp; Soda'!AM630</f>
        <v/>
      </c>
      <c r="H2458" s="31">
        <f>'M5 - Sparkling Water &amp; Soda'!N630</f>
        <v/>
      </c>
      <c r="I2458" s="15">
        <f>'M5 - Sparkling Water &amp; Soda'!AJ630</f>
        <v/>
      </c>
      <c r="J2458" s="15" t="inlineStr">
        <is>
          <t>Capture live promo to assess.</t>
        </is>
      </c>
    </row>
    <row r="2459" ht="28" customHeight="1">
      <c r="A2459" s="15" t="inlineStr">
        <is>
          <t>Fanta</t>
        </is>
      </c>
      <c r="B2459" s="15" t="inlineStr">
        <is>
          <t>Fanta Orange | Pineapple | 18-pack 355mL</t>
        </is>
      </c>
      <c r="C2459" s="15" t="inlineStr">
        <is>
          <t>5) Sparkling water &amp; soda</t>
        </is>
      </c>
      <c r="D2459" s="30">
        <f>'M5 - Sparkling Water &amp; Soda'!F631</f>
        <v/>
      </c>
      <c r="E2459" s="33">
        <f>'M5 - Sparkling Water &amp; Soda'!J631</f>
        <v/>
      </c>
      <c r="F2459" s="31">
        <f>'M5 - Sparkling Water &amp; Soda'!K631</f>
        <v/>
      </c>
      <c r="G2459" s="30">
        <f>'M5 - Sparkling Water &amp; Soda'!AM631</f>
        <v/>
      </c>
      <c r="H2459" s="31">
        <f>'M5 - Sparkling Water &amp; Soda'!N631</f>
        <v/>
      </c>
      <c r="I2459" s="15">
        <f>'M5 - Sparkling Water &amp; Soda'!AJ631</f>
        <v/>
      </c>
      <c r="J2459" s="15" t="inlineStr">
        <is>
          <t>Capture live promo to assess.</t>
        </is>
      </c>
    </row>
    <row r="2460" ht="28" customHeight="1">
      <c r="A2460" s="15" t="inlineStr">
        <is>
          <t>Fanta</t>
        </is>
      </c>
      <c r="B2460" s="15" t="inlineStr">
        <is>
          <t>Fanta Orange | Pineapple | 24-pack 355mL</t>
        </is>
      </c>
      <c r="C2460" s="15" t="inlineStr">
        <is>
          <t>5) Sparkling water &amp; soda</t>
        </is>
      </c>
      <c r="D2460" s="30">
        <f>'M5 - Sparkling Water &amp; Soda'!F632</f>
        <v/>
      </c>
      <c r="E2460" s="33">
        <f>'M5 - Sparkling Water &amp; Soda'!J632</f>
        <v/>
      </c>
      <c r="F2460" s="31">
        <f>'M5 - Sparkling Water &amp; Soda'!K632</f>
        <v/>
      </c>
      <c r="G2460" s="30">
        <f>'M5 - Sparkling Water &amp; Soda'!AM632</f>
        <v/>
      </c>
      <c r="H2460" s="31">
        <f>'M5 - Sparkling Water &amp; Soda'!N632</f>
        <v/>
      </c>
      <c r="I2460" s="15">
        <f>'M5 - Sparkling Water &amp; Soda'!AJ632</f>
        <v/>
      </c>
      <c r="J2460" s="15" t="inlineStr">
        <is>
          <t>Capture live promo to assess.</t>
        </is>
      </c>
    </row>
    <row r="2461" ht="28" customHeight="1">
      <c r="A2461" s="15" t="inlineStr">
        <is>
          <t>Fanta</t>
        </is>
      </c>
      <c r="B2461" s="15" t="inlineStr">
        <is>
          <t>Fanta Orange | Strawberry | single 355mL</t>
        </is>
      </c>
      <c r="C2461" s="15" t="inlineStr">
        <is>
          <t>5) Sparkling water &amp; soda</t>
        </is>
      </c>
      <c r="D2461" s="30">
        <f>'M5 - Sparkling Water &amp; Soda'!F633</f>
        <v/>
      </c>
      <c r="E2461" s="33">
        <f>'M5 - Sparkling Water &amp; Soda'!J633</f>
        <v/>
      </c>
      <c r="F2461" s="31">
        <f>'M5 - Sparkling Water &amp; Soda'!K633</f>
        <v/>
      </c>
      <c r="G2461" s="30">
        <f>'M5 - Sparkling Water &amp; Soda'!AM633</f>
        <v/>
      </c>
      <c r="H2461" s="31">
        <f>'M5 - Sparkling Water &amp; Soda'!N633</f>
        <v/>
      </c>
      <c r="I2461" s="15">
        <f>'M5 - Sparkling Water &amp; Soda'!AJ633</f>
        <v/>
      </c>
      <c r="J2461" s="15" t="inlineStr">
        <is>
          <t>Capture live promo to assess.</t>
        </is>
      </c>
    </row>
    <row r="2462" ht="28" customHeight="1">
      <c r="A2462" s="15" t="inlineStr">
        <is>
          <t>Fanta</t>
        </is>
      </c>
      <c r="B2462" s="15" t="inlineStr">
        <is>
          <t>Fanta Orange | Strawberry | 8-pack 355mL</t>
        </is>
      </c>
      <c r="C2462" s="15" t="inlineStr">
        <is>
          <t>5) Sparkling water &amp; soda</t>
        </is>
      </c>
      <c r="D2462" s="30">
        <f>'M5 - Sparkling Water &amp; Soda'!F634</f>
        <v/>
      </c>
      <c r="E2462" s="33">
        <f>'M5 - Sparkling Water &amp; Soda'!J634</f>
        <v/>
      </c>
      <c r="F2462" s="31">
        <f>'M5 - Sparkling Water &amp; Soda'!K634</f>
        <v/>
      </c>
      <c r="G2462" s="30">
        <f>'M5 - Sparkling Water &amp; Soda'!AM634</f>
        <v/>
      </c>
      <c r="H2462" s="31">
        <f>'M5 - Sparkling Water &amp; Soda'!N634</f>
        <v/>
      </c>
      <c r="I2462" s="15">
        <f>'M5 - Sparkling Water &amp; Soda'!AJ634</f>
        <v/>
      </c>
      <c r="J2462" s="15" t="inlineStr">
        <is>
          <t>Capture live promo to assess.</t>
        </is>
      </c>
    </row>
    <row r="2463" ht="28" customHeight="1">
      <c r="A2463" s="15" t="inlineStr">
        <is>
          <t>Fanta</t>
        </is>
      </c>
      <c r="B2463" s="15" t="inlineStr">
        <is>
          <t>Fanta Orange | Strawberry | 12-pack 355mL</t>
        </is>
      </c>
      <c r="C2463" s="15" t="inlineStr">
        <is>
          <t>5) Sparkling water &amp; soda</t>
        </is>
      </c>
      <c r="D2463" s="30">
        <f>'M5 - Sparkling Water &amp; Soda'!F635</f>
        <v/>
      </c>
      <c r="E2463" s="33">
        <f>'M5 - Sparkling Water &amp; Soda'!J635</f>
        <v/>
      </c>
      <c r="F2463" s="31">
        <f>'M5 - Sparkling Water &amp; Soda'!K635</f>
        <v/>
      </c>
      <c r="G2463" s="30">
        <f>'M5 - Sparkling Water &amp; Soda'!AM635</f>
        <v/>
      </c>
      <c r="H2463" s="31">
        <f>'M5 - Sparkling Water &amp; Soda'!N635</f>
        <v/>
      </c>
      <c r="I2463" s="15">
        <f>'M5 - Sparkling Water &amp; Soda'!AJ635</f>
        <v/>
      </c>
      <c r="J2463" s="15" t="inlineStr">
        <is>
          <t>Capture live promo to assess.</t>
        </is>
      </c>
    </row>
    <row r="2464" ht="28" customHeight="1">
      <c r="A2464" s="15" t="inlineStr">
        <is>
          <t>Fanta</t>
        </is>
      </c>
      <c r="B2464" s="15" t="inlineStr">
        <is>
          <t>Fanta Orange | Strawberry | 15-pack 355mL</t>
        </is>
      </c>
      <c r="C2464" s="15" t="inlineStr">
        <is>
          <t>5) Sparkling water &amp; soda</t>
        </is>
      </c>
      <c r="D2464" s="30">
        <f>'M5 - Sparkling Water &amp; Soda'!F636</f>
        <v/>
      </c>
      <c r="E2464" s="33">
        <f>'M5 - Sparkling Water &amp; Soda'!J636</f>
        <v/>
      </c>
      <c r="F2464" s="31">
        <f>'M5 - Sparkling Water &amp; Soda'!K636</f>
        <v/>
      </c>
      <c r="G2464" s="30">
        <f>'M5 - Sparkling Water &amp; Soda'!AM636</f>
        <v/>
      </c>
      <c r="H2464" s="31">
        <f>'M5 - Sparkling Water &amp; Soda'!N636</f>
        <v/>
      </c>
      <c r="I2464" s="15">
        <f>'M5 - Sparkling Water &amp; Soda'!AJ636</f>
        <v/>
      </c>
      <c r="J2464" s="15" t="inlineStr">
        <is>
          <t>Capture live promo to assess.</t>
        </is>
      </c>
    </row>
    <row r="2465" ht="28" customHeight="1">
      <c r="A2465" s="15" t="inlineStr">
        <is>
          <t>Fanta</t>
        </is>
      </c>
      <c r="B2465" s="15" t="inlineStr">
        <is>
          <t>Fanta Orange | Strawberry | 18-pack 355mL</t>
        </is>
      </c>
      <c r="C2465" s="15" t="inlineStr">
        <is>
          <t>5) Sparkling water &amp; soda</t>
        </is>
      </c>
      <c r="D2465" s="30">
        <f>'M5 - Sparkling Water &amp; Soda'!F637</f>
        <v/>
      </c>
      <c r="E2465" s="33">
        <f>'M5 - Sparkling Water &amp; Soda'!J637</f>
        <v/>
      </c>
      <c r="F2465" s="31">
        <f>'M5 - Sparkling Water &amp; Soda'!K637</f>
        <v/>
      </c>
      <c r="G2465" s="30">
        <f>'M5 - Sparkling Water &amp; Soda'!AM637</f>
        <v/>
      </c>
      <c r="H2465" s="31">
        <f>'M5 - Sparkling Water &amp; Soda'!N637</f>
        <v/>
      </c>
      <c r="I2465" s="15">
        <f>'M5 - Sparkling Water &amp; Soda'!AJ637</f>
        <v/>
      </c>
      <c r="J2465" s="15" t="inlineStr">
        <is>
          <t>Capture live promo to assess.</t>
        </is>
      </c>
    </row>
    <row r="2466" ht="28" customHeight="1">
      <c r="A2466" s="15" t="inlineStr">
        <is>
          <t>Fanta</t>
        </is>
      </c>
      <c r="B2466" s="15" t="inlineStr">
        <is>
          <t>Fanta Orange | Strawberry | 24-pack 355mL</t>
        </is>
      </c>
      <c r="C2466" s="15" t="inlineStr">
        <is>
          <t>5) Sparkling water &amp; soda</t>
        </is>
      </c>
      <c r="D2466" s="30">
        <f>'M5 - Sparkling Water &amp; Soda'!F638</f>
        <v/>
      </c>
      <c r="E2466" s="33">
        <f>'M5 - Sparkling Water &amp; Soda'!J638</f>
        <v/>
      </c>
      <c r="F2466" s="31">
        <f>'M5 - Sparkling Water &amp; Soda'!K638</f>
        <v/>
      </c>
      <c r="G2466" s="30">
        <f>'M5 - Sparkling Water &amp; Soda'!AM638</f>
        <v/>
      </c>
      <c r="H2466" s="31">
        <f>'M5 - Sparkling Water &amp; Soda'!N638</f>
        <v/>
      </c>
      <c r="I2466" s="15">
        <f>'M5 - Sparkling Water &amp; Soda'!AJ638</f>
        <v/>
      </c>
      <c r="J2466" s="15" t="inlineStr">
        <is>
          <t>Capture live promo to assess.</t>
        </is>
      </c>
    </row>
    <row r="2467" ht="28" customHeight="1">
      <c r="A2467" s="15" t="inlineStr">
        <is>
          <t>7UP</t>
        </is>
      </c>
      <c r="B2467" s="15" t="inlineStr">
        <is>
          <t>7UP Lemon-Lime | Original | single 355mL</t>
        </is>
      </c>
      <c r="C2467" s="15" t="inlineStr">
        <is>
          <t>5) Sparkling water &amp; soda</t>
        </is>
      </c>
      <c r="D2467" s="30">
        <f>'M5 - Sparkling Water &amp; Soda'!F639</f>
        <v/>
      </c>
      <c r="E2467" s="33">
        <f>'M5 - Sparkling Water &amp; Soda'!J639</f>
        <v/>
      </c>
      <c r="F2467" s="31">
        <f>'M5 - Sparkling Water &amp; Soda'!K639</f>
        <v/>
      </c>
      <c r="G2467" s="30">
        <f>'M5 - Sparkling Water &amp; Soda'!AM639</f>
        <v/>
      </c>
      <c r="H2467" s="31">
        <f>'M5 - Sparkling Water &amp; Soda'!N639</f>
        <v/>
      </c>
      <c r="I2467" s="15">
        <f>'M5 - Sparkling Water &amp; Soda'!AJ639</f>
        <v/>
      </c>
      <c r="J2467" s="15" t="inlineStr">
        <is>
          <t>Capture live promo to assess.</t>
        </is>
      </c>
    </row>
    <row r="2468" ht="28" customHeight="1">
      <c r="A2468" s="15" t="inlineStr">
        <is>
          <t>7UP</t>
        </is>
      </c>
      <c r="B2468" s="15" t="inlineStr">
        <is>
          <t>7UP Lemon-Lime | Original | 8-pack 355mL</t>
        </is>
      </c>
      <c r="C2468" s="15" t="inlineStr">
        <is>
          <t>5) Sparkling water &amp; soda</t>
        </is>
      </c>
      <c r="D2468" s="30">
        <f>'M5 - Sparkling Water &amp; Soda'!F640</f>
        <v/>
      </c>
      <c r="E2468" s="33">
        <f>'M5 - Sparkling Water &amp; Soda'!J640</f>
        <v/>
      </c>
      <c r="F2468" s="31">
        <f>'M5 - Sparkling Water &amp; Soda'!K640</f>
        <v/>
      </c>
      <c r="G2468" s="30">
        <f>'M5 - Sparkling Water &amp; Soda'!AM640</f>
        <v/>
      </c>
      <c r="H2468" s="31">
        <f>'M5 - Sparkling Water &amp; Soda'!N640</f>
        <v/>
      </c>
      <c r="I2468" s="15">
        <f>'M5 - Sparkling Water &amp; Soda'!AJ640</f>
        <v/>
      </c>
      <c r="J2468" s="15" t="inlineStr">
        <is>
          <t>Capture live promo to assess.</t>
        </is>
      </c>
    </row>
    <row r="2469" ht="28" customHeight="1">
      <c r="A2469" s="15" t="inlineStr">
        <is>
          <t>7UP</t>
        </is>
      </c>
      <c r="B2469" s="15" t="inlineStr">
        <is>
          <t>7UP Lemon-Lime | Original | 12-pack 355mL</t>
        </is>
      </c>
      <c r="C2469" s="15" t="inlineStr">
        <is>
          <t>5) Sparkling water &amp; soda</t>
        </is>
      </c>
      <c r="D2469" s="30">
        <f>'M5 - Sparkling Water &amp; Soda'!F641</f>
        <v/>
      </c>
      <c r="E2469" s="33">
        <f>'M5 - Sparkling Water &amp; Soda'!J641</f>
        <v/>
      </c>
      <c r="F2469" s="31">
        <f>'M5 - Sparkling Water &amp; Soda'!K641</f>
        <v/>
      </c>
      <c r="G2469" s="30">
        <f>'M5 - Sparkling Water &amp; Soda'!AM641</f>
        <v/>
      </c>
      <c r="H2469" s="31">
        <f>'M5 - Sparkling Water &amp; Soda'!N641</f>
        <v/>
      </c>
      <c r="I2469" s="15">
        <f>'M5 - Sparkling Water &amp; Soda'!AJ641</f>
        <v/>
      </c>
      <c r="J2469" s="15" t="inlineStr">
        <is>
          <t>Capture live promo to assess.</t>
        </is>
      </c>
    </row>
    <row r="2470" ht="28" customHeight="1">
      <c r="A2470" s="15" t="inlineStr">
        <is>
          <t>7UP</t>
        </is>
      </c>
      <c r="B2470" s="15" t="inlineStr">
        <is>
          <t>7UP Lemon-Lime | Original | 15-pack 355mL</t>
        </is>
      </c>
      <c r="C2470" s="15" t="inlineStr">
        <is>
          <t>5) Sparkling water &amp; soda</t>
        </is>
      </c>
      <c r="D2470" s="30">
        <f>'M5 - Sparkling Water &amp; Soda'!F642</f>
        <v/>
      </c>
      <c r="E2470" s="33">
        <f>'M5 - Sparkling Water &amp; Soda'!J642</f>
        <v/>
      </c>
      <c r="F2470" s="31">
        <f>'M5 - Sparkling Water &amp; Soda'!K642</f>
        <v/>
      </c>
      <c r="G2470" s="30">
        <f>'M5 - Sparkling Water &amp; Soda'!AM642</f>
        <v/>
      </c>
      <c r="H2470" s="31">
        <f>'M5 - Sparkling Water &amp; Soda'!N642</f>
        <v/>
      </c>
      <c r="I2470" s="15">
        <f>'M5 - Sparkling Water &amp; Soda'!AJ642</f>
        <v/>
      </c>
      <c r="J2470" s="15" t="inlineStr">
        <is>
          <t>Capture live promo to assess.</t>
        </is>
      </c>
    </row>
    <row r="2471" ht="28" customHeight="1">
      <c r="A2471" s="15" t="inlineStr">
        <is>
          <t>7UP</t>
        </is>
      </c>
      <c r="B2471" s="15" t="inlineStr">
        <is>
          <t>7UP Lemon-Lime | Original | 18-pack 355mL</t>
        </is>
      </c>
      <c r="C2471" s="15" t="inlineStr">
        <is>
          <t>5) Sparkling water &amp; soda</t>
        </is>
      </c>
      <c r="D2471" s="30">
        <f>'M5 - Sparkling Water &amp; Soda'!F643</f>
        <v/>
      </c>
      <c r="E2471" s="33">
        <f>'M5 - Sparkling Water &amp; Soda'!J643</f>
        <v/>
      </c>
      <c r="F2471" s="31">
        <f>'M5 - Sparkling Water &amp; Soda'!K643</f>
        <v/>
      </c>
      <c r="G2471" s="30">
        <f>'M5 - Sparkling Water &amp; Soda'!AM643</f>
        <v/>
      </c>
      <c r="H2471" s="31">
        <f>'M5 - Sparkling Water &amp; Soda'!N643</f>
        <v/>
      </c>
      <c r="I2471" s="15">
        <f>'M5 - Sparkling Water &amp; Soda'!AJ643</f>
        <v/>
      </c>
      <c r="J2471" s="15" t="inlineStr">
        <is>
          <t>Capture live promo to assess.</t>
        </is>
      </c>
    </row>
    <row r="2472" ht="28" customHeight="1">
      <c r="A2472" s="15" t="inlineStr">
        <is>
          <t>7UP</t>
        </is>
      </c>
      <c r="B2472" s="15" t="inlineStr">
        <is>
          <t>7UP Lemon-Lime | Original | 24-pack 355mL</t>
        </is>
      </c>
      <c r="C2472" s="15" t="inlineStr">
        <is>
          <t>5) Sparkling water &amp; soda</t>
        </is>
      </c>
      <c r="D2472" s="30">
        <f>'M5 - Sparkling Water &amp; Soda'!F644</f>
        <v/>
      </c>
      <c r="E2472" s="33">
        <f>'M5 - Sparkling Water &amp; Soda'!J644</f>
        <v/>
      </c>
      <c r="F2472" s="31">
        <f>'M5 - Sparkling Water &amp; Soda'!K644</f>
        <v/>
      </c>
      <c r="G2472" s="30">
        <f>'M5 - Sparkling Water &amp; Soda'!AM644</f>
        <v/>
      </c>
      <c r="H2472" s="31">
        <f>'M5 - Sparkling Water &amp; Soda'!N644</f>
        <v/>
      </c>
      <c r="I2472" s="15">
        <f>'M5 - Sparkling Water &amp; Soda'!AJ644</f>
        <v/>
      </c>
      <c r="J2472" s="15" t="inlineStr">
        <is>
          <t>Capture live promo to assess.</t>
        </is>
      </c>
    </row>
    <row r="2473" ht="28" customHeight="1">
      <c r="A2473" s="15" t="inlineStr">
        <is>
          <t>7UP</t>
        </is>
      </c>
      <c r="B2473" s="15" t="inlineStr">
        <is>
          <t>7UP Lemon-Lime | Cherry | single 355mL</t>
        </is>
      </c>
      <c r="C2473" s="15" t="inlineStr">
        <is>
          <t>5) Sparkling water &amp; soda</t>
        </is>
      </c>
      <c r="D2473" s="30">
        <f>'M5 - Sparkling Water &amp; Soda'!F645</f>
        <v/>
      </c>
      <c r="E2473" s="33">
        <f>'M5 - Sparkling Water &amp; Soda'!J645</f>
        <v/>
      </c>
      <c r="F2473" s="31">
        <f>'M5 - Sparkling Water &amp; Soda'!K645</f>
        <v/>
      </c>
      <c r="G2473" s="30">
        <f>'M5 - Sparkling Water &amp; Soda'!AM645</f>
        <v/>
      </c>
      <c r="H2473" s="31">
        <f>'M5 - Sparkling Water &amp; Soda'!N645</f>
        <v/>
      </c>
      <c r="I2473" s="15">
        <f>'M5 - Sparkling Water &amp; Soda'!AJ645</f>
        <v/>
      </c>
      <c r="J2473" s="15" t="inlineStr">
        <is>
          <t>Capture live promo to assess.</t>
        </is>
      </c>
    </row>
    <row r="2474" ht="28" customHeight="1">
      <c r="A2474" s="15" t="inlineStr">
        <is>
          <t>7UP</t>
        </is>
      </c>
      <c r="B2474" s="15" t="inlineStr">
        <is>
          <t>7UP Lemon-Lime | Cherry | 8-pack 355mL</t>
        </is>
      </c>
      <c r="C2474" s="15" t="inlineStr">
        <is>
          <t>5) Sparkling water &amp; soda</t>
        </is>
      </c>
      <c r="D2474" s="30">
        <f>'M5 - Sparkling Water &amp; Soda'!F646</f>
        <v/>
      </c>
      <c r="E2474" s="33">
        <f>'M5 - Sparkling Water &amp; Soda'!J646</f>
        <v/>
      </c>
      <c r="F2474" s="31">
        <f>'M5 - Sparkling Water &amp; Soda'!K646</f>
        <v/>
      </c>
      <c r="G2474" s="30">
        <f>'M5 - Sparkling Water &amp; Soda'!AM646</f>
        <v/>
      </c>
      <c r="H2474" s="31">
        <f>'M5 - Sparkling Water &amp; Soda'!N646</f>
        <v/>
      </c>
      <c r="I2474" s="15">
        <f>'M5 - Sparkling Water &amp; Soda'!AJ646</f>
        <v/>
      </c>
      <c r="J2474" s="15" t="inlineStr">
        <is>
          <t>Capture live promo to assess.</t>
        </is>
      </c>
    </row>
    <row r="2475" ht="28" customHeight="1">
      <c r="A2475" s="15" t="inlineStr">
        <is>
          <t>7UP</t>
        </is>
      </c>
      <c r="B2475" s="15" t="inlineStr">
        <is>
          <t>7UP Lemon-Lime | Cherry | 12-pack 355mL</t>
        </is>
      </c>
      <c r="C2475" s="15" t="inlineStr">
        <is>
          <t>5) Sparkling water &amp; soda</t>
        </is>
      </c>
      <c r="D2475" s="30">
        <f>'M5 - Sparkling Water &amp; Soda'!F647</f>
        <v/>
      </c>
      <c r="E2475" s="33">
        <f>'M5 - Sparkling Water &amp; Soda'!J647</f>
        <v/>
      </c>
      <c r="F2475" s="31">
        <f>'M5 - Sparkling Water &amp; Soda'!K647</f>
        <v/>
      </c>
      <c r="G2475" s="30">
        <f>'M5 - Sparkling Water &amp; Soda'!AM647</f>
        <v/>
      </c>
      <c r="H2475" s="31">
        <f>'M5 - Sparkling Water &amp; Soda'!N647</f>
        <v/>
      </c>
      <c r="I2475" s="15">
        <f>'M5 - Sparkling Water &amp; Soda'!AJ647</f>
        <v/>
      </c>
      <c r="J2475" s="15" t="inlineStr">
        <is>
          <t>Capture live promo to assess.</t>
        </is>
      </c>
    </row>
    <row r="2476" ht="28" customHeight="1">
      <c r="A2476" s="15" t="inlineStr">
        <is>
          <t>7UP</t>
        </is>
      </c>
      <c r="B2476" s="15" t="inlineStr">
        <is>
          <t>7UP Lemon-Lime | Cherry | 15-pack 355mL</t>
        </is>
      </c>
      <c r="C2476" s="15" t="inlineStr">
        <is>
          <t>5) Sparkling water &amp; soda</t>
        </is>
      </c>
      <c r="D2476" s="30">
        <f>'M5 - Sparkling Water &amp; Soda'!F648</f>
        <v/>
      </c>
      <c r="E2476" s="33">
        <f>'M5 - Sparkling Water &amp; Soda'!J648</f>
        <v/>
      </c>
      <c r="F2476" s="31">
        <f>'M5 - Sparkling Water &amp; Soda'!K648</f>
        <v/>
      </c>
      <c r="G2476" s="30">
        <f>'M5 - Sparkling Water &amp; Soda'!AM648</f>
        <v/>
      </c>
      <c r="H2476" s="31">
        <f>'M5 - Sparkling Water &amp; Soda'!N648</f>
        <v/>
      </c>
      <c r="I2476" s="15">
        <f>'M5 - Sparkling Water &amp; Soda'!AJ648</f>
        <v/>
      </c>
      <c r="J2476" s="15" t="inlineStr">
        <is>
          <t>Capture live promo to assess.</t>
        </is>
      </c>
    </row>
    <row r="2477" ht="28" customHeight="1">
      <c r="A2477" s="15" t="inlineStr">
        <is>
          <t>7UP</t>
        </is>
      </c>
      <c r="B2477" s="15" t="inlineStr">
        <is>
          <t>7UP Lemon-Lime | Cherry | 18-pack 355mL</t>
        </is>
      </c>
      <c r="C2477" s="15" t="inlineStr">
        <is>
          <t>5) Sparkling water &amp; soda</t>
        </is>
      </c>
      <c r="D2477" s="30">
        <f>'M5 - Sparkling Water &amp; Soda'!F649</f>
        <v/>
      </c>
      <c r="E2477" s="33">
        <f>'M5 - Sparkling Water &amp; Soda'!J649</f>
        <v/>
      </c>
      <c r="F2477" s="31">
        <f>'M5 - Sparkling Water &amp; Soda'!K649</f>
        <v/>
      </c>
      <c r="G2477" s="30">
        <f>'M5 - Sparkling Water &amp; Soda'!AM649</f>
        <v/>
      </c>
      <c r="H2477" s="31">
        <f>'M5 - Sparkling Water &amp; Soda'!N649</f>
        <v/>
      </c>
      <c r="I2477" s="15">
        <f>'M5 - Sparkling Water &amp; Soda'!AJ649</f>
        <v/>
      </c>
      <c r="J2477" s="15" t="inlineStr">
        <is>
          <t>Capture live promo to assess.</t>
        </is>
      </c>
    </row>
    <row r="2478" ht="28" customHeight="1">
      <c r="A2478" s="15" t="inlineStr">
        <is>
          <t>7UP</t>
        </is>
      </c>
      <c r="B2478" s="15" t="inlineStr">
        <is>
          <t>7UP Lemon-Lime | Cherry | 24-pack 355mL</t>
        </is>
      </c>
      <c r="C2478" s="15" t="inlineStr">
        <is>
          <t>5) Sparkling water &amp; soda</t>
        </is>
      </c>
      <c r="D2478" s="30">
        <f>'M5 - Sparkling Water &amp; Soda'!F650</f>
        <v/>
      </c>
      <c r="E2478" s="33">
        <f>'M5 - Sparkling Water &amp; Soda'!J650</f>
        <v/>
      </c>
      <c r="F2478" s="31">
        <f>'M5 - Sparkling Water &amp; Soda'!K650</f>
        <v/>
      </c>
      <c r="G2478" s="30">
        <f>'M5 - Sparkling Water &amp; Soda'!AM650</f>
        <v/>
      </c>
      <c r="H2478" s="31">
        <f>'M5 - Sparkling Water &amp; Soda'!N650</f>
        <v/>
      </c>
      <c r="I2478" s="15">
        <f>'M5 - Sparkling Water &amp; Soda'!AJ650</f>
        <v/>
      </c>
      <c r="J2478" s="15" t="inlineStr">
        <is>
          <t>Capture live promo to assess.</t>
        </is>
      </c>
    </row>
    <row r="2479" ht="28" customHeight="1">
      <c r="A2479" s="15" t="inlineStr">
        <is>
          <t>7UP</t>
        </is>
      </c>
      <c r="B2479" s="15" t="inlineStr">
        <is>
          <t>7UP Lemon-Lime | Diet | single 355mL</t>
        </is>
      </c>
      <c r="C2479" s="15" t="inlineStr">
        <is>
          <t>5) Sparkling water &amp; soda</t>
        </is>
      </c>
      <c r="D2479" s="30">
        <f>'M5 - Sparkling Water &amp; Soda'!F651</f>
        <v/>
      </c>
      <c r="E2479" s="33">
        <f>'M5 - Sparkling Water &amp; Soda'!J651</f>
        <v/>
      </c>
      <c r="F2479" s="31">
        <f>'M5 - Sparkling Water &amp; Soda'!K651</f>
        <v/>
      </c>
      <c r="G2479" s="30">
        <f>'M5 - Sparkling Water &amp; Soda'!AM651</f>
        <v/>
      </c>
      <c r="H2479" s="31">
        <f>'M5 - Sparkling Water &amp; Soda'!N651</f>
        <v/>
      </c>
      <c r="I2479" s="15">
        <f>'M5 - Sparkling Water &amp; Soda'!AJ651</f>
        <v/>
      </c>
      <c r="J2479" s="15" t="inlineStr">
        <is>
          <t>Capture live promo to assess.</t>
        </is>
      </c>
    </row>
    <row r="2480" ht="28" customHeight="1">
      <c r="A2480" s="15" t="inlineStr">
        <is>
          <t>7UP</t>
        </is>
      </c>
      <c r="B2480" s="15" t="inlineStr">
        <is>
          <t>7UP Lemon-Lime | Diet | 8-pack 355mL</t>
        </is>
      </c>
      <c r="C2480" s="15" t="inlineStr">
        <is>
          <t>5) Sparkling water &amp; soda</t>
        </is>
      </c>
      <c r="D2480" s="30">
        <f>'M5 - Sparkling Water &amp; Soda'!F652</f>
        <v/>
      </c>
      <c r="E2480" s="33">
        <f>'M5 - Sparkling Water &amp; Soda'!J652</f>
        <v/>
      </c>
      <c r="F2480" s="31">
        <f>'M5 - Sparkling Water &amp; Soda'!K652</f>
        <v/>
      </c>
      <c r="G2480" s="30">
        <f>'M5 - Sparkling Water &amp; Soda'!AM652</f>
        <v/>
      </c>
      <c r="H2480" s="31">
        <f>'M5 - Sparkling Water &amp; Soda'!N652</f>
        <v/>
      </c>
      <c r="I2480" s="15">
        <f>'M5 - Sparkling Water &amp; Soda'!AJ652</f>
        <v/>
      </c>
      <c r="J2480" s="15" t="inlineStr">
        <is>
          <t>Capture live promo to assess.</t>
        </is>
      </c>
    </row>
    <row r="2481" ht="28" customHeight="1">
      <c r="A2481" s="15" t="inlineStr">
        <is>
          <t>7UP</t>
        </is>
      </c>
      <c r="B2481" s="15" t="inlineStr">
        <is>
          <t>7UP Lemon-Lime | Diet | 12-pack 355mL</t>
        </is>
      </c>
      <c r="C2481" s="15" t="inlineStr">
        <is>
          <t>5) Sparkling water &amp; soda</t>
        </is>
      </c>
      <c r="D2481" s="30">
        <f>'M5 - Sparkling Water &amp; Soda'!F653</f>
        <v/>
      </c>
      <c r="E2481" s="33">
        <f>'M5 - Sparkling Water &amp; Soda'!J653</f>
        <v/>
      </c>
      <c r="F2481" s="31">
        <f>'M5 - Sparkling Water &amp; Soda'!K653</f>
        <v/>
      </c>
      <c r="G2481" s="30">
        <f>'M5 - Sparkling Water &amp; Soda'!AM653</f>
        <v/>
      </c>
      <c r="H2481" s="31">
        <f>'M5 - Sparkling Water &amp; Soda'!N653</f>
        <v/>
      </c>
      <c r="I2481" s="15">
        <f>'M5 - Sparkling Water &amp; Soda'!AJ653</f>
        <v/>
      </c>
      <c r="J2481" s="15" t="inlineStr">
        <is>
          <t>Capture live promo to assess.</t>
        </is>
      </c>
    </row>
    <row r="2482" ht="28" customHeight="1">
      <c r="A2482" s="15" t="inlineStr">
        <is>
          <t>7UP</t>
        </is>
      </c>
      <c r="B2482" s="15" t="inlineStr">
        <is>
          <t>7UP Lemon-Lime | Diet | 15-pack 355mL</t>
        </is>
      </c>
      <c r="C2482" s="15" t="inlineStr">
        <is>
          <t>5) Sparkling water &amp; soda</t>
        </is>
      </c>
      <c r="D2482" s="30">
        <f>'M5 - Sparkling Water &amp; Soda'!F654</f>
        <v/>
      </c>
      <c r="E2482" s="33">
        <f>'M5 - Sparkling Water &amp; Soda'!J654</f>
        <v/>
      </c>
      <c r="F2482" s="31">
        <f>'M5 - Sparkling Water &amp; Soda'!K654</f>
        <v/>
      </c>
      <c r="G2482" s="30">
        <f>'M5 - Sparkling Water &amp; Soda'!AM654</f>
        <v/>
      </c>
      <c r="H2482" s="31">
        <f>'M5 - Sparkling Water &amp; Soda'!N654</f>
        <v/>
      </c>
      <c r="I2482" s="15">
        <f>'M5 - Sparkling Water &amp; Soda'!AJ654</f>
        <v/>
      </c>
      <c r="J2482" s="15" t="inlineStr">
        <is>
          <t>Capture live promo to assess.</t>
        </is>
      </c>
    </row>
    <row r="2483" ht="28" customHeight="1">
      <c r="A2483" s="15" t="inlineStr">
        <is>
          <t>7UP</t>
        </is>
      </c>
      <c r="B2483" s="15" t="inlineStr">
        <is>
          <t>7UP Lemon-Lime | Diet | 18-pack 355mL</t>
        </is>
      </c>
      <c r="C2483" s="15" t="inlineStr">
        <is>
          <t>5) Sparkling water &amp; soda</t>
        </is>
      </c>
      <c r="D2483" s="30">
        <f>'M5 - Sparkling Water &amp; Soda'!F655</f>
        <v/>
      </c>
      <c r="E2483" s="33">
        <f>'M5 - Sparkling Water &amp; Soda'!J655</f>
        <v/>
      </c>
      <c r="F2483" s="31">
        <f>'M5 - Sparkling Water &amp; Soda'!K655</f>
        <v/>
      </c>
      <c r="G2483" s="30">
        <f>'M5 - Sparkling Water &amp; Soda'!AM655</f>
        <v/>
      </c>
      <c r="H2483" s="31">
        <f>'M5 - Sparkling Water &amp; Soda'!N655</f>
        <v/>
      </c>
      <c r="I2483" s="15">
        <f>'M5 - Sparkling Water &amp; Soda'!AJ655</f>
        <v/>
      </c>
      <c r="J2483" s="15" t="inlineStr">
        <is>
          <t>Capture live promo to assess.</t>
        </is>
      </c>
    </row>
    <row r="2484" ht="28" customHeight="1">
      <c r="A2484" s="15" t="inlineStr">
        <is>
          <t>7UP</t>
        </is>
      </c>
      <c r="B2484" s="15" t="inlineStr">
        <is>
          <t>7UP Lemon-Lime | Diet | 24-pack 355mL</t>
        </is>
      </c>
      <c r="C2484" s="15" t="inlineStr">
        <is>
          <t>5) Sparkling water &amp; soda</t>
        </is>
      </c>
      <c r="D2484" s="30">
        <f>'M5 - Sparkling Water &amp; Soda'!F656</f>
        <v/>
      </c>
      <c r="E2484" s="33">
        <f>'M5 - Sparkling Water &amp; Soda'!J656</f>
        <v/>
      </c>
      <c r="F2484" s="31">
        <f>'M5 - Sparkling Water &amp; Soda'!K656</f>
        <v/>
      </c>
      <c r="G2484" s="30">
        <f>'M5 - Sparkling Water &amp; Soda'!AM656</f>
        <v/>
      </c>
      <c r="H2484" s="31">
        <f>'M5 - Sparkling Water &amp; Soda'!N656</f>
        <v/>
      </c>
      <c r="I2484" s="15">
        <f>'M5 - Sparkling Water &amp; Soda'!AJ656</f>
        <v/>
      </c>
      <c r="J2484" s="15" t="inlineStr">
        <is>
          <t>Capture live promo to assess.</t>
        </is>
      </c>
    </row>
    <row r="2485" ht="28" customHeight="1">
      <c r="A2485" s="15" t="inlineStr">
        <is>
          <t>Mountain Dew</t>
        </is>
      </c>
      <c r="B2485" s="15" t="inlineStr">
        <is>
          <t>Mountain Dew Citrus | Original | single 355mL</t>
        </is>
      </c>
      <c r="C2485" s="15" t="inlineStr">
        <is>
          <t>5) Sparkling water &amp; soda</t>
        </is>
      </c>
      <c r="D2485" s="30">
        <f>'M5 - Sparkling Water &amp; Soda'!F657</f>
        <v/>
      </c>
      <c r="E2485" s="33">
        <f>'M5 - Sparkling Water &amp; Soda'!J657</f>
        <v/>
      </c>
      <c r="F2485" s="31">
        <f>'M5 - Sparkling Water &amp; Soda'!K657</f>
        <v/>
      </c>
      <c r="G2485" s="30">
        <f>'M5 - Sparkling Water &amp; Soda'!AM657</f>
        <v/>
      </c>
      <c r="H2485" s="31">
        <f>'M5 - Sparkling Water &amp; Soda'!N657</f>
        <v/>
      </c>
      <c r="I2485" s="15">
        <f>'M5 - Sparkling Water &amp; Soda'!AJ657</f>
        <v/>
      </c>
      <c r="J2485" s="15" t="inlineStr">
        <is>
          <t>Capture live promo to assess.</t>
        </is>
      </c>
    </row>
    <row r="2486" ht="28" customHeight="1">
      <c r="A2486" s="15" t="inlineStr">
        <is>
          <t>Mountain Dew</t>
        </is>
      </c>
      <c r="B2486" s="15" t="inlineStr">
        <is>
          <t>Mountain Dew Citrus | Original | 8-pack 355mL</t>
        </is>
      </c>
      <c r="C2486" s="15" t="inlineStr">
        <is>
          <t>5) Sparkling water &amp; soda</t>
        </is>
      </c>
      <c r="D2486" s="30">
        <f>'M5 - Sparkling Water &amp; Soda'!F658</f>
        <v/>
      </c>
      <c r="E2486" s="33">
        <f>'M5 - Sparkling Water &amp; Soda'!J658</f>
        <v/>
      </c>
      <c r="F2486" s="31">
        <f>'M5 - Sparkling Water &amp; Soda'!K658</f>
        <v/>
      </c>
      <c r="G2486" s="30">
        <f>'M5 - Sparkling Water &amp; Soda'!AM658</f>
        <v/>
      </c>
      <c r="H2486" s="31">
        <f>'M5 - Sparkling Water &amp; Soda'!N658</f>
        <v/>
      </c>
      <c r="I2486" s="15">
        <f>'M5 - Sparkling Water &amp; Soda'!AJ658</f>
        <v/>
      </c>
      <c r="J2486" s="15" t="inlineStr">
        <is>
          <t>Capture live promo to assess.</t>
        </is>
      </c>
    </row>
    <row r="2487" ht="28" customHeight="1">
      <c r="A2487" s="15" t="inlineStr">
        <is>
          <t>Mountain Dew</t>
        </is>
      </c>
      <c r="B2487" s="15" t="inlineStr">
        <is>
          <t>Mountain Dew Citrus | Original | 12-pack 355mL</t>
        </is>
      </c>
      <c r="C2487" s="15" t="inlineStr">
        <is>
          <t>5) Sparkling water &amp; soda</t>
        </is>
      </c>
      <c r="D2487" s="30">
        <f>'M5 - Sparkling Water &amp; Soda'!F659</f>
        <v/>
      </c>
      <c r="E2487" s="33">
        <f>'M5 - Sparkling Water &amp; Soda'!J659</f>
        <v/>
      </c>
      <c r="F2487" s="31">
        <f>'M5 - Sparkling Water &amp; Soda'!K659</f>
        <v/>
      </c>
      <c r="G2487" s="30">
        <f>'M5 - Sparkling Water &amp; Soda'!AM659</f>
        <v/>
      </c>
      <c r="H2487" s="31">
        <f>'M5 - Sparkling Water &amp; Soda'!N659</f>
        <v/>
      </c>
      <c r="I2487" s="15">
        <f>'M5 - Sparkling Water &amp; Soda'!AJ659</f>
        <v/>
      </c>
      <c r="J2487" s="15" t="inlineStr">
        <is>
          <t>Capture live promo to assess.</t>
        </is>
      </c>
    </row>
    <row r="2488" ht="28" customHeight="1">
      <c r="A2488" s="15" t="inlineStr">
        <is>
          <t>Mountain Dew</t>
        </is>
      </c>
      <c r="B2488" s="15" t="inlineStr">
        <is>
          <t>Mountain Dew Citrus | Original | 15-pack 355mL</t>
        </is>
      </c>
      <c r="C2488" s="15" t="inlineStr">
        <is>
          <t>5) Sparkling water &amp; soda</t>
        </is>
      </c>
      <c r="D2488" s="30">
        <f>'M5 - Sparkling Water &amp; Soda'!F660</f>
        <v/>
      </c>
      <c r="E2488" s="33">
        <f>'M5 - Sparkling Water &amp; Soda'!J660</f>
        <v/>
      </c>
      <c r="F2488" s="31">
        <f>'M5 - Sparkling Water &amp; Soda'!K660</f>
        <v/>
      </c>
      <c r="G2488" s="30">
        <f>'M5 - Sparkling Water &amp; Soda'!AM660</f>
        <v/>
      </c>
      <c r="H2488" s="31">
        <f>'M5 - Sparkling Water &amp; Soda'!N660</f>
        <v/>
      </c>
      <c r="I2488" s="15">
        <f>'M5 - Sparkling Water &amp; Soda'!AJ660</f>
        <v/>
      </c>
      <c r="J2488" s="15" t="inlineStr">
        <is>
          <t>Capture live promo to assess.</t>
        </is>
      </c>
    </row>
    <row r="2489" ht="28" customHeight="1">
      <c r="A2489" s="15" t="inlineStr">
        <is>
          <t>Mountain Dew</t>
        </is>
      </c>
      <c r="B2489" s="15" t="inlineStr">
        <is>
          <t>Mountain Dew Citrus | Original | 18-pack 355mL</t>
        </is>
      </c>
      <c r="C2489" s="15" t="inlineStr">
        <is>
          <t>5) Sparkling water &amp; soda</t>
        </is>
      </c>
      <c r="D2489" s="30">
        <f>'M5 - Sparkling Water &amp; Soda'!F661</f>
        <v/>
      </c>
      <c r="E2489" s="33">
        <f>'M5 - Sparkling Water &amp; Soda'!J661</f>
        <v/>
      </c>
      <c r="F2489" s="31">
        <f>'M5 - Sparkling Water &amp; Soda'!K661</f>
        <v/>
      </c>
      <c r="G2489" s="30">
        <f>'M5 - Sparkling Water &amp; Soda'!AM661</f>
        <v/>
      </c>
      <c r="H2489" s="31">
        <f>'M5 - Sparkling Water &amp; Soda'!N661</f>
        <v/>
      </c>
      <c r="I2489" s="15">
        <f>'M5 - Sparkling Water &amp; Soda'!AJ661</f>
        <v/>
      </c>
      <c r="J2489" s="15" t="inlineStr">
        <is>
          <t>Capture live promo to assess.</t>
        </is>
      </c>
    </row>
    <row r="2490" ht="28" customHeight="1">
      <c r="A2490" s="15" t="inlineStr">
        <is>
          <t>Mountain Dew</t>
        </is>
      </c>
      <c r="B2490" s="15" t="inlineStr">
        <is>
          <t>Mountain Dew Citrus | Original | 24-pack 355mL</t>
        </is>
      </c>
      <c r="C2490" s="15" t="inlineStr">
        <is>
          <t>5) Sparkling water &amp; soda</t>
        </is>
      </c>
      <c r="D2490" s="30">
        <f>'M5 - Sparkling Water &amp; Soda'!F662</f>
        <v/>
      </c>
      <c r="E2490" s="33">
        <f>'M5 - Sparkling Water &amp; Soda'!J662</f>
        <v/>
      </c>
      <c r="F2490" s="31">
        <f>'M5 - Sparkling Water &amp; Soda'!K662</f>
        <v/>
      </c>
      <c r="G2490" s="30">
        <f>'M5 - Sparkling Water &amp; Soda'!AM662</f>
        <v/>
      </c>
      <c r="H2490" s="31">
        <f>'M5 - Sparkling Water &amp; Soda'!N662</f>
        <v/>
      </c>
      <c r="I2490" s="15">
        <f>'M5 - Sparkling Water &amp; Soda'!AJ662</f>
        <v/>
      </c>
      <c r="J2490" s="15" t="inlineStr">
        <is>
          <t>Capture live promo to assess.</t>
        </is>
      </c>
    </row>
    <row r="2491" ht="28" customHeight="1">
      <c r="A2491" s="15" t="inlineStr">
        <is>
          <t>Mountain Dew</t>
        </is>
      </c>
      <c r="B2491" s="15" t="inlineStr">
        <is>
          <t>Mountain Dew Citrus | Code Red | single 355mL</t>
        </is>
      </c>
      <c r="C2491" s="15" t="inlineStr">
        <is>
          <t>5) Sparkling water &amp; soda</t>
        </is>
      </c>
      <c r="D2491" s="30">
        <f>'M5 - Sparkling Water &amp; Soda'!F663</f>
        <v/>
      </c>
      <c r="E2491" s="33">
        <f>'M5 - Sparkling Water &amp; Soda'!J663</f>
        <v/>
      </c>
      <c r="F2491" s="31">
        <f>'M5 - Sparkling Water &amp; Soda'!K663</f>
        <v/>
      </c>
      <c r="G2491" s="30">
        <f>'M5 - Sparkling Water &amp; Soda'!AM663</f>
        <v/>
      </c>
      <c r="H2491" s="31">
        <f>'M5 - Sparkling Water &amp; Soda'!N663</f>
        <v/>
      </c>
      <c r="I2491" s="15">
        <f>'M5 - Sparkling Water &amp; Soda'!AJ663</f>
        <v/>
      </c>
      <c r="J2491" s="15" t="inlineStr">
        <is>
          <t>Capture live promo to assess.</t>
        </is>
      </c>
    </row>
    <row r="2492" ht="28" customHeight="1">
      <c r="A2492" s="15" t="inlineStr">
        <is>
          <t>Mountain Dew</t>
        </is>
      </c>
      <c r="B2492" s="15" t="inlineStr">
        <is>
          <t>Mountain Dew Citrus | Code Red | 8-pack 355mL</t>
        </is>
      </c>
      <c r="C2492" s="15" t="inlineStr">
        <is>
          <t>5) Sparkling water &amp; soda</t>
        </is>
      </c>
      <c r="D2492" s="30">
        <f>'M5 - Sparkling Water &amp; Soda'!F664</f>
        <v/>
      </c>
      <c r="E2492" s="33">
        <f>'M5 - Sparkling Water &amp; Soda'!J664</f>
        <v/>
      </c>
      <c r="F2492" s="31">
        <f>'M5 - Sparkling Water &amp; Soda'!K664</f>
        <v/>
      </c>
      <c r="G2492" s="30">
        <f>'M5 - Sparkling Water &amp; Soda'!AM664</f>
        <v/>
      </c>
      <c r="H2492" s="31">
        <f>'M5 - Sparkling Water &amp; Soda'!N664</f>
        <v/>
      </c>
      <c r="I2492" s="15">
        <f>'M5 - Sparkling Water &amp; Soda'!AJ664</f>
        <v/>
      </c>
      <c r="J2492" s="15" t="inlineStr">
        <is>
          <t>Capture live promo to assess.</t>
        </is>
      </c>
    </row>
    <row r="2493" ht="28" customHeight="1">
      <c r="A2493" s="15" t="inlineStr">
        <is>
          <t>Mountain Dew</t>
        </is>
      </c>
      <c r="B2493" s="15" t="inlineStr">
        <is>
          <t>Mountain Dew Citrus | Code Red | 12-pack 355mL</t>
        </is>
      </c>
      <c r="C2493" s="15" t="inlineStr">
        <is>
          <t>5) Sparkling water &amp; soda</t>
        </is>
      </c>
      <c r="D2493" s="30">
        <f>'M5 - Sparkling Water &amp; Soda'!F665</f>
        <v/>
      </c>
      <c r="E2493" s="33">
        <f>'M5 - Sparkling Water &amp; Soda'!J665</f>
        <v/>
      </c>
      <c r="F2493" s="31">
        <f>'M5 - Sparkling Water &amp; Soda'!K665</f>
        <v/>
      </c>
      <c r="G2493" s="30">
        <f>'M5 - Sparkling Water &amp; Soda'!AM665</f>
        <v/>
      </c>
      <c r="H2493" s="31">
        <f>'M5 - Sparkling Water &amp; Soda'!N665</f>
        <v/>
      </c>
      <c r="I2493" s="15">
        <f>'M5 - Sparkling Water &amp; Soda'!AJ665</f>
        <v/>
      </c>
      <c r="J2493" s="15" t="inlineStr">
        <is>
          <t>Capture live promo to assess.</t>
        </is>
      </c>
    </row>
    <row r="2494" ht="28" customHeight="1">
      <c r="A2494" s="15" t="inlineStr">
        <is>
          <t>Mountain Dew</t>
        </is>
      </c>
      <c r="B2494" s="15" t="inlineStr">
        <is>
          <t>Mountain Dew Citrus | Code Red | 15-pack 355mL</t>
        </is>
      </c>
      <c r="C2494" s="15" t="inlineStr">
        <is>
          <t>5) Sparkling water &amp; soda</t>
        </is>
      </c>
      <c r="D2494" s="30">
        <f>'M5 - Sparkling Water &amp; Soda'!F666</f>
        <v/>
      </c>
      <c r="E2494" s="33">
        <f>'M5 - Sparkling Water &amp; Soda'!J666</f>
        <v/>
      </c>
      <c r="F2494" s="31">
        <f>'M5 - Sparkling Water &amp; Soda'!K666</f>
        <v/>
      </c>
      <c r="G2494" s="30">
        <f>'M5 - Sparkling Water &amp; Soda'!AM666</f>
        <v/>
      </c>
      <c r="H2494" s="31">
        <f>'M5 - Sparkling Water &amp; Soda'!N666</f>
        <v/>
      </c>
      <c r="I2494" s="15">
        <f>'M5 - Sparkling Water &amp; Soda'!AJ666</f>
        <v/>
      </c>
      <c r="J2494" s="15" t="inlineStr">
        <is>
          <t>Capture live promo to assess.</t>
        </is>
      </c>
    </row>
    <row r="2495" ht="28" customHeight="1">
      <c r="A2495" s="15" t="inlineStr">
        <is>
          <t>Mountain Dew</t>
        </is>
      </c>
      <c r="B2495" s="15" t="inlineStr">
        <is>
          <t>Mountain Dew Citrus | Code Red | 18-pack 355mL</t>
        </is>
      </c>
      <c r="C2495" s="15" t="inlineStr">
        <is>
          <t>5) Sparkling water &amp; soda</t>
        </is>
      </c>
      <c r="D2495" s="30">
        <f>'M5 - Sparkling Water &amp; Soda'!F667</f>
        <v/>
      </c>
      <c r="E2495" s="33">
        <f>'M5 - Sparkling Water &amp; Soda'!J667</f>
        <v/>
      </c>
      <c r="F2495" s="31">
        <f>'M5 - Sparkling Water &amp; Soda'!K667</f>
        <v/>
      </c>
      <c r="G2495" s="30">
        <f>'M5 - Sparkling Water &amp; Soda'!AM667</f>
        <v/>
      </c>
      <c r="H2495" s="31">
        <f>'M5 - Sparkling Water &amp; Soda'!N667</f>
        <v/>
      </c>
      <c r="I2495" s="15">
        <f>'M5 - Sparkling Water &amp; Soda'!AJ667</f>
        <v/>
      </c>
      <c r="J2495" s="15" t="inlineStr">
        <is>
          <t>Capture live promo to assess.</t>
        </is>
      </c>
    </row>
    <row r="2496" ht="28" customHeight="1">
      <c r="A2496" s="15" t="inlineStr">
        <is>
          <t>Mountain Dew</t>
        </is>
      </c>
      <c r="B2496" s="15" t="inlineStr">
        <is>
          <t>Mountain Dew Citrus | Code Red | 24-pack 355mL</t>
        </is>
      </c>
      <c r="C2496" s="15" t="inlineStr">
        <is>
          <t>5) Sparkling water &amp; soda</t>
        </is>
      </c>
      <c r="D2496" s="30">
        <f>'M5 - Sparkling Water &amp; Soda'!F668</f>
        <v/>
      </c>
      <c r="E2496" s="33">
        <f>'M5 - Sparkling Water &amp; Soda'!J668</f>
        <v/>
      </c>
      <c r="F2496" s="31">
        <f>'M5 - Sparkling Water &amp; Soda'!K668</f>
        <v/>
      </c>
      <c r="G2496" s="30">
        <f>'M5 - Sparkling Water &amp; Soda'!AM668</f>
        <v/>
      </c>
      <c r="H2496" s="31">
        <f>'M5 - Sparkling Water &amp; Soda'!N668</f>
        <v/>
      </c>
      <c r="I2496" s="15">
        <f>'M5 - Sparkling Water &amp; Soda'!AJ668</f>
        <v/>
      </c>
      <c r="J2496" s="15" t="inlineStr">
        <is>
          <t>Capture live promo to assess.</t>
        </is>
      </c>
    </row>
    <row r="2497" ht="28" customHeight="1">
      <c r="A2497" s="15" t="inlineStr">
        <is>
          <t>Mountain Dew</t>
        </is>
      </c>
      <c r="B2497" s="15" t="inlineStr">
        <is>
          <t>Mountain Dew Citrus | Voltage | single 355mL</t>
        </is>
      </c>
      <c r="C2497" s="15" t="inlineStr">
        <is>
          <t>5) Sparkling water &amp; soda</t>
        </is>
      </c>
      <c r="D2497" s="30">
        <f>'M5 - Sparkling Water &amp; Soda'!F669</f>
        <v/>
      </c>
      <c r="E2497" s="33">
        <f>'M5 - Sparkling Water &amp; Soda'!J669</f>
        <v/>
      </c>
      <c r="F2497" s="31">
        <f>'M5 - Sparkling Water &amp; Soda'!K669</f>
        <v/>
      </c>
      <c r="G2497" s="30">
        <f>'M5 - Sparkling Water &amp; Soda'!AM669</f>
        <v/>
      </c>
      <c r="H2497" s="31">
        <f>'M5 - Sparkling Water &amp; Soda'!N669</f>
        <v/>
      </c>
      <c r="I2497" s="15">
        <f>'M5 - Sparkling Water &amp; Soda'!AJ669</f>
        <v/>
      </c>
      <c r="J2497" s="15" t="inlineStr">
        <is>
          <t>Capture live promo to assess.</t>
        </is>
      </c>
    </row>
    <row r="2498" ht="28" customHeight="1">
      <c r="A2498" s="15" t="inlineStr">
        <is>
          <t>Mountain Dew</t>
        </is>
      </c>
      <c r="B2498" s="15" t="inlineStr">
        <is>
          <t>Mountain Dew Citrus | Voltage | 8-pack 355mL</t>
        </is>
      </c>
      <c r="C2498" s="15" t="inlineStr">
        <is>
          <t>5) Sparkling water &amp; soda</t>
        </is>
      </c>
      <c r="D2498" s="30">
        <f>'M5 - Sparkling Water &amp; Soda'!F670</f>
        <v/>
      </c>
      <c r="E2498" s="33">
        <f>'M5 - Sparkling Water &amp; Soda'!J670</f>
        <v/>
      </c>
      <c r="F2498" s="31">
        <f>'M5 - Sparkling Water &amp; Soda'!K670</f>
        <v/>
      </c>
      <c r="G2498" s="30">
        <f>'M5 - Sparkling Water &amp; Soda'!AM670</f>
        <v/>
      </c>
      <c r="H2498" s="31">
        <f>'M5 - Sparkling Water &amp; Soda'!N670</f>
        <v/>
      </c>
      <c r="I2498" s="15">
        <f>'M5 - Sparkling Water &amp; Soda'!AJ670</f>
        <v/>
      </c>
      <c r="J2498" s="15" t="inlineStr">
        <is>
          <t>Capture live promo to assess.</t>
        </is>
      </c>
    </row>
    <row r="2499" ht="28" customHeight="1">
      <c r="A2499" s="15" t="inlineStr">
        <is>
          <t>Mountain Dew</t>
        </is>
      </c>
      <c r="B2499" s="15" t="inlineStr">
        <is>
          <t>Mountain Dew Citrus | Voltage | 12-pack 355mL</t>
        </is>
      </c>
      <c r="C2499" s="15" t="inlineStr">
        <is>
          <t>5) Sparkling water &amp; soda</t>
        </is>
      </c>
      <c r="D2499" s="30">
        <f>'M5 - Sparkling Water &amp; Soda'!F671</f>
        <v/>
      </c>
      <c r="E2499" s="33">
        <f>'M5 - Sparkling Water &amp; Soda'!J671</f>
        <v/>
      </c>
      <c r="F2499" s="31">
        <f>'M5 - Sparkling Water &amp; Soda'!K671</f>
        <v/>
      </c>
      <c r="G2499" s="30">
        <f>'M5 - Sparkling Water &amp; Soda'!AM671</f>
        <v/>
      </c>
      <c r="H2499" s="31">
        <f>'M5 - Sparkling Water &amp; Soda'!N671</f>
        <v/>
      </c>
      <c r="I2499" s="15">
        <f>'M5 - Sparkling Water &amp; Soda'!AJ671</f>
        <v/>
      </c>
      <c r="J2499" s="15" t="inlineStr">
        <is>
          <t>Capture live promo to assess.</t>
        </is>
      </c>
    </row>
    <row r="2500" ht="28" customHeight="1">
      <c r="A2500" s="15" t="inlineStr">
        <is>
          <t>Mountain Dew</t>
        </is>
      </c>
      <c r="B2500" s="15" t="inlineStr">
        <is>
          <t>Mountain Dew Citrus | Voltage | 15-pack 355mL</t>
        </is>
      </c>
      <c r="C2500" s="15" t="inlineStr">
        <is>
          <t>5) Sparkling water &amp; soda</t>
        </is>
      </c>
      <c r="D2500" s="30">
        <f>'M5 - Sparkling Water &amp; Soda'!F672</f>
        <v/>
      </c>
      <c r="E2500" s="33">
        <f>'M5 - Sparkling Water &amp; Soda'!J672</f>
        <v/>
      </c>
      <c r="F2500" s="31">
        <f>'M5 - Sparkling Water &amp; Soda'!K672</f>
        <v/>
      </c>
      <c r="G2500" s="30">
        <f>'M5 - Sparkling Water &amp; Soda'!AM672</f>
        <v/>
      </c>
      <c r="H2500" s="31">
        <f>'M5 - Sparkling Water &amp; Soda'!N672</f>
        <v/>
      </c>
      <c r="I2500" s="15">
        <f>'M5 - Sparkling Water &amp; Soda'!AJ672</f>
        <v/>
      </c>
      <c r="J2500" s="15" t="inlineStr">
        <is>
          <t>Capture live promo to assess.</t>
        </is>
      </c>
    </row>
    <row r="2501" ht="28" customHeight="1">
      <c r="A2501" s="15" t="inlineStr">
        <is>
          <t>Mountain Dew</t>
        </is>
      </c>
      <c r="B2501" s="15" t="inlineStr">
        <is>
          <t>Mountain Dew Citrus | Voltage | 18-pack 355mL</t>
        </is>
      </c>
      <c r="C2501" s="15" t="inlineStr">
        <is>
          <t>5) Sparkling water &amp; soda</t>
        </is>
      </c>
      <c r="D2501" s="30">
        <f>'M5 - Sparkling Water &amp; Soda'!F673</f>
        <v/>
      </c>
      <c r="E2501" s="33">
        <f>'M5 - Sparkling Water &amp; Soda'!J673</f>
        <v/>
      </c>
      <c r="F2501" s="31">
        <f>'M5 - Sparkling Water &amp; Soda'!K673</f>
        <v/>
      </c>
      <c r="G2501" s="30">
        <f>'M5 - Sparkling Water &amp; Soda'!AM673</f>
        <v/>
      </c>
      <c r="H2501" s="31">
        <f>'M5 - Sparkling Water &amp; Soda'!N673</f>
        <v/>
      </c>
      <c r="I2501" s="15">
        <f>'M5 - Sparkling Water &amp; Soda'!AJ673</f>
        <v/>
      </c>
      <c r="J2501" s="15" t="inlineStr">
        <is>
          <t>Capture live promo to assess.</t>
        </is>
      </c>
    </row>
    <row r="2502" ht="28" customHeight="1">
      <c r="A2502" s="15" t="inlineStr">
        <is>
          <t>Mountain Dew</t>
        </is>
      </c>
      <c r="B2502" s="15" t="inlineStr">
        <is>
          <t>Mountain Dew Citrus | Voltage | 24-pack 355mL</t>
        </is>
      </c>
      <c r="C2502" s="15" t="inlineStr">
        <is>
          <t>5) Sparkling water &amp; soda</t>
        </is>
      </c>
      <c r="D2502" s="30">
        <f>'M5 - Sparkling Water &amp; Soda'!F674</f>
        <v/>
      </c>
      <c r="E2502" s="33">
        <f>'M5 - Sparkling Water &amp; Soda'!J674</f>
        <v/>
      </c>
      <c r="F2502" s="31">
        <f>'M5 - Sparkling Water &amp; Soda'!K674</f>
        <v/>
      </c>
      <c r="G2502" s="30">
        <f>'M5 - Sparkling Water &amp; Soda'!AM674</f>
        <v/>
      </c>
      <c r="H2502" s="31">
        <f>'M5 - Sparkling Water &amp; Soda'!N674</f>
        <v/>
      </c>
      <c r="I2502" s="15">
        <f>'M5 - Sparkling Water &amp; Soda'!AJ674</f>
        <v/>
      </c>
      <c r="J2502" s="15" t="inlineStr">
        <is>
          <t>Capture live promo to assess.</t>
        </is>
      </c>
    </row>
    <row r="2503" ht="28" customHeight="1">
      <c r="A2503" s="15" t="inlineStr">
        <is>
          <t>Mountain Dew</t>
        </is>
      </c>
      <c r="B2503" s="15" t="inlineStr">
        <is>
          <t>Mountain Dew Citrus | Baja Blast | single 355mL</t>
        </is>
      </c>
      <c r="C2503" s="15" t="inlineStr">
        <is>
          <t>5) Sparkling water &amp; soda</t>
        </is>
      </c>
      <c r="D2503" s="30">
        <f>'M5 - Sparkling Water &amp; Soda'!F675</f>
        <v/>
      </c>
      <c r="E2503" s="33">
        <f>'M5 - Sparkling Water &amp; Soda'!J675</f>
        <v/>
      </c>
      <c r="F2503" s="31">
        <f>'M5 - Sparkling Water &amp; Soda'!K675</f>
        <v/>
      </c>
      <c r="G2503" s="30">
        <f>'M5 - Sparkling Water &amp; Soda'!AM675</f>
        <v/>
      </c>
      <c r="H2503" s="31">
        <f>'M5 - Sparkling Water &amp; Soda'!N675</f>
        <v/>
      </c>
      <c r="I2503" s="15">
        <f>'M5 - Sparkling Water &amp; Soda'!AJ675</f>
        <v/>
      </c>
      <c r="J2503" s="15" t="inlineStr">
        <is>
          <t>Capture live promo to assess.</t>
        </is>
      </c>
    </row>
    <row r="2504" ht="28" customHeight="1">
      <c r="A2504" s="15" t="inlineStr">
        <is>
          <t>Mountain Dew</t>
        </is>
      </c>
      <c r="B2504" s="15" t="inlineStr">
        <is>
          <t>Mountain Dew Citrus | Baja Blast | 8-pack 355mL</t>
        </is>
      </c>
      <c r="C2504" s="15" t="inlineStr">
        <is>
          <t>5) Sparkling water &amp; soda</t>
        </is>
      </c>
      <c r="D2504" s="30">
        <f>'M5 - Sparkling Water &amp; Soda'!F676</f>
        <v/>
      </c>
      <c r="E2504" s="33">
        <f>'M5 - Sparkling Water &amp; Soda'!J676</f>
        <v/>
      </c>
      <c r="F2504" s="31">
        <f>'M5 - Sparkling Water &amp; Soda'!K676</f>
        <v/>
      </c>
      <c r="G2504" s="30">
        <f>'M5 - Sparkling Water &amp; Soda'!AM676</f>
        <v/>
      </c>
      <c r="H2504" s="31">
        <f>'M5 - Sparkling Water &amp; Soda'!N676</f>
        <v/>
      </c>
      <c r="I2504" s="15">
        <f>'M5 - Sparkling Water &amp; Soda'!AJ676</f>
        <v/>
      </c>
      <c r="J2504" s="15" t="inlineStr">
        <is>
          <t>Capture live promo to assess.</t>
        </is>
      </c>
    </row>
    <row r="2505" ht="28" customHeight="1">
      <c r="A2505" s="15" t="inlineStr">
        <is>
          <t>Mountain Dew</t>
        </is>
      </c>
      <c r="B2505" s="15" t="inlineStr">
        <is>
          <t>Mountain Dew Citrus | Baja Blast | 12-pack 355mL</t>
        </is>
      </c>
      <c r="C2505" s="15" t="inlineStr">
        <is>
          <t>5) Sparkling water &amp; soda</t>
        </is>
      </c>
      <c r="D2505" s="30">
        <f>'M5 - Sparkling Water &amp; Soda'!F677</f>
        <v/>
      </c>
      <c r="E2505" s="33">
        <f>'M5 - Sparkling Water &amp; Soda'!J677</f>
        <v/>
      </c>
      <c r="F2505" s="31">
        <f>'M5 - Sparkling Water &amp; Soda'!K677</f>
        <v/>
      </c>
      <c r="G2505" s="30">
        <f>'M5 - Sparkling Water &amp; Soda'!AM677</f>
        <v/>
      </c>
      <c r="H2505" s="31">
        <f>'M5 - Sparkling Water &amp; Soda'!N677</f>
        <v/>
      </c>
      <c r="I2505" s="15">
        <f>'M5 - Sparkling Water &amp; Soda'!AJ677</f>
        <v/>
      </c>
      <c r="J2505" s="15" t="inlineStr">
        <is>
          <t>Capture live promo to assess.</t>
        </is>
      </c>
    </row>
    <row r="2506" ht="28" customHeight="1">
      <c r="A2506" s="15" t="inlineStr">
        <is>
          <t>Mountain Dew</t>
        </is>
      </c>
      <c r="B2506" s="15" t="inlineStr">
        <is>
          <t>Mountain Dew Citrus | Baja Blast | 15-pack 355mL</t>
        </is>
      </c>
      <c r="C2506" s="15" t="inlineStr">
        <is>
          <t>5) Sparkling water &amp; soda</t>
        </is>
      </c>
      <c r="D2506" s="30">
        <f>'M5 - Sparkling Water &amp; Soda'!F678</f>
        <v/>
      </c>
      <c r="E2506" s="33">
        <f>'M5 - Sparkling Water &amp; Soda'!J678</f>
        <v/>
      </c>
      <c r="F2506" s="31">
        <f>'M5 - Sparkling Water &amp; Soda'!K678</f>
        <v/>
      </c>
      <c r="G2506" s="30">
        <f>'M5 - Sparkling Water &amp; Soda'!AM678</f>
        <v/>
      </c>
      <c r="H2506" s="31">
        <f>'M5 - Sparkling Water &amp; Soda'!N678</f>
        <v/>
      </c>
      <c r="I2506" s="15">
        <f>'M5 - Sparkling Water &amp; Soda'!AJ678</f>
        <v/>
      </c>
      <c r="J2506" s="15" t="inlineStr">
        <is>
          <t>Capture live promo to assess.</t>
        </is>
      </c>
    </row>
    <row r="2507" ht="28" customHeight="1">
      <c r="A2507" s="15" t="inlineStr">
        <is>
          <t>Mountain Dew</t>
        </is>
      </c>
      <c r="B2507" s="15" t="inlineStr">
        <is>
          <t>Mountain Dew Citrus | Baja Blast | 18-pack 355mL</t>
        </is>
      </c>
      <c r="C2507" s="15" t="inlineStr">
        <is>
          <t>5) Sparkling water &amp; soda</t>
        </is>
      </c>
      <c r="D2507" s="30">
        <f>'M5 - Sparkling Water &amp; Soda'!F679</f>
        <v/>
      </c>
      <c r="E2507" s="33">
        <f>'M5 - Sparkling Water &amp; Soda'!J679</f>
        <v/>
      </c>
      <c r="F2507" s="31">
        <f>'M5 - Sparkling Water &amp; Soda'!K679</f>
        <v/>
      </c>
      <c r="G2507" s="30">
        <f>'M5 - Sparkling Water &amp; Soda'!AM679</f>
        <v/>
      </c>
      <c r="H2507" s="31">
        <f>'M5 - Sparkling Water &amp; Soda'!N679</f>
        <v/>
      </c>
      <c r="I2507" s="15">
        <f>'M5 - Sparkling Water &amp; Soda'!AJ679</f>
        <v/>
      </c>
      <c r="J2507" s="15" t="inlineStr">
        <is>
          <t>Capture live promo to assess.</t>
        </is>
      </c>
    </row>
    <row r="2508" ht="28" customHeight="1">
      <c r="A2508" s="15" t="inlineStr">
        <is>
          <t>Mountain Dew</t>
        </is>
      </c>
      <c r="B2508" s="15" t="inlineStr">
        <is>
          <t>Mountain Dew Citrus | Baja Blast | 24-pack 355mL</t>
        </is>
      </c>
      <c r="C2508" s="15" t="inlineStr">
        <is>
          <t>5) Sparkling water &amp; soda</t>
        </is>
      </c>
      <c r="D2508" s="30">
        <f>'M5 - Sparkling Water &amp; Soda'!F680</f>
        <v/>
      </c>
      <c r="E2508" s="33">
        <f>'M5 - Sparkling Water &amp; Soda'!J680</f>
        <v/>
      </c>
      <c r="F2508" s="31">
        <f>'M5 - Sparkling Water &amp; Soda'!K680</f>
        <v/>
      </c>
      <c r="G2508" s="30">
        <f>'M5 - Sparkling Water &amp; Soda'!AM680</f>
        <v/>
      </c>
      <c r="H2508" s="31">
        <f>'M5 - Sparkling Water &amp; Soda'!N680</f>
        <v/>
      </c>
      <c r="I2508" s="15">
        <f>'M5 - Sparkling Water &amp; Soda'!AJ680</f>
        <v/>
      </c>
      <c r="J2508" s="15" t="inlineStr">
        <is>
          <t>Capture live promo to assess.</t>
        </is>
      </c>
    </row>
    <row r="2509" ht="28" customHeight="1">
      <c r="A2509" s="15" t="inlineStr">
        <is>
          <t>Mountain Dew</t>
        </is>
      </c>
      <c r="B2509" s="15" t="inlineStr">
        <is>
          <t>Mountain Dew Citrus | Major Melon | single 355mL</t>
        </is>
      </c>
      <c r="C2509" s="15" t="inlineStr">
        <is>
          <t>5) Sparkling water &amp; soda</t>
        </is>
      </c>
      <c r="D2509" s="30">
        <f>'M5 - Sparkling Water &amp; Soda'!F681</f>
        <v/>
      </c>
      <c r="E2509" s="33">
        <f>'M5 - Sparkling Water &amp; Soda'!J681</f>
        <v/>
      </c>
      <c r="F2509" s="31">
        <f>'M5 - Sparkling Water &amp; Soda'!K681</f>
        <v/>
      </c>
      <c r="G2509" s="30">
        <f>'M5 - Sparkling Water &amp; Soda'!AM681</f>
        <v/>
      </c>
      <c r="H2509" s="31">
        <f>'M5 - Sparkling Water &amp; Soda'!N681</f>
        <v/>
      </c>
      <c r="I2509" s="15">
        <f>'M5 - Sparkling Water &amp; Soda'!AJ681</f>
        <v/>
      </c>
      <c r="J2509" s="15" t="inlineStr">
        <is>
          <t>Capture live promo to assess.</t>
        </is>
      </c>
    </row>
    <row r="2510" ht="28" customHeight="1">
      <c r="A2510" s="15" t="inlineStr">
        <is>
          <t>Mountain Dew</t>
        </is>
      </c>
      <c r="B2510" s="15" t="inlineStr">
        <is>
          <t>Mountain Dew Citrus | Major Melon | 8-pack 355mL</t>
        </is>
      </c>
      <c r="C2510" s="15" t="inlineStr">
        <is>
          <t>5) Sparkling water &amp; soda</t>
        </is>
      </c>
      <c r="D2510" s="30">
        <f>'M5 - Sparkling Water &amp; Soda'!F682</f>
        <v/>
      </c>
      <c r="E2510" s="33">
        <f>'M5 - Sparkling Water &amp; Soda'!J682</f>
        <v/>
      </c>
      <c r="F2510" s="31">
        <f>'M5 - Sparkling Water &amp; Soda'!K682</f>
        <v/>
      </c>
      <c r="G2510" s="30">
        <f>'M5 - Sparkling Water &amp; Soda'!AM682</f>
        <v/>
      </c>
      <c r="H2510" s="31">
        <f>'M5 - Sparkling Water &amp; Soda'!N682</f>
        <v/>
      </c>
      <c r="I2510" s="15">
        <f>'M5 - Sparkling Water &amp; Soda'!AJ682</f>
        <v/>
      </c>
      <c r="J2510" s="15" t="inlineStr">
        <is>
          <t>Capture live promo to assess.</t>
        </is>
      </c>
    </row>
    <row r="2511" ht="28" customHeight="1">
      <c r="A2511" s="15" t="inlineStr">
        <is>
          <t>Mountain Dew</t>
        </is>
      </c>
      <c r="B2511" s="15" t="inlineStr">
        <is>
          <t>Mountain Dew Citrus | Major Melon | 12-pack 355mL</t>
        </is>
      </c>
      <c r="C2511" s="15" t="inlineStr">
        <is>
          <t>5) Sparkling water &amp; soda</t>
        </is>
      </c>
      <c r="D2511" s="30">
        <f>'M5 - Sparkling Water &amp; Soda'!F683</f>
        <v/>
      </c>
      <c r="E2511" s="33">
        <f>'M5 - Sparkling Water &amp; Soda'!J683</f>
        <v/>
      </c>
      <c r="F2511" s="31">
        <f>'M5 - Sparkling Water &amp; Soda'!K683</f>
        <v/>
      </c>
      <c r="G2511" s="30">
        <f>'M5 - Sparkling Water &amp; Soda'!AM683</f>
        <v/>
      </c>
      <c r="H2511" s="31">
        <f>'M5 - Sparkling Water &amp; Soda'!N683</f>
        <v/>
      </c>
      <c r="I2511" s="15">
        <f>'M5 - Sparkling Water &amp; Soda'!AJ683</f>
        <v/>
      </c>
      <c r="J2511" s="15" t="inlineStr">
        <is>
          <t>Capture live promo to assess.</t>
        </is>
      </c>
    </row>
    <row r="2512" ht="28" customHeight="1">
      <c r="A2512" s="15" t="inlineStr">
        <is>
          <t>Mountain Dew</t>
        </is>
      </c>
      <c r="B2512" s="15" t="inlineStr">
        <is>
          <t>Mountain Dew Citrus | Major Melon | 15-pack 355mL</t>
        </is>
      </c>
      <c r="C2512" s="15" t="inlineStr">
        <is>
          <t>5) Sparkling water &amp; soda</t>
        </is>
      </c>
      <c r="D2512" s="30">
        <f>'M5 - Sparkling Water &amp; Soda'!F684</f>
        <v/>
      </c>
      <c r="E2512" s="33">
        <f>'M5 - Sparkling Water &amp; Soda'!J684</f>
        <v/>
      </c>
      <c r="F2512" s="31">
        <f>'M5 - Sparkling Water &amp; Soda'!K684</f>
        <v/>
      </c>
      <c r="G2512" s="30">
        <f>'M5 - Sparkling Water &amp; Soda'!AM684</f>
        <v/>
      </c>
      <c r="H2512" s="31">
        <f>'M5 - Sparkling Water &amp; Soda'!N684</f>
        <v/>
      </c>
      <c r="I2512" s="15">
        <f>'M5 - Sparkling Water &amp; Soda'!AJ684</f>
        <v/>
      </c>
      <c r="J2512" s="15" t="inlineStr">
        <is>
          <t>Capture live promo to assess.</t>
        </is>
      </c>
    </row>
    <row r="2513" ht="28" customHeight="1">
      <c r="A2513" s="15" t="inlineStr">
        <is>
          <t>Mountain Dew</t>
        </is>
      </c>
      <c r="B2513" s="15" t="inlineStr">
        <is>
          <t>Mountain Dew Citrus | Major Melon | 18-pack 355mL</t>
        </is>
      </c>
      <c r="C2513" s="15" t="inlineStr">
        <is>
          <t>5) Sparkling water &amp; soda</t>
        </is>
      </c>
      <c r="D2513" s="30">
        <f>'M5 - Sparkling Water &amp; Soda'!F685</f>
        <v/>
      </c>
      <c r="E2513" s="33">
        <f>'M5 - Sparkling Water &amp; Soda'!J685</f>
        <v/>
      </c>
      <c r="F2513" s="31">
        <f>'M5 - Sparkling Water &amp; Soda'!K685</f>
        <v/>
      </c>
      <c r="G2513" s="30">
        <f>'M5 - Sparkling Water &amp; Soda'!AM685</f>
        <v/>
      </c>
      <c r="H2513" s="31">
        <f>'M5 - Sparkling Water &amp; Soda'!N685</f>
        <v/>
      </c>
      <c r="I2513" s="15">
        <f>'M5 - Sparkling Water &amp; Soda'!AJ685</f>
        <v/>
      </c>
      <c r="J2513" s="15" t="inlineStr">
        <is>
          <t>Capture live promo to assess.</t>
        </is>
      </c>
    </row>
    <row r="2514" ht="28" customHeight="1">
      <c r="A2514" s="15" t="inlineStr">
        <is>
          <t>Mountain Dew</t>
        </is>
      </c>
      <c r="B2514" s="15" t="inlineStr">
        <is>
          <t>Mountain Dew Citrus | Major Melon | 24-pack 355mL</t>
        </is>
      </c>
      <c r="C2514" s="15" t="inlineStr">
        <is>
          <t>5) Sparkling water &amp; soda</t>
        </is>
      </c>
      <c r="D2514" s="30">
        <f>'M5 - Sparkling Water &amp; Soda'!F686</f>
        <v/>
      </c>
      <c r="E2514" s="33">
        <f>'M5 - Sparkling Water &amp; Soda'!J686</f>
        <v/>
      </c>
      <c r="F2514" s="31">
        <f>'M5 - Sparkling Water &amp; Soda'!K686</f>
        <v/>
      </c>
      <c r="G2514" s="30">
        <f>'M5 - Sparkling Water &amp; Soda'!AM686</f>
        <v/>
      </c>
      <c r="H2514" s="31">
        <f>'M5 - Sparkling Water &amp; Soda'!N686</f>
        <v/>
      </c>
      <c r="I2514" s="15">
        <f>'M5 - Sparkling Water &amp; Soda'!AJ686</f>
        <v/>
      </c>
      <c r="J2514" s="15" t="inlineStr">
        <is>
          <t>Capture live promo to assess.</t>
        </is>
      </c>
    </row>
    <row r="2515" ht="28" customHeight="1">
      <c r="A2515" s="15" t="inlineStr">
        <is>
          <t>Dr Pepper</t>
        </is>
      </c>
      <c r="B2515" s="15" t="inlineStr">
        <is>
          <t>Dr Pepper | Original | single 355mL</t>
        </is>
      </c>
      <c r="C2515" s="15" t="inlineStr">
        <is>
          <t>5) Sparkling water &amp; soda</t>
        </is>
      </c>
      <c r="D2515" s="30">
        <f>'M5 - Sparkling Water &amp; Soda'!F687</f>
        <v/>
      </c>
      <c r="E2515" s="33">
        <f>'M5 - Sparkling Water &amp; Soda'!J687</f>
        <v/>
      </c>
      <c r="F2515" s="31">
        <f>'M5 - Sparkling Water &amp; Soda'!K687</f>
        <v/>
      </c>
      <c r="G2515" s="30">
        <f>'M5 - Sparkling Water &amp; Soda'!AM687</f>
        <v/>
      </c>
      <c r="H2515" s="31">
        <f>'M5 - Sparkling Water &amp; Soda'!N687</f>
        <v/>
      </c>
      <c r="I2515" s="15">
        <f>'M5 - Sparkling Water &amp; Soda'!AJ687</f>
        <v/>
      </c>
      <c r="J2515" s="15" t="inlineStr">
        <is>
          <t>Capture live promo to assess.</t>
        </is>
      </c>
    </row>
    <row r="2516" ht="28" customHeight="1">
      <c r="A2516" s="15" t="inlineStr">
        <is>
          <t>Dr Pepper</t>
        </is>
      </c>
      <c r="B2516" s="15" t="inlineStr">
        <is>
          <t>Dr Pepper | Original | 8-pack 355mL</t>
        </is>
      </c>
      <c r="C2516" s="15" t="inlineStr">
        <is>
          <t>5) Sparkling water &amp; soda</t>
        </is>
      </c>
      <c r="D2516" s="30">
        <f>'M5 - Sparkling Water &amp; Soda'!F688</f>
        <v/>
      </c>
      <c r="E2516" s="33">
        <f>'M5 - Sparkling Water &amp; Soda'!J688</f>
        <v/>
      </c>
      <c r="F2516" s="31">
        <f>'M5 - Sparkling Water &amp; Soda'!K688</f>
        <v/>
      </c>
      <c r="G2516" s="30">
        <f>'M5 - Sparkling Water &amp; Soda'!AM688</f>
        <v/>
      </c>
      <c r="H2516" s="31">
        <f>'M5 - Sparkling Water &amp; Soda'!N688</f>
        <v/>
      </c>
      <c r="I2516" s="15">
        <f>'M5 - Sparkling Water &amp; Soda'!AJ688</f>
        <v/>
      </c>
      <c r="J2516" s="15" t="inlineStr">
        <is>
          <t>Capture live promo to assess.</t>
        </is>
      </c>
    </row>
    <row r="2517" ht="28" customHeight="1">
      <c r="A2517" s="15" t="inlineStr">
        <is>
          <t>Dr Pepper</t>
        </is>
      </c>
      <c r="B2517" s="15" t="inlineStr">
        <is>
          <t>Dr Pepper | Original | 12-pack 355mL</t>
        </is>
      </c>
      <c r="C2517" s="15" t="inlineStr">
        <is>
          <t>5) Sparkling water &amp; soda</t>
        </is>
      </c>
      <c r="D2517" s="30">
        <f>'M5 - Sparkling Water &amp; Soda'!F689</f>
        <v/>
      </c>
      <c r="E2517" s="33">
        <f>'M5 - Sparkling Water &amp; Soda'!J689</f>
        <v/>
      </c>
      <c r="F2517" s="31">
        <f>'M5 - Sparkling Water &amp; Soda'!K689</f>
        <v/>
      </c>
      <c r="G2517" s="30">
        <f>'M5 - Sparkling Water &amp; Soda'!AM689</f>
        <v/>
      </c>
      <c r="H2517" s="31">
        <f>'M5 - Sparkling Water &amp; Soda'!N689</f>
        <v/>
      </c>
      <c r="I2517" s="15">
        <f>'M5 - Sparkling Water &amp; Soda'!AJ689</f>
        <v/>
      </c>
      <c r="J2517" s="15" t="inlineStr">
        <is>
          <t>Capture live promo to assess.</t>
        </is>
      </c>
    </row>
    <row r="2518" ht="28" customHeight="1">
      <c r="A2518" s="15" t="inlineStr">
        <is>
          <t>Dr Pepper</t>
        </is>
      </c>
      <c r="B2518" s="15" t="inlineStr">
        <is>
          <t>Dr Pepper | Original | 15-pack 355mL</t>
        </is>
      </c>
      <c r="C2518" s="15" t="inlineStr">
        <is>
          <t>5) Sparkling water &amp; soda</t>
        </is>
      </c>
      <c r="D2518" s="30">
        <f>'M5 - Sparkling Water &amp; Soda'!F690</f>
        <v/>
      </c>
      <c r="E2518" s="33">
        <f>'M5 - Sparkling Water &amp; Soda'!J690</f>
        <v/>
      </c>
      <c r="F2518" s="31">
        <f>'M5 - Sparkling Water &amp; Soda'!K690</f>
        <v/>
      </c>
      <c r="G2518" s="30">
        <f>'M5 - Sparkling Water &amp; Soda'!AM690</f>
        <v/>
      </c>
      <c r="H2518" s="31">
        <f>'M5 - Sparkling Water &amp; Soda'!N690</f>
        <v/>
      </c>
      <c r="I2518" s="15">
        <f>'M5 - Sparkling Water &amp; Soda'!AJ690</f>
        <v/>
      </c>
      <c r="J2518" s="15" t="inlineStr">
        <is>
          <t>Capture live promo to assess.</t>
        </is>
      </c>
    </row>
    <row r="2519" ht="28" customHeight="1">
      <c r="A2519" s="15" t="inlineStr">
        <is>
          <t>Dr Pepper</t>
        </is>
      </c>
      <c r="B2519" s="15" t="inlineStr">
        <is>
          <t>Dr Pepper | Original | 18-pack 355mL</t>
        </is>
      </c>
      <c r="C2519" s="15" t="inlineStr">
        <is>
          <t>5) Sparkling water &amp; soda</t>
        </is>
      </c>
      <c r="D2519" s="30">
        <f>'M5 - Sparkling Water &amp; Soda'!F691</f>
        <v/>
      </c>
      <c r="E2519" s="33">
        <f>'M5 - Sparkling Water &amp; Soda'!J691</f>
        <v/>
      </c>
      <c r="F2519" s="31">
        <f>'M5 - Sparkling Water &amp; Soda'!K691</f>
        <v/>
      </c>
      <c r="G2519" s="30">
        <f>'M5 - Sparkling Water &amp; Soda'!AM691</f>
        <v/>
      </c>
      <c r="H2519" s="31">
        <f>'M5 - Sparkling Water &amp; Soda'!N691</f>
        <v/>
      </c>
      <c r="I2519" s="15">
        <f>'M5 - Sparkling Water &amp; Soda'!AJ691</f>
        <v/>
      </c>
      <c r="J2519" s="15" t="inlineStr">
        <is>
          <t>Capture live promo to assess.</t>
        </is>
      </c>
    </row>
    <row r="2520" ht="28" customHeight="1">
      <c r="A2520" s="15" t="inlineStr">
        <is>
          <t>Dr Pepper</t>
        </is>
      </c>
      <c r="B2520" s="15" t="inlineStr">
        <is>
          <t>Dr Pepper | Original | 24-pack 355mL</t>
        </is>
      </c>
      <c r="C2520" s="15" t="inlineStr">
        <is>
          <t>5) Sparkling water &amp; soda</t>
        </is>
      </c>
      <c r="D2520" s="30">
        <f>'M5 - Sparkling Water &amp; Soda'!F692</f>
        <v/>
      </c>
      <c r="E2520" s="33">
        <f>'M5 - Sparkling Water &amp; Soda'!J692</f>
        <v/>
      </c>
      <c r="F2520" s="31">
        <f>'M5 - Sparkling Water &amp; Soda'!K692</f>
        <v/>
      </c>
      <c r="G2520" s="30">
        <f>'M5 - Sparkling Water &amp; Soda'!AM692</f>
        <v/>
      </c>
      <c r="H2520" s="31">
        <f>'M5 - Sparkling Water &amp; Soda'!N692</f>
        <v/>
      </c>
      <c r="I2520" s="15">
        <f>'M5 - Sparkling Water &amp; Soda'!AJ692</f>
        <v/>
      </c>
      <c r="J2520" s="15" t="inlineStr">
        <is>
          <t>Capture live promo to assess.</t>
        </is>
      </c>
    </row>
    <row r="2521" ht="28" customHeight="1">
      <c r="A2521" s="15" t="inlineStr">
        <is>
          <t>Dr Pepper</t>
        </is>
      </c>
      <c r="B2521" s="15" t="inlineStr">
        <is>
          <t>Dr Pepper | Cherry | single 355mL</t>
        </is>
      </c>
      <c r="C2521" s="15" t="inlineStr">
        <is>
          <t>5) Sparkling water &amp; soda</t>
        </is>
      </c>
      <c r="D2521" s="30">
        <f>'M5 - Sparkling Water &amp; Soda'!F693</f>
        <v/>
      </c>
      <c r="E2521" s="33">
        <f>'M5 - Sparkling Water &amp; Soda'!J693</f>
        <v/>
      </c>
      <c r="F2521" s="31">
        <f>'M5 - Sparkling Water &amp; Soda'!K693</f>
        <v/>
      </c>
      <c r="G2521" s="30">
        <f>'M5 - Sparkling Water &amp; Soda'!AM693</f>
        <v/>
      </c>
      <c r="H2521" s="31">
        <f>'M5 - Sparkling Water &amp; Soda'!N693</f>
        <v/>
      </c>
      <c r="I2521" s="15">
        <f>'M5 - Sparkling Water &amp; Soda'!AJ693</f>
        <v/>
      </c>
      <c r="J2521" s="15" t="inlineStr">
        <is>
          <t>Capture live promo to assess.</t>
        </is>
      </c>
    </row>
    <row r="2522" ht="28" customHeight="1">
      <c r="A2522" s="15" t="inlineStr">
        <is>
          <t>Dr Pepper</t>
        </is>
      </c>
      <c r="B2522" s="15" t="inlineStr">
        <is>
          <t>Dr Pepper | Cherry | 8-pack 355mL</t>
        </is>
      </c>
      <c r="C2522" s="15" t="inlineStr">
        <is>
          <t>5) Sparkling water &amp; soda</t>
        </is>
      </c>
      <c r="D2522" s="30">
        <f>'M5 - Sparkling Water &amp; Soda'!F694</f>
        <v/>
      </c>
      <c r="E2522" s="33">
        <f>'M5 - Sparkling Water &amp; Soda'!J694</f>
        <v/>
      </c>
      <c r="F2522" s="31">
        <f>'M5 - Sparkling Water &amp; Soda'!K694</f>
        <v/>
      </c>
      <c r="G2522" s="30">
        <f>'M5 - Sparkling Water &amp; Soda'!AM694</f>
        <v/>
      </c>
      <c r="H2522" s="31">
        <f>'M5 - Sparkling Water &amp; Soda'!N694</f>
        <v/>
      </c>
      <c r="I2522" s="15">
        <f>'M5 - Sparkling Water &amp; Soda'!AJ694</f>
        <v/>
      </c>
      <c r="J2522" s="15" t="inlineStr">
        <is>
          <t>Capture live promo to assess.</t>
        </is>
      </c>
    </row>
    <row r="2523" ht="28" customHeight="1">
      <c r="A2523" s="15" t="inlineStr">
        <is>
          <t>Dr Pepper</t>
        </is>
      </c>
      <c r="B2523" s="15" t="inlineStr">
        <is>
          <t>Dr Pepper | Cherry | 12-pack 355mL</t>
        </is>
      </c>
      <c r="C2523" s="15" t="inlineStr">
        <is>
          <t>5) Sparkling water &amp; soda</t>
        </is>
      </c>
      <c r="D2523" s="30">
        <f>'M5 - Sparkling Water &amp; Soda'!F695</f>
        <v/>
      </c>
      <c r="E2523" s="33">
        <f>'M5 - Sparkling Water &amp; Soda'!J695</f>
        <v/>
      </c>
      <c r="F2523" s="31">
        <f>'M5 - Sparkling Water &amp; Soda'!K695</f>
        <v/>
      </c>
      <c r="G2523" s="30">
        <f>'M5 - Sparkling Water &amp; Soda'!AM695</f>
        <v/>
      </c>
      <c r="H2523" s="31">
        <f>'M5 - Sparkling Water &amp; Soda'!N695</f>
        <v/>
      </c>
      <c r="I2523" s="15">
        <f>'M5 - Sparkling Water &amp; Soda'!AJ695</f>
        <v/>
      </c>
      <c r="J2523" s="15" t="inlineStr">
        <is>
          <t>Capture live promo to assess.</t>
        </is>
      </c>
    </row>
    <row r="2524" ht="28" customHeight="1">
      <c r="A2524" s="15" t="inlineStr">
        <is>
          <t>Dr Pepper</t>
        </is>
      </c>
      <c r="B2524" s="15" t="inlineStr">
        <is>
          <t>Dr Pepper | Cherry | 15-pack 355mL</t>
        </is>
      </c>
      <c r="C2524" s="15" t="inlineStr">
        <is>
          <t>5) Sparkling water &amp; soda</t>
        </is>
      </c>
      <c r="D2524" s="30">
        <f>'M5 - Sparkling Water &amp; Soda'!F696</f>
        <v/>
      </c>
      <c r="E2524" s="33">
        <f>'M5 - Sparkling Water &amp; Soda'!J696</f>
        <v/>
      </c>
      <c r="F2524" s="31">
        <f>'M5 - Sparkling Water &amp; Soda'!K696</f>
        <v/>
      </c>
      <c r="G2524" s="30">
        <f>'M5 - Sparkling Water &amp; Soda'!AM696</f>
        <v/>
      </c>
      <c r="H2524" s="31">
        <f>'M5 - Sparkling Water &amp; Soda'!N696</f>
        <v/>
      </c>
      <c r="I2524" s="15">
        <f>'M5 - Sparkling Water &amp; Soda'!AJ696</f>
        <v/>
      </c>
      <c r="J2524" s="15" t="inlineStr">
        <is>
          <t>Capture live promo to assess.</t>
        </is>
      </c>
    </row>
    <row r="2525" ht="28" customHeight="1">
      <c r="A2525" s="15" t="inlineStr">
        <is>
          <t>Dr Pepper</t>
        </is>
      </c>
      <c r="B2525" s="15" t="inlineStr">
        <is>
          <t>Dr Pepper | Cherry | 18-pack 355mL</t>
        </is>
      </c>
      <c r="C2525" s="15" t="inlineStr">
        <is>
          <t>5) Sparkling water &amp; soda</t>
        </is>
      </c>
      <c r="D2525" s="30">
        <f>'M5 - Sparkling Water &amp; Soda'!F697</f>
        <v/>
      </c>
      <c r="E2525" s="33">
        <f>'M5 - Sparkling Water &amp; Soda'!J697</f>
        <v/>
      </c>
      <c r="F2525" s="31">
        <f>'M5 - Sparkling Water &amp; Soda'!K697</f>
        <v/>
      </c>
      <c r="G2525" s="30">
        <f>'M5 - Sparkling Water &amp; Soda'!AM697</f>
        <v/>
      </c>
      <c r="H2525" s="31">
        <f>'M5 - Sparkling Water &amp; Soda'!N697</f>
        <v/>
      </c>
      <c r="I2525" s="15">
        <f>'M5 - Sparkling Water &amp; Soda'!AJ697</f>
        <v/>
      </c>
      <c r="J2525" s="15" t="inlineStr">
        <is>
          <t>Capture live promo to assess.</t>
        </is>
      </c>
    </row>
    <row r="2526" ht="28" customHeight="1">
      <c r="A2526" s="15" t="inlineStr">
        <is>
          <t>Dr Pepper</t>
        </is>
      </c>
      <c r="B2526" s="15" t="inlineStr">
        <is>
          <t>Dr Pepper | Cherry | 24-pack 355mL</t>
        </is>
      </c>
      <c r="C2526" s="15" t="inlineStr">
        <is>
          <t>5) Sparkling water &amp; soda</t>
        </is>
      </c>
      <c r="D2526" s="30">
        <f>'M5 - Sparkling Water &amp; Soda'!F698</f>
        <v/>
      </c>
      <c r="E2526" s="33">
        <f>'M5 - Sparkling Water &amp; Soda'!J698</f>
        <v/>
      </c>
      <c r="F2526" s="31">
        <f>'M5 - Sparkling Water &amp; Soda'!K698</f>
        <v/>
      </c>
      <c r="G2526" s="30">
        <f>'M5 - Sparkling Water &amp; Soda'!AM698</f>
        <v/>
      </c>
      <c r="H2526" s="31">
        <f>'M5 - Sparkling Water &amp; Soda'!N698</f>
        <v/>
      </c>
      <c r="I2526" s="15">
        <f>'M5 - Sparkling Water &amp; Soda'!AJ698</f>
        <v/>
      </c>
      <c r="J2526" s="15" t="inlineStr">
        <is>
          <t>Capture live promo to assess.</t>
        </is>
      </c>
    </row>
    <row r="2527" ht="28" customHeight="1">
      <c r="A2527" s="15" t="inlineStr">
        <is>
          <t>Dr Pepper</t>
        </is>
      </c>
      <c r="B2527" s="15" t="inlineStr">
        <is>
          <t>Dr Pepper | Cream Soda | single 355mL</t>
        </is>
      </c>
      <c r="C2527" s="15" t="inlineStr">
        <is>
          <t>5) Sparkling water &amp; soda</t>
        </is>
      </c>
      <c r="D2527" s="30">
        <f>'M5 - Sparkling Water &amp; Soda'!F699</f>
        <v/>
      </c>
      <c r="E2527" s="33">
        <f>'M5 - Sparkling Water &amp; Soda'!J699</f>
        <v/>
      </c>
      <c r="F2527" s="31">
        <f>'M5 - Sparkling Water &amp; Soda'!K699</f>
        <v/>
      </c>
      <c r="G2527" s="30">
        <f>'M5 - Sparkling Water &amp; Soda'!AM699</f>
        <v/>
      </c>
      <c r="H2527" s="31">
        <f>'M5 - Sparkling Water &amp; Soda'!N699</f>
        <v/>
      </c>
      <c r="I2527" s="15">
        <f>'M5 - Sparkling Water &amp; Soda'!AJ699</f>
        <v/>
      </c>
      <c r="J2527" s="15" t="inlineStr">
        <is>
          <t>Capture live promo to assess.</t>
        </is>
      </c>
    </row>
    <row r="2528" ht="28" customHeight="1">
      <c r="A2528" s="15" t="inlineStr">
        <is>
          <t>Dr Pepper</t>
        </is>
      </c>
      <c r="B2528" s="15" t="inlineStr">
        <is>
          <t>Dr Pepper | Cream Soda | 8-pack 355mL</t>
        </is>
      </c>
      <c r="C2528" s="15" t="inlineStr">
        <is>
          <t>5) Sparkling water &amp; soda</t>
        </is>
      </c>
      <c r="D2528" s="30">
        <f>'M5 - Sparkling Water &amp; Soda'!F700</f>
        <v/>
      </c>
      <c r="E2528" s="33">
        <f>'M5 - Sparkling Water &amp; Soda'!J700</f>
        <v/>
      </c>
      <c r="F2528" s="31">
        <f>'M5 - Sparkling Water &amp; Soda'!K700</f>
        <v/>
      </c>
      <c r="G2528" s="30">
        <f>'M5 - Sparkling Water &amp; Soda'!AM700</f>
        <v/>
      </c>
      <c r="H2528" s="31">
        <f>'M5 - Sparkling Water &amp; Soda'!N700</f>
        <v/>
      </c>
      <c r="I2528" s="15">
        <f>'M5 - Sparkling Water &amp; Soda'!AJ700</f>
        <v/>
      </c>
      <c r="J2528" s="15" t="inlineStr">
        <is>
          <t>Capture live promo to assess.</t>
        </is>
      </c>
    </row>
    <row r="2529" ht="28" customHeight="1">
      <c r="A2529" s="15" t="inlineStr">
        <is>
          <t>Dr Pepper</t>
        </is>
      </c>
      <c r="B2529" s="15" t="inlineStr">
        <is>
          <t>Dr Pepper | Cream Soda | 12-pack 355mL</t>
        </is>
      </c>
      <c r="C2529" s="15" t="inlineStr">
        <is>
          <t>5) Sparkling water &amp; soda</t>
        </is>
      </c>
      <c r="D2529" s="30">
        <f>'M5 - Sparkling Water &amp; Soda'!F701</f>
        <v/>
      </c>
      <c r="E2529" s="33">
        <f>'M5 - Sparkling Water &amp; Soda'!J701</f>
        <v/>
      </c>
      <c r="F2529" s="31">
        <f>'M5 - Sparkling Water &amp; Soda'!K701</f>
        <v/>
      </c>
      <c r="G2529" s="30">
        <f>'M5 - Sparkling Water &amp; Soda'!AM701</f>
        <v/>
      </c>
      <c r="H2529" s="31">
        <f>'M5 - Sparkling Water &amp; Soda'!N701</f>
        <v/>
      </c>
      <c r="I2529" s="15">
        <f>'M5 - Sparkling Water &amp; Soda'!AJ701</f>
        <v/>
      </c>
      <c r="J2529" s="15" t="inlineStr">
        <is>
          <t>Capture live promo to assess.</t>
        </is>
      </c>
    </row>
    <row r="2530" ht="28" customHeight="1">
      <c r="A2530" s="15" t="inlineStr">
        <is>
          <t>Dr Pepper</t>
        </is>
      </c>
      <c r="B2530" s="15" t="inlineStr">
        <is>
          <t>Dr Pepper | Cream Soda | 15-pack 355mL</t>
        </is>
      </c>
      <c r="C2530" s="15" t="inlineStr">
        <is>
          <t>5) Sparkling water &amp; soda</t>
        </is>
      </c>
      <c r="D2530" s="30">
        <f>'M5 - Sparkling Water &amp; Soda'!F702</f>
        <v/>
      </c>
      <c r="E2530" s="33">
        <f>'M5 - Sparkling Water &amp; Soda'!J702</f>
        <v/>
      </c>
      <c r="F2530" s="31">
        <f>'M5 - Sparkling Water &amp; Soda'!K702</f>
        <v/>
      </c>
      <c r="G2530" s="30">
        <f>'M5 - Sparkling Water &amp; Soda'!AM702</f>
        <v/>
      </c>
      <c r="H2530" s="31">
        <f>'M5 - Sparkling Water &amp; Soda'!N702</f>
        <v/>
      </c>
      <c r="I2530" s="15">
        <f>'M5 - Sparkling Water &amp; Soda'!AJ702</f>
        <v/>
      </c>
      <c r="J2530" s="15" t="inlineStr">
        <is>
          <t>Capture live promo to assess.</t>
        </is>
      </c>
    </row>
    <row r="2531" ht="28" customHeight="1">
      <c r="A2531" s="15" t="inlineStr">
        <is>
          <t>Dr Pepper</t>
        </is>
      </c>
      <c r="B2531" s="15" t="inlineStr">
        <is>
          <t>Dr Pepper | Cream Soda | 18-pack 355mL</t>
        </is>
      </c>
      <c r="C2531" s="15" t="inlineStr">
        <is>
          <t>5) Sparkling water &amp; soda</t>
        </is>
      </c>
      <c r="D2531" s="30">
        <f>'M5 - Sparkling Water &amp; Soda'!F703</f>
        <v/>
      </c>
      <c r="E2531" s="33">
        <f>'M5 - Sparkling Water &amp; Soda'!J703</f>
        <v/>
      </c>
      <c r="F2531" s="31">
        <f>'M5 - Sparkling Water &amp; Soda'!K703</f>
        <v/>
      </c>
      <c r="G2531" s="30">
        <f>'M5 - Sparkling Water &amp; Soda'!AM703</f>
        <v/>
      </c>
      <c r="H2531" s="31">
        <f>'M5 - Sparkling Water &amp; Soda'!N703</f>
        <v/>
      </c>
      <c r="I2531" s="15">
        <f>'M5 - Sparkling Water &amp; Soda'!AJ703</f>
        <v/>
      </c>
      <c r="J2531" s="15" t="inlineStr">
        <is>
          <t>Capture live promo to assess.</t>
        </is>
      </c>
    </row>
    <row r="2532" ht="28" customHeight="1">
      <c r="A2532" s="15" t="inlineStr">
        <is>
          <t>Dr Pepper</t>
        </is>
      </c>
      <c r="B2532" s="15" t="inlineStr">
        <is>
          <t>Dr Pepper | Cream Soda | 24-pack 355mL</t>
        </is>
      </c>
      <c r="C2532" s="15" t="inlineStr">
        <is>
          <t>5) Sparkling water &amp; soda</t>
        </is>
      </c>
      <c r="D2532" s="30">
        <f>'M5 - Sparkling Water &amp; Soda'!F704</f>
        <v/>
      </c>
      <c r="E2532" s="33">
        <f>'M5 - Sparkling Water &amp; Soda'!J704</f>
        <v/>
      </c>
      <c r="F2532" s="31">
        <f>'M5 - Sparkling Water &amp; Soda'!K704</f>
        <v/>
      </c>
      <c r="G2532" s="30">
        <f>'M5 - Sparkling Water &amp; Soda'!AM704</f>
        <v/>
      </c>
      <c r="H2532" s="31">
        <f>'M5 - Sparkling Water &amp; Soda'!N704</f>
        <v/>
      </c>
      <c r="I2532" s="15">
        <f>'M5 - Sparkling Water &amp; Soda'!AJ704</f>
        <v/>
      </c>
      <c r="J2532" s="15" t="inlineStr">
        <is>
          <t>Capture live promo to assess.</t>
        </is>
      </c>
    </row>
    <row r="2533" ht="28" customHeight="1">
      <c r="A2533" s="15" t="inlineStr">
        <is>
          <t>Dr Pepper</t>
        </is>
      </c>
      <c r="B2533" s="15" t="inlineStr">
        <is>
          <t>Dr Pepper | Zero Sugar | single 355mL</t>
        </is>
      </c>
      <c r="C2533" s="15" t="inlineStr">
        <is>
          <t>5) Sparkling water &amp; soda</t>
        </is>
      </c>
      <c r="D2533" s="30">
        <f>'M5 - Sparkling Water &amp; Soda'!F705</f>
        <v/>
      </c>
      <c r="E2533" s="33">
        <f>'M5 - Sparkling Water &amp; Soda'!J705</f>
        <v/>
      </c>
      <c r="F2533" s="31">
        <f>'M5 - Sparkling Water &amp; Soda'!K705</f>
        <v/>
      </c>
      <c r="G2533" s="30">
        <f>'M5 - Sparkling Water &amp; Soda'!AM705</f>
        <v/>
      </c>
      <c r="H2533" s="31">
        <f>'M5 - Sparkling Water &amp; Soda'!N705</f>
        <v/>
      </c>
      <c r="I2533" s="15">
        <f>'M5 - Sparkling Water &amp; Soda'!AJ705</f>
        <v/>
      </c>
      <c r="J2533" s="15" t="inlineStr">
        <is>
          <t>Capture live promo to assess.</t>
        </is>
      </c>
    </row>
    <row r="2534" ht="28" customHeight="1">
      <c r="A2534" s="15" t="inlineStr">
        <is>
          <t>Dr Pepper</t>
        </is>
      </c>
      <c r="B2534" s="15" t="inlineStr">
        <is>
          <t>Dr Pepper | Zero Sugar | 8-pack 355mL</t>
        </is>
      </c>
      <c r="C2534" s="15" t="inlineStr">
        <is>
          <t>5) Sparkling water &amp; soda</t>
        </is>
      </c>
      <c r="D2534" s="30">
        <f>'M5 - Sparkling Water &amp; Soda'!F706</f>
        <v/>
      </c>
      <c r="E2534" s="33">
        <f>'M5 - Sparkling Water &amp; Soda'!J706</f>
        <v/>
      </c>
      <c r="F2534" s="31">
        <f>'M5 - Sparkling Water &amp; Soda'!K706</f>
        <v/>
      </c>
      <c r="G2534" s="30">
        <f>'M5 - Sparkling Water &amp; Soda'!AM706</f>
        <v/>
      </c>
      <c r="H2534" s="31">
        <f>'M5 - Sparkling Water &amp; Soda'!N706</f>
        <v/>
      </c>
      <c r="I2534" s="15">
        <f>'M5 - Sparkling Water &amp; Soda'!AJ706</f>
        <v/>
      </c>
      <c r="J2534" s="15" t="inlineStr">
        <is>
          <t>Capture live promo to assess.</t>
        </is>
      </c>
    </row>
    <row r="2535" ht="28" customHeight="1">
      <c r="A2535" s="15" t="inlineStr">
        <is>
          <t>Dr Pepper</t>
        </is>
      </c>
      <c r="B2535" s="15" t="inlineStr">
        <is>
          <t>Dr Pepper | Zero Sugar | 12-pack 355mL</t>
        </is>
      </c>
      <c r="C2535" s="15" t="inlineStr">
        <is>
          <t>5) Sparkling water &amp; soda</t>
        </is>
      </c>
      <c r="D2535" s="30">
        <f>'M5 - Sparkling Water &amp; Soda'!F707</f>
        <v/>
      </c>
      <c r="E2535" s="33">
        <f>'M5 - Sparkling Water &amp; Soda'!J707</f>
        <v/>
      </c>
      <c r="F2535" s="31">
        <f>'M5 - Sparkling Water &amp; Soda'!K707</f>
        <v/>
      </c>
      <c r="G2535" s="30">
        <f>'M5 - Sparkling Water &amp; Soda'!AM707</f>
        <v/>
      </c>
      <c r="H2535" s="31">
        <f>'M5 - Sparkling Water &amp; Soda'!N707</f>
        <v/>
      </c>
      <c r="I2535" s="15">
        <f>'M5 - Sparkling Water &amp; Soda'!AJ707</f>
        <v/>
      </c>
      <c r="J2535" s="15" t="inlineStr">
        <is>
          <t>Capture live promo to assess.</t>
        </is>
      </c>
    </row>
    <row r="2536" ht="28" customHeight="1">
      <c r="A2536" s="15" t="inlineStr">
        <is>
          <t>Dr Pepper</t>
        </is>
      </c>
      <c r="B2536" s="15" t="inlineStr">
        <is>
          <t>Dr Pepper | Zero Sugar | 15-pack 355mL</t>
        </is>
      </c>
      <c r="C2536" s="15" t="inlineStr">
        <is>
          <t>5) Sparkling water &amp; soda</t>
        </is>
      </c>
      <c r="D2536" s="30">
        <f>'M5 - Sparkling Water &amp; Soda'!F708</f>
        <v/>
      </c>
      <c r="E2536" s="33">
        <f>'M5 - Sparkling Water &amp; Soda'!J708</f>
        <v/>
      </c>
      <c r="F2536" s="31">
        <f>'M5 - Sparkling Water &amp; Soda'!K708</f>
        <v/>
      </c>
      <c r="G2536" s="30">
        <f>'M5 - Sparkling Water &amp; Soda'!AM708</f>
        <v/>
      </c>
      <c r="H2536" s="31">
        <f>'M5 - Sparkling Water &amp; Soda'!N708</f>
        <v/>
      </c>
      <c r="I2536" s="15">
        <f>'M5 - Sparkling Water &amp; Soda'!AJ708</f>
        <v/>
      </c>
      <c r="J2536" s="15" t="inlineStr">
        <is>
          <t>Capture live promo to assess.</t>
        </is>
      </c>
    </row>
    <row r="2537" ht="28" customHeight="1">
      <c r="A2537" s="15" t="inlineStr">
        <is>
          <t>Dr Pepper</t>
        </is>
      </c>
      <c r="B2537" s="15" t="inlineStr">
        <is>
          <t>Dr Pepper | Zero Sugar | 18-pack 355mL</t>
        </is>
      </c>
      <c r="C2537" s="15" t="inlineStr">
        <is>
          <t>5) Sparkling water &amp; soda</t>
        </is>
      </c>
      <c r="D2537" s="30">
        <f>'M5 - Sparkling Water &amp; Soda'!F709</f>
        <v/>
      </c>
      <c r="E2537" s="33">
        <f>'M5 - Sparkling Water &amp; Soda'!J709</f>
        <v/>
      </c>
      <c r="F2537" s="31">
        <f>'M5 - Sparkling Water &amp; Soda'!K709</f>
        <v/>
      </c>
      <c r="G2537" s="30">
        <f>'M5 - Sparkling Water &amp; Soda'!AM709</f>
        <v/>
      </c>
      <c r="H2537" s="31">
        <f>'M5 - Sparkling Water &amp; Soda'!N709</f>
        <v/>
      </c>
      <c r="I2537" s="15">
        <f>'M5 - Sparkling Water &amp; Soda'!AJ709</f>
        <v/>
      </c>
      <c r="J2537" s="15" t="inlineStr">
        <is>
          <t>Capture live promo to assess.</t>
        </is>
      </c>
    </row>
    <row r="2538" ht="28" customHeight="1">
      <c r="A2538" s="15" t="inlineStr">
        <is>
          <t>Dr Pepper</t>
        </is>
      </c>
      <c r="B2538" s="15" t="inlineStr">
        <is>
          <t>Dr Pepper | Zero Sugar | 24-pack 355mL</t>
        </is>
      </c>
      <c r="C2538" s="15" t="inlineStr">
        <is>
          <t>5) Sparkling water &amp; soda</t>
        </is>
      </c>
      <c r="D2538" s="30">
        <f>'M5 - Sparkling Water &amp; Soda'!F710</f>
        <v/>
      </c>
      <c r="E2538" s="33">
        <f>'M5 - Sparkling Water &amp; Soda'!J710</f>
        <v/>
      </c>
      <c r="F2538" s="31">
        <f>'M5 - Sparkling Water &amp; Soda'!K710</f>
        <v/>
      </c>
      <c r="G2538" s="30">
        <f>'M5 - Sparkling Water &amp; Soda'!AM710</f>
        <v/>
      </c>
      <c r="H2538" s="31">
        <f>'M5 - Sparkling Water &amp; Soda'!N710</f>
        <v/>
      </c>
      <c r="I2538" s="15">
        <f>'M5 - Sparkling Water &amp; Soda'!AJ710</f>
        <v/>
      </c>
      <c r="J2538" s="15" t="inlineStr">
        <is>
          <t>Capture live promo to assess.</t>
        </is>
      </c>
    </row>
    <row r="2539" ht="28" customHeight="1">
      <c r="A2539" s="15" t="inlineStr">
        <is>
          <t>Canada Dry</t>
        </is>
      </c>
      <c r="B2539" s="15" t="inlineStr">
        <is>
          <t>Canada Dry Ginger Ale | Original | single 355mL</t>
        </is>
      </c>
      <c r="C2539" s="15" t="inlineStr">
        <is>
          <t>5) Sparkling water &amp; soda</t>
        </is>
      </c>
      <c r="D2539" s="30">
        <f>'M5 - Sparkling Water &amp; Soda'!F711</f>
        <v/>
      </c>
      <c r="E2539" s="33">
        <f>'M5 - Sparkling Water &amp; Soda'!J711</f>
        <v/>
      </c>
      <c r="F2539" s="31">
        <f>'M5 - Sparkling Water &amp; Soda'!K711</f>
        <v/>
      </c>
      <c r="G2539" s="30">
        <f>'M5 - Sparkling Water &amp; Soda'!AM711</f>
        <v/>
      </c>
      <c r="H2539" s="31">
        <f>'M5 - Sparkling Water &amp; Soda'!N711</f>
        <v/>
      </c>
      <c r="I2539" s="15">
        <f>'M5 - Sparkling Water &amp; Soda'!AJ711</f>
        <v/>
      </c>
      <c r="J2539" s="15" t="inlineStr">
        <is>
          <t>Capture live promo to assess.</t>
        </is>
      </c>
    </row>
    <row r="2540" ht="28" customHeight="1">
      <c r="A2540" s="15" t="inlineStr">
        <is>
          <t>Canada Dry</t>
        </is>
      </c>
      <c r="B2540" s="15" t="inlineStr">
        <is>
          <t>Canada Dry Ginger Ale | Original | 8-pack 355mL</t>
        </is>
      </c>
      <c r="C2540" s="15" t="inlineStr">
        <is>
          <t>5) Sparkling water &amp; soda</t>
        </is>
      </c>
      <c r="D2540" s="30">
        <f>'M5 - Sparkling Water &amp; Soda'!F712</f>
        <v/>
      </c>
      <c r="E2540" s="33">
        <f>'M5 - Sparkling Water &amp; Soda'!J712</f>
        <v/>
      </c>
      <c r="F2540" s="31">
        <f>'M5 - Sparkling Water &amp; Soda'!K712</f>
        <v/>
      </c>
      <c r="G2540" s="30">
        <f>'M5 - Sparkling Water &amp; Soda'!AM712</f>
        <v/>
      </c>
      <c r="H2540" s="31">
        <f>'M5 - Sparkling Water &amp; Soda'!N712</f>
        <v/>
      </c>
      <c r="I2540" s="15">
        <f>'M5 - Sparkling Water &amp; Soda'!AJ712</f>
        <v/>
      </c>
      <c r="J2540" s="15" t="inlineStr">
        <is>
          <t>Capture live promo to assess.</t>
        </is>
      </c>
    </row>
    <row r="2541" ht="28" customHeight="1">
      <c r="A2541" s="15" t="inlineStr">
        <is>
          <t>Canada Dry</t>
        </is>
      </c>
      <c r="B2541" s="15" t="inlineStr">
        <is>
          <t>Canada Dry Ginger Ale | Original | 12-pack 355mL</t>
        </is>
      </c>
      <c r="C2541" s="15" t="inlineStr">
        <is>
          <t>5) Sparkling water &amp; soda</t>
        </is>
      </c>
      <c r="D2541" s="30">
        <f>'M5 - Sparkling Water &amp; Soda'!F713</f>
        <v/>
      </c>
      <c r="E2541" s="33">
        <f>'M5 - Sparkling Water &amp; Soda'!J713</f>
        <v/>
      </c>
      <c r="F2541" s="31">
        <f>'M5 - Sparkling Water &amp; Soda'!K713</f>
        <v/>
      </c>
      <c r="G2541" s="30">
        <f>'M5 - Sparkling Water &amp; Soda'!AM713</f>
        <v/>
      </c>
      <c r="H2541" s="31">
        <f>'M5 - Sparkling Water &amp; Soda'!N713</f>
        <v/>
      </c>
      <c r="I2541" s="15">
        <f>'M5 - Sparkling Water &amp; Soda'!AJ713</f>
        <v/>
      </c>
      <c r="J2541" s="15" t="inlineStr">
        <is>
          <t>Capture live promo to assess.</t>
        </is>
      </c>
    </row>
    <row r="2542" ht="28" customHeight="1">
      <c r="A2542" s="15" t="inlineStr">
        <is>
          <t>Canada Dry</t>
        </is>
      </c>
      <c r="B2542" s="15" t="inlineStr">
        <is>
          <t>Canada Dry Ginger Ale | Original | 15-pack 355mL</t>
        </is>
      </c>
      <c r="C2542" s="15" t="inlineStr">
        <is>
          <t>5) Sparkling water &amp; soda</t>
        </is>
      </c>
      <c r="D2542" s="30">
        <f>'M5 - Sparkling Water &amp; Soda'!F714</f>
        <v/>
      </c>
      <c r="E2542" s="33">
        <f>'M5 - Sparkling Water &amp; Soda'!J714</f>
        <v/>
      </c>
      <c r="F2542" s="31">
        <f>'M5 - Sparkling Water &amp; Soda'!K714</f>
        <v/>
      </c>
      <c r="G2542" s="30">
        <f>'M5 - Sparkling Water &amp; Soda'!AM714</f>
        <v/>
      </c>
      <c r="H2542" s="31">
        <f>'M5 - Sparkling Water &amp; Soda'!N714</f>
        <v/>
      </c>
      <c r="I2542" s="15">
        <f>'M5 - Sparkling Water &amp; Soda'!AJ714</f>
        <v/>
      </c>
      <c r="J2542" s="15" t="inlineStr">
        <is>
          <t>Capture live promo to assess.</t>
        </is>
      </c>
    </row>
    <row r="2543" ht="28" customHeight="1">
      <c r="A2543" s="15" t="inlineStr">
        <is>
          <t>Canada Dry</t>
        </is>
      </c>
      <c r="B2543" s="15" t="inlineStr">
        <is>
          <t>Canada Dry Ginger Ale | Original | 18-pack 355mL</t>
        </is>
      </c>
      <c r="C2543" s="15" t="inlineStr">
        <is>
          <t>5) Sparkling water &amp; soda</t>
        </is>
      </c>
      <c r="D2543" s="30">
        <f>'M5 - Sparkling Water &amp; Soda'!F715</f>
        <v/>
      </c>
      <c r="E2543" s="33">
        <f>'M5 - Sparkling Water &amp; Soda'!J715</f>
        <v/>
      </c>
      <c r="F2543" s="31">
        <f>'M5 - Sparkling Water &amp; Soda'!K715</f>
        <v/>
      </c>
      <c r="G2543" s="30">
        <f>'M5 - Sparkling Water &amp; Soda'!AM715</f>
        <v/>
      </c>
      <c r="H2543" s="31">
        <f>'M5 - Sparkling Water &amp; Soda'!N715</f>
        <v/>
      </c>
      <c r="I2543" s="15">
        <f>'M5 - Sparkling Water &amp; Soda'!AJ715</f>
        <v/>
      </c>
      <c r="J2543" s="15" t="inlineStr">
        <is>
          <t>Capture live promo to assess.</t>
        </is>
      </c>
    </row>
    <row r="2544" ht="28" customHeight="1">
      <c r="A2544" s="15" t="inlineStr">
        <is>
          <t>Canada Dry</t>
        </is>
      </c>
      <c r="B2544" s="15" t="inlineStr">
        <is>
          <t>Canada Dry Ginger Ale | Original | 24-pack 355mL</t>
        </is>
      </c>
      <c r="C2544" s="15" t="inlineStr">
        <is>
          <t>5) Sparkling water &amp; soda</t>
        </is>
      </c>
      <c r="D2544" s="30">
        <f>'M5 - Sparkling Water &amp; Soda'!F716</f>
        <v/>
      </c>
      <c r="E2544" s="33">
        <f>'M5 - Sparkling Water &amp; Soda'!J716</f>
        <v/>
      </c>
      <c r="F2544" s="31">
        <f>'M5 - Sparkling Water &amp; Soda'!K716</f>
        <v/>
      </c>
      <c r="G2544" s="30">
        <f>'M5 - Sparkling Water &amp; Soda'!AM716</f>
        <v/>
      </c>
      <c r="H2544" s="31">
        <f>'M5 - Sparkling Water &amp; Soda'!N716</f>
        <v/>
      </c>
      <c r="I2544" s="15">
        <f>'M5 - Sparkling Water &amp; Soda'!AJ716</f>
        <v/>
      </c>
      <c r="J2544" s="15" t="inlineStr">
        <is>
          <t>Capture live promo to assess.</t>
        </is>
      </c>
    </row>
    <row r="2545" ht="28" customHeight="1">
      <c r="A2545" s="15" t="inlineStr">
        <is>
          <t>Canada Dry</t>
        </is>
      </c>
      <c r="B2545" s="15" t="inlineStr">
        <is>
          <t>Canada Dry Ginger Ale | Diet | single 355mL</t>
        </is>
      </c>
      <c r="C2545" s="15" t="inlineStr">
        <is>
          <t>5) Sparkling water &amp; soda</t>
        </is>
      </c>
      <c r="D2545" s="30">
        <f>'M5 - Sparkling Water &amp; Soda'!F717</f>
        <v/>
      </c>
      <c r="E2545" s="33">
        <f>'M5 - Sparkling Water &amp; Soda'!J717</f>
        <v/>
      </c>
      <c r="F2545" s="31">
        <f>'M5 - Sparkling Water &amp; Soda'!K717</f>
        <v/>
      </c>
      <c r="G2545" s="30">
        <f>'M5 - Sparkling Water &amp; Soda'!AM717</f>
        <v/>
      </c>
      <c r="H2545" s="31">
        <f>'M5 - Sparkling Water &amp; Soda'!N717</f>
        <v/>
      </c>
      <c r="I2545" s="15">
        <f>'M5 - Sparkling Water &amp; Soda'!AJ717</f>
        <v/>
      </c>
      <c r="J2545" s="15" t="inlineStr">
        <is>
          <t>Capture live promo to assess.</t>
        </is>
      </c>
    </row>
    <row r="2546" ht="28" customHeight="1">
      <c r="A2546" s="15" t="inlineStr">
        <is>
          <t>Canada Dry</t>
        </is>
      </c>
      <c r="B2546" s="15" t="inlineStr">
        <is>
          <t>Canada Dry Ginger Ale | Diet | 8-pack 355mL</t>
        </is>
      </c>
      <c r="C2546" s="15" t="inlineStr">
        <is>
          <t>5) Sparkling water &amp; soda</t>
        </is>
      </c>
      <c r="D2546" s="30">
        <f>'M5 - Sparkling Water &amp; Soda'!F718</f>
        <v/>
      </c>
      <c r="E2546" s="33">
        <f>'M5 - Sparkling Water &amp; Soda'!J718</f>
        <v/>
      </c>
      <c r="F2546" s="31">
        <f>'M5 - Sparkling Water &amp; Soda'!K718</f>
        <v/>
      </c>
      <c r="G2546" s="30">
        <f>'M5 - Sparkling Water &amp; Soda'!AM718</f>
        <v/>
      </c>
      <c r="H2546" s="31">
        <f>'M5 - Sparkling Water &amp; Soda'!N718</f>
        <v/>
      </c>
      <c r="I2546" s="15">
        <f>'M5 - Sparkling Water &amp; Soda'!AJ718</f>
        <v/>
      </c>
      <c r="J2546" s="15" t="inlineStr">
        <is>
          <t>Capture live promo to assess.</t>
        </is>
      </c>
    </row>
    <row r="2547" ht="28" customHeight="1">
      <c r="A2547" s="15" t="inlineStr">
        <is>
          <t>Canada Dry</t>
        </is>
      </c>
      <c r="B2547" s="15" t="inlineStr">
        <is>
          <t>Canada Dry Ginger Ale | Diet | 12-pack 355mL</t>
        </is>
      </c>
      <c r="C2547" s="15" t="inlineStr">
        <is>
          <t>5) Sparkling water &amp; soda</t>
        </is>
      </c>
      <c r="D2547" s="30">
        <f>'M5 - Sparkling Water &amp; Soda'!F719</f>
        <v/>
      </c>
      <c r="E2547" s="33">
        <f>'M5 - Sparkling Water &amp; Soda'!J719</f>
        <v/>
      </c>
      <c r="F2547" s="31">
        <f>'M5 - Sparkling Water &amp; Soda'!K719</f>
        <v/>
      </c>
      <c r="G2547" s="30">
        <f>'M5 - Sparkling Water &amp; Soda'!AM719</f>
        <v/>
      </c>
      <c r="H2547" s="31">
        <f>'M5 - Sparkling Water &amp; Soda'!N719</f>
        <v/>
      </c>
      <c r="I2547" s="15">
        <f>'M5 - Sparkling Water &amp; Soda'!AJ719</f>
        <v/>
      </c>
      <c r="J2547" s="15" t="inlineStr">
        <is>
          <t>Capture live promo to assess.</t>
        </is>
      </c>
    </row>
    <row r="2548" ht="28" customHeight="1">
      <c r="A2548" s="15" t="inlineStr">
        <is>
          <t>Canada Dry</t>
        </is>
      </c>
      <c r="B2548" s="15" t="inlineStr">
        <is>
          <t>Canada Dry Ginger Ale | Diet | 15-pack 355mL</t>
        </is>
      </c>
      <c r="C2548" s="15" t="inlineStr">
        <is>
          <t>5) Sparkling water &amp; soda</t>
        </is>
      </c>
      <c r="D2548" s="30">
        <f>'M5 - Sparkling Water &amp; Soda'!F720</f>
        <v/>
      </c>
      <c r="E2548" s="33">
        <f>'M5 - Sparkling Water &amp; Soda'!J720</f>
        <v/>
      </c>
      <c r="F2548" s="31">
        <f>'M5 - Sparkling Water &amp; Soda'!K720</f>
        <v/>
      </c>
      <c r="G2548" s="30">
        <f>'M5 - Sparkling Water &amp; Soda'!AM720</f>
        <v/>
      </c>
      <c r="H2548" s="31">
        <f>'M5 - Sparkling Water &amp; Soda'!N720</f>
        <v/>
      </c>
      <c r="I2548" s="15">
        <f>'M5 - Sparkling Water &amp; Soda'!AJ720</f>
        <v/>
      </c>
      <c r="J2548" s="15" t="inlineStr">
        <is>
          <t>Capture live promo to assess.</t>
        </is>
      </c>
    </row>
    <row r="2549" ht="28" customHeight="1">
      <c r="A2549" s="15" t="inlineStr">
        <is>
          <t>Canada Dry</t>
        </is>
      </c>
      <c r="B2549" s="15" t="inlineStr">
        <is>
          <t>Canada Dry Ginger Ale | Diet | 18-pack 355mL</t>
        </is>
      </c>
      <c r="C2549" s="15" t="inlineStr">
        <is>
          <t>5) Sparkling water &amp; soda</t>
        </is>
      </c>
      <c r="D2549" s="30">
        <f>'M5 - Sparkling Water &amp; Soda'!F721</f>
        <v/>
      </c>
      <c r="E2549" s="33">
        <f>'M5 - Sparkling Water &amp; Soda'!J721</f>
        <v/>
      </c>
      <c r="F2549" s="31">
        <f>'M5 - Sparkling Water &amp; Soda'!K721</f>
        <v/>
      </c>
      <c r="G2549" s="30">
        <f>'M5 - Sparkling Water &amp; Soda'!AM721</f>
        <v/>
      </c>
      <c r="H2549" s="31">
        <f>'M5 - Sparkling Water &amp; Soda'!N721</f>
        <v/>
      </c>
      <c r="I2549" s="15">
        <f>'M5 - Sparkling Water &amp; Soda'!AJ721</f>
        <v/>
      </c>
      <c r="J2549" s="15" t="inlineStr">
        <is>
          <t>Capture live promo to assess.</t>
        </is>
      </c>
    </row>
    <row r="2550" ht="28" customHeight="1">
      <c r="A2550" s="15" t="inlineStr">
        <is>
          <t>Canada Dry</t>
        </is>
      </c>
      <c r="B2550" s="15" t="inlineStr">
        <is>
          <t>Canada Dry Ginger Ale | Diet | 24-pack 355mL</t>
        </is>
      </c>
      <c r="C2550" s="15" t="inlineStr">
        <is>
          <t>5) Sparkling water &amp; soda</t>
        </is>
      </c>
      <c r="D2550" s="30">
        <f>'M5 - Sparkling Water &amp; Soda'!F722</f>
        <v/>
      </c>
      <c r="E2550" s="33">
        <f>'M5 - Sparkling Water &amp; Soda'!J722</f>
        <v/>
      </c>
      <c r="F2550" s="31">
        <f>'M5 - Sparkling Water &amp; Soda'!K722</f>
        <v/>
      </c>
      <c r="G2550" s="30">
        <f>'M5 - Sparkling Water &amp; Soda'!AM722</f>
        <v/>
      </c>
      <c r="H2550" s="31">
        <f>'M5 - Sparkling Water &amp; Soda'!N722</f>
        <v/>
      </c>
      <c r="I2550" s="15">
        <f>'M5 - Sparkling Water &amp; Soda'!AJ722</f>
        <v/>
      </c>
      <c r="J2550" s="15" t="inlineStr">
        <is>
          <t>Capture live promo to assess.</t>
        </is>
      </c>
    </row>
    <row r="2551" ht="28" customHeight="1">
      <c r="A2551" s="15" t="inlineStr">
        <is>
          <t>Canada Dry</t>
        </is>
      </c>
      <c r="B2551" s="15" t="inlineStr">
        <is>
          <t>Canada Dry Ginger Ale | Cranberry | single 355mL</t>
        </is>
      </c>
      <c r="C2551" s="15" t="inlineStr">
        <is>
          <t>5) Sparkling water &amp; soda</t>
        </is>
      </c>
      <c r="D2551" s="30">
        <f>'M5 - Sparkling Water &amp; Soda'!F723</f>
        <v/>
      </c>
      <c r="E2551" s="33">
        <f>'M5 - Sparkling Water &amp; Soda'!J723</f>
        <v/>
      </c>
      <c r="F2551" s="31">
        <f>'M5 - Sparkling Water &amp; Soda'!K723</f>
        <v/>
      </c>
      <c r="G2551" s="30">
        <f>'M5 - Sparkling Water &amp; Soda'!AM723</f>
        <v/>
      </c>
      <c r="H2551" s="31">
        <f>'M5 - Sparkling Water &amp; Soda'!N723</f>
        <v/>
      </c>
      <c r="I2551" s="15">
        <f>'M5 - Sparkling Water &amp; Soda'!AJ723</f>
        <v/>
      </c>
      <c r="J2551" s="15" t="inlineStr">
        <is>
          <t>Capture live promo to assess.</t>
        </is>
      </c>
    </row>
    <row r="2552" ht="28" customHeight="1">
      <c r="A2552" s="15" t="inlineStr">
        <is>
          <t>Canada Dry</t>
        </is>
      </c>
      <c r="B2552" s="15" t="inlineStr">
        <is>
          <t>Canada Dry Ginger Ale | Cranberry | 8-pack 355mL</t>
        </is>
      </c>
      <c r="C2552" s="15" t="inlineStr">
        <is>
          <t>5) Sparkling water &amp; soda</t>
        </is>
      </c>
      <c r="D2552" s="30">
        <f>'M5 - Sparkling Water &amp; Soda'!F724</f>
        <v/>
      </c>
      <c r="E2552" s="33">
        <f>'M5 - Sparkling Water &amp; Soda'!J724</f>
        <v/>
      </c>
      <c r="F2552" s="31">
        <f>'M5 - Sparkling Water &amp; Soda'!K724</f>
        <v/>
      </c>
      <c r="G2552" s="30">
        <f>'M5 - Sparkling Water &amp; Soda'!AM724</f>
        <v/>
      </c>
      <c r="H2552" s="31">
        <f>'M5 - Sparkling Water &amp; Soda'!N724</f>
        <v/>
      </c>
      <c r="I2552" s="15">
        <f>'M5 - Sparkling Water &amp; Soda'!AJ724</f>
        <v/>
      </c>
      <c r="J2552" s="15" t="inlineStr">
        <is>
          <t>Capture live promo to assess.</t>
        </is>
      </c>
    </row>
    <row r="2553" ht="28" customHeight="1">
      <c r="A2553" s="15" t="inlineStr">
        <is>
          <t>Canada Dry</t>
        </is>
      </c>
      <c r="B2553" s="15" t="inlineStr">
        <is>
          <t>Canada Dry Ginger Ale | Cranberry | 12-pack 355mL</t>
        </is>
      </c>
      <c r="C2553" s="15" t="inlineStr">
        <is>
          <t>5) Sparkling water &amp; soda</t>
        </is>
      </c>
      <c r="D2553" s="30">
        <f>'M5 - Sparkling Water &amp; Soda'!F725</f>
        <v/>
      </c>
      <c r="E2553" s="33">
        <f>'M5 - Sparkling Water &amp; Soda'!J725</f>
        <v/>
      </c>
      <c r="F2553" s="31">
        <f>'M5 - Sparkling Water &amp; Soda'!K725</f>
        <v/>
      </c>
      <c r="G2553" s="30">
        <f>'M5 - Sparkling Water &amp; Soda'!AM725</f>
        <v/>
      </c>
      <c r="H2553" s="31">
        <f>'M5 - Sparkling Water &amp; Soda'!N725</f>
        <v/>
      </c>
      <c r="I2553" s="15">
        <f>'M5 - Sparkling Water &amp; Soda'!AJ725</f>
        <v/>
      </c>
      <c r="J2553" s="15" t="inlineStr">
        <is>
          <t>Capture live promo to assess.</t>
        </is>
      </c>
    </row>
    <row r="2554" ht="28" customHeight="1">
      <c r="A2554" s="15" t="inlineStr">
        <is>
          <t>Canada Dry</t>
        </is>
      </c>
      <c r="B2554" s="15" t="inlineStr">
        <is>
          <t>Canada Dry Ginger Ale | Cranberry | 15-pack 355mL</t>
        </is>
      </c>
      <c r="C2554" s="15" t="inlineStr">
        <is>
          <t>5) Sparkling water &amp; soda</t>
        </is>
      </c>
      <c r="D2554" s="30">
        <f>'M5 - Sparkling Water &amp; Soda'!F726</f>
        <v/>
      </c>
      <c r="E2554" s="33">
        <f>'M5 - Sparkling Water &amp; Soda'!J726</f>
        <v/>
      </c>
      <c r="F2554" s="31">
        <f>'M5 - Sparkling Water &amp; Soda'!K726</f>
        <v/>
      </c>
      <c r="G2554" s="30">
        <f>'M5 - Sparkling Water &amp; Soda'!AM726</f>
        <v/>
      </c>
      <c r="H2554" s="31">
        <f>'M5 - Sparkling Water &amp; Soda'!N726</f>
        <v/>
      </c>
      <c r="I2554" s="15">
        <f>'M5 - Sparkling Water &amp; Soda'!AJ726</f>
        <v/>
      </c>
      <c r="J2554" s="15" t="inlineStr">
        <is>
          <t>Capture live promo to assess.</t>
        </is>
      </c>
    </row>
    <row r="2555" ht="28" customHeight="1">
      <c r="A2555" s="15" t="inlineStr">
        <is>
          <t>Canada Dry</t>
        </is>
      </c>
      <c r="B2555" s="15" t="inlineStr">
        <is>
          <t>Canada Dry Ginger Ale | Cranberry | 18-pack 355mL</t>
        </is>
      </c>
      <c r="C2555" s="15" t="inlineStr">
        <is>
          <t>5) Sparkling water &amp; soda</t>
        </is>
      </c>
      <c r="D2555" s="30">
        <f>'M5 - Sparkling Water &amp; Soda'!F727</f>
        <v/>
      </c>
      <c r="E2555" s="33">
        <f>'M5 - Sparkling Water &amp; Soda'!J727</f>
        <v/>
      </c>
      <c r="F2555" s="31">
        <f>'M5 - Sparkling Water &amp; Soda'!K727</f>
        <v/>
      </c>
      <c r="G2555" s="30">
        <f>'M5 - Sparkling Water &amp; Soda'!AM727</f>
        <v/>
      </c>
      <c r="H2555" s="31">
        <f>'M5 - Sparkling Water &amp; Soda'!N727</f>
        <v/>
      </c>
      <c r="I2555" s="15">
        <f>'M5 - Sparkling Water &amp; Soda'!AJ727</f>
        <v/>
      </c>
      <c r="J2555" s="15" t="inlineStr">
        <is>
          <t>Capture live promo to assess.</t>
        </is>
      </c>
    </row>
    <row r="2556" ht="28" customHeight="1">
      <c r="A2556" s="15" t="inlineStr">
        <is>
          <t>Canada Dry</t>
        </is>
      </c>
      <c r="B2556" s="15" t="inlineStr">
        <is>
          <t>Canada Dry Ginger Ale | Cranberry | 24-pack 355mL</t>
        </is>
      </c>
      <c r="C2556" s="15" t="inlineStr">
        <is>
          <t>5) Sparkling water &amp; soda</t>
        </is>
      </c>
      <c r="D2556" s="30">
        <f>'M5 - Sparkling Water &amp; Soda'!F728</f>
        <v/>
      </c>
      <c r="E2556" s="33">
        <f>'M5 - Sparkling Water &amp; Soda'!J728</f>
        <v/>
      </c>
      <c r="F2556" s="31">
        <f>'M5 - Sparkling Water &amp; Soda'!K728</f>
        <v/>
      </c>
      <c r="G2556" s="30">
        <f>'M5 - Sparkling Water &amp; Soda'!AM728</f>
        <v/>
      </c>
      <c r="H2556" s="31">
        <f>'M5 - Sparkling Water &amp; Soda'!N728</f>
        <v/>
      </c>
      <c r="I2556" s="15">
        <f>'M5 - Sparkling Water &amp; Soda'!AJ728</f>
        <v/>
      </c>
      <c r="J2556" s="15" t="inlineStr">
        <is>
          <t>Capture live promo to assess.</t>
        </is>
      </c>
    </row>
    <row r="2557" ht="28" customHeight="1">
      <c r="A2557" s="15" t="inlineStr">
        <is>
          <t>Canada Dry</t>
        </is>
      </c>
      <c r="B2557" s="15" t="inlineStr">
        <is>
          <t>Canada Dry Ginger Ale | Lemonade | single 355mL</t>
        </is>
      </c>
      <c r="C2557" s="15" t="inlineStr">
        <is>
          <t>5) Sparkling water &amp; soda</t>
        </is>
      </c>
      <c r="D2557" s="30">
        <f>'M5 - Sparkling Water &amp; Soda'!F729</f>
        <v/>
      </c>
      <c r="E2557" s="33">
        <f>'M5 - Sparkling Water &amp; Soda'!J729</f>
        <v/>
      </c>
      <c r="F2557" s="31">
        <f>'M5 - Sparkling Water &amp; Soda'!K729</f>
        <v/>
      </c>
      <c r="G2557" s="30">
        <f>'M5 - Sparkling Water &amp; Soda'!AM729</f>
        <v/>
      </c>
      <c r="H2557" s="31">
        <f>'M5 - Sparkling Water &amp; Soda'!N729</f>
        <v/>
      </c>
      <c r="I2557" s="15">
        <f>'M5 - Sparkling Water &amp; Soda'!AJ729</f>
        <v/>
      </c>
      <c r="J2557" s="15" t="inlineStr">
        <is>
          <t>Capture live promo to assess.</t>
        </is>
      </c>
    </row>
    <row r="2558" ht="28" customHeight="1">
      <c r="A2558" s="15" t="inlineStr">
        <is>
          <t>Canada Dry</t>
        </is>
      </c>
      <c r="B2558" s="15" t="inlineStr">
        <is>
          <t>Canada Dry Ginger Ale | Lemonade | 8-pack 355mL</t>
        </is>
      </c>
      <c r="C2558" s="15" t="inlineStr">
        <is>
          <t>5) Sparkling water &amp; soda</t>
        </is>
      </c>
      <c r="D2558" s="30">
        <f>'M5 - Sparkling Water &amp; Soda'!F730</f>
        <v/>
      </c>
      <c r="E2558" s="33">
        <f>'M5 - Sparkling Water &amp; Soda'!J730</f>
        <v/>
      </c>
      <c r="F2558" s="31">
        <f>'M5 - Sparkling Water &amp; Soda'!K730</f>
        <v/>
      </c>
      <c r="G2558" s="30">
        <f>'M5 - Sparkling Water &amp; Soda'!AM730</f>
        <v/>
      </c>
      <c r="H2558" s="31">
        <f>'M5 - Sparkling Water &amp; Soda'!N730</f>
        <v/>
      </c>
      <c r="I2558" s="15">
        <f>'M5 - Sparkling Water &amp; Soda'!AJ730</f>
        <v/>
      </c>
      <c r="J2558" s="15" t="inlineStr">
        <is>
          <t>Capture live promo to assess.</t>
        </is>
      </c>
    </row>
    <row r="2559" ht="28" customHeight="1">
      <c r="A2559" s="15" t="inlineStr">
        <is>
          <t>Canada Dry</t>
        </is>
      </c>
      <c r="B2559" s="15" t="inlineStr">
        <is>
          <t>Canada Dry Ginger Ale | Lemonade | 12-pack 355mL</t>
        </is>
      </c>
      <c r="C2559" s="15" t="inlineStr">
        <is>
          <t>5) Sparkling water &amp; soda</t>
        </is>
      </c>
      <c r="D2559" s="30">
        <f>'M5 - Sparkling Water &amp; Soda'!F731</f>
        <v/>
      </c>
      <c r="E2559" s="33">
        <f>'M5 - Sparkling Water &amp; Soda'!J731</f>
        <v/>
      </c>
      <c r="F2559" s="31">
        <f>'M5 - Sparkling Water &amp; Soda'!K731</f>
        <v/>
      </c>
      <c r="G2559" s="30">
        <f>'M5 - Sparkling Water &amp; Soda'!AM731</f>
        <v/>
      </c>
      <c r="H2559" s="31">
        <f>'M5 - Sparkling Water &amp; Soda'!N731</f>
        <v/>
      </c>
      <c r="I2559" s="15">
        <f>'M5 - Sparkling Water &amp; Soda'!AJ731</f>
        <v/>
      </c>
      <c r="J2559" s="15" t="inlineStr">
        <is>
          <t>Capture live promo to assess.</t>
        </is>
      </c>
    </row>
    <row r="2560" ht="28" customHeight="1">
      <c r="A2560" s="15" t="inlineStr">
        <is>
          <t>Canada Dry</t>
        </is>
      </c>
      <c r="B2560" s="15" t="inlineStr">
        <is>
          <t>Canada Dry Ginger Ale | Lemonade | 15-pack 355mL</t>
        </is>
      </c>
      <c r="C2560" s="15" t="inlineStr">
        <is>
          <t>5) Sparkling water &amp; soda</t>
        </is>
      </c>
      <c r="D2560" s="30">
        <f>'M5 - Sparkling Water &amp; Soda'!F732</f>
        <v/>
      </c>
      <c r="E2560" s="33">
        <f>'M5 - Sparkling Water &amp; Soda'!J732</f>
        <v/>
      </c>
      <c r="F2560" s="31">
        <f>'M5 - Sparkling Water &amp; Soda'!K732</f>
        <v/>
      </c>
      <c r="G2560" s="30">
        <f>'M5 - Sparkling Water &amp; Soda'!AM732</f>
        <v/>
      </c>
      <c r="H2560" s="31">
        <f>'M5 - Sparkling Water &amp; Soda'!N732</f>
        <v/>
      </c>
      <c r="I2560" s="15">
        <f>'M5 - Sparkling Water &amp; Soda'!AJ732</f>
        <v/>
      </c>
      <c r="J2560" s="15" t="inlineStr">
        <is>
          <t>Capture live promo to assess.</t>
        </is>
      </c>
    </row>
    <row r="2561" ht="28" customHeight="1">
      <c r="A2561" s="15" t="inlineStr">
        <is>
          <t>Canada Dry</t>
        </is>
      </c>
      <c r="B2561" s="15" t="inlineStr">
        <is>
          <t>Canada Dry Ginger Ale | Lemonade | 18-pack 355mL</t>
        </is>
      </c>
      <c r="C2561" s="15" t="inlineStr">
        <is>
          <t>5) Sparkling water &amp; soda</t>
        </is>
      </c>
      <c r="D2561" s="30">
        <f>'M5 - Sparkling Water &amp; Soda'!F733</f>
        <v/>
      </c>
      <c r="E2561" s="33">
        <f>'M5 - Sparkling Water &amp; Soda'!J733</f>
        <v/>
      </c>
      <c r="F2561" s="31">
        <f>'M5 - Sparkling Water &amp; Soda'!K733</f>
        <v/>
      </c>
      <c r="G2561" s="30">
        <f>'M5 - Sparkling Water &amp; Soda'!AM733</f>
        <v/>
      </c>
      <c r="H2561" s="31">
        <f>'M5 - Sparkling Water &amp; Soda'!N733</f>
        <v/>
      </c>
      <c r="I2561" s="15">
        <f>'M5 - Sparkling Water &amp; Soda'!AJ733</f>
        <v/>
      </c>
      <c r="J2561" s="15" t="inlineStr">
        <is>
          <t>Capture live promo to assess.</t>
        </is>
      </c>
    </row>
    <row r="2562" ht="28" customHeight="1">
      <c r="A2562" s="15" t="inlineStr">
        <is>
          <t>Canada Dry</t>
        </is>
      </c>
      <c r="B2562" s="15" t="inlineStr">
        <is>
          <t>Canada Dry Ginger Ale | Lemonade | 24-pack 355mL</t>
        </is>
      </c>
      <c r="C2562" s="15" t="inlineStr">
        <is>
          <t>5) Sparkling water &amp; soda</t>
        </is>
      </c>
      <c r="D2562" s="30">
        <f>'M5 - Sparkling Water &amp; Soda'!F734</f>
        <v/>
      </c>
      <c r="E2562" s="33">
        <f>'M5 - Sparkling Water &amp; Soda'!J734</f>
        <v/>
      </c>
      <c r="F2562" s="31">
        <f>'M5 - Sparkling Water &amp; Soda'!K734</f>
        <v/>
      </c>
      <c r="G2562" s="30">
        <f>'M5 - Sparkling Water &amp; Soda'!AM734</f>
        <v/>
      </c>
      <c r="H2562" s="31">
        <f>'M5 - Sparkling Water &amp; Soda'!N734</f>
        <v/>
      </c>
      <c r="I2562" s="15">
        <f>'M5 - Sparkling Water &amp; Soda'!AJ734</f>
        <v/>
      </c>
      <c r="J2562" s="15" t="inlineStr">
        <is>
          <t>Capture live promo to assess.</t>
        </is>
      </c>
    </row>
    <row r="2563" ht="28" customHeight="1">
      <c r="A2563" s="15" t="inlineStr">
        <is>
          <t>Schweppes</t>
        </is>
      </c>
      <c r="B2563" s="15" t="inlineStr">
        <is>
          <t>Schweppes Ginger Ale | Original | single 355mL</t>
        </is>
      </c>
      <c r="C2563" s="15" t="inlineStr">
        <is>
          <t>5) Sparkling water &amp; soda</t>
        </is>
      </c>
      <c r="D2563" s="30">
        <f>'M5 - Sparkling Water &amp; Soda'!F735</f>
        <v/>
      </c>
      <c r="E2563" s="33">
        <f>'M5 - Sparkling Water &amp; Soda'!J735</f>
        <v/>
      </c>
      <c r="F2563" s="31">
        <f>'M5 - Sparkling Water &amp; Soda'!K735</f>
        <v/>
      </c>
      <c r="G2563" s="30">
        <f>'M5 - Sparkling Water &amp; Soda'!AM735</f>
        <v/>
      </c>
      <c r="H2563" s="31">
        <f>'M5 - Sparkling Water &amp; Soda'!N735</f>
        <v/>
      </c>
      <c r="I2563" s="15">
        <f>'M5 - Sparkling Water &amp; Soda'!AJ735</f>
        <v/>
      </c>
      <c r="J2563" s="15" t="inlineStr">
        <is>
          <t>Capture live promo to assess.</t>
        </is>
      </c>
    </row>
    <row r="2564" ht="28" customHeight="1">
      <c r="A2564" s="15" t="inlineStr">
        <is>
          <t>Schweppes</t>
        </is>
      </c>
      <c r="B2564" s="15" t="inlineStr">
        <is>
          <t>Schweppes Ginger Ale | Original | 8-pack 355mL</t>
        </is>
      </c>
      <c r="C2564" s="15" t="inlineStr">
        <is>
          <t>5) Sparkling water &amp; soda</t>
        </is>
      </c>
      <c r="D2564" s="30">
        <f>'M5 - Sparkling Water &amp; Soda'!F736</f>
        <v/>
      </c>
      <c r="E2564" s="33">
        <f>'M5 - Sparkling Water &amp; Soda'!J736</f>
        <v/>
      </c>
      <c r="F2564" s="31">
        <f>'M5 - Sparkling Water &amp; Soda'!K736</f>
        <v/>
      </c>
      <c r="G2564" s="30">
        <f>'M5 - Sparkling Water &amp; Soda'!AM736</f>
        <v/>
      </c>
      <c r="H2564" s="31">
        <f>'M5 - Sparkling Water &amp; Soda'!N736</f>
        <v/>
      </c>
      <c r="I2564" s="15">
        <f>'M5 - Sparkling Water &amp; Soda'!AJ736</f>
        <v/>
      </c>
      <c r="J2564" s="15" t="inlineStr">
        <is>
          <t>Capture live promo to assess.</t>
        </is>
      </c>
    </row>
    <row r="2565" ht="28" customHeight="1">
      <c r="A2565" s="15" t="inlineStr">
        <is>
          <t>Schweppes</t>
        </is>
      </c>
      <c r="B2565" s="15" t="inlineStr">
        <is>
          <t>Schweppes Ginger Ale | Original | 12-pack 355mL</t>
        </is>
      </c>
      <c r="C2565" s="15" t="inlineStr">
        <is>
          <t>5) Sparkling water &amp; soda</t>
        </is>
      </c>
      <c r="D2565" s="30">
        <f>'M5 - Sparkling Water &amp; Soda'!F737</f>
        <v/>
      </c>
      <c r="E2565" s="33">
        <f>'M5 - Sparkling Water &amp; Soda'!J737</f>
        <v/>
      </c>
      <c r="F2565" s="31">
        <f>'M5 - Sparkling Water &amp; Soda'!K737</f>
        <v/>
      </c>
      <c r="G2565" s="30">
        <f>'M5 - Sparkling Water &amp; Soda'!AM737</f>
        <v/>
      </c>
      <c r="H2565" s="31">
        <f>'M5 - Sparkling Water &amp; Soda'!N737</f>
        <v/>
      </c>
      <c r="I2565" s="15">
        <f>'M5 - Sparkling Water &amp; Soda'!AJ737</f>
        <v/>
      </c>
      <c r="J2565" s="15" t="inlineStr">
        <is>
          <t>Capture live promo to assess.</t>
        </is>
      </c>
    </row>
    <row r="2566" ht="28" customHeight="1">
      <c r="A2566" s="15" t="inlineStr">
        <is>
          <t>Schweppes</t>
        </is>
      </c>
      <c r="B2566" s="15" t="inlineStr">
        <is>
          <t>Schweppes Ginger Ale | Original | 15-pack 355mL</t>
        </is>
      </c>
      <c r="C2566" s="15" t="inlineStr">
        <is>
          <t>5) Sparkling water &amp; soda</t>
        </is>
      </c>
      <c r="D2566" s="30">
        <f>'M5 - Sparkling Water &amp; Soda'!F738</f>
        <v/>
      </c>
      <c r="E2566" s="33">
        <f>'M5 - Sparkling Water &amp; Soda'!J738</f>
        <v/>
      </c>
      <c r="F2566" s="31">
        <f>'M5 - Sparkling Water &amp; Soda'!K738</f>
        <v/>
      </c>
      <c r="G2566" s="30">
        <f>'M5 - Sparkling Water &amp; Soda'!AM738</f>
        <v/>
      </c>
      <c r="H2566" s="31">
        <f>'M5 - Sparkling Water &amp; Soda'!N738</f>
        <v/>
      </c>
      <c r="I2566" s="15">
        <f>'M5 - Sparkling Water &amp; Soda'!AJ738</f>
        <v/>
      </c>
      <c r="J2566" s="15" t="inlineStr">
        <is>
          <t>Capture live promo to assess.</t>
        </is>
      </c>
    </row>
    <row r="2567" ht="28" customHeight="1">
      <c r="A2567" s="15" t="inlineStr">
        <is>
          <t>Schweppes</t>
        </is>
      </c>
      <c r="B2567" s="15" t="inlineStr">
        <is>
          <t>Schweppes Ginger Ale | Original | 18-pack 355mL</t>
        </is>
      </c>
      <c r="C2567" s="15" t="inlineStr">
        <is>
          <t>5) Sparkling water &amp; soda</t>
        </is>
      </c>
      <c r="D2567" s="30">
        <f>'M5 - Sparkling Water &amp; Soda'!F739</f>
        <v/>
      </c>
      <c r="E2567" s="33">
        <f>'M5 - Sparkling Water &amp; Soda'!J739</f>
        <v/>
      </c>
      <c r="F2567" s="31">
        <f>'M5 - Sparkling Water &amp; Soda'!K739</f>
        <v/>
      </c>
      <c r="G2567" s="30">
        <f>'M5 - Sparkling Water &amp; Soda'!AM739</f>
        <v/>
      </c>
      <c r="H2567" s="31">
        <f>'M5 - Sparkling Water &amp; Soda'!N739</f>
        <v/>
      </c>
      <c r="I2567" s="15">
        <f>'M5 - Sparkling Water &amp; Soda'!AJ739</f>
        <v/>
      </c>
      <c r="J2567" s="15" t="inlineStr">
        <is>
          <t>Capture live promo to assess.</t>
        </is>
      </c>
    </row>
    <row r="2568" ht="28" customHeight="1">
      <c r="A2568" s="15" t="inlineStr">
        <is>
          <t>Schweppes</t>
        </is>
      </c>
      <c r="B2568" s="15" t="inlineStr">
        <is>
          <t>Schweppes Ginger Ale | Original | 24-pack 355mL</t>
        </is>
      </c>
      <c r="C2568" s="15" t="inlineStr">
        <is>
          <t>5) Sparkling water &amp; soda</t>
        </is>
      </c>
      <c r="D2568" s="30">
        <f>'M5 - Sparkling Water &amp; Soda'!F740</f>
        <v/>
      </c>
      <c r="E2568" s="33">
        <f>'M5 - Sparkling Water &amp; Soda'!J740</f>
        <v/>
      </c>
      <c r="F2568" s="31">
        <f>'M5 - Sparkling Water &amp; Soda'!K740</f>
        <v/>
      </c>
      <c r="G2568" s="30">
        <f>'M5 - Sparkling Water &amp; Soda'!AM740</f>
        <v/>
      </c>
      <c r="H2568" s="31">
        <f>'M5 - Sparkling Water &amp; Soda'!N740</f>
        <v/>
      </c>
      <c r="I2568" s="15">
        <f>'M5 - Sparkling Water &amp; Soda'!AJ740</f>
        <v/>
      </c>
      <c r="J2568" s="15" t="inlineStr">
        <is>
          <t>Capture live promo to assess.</t>
        </is>
      </c>
    </row>
    <row r="2569" ht="28" customHeight="1">
      <c r="A2569" s="15" t="inlineStr">
        <is>
          <t>Schweppes</t>
        </is>
      </c>
      <c r="B2569" s="15" t="inlineStr">
        <is>
          <t>Schweppes Ginger Ale | Diet | single 355mL</t>
        </is>
      </c>
      <c r="C2569" s="15" t="inlineStr">
        <is>
          <t>5) Sparkling water &amp; soda</t>
        </is>
      </c>
      <c r="D2569" s="30">
        <f>'M5 - Sparkling Water &amp; Soda'!F741</f>
        <v/>
      </c>
      <c r="E2569" s="33">
        <f>'M5 - Sparkling Water &amp; Soda'!J741</f>
        <v/>
      </c>
      <c r="F2569" s="31">
        <f>'M5 - Sparkling Water &amp; Soda'!K741</f>
        <v/>
      </c>
      <c r="G2569" s="30">
        <f>'M5 - Sparkling Water &amp; Soda'!AM741</f>
        <v/>
      </c>
      <c r="H2569" s="31">
        <f>'M5 - Sparkling Water &amp; Soda'!N741</f>
        <v/>
      </c>
      <c r="I2569" s="15">
        <f>'M5 - Sparkling Water &amp; Soda'!AJ741</f>
        <v/>
      </c>
      <c r="J2569" s="15" t="inlineStr">
        <is>
          <t>Capture live promo to assess.</t>
        </is>
      </c>
    </row>
    <row r="2570" ht="28" customHeight="1">
      <c r="A2570" s="15" t="inlineStr">
        <is>
          <t>Schweppes</t>
        </is>
      </c>
      <c r="B2570" s="15" t="inlineStr">
        <is>
          <t>Schweppes Ginger Ale | Diet | 8-pack 355mL</t>
        </is>
      </c>
      <c r="C2570" s="15" t="inlineStr">
        <is>
          <t>5) Sparkling water &amp; soda</t>
        </is>
      </c>
      <c r="D2570" s="30">
        <f>'M5 - Sparkling Water &amp; Soda'!F742</f>
        <v/>
      </c>
      <c r="E2570" s="33">
        <f>'M5 - Sparkling Water &amp; Soda'!J742</f>
        <v/>
      </c>
      <c r="F2570" s="31">
        <f>'M5 - Sparkling Water &amp; Soda'!K742</f>
        <v/>
      </c>
      <c r="G2570" s="30">
        <f>'M5 - Sparkling Water &amp; Soda'!AM742</f>
        <v/>
      </c>
      <c r="H2570" s="31">
        <f>'M5 - Sparkling Water &amp; Soda'!N742</f>
        <v/>
      </c>
      <c r="I2570" s="15">
        <f>'M5 - Sparkling Water &amp; Soda'!AJ742</f>
        <v/>
      </c>
      <c r="J2570" s="15" t="inlineStr">
        <is>
          <t>Capture live promo to assess.</t>
        </is>
      </c>
    </row>
    <row r="2571" ht="28" customHeight="1">
      <c r="A2571" s="15" t="inlineStr">
        <is>
          <t>Schweppes</t>
        </is>
      </c>
      <c r="B2571" s="15" t="inlineStr">
        <is>
          <t>Schweppes Ginger Ale | Diet | 12-pack 355mL</t>
        </is>
      </c>
      <c r="C2571" s="15" t="inlineStr">
        <is>
          <t>5) Sparkling water &amp; soda</t>
        </is>
      </c>
      <c r="D2571" s="30">
        <f>'M5 - Sparkling Water &amp; Soda'!F743</f>
        <v/>
      </c>
      <c r="E2571" s="33">
        <f>'M5 - Sparkling Water &amp; Soda'!J743</f>
        <v/>
      </c>
      <c r="F2571" s="31">
        <f>'M5 - Sparkling Water &amp; Soda'!K743</f>
        <v/>
      </c>
      <c r="G2571" s="30">
        <f>'M5 - Sparkling Water &amp; Soda'!AM743</f>
        <v/>
      </c>
      <c r="H2571" s="31">
        <f>'M5 - Sparkling Water &amp; Soda'!N743</f>
        <v/>
      </c>
      <c r="I2571" s="15">
        <f>'M5 - Sparkling Water &amp; Soda'!AJ743</f>
        <v/>
      </c>
      <c r="J2571" s="15" t="inlineStr">
        <is>
          <t>Capture live promo to assess.</t>
        </is>
      </c>
    </row>
    <row r="2572" ht="28" customHeight="1">
      <c r="A2572" s="15" t="inlineStr">
        <is>
          <t>Schweppes</t>
        </is>
      </c>
      <c r="B2572" s="15" t="inlineStr">
        <is>
          <t>Schweppes Ginger Ale | Diet | 15-pack 355mL</t>
        </is>
      </c>
      <c r="C2572" s="15" t="inlineStr">
        <is>
          <t>5) Sparkling water &amp; soda</t>
        </is>
      </c>
      <c r="D2572" s="30">
        <f>'M5 - Sparkling Water &amp; Soda'!F744</f>
        <v/>
      </c>
      <c r="E2572" s="33">
        <f>'M5 - Sparkling Water &amp; Soda'!J744</f>
        <v/>
      </c>
      <c r="F2572" s="31">
        <f>'M5 - Sparkling Water &amp; Soda'!K744</f>
        <v/>
      </c>
      <c r="G2572" s="30">
        <f>'M5 - Sparkling Water &amp; Soda'!AM744</f>
        <v/>
      </c>
      <c r="H2572" s="31">
        <f>'M5 - Sparkling Water &amp; Soda'!N744</f>
        <v/>
      </c>
      <c r="I2572" s="15">
        <f>'M5 - Sparkling Water &amp; Soda'!AJ744</f>
        <v/>
      </c>
      <c r="J2572" s="15" t="inlineStr">
        <is>
          <t>Capture live promo to assess.</t>
        </is>
      </c>
    </row>
    <row r="2573" ht="28" customHeight="1">
      <c r="A2573" s="15" t="inlineStr">
        <is>
          <t>Schweppes</t>
        </is>
      </c>
      <c r="B2573" s="15" t="inlineStr">
        <is>
          <t>Schweppes Ginger Ale | Diet | 18-pack 355mL</t>
        </is>
      </c>
      <c r="C2573" s="15" t="inlineStr">
        <is>
          <t>5) Sparkling water &amp; soda</t>
        </is>
      </c>
      <c r="D2573" s="30">
        <f>'M5 - Sparkling Water &amp; Soda'!F745</f>
        <v/>
      </c>
      <c r="E2573" s="33">
        <f>'M5 - Sparkling Water &amp; Soda'!J745</f>
        <v/>
      </c>
      <c r="F2573" s="31">
        <f>'M5 - Sparkling Water &amp; Soda'!K745</f>
        <v/>
      </c>
      <c r="G2573" s="30">
        <f>'M5 - Sparkling Water &amp; Soda'!AM745</f>
        <v/>
      </c>
      <c r="H2573" s="31">
        <f>'M5 - Sparkling Water &amp; Soda'!N745</f>
        <v/>
      </c>
      <c r="I2573" s="15">
        <f>'M5 - Sparkling Water &amp; Soda'!AJ745</f>
        <v/>
      </c>
      <c r="J2573" s="15" t="inlineStr">
        <is>
          <t>Capture live promo to assess.</t>
        </is>
      </c>
    </row>
    <row r="2574" ht="28" customHeight="1">
      <c r="A2574" s="15" t="inlineStr">
        <is>
          <t>Schweppes</t>
        </is>
      </c>
      <c r="B2574" s="15" t="inlineStr">
        <is>
          <t>Schweppes Ginger Ale | Diet | 24-pack 355mL</t>
        </is>
      </c>
      <c r="C2574" s="15" t="inlineStr">
        <is>
          <t>5) Sparkling water &amp; soda</t>
        </is>
      </c>
      <c r="D2574" s="30">
        <f>'M5 - Sparkling Water &amp; Soda'!F746</f>
        <v/>
      </c>
      <c r="E2574" s="33">
        <f>'M5 - Sparkling Water &amp; Soda'!J746</f>
        <v/>
      </c>
      <c r="F2574" s="31">
        <f>'M5 - Sparkling Water &amp; Soda'!K746</f>
        <v/>
      </c>
      <c r="G2574" s="30">
        <f>'M5 - Sparkling Water &amp; Soda'!AM746</f>
        <v/>
      </c>
      <c r="H2574" s="31">
        <f>'M5 - Sparkling Water &amp; Soda'!N746</f>
        <v/>
      </c>
      <c r="I2574" s="15">
        <f>'M5 - Sparkling Water &amp; Soda'!AJ746</f>
        <v/>
      </c>
      <c r="J2574" s="15" t="inlineStr">
        <is>
          <t>Capture live promo to assess.</t>
        </is>
      </c>
    </row>
    <row r="2575" ht="28" customHeight="1">
      <c r="A2575" s="15" t="inlineStr">
        <is>
          <t>Schweppes</t>
        </is>
      </c>
      <c r="B2575" s="15" t="inlineStr">
        <is>
          <t>Schweppes Ginger Ale | Club Soda | single 355mL</t>
        </is>
      </c>
      <c r="C2575" s="15" t="inlineStr">
        <is>
          <t>5) Sparkling water &amp; soda</t>
        </is>
      </c>
      <c r="D2575" s="30">
        <f>'M5 - Sparkling Water &amp; Soda'!F747</f>
        <v/>
      </c>
      <c r="E2575" s="33">
        <f>'M5 - Sparkling Water &amp; Soda'!J747</f>
        <v/>
      </c>
      <c r="F2575" s="31">
        <f>'M5 - Sparkling Water &amp; Soda'!K747</f>
        <v/>
      </c>
      <c r="G2575" s="30">
        <f>'M5 - Sparkling Water &amp; Soda'!AM747</f>
        <v/>
      </c>
      <c r="H2575" s="31">
        <f>'M5 - Sparkling Water &amp; Soda'!N747</f>
        <v/>
      </c>
      <c r="I2575" s="15">
        <f>'M5 - Sparkling Water &amp; Soda'!AJ747</f>
        <v/>
      </c>
      <c r="J2575" s="15" t="inlineStr">
        <is>
          <t>Capture live promo to assess.</t>
        </is>
      </c>
    </row>
    <row r="2576" ht="28" customHeight="1">
      <c r="A2576" s="15" t="inlineStr">
        <is>
          <t>Schweppes</t>
        </is>
      </c>
      <c r="B2576" s="15" t="inlineStr">
        <is>
          <t>Schweppes Ginger Ale | Club Soda | 8-pack 355mL</t>
        </is>
      </c>
      <c r="C2576" s="15" t="inlineStr">
        <is>
          <t>5) Sparkling water &amp; soda</t>
        </is>
      </c>
      <c r="D2576" s="30">
        <f>'M5 - Sparkling Water &amp; Soda'!F748</f>
        <v/>
      </c>
      <c r="E2576" s="33">
        <f>'M5 - Sparkling Water &amp; Soda'!J748</f>
        <v/>
      </c>
      <c r="F2576" s="31">
        <f>'M5 - Sparkling Water &amp; Soda'!K748</f>
        <v/>
      </c>
      <c r="G2576" s="30">
        <f>'M5 - Sparkling Water &amp; Soda'!AM748</f>
        <v/>
      </c>
      <c r="H2576" s="31">
        <f>'M5 - Sparkling Water &amp; Soda'!N748</f>
        <v/>
      </c>
      <c r="I2576" s="15">
        <f>'M5 - Sparkling Water &amp; Soda'!AJ748</f>
        <v/>
      </c>
      <c r="J2576" s="15" t="inlineStr">
        <is>
          <t>Capture live promo to assess.</t>
        </is>
      </c>
    </row>
    <row r="2577" ht="28" customHeight="1">
      <c r="A2577" s="15" t="inlineStr">
        <is>
          <t>Schweppes</t>
        </is>
      </c>
      <c r="B2577" s="15" t="inlineStr">
        <is>
          <t>Schweppes Ginger Ale | Club Soda | 12-pack 355mL</t>
        </is>
      </c>
      <c r="C2577" s="15" t="inlineStr">
        <is>
          <t>5) Sparkling water &amp; soda</t>
        </is>
      </c>
      <c r="D2577" s="30">
        <f>'M5 - Sparkling Water &amp; Soda'!F749</f>
        <v/>
      </c>
      <c r="E2577" s="33">
        <f>'M5 - Sparkling Water &amp; Soda'!J749</f>
        <v/>
      </c>
      <c r="F2577" s="31">
        <f>'M5 - Sparkling Water &amp; Soda'!K749</f>
        <v/>
      </c>
      <c r="G2577" s="30">
        <f>'M5 - Sparkling Water &amp; Soda'!AM749</f>
        <v/>
      </c>
      <c r="H2577" s="31">
        <f>'M5 - Sparkling Water &amp; Soda'!N749</f>
        <v/>
      </c>
      <c r="I2577" s="15">
        <f>'M5 - Sparkling Water &amp; Soda'!AJ749</f>
        <v/>
      </c>
      <c r="J2577" s="15" t="inlineStr">
        <is>
          <t>Capture live promo to assess.</t>
        </is>
      </c>
    </row>
    <row r="2578" ht="28" customHeight="1">
      <c r="A2578" s="15" t="inlineStr">
        <is>
          <t>Schweppes</t>
        </is>
      </c>
      <c r="B2578" s="15" t="inlineStr">
        <is>
          <t>Schweppes Ginger Ale | Club Soda | 15-pack 355mL</t>
        </is>
      </c>
      <c r="C2578" s="15" t="inlineStr">
        <is>
          <t>5) Sparkling water &amp; soda</t>
        </is>
      </c>
      <c r="D2578" s="30">
        <f>'M5 - Sparkling Water &amp; Soda'!F750</f>
        <v/>
      </c>
      <c r="E2578" s="33">
        <f>'M5 - Sparkling Water &amp; Soda'!J750</f>
        <v/>
      </c>
      <c r="F2578" s="31">
        <f>'M5 - Sparkling Water &amp; Soda'!K750</f>
        <v/>
      </c>
      <c r="G2578" s="30">
        <f>'M5 - Sparkling Water &amp; Soda'!AM750</f>
        <v/>
      </c>
      <c r="H2578" s="31">
        <f>'M5 - Sparkling Water &amp; Soda'!N750</f>
        <v/>
      </c>
      <c r="I2578" s="15">
        <f>'M5 - Sparkling Water &amp; Soda'!AJ750</f>
        <v/>
      </c>
      <c r="J2578" s="15" t="inlineStr">
        <is>
          <t>Capture live promo to assess.</t>
        </is>
      </c>
    </row>
    <row r="2579" ht="28" customHeight="1">
      <c r="A2579" s="15" t="inlineStr">
        <is>
          <t>Schweppes</t>
        </is>
      </c>
      <c r="B2579" s="15" t="inlineStr">
        <is>
          <t>Schweppes Ginger Ale | Club Soda | 18-pack 355mL</t>
        </is>
      </c>
      <c r="C2579" s="15" t="inlineStr">
        <is>
          <t>5) Sparkling water &amp; soda</t>
        </is>
      </c>
      <c r="D2579" s="30">
        <f>'M5 - Sparkling Water &amp; Soda'!F751</f>
        <v/>
      </c>
      <c r="E2579" s="33">
        <f>'M5 - Sparkling Water &amp; Soda'!J751</f>
        <v/>
      </c>
      <c r="F2579" s="31">
        <f>'M5 - Sparkling Water &amp; Soda'!K751</f>
        <v/>
      </c>
      <c r="G2579" s="30">
        <f>'M5 - Sparkling Water &amp; Soda'!AM751</f>
        <v/>
      </c>
      <c r="H2579" s="31">
        <f>'M5 - Sparkling Water &amp; Soda'!N751</f>
        <v/>
      </c>
      <c r="I2579" s="15">
        <f>'M5 - Sparkling Water &amp; Soda'!AJ751</f>
        <v/>
      </c>
      <c r="J2579" s="15" t="inlineStr">
        <is>
          <t>Capture live promo to assess.</t>
        </is>
      </c>
    </row>
    <row r="2580" ht="28" customHeight="1">
      <c r="A2580" s="15" t="inlineStr">
        <is>
          <t>Schweppes</t>
        </is>
      </c>
      <c r="B2580" s="15" t="inlineStr">
        <is>
          <t>Schweppes Ginger Ale | Club Soda | 24-pack 355mL</t>
        </is>
      </c>
      <c r="C2580" s="15" t="inlineStr">
        <is>
          <t>5) Sparkling water &amp; soda</t>
        </is>
      </c>
      <c r="D2580" s="30">
        <f>'M5 - Sparkling Water &amp; Soda'!F752</f>
        <v/>
      </c>
      <c r="E2580" s="33">
        <f>'M5 - Sparkling Water &amp; Soda'!J752</f>
        <v/>
      </c>
      <c r="F2580" s="31">
        <f>'M5 - Sparkling Water &amp; Soda'!K752</f>
        <v/>
      </c>
      <c r="G2580" s="30">
        <f>'M5 - Sparkling Water &amp; Soda'!AM752</f>
        <v/>
      </c>
      <c r="H2580" s="31">
        <f>'M5 - Sparkling Water &amp; Soda'!N752</f>
        <v/>
      </c>
      <c r="I2580" s="15">
        <f>'M5 - Sparkling Water &amp; Soda'!AJ752</f>
        <v/>
      </c>
      <c r="J2580" s="15" t="inlineStr">
        <is>
          <t>Capture live promo to assess.</t>
        </is>
      </c>
    </row>
    <row r="2581" ht="28" customHeight="1">
      <c r="A2581" s="15" t="inlineStr">
        <is>
          <t>Schweppes</t>
        </is>
      </c>
      <c r="B2581" s="15" t="inlineStr">
        <is>
          <t>Schweppes Ginger Ale | Tonic Water | single 355mL</t>
        </is>
      </c>
      <c r="C2581" s="15" t="inlineStr">
        <is>
          <t>5) Sparkling water &amp; soda</t>
        </is>
      </c>
      <c r="D2581" s="30">
        <f>'M5 - Sparkling Water &amp; Soda'!F753</f>
        <v/>
      </c>
      <c r="E2581" s="33">
        <f>'M5 - Sparkling Water &amp; Soda'!J753</f>
        <v/>
      </c>
      <c r="F2581" s="31">
        <f>'M5 - Sparkling Water &amp; Soda'!K753</f>
        <v/>
      </c>
      <c r="G2581" s="30">
        <f>'M5 - Sparkling Water &amp; Soda'!AM753</f>
        <v/>
      </c>
      <c r="H2581" s="31">
        <f>'M5 - Sparkling Water &amp; Soda'!N753</f>
        <v/>
      </c>
      <c r="I2581" s="15">
        <f>'M5 - Sparkling Water &amp; Soda'!AJ753</f>
        <v/>
      </c>
      <c r="J2581" s="15" t="inlineStr">
        <is>
          <t>Capture live promo to assess.</t>
        </is>
      </c>
    </row>
    <row r="2582" ht="28" customHeight="1">
      <c r="A2582" s="15" t="inlineStr">
        <is>
          <t>Schweppes</t>
        </is>
      </c>
      <c r="B2582" s="15" t="inlineStr">
        <is>
          <t>Schweppes Ginger Ale | Tonic Water | 8-pack 355mL</t>
        </is>
      </c>
      <c r="C2582" s="15" t="inlineStr">
        <is>
          <t>5) Sparkling water &amp; soda</t>
        </is>
      </c>
      <c r="D2582" s="30">
        <f>'M5 - Sparkling Water &amp; Soda'!F754</f>
        <v/>
      </c>
      <c r="E2582" s="33">
        <f>'M5 - Sparkling Water &amp; Soda'!J754</f>
        <v/>
      </c>
      <c r="F2582" s="31">
        <f>'M5 - Sparkling Water &amp; Soda'!K754</f>
        <v/>
      </c>
      <c r="G2582" s="30">
        <f>'M5 - Sparkling Water &amp; Soda'!AM754</f>
        <v/>
      </c>
      <c r="H2582" s="31">
        <f>'M5 - Sparkling Water &amp; Soda'!N754</f>
        <v/>
      </c>
      <c r="I2582" s="15">
        <f>'M5 - Sparkling Water &amp; Soda'!AJ754</f>
        <v/>
      </c>
      <c r="J2582" s="15" t="inlineStr">
        <is>
          <t>Capture live promo to assess.</t>
        </is>
      </c>
    </row>
    <row r="2583" ht="28" customHeight="1">
      <c r="A2583" s="15" t="inlineStr">
        <is>
          <t>Schweppes</t>
        </is>
      </c>
      <c r="B2583" s="15" t="inlineStr">
        <is>
          <t>Schweppes Ginger Ale | Tonic Water | 12-pack 355mL</t>
        </is>
      </c>
      <c r="C2583" s="15" t="inlineStr">
        <is>
          <t>5) Sparkling water &amp; soda</t>
        </is>
      </c>
      <c r="D2583" s="30">
        <f>'M5 - Sparkling Water &amp; Soda'!F755</f>
        <v/>
      </c>
      <c r="E2583" s="33">
        <f>'M5 - Sparkling Water &amp; Soda'!J755</f>
        <v/>
      </c>
      <c r="F2583" s="31">
        <f>'M5 - Sparkling Water &amp; Soda'!K755</f>
        <v/>
      </c>
      <c r="G2583" s="30">
        <f>'M5 - Sparkling Water &amp; Soda'!AM755</f>
        <v/>
      </c>
      <c r="H2583" s="31">
        <f>'M5 - Sparkling Water &amp; Soda'!N755</f>
        <v/>
      </c>
      <c r="I2583" s="15">
        <f>'M5 - Sparkling Water &amp; Soda'!AJ755</f>
        <v/>
      </c>
      <c r="J2583" s="15" t="inlineStr">
        <is>
          <t>Capture live promo to assess.</t>
        </is>
      </c>
    </row>
    <row r="2584" ht="28" customHeight="1">
      <c r="A2584" s="15" t="inlineStr">
        <is>
          <t>Schweppes</t>
        </is>
      </c>
      <c r="B2584" s="15" t="inlineStr">
        <is>
          <t>Schweppes Ginger Ale | Tonic Water | 15-pack 355mL</t>
        </is>
      </c>
      <c r="C2584" s="15" t="inlineStr">
        <is>
          <t>5) Sparkling water &amp; soda</t>
        </is>
      </c>
      <c r="D2584" s="30">
        <f>'M5 - Sparkling Water &amp; Soda'!F756</f>
        <v/>
      </c>
      <c r="E2584" s="33">
        <f>'M5 - Sparkling Water &amp; Soda'!J756</f>
        <v/>
      </c>
      <c r="F2584" s="31">
        <f>'M5 - Sparkling Water &amp; Soda'!K756</f>
        <v/>
      </c>
      <c r="G2584" s="30">
        <f>'M5 - Sparkling Water &amp; Soda'!AM756</f>
        <v/>
      </c>
      <c r="H2584" s="31">
        <f>'M5 - Sparkling Water &amp; Soda'!N756</f>
        <v/>
      </c>
      <c r="I2584" s="15">
        <f>'M5 - Sparkling Water &amp; Soda'!AJ756</f>
        <v/>
      </c>
      <c r="J2584" s="15" t="inlineStr">
        <is>
          <t>Capture live promo to assess.</t>
        </is>
      </c>
    </row>
    <row r="2585" ht="28" customHeight="1">
      <c r="A2585" s="15" t="inlineStr">
        <is>
          <t>Schweppes</t>
        </is>
      </c>
      <c r="B2585" s="15" t="inlineStr">
        <is>
          <t>Schweppes Ginger Ale | Tonic Water | 18-pack 355mL</t>
        </is>
      </c>
      <c r="C2585" s="15" t="inlineStr">
        <is>
          <t>5) Sparkling water &amp; soda</t>
        </is>
      </c>
      <c r="D2585" s="30">
        <f>'M5 - Sparkling Water &amp; Soda'!F757</f>
        <v/>
      </c>
      <c r="E2585" s="33">
        <f>'M5 - Sparkling Water &amp; Soda'!J757</f>
        <v/>
      </c>
      <c r="F2585" s="31">
        <f>'M5 - Sparkling Water &amp; Soda'!K757</f>
        <v/>
      </c>
      <c r="G2585" s="30">
        <f>'M5 - Sparkling Water &amp; Soda'!AM757</f>
        <v/>
      </c>
      <c r="H2585" s="31">
        <f>'M5 - Sparkling Water &amp; Soda'!N757</f>
        <v/>
      </c>
      <c r="I2585" s="15">
        <f>'M5 - Sparkling Water &amp; Soda'!AJ757</f>
        <v/>
      </c>
      <c r="J2585" s="15" t="inlineStr">
        <is>
          <t>Capture live promo to assess.</t>
        </is>
      </c>
    </row>
    <row r="2586" ht="28" customHeight="1">
      <c r="A2586" s="15" t="inlineStr">
        <is>
          <t>Schweppes</t>
        </is>
      </c>
      <c r="B2586" s="15" t="inlineStr">
        <is>
          <t>Schweppes Ginger Ale | Tonic Water | 24-pack 355mL</t>
        </is>
      </c>
      <c r="C2586" s="15" t="inlineStr">
        <is>
          <t>5) Sparkling water &amp; soda</t>
        </is>
      </c>
      <c r="D2586" s="30">
        <f>'M5 - Sparkling Water &amp; Soda'!F758</f>
        <v/>
      </c>
      <c r="E2586" s="33">
        <f>'M5 - Sparkling Water &amp; Soda'!J758</f>
        <v/>
      </c>
      <c r="F2586" s="31">
        <f>'M5 - Sparkling Water &amp; Soda'!K758</f>
        <v/>
      </c>
      <c r="G2586" s="30">
        <f>'M5 - Sparkling Water &amp; Soda'!AM758</f>
        <v/>
      </c>
      <c r="H2586" s="31">
        <f>'M5 - Sparkling Water &amp; Soda'!N758</f>
        <v/>
      </c>
      <c r="I2586" s="15">
        <f>'M5 - Sparkling Water &amp; Soda'!AJ758</f>
        <v/>
      </c>
      <c r="J2586" s="15" t="inlineStr">
        <is>
          <t>Capture live promo to assess.</t>
        </is>
      </c>
    </row>
    <row r="2587" ht="28" customHeight="1">
      <c r="A2587" s="15" t="inlineStr">
        <is>
          <t>A&amp;W</t>
        </is>
      </c>
      <c r="B2587" s="15" t="inlineStr">
        <is>
          <t>A&amp;W Root Beer | Original | single 355mL</t>
        </is>
      </c>
      <c r="C2587" s="15" t="inlineStr">
        <is>
          <t>5) Sparkling water &amp; soda</t>
        </is>
      </c>
      <c r="D2587" s="30">
        <f>'M5 - Sparkling Water &amp; Soda'!F759</f>
        <v/>
      </c>
      <c r="E2587" s="33">
        <f>'M5 - Sparkling Water &amp; Soda'!J759</f>
        <v/>
      </c>
      <c r="F2587" s="31">
        <f>'M5 - Sparkling Water &amp; Soda'!K759</f>
        <v/>
      </c>
      <c r="G2587" s="30">
        <f>'M5 - Sparkling Water &amp; Soda'!AM759</f>
        <v/>
      </c>
      <c r="H2587" s="31">
        <f>'M5 - Sparkling Water &amp; Soda'!N759</f>
        <v/>
      </c>
      <c r="I2587" s="15">
        <f>'M5 - Sparkling Water &amp; Soda'!AJ759</f>
        <v/>
      </c>
      <c r="J2587" s="15" t="inlineStr">
        <is>
          <t>Capture live promo to assess.</t>
        </is>
      </c>
    </row>
    <row r="2588" ht="28" customHeight="1">
      <c r="A2588" s="15" t="inlineStr">
        <is>
          <t>A&amp;W</t>
        </is>
      </c>
      <c r="B2588" s="15" t="inlineStr">
        <is>
          <t>A&amp;W Root Beer | Original | 8-pack 355mL</t>
        </is>
      </c>
      <c r="C2588" s="15" t="inlineStr">
        <is>
          <t>5) Sparkling water &amp; soda</t>
        </is>
      </c>
      <c r="D2588" s="30">
        <f>'M5 - Sparkling Water &amp; Soda'!F760</f>
        <v/>
      </c>
      <c r="E2588" s="33">
        <f>'M5 - Sparkling Water &amp; Soda'!J760</f>
        <v/>
      </c>
      <c r="F2588" s="31">
        <f>'M5 - Sparkling Water &amp; Soda'!K760</f>
        <v/>
      </c>
      <c r="G2588" s="30">
        <f>'M5 - Sparkling Water &amp; Soda'!AM760</f>
        <v/>
      </c>
      <c r="H2588" s="31">
        <f>'M5 - Sparkling Water &amp; Soda'!N760</f>
        <v/>
      </c>
      <c r="I2588" s="15">
        <f>'M5 - Sparkling Water &amp; Soda'!AJ760</f>
        <v/>
      </c>
      <c r="J2588" s="15" t="inlineStr">
        <is>
          <t>Capture live promo to assess.</t>
        </is>
      </c>
    </row>
    <row r="2589" ht="28" customHeight="1">
      <c r="A2589" s="15" t="inlineStr">
        <is>
          <t>A&amp;W</t>
        </is>
      </c>
      <c r="B2589" s="15" t="inlineStr">
        <is>
          <t>A&amp;W Root Beer | Original | 12-pack 355mL</t>
        </is>
      </c>
      <c r="C2589" s="15" t="inlineStr">
        <is>
          <t>5) Sparkling water &amp; soda</t>
        </is>
      </c>
      <c r="D2589" s="30">
        <f>'M5 - Sparkling Water &amp; Soda'!F761</f>
        <v/>
      </c>
      <c r="E2589" s="33">
        <f>'M5 - Sparkling Water &amp; Soda'!J761</f>
        <v/>
      </c>
      <c r="F2589" s="31">
        <f>'M5 - Sparkling Water &amp; Soda'!K761</f>
        <v/>
      </c>
      <c r="G2589" s="30">
        <f>'M5 - Sparkling Water &amp; Soda'!AM761</f>
        <v/>
      </c>
      <c r="H2589" s="31">
        <f>'M5 - Sparkling Water &amp; Soda'!N761</f>
        <v/>
      </c>
      <c r="I2589" s="15">
        <f>'M5 - Sparkling Water &amp; Soda'!AJ761</f>
        <v/>
      </c>
      <c r="J2589" s="15" t="inlineStr">
        <is>
          <t>Capture live promo to assess.</t>
        </is>
      </c>
    </row>
    <row r="2590" ht="28" customHeight="1">
      <c r="A2590" s="15" t="inlineStr">
        <is>
          <t>A&amp;W</t>
        </is>
      </c>
      <c r="B2590" s="15" t="inlineStr">
        <is>
          <t>A&amp;W Root Beer | Original | 15-pack 355mL</t>
        </is>
      </c>
      <c r="C2590" s="15" t="inlineStr">
        <is>
          <t>5) Sparkling water &amp; soda</t>
        </is>
      </c>
      <c r="D2590" s="30">
        <f>'M5 - Sparkling Water &amp; Soda'!F762</f>
        <v/>
      </c>
      <c r="E2590" s="33">
        <f>'M5 - Sparkling Water &amp; Soda'!J762</f>
        <v/>
      </c>
      <c r="F2590" s="31">
        <f>'M5 - Sparkling Water &amp; Soda'!K762</f>
        <v/>
      </c>
      <c r="G2590" s="30">
        <f>'M5 - Sparkling Water &amp; Soda'!AM762</f>
        <v/>
      </c>
      <c r="H2590" s="31">
        <f>'M5 - Sparkling Water &amp; Soda'!N762</f>
        <v/>
      </c>
      <c r="I2590" s="15">
        <f>'M5 - Sparkling Water &amp; Soda'!AJ762</f>
        <v/>
      </c>
      <c r="J2590" s="15" t="inlineStr">
        <is>
          <t>Capture live promo to assess.</t>
        </is>
      </c>
    </row>
    <row r="2591" ht="28" customHeight="1">
      <c r="A2591" s="15" t="inlineStr">
        <is>
          <t>A&amp;W</t>
        </is>
      </c>
      <c r="B2591" s="15" t="inlineStr">
        <is>
          <t>A&amp;W Root Beer | Original | 18-pack 355mL</t>
        </is>
      </c>
      <c r="C2591" s="15" t="inlineStr">
        <is>
          <t>5) Sparkling water &amp; soda</t>
        </is>
      </c>
      <c r="D2591" s="30">
        <f>'M5 - Sparkling Water &amp; Soda'!F763</f>
        <v/>
      </c>
      <c r="E2591" s="33">
        <f>'M5 - Sparkling Water &amp; Soda'!J763</f>
        <v/>
      </c>
      <c r="F2591" s="31">
        <f>'M5 - Sparkling Water &amp; Soda'!K763</f>
        <v/>
      </c>
      <c r="G2591" s="30">
        <f>'M5 - Sparkling Water &amp; Soda'!AM763</f>
        <v/>
      </c>
      <c r="H2591" s="31">
        <f>'M5 - Sparkling Water &amp; Soda'!N763</f>
        <v/>
      </c>
      <c r="I2591" s="15">
        <f>'M5 - Sparkling Water &amp; Soda'!AJ763</f>
        <v/>
      </c>
      <c r="J2591" s="15" t="inlineStr">
        <is>
          <t>Capture live promo to assess.</t>
        </is>
      </c>
    </row>
    <row r="2592" ht="28" customHeight="1">
      <c r="A2592" s="15" t="inlineStr">
        <is>
          <t>A&amp;W</t>
        </is>
      </c>
      <c r="B2592" s="15" t="inlineStr">
        <is>
          <t>A&amp;W Root Beer | Original | 24-pack 355mL</t>
        </is>
      </c>
      <c r="C2592" s="15" t="inlineStr">
        <is>
          <t>5) Sparkling water &amp; soda</t>
        </is>
      </c>
      <c r="D2592" s="30">
        <f>'M5 - Sparkling Water &amp; Soda'!F764</f>
        <v/>
      </c>
      <c r="E2592" s="33">
        <f>'M5 - Sparkling Water &amp; Soda'!J764</f>
        <v/>
      </c>
      <c r="F2592" s="31">
        <f>'M5 - Sparkling Water &amp; Soda'!K764</f>
        <v/>
      </c>
      <c r="G2592" s="30">
        <f>'M5 - Sparkling Water &amp; Soda'!AM764</f>
        <v/>
      </c>
      <c r="H2592" s="31">
        <f>'M5 - Sparkling Water &amp; Soda'!N764</f>
        <v/>
      </c>
      <c r="I2592" s="15">
        <f>'M5 - Sparkling Water &amp; Soda'!AJ764</f>
        <v/>
      </c>
      <c r="J2592" s="15" t="inlineStr">
        <is>
          <t>Capture live promo to assess.</t>
        </is>
      </c>
    </row>
    <row r="2593" ht="28" customHeight="1">
      <c r="A2593" s="15" t="inlineStr">
        <is>
          <t>A&amp;W</t>
        </is>
      </c>
      <c r="B2593" s="15" t="inlineStr">
        <is>
          <t>A&amp;W Root Beer | Diet | single 355mL</t>
        </is>
      </c>
      <c r="C2593" s="15" t="inlineStr">
        <is>
          <t>5) Sparkling water &amp; soda</t>
        </is>
      </c>
      <c r="D2593" s="30">
        <f>'M5 - Sparkling Water &amp; Soda'!F765</f>
        <v/>
      </c>
      <c r="E2593" s="33">
        <f>'M5 - Sparkling Water &amp; Soda'!J765</f>
        <v/>
      </c>
      <c r="F2593" s="31">
        <f>'M5 - Sparkling Water &amp; Soda'!K765</f>
        <v/>
      </c>
      <c r="G2593" s="30">
        <f>'M5 - Sparkling Water &amp; Soda'!AM765</f>
        <v/>
      </c>
      <c r="H2593" s="31">
        <f>'M5 - Sparkling Water &amp; Soda'!N765</f>
        <v/>
      </c>
      <c r="I2593" s="15">
        <f>'M5 - Sparkling Water &amp; Soda'!AJ765</f>
        <v/>
      </c>
      <c r="J2593" s="15" t="inlineStr">
        <is>
          <t>Capture live promo to assess.</t>
        </is>
      </c>
    </row>
    <row r="2594" ht="28" customHeight="1">
      <c r="A2594" s="15" t="inlineStr">
        <is>
          <t>A&amp;W</t>
        </is>
      </c>
      <c r="B2594" s="15" t="inlineStr">
        <is>
          <t>A&amp;W Root Beer | Diet | 8-pack 355mL</t>
        </is>
      </c>
      <c r="C2594" s="15" t="inlineStr">
        <is>
          <t>5) Sparkling water &amp; soda</t>
        </is>
      </c>
      <c r="D2594" s="30">
        <f>'M5 - Sparkling Water &amp; Soda'!F766</f>
        <v/>
      </c>
      <c r="E2594" s="33">
        <f>'M5 - Sparkling Water &amp; Soda'!J766</f>
        <v/>
      </c>
      <c r="F2594" s="31">
        <f>'M5 - Sparkling Water &amp; Soda'!K766</f>
        <v/>
      </c>
      <c r="G2594" s="30">
        <f>'M5 - Sparkling Water &amp; Soda'!AM766</f>
        <v/>
      </c>
      <c r="H2594" s="31">
        <f>'M5 - Sparkling Water &amp; Soda'!N766</f>
        <v/>
      </c>
      <c r="I2594" s="15">
        <f>'M5 - Sparkling Water &amp; Soda'!AJ766</f>
        <v/>
      </c>
      <c r="J2594" s="15" t="inlineStr">
        <is>
          <t>Capture live promo to assess.</t>
        </is>
      </c>
    </row>
    <row r="2595" ht="28" customHeight="1">
      <c r="A2595" s="15" t="inlineStr">
        <is>
          <t>A&amp;W</t>
        </is>
      </c>
      <c r="B2595" s="15" t="inlineStr">
        <is>
          <t>A&amp;W Root Beer | Diet | 12-pack 355mL</t>
        </is>
      </c>
      <c r="C2595" s="15" t="inlineStr">
        <is>
          <t>5) Sparkling water &amp; soda</t>
        </is>
      </c>
      <c r="D2595" s="30">
        <f>'M5 - Sparkling Water &amp; Soda'!F767</f>
        <v/>
      </c>
      <c r="E2595" s="33">
        <f>'M5 - Sparkling Water &amp; Soda'!J767</f>
        <v/>
      </c>
      <c r="F2595" s="31">
        <f>'M5 - Sparkling Water &amp; Soda'!K767</f>
        <v/>
      </c>
      <c r="G2595" s="30">
        <f>'M5 - Sparkling Water &amp; Soda'!AM767</f>
        <v/>
      </c>
      <c r="H2595" s="31">
        <f>'M5 - Sparkling Water &amp; Soda'!N767</f>
        <v/>
      </c>
      <c r="I2595" s="15">
        <f>'M5 - Sparkling Water &amp; Soda'!AJ767</f>
        <v/>
      </c>
      <c r="J2595" s="15" t="inlineStr">
        <is>
          <t>Capture live promo to assess.</t>
        </is>
      </c>
    </row>
    <row r="2596" ht="28" customHeight="1">
      <c r="A2596" s="15" t="inlineStr">
        <is>
          <t>A&amp;W</t>
        </is>
      </c>
      <c r="B2596" s="15" t="inlineStr">
        <is>
          <t>A&amp;W Root Beer | Diet | 15-pack 355mL</t>
        </is>
      </c>
      <c r="C2596" s="15" t="inlineStr">
        <is>
          <t>5) Sparkling water &amp; soda</t>
        </is>
      </c>
      <c r="D2596" s="30">
        <f>'M5 - Sparkling Water &amp; Soda'!F768</f>
        <v/>
      </c>
      <c r="E2596" s="33">
        <f>'M5 - Sparkling Water &amp; Soda'!J768</f>
        <v/>
      </c>
      <c r="F2596" s="31">
        <f>'M5 - Sparkling Water &amp; Soda'!K768</f>
        <v/>
      </c>
      <c r="G2596" s="30">
        <f>'M5 - Sparkling Water &amp; Soda'!AM768</f>
        <v/>
      </c>
      <c r="H2596" s="31">
        <f>'M5 - Sparkling Water &amp; Soda'!N768</f>
        <v/>
      </c>
      <c r="I2596" s="15">
        <f>'M5 - Sparkling Water &amp; Soda'!AJ768</f>
        <v/>
      </c>
      <c r="J2596" s="15" t="inlineStr">
        <is>
          <t>Capture live promo to assess.</t>
        </is>
      </c>
    </row>
    <row r="2597" ht="28" customHeight="1">
      <c r="A2597" s="15" t="inlineStr">
        <is>
          <t>A&amp;W</t>
        </is>
      </c>
      <c r="B2597" s="15" t="inlineStr">
        <is>
          <t>A&amp;W Root Beer | Diet | 18-pack 355mL</t>
        </is>
      </c>
      <c r="C2597" s="15" t="inlineStr">
        <is>
          <t>5) Sparkling water &amp; soda</t>
        </is>
      </c>
      <c r="D2597" s="30">
        <f>'M5 - Sparkling Water &amp; Soda'!F769</f>
        <v/>
      </c>
      <c r="E2597" s="33">
        <f>'M5 - Sparkling Water &amp; Soda'!J769</f>
        <v/>
      </c>
      <c r="F2597" s="31">
        <f>'M5 - Sparkling Water &amp; Soda'!K769</f>
        <v/>
      </c>
      <c r="G2597" s="30">
        <f>'M5 - Sparkling Water &amp; Soda'!AM769</f>
        <v/>
      </c>
      <c r="H2597" s="31">
        <f>'M5 - Sparkling Water &amp; Soda'!N769</f>
        <v/>
      </c>
      <c r="I2597" s="15">
        <f>'M5 - Sparkling Water &amp; Soda'!AJ769</f>
        <v/>
      </c>
      <c r="J2597" s="15" t="inlineStr">
        <is>
          <t>Capture live promo to assess.</t>
        </is>
      </c>
    </row>
    <row r="2598" ht="28" customHeight="1">
      <c r="A2598" s="15" t="inlineStr">
        <is>
          <t>A&amp;W</t>
        </is>
      </c>
      <c r="B2598" s="15" t="inlineStr">
        <is>
          <t>A&amp;W Root Beer | Diet | 24-pack 355mL</t>
        </is>
      </c>
      <c r="C2598" s="15" t="inlineStr">
        <is>
          <t>5) Sparkling water &amp; soda</t>
        </is>
      </c>
      <c r="D2598" s="30">
        <f>'M5 - Sparkling Water &amp; Soda'!F770</f>
        <v/>
      </c>
      <c r="E2598" s="33">
        <f>'M5 - Sparkling Water &amp; Soda'!J770</f>
        <v/>
      </c>
      <c r="F2598" s="31">
        <f>'M5 - Sparkling Water &amp; Soda'!K770</f>
        <v/>
      </c>
      <c r="G2598" s="30">
        <f>'M5 - Sparkling Water &amp; Soda'!AM770</f>
        <v/>
      </c>
      <c r="H2598" s="31">
        <f>'M5 - Sparkling Water &amp; Soda'!N770</f>
        <v/>
      </c>
      <c r="I2598" s="15">
        <f>'M5 - Sparkling Water &amp; Soda'!AJ770</f>
        <v/>
      </c>
      <c r="J2598" s="15" t="inlineStr">
        <is>
          <t>Capture live promo to assess.</t>
        </is>
      </c>
    </row>
    <row r="2599" ht="28" customHeight="1">
      <c r="A2599" s="15" t="inlineStr">
        <is>
          <t>A&amp;W</t>
        </is>
      </c>
      <c r="B2599" s="15" t="inlineStr">
        <is>
          <t>A&amp;W Root Beer | Cream Soda | single 355mL</t>
        </is>
      </c>
      <c r="C2599" s="15" t="inlineStr">
        <is>
          <t>5) Sparkling water &amp; soda</t>
        </is>
      </c>
      <c r="D2599" s="30">
        <f>'M5 - Sparkling Water &amp; Soda'!F771</f>
        <v/>
      </c>
      <c r="E2599" s="33">
        <f>'M5 - Sparkling Water &amp; Soda'!J771</f>
        <v/>
      </c>
      <c r="F2599" s="31">
        <f>'M5 - Sparkling Water &amp; Soda'!K771</f>
        <v/>
      </c>
      <c r="G2599" s="30">
        <f>'M5 - Sparkling Water &amp; Soda'!AM771</f>
        <v/>
      </c>
      <c r="H2599" s="31">
        <f>'M5 - Sparkling Water &amp; Soda'!N771</f>
        <v/>
      </c>
      <c r="I2599" s="15">
        <f>'M5 - Sparkling Water &amp; Soda'!AJ771</f>
        <v/>
      </c>
      <c r="J2599" s="15" t="inlineStr">
        <is>
          <t>Capture live promo to assess.</t>
        </is>
      </c>
    </row>
    <row r="2600" ht="28" customHeight="1">
      <c r="A2600" s="15" t="inlineStr">
        <is>
          <t>A&amp;W</t>
        </is>
      </c>
      <c r="B2600" s="15" t="inlineStr">
        <is>
          <t>A&amp;W Root Beer | Cream Soda | 8-pack 355mL</t>
        </is>
      </c>
      <c r="C2600" s="15" t="inlineStr">
        <is>
          <t>5) Sparkling water &amp; soda</t>
        </is>
      </c>
      <c r="D2600" s="30">
        <f>'M5 - Sparkling Water &amp; Soda'!F772</f>
        <v/>
      </c>
      <c r="E2600" s="33">
        <f>'M5 - Sparkling Water &amp; Soda'!J772</f>
        <v/>
      </c>
      <c r="F2600" s="31">
        <f>'M5 - Sparkling Water &amp; Soda'!K772</f>
        <v/>
      </c>
      <c r="G2600" s="30">
        <f>'M5 - Sparkling Water &amp; Soda'!AM772</f>
        <v/>
      </c>
      <c r="H2600" s="31">
        <f>'M5 - Sparkling Water &amp; Soda'!N772</f>
        <v/>
      </c>
      <c r="I2600" s="15">
        <f>'M5 - Sparkling Water &amp; Soda'!AJ772</f>
        <v/>
      </c>
      <c r="J2600" s="15" t="inlineStr">
        <is>
          <t>Capture live promo to assess.</t>
        </is>
      </c>
    </row>
    <row r="2601" ht="28" customHeight="1">
      <c r="A2601" s="15" t="inlineStr">
        <is>
          <t>A&amp;W</t>
        </is>
      </c>
      <c r="B2601" s="15" t="inlineStr">
        <is>
          <t>A&amp;W Root Beer | Cream Soda | 12-pack 355mL</t>
        </is>
      </c>
      <c r="C2601" s="15" t="inlineStr">
        <is>
          <t>5) Sparkling water &amp; soda</t>
        </is>
      </c>
      <c r="D2601" s="30">
        <f>'M5 - Sparkling Water &amp; Soda'!F773</f>
        <v/>
      </c>
      <c r="E2601" s="33">
        <f>'M5 - Sparkling Water &amp; Soda'!J773</f>
        <v/>
      </c>
      <c r="F2601" s="31">
        <f>'M5 - Sparkling Water &amp; Soda'!K773</f>
        <v/>
      </c>
      <c r="G2601" s="30">
        <f>'M5 - Sparkling Water &amp; Soda'!AM773</f>
        <v/>
      </c>
      <c r="H2601" s="31">
        <f>'M5 - Sparkling Water &amp; Soda'!N773</f>
        <v/>
      </c>
      <c r="I2601" s="15">
        <f>'M5 - Sparkling Water &amp; Soda'!AJ773</f>
        <v/>
      </c>
      <c r="J2601" s="15" t="inlineStr">
        <is>
          <t>Capture live promo to assess.</t>
        </is>
      </c>
    </row>
    <row r="2602" ht="28" customHeight="1">
      <c r="A2602" s="15" t="inlineStr">
        <is>
          <t>A&amp;W</t>
        </is>
      </c>
      <c r="B2602" s="15" t="inlineStr">
        <is>
          <t>A&amp;W Root Beer | Cream Soda | 15-pack 355mL</t>
        </is>
      </c>
      <c r="C2602" s="15" t="inlineStr">
        <is>
          <t>5) Sparkling water &amp; soda</t>
        </is>
      </c>
      <c r="D2602" s="30">
        <f>'M5 - Sparkling Water &amp; Soda'!F774</f>
        <v/>
      </c>
      <c r="E2602" s="33">
        <f>'M5 - Sparkling Water &amp; Soda'!J774</f>
        <v/>
      </c>
      <c r="F2602" s="31">
        <f>'M5 - Sparkling Water &amp; Soda'!K774</f>
        <v/>
      </c>
      <c r="G2602" s="30">
        <f>'M5 - Sparkling Water &amp; Soda'!AM774</f>
        <v/>
      </c>
      <c r="H2602" s="31">
        <f>'M5 - Sparkling Water &amp; Soda'!N774</f>
        <v/>
      </c>
      <c r="I2602" s="15">
        <f>'M5 - Sparkling Water &amp; Soda'!AJ774</f>
        <v/>
      </c>
      <c r="J2602" s="15" t="inlineStr">
        <is>
          <t>Capture live promo to assess.</t>
        </is>
      </c>
    </row>
    <row r="2603" ht="28" customHeight="1">
      <c r="A2603" s="15" t="inlineStr">
        <is>
          <t>A&amp;W</t>
        </is>
      </c>
      <c r="B2603" s="15" t="inlineStr">
        <is>
          <t>A&amp;W Root Beer | Cream Soda | 18-pack 355mL</t>
        </is>
      </c>
      <c r="C2603" s="15" t="inlineStr">
        <is>
          <t>5) Sparkling water &amp; soda</t>
        </is>
      </c>
      <c r="D2603" s="30">
        <f>'M5 - Sparkling Water &amp; Soda'!F775</f>
        <v/>
      </c>
      <c r="E2603" s="33">
        <f>'M5 - Sparkling Water &amp; Soda'!J775</f>
        <v/>
      </c>
      <c r="F2603" s="31">
        <f>'M5 - Sparkling Water &amp; Soda'!K775</f>
        <v/>
      </c>
      <c r="G2603" s="30">
        <f>'M5 - Sparkling Water &amp; Soda'!AM775</f>
        <v/>
      </c>
      <c r="H2603" s="31">
        <f>'M5 - Sparkling Water &amp; Soda'!N775</f>
        <v/>
      </c>
      <c r="I2603" s="15">
        <f>'M5 - Sparkling Water &amp; Soda'!AJ775</f>
        <v/>
      </c>
      <c r="J2603" s="15" t="inlineStr">
        <is>
          <t>Capture live promo to assess.</t>
        </is>
      </c>
    </row>
    <row r="2604" ht="28" customHeight="1">
      <c r="A2604" s="15" t="inlineStr">
        <is>
          <t>A&amp;W</t>
        </is>
      </c>
      <c r="B2604" s="15" t="inlineStr">
        <is>
          <t>A&amp;W Root Beer | Cream Soda | 24-pack 355mL</t>
        </is>
      </c>
      <c r="C2604" s="15" t="inlineStr">
        <is>
          <t>5) Sparkling water &amp; soda</t>
        </is>
      </c>
      <c r="D2604" s="30">
        <f>'M5 - Sparkling Water &amp; Soda'!F776</f>
        <v/>
      </c>
      <c r="E2604" s="33">
        <f>'M5 - Sparkling Water &amp; Soda'!J776</f>
        <v/>
      </c>
      <c r="F2604" s="31">
        <f>'M5 - Sparkling Water &amp; Soda'!K776</f>
        <v/>
      </c>
      <c r="G2604" s="30">
        <f>'M5 - Sparkling Water &amp; Soda'!AM776</f>
        <v/>
      </c>
      <c r="H2604" s="31">
        <f>'M5 - Sparkling Water &amp; Soda'!N776</f>
        <v/>
      </c>
      <c r="I2604" s="15">
        <f>'M5 - Sparkling Water &amp; Soda'!AJ776</f>
        <v/>
      </c>
      <c r="J2604" s="15" t="inlineStr">
        <is>
          <t>Capture live promo to assess.</t>
        </is>
      </c>
    </row>
    <row r="2605" ht="28" customHeight="1">
      <c r="A2605" s="15" t="inlineStr">
        <is>
          <t>Crush</t>
        </is>
      </c>
      <c r="B2605" s="15" t="inlineStr">
        <is>
          <t>Crush Orange | Orange | single 355mL</t>
        </is>
      </c>
      <c r="C2605" s="15" t="inlineStr">
        <is>
          <t>5) Sparkling water &amp; soda</t>
        </is>
      </c>
      <c r="D2605" s="30">
        <f>'M5 - Sparkling Water &amp; Soda'!F777</f>
        <v/>
      </c>
      <c r="E2605" s="33">
        <f>'M5 - Sparkling Water &amp; Soda'!J777</f>
        <v/>
      </c>
      <c r="F2605" s="31">
        <f>'M5 - Sparkling Water &amp; Soda'!K777</f>
        <v/>
      </c>
      <c r="G2605" s="30">
        <f>'M5 - Sparkling Water &amp; Soda'!AM777</f>
        <v/>
      </c>
      <c r="H2605" s="31">
        <f>'M5 - Sparkling Water &amp; Soda'!N777</f>
        <v/>
      </c>
      <c r="I2605" s="15">
        <f>'M5 - Sparkling Water &amp; Soda'!AJ777</f>
        <v/>
      </c>
      <c r="J2605" s="15" t="inlineStr">
        <is>
          <t>Capture live promo to assess.</t>
        </is>
      </c>
    </row>
    <row r="2606" ht="28" customHeight="1">
      <c r="A2606" s="15" t="inlineStr">
        <is>
          <t>Crush</t>
        </is>
      </c>
      <c r="B2606" s="15" t="inlineStr">
        <is>
          <t>Crush Orange | Orange | 8-pack 355mL</t>
        </is>
      </c>
      <c r="C2606" s="15" t="inlineStr">
        <is>
          <t>5) Sparkling water &amp; soda</t>
        </is>
      </c>
      <c r="D2606" s="30">
        <f>'M5 - Sparkling Water &amp; Soda'!F778</f>
        <v/>
      </c>
      <c r="E2606" s="33">
        <f>'M5 - Sparkling Water &amp; Soda'!J778</f>
        <v/>
      </c>
      <c r="F2606" s="31">
        <f>'M5 - Sparkling Water &amp; Soda'!K778</f>
        <v/>
      </c>
      <c r="G2606" s="30">
        <f>'M5 - Sparkling Water &amp; Soda'!AM778</f>
        <v/>
      </c>
      <c r="H2606" s="31">
        <f>'M5 - Sparkling Water &amp; Soda'!N778</f>
        <v/>
      </c>
      <c r="I2606" s="15">
        <f>'M5 - Sparkling Water &amp; Soda'!AJ778</f>
        <v/>
      </c>
      <c r="J2606" s="15" t="inlineStr">
        <is>
          <t>Capture live promo to assess.</t>
        </is>
      </c>
    </row>
    <row r="2607" ht="28" customHeight="1">
      <c r="A2607" s="15" t="inlineStr">
        <is>
          <t>Crush</t>
        </is>
      </c>
      <c r="B2607" s="15" t="inlineStr">
        <is>
          <t>Crush Orange | Orange | 12-pack 355mL</t>
        </is>
      </c>
      <c r="C2607" s="15" t="inlineStr">
        <is>
          <t>5) Sparkling water &amp; soda</t>
        </is>
      </c>
      <c r="D2607" s="30">
        <f>'M5 - Sparkling Water &amp; Soda'!F779</f>
        <v/>
      </c>
      <c r="E2607" s="33">
        <f>'M5 - Sparkling Water &amp; Soda'!J779</f>
        <v/>
      </c>
      <c r="F2607" s="31">
        <f>'M5 - Sparkling Water &amp; Soda'!K779</f>
        <v/>
      </c>
      <c r="G2607" s="30">
        <f>'M5 - Sparkling Water &amp; Soda'!AM779</f>
        <v/>
      </c>
      <c r="H2607" s="31">
        <f>'M5 - Sparkling Water &amp; Soda'!N779</f>
        <v/>
      </c>
      <c r="I2607" s="15">
        <f>'M5 - Sparkling Water &amp; Soda'!AJ779</f>
        <v/>
      </c>
      <c r="J2607" s="15" t="inlineStr">
        <is>
          <t>Capture live promo to assess.</t>
        </is>
      </c>
    </row>
    <row r="2608" ht="28" customHeight="1">
      <c r="A2608" s="15" t="inlineStr">
        <is>
          <t>Crush</t>
        </is>
      </c>
      <c r="B2608" s="15" t="inlineStr">
        <is>
          <t>Crush Orange | Orange | 15-pack 355mL</t>
        </is>
      </c>
      <c r="C2608" s="15" t="inlineStr">
        <is>
          <t>5) Sparkling water &amp; soda</t>
        </is>
      </c>
      <c r="D2608" s="30">
        <f>'M5 - Sparkling Water &amp; Soda'!F780</f>
        <v/>
      </c>
      <c r="E2608" s="33">
        <f>'M5 - Sparkling Water &amp; Soda'!J780</f>
        <v/>
      </c>
      <c r="F2608" s="31">
        <f>'M5 - Sparkling Water &amp; Soda'!K780</f>
        <v/>
      </c>
      <c r="G2608" s="30">
        <f>'M5 - Sparkling Water &amp; Soda'!AM780</f>
        <v/>
      </c>
      <c r="H2608" s="31">
        <f>'M5 - Sparkling Water &amp; Soda'!N780</f>
        <v/>
      </c>
      <c r="I2608" s="15">
        <f>'M5 - Sparkling Water &amp; Soda'!AJ780</f>
        <v/>
      </c>
      <c r="J2608" s="15" t="inlineStr">
        <is>
          <t>Capture live promo to assess.</t>
        </is>
      </c>
    </row>
    <row r="2609" ht="28" customHeight="1">
      <c r="A2609" s="15" t="inlineStr">
        <is>
          <t>Crush</t>
        </is>
      </c>
      <c r="B2609" s="15" t="inlineStr">
        <is>
          <t>Crush Orange | Orange | 18-pack 355mL</t>
        </is>
      </c>
      <c r="C2609" s="15" t="inlineStr">
        <is>
          <t>5) Sparkling water &amp; soda</t>
        </is>
      </c>
      <c r="D2609" s="30">
        <f>'M5 - Sparkling Water &amp; Soda'!F781</f>
        <v/>
      </c>
      <c r="E2609" s="33">
        <f>'M5 - Sparkling Water &amp; Soda'!J781</f>
        <v/>
      </c>
      <c r="F2609" s="31">
        <f>'M5 - Sparkling Water &amp; Soda'!K781</f>
        <v/>
      </c>
      <c r="G2609" s="30">
        <f>'M5 - Sparkling Water &amp; Soda'!AM781</f>
        <v/>
      </c>
      <c r="H2609" s="31">
        <f>'M5 - Sparkling Water &amp; Soda'!N781</f>
        <v/>
      </c>
      <c r="I2609" s="15">
        <f>'M5 - Sparkling Water &amp; Soda'!AJ781</f>
        <v/>
      </c>
      <c r="J2609" s="15" t="inlineStr">
        <is>
          <t>Capture live promo to assess.</t>
        </is>
      </c>
    </row>
    <row r="2610" ht="28" customHeight="1">
      <c r="A2610" s="15" t="inlineStr">
        <is>
          <t>Crush</t>
        </is>
      </c>
      <c r="B2610" s="15" t="inlineStr">
        <is>
          <t>Crush Orange | Orange | 24-pack 355mL</t>
        </is>
      </c>
      <c r="C2610" s="15" t="inlineStr">
        <is>
          <t>5) Sparkling water &amp; soda</t>
        </is>
      </c>
      <c r="D2610" s="30">
        <f>'M5 - Sparkling Water &amp; Soda'!F782</f>
        <v/>
      </c>
      <c r="E2610" s="33">
        <f>'M5 - Sparkling Water &amp; Soda'!J782</f>
        <v/>
      </c>
      <c r="F2610" s="31">
        <f>'M5 - Sparkling Water &amp; Soda'!K782</f>
        <v/>
      </c>
      <c r="G2610" s="30">
        <f>'M5 - Sparkling Water &amp; Soda'!AM782</f>
        <v/>
      </c>
      <c r="H2610" s="31">
        <f>'M5 - Sparkling Water &amp; Soda'!N782</f>
        <v/>
      </c>
      <c r="I2610" s="15">
        <f>'M5 - Sparkling Water &amp; Soda'!AJ782</f>
        <v/>
      </c>
      <c r="J2610" s="15" t="inlineStr">
        <is>
          <t>Capture live promo to assess.</t>
        </is>
      </c>
    </row>
    <row r="2611" ht="28" customHeight="1">
      <c r="A2611" s="15" t="inlineStr">
        <is>
          <t>Crush</t>
        </is>
      </c>
      <c r="B2611" s="15" t="inlineStr">
        <is>
          <t>Crush Orange | Grape | single 355mL</t>
        </is>
      </c>
      <c r="C2611" s="15" t="inlineStr">
        <is>
          <t>5) Sparkling water &amp; soda</t>
        </is>
      </c>
      <c r="D2611" s="30">
        <f>'M5 - Sparkling Water &amp; Soda'!F783</f>
        <v/>
      </c>
      <c r="E2611" s="33">
        <f>'M5 - Sparkling Water &amp; Soda'!J783</f>
        <v/>
      </c>
      <c r="F2611" s="31">
        <f>'M5 - Sparkling Water &amp; Soda'!K783</f>
        <v/>
      </c>
      <c r="G2611" s="30">
        <f>'M5 - Sparkling Water &amp; Soda'!AM783</f>
        <v/>
      </c>
      <c r="H2611" s="31">
        <f>'M5 - Sparkling Water &amp; Soda'!N783</f>
        <v/>
      </c>
      <c r="I2611" s="15">
        <f>'M5 - Sparkling Water &amp; Soda'!AJ783</f>
        <v/>
      </c>
      <c r="J2611" s="15" t="inlineStr">
        <is>
          <t>Capture live promo to assess.</t>
        </is>
      </c>
    </row>
    <row r="2612" ht="28" customHeight="1">
      <c r="A2612" s="15" t="inlineStr">
        <is>
          <t>Crush</t>
        </is>
      </c>
      <c r="B2612" s="15" t="inlineStr">
        <is>
          <t>Crush Orange | Grape | 8-pack 355mL</t>
        </is>
      </c>
      <c r="C2612" s="15" t="inlineStr">
        <is>
          <t>5) Sparkling water &amp; soda</t>
        </is>
      </c>
      <c r="D2612" s="30">
        <f>'M5 - Sparkling Water &amp; Soda'!F784</f>
        <v/>
      </c>
      <c r="E2612" s="33">
        <f>'M5 - Sparkling Water &amp; Soda'!J784</f>
        <v/>
      </c>
      <c r="F2612" s="31">
        <f>'M5 - Sparkling Water &amp; Soda'!K784</f>
        <v/>
      </c>
      <c r="G2612" s="30">
        <f>'M5 - Sparkling Water &amp; Soda'!AM784</f>
        <v/>
      </c>
      <c r="H2612" s="31">
        <f>'M5 - Sparkling Water &amp; Soda'!N784</f>
        <v/>
      </c>
      <c r="I2612" s="15">
        <f>'M5 - Sparkling Water &amp; Soda'!AJ784</f>
        <v/>
      </c>
      <c r="J2612" s="15" t="inlineStr">
        <is>
          <t>Capture live promo to assess.</t>
        </is>
      </c>
    </row>
    <row r="2613" ht="28" customHeight="1">
      <c r="A2613" s="15" t="inlineStr">
        <is>
          <t>Crush</t>
        </is>
      </c>
      <c r="B2613" s="15" t="inlineStr">
        <is>
          <t>Crush Orange | Grape | 12-pack 355mL</t>
        </is>
      </c>
      <c r="C2613" s="15" t="inlineStr">
        <is>
          <t>5) Sparkling water &amp; soda</t>
        </is>
      </c>
      <c r="D2613" s="30">
        <f>'M5 - Sparkling Water &amp; Soda'!F785</f>
        <v/>
      </c>
      <c r="E2613" s="33">
        <f>'M5 - Sparkling Water &amp; Soda'!J785</f>
        <v/>
      </c>
      <c r="F2613" s="31">
        <f>'M5 - Sparkling Water &amp; Soda'!K785</f>
        <v/>
      </c>
      <c r="G2613" s="30">
        <f>'M5 - Sparkling Water &amp; Soda'!AM785</f>
        <v/>
      </c>
      <c r="H2613" s="31">
        <f>'M5 - Sparkling Water &amp; Soda'!N785</f>
        <v/>
      </c>
      <c r="I2613" s="15">
        <f>'M5 - Sparkling Water &amp; Soda'!AJ785</f>
        <v/>
      </c>
      <c r="J2613" s="15" t="inlineStr">
        <is>
          <t>Capture live promo to assess.</t>
        </is>
      </c>
    </row>
    <row r="2614" ht="28" customHeight="1">
      <c r="A2614" s="15" t="inlineStr">
        <is>
          <t>Crush</t>
        </is>
      </c>
      <c r="B2614" s="15" t="inlineStr">
        <is>
          <t>Crush Orange | Grape | 15-pack 355mL</t>
        </is>
      </c>
      <c r="C2614" s="15" t="inlineStr">
        <is>
          <t>5) Sparkling water &amp; soda</t>
        </is>
      </c>
      <c r="D2614" s="30">
        <f>'M5 - Sparkling Water &amp; Soda'!F786</f>
        <v/>
      </c>
      <c r="E2614" s="33">
        <f>'M5 - Sparkling Water &amp; Soda'!J786</f>
        <v/>
      </c>
      <c r="F2614" s="31">
        <f>'M5 - Sparkling Water &amp; Soda'!K786</f>
        <v/>
      </c>
      <c r="G2614" s="30">
        <f>'M5 - Sparkling Water &amp; Soda'!AM786</f>
        <v/>
      </c>
      <c r="H2614" s="31">
        <f>'M5 - Sparkling Water &amp; Soda'!N786</f>
        <v/>
      </c>
      <c r="I2614" s="15">
        <f>'M5 - Sparkling Water &amp; Soda'!AJ786</f>
        <v/>
      </c>
      <c r="J2614" s="15" t="inlineStr">
        <is>
          <t>Capture live promo to assess.</t>
        </is>
      </c>
    </row>
    <row r="2615" ht="28" customHeight="1">
      <c r="A2615" s="15" t="inlineStr">
        <is>
          <t>Crush</t>
        </is>
      </c>
      <c r="B2615" s="15" t="inlineStr">
        <is>
          <t>Crush Orange | Grape | 18-pack 355mL</t>
        </is>
      </c>
      <c r="C2615" s="15" t="inlineStr">
        <is>
          <t>5) Sparkling water &amp; soda</t>
        </is>
      </c>
      <c r="D2615" s="30">
        <f>'M5 - Sparkling Water &amp; Soda'!F787</f>
        <v/>
      </c>
      <c r="E2615" s="33">
        <f>'M5 - Sparkling Water &amp; Soda'!J787</f>
        <v/>
      </c>
      <c r="F2615" s="31">
        <f>'M5 - Sparkling Water &amp; Soda'!K787</f>
        <v/>
      </c>
      <c r="G2615" s="30">
        <f>'M5 - Sparkling Water &amp; Soda'!AM787</f>
        <v/>
      </c>
      <c r="H2615" s="31">
        <f>'M5 - Sparkling Water &amp; Soda'!N787</f>
        <v/>
      </c>
      <c r="I2615" s="15">
        <f>'M5 - Sparkling Water &amp; Soda'!AJ787</f>
        <v/>
      </c>
      <c r="J2615" s="15" t="inlineStr">
        <is>
          <t>Capture live promo to assess.</t>
        </is>
      </c>
    </row>
    <row r="2616" ht="28" customHeight="1">
      <c r="A2616" s="15" t="inlineStr">
        <is>
          <t>Crush</t>
        </is>
      </c>
      <c r="B2616" s="15" t="inlineStr">
        <is>
          <t>Crush Orange | Grape | 24-pack 355mL</t>
        </is>
      </c>
      <c r="C2616" s="15" t="inlineStr">
        <is>
          <t>5) Sparkling water &amp; soda</t>
        </is>
      </c>
      <c r="D2616" s="30">
        <f>'M5 - Sparkling Water &amp; Soda'!F788</f>
        <v/>
      </c>
      <c r="E2616" s="33">
        <f>'M5 - Sparkling Water &amp; Soda'!J788</f>
        <v/>
      </c>
      <c r="F2616" s="31">
        <f>'M5 - Sparkling Water &amp; Soda'!K788</f>
        <v/>
      </c>
      <c r="G2616" s="30">
        <f>'M5 - Sparkling Water &amp; Soda'!AM788</f>
        <v/>
      </c>
      <c r="H2616" s="31">
        <f>'M5 - Sparkling Water &amp; Soda'!N788</f>
        <v/>
      </c>
      <c r="I2616" s="15">
        <f>'M5 - Sparkling Water &amp; Soda'!AJ788</f>
        <v/>
      </c>
      <c r="J2616" s="15" t="inlineStr">
        <is>
          <t>Capture live promo to assess.</t>
        </is>
      </c>
    </row>
    <row r="2617" ht="28" customHeight="1">
      <c r="A2617" s="15" t="inlineStr">
        <is>
          <t>Crush</t>
        </is>
      </c>
      <c r="B2617" s="15" t="inlineStr">
        <is>
          <t>Crush Orange | Pineapple | single 355mL</t>
        </is>
      </c>
      <c r="C2617" s="15" t="inlineStr">
        <is>
          <t>5) Sparkling water &amp; soda</t>
        </is>
      </c>
      <c r="D2617" s="30">
        <f>'M5 - Sparkling Water &amp; Soda'!F789</f>
        <v/>
      </c>
      <c r="E2617" s="33">
        <f>'M5 - Sparkling Water &amp; Soda'!J789</f>
        <v/>
      </c>
      <c r="F2617" s="31">
        <f>'M5 - Sparkling Water &amp; Soda'!K789</f>
        <v/>
      </c>
      <c r="G2617" s="30">
        <f>'M5 - Sparkling Water &amp; Soda'!AM789</f>
        <v/>
      </c>
      <c r="H2617" s="31">
        <f>'M5 - Sparkling Water &amp; Soda'!N789</f>
        <v/>
      </c>
      <c r="I2617" s="15">
        <f>'M5 - Sparkling Water &amp; Soda'!AJ789</f>
        <v/>
      </c>
      <c r="J2617" s="15" t="inlineStr">
        <is>
          <t>Capture live promo to assess.</t>
        </is>
      </c>
    </row>
    <row r="2618" ht="28" customHeight="1">
      <c r="A2618" s="15" t="inlineStr">
        <is>
          <t>Crush</t>
        </is>
      </c>
      <c r="B2618" s="15" t="inlineStr">
        <is>
          <t>Crush Orange | Pineapple | 8-pack 355mL</t>
        </is>
      </c>
      <c r="C2618" s="15" t="inlineStr">
        <is>
          <t>5) Sparkling water &amp; soda</t>
        </is>
      </c>
      <c r="D2618" s="30">
        <f>'M5 - Sparkling Water &amp; Soda'!F790</f>
        <v/>
      </c>
      <c r="E2618" s="33">
        <f>'M5 - Sparkling Water &amp; Soda'!J790</f>
        <v/>
      </c>
      <c r="F2618" s="31">
        <f>'M5 - Sparkling Water &amp; Soda'!K790</f>
        <v/>
      </c>
      <c r="G2618" s="30">
        <f>'M5 - Sparkling Water &amp; Soda'!AM790</f>
        <v/>
      </c>
      <c r="H2618" s="31">
        <f>'M5 - Sparkling Water &amp; Soda'!N790</f>
        <v/>
      </c>
      <c r="I2618" s="15">
        <f>'M5 - Sparkling Water &amp; Soda'!AJ790</f>
        <v/>
      </c>
      <c r="J2618" s="15" t="inlineStr">
        <is>
          <t>Capture live promo to assess.</t>
        </is>
      </c>
    </row>
    <row r="2619" ht="28" customHeight="1">
      <c r="A2619" s="15" t="inlineStr">
        <is>
          <t>Crush</t>
        </is>
      </c>
      <c r="B2619" s="15" t="inlineStr">
        <is>
          <t>Crush Orange | Pineapple | 12-pack 355mL</t>
        </is>
      </c>
      <c r="C2619" s="15" t="inlineStr">
        <is>
          <t>5) Sparkling water &amp; soda</t>
        </is>
      </c>
      <c r="D2619" s="30">
        <f>'M5 - Sparkling Water &amp; Soda'!F791</f>
        <v/>
      </c>
      <c r="E2619" s="33">
        <f>'M5 - Sparkling Water &amp; Soda'!J791</f>
        <v/>
      </c>
      <c r="F2619" s="31">
        <f>'M5 - Sparkling Water &amp; Soda'!K791</f>
        <v/>
      </c>
      <c r="G2619" s="30">
        <f>'M5 - Sparkling Water &amp; Soda'!AM791</f>
        <v/>
      </c>
      <c r="H2619" s="31">
        <f>'M5 - Sparkling Water &amp; Soda'!N791</f>
        <v/>
      </c>
      <c r="I2619" s="15">
        <f>'M5 - Sparkling Water &amp; Soda'!AJ791</f>
        <v/>
      </c>
      <c r="J2619" s="15" t="inlineStr">
        <is>
          <t>Capture live promo to assess.</t>
        </is>
      </c>
    </row>
    <row r="2620" ht="28" customHeight="1">
      <c r="A2620" s="15" t="inlineStr">
        <is>
          <t>Crush</t>
        </is>
      </c>
      <c r="B2620" s="15" t="inlineStr">
        <is>
          <t>Crush Orange | Pineapple | 15-pack 355mL</t>
        </is>
      </c>
      <c r="C2620" s="15" t="inlineStr">
        <is>
          <t>5) Sparkling water &amp; soda</t>
        </is>
      </c>
      <c r="D2620" s="30">
        <f>'M5 - Sparkling Water &amp; Soda'!F792</f>
        <v/>
      </c>
      <c r="E2620" s="33">
        <f>'M5 - Sparkling Water &amp; Soda'!J792</f>
        <v/>
      </c>
      <c r="F2620" s="31">
        <f>'M5 - Sparkling Water &amp; Soda'!K792</f>
        <v/>
      </c>
      <c r="G2620" s="30">
        <f>'M5 - Sparkling Water &amp; Soda'!AM792</f>
        <v/>
      </c>
      <c r="H2620" s="31">
        <f>'M5 - Sparkling Water &amp; Soda'!N792</f>
        <v/>
      </c>
      <c r="I2620" s="15">
        <f>'M5 - Sparkling Water &amp; Soda'!AJ792</f>
        <v/>
      </c>
      <c r="J2620" s="15" t="inlineStr">
        <is>
          <t>Capture live promo to assess.</t>
        </is>
      </c>
    </row>
    <row r="2621" ht="28" customHeight="1">
      <c r="A2621" s="15" t="inlineStr">
        <is>
          <t>Crush</t>
        </is>
      </c>
      <c r="B2621" s="15" t="inlineStr">
        <is>
          <t>Crush Orange | Pineapple | 18-pack 355mL</t>
        </is>
      </c>
      <c r="C2621" s="15" t="inlineStr">
        <is>
          <t>5) Sparkling water &amp; soda</t>
        </is>
      </c>
      <c r="D2621" s="30">
        <f>'M5 - Sparkling Water &amp; Soda'!F793</f>
        <v/>
      </c>
      <c r="E2621" s="33">
        <f>'M5 - Sparkling Water &amp; Soda'!J793</f>
        <v/>
      </c>
      <c r="F2621" s="31">
        <f>'M5 - Sparkling Water &amp; Soda'!K793</f>
        <v/>
      </c>
      <c r="G2621" s="30">
        <f>'M5 - Sparkling Water &amp; Soda'!AM793</f>
        <v/>
      </c>
      <c r="H2621" s="31">
        <f>'M5 - Sparkling Water &amp; Soda'!N793</f>
        <v/>
      </c>
      <c r="I2621" s="15">
        <f>'M5 - Sparkling Water &amp; Soda'!AJ793</f>
        <v/>
      </c>
      <c r="J2621" s="15" t="inlineStr">
        <is>
          <t>Capture live promo to assess.</t>
        </is>
      </c>
    </row>
    <row r="2622" ht="28" customHeight="1">
      <c r="A2622" s="15" t="inlineStr">
        <is>
          <t>Crush</t>
        </is>
      </c>
      <c r="B2622" s="15" t="inlineStr">
        <is>
          <t>Crush Orange | Pineapple | 24-pack 355mL</t>
        </is>
      </c>
      <c r="C2622" s="15" t="inlineStr">
        <is>
          <t>5) Sparkling water &amp; soda</t>
        </is>
      </c>
      <c r="D2622" s="30">
        <f>'M5 - Sparkling Water &amp; Soda'!F794</f>
        <v/>
      </c>
      <c r="E2622" s="33">
        <f>'M5 - Sparkling Water &amp; Soda'!J794</f>
        <v/>
      </c>
      <c r="F2622" s="31">
        <f>'M5 - Sparkling Water &amp; Soda'!K794</f>
        <v/>
      </c>
      <c r="G2622" s="30">
        <f>'M5 - Sparkling Water &amp; Soda'!AM794</f>
        <v/>
      </c>
      <c r="H2622" s="31">
        <f>'M5 - Sparkling Water &amp; Soda'!N794</f>
        <v/>
      </c>
      <c r="I2622" s="15">
        <f>'M5 - Sparkling Water &amp; Soda'!AJ794</f>
        <v/>
      </c>
      <c r="J2622" s="15" t="inlineStr">
        <is>
          <t>Capture live promo to assess.</t>
        </is>
      </c>
    </row>
    <row r="2623" ht="28" customHeight="1">
      <c r="A2623" s="15" t="inlineStr">
        <is>
          <t>Crush</t>
        </is>
      </c>
      <c r="B2623" s="15" t="inlineStr">
        <is>
          <t>Crush Orange | Cream Soda | single 355mL</t>
        </is>
      </c>
      <c r="C2623" s="15" t="inlineStr">
        <is>
          <t>5) Sparkling water &amp; soda</t>
        </is>
      </c>
      <c r="D2623" s="30">
        <f>'M5 - Sparkling Water &amp; Soda'!F795</f>
        <v/>
      </c>
      <c r="E2623" s="33">
        <f>'M5 - Sparkling Water &amp; Soda'!J795</f>
        <v/>
      </c>
      <c r="F2623" s="31">
        <f>'M5 - Sparkling Water &amp; Soda'!K795</f>
        <v/>
      </c>
      <c r="G2623" s="30">
        <f>'M5 - Sparkling Water &amp; Soda'!AM795</f>
        <v/>
      </c>
      <c r="H2623" s="31">
        <f>'M5 - Sparkling Water &amp; Soda'!N795</f>
        <v/>
      </c>
      <c r="I2623" s="15">
        <f>'M5 - Sparkling Water &amp; Soda'!AJ795</f>
        <v/>
      </c>
      <c r="J2623" s="15" t="inlineStr">
        <is>
          <t>Capture live promo to assess.</t>
        </is>
      </c>
    </row>
    <row r="2624" ht="28" customHeight="1">
      <c r="A2624" s="15" t="inlineStr">
        <is>
          <t>Crush</t>
        </is>
      </c>
      <c r="B2624" s="15" t="inlineStr">
        <is>
          <t>Crush Orange | Cream Soda | 8-pack 355mL</t>
        </is>
      </c>
      <c r="C2624" s="15" t="inlineStr">
        <is>
          <t>5) Sparkling water &amp; soda</t>
        </is>
      </c>
      <c r="D2624" s="30">
        <f>'M5 - Sparkling Water &amp; Soda'!F796</f>
        <v/>
      </c>
      <c r="E2624" s="33">
        <f>'M5 - Sparkling Water &amp; Soda'!J796</f>
        <v/>
      </c>
      <c r="F2624" s="31">
        <f>'M5 - Sparkling Water &amp; Soda'!K796</f>
        <v/>
      </c>
      <c r="G2624" s="30">
        <f>'M5 - Sparkling Water &amp; Soda'!AM796</f>
        <v/>
      </c>
      <c r="H2624" s="31">
        <f>'M5 - Sparkling Water &amp; Soda'!N796</f>
        <v/>
      </c>
      <c r="I2624" s="15">
        <f>'M5 - Sparkling Water &amp; Soda'!AJ796</f>
        <v/>
      </c>
      <c r="J2624" s="15" t="inlineStr">
        <is>
          <t>Capture live promo to assess.</t>
        </is>
      </c>
    </row>
    <row r="2625" ht="28" customHeight="1">
      <c r="A2625" s="15" t="inlineStr">
        <is>
          <t>Crush</t>
        </is>
      </c>
      <c r="B2625" s="15" t="inlineStr">
        <is>
          <t>Crush Orange | Cream Soda | 12-pack 355mL</t>
        </is>
      </c>
      <c r="C2625" s="15" t="inlineStr">
        <is>
          <t>5) Sparkling water &amp; soda</t>
        </is>
      </c>
      <c r="D2625" s="30">
        <f>'M5 - Sparkling Water &amp; Soda'!F797</f>
        <v/>
      </c>
      <c r="E2625" s="33">
        <f>'M5 - Sparkling Water &amp; Soda'!J797</f>
        <v/>
      </c>
      <c r="F2625" s="31">
        <f>'M5 - Sparkling Water &amp; Soda'!K797</f>
        <v/>
      </c>
      <c r="G2625" s="30">
        <f>'M5 - Sparkling Water &amp; Soda'!AM797</f>
        <v/>
      </c>
      <c r="H2625" s="31">
        <f>'M5 - Sparkling Water &amp; Soda'!N797</f>
        <v/>
      </c>
      <c r="I2625" s="15">
        <f>'M5 - Sparkling Water &amp; Soda'!AJ797</f>
        <v/>
      </c>
      <c r="J2625" s="15" t="inlineStr">
        <is>
          <t>Capture live promo to assess.</t>
        </is>
      </c>
    </row>
    <row r="2626" ht="28" customHeight="1">
      <c r="A2626" s="15" t="inlineStr">
        <is>
          <t>Crush</t>
        </is>
      </c>
      <c r="B2626" s="15" t="inlineStr">
        <is>
          <t>Crush Orange | Cream Soda | 15-pack 355mL</t>
        </is>
      </c>
      <c r="C2626" s="15" t="inlineStr">
        <is>
          <t>5) Sparkling water &amp; soda</t>
        </is>
      </c>
      <c r="D2626" s="30">
        <f>'M5 - Sparkling Water &amp; Soda'!F798</f>
        <v/>
      </c>
      <c r="E2626" s="33">
        <f>'M5 - Sparkling Water &amp; Soda'!J798</f>
        <v/>
      </c>
      <c r="F2626" s="31">
        <f>'M5 - Sparkling Water &amp; Soda'!K798</f>
        <v/>
      </c>
      <c r="G2626" s="30">
        <f>'M5 - Sparkling Water &amp; Soda'!AM798</f>
        <v/>
      </c>
      <c r="H2626" s="31">
        <f>'M5 - Sparkling Water &amp; Soda'!N798</f>
        <v/>
      </c>
      <c r="I2626" s="15">
        <f>'M5 - Sparkling Water &amp; Soda'!AJ798</f>
        <v/>
      </c>
      <c r="J2626" s="15" t="inlineStr">
        <is>
          <t>Capture live promo to assess.</t>
        </is>
      </c>
    </row>
    <row r="2627" ht="28" customHeight="1">
      <c r="A2627" s="15" t="inlineStr">
        <is>
          <t>Crush</t>
        </is>
      </c>
      <c r="B2627" s="15" t="inlineStr">
        <is>
          <t>Crush Orange | Cream Soda | 18-pack 355mL</t>
        </is>
      </c>
      <c r="C2627" s="15" t="inlineStr">
        <is>
          <t>5) Sparkling water &amp; soda</t>
        </is>
      </c>
      <c r="D2627" s="30">
        <f>'M5 - Sparkling Water &amp; Soda'!F799</f>
        <v/>
      </c>
      <c r="E2627" s="33">
        <f>'M5 - Sparkling Water &amp; Soda'!J799</f>
        <v/>
      </c>
      <c r="F2627" s="31">
        <f>'M5 - Sparkling Water &amp; Soda'!K799</f>
        <v/>
      </c>
      <c r="G2627" s="30">
        <f>'M5 - Sparkling Water &amp; Soda'!AM799</f>
        <v/>
      </c>
      <c r="H2627" s="31">
        <f>'M5 - Sparkling Water &amp; Soda'!N799</f>
        <v/>
      </c>
      <c r="I2627" s="15">
        <f>'M5 - Sparkling Water &amp; Soda'!AJ799</f>
        <v/>
      </c>
      <c r="J2627" s="15" t="inlineStr">
        <is>
          <t>Capture live promo to assess.</t>
        </is>
      </c>
    </row>
    <row r="2628" ht="28" customHeight="1">
      <c r="A2628" s="15" t="inlineStr">
        <is>
          <t>Crush</t>
        </is>
      </c>
      <c r="B2628" s="15" t="inlineStr">
        <is>
          <t>Crush Orange | Cream Soda | 24-pack 355mL</t>
        </is>
      </c>
      <c r="C2628" s="15" t="inlineStr">
        <is>
          <t>5) Sparkling water &amp; soda</t>
        </is>
      </c>
      <c r="D2628" s="30">
        <f>'M5 - Sparkling Water &amp; Soda'!F800</f>
        <v/>
      </c>
      <c r="E2628" s="33">
        <f>'M5 - Sparkling Water &amp; Soda'!J800</f>
        <v/>
      </c>
      <c r="F2628" s="31">
        <f>'M5 - Sparkling Water &amp; Soda'!K800</f>
        <v/>
      </c>
      <c r="G2628" s="30">
        <f>'M5 - Sparkling Water &amp; Soda'!AM800</f>
        <v/>
      </c>
      <c r="H2628" s="31">
        <f>'M5 - Sparkling Water &amp; Soda'!N800</f>
        <v/>
      </c>
      <c r="I2628" s="15">
        <f>'M5 - Sparkling Water &amp; Soda'!AJ800</f>
        <v/>
      </c>
      <c r="J2628" s="15" t="inlineStr">
        <is>
          <t>Capture live promo to assess.</t>
        </is>
      </c>
    </row>
    <row r="2629" ht="28" customHeight="1">
      <c r="A2629" s="15" t="inlineStr">
        <is>
          <t>Fresca</t>
        </is>
      </c>
      <c r="B2629" s="15" t="inlineStr">
        <is>
          <t>Fresca Sparkling | Original Citrus | single 355mL</t>
        </is>
      </c>
      <c r="C2629" s="15" t="inlineStr">
        <is>
          <t>5) Sparkling water &amp; soda</t>
        </is>
      </c>
      <c r="D2629" s="30">
        <f>'M5 - Sparkling Water &amp; Soda'!F801</f>
        <v/>
      </c>
      <c r="E2629" s="33">
        <f>'M5 - Sparkling Water &amp; Soda'!J801</f>
        <v/>
      </c>
      <c r="F2629" s="31">
        <f>'M5 - Sparkling Water &amp; Soda'!K801</f>
        <v/>
      </c>
      <c r="G2629" s="30">
        <f>'M5 - Sparkling Water &amp; Soda'!AM801</f>
        <v/>
      </c>
      <c r="H2629" s="31">
        <f>'M5 - Sparkling Water &amp; Soda'!N801</f>
        <v/>
      </c>
      <c r="I2629" s="15">
        <f>'M5 - Sparkling Water &amp; Soda'!AJ801</f>
        <v/>
      </c>
      <c r="J2629" s="15" t="inlineStr">
        <is>
          <t>Capture live promo to assess.</t>
        </is>
      </c>
    </row>
    <row r="2630" ht="28" customHeight="1">
      <c r="A2630" s="15" t="inlineStr">
        <is>
          <t>Fresca</t>
        </is>
      </c>
      <c r="B2630" s="15" t="inlineStr">
        <is>
          <t>Fresca Sparkling | Original Citrus | 8-pack 355mL</t>
        </is>
      </c>
      <c r="C2630" s="15" t="inlineStr">
        <is>
          <t>5) Sparkling water &amp; soda</t>
        </is>
      </c>
      <c r="D2630" s="30">
        <f>'M5 - Sparkling Water &amp; Soda'!F802</f>
        <v/>
      </c>
      <c r="E2630" s="33">
        <f>'M5 - Sparkling Water &amp; Soda'!J802</f>
        <v/>
      </c>
      <c r="F2630" s="31">
        <f>'M5 - Sparkling Water &amp; Soda'!K802</f>
        <v/>
      </c>
      <c r="G2630" s="30">
        <f>'M5 - Sparkling Water &amp; Soda'!AM802</f>
        <v/>
      </c>
      <c r="H2630" s="31">
        <f>'M5 - Sparkling Water &amp; Soda'!N802</f>
        <v/>
      </c>
      <c r="I2630" s="15">
        <f>'M5 - Sparkling Water &amp; Soda'!AJ802</f>
        <v/>
      </c>
      <c r="J2630" s="15" t="inlineStr">
        <is>
          <t>Capture live promo to assess.</t>
        </is>
      </c>
    </row>
    <row r="2631" ht="28" customHeight="1">
      <c r="A2631" s="15" t="inlineStr">
        <is>
          <t>Fresca</t>
        </is>
      </c>
      <c r="B2631" s="15" t="inlineStr">
        <is>
          <t>Fresca Sparkling | Original Citrus | 12-pack 355mL</t>
        </is>
      </c>
      <c r="C2631" s="15" t="inlineStr">
        <is>
          <t>5) Sparkling water &amp; soda</t>
        </is>
      </c>
      <c r="D2631" s="30">
        <f>'M5 - Sparkling Water &amp; Soda'!F803</f>
        <v/>
      </c>
      <c r="E2631" s="33">
        <f>'M5 - Sparkling Water &amp; Soda'!J803</f>
        <v/>
      </c>
      <c r="F2631" s="31">
        <f>'M5 - Sparkling Water &amp; Soda'!K803</f>
        <v/>
      </c>
      <c r="G2631" s="30">
        <f>'M5 - Sparkling Water &amp; Soda'!AM803</f>
        <v/>
      </c>
      <c r="H2631" s="31">
        <f>'M5 - Sparkling Water &amp; Soda'!N803</f>
        <v/>
      </c>
      <c r="I2631" s="15">
        <f>'M5 - Sparkling Water &amp; Soda'!AJ803</f>
        <v/>
      </c>
      <c r="J2631" s="15" t="inlineStr">
        <is>
          <t>Capture live promo to assess.</t>
        </is>
      </c>
    </row>
    <row r="2632" ht="28" customHeight="1">
      <c r="A2632" s="15" t="inlineStr">
        <is>
          <t>Fresca</t>
        </is>
      </c>
      <c r="B2632" s="15" t="inlineStr">
        <is>
          <t>Fresca Sparkling | Original Citrus | 15-pack 355mL</t>
        </is>
      </c>
      <c r="C2632" s="15" t="inlineStr">
        <is>
          <t>5) Sparkling water &amp; soda</t>
        </is>
      </c>
      <c r="D2632" s="30">
        <f>'M5 - Sparkling Water &amp; Soda'!F804</f>
        <v/>
      </c>
      <c r="E2632" s="33">
        <f>'M5 - Sparkling Water &amp; Soda'!J804</f>
        <v/>
      </c>
      <c r="F2632" s="31">
        <f>'M5 - Sparkling Water &amp; Soda'!K804</f>
        <v/>
      </c>
      <c r="G2632" s="30">
        <f>'M5 - Sparkling Water &amp; Soda'!AM804</f>
        <v/>
      </c>
      <c r="H2632" s="31">
        <f>'M5 - Sparkling Water &amp; Soda'!N804</f>
        <v/>
      </c>
      <c r="I2632" s="15">
        <f>'M5 - Sparkling Water &amp; Soda'!AJ804</f>
        <v/>
      </c>
      <c r="J2632" s="15" t="inlineStr">
        <is>
          <t>Capture live promo to assess.</t>
        </is>
      </c>
    </row>
    <row r="2633" ht="28" customHeight="1">
      <c r="A2633" s="15" t="inlineStr">
        <is>
          <t>Fresca</t>
        </is>
      </c>
      <c r="B2633" s="15" t="inlineStr">
        <is>
          <t>Fresca Sparkling | Original Citrus | 18-pack 355mL</t>
        </is>
      </c>
      <c r="C2633" s="15" t="inlineStr">
        <is>
          <t>5) Sparkling water &amp; soda</t>
        </is>
      </c>
      <c r="D2633" s="30">
        <f>'M5 - Sparkling Water &amp; Soda'!F805</f>
        <v/>
      </c>
      <c r="E2633" s="33">
        <f>'M5 - Sparkling Water &amp; Soda'!J805</f>
        <v/>
      </c>
      <c r="F2633" s="31">
        <f>'M5 - Sparkling Water &amp; Soda'!K805</f>
        <v/>
      </c>
      <c r="G2633" s="30">
        <f>'M5 - Sparkling Water &amp; Soda'!AM805</f>
        <v/>
      </c>
      <c r="H2633" s="31">
        <f>'M5 - Sparkling Water &amp; Soda'!N805</f>
        <v/>
      </c>
      <c r="I2633" s="15">
        <f>'M5 - Sparkling Water &amp; Soda'!AJ805</f>
        <v/>
      </c>
      <c r="J2633" s="15" t="inlineStr">
        <is>
          <t>Capture live promo to assess.</t>
        </is>
      </c>
    </row>
    <row r="2634" ht="28" customHeight="1">
      <c r="A2634" s="15" t="inlineStr">
        <is>
          <t>Fresca</t>
        </is>
      </c>
      <c r="B2634" s="15" t="inlineStr">
        <is>
          <t>Fresca Sparkling | Original Citrus | 24-pack 355mL</t>
        </is>
      </c>
      <c r="C2634" s="15" t="inlineStr">
        <is>
          <t>5) Sparkling water &amp; soda</t>
        </is>
      </c>
      <c r="D2634" s="30">
        <f>'M5 - Sparkling Water &amp; Soda'!F806</f>
        <v/>
      </c>
      <c r="E2634" s="33">
        <f>'M5 - Sparkling Water &amp; Soda'!J806</f>
        <v/>
      </c>
      <c r="F2634" s="31">
        <f>'M5 - Sparkling Water &amp; Soda'!K806</f>
        <v/>
      </c>
      <c r="G2634" s="30">
        <f>'M5 - Sparkling Water &amp; Soda'!AM806</f>
        <v/>
      </c>
      <c r="H2634" s="31">
        <f>'M5 - Sparkling Water &amp; Soda'!N806</f>
        <v/>
      </c>
      <c r="I2634" s="15">
        <f>'M5 - Sparkling Water &amp; Soda'!AJ806</f>
        <v/>
      </c>
      <c r="J2634" s="15" t="inlineStr">
        <is>
          <t>Capture live promo to assess.</t>
        </is>
      </c>
    </row>
    <row r="2635" ht="28" customHeight="1">
      <c r="A2635" s="15" t="inlineStr">
        <is>
          <t>Fresca</t>
        </is>
      </c>
      <c r="B2635" s="15" t="inlineStr">
        <is>
          <t>Fresca Sparkling | Black Cherry | single 355mL</t>
        </is>
      </c>
      <c r="C2635" s="15" t="inlineStr">
        <is>
          <t>5) Sparkling water &amp; soda</t>
        </is>
      </c>
      <c r="D2635" s="30">
        <f>'M5 - Sparkling Water &amp; Soda'!F807</f>
        <v/>
      </c>
      <c r="E2635" s="33">
        <f>'M5 - Sparkling Water &amp; Soda'!J807</f>
        <v/>
      </c>
      <c r="F2635" s="31">
        <f>'M5 - Sparkling Water &amp; Soda'!K807</f>
        <v/>
      </c>
      <c r="G2635" s="30">
        <f>'M5 - Sparkling Water &amp; Soda'!AM807</f>
        <v/>
      </c>
      <c r="H2635" s="31">
        <f>'M5 - Sparkling Water &amp; Soda'!N807</f>
        <v/>
      </c>
      <c r="I2635" s="15">
        <f>'M5 - Sparkling Water &amp; Soda'!AJ807</f>
        <v/>
      </c>
      <c r="J2635" s="15" t="inlineStr">
        <is>
          <t>Capture live promo to assess.</t>
        </is>
      </c>
    </row>
    <row r="2636" ht="28" customHeight="1">
      <c r="A2636" s="15" t="inlineStr">
        <is>
          <t>Fresca</t>
        </is>
      </c>
      <c r="B2636" s="15" t="inlineStr">
        <is>
          <t>Fresca Sparkling | Black Cherry | 8-pack 355mL</t>
        </is>
      </c>
      <c r="C2636" s="15" t="inlineStr">
        <is>
          <t>5) Sparkling water &amp; soda</t>
        </is>
      </c>
      <c r="D2636" s="30">
        <f>'M5 - Sparkling Water &amp; Soda'!F808</f>
        <v/>
      </c>
      <c r="E2636" s="33">
        <f>'M5 - Sparkling Water &amp; Soda'!J808</f>
        <v/>
      </c>
      <c r="F2636" s="31">
        <f>'M5 - Sparkling Water &amp; Soda'!K808</f>
        <v/>
      </c>
      <c r="G2636" s="30">
        <f>'M5 - Sparkling Water &amp; Soda'!AM808</f>
        <v/>
      </c>
      <c r="H2636" s="31">
        <f>'M5 - Sparkling Water &amp; Soda'!N808</f>
        <v/>
      </c>
      <c r="I2636" s="15">
        <f>'M5 - Sparkling Water &amp; Soda'!AJ808</f>
        <v/>
      </c>
      <c r="J2636" s="15" t="inlineStr">
        <is>
          <t>Capture live promo to assess.</t>
        </is>
      </c>
    </row>
    <row r="2637" ht="28" customHeight="1">
      <c r="A2637" s="15" t="inlineStr">
        <is>
          <t>Fresca</t>
        </is>
      </c>
      <c r="B2637" s="15" t="inlineStr">
        <is>
          <t>Fresca Sparkling | Black Cherry | 12-pack 355mL</t>
        </is>
      </c>
      <c r="C2637" s="15" t="inlineStr">
        <is>
          <t>5) Sparkling water &amp; soda</t>
        </is>
      </c>
      <c r="D2637" s="30">
        <f>'M5 - Sparkling Water &amp; Soda'!F809</f>
        <v/>
      </c>
      <c r="E2637" s="33">
        <f>'M5 - Sparkling Water &amp; Soda'!J809</f>
        <v/>
      </c>
      <c r="F2637" s="31">
        <f>'M5 - Sparkling Water &amp; Soda'!K809</f>
        <v/>
      </c>
      <c r="G2637" s="30">
        <f>'M5 - Sparkling Water &amp; Soda'!AM809</f>
        <v/>
      </c>
      <c r="H2637" s="31">
        <f>'M5 - Sparkling Water &amp; Soda'!N809</f>
        <v/>
      </c>
      <c r="I2637" s="15">
        <f>'M5 - Sparkling Water &amp; Soda'!AJ809</f>
        <v/>
      </c>
      <c r="J2637" s="15" t="inlineStr">
        <is>
          <t>Capture live promo to assess.</t>
        </is>
      </c>
    </row>
    <row r="2638" ht="28" customHeight="1">
      <c r="A2638" s="15" t="inlineStr">
        <is>
          <t>Fresca</t>
        </is>
      </c>
      <c r="B2638" s="15" t="inlineStr">
        <is>
          <t>Fresca Sparkling | Black Cherry | 15-pack 355mL</t>
        </is>
      </c>
      <c r="C2638" s="15" t="inlineStr">
        <is>
          <t>5) Sparkling water &amp; soda</t>
        </is>
      </c>
      <c r="D2638" s="30">
        <f>'M5 - Sparkling Water &amp; Soda'!F810</f>
        <v/>
      </c>
      <c r="E2638" s="33">
        <f>'M5 - Sparkling Water &amp; Soda'!J810</f>
        <v/>
      </c>
      <c r="F2638" s="31">
        <f>'M5 - Sparkling Water &amp; Soda'!K810</f>
        <v/>
      </c>
      <c r="G2638" s="30">
        <f>'M5 - Sparkling Water &amp; Soda'!AM810</f>
        <v/>
      </c>
      <c r="H2638" s="31">
        <f>'M5 - Sparkling Water &amp; Soda'!N810</f>
        <v/>
      </c>
      <c r="I2638" s="15">
        <f>'M5 - Sparkling Water &amp; Soda'!AJ810</f>
        <v/>
      </c>
      <c r="J2638" s="15" t="inlineStr">
        <is>
          <t>Capture live promo to assess.</t>
        </is>
      </c>
    </row>
    <row r="2639" ht="28" customHeight="1">
      <c r="A2639" s="15" t="inlineStr">
        <is>
          <t>Fresca</t>
        </is>
      </c>
      <c r="B2639" s="15" t="inlineStr">
        <is>
          <t>Fresca Sparkling | Black Cherry | 18-pack 355mL</t>
        </is>
      </c>
      <c r="C2639" s="15" t="inlineStr">
        <is>
          <t>5) Sparkling water &amp; soda</t>
        </is>
      </c>
      <c r="D2639" s="30">
        <f>'M5 - Sparkling Water &amp; Soda'!F811</f>
        <v/>
      </c>
      <c r="E2639" s="33">
        <f>'M5 - Sparkling Water &amp; Soda'!J811</f>
        <v/>
      </c>
      <c r="F2639" s="31">
        <f>'M5 - Sparkling Water &amp; Soda'!K811</f>
        <v/>
      </c>
      <c r="G2639" s="30">
        <f>'M5 - Sparkling Water &amp; Soda'!AM811</f>
        <v/>
      </c>
      <c r="H2639" s="31">
        <f>'M5 - Sparkling Water &amp; Soda'!N811</f>
        <v/>
      </c>
      <c r="I2639" s="15">
        <f>'M5 - Sparkling Water &amp; Soda'!AJ811</f>
        <v/>
      </c>
      <c r="J2639" s="15" t="inlineStr">
        <is>
          <t>Capture live promo to assess.</t>
        </is>
      </c>
    </row>
    <row r="2640" ht="28" customHeight="1">
      <c r="A2640" s="15" t="inlineStr">
        <is>
          <t>Fresca</t>
        </is>
      </c>
      <c r="B2640" s="15" t="inlineStr">
        <is>
          <t>Fresca Sparkling | Black Cherry | 24-pack 355mL</t>
        </is>
      </c>
      <c r="C2640" s="15" t="inlineStr">
        <is>
          <t>5) Sparkling water &amp; soda</t>
        </is>
      </c>
      <c r="D2640" s="30">
        <f>'M5 - Sparkling Water &amp; Soda'!F812</f>
        <v/>
      </c>
      <c r="E2640" s="33">
        <f>'M5 - Sparkling Water &amp; Soda'!J812</f>
        <v/>
      </c>
      <c r="F2640" s="31">
        <f>'M5 - Sparkling Water &amp; Soda'!K812</f>
        <v/>
      </c>
      <c r="G2640" s="30">
        <f>'M5 - Sparkling Water &amp; Soda'!AM812</f>
        <v/>
      </c>
      <c r="H2640" s="31">
        <f>'M5 - Sparkling Water &amp; Soda'!N812</f>
        <v/>
      </c>
      <c r="I2640" s="15">
        <f>'M5 - Sparkling Water &amp; Soda'!AJ812</f>
        <v/>
      </c>
      <c r="J2640" s="15" t="inlineStr">
        <is>
          <t>Capture live promo to assess.</t>
        </is>
      </c>
    </row>
    <row r="2641" ht="28" customHeight="1">
      <c r="A2641" s="15" t="inlineStr">
        <is>
          <t>Fresca</t>
        </is>
      </c>
      <c r="B2641" s="15" t="inlineStr">
        <is>
          <t>Fresca Sparkling | Peach | single 355mL</t>
        </is>
      </c>
      <c r="C2641" s="15" t="inlineStr">
        <is>
          <t>5) Sparkling water &amp; soda</t>
        </is>
      </c>
      <c r="D2641" s="30">
        <f>'M5 - Sparkling Water &amp; Soda'!F813</f>
        <v/>
      </c>
      <c r="E2641" s="33">
        <f>'M5 - Sparkling Water &amp; Soda'!J813</f>
        <v/>
      </c>
      <c r="F2641" s="31">
        <f>'M5 - Sparkling Water &amp; Soda'!K813</f>
        <v/>
      </c>
      <c r="G2641" s="30">
        <f>'M5 - Sparkling Water &amp; Soda'!AM813</f>
        <v/>
      </c>
      <c r="H2641" s="31">
        <f>'M5 - Sparkling Water &amp; Soda'!N813</f>
        <v/>
      </c>
      <c r="I2641" s="15">
        <f>'M5 - Sparkling Water &amp; Soda'!AJ813</f>
        <v/>
      </c>
      <c r="J2641" s="15" t="inlineStr">
        <is>
          <t>Capture live promo to assess.</t>
        </is>
      </c>
    </row>
    <row r="2642" ht="28" customHeight="1">
      <c r="A2642" s="15" t="inlineStr">
        <is>
          <t>Fresca</t>
        </is>
      </c>
      <c r="B2642" s="15" t="inlineStr">
        <is>
          <t>Fresca Sparkling | Peach | 8-pack 355mL</t>
        </is>
      </c>
      <c r="C2642" s="15" t="inlineStr">
        <is>
          <t>5) Sparkling water &amp; soda</t>
        </is>
      </c>
      <c r="D2642" s="30">
        <f>'M5 - Sparkling Water &amp; Soda'!F814</f>
        <v/>
      </c>
      <c r="E2642" s="33">
        <f>'M5 - Sparkling Water &amp; Soda'!J814</f>
        <v/>
      </c>
      <c r="F2642" s="31">
        <f>'M5 - Sparkling Water &amp; Soda'!K814</f>
        <v/>
      </c>
      <c r="G2642" s="30">
        <f>'M5 - Sparkling Water &amp; Soda'!AM814</f>
        <v/>
      </c>
      <c r="H2642" s="31">
        <f>'M5 - Sparkling Water &amp; Soda'!N814</f>
        <v/>
      </c>
      <c r="I2642" s="15">
        <f>'M5 - Sparkling Water &amp; Soda'!AJ814</f>
        <v/>
      </c>
      <c r="J2642" s="15" t="inlineStr">
        <is>
          <t>Capture live promo to assess.</t>
        </is>
      </c>
    </row>
    <row r="2643" ht="28" customHeight="1">
      <c r="A2643" s="15" t="inlineStr">
        <is>
          <t>Fresca</t>
        </is>
      </c>
      <c r="B2643" s="15" t="inlineStr">
        <is>
          <t>Fresca Sparkling | Peach | 12-pack 355mL</t>
        </is>
      </c>
      <c r="C2643" s="15" t="inlineStr">
        <is>
          <t>5) Sparkling water &amp; soda</t>
        </is>
      </c>
      <c r="D2643" s="30">
        <f>'M5 - Sparkling Water &amp; Soda'!F815</f>
        <v/>
      </c>
      <c r="E2643" s="33">
        <f>'M5 - Sparkling Water &amp; Soda'!J815</f>
        <v/>
      </c>
      <c r="F2643" s="31">
        <f>'M5 - Sparkling Water &amp; Soda'!K815</f>
        <v/>
      </c>
      <c r="G2643" s="30">
        <f>'M5 - Sparkling Water &amp; Soda'!AM815</f>
        <v/>
      </c>
      <c r="H2643" s="31">
        <f>'M5 - Sparkling Water &amp; Soda'!N815</f>
        <v/>
      </c>
      <c r="I2643" s="15">
        <f>'M5 - Sparkling Water &amp; Soda'!AJ815</f>
        <v/>
      </c>
      <c r="J2643" s="15" t="inlineStr">
        <is>
          <t>Capture live promo to assess.</t>
        </is>
      </c>
    </row>
    <row r="2644" ht="28" customHeight="1">
      <c r="A2644" s="15" t="inlineStr">
        <is>
          <t>Fresca</t>
        </is>
      </c>
      <c r="B2644" s="15" t="inlineStr">
        <is>
          <t>Fresca Sparkling | Peach | 15-pack 355mL</t>
        </is>
      </c>
      <c r="C2644" s="15" t="inlineStr">
        <is>
          <t>5) Sparkling water &amp; soda</t>
        </is>
      </c>
      <c r="D2644" s="30">
        <f>'M5 - Sparkling Water &amp; Soda'!F816</f>
        <v/>
      </c>
      <c r="E2644" s="33">
        <f>'M5 - Sparkling Water &amp; Soda'!J816</f>
        <v/>
      </c>
      <c r="F2644" s="31">
        <f>'M5 - Sparkling Water &amp; Soda'!K816</f>
        <v/>
      </c>
      <c r="G2644" s="30">
        <f>'M5 - Sparkling Water &amp; Soda'!AM816</f>
        <v/>
      </c>
      <c r="H2644" s="31">
        <f>'M5 - Sparkling Water &amp; Soda'!N816</f>
        <v/>
      </c>
      <c r="I2644" s="15">
        <f>'M5 - Sparkling Water &amp; Soda'!AJ816</f>
        <v/>
      </c>
      <c r="J2644" s="15" t="inlineStr">
        <is>
          <t>Capture live promo to assess.</t>
        </is>
      </c>
    </row>
    <row r="2645" ht="28" customHeight="1">
      <c r="A2645" s="15" t="inlineStr">
        <is>
          <t>Fresca</t>
        </is>
      </c>
      <c r="B2645" s="15" t="inlineStr">
        <is>
          <t>Fresca Sparkling | Peach | 18-pack 355mL</t>
        </is>
      </c>
      <c r="C2645" s="15" t="inlineStr">
        <is>
          <t>5) Sparkling water &amp; soda</t>
        </is>
      </c>
      <c r="D2645" s="30">
        <f>'M5 - Sparkling Water &amp; Soda'!F817</f>
        <v/>
      </c>
      <c r="E2645" s="33">
        <f>'M5 - Sparkling Water &amp; Soda'!J817</f>
        <v/>
      </c>
      <c r="F2645" s="31">
        <f>'M5 - Sparkling Water &amp; Soda'!K817</f>
        <v/>
      </c>
      <c r="G2645" s="30">
        <f>'M5 - Sparkling Water &amp; Soda'!AM817</f>
        <v/>
      </c>
      <c r="H2645" s="31">
        <f>'M5 - Sparkling Water &amp; Soda'!N817</f>
        <v/>
      </c>
      <c r="I2645" s="15">
        <f>'M5 - Sparkling Water &amp; Soda'!AJ817</f>
        <v/>
      </c>
      <c r="J2645" s="15" t="inlineStr">
        <is>
          <t>Capture live promo to assess.</t>
        </is>
      </c>
    </row>
    <row r="2646" ht="28" customHeight="1">
      <c r="A2646" s="15" t="inlineStr">
        <is>
          <t>Fresca</t>
        </is>
      </c>
      <c r="B2646" s="15" t="inlineStr">
        <is>
          <t>Fresca Sparkling | Peach | 24-pack 355mL</t>
        </is>
      </c>
      <c r="C2646" s="15" t="inlineStr">
        <is>
          <t>5) Sparkling water &amp; soda</t>
        </is>
      </c>
      <c r="D2646" s="30">
        <f>'M5 - Sparkling Water &amp; Soda'!F818</f>
        <v/>
      </c>
      <c r="E2646" s="33">
        <f>'M5 - Sparkling Water &amp; Soda'!J818</f>
        <v/>
      </c>
      <c r="F2646" s="31">
        <f>'M5 - Sparkling Water &amp; Soda'!K818</f>
        <v/>
      </c>
      <c r="G2646" s="30">
        <f>'M5 - Sparkling Water &amp; Soda'!AM818</f>
        <v/>
      </c>
      <c r="H2646" s="31">
        <f>'M5 - Sparkling Water &amp; Soda'!N818</f>
        <v/>
      </c>
      <c r="I2646" s="15">
        <f>'M5 - Sparkling Water &amp; Soda'!AJ818</f>
        <v/>
      </c>
      <c r="J2646" s="15" t="inlineStr">
        <is>
          <t>Capture live promo to assess.</t>
        </is>
      </c>
    </row>
    <row r="2647" ht="28" customHeight="1">
      <c r="A2647" s="15" t="inlineStr">
        <is>
          <t>Sunkist</t>
        </is>
      </c>
      <c r="B2647" s="15" t="inlineStr">
        <is>
          <t>Sunkist Orange | Orange | single 355mL</t>
        </is>
      </c>
      <c r="C2647" s="15" t="inlineStr">
        <is>
          <t>5) Sparkling water &amp; soda</t>
        </is>
      </c>
      <c r="D2647" s="30">
        <f>'M5 - Sparkling Water &amp; Soda'!F819</f>
        <v/>
      </c>
      <c r="E2647" s="33">
        <f>'M5 - Sparkling Water &amp; Soda'!J819</f>
        <v/>
      </c>
      <c r="F2647" s="31">
        <f>'M5 - Sparkling Water &amp; Soda'!K819</f>
        <v/>
      </c>
      <c r="G2647" s="30">
        <f>'M5 - Sparkling Water &amp; Soda'!AM819</f>
        <v/>
      </c>
      <c r="H2647" s="31">
        <f>'M5 - Sparkling Water &amp; Soda'!N819</f>
        <v/>
      </c>
      <c r="I2647" s="15">
        <f>'M5 - Sparkling Water &amp; Soda'!AJ819</f>
        <v/>
      </c>
      <c r="J2647" s="15" t="inlineStr">
        <is>
          <t>Capture live promo to assess.</t>
        </is>
      </c>
    </row>
    <row r="2648" ht="28" customHeight="1">
      <c r="A2648" s="15" t="inlineStr">
        <is>
          <t>Sunkist</t>
        </is>
      </c>
      <c r="B2648" s="15" t="inlineStr">
        <is>
          <t>Sunkist Orange | Orange | 8-pack 355mL</t>
        </is>
      </c>
      <c r="C2648" s="15" t="inlineStr">
        <is>
          <t>5) Sparkling water &amp; soda</t>
        </is>
      </c>
      <c r="D2648" s="30">
        <f>'M5 - Sparkling Water &amp; Soda'!F820</f>
        <v/>
      </c>
      <c r="E2648" s="33">
        <f>'M5 - Sparkling Water &amp; Soda'!J820</f>
        <v/>
      </c>
      <c r="F2648" s="31">
        <f>'M5 - Sparkling Water &amp; Soda'!K820</f>
        <v/>
      </c>
      <c r="G2648" s="30">
        <f>'M5 - Sparkling Water &amp; Soda'!AM820</f>
        <v/>
      </c>
      <c r="H2648" s="31">
        <f>'M5 - Sparkling Water &amp; Soda'!N820</f>
        <v/>
      </c>
      <c r="I2648" s="15">
        <f>'M5 - Sparkling Water &amp; Soda'!AJ820</f>
        <v/>
      </c>
      <c r="J2648" s="15" t="inlineStr">
        <is>
          <t>Capture live promo to assess.</t>
        </is>
      </c>
    </row>
    <row r="2649" ht="28" customHeight="1">
      <c r="A2649" s="15" t="inlineStr">
        <is>
          <t>Sunkist</t>
        </is>
      </c>
      <c r="B2649" s="15" t="inlineStr">
        <is>
          <t>Sunkist Orange | Orange | 12-pack 355mL</t>
        </is>
      </c>
      <c r="C2649" s="15" t="inlineStr">
        <is>
          <t>5) Sparkling water &amp; soda</t>
        </is>
      </c>
      <c r="D2649" s="30">
        <f>'M5 - Sparkling Water &amp; Soda'!F821</f>
        <v/>
      </c>
      <c r="E2649" s="33">
        <f>'M5 - Sparkling Water &amp; Soda'!J821</f>
        <v/>
      </c>
      <c r="F2649" s="31">
        <f>'M5 - Sparkling Water &amp; Soda'!K821</f>
        <v/>
      </c>
      <c r="G2649" s="30">
        <f>'M5 - Sparkling Water &amp; Soda'!AM821</f>
        <v/>
      </c>
      <c r="H2649" s="31">
        <f>'M5 - Sparkling Water &amp; Soda'!N821</f>
        <v/>
      </c>
      <c r="I2649" s="15">
        <f>'M5 - Sparkling Water &amp; Soda'!AJ821</f>
        <v/>
      </c>
      <c r="J2649" s="15" t="inlineStr">
        <is>
          <t>Capture live promo to assess.</t>
        </is>
      </c>
    </row>
    <row r="2650" ht="28" customHeight="1">
      <c r="A2650" s="15" t="inlineStr">
        <is>
          <t>Sunkist</t>
        </is>
      </c>
      <c r="B2650" s="15" t="inlineStr">
        <is>
          <t>Sunkist Orange | Orange | 15-pack 355mL</t>
        </is>
      </c>
      <c r="C2650" s="15" t="inlineStr">
        <is>
          <t>5) Sparkling water &amp; soda</t>
        </is>
      </c>
      <c r="D2650" s="30">
        <f>'M5 - Sparkling Water &amp; Soda'!F822</f>
        <v/>
      </c>
      <c r="E2650" s="33">
        <f>'M5 - Sparkling Water &amp; Soda'!J822</f>
        <v/>
      </c>
      <c r="F2650" s="31">
        <f>'M5 - Sparkling Water &amp; Soda'!K822</f>
        <v/>
      </c>
      <c r="G2650" s="30">
        <f>'M5 - Sparkling Water &amp; Soda'!AM822</f>
        <v/>
      </c>
      <c r="H2650" s="31">
        <f>'M5 - Sparkling Water &amp; Soda'!N822</f>
        <v/>
      </c>
      <c r="I2650" s="15">
        <f>'M5 - Sparkling Water &amp; Soda'!AJ822</f>
        <v/>
      </c>
      <c r="J2650" s="15" t="inlineStr">
        <is>
          <t>Capture live promo to assess.</t>
        </is>
      </c>
    </row>
    <row r="2651" ht="28" customHeight="1">
      <c r="A2651" s="15" t="inlineStr">
        <is>
          <t>Sunkist</t>
        </is>
      </c>
      <c r="B2651" s="15" t="inlineStr">
        <is>
          <t>Sunkist Orange | Orange | 18-pack 355mL</t>
        </is>
      </c>
      <c r="C2651" s="15" t="inlineStr">
        <is>
          <t>5) Sparkling water &amp; soda</t>
        </is>
      </c>
      <c r="D2651" s="30">
        <f>'M5 - Sparkling Water &amp; Soda'!F823</f>
        <v/>
      </c>
      <c r="E2651" s="33">
        <f>'M5 - Sparkling Water &amp; Soda'!J823</f>
        <v/>
      </c>
      <c r="F2651" s="31">
        <f>'M5 - Sparkling Water &amp; Soda'!K823</f>
        <v/>
      </c>
      <c r="G2651" s="30">
        <f>'M5 - Sparkling Water &amp; Soda'!AM823</f>
        <v/>
      </c>
      <c r="H2651" s="31">
        <f>'M5 - Sparkling Water &amp; Soda'!N823</f>
        <v/>
      </c>
      <c r="I2651" s="15">
        <f>'M5 - Sparkling Water &amp; Soda'!AJ823</f>
        <v/>
      </c>
      <c r="J2651" s="15" t="inlineStr">
        <is>
          <t>Capture live promo to assess.</t>
        </is>
      </c>
    </row>
    <row r="2652" ht="28" customHeight="1">
      <c r="A2652" s="15" t="inlineStr">
        <is>
          <t>Sunkist</t>
        </is>
      </c>
      <c r="B2652" s="15" t="inlineStr">
        <is>
          <t>Sunkist Orange | Orange | 24-pack 355mL</t>
        </is>
      </c>
      <c r="C2652" s="15" t="inlineStr">
        <is>
          <t>5) Sparkling water &amp; soda</t>
        </is>
      </c>
      <c r="D2652" s="30">
        <f>'M5 - Sparkling Water &amp; Soda'!F824</f>
        <v/>
      </c>
      <c r="E2652" s="33">
        <f>'M5 - Sparkling Water &amp; Soda'!J824</f>
        <v/>
      </c>
      <c r="F2652" s="31">
        <f>'M5 - Sparkling Water &amp; Soda'!K824</f>
        <v/>
      </c>
      <c r="G2652" s="30">
        <f>'M5 - Sparkling Water &amp; Soda'!AM824</f>
        <v/>
      </c>
      <c r="H2652" s="31">
        <f>'M5 - Sparkling Water &amp; Soda'!N824</f>
        <v/>
      </c>
      <c r="I2652" s="15">
        <f>'M5 - Sparkling Water &amp; Soda'!AJ824</f>
        <v/>
      </c>
      <c r="J2652" s="15" t="inlineStr">
        <is>
          <t>Capture live promo to assess.</t>
        </is>
      </c>
    </row>
    <row r="2653" ht="28" customHeight="1">
      <c r="A2653" s="15" t="inlineStr">
        <is>
          <t>Sunkist</t>
        </is>
      </c>
      <c r="B2653" s="15" t="inlineStr">
        <is>
          <t>Sunkist Orange | Grape | single 355mL</t>
        </is>
      </c>
      <c r="C2653" s="15" t="inlineStr">
        <is>
          <t>5) Sparkling water &amp; soda</t>
        </is>
      </c>
      <c r="D2653" s="30">
        <f>'M5 - Sparkling Water &amp; Soda'!F825</f>
        <v/>
      </c>
      <c r="E2653" s="33">
        <f>'M5 - Sparkling Water &amp; Soda'!J825</f>
        <v/>
      </c>
      <c r="F2653" s="31">
        <f>'M5 - Sparkling Water &amp; Soda'!K825</f>
        <v/>
      </c>
      <c r="G2653" s="30">
        <f>'M5 - Sparkling Water &amp; Soda'!AM825</f>
        <v/>
      </c>
      <c r="H2653" s="31">
        <f>'M5 - Sparkling Water &amp; Soda'!N825</f>
        <v/>
      </c>
      <c r="I2653" s="15">
        <f>'M5 - Sparkling Water &amp; Soda'!AJ825</f>
        <v/>
      </c>
      <c r="J2653" s="15" t="inlineStr">
        <is>
          <t>Capture live promo to assess.</t>
        </is>
      </c>
    </row>
    <row r="2654" ht="28" customHeight="1">
      <c r="A2654" s="15" t="inlineStr">
        <is>
          <t>Sunkist</t>
        </is>
      </c>
      <c r="B2654" s="15" t="inlineStr">
        <is>
          <t>Sunkist Orange | Grape | 8-pack 355mL</t>
        </is>
      </c>
      <c r="C2654" s="15" t="inlineStr">
        <is>
          <t>5) Sparkling water &amp; soda</t>
        </is>
      </c>
      <c r="D2654" s="30">
        <f>'M5 - Sparkling Water &amp; Soda'!F826</f>
        <v/>
      </c>
      <c r="E2654" s="33">
        <f>'M5 - Sparkling Water &amp; Soda'!J826</f>
        <v/>
      </c>
      <c r="F2654" s="31">
        <f>'M5 - Sparkling Water &amp; Soda'!K826</f>
        <v/>
      </c>
      <c r="G2654" s="30">
        <f>'M5 - Sparkling Water &amp; Soda'!AM826</f>
        <v/>
      </c>
      <c r="H2654" s="31">
        <f>'M5 - Sparkling Water &amp; Soda'!N826</f>
        <v/>
      </c>
      <c r="I2654" s="15">
        <f>'M5 - Sparkling Water &amp; Soda'!AJ826</f>
        <v/>
      </c>
      <c r="J2654" s="15" t="inlineStr">
        <is>
          <t>Capture live promo to assess.</t>
        </is>
      </c>
    </row>
    <row r="2655" ht="28" customHeight="1">
      <c r="A2655" s="15" t="inlineStr">
        <is>
          <t>Sunkist</t>
        </is>
      </c>
      <c r="B2655" s="15" t="inlineStr">
        <is>
          <t>Sunkist Orange | Grape | 12-pack 355mL</t>
        </is>
      </c>
      <c r="C2655" s="15" t="inlineStr">
        <is>
          <t>5) Sparkling water &amp; soda</t>
        </is>
      </c>
      <c r="D2655" s="30">
        <f>'M5 - Sparkling Water &amp; Soda'!F827</f>
        <v/>
      </c>
      <c r="E2655" s="33">
        <f>'M5 - Sparkling Water &amp; Soda'!J827</f>
        <v/>
      </c>
      <c r="F2655" s="31">
        <f>'M5 - Sparkling Water &amp; Soda'!K827</f>
        <v/>
      </c>
      <c r="G2655" s="30">
        <f>'M5 - Sparkling Water &amp; Soda'!AM827</f>
        <v/>
      </c>
      <c r="H2655" s="31">
        <f>'M5 - Sparkling Water &amp; Soda'!N827</f>
        <v/>
      </c>
      <c r="I2655" s="15">
        <f>'M5 - Sparkling Water &amp; Soda'!AJ827</f>
        <v/>
      </c>
      <c r="J2655" s="15" t="inlineStr">
        <is>
          <t>Capture live promo to assess.</t>
        </is>
      </c>
    </row>
    <row r="2656" ht="28" customHeight="1">
      <c r="A2656" s="15" t="inlineStr">
        <is>
          <t>Sunkist</t>
        </is>
      </c>
      <c r="B2656" s="15" t="inlineStr">
        <is>
          <t>Sunkist Orange | Grape | 15-pack 355mL</t>
        </is>
      </c>
      <c r="C2656" s="15" t="inlineStr">
        <is>
          <t>5) Sparkling water &amp; soda</t>
        </is>
      </c>
      <c r="D2656" s="30">
        <f>'M5 - Sparkling Water &amp; Soda'!F828</f>
        <v/>
      </c>
      <c r="E2656" s="33">
        <f>'M5 - Sparkling Water &amp; Soda'!J828</f>
        <v/>
      </c>
      <c r="F2656" s="31">
        <f>'M5 - Sparkling Water &amp; Soda'!K828</f>
        <v/>
      </c>
      <c r="G2656" s="30">
        <f>'M5 - Sparkling Water &amp; Soda'!AM828</f>
        <v/>
      </c>
      <c r="H2656" s="31">
        <f>'M5 - Sparkling Water &amp; Soda'!N828</f>
        <v/>
      </c>
      <c r="I2656" s="15">
        <f>'M5 - Sparkling Water &amp; Soda'!AJ828</f>
        <v/>
      </c>
      <c r="J2656" s="15" t="inlineStr">
        <is>
          <t>Capture live promo to assess.</t>
        </is>
      </c>
    </row>
    <row r="2657" ht="28" customHeight="1">
      <c r="A2657" s="15" t="inlineStr">
        <is>
          <t>Sunkist</t>
        </is>
      </c>
      <c r="B2657" s="15" t="inlineStr">
        <is>
          <t>Sunkist Orange | Grape | 18-pack 355mL</t>
        </is>
      </c>
      <c r="C2657" s="15" t="inlineStr">
        <is>
          <t>5) Sparkling water &amp; soda</t>
        </is>
      </c>
      <c r="D2657" s="30">
        <f>'M5 - Sparkling Water &amp; Soda'!F829</f>
        <v/>
      </c>
      <c r="E2657" s="33">
        <f>'M5 - Sparkling Water &amp; Soda'!J829</f>
        <v/>
      </c>
      <c r="F2657" s="31">
        <f>'M5 - Sparkling Water &amp; Soda'!K829</f>
        <v/>
      </c>
      <c r="G2657" s="30">
        <f>'M5 - Sparkling Water &amp; Soda'!AM829</f>
        <v/>
      </c>
      <c r="H2657" s="31">
        <f>'M5 - Sparkling Water &amp; Soda'!N829</f>
        <v/>
      </c>
      <c r="I2657" s="15">
        <f>'M5 - Sparkling Water &amp; Soda'!AJ829</f>
        <v/>
      </c>
      <c r="J2657" s="15" t="inlineStr">
        <is>
          <t>Capture live promo to assess.</t>
        </is>
      </c>
    </row>
    <row r="2658" ht="28" customHeight="1">
      <c r="A2658" s="15" t="inlineStr">
        <is>
          <t>Sunkist</t>
        </is>
      </c>
      <c r="B2658" s="15" t="inlineStr">
        <is>
          <t>Sunkist Orange | Grape | 24-pack 355mL</t>
        </is>
      </c>
      <c r="C2658" s="15" t="inlineStr">
        <is>
          <t>5) Sparkling water &amp; soda</t>
        </is>
      </c>
      <c r="D2658" s="30">
        <f>'M5 - Sparkling Water &amp; Soda'!F830</f>
        <v/>
      </c>
      <c r="E2658" s="33">
        <f>'M5 - Sparkling Water &amp; Soda'!J830</f>
        <v/>
      </c>
      <c r="F2658" s="31">
        <f>'M5 - Sparkling Water &amp; Soda'!K830</f>
        <v/>
      </c>
      <c r="G2658" s="30">
        <f>'M5 - Sparkling Water &amp; Soda'!AM830</f>
        <v/>
      </c>
      <c r="H2658" s="31">
        <f>'M5 - Sparkling Water &amp; Soda'!N830</f>
        <v/>
      </c>
      <c r="I2658" s="15">
        <f>'M5 - Sparkling Water &amp; Soda'!AJ830</f>
        <v/>
      </c>
      <c r="J2658" s="15" t="inlineStr">
        <is>
          <t>Capture live promo to assess.</t>
        </is>
      </c>
    </row>
    <row r="2659" ht="28" customHeight="1">
      <c r="A2659" s="15" t="inlineStr">
        <is>
          <t>Sunkist</t>
        </is>
      </c>
      <c r="B2659" s="15" t="inlineStr">
        <is>
          <t>Sunkist Orange | Strawberry | single 355mL</t>
        </is>
      </c>
      <c r="C2659" s="15" t="inlineStr">
        <is>
          <t>5) Sparkling water &amp; soda</t>
        </is>
      </c>
      <c r="D2659" s="30">
        <f>'M5 - Sparkling Water &amp; Soda'!F831</f>
        <v/>
      </c>
      <c r="E2659" s="33">
        <f>'M5 - Sparkling Water &amp; Soda'!J831</f>
        <v/>
      </c>
      <c r="F2659" s="31">
        <f>'M5 - Sparkling Water &amp; Soda'!K831</f>
        <v/>
      </c>
      <c r="G2659" s="30">
        <f>'M5 - Sparkling Water &amp; Soda'!AM831</f>
        <v/>
      </c>
      <c r="H2659" s="31">
        <f>'M5 - Sparkling Water &amp; Soda'!N831</f>
        <v/>
      </c>
      <c r="I2659" s="15">
        <f>'M5 - Sparkling Water &amp; Soda'!AJ831</f>
        <v/>
      </c>
      <c r="J2659" s="15" t="inlineStr">
        <is>
          <t>Capture live promo to assess.</t>
        </is>
      </c>
    </row>
    <row r="2660" ht="28" customHeight="1">
      <c r="A2660" s="15" t="inlineStr">
        <is>
          <t>Sunkist</t>
        </is>
      </c>
      <c r="B2660" s="15" t="inlineStr">
        <is>
          <t>Sunkist Orange | Strawberry | 8-pack 355mL</t>
        </is>
      </c>
      <c r="C2660" s="15" t="inlineStr">
        <is>
          <t>5) Sparkling water &amp; soda</t>
        </is>
      </c>
      <c r="D2660" s="30">
        <f>'M5 - Sparkling Water &amp; Soda'!F832</f>
        <v/>
      </c>
      <c r="E2660" s="33">
        <f>'M5 - Sparkling Water &amp; Soda'!J832</f>
        <v/>
      </c>
      <c r="F2660" s="31">
        <f>'M5 - Sparkling Water &amp; Soda'!K832</f>
        <v/>
      </c>
      <c r="G2660" s="30">
        <f>'M5 - Sparkling Water &amp; Soda'!AM832</f>
        <v/>
      </c>
      <c r="H2660" s="31">
        <f>'M5 - Sparkling Water &amp; Soda'!N832</f>
        <v/>
      </c>
      <c r="I2660" s="15">
        <f>'M5 - Sparkling Water &amp; Soda'!AJ832</f>
        <v/>
      </c>
      <c r="J2660" s="15" t="inlineStr">
        <is>
          <t>Capture live promo to assess.</t>
        </is>
      </c>
    </row>
    <row r="2661" ht="28" customHeight="1">
      <c r="A2661" s="15" t="inlineStr">
        <is>
          <t>Sunkist</t>
        </is>
      </c>
      <c r="B2661" s="15" t="inlineStr">
        <is>
          <t>Sunkist Orange | Strawberry | 12-pack 355mL</t>
        </is>
      </c>
      <c r="C2661" s="15" t="inlineStr">
        <is>
          <t>5) Sparkling water &amp; soda</t>
        </is>
      </c>
      <c r="D2661" s="30">
        <f>'M5 - Sparkling Water &amp; Soda'!F833</f>
        <v/>
      </c>
      <c r="E2661" s="33">
        <f>'M5 - Sparkling Water &amp; Soda'!J833</f>
        <v/>
      </c>
      <c r="F2661" s="31">
        <f>'M5 - Sparkling Water &amp; Soda'!K833</f>
        <v/>
      </c>
      <c r="G2661" s="30">
        <f>'M5 - Sparkling Water &amp; Soda'!AM833</f>
        <v/>
      </c>
      <c r="H2661" s="31">
        <f>'M5 - Sparkling Water &amp; Soda'!N833</f>
        <v/>
      </c>
      <c r="I2661" s="15">
        <f>'M5 - Sparkling Water &amp; Soda'!AJ833</f>
        <v/>
      </c>
      <c r="J2661" s="15" t="inlineStr">
        <is>
          <t>Capture live promo to assess.</t>
        </is>
      </c>
    </row>
    <row r="2662" ht="28" customHeight="1">
      <c r="A2662" s="15" t="inlineStr">
        <is>
          <t>Sunkist</t>
        </is>
      </c>
      <c r="B2662" s="15" t="inlineStr">
        <is>
          <t>Sunkist Orange | Strawberry | 15-pack 355mL</t>
        </is>
      </c>
      <c r="C2662" s="15" t="inlineStr">
        <is>
          <t>5) Sparkling water &amp; soda</t>
        </is>
      </c>
      <c r="D2662" s="30">
        <f>'M5 - Sparkling Water &amp; Soda'!F834</f>
        <v/>
      </c>
      <c r="E2662" s="33">
        <f>'M5 - Sparkling Water &amp; Soda'!J834</f>
        <v/>
      </c>
      <c r="F2662" s="31">
        <f>'M5 - Sparkling Water &amp; Soda'!K834</f>
        <v/>
      </c>
      <c r="G2662" s="30">
        <f>'M5 - Sparkling Water &amp; Soda'!AM834</f>
        <v/>
      </c>
      <c r="H2662" s="31">
        <f>'M5 - Sparkling Water &amp; Soda'!N834</f>
        <v/>
      </c>
      <c r="I2662" s="15">
        <f>'M5 - Sparkling Water &amp; Soda'!AJ834</f>
        <v/>
      </c>
      <c r="J2662" s="15" t="inlineStr">
        <is>
          <t>Capture live promo to assess.</t>
        </is>
      </c>
    </row>
    <row r="2663" ht="28" customHeight="1">
      <c r="A2663" s="15" t="inlineStr">
        <is>
          <t>Sunkist</t>
        </is>
      </c>
      <c r="B2663" s="15" t="inlineStr">
        <is>
          <t>Sunkist Orange | Strawberry | 18-pack 355mL</t>
        </is>
      </c>
      <c r="C2663" s="15" t="inlineStr">
        <is>
          <t>5) Sparkling water &amp; soda</t>
        </is>
      </c>
      <c r="D2663" s="30">
        <f>'M5 - Sparkling Water &amp; Soda'!F835</f>
        <v/>
      </c>
      <c r="E2663" s="33">
        <f>'M5 - Sparkling Water &amp; Soda'!J835</f>
        <v/>
      </c>
      <c r="F2663" s="31">
        <f>'M5 - Sparkling Water &amp; Soda'!K835</f>
        <v/>
      </c>
      <c r="G2663" s="30">
        <f>'M5 - Sparkling Water &amp; Soda'!AM835</f>
        <v/>
      </c>
      <c r="H2663" s="31">
        <f>'M5 - Sparkling Water &amp; Soda'!N835</f>
        <v/>
      </c>
      <c r="I2663" s="15">
        <f>'M5 - Sparkling Water &amp; Soda'!AJ835</f>
        <v/>
      </c>
      <c r="J2663" s="15" t="inlineStr">
        <is>
          <t>Capture live promo to assess.</t>
        </is>
      </c>
    </row>
    <row r="2664" ht="28" customHeight="1">
      <c r="A2664" s="15" t="inlineStr">
        <is>
          <t>Sunkist</t>
        </is>
      </c>
      <c r="B2664" s="15" t="inlineStr">
        <is>
          <t>Sunkist Orange | Strawberry | 24-pack 355mL</t>
        </is>
      </c>
      <c r="C2664" s="15" t="inlineStr">
        <is>
          <t>5) Sparkling water &amp; soda</t>
        </is>
      </c>
      <c r="D2664" s="30">
        <f>'M5 - Sparkling Water &amp; Soda'!F836</f>
        <v/>
      </c>
      <c r="E2664" s="33">
        <f>'M5 - Sparkling Water &amp; Soda'!J836</f>
        <v/>
      </c>
      <c r="F2664" s="31">
        <f>'M5 - Sparkling Water &amp; Soda'!K836</f>
        <v/>
      </c>
      <c r="G2664" s="30">
        <f>'M5 - Sparkling Water &amp; Soda'!AM836</f>
        <v/>
      </c>
      <c r="H2664" s="31">
        <f>'M5 - Sparkling Water &amp; Soda'!N836</f>
        <v/>
      </c>
      <c r="I2664" s="15">
        <f>'M5 - Sparkling Water &amp; Soda'!AJ836</f>
        <v/>
      </c>
      <c r="J2664" s="15" t="inlineStr">
        <is>
          <t>Capture live promo to assess.</t>
        </is>
      </c>
    </row>
    <row r="2665" ht="28" customHeight="1">
      <c r="A2665" s="15" t="inlineStr">
        <is>
          <t>Sunkist</t>
        </is>
      </c>
      <c r="B2665" s="15" t="inlineStr">
        <is>
          <t>Sunkist Orange | Diet | single 355mL</t>
        </is>
      </c>
      <c r="C2665" s="15" t="inlineStr">
        <is>
          <t>5) Sparkling water &amp; soda</t>
        </is>
      </c>
      <c r="D2665" s="30">
        <f>'M5 - Sparkling Water &amp; Soda'!F837</f>
        <v/>
      </c>
      <c r="E2665" s="33">
        <f>'M5 - Sparkling Water &amp; Soda'!J837</f>
        <v/>
      </c>
      <c r="F2665" s="31">
        <f>'M5 - Sparkling Water &amp; Soda'!K837</f>
        <v/>
      </c>
      <c r="G2665" s="30">
        <f>'M5 - Sparkling Water &amp; Soda'!AM837</f>
        <v/>
      </c>
      <c r="H2665" s="31">
        <f>'M5 - Sparkling Water &amp; Soda'!N837</f>
        <v/>
      </c>
      <c r="I2665" s="15">
        <f>'M5 - Sparkling Water &amp; Soda'!AJ837</f>
        <v/>
      </c>
      <c r="J2665" s="15" t="inlineStr">
        <is>
          <t>Capture live promo to assess.</t>
        </is>
      </c>
    </row>
    <row r="2666" ht="28" customHeight="1">
      <c r="A2666" s="15" t="inlineStr">
        <is>
          <t>Sunkist</t>
        </is>
      </c>
      <c r="B2666" s="15" t="inlineStr">
        <is>
          <t>Sunkist Orange | Diet | 8-pack 355mL</t>
        </is>
      </c>
      <c r="C2666" s="15" t="inlineStr">
        <is>
          <t>5) Sparkling water &amp; soda</t>
        </is>
      </c>
      <c r="D2666" s="30">
        <f>'M5 - Sparkling Water &amp; Soda'!F838</f>
        <v/>
      </c>
      <c r="E2666" s="33">
        <f>'M5 - Sparkling Water &amp; Soda'!J838</f>
        <v/>
      </c>
      <c r="F2666" s="31">
        <f>'M5 - Sparkling Water &amp; Soda'!K838</f>
        <v/>
      </c>
      <c r="G2666" s="30">
        <f>'M5 - Sparkling Water &amp; Soda'!AM838</f>
        <v/>
      </c>
      <c r="H2666" s="31">
        <f>'M5 - Sparkling Water &amp; Soda'!N838</f>
        <v/>
      </c>
      <c r="I2666" s="15">
        <f>'M5 - Sparkling Water &amp; Soda'!AJ838</f>
        <v/>
      </c>
      <c r="J2666" s="15" t="inlineStr">
        <is>
          <t>Capture live promo to assess.</t>
        </is>
      </c>
    </row>
    <row r="2667" ht="28" customHeight="1">
      <c r="A2667" s="15" t="inlineStr">
        <is>
          <t>Sunkist</t>
        </is>
      </c>
      <c r="B2667" s="15" t="inlineStr">
        <is>
          <t>Sunkist Orange | Diet | 12-pack 355mL</t>
        </is>
      </c>
      <c r="C2667" s="15" t="inlineStr">
        <is>
          <t>5) Sparkling water &amp; soda</t>
        </is>
      </c>
      <c r="D2667" s="30">
        <f>'M5 - Sparkling Water &amp; Soda'!F839</f>
        <v/>
      </c>
      <c r="E2667" s="33">
        <f>'M5 - Sparkling Water &amp; Soda'!J839</f>
        <v/>
      </c>
      <c r="F2667" s="31">
        <f>'M5 - Sparkling Water &amp; Soda'!K839</f>
        <v/>
      </c>
      <c r="G2667" s="30">
        <f>'M5 - Sparkling Water &amp; Soda'!AM839</f>
        <v/>
      </c>
      <c r="H2667" s="31">
        <f>'M5 - Sparkling Water &amp; Soda'!N839</f>
        <v/>
      </c>
      <c r="I2667" s="15">
        <f>'M5 - Sparkling Water &amp; Soda'!AJ839</f>
        <v/>
      </c>
      <c r="J2667" s="15" t="inlineStr">
        <is>
          <t>Capture live promo to assess.</t>
        </is>
      </c>
    </row>
    <row r="2668" ht="28" customHeight="1">
      <c r="A2668" s="15" t="inlineStr">
        <is>
          <t>Sunkist</t>
        </is>
      </c>
      <c r="B2668" s="15" t="inlineStr">
        <is>
          <t>Sunkist Orange | Diet | 15-pack 355mL</t>
        </is>
      </c>
      <c r="C2668" s="15" t="inlineStr">
        <is>
          <t>5) Sparkling water &amp; soda</t>
        </is>
      </c>
      <c r="D2668" s="30">
        <f>'M5 - Sparkling Water &amp; Soda'!F840</f>
        <v/>
      </c>
      <c r="E2668" s="33">
        <f>'M5 - Sparkling Water &amp; Soda'!J840</f>
        <v/>
      </c>
      <c r="F2668" s="31">
        <f>'M5 - Sparkling Water &amp; Soda'!K840</f>
        <v/>
      </c>
      <c r="G2668" s="30">
        <f>'M5 - Sparkling Water &amp; Soda'!AM840</f>
        <v/>
      </c>
      <c r="H2668" s="31">
        <f>'M5 - Sparkling Water &amp; Soda'!N840</f>
        <v/>
      </c>
      <c r="I2668" s="15">
        <f>'M5 - Sparkling Water &amp; Soda'!AJ840</f>
        <v/>
      </c>
      <c r="J2668" s="15" t="inlineStr">
        <is>
          <t>Capture live promo to assess.</t>
        </is>
      </c>
    </row>
    <row r="2669" ht="28" customHeight="1">
      <c r="A2669" s="15" t="inlineStr">
        <is>
          <t>Sunkist</t>
        </is>
      </c>
      <c r="B2669" s="15" t="inlineStr">
        <is>
          <t>Sunkist Orange | Diet | 18-pack 355mL</t>
        </is>
      </c>
      <c r="C2669" s="15" t="inlineStr">
        <is>
          <t>5) Sparkling water &amp; soda</t>
        </is>
      </c>
      <c r="D2669" s="30">
        <f>'M5 - Sparkling Water &amp; Soda'!F841</f>
        <v/>
      </c>
      <c r="E2669" s="33">
        <f>'M5 - Sparkling Water &amp; Soda'!J841</f>
        <v/>
      </c>
      <c r="F2669" s="31">
        <f>'M5 - Sparkling Water &amp; Soda'!K841</f>
        <v/>
      </c>
      <c r="G2669" s="30">
        <f>'M5 - Sparkling Water &amp; Soda'!AM841</f>
        <v/>
      </c>
      <c r="H2669" s="31">
        <f>'M5 - Sparkling Water &amp; Soda'!N841</f>
        <v/>
      </c>
      <c r="I2669" s="15">
        <f>'M5 - Sparkling Water &amp; Soda'!AJ841</f>
        <v/>
      </c>
      <c r="J2669" s="15" t="inlineStr">
        <is>
          <t>Capture live promo to assess.</t>
        </is>
      </c>
    </row>
    <row r="2670" ht="28" customHeight="1">
      <c r="A2670" s="15" t="inlineStr">
        <is>
          <t>Sunkist</t>
        </is>
      </c>
      <c r="B2670" s="15" t="inlineStr">
        <is>
          <t>Sunkist Orange | Diet | 24-pack 355mL</t>
        </is>
      </c>
      <c r="C2670" s="15" t="inlineStr">
        <is>
          <t>5) Sparkling water &amp; soda</t>
        </is>
      </c>
      <c r="D2670" s="30">
        <f>'M5 - Sparkling Water &amp; Soda'!F842</f>
        <v/>
      </c>
      <c r="E2670" s="33">
        <f>'M5 - Sparkling Water &amp; Soda'!J842</f>
        <v/>
      </c>
      <c r="F2670" s="31">
        <f>'M5 - Sparkling Water &amp; Soda'!K842</f>
        <v/>
      </c>
      <c r="G2670" s="30">
        <f>'M5 - Sparkling Water &amp; Soda'!AM842</f>
        <v/>
      </c>
      <c r="H2670" s="31">
        <f>'M5 - Sparkling Water &amp; Soda'!N842</f>
        <v/>
      </c>
      <c r="I2670" s="15">
        <f>'M5 - Sparkling Water &amp; Soda'!AJ842</f>
        <v/>
      </c>
      <c r="J2670" s="15" t="inlineStr">
        <is>
          <t>Capture live promo to assess.</t>
        </is>
      </c>
    </row>
    <row r="2671" ht="28" customHeight="1">
      <c r="A2671" s="15" t="inlineStr">
        <is>
          <t>Mug</t>
        </is>
      </c>
      <c r="B2671" s="15" t="inlineStr">
        <is>
          <t>Mug Root Beer | Original | single 355mL</t>
        </is>
      </c>
      <c r="C2671" s="15" t="inlineStr">
        <is>
          <t>5) Sparkling water &amp; soda</t>
        </is>
      </c>
      <c r="D2671" s="30">
        <f>'M5 - Sparkling Water &amp; Soda'!F843</f>
        <v/>
      </c>
      <c r="E2671" s="33">
        <f>'M5 - Sparkling Water &amp; Soda'!J843</f>
        <v/>
      </c>
      <c r="F2671" s="31">
        <f>'M5 - Sparkling Water &amp; Soda'!K843</f>
        <v/>
      </c>
      <c r="G2671" s="30">
        <f>'M5 - Sparkling Water &amp; Soda'!AM843</f>
        <v/>
      </c>
      <c r="H2671" s="31">
        <f>'M5 - Sparkling Water &amp; Soda'!N843</f>
        <v/>
      </c>
      <c r="I2671" s="15">
        <f>'M5 - Sparkling Water &amp; Soda'!AJ843</f>
        <v/>
      </c>
      <c r="J2671" s="15" t="inlineStr">
        <is>
          <t>Capture live promo to assess.</t>
        </is>
      </c>
    </row>
    <row r="2672" ht="28" customHeight="1">
      <c r="A2672" s="15" t="inlineStr">
        <is>
          <t>Mug</t>
        </is>
      </c>
      <c r="B2672" s="15" t="inlineStr">
        <is>
          <t>Mug Root Beer | Original | 8-pack 355mL</t>
        </is>
      </c>
      <c r="C2672" s="15" t="inlineStr">
        <is>
          <t>5) Sparkling water &amp; soda</t>
        </is>
      </c>
      <c r="D2672" s="30">
        <f>'M5 - Sparkling Water &amp; Soda'!F844</f>
        <v/>
      </c>
      <c r="E2672" s="33">
        <f>'M5 - Sparkling Water &amp; Soda'!J844</f>
        <v/>
      </c>
      <c r="F2672" s="31">
        <f>'M5 - Sparkling Water &amp; Soda'!K844</f>
        <v/>
      </c>
      <c r="G2672" s="30">
        <f>'M5 - Sparkling Water &amp; Soda'!AM844</f>
        <v/>
      </c>
      <c r="H2672" s="31">
        <f>'M5 - Sparkling Water &amp; Soda'!N844</f>
        <v/>
      </c>
      <c r="I2672" s="15">
        <f>'M5 - Sparkling Water &amp; Soda'!AJ844</f>
        <v/>
      </c>
      <c r="J2672" s="15" t="inlineStr">
        <is>
          <t>Capture live promo to assess.</t>
        </is>
      </c>
    </row>
    <row r="2673" ht="28" customHeight="1">
      <c r="A2673" s="15" t="inlineStr">
        <is>
          <t>Mug</t>
        </is>
      </c>
      <c r="B2673" s="15" t="inlineStr">
        <is>
          <t>Mug Root Beer | Original | 12-pack 355mL</t>
        </is>
      </c>
      <c r="C2673" s="15" t="inlineStr">
        <is>
          <t>5) Sparkling water &amp; soda</t>
        </is>
      </c>
      <c r="D2673" s="30">
        <f>'M5 - Sparkling Water &amp; Soda'!F845</f>
        <v/>
      </c>
      <c r="E2673" s="33">
        <f>'M5 - Sparkling Water &amp; Soda'!J845</f>
        <v/>
      </c>
      <c r="F2673" s="31">
        <f>'M5 - Sparkling Water &amp; Soda'!K845</f>
        <v/>
      </c>
      <c r="G2673" s="30">
        <f>'M5 - Sparkling Water &amp; Soda'!AM845</f>
        <v/>
      </c>
      <c r="H2673" s="31">
        <f>'M5 - Sparkling Water &amp; Soda'!N845</f>
        <v/>
      </c>
      <c r="I2673" s="15">
        <f>'M5 - Sparkling Water &amp; Soda'!AJ845</f>
        <v/>
      </c>
      <c r="J2673" s="15" t="inlineStr">
        <is>
          <t>Capture live promo to assess.</t>
        </is>
      </c>
    </row>
    <row r="2674" ht="28" customHeight="1">
      <c r="A2674" s="15" t="inlineStr">
        <is>
          <t>Mug</t>
        </is>
      </c>
      <c r="B2674" s="15" t="inlineStr">
        <is>
          <t>Mug Root Beer | Original | 15-pack 355mL</t>
        </is>
      </c>
      <c r="C2674" s="15" t="inlineStr">
        <is>
          <t>5) Sparkling water &amp; soda</t>
        </is>
      </c>
      <c r="D2674" s="30">
        <f>'M5 - Sparkling Water &amp; Soda'!F846</f>
        <v/>
      </c>
      <c r="E2674" s="33">
        <f>'M5 - Sparkling Water &amp; Soda'!J846</f>
        <v/>
      </c>
      <c r="F2674" s="31">
        <f>'M5 - Sparkling Water &amp; Soda'!K846</f>
        <v/>
      </c>
      <c r="G2674" s="30">
        <f>'M5 - Sparkling Water &amp; Soda'!AM846</f>
        <v/>
      </c>
      <c r="H2674" s="31">
        <f>'M5 - Sparkling Water &amp; Soda'!N846</f>
        <v/>
      </c>
      <c r="I2674" s="15">
        <f>'M5 - Sparkling Water &amp; Soda'!AJ846</f>
        <v/>
      </c>
      <c r="J2674" s="15" t="inlineStr">
        <is>
          <t>Capture live promo to assess.</t>
        </is>
      </c>
    </row>
    <row r="2675" ht="28" customHeight="1">
      <c r="A2675" s="15" t="inlineStr">
        <is>
          <t>Mug</t>
        </is>
      </c>
      <c r="B2675" s="15" t="inlineStr">
        <is>
          <t>Mug Root Beer | Original | 18-pack 355mL</t>
        </is>
      </c>
      <c r="C2675" s="15" t="inlineStr">
        <is>
          <t>5) Sparkling water &amp; soda</t>
        </is>
      </c>
      <c r="D2675" s="30">
        <f>'M5 - Sparkling Water &amp; Soda'!F847</f>
        <v/>
      </c>
      <c r="E2675" s="33">
        <f>'M5 - Sparkling Water &amp; Soda'!J847</f>
        <v/>
      </c>
      <c r="F2675" s="31">
        <f>'M5 - Sparkling Water &amp; Soda'!K847</f>
        <v/>
      </c>
      <c r="G2675" s="30">
        <f>'M5 - Sparkling Water &amp; Soda'!AM847</f>
        <v/>
      </c>
      <c r="H2675" s="31">
        <f>'M5 - Sparkling Water &amp; Soda'!N847</f>
        <v/>
      </c>
      <c r="I2675" s="15">
        <f>'M5 - Sparkling Water &amp; Soda'!AJ847</f>
        <v/>
      </c>
      <c r="J2675" s="15" t="inlineStr">
        <is>
          <t>Capture live promo to assess.</t>
        </is>
      </c>
    </row>
    <row r="2676" ht="28" customHeight="1">
      <c r="A2676" s="15" t="inlineStr">
        <is>
          <t>Mug</t>
        </is>
      </c>
      <c r="B2676" s="15" t="inlineStr">
        <is>
          <t>Mug Root Beer | Original | 24-pack 355mL</t>
        </is>
      </c>
      <c r="C2676" s="15" t="inlineStr">
        <is>
          <t>5) Sparkling water &amp; soda</t>
        </is>
      </c>
      <c r="D2676" s="30">
        <f>'M5 - Sparkling Water &amp; Soda'!F848</f>
        <v/>
      </c>
      <c r="E2676" s="33">
        <f>'M5 - Sparkling Water &amp; Soda'!J848</f>
        <v/>
      </c>
      <c r="F2676" s="31">
        <f>'M5 - Sparkling Water &amp; Soda'!K848</f>
        <v/>
      </c>
      <c r="G2676" s="30">
        <f>'M5 - Sparkling Water &amp; Soda'!AM848</f>
        <v/>
      </c>
      <c r="H2676" s="31">
        <f>'M5 - Sparkling Water &amp; Soda'!N848</f>
        <v/>
      </c>
      <c r="I2676" s="15">
        <f>'M5 - Sparkling Water &amp; Soda'!AJ848</f>
        <v/>
      </c>
      <c r="J2676" s="15" t="inlineStr">
        <is>
          <t>Capture live promo to assess.</t>
        </is>
      </c>
    </row>
    <row r="2677" ht="28" customHeight="1">
      <c r="A2677" s="15" t="inlineStr">
        <is>
          <t>Mug</t>
        </is>
      </c>
      <c r="B2677" s="15" t="inlineStr">
        <is>
          <t>Mug Root Beer | Diet | single 355mL</t>
        </is>
      </c>
      <c r="C2677" s="15" t="inlineStr">
        <is>
          <t>5) Sparkling water &amp; soda</t>
        </is>
      </c>
      <c r="D2677" s="30">
        <f>'M5 - Sparkling Water &amp; Soda'!F849</f>
        <v/>
      </c>
      <c r="E2677" s="33">
        <f>'M5 - Sparkling Water &amp; Soda'!J849</f>
        <v/>
      </c>
      <c r="F2677" s="31">
        <f>'M5 - Sparkling Water &amp; Soda'!K849</f>
        <v/>
      </c>
      <c r="G2677" s="30">
        <f>'M5 - Sparkling Water &amp; Soda'!AM849</f>
        <v/>
      </c>
      <c r="H2677" s="31">
        <f>'M5 - Sparkling Water &amp; Soda'!N849</f>
        <v/>
      </c>
      <c r="I2677" s="15">
        <f>'M5 - Sparkling Water &amp; Soda'!AJ849</f>
        <v/>
      </c>
      <c r="J2677" s="15" t="inlineStr">
        <is>
          <t>Capture live promo to assess.</t>
        </is>
      </c>
    </row>
    <row r="2678" ht="28" customHeight="1">
      <c r="A2678" s="15" t="inlineStr">
        <is>
          <t>Mug</t>
        </is>
      </c>
      <c r="B2678" s="15" t="inlineStr">
        <is>
          <t>Mug Root Beer | Diet | 8-pack 355mL</t>
        </is>
      </c>
      <c r="C2678" s="15" t="inlineStr">
        <is>
          <t>5) Sparkling water &amp; soda</t>
        </is>
      </c>
      <c r="D2678" s="30">
        <f>'M5 - Sparkling Water &amp; Soda'!F850</f>
        <v/>
      </c>
      <c r="E2678" s="33">
        <f>'M5 - Sparkling Water &amp; Soda'!J850</f>
        <v/>
      </c>
      <c r="F2678" s="31">
        <f>'M5 - Sparkling Water &amp; Soda'!K850</f>
        <v/>
      </c>
      <c r="G2678" s="30">
        <f>'M5 - Sparkling Water &amp; Soda'!AM850</f>
        <v/>
      </c>
      <c r="H2678" s="31">
        <f>'M5 - Sparkling Water &amp; Soda'!N850</f>
        <v/>
      </c>
      <c r="I2678" s="15">
        <f>'M5 - Sparkling Water &amp; Soda'!AJ850</f>
        <v/>
      </c>
      <c r="J2678" s="15" t="inlineStr">
        <is>
          <t>Capture live promo to assess.</t>
        </is>
      </c>
    </row>
    <row r="2679" ht="28" customHeight="1">
      <c r="A2679" s="15" t="inlineStr">
        <is>
          <t>Mug</t>
        </is>
      </c>
      <c r="B2679" s="15" t="inlineStr">
        <is>
          <t>Mug Root Beer | Diet | 12-pack 355mL</t>
        </is>
      </c>
      <c r="C2679" s="15" t="inlineStr">
        <is>
          <t>5) Sparkling water &amp; soda</t>
        </is>
      </c>
      <c r="D2679" s="30">
        <f>'M5 - Sparkling Water &amp; Soda'!F851</f>
        <v/>
      </c>
      <c r="E2679" s="33">
        <f>'M5 - Sparkling Water &amp; Soda'!J851</f>
        <v/>
      </c>
      <c r="F2679" s="31">
        <f>'M5 - Sparkling Water &amp; Soda'!K851</f>
        <v/>
      </c>
      <c r="G2679" s="30">
        <f>'M5 - Sparkling Water &amp; Soda'!AM851</f>
        <v/>
      </c>
      <c r="H2679" s="31">
        <f>'M5 - Sparkling Water &amp; Soda'!N851</f>
        <v/>
      </c>
      <c r="I2679" s="15">
        <f>'M5 - Sparkling Water &amp; Soda'!AJ851</f>
        <v/>
      </c>
      <c r="J2679" s="15" t="inlineStr">
        <is>
          <t>Capture live promo to assess.</t>
        </is>
      </c>
    </row>
    <row r="2680" ht="28" customHeight="1">
      <c r="A2680" s="15" t="inlineStr">
        <is>
          <t>Mug</t>
        </is>
      </c>
      <c r="B2680" s="15" t="inlineStr">
        <is>
          <t>Mug Root Beer | Diet | 15-pack 355mL</t>
        </is>
      </c>
      <c r="C2680" s="15" t="inlineStr">
        <is>
          <t>5) Sparkling water &amp; soda</t>
        </is>
      </c>
      <c r="D2680" s="30">
        <f>'M5 - Sparkling Water &amp; Soda'!F852</f>
        <v/>
      </c>
      <c r="E2680" s="33">
        <f>'M5 - Sparkling Water &amp; Soda'!J852</f>
        <v/>
      </c>
      <c r="F2680" s="31">
        <f>'M5 - Sparkling Water &amp; Soda'!K852</f>
        <v/>
      </c>
      <c r="G2680" s="30">
        <f>'M5 - Sparkling Water &amp; Soda'!AM852</f>
        <v/>
      </c>
      <c r="H2680" s="31">
        <f>'M5 - Sparkling Water &amp; Soda'!N852</f>
        <v/>
      </c>
      <c r="I2680" s="15">
        <f>'M5 - Sparkling Water &amp; Soda'!AJ852</f>
        <v/>
      </c>
      <c r="J2680" s="15" t="inlineStr">
        <is>
          <t>Capture live promo to assess.</t>
        </is>
      </c>
    </row>
    <row r="2681" ht="28" customHeight="1">
      <c r="A2681" s="15" t="inlineStr">
        <is>
          <t>Mug</t>
        </is>
      </c>
      <c r="B2681" s="15" t="inlineStr">
        <is>
          <t>Mug Root Beer | Diet | 18-pack 355mL</t>
        </is>
      </c>
      <c r="C2681" s="15" t="inlineStr">
        <is>
          <t>5) Sparkling water &amp; soda</t>
        </is>
      </c>
      <c r="D2681" s="30">
        <f>'M5 - Sparkling Water &amp; Soda'!F853</f>
        <v/>
      </c>
      <c r="E2681" s="33">
        <f>'M5 - Sparkling Water &amp; Soda'!J853</f>
        <v/>
      </c>
      <c r="F2681" s="31">
        <f>'M5 - Sparkling Water &amp; Soda'!K853</f>
        <v/>
      </c>
      <c r="G2681" s="30">
        <f>'M5 - Sparkling Water &amp; Soda'!AM853</f>
        <v/>
      </c>
      <c r="H2681" s="31">
        <f>'M5 - Sparkling Water &amp; Soda'!N853</f>
        <v/>
      </c>
      <c r="I2681" s="15">
        <f>'M5 - Sparkling Water &amp; Soda'!AJ853</f>
        <v/>
      </c>
      <c r="J2681" s="15" t="inlineStr">
        <is>
          <t>Capture live promo to assess.</t>
        </is>
      </c>
    </row>
    <row r="2682" ht="28" customHeight="1">
      <c r="A2682" s="15" t="inlineStr">
        <is>
          <t>Mug</t>
        </is>
      </c>
      <c r="B2682" s="15" t="inlineStr">
        <is>
          <t>Mug Root Beer | Diet | 24-pack 355mL</t>
        </is>
      </c>
      <c r="C2682" s="15" t="inlineStr">
        <is>
          <t>5) Sparkling water &amp; soda</t>
        </is>
      </c>
      <c r="D2682" s="30">
        <f>'M5 - Sparkling Water &amp; Soda'!F854</f>
        <v/>
      </c>
      <c r="E2682" s="33">
        <f>'M5 - Sparkling Water &amp; Soda'!J854</f>
        <v/>
      </c>
      <c r="F2682" s="31">
        <f>'M5 - Sparkling Water &amp; Soda'!K854</f>
        <v/>
      </c>
      <c r="G2682" s="30">
        <f>'M5 - Sparkling Water &amp; Soda'!AM854</f>
        <v/>
      </c>
      <c r="H2682" s="31">
        <f>'M5 - Sparkling Water &amp; Soda'!N854</f>
        <v/>
      </c>
      <c r="I2682" s="15">
        <f>'M5 - Sparkling Water &amp; Soda'!AJ854</f>
        <v/>
      </c>
      <c r="J2682" s="15" t="inlineStr">
        <is>
          <t>Capture live promo to assess.</t>
        </is>
      </c>
    </row>
    <row r="2683" ht="28" customHeight="1">
      <c r="A2683" s="15" t="inlineStr">
        <is>
          <t>Mug</t>
        </is>
      </c>
      <c r="B2683" s="15" t="inlineStr">
        <is>
          <t>Mug Root Beer | Cream Soda | single 355mL</t>
        </is>
      </c>
      <c r="C2683" s="15" t="inlineStr">
        <is>
          <t>5) Sparkling water &amp; soda</t>
        </is>
      </c>
      <c r="D2683" s="30">
        <f>'M5 - Sparkling Water &amp; Soda'!F855</f>
        <v/>
      </c>
      <c r="E2683" s="33">
        <f>'M5 - Sparkling Water &amp; Soda'!J855</f>
        <v/>
      </c>
      <c r="F2683" s="31">
        <f>'M5 - Sparkling Water &amp; Soda'!K855</f>
        <v/>
      </c>
      <c r="G2683" s="30">
        <f>'M5 - Sparkling Water &amp; Soda'!AM855</f>
        <v/>
      </c>
      <c r="H2683" s="31">
        <f>'M5 - Sparkling Water &amp; Soda'!N855</f>
        <v/>
      </c>
      <c r="I2683" s="15">
        <f>'M5 - Sparkling Water &amp; Soda'!AJ855</f>
        <v/>
      </c>
      <c r="J2683" s="15" t="inlineStr">
        <is>
          <t>Capture live promo to assess.</t>
        </is>
      </c>
    </row>
    <row r="2684" ht="28" customHeight="1">
      <c r="A2684" s="15" t="inlineStr">
        <is>
          <t>Mug</t>
        </is>
      </c>
      <c r="B2684" s="15" t="inlineStr">
        <is>
          <t>Mug Root Beer | Cream Soda | 8-pack 355mL</t>
        </is>
      </c>
      <c r="C2684" s="15" t="inlineStr">
        <is>
          <t>5) Sparkling water &amp; soda</t>
        </is>
      </c>
      <c r="D2684" s="30">
        <f>'M5 - Sparkling Water &amp; Soda'!F856</f>
        <v/>
      </c>
      <c r="E2684" s="33">
        <f>'M5 - Sparkling Water &amp; Soda'!J856</f>
        <v/>
      </c>
      <c r="F2684" s="31">
        <f>'M5 - Sparkling Water &amp; Soda'!K856</f>
        <v/>
      </c>
      <c r="G2684" s="30">
        <f>'M5 - Sparkling Water &amp; Soda'!AM856</f>
        <v/>
      </c>
      <c r="H2684" s="31">
        <f>'M5 - Sparkling Water &amp; Soda'!N856</f>
        <v/>
      </c>
      <c r="I2684" s="15">
        <f>'M5 - Sparkling Water &amp; Soda'!AJ856</f>
        <v/>
      </c>
      <c r="J2684" s="15" t="inlineStr">
        <is>
          <t>Capture live promo to assess.</t>
        </is>
      </c>
    </row>
    <row r="2685" ht="28" customHeight="1">
      <c r="A2685" s="15" t="inlineStr">
        <is>
          <t>Mug</t>
        </is>
      </c>
      <c r="B2685" s="15" t="inlineStr">
        <is>
          <t>Mug Root Beer | Cream Soda | 12-pack 355mL</t>
        </is>
      </c>
      <c r="C2685" s="15" t="inlineStr">
        <is>
          <t>5) Sparkling water &amp; soda</t>
        </is>
      </c>
      <c r="D2685" s="30">
        <f>'M5 - Sparkling Water &amp; Soda'!F857</f>
        <v/>
      </c>
      <c r="E2685" s="33">
        <f>'M5 - Sparkling Water &amp; Soda'!J857</f>
        <v/>
      </c>
      <c r="F2685" s="31">
        <f>'M5 - Sparkling Water &amp; Soda'!K857</f>
        <v/>
      </c>
      <c r="G2685" s="30">
        <f>'M5 - Sparkling Water &amp; Soda'!AM857</f>
        <v/>
      </c>
      <c r="H2685" s="31">
        <f>'M5 - Sparkling Water &amp; Soda'!N857</f>
        <v/>
      </c>
      <c r="I2685" s="15">
        <f>'M5 - Sparkling Water &amp; Soda'!AJ857</f>
        <v/>
      </c>
      <c r="J2685" s="15" t="inlineStr">
        <is>
          <t>Capture live promo to assess.</t>
        </is>
      </c>
    </row>
    <row r="2686" ht="28" customHeight="1">
      <c r="A2686" s="15" t="inlineStr">
        <is>
          <t>Mug</t>
        </is>
      </c>
      <c r="B2686" s="15" t="inlineStr">
        <is>
          <t>Mug Root Beer | Cream Soda | 15-pack 355mL</t>
        </is>
      </c>
      <c r="C2686" s="15" t="inlineStr">
        <is>
          <t>5) Sparkling water &amp; soda</t>
        </is>
      </c>
      <c r="D2686" s="30">
        <f>'M5 - Sparkling Water &amp; Soda'!F858</f>
        <v/>
      </c>
      <c r="E2686" s="33">
        <f>'M5 - Sparkling Water &amp; Soda'!J858</f>
        <v/>
      </c>
      <c r="F2686" s="31">
        <f>'M5 - Sparkling Water &amp; Soda'!K858</f>
        <v/>
      </c>
      <c r="G2686" s="30">
        <f>'M5 - Sparkling Water &amp; Soda'!AM858</f>
        <v/>
      </c>
      <c r="H2686" s="31">
        <f>'M5 - Sparkling Water &amp; Soda'!N858</f>
        <v/>
      </c>
      <c r="I2686" s="15">
        <f>'M5 - Sparkling Water &amp; Soda'!AJ858</f>
        <v/>
      </c>
      <c r="J2686" s="15" t="inlineStr">
        <is>
          <t>Capture live promo to assess.</t>
        </is>
      </c>
    </row>
    <row r="2687" ht="28" customHeight="1">
      <c r="A2687" s="15" t="inlineStr">
        <is>
          <t>Mug</t>
        </is>
      </c>
      <c r="B2687" s="15" t="inlineStr">
        <is>
          <t>Mug Root Beer | Cream Soda | 18-pack 355mL</t>
        </is>
      </c>
      <c r="C2687" s="15" t="inlineStr">
        <is>
          <t>5) Sparkling water &amp; soda</t>
        </is>
      </c>
      <c r="D2687" s="30">
        <f>'M5 - Sparkling Water &amp; Soda'!F859</f>
        <v/>
      </c>
      <c r="E2687" s="33">
        <f>'M5 - Sparkling Water &amp; Soda'!J859</f>
        <v/>
      </c>
      <c r="F2687" s="31">
        <f>'M5 - Sparkling Water &amp; Soda'!K859</f>
        <v/>
      </c>
      <c r="G2687" s="30">
        <f>'M5 - Sparkling Water &amp; Soda'!AM859</f>
        <v/>
      </c>
      <c r="H2687" s="31">
        <f>'M5 - Sparkling Water &amp; Soda'!N859</f>
        <v/>
      </c>
      <c r="I2687" s="15">
        <f>'M5 - Sparkling Water &amp; Soda'!AJ859</f>
        <v/>
      </c>
      <c r="J2687" s="15" t="inlineStr">
        <is>
          <t>Capture live promo to assess.</t>
        </is>
      </c>
    </row>
    <row r="2688" ht="28" customHeight="1">
      <c r="A2688" s="15" t="inlineStr">
        <is>
          <t>Mug</t>
        </is>
      </c>
      <c r="B2688" s="15" t="inlineStr">
        <is>
          <t>Mug Root Beer | Cream Soda | 24-pack 355mL</t>
        </is>
      </c>
      <c r="C2688" s="15" t="inlineStr">
        <is>
          <t>5) Sparkling water &amp; soda</t>
        </is>
      </c>
      <c r="D2688" s="30">
        <f>'M5 - Sparkling Water &amp; Soda'!F860</f>
        <v/>
      </c>
      <c r="E2688" s="33">
        <f>'M5 - Sparkling Water &amp; Soda'!J860</f>
        <v/>
      </c>
      <c r="F2688" s="31">
        <f>'M5 - Sparkling Water &amp; Soda'!K860</f>
        <v/>
      </c>
      <c r="G2688" s="30">
        <f>'M5 - Sparkling Water &amp; Soda'!AM860</f>
        <v/>
      </c>
      <c r="H2688" s="31">
        <f>'M5 - Sparkling Water &amp; Soda'!N860</f>
        <v/>
      </c>
      <c r="I2688" s="15">
        <f>'M5 - Sparkling Water &amp; Soda'!AJ860</f>
        <v/>
      </c>
      <c r="J2688" s="15" t="inlineStr">
        <is>
          <t>Capture live promo to assess.</t>
        </is>
      </c>
    </row>
    <row r="2689" ht="28" customHeight="1">
      <c r="A2689" s="15" t="inlineStr">
        <is>
          <t>Dasani</t>
        </is>
      </c>
      <c r="B2689" s="15" t="inlineStr">
        <is>
          <t>Dasani Sparkling Water | Black Cherry | single 355mL</t>
        </is>
      </c>
      <c r="C2689" s="15" t="inlineStr">
        <is>
          <t>5) Sparkling water &amp; soda</t>
        </is>
      </c>
      <c r="D2689" s="30">
        <f>'M5 - Sparkling Water &amp; Soda'!F861</f>
        <v/>
      </c>
      <c r="E2689" s="33">
        <f>'M5 - Sparkling Water &amp; Soda'!J861</f>
        <v/>
      </c>
      <c r="F2689" s="31">
        <f>'M5 - Sparkling Water &amp; Soda'!K861</f>
        <v/>
      </c>
      <c r="G2689" s="30">
        <f>'M5 - Sparkling Water &amp; Soda'!AM861</f>
        <v/>
      </c>
      <c r="H2689" s="31">
        <f>'M5 - Sparkling Water &amp; Soda'!N861</f>
        <v/>
      </c>
      <c r="I2689" s="15">
        <f>'M5 - Sparkling Water &amp; Soda'!AJ861</f>
        <v/>
      </c>
      <c r="J2689" s="15" t="inlineStr">
        <is>
          <t>Capture live promo to assess.</t>
        </is>
      </c>
    </row>
    <row r="2690" ht="28" customHeight="1">
      <c r="A2690" s="15" t="inlineStr">
        <is>
          <t>Dasani</t>
        </is>
      </c>
      <c r="B2690" s="15" t="inlineStr">
        <is>
          <t>Dasani Sparkling Water | Black Cherry | 8-pack 355mL</t>
        </is>
      </c>
      <c r="C2690" s="15" t="inlineStr">
        <is>
          <t>5) Sparkling water &amp; soda</t>
        </is>
      </c>
      <c r="D2690" s="30">
        <f>'M5 - Sparkling Water &amp; Soda'!F862</f>
        <v/>
      </c>
      <c r="E2690" s="33">
        <f>'M5 - Sparkling Water &amp; Soda'!J862</f>
        <v/>
      </c>
      <c r="F2690" s="31">
        <f>'M5 - Sparkling Water &amp; Soda'!K862</f>
        <v/>
      </c>
      <c r="G2690" s="30">
        <f>'M5 - Sparkling Water &amp; Soda'!AM862</f>
        <v/>
      </c>
      <c r="H2690" s="31">
        <f>'M5 - Sparkling Water &amp; Soda'!N862</f>
        <v/>
      </c>
      <c r="I2690" s="15">
        <f>'M5 - Sparkling Water &amp; Soda'!AJ862</f>
        <v/>
      </c>
      <c r="J2690" s="15" t="inlineStr">
        <is>
          <t>Capture live promo to assess.</t>
        </is>
      </c>
    </row>
    <row r="2691" ht="28" customHeight="1">
      <c r="A2691" s="15" t="inlineStr">
        <is>
          <t>Dasani</t>
        </is>
      </c>
      <c r="B2691" s="15" t="inlineStr">
        <is>
          <t>Dasani Sparkling Water | Black Cherry | 12-pack 355mL</t>
        </is>
      </c>
      <c r="C2691" s="15" t="inlineStr">
        <is>
          <t>5) Sparkling water &amp; soda</t>
        </is>
      </c>
      <c r="D2691" s="30">
        <f>'M5 - Sparkling Water &amp; Soda'!F863</f>
        <v/>
      </c>
      <c r="E2691" s="33">
        <f>'M5 - Sparkling Water &amp; Soda'!J863</f>
        <v/>
      </c>
      <c r="F2691" s="31">
        <f>'M5 - Sparkling Water &amp; Soda'!K863</f>
        <v/>
      </c>
      <c r="G2691" s="30">
        <f>'M5 - Sparkling Water &amp; Soda'!AM863</f>
        <v/>
      </c>
      <c r="H2691" s="31">
        <f>'M5 - Sparkling Water &amp; Soda'!N863</f>
        <v/>
      </c>
      <c r="I2691" s="15">
        <f>'M5 - Sparkling Water &amp; Soda'!AJ863</f>
        <v/>
      </c>
      <c r="J2691" s="15" t="inlineStr">
        <is>
          <t>Capture live promo to assess.</t>
        </is>
      </c>
    </row>
    <row r="2692" ht="28" customHeight="1">
      <c r="A2692" s="15" t="inlineStr">
        <is>
          <t>Dasani</t>
        </is>
      </c>
      <c r="B2692" s="15" t="inlineStr">
        <is>
          <t>Dasani Sparkling Water | Black Cherry | 15-pack 355mL</t>
        </is>
      </c>
      <c r="C2692" s="15" t="inlineStr">
        <is>
          <t>5) Sparkling water &amp; soda</t>
        </is>
      </c>
      <c r="D2692" s="30">
        <f>'M5 - Sparkling Water &amp; Soda'!F864</f>
        <v/>
      </c>
      <c r="E2692" s="33">
        <f>'M5 - Sparkling Water &amp; Soda'!J864</f>
        <v/>
      </c>
      <c r="F2692" s="31">
        <f>'M5 - Sparkling Water &amp; Soda'!K864</f>
        <v/>
      </c>
      <c r="G2692" s="30">
        <f>'M5 - Sparkling Water &amp; Soda'!AM864</f>
        <v/>
      </c>
      <c r="H2692" s="31">
        <f>'M5 - Sparkling Water &amp; Soda'!N864</f>
        <v/>
      </c>
      <c r="I2692" s="15">
        <f>'M5 - Sparkling Water &amp; Soda'!AJ864</f>
        <v/>
      </c>
      <c r="J2692" s="15" t="inlineStr">
        <is>
          <t>Capture live promo to assess.</t>
        </is>
      </c>
    </row>
    <row r="2693" ht="28" customHeight="1">
      <c r="A2693" s="15" t="inlineStr">
        <is>
          <t>Dasani</t>
        </is>
      </c>
      <c r="B2693" s="15" t="inlineStr">
        <is>
          <t>Dasani Sparkling Water | Black Cherry | 18-pack 355mL</t>
        </is>
      </c>
      <c r="C2693" s="15" t="inlineStr">
        <is>
          <t>5) Sparkling water &amp; soda</t>
        </is>
      </c>
      <c r="D2693" s="30">
        <f>'M5 - Sparkling Water &amp; Soda'!F865</f>
        <v/>
      </c>
      <c r="E2693" s="33">
        <f>'M5 - Sparkling Water &amp; Soda'!J865</f>
        <v/>
      </c>
      <c r="F2693" s="31">
        <f>'M5 - Sparkling Water &amp; Soda'!K865</f>
        <v/>
      </c>
      <c r="G2693" s="30">
        <f>'M5 - Sparkling Water &amp; Soda'!AM865</f>
        <v/>
      </c>
      <c r="H2693" s="31">
        <f>'M5 - Sparkling Water &amp; Soda'!N865</f>
        <v/>
      </c>
      <c r="I2693" s="15">
        <f>'M5 - Sparkling Water &amp; Soda'!AJ865</f>
        <v/>
      </c>
      <c r="J2693" s="15" t="inlineStr">
        <is>
          <t>Capture live promo to assess.</t>
        </is>
      </c>
    </row>
    <row r="2694" ht="28" customHeight="1">
      <c r="A2694" s="15" t="inlineStr">
        <is>
          <t>Dasani</t>
        </is>
      </c>
      <c r="B2694" s="15" t="inlineStr">
        <is>
          <t>Dasani Sparkling Water | Black Cherry | 24-pack 355mL</t>
        </is>
      </c>
      <c r="C2694" s="15" t="inlineStr">
        <is>
          <t>5) Sparkling water &amp; soda</t>
        </is>
      </c>
      <c r="D2694" s="30">
        <f>'M5 - Sparkling Water &amp; Soda'!F866</f>
        <v/>
      </c>
      <c r="E2694" s="33">
        <f>'M5 - Sparkling Water &amp; Soda'!J866</f>
        <v/>
      </c>
      <c r="F2694" s="31">
        <f>'M5 - Sparkling Water &amp; Soda'!K866</f>
        <v/>
      </c>
      <c r="G2694" s="30">
        <f>'M5 - Sparkling Water &amp; Soda'!AM866</f>
        <v/>
      </c>
      <c r="H2694" s="31">
        <f>'M5 - Sparkling Water &amp; Soda'!N866</f>
        <v/>
      </c>
      <c r="I2694" s="15">
        <f>'M5 - Sparkling Water &amp; Soda'!AJ866</f>
        <v/>
      </c>
      <c r="J2694" s="15" t="inlineStr">
        <is>
          <t>Capture live promo to assess.</t>
        </is>
      </c>
    </row>
    <row r="2695" ht="28" customHeight="1">
      <c r="A2695" s="15" t="inlineStr">
        <is>
          <t>Dasani</t>
        </is>
      </c>
      <c r="B2695" s="15" t="inlineStr">
        <is>
          <t>Dasani Sparkling Water | Lemon | single 355mL</t>
        </is>
      </c>
      <c r="C2695" s="15" t="inlineStr">
        <is>
          <t>5) Sparkling water &amp; soda</t>
        </is>
      </c>
      <c r="D2695" s="30">
        <f>'M5 - Sparkling Water &amp; Soda'!F867</f>
        <v/>
      </c>
      <c r="E2695" s="33">
        <f>'M5 - Sparkling Water &amp; Soda'!J867</f>
        <v/>
      </c>
      <c r="F2695" s="31">
        <f>'M5 - Sparkling Water &amp; Soda'!K867</f>
        <v/>
      </c>
      <c r="G2695" s="30">
        <f>'M5 - Sparkling Water &amp; Soda'!AM867</f>
        <v/>
      </c>
      <c r="H2695" s="31">
        <f>'M5 - Sparkling Water &amp; Soda'!N867</f>
        <v/>
      </c>
      <c r="I2695" s="15">
        <f>'M5 - Sparkling Water &amp; Soda'!AJ867</f>
        <v/>
      </c>
      <c r="J2695" s="15" t="inlineStr">
        <is>
          <t>Capture live promo to assess.</t>
        </is>
      </c>
    </row>
    <row r="2696" ht="28" customHeight="1">
      <c r="A2696" s="15" t="inlineStr">
        <is>
          <t>Dasani</t>
        </is>
      </c>
      <c r="B2696" s="15" t="inlineStr">
        <is>
          <t>Dasani Sparkling Water | Lemon | 8-pack 355mL</t>
        </is>
      </c>
      <c r="C2696" s="15" t="inlineStr">
        <is>
          <t>5) Sparkling water &amp; soda</t>
        </is>
      </c>
      <c r="D2696" s="30">
        <f>'M5 - Sparkling Water &amp; Soda'!F868</f>
        <v/>
      </c>
      <c r="E2696" s="33">
        <f>'M5 - Sparkling Water &amp; Soda'!J868</f>
        <v/>
      </c>
      <c r="F2696" s="31">
        <f>'M5 - Sparkling Water &amp; Soda'!K868</f>
        <v/>
      </c>
      <c r="G2696" s="30">
        <f>'M5 - Sparkling Water &amp; Soda'!AM868</f>
        <v/>
      </c>
      <c r="H2696" s="31">
        <f>'M5 - Sparkling Water &amp; Soda'!N868</f>
        <v/>
      </c>
      <c r="I2696" s="15">
        <f>'M5 - Sparkling Water &amp; Soda'!AJ868</f>
        <v/>
      </c>
      <c r="J2696" s="15" t="inlineStr">
        <is>
          <t>Capture live promo to assess.</t>
        </is>
      </c>
    </row>
    <row r="2697" ht="28" customHeight="1">
      <c r="A2697" s="15" t="inlineStr">
        <is>
          <t>Dasani</t>
        </is>
      </c>
      <c r="B2697" s="15" t="inlineStr">
        <is>
          <t>Dasani Sparkling Water | Lemon | 12-pack 355mL</t>
        </is>
      </c>
      <c r="C2697" s="15" t="inlineStr">
        <is>
          <t>5) Sparkling water &amp; soda</t>
        </is>
      </c>
      <c r="D2697" s="30">
        <f>'M5 - Sparkling Water &amp; Soda'!F869</f>
        <v/>
      </c>
      <c r="E2697" s="33">
        <f>'M5 - Sparkling Water &amp; Soda'!J869</f>
        <v/>
      </c>
      <c r="F2697" s="31">
        <f>'M5 - Sparkling Water &amp; Soda'!K869</f>
        <v/>
      </c>
      <c r="G2697" s="30">
        <f>'M5 - Sparkling Water &amp; Soda'!AM869</f>
        <v/>
      </c>
      <c r="H2697" s="31">
        <f>'M5 - Sparkling Water &amp; Soda'!N869</f>
        <v/>
      </c>
      <c r="I2697" s="15">
        <f>'M5 - Sparkling Water &amp; Soda'!AJ869</f>
        <v/>
      </c>
      <c r="J2697" s="15" t="inlineStr">
        <is>
          <t>Capture live promo to assess.</t>
        </is>
      </c>
    </row>
    <row r="2698" ht="28" customHeight="1">
      <c r="A2698" s="15" t="inlineStr">
        <is>
          <t>Dasani</t>
        </is>
      </c>
      <c r="B2698" s="15" t="inlineStr">
        <is>
          <t>Dasani Sparkling Water | Lemon | 15-pack 355mL</t>
        </is>
      </c>
      <c r="C2698" s="15" t="inlineStr">
        <is>
          <t>5) Sparkling water &amp; soda</t>
        </is>
      </c>
      <c r="D2698" s="30">
        <f>'M5 - Sparkling Water &amp; Soda'!F870</f>
        <v/>
      </c>
      <c r="E2698" s="33">
        <f>'M5 - Sparkling Water &amp; Soda'!J870</f>
        <v/>
      </c>
      <c r="F2698" s="31">
        <f>'M5 - Sparkling Water &amp; Soda'!K870</f>
        <v/>
      </c>
      <c r="G2698" s="30">
        <f>'M5 - Sparkling Water &amp; Soda'!AM870</f>
        <v/>
      </c>
      <c r="H2698" s="31">
        <f>'M5 - Sparkling Water &amp; Soda'!N870</f>
        <v/>
      </c>
      <c r="I2698" s="15">
        <f>'M5 - Sparkling Water &amp; Soda'!AJ870</f>
        <v/>
      </c>
      <c r="J2698" s="15" t="inlineStr">
        <is>
          <t>Capture live promo to assess.</t>
        </is>
      </c>
    </row>
    <row r="2699" ht="28" customHeight="1">
      <c r="A2699" s="15" t="inlineStr">
        <is>
          <t>Dasani</t>
        </is>
      </c>
      <c r="B2699" s="15" t="inlineStr">
        <is>
          <t>Dasani Sparkling Water | Lemon | 18-pack 355mL</t>
        </is>
      </c>
      <c r="C2699" s="15" t="inlineStr">
        <is>
          <t>5) Sparkling water &amp; soda</t>
        </is>
      </c>
      <c r="D2699" s="30">
        <f>'M5 - Sparkling Water &amp; Soda'!F871</f>
        <v/>
      </c>
      <c r="E2699" s="33">
        <f>'M5 - Sparkling Water &amp; Soda'!J871</f>
        <v/>
      </c>
      <c r="F2699" s="31">
        <f>'M5 - Sparkling Water &amp; Soda'!K871</f>
        <v/>
      </c>
      <c r="G2699" s="30">
        <f>'M5 - Sparkling Water &amp; Soda'!AM871</f>
        <v/>
      </c>
      <c r="H2699" s="31">
        <f>'M5 - Sparkling Water &amp; Soda'!N871</f>
        <v/>
      </c>
      <c r="I2699" s="15">
        <f>'M5 - Sparkling Water &amp; Soda'!AJ871</f>
        <v/>
      </c>
      <c r="J2699" s="15" t="inlineStr">
        <is>
          <t>Capture live promo to assess.</t>
        </is>
      </c>
    </row>
    <row r="2700" ht="28" customHeight="1">
      <c r="A2700" s="15" t="inlineStr">
        <is>
          <t>Dasani</t>
        </is>
      </c>
      <c r="B2700" s="15" t="inlineStr">
        <is>
          <t>Dasani Sparkling Water | Lemon | 24-pack 355mL</t>
        </is>
      </c>
      <c r="C2700" s="15" t="inlineStr">
        <is>
          <t>5) Sparkling water &amp; soda</t>
        </is>
      </c>
      <c r="D2700" s="30">
        <f>'M5 - Sparkling Water &amp; Soda'!F872</f>
        <v/>
      </c>
      <c r="E2700" s="33">
        <f>'M5 - Sparkling Water &amp; Soda'!J872</f>
        <v/>
      </c>
      <c r="F2700" s="31">
        <f>'M5 - Sparkling Water &amp; Soda'!K872</f>
        <v/>
      </c>
      <c r="G2700" s="30">
        <f>'M5 - Sparkling Water &amp; Soda'!AM872</f>
        <v/>
      </c>
      <c r="H2700" s="31">
        <f>'M5 - Sparkling Water &amp; Soda'!N872</f>
        <v/>
      </c>
      <c r="I2700" s="15">
        <f>'M5 - Sparkling Water &amp; Soda'!AJ872</f>
        <v/>
      </c>
      <c r="J2700" s="15" t="inlineStr">
        <is>
          <t>Capture live promo to assess.</t>
        </is>
      </c>
    </row>
    <row r="2701" ht="28" customHeight="1">
      <c r="A2701" s="15" t="inlineStr">
        <is>
          <t>Dasani</t>
        </is>
      </c>
      <c r="B2701" s="15" t="inlineStr">
        <is>
          <t>Dasani Sparkling Water | Berry | single 355mL</t>
        </is>
      </c>
      <c r="C2701" s="15" t="inlineStr">
        <is>
          <t>5) Sparkling water &amp; soda</t>
        </is>
      </c>
      <c r="D2701" s="30">
        <f>'M5 - Sparkling Water &amp; Soda'!F873</f>
        <v/>
      </c>
      <c r="E2701" s="33">
        <f>'M5 - Sparkling Water &amp; Soda'!J873</f>
        <v/>
      </c>
      <c r="F2701" s="31">
        <f>'M5 - Sparkling Water &amp; Soda'!K873</f>
        <v/>
      </c>
      <c r="G2701" s="30">
        <f>'M5 - Sparkling Water &amp; Soda'!AM873</f>
        <v/>
      </c>
      <c r="H2701" s="31">
        <f>'M5 - Sparkling Water &amp; Soda'!N873</f>
        <v/>
      </c>
      <c r="I2701" s="15">
        <f>'M5 - Sparkling Water &amp; Soda'!AJ873</f>
        <v/>
      </c>
      <c r="J2701" s="15" t="inlineStr">
        <is>
          <t>Capture live promo to assess.</t>
        </is>
      </c>
    </row>
    <row r="2702" ht="28" customHeight="1">
      <c r="A2702" s="15" t="inlineStr">
        <is>
          <t>Dasani</t>
        </is>
      </c>
      <c r="B2702" s="15" t="inlineStr">
        <is>
          <t>Dasani Sparkling Water | Berry | 8-pack 355mL</t>
        </is>
      </c>
      <c r="C2702" s="15" t="inlineStr">
        <is>
          <t>5) Sparkling water &amp; soda</t>
        </is>
      </c>
      <c r="D2702" s="30">
        <f>'M5 - Sparkling Water &amp; Soda'!F874</f>
        <v/>
      </c>
      <c r="E2702" s="33">
        <f>'M5 - Sparkling Water &amp; Soda'!J874</f>
        <v/>
      </c>
      <c r="F2702" s="31">
        <f>'M5 - Sparkling Water &amp; Soda'!K874</f>
        <v/>
      </c>
      <c r="G2702" s="30">
        <f>'M5 - Sparkling Water &amp; Soda'!AM874</f>
        <v/>
      </c>
      <c r="H2702" s="31">
        <f>'M5 - Sparkling Water &amp; Soda'!N874</f>
        <v/>
      </c>
      <c r="I2702" s="15">
        <f>'M5 - Sparkling Water &amp; Soda'!AJ874</f>
        <v/>
      </c>
      <c r="J2702" s="15" t="inlineStr">
        <is>
          <t>Capture live promo to assess.</t>
        </is>
      </c>
    </row>
    <row r="2703" ht="28" customHeight="1">
      <c r="A2703" s="15" t="inlineStr">
        <is>
          <t>Dasani</t>
        </is>
      </c>
      <c r="B2703" s="15" t="inlineStr">
        <is>
          <t>Dasani Sparkling Water | Berry | 12-pack 355mL</t>
        </is>
      </c>
      <c r="C2703" s="15" t="inlineStr">
        <is>
          <t>5) Sparkling water &amp; soda</t>
        </is>
      </c>
      <c r="D2703" s="30">
        <f>'M5 - Sparkling Water &amp; Soda'!F875</f>
        <v/>
      </c>
      <c r="E2703" s="33">
        <f>'M5 - Sparkling Water &amp; Soda'!J875</f>
        <v/>
      </c>
      <c r="F2703" s="31">
        <f>'M5 - Sparkling Water &amp; Soda'!K875</f>
        <v/>
      </c>
      <c r="G2703" s="30">
        <f>'M5 - Sparkling Water &amp; Soda'!AM875</f>
        <v/>
      </c>
      <c r="H2703" s="31">
        <f>'M5 - Sparkling Water &amp; Soda'!N875</f>
        <v/>
      </c>
      <c r="I2703" s="15">
        <f>'M5 - Sparkling Water &amp; Soda'!AJ875</f>
        <v/>
      </c>
      <c r="J2703" s="15" t="inlineStr">
        <is>
          <t>Capture live promo to assess.</t>
        </is>
      </c>
    </row>
    <row r="2704" ht="28" customHeight="1">
      <c r="A2704" s="15" t="inlineStr">
        <is>
          <t>Dasani</t>
        </is>
      </c>
      <c r="B2704" s="15" t="inlineStr">
        <is>
          <t>Dasani Sparkling Water | Berry | 15-pack 355mL</t>
        </is>
      </c>
      <c r="C2704" s="15" t="inlineStr">
        <is>
          <t>5) Sparkling water &amp; soda</t>
        </is>
      </c>
      <c r="D2704" s="30">
        <f>'M5 - Sparkling Water &amp; Soda'!F876</f>
        <v/>
      </c>
      <c r="E2704" s="33">
        <f>'M5 - Sparkling Water &amp; Soda'!J876</f>
        <v/>
      </c>
      <c r="F2704" s="31">
        <f>'M5 - Sparkling Water &amp; Soda'!K876</f>
        <v/>
      </c>
      <c r="G2704" s="30">
        <f>'M5 - Sparkling Water &amp; Soda'!AM876</f>
        <v/>
      </c>
      <c r="H2704" s="31">
        <f>'M5 - Sparkling Water &amp; Soda'!N876</f>
        <v/>
      </c>
      <c r="I2704" s="15">
        <f>'M5 - Sparkling Water &amp; Soda'!AJ876</f>
        <v/>
      </c>
      <c r="J2704" s="15" t="inlineStr">
        <is>
          <t>Capture live promo to assess.</t>
        </is>
      </c>
    </row>
    <row r="2705" ht="28" customHeight="1">
      <c r="A2705" s="15" t="inlineStr">
        <is>
          <t>Dasani</t>
        </is>
      </c>
      <c r="B2705" s="15" t="inlineStr">
        <is>
          <t>Dasani Sparkling Water | Berry | 18-pack 355mL</t>
        </is>
      </c>
      <c r="C2705" s="15" t="inlineStr">
        <is>
          <t>5) Sparkling water &amp; soda</t>
        </is>
      </c>
      <c r="D2705" s="30">
        <f>'M5 - Sparkling Water &amp; Soda'!F877</f>
        <v/>
      </c>
      <c r="E2705" s="33">
        <f>'M5 - Sparkling Water &amp; Soda'!J877</f>
        <v/>
      </c>
      <c r="F2705" s="31">
        <f>'M5 - Sparkling Water &amp; Soda'!K877</f>
        <v/>
      </c>
      <c r="G2705" s="30">
        <f>'M5 - Sparkling Water &amp; Soda'!AM877</f>
        <v/>
      </c>
      <c r="H2705" s="31">
        <f>'M5 - Sparkling Water &amp; Soda'!N877</f>
        <v/>
      </c>
      <c r="I2705" s="15">
        <f>'M5 - Sparkling Water &amp; Soda'!AJ877</f>
        <v/>
      </c>
      <c r="J2705" s="15" t="inlineStr">
        <is>
          <t>Capture live promo to assess.</t>
        </is>
      </c>
    </row>
    <row r="2706" ht="28" customHeight="1">
      <c r="A2706" s="15" t="inlineStr">
        <is>
          <t>Dasani</t>
        </is>
      </c>
      <c r="B2706" s="15" t="inlineStr">
        <is>
          <t>Dasani Sparkling Water | Berry | 24-pack 355mL</t>
        </is>
      </c>
      <c r="C2706" s="15" t="inlineStr">
        <is>
          <t>5) Sparkling water &amp; soda</t>
        </is>
      </c>
      <c r="D2706" s="30">
        <f>'M5 - Sparkling Water &amp; Soda'!F878</f>
        <v/>
      </c>
      <c r="E2706" s="33">
        <f>'M5 - Sparkling Water &amp; Soda'!J878</f>
        <v/>
      </c>
      <c r="F2706" s="31">
        <f>'M5 - Sparkling Water &amp; Soda'!K878</f>
        <v/>
      </c>
      <c r="G2706" s="30">
        <f>'M5 - Sparkling Water &amp; Soda'!AM878</f>
        <v/>
      </c>
      <c r="H2706" s="31">
        <f>'M5 - Sparkling Water &amp; Soda'!N878</f>
        <v/>
      </c>
      <c r="I2706" s="15">
        <f>'M5 - Sparkling Water &amp; Soda'!AJ878</f>
        <v/>
      </c>
      <c r="J2706" s="15" t="inlineStr">
        <is>
          <t>Capture live promo to assess.</t>
        </is>
      </c>
    </row>
    <row r="2707" ht="28" customHeight="1">
      <c r="A2707" s="15" t="inlineStr">
        <is>
          <t>Dasani</t>
        </is>
      </c>
      <c r="B2707" s="15" t="inlineStr">
        <is>
          <t>Dasani Sparkling Water | Tropical Pineapple | single 355mL</t>
        </is>
      </c>
      <c r="C2707" s="15" t="inlineStr">
        <is>
          <t>5) Sparkling water &amp; soda</t>
        </is>
      </c>
      <c r="D2707" s="30">
        <f>'M5 - Sparkling Water &amp; Soda'!F879</f>
        <v/>
      </c>
      <c r="E2707" s="33">
        <f>'M5 - Sparkling Water &amp; Soda'!J879</f>
        <v/>
      </c>
      <c r="F2707" s="31">
        <f>'M5 - Sparkling Water &amp; Soda'!K879</f>
        <v/>
      </c>
      <c r="G2707" s="30">
        <f>'M5 - Sparkling Water &amp; Soda'!AM879</f>
        <v/>
      </c>
      <c r="H2707" s="31">
        <f>'M5 - Sparkling Water &amp; Soda'!N879</f>
        <v/>
      </c>
      <c r="I2707" s="15">
        <f>'M5 - Sparkling Water &amp; Soda'!AJ879</f>
        <v/>
      </c>
      <c r="J2707" s="15" t="inlineStr">
        <is>
          <t>Capture live promo to assess.</t>
        </is>
      </c>
    </row>
    <row r="2708" ht="28" customHeight="1">
      <c r="A2708" s="15" t="inlineStr">
        <is>
          <t>Dasani</t>
        </is>
      </c>
      <c r="B2708" s="15" t="inlineStr">
        <is>
          <t>Dasani Sparkling Water | Tropical Pineapple | 8-pack 355mL</t>
        </is>
      </c>
      <c r="C2708" s="15" t="inlineStr">
        <is>
          <t>5) Sparkling water &amp; soda</t>
        </is>
      </c>
      <c r="D2708" s="30">
        <f>'M5 - Sparkling Water &amp; Soda'!F880</f>
        <v/>
      </c>
      <c r="E2708" s="33">
        <f>'M5 - Sparkling Water &amp; Soda'!J880</f>
        <v/>
      </c>
      <c r="F2708" s="31">
        <f>'M5 - Sparkling Water &amp; Soda'!K880</f>
        <v/>
      </c>
      <c r="G2708" s="30">
        <f>'M5 - Sparkling Water &amp; Soda'!AM880</f>
        <v/>
      </c>
      <c r="H2708" s="31">
        <f>'M5 - Sparkling Water &amp; Soda'!N880</f>
        <v/>
      </c>
      <c r="I2708" s="15">
        <f>'M5 - Sparkling Water &amp; Soda'!AJ880</f>
        <v/>
      </c>
      <c r="J2708" s="15" t="inlineStr">
        <is>
          <t>Capture live promo to assess.</t>
        </is>
      </c>
    </row>
    <row r="2709" ht="28" customHeight="1">
      <c r="A2709" s="15" t="inlineStr">
        <is>
          <t>Dasani</t>
        </is>
      </c>
      <c r="B2709" s="15" t="inlineStr">
        <is>
          <t>Dasani Sparkling Water | Tropical Pineapple | 12-pack 355mL</t>
        </is>
      </c>
      <c r="C2709" s="15" t="inlineStr">
        <is>
          <t>5) Sparkling water &amp; soda</t>
        </is>
      </c>
      <c r="D2709" s="30">
        <f>'M5 - Sparkling Water &amp; Soda'!F881</f>
        <v/>
      </c>
      <c r="E2709" s="33">
        <f>'M5 - Sparkling Water &amp; Soda'!J881</f>
        <v/>
      </c>
      <c r="F2709" s="31">
        <f>'M5 - Sparkling Water &amp; Soda'!K881</f>
        <v/>
      </c>
      <c r="G2709" s="30">
        <f>'M5 - Sparkling Water &amp; Soda'!AM881</f>
        <v/>
      </c>
      <c r="H2709" s="31">
        <f>'M5 - Sparkling Water &amp; Soda'!N881</f>
        <v/>
      </c>
      <c r="I2709" s="15">
        <f>'M5 - Sparkling Water &amp; Soda'!AJ881</f>
        <v/>
      </c>
      <c r="J2709" s="15" t="inlineStr">
        <is>
          <t>Capture live promo to assess.</t>
        </is>
      </c>
    </row>
    <row r="2710" ht="28" customHeight="1">
      <c r="A2710" s="15" t="inlineStr">
        <is>
          <t>Dasani</t>
        </is>
      </c>
      <c r="B2710" s="15" t="inlineStr">
        <is>
          <t>Dasani Sparkling Water | Tropical Pineapple | 15-pack 355mL</t>
        </is>
      </c>
      <c r="C2710" s="15" t="inlineStr">
        <is>
          <t>5) Sparkling water &amp; soda</t>
        </is>
      </c>
      <c r="D2710" s="30">
        <f>'M5 - Sparkling Water &amp; Soda'!F882</f>
        <v/>
      </c>
      <c r="E2710" s="33">
        <f>'M5 - Sparkling Water &amp; Soda'!J882</f>
        <v/>
      </c>
      <c r="F2710" s="31">
        <f>'M5 - Sparkling Water &amp; Soda'!K882</f>
        <v/>
      </c>
      <c r="G2710" s="30">
        <f>'M5 - Sparkling Water &amp; Soda'!AM882</f>
        <v/>
      </c>
      <c r="H2710" s="31">
        <f>'M5 - Sparkling Water &amp; Soda'!N882</f>
        <v/>
      </c>
      <c r="I2710" s="15">
        <f>'M5 - Sparkling Water &amp; Soda'!AJ882</f>
        <v/>
      </c>
      <c r="J2710" s="15" t="inlineStr">
        <is>
          <t>Capture live promo to assess.</t>
        </is>
      </c>
    </row>
    <row r="2711" ht="28" customHeight="1">
      <c r="A2711" s="15" t="inlineStr">
        <is>
          <t>Dasani</t>
        </is>
      </c>
      <c r="B2711" s="15" t="inlineStr">
        <is>
          <t>Dasani Sparkling Water | Tropical Pineapple | 18-pack 355mL</t>
        </is>
      </c>
      <c r="C2711" s="15" t="inlineStr">
        <is>
          <t>5) Sparkling water &amp; soda</t>
        </is>
      </c>
      <c r="D2711" s="30">
        <f>'M5 - Sparkling Water &amp; Soda'!F883</f>
        <v/>
      </c>
      <c r="E2711" s="33">
        <f>'M5 - Sparkling Water &amp; Soda'!J883</f>
        <v/>
      </c>
      <c r="F2711" s="31">
        <f>'M5 - Sparkling Water &amp; Soda'!K883</f>
        <v/>
      </c>
      <c r="G2711" s="30">
        <f>'M5 - Sparkling Water &amp; Soda'!AM883</f>
        <v/>
      </c>
      <c r="H2711" s="31">
        <f>'M5 - Sparkling Water &amp; Soda'!N883</f>
        <v/>
      </c>
      <c r="I2711" s="15">
        <f>'M5 - Sparkling Water &amp; Soda'!AJ883</f>
        <v/>
      </c>
      <c r="J2711" s="15" t="inlineStr">
        <is>
          <t>Capture live promo to assess.</t>
        </is>
      </c>
    </row>
    <row r="2712" ht="28" customHeight="1">
      <c r="A2712" s="15" t="inlineStr">
        <is>
          <t>Dasani</t>
        </is>
      </c>
      <c r="B2712" s="15" t="inlineStr">
        <is>
          <t>Dasani Sparkling Water | Tropical Pineapple | 24-pack 355mL</t>
        </is>
      </c>
      <c r="C2712" s="15" t="inlineStr">
        <is>
          <t>5) Sparkling water &amp; soda</t>
        </is>
      </c>
      <c r="D2712" s="30">
        <f>'M5 - Sparkling Water &amp; Soda'!F884</f>
        <v/>
      </c>
      <c r="E2712" s="33">
        <f>'M5 - Sparkling Water &amp; Soda'!J884</f>
        <v/>
      </c>
      <c r="F2712" s="31">
        <f>'M5 - Sparkling Water &amp; Soda'!K884</f>
        <v/>
      </c>
      <c r="G2712" s="30">
        <f>'M5 - Sparkling Water &amp; Soda'!AM884</f>
        <v/>
      </c>
      <c r="H2712" s="31">
        <f>'M5 - Sparkling Water &amp; Soda'!N884</f>
        <v/>
      </c>
      <c r="I2712" s="15">
        <f>'M5 - Sparkling Water &amp; Soda'!AJ884</f>
        <v/>
      </c>
      <c r="J2712" s="15" t="inlineStr">
        <is>
          <t>Capture live promo to assess.</t>
        </is>
      </c>
    </row>
    <row r="2713" ht="28" customHeight="1">
      <c r="A2713" s="15" t="inlineStr">
        <is>
          <t>Smartwater</t>
        </is>
      </c>
      <c r="B2713" s="15" t="inlineStr">
        <is>
          <t>Smartwater Sparkling | Original | single 591mL</t>
        </is>
      </c>
      <c r="C2713" s="15" t="inlineStr">
        <is>
          <t>5) Sparkling water &amp; soda</t>
        </is>
      </c>
      <c r="D2713" s="30">
        <f>'M5 - Sparkling Water &amp; Soda'!F885</f>
        <v/>
      </c>
      <c r="E2713" s="33">
        <f>'M5 - Sparkling Water &amp; Soda'!J885</f>
        <v/>
      </c>
      <c r="F2713" s="31">
        <f>'M5 - Sparkling Water &amp; Soda'!K885</f>
        <v/>
      </c>
      <c r="G2713" s="30">
        <f>'M5 - Sparkling Water &amp; Soda'!AM885</f>
        <v/>
      </c>
      <c r="H2713" s="31">
        <f>'M5 - Sparkling Water &amp; Soda'!N885</f>
        <v/>
      </c>
      <c r="I2713" s="15">
        <f>'M5 - Sparkling Water &amp; Soda'!AJ885</f>
        <v/>
      </c>
      <c r="J2713" s="15" t="inlineStr">
        <is>
          <t>Capture live promo to assess.</t>
        </is>
      </c>
    </row>
    <row r="2714" ht="28" customHeight="1">
      <c r="A2714" s="15" t="inlineStr">
        <is>
          <t>Smartwater</t>
        </is>
      </c>
      <c r="B2714" s="15" t="inlineStr">
        <is>
          <t>Smartwater Sparkling | Original | 6-pack 591mL</t>
        </is>
      </c>
      <c r="C2714" s="15" t="inlineStr">
        <is>
          <t>5) Sparkling water &amp; soda</t>
        </is>
      </c>
      <c r="D2714" s="30">
        <f>'M5 - Sparkling Water &amp; Soda'!F886</f>
        <v/>
      </c>
      <c r="E2714" s="33">
        <f>'M5 - Sparkling Water &amp; Soda'!J886</f>
        <v/>
      </c>
      <c r="F2714" s="31">
        <f>'M5 - Sparkling Water &amp; Soda'!K886</f>
        <v/>
      </c>
      <c r="G2714" s="30">
        <f>'M5 - Sparkling Water &amp; Soda'!AM886</f>
        <v/>
      </c>
      <c r="H2714" s="31">
        <f>'M5 - Sparkling Water &amp; Soda'!N886</f>
        <v/>
      </c>
      <c r="I2714" s="15">
        <f>'M5 - Sparkling Water &amp; Soda'!AJ886</f>
        <v/>
      </c>
      <c r="J2714" s="15" t="inlineStr">
        <is>
          <t>Capture live promo to assess.</t>
        </is>
      </c>
    </row>
    <row r="2715" ht="28" customHeight="1">
      <c r="A2715" s="15" t="inlineStr">
        <is>
          <t>Smartwater</t>
        </is>
      </c>
      <c r="B2715" s="15" t="inlineStr">
        <is>
          <t>Smartwater Sparkling | Original | 12-pack 591mL</t>
        </is>
      </c>
      <c r="C2715" s="15" t="inlineStr">
        <is>
          <t>5) Sparkling water &amp; soda</t>
        </is>
      </c>
      <c r="D2715" s="30">
        <f>'M5 - Sparkling Water &amp; Soda'!F887</f>
        <v/>
      </c>
      <c r="E2715" s="33">
        <f>'M5 - Sparkling Water &amp; Soda'!J887</f>
        <v/>
      </c>
      <c r="F2715" s="31">
        <f>'M5 - Sparkling Water &amp; Soda'!K887</f>
        <v/>
      </c>
      <c r="G2715" s="30">
        <f>'M5 - Sparkling Water &amp; Soda'!AM887</f>
        <v/>
      </c>
      <c r="H2715" s="31">
        <f>'M5 - Sparkling Water &amp; Soda'!N887</f>
        <v/>
      </c>
      <c r="I2715" s="15">
        <f>'M5 - Sparkling Water &amp; Soda'!AJ887</f>
        <v/>
      </c>
      <c r="J2715" s="15" t="inlineStr">
        <is>
          <t>Capture live promo to assess.</t>
        </is>
      </c>
    </row>
    <row r="2716" ht="28" customHeight="1">
      <c r="A2716" s="15" t="inlineStr">
        <is>
          <t>Smartwater</t>
        </is>
      </c>
      <c r="B2716" s="15" t="inlineStr">
        <is>
          <t>Smartwater Sparkling | Original | 24-pack 591mL</t>
        </is>
      </c>
      <c r="C2716" s="15" t="inlineStr">
        <is>
          <t>5) Sparkling water &amp; soda</t>
        </is>
      </c>
      <c r="D2716" s="30">
        <f>'M5 - Sparkling Water &amp; Soda'!F888</f>
        <v/>
      </c>
      <c r="E2716" s="33">
        <f>'M5 - Sparkling Water &amp; Soda'!J888</f>
        <v/>
      </c>
      <c r="F2716" s="31">
        <f>'M5 - Sparkling Water &amp; Soda'!K888</f>
        <v/>
      </c>
      <c r="G2716" s="30">
        <f>'M5 - Sparkling Water &amp; Soda'!AM888</f>
        <v/>
      </c>
      <c r="H2716" s="31">
        <f>'M5 - Sparkling Water &amp; Soda'!N888</f>
        <v/>
      </c>
      <c r="I2716" s="15">
        <f>'M5 - Sparkling Water &amp; Soda'!AJ888</f>
        <v/>
      </c>
      <c r="J2716" s="15" t="inlineStr">
        <is>
          <t>Capture live promo to assess.</t>
        </is>
      </c>
    </row>
    <row r="2717" ht="28" customHeight="1">
      <c r="A2717" s="15" t="inlineStr">
        <is>
          <t>Smartwater</t>
        </is>
      </c>
      <c r="B2717" s="15" t="inlineStr">
        <is>
          <t>Smartwater Sparkling | Lemon | single 591mL</t>
        </is>
      </c>
      <c r="C2717" s="15" t="inlineStr">
        <is>
          <t>5) Sparkling water &amp; soda</t>
        </is>
      </c>
      <c r="D2717" s="30">
        <f>'M5 - Sparkling Water &amp; Soda'!F889</f>
        <v/>
      </c>
      <c r="E2717" s="33">
        <f>'M5 - Sparkling Water &amp; Soda'!J889</f>
        <v/>
      </c>
      <c r="F2717" s="31">
        <f>'M5 - Sparkling Water &amp; Soda'!K889</f>
        <v/>
      </c>
      <c r="G2717" s="30">
        <f>'M5 - Sparkling Water &amp; Soda'!AM889</f>
        <v/>
      </c>
      <c r="H2717" s="31">
        <f>'M5 - Sparkling Water &amp; Soda'!N889</f>
        <v/>
      </c>
      <c r="I2717" s="15">
        <f>'M5 - Sparkling Water &amp; Soda'!AJ889</f>
        <v/>
      </c>
      <c r="J2717" s="15" t="inlineStr">
        <is>
          <t>Capture live promo to assess.</t>
        </is>
      </c>
    </row>
    <row r="2718" ht="28" customHeight="1">
      <c r="A2718" s="15" t="inlineStr">
        <is>
          <t>Smartwater</t>
        </is>
      </c>
      <c r="B2718" s="15" t="inlineStr">
        <is>
          <t>Smartwater Sparkling | Lemon | 6-pack 591mL</t>
        </is>
      </c>
      <c r="C2718" s="15" t="inlineStr">
        <is>
          <t>5) Sparkling water &amp; soda</t>
        </is>
      </c>
      <c r="D2718" s="30">
        <f>'M5 - Sparkling Water &amp; Soda'!F890</f>
        <v/>
      </c>
      <c r="E2718" s="33">
        <f>'M5 - Sparkling Water &amp; Soda'!J890</f>
        <v/>
      </c>
      <c r="F2718" s="31">
        <f>'M5 - Sparkling Water &amp; Soda'!K890</f>
        <v/>
      </c>
      <c r="G2718" s="30">
        <f>'M5 - Sparkling Water &amp; Soda'!AM890</f>
        <v/>
      </c>
      <c r="H2718" s="31">
        <f>'M5 - Sparkling Water &amp; Soda'!N890</f>
        <v/>
      </c>
      <c r="I2718" s="15">
        <f>'M5 - Sparkling Water &amp; Soda'!AJ890</f>
        <v/>
      </c>
      <c r="J2718" s="15" t="inlineStr">
        <is>
          <t>Capture live promo to assess.</t>
        </is>
      </c>
    </row>
    <row r="2719" ht="28" customHeight="1">
      <c r="A2719" s="15" t="inlineStr">
        <is>
          <t>Smartwater</t>
        </is>
      </c>
      <c r="B2719" s="15" t="inlineStr">
        <is>
          <t>Smartwater Sparkling | Lemon | 12-pack 591mL</t>
        </is>
      </c>
      <c r="C2719" s="15" t="inlineStr">
        <is>
          <t>5) Sparkling water &amp; soda</t>
        </is>
      </c>
      <c r="D2719" s="30">
        <f>'M5 - Sparkling Water &amp; Soda'!F891</f>
        <v/>
      </c>
      <c r="E2719" s="33">
        <f>'M5 - Sparkling Water &amp; Soda'!J891</f>
        <v/>
      </c>
      <c r="F2719" s="31">
        <f>'M5 - Sparkling Water &amp; Soda'!K891</f>
        <v/>
      </c>
      <c r="G2719" s="30">
        <f>'M5 - Sparkling Water &amp; Soda'!AM891</f>
        <v/>
      </c>
      <c r="H2719" s="31">
        <f>'M5 - Sparkling Water &amp; Soda'!N891</f>
        <v/>
      </c>
      <c r="I2719" s="15">
        <f>'M5 - Sparkling Water &amp; Soda'!AJ891</f>
        <v/>
      </c>
      <c r="J2719" s="15" t="inlineStr">
        <is>
          <t>Capture live promo to assess.</t>
        </is>
      </c>
    </row>
    <row r="2720" ht="28" customHeight="1">
      <c r="A2720" s="15" t="inlineStr">
        <is>
          <t>Smartwater</t>
        </is>
      </c>
      <c r="B2720" s="15" t="inlineStr">
        <is>
          <t>Smartwater Sparkling | Lemon | 24-pack 591mL</t>
        </is>
      </c>
      <c r="C2720" s="15" t="inlineStr">
        <is>
          <t>5) Sparkling water &amp; soda</t>
        </is>
      </c>
      <c r="D2720" s="30">
        <f>'M5 - Sparkling Water &amp; Soda'!F892</f>
        <v/>
      </c>
      <c r="E2720" s="33">
        <f>'M5 - Sparkling Water &amp; Soda'!J892</f>
        <v/>
      </c>
      <c r="F2720" s="31">
        <f>'M5 - Sparkling Water &amp; Soda'!K892</f>
        <v/>
      </c>
      <c r="G2720" s="30">
        <f>'M5 - Sparkling Water &amp; Soda'!AM892</f>
        <v/>
      </c>
      <c r="H2720" s="31">
        <f>'M5 - Sparkling Water &amp; Soda'!N892</f>
        <v/>
      </c>
      <c r="I2720" s="15">
        <f>'M5 - Sparkling Water &amp; Soda'!AJ892</f>
        <v/>
      </c>
      <c r="J2720" s="15" t="inlineStr">
        <is>
          <t>Capture live promo to assess.</t>
        </is>
      </c>
    </row>
    <row r="2721" ht="28" customHeight="1">
      <c r="A2721" s="15" t="inlineStr">
        <is>
          <t>Smartwater</t>
        </is>
      </c>
      <c r="B2721" s="15" t="inlineStr">
        <is>
          <t>Smartwater Sparkling | Cucumber-Lime | single 591mL</t>
        </is>
      </c>
      <c r="C2721" s="15" t="inlineStr">
        <is>
          <t>5) Sparkling water &amp; soda</t>
        </is>
      </c>
      <c r="D2721" s="30">
        <f>'M5 - Sparkling Water &amp; Soda'!F893</f>
        <v/>
      </c>
      <c r="E2721" s="33">
        <f>'M5 - Sparkling Water &amp; Soda'!J893</f>
        <v/>
      </c>
      <c r="F2721" s="31">
        <f>'M5 - Sparkling Water &amp; Soda'!K893</f>
        <v/>
      </c>
      <c r="G2721" s="30">
        <f>'M5 - Sparkling Water &amp; Soda'!AM893</f>
        <v/>
      </c>
      <c r="H2721" s="31">
        <f>'M5 - Sparkling Water &amp; Soda'!N893</f>
        <v/>
      </c>
      <c r="I2721" s="15">
        <f>'M5 - Sparkling Water &amp; Soda'!AJ893</f>
        <v/>
      </c>
      <c r="J2721" s="15" t="inlineStr">
        <is>
          <t>Capture live promo to assess.</t>
        </is>
      </c>
    </row>
    <row r="2722" ht="28" customHeight="1">
      <c r="A2722" s="15" t="inlineStr">
        <is>
          <t>Smartwater</t>
        </is>
      </c>
      <c r="B2722" s="15" t="inlineStr">
        <is>
          <t>Smartwater Sparkling | Cucumber-Lime | 6-pack 591mL</t>
        </is>
      </c>
      <c r="C2722" s="15" t="inlineStr">
        <is>
          <t>5) Sparkling water &amp; soda</t>
        </is>
      </c>
      <c r="D2722" s="30">
        <f>'M5 - Sparkling Water &amp; Soda'!F894</f>
        <v/>
      </c>
      <c r="E2722" s="33">
        <f>'M5 - Sparkling Water &amp; Soda'!J894</f>
        <v/>
      </c>
      <c r="F2722" s="31">
        <f>'M5 - Sparkling Water &amp; Soda'!K894</f>
        <v/>
      </c>
      <c r="G2722" s="30">
        <f>'M5 - Sparkling Water &amp; Soda'!AM894</f>
        <v/>
      </c>
      <c r="H2722" s="31">
        <f>'M5 - Sparkling Water &amp; Soda'!N894</f>
        <v/>
      </c>
      <c r="I2722" s="15">
        <f>'M5 - Sparkling Water &amp; Soda'!AJ894</f>
        <v/>
      </c>
      <c r="J2722" s="15" t="inlineStr">
        <is>
          <t>Capture live promo to assess.</t>
        </is>
      </c>
    </row>
    <row r="2723" ht="28" customHeight="1">
      <c r="A2723" s="15" t="inlineStr">
        <is>
          <t>Smartwater</t>
        </is>
      </c>
      <c r="B2723" s="15" t="inlineStr">
        <is>
          <t>Smartwater Sparkling | Cucumber-Lime | 12-pack 591mL</t>
        </is>
      </c>
      <c r="C2723" s="15" t="inlineStr">
        <is>
          <t>5) Sparkling water &amp; soda</t>
        </is>
      </c>
      <c r="D2723" s="30">
        <f>'M5 - Sparkling Water &amp; Soda'!F895</f>
        <v/>
      </c>
      <c r="E2723" s="33">
        <f>'M5 - Sparkling Water &amp; Soda'!J895</f>
        <v/>
      </c>
      <c r="F2723" s="31">
        <f>'M5 - Sparkling Water &amp; Soda'!K895</f>
        <v/>
      </c>
      <c r="G2723" s="30">
        <f>'M5 - Sparkling Water &amp; Soda'!AM895</f>
        <v/>
      </c>
      <c r="H2723" s="31">
        <f>'M5 - Sparkling Water &amp; Soda'!N895</f>
        <v/>
      </c>
      <c r="I2723" s="15">
        <f>'M5 - Sparkling Water &amp; Soda'!AJ895</f>
        <v/>
      </c>
      <c r="J2723" s="15" t="inlineStr">
        <is>
          <t>Capture live promo to assess.</t>
        </is>
      </c>
    </row>
    <row r="2724" ht="28" customHeight="1">
      <c r="A2724" s="15" t="inlineStr">
        <is>
          <t>Smartwater</t>
        </is>
      </c>
      <c r="B2724" s="15" t="inlineStr">
        <is>
          <t>Smartwater Sparkling | Cucumber-Lime | 24-pack 591mL</t>
        </is>
      </c>
      <c r="C2724" s="15" t="inlineStr">
        <is>
          <t>5) Sparkling water &amp; soda</t>
        </is>
      </c>
      <c r="D2724" s="30">
        <f>'M5 - Sparkling Water &amp; Soda'!F896</f>
        <v/>
      </c>
      <c r="E2724" s="33">
        <f>'M5 - Sparkling Water &amp; Soda'!J896</f>
        <v/>
      </c>
      <c r="F2724" s="31">
        <f>'M5 - Sparkling Water &amp; Soda'!K896</f>
        <v/>
      </c>
      <c r="G2724" s="30">
        <f>'M5 - Sparkling Water &amp; Soda'!AM896</f>
        <v/>
      </c>
      <c r="H2724" s="31">
        <f>'M5 - Sparkling Water &amp; Soda'!N896</f>
        <v/>
      </c>
      <c r="I2724" s="15">
        <f>'M5 - Sparkling Water &amp; Soda'!AJ896</f>
        <v/>
      </c>
      <c r="J2724" s="15" t="inlineStr">
        <is>
          <t>Capture live promo to assess.</t>
        </is>
      </c>
    </row>
    <row r="2725" ht="28" customHeight="1">
      <c r="A2725" s="15" t="inlineStr">
        <is>
          <t>Smartwater</t>
        </is>
      </c>
      <c r="B2725" s="15" t="inlineStr">
        <is>
          <t>Smartwater Sparkling | Watermelon-Mint | single 591mL</t>
        </is>
      </c>
      <c r="C2725" s="15" t="inlineStr">
        <is>
          <t>5) Sparkling water &amp; soda</t>
        </is>
      </c>
      <c r="D2725" s="30">
        <f>'M5 - Sparkling Water &amp; Soda'!F897</f>
        <v/>
      </c>
      <c r="E2725" s="33">
        <f>'M5 - Sparkling Water &amp; Soda'!J897</f>
        <v/>
      </c>
      <c r="F2725" s="31">
        <f>'M5 - Sparkling Water &amp; Soda'!K897</f>
        <v/>
      </c>
      <c r="G2725" s="30">
        <f>'M5 - Sparkling Water &amp; Soda'!AM897</f>
        <v/>
      </c>
      <c r="H2725" s="31">
        <f>'M5 - Sparkling Water &amp; Soda'!N897</f>
        <v/>
      </c>
      <c r="I2725" s="15">
        <f>'M5 - Sparkling Water &amp; Soda'!AJ897</f>
        <v/>
      </c>
      <c r="J2725" s="15" t="inlineStr">
        <is>
          <t>Capture live promo to assess.</t>
        </is>
      </c>
    </row>
    <row r="2726" ht="28" customHeight="1">
      <c r="A2726" s="15" t="inlineStr">
        <is>
          <t>Smartwater</t>
        </is>
      </c>
      <c r="B2726" s="15" t="inlineStr">
        <is>
          <t>Smartwater Sparkling | Watermelon-Mint | 6-pack 591mL</t>
        </is>
      </c>
      <c r="C2726" s="15" t="inlineStr">
        <is>
          <t>5) Sparkling water &amp; soda</t>
        </is>
      </c>
      <c r="D2726" s="30">
        <f>'M5 - Sparkling Water &amp; Soda'!F898</f>
        <v/>
      </c>
      <c r="E2726" s="33">
        <f>'M5 - Sparkling Water &amp; Soda'!J898</f>
        <v/>
      </c>
      <c r="F2726" s="31">
        <f>'M5 - Sparkling Water &amp; Soda'!K898</f>
        <v/>
      </c>
      <c r="G2726" s="30">
        <f>'M5 - Sparkling Water &amp; Soda'!AM898</f>
        <v/>
      </c>
      <c r="H2726" s="31">
        <f>'M5 - Sparkling Water &amp; Soda'!N898</f>
        <v/>
      </c>
      <c r="I2726" s="15">
        <f>'M5 - Sparkling Water &amp; Soda'!AJ898</f>
        <v/>
      </c>
      <c r="J2726" s="15" t="inlineStr">
        <is>
          <t>Capture live promo to assess.</t>
        </is>
      </c>
    </row>
    <row r="2727" ht="28" customHeight="1">
      <c r="A2727" s="15" t="inlineStr">
        <is>
          <t>Smartwater</t>
        </is>
      </c>
      <c r="B2727" s="15" t="inlineStr">
        <is>
          <t>Smartwater Sparkling | Watermelon-Mint | 12-pack 591mL</t>
        </is>
      </c>
      <c r="C2727" s="15" t="inlineStr">
        <is>
          <t>5) Sparkling water &amp; soda</t>
        </is>
      </c>
      <c r="D2727" s="30">
        <f>'M5 - Sparkling Water &amp; Soda'!F899</f>
        <v/>
      </c>
      <c r="E2727" s="33">
        <f>'M5 - Sparkling Water &amp; Soda'!J899</f>
        <v/>
      </c>
      <c r="F2727" s="31">
        <f>'M5 - Sparkling Water &amp; Soda'!K899</f>
        <v/>
      </c>
      <c r="G2727" s="30">
        <f>'M5 - Sparkling Water &amp; Soda'!AM899</f>
        <v/>
      </c>
      <c r="H2727" s="31">
        <f>'M5 - Sparkling Water &amp; Soda'!N899</f>
        <v/>
      </c>
      <c r="I2727" s="15">
        <f>'M5 - Sparkling Water &amp; Soda'!AJ899</f>
        <v/>
      </c>
      <c r="J2727" s="15" t="inlineStr">
        <is>
          <t>Capture live promo to assess.</t>
        </is>
      </c>
    </row>
    <row r="2728" ht="28" customHeight="1">
      <c r="A2728" s="15" t="inlineStr">
        <is>
          <t>Smartwater</t>
        </is>
      </c>
      <c r="B2728" s="15" t="inlineStr">
        <is>
          <t>Smartwater Sparkling | Watermelon-Mint | 24-pack 591mL</t>
        </is>
      </c>
      <c r="C2728" s="15" t="inlineStr">
        <is>
          <t>5) Sparkling water &amp; soda</t>
        </is>
      </c>
      <c r="D2728" s="30">
        <f>'M5 - Sparkling Water &amp; Soda'!F900</f>
        <v/>
      </c>
      <c r="E2728" s="33">
        <f>'M5 - Sparkling Water &amp; Soda'!J900</f>
        <v/>
      </c>
      <c r="F2728" s="31">
        <f>'M5 - Sparkling Water &amp; Soda'!K900</f>
        <v/>
      </c>
      <c r="G2728" s="30">
        <f>'M5 - Sparkling Water &amp; Soda'!AM900</f>
        <v/>
      </c>
      <c r="H2728" s="31">
        <f>'M5 - Sparkling Water &amp; Soda'!N900</f>
        <v/>
      </c>
      <c r="I2728" s="15">
        <f>'M5 - Sparkling Water &amp; Soda'!AJ900</f>
        <v/>
      </c>
      <c r="J2728" s="15" t="inlineStr">
        <is>
          <t>Capture live promo to assess.</t>
        </is>
      </c>
    </row>
    <row r="2729" ht="28" customHeight="1">
      <c r="A2729" s="15" t="inlineStr">
        <is>
          <t>Propel</t>
        </is>
      </c>
      <c r="B2729" s="15" t="inlineStr">
        <is>
          <t>Propel Electrolyte Water | Berry | single 591mL</t>
        </is>
      </c>
      <c r="C2729" s="15" t="inlineStr">
        <is>
          <t>2) Electrolyte beverage (RTD)</t>
        </is>
      </c>
      <c r="D2729" s="30">
        <f>'M2 - Electrolyte RTD'!F322</f>
        <v/>
      </c>
      <c r="E2729" s="33">
        <f>'M2 - Electrolyte RTD'!J322</f>
        <v/>
      </c>
      <c r="F2729" s="31">
        <f>'M2 - Electrolyte RTD'!K322</f>
        <v/>
      </c>
      <c r="G2729" s="30">
        <f>'M2 - Electrolyte RTD'!AM322</f>
        <v/>
      </c>
      <c r="H2729" s="31">
        <f>'M2 - Electrolyte RTD'!N322</f>
        <v/>
      </c>
      <c r="I2729" s="15">
        <f>'M2 - Electrolyte RTD'!AJ322</f>
        <v/>
      </c>
      <c r="J2729" s="15" t="inlineStr">
        <is>
          <t>Capture live promo to assess.</t>
        </is>
      </c>
    </row>
    <row r="2730" ht="28" customHeight="1">
      <c r="A2730" s="15" t="inlineStr">
        <is>
          <t>Propel</t>
        </is>
      </c>
      <c r="B2730" s="15" t="inlineStr">
        <is>
          <t>Propel Electrolyte Water | Berry | 6-pack 591mL</t>
        </is>
      </c>
      <c r="C2730" s="15" t="inlineStr">
        <is>
          <t>2) Electrolyte beverage (RTD)</t>
        </is>
      </c>
      <c r="D2730" s="30">
        <f>'M2 - Electrolyte RTD'!F323</f>
        <v/>
      </c>
      <c r="E2730" s="33">
        <f>'M2 - Electrolyte RTD'!J323</f>
        <v/>
      </c>
      <c r="F2730" s="31">
        <f>'M2 - Electrolyte RTD'!K323</f>
        <v/>
      </c>
      <c r="G2730" s="30">
        <f>'M2 - Electrolyte RTD'!AM323</f>
        <v/>
      </c>
      <c r="H2730" s="31">
        <f>'M2 - Electrolyte RTD'!N323</f>
        <v/>
      </c>
      <c r="I2730" s="15">
        <f>'M2 - Electrolyte RTD'!AJ323</f>
        <v/>
      </c>
      <c r="J2730" s="15" t="inlineStr">
        <is>
          <t>Capture live promo to assess.</t>
        </is>
      </c>
    </row>
    <row r="2731" ht="28" customHeight="1">
      <c r="A2731" s="15" t="inlineStr">
        <is>
          <t>Propel</t>
        </is>
      </c>
      <c r="B2731" s="15" t="inlineStr">
        <is>
          <t>Propel Electrolyte Water | Berry | 12-pack 591mL</t>
        </is>
      </c>
      <c r="C2731" s="15" t="inlineStr">
        <is>
          <t>2) Electrolyte beverage (RTD)</t>
        </is>
      </c>
      <c r="D2731" s="30">
        <f>'M2 - Electrolyte RTD'!F324</f>
        <v/>
      </c>
      <c r="E2731" s="33">
        <f>'M2 - Electrolyte RTD'!J324</f>
        <v/>
      </c>
      <c r="F2731" s="31">
        <f>'M2 - Electrolyte RTD'!K324</f>
        <v/>
      </c>
      <c r="G2731" s="30">
        <f>'M2 - Electrolyte RTD'!AM324</f>
        <v/>
      </c>
      <c r="H2731" s="31">
        <f>'M2 - Electrolyte RTD'!N324</f>
        <v/>
      </c>
      <c r="I2731" s="15">
        <f>'M2 - Electrolyte RTD'!AJ324</f>
        <v/>
      </c>
      <c r="J2731" s="15" t="inlineStr">
        <is>
          <t>Capture live promo to assess.</t>
        </is>
      </c>
    </row>
    <row r="2732" ht="28" customHeight="1">
      <c r="A2732" s="15" t="inlineStr">
        <is>
          <t>Propel</t>
        </is>
      </c>
      <c r="B2732" s="15" t="inlineStr">
        <is>
          <t>Propel Electrolyte Water | Berry | 24-pack 591mL</t>
        </is>
      </c>
      <c r="C2732" s="15" t="inlineStr">
        <is>
          <t>2) Electrolyte beverage (RTD)</t>
        </is>
      </c>
      <c r="D2732" s="30">
        <f>'M2 - Electrolyte RTD'!F325</f>
        <v/>
      </c>
      <c r="E2732" s="33">
        <f>'M2 - Electrolyte RTD'!J325</f>
        <v/>
      </c>
      <c r="F2732" s="31">
        <f>'M2 - Electrolyte RTD'!K325</f>
        <v/>
      </c>
      <c r="G2732" s="30">
        <f>'M2 - Electrolyte RTD'!AM325</f>
        <v/>
      </c>
      <c r="H2732" s="31">
        <f>'M2 - Electrolyte RTD'!N325</f>
        <v/>
      </c>
      <c r="I2732" s="15">
        <f>'M2 - Electrolyte RTD'!AJ325</f>
        <v/>
      </c>
      <c r="J2732" s="15" t="inlineStr">
        <is>
          <t>Capture live promo to assess.</t>
        </is>
      </c>
    </row>
    <row r="2733" ht="28" customHeight="1">
      <c r="A2733" s="15" t="inlineStr">
        <is>
          <t>Propel</t>
        </is>
      </c>
      <c r="B2733" s="15" t="inlineStr">
        <is>
          <t>Propel Electrolyte Water | Grape | single 591mL</t>
        </is>
      </c>
      <c r="C2733" s="15" t="inlineStr">
        <is>
          <t>2) Electrolyte beverage (RTD)</t>
        </is>
      </c>
      <c r="D2733" s="30">
        <f>'M2 - Electrolyte RTD'!F326</f>
        <v/>
      </c>
      <c r="E2733" s="33">
        <f>'M2 - Electrolyte RTD'!J326</f>
        <v/>
      </c>
      <c r="F2733" s="31">
        <f>'M2 - Electrolyte RTD'!K326</f>
        <v/>
      </c>
      <c r="G2733" s="30">
        <f>'M2 - Electrolyte RTD'!AM326</f>
        <v/>
      </c>
      <c r="H2733" s="31">
        <f>'M2 - Electrolyte RTD'!N326</f>
        <v/>
      </c>
      <c r="I2733" s="15">
        <f>'M2 - Electrolyte RTD'!AJ326</f>
        <v/>
      </c>
      <c r="J2733" s="15" t="inlineStr">
        <is>
          <t>Capture live promo to assess.</t>
        </is>
      </c>
    </row>
    <row r="2734" ht="28" customHeight="1">
      <c r="A2734" s="15" t="inlineStr">
        <is>
          <t>Propel</t>
        </is>
      </c>
      <c r="B2734" s="15" t="inlineStr">
        <is>
          <t>Propel Electrolyte Water | Grape | 6-pack 591mL</t>
        </is>
      </c>
      <c r="C2734" s="15" t="inlineStr">
        <is>
          <t>2) Electrolyte beverage (RTD)</t>
        </is>
      </c>
      <c r="D2734" s="30">
        <f>'M2 - Electrolyte RTD'!F327</f>
        <v/>
      </c>
      <c r="E2734" s="33">
        <f>'M2 - Electrolyte RTD'!J327</f>
        <v/>
      </c>
      <c r="F2734" s="31">
        <f>'M2 - Electrolyte RTD'!K327</f>
        <v/>
      </c>
      <c r="G2734" s="30">
        <f>'M2 - Electrolyte RTD'!AM327</f>
        <v/>
      </c>
      <c r="H2734" s="31">
        <f>'M2 - Electrolyte RTD'!N327</f>
        <v/>
      </c>
      <c r="I2734" s="15">
        <f>'M2 - Electrolyte RTD'!AJ327</f>
        <v/>
      </c>
      <c r="J2734" s="15" t="inlineStr">
        <is>
          <t>Capture live promo to assess.</t>
        </is>
      </c>
    </row>
    <row r="2735" ht="28" customHeight="1">
      <c r="A2735" s="15" t="inlineStr">
        <is>
          <t>Propel</t>
        </is>
      </c>
      <c r="B2735" s="15" t="inlineStr">
        <is>
          <t>Propel Electrolyte Water | Grape | 12-pack 591mL</t>
        </is>
      </c>
      <c r="C2735" s="15" t="inlineStr">
        <is>
          <t>2) Electrolyte beverage (RTD)</t>
        </is>
      </c>
      <c r="D2735" s="30">
        <f>'M2 - Electrolyte RTD'!F328</f>
        <v/>
      </c>
      <c r="E2735" s="33">
        <f>'M2 - Electrolyte RTD'!J328</f>
        <v/>
      </c>
      <c r="F2735" s="31">
        <f>'M2 - Electrolyte RTD'!K328</f>
        <v/>
      </c>
      <c r="G2735" s="30">
        <f>'M2 - Electrolyte RTD'!AM328</f>
        <v/>
      </c>
      <c r="H2735" s="31">
        <f>'M2 - Electrolyte RTD'!N328</f>
        <v/>
      </c>
      <c r="I2735" s="15">
        <f>'M2 - Electrolyte RTD'!AJ328</f>
        <v/>
      </c>
      <c r="J2735" s="15" t="inlineStr">
        <is>
          <t>Capture live promo to assess.</t>
        </is>
      </c>
    </row>
    <row r="2736" ht="28" customHeight="1">
      <c r="A2736" s="15" t="inlineStr">
        <is>
          <t>Propel</t>
        </is>
      </c>
      <c r="B2736" s="15" t="inlineStr">
        <is>
          <t>Propel Electrolyte Water | Grape | 24-pack 591mL</t>
        </is>
      </c>
      <c r="C2736" s="15" t="inlineStr">
        <is>
          <t>2) Electrolyte beverage (RTD)</t>
        </is>
      </c>
      <c r="D2736" s="30">
        <f>'M2 - Electrolyte RTD'!F329</f>
        <v/>
      </c>
      <c r="E2736" s="33">
        <f>'M2 - Electrolyte RTD'!J329</f>
        <v/>
      </c>
      <c r="F2736" s="31">
        <f>'M2 - Electrolyte RTD'!K329</f>
        <v/>
      </c>
      <c r="G2736" s="30">
        <f>'M2 - Electrolyte RTD'!AM329</f>
        <v/>
      </c>
      <c r="H2736" s="31">
        <f>'M2 - Electrolyte RTD'!N329</f>
        <v/>
      </c>
      <c r="I2736" s="15">
        <f>'M2 - Electrolyte RTD'!AJ329</f>
        <v/>
      </c>
      <c r="J2736" s="15" t="inlineStr">
        <is>
          <t>Capture live promo to assess.</t>
        </is>
      </c>
    </row>
    <row r="2737" ht="28" customHeight="1">
      <c r="A2737" s="15" t="inlineStr">
        <is>
          <t>Propel</t>
        </is>
      </c>
      <c r="B2737" s="15" t="inlineStr">
        <is>
          <t>Propel Electrolyte Water | Kiwi Strawberry | single 591mL</t>
        </is>
      </c>
      <c r="C2737" s="15" t="inlineStr">
        <is>
          <t>2) Electrolyte beverage (RTD)</t>
        </is>
      </c>
      <c r="D2737" s="30">
        <f>'M2 - Electrolyte RTD'!F330</f>
        <v/>
      </c>
      <c r="E2737" s="33">
        <f>'M2 - Electrolyte RTD'!J330</f>
        <v/>
      </c>
      <c r="F2737" s="31">
        <f>'M2 - Electrolyte RTD'!K330</f>
        <v/>
      </c>
      <c r="G2737" s="30">
        <f>'M2 - Electrolyte RTD'!AM330</f>
        <v/>
      </c>
      <c r="H2737" s="31">
        <f>'M2 - Electrolyte RTD'!N330</f>
        <v/>
      </c>
      <c r="I2737" s="15">
        <f>'M2 - Electrolyte RTD'!AJ330</f>
        <v/>
      </c>
      <c r="J2737" s="15" t="inlineStr">
        <is>
          <t>Capture live promo to assess.</t>
        </is>
      </c>
    </row>
    <row r="2738" ht="28" customHeight="1">
      <c r="A2738" s="15" t="inlineStr">
        <is>
          <t>Propel</t>
        </is>
      </c>
      <c r="B2738" s="15" t="inlineStr">
        <is>
          <t>Propel Electrolyte Water | Kiwi Strawberry | 6-pack 591mL</t>
        </is>
      </c>
      <c r="C2738" s="15" t="inlineStr">
        <is>
          <t>2) Electrolyte beverage (RTD)</t>
        </is>
      </c>
      <c r="D2738" s="30">
        <f>'M2 - Electrolyte RTD'!F331</f>
        <v/>
      </c>
      <c r="E2738" s="33">
        <f>'M2 - Electrolyte RTD'!J331</f>
        <v/>
      </c>
      <c r="F2738" s="31">
        <f>'M2 - Electrolyte RTD'!K331</f>
        <v/>
      </c>
      <c r="G2738" s="30">
        <f>'M2 - Electrolyte RTD'!AM331</f>
        <v/>
      </c>
      <c r="H2738" s="31">
        <f>'M2 - Electrolyte RTD'!N331</f>
        <v/>
      </c>
      <c r="I2738" s="15">
        <f>'M2 - Electrolyte RTD'!AJ331</f>
        <v/>
      </c>
      <c r="J2738" s="15" t="inlineStr">
        <is>
          <t>Capture live promo to assess.</t>
        </is>
      </c>
    </row>
    <row r="2739" ht="28" customHeight="1">
      <c r="A2739" s="15" t="inlineStr">
        <is>
          <t>Propel</t>
        </is>
      </c>
      <c r="B2739" s="15" t="inlineStr">
        <is>
          <t>Propel Electrolyte Water | Kiwi Strawberry | 12-pack 591mL</t>
        </is>
      </c>
      <c r="C2739" s="15" t="inlineStr">
        <is>
          <t>2) Electrolyte beverage (RTD)</t>
        </is>
      </c>
      <c r="D2739" s="30">
        <f>'M2 - Electrolyte RTD'!F332</f>
        <v/>
      </c>
      <c r="E2739" s="33">
        <f>'M2 - Electrolyte RTD'!J332</f>
        <v/>
      </c>
      <c r="F2739" s="31">
        <f>'M2 - Electrolyte RTD'!K332</f>
        <v/>
      </c>
      <c r="G2739" s="30">
        <f>'M2 - Electrolyte RTD'!AM332</f>
        <v/>
      </c>
      <c r="H2739" s="31">
        <f>'M2 - Electrolyte RTD'!N332</f>
        <v/>
      </c>
      <c r="I2739" s="15">
        <f>'M2 - Electrolyte RTD'!AJ332</f>
        <v/>
      </c>
      <c r="J2739" s="15" t="inlineStr">
        <is>
          <t>Capture live promo to assess.</t>
        </is>
      </c>
    </row>
    <row r="2740" ht="28" customHeight="1">
      <c r="A2740" s="15" t="inlineStr">
        <is>
          <t>Propel</t>
        </is>
      </c>
      <c r="B2740" s="15" t="inlineStr">
        <is>
          <t>Propel Electrolyte Water | Kiwi Strawberry | 24-pack 591mL</t>
        </is>
      </c>
      <c r="C2740" s="15" t="inlineStr">
        <is>
          <t>2) Electrolyte beverage (RTD)</t>
        </is>
      </c>
      <c r="D2740" s="30">
        <f>'M2 - Electrolyte RTD'!F333</f>
        <v/>
      </c>
      <c r="E2740" s="33">
        <f>'M2 - Electrolyte RTD'!J333</f>
        <v/>
      </c>
      <c r="F2740" s="31">
        <f>'M2 - Electrolyte RTD'!K333</f>
        <v/>
      </c>
      <c r="G2740" s="30">
        <f>'M2 - Electrolyte RTD'!AM333</f>
        <v/>
      </c>
      <c r="H2740" s="31">
        <f>'M2 - Electrolyte RTD'!N333</f>
        <v/>
      </c>
      <c r="I2740" s="15">
        <f>'M2 - Electrolyte RTD'!AJ333</f>
        <v/>
      </c>
      <c r="J2740" s="15" t="inlineStr">
        <is>
          <t>Capture live promo to assess.</t>
        </is>
      </c>
    </row>
    <row r="2741" ht="28" customHeight="1">
      <c r="A2741" s="15" t="inlineStr">
        <is>
          <t>Propel</t>
        </is>
      </c>
      <c r="B2741" s="15" t="inlineStr">
        <is>
          <t>Propel Electrolyte Water | Watermelon | single 591mL</t>
        </is>
      </c>
      <c r="C2741" s="15" t="inlineStr">
        <is>
          <t>2) Electrolyte beverage (RTD)</t>
        </is>
      </c>
      <c r="D2741" s="30">
        <f>'M2 - Electrolyte RTD'!F334</f>
        <v/>
      </c>
      <c r="E2741" s="33">
        <f>'M2 - Electrolyte RTD'!J334</f>
        <v/>
      </c>
      <c r="F2741" s="31">
        <f>'M2 - Electrolyte RTD'!K334</f>
        <v/>
      </c>
      <c r="G2741" s="30">
        <f>'M2 - Electrolyte RTD'!AM334</f>
        <v/>
      </c>
      <c r="H2741" s="31">
        <f>'M2 - Electrolyte RTD'!N334</f>
        <v/>
      </c>
      <c r="I2741" s="15">
        <f>'M2 - Electrolyte RTD'!AJ334</f>
        <v/>
      </c>
      <c r="J2741" s="15" t="inlineStr">
        <is>
          <t>Capture live promo to assess.</t>
        </is>
      </c>
    </row>
    <row r="2742" ht="28" customHeight="1">
      <c r="A2742" s="15" t="inlineStr">
        <is>
          <t>Propel</t>
        </is>
      </c>
      <c r="B2742" s="15" t="inlineStr">
        <is>
          <t>Propel Electrolyte Water | Watermelon | 6-pack 591mL</t>
        </is>
      </c>
      <c r="C2742" s="15" t="inlineStr">
        <is>
          <t>2) Electrolyte beverage (RTD)</t>
        </is>
      </c>
      <c r="D2742" s="30">
        <f>'M2 - Electrolyte RTD'!F335</f>
        <v/>
      </c>
      <c r="E2742" s="33">
        <f>'M2 - Electrolyte RTD'!J335</f>
        <v/>
      </c>
      <c r="F2742" s="31">
        <f>'M2 - Electrolyte RTD'!K335</f>
        <v/>
      </c>
      <c r="G2742" s="30">
        <f>'M2 - Electrolyte RTD'!AM335</f>
        <v/>
      </c>
      <c r="H2742" s="31">
        <f>'M2 - Electrolyte RTD'!N335</f>
        <v/>
      </c>
      <c r="I2742" s="15">
        <f>'M2 - Electrolyte RTD'!AJ335</f>
        <v/>
      </c>
      <c r="J2742" s="15" t="inlineStr">
        <is>
          <t>Capture live promo to assess.</t>
        </is>
      </c>
    </row>
    <row r="2743" ht="28" customHeight="1">
      <c r="A2743" s="15" t="inlineStr">
        <is>
          <t>Propel</t>
        </is>
      </c>
      <c r="B2743" s="15" t="inlineStr">
        <is>
          <t>Propel Electrolyte Water | Watermelon | 12-pack 591mL</t>
        </is>
      </c>
      <c r="C2743" s="15" t="inlineStr">
        <is>
          <t>2) Electrolyte beverage (RTD)</t>
        </is>
      </c>
      <c r="D2743" s="30">
        <f>'M2 - Electrolyte RTD'!F336</f>
        <v/>
      </c>
      <c r="E2743" s="33">
        <f>'M2 - Electrolyte RTD'!J336</f>
        <v/>
      </c>
      <c r="F2743" s="31">
        <f>'M2 - Electrolyte RTD'!K336</f>
        <v/>
      </c>
      <c r="G2743" s="30">
        <f>'M2 - Electrolyte RTD'!AM336</f>
        <v/>
      </c>
      <c r="H2743" s="31">
        <f>'M2 - Electrolyte RTD'!N336</f>
        <v/>
      </c>
      <c r="I2743" s="15">
        <f>'M2 - Electrolyte RTD'!AJ336</f>
        <v/>
      </c>
      <c r="J2743" s="15" t="inlineStr">
        <is>
          <t>Capture live promo to assess.</t>
        </is>
      </c>
    </row>
    <row r="2744" ht="28" customHeight="1">
      <c r="A2744" s="15" t="inlineStr">
        <is>
          <t>Propel</t>
        </is>
      </c>
      <c r="B2744" s="15" t="inlineStr">
        <is>
          <t>Propel Electrolyte Water | Watermelon | 24-pack 591mL</t>
        </is>
      </c>
      <c r="C2744" s="15" t="inlineStr">
        <is>
          <t>2) Electrolyte beverage (RTD)</t>
        </is>
      </c>
      <c r="D2744" s="30">
        <f>'M2 - Electrolyte RTD'!F337</f>
        <v/>
      </c>
      <c r="E2744" s="33">
        <f>'M2 - Electrolyte RTD'!J337</f>
        <v/>
      </c>
      <c r="F2744" s="31">
        <f>'M2 - Electrolyte RTD'!K337</f>
        <v/>
      </c>
      <c r="G2744" s="30">
        <f>'M2 - Electrolyte RTD'!AM337</f>
        <v/>
      </c>
      <c r="H2744" s="31">
        <f>'M2 - Electrolyte RTD'!N337</f>
        <v/>
      </c>
      <c r="I2744" s="15">
        <f>'M2 - Electrolyte RTD'!AJ337</f>
        <v/>
      </c>
      <c r="J2744" s="15" t="inlineStr">
        <is>
          <t>Capture live promo to assess.</t>
        </is>
      </c>
    </row>
    <row r="2745" ht="28" customHeight="1">
      <c r="A2745" s="15" t="inlineStr">
        <is>
          <t>Propel</t>
        </is>
      </c>
      <c r="B2745" s="15" t="inlineStr">
        <is>
          <t>Propel Electrolyte Water | Lemon | single 591mL</t>
        </is>
      </c>
      <c r="C2745" s="15" t="inlineStr">
        <is>
          <t>2) Electrolyte beverage (RTD)</t>
        </is>
      </c>
      <c r="D2745" s="30">
        <f>'M2 - Electrolyte RTD'!F338</f>
        <v/>
      </c>
      <c r="E2745" s="33">
        <f>'M2 - Electrolyte RTD'!J338</f>
        <v/>
      </c>
      <c r="F2745" s="31">
        <f>'M2 - Electrolyte RTD'!K338</f>
        <v/>
      </c>
      <c r="G2745" s="30">
        <f>'M2 - Electrolyte RTD'!AM338</f>
        <v/>
      </c>
      <c r="H2745" s="31">
        <f>'M2 - Electrolyte RTD'!N338</f>
        <v/>
      </c>
      <c r="I2745" s="15">
        <f>'M2 - Electrolyte RTD'!AJ338</f>
        <v/>
      </c>
      <c r="J2745" s="15" t="inlineStr">
        <is>
          <t>Capture live promo to assess.</t>
        </is>
      </c>
    </row>
    <row r="2746" ht="28" customHeight="1">
      <c r="A2746" s="15" t="inlineStr">
        <is>
          <t>Propel</t>
        </is>
      </c>
      <c r="B2746" s="15" t="inlineStr">
        <is>
          <t>Propel Electrolyte Water | Lemon | 6-pack 591mL</t>
        </is>
      </c>
      <c r="C2746" s="15" t="inlineStr">
        <is>
          <t>2) Electrolyte beverage (RTD)</t>
        </is>
      </c>
      <c r="D2746" s="30">
        <f>'M2 - Electrolyte RTD'!F339</f>
        <v/>
      </c>
      <c r="E2746" s="33">
        <f>'M2 - Electrolyte RTD'!J339</f>
        <v/>
      </c>
      <c r="F2746" s="31">
        <f>'M2 - Electrolyte RTD'!K339</f>
        <v/>
      </c>
      <c r="G2746" s="30">
        <f>'M2 - Electrolyte RTD'!AM339</f>
        <v/>
      </c>
      <c r="H2746" s="31">
        <f>'M2 - Electrolyte RTD'!N339</f>
        <v/>
      </c>
      <c r="I2746" s="15">
        <f>'M2 - Electrolyte RTD'!AJ339</f>
        <v/>
      </c>
      <c r="J2746" s="15" t="inlineStr">
        <is>
          <t>Capture live promo to assess.</t>
        </is>
      </c>
    </row>
    <row r="2747" ht="28" customHeight="1">
      <c r="A2747" s="15" t="inlineStr">
        <is>
          <t>Propel</t>
        </is>
      </c>
      <c r="B2747" s="15" t="inlineStr">
        <is>
          <t>Propel Electrolyte Water | Lemon | 12-pack 591mL</t>
        </is>
      </c>
      <c r="C2747" s="15" t="inlineStr">
        <is>
          <t>2) Electrolyte beverage (RTD)</t>
        </is>
      </c>
      <c r="D2747" s="30">
        <f>'M2 - Electrolyte RTD'!F340</f>
        <v/>
      </c>
      <c r="E2747" s="33">
        <f>'M2 - Electrolyte RTD'!J340</f>
        <v/>
      </c>
      <c r="F2747" s="31">
        <f>'M2 - Electrolyte RTD'!K340</f>
        <v/>
      </c>
      <c r="G2747" s="30">
        <f>'M2 - Electrolyte RTD'!AM340</f>
        <v/>
      </c>
      <c r="H2747" s="31">
        <f>'M2 - Electrolyte RTD'!N340</f>
        <v/>
      </c>
      <c r="I2747" s="15">
        <f>'M2 - Electrolyte RTD'!AJ340</f>
        <v/>
      </c>
      <c r="J2747" s="15" t="inlineStr">
        <is>
          <t>Capture live promo to assess.</t>
        </is>
      </c>
    </row>
    <row r="2748" ht="28" customHeight="1">
      <c r="A2748" s="15" t="inlineStr">
        <is>
          <t>Propel</t>
        </is>
      </c>
      <c r="B2748" s="15" t="inlineStr">
        <is>
          <t>Propel Electrolyte Water | Lemon | 24-pack 591mL</t>
        </is>
      </c>
      <c r="C2748" s="15" t="inlineStr">
        <is>
          <t>2) Electrolyte beverage (RTD)</t>
        </is>
      </c>
      <c r="D2748" s="30">
        <f>'M2 - Electrolyte RTD'!F341</f>
        <v/>
      </c>
      <c r="E2748" s="33">
        <f>'M2 - Electrolyte RTD'!J341</f>
        <v/>
      </c>
      <c r="F2748" s="31">
        <f>'M2 - Electrolyte RTD'!K341</f>
        <v/>
      </c>
      <c r="G2748" s="30">
        <f>'M2 - Electrolyte RTD'!AM341</f>
        <v/>
      </c>
      <c r="H2748" s="31">
        <f>'M2 - Electrolyte RTD'!N341</f>
        <v/>
      </c>
      <c r="I2748" s="15">
        <f>'M2 - Electrolyte RTD'!AJ341</f>
        <v/>
      </c>
      <c r="J2748" s="15" t="inlineStr">
        <is>
          <t>Capture live promo to assess.</t>
        </is>
      </c>
    </row>
    <row r="2749" ht="28" customHeight="1">
      <c r="A2749" s="15" t="inlineStr">
        <is>
          <t>Propel</t>
        </is>
      </c>
      <c r="B2749" s="15" t="inlineStr">
        <is>
          <t>Propel Electrolyte Water | Black Cherry | single 591mL</t>
        </is>
      </c>
      <c r="C2749" s="15" t="inlineStr">
        <is>
          <t>2) Electrolyte beverage (RTD)</t>
        </is>
      </c>
      <c r="D2749" s="30">
        <f>'M2 - Electrolyte RTD'!F342</f>
        <v/>
      </c>
      <c r="E2749" s="33">
        <f>'M2 - Electrolyte RTD'!J342</f>
        <v/>
      </c>
      <c r="F2749" s="31">
        <f>'M2 - Electrolyte RTD'!K342</f>
        <v/>
      </c>
      <c r="G2749" s="30">
        <f>'M2 - Electrolyte RTD'!AM342</f>
        <v/>
      </c>
      <c r="H2749" s="31">
        <f>'M2 - Electrolyte RTD'!N342</f>
        <v/>
      </c>
      <c r="I2749" s="15">
        <f>'M2 - Electrolyte RTD'!AJ342</f>
        <v/>
      </c>
      <c r="J2749" s="15" t="inlineStr">
        <is>
          <t>Capture live promo to assess.</t>
        </is>
      </c>
    </row>
    <row r="2750" ht="28" customHeight="1">
      <c r="A2750" s="15" t="inlineStr">
        <is>
          <t>Propel</t>
        </is>
      </c>
      <c r="B2750" s="15" t="inlineStr">
        <is>
          <t>Propel Electrolyte Water | Black Cherry | 6-pack 591mL</t>
        </is>
      </c>
      <c r="C2750" s="15" t="inlineStr">
        <is>
          <t>2) Electrolyte beverage (RTD)</t>
        </is>
      </c>
      <c r="D2750" s="30">
        <f>'M2 - Electrolyte RTD'!F343</f>
        <v/>
      </c>
      <c r="E2750" s="33">
        <f>'M2 - Electrolyte RTD'!J343</f>
        <v/>
      </c>
      <c r="F2750" s="31">
        <f>'M2 - Electrolyte RTD'!K343</f>
        <v/>
      </c>
      <c r="G2750" s="30">
        <f>'M2 - Electrolyte RTD'!AM343</f>
        <v/>
      </c>
      <c r="H2750" s="31">
        <f>'M2 - Electrolyte RTD'!N343</f>
        <v/>
      </c>
      <c r="I2750" s="15">
        <f>'M2 - Electrolyte RTD'!AJ343</f>
        <v/>
      </c>
      <c r="J2750" s="15" t="inlineStr">
        <is>
          <t>Capture live promo to assess.</t>
        </is>
      </c>
    </row>
    <row r="2751" ht="28" customHeight="1">
      <c r="A2751" s="15" t="inlineStr">
        <is>
          <t>Propel</t>
        </is>
      </c>
      <c r="B2751" s="15" t="inlineStr">
        <is>
          <t>Propel Electrolyte Water | Black Cherry | 12-pack 591mL</t>
        </is>
      </c>
      <c r="C2751" s="15" t="inlineStr">
        <is>
          <t>2) Electrolyte beverage (RTD)</t>
        </is>
      </c>
      <c r="D2751" s="30">
        <f>'M2 - Electrolyte RTD'!F344</f>
        <v/>
      </c>
      <c r="E2751" s="33">
        <f>'M2 - Electrolyte RTD'!J344</f>
        <v/>
      </c>
      <c r="F2751" s="31">
        <f>'M2 - Electrolyte RTD'!K344</f>
        <v/>
      </c>
      <c r="G2751" s="30">
        <f>'M2 - Electrolyte RTD'!AM344</f>
        <v/>
      </c>
      <c r="H2751" s="31">
        <f>'M2 - Electrolyte RTD'!N344</f>
        <v/>
      </c>
      <c r="I2751" s="15">
        <f>'M2 - Electrolyte RTD'!AJ344</f>
        <v/>
      </c>
      <c r="J2751" s="15" t="inlineStr">
        <is>
          <t>Capture live promo to assess.</t>
        </is>
      </c>
    </row>
    <row r="2752" ht="28" customHeight="1">
      <c r="A2752" s="15" t="inlineStr">
        <is>
          <t>Propel</t>
        </is>
      </c>
      <c r="B2752" s="15" t="inlineStr">
        <is>
          <t>Propel Electrolyte Water | Black Cherry | 24-pack 591mL</t>
        </is>
      </c>
      <c r="C2752" s="15" t="inlineStr">
        <is>
          <t>2) Electrolyte beverage (RTD)</t>
        </is>
      </c>
      <c r="D2752" s="30">
        <f>'M2 - Electrolyte RTD'!F345</f>
        <v/>
      </c>
      <c r="E2752" s="33">
        <f>'M2 - Electrolyte RTD'!J345</f>
        <v/>
      </c>
      <c r="F2752" s="31">
        <f>'M2 - Electrolyte RTD'!K345</f>
        <v/>
      </c>
      <c r="G2752" s="30">
        <f>'M2 - Electrolyte RTD'!AM345</f>
        <v/>
      </c>
      <c r="H2752" s="31">
        <f>'M2 - Electrolyte RTD'!N345</f>
        <v/>
      </c>
      <c r="I2752" s="15">
        <f>'M2 - Electrolyte RTD'!AJ345</f>
        <v/>
      </c>
      <c r="J2752" s="15" t="inlineStr">
        <is>
          <t>Capture live promo to assess.</t>
        </is>
      </c>
    </row>
    <row r="2753" ht="28" customHeight="1">
      <c r="A2753" s="15" t="inlineStr">
        <is>
          <t>Essentia</t>
        </is>
      </c>
      <c r="B2753" s="15" t="inlineStr">
        <is>
          <t>Essentia Ionized Alkaline Water | Original (pH 9.5) | 8-pack 1L</t>
        </is>
      </c>
      <c r="C2753" s="15" t="inlineStr">
        <is>
          <t>2) Electrolyte beverage (RTD)</t>
        </is>
      </c>
      <c r="D2753" s="30">
        <f>'M2 - Electrolyte RTD'!F346</f>
        <v/>
      </c>
      <c r="E2753" s="33">
        <f>'M2 - Electrolyte RTD'!J346</f>
        <v/>
      </c>
      <c r="F2753" s="31">
        <f>'M2 - Electrolyte RTD'!K346</f>
        <v/>
      </c>
      <c r="G2753" s="30">
        <f>'M2 - Electrolyte RTD'!AM346</f>
        <v/>
      </c>
      <c r="H2753" s="31">
        <f>'M2 - Electrolyte RTD'!N346</f>
        <v/>
      </c>
      <c r="I2753" s="15">
        <f>'M2 - Electrolyte RTD'!AJ346</f>
        <v/>
      </c>
      <c r="J2753" s="15" t="inlineStr">
        <is>
          <t>Capture live promo to assess.</t>
        </is>
      </c>
    </row>
    <row r="2754" ht="28" customHeight="1">
      <c r="A2754" s="15" t="inlineStr">
        <is>
          <t>Essentia</t>
        </is>
      </c>
      <c r="B2754" s="15" t="inlineStr">
        <is>
          <t>Essentia Ionized Alkaline Water | Original (pH 9.5) | 12-pack 1L</t>
        </is>
      </c>
      <c r="C2754" s="15" t="inlineStr">
        <is>
          <t>2) Electrolyte beverage (RTD)</t>
        </is>
      </c>
      <c r="D2754" s="30">
        <f>'M2 - Electrolyte RTD'!F347</f>
        <v/>
      </c>
      <c r="E2754" s="33">
        <f>'M2 - Electrolyte RTD'!J347</f>
        <v/>
      </c>
      <c r="F2754" s="31">
        <f>'M2 - Electrolyte RTD'!K347</f>
        <v/>
      </c>
      <c r="G2754" s="30">
        <f>'M2 - Electrolyte RTD'!AM347</f>
        <v/>
      </c>
      <c r="H2754" s="31">
        <f>'M2 - Electrolyte RTD'!N347</f>
        <v/>
      </c>
      <c r="I2754" s="15">
        <f>'M2 - Electrolyte RTD'!AJ347</f>
        <v/>
      </c>
      <c r="J2754" s="15" t="inlineStr">
        <is>
          <t>Capture live promo to assess.</t>
        </is>
      </c>
    </row>
    <row r="2755" ht="28" customHeight="1">
      <c r="A2755" s="15" t="inlineStr">
        <is>
          <t>Essentia</t>
        </is>
      </c>
      <c r="B2755" s="15" t="inlineStr">
        <is>
          <t>Essentia Ionized Alkaline Water | Original (pH 9.5) | 24-pack 1L</t>
        </is>
      </c>
      <c r="C2755" s="15" t="inlineStr">
        <is>
          <t>2) Electrolyte beverage (RTD)</t>
        </is>
      </c>
      <c r="D2755" s="30">
        <f>'M2 - Electrolyte RTD'!F348</f>
        <v/>
      </c>
      <c r="E2755" s="33">
        <f>'M2 - Electrolyte RTD'!J348</f>
        <v/>
      </c>
      <c r="F2755" s="31">
        <f>'M2 - Electrolyte RTD'!K348</f>
        <v/>
      </c>
      <c r="G2755" s="30">
        <f>'M2 - Electrolyte RTD'!AM348</f>
        <v/>
      </c>
      <c r="H2755" s="31">
        <f>'M2 - Electrolyte RTD'!N348</f>
        <v/>
      </c>
      <c r="I2755" s="15">
        <f>'M2 - Electrolyte RTD'!AJ348</f>
        <v/>
      </c>
      <c r="J2755" s="15" t="inlineStr">
        <is>
          <t>Capture live promo to assess.</t>
        </is>
      </c>
    </row>
    <row r="2756" ht="28" customHeight="1">
      <c r="A2756" s="15" t="inlineStr">
        <is>
          <t>Smartwater</t>
        </is>
      </c>
      <c r="B2756" s="15" t="inlineStr">
        <is>
          <t>Smartwater Alkaline | Alkaline pH 9+ | 8-pack 1L</t>
        </is>
      </c>
      <c r="C2756" s="15" t="inlineStr">
        <is>
          <t>2) Electrolyte beverage (RTD)</t>
        </is>
      </c>
      <c r="D2756" s="30">
        <f>'M2 - Electrolyte RTD'!F349</f>
        <v/>
      </c>
      <c r="E2756" s="33">
        <f>'M2 - Electrolyte RTD'!J349</f>
        <v/>
      </c>
      <c r="F2756" s="31">
        <f>'M2 - Electrolyte RTD'!K349</f>
        <v/>
      </c>
      <c r="G2756" s="30">
        <f>'M2 - Electrolyte RTD'!AM349</f>
        <v/>
      </c>
      <c r="H2756" s="31">
        <f>'M2 - Electrolyte RTD'!N349</f>
        <v/>
      </c>
      <c r="I2756" s="15">
        <f>'M2 - Electrolyte RTD'!AJ349</f>
        <v/>
      </c>
      <c r="J2756" s="15" t="inlineStr">
        <is>
          <t>Capture live promo to assess.</t>
        </is>
      </c>
    </row>
    <row r="2757" ht="28" customHeight="1">
      <c r="A2757" s="15" t="inlineStr">
        <is>
          <t>Smartwater</t>
        </is>
      </c>
      <c r="B2757" s="15" t="inlineStr">
        <is>
          <t>Smartwater Alkaline | Alkaline pH 9+ | 12-pack 1L</t>
        </is>
      </c>
      <c r="C2757" s="15" t="inlineStr">
        <is>
          <t>2) Electrolyte beverage (RTD)</t>
        </is>
      </c>
      <c r="D2757" s="30">
        <f>'M2 - Electrolyte RTD'!F350</f>
        <v/>
      </c>
      <c r="E2757" s="33">
        <f>'M2 - Electrolyte RTD'!J350</f>
        <v/>
      </c>
      <c r="F2757" s="31">
        <f>'M2 - Electrolyte RTD'!K350</f>
        <v/>
      </c>
      <c r="G2757" s="30">
        <f>'M2 - Electrolyte RTD'!AM350</f>
        <v/>
      </c>
      <c r="H2757" s="31">
        <f>'M2 - Electrolyte RTD'!N350</f>
        <v/>
      </c>
      <c r="I2757" s="15">
        <f>'M2 - Electrolyte RTD'!AJ350</f>
        <v/>
      </c>
      <c r="J2757" s="15" t="inlineStr">
        <is>
          <t>Capture live promo to assess.</t>
        </is>
      </c>
    </row>
    <row r="2758" ht="28" customHeight="1">
      <c r="A2758" s="15" t="inlineStr">
        <is>
          <t>Smartwater</t>
        </is>
      </c>
      <c r="B2758" s="15" t="inlineStr">
        <is>
          <t>Smartwater Alkaline | Alkaline pH 9+ | 24-pack 1L</t>
        </is>
      </c>
      <c r="C2758" s="15" t="inlineStr">
        <is>
          <t>2) Electrolyte beverage (RTD)</t>
        </is>
      </c>
      <c r="D2758" s="30">
        <f>'M2 - Electrolyte RTD'!F351</f>
        <v/>
      </c>
      <c r="E2758" s="33">
        <f>'M2 - Electrolyte RTD'!J351</f>
        <v/>
      </c>
      <c r="F2758" s="31">
        <f>'M2 - Electrolyte RTD'!K351</f>
        <v/>
      </c>
      <c r="G2758" s="30">
        <f>'M2 - Electrolyte RTD'!AM351</f>
        <v/>
      </c>
      <c r="H2758" s="31">
        <f>'M2 - Electrolyte RTD'!N351</f>
        <v/>
      </c>
      <c r="I2758" s="15">
        <f>'M2 - Electrolyte RTD'!AJ351</f>
        <v/>
      </c>
      <c r="J2758" s="15" t="inlineStr">
        <is>
          <t>Capture live promo to assess.</t>
        </is>
      </c>
    </row>
    <row r="2759" ht="28" customHeight="1">
      <c r="A2759" s="15" t="inlineStr">
        <is>
          <t>Smartwater</t>
        </is>
      </c>
      <c r="B2759" s="15" t="inlineStr">
        <is>
          <t>Smartwater Alkaline | Original | 8-pack 1L</t>
        </is>
      </c>
      <c r="C2759" s="15" t="inlineStr">
        <is>
          <t>2) Electrolyte beverage (RTD)</t>
        </is>
      </c>
      <c r="D2759" s="30">
        <f>'M2 - Electrolyte RTD'!F352</f>
        <v/>
      </c>
      <c r="E2759" s="33">
        <f>'M2 - Electrolyte RTD'!J352</f>
        <v/>
      </c>
      <c r="F2759" s="31">
        <f>'M2 - Electrolyte RTD'!K352</f>
        <v/>
      </c>
      <c r="G2759" s="30">
        <f>'M2 - Electrolyte RTD'!AM352</f>
        <v/>
      </c>
      <c r="H2759" s="31">
        <f>'M2 - Electrolyte RTD'!N352</f>
        <v/>
      </c>
      <c r="I2759" s="15">
        <f>'M2 - Electrolyte RTD'!AJ352</f>
        <v/>
      </c>
      <c r="J2759" s="15" t="inlineStr">
        <is>
          <t>Capture live promo to assess.</t>
        </is>
      </c>
    </row>
    <row r="2760" ht="28" customHeight="1">
      <c r="A2760" s="15" t="inlineStr">
        <is>
          <t>Smartwater</t>
        </is>
      </c>
      <c r="B2760" s="15" t="inlineStr">
        <is>
          <t>Smartwater Alkaline | Original | 12-pack 1L</t>
        </is>
      </c>
      <c r="C2760" s="15" t="inlineStr">
        <is>
          <t>2) Electrolyte beverage (RTD)</t>
        </is>
      </c>
      <c r="D2760" s="30">
        <f>'M2 - Electrolyte RTD'!F353</f>
        <v/>
      </c>
      <c r="E2760" s="33">
        <f>'M2 - Electrolyte RTD'!J353</f>
        <v/>
      </c>
      <c r="F2760" s="31">
        <f>'M2 - Electrolyte RTD'!K353</f>
        <v/>
      </c>
      <c r="G2760" s="30">
        <f>'M2 - Electrolyte RTD'!AM353</f>
        <v/>
      </c>
      <c r="H2760" s="31">
        <f>'M2 - Electrolyte RTD'!N353</f>
        <v/>
      </c>
      <c r="I2760" s="15">
        <f>'M2 - Electrolyte RTD'!AJ353</f>
        <v/>
      </c>
      <c r="J2760" s="15" t="inlineStr">
        <is>
          <t>Capture live promo to assess.</t>
        </is>
      </c>
    </row>
    <row r="2761" ht="28" customHeight="1">
      <c r="A2761" s="15" t="inlineStr">
        <is>
          <t>Smartwater</t>
        </is>
      </c>
      <c r="B2761" s="15" t="inlineStr">
        <is>
          <t>Smartwater Alkaline | Original | 24-pack 1L</t>
        </is>
      </c>
      <c r="C2761" s="15" t="inlineStr">
        <is>
          <t>2) Electrolyte beverage (RTD)</t>
        </is>
      </c>
      <c r="D2761" s="30">
        <f>'M2 - Electrolyte RTD'!F354</f>
        <v/>
      </c>
      <c r="E2761" s="33">
        <f>'M2 - Electrolyte RTD'!J354</f>
        <v/>
      </c>
      <c r="F2761" s="31">
        <f>'M2 - Electrolyte RTD'!K354</f>
        <v/>
      </c>
      <c r="G2761" s="30">
        <f>'M2 - Electrolyte RTD'!AM354</f>
        <v/>
      </c>
      <c r="H2761" s="31">
        <f>'M2 - Electrolyte RTD'!N354</f>
        <v/>
      </c>
      <c r="I2761" s="15">
        <f>'M2 - Electrolyte RTD'!AJ354</f>
        <v/>
      </c>
      <c r="J2761" s="15" t="inlineStr">
        <is>
          <t>Capture live promo to assess.</t>
        </is>
      </c>
    </row>
    <row r="2762" ht="28" customHeight="1">
      <c r="A2762" s="15" t="inlineStr">
        <is>
          <t>Gatorade</t>
        </is>
      </c>
      <c r="B2762" s="15" t="inlineStr">
        <is>
          <t>Gatorade G2 Low Sugar | Glacier Freeze | single 591mL</t>
        </is>
      </c>
      <c r="C2762" s="15" t="inlineStr">
        <is>
          <t>2) Electrolyte beverage (RTD)</t>
        </is>
      </c>
      <c r="D2762" s="30">
        <f>'M2 - Electrolyte RTD'!F355</f>
        <v/>
      </c>
      <c r="E2762" s="33">
        <f>'M2 - Electrolyte RTD'!J355</f>
        <v/>
      </c>
      <c r="F2762" s="31">
        <f>'M2 - Electrolyte RTD'!K355</f>
        <v/>
      </c>
      <c r="G2762" s="30">
        <f>'M2 - Electrolyte RTD'!AM355</f>
        <v/>
      </c>
      <c r="H2762" s="31">
        <f>'M2 - Electrolyte RTD'!N355</f>
        <v/>
      </c>
      <c r="I2762" s="15">
        <f>'M2 - Electrolyte RTD'!AJ355</f>
        <v/>
      </c>
      <c r="J2762" s="15" t="inlineStr">
        <is>
          <t>Volume + everyday-low-price; modest S&amp;S.</t>
        </is>
      </c>
    </row>
    <row r="2763" ht="28" customHeight="1">
      <c r="A2763" s="15" t="inlineStr">
        <is>
          <t>Gatorade</t>
        </is>
      </c>
      <c r="B2763" s="15" t="inlineStr">
        <is>
          <t>Gatorade G2 Low Sugar | Glacier Freeze | 6-pack 591mL</t>
        </is>
      </c>
      <c r="C2763" s="15" t="inlineStr">
        <is>
          <t>2) Electrolyte beverage (RTD)</t>
        </is>
      </c>
      <c r="D2763" s="30">
        <f>'M2 - Electrolyte RTD'!F356</f>
        <v/>
      </c>
      <c r="E2763" s="33">
        <f>'M2 - Electrolyte RTD'!J356</f>
        <v/>
      </c>
      <c r="F2763" s="31">
        <f>'M2 - Electrolyte RTD'!K356</f>
        <v/>
      </c>
      <c r="G2763" s="30">
        <f>'M2 - Electrolyte RTD'!AM356</f>
        <v/>
      </c>
      <c r="H2763" s="31">
        <f>'M2 - Electrolyte RTD'!N356</f>
        <v/>
      </c>
      <c r="I2763" s="15">
        <f>'M2 - Electrolyte RTD'!AJ356</f>
        <v/>
      </c>
      <c r="J2763" s="15" t="inlineStr">
        <is>
          <t>Volume + everyday-low-price; modest S&amp;S.</t>
        </is>
      </c>
    </row>
    <row r="2764" ht="28" customHeight="1">
      <c r="A2764" s="15" t="inlineStr">
        <is>
          <t>Gatorade</t>
        </is>
      </c>
      <c r="B2764" s="15" t="inlineStr">
        <is>
          <t>Gatorade G2 Low Sugar | Glacier Freeze | 12-pack 591mL</t>
        </is>
      </c>
      <c r="C2764" s="15" t="inlineStr">
        <is>
          <t>2) Electrolyte beverage (RTD)</t>
        </is>
      </c>
      <c r="D2764" s="30">
        <f>'M2 - Electrolyte RTD'!F357</f>
        <v/>
      </c>
      <c r="E2764" s="33">
        <f>'M2 - Electrolyte RTD'!J357</f>
        <v/>
      </c>
      <c r="F2764" s="31">
        <f>'M2 - Electrolyte RTD'!K357</f>
        <v/>
      </c>
      <c r="G2764" s="30">
        <f>'M2 - Electrolyte RTD'!AM357</f>
        <v/>
      </c>
      <c r="H2764" s="31">
        <f>'M2 - Electrolyte RTD'!N357</f>
        <v/>
      </c>
      <c r="I2764" s="15">
        <f>'M2 - Electrolyte RTD'!AJ357</f>
        <v/>
      </c>
      <c r="J2764" s="15" t="inlineStr">
        <is>
          <t>Volume + everyday-low-price; modest S&amp;S.</t>
        </is>
      </c>
    </row>
    <row r="2765" ht="28" customHeight="1">
      <c r="A2765" s="15" t="inlineStr">
        <is>
          <t>Gatorade</t>
        </is>
      </c>
      <c r="B2765" s="15" t="inlineStr">
        <is>
          <t>Gatorade G2 Low Sugar | Glacier Freeze | 24-pack 591mL</t>
        </is>
      </c>
      <c r="C2765" s="15" t="inlineStr">
        <is>
          <t>2) Electrolyte beverage (RTD)</t>
        </is>
      </c>
      <c r="D2765" s="30">
        <f>'M2 - Electrolyte RTD'!F358</f>
        <v/>
      </c>
      <c r="E2765" s="33">
        <f>'M2 - Electrolyte RTD'!J358</f>
        <v/>
      </c>
      <c r="F2765" s="31">
        <f>'M2 - Electrolyte RTD'!K358</f>
        <v/>
      </c>
      <c r="G2765" s="30">
        <f>'M2 - Electrolyte RTD'!AM358</f>
        <v/>
      </c>
      <c r="H2765" s="31">
        <f>'M2 - Electrolyte RTD'!N358</f>
        <v/>
      </c>
      <c r="I2765" s="15">
        <f>'M2 - Electrolyte RTD'!AJ358</f>
        <v/>
      </c>
      <c r="J2765" s="15" t="inlineStr">
        <is>
          <t>Volume + everyday-low-price; modest S&amp;S.</t>
        </is>
      </c>
    </row>
    <row r="2766" ht="28" customHeight="1">
      <c r="A2766" s="15" t="inlineStr">
        <is>
          <t>Gatorade</t>
        </is>
      </c>
      <c r="B2766" s="15" t="inlineStr">
        <is>
          <t>Gatorade G2 Low Sugar | Fruit Punch | single 591mL</t>
        </is>
      </c>
      <c r="C2766" s="15" t="inlineStr">
        <is>
          <t>2) Electrolyte beverage (RTD)</t>
        </is>
      </c>
      <c r="D2766" s="30">
        <f>'M2 - Electrolyte RTD'!F359</f>
        <v/>
      </c>
      <c r="E2766" s="33">
        <f>'M2 - Electrolyte RTD'!J359</f>
        <v/>
      </c>
      <c r="F2766" s="31">
        <f>'M2 - Electrolyte RTD'!K359</f>
        <v/>
      </c>
      <c r="G2766" s="30">
        <f>'M2 - Electrolyte RTD'!AM359</f>
        <v/>
      </c>
      <c r="H2766" s="31">
        <f>'M2 - Electrolyte RTD'!N359</f>
        <v/>
      </c>
      <c r="I2766" s="15">
        <f>'M2 - Electrolyte RTD'!AJ359</f>
        <v/>
      </c>
      <c r="J2766" s="15" t="inlineStr">
        <is>
          <t>Volume + everyday-low-price; modest S&amp;S.</t>
        </is>
      </c>
    </row>
    <row r="2767" ht="28" customHeight="1">
      <c r="A2767" s="15" t="inlineStr">
        <is>
          <t>Gatorade</t>
        </is>
      </c>
      <c r="B2767" s="15" t="inlineStr">
        <is>
          <t>Gatorade G2 Low Sugar | Fruit Punch | 6-pack 591mL</t>
        </is>
      </c>
      <c r="C2767" s="15" t="inlineStr">
        <is>
          <t>2) Electrolyte beverage (RTD)</t>
        </is>
      </c>
      <c r="D2767" s="30">
        <f>'M2 - Electrolyte RTD'!F360</f>
        <v/>
      </c>
      <c r="E2767" s="33">
        <f>'M2 - Electrolyte RTD'!J360</f>
        <v/>
      </c>
      <c r="F2767" s="31">
        <f>'M2 - Electrolyte RTD'!K360</f>
        <v/>
      </c>
      <c r="G2767" s="30">
        <f>'M2 - Electrolyte RTD'!AM360</f>
        <v/>
      </c>
      <c r="H2767" s="31">
        <f>'M2 - Electrolyte RTD'!N360</f>
        <v/>
      </c>
      <c r="I2767" s="15">
        <f>'M2 - Electrolyte RTD'!AJ360</f>
        <v/>
      </c>
      <c r="J2767" s="15" t="inlineStr">
        <is>
          <t>Volume + everyday-low-price; modest S&amp;S.</t>
        </is>
      </c>
    </row>
    <row r="2768" ht="28" customHeight="1">
      <c r="A2768" s="15" t="inlineStr">
        <is>
          <t>Gatorade</t>
        </is>
      </c>
      <c r="B2768" s="15" t="inlineStr">
        <is>
          <t>Gatorade G2 Low Sugar | Fruit Punch | 12-pack 591mL</t>
        </is>
      </c>
      <c r="C2768" s="15" t="inlineStr">
        <is>
          <t>2) Electrolyte beverage (RTD)</t>
        </is>
      </c>
      <c r="D2768" s="30">
        <f>'M2 - Electrolyte RTD'!F361</f>
        <v/>
      </c>
      <c r="E2768" s="33">
        <f>'M2 - Electrolyte RTD'!J361</f>
        <v/>
      </c>
      <c r="F2768" s="31">
        <f>'M2 - Electrolyte RTD'!K361</f>
        <v/>
      </c>
      <c r="G2768" s="30">
        <f>'M2 - Electrolyte RTD'!AM361</f>
        <v/>
      </c>
      <c r="H2768" s="31">
        <f>'M2 - Electrolyte RTD'!N361</f>
        <v/>
      </c>
      <c r="I2768" s="15">
        <f>'M2 - Electrolyte RTD'!AJ361</f>
        <v/>
      </c>
      <c r="J2768" s="15" t="inlineStr">
        <is>
          <t>Volume + everyday-low-price; modest S&amp;S.</t>
        </is>
      </c>
    </row>
    <row r="2769" ht="28" customHeight="1">
      <c r="A2769" s="15" t="inlineStr">
        <is>
          <t>Gatorade</t>
        </is>
      </c>
      <c r="B2769" s="15" t="inlineStr">
        <is>
          <t>Gatorade G2 Low Sugar | Fruit Punch | 24-pack 591mL</t>
        </is>
      </c>
      <c r="C2769" s="15" t="inlineStr">
        <is>
          <t>2) Electrolyte beverage (RTD)</t>
        </is>
      </c>
      <c r="D2769" s="30">
        <f>'M2 - Electrolyte RTD'!F362</f>
        <v/>
      </c>
      <c r="E2769" s="33">
        <f>'M2 - Electrolyte RTD'!J362</f>
        <v/>
      </c>
      <c r="F2769" s="31">
        <f>'M2 - Electrolyte RTD'!K362</f>
        <v/>
      </c>
      <c r="G2769" s="30">
        <f>'M2 - Electrolyte RTD'!AM362</f>
        <v/>
      </c>
      <c r="H2769" s="31">
        <f>'M2 - Electrolyte RTD'!N362</f>
        <v/>
      </c>
      <c r="I2769" s="15">
        <f>'M2 - Electrolyte RTD'!AJ362</f>
        <v/>
      </c>
      <c r="J2769" s="15" t="inlineStr">
        <is>
          <t>Volume + everyday-low-price; modest S&amp;S.</t>
        </is>
      </c>
    </row>
    <row r="2770" ht="28" customHeight="1">
      <c r="A2770" s="15" t="inlineStr">
        <is>
          <t>Gatorade</t>
        </is>
      </c>
      <c r="B2770" s="15" t="inlineStr">
        <is>
          <t>Gatorade G2 Low Sugar | Grape | single 591mL</t>
        </is>
      </c>
      <c r="C2770" s="15" t="inlineStr">
        <is>
          <t>2) Electrolyte beverage (RTD)</t>
        </is>
      </c>
      <c r="D2770" s="30">
        <f>'M2 - Electrolyte RTD'!F363</f>
        <v/>
      </c>
      <c r="E2770" s="33">
        <f>'M2 - Electrolyte RTD'!J363</f>
        <v/>
      </c>
      <c r="F2770" s="31">
        <f>'M2 - Electrolyte RTD'!K363</f>
        <v/>
      </c>
      <c r="G2770" s="30">
        <f>'M2 - Electrolyte RTD'!AM363</f>
        <v/>
      </c>
      <c r="H2770" s="31">
        <f>'M2 - Electrolyte RTD'!N363</f>
        <v/>
      </c>
      <c r="I2770" s="15">
        <f>'M2 - Electrolyte RTD'!AJ363</f>
        <v/>
      </c>
      <c r="J2770" s="15" t="inlineStr">
        <is>
          <t>Volume + everyday-low-price; modest S&amp;S.</t>
        </is>
      </c>
    </row>
    <row r="2771" ht="28" customHeight="1">
      <c r="A2771" s="15" t="inlineStr">
        <is>
          <t>Gatorade</t>
        </is>
      </c>
      <c r="B2771" s="15" t="inlineStr">
        <is>
          <t>Gatorade G2 Low Sugar | Grape | 6-pack 591mL</t>
        </is>
      </c>
      <c r="C2771" s="15" t="inlineStr">
        <is>
          <t>2) Electrolyte beverage (RTD)</t>
        </is>
      </c>
      <c r="D2771" s="30">
        <f>'M2 - Electrolyte RTD'!F364</f>
        <v/>
      </c>
      <c r="E2771" s="33">
        <f>'M2 - Electrolyte RTD'!J364</f>
        <v/>
      </c>
      <c r="F2771" s="31">
        <f>'M2 - Electrolyte RTD'!K364</f>
        <v/>
      </c>
      <c r="G2771" s="30">
        <f>'M2 - Electrolyte RTD'!AM364</f>
        <v/>
      </c>
      <c r="H2771" s="31">
        <f>'M2 - Electrolyte RTD'!N364</f>
        <v/>
      </c>
      <c r="I2771" s="15">
        <f>'M2 - Electrolyte RTD'!AJ364</f>
        <v/>
      </c>
      <c r="J2771" s="15" t="inlineStr">
        <is>
          <t>Volume + everyday-low-price; modest S&amp;S.</t>
        </is>
      </c>
    </row>
    <row r="2772" ht="28" customHeight="1">
      <c r="A2772" s="15" t="inlineStr">
        <is>
          <t>Gatorade</t>
        </is>
      </c>
      <c r="B2772" s="15" t="inlineStr">
        <is>
          <t>Gatorade G2 Low Sugar | Grape | 12-pack 591mL</t>
        </is>
      </c>
      <c r="C2772" s="15" t="inlineStr">
        <is>
          <t>2) Electrolyte beverage (RTD)</t>
        </is>
      </c>
      <c r="D2772" s="30">
        <f>'M2 - Electrolyte RTD'!F365</f>
        <v/>
      </c>
      <c r="E2772" s="33">
        <f>'M2 - Electrolyte RTD'!J365</f>
        <v/>
      </c>
      <c r="F2772" s="31">
        <f>'M2 - Electrolyte RTD'!K365</f>
        <v/>
      </c>
      <c r="G2772" s="30">
        <f>'M2 - Electrolyte RTD'!AM365</f>
        <v/>
      </c>
      <c r="H2772" s="31">
        <f>'M2 - Electrolyte RTD'!N365</f>
        <v/>
      </c>
      <c r="I2772" s="15">
        <f>'M2 - Electrolyte RTD'!AJ365</f>
        <v/>
      </c>
      <c r="J2772" s="15" t="inlineStr">
        <is>
          <t>Volume + everyday-low-price; modest S&amp;S.</t>
        </is>
      </c>
    </row>
    <row r="2773" ht="28" customHeight="1">
      <c r="A2773" s="15" t="inlineStr">
        <is>
          <t>Gatorade</t>
        </is>
      </c>
      <c r="B2773" s="15" t="inlineStr">
        <is>
          <t>Gatorade G2 Low Sugar | Grape | 24-pack 591mL</t>
        </is>
      </c>
      <c r="C2773" s="15" t="inlineStr">
        <is>
          <t>2) Electrolyte beverage (RTD)</t>
        </is>
      </c>
      <c r="D2773" s="30">
        <f>'M2 - Electrolyte RTD'!F366</f>
        <v/>
      </c>
      <c r="E2773" s="33">
        <f>'M2 - Electrolyte RTD'!J366</f>
        <v/>
      </c>
      <c r="F2773" s="31">
        <f>'M2 - Electrolyte RTD'!K366</f>
        <v/>
      </c>
      <c r="G2773" s="30">
        <f>'M2 - Electrolyte RTD'!AM366</f>
        <v/>
      </c>
      <c r="H2773" s="31">
        <f>'M2 - Electrolyte RTD'!N366</f>
        <v/>
      </c>
      <c r="I2773" s="15">
        <f>'M2 - Electrolyte RTD'!AJ366</f>
        <v/>
      </c>
      <c r="J2773" s="15" t="inlineStr">
        <is>
          <t>Volume + everyday-low-price; modest S&amp;S.</t>
        </is>
      </c>
    </row>
    <row r="2774" ht="28" customHeight="1">
      <c r="A2774" s="15" t="inlineStr">
        <is>
          <t>Gatorade</t>
        </is>
      </c>
      <c r="B2774" s="15" t="inlineStr">
        <is>
          <t>Gatorade G2 Low Sugar | Lemon-Lime | single 591mL</t>
        </is>
      </c>
      <c r="C2774" s="15" t="inlineStr">
        <is>
          <t>2) Electrolyte beverage (RTD)</t>
        </is>
      </c>
      <c r="D2774" s="30">
        <f>'M2 - Electrolyte RTD'!F367</f>
        <v/>
      </c>
      <c r="E2774" s="33">
        <f>'M2 - Electrolyte RTD'!J367</f>
        <v/>
      </c>
      <c r="F2774" s="31">
        <f>'M2 - Electrolyte RTD'!K367</f>
        <v/>
      </c>
      <c r="G2774" s="30">
        <f>'M2 - Electrolyte RTD'!AM367</f>
        <v/>
      </c>
      <c r="H2774" s="31">
        <f>'M2 - Electrolyte RTD'!N367</f>
        <v/>
      </c>
      <c r="I2774" s="15">
        <f>'M2 - Electrolyte RTD'!AJ367</f>
        <v/>
      </c>
      <c r="J2774" s="15" t="inlineStr">
        <is>
          <t>Volume + everyday-low-price; modest S&amp;S.</t>
        </is>
      </c>
    </row>
    <row r="2775" ht="28" customHeight="1">
      <c r="A2775" s="15" t="inlineStr">
        <is>
          <t>Gatorade</t>
        </is>
      </c>
      <c r="B2775" s="15" t="inlineStr">
        <is>
          <t>Gatorade G2 Low Sugar | Lemon-Lime | 6-pack 591mL</t>
        </is>
      </c>
      <c r="C2775" s="15" t="inlineStr">
        <is>
          <t>2) Electrolyte beverage (RTD)</t>
        </is>
      </c>
      <c r="D2775" s="30">
        <f>'M2 - Electrolyte RTD'!F368</f>
        <v/>
      </c>
      <c r="E2775" s="33">
        <f>'M2 - Electrolyte RTD'!J368</f>
        <v/>
      </c>
      <c r="F2775" s="31">
        <f>'M2 - Electrolyte RTD'!K368</f>
        <v/>
      </c>
      <c r="G2775" s="30">
        <f>'M2 - Electrolyte RTD'!AM368</f>
        <v/>
      </c>
      <c r="H2775" s="31">
        <f>'M2 - Electrolyte RTD'!N368</f>
        <v/>
      </c>
      <c r="I2775" s="15">
        <f>'M2 - Electrolyte RTD'!AJ368</f>
        <v/>
      </c>
      <c r="J2775" s="15" t="inlineStr">
        <is>
          <t>Volume + everyday-low-price; modest S&amp;S.</t>
        </is>
      </c>
    </row>
    <row r="2776" ht="28" customHeight="1">
      <c r="A2776" s="15" t="inlineStr">
        <is>
          <t>Gatorade</t>
        </is>
      </c>
      <c r="B2776" s="15" t="inlineStr">
        <is>
          <t>Gatorade G2 Low Sugar | Lemon-Lime | 12-pack 591mL</t>
        </is>
      </c>
      <c r="C2776" s="15" t="inlineStr">
        <is>
          <t>2) Electrolyte beverage (RTD)</t>
        </is>
      </c>
      <c r="D2776" s="30">
        <f>'M2 - Electrolyte RTD'!F369</f>
        <v/>
      </c>
      <c r="E2776" s="33">
        <f>'M2 - Electrolyte RTD'!J369</f>
        <v/>
      </c>
      <c r="F2776" s="31">
        <f>'M2 - Electrolyte RTD'!K369</f>
        <v/>
      </c>
      <c r="G2776" s="30">
        <f>'M2 - Electrolyte RTD'!AM369</f>
        <v/>
      </c>
      <c r="H2776" s="31">
        <f>'M2 - Electrolyte RTD'!N369</f>
        <v/>
      </c>
      <c r="I2776" s="15">
        <f>'M2 - Electrolyte RTD'!AJ369</f>
        <v/>
      </c>
      <c r="J2776" s="15" t="inlineStr">
        <is>
          <t>Volume + everyday-low-price; modest S&amp;S.</t>
        </is>
      </c>
    </row>
    <row r="2777" ht="28" customHeight="1">
      <c r="A2777" s="15" t="inlineStr">
        <is>
          <t>Gatorade</t>
        </is>
      </c>
      <c r="B2777" s="15" t="inlineStr">
        <is>
          <t>Gatorade G2 Low Sugar | Lemon-Lime | 24-pack 591mL</t>
        </is>
      </c>
      <c r="C2777" s="15" t="inlineStr">
        <is>
          <t>2) Electrolyte beverage (RTD)</t>
        </is>
      </c>
      <c r="D2777" s="30">
        <f>'M2 - Electrolyte RTD'!F370</f>
        <v/>
      </c>
      <c r="E2777" s="33">
        <f>'M2 - Electrolyte RTD'!J370</f>
        <v/>
      </c>
      <c r="F2777" s="31">
        <f>'M2 - Electrolyte RTD'!K370</f>
        <v/>
      </c>
      <c r="G2777" s="30">
        <f>'M2 - Electrolyte RTD'!AM370</f>
        <v/>
      </c>
      <c r="H2777" s="31">
        <f>'M2 - Electrolyte RTD'!N370</f>
        <v/>
      </c>
      <c r="I2777" s="15">
        <f>'M2 - Electrolyte RTD'!AJ370</f>
        <v/>
      </c>
      <c r="J2777" s="15" t="inlineStr">
        <is>
          <t>Volume + everyday-low-price; modest S&amp;S.</t>
        </is>
      </c>
    </row>
    <row r="2778" ht="28" customHeight="1">
      <c r="A2778" s="15" t="inlineStr">
        <is>
          <t>Mas+</t>
        </is>
      </c>
      <c r="B2778" s="15" t="inlineStr">
        <is>
          <t>Mas+ by Messi Hydration | Limon | single 473mL</t>
        </is>
      </c>
      <c r="C2778" s="15" t="inlineStr">
        <is>
          <t>2) Electrolyte beverage (RTD)</t>
        </is>
      </c>
      <c r="D2778" s="30">
        <f>'M2 - Electrolyte RTD'!F371</f>
        <v/>
      </c>
      <c r="E2778" s="33">
        <f>'M2 - Electrolyte RTD'!J371</f>
        <v/>
      </c>
      <c r="F2778" s="31">
        <f>'M2 - Electrolyte RTD'!K371</f>
        <v/>
      </c>
      <c r="G2778" s="30">
        <f>'M2 - Electrolyte RTD'!AM371</f>
        <v/>
      </c>
      <c r="H2778" s="31">
        <f>'M2 - Electrolyte RTD'!N371</f>
        <v/>
      </c>
      <c r="I2778" s="15">
        <f>'M2 - Electrolyte RTD'!AJ371</f>
        <v/>
      </c>
      <c r="J2778" s="15" t="inlineStr">
        <is>
          <t>Capture live promo to assess.</t>
        </is>
      </c>
    </row>
    <row r="2779" ht="28" customHeight="1">
      <c r="A2779" s="15" t="inlineStr">
        <is>
          <t>Mas+</t>
        </is>
      </c>
      <c r="B2779" s="15" t="inlineStr">
        <is>
          <t>Mas+ by Messi Hydration | Limon | 8-pack 473mL</t>
        </is>
      </c>
      <c r="C2779" s="15" t="inlineStr">
        <is>
          <t>2) Electrolyte beverage (RTD)</t>
        </is>
      </c>
      <c r="D2779" s="30">
        <f>'M2 - Electrolyte RTD'!F372</f>
        <v/>
      </c>
      <c r="E2779" s="33">
        <f>'M2 - Electrolyte RTD'!J372</f>
        <v/>
      </c>
      <c r="F2779" s="31">
        <f>'M2 - Electrolyte RTD'!K372</f>
        <v/>
      </c>
      <c r="G2779" s="30">
        <f>'M2 - Electrolyte RTD'!AM372</f>
        <v/>
      </c>
      <c r="H2779" s="31">
        <f>'M2 - Electrolyte RTD'!N372</f>
        <v/>
      </c>
      <c r="I2779" s="15">
        <f>'M2 - Electrolyte RTD'!AJ372</f>
        <v/>
      </c>
      <c r="J2779" s="15" t="inlineStr">
        <is>
          <t>Capture live promo to assess.</t>
        </is>
      </c>
    </row>
    <row r="2780" ht="28" customHeight="1">
      <c r="A2780" s="15" t="inlineStr">
        <is>
          <t>Mas+</t>
        </is>
      </c>
      <c r="B2780" s="15" t="inlineStr">
        <is>
          <t>Mas+ by Messi Hydration | Limon | 12-pack 473mL</t>
        </is>
      </c>
      <c r="C2780" s="15" t="inlineStr">
        <is>
          <t>2) Electrolyte beverage (RTD)</t>
        </is>
      </c>
      <c r="D2780" s="30">
        <f>'M2 - Electrolyte RTD'!F373</f>
        <v/>
      </c>
      <c r="E2780" s="33">
        <f>'M2 - Electrolyte RTD'!J373</f>
        <v/>
      </c>
      <c r="F2780" s="31">
        <f>'M2 - Electrolyte RTD'!K373</f>
        <v/>
      </c>
      <c r="G2780" s="30">
        <f>'M2 - Electrolyte RTD'!AM373</f>
        <v/>
      </c>
      <c r="H2780" s="31">
        <f>'M2 - Electrolyte RTD'!N373</f>
        <v/>
      </c>
      <c r="I2780" s="15">
        <f>'M2 - Electrolyte RTD'!AJ373</f>
        <v/>
      </c>
      <c r="J2780" s="15" t="inlineStr">
        <is>
          <t>Capture live promo to assess.</t>
        </is>
      </c>
    </row>
    <row r="2781" ht="28" customHeight="1">
      <c r="A2781" s="15" t="inlineStr">
        <is>
          <t>Mas+</t>
        </is>
      </c>
      <c r="B2781" s="15" t="inlineStr">
        <is>
          <t>Mas+ by Messi Hydration | Limon | 18-pack 473mL</t>
        </is>
      </c>
      <c r="C2781" s="15" t="inlineStr">
        <is>
          <t>2) Electrolyte beverage (RTD)</t>
        </is>
      </c>
      <c r="D2781" s="30">
        <f>'M2 - Electrolyte RTD'!F374</f>
        <v/>
      </c>
      <c r="E2781" s="33">
        <f>'M2 - Electrolyte RTD'!J374</f>
        <v/>
      </c>
      <c r="F2781" s="31">
        <f>'M2 - Electrolyte RTD'!K374</f>
        <v/>
      </c>
      <c r="G2781" s="30">
        <f>'M2 - Electrolyte RTD'!AM374</f>
        <v/>
      </c>
      <c r="H2781" s="31">
        <f>'M2 - Electrolyte RTD'!N374</f>
        <v/>
      </c>
      <c r="I2781" s="15">
        <f>'M2 - Electrolyte RTD'!AJ374</f>
        <v/>
      </c>
      <c r="J2781" s="15" t="inlineStr">
        <is>
          <t>Capture live promo to assess.</t>
        </is>
      </c>
    </row>
    <row r="2782" ht="28" customHeight="1">
      <c r="A2782" s="15" t="inlineStr">
        <is>
          <t>Mas+</t>
        </is>
      </c>
      <c r="B2782" s="15" t="inlineStr">
        <is>
          <t>Mas+ by Messi Hydration | Limon | 24-pack 473mL</t>
        </is>
      </c>
      <c r="C2782" s="15" t="inlineStr">
        <is>
          <t>2) Electrolyte beverage (RTD)</t>
        </is>
      </c>
      <c r="D2782" s="30">
        <f>'M2 - Electrolyte RTD'!F375</f>
        <v/>
      </c>
      <c r="E2782" s="33">
        <f>'M2 - Electrolyte RTD'!J375</f>
        <v/>
      </c>
      <c r="F2782" s="31">
        <f>'M2 - Electrolyte RTD'!K375</f>
        <v/>
      </c>
      <c r="G2782" s="30">
        <f>'M2 - Electrolyte RTD'!AM375</f>
        <v/>
      </c>
      <c r="H2782" s="31">
        <f>'M2 - Electrolyte RTD'!N375</f>
        <v/>
      </c>
      <c r="I2782" s="15">
        <f>'M2 - Electrolyte RTD'!AJ375</f>
        <v/>
      </c>
      <c r="J2782" s="15" t="inlineStr">
        <is>
          <t>Capture live promo to assess.</t>
        </is>
      </c>
    </row>
    <row r="2783" ht="28" customHeight="1">
      <c r="A2783" s="15" t="inlineStr">
        <is>
          <t>Mas+</t>
        </is>
      </c>
      <c r="B2783" s="15" t="inlineStr">
        <is>
          <t>Mas+ by Messi Hydration | Berry | single 473mL</t>
        </is>
      </c>
      <c r="C2783" s="15" t="inlineStr">
        <is>
          <t>2) Electrolyte beverage (RTD)</t>
        </is>
      </c>
      <c r="D2783" s="30">
        <f>'M2 - Electrolyte RTD'!F376</f>
        <v/>
      </c>
      <c r="E2783" s="33">
        <f>'M2 - Electrolyte RTD'!J376</f>
        <v/>
      </c>
      <c r="F2783" s="31">
        <f>'M2 - Electrolyte RTD'!K376</f>
        <v/>
      </c>
      <c r="G2783" s="30">
        <f>'M2 - Electrolyte RTD'!AM376</f>
        <v/>
      </c>
      <c r="H2783" s="31">
        <f>'M2 - Electrolyte RTD'!N376</f>
        <v/>
      </c>
      <c r="I2783" s="15">
        <f>'M2 - Electrolyte RTD'!AJ376</f>
        <v/>
      </c>
      <c r="J2783" s="15" t="inlineStr">
        <is>
          <t>Capture live promo to assess.</t>
        </is>
      </c>
    </row>
    <row r="2784" ht="28" customHeight="1">
      <c r="A2784" s="15" t="inlineStr">
        <is>
          <t>Mas+</t>
        </is>
      </c>
      <c r="B2784" s="15" t="inlineStr">
        <is>
          <t>Mas+ by Messi Hydration | Berry | 8-pack 473mL</t>
        </is>
      </c>
      <c r="C2784" s="15" t="inlineStr">
        <is>
          <t>2) Electrolyte beverage (RTD)</t>
        </is>
      </c>
      <c r="D2784" s="30">
        <f>'M2 - Electrolyte RTD'!F377</f>
        <v/>
      </c>
      <c r="E2784" s="33">
        <f>'M2 - Electrolyte RTD'!J377</f>
        <v/>
      </c>
      <c r="F2784" s="31">
        <f>'M2 - Electrolyte RTD'!K377</f>
        <v/>
      </c>
      <c r="G2784" s="30">
        <f>'M2 - Electrolyte RTD'!AM377</f>
        <v/>
      </c>
      <c r="H2784" s="31">
        <f>'M2 - Electrolyte RTD'!N377</f>
        <v/>
      </c>
      <c r="I2784" s="15">
        <f>'M2 - Electrolyte RTD'!AJ377</f>
        <v/>
      </c>
      <c r="J2784" s="15" t="inlineStr">
        <is>
          <t>Capture live promo to assess.</t>
        </is>
      </c>
    </row>
    <row r="2785" ht="28" customHeight="1">
      <c r="A2785" s="15" t="inlineStr">
        <is>
          <t>Mas+</t>
        </is>
      </c>
      <c r="B2785" s="15" t="inlineStr">
        <is>
          <t>Mas+ by Messi Hydration | Berry | 12-pack 473mL</t>
        </is>
      </c>
      <c r="C2785" s="15" t="inlineStr">
        <is>
          <t>2) Electrolyte beverage (RTD)</t>
        </is>
      </c>
      <c r="D2785" s="30">
        <f>'M2 - Electrolyte RTD'!F378</f>
        <v/>
      </c>
      <c r="E2785" s="33">
        <f>'M2 - Electrolyte RTD'!J378</f>
        <v/>
      </c>
      <c r="F2785" s="31">
        <f>'M2 - Electrolyte RTD'!K378</f>
        <v/>
      </c>
      <c r="G2785" s="30">
        <f>'M2 - Electrolyte RTD'!AM378</f>
        <v/>
      </c>
      <c r="H2785" s="31">
        <f>'M2 - Electrolyte RTD'!N378</f>
        <v/>
      </c>
      <c r="I2785" s="15">
        <f>'M2 - Electrolyte RTD'!AJ378</f>
        <v/>
      </c>
      <c r="J2785" s="15" t="inlineStr">
        <is>
          <t>Capture live promo to assess.</t>
        </is>
      </c>
    </row>
    <row r="2786" ht="28" customHeight="1">
      <c r="A2786" s="15" t="inlineStr">
        <is>
          <t>Mas+</t>
        </is>
      </c>
      <c r="B2786" s="15" t="inlineStr">
        <is>
          <t>Mas+ by Messi Hydration | Berry | 18-pack 473mL</t>
        </is>
      </c>
      <c r="C2786" s="15" t="inlineStr">
        <is>
          <t>2) Electrolyte beverage (RTD)</t>
        </is>
      </c>
      <c r="D2786" s="30">
        <f>'M2 - Electrolyte RTD'!F379</f>
        <v/>
      </c>
      <c r="E2786" s="33">
        <f>'M2 - Electrolyte RTD'!J379</f>
        <v/>
      </c>
      <c r="F2786" s="31">
        <f>'M2 - Electrolyte RTD'!K379</f>
        <v/>
      </c>
      <c r="G2786" s="30">
        <f>'M2 - Electrolyte RTD'!AM379</f>
        <v/>
      </c>
      <c r="H2786" s="31">
        <f>'M2 - Electrolyte RTD'!N379</f>
        <v/>
      </c>
      <c r="I2786" s="15">
        <f>'M2 - Electrolyte RTD'!AJ379</f>
        <v/>
      </c>
      <c r="J2786" s="15" t="inlineStr">
        <is>
          <t>Capture live promo to assess.</t>
        </is>
      </c>
    </row>
    <row r="2787" ht="28" customHeight="1">
      <c r="A2787" s="15" t="inlineStr">
        <is>
          <t>Mas+</t>
        </is>
      </c>
      <c r="B2787" s="15" t="inlineStr">
        <is>
          <t>Mas+ by Messi Hydration | Berry | 24-pack 473mL</t>
        </is>
      </c>
      <c r="C2787" s="15" t="inlineStr">
        <is>
          <t>2) Electrolyte beverage (RTD)</t>
        </is>
      </c>
      <c r="D2787" s="30">
        <f>'M2 - Electrolyte RTD'!F380</f>
        <v/>
      </c>
      <c r="E2787" s="33">
        <f>'M2 - Electrolyte RTD'!J380</f>
        <v/>
      </c>
      <c r="F2787" s="31">
        <f>'M2 - Electrolyte RTD'!K380</f>
        <v/>
      </c>
      <c r="G2787" s="30">
        <f>'M2 - Electrolyte RTD'!AM380</f>
        <v/>
      </c>
      <c r="H2787" s="31">
        <f>'M2 - Electrolyte RTD'!N380</f>
        <v/>
      </c>
      <c r="I2787" s="15">
        <f>'M2 - Electrolyte RTD'!AJ380</f>
        <v/>
      </c>
      <c r="J2787" s="15" t="inlineStr">
        <is>
          <t>Capture live promo to assess.</t>
        </is>
      </c>
    </row>
    <row r="2788" ht="28" customHeight="1">
      <c r="A2788" s="15" t="inlineStr">
        <is>
          <t>Mas+</t>
        </is>
      </c>
      <c r="B2788" s="15" t="inlineStr">
        <is>
          <t>Mas+ by Messi Hydration | Orange | single 473mL</t>
        </is>
      </c>
      <c r="C2788" s="15" t="inlineStr">
        <is>
          <t>2) Electrolyte beverage (RTD)</t>
        </is>
      </c>
      <c r="D2788" s="30">
        <f>'M2 - Electrolyte RTD'!F381</f>
        <v/>
      </c>
      <c r="E2788" s="33">
        <f>'M2 - Electrolyte RTD'!J381</f>
        <v/>
      </c>
      <c r="F2788" s="31">
        <f>'M2 - Electrolyte RTD'!K381</f>
        <v/>
      </c>
      <c r="G2788" s="30">
        <f>'M2 - Electrolyte RTD'!AM381</f>
        <v/>
      </c>
      <c r="H2788" s="31">
        <f>'M2 - Electrolyte RTD'!N381</f>
        <v/>
      </c>
      <c r="I2788" s="15">
        <f>'M2 - Electrolyte RTD'!AJ381</f>
        <v/>
      </c>
      <c r="J2788" s="15" t="inlineStr">
        <is>
          <t>Capture live promo to assess.</t>
        </is>
      </c>
    </row>
    <row r="2789" ht="28" customHeight="1">
      <c r="A2789" s="15" t="inlineStr">
        <is>
          <t>Mas+</t>
        </is>
      </c>
      <c r="B2789" s="15" t="inlineStr">
        <is>
          <t>Mas+ by Messi Hydration | Orange | 8-pack 473mL</t>
        </is>
      </c>
      <c r="C2789" s="15" t="inlineStr">
        <is>
          <t>2) Electrolyte beverage (RTD)</t>
        </is>
      </c>
      <c r="D2789" s="30">
        <f>'M2 - Electrolyte RTD'!F382</f>
        <v/>
      </c>
      <c r="E2789" s="33">
        <f>'M2 - Electrolyte RTD'!J382</f>
        <v/>
      </c>
      <c r="F2789" s="31">
        <f>'M2 - Electrolyte RTD'!K382</f>
        <v/>
      </c>
      <c r="G2789" s="30">
        <f>'M2 - Electrolyte RTD'!AM382</f>
        <v/>
      </c>
      <c r="H2789" s="31">
        <f>'M2 - Electrolyte RTD'!N382</f>
        <v/>
      </c>
      <c r="I2789" s="15">
        <f>'M2 - Electrolyte RTD'!AJ382</f>
        <v/>
      </c>
      <c r="J2789" s="15" t="inlineStr">
        <is>
          <t>Capture live promo to assess.</t>
        </is>
      </c>
    </row>
    <row r="2790" ht="28" customHeight="1">
      <c r="A2790" s="15" t="inlineStr">
        <is>
          <t>Mas+</t>
        </is>
      </c>
      <c r="B2790" s="15" t="inlineStr">
        <is>
          <t>Mas+ by Messi Hydration | Orange | 12-pack 473mL</t>
        </is>
      </c>
      <c r="C2790" s="15" t="inlineStr">
        <is>
          <t>2) Electrolyte beverage (RTD)</t>
        </is>
      </c>
      <c r="D2790" s="30">
        <f>'M2 - Electrolyte RTD'!F383</f>
        <v/>
      </c>
      <c r="E2790" s="33">
        <f>'M2 - Electrolyte RTD'!J383</f>
        <v/>
      </c>
      <c r="F2790" s="31">
        <f>'M2 - Electrolyte RTD'!K383</f>
        <v/>
      </c>
      <c r="G2790" s="30">
        <f>'M2 - Electrolyte RTD'!AM383</f>
        <v/>
      </c>
      <c r="H2790" s="31">
        <f>'M2 - Electrolyte RTD'!N383</f>
        <v/>
      </c>
      <c r="I2790" s="15">
        <f>'M2 - Electrolyte RTD'!AJ383</f>
        <v/>
      </c>
      <c r="J2790" s="15" t="inlineStr">
        <is>
          <t>Capture live promo to assess.</t>
        </is>
      </c>
    </row>
    <row r="2791" ht="28" customHeight="1">
      <c r="A2791" s="15" t="inlineStr">
        <is>
          <t>Mas+</t>
        </is>
      </c>
      <c r="B2791" s="15" t="inlineStr">
        <is>
          <t>Mas+ by Messi Hydration | Orange | 18-pack 473mL</t>
        </is>
      </c>
      <c r="C2791" s="15" t="inlineStr">
        <is>
          <t>2) Electrolyte beverage (RTD)</t>
        </is>
      </c>
      <c r="D2791" s="30">
        <f>'M2 - Electrolyte RTD'!F384</f>
        <v/>
      </c>
      <c r="E2791" s="33">
        <f>'M2 - Electrolyte RTD'!J384</f>
        <v/>
      </c>
      <c r="F2791" s="31">
        <f>'M2 - Electrolyte RTD'!K384</f>
        <v/>
      </c>
      <c r="G2791" s="30">
        <f>'M2 - Electrolyte RTD'!AM384</f>
        <v/>
      </c>
      <c r="H2791" s="31">
        <f>'M2 - Electrolyte RTD'!N384</f>
        <v/>
      </c>
      <c r="I2791" s="15">
        <f>'M2 - Electrolyte RTD'!AJ384</f>
        <v/>
      </c>
      <c r="J2791" s="15" t="inlineStr">
        <is>
          <t>Capture live promo to assess.</t>
        </is>
      </c>
    </row>
    <row r="2792" ht="28" customHeight="1">
      <c r="A2792" s="15" t="inlineStr">
        <is>
          <t>Mas+</t>
        </is>
      </c>
      <c r="B2792" s="15" t="inlineStr">
        <is>
          <t>Mas+ by Messi Hydration | Orange | 24-pack 473mL</t>
        </is>
      </c>
      <c r="C2792" s="15" t="inlineStr">
        <is>
          <t>2) Electrolyte beverage (RTD)</t>
        </is>
      </c>
      <c r="D2792" s="30">
        <f>'M2 - Electrolyte RTD'!F385</f>
        <v/>
      </c>
      <c r="E2792" s="33">
        <f>'M2 - Electrolyte RTD'!J385</f>
        <v/>
      </c>
      <c r="F2792" s="31">
        <f>'M2 - Electrolyte RTD'!K385</f>
        <v/>
      </c>
      <c r="G2792" s="30">
        <f>'M2 - Electrolyte RTD'!AM385</f>
        <v/>
      </c>
      <c r="H2792" s="31">
        <f>'M2 - Electrolyte RTD'!N385</f>
        <v/>
      </c>
      <c r="I2792" s="15">
        <f>'M2 - Electrolyte RTD'!AJ385</f>
        <v/>
      </c>
      <c r="J2792" s="15" t="inlineStr">
        <is>
          <t>Capture live promo to assess.</t>
        </is>
      </c>
    </row>
    <row r="2793" ht="28" customHeight="1">
      <c r="A2793" s="15" t="inlineStr">
        <is>
          <t>Mas+</t>
        </is>
      </c>
      <c r="B2793" s="15" t="inlineStr">
        <is>
          <t>Mas+ by Messi Hydration | Tropical | single 473mL</t>
        </is>
      </c>
      <c r="C2793" s="15" t="inlineStr">
        <is>
          <t>2) Electrolyte beverage (RTD)</t>
        </is>
      </c>
      <c r="D2793" s="30">
        <f>'M2 - Electrolyte RTD'!F386</f>
        <v/>
      </c>
      <c r="E2793" s="33">
        <f>'M2 - Electrolyte RTD'!J386</f>
        <v/>
      </c>
      <c r="F2793" s="31">
        <f>'M2 - Electrolyte RTD'!K386</f>
        <v/>
      </c>
      <c r="G2793" s="30">
        <f>'M2 - Electrolyte RTD'!AM386</f>
        <v/>
      </c>
      <c r="H2793" s="31">
        <f>'M2 - Electrolyte RTD'!N386</f>
        <v/>
      </c>
      <c r="I2793" s="15">
        <f>'M2 - Electrolyte RTD'!AJ386</f>
        <v/>
      </c>
      <c r="J2793" s="15" t="inlineStr">
        <is>
          <t>Capture live promo to assess.</t>
        </is>
      </c>
    </row>
    <row r="2794" ht="28" customHeight="1">
      <c r="A2794" s="15" t="inlineStr">
        <is>
          <t>Mas+</t>
        </is>
      </c>
      <c r="B2794" s="15" t="inlineStr">
        <is>
          <t>Mas+ by Messi Hydration | Tropical | 8-pack 473mL</t>
        </is>
      </c>
      <c r="C2794" s="15" t="inlineStr">
        <is>
          <t>2) Electrolyte beverage (RTD)</t>
        </is>
      </c>
      <c r="D2794" s="30">
        <f>'M2 - Electrolyte RTD'!F387</f>
        <v/>
      </c>
      <c r="E2794" s="33">
        <f>'M2 - Electrolyte RTD'!J387</f>
        <v/>
      </c>
      <c r="F2794" s="31">
        <f>'M2 - Electrolyte RTD'!K387</f>
        <v/>
      </c>
      <c r="G2794" s="30">
        <f>'M2 - Electrolyte RTD'!AM387</f>
        <v/>
      </c>
      <c r="H2794" s="31">
        <f>'M2 - Electrolyte RTD'!N387</f>
        <v/>
      </c>
      <c r="I2794" s="15">
        <f>'M2 - Electrolyte RTD'!AJ387</f>
        <v/>
      </c>
      <c r="J2794" s="15" t="inlineStr">
        <is>
          <t>Capture live promo to assess.</t>
        </is>
      </c>
    </row>
    <row r="2795" ht="28" customHeight="1">
      <c r="A2795" s="15" t="inlineStr">
        <is>
          <t>Mas+</t>
        </is>
      </c>
      <c r="B2795" s="15" t="inlineStr">
        <is>
          <t>Mas+ by Messi Hydration | Tropical | 12-pack 473mL</t>
        </is>
      </c>
      <c r="C2795" s="15" t="inlineStr">
        <is>
          <t>2) Electrolyte beverage (RTD)</t>
        </is>
      </c>
      <c r="D2795" s="30">
        <f>'M2 - Electrolyte RTD'!F388</f>
        <v/>
      </c>
      <c r="E2795" s="33">
        <f>'M2 - Electrolyte RTD'!J388</f>
        <v/>
      </c>
      <c r="F2795" s="31">
        <f>'M2 - Electrolyte RTD'!K388</f>
        <v/>
      </c>
      <c r="G2795" s="30">
        <f>'M2 - Electrolyte RTD'!AM388</f>
        <v/>
      </c>
      <c r="H2795" s="31">
        <f>'M2 - Electrolyte RTD'!N388</f>
        <v/>
      </c>
      <c r="I2795" s="15">
        <f>'M2 - Electrolyte RTD'!AJ388</f>
        <v/>
      </c>
      <c r="J2795" s="15" t="inlineStr">
        <is>
          <t>Capture live promo to assess.</t>
        </is>
      </c>
    </row>
    <row r="2796" ht="28" customHeight="1">
      <c r="A2796" s="15" t="inlineStr">
        <is>
          <t>Mas+</t>
        </is>
      </c>
      <c r="B2796" s="15" t="inlineStr">
        <is>
          <t>Mas+ by Messi Hydration | Tropical | 18-pack 473mL</t>
        </is>
      </c>
      <c r="C2796" s="15" t="inlineStr">
        <is>
          <t>2) Electrolyte beverage (RTD)</t>
        </is>
      </c>
      <c r="D2796" s="30">
        <f>'M2 - Electrolyte RTD'!F389</f>
        <v/>
      </c>
      <c r="E2796" s="33">
        <f>'M2 - Electrolyte RTD'!J389</f>
        <v/>
      </c>
      <c r="F2796" s="31">
        <f>'M2 - Electrolyte RTD'!K389</f>
        <v/>
      </c>
      <c r="G2796" s="30">
        <f>'M2 - Electrolyte RTD'!AM389</f>
        <v/>
      </c>
      <c r="H2796" s="31">
        <f>'M2 - Electrolyte RTD'!N389</f>
        <v/>
      </c>
      <c r="I2796" s="15">
        <f>'M2 - Electrolyte RTD'!AJ389</f>
        <v/>
      </c>
      <c r="J2796" s="15" t="inlineStr">
        <is>
          <t>Capture live promo to assess.</t>
        </is>
      </c>
    </row>
    <row r="2797" ht="28" customHeight="1">
      <c r="A2797" s="15" t="inlineStr">
        <is>
          <t>Mas+</t>
        </is>
      </c>
      <c r="B2797" s="15" t="inlineStr">
        <is>
          <t>Mas+ by Messi Hydration | Tropical | 24-pack 473mL</t>
        </is>
      </c>
      <c r="C2797" s="15" t="inlineStr">
        <is>
          <t>2) Electrolyte beverage (RTD)</t>
        </is>
      </c>
      <c r="D2797" s="30">
        <f>'M2 - Electrolyte RTD'!F390</f>
        <v/>
      </c>
      <c r="E2797" s="33">
        <f>'M2 - Electrolyte RTD'!J390</f>
        <v/>
      </c>
      <c r="F2797" s="31">
        <f>'M2 - Electrolyte RTD'!K390</f>
        <v/>
      </c>
      <c r="G2797" s="30">
        <f>'M2 - Electrolyte RTD'!AM390</f>
        <v/>
      </c>
      <c r="H2797" s="31">
        <f>'M2 - Electrolyte RTD'!N390</f>
        <v/>
      </c>
      <c r="I2797" s="15">
        <f>'M2 - Electrolyte RTD'!AJ390</f>
        <v/>
      </c>
      <c r="J2797" s="15" t="inlineStr">
        <is>
          <t>Capture live promo to assess.</t>
        </is>
      </c>
    </row>
    <row r="2798" ht="28" customHeight="1">
      <c r="A2798" s="15" t="inlineStr">
        <is>
          <t>Pedialyte</t>
        </is>
      </c>
      <c r="B2798" s="15" t="inlineStr">
        <is>
          <t>Pedialyte Sport | Berry | single 495mL</t>
        </is>
      </c>
      <c r="C2798" s="15" t="inlineStr">
        <is>
          <t>2) Electrolyte beverage (RTD)</t>
        </is>
      </c>
      <c r="D2798" s="30">
        <f>'M2 - Electrolyte RTD'!F391</f>
        <v/>
      </c>
      <c r="E2798" s="33">
        <f>'M2 - Electrolyte RTD'!J391</f>
        <v/>
      </c>
      <c r="F2798" s="31">
        <f>'M2 - Electrolyte RTD'!K391</f>
        <v/>
      </c>
      <c r="G2798" s="30">
        <f>'M2 - Electrolyte RTD'!AM391</f>
        <v/>
      </c>
      <c r="H2798" s="31">
        <f>'M2 - Electrolyte RTD'!N391</f>
        <v/>
      </c>
      <c r="I2798" s="15">
        <f>'M2 - Electrolyte RTD'!AJ391</f>
        <v/>
      </c>
      <c r="J2798" s="15" t="inlineStr">
        <is>
          <t>Capture live promo to assess.</t>
        </is>
      </c>
    </row>
    <row r="2799" ht="28" customHeight="1">
      <c r="A2799" s="15" t="inlineStr">
        <is>
          <t>Pedialyte</t>
        </is>
      </c>
      <c r="B2799" s="15" t="inlineStr">
        <is>
          <t>Pedialyte Sport | Berry | 8-pack 495mL</t>
        </is>
      </c>
      <c r="C2799" s="15" t="inlineStr">
        <is>
          <t>2) Electrolyte beverage (RTD)</t>
        </is>
      </c>
      <c r="D2799" s="30">
        <f>'M2 - Electrolyte RTD'!F392</f>
        <v/>
      </c>
      <c r="E2799" s="33">
        <f>'M2 - Electrolyte RTD'!J392</f>
        <v/>
      </c>
      <c r="F2799" s="31">
        <f>'M2 - Electrolyte RTD'!K392</f>
        <v/>
      </c>
      <c r="G2799" s="30">
        <f>'M2 - Electrolyte RTD'!AM392</f>
        <v/>
      </c>
      <c r="H2799" s="31">
        <f>'M2 - Electrolyte RTD'!N392</f>
        <v/>
      </c>
      <c r="I2799" s="15">
        <f>'M2 - Electrolyte RTD'!AJ392</f>
        <v/>
      </c>
      <c r="J2799" s="15" t="inlineStr">
        <is>
          <t>Capture live promo to assess.</t>
        </is>
      </c>
    </row>
    <row r="2800" ht="28" customHeight="1">
      <c r="A2800" s="15" t="inlineStr">
        <is>
          <t>Pedialyte</t>
        </is>
      </c>
      <c r="B2800" s="15" t="inlineStr">
        <is>
          <t>Pedialyte Sport | Berry | 12-pack 495mL</t>
        </is>
      </c>
      <c r="C2800" s="15" t="inlineStr">
        <is>
          <t>2) Electrolyte beverage (RTD)</t>
        </is>
      </c>
      <c r="D2800" s="30">
        <f>'M2 - Electrolyte RTD'!F393</f>
        <v/>
      </c>
      <c r="E2800" s="33">
        <f>'M2 - Electrolyte RTD'!J393</f>
        <v/>
      </c>
      <c r="F2800" s="31">
        <f>'M2 - Electrolyte RTD'!K393</f>
        <v/>
      </c>
      <c r="G2800" s="30">
        <f>'M2 - Electrolyte RTD'!AM393</f>
        <v/>
      </c>
      <c r="H2800" s="31">
        <f>'M2 - Electrolyte RTD'!N393</f>
        <v/>
      </c>
      <c r="I2800" s="15">
        <f>'M2 - Electrolyte RTD'!AJ393</f>
        <v/>
      </c>
      <c r="J2800" s="15" t="inlineStr">
        <is>
          <t>Capture live promo to assess.</t>
        </is>
      </c>
    </row>
    <row r="2801" ht="28" customHeight="1">
      <c r="A2801" s="15" t="inlineStr">
        <is>
          <t>Pedialyte</t>
        </is>
      </c>
      <c r="B2801" s="15" t="inlineStr">
        <is>
          <t>Pedialyte Sport | Berry | 18-pack 495mL</t>
        </is>
      </c>
      <c r="C2801" s="15" t="inlineStr">
        <is>
          <t>2) Electrolyte beverage (RTD)</t>
        </is>
      </c>
      <c r="D2801" s="30">
        <f>'M2 - Electrolyte RTD'!F394</f>
        <v/>
      </c>
      <c r="E2801" s="33">
        <f>'M2 - Electrolyte RTD'!J394</f>
        <v/>
      </c>
      <c r="F2801" s="31">
        <f>'M2 - Electrolyte RTD'!K394</f>
        <v/>
      </c>
      <c r="G2801" s="30">
        <f>'M2 - Electrolyte RTD'!AM394</f>
        <v/>
      </c>
      <c r="H2801" s="31">
        <f>'M2 - Electrolyte RTD'!N394</f>
        <v/>
      </c>
      <c r="I2801" s="15">
        <f>'M2 - Electrolyte RTD'!AJ394</f>
        <v/>
      </c>
      <c r="J2801" s="15" t="inlineStr">
        <is>
          <t>Capture live promo to assess.</t>
        </is>
      </c>
    </row>
    <row r="2802" ht="28" customHeight="1">
      <c r="A2802" s="15" t="inlineStr">
        <is>
          <t>Pedialyte</t>
        </is>
      </c>
      <c r="B2802" s="15" t="inlineStr">
        <is>
          <t>Pedialyte Sport | Berry | 24-pack 495mL</t>
        </is>
      </c>
      <c r="C2802" s="15" t="inlineStr">
        <is>
          <t>2) Electrolyte beverage (RTD)</t>
        </is>
      </c>
      <c r="D2802" s="30">
        <f>'M2 - Electrolyte RTD'!F395</f>
        <v/>
      </c>
      <c r="E2802" s="33">
        <f>'M2 - Electrolyte RTD'!J395</f>
        <v/>
      </c>
      <c r="F2802" s="31">
        <f>'M2 - Electrolyte RTD'!K395</f>
        <v/>
      </c>
      <c r="G2802" s="30">
        <f>'M2 - Electrolyte RTD'!AM395</f>
        <v/>
      </c>
      <c r="H2802" s="31">
        <f>'M2 - Electrolyte RTD'!N395</f>
        <v/>
      </c>
      <c r="I2802" s="15">
        <f>'M2 - Electrolyte RTD'!AJ395</f>
        <v/>
      </c>
      <c r="J2802" s="15" t="inlineStr">
        <is>
          <t>Capture live promo to assess.</t>
        </is>
      </c>
    </row>
    <row r="2803" ht="28" customHeight="1">
      <c r="A2803" s="15" t="inlineStr">
        <is>
          <t>Pedialyte</t>
        </is>
      </c>
      <c r="B2803" s="15" t="inlineStr">
        <is>
          <t>Pedialyte Sport | Fruit Punch | single 495mL</t>
        </is>
      </c>
      <c r="C2803" s="15" t="inlineStr">
        <is>
          <t>2) Electrolyte beverage (RTD)</t>
        </is>
      </c>
      <c r="D2803" s="30">
        <f>'M2 - Electrolyte RTD'!F396</f>
        <v/>
      </c>
      <c r="E2803" s="33">
        <f>'M2 - Electrolyte RTD'!J396</f>
        <v/>
      </c>
      <c r="F2803" s="31">
        <f>'M2 - Electrolyte RTD'!K396</f>
        <v/>
      </c>
      <c r="G2803" s="30">
        <f>'M2 - Electrolyte RTD'!AM396</f>
        <v/>
      </c>
      <c r="H2803" s="31">
        <f>'M2 - Electrolyte RTD'!N396</f>
        <v/>
      </c>
      <c r="I2803" s="15">
        <f>'M2 - Electrolyte RTD'!AJ396</f>
        <v/>
      </c>
      <c r="J2803" s="15" t="inlineStr">
        <is>
          <t>Capture live promo to assess.</t>
        </is>
      </c>
    </row>
    <row r="2804" ht="28" customHeight="1">
      <c r="A2804" s="15" t="inlineStr">
        <is>
          <t>Pedialyte</t>
        </is>
      </c>
      <c r="B2804" s="15" t="inlineStr">
        <is>
          <t>Pedialyte Sport | Fruit Punch | 8-pack 495mL</t>
        </is>
      </c>
      <c r="C2804" s="15" t="inlineStr">
        <is>
          <t>2) Electrolyte beverage (RTD)</t>
        </is>
      </c>
      <c r="D2804" s="30">
        <f>'M2 - Electrolyte RTD'!F397</f>
        <v/>
      </c>
      <c r="E2804" s="33">
        <f>'M2 - Electrolyte RTD'!J397</f>
        <v/>
      </c>
      <c r="F2804" s="31">
        <f>'M2 - Electrolyte RTD'!K397</f>
        <v/>
      </c>
      <c r="G2804" s="30">
        <f>'M2 - Electrolyte RTD'!AM397</f>
        <v/>
      </c>
      <c r="H2804" s="31">
        <f>'M2 - Electrolyte RTD'!N397</f>
        <v/>
      </c>
      <c r="I2804" s="15">
        <f>'M2 - Electrolyte RTD'!AJ397</f>
        <v/>
      </c>
      <c r="J2804" s="15" t="inlineStr">
        <is>
          <t>Capture live promo to assess.</t>
        </is>
      </c>
    </row>
    <row r="2805" ht="28" customHeight="1">
      <c r="A2805" s="15" t="inlineStr">
        <is>
          <t>Pedialyte</t>
        </is>
      </c>
      <c r="B2805" s="15" t="inlineStr">
        <is>
          <t>Pedialyte Sport | Fruit Punch | 12-pack 495mL</t>
        </is>
      </c>
      <c r="C2805" s="15" t="inlineStr">
        <is>
          <t>2) Electrolyte beverage (RTD)</t>
        </is>
      </c>
      <c r="D2805" s="30">
        <f>'M2 - Electrolyte RTD'!F398</f>
        <v/>
      </c>
      <c r="E2805" s="33">
        <f>'M2 - Electrolyte RTD'!J398</f>
        <v/>
      </c>
      <c r="F2805" s="31">
        <f>'M2 - Electrolyte RTD'!K398</f>
        <v/>
      </c>
      <c r="G2805" s="30">
        <f>'M2 - Electrolyte RTD'!AM398</f>
        <v/>
      </c>
      <c r="H2805" s="31">
        <f>'M2 - Electrolyte RTD'!N398</f>
        <v/>
      </c>
      <c r="I2805" s="15">
        <f>'M2 - Electrolyte RTD'!AJ398</f>
        <v/>
      </c>
      <c r="J2805" s="15" t="inlineStr">
        <is>
          <t>Capture live promo to assess.</t>
        </is>
      </c>
    </row>
    <row r="2806" ht="28" customHeight="1">
      <c r="A2806" s="15" t="inlineStr">
        <is>
          <t>Pedialyte</t>
        </is>
      </c>
      <c r="B2806" s="15" t="inlineStr">
        <is>
          <t>Pedialyte Sport | Fruit Punch | 18-pack 495mL</t>
        </is>
      </c>
      <c r="C2806" s="15" t="inlineStr">
        <is>
          <t>2) Electrolyte beverage (RTD)</t>
        </is>
      </c>
      <c r="D2806" s="30">
        <f>'M2 - Electrolyte RTD'!F399</f>
        <v/>
      </c>
      <c r="E2806" s="33">
        <f>'M2 - Electrolyte RTD'!J399</f>
        <v/>
      </c>
      <c r="F2806" s="31">
        <f>'M2 - Electrolyte RTD'!K399</f>
        <v/>
      </c>
      <c r="G2806" s="30">
        <f>'M2 - Electrolyte RTD'!AM399</f>
        <v/>
      </c>
      <c r="H2806" s="31">
        <f>'M2 - Electrolyte RTD'!N399</f>
        <v/>
      </c>
      <c r="I2806" s="15">
        <f>'M2 - Electrolyte RTD'!AJ399</f>
        <v/>
      </c>
      <c r="J2806" s="15" t="inlineStr">
        <is>
          <t>Capture live promo to assess.</t>
        </is>
      </c>
    </row>
    <row r="2807" ht="28" customHeight="1">
      <c r="A2807" s="15" t="inlineStr">
        <is>
          <t>Pedialyte</t>
        </is>
      </c>
      <c r="B2807" s="15" t="inlineStr">
        <is>
          <t>Pedialyte Sport | Fruit Punch | 24-pack 495mL</t>
        </is>
      </c>
      <c r="C2807" s="15" t="inlineStr">
        <is>
          <t>2) Electrolyte beverage (RTD)</t>
        </is>
      </c>
      <c r="D2807" s="30">
        <f>'M2 - Electrolyte RTD'!F400</f>
        <v/>
      </c>
      <c r="E2807" s="33">
        <f>'M2 - Electrolyte RTD'!J400</f>
        <v/>
      </c>
      <c r="F2807" s="31">
        <f>'M2 - Electrolyte RTD'!K400</f>
        <v/>
      </c>
      <c r="G2807" s="30">
        <f>'M2 - Electrolyte RTD'!AM400</f>
        <v/>
      </c>
      <c r="H2807" s="31">
        <f>'M2 - Electrolyte RTD'!N400</f>
        <v/>
      </c>
      <c r="I2807" s="15">
        <f>'M2 - Electrolyte RTD'!AJ400</f>
        <v/>
      </c>
      <c r="J2807" s="15" t="inlineStr">
        <is>
          <t>Capture live promo to assess.</t>
        </is>
      </c>
    </row>
    <row r="2808" ht="28" customHeight="1">
      <c r="A2808" s="15" t="inlineStr">
        <is>
          <t>Pedialyte</t>
        </is>
      </c>
      <c r="B2808" s="15" t="inlineStr">
        <is>
          <t>Pedialyte Sport | Cherry | single 495mL</t>
        </is>
      </c>
      <c r="C2808" s="15" t="inlineStr">
        <is>
          <t>2) Electrolyte beverage (RTD)</t>
        </is>
      </c>
      <c r="D2808" s="30">
        <f>'M2 - Electrolyte RTD'!F401</f>
        <v/>
      </c>
      <c r="E2808" s="33">
        <f>'M2 - Electrolyte RTD'!J401</f>
        <v/>
      </c>
      <c r="F2808" s="31">
        <f>'M2 - Electrolyte RTD'!K401</f>
        <v/>
      </c>
      <c r="G2808" s="30">
        <f>'M2 - Electrolyte RTD'!AM401</f>
        <v/>
      </c>
      <c r="H2808" s="31">
        <f>'M2 - Electrolyte RTD'!N401</f>
        <v/>
      </c>
      <c r="I2808" s="15">
        <f>'M2 - Electrolyte RTD'!AJ401</f>
        <v/>
      </c>
      <c r="J2808" s="15" t="inlineStr">
        <is>
          <t>Capture live promo to assess.</t>
        </is>
      </c>
    </row>
    <row r="2809" ht="28" customHeight="1">
      <c r="A2809" s="15" t="inlineStr">
        <is>
          <t>Pedialyte</t>
        </is>
      </c>
      <c r="B2809" s="15" t="inlineStr">
        <is>
          <t>Pedialyte Sport | Cherry | 8-pack 495mL</t>
        </is>
      </c>
      <c r="C2809" s="15" t="inlineStr">
        <is>
          <t>2) Electrolyte beverage (RTD)</t>
        </is>
      </c>
      <c r="D2809" s="30">
        <f>'M2 - Electrolyte RTD'!F402</f>
        <v/>
      </c>
      <c r="E2809" s="33">
        <f>'M2 - Electrolyte RTD'!J402</f>
        <v/>
      </c>
      <c r="F2809" s="31">
        <f>'M2 - Electrolyte RTD'!K402</f>
        <v/>
      </c>
      <c r="G2809" s="30">
        <f>'M2 - Electrolyte RTD'!AM402</f>
        <v/>
      </c>
      <c r="H2809" s="31">
        <f>'M2 - Electrolyte RTD'!N402</f>
        <v/>
      </c>
      <c r="I2809" s="15">
        <f>'M2 - Electrolyte RTD'!AJ402</f>
        <v/>
      </c>
      <c r="J2809" s="15" t="inlineStr">
        <is>
          <t>Capture live promo to assess.</t>
        </is>
      </c>
    </row>
    <row r="2810" ht="28" customHeight="1">
      <c r="A2810" s="15" t="inlineStr">
        <is>
          <t>Pedialyte</t>
        </is>
      </c>
      <c r="B2810" s="15" t="inlineStr">
        <is>
          <t>Pedialyte Sport | Cherry | 12-pack 495mL</t>
        </is>
      </c>
      <c r="C2810" s="15" t="inlineStr">
        <is>
          <t>2) Electrolyte beverage (RTD)</t>
        </is>
      </c>
      <c r="D2810" s="30">
        <f>'M2 - Electrolyte RTD'!F403</f>
        <v/>
      </c>
      <c r="E2810" s="33">
        <f>'M2 - Electrolyte RTD'!J403</f>
        <v/>
      </c>
      <c r="F2810" s="31">
        <f>'M2 - Electrolyte RTD'!K403</f>
        <v/>
      </c>
      <c r="G2810" s="30">
        <f>'M2 - Electrolyte RTD'!AM403</f>
        <v/>
      </c>
      <c r="H2810" s="31">
        <f>'M2 - Electrolyte RTD'!N403</f>
        <v/>
      </c>
      <c r="I2810" s="15">
        <f>'M2 - Electrolyte RTD'!AJ403</f>
        <v/>
      </c>
      <c r="J2810" s="15" t="inlineStr">
        <is>
          <t>Capture live promo to assess.</t>
        </is>
      </c>
    </row>
    <row r="2811" ht="28" customHeight="1">
      <c r="A2811" s="15" t="inlineStr">
        <is>
          <t>Pedialyte</t>
        </is>
      </c>
      <c r="B2811" s="15" t="inlineStr">
        <is>
          <t>Pedialyte Sport | Cherry | 18-pack 495mL</t>
        </is>
      </c>
      <c r="C2811" s="15" t="inlineStr">
        <is>
          <t>2) Electrolyte beverage (RTD)</t>
        </is>
      </c>
      <c r="D2811" s="30">
        <f>'M2 - Electrolyte RTD'!F404</f>
        <v/>
      </c>
      <c r="E2811" s="33">
        <f>'M2 - Electrolyte RTD'!J404</f>
        <v/>
      </c>
      <c r="F2811" s="31">
        <f>'M2 - Electrolyte RTD'!K404</f>
        <v/>
      </c>
      <c r="G2811" s="30">
        <f>'M2 - Electrolyte RTD'!AM404</f>
        <v/>
      </c>
      <c r="H2811" s="31">
        <f>'M2 - Electrolyte RTD'!N404</f>
        <v/>
      </c>
      <c r="I2811" s="15">
        <f>'M2 - Electrolyte RTD'!AJ404</f>
        <v/>
      </c>
      <c r="J2811" s="15" t="inlineStr">
        <is>
          <t>Capture live promo to assess.</t>
        </is>
      </c>
    </row>
    <row r="2812" ht="28" customHeight="1">
      <c r="A2812" s="15" t="inlineStr">
        <is>
          <t>Pedialyte</t>
        </is>
      </c>
      <c r="B2812" s="15" t="inlineStr">
        <is>
          <t>Pedialyte Sport | Cherry | 24-pack 495mL</t>
        </is>
      </c>
      <c r="C2812" s="15" t="inlineStr">
        <is>
          <t>2) Electrolyte beverage (RTD)</t>
        </is>
      </c>
      <c r="D2812" s="30">
        <f>'M2 - Electrolyte RTD'!F405</f>
        <v/>
      </c>
      <c r="E2812" s="33">
        <f>'M2 - Electrolyte RTD'!J405</f>
        <v/>
      </c>
      <c r="F2812" s="31">
        <f>'M2 - Electrolyte RTD'!K405</f>
        <v/>
      </c>
      <c r="G2812" s="30">
        <f>'M2 - Electrolyte RTD'!AM405</f>
        <v/>
      </c>
      <c r="H2812" s="31">
        <f>'M2 - Electrolyte RTD'!N405</f>
        <v/>
      </c>
      <c r="I2812" s="15">
        <f>'M2 - Electrolyte RTD'!AJ405</f>
        <v/>
      </c>
      <c r="J2812" s="15" t="inlineStr">
        <is>
          <t>Capture live promo to assess.</t>
        </is>
      </c>
    </row>
    <row r="2813" ht="28" customHeight="1">
      <c r="A2813" s="15" t="inlineStr">
        <is>
          <t>KeVita</t>
        </is>
      </c>
      <c r="B2813" s="15" t="inlineStr">
        <is>
          <t>KeVita Sparkling Probiotic Drink | Lemon Ginger | single 440mL</t>
        </is>
      </c>
      <c r="C2813" s="15" t="inlineStr">
        <is>
          <t>3) Functional beverage (still/sparkling)</t>
        </is>
      </c>
      <c r="D2813" s="30">
        <f>'M3 - Functional Beverage'!F472</f>
        <v/>
      </c>
      <c r="E2813" s="33">
        <f>'M3 - Functional Beverage'!J472</f>
        <v/>
      </c>
      <c r="F2813" s="31">
        <f>'M3 - Functional Beverage'!K472</f>
        <v/>
      </c>
      <c r="G2813" s="30">
        <f>'M3 - Functional Beverage'!AM472</f>
        <v/>
      </c>
      <c r="H2813" s="31">
        <f>'M3 - Functional Beverage'!N472</f>
        <v/>
      </c>
      <c r="I2813" s="15">
        <f>'M3 - Functional Beverage'!AJ472</f>
        <v/>
      </c>
      <c r="J2813" s="15" t="inlineStr">
        <is>
          <t>Capture live promo to assess.</t>
        </is>
      </c>
    </row>
    <row r="2814" ht="28" customHeight="1">
      <c r="A2814" s="15" t="inlineStr">
        <is>
          <t>KeVita</t>
        </is>
      </c>
      <c r="B2814" s="15" t="inlineStr">
        <is>
          <t>KeVita Sparkling Probiotic Drink | Lemon Ginger | 8-pack 440mL</t>
        </is>
      </c>
      <c r="C2814" s="15" t="inlineStr">
        <is>
          <t>3) Functional beverage (still/sparkling)</t>
        </is>
      </c>
      <c r="D2814" s="30">
        <f>'M3 - Functional Beverage'!F473</f>
        <v/>
      </c>
      <c r="E2814" s="33">
        <f>'M3 - Functional Beverage'!J473</f>
        <v/>
      </c>
      <c r="F2814" s="31">
        <f>'M3 - Functional Beverage'!K473</f>
        <v/>
      </c>
      <c r="G2814" s="30">
        <f>'M3 - Functional Beverage'!AM473</f>
        <v/>
      </c>
      <c r="H2814" s="31">
        <f>'M3 - Functional Beverage'!N473</f>
        <v/>
      </c>
      <c r="I2814" s="15">
        <f>'M3 - Functional Beverage'!AJ473</f>
        <v/>
      </c>
      <c r="J2814" s="15" t="inlineStr">
        <is>
          <t>Capture live promo to assess.</t>
        </is>
      </c>
    </row>
    <row r="2815" ht="28" customHeight="1">
      <c r="A2815" s="15" t="inlineStr">
        <is>
          <t>KeVita</t>
        </is>
      </c>
      <c r="B2815" s="15" t="inlineStr">
        <is>
          <t>KeVita Sparkling Probiotic Drink | Lemon Ginger | 12-pack 440mL</t>
        </is>
      </c>
      <c r="C2815" s="15" t="inlineStr">
        <is>
          <t>3) Functional beverage (still/sparkling)</t>
        </is>
      </c>
      <c r="D2815" s="30">
        <f>'M3 - Functional Beverage'!F474</f>
        <v/>
      </c>
      <c r="E2815" s="33">
        <f>'M3 - Functional Beverage'!J474</f>
        <v/>
      </c>
      <c r="F2815" s="31">
        <f>'M3 - Functional Beverage'!K474</f>
        <v/>
      </c>
      <c r="G2815" s="30">
        <f>'M3 - Functional Beverage'!AM474</f>
        <v/>
      </c>
      <c r="H2815" s="31">
        <f>'M3 - Functional Beverage'!N474</f>
        <v/>
      </c>
      <c r="I2815" s="15">
        <f>'M3 - Functional Beverage'!AJ474</f>
        <v/>
      </c>
      <c r="J2815" s="15" t="inlineStr">
        <is>
          <t>Capture live promo to assess.</t>
        </is>
      </c>
    </row>
    <row r="2816" ht="28" customHeight="1">
      <c r="A2816" s="15" t="inlineStr">
        <is>
          <t>KeVita</t>
        </is>
      </c>
      <c r="B2816" s="15" t="inlineStr">
        <is>
          <t>KeVita Sparkling Probiotic Drink | Lemon Ginger | 18-pack 440mL</t>
        </is>
      </c>
      <c r="C2816" s="15" t="inlineStr">
        <is>
          <t>3) Functional beverage (still/sparkling)</t>
        </is>
      </c>
      <c r="D2816" s="30">
        <f>'M3 - Functional Beverage'!F475</f>
        <v/>
      </c>
      <c r="E2816" s="33">
        <f>'M3 - Functional Beverage'!J475</f>
        <v/>
      </c>
      <c r="F2816" s="31">
        <f>'M3 - Functional Beverage'!K475</f>
        <v/>
      </c>
      <c r="G2816" s="30">
        <f>'M3 - Functional Beverage'!AM475</f>
        <v/>
      </c>
      <c r="H2816" s="31">
        <f>'M3 - Functional Beverage'!N475</f>
        <v/>
      </c>
      <c r="I2816" s="15">
        <f>'M3 - Functional Beverage'!AJ475</f>
        <v/>
      </c>
      <c r="J2816" s="15" t="inlineStr">
        <is>
          <t>Capture live promo to assess.</t>
        </is>
      </c>
    </row>
    <row r="2817" ht="28" customHeight="1">
      <c r="A2817" s="15" t="inlineStr">
        <is>
          <t>KeVita</t>
        </is>
      </c>
      <c r="B2817" s="15" t="inlineStr">
        <is>
          <t>KeVita Sparkling Probiotic Drink | Lemon Ginger | 24-pack 440mL</t>
        </is>
      </c>
      <c r="C2817" s="15" t="inlineStr">
        <is>
          <t>3) Functional beverage (still/sparkling)</t>
        </is>
      </c>
      <c r="D2817" s="30">
        <f>'M3 - Functional Beverage'!F476</f>
        <v/>
      </c>
      <c r="E2817" s="33">
        <f>'M3 - Functional Beverage'!J476</f>
        <v/>
      </c>
      <c r="F2817" s="31">
        <f>'M3 - Functional Beverage'!K476</f>
        <v/>
      </c>
      <c r="G2817" s="30">
        <f>'M3 - Functional Beverage'!AM476</f>
        <v/>
      </c>
      <c r="H2817" s="31">
        <f>'M3 - Functional Beverage'!N476</f>
        <v/>
      </c>
      <c r="I2817" s="15">
        <f>'M3 - Functional Beverage'!AJ476</f>
        <v/>
      </c>
      <c r="J2817" s="15" t="inlineStr">
        <is>
          <t>Capture live promo to assess.</t>
        </is>
      </c>
    </row>
    <row r="2818" ht="28" customHeight="1">
      <c r="A2818" s="15" t="inlineStr">
        <is>
          <t>KeVita</t>
        </is>
      </c>
      <c r="B2818" s="15" t="inlineStr">
        <is>
          <t>KeVita Sparkling Probiotic Drink | Mojita Lime Mint Coconut | single 440mL</t>
        </is>
      </c>
      <c r="C2818" s="15" t="inlineStr">
        <is>
          <t>3) Functional beverage (still/sparkling)</t>
        </is>
      </c>
      <c r="D2818" s="30">
        <f>'M3 - Functional Beverage'!F477</f>
        <v/>
      </c>
      <c r="E2818" s="33">
        <f>'M3 - Functional Beverage'!J477</f>
        <v/>
      </c>
      <c r="F2818" s="31">
        <f>'M3 - Functional Beverage'!K477</f>
        <v/>
      </c>
      <c r="G2818" s="30">
        <f>'M3 - Functional Beverage'!AM477</f>
        <v/>
      </c>
      <c r="H2818" s="31">
        <f>'M3 - Functional Beverage'!N477</f>
        <v/>
      </c>
      <c r="I2818" s="15">
        <f>'M3 - Functional Beverage'!AJ477</f>
        <v/>
      </c>
      <c r="J2818" s="15" t="inlineStr">
        <is>
          <t>Capture live promo to assess.</t>
        </is>
      </c>
    </row>
    <row r="2819" ht="28" customHeight="1">
      <c r="A2819" s="15" t="inlineStr">
        <is>
          <t>KeVita</t>
        </is>
      </c>
      <c r="B2819" s="15" t="inlineStr">
        <is>
          <t>KeVita Sparkling Probiotic Drink | Mojita Lime Mint Coconut | 8-pack 440mL</t>
        </is>
      </c>
      <c r="C2819" s="15" t="inlineStr">
        <is>
          <t>3) Functional beverage (still/sparkling)</t>
        </is>
      </c>
      <c r="D2819" s="30">
        <f>'M3 - Functional Beverage'!F478</f>
        <v/>
      </c>
      <c r="E2819" s="33">
        <f>'M3 - Functional Beverage'!J478</f>
        <v/>
      </c>
      <c r="F2819" s="31">
        <f>'M3 - Functional Beverage'!K478</f>
        <v/>
      </c>
      <c r="G2819" s="30">
        <f>'M3 - Functional Beverage'!AM478</f>
        <v/>
      </c>
      <c r="H2819" s="31">
        <f>'M3 - Functional Beverage'!N478</f>
        <v/>
      </c>
      <c r="I2819" s="15">
        <f>'M3 - Functional Beverage'!AJ478</f>
        <v/>
      </c>
      <c r="J2819" s="15" t="inlineStr">
        <is>
          <t>Capture live promo to assess.</t>
        </is>
      </c>
    </row>
    <row r="2820" ht="28" customHeight="1">
      <c r="A2820" s="15" t="inlineStr">
        <is>
          <t>KeVita</t>
        </is>
      </c>
      <c r="B2820" s="15" t="inlineStr">
        <is>
          <t>KeVita Sparkling Probiotic Drink | Mojita Lime Mint Coconut | 12-pack 440mL</t>
        </is>
      </c>
      <c r="C2820" s="15" t="inlineStr">
        <is>
          <t>3) Functional beverage (still/sparkling)</t>
        </is>
      </c>
      <c r="D2820" s="30">
        <f>'M3 - Functional Beverage'!F479</f>
        <v/>
      </c>
      <c r="E2820" s="33">
        <f>'M3 - Functional Beverage'!J479</f>
        <v/>
      </c>
      <c r="F2820" s="31">
        <f>'M3 - Functional Beverage'!K479</f>
        <v/>
      </c>
      <c r="G2820" s="30">
        <f>'M3 - Functional Beverage'!AM479</f>
        <v/>
      </c>
      <c r="H2820" s="31">
        <f>'M3 - Functional Beverage'!N479</f>
        <v/>
      </c>
      <c r="I2820" s="15">
        <f>'M3 - Functional Beverage'!AJ479</f>
        <v/>
      </c>
      <c r="J2820" s="15" t="inlineStr">
        <is>
          <t>Capture live promo to assess.</t>
        </is>
      </c>
    </row>
    <row r="2821" ht="28" customHeight="1">
      <c r="A2821" s="15" t="inlineStr">
        <is>
          <t>KeVita</t>
        </is>
      </c>
      <c r="B2821" s="15" t="inlineStr">
        <is>
          <t>KeVita Sparkling Probiotic Drink | Mojita Lime Mint Coconut | 18-pack 440mL</t>
        </is>
      </c>
      <c r="C2821" s="15" t="inlineStr">
        <is>
          <t>3) Functional beverage (still/sparkling)</t>
        </is>
      </c>
      <c r="D2821" s="30">
        <f>'M3 - Functional Beverage'!F480</f>
        <v/>
      </c>
      <c r="E2821" s="33">
        <f>'M3 - Functional Beverage'!J480</f>
        <v/>
      </c>
      <c r="F2821" s="31">
        <f>'M3 - Functional Beverage'!K480</f>
        <v/>
      </c>
      <c r="G2821" s="30">
        <f>'M3 - Functional Beverage'!AM480</f>
        <v/>
      </c>
      <c r="H2821" s="31">
        <f>'M3 - Functional Beverage'!N480</f>
        <v/>
      </c>
      <c r="I2821" s="15">
        <f>'M3 - Functional Beverage'!AJ480</f>
        <v/>
      </c>
      <c r="J2821" s="15" t="inlineStr">
        <is>
          <t>Capture live promo to assess.</t>
        </is>
      </c>
    </row>
    <row r="2822" ht="28" customHeight="1">
      <c r="A2822" s="15" t="inlineStr">
        <is>
          <t>KeVita</t>
        </is>
      </c>
      <c r="B2822" s="15" t="inlineStr">
        <is>
          <t>KeVita Sparkling Probiotic Drink | Mojita Lime Mint Coconut | 24-pack 440mL</t>
        </is>
      </c>
      <c r="C2822" s="15" t="inlineStr">
        <is>
          <t>3) Functional beverage (still/sparkling)</t>
        </is>
      </c>
      <c r="D2822" s="30">
        <f>'M3 - Functional Beverage'!F481</f>
        <v/>
      </c>
      <c r="E2822" s="33">
        <f>'M3 - Functional Beverage'!J481</f>
        <v/>
      </c>
      <c r="F2822" s="31">
        <f>'M3 - Functional Beverage'!K481</f>
        <v/>
      </c>
      <c r="G2822" s="30">
        <f>'M3 - Functional Beverage'!AM481</f>
        <v/>
      </c>
      <c r="H2822" s="31">
        <f>'M3 - Functional Beverage'!N481</f>
        <v/>
      </c>
      <c r="I2822" s="15">
        <f>'M3 - Functional Beverage'!AJ481</f>
        <v/>
      </c>
      <c r="J2822" s="15" t="inlineStr">
        <is>
          <t>Capture live promo to assess.</t>
        </is>
      </c>
    </row>
    <row r="2823" ht="28" customHeight="1">
      <c r="A2823" s="15" t="inlineStr">
        <is>
          <t>KeVita</t>
        </is>
      </c>
      <c r="B2823" s="15" t="inlineStr">
        <is>
          <t>KeVita Sparkling Probiotic Drink | Strawberry Acai Coconut | single 440mL</t>
        </is>
      </c>
      <c r="C2823" s="15" t="inlineStr">
        <is>
          <t>3) Functional beverage (still/sparkling)</t>
        </is>
      </c>
      <c r="D2823" s="30">
        <f>'M3 - Functional Beverage'!F482</f>
        <v/>
      </c>
      <c r="E2823" s="33">
        <f>'M3 - Functional Beverage'!J482</f>
        <v/>
      </c>
      <c r="F2823" s="31">
        <f>'M3 - Functional Beverage'!K482</f>
        <v/>
      </c>
      <c r="G2823" s="30">
        <f>'M3 - Functional Beverage'!AM482</f>
        <v/>
      </c>
      <c r="H2823" s="31">
        <f>'M3 - Functional Beverage'!N482</f>
        <v/>
      </c>
      <c r="I2823" s="15">
        <f>'M3 - Functional Beverage'!AJ482</f>
        <v/>
      </c>
      <c r="J2823" s="15" t="inlineStr">
        <is>
          <t>Capture live promo to assess.</t>
        </is>
      </c>
    </row>
    <row r="2824" ht="28" customHeight="1">
      <c r="A2824" s="15" t="inlineStr">
        <is>
          <t>KeVita</t>
        </is>
      </c>
      <c r="B2824" s="15" t="inlineStr">
        <is>
          <t>KeVita Sparkling Probiotic Drink | Strawberry Acai Coconut | 8-pack 440mL</t>
        </is>
      </c>
      <c r="C2824" s="15" t="inlineStr">
        <is>
          <t>3) Functional beverage (still/sparkling)</t>
        </is>
      </c>
      <c r="D2824" s="30">
        <f>'M3 - Functional Beverage'!F483</f>
        <v/>
      </c>
      <c r="E2824" s="33">
        <f>'M3 - Functional Beverage'!J483</f>
        <v/>
      </c>
      <c r="F2824" s="31">
        <f>'M3 - Functional Beverage'!K483</f>
        <v/>
      </c>
      <c r="G2824" s="30">
        <f>'M3 - Functional Beverage'!AM483</f>
        <v/>
      </c>
      <c r="H2824" s="31">
        <f>'M3 - Functional Beverage'!N483</f>
        <v/>
      </c>
      <c r="I2824" s="15">
        <f>'M3 - Functional Beverage'!AJ483</f>
        <v/>
      </c>
      <c r="J2824" s="15" t="inlineStr">
        <is>
          <t>Capture live promo to assess.</t>
        </is>
      </c>
    </row>
    <row r="2825" ht="28" customHeight="1">
      <c r="A2825" s="15" t="inlineStr">
        <is>
          <t>KeVita</t>
        </is>
      </c>
      <c r="B2825" s="15" t="inlineStr">
        <is>
          <t>KeVita Sparkling Probiotic Drink | Strawberry Acai Coconut | 12-pack 440mL</t>
        </is>
      </c>
      <c r="C2825" s="15" t="inlineStr">
        <is>
          <t>3) Functional beverage (still/sparkling)</t>
        </is>
      </c>
      <c r="D2825" s="30">
        <f>'M3 - Functional Beverage'!F484</f>
        <v/>
      </c>
      <c r="E2825" s="33">
        <f>'M3 - Functional Beverage'!J484</f>
        <v/>
      </c>
      <c r="F2825" s="31">
        <f>'M3 - Functional Beverage'!K484</f>
        <v/>
      </c>
      <c r="G2825" s="30">
        <f>'M3 - Functional Beverage'!AM484</f>
        <v/>
      </c>
      <c r="H2825" s="31">
        <f>'M3 - Functional Beverage'!N484</f>
        <v/>
      </c>
      <c r="I2825" s="15">
        <f>'M3 - Functional Beverage'!AJ484</f>
        <v/>
      </c>
      <c r="J2825" s="15" t="inlineStr">
        <is>
          <t>Capture live promo to assess.</t>
        </is>
      </c>
    </row>
    <row r="2826" ht="28" customHeight="1">
      <c r="A2826" s="15" t="inlineStr">
        <is>
          <t>KeVita</t>
        </is>
      </c>
      <c r="B2826" s="15" t="inlineStr">
        <is>
          <t>KeVita Sparkling Probiotic Drink | Strawberry Acai Coconut | 18-pack 440mL</t>
        </is>
      </c>
      <c r="C2826" s="15" t="inlineStr">
        <is>
          <t>3) Functional beverage (still/sparkling)</t>
        </is>
      </c>
      <c r="D2826" s="30">
        <f>'M3 - Functional Beverage'!F485</f>
        <v/>
      </c>
      <c r="E2826" s="33">
        <f>'M3 - Functional Beverage'!J485</f>
        <v/>
      </c>
      <c r="F2826" s="31">
        <f>'M3 - Functional Beverage'!K485</f>
        <v/>
      </c>
      <c r="G2826" s="30">
        <f>'M3 - Functional Beverage'!AM485</f>
        <v/>
      </c>
      <c r="H2826" s="31">
        <f>'M3 - Functional Beverage'!N485</f>
        <v/>
      </c>
      <c r="I2826" s="15">
        <f>'M3 - Functional Beverage'!AJ485</f>
        <v/>
      </c>
      <c r="J2826" s="15" t="inlineStr">
        <is>
          <t>Capture live promo to assess.</t>
        </is>
      </c>
    </row>
    <row r="2827" ht="28" customHeight="1">
      <c r="A2827" s="15" t="inlineStr">
        <is>
          <t>KeVita</t>
        </is>
      </c>
      <c r="B2827" s="15" t="inlineStr">
        <is>
          <t>KeVita Sparkling Probiotic Drink | Strawberry Acai Coconut | 24-pack 440mL</t>
        </is>
      </c>
      <c r="C2827" s="15" t="inlineStr">
        <is>
          <t>3) Functional beverage (still/sparkling)</t>
        </is>
      </c>
      <c r="D2827" s="30">
        <f>'M3 - Functional Beverage'!F486</f>
        <v/>
      </c>
      <c r="E2827" s="33">
        <f>'M3 - Functional Beverage'!J486</f>
        <v/>
      </c>
      <c r="F2827" s="31">
        <f>'M3 - Functional Beverage'!K486</f>
        <v/>
      </c>
      <c r="G2827" s="30">
        <f>'M3 - Functional Beverage'!AM486</f>
        <v/>
      </c>
      <c r="H2827" s="31">
        <f>'M3 - Functional Beverage'!N486</f>
        <v/>
      </c>
      <c r="I2827" s="15">
        <f>'M3 - Functional Beverage'!AJ486</f>
        <v/>
      </c>
      <c r="J2827" s="15" t="inlineStr">
        <is>
          <t>Capture live promo to assess.</t>
        </is>
      </c>
    </row>
    <row r="2828" ht="28" customHeight="1">
      <c r="A2828" s="15" t="inlineStr">
        <is>
          <t>KeVita</t>
        </is>
      </c>
      <c r="B2828" s="15" t="inlineStr">
        <is>
          <t>KeVita Sparkling Probiotic Drink | Roots Beer | single 440mL</t>
        </is>
      </c>
      <c r="C2828" s="15" t="inlineStr">
        <is>
          <t>3) Functional beverage (still/sparkling)</t>
        </is>
      </c>
      <c r="D2828" s="30">
        <f>'M3 - Functional Beverage'!F487</f>
        <v/>
      </c>
      <c r="E2828" s="33">
        <f>'M3 - Functional Beverage'!J487</f>
        <v/>
      </c>
      <c r="F2828" s="31">
        <f>'M3 - Functional Beverage'!K487</f>
        <v/>
      </c>
      <c r="G2828" s="30">
        <f>'M3 - Functional Beverage'!AM487</f>
        <v/>
      </c>
      <c r="H2828" s="31">
        <f>'M3 - Functional Beverage'!N487</f>
        <v/>
      </c>
      <c r="I2828" s="15">
        <f>'M3 - Functional Beverage'!AJ487</f>
        <v/>
      </c>
      <c r="J2828" s="15" t="inlineStr">
        <is>
          <t>Capture live promo to assess.</t>
        </is>
      </c>
    </row>
    <row r="2829" ht="28" customHeight="1">
      <c r="A2829" s="15" t="inlineStr">
        <is>
          <t>KeVita</t>
        </is>
      </c>
      <c r="B2829" s="15" t="inlineStr">
        <is>
          <t>KeVita Sparkling Probiotic Drink | Roots Beer | 8-pack 440mL</t>
        </is>
      </c>
      <c r="C2829" s="15" t="inlineStr">
        <is>
          <t>3) Functional beverage (still/sparkling)</t>
        </is>
      </c>
      <c r="D2829" s="30">
        <f>'M3 - Functional Beverage'!F488</f>
        <v/>
      </c>
      <c r="E2829" s="33">
        <f>'M3 - Functional Beverage'!J488</f>
        <v/>
      </c>
      <c r="F2829" s="31">
        <f>'M3 - Functional Beverage'!K488</f>
        <v/>
      </c>
      <c r="G2829" s="30">
        <f>'M3 - Functional Beverage'!AM488</f>
        <v/>
      </c>
      <c r="H2829" s="31">
        <f>'M3 - Functional Beverage'!N488</f>
        <v/>
      </c>
      <c r="I2829" s="15">
        <f>'M3 - Functional Beverage'!AJ488</f>
        <v/>
      </c>
      <c r="J2829" s="15" t="inlineStr">
        <is>
          <t>Capture live promo to assess.</t>
        </is>
      </c>
    </row>
    <row r="2830" ht="28" customHeight="1">
      <c r="A2830" s="15" t="inlineStr">
        <is>
          <t>KeVita</t>
        </is>
      </c>
      <c r="B2830" s="15" t="inlineStr">
        <is>
          <t>KeVita Sparkling Probiotic Drink | Roots Beer | 12-pack 440mL</t>
        </is>
      </c>
      <c r="C2830" s="15" t="inlineStr">
        <is>
          <t>3) Functional beverage (still/sparkling)</t>
        </is>
      </c>
      <c r="D2830" s="30">
        <f>'M3 - Functional Beverage'!F489</f>
        <v/>
      </c>
      <c r="E2830" s="33">
        <f>'M3 - Functional Beverage'!J489</f>
        <v/>
      </c>
      <c r="F2830" s="31">
        <f>'M3 - Functional Beverage'!K489</f>
        <v/>
      </c>
      <c r="G2830" s="30">
        <f>'M3 - Functional Beverage'!AM489</f>
        <v/>
      </c>
      <c r="H2830" s="31">
        <f>'M3 - Functional Beverage'!N489</f>
        <v/>
      </c>
      <c r="I2830" s="15">
        <f>'M3 - Functional Beverage'!AJ489</f>
        <v/>
      </c>
      <c r="J2830" s="15" t="inlineStr">
        <is>
          <t>Capture live promo to assess.</t>
        </is>
      </c>
    </row>
    <row r="2831" ht="28" customHeight="1">
      <c r="A2831" s="15" t="inlineStr">
        <is>
          <t>KeVita</t>
        </is>
      </c>
      <c r="B2831" s="15" t="inlineStr">
        <is>
          <t>KeVita Sparkling Probiotic Drink | Roots Beer | 18-pack 440mL</t>
        </is>
      </c>
      <c r="C2831" s="15" t="inlineStr">
        <is>
          <t>3) Functional beverage (still/sparkling)</t>
        </is>
      </c>
      <c r="D2831" s="30">
        <f>'M3 - Functional Beverage'!F490</f>
        <v/>
      </c>
      <c r="E2831" s="33">
        <f>'M3 - Functional Beverage'!J490</f>
        <v/>
      </c>
      <c r="F2831" s="31">
        <f>'M3 - Functional Beverage'!K490</f>
        <v/>
      </c>
      <c r="G2831" s="30">
        <f>'M3 - Functional Beverage'!AM490</f>
        <v/>
      </c>
      <c r="H2831" s="31">
        <f>'M3 - Functional Beverage'!N490</f>
        <v/>
      </c>
      <c r="I2831" s="15">
        <f>'M3 - Functional Beverage'!AJ490</f>
        <v/>
      </c>
      <c r="J2831" s="15" t="inlineStr">
        <is>
          <t>Capture live promo to assess.</t>
        </is>
      </c>
    </row>
    <row r="2832" ht="28" customHeight="1">
      <c r="A2832" s="15" t="inlineStr">
        <is>
          <t>KeVita</t>
        </is>
      </c>
      <c r="B2832" s="15" t="inlineStr">
        <is>
          <t>KeVita Sparkling Probiotic Drink | Roots Beer | 24-pack 440mL</t>
        </is>
      </c>
      <c r="C2832" s="15" t="inlineStr">
        <is>
          <t>3) Functional beverage (still/sparkling)</t>
        </is>
      </c>
      <c r="D2832" s="30">
        <f>'M3 - Functional Beverage'!F491</f>
        <v/>
      </c>
      <c r="E2832" s="33">
        <f>'M3 - Functional Beverage'!J491</f>
        <v/>
      </c>
      <c r="F2832" s="31">
        <f>'M3 - Functional Beverage'!K491</f>
        <v/>
      </c>
      <c r="G2832" s="30">
        <f>'M3 - Functional Beverage'!AM491</f>
        <v/>
      </c>
      <c r="H2832" s="31">
        <f>'M3 - Functional Beverage'!N491</f>
        <v/>
      </c>
      <c r="I2832" s="15">
        <f>'M3 - Functional Beverage'!AJ491</f>
        <v/>
      </c>
      <c r="J2832" s="15" t="inlineStr">
        <is>
          <t>Capture live promo to assess.</t>
        </is>
      </c>
    </row>
    <row r="2833" ht="28" customHeight="1">
      <c r="A2833" s="15" t="inlineStr">
        <is>
          <t>Brew Dr</t>
        </is>
      </c>
      <c r="B2833" s="15" t="inlineStr">
        <is>
          <t>Brew Dr Kombucha | Clear Mind | single 414mL</t>
        </is>
      </c>
      <c r="C2833" s="15" t="inlineStr">
        <is>
          <t>3) Functional beverage (still/sparkling)</t>
        </is>
      </c>
      <c r="D2833" s="30">
        <f>'M3 - Functional Beverage'!F492</f>
        <v/>
      </c>
      <c r="E2833" s="33">
        <f>'M3 - Functional Beverage'!J492</f>
        <v/>
      </c>
      <c r="F2833" s="31">
        <f>'M3 - Functional Beverage'!K492</f>
        <v/>
      </c>
      <c r="G2833" s="30">
        <f>'M3 - Functional Beverage'!AM492</f>
        <v/>
      </c>
      <c r="H2833" s="31">
        <f>'M3 - Functional Beverage'!N492</f>
        <v/>
      </c>
      <c r="I2833" s="15">
        <f>'M3 - Functional Beverage'!AJ492</f>
        <v/>
      </c>
      <c r="J2833" s="15" t="inlineStr">
        <is>
          <t>Capture live promo to assess.</t>
        </is>
      </c>
    </row>
    <row r="2834" ht="28" customHeight="1">
      <c r="A2834" s="15" t="inlineStr">
        <is>
          <t>Brew Dr</t>
        </is>
      </c>
      <c r="B2834" s="15" t="inlineStr">
        <is>
          <t>Brew Dr Kombucha | Clear Mind | 8-pack 414mL</t>
        </is>
      </c>
      <c r="C2834" s="15" t="inlineStr">
        <is>
          <t>3) Functional beverage (still/sparkling)</t>
        </is>
      </c>
      <c r="D2834" s="30">
        <f>'M3 - Functional Beverage'!F493</f>
        <v/>
      </c>
      <c r="E2834" s="33">
        <f>'M3 - Functional Beverage'!J493</f>
        <v/>
      </c>
      <c r="F2834" s="31">
        <f>'M3 - Functional Beverage'!K493</f>
        <v/>
      </c>
      <c r="G2834" s="30">
        <f>'M3 - Functional Beverage'!AM493</f>
        <v/>
      </c>
      <c r="H2834" s="31">
        <f>'M3 - Functional Beverage'!N493</f>
        <v/>
      </c>
      <c r="I2834" s="15">
        <f>'M3 - Functional Beverage'!AJ493</f>
        <v/>
      </c>
      <c r="J2834" s="15" t="inlineStr">
        <is>
          <t>Capture live promo to assess.</t>
        </is>
      </c>
    </row>
    <row r="2835" ht="28" customHeight="1">
      <c r="A2835" s="15" t="inlineStr">
        <is>
          <t>Brew Dr</t>
        </is>
      </c>
      <c r="B2835" s="15" t="inlineStr">
        <is>
          <t>Brew Dr Kombucha | Clear Mind | 12-pack 414mL</t>
        </is>
      </c>
      <c r="C2835" s="15" t="inlineStr">
        <is>
          <t>3) Functional beverage (still/sparkling)</t>
        </is>
      </c>
      <c r="D2835" s="30">
        <f>'M3 - Functional Beverage'!F494</f>
        <v/>
      </c>
      <c r="E2835" s="33">
        <f>'M3 - Functional Beverage'!J494</f>
        <v/>
      </c>
      <c r="F2835" s="31">
        <f>'M3 - Functional Beverage'!K494</f>
        <v/>
      </c>
      <c r="G2835" s="30">
        <f>'M3 - Functional Beverage'!AM494</f>
        <v/>
      </c>
      <c r="H2835" s="31">
        <f>'M3 - Functional Beverage'!N494</f>
        <v/>
      </c>
      <c r="I2835" s="15">
        <f>'M3 - Functional Beverage'!AJ494</f>
        <v/>
      </c>
      <c r="J2835" s="15" t="inlineStr">
        <is>
          <t>Capture live promo to assess.</t>
        </is>
      </c>
    </row>
    <row r="2836" ht="28" customHeight="1">
      <c r="A2836" s="15" t="inlineStr">
        <is>
          <t>Brew Dr</t>
        </is>
      </c>
      <c r="B2836" s="15" t="inlineStr">
        <is>
          <t>Brew Dr Kombucha | Clear Mind | 18-pack 414mL</t>
        </is>
      </c>
      <c r="C2836" s="15" t="inlineStr">
        <is>
          <t>3) Functional beverage (still/sparkling)</t>
        </is>
      </c>
      <c r="D2836" s="30">
        <f>'M3 - Functional Beverage'!F495</f>
        <v/>
      </c>
      <c r="E2836" s="33">
        <f>'M3 - Functional Beverage'!J495</f>
        <v/>
      </c>
      <c r="F2836" s="31">
        <f>'M3 - Functional Beverage'!K495</f>
        <v/>
      </c>
      <c r="G2836" s="30">
        <f>'M3 - Functional Beverage'!AM495</f>
        <v/>
      </c>
      <c r="H2836" s="31">
        <f>'M3 - Functional Beverage'!N495</f>
        <v/>
      </c>
      <c r="I2836" s="15">
        <f>'M3 - Functional Beverage'!AJ495</f>
        <v/>
      </c>
      <c r="J2836" s="15" t="inlineStr">
        <is>
          <t>Capture live promo to assess.</t>
        </is>
      </c>
    </row>
    <row r="2837" ht="28" customHeight="1">
      <c r="A2837" s="15" t="inlineStr">
        <is>
          <t>Brew Dr</t>
        </is>
      </c>
      <c r="B2837" s="15" t="inlineStr">
        <is>
          <t>Brew Dr Kombucha | Clear Mind | 24-pack 414mL</t>
        </is>
      </c>
      <c r="C2837" s="15" t="inlineStr">
        <is>
          <t>3) Functional beverage (still/sparkling)</t>
        </is>
      </c>
      <c r="D2837" s="30">
        <f>'M3 - Functional Beverage'!F496</f>
        <v/>
      </c>
      <c r="E2837" s="33">
        <f>'M3 - Functional Beverage'!J496</f>
        <v/>
      </c>
      <c r="F2837" s="31">
        <f>'M3 - Functional Beverage'!K496</f>
        <v/>
      </c>
      <c r="G2837" s="30">
        <f>'M3 - Functional Beverage'!AM496</f>
        <v/>
      </c>
      <c r="H2837" s="31">
        <f>'M3 - Functional Beverage'!N496</f>
        <v/>
      </c>
      <c r="I2837" s="15">
        <f>'M3 - Functional Beverage'!AJ496</f>
        <v/>
      </c>
      <c r="J2837" s="15" t="inlineStr">
        <is>
          <t>Capture live promo to assess.</t>
        </is>
      </c>
    </row>
    <row r="2838" ht="28" customHeight="1">
      <c r="A2838" s="15" t="inlineStr">
        <is>
          <t>Brew Dr</t>
        </is>
      </c>
      <c r="B2838" s="15" t="inlineStr">
        <is>
          <t>Brew Dr Kombucha | Superberry | single 414mL</t>
        </is>
      </c>
      <c r="C2838" s="15" t="inlineStr">
        <is>
          <t>3) Functional beverage (still/sparkling)</t>
        </is>
      </c>
      <c r="D2838" s="30">
        <f>'M3 - Functional Beverage'!F497</f>
        <v/>
      </c>
      <c r="E2838" s="33">
        <f>'M3 - Functional Beverage'!J497</f>
        <v/>
      </c>
      <c r="F2838" s="31">
        <f>'M3 - Functional Beverage'!K497</f>
        <v/>
      </c>
      <c r="G2838" s="30">
        <f>'M3 - Functional Beverage'!AM497</f>
        <v/>
      </c>
      <c r="H2838" s="31">
        <f>'M3 - Functional Beverage'!N497</f>
        <v/>
      </c>
      <c r="I2838" s="15">
        <f>'M3 - Functional Beverage'!AJ497</f>
        <v/>
      </c>
      <c r="J2838" s="15" t="inlineStr">
        <is>
          <t>Capture live promo to assess.</t>
        </is>
      </c>
    </row>
    <row r="2839" ht="28" customHeight="1">
      <c r="A2839" s="15" t="inlineStr">
        <is>
          <t>Brew Dr</t>
        </is>
      </c>
      <c r="B2839" s="15" t="inlineStr">
        <is>
          <t>Brew Dr Kombucha | Superberry | 8-pack 414mL</t>
        </is>
      </c>
      <c r="C2839" s="15" t="inlineStr">
        <is>
          <t>3) Functional beverage (still/sparkling)</t>
        </is>
      </c>
      <c r="D2839" s="30">
        <f>'M3 - Functional Beverage'!F498</f>
        <v/>
      </c>
      <c r="E2839" s="33">
        <f>'M3 - Functional Beverage'!J498</f>
        <v/>
      </c>
      <c r="F2839" s="31">
        <f>'M3 - Functional Beverage'!K498</f>
        <v/>
      </c>
      <c r="G2839" s="30">
        <f>'M3 - Functional Beverage'!AM498</f>
        <v/>
      </c>
      <c r="H2839" s="31">
        <f>'M3 - Functional Beverage'!N498</f>
        <v/>
      </c>
      <c r="I2839" s="15">
        <f>'M3 - Functional Beverage'!AJ498</f>
        <v/>
      </c>
      <c r="J2839" s="15" t="inlineStr">
        <is>
          <t>Capture live promo to assess.</t>
        </is>
      </c>
    </row>
    <row r="2840" ht="28" customHeight="1">
      <c r="A2840" s="15" t="inlineStr">
        <is>
          <t>Brew Dr</t>
        </is>
      </c>
      <c r="B2840" s="15" t="inlineStr">
        <is>
          <t>Brew Dr Kombucha | Superberry | 12-pack 414mL</t>
        </is>
      </c>
      <c r="C2840" s="15" t="inlineStr">
        <is>
          <t>3) Functional beverage (still/sparkling)</t>
        </is>
      </c>
      <c r="D2840" s="30">
        <f>'M3 - Functional Beverage'!F499</f>
        <v/>
      </c>
      <c r="E2840" s="33">
        <f>'M3 - Functional Beverage'!J499</f>
        <v/>
      </c>
      <c r="F2840" s="31">
        <f>'M3 - Functional Beverage'!K499</f>
        <v/>
      </c>
      <c r="G2840" s="30">
        <f>'M3 - Functional Beverage'!AM499</f>
        <v/>
      </c>
      <c r="H2840" s="31">
        <f>'M3 - Functional Beverage'!N499</f>
        <v/>
      </c>
      <c r="I2840" s="15">
        <f>'M3 - Functional Beverage'!AJ499</f>
        <v/>
      </c>
      <c r="J2840" s="15" t="inlineStr">
        <is>
          <t>Capture live promo to assess.</t>
        </is>
      </c>
    </row>
    <row r="2841" ht="28" customHeight="1">
      <c r="A2841" s="15" t="inlineStr">
        <is>
          <t>Brew Dr</t>
        </is>
      </c>
      <c r="B2841" s="15" t="inlineStr">
        <is>
          <t>Brew Dr Kombucha | Superberry | 18-pack 414mL</t>
        </is>
      </c>
      <c r="C2841" s="15" t="inlineStr">
        <is>
          <t>3) Functional beverage (still/sparkling)</t>
        </is>
      </c>
      <c r="D2841" s="30">
        <f>'M3 - Functional Beverage'!F500</f>
        <v/>
      </c>
      <c r="E2841" s="33">
        <f>'M3 - Functional Beverage'!J500</f>
        <v/>
      </c>
      <c r="F2841" s="31">
        <f>'M3 - Functional Beverage'!K500</f>
        <v/>
      </c>
      <c r="G2841" s="30">
        <f>'M3 - Functional Beverage'!AM500</f>
        <v/>
      </c>
      <c r="H2841" s="31">
        <f>'M3 - Functional Beverage'!N500</f>
        <v/>
      </c>
      <c r="I2841" s="15">
        <f>'M3 - Functional Beverage'!AJ500</f>
        <v/>
      </c>
      <c r="J2841" s="15" t="inlineStr">
        <is>
          <t>Capture live promo to assess.</t>
        </is>
      </c>
    </row>
    <row r="2842" ht="28" customHeight="1">
      <c r="A2842" s="15" t="inlineStr">
        <is>
          <t>Brew Dr</t>
        </is>
      </c>
      <c r="B2842" s="15" t="inlineStr">
        <is>
          <t>Brew Dr Kombucha | Superberry | 24-pack 414mL</t>
        </is>
      </c>
      <c r="C2842" s="15" t="inlineStr">
        <is>
          <t>3) Functional beverage (still/sparkling)</t>
        </is>
      </c>
      <c r="D2842" s="30">
        <f>'M3 - Functional Beverage'!F501</f>
        <v/>
      </c>
      <c r="E2842" s="33">
        <f>'M3 - Functional Beverage'!J501</f>
        <v/>
      </c>
      <c r="F2842" s="31">
        <f>'M3 - Functional Beverage'!K501</f>
        <v/>
      </c>
      <c r="G2842" s="30">
        <f>'M3 - Functional Beverage'!AM501</f>
        <v/>
      </c>
      <c r="H2842" s="31">
        <f>'M3 - Functional Beverage'!N501</f>
        <v/>
      </c>
      <c r="I2842" s="15">
        <f>'M3 - Functional Beverage'!AJ501</f>
        <v/>
      </c>
      <c r="J2842" s="15" t="inlineStr">
        <is>
          <t>Capture live promo to assess.</t>
        </is>
      </c>
    </row>
    <row r="2843" ht="28" customHeight="1">
      <c r="A2843" s="15" t="inlineStr">
        <is>
          <t>Brew Dr</t>
        </is>
      </c>
      <c r="B2843" s="15" t="inlineStr">
        <is>
          <t>Brew Dr Kombucha | Island Mango | single 414mL</t>
        </is>
      </c>
      <c r="C2843" s="15" t="inlineStr">
        <is>
          <t>3) Functional beverage (still/sparkling)</t>
        </is>
      </c>
      <c r="D2843" s="30">
        <f>'M3 - Functional Beverage'!F502</f>
        <v/>
      </c>
      <c r="E2843" s="33">
        <f>'M3 - Functional Beverage'!J502</f>
        <v/>
      </c>
      <c r="F2843" s="31">
        <f>'M3 - Functional Beverage'!K502</f>
        <v/>
      </c>
      <c r="G2843" s="30">
        <f>'M3 - Functional Beverage'!AM502</f>
        <v/>
      </c>
      <c r="H2843" s="31">
        <f>'M3 - Functional Beverage'!N502</f>
        <v/>
      </c>
      <c r="I2843" s="15">
        <f>'M3 - Functional Beverage'!AJ502</f>
        <v/>
      </c>
      <c r="J2843" s="15" t="inlineStr">
        <is>
          <t>Capture live promo to assess.</t>
        </is>
      </c>
    </row>
    <row r="2844" ht="28" customHeight="1">
      <c r="A2844" s="15" t="inlineStr">
        <is>
          <t>Brew Dr</t>
        </is>
      </c>
      <c r="B2844" s="15" t="inlineStr">
        <is>
          <t>Brew Dr Kombucha | Island Mango | 8-pack 414mL</t>
        </is>
      </c>
      <c r="C2844" s="15" t="inlineStr">
        <is>
          <t>3) Functional beverage (still/sparkling)</t>
        </is>
      </c>
      <c r="D2844" s="30">
        <f>'M3 - Functional Beverage'!F503</f>
        <v/>
      </c>
      <c r="E2844" s="33">
        <f>'M3 - Functional Beverage'!J503</f>
        <v/>
      </c>
      <c r="F2844" s="31">
        <f>'M3 - Functional Beverage'!K503</f>
        <v/>
      </c>
      <c r="G2844" s="30">
        <f>'M3 - Functional Beverage'!AM503</f>
        <v/>
      </c>
      <c r="H2844" s="31">
        <f>'M3 - Functional Beverage'!N503</f>
        <v/>
      </c>
      <c r="I2844" s="15">
        <f>'M3 - Functional Beverage'!AJ503</f>
        <v/>
      </c>
      <c r="J2844" s="15" t="inlineStr">
        <is>
          <t>Capture live promo to assess.</t>
        </is>
      </c>
    </row>
    <row r="2845" ht="28" customHeight="1">
      <c r="A2845" s="15" t="inlineStr">
        <is>
          <t>Brew Dr</t>
        </is>
      </c>
      <c r="B2845" s="15" t="inlineStr">
        <is>
          <t>Brew Dr Kombucha | Island Mango | 12-pack 414mL</t>
        </is>
      </c>
      <c r="C2845" s="15" t="inlineStr">
        <is>
          <t>3) Functional beverage (still/sparkling)</t>
        </is>
      </c>
      <c r="D2845" s="30">
        <f>'M3 - Functional Beverage'!F504</f>
        <v/>
      </c>
      <c r="E2845" s="33">
        <f>'M3 - Functional Beverage'!J504</f>
        <v/>
      </c>
      <c r="F2845" s="31">
        <f>'M3 - Functional Beverage'!K504</f>
        <v/>
      </c>
      <c r="G2845" s="30">
        <f>'M3 - Functional Beverage'!AM504</f>
        <v/>
      </c>
      <c r="H2845" s="31">
        <f>'M3 - Functional Beverage'!N504</f>
        <v/>
      </c>
      <c r="I2845" s="15">
        <f>'M3 - Functional Beverage'!AJ504</f>
        <v/>
      </c>
      <c r="J2845" s="15" t="inlineStr">
        <is>
          <t>Capture live promo to assess.</t>
        </is>
      </c>
    </row>
    <row r="2846" ht="28" customHeight="1">
      <c r="A2846" s="15" t="inlineStr">
        <is>
          <t>Brew Dr</t>
        </is>
      </c>
      <c r="B2846" s="15" t="inlineStr">
        <is>
          <t>Brew Dr Kombucha | Island Mango | 18-pack 414mL</t>
        </is>
      </c>
      <c r="C2846" s="15" t="inlineStr">
        <is>
          <t>3) Functional beverage (still/sparkling)</t>
        </is>
      </c>
      <c r="D2846" s="30">
        <f>'M3 - Functional Beverage'!F505</f>
        <v/>
      </c>
      <c r="E2846" s="33">
        <f>'M3 - Functional Beverage'!J505</f>
        <v/>
      </c>
      <c r="F2846" s="31">
        <f>'M3 - Functional Beverage'!K505</f>
        <v/>
      </c>
      <c r="G2846" s="30">
        <f>'M3 - Functional Beverage'!AM505</f>
        <v/>
      </c>
      <c r="H2846" s="31">
        <f>'M3 - Functional Beverage'!N505</f>
        <v/>
      </c>
      <c r="I2846" s="15">
        <f>'M3 - Functional Beverage'!AJ505</f>
        <v/>
      </c>
      <c r="J2846" s="15" t="inlineStr">
        <is>
          <t>Capture live promo to assess.</t>
        </is>
      </c>
    </row>
    <row r="2847" ht="28" customHeight="1">
      <c r="A2847" s="15" t="inlineStr">
        <is>
          <t>Brew Dr</t>
        </is>
      </c>
      <c r="B2847" s="15" t="inlineStr">
        <is>
          <t>Brew Dr Kombucha | Island Mango | 24-pack 414mL</t>
        </is>
      </c>
      <c r="C2847" s="15" t="inlineStr">
        <is>
          <t>3) Functional beverage (still/sparkling)</t>
        </is>
      </c>
      <c r="D2847" s="30">
        <f>'M3 - Functional Beverage'!F506</f>
        <v/>
      </c>
      <c r="E2847" s="33">
        <f>'M3 - Functional Beverage'!J506</f>
        <v/>
      </c>
      <c r="F2847" s="31">
        <f>'M3 - Functional Beverage'!K506</f>
        <v/>
      </c>
      <c r="G2847" s="30">
        <f>'M3 - Functional Beverage'!AM506</f>
        <v/>
      </c>
      <c r="H2847" s="31">
        <f>'M3 - Functional Beverage'!N506</f>
        <v/>
      </c>
      <c r="I2847" s="15">
        <f>'M3 - Functional Beverage'!AJ506</f>
        <v/>
      </c>
      <c r="J2847" s="15" t="inlineStr">
        <is>
          <t>Capture live promo to assess.</t>
        </is>
      </c>
    </row>
    <row r="2848" ht="28" customHeight="1">
      <c r="A2848" s="15" t="inlineStr">
        <is>
          <t>Brew Dr</t>
        </is>
      </c>
      <c r="B2848" s="15" t="inlineStr">
        <is>
          <t>Brew Dr Kombucha | Happiness | single 414mL</t>
        </is>
      </c>
      <c r="C2848" s="15" t="inlineStr">
        <is>
          <t>3) Functional beverage (still/sparkling)</t>
        </is>
      </c>
      <c r="D2848" s="30">
        <f>'M3 - Functional Beverage'!F507</f>
        <v/>
      </c>
      <c r="E2848" s="33">
        <f>'M3 - Functional Beverage'!J507</f>
        <v/>
      </c>
      <c r="F2848" s="31">
        <f>'M3 - Functional Beverage'!K507</f>
        <v/>
      </c>
      <c r="G2848" s="30">
        <f>'M3 - Functional Beverage'!AM507</f>
        <v/>
      </c>
      <c r="H2848" s="31">
        <f>'M3 - Functional Beverage'!N507</f>
        <v/>
      </c>
      <c r="I2848" s="15">
        <f>'M3 - Functional Beverage'!AJ507</f>
        <v/>
      </c>
      <c r="J2848" s="15" t="inlineStr">
        <is>
          <t>Capture live promo to assess.</t>
        </is>
      </c>
    </row>
    <row r="2849" ht="28" customHeight="1">
      <c r="A2849" s="15" t="inlineStr">
        <is>
          <t>Brew Dr</t>
        </is>
      </c>
      <c r="B2849" s="15" t="inlineStr">
        <is>
          <t>Brew Dr Kombucha | Happiness | 8-pack 414mL</t>
        </is>
      </c>
      <c r="C2849" s="15" t="inlineStr">
        <is>
          <t>3) Functional beverage (still/sparkling)</t>
        </is>
      </c>
      <c r="D2849" s="30">
        <f>'M3 - Functional Beverage'!F508</f>
        <v/>
      </c>
      <c r="E2849" s="33">
        <f>'M3 - Functional Beverage'!J508</f>
        <v/>
      </c>
      <c r="F2849" s="31">
        <f>'M3 - Functional Beverage'!K508</f>
        <v/>
      </c>
      <c r="G2849" s="30">
        <f>'M3 - Functional Beverage'!AM508</f>
        <v/>
      </c>
      <c r="H2849" s="31">
        <f>'M3 - Functional Beverage'!N508</f>
        <v/>
      </c>
      <c r="I2849" s="15">
        <f>'M3 - Functional Beverage'!AJ508</f>
        <v/>
      </c>
      <c r="J2849" s="15" t="inlineStr">
        <is>
          <t>Capture live promo to assess.</t>
        </is>
      </c>
    </row>
    <row r="2850" ht="28" customHeight="1">
      <c r="A2850" s="15" t="inlineStr">
        <is>
          <t>Brew Dr</t>
        </is>
      </c>
      <c r="B2850" s="15" t="inlineStr">
        <is>
          <t>Brew Dr Kombucha | Happiness | 12-pack 414mL</t>
        </is>
      </c>
      <c r="C2850" s="15" t="inlineStr">
        <is>
          <t>3) Functional beverage (still/sparkling)</t>
        </is>
      </c>
      <c r="D2850" s="30">
        <f>'M3 - Functional Beverage'!F509</f>
        <v/>
      </c>
      <c r="E2850" s="33">
        <f>'M3 - Functional Beverage'!J509</f>
        <v/>
      </c>
      <c r="F2850" s="31">
        <f>'M3 - Functional Beverage'!K509</f>
        <v/>
      </c>
      <c r="G2850" s="30">
        <f>'M3 - Functional Beverage'!AM509</f>
        <v/>
      </c>
      <c r="H2850" s="31">
        <f>'M3 - Functional Beverage'!N509</f>
        <v/>
      </c>
      <c r="I2850" s="15">
        <f>'M3 - Functional Beverage'!AJ509</f>
        <v/>
      </c>
      <c r="J2850" s="15" t="inlineStr">
        <is>
          <t>Capture live promo to assess.</t>
        </is>
      </c>
    </row>
    <row r="2851" ht="28" customHeight="1">
      <c r="A2851" s="15" t="inlineStr">
        <is>
          <t>Brew Dr</t>
        </is>
      </c>
      <c r="B2851" s="15" t="inlineStr">
        <is>
          <t>Brew Dr Kombucha | Happiness | 18-pack 414mL</t>
        </is>
      </c>
      <c r="C2851" s="15" t="inlineStr">
        <is>
          <t>3) Functional beverage (still/sparkling)</t>
        </is>
      </c>
      <c r="D2851" s="30">
        <f>'M3 - Functional Beverage'!F510</f>
        <v/>
      </c>
      <c r="E2851" s="33">
        <f>'M3 - Functional Beverage'!J510</f>
        <v/>
      </c>
      <c r="F2851" s="31">
        <f>'M3 - Functional Beverage'!K510</f>
        <v/>
      </c>
      <c r="G2851" s="30">
        <f>'M3 - Functional Beverage'!AM510</f>
        <v/>
      </c>
      <c r="H2851" s="31">
        <f>'M3 - Functional Beverage'!N510</f>
        <v/>
      </c>
      <c r="I2851" s="15">
        <f>'M3 - Functional Beverage'!AJ510</f>
        <v/>
      </c>
      <c r="J2851" s="15" t="inlineStr">
        <is>
          <t>Capture live promo to assess.</t>
        </is>
      </c>
    </row>
    <row r="2852" ht="28" customHeight="1">
      <c r="A2852" s="15" t="inlineStr">
        <is>
          <t>Brew Dr</t>
        </is>
      </c>
      <c r="B2852" s="15" t="inlineStr">
        <is>
          <t>Brew Dr Kombucha | Happiness | 24-pack 414mL</t>
        </is>
      </c>
      <c r="C2852" s="15" t="inlineStr">
        <is>
          <t>3) Functional beverage (still/sparkling)</t>
        </is>
      </c>
      <c r="D2852" s="30">
        <f>'M3 - Functional Beverage'!F511</f>
        <v/>
      </c>
      <c r="E2852" s="33">
        <f>'M3 - Functional Beverage'!J511</f>
        <v/>
      </c>
      <c r="F2852" s="31">
        <f>'M3 - Functional Beverage'!K511</f>
        <v/>
      </c>
      <c r="G2852" s="30">
        <f>'M3 - Functional Beverage'!AM511</f>
        <v/>
      </c>
      <c r="H2852" s="31">
        <f>'M3 - Functional Beverage'!N511</f>
        <v/>
      </c>
      <c r="I2852" s="15">
        <f>'M3 - Functional Beverage'!AJ511</f>
        <v/>
      </c>
      <c r="J2852" s="15" t="inlineStr">
        <is>
          <t>Capture live promo to assess.</t>
        </is>
      </c>
    </row>
    <row r="2853" ht="28" customHeight="1">
      <c r="A2853" s="15" t="inlineStr">
        <is>
          <t>Brew Dr</t>
        </is>
      </c>
      <c r="B2853" s="15" t="inlineStr">
        <is>
          <t>Brew Dr Kombucha | Ginger Turmeric | single 414mL</t>
        </is>
      </c>
      <c r="C2853" s="15" t="inlineStr">
        <is>
          <t>3) Functional beverage (still/sparkling)</t>
        </is>
      </c>
      <c r="D2853" s="30">
        <f>'M3 - Functional Beverage'!F512</f>
        <v/>
      </c>
      <c r="E2853" s="33">
        <f>'M3 - Functional Beverage'!J512</f>
        <v/>
      </c>
      <c r="F2853" s="31">
        <f>'M3 - Functional Beverage'!K512</f>
        <v/>
      </c>
      <c r="G2853" s="30">
        <f>'M3 - Functional Beverage'!AM512</f>
        <v/>
      </c>
      <c r="H2853" s="31">
        <f>'M3 - Functional Beverage'!N512</f>
        <v/>
      </c>
      <c r="I2853" s="15">
        <f>'M3 - Functional Beverage'!AJ512</f>
        <v/>
      </c>
      <c r="J2853" s="15" t="inlineStr">
        <is>
          <t>Capture live promo to assess.</t>
        </is>
      </c>
    </row>
    <row r="2854" ht="28" customHeight="1">
      <c r="A2854" s="15" t="inlineStr">
        <is>
          <t>Brew Dr</t>
        </is>
      </c>
      <c r="B2854" s="15" t="inlineStr">
        <is>
          <t>Brew Dr Kombucha | Ginger Turmeric | 8-pack 414mL</t>
        </is>
      </c>
      <c r="C2854" s="15" t="inlineStr">
        <is>
          <t>3) Functional beverage (still/sparkling)</t>
        </is>
      </c>
      <c r="D2854" s="30">
        <f>'M3 - Functional Beverage'!F513</f>
        <v/>
      </c>
      <c r="E2854" s="33">
        <f>'M3 - Functional Beverage'!J513</f>
        <v/>
      </c>
      <c r="F2854" s="31">
        <f>'M3 - Functional Beverage'!K513</f>
        <v/>
      </c>
      <c r="G2854" s="30">
        <f>'M3 - Functional Beverage'!AM513</f>
        <v/>
      </c>
      <c r="H2854" s="31">
        <f>'M3 - Functional Beverage'!N513</f>
        <v/>
      </c>
      <c r="I2854" s="15">
        <f>'M3 - Functional Beverage'!AJ513</f>
        <v/>
      </c>
      <c r="J2854" s="15" t="inlineStr">
        <is>
          <t>Capture live promo to assess.</t>
        </is>
      </c>
    </row>
    <row r="2855" ht="28" customHeight="1">
      <c r="A2855" s="15" t="inlineStr">
        <is>
          <t>Brew Dr</t>
        </is>
      </c>
      <c r="B2855" s="15" t="inlineStr">
        <is>
          <t>Brew Dr Kombucha | Ginger Turmeric | 12-pack 414mL</t>
        </is>
      </c>
      <c r="C2855" s="15" t="inlineStr">
        <is>
          <t>3) Functional beverage (still/sparkling)</t>
        </is>
      </c>
      <c r="D2855" s="30">
        <f>'M3 - Functional Beverage'!F514</f>
        <v/>
      </c>
      <c r="E2855" s="33">
        <f>'M3 - Functional Beverage'!J514</f>
        <v/>
      </c>
      <c r="F2855" s="31">
        <f>'M3 - Functional Beverage'!K514</f>
        <v/>
      </c>
      <c r="G2855" s="30">
        <f>'M3 - Functional Beverage'!AM514</f>
        <v/>
      </c>
      <c r="H2855" s="31">
        <f>'M3 - Functional Beverage'!N514</f>
        <v/>
      </c>
      <c r="I2855" s="15">
        <f>'M3 - Functional Beverage'!AJ514</f>
        <v/>
      </c>
      <c r="J2855" s="15" t="inlineStr">
        <is>
          <t>Capture live promo to assess.</t>
        </is>
      </c>
    </row>
    <row r="2856" ht="28" customHeight="1">
      <c r="A2856" s="15" t="inlineStr">
        <is>
          <t>Brew Dr</t>
        </is>
      </c>
      <c r="B2856" s="15" t="inlineStr">
        <is>
          <t>Brew Dr Kombucha | Ginger Turmeric | 18-pack 414mL</t>
        </is>
      </c>
      <c r="C2856" s="15" t="inlineStr">
        <is>
          <t>3) Functional beverage (still/sparkling)</t>
        </is>
      </c>
      <c r="D2856" s="30">
        <f>'M3 - Functional Beverage'!F515</f>
        <v/>
      </c>
      <c r="E2856" s="33">
        <f>'M3 - Functional Beverage'!J515</f>
        <v/>
      </c>
      <c r="F2856" s="31">
        <f>'M3 - Functional Beverage'!K515</f>
        <v/>
      </c>
      <c r="G2856" s="30">
        <f>'M3 - Functional Beverage'!AM515</f>
        <v/>
      </c>
      <c r="H2856" s="31">
        <f>'M3 - Functional Beverage'!N515</f>
        <v/>
      </c>
      <c r="I2856" s="15">
        <f>'M3 - Functional Beverage'!AJ515</f>
        <v/>
      </c>
      <c r="J2856" s="15" t="inlineStr">
        <is>
          <t>Capture live promo to assess.</t>
        </is>
      </c>
    </row>
    <row r="2857" ht="28" customHeight="1">
      <c r="A2857" s="15" t="inlineStr">
        <is>
          <t>Brew Dr</t>
        </is>
      </c>
      <c r="B2857" s="15" t="inlineStr">
        <is>
          <t>Brew Dr Kombucha | Ginger Turmeric | 24-pack 414mL</t>
        </is>
      </c>
      <c r="C2857" s="15" t="inlineStr">
        <is>
          <t>3) Functional beverage (still/sparkling)</t>
        </is>
      </c>
      <c r="D2857" s="30">
        <f>'M3 - Functional Beverage'!F516</f>
        <v/>
      </c>
      <c r="E2857" s="33">
        <f>'M3 - Functional Beverage'!J516</f>
        <v/>
      </c>
      <c r="F2857" s="31">
        <f>'M3 - Functional Beverage'!K516</f>
        <v/>
      </c>
      <c r="G2857" s="30">
        <f>'M3 - Functional Beverage'!AM516</f>
        <v/>
      </c>
      <c r="H2857" s="31">
        <f>'M3 - Functional Beverage'!N516</f>
        <v/>
      </c>
      <c r="I2857" s="15">
        <f>'M3 - Functional Beverage'!AJ516</f>
        <v/>
      </c>
      <c r="J2857" s="15" t="inlineStr">
        <is>
          <t>Capture live promo to assess.</t>
        </is>
      </c>
    </row>
    <row r="2858" ht="28" customHeight="1">
      <c r="A2858" s="15" t="inlineStr">
        <is>
          <t>Karma</t>
        </is>
      </c>
      <c r="B2858" s="15" t="inlineStr">
        <is>
          <t>Karma Wellness Water | Berry Cherry | single 532mL</t>
        </is>
      </c>
      <c r="C2858" s="15" t="inlineStr">
        <is>
          <t>3) Functional beverage (still/sparkling)</t>
        </is>
      </c>
      <c r="D2858" s="30">
        <f>'M3 - Functional Beverage'!F517</f>
        <v/>
      </c>
      <c r="E2858" s="33">
        <f>'M3 - Functional Beverage'!J517</f>
        <v/>
      </c>
      <c r="F2858" s="31">
        <f>'M3 - Functional Beverage'!K517</f>
        <v/>
      </c>
      <c r="G2858" s="30">
        <f>'M3 - Functional Beverage'!AM517</f>
        <v/>
      </c>
      <c r="H2858" s="31">
        <f>'M3 - Functional Beverage'!N517</f>
        <v/>
      </c>
      <c r="I2858" s="15">
        <f>'M3 - Functional Beverage'!AJ517</f>
        <v/>
      </c>
      <c r="J2858" s="15" t="inlineStr">
        <is>
          <t>Capture live promo to assess.</t>
        </is>
      </c>
    </row>
    <row r="2859" ht="28" customHeight="1">
      <c r="A2859" s="15" t="inlineStr">
        <is>
          <t>Karma</t>
        </is>
      </c>
      <c r="B2859" s="15" t="inlineStr">
        <is>
          <t>Karma Wellness Water | Berry Cherry | 8-pack 532mL</t>
        </is>
      </c>
      <c r="C2859" s="15" t="inlineStr">
        <is>
          <t>3) Functional beverage (still/sparkling)</t>
        </is>
      </c>
      <c r="D2859" s="30">
        <f>'M3 - Functional Beverage'!F518</f>
        <v/>
      </c>
      <c r="E2859" s="33">
        <f>'M3 - Functional Beverage'!J518</f>
        <v/>
      </c>
      <c r="F2859" s="31">
        <f>'M3 - Functional Beverage'!K518</f>
        <v/>
      </c>
      <c r="G2859" s="30">
        <f>'M3 - Functional Beverage'!AM518</f>
        <v/>
      </c>
      <c r="H2859" s="31">
        <f>'M3 - Functional Beverage'!N518</f>
        <v/>
      </c>
      <c r="I2859" s="15">
        <f>'M3 - Functional Beverage'!AJ518</f>
        <v/>
      </c>
      <c r="J2859" s="15" t="inlineStr">
        <is>
          <t>Capture live promo to assess.</t>
        </is>
      </c>
    </row>
    <row r="2860" ht="28" customHeight="1">
      <c r="A2860" s="15" t="inlineStr">
        <is>
          <t>Karma</t>
        </is>
      </c>
      <c r="B2860" s="15" t="inlineStr">
        <is>
          <t>Karma Wellness Water | Berry Cherry | 12-pack 532mL</t>
        </is>
      </c>
      <c r="C2860" s="15" t="inlineStr">
        <is>
          <t>3) Functional beverage (still/sparkling)</t>
        </is>
      </c>
      <c r="D2860" s="30">
        <f>'M3 - Functional Beverage'!F519</f>
        <v/>
      </c>
      <c r="E2860" s="33">
        <f>'M3 - Functional Beverage'!J519</f>
        <v/>
      </c>
      <c r="F2860" s="31">
        <f>'M3 - Functional Beverage'!K519</f>
        <v/>
      </c>
      <c r="G2860" s="30">
        <f>'M3 - Functional Beverage'!AM519</f>
        <v/>
      </c>
      <c r="H2860" s="31">
        <f>'M3 - Functional Beverage'!N519</f>
        <v/>
      </c>
      <c r="I2860" s="15">
        <f>'M3 - Functional Beverage'!AJ519</f>
        <v/>
      </c>
      <c r="J2860" s="15" t="inlineStr">
        <is>
          <t>Capture live promo to assess.</t>
        </is>
      </c>
    </row>
    <row r="2861" ht="28" customHeight="1">
      <c r="A2861" s="15" t="inlineStr">
        <is>
          <t>Karma</t>
        </is>
      </c>
      <c r="B2861" s="15" t="inlineStr">
        <is>
          <t>Karma Wellness Water | Berry Cherry | 18-pack 532mL</t>
        </is>
      </c>
      <c r="C2861" s="15" t="inlineStr">
        <is>
          <t>3) Functional beverage (still/sparkling)</t>
        </is>
      </c>
      <c r="D2861" s="30">
        <f>'M3 - Functional Beverage'!F520</f>
        <v/>
      </c>
      <c r="E2861" s="33">
        <f>'M3 - Functional Beverage'!J520</f>
        <v/>
      </c>
      <c r="F2861" s="31">
        <f>'M3 - Functional Beverage'!K520</f>
        <v/>
      </c>
      <c r="G2861" s="30">
        <f>'M3 - Functional Beverage'!AM520</f>
        <v/>
      </c>
      <c r="H2861" s="31">
        <f>'M3 - Functional Beverage'!N520</f>
        <v/>
      </c>
      <c r="I2861" s="15">
        <f>'M3 - Functional Beverage'!AJ520</f>
        <v/>
      </c>
      <c r="J2861" s="15" t="inlineStr">
        <is>
          <t>Capture live promo to assess.</t>
        </is>
      </c>
    </row>
    <row r="2862" ht="28" customHeight="1">
      <c r="A2862" s="15" t="inlineStr">
        <is>
          <t>Karma</t>
        </is>
      </c>
      <c r="B2862" s="15" t="inlineStr">
        <is>
          <t>Karma Wellness Water | Berry Cherry | 24-pack 532mL</t>
        </is>
      </c>
      <c r="C2862" s="15" t="inlineStr">
        <is>
          <t>3) Functional beverage (still/sparkling)</t>
        </is>
      </c>
      <c r="D2862" s="30">
        <f>'M3 - Functional Beverage'!F521</f>
        <v/>
      </c>
      <c r="E2862" s="33">
        <f>'M3 - Functional Beverage'!J521</f>
        <v/>
      </c>
      <c r="F2862" s="31">
        <f>'M3 - Functional Beverage'!K521</f>
        <v/>
      </c>
      <c r="G2862" s="30">
        <f>'M3 - Functional Beverage'!AM521</f>
        <v/>
      </c>
      <c r="H2862" s="31">
        <f>'M3 - Functional Beverage'!N521</f>
        <v/>
      </c>
      <c r="I2862" s="15">
        <f>'M3 - Functional Beverage'!AJ521</f>
        <v/>
      </c>
      <c r="J2862" s="15" t="inlineStr">
        <is>
          <t>Capture live promo to assess.</t>
        </is>
      </c>
    </row>
    <row r="2863" ht="28" customHeight="1">
      <c r="A2863" s="15" t="inlineStr">
        <is>
          <t>Karma</t>
        </is>
      </c>
      <c r="B2863" s="15" t="inlineStr">
        <is>
          <t>Karma Wellness Water | Orange Mango | single 532mL</t>
        </is>
      </c>
      <c r="C2863" s="15" t="inlineStr">
        <is>
          <t>3) Functional beverage (still/sparkling)</t>
        </is>
      </c>
      <c r="D2863" s="30">
        <f>'M3 - Functional Beverage'!F522</f>
        <v/>
      </c>
      <c r="E2863" s="33">
        <f>'M3 - Functional Beverage'!J522</f>
        <v/>
      </c>
      <c r="F2863" s="31">
        <f>'M3 - Functional Beverage'!K522</f>
        <v/>
      </c>
      <c r="G2863" s="30">
        <f>'M3 - Functional Beverage'!AM522</f>
        <v/>
      </c>
      <c r="H2863" s="31">
        <f>'M3 - Functional Beverage'!N522</f>
        <v/>
      </c>
      <c r="I2863" s="15">
        <f>'M3 - Functional Beverage'!AJ522</f>
        <v/>
      </c>
      <c r="J2863" s="15" t="inlineStr">
        <is>
          <t>Capture live promo to assess.</t>
        </is>
      </c>
    </row>
    <row r="2864" ht="28" customHeight="1">
      <c r="A2864" s="15" t="inlineStr">
        <is>
          <t>Karma</t>
        </is>
      </c>
      <c r="B2864" s="15" t="inlineStr">
        <is>
          <t>Karma Wellness Water | Orange Mango | 8-pack 532mL</t>
        </is>
      </c>
      <c r="C2864" s="15" t="inlineStr">
        <is>
          <t>3) Functional beverage (still/sparkling)</t>
        </is>
      </c>
      <c r="D2864" s="30">
        <f>'M3 - Functional Beverage'!F523</f>
        <v/>
      </c>
      <c r="E2864" s="33">
        <f>'M3 - Functional Beverage'!J523</f>
        <v/>
      </c>
      <c r="F2864" s="31">
        <f>'M3 - Functional Beverage'!K523</f>
        <v/>
      </c>
      <c r="G2864" s="30">
        <f>'M3 - Functional Beverage'!AM523</f>
        <v/>
      </c>
      <c r="H2864" s="31">
        <f>'M3 - Functional Beverage'!N523</f>
        <v/>
      </c>
      <c r="I2864" s="15">
        <f>'M3 - Functional Beverage'!AJ523</f>
        <v/>
      </c>
      <c r="J2864" s="15" t="inlineStr">
        <is>
          <t>Capture live promo to assess.</t>
        </is>
      </c>
    </row>
    <row r="2865" ht="28" customHeight="1">
      <c r="A2865" s="15" t="inlineStr">
        <is>
          <t>Karma</t>
        </is>
      </c>
      <c r="B2865" s="15" t="inlineStr">
        <is>
          <t>Karma Wellness Water | Orange Mango | 12-pack 532mL</t>
        </is>
      </c>
      <c r="C2865" s="15" t="inlineStr">
        <is>
          <t>3) Functional beverage (still/sparkling)</t>
        </is>
      </c>
      <c r="D2865" s="30">
        <f>'M3 - Functional Beverage'!F524</f>
        <v/>
      </c>
      <c r="E2865" s="33">
        <f>'M3 - Functional Beverage'!J524</f>
        <v/>
      </c>
      <c r="F2865" s="31">
        <f>'M3 - Functional Beverage'!K524</f>
        <v/>
      </c>
      <c r="G2865" s="30">
        <f>'M3 - Functional Beverage'!AM524</f>
        <v/>
      </c>
      <c r="H2865" s="31">
        <f>'M3 - Functional Beverage'!N524</f>
        <v/>
      </c>
      <c r="I2865" s="15">
        <f>'M3 - Functional Beverage'!AJ524</f>
        <v/>
      </c>
      <c r="J2865" s="15" t="inlineStr">
        <is>
          <t>Capture live promo to assess.</t>
        </is>
      </c>
    </row>
    <row r="2866" ht="28" customHeight="1">
      <c r="A2866" s="15" t="inlineStr">
        <is>
          <t>Karma</t>
        </is>
      </c>
      <c r="B2866" s="15" t="inlineStr">
        <is>
          <t>Karma Wellness Water | Orange Mango | 18-pack 532mL</t>
        </is>
      </c>
      <c r="C2866" s="15" t="inlineStr">
        <is>
          <t>3) Functional beverage (still/sparkling)</t>
        </is>
      </c>
      <c r="D2866" s="30">
        <f>'M3 - Functional Beverage'!F525</f>
        <v/>
      </c>
      <c r="E2866" s="33">
        <f>'M3 - Functional Beverage'!J525</f>
        <v/>
      </c>
      <c r="F2866" s="31">
        <f>'M3 - Functional Beverage'!K525</f>
        <v/>
      </c>
      <c r="G2866" s="30">
        <f>'M3 - Functional Beverage'!AM525</f>
        <v/>
      </c>
      <c r="H2866" s="31">
        <f>'M3 - Functional Beverage'!N525</f>
        <v/>
      </c>
      <c r="I2866" s="15">
        <f>'M3 - Functional Beverage'!AJ525</f>
        <v/>
      </c>
      <c r="J2866" s="15" t="inlineStr">
        <is>
          <t>Capture live promo to assess.</t>
        </is>
      </c>
    </row>
    <row r="2867" ht="28" customHeight="1">
      <c r="A2867" s="15" t="inlineStr">
        <is>
          <t>Karma</t>
        </is>
      </c>
      <c r="B2867" s="15" t="inlineStr">
        <is>
          <t>Karma Wellness Water | Orange Mango | 24-pack 532mL</t>
        </is>
      </c>
      <c r="C2867" s="15" t="inlineStr">
        <is>
          <t>3) Functional beverage (still/sparkling)</t>
        </is>
      </c>
      <c r="D2867" s="30">
        <f>'M3 - Functional Beverage'!F526</f>
        <v/>
      </c>
      <c r="E2867" s="33">
        <f>'M3 - Functional Beverage'!J526</f>
        <v/>
      </c>
      <c r="F2867" s="31">
        <f>'M3 - Functional Beverage'!K526</f>
        <v/>
      </c>
      <c r="G2867" s="30">
        <f>'M3 - Functional Beverage'!AM526</f>
        <v/>
      </c>
      <c r="H2867" s="31">
        <f>'M3 - Functional Beverage'!N526</f>
        <v/>
      </c>
      <c r="I2867" s="15">
        <f>'M3 - Functional Beverage'!AJ526</f>
        <v/>
      </c>
      <c r="J2867" s="15" t="inlineStr">
        <is>
          <t>Capture live promo to assess.</t>
        </is>
      </c>
    </row>
    <row r="2868" ht="28" customHeight="1">
      <c r="A2868" s="15" t="inlineStr">
        <is>
          <t>Karma</t>
        </is>
      </c>
      <c r="B2868" s="15" t="inlineStr">
        <is>
          <t>Karma Wellness Water | Acai Pomegranate | single 532mL</t>
        </is>
      </c>
      <c r="C2868" s="15" t="inlineStr">
        <is>
          <t>3) Functional beverage (still/sparkling)</t>
        </is>
      </c>
      <c r="D2868" s="30">
        <f>'M3 - Functional Beverage'!F527</f>
        <v/>
      </c>
      <c r="E2868" s="33">
        <f>'M3 - Functional Beverage'!J527</f>
        <v/>
      </c>
      <c r="F2868" s="31">
        <f>'M3 - Functional Beverage'!K527</f>
        <v/>
      </c>
      <c r="G2868" s="30">
        <f>'M3 - Functional Beverage'!AM527</f>
        <v/>
      </c>
      <c r="H2868" s="31">
        <f>'M3 - Functional Beverage'!N527</f>
        <v/>
      </c>
      <c r="I2868" s="15">
        <f>'M3 - Functional Beverage'!AJ527</f>
        <v/>
      </c>
      <c r="J2868" s="15" t="inlineStr">
        <is>
          <t>Capture live promo to assess.</t>
        </is>
      </c>
    </row>
    <row r="2869" ht="28" customHeight="1">
      <c r="A2869" s="15" t="inlineStr">
        <is>
          <t>Karma</t>
        </is>
      </c>
      <c r="B2869" s="15" t="inlineStr">
        <is>
          <t>Karma Wellness Water | Acai Pomegranate | 8-pack 532mL</t>
        </is>
      </c>
      <c r="C2869" s="15" t="inlineStr">
        <is>
          <t>3) Functional beverage (still/sparkling)</t>
        </is>
      </c>
      <c r="D2869" s="30">
        <f>'M3 - Functional Beverage'!F528</f>
        <v/>
      </c>
      <c r="E2869" s="33">
        <f>'M3 - Functional Beverage'!J528</f>
        <v/>
      </c>
      <c r="F2869" s="31">
        <f>'M3 - Functional Beverage'!K528</f>
        <v/>
      </c>
      <c r="G2869" s="30">
        <f>'M3 - Functional Beverage'!AM528</f>
        <v/>
      </c>
      <c r="H2869" s="31">
        <f>'M3 - Functional Beverage'!N528</f>
        <v/>
      </c>
      <c r="I2869" s="15">
        <f>'M3 - Functional Beverage'!AJ528</f>
        <v/>
      </c>
      <c r="J2869" s="15" t="inlineStr">
        <is>
          <t>Capture live promo to assess.</t>
        </is>
      </c>
    </row>
    <row r="2870" ht="28" customHeight="1">
      <c r="A2870" s="15" t="inlineStr">
        <is>
          <t>Karma</t>
        </is>
      </c>
      <c r="B2870" s="15" t="inlineStr">
        <is>
          <t>Karma Wellness Water | Acai Pomegranate | 12-pack 532mL</t>
        </is>
      </c>
      <c r="C2870" s="15" t="inlineStr">
        <is>
          <t>3) Functional beverage (still/sparkling)</t>
        </is>
      </c>
      <c r="D2870" s="30">
        <f>'M3 - Functional Beverage'!F529</f>
        <v/>
      </c>
      <c r="E2870" s="33">
        <f>'M3 - Functional Beverage'!J529</f>
        <v/>
      </c>
      <c r="F2870" s="31">
        <f>'M3 - Functional Beverage'!K529</f>
        <v/>
      </c>
      <c r="G2870" s="30">
        <f>'M3 - Functional Beverage'!AM529</f>
        <v/>
      </c>
      <c r="H2870" s="31">
        <f>'M3 - Functional Beverage'!N529</f>
        <v/>
      </c>
      <c r="I2870" s="15">
        <f>'M3 - Functional Beverage'!AJ529</f>
        <v/>
      </c>
      <c r="J2870" s="15" t="inlineStr">
        <is>
          <t>Capture live promo to assess.</t>
        </is>
      </c>
    </row>
    <row r="2871" ht="28" customHeight="1">
      <c r="A2871" s="15" t="inlineStr">
        <is>
          <t>Karma</t>
        </is>
      </c>
      <c r="B2871" s="15" t="inlineStr">
        <is>
          <t>Karma Wellness Water | Acai Pomegranate | 18-pack 532mL</t>
        </is>
      </c>
      <c r="C2871" s="15" t="inlineStr">
        <is>
          <t>3) Functional beverage (still/sparkling)</t>
        </is>
      </c>
      <c r="D2871" s="30">
        <f>'M3 - Functional Beverage'!F530</f>
        <v/>
      </c>
      <c r="E2871" s="33">
        <f>'M3 - Functional Beverage'!J530</f>
        <v/>
      </c>
      <c r="F2871" s="31">
        <f>'M3 - Functional Beverage'!K530</f>
        <v/>
      </c>
      <c r="G2871" s="30">
        <f>'M3 - Functional Beverage'!AM530</f>
        <v/>
      </c>
      <c r="H2871" s="31">
        <f>'M3 - Functional Beverage'!N530</f>
        <v/>
      </c>
      <c r="I2871" s="15">
        <f>'M3 - Functional Beverage'!AJ530</f>
        <v/>
      </c>
      <c r="J2871" s="15" t="inlineStr">
        <is>
          <t>Capture live promo to assess.</t>
        </is>
      </c>
    </row>
    <row r="2872" ht="28" customHeight="1">
      <c r="A2872" s="15" t="inlineStr">
        <is>
          <t>Karma</t>
        </is>
      </c>
      <c r="B2872" s="15" t="inlineStr">
        <is>
          <t>Karma Wellness Water | Acai Pomegranate | 24-pack 532mL</t>
        </is>
      </c>
      <c r="C2872" s="15" t="inlineStr">
        <is>
          <t>3) Functional beverage (still/sparkling)</t>
        </is>
      </c>
      <c r="D2872" s="30">
        <f>'M3 - Functional Beverage'!F531</f>
        <v/>
      </c>
      <c r="E2872" s="33">
        <f>'M3 - Functional Beverage'!J531</f>
        <v/>
      </c>
      <c r="F2872" s="31">
        <f>'M3 - Functional Beverage'!K531</f>
        <v/>
      </c>
      <c r="G2872" s="30">
        <f>'M3 - Functional Beverage'!AM531</f>
        <v/>
      </c>
      <c r="H2872" s="31">
        <f>'M3 - Functional Beverage'!N531</f>
        <v/>
      </c>
      <c r="I2872" s="15">
        <f>'M3 - Functional Beverage'!AJ531</f>
        <v/>
      </c>
      <c r="J2872" s="15" t="inlineStr">
        <is>
          <t>Capture live promo to assess.</t>
        </is>
      </c>
    </row>
    <row r="2873" ht="28" customHeight="1">
      <c r="A2873" s="15" t="inlineStr">
        <is>
          <t>Karma</t>
        </is>
      </c>
      <c r="B2873" s="15" t="inlineStr">
        <is>
          <t>Karma Wellness Water | Tropical Pineapple | single 532mL</t>
        </is>
      </c>
      <c r="C2873" s="15" t="inlineStr">
        <is>
          <t>3) Functional beverage (still/sparkling)</t>
        </is>
      </c>
      <c r="D2873" s="30">
        <f>'M3 - Functional Beverage'!F532</f>
        <v/>
      </c>
      <c r="E2873" s="33">
        <f>'M3 - Functional Beverage'!J532</f>
        <v/>
      </c>
      <c r="F2873" s="31">
        <f>'M3 - Functional Beverage'!K532</f>
        <v/>
      </c>
      <c r="G2873" s="30">
        <f>'M3 - Functional Beverage'!AM532</f>
        <v/>
      </c>
      <c r="H2873" s="31">
        <f>'M3 - Functional Beverage'!N532</f>
        <v/>
      </c>
      <c r="I2873" s="15">
        <f>'M3 - Functional Beverage'!AJ532</f>
        <v/>
      </c>
      <c r="J2873" s="15" t="inlineStr">
        <is>
          <t>Capture live promo to assess.</t>
        </is>
      </c>
    </row>
    <row r="2874" ht="28" customHeight="1">
      <c r="A2874" s="15" t="inlineStr">
        <is>
          <t>Karma</t>
        </is>
      </c>
      <c r="B2874" s="15" t="inlineStr">
        <is>
          <t>Karma Wellness Water | Tropical Pineapple | 8-pack 532mL</t>
        </is>
      </c>
      <c r="C2874" s="15" t="inlineStr">
        <is>
          <t>3) Functional beverage (still/sparkling)</t>
        </is>
      </c>
      <c r="D2874" s="30">
        <f>'M3 - Functional Beverage'!F533</f>
        <v/>
      </c>
      <c r="E2874" s="33">
        <f>'M3 - Functional Beverage'!J533</f>
        <v/>
      </c>
      <c r="F2874" s="31">
        <f>'M3 - Functional Beverage'!K533</f>
        <v/>
      </c>
      <c r="G2874" s="30">
        <f>'M3 - Functional Beverage'!AM533</f>
        <v/>
      </c>
      <c r="H2874" s="31">
        <f>'M3 - Functional Beverage'!N533</f>
        <v/>
      </c>
      <c r="I2874" s="15">
        <f>'M3 - Functional Beverage'!AJ533</f>
        <v/>
      </c>
      <c r="J2874" s="15" t="inlineStr">
        <is>
          <t>Capture live promo to assess.</t>
        </is>
      </c>
    </row>
    <row r="2875" ht="28" customHeight="1">
      <c r="A2875" s="15" t="inlineStr">
        <is>
          <t>Karma</t>
        </is>
      </c>
      <c r="B2875" s="15" t="inlineStr">
        <is>
          <t>Karma Wellness Water | Tropical Pineapple | 12-pack 532mL</t>
        </is>
      </c>
      <c r="C2875" s="15" t="inlineStr">
        <is>
          <t>3) Functional beverage (still/sparkling)</t>
        </is>
      </c>
      <c r="D2875" s="30">
        <f>'M3 - Functional Beverage'!F534</f>
        <v/>
      </c>
      <c r="E2875" s="33">
        <f>'M3 - Functional Beverage'!J534</f>
        <v/>
      </c>
      <c r="F2875" s="31">
        <f>'M3 - Functional Beverage'!K534</f>
        <v/>
      </c>
      <c r="G2875" s="30">
        <f>'M3 - Functional Beverage'!AM534</f>
        <v/>
      </c>
      <c r="H2875" s="31">
        <f>'M3 - Functional Beverage'!N534</f>
        <v/>
      </c>
      <c r="I2875" s="15">
        <f>'M3 - Functional Beverage'!AJ534</f>
        <v/>
      </c>
      <c r="J2875" s="15" t="inlineStr">
        <is>
          <t>Capture live promo to assess.</t>
        </is>
      </c>
    </row>
    <row r="2876" ht="28" customHeight="1">
      <c r="A2876" s="15" t="inlineStr">
        <is>
          <t>Karma</t>
        </is>
      </c>
      <c r="B2876" s="15" t="inlineStr">
        <is>
          <t>Karma Wellness Water | Tropical Pineapple | 18-pack 532mL</t>
        </is>
      </c>
      <c r="C2876" s="15" t="inlineStr">
        <is>
          <t>3) Functional beverage (still/sparkling)</t>
        </is>
      </c>
      <c r="D2876" s="30">
        <f>'M3 - Functional Beverage'!F535</f>
        <v/>
      </c>
      <c r="E2876" s="33">
        <f>'M3 - Functional Beverage'!J535</f>
        <v/>
      </c>
      <c r="F2876" s="31">
        <f>'M3 - Functional Beverage'!K535</f>
        <v/>
      </c>
      <c r="G2876" s="30">
        <f>'M3 - Functional Beverage'!AM535</f>
        <v/>
      </c>
      <c r="H2876" s="31">
        <f>'M3 - Functional Beverage'!N535</f>
        <v/>
      </c>
      <c r="I2876" s="15">
        <f>'M3 - Functional Beverage'!AJ535</f>
        <v/>
      </c>
      <c r="J2876" s="15" t="inlineStr">
        <is>
          <t>Capture live promo to assess.</t>
        </is>
      </c>
    </row>
    <row r="2877" ht="28" customHeight="1">
      <c r="A2877" s="15" t="inlineStr">
        <is>
          <t>Karma</t>
        </is>
      </c>
      <c r="B2877" s="15" t="inlineStr">
        <is>
          <t>Karma Wellness Water | Tropical Pineapple | 24-pack 532mL</t>
        </is>
      </c>
      <c r="C2877" s="15" t="inlineStr">
        <is>
          <t>3) Functional beverage (still/sparkling)</t>
        </is>
      </c>
      <c r="D2877" s="30">
        <f>'M3 - Functional Beverage'!F536</f>
        <v/>
      </c>
      <c r="E2877" s="33">
        <f>'M3 - Functional Beverage'!J536</f>
        <v/>
      </c>
      <c r="F2877" s="31">
        <f>'M3 - Functional Beverage'!K536</f>
        <v/>
      </c>
      <c r="G2877" s="30">
        <f>'M3 - Functional Beverage'!AM536</f>
        <v/>
      </c>
      <c r="H2877" s="31">
        <f>'M3 - Functional Beverage'!N536</f>
        <v/>
      </c>
      <c r="I2877" s="15">
        <f>'M3 - Functional Beverage'!AJ536</f>
        <v/>
      </c>
      <c r="J2877" s="15" t="inlineStr">
        <is>
          <t>Capture live promo to assess.</t>
        </is>
      </c>
    </row>
    <row r="2878" ht="28" customHeight="1">
      <c r="A2878" s="15" t="inlineStr">
        <is>
          <t>ALO</t>
        </is>
      </c>
      <c r="B2878" s="15" t="inlineStr">
        <is>
          <t>ALO Exposed Aloe Vera Drink | Original Aloe + Honey | single 500mL</t>
        </is>
      </c>
      <c r="C2878" s="15" t="inlineStr">
        <is>
          <t>3) Functional beverage (still/sparkling)</t>
        </is>
      </c>
      <c r="D2878" s="30">
        <f>'M3 - Functional Beverage'!F537</f>
        <v/>
      </c>
      <c r="E2878" s="33">
        <f>'M3 - Functional Beverage'!J537</f>
        <v/>
      </c>
      <c r="F2878" s="31">
        <f>'M3 - Functional Beverage'!K537</f>
        <v/>
      </c>
      <c r="G2878" s="30">
        <f>'M3 - Functional Beverage'!AM537</f>
        <v/>
      </c>
      <c r="H2878" s="31">
        <f>'M3 - Functional Beverage'!N537</f>
        <v/>
      </c>
      <c r="I2878" s="15">
        <f>'M3 - Functional Beverage'!AJ537</f>
        <v/>
      </c>
      <c r="J2878" s="15" t="inlineStr">
        <is>
          <t>Capture live promo to assess.</t>
        </is>
      </c>
    </row>
    <row r="2879" ht="28" customHeight="1">
      <c r="A2879" s="15" t="inlineStr">
        <is>
          <t>ALO</t>
        </is>
      </c>
      <c r="B2879" s="15" t="inlineStr">
        <is>
          <t>ALO Exposed Aloe Vera Drink | Original Aloe + Honey | 8-pack 500mL</t>
        </is>
      </c>
      <c r="C2879" s="15" t="inlineStr">
        <is>
          <t>3) Functional beverage (still/sparkling)</t>
        </is>
      </c>
      <c r="D2879" s="30">
        <f>'M3 - Functional Beverage'!F538</f>
        <v/>
      </c>
      <c r="E2879" s="33">
        <f>'M3 - Functional Beverage'!J538</f>
        <v/>
      </c>
      <c r="F2879" s="31">
        <f>'M3 - Functional Beverage'!K538</f>
        <v/>
      </c>
      <c r="G2879" s="30">
        <f>'M3 - Functional Beverage'!AM538</f>
        <v/>
      </c>
      <c r="H2879" s="31">
        <f>'M3 - Functional Beverage'!N538</f>
        <v/>
      </c>
      <c r="I2879" s="15">
        <f>'M3 - Functional Beverage'!AJ538</f>
        <v/>
      </c>
      <c r="J2879" s="15" t="inlineStr">
        <is>
          <t>Capture live promo to assess.</t>
        </is>
      </c>
    </row>
    <row r="2880" ht="28" customHeight="1">
      <c r="A2880" s="15" t="inlineStr">
        <is>
          <t>ALO</t>
        </is>
      </c>
      <c r="B2880" s="15" t="inlineStr">
        <is>
          <t>ALO Exposed Aloe Vera Drink | Original Aloe + Honey | 12-pack 500mL</t>
        </is>
      </c>
      <c r="C2880" s="15" t="inlineStr">
        <is>
          <t>3) Functional beverage (still/sparkling)</t>
        </is>
      </c>
      <c r="D2880" s="30">
        <f>'M3 - Functional Beverage'!F539</f>
        <v/>
      </c>
      <c r="E2880" s="33">
        <f>'M3 - Functional Beverage'!J539</f>
        <v/>
      </c>
      <c r="F2880" s="31">
        <f>'M3 - Functional Beverage'!K539</f>
        <v/>
      </c>
      <c r="G2880" s="30">
        <f>'M3 - Functional Beverage'!AM539</f>
        <v/>
      </c>
      <c r="H2880" s="31">
        <f>'M3 - Functional Beverage'!N539</f>
        <v/>
      </c>
      <c r="I2880" s="15">
        <f>'M3 - Functional Beverage'!AJ539</f>
        <v/>
      </c>
      <c r="J2880" s="15" t="inlineStr">
        <is>
          <t>Capture live promo to assess.</t>
        </is>
      </c>
    </row>
    <row r="2881" ht="28" customHeight="1">
      <c r="A2881" s="15" t="inlineStr">
        <is>
          <t>ALO</t>
        </is>
      </c>
      <c r="B2881" s="15" t="inlineStr">
        <is>
          <t>ALO Exposed Aloe Vera Drink | Original Aloe + Honey | 18-pack 500mL</t>
        </is>
      </c>
      <c r="C2881" s="15" t="inlineStr">
        <is>
          <t>3) Functional beverage (still/sparkling)</t>
        </is>
      </c>
      <c r="D2881" s="30">
        <f>'M3 - Functional Beverage'!F540</f>
        <v/>
      </c>
      <c r="E2881" s="33">
        <f>'M3 - Functional Beverage'!J540</f>
        <v/>
      </c>
      <c r="F2881" s="31">
        <f>'M3 - Functional Beverage'!K540</f>
        <v/>
      </c>
      <c r="G2881" s="30">
        <f>'M3 - Functional Beverage'!AM540</f>
        <v/>
      </c>
      <c r="H2881" s="31">
        <f>'M3 - Functional Beverage'!N540</f>
        <v/>
      </c>
      <c r="I2881" s="15">
        <f>'M3 - Functional Beverage'!AJ540</f>
        <v/>
      </c>
      <c r="J2881" s="15" t="inlineStr">
        <is>
          <t>Capture live promo to assess.</t>
        </is>
      </c>
    </row>
    <row r="2882" ht="28" customHeight="1">
      <c r="A2882" s="15" t="inlineStr">
        <is>
          <t>ALO</t>
        </is>
      </c>
      <c r="B2882" s="15" t="inlineStr">
        <is>
          <t>ALO Exposed Aloe Vera Drink | Original Aloe + Honey | 24-pack 500mL</t>
        </is>
      </c>
      <c r="C2882" s="15" t="inlineStr">
        <is>
          <t>3) Functional beverage (still/sparkling)</t>
        </is>
      </c>
      <c r="D2882" s="30">
        <f>'M3 - Functional Beverage'!F541</f>
        <v/>
      </c>
      <c r="E2882" s="33">
        <f>'M3 - Functional Beverage'!J541</f>
        <v/>
      </c>
      <c r="F2882" s="31">
        <f>'M3 - Functional Beverage'!K541</f>
        <v/>
      </c>
      <c r="G2882" s="30">
        <f>'M3 - Functional Beverage'!AM541</f>
        <v/>
      </c>
      <c r="H2882" s="31">
        <f>'M3 - Functional Beverage'!N541</f>
        <v/>
      </c>
      <c r="I2882" s="15">
        <f>'M3 - Functional Beverage'!AJ541</f>
        <v/>
      </c>
      <c r="J2882" s="15" t="inlineStr">
        <is>
          <t>Capture live promo to assess.</t>
        </is>
      </c>
    </row>
    <row r="2883" ht="28" customHeight="1">
      <c r="A2883" s="15" t="inlineStr">
        <is>
          <t>ALO</t>
        </is>
      </c>
      <c r="B2883" s="15" t="inlineStr">
        <is>
          <t>ALO Exposed Aloe Vera Drink | Mango Mangosteen | single 500mL</t>
        </is>
      </c>
      <c r="C2883" s="15" t="inlineStr">
        <is>
          <t>3) Functional beverage (still/sparkling)</t>
        </is>
      </c>
      <c r="D2883" s="30">
        <f>'M3 - Functional Beverage'!F542</f>
        <v/>
      </c>
      <c r="E2883" s="33">
        <f>'M3 - Functional Beverage'!J542</f>
        <v/>
      </c>
      <c r="F2883" s="31">
        <f>'M3 - Functional Beverage'!K542</f>
        <v/>
      </c>
      <c r="G2883" s="30">
        <f>'M3 - Functional Beverage'!AM542</f>
        <v/>
      </c>
      <c r="H2883" s="31">
        <f>'M3 - Functional Beverage'!N542</f>
        <v/>
      </c>
      <c r="I2883" s="15">
        <f>'M3 - Functional Beverage'!AJ542</f>
        <v/>
      </c>
      <c r="J2883" s="15" t="inlineStr">
        <is>
          <t>Capture live promo to assess.</t>
        </is>
      </c>
    </row>
    <row r="2884" ht="28" customHeight="1">
      <c r="A2884" s="15" t="inlineStr">
        <is>
          <t>ALO</t>
        </is>
      </c>
      <c r="B2884" s="15" t="inlineStr">
        <is>
          <t>ALO Exposed Aloe Vera Drink | Mango Mangosteen | 8-pack 500mL</t>
        </is>
      </c>
      <c r="C2884" s="15" t="inlineStr">
        <is>
          <t>3) Functional beverage (still/sparkling)</t>
        </is>
      </c>
      <c r="D2884" s="30">
        <f>'M3 - Functional Beverage'!F543</f>
        <v/>
      </c>
      <c r="E2884" s="33">
        <f>'M3 - Functional Beverage'!J543</f>
        <v/>
      </c>
      <c r="F2884" s="31">
        <f>'M3 - Functional Beverage'!K543</f>
        <v/>
      </c>
      <c r="G2884" s="30">
        <f>'M3 - Functional Beverage'!AM543</f>
        <v/>
      </c>
      <c r="H2884" s="31">
        <f>'M3 - Functional Beverage'!N543</f>
        <v/>
      </c>
      <c r="I2884" s="15">
        <f>'M3 - Functional Beverage'!AJ543</f>
        <v/>
      </c>
      <c r="J2884" s="15" t="inlineStr">
        <is>
          <t>Capture live promo to assess.</t>
        </is>
      </c>
    </row>
    <row r="2885" ht="28" customHeight="1">
      <c r="A2885" s="15" t="inlineStr">
        <is>
          <t>ALO</t>
        </is>
      </c>
      <c r="B2885" s="15" t="inlineStr">
        <is>
          <t>ALO Exposed Aloe Vera Drink | Mango Mangosteen | 12-pack 500mL</t>
        </is>
      </c>
      <c r="C2885" s="15" t="inlineStr">
        <is>
          <t>3) Functional beverage (still/sparkling)</t>
        </is>
      </c>
      <c r="D2885" s="30">
        <f>'M3 - Functional Beverage'!F544</f>
        <v/>
      </c>
      <c r="E2885" s="33">
        <f>'M3 - Functional Beverage'!J544</f>
        <v/>
      </c>
      <c r="F2885" s="31">
        <f>'M3 - Functional Beverage'!K544</f>
        <v/>
      </c>
      <c r="G2885" s="30">
        <f>'M3 - Functional Beverage'!AM544</f>
        <v/>
      </c>
      <c r="H2885" s="31">
        <f>'M3 - Functional Beverage'!N544</f>
        <v/>
      </c>
      <c r="I2885" s="15">
        <f>'M3 - Functional Beverage'!AJ544</f>
        <v/>
      </c>
      <c r="J2885" s="15" t="inlineStr">
        <is>
          <t>Capture live promo to assess.</t>
        </is>
      </c>
    </row>
    <row r="2886" ht="28" customHeight="1">
      <c r="A2886" s="15" t="inlineStr">
        <is>
          <t>ALO</t>
        </is>
      </c>
      <c r="B2886" s="15" t="inlineStr">
        <is>
          <t>ALO Exposed Aloe Vera Drink | Mango Mangosteen | 18-pack 500mL</t>
        </is>
      </c>
      <c r="C2886" s="15" t="inlineStr">
        <is>
          <t>3) Functional beverage (still/sparkling)</t>
        </is>
      </c>
      <c r="D2886" s="30">
        <f>'M3 - Functional Beverage'!F545</f>
        <v/>
      </c>
      <c r="E2886" s="33">
        <f>'M3 - Functional Beverage'!J545</f>
        <v/>
      </c>
      <c r="F2886" s="31">
        <f>'M3 - Functional Beverage'!K545</f>
        <v/>
      </c>
      <c r="G2886" s="30">
        <f>'M3 - Functional Beverage'!AM545</f>
        <v/>
      </c>
      <c r="H2886" s="31">
        <f>'M3 - Functional Beverage'!N545</f>
        <v/>
      </c>
      <c r="I2886" s="15">
        <f>'M3 - Functional Beverage'!AJ545</f>
        <v/>
      </c>
      <c r="J2886" s="15" t="inlineStr">
        <is>
          <t>Capture live promo to assess.</t>
        </is>
      </c>
    </row>
    <row r="2887" ht="28" customHeight="1">
      <c r="A2887" s="15" t="inlineStr">
        <is>
          <t>ALO</t>
        </is>
      </c>
      <c r="B2887" s="15" t="inlineStr">
        <is>
          <t>ALO Exposed Aloe Vera Drink | Mango Mangosteen | 24-pack 500mL</t>
        </is>
      </c>
      <c r="C2887" s="15" t="inlineStr">
        <is>
          <t>3) Functional beverage (still/sparkling)</t>
        </is>
      </c>
      <c r="D2887" s="30">
        <f>'M3 - Functional Beverage'!F546</f>
        <v/>
      </c>
      <c r="E2887" s="33">
        <f>'M3 - Functional Beverage'!J546</f>
        <v/>
      </c>
      <c r="F2887" s="31">
        <f>'M3 - Functional Beverage'!K546</f>
        <v/>
      </c>
      <c r="G2887" s="30">
        <f>'M3 - Functional Beverage'!AM546</f>
        <v/>
      </c>
      <c r="H2887" s="31">
        <f>'M3 - Functional Beverage'!N546</f>
        <v/>
      </c>
      <c r="I2887" s="15">
        <f>'M3 - Functional Beverage'!AJ546</f>
        <v/>
      </c>
      <c r="J2887" s="15" t="inlineStr">
        <is>
          <t>Capture live promo to assess.</t>
        </is>
      </c>
    </row>
    <row r="2888" ht="28" customHeight="1">
      <c r="A2888" s="15" t="inlineStr">
        <is>
          <t>ALO</t>
        </is>
      </c>
      <c r="B2888" s="15" t="inlineStr">
        <is>
          <t>ALO Exposed Aloe Vera Drink | Pomegranate Cranberry | single 500mL</t>
        </is>
      </c>
      <c r="C2888" s="15" t="inlineStr">
        <is>
          <t>3) Functional beverage (still/sparkling)</t>
        </is>
      </c>
      <c r="D2888" s="30">
        <f>'M3 - Functional Beverage'!F547</f>
        <v/>
      </c>
      <c r="E2888" s="33">
        <f>'M3 - Functional Beverage'!J547</f>
        <v/>
      </c>
      <c r="F2888" s="31">
        <f>'M3 - Functional Beverage'!K547</f>
        <v/>
      </c>
      <c r="G2888" s="30">
        <f>'M3 - Functional Beverage'!AM547</f>
        <v/>
      </c>
      <c r="H2888" s="31">
        <f>'M3 - Functional Beverage'!N547</f>
        <v/>
      </c>
      <c r="I2888" s="15">
        <f>'M3 - Functional Beverage'!AJ547</f>
        <v/>
      </c>
      <c r="J2888" s="15" t="inlineStr">
        <is>
          <t>Capture live promo to assess.</t>
        </is>
      </c>
    </row>
    <row r="2889" ht="28" customHeight="1">
      <c r="A2889" s="15" t="inlineStr">
        <is>
          <t>ALO</t>
        </is>
      </c>
      <c r="B2889" s="15" t="inlineStr">
        <is>
          <t>ALO Exposed Aloe Vera Drink | Pomegranate Cranberry | 8-pack 500mL</t>
        </is>
      </c>
      <c r="C2889" s="15" t="inlineStr">
        <is>
          <t>3) Functional beverage (still/sparkling)</t>
        </is>
      </c>
      <c r="D2889" s="30">
        <f>'M3 - Functional Beverage'!F548</f>
        <v/>
      </c>
      <c r="E2889" s="33">
        <f>'M3 - Functional Beverage'!J548</f>
        <v/>
      </c>
      <c r="F2889" s="31">
        <f>'M3 - Functional Beverage'!K548</f>
        <v/>
      </c>
      <c r="G2889" s="30">
        <f>'M3 - Functional Beverage'!AM548</f>
        <v/>
      </c>
      <c r="H2889" s="31">
        <f>'M3 - Functional Beverage'!N548</f>
        <v/>
      </c>
      <c r="I2889" s="15">
        <f>'M3 - Functional Beverage'!AJ548</f>
        <v/>
      </c>
      <c r="J2889" s="15" t="inlineStr">
        <is>
          <t>Capture live promo to assess.</t>
        </is>
      </c>
    </row>
    <row r="2890" ht="28" customHeight="1">
      <c r="A2890" s="15" t="inlineStr">
        <is>
          <t>ALO</t>
        </is>
      </c>
      <c r="B2890" s="15" t="inlineStr">
        <is>
          <t>ALO Exposed Aloe Vera Drink | Pomegranate Cranberry | 12-pack 500mL</t>
        </is>
      </c>
      <c r="C2890" s="15" t="inlineStr">
        <is>
          <t>3) Functional beverage (still/sparkling)</t>
        </is>
      </c>
      <c r="D2890" s="30">
        <f>'M3 - Functional Beverage'!F549</f>
        <v/>
      </c>
      <c r="E2890" s="33">
        <f>'M3 - Functional Beverage'!J549</f>
        <v/>
      </c>
      <c r="F2890" s="31">
        <f>'M3 - Functional Beverage'!K549</f>
        <v/>
      </c>
      <c r="G2890" s="30">
        <f>'M3 - Functional Beverage'!AM549</f>
        <v/>
      </c>
      <c r="H2890" s="31">
        <f>'M3 - Functional Beverage'!N549</f>
        <v/>
      </c>
      <c r="I2890" s="15">
        <f>'M3 - Functional Beverage'!AJ549</f>
        <v/>
      </c>
      <c r="J2890" s="15" t="inlineStr">
        <is>
          <t>Capture live promo to assess.</t>
        </is>
      </c>
    </row>
    <row r="2891" ht="28" customHeight="1">
      <c r="A2891" s="15" t="inlineStr">
        <is>
          <t>ALO</t>
        </is>
      </c>
      <c r="B2891" s="15" t="inlineStr">
        <is>
          <t>ALO Exposed Aloe Vera Drink | Pomegranate Cranberry | 18-pack 500mL</t>
        </is>
      </c>
      <c r="C2891" s="15" t="inlineStr">
        <is>
          <t>3) Functional beverage (still/sparkling)</t>
        </is>
      </c>
      <c r="D2891" s="30">
        <f>'M3 - Functional Beverage'!F550</f>
        <v/>
      </c>
      <c r="E2891" s="33">
        <f>'M3 - Functional Beverage'!J550</f>
        <v/>
      </c>
      <c r="F2891" s="31">
        <f>'M3 - Functional Beverage'!K550</f>
        <v/>
      </c>
      <c r="G2891" s="30">
        <f>'M3 - Functional Beverage'!AM550</f>
        <v/>
      </c>
      <c r="H2891" s="31">
        <f>'M3 - Functional Beverage'!N550</f>
        <v/>
      </c>
      <c r="I2891" s="15">
        <f>'M3 - Functional Beverage'!AJ550</f>
        <v/>
      </c>
      <c r="J2891" s="15" t="inlineStr">
        <is>
          <t>Capture live promo to assess.</t>
        </is>
      </c>
    </row>
    <row r="2892" ht="28" customHeight="1">
      <c r="A2892" s="15" t="inlineStr">
        <is>
          <t>ALO</t>
        </is>
      </c>
      <c r="B2892" s="15" t="inlineStr">
        <is>
          <t>ALO Exposed Aloe Vera Drink | Pomegranate Cranberry | 24-pack 500mL</t>
        </is>
      </c>
      <c r="C2892" s="15" t="inlineStr">
        <is>
          <t>3) Functional beverage (still/sparkling)</t>
        </is>
      </c>
      <c r="D2892" s="30">
        <f>'M3 - Functional Beverage'!F551</f>
        <v/>
      </c>
      <c r="E2892" s="33">
        <f>'M3 - Functional Beverage'!J551</f>
        <v/>
      </c>
      <c r="F2892" s="31">
        <f>'M3 - Functional Beverage'!K551</f>
        <v/>
      </c>
      <c r="G2892" s="30">
        <f>'M3 - Functional Beverage'!AM551</f>
        <v/>
      </c>
      <c r="H2892" s="31">
        <f>'M3 - Functional Beverage'!N551</f>
        <v/>
      </c>
      <c r="I2892" s="15">
        <f>'M3 - Functional Beverage'!AJ551</f>
        <v/>
      </c>
      <c r="J2892" s="15" t="inlineStr">
        <is>
          <t>Capture live promo to assess.</t>
        </is>
      </c>
    </row>
    <row r="2893" ht="28" customHeight="1">
      <c r="A2893" s="15" t="inlineStr">
        <is>
          <t>ALO</t>
        </is>
      </c>
      <c r="B2893" s="15" t="inlineStr">
        <is>
          <t>ALO Exposed Aloe Vera Drink | Pink Grapefruit Lemon | single 500mL</t>
        </is>
      </c>
      <c r="C2893" s="15" t="inlineStr">
        <is>
          <t>3) Functional beverage (still/sparkling)</t>
        </is>
      </c>
      <c r="D2893" s="30">
        <f>'M3 - Functional Beverage'!F552</f>
        <v/>
      </c>
      <c r="E2893" s="33">
        <f>'M3 - Functional Beverage'!J552</f>
        <v/>
      </c>
      <c r="F2893" s="31">
        <f>'M3 - Functional Beverage'!K552</f>
        <v/>
      </c>
      <c r="G2893" s="30">
        <f>'M3 - Functional Beverage'!AM552</f>
        <v/>
      </c>
      <c r="H2893" s="31">
        <f>'M3 - Functional Beverage'!N552</f>
        <v/>
      </c>
      <c r="I2893" s="15">
        <f>'M3 - Functional Beverage'!AJ552</f>
        <v/>
      </c>
      <c r="J2893" s="15" t="inlineStr">
        <is>
          <t>Capture live promo to assess.</t>
        </is>
      </c>
    </row>
    <row r="2894" ht="28" customHeight="1">
      <c r="A2894" s="15" t="inlineStr">
        <is>
          <t>ALO</t>
        </is>
      </c>
      <c r="B2894" s="15" t="inlineStr">
        <is>
          <t>ALO Exposed Aloe Vera Drink | Pink Grapefruit Lemon | 8-pack 500mL</t>
        </is>
      </c>
      <c r="C2894" s="15" t="inlineStr">
        <is>
          <t>3) Functional beverage (still/sparkling)</t>
        </is>
      </c>
      <c r="D2894" s="30">
        <f>'M3 - Functional Beverage'!F553</f>
        <v/>
      </c>
      <c r="E2894" s="33">
        <f>'M3 - Functional Beverage'!J553</f>
        <v/>
      </c>
      <c r="F2894" s="31">
        <f>'M3 - Functional Beverage'!K553</f>
        <v/>
      </c>
      <c r="G2894" s="30">
        <f>'M3 - Functional Beverage'!AM553</f>
        <v/>
      </c>
      <c r="H2894" s="31">
        <f>'M3 - Functional Beverage'!N553</f>
        <v/>
      </c>
      <c r="I2894" s="15">
        <f>'M3 - Functional Beverage'!AJ553</f>
        <v/>
      </c>
      <c r="J2894" s="15" t="inlineStr">
        <is>
          <t>Capture live promo to assess.</t>
        </is>
      </c>
    </row>
    <row r="2895" ht="28" customHeight="1">
      <c r="A2895" s="15" t="inlineStr">
        <is>
          <t>ALO</t>
        </is>
      </c>
      <c r="B2895" s="15" t="inlineStr">
        <is>
          <t>ALO Exposed Aloe Vera Drink | Pink Grapefruit Lemon | 12-pack 500mL</t>
        </is>
      </c>
      <c r="C2895" s="15" t="inlineStr">
        <is>
          <t>3) Functional beverage (still/sparkling)</t>
        </is>
      </c>
      <c r="D2895" s="30">
        <f>'M3 - Functional Beverage'!F554</f>
        <v/>
      </c>
      <c r="E2895" s="33">
        <f>'M3 - Functional Beverage'!J554</f>
        <v/>
      </c>
      <c r="F2895" s="31">
        <f>'M3 - Functional Beverage'!K554</f>
        <v/>
      </c>
      <c r="G2895" s="30">
        <f>'M3 - Functional Beverage'!AM554</f>
        <v/>
      </c>
      <c r="H2895" s="31">
        <f>'M3 - Functional Beverage'!N554</f>
        <v/>
      </c>
      <c r="I2895" s="15">
        <f>'M3 - Functional Beverage'!AJ554</f>
        <v/>
      </c>
      <c r="J2895" s="15" t="inlineStr">
        <is>
          <t>Capture live promo to assess.</t>
        </is>
      </c>
    </row>
    <row r="2896" ht="28" customHeight="1">
      <c r="A2896" s="15" t="inlineStr">
        <is>
          <t>ALO</t>
        </is>
      </c>
      <c r="B2896" s="15" t="inlineStr">
        <is>
          <t>ALO Exposed Aloe Vera Drink | Pink Grapefruit Lemon | 18-pack 500mL</t>
        </is>
      </c>
      <c r="C2896" s="15" t="inlineStr">
        <is>
          <t>3) Functional beverage (still/sparkling)</t>
        </is>
      </c>
      <c r="D2896" s="30">
        <f>'M3 - Functional Beverage'!F555</f>
        <v/>
      </c>
      <c r="E2896" s="33">
        <f>'M3 - Functional Beverage'!J555</f>
        <v/>
      </c>
      <c r="F2896" s="31">
        <f>'M3 - Functional Beverage'!K555</f>
        <v/>
      </c>
      <c r="G2896" s="30">
        <f>'M3 - Functional Beverage'!AM555</f>
        <v/>
      </c>
      <c r="H2896" s="31">
        <f>'M3 - Functional Beverage'!N555</f>
        <v/>
      </c>
      <c r="I2896" s="15">
        <f>'M3 - Functional Beverage'!AJ555</f>
        <v/>
      </c>
      <c r="J2896" s="15" t="inlineStr">
        <is>
          <t>Capture live promo to assess.</t>
        </is>
      </c>
    </row>
    <row r="2897" ht="28" customHeight="1">
      <c r="A2897" s="15" t="inlineStr">
        <is>
          <t>ALO</t>
        </is>
      </c>
      <c r="B2897" s="15" t="inlineStr">
        <is>
          <t>ALO Exposed Aloe Vera Drink | Pink Grapefruit Lemon | 24-pack 500mL</t>
        </is>
      </c>
      <c r="C2897" s="15" t="inlineStr">
        <is>
          <t>3) Functional beverage (still/sparkling)</t>
        </is>
      </c>
      <c r="D2897" s="30">
        <f>'M3 - Functional Beverage'!F556</f>
        <v/>
      </c>
      <c r="E2897" s="33">
        <f>'M3 - Functional Beverage'!J556</f>
        <v/>
      </c>
      <c r="F2897" s="31">
        <f>'M3 - Functional Beverage'!K556</f>
        <v/>
      </c>
      <c r="G2897" s="30">
        <f>'M3 - Functional Beverage'!AM556</f>
        <v/>
      </c>
      <c r="H2897" s="31">
        <f>'M3 - Functional Beverage'!N556</f>
        <v/>
      </c>
      <c r="I2897" s="15">
        <f>'M3 - Functional Beverage'!AJ556</f>
        <v/>
      </c>
      <c r="J2897" s="15" t="inlineStr">
        <is>
          <t>Capture live promo to assess.</t>
        </is>
      </c>
    </row>
    <row r="2898" ht="28" customHeight="1">
      <c r="A2898" s="15" t="inlineStr">
        <is>
          <t>Sparkling Ice</t>
        </is>
      </c>
      <c r="B2898" s="15" t="inlineStr">
        <is>
          <t>Sparkling Ice +Caffeine | Black Raspberry | single 473mL</t>
        </is>
      </c>
      <c r="C2898" s="15" t="inlineStr">
        <is>
          <t>1) Sparkling electrolyte / functional sparkling</t>
        </is>
      </c>
      <c r="D2898" s="30">
        <f>'M1 - Sparkling Electrolyte'!F225</f>
        <v/>
      </c>
      <c r="E2898" s="33">
        <f>'M1 - Sparkling Electrolyte'!J225</f>
        <v/>
      </c>
      <c r="F2898" s="31">
        <f>'M1 - Sparkling Electrolyte'!K225</f>
        <v/>
      </c>
      <c r="G2898" s="30">
        <f>'M1 - Sparkling Electrolyte'!AM225</f>
        <v/>
      </c>
      <c r="H2898" s="31">
        <f>'M1 - Sparkling Electrolyte'!N225</f>
        <v/>
      </c>
      <c r="I2898" s="15">
        <f>'M1 - Sparkling Electrolyte'!AJ225</f>
        <v/>
      </c>
      <c r="J2898" s="15" t="inlineStr">
        <is>
          <t>Capture live promo to assess.</t>
        </is>
      </c>
    </row>
    <row r="2899" ht="28" customHeight="1">
      <c r="A2899" s="15" t="inlineStr">
        <is>
          <t>Sparkling Ice</t>
        </is>
      </c>
      <c r="B2899" s="15" t="inlineStr">
        <is>
          <t>Sparkling Ice +Caffeine | Black Raspberry | 8-pack 473mL</t>
        </is>
      </c>
      <c r="C2899" s="15" t="inlineStr">
        <is>
          <t>1) Sparkling electrolyte / functional sparkling</t>
        </is>
      </c>
      <c r="D2899" s="30">
        <f>'M1 - Sparkling Electrolyte'!F226</f>
        <v/>
      </c>
      <c r="E2899" s="33">
        <f>'M1 - Sparkling Electrolyte'!J226</f>
        <v/>
      </c>
      <c r="F2899" s="31">
        <f>'M1 - Sparkling Electrolyte'!K226</f>
        <v/>
      </c>
      <c r="G2899" s="30">
        <f>'M1 - Sparkling Electrolyte'!AM226</f>
        <v/>
      </c>
      <c r="H2899" s="31">
        <f>'M1 - Sparkling Electrolyte'!N226</f>
        <v/>
      </c>
      <c r="I2899" s="15">
        <f>'M1 - Sparkling Electrolyte'!AJ226</f>
        <v/>
      </c>
      <c r="J2899" s="15" t="inlineStr">
        <is>
          <t>Capture live promo to assess.</t>
        </is>
      </c>
    </row>
    <row r="2900" ht="28" customHeight="1">
      <c r="A2900" s="15" t="inlineStr">
        <is>
          <t>Sparkling Ice</t>
        </is>
      </c>
      <c r="B2900" s="15" t="inlineStr">
        <is>
          <t>Sparkling Ice +Caffeine | Black Raspberry | 12-pack 473mL</t>
        </is>
      </c>
      <c r="C2900" s="15" t="inlineStr">
        <is>
          <t>1) Sparkling electrolyte / functional sparkling</t>
        </is>
      </c>
      <c r="D2900" s="30">
        <f>'M1 - Sparkling Electrolyte'!F227</f>
        <v/>
      </c>
      <c r="E2900" s="33">
        <f>'M1 - Sparkling Electrolyte'!J227</f>
        <v/>
      </c>
      <c r="F2900" s="31">
        <f>'M1 - Sparkling Electrolyte'!K227</f>
        <v/>
      </c>
      <c r="G2900" s="30">
        <f>'M1 - Sparkling Electrolyte'!AM227</f>
        <v/>
      </c>
      <c r="H2900" s="31">
        <f>'M1 - Sparkling Electrolyte'!N227</f>
        <v/>
      </c>
      <c r="I2900" s="15">
        <f>'M1 - Sparkling Electrolyte'!AJ227</f>
        <v/>
      </c>
      <c r="J2900" s="15" t="inlineStr">
        <is>
          <t>Capture live promo to assess.</t>
        </is>
      </c>
    </row>
    <row r="2901" ht="28" customHeight="1">
      <c r="A2901" s="15" t="inlineStr">
        <is>
          <t>Sparkling Ice</t>
        </is>
      </c>
      <c r="B2901" s="15" t="inlineStr">
        <is>
          <t>Sparkling Ice +Caffeine | Black Raspberry | 18-pack 473mL</t>
        </is>
      </c>
      <c r="C2901" s="15" t="inlineStr">
        <is>
          <t>1) Sparkling electrolyte / functional sparkling</t>
        </is>
      </c>
      <c r="D2901" s="30">
        <f>'M1 - Sparkling Electrolyte'!F228</f>
        <v/>
      </c>
      <c r="E2901" s="33">
        <f>'M1 - Sparkling Electrolyte'!J228</f>
        <v/>
      </c>
      <c r="F2901" s="31">
        <f>'M1 - Sparkling Electrolyte'!K228</f>
        <v/>
      </c>
      <c r="G2901" s="30">
        <f>'M1 - Sparkling Electrolyte'!AM228</f>
        <v/>
      </c>
      <c r="H2901" s="31">
        <f>'M1 - Sparkling Electrolyte'!N228</f>
        <v/>
      </c>
      <c r="I2901" s="15">
        <f>'M1 - Sparkling Electrolyte'!AJ228</f>
        <v/>
      </c>
      <c r="J2901" s="15" t="inlineStr">
        <is>
          <t>Capture live promo to assess.</t>
        </is>
      </c>
    </row>
    <row r="2902" ht="28" customHeight="1">
      <c r="A2902" s="15" t="inlineStr">
        <is>
          <t>Sparkling Ice</t>
        </is>
      </c>
      <c r="B2902" s="15" t="inlineStr">
        <is>
          <t>Sparkling Ice +Caffeine | Black Raspberry | 24-pack 473mL</t>
        </is>
      </c>
      <c r="C2902" s="15" t="inlineStr">
        <is>
          <t>1) Sparkling electrolyte / functional sparkling</t>
        </is>
      </c>
      <c r="D2902" s="30">
        <f>'M1 - Sparkling Electrolyte'!F229</f>
        <v/>
      </c>
      <c r="E2902" s="33">
        <f>'M1 - Sparkling Electrolyte'!J229</f>
        <v/>
      </c>
      <c r="F2902" s="31">
        <f>'M1 - Sparkling Electrolyte'!K229</f>
        <v/>
      </c>
      <c r="G2902" s="30">
        <f>'M1 - Sparkling Electrolyte'!AM229</f>
        <v/>
      </c>
      <c r="H2902" s="31">
        <f>'M1 - Sparkling Electrolyte'!N229</f>
        <v/>
      </c>
      <c r="I2902" s="15">
        <f>'M1 - Sparkling Electrolyte'!AJ229</f>
        <v/>
      </c>
      <c r="J2902" s="15" t="inlineStr">
        <is>
          <t>Capture live promo to assess.</t>
        </is>
      </c>
    </row>
    <row r="2903" ht="28" customHeight="1">
      <c r="A2903" s="15" t="inlineStr">
        <is>
          <t>Sparkling Ice</t>
        </is>
      </c>
      <c r="B2903" s="15" t="inlineStr">
        <is>
          <t>Sparkling Ice +Caffeine | Citrus Twist | single 473mL</t>
        </is>
      </c>
      <c r="C2903" s="15" t="inlineStr">
        <is>
          <t>1) Sparkling electrolyte / functional sparkling</t>
        </is>
      </c>
      <c r="D2903" s="30">
        <f>'M1 - Sparkling Electrolyte'!F230</f>
        <v/>
      </c>
      <c r="E2903" s="33">
        <f>'M1 - Sparkling Electrolyte'!J230</f>
        <v/>
      </c>
      <c r="F2903" s="31">
        <f>'M1 - Sparkling Electrolyte'!K230</f>
        <v/>
      </c>
      <c r="G2903" s="30">
        <f>'M1 - Sparkling Electrolyte'!AM230</f>
        <v/>
      </c>
      <c r="H2903" s="31">
        <f>'M1 - Sparkling Electrolyte'!N230</f>
        <v/>
      </c>
      <c r="I2903" s="15">
        <f>'M1 - Sparkling Electrolyte'!AJ230</f>
        <v/>
      </c>
      <c r="J2903" s="15" t="inlineStr">
        <is>
          <t>Capture live promo to assess.</t>
        </is>
      </c>
    </row>
    <row r="2904" ht="28" customHeight="1">
      <c r="A2904" s="15" t="inlineStr">
        <is>
          <t>Sparkling Ice</t>
        </is>
      </c>
      <c r="B2904" s="15" t="inlineStr">
        <is>
          <t>Sparkling Ice +Caffeine | Citrus Twist | 8-pack 473mL</t>
        </is>
      </c>
      <c r="C2904" s="15" t="inlineStr">
        <is>
          <t>1) Sparkling electrolyte / functional sparkling</t>
        </is>
      </c>
      <c r="D2904" s="30">
        <f>'M1 - Sparkling Electrolyte'!F231</f>
        <v/>
      </c>
      <c r="E2904" s="33">
        <f>'M1 - Sparkling Electrolyte'!J231</f>
        <v/>
      </c>
      <c r="F2904" s="31">
        <f>'M1 - Sparkling Electrolyte'!K231</f>
        <v/>
      </c>
      <c r="G2904" s="30">
        <f>'M1 - Sparkling Electrolyte'!AM231</f>
        <v/>
      </c>
      <c r="H2904" s="31">
        <f>'M1 - Sparkling Electrolyte'!N231</f>
        <v/>
      </c>
      <c r="I2904" s="15">
        <f>'M1 - Sparkling Electrolyte'!AJ231</f>
        <v/>
      </c>
      <c r="J2904" s="15" t="inlineStr">
        <is>
          <t>Capture live promo to assess.</t>
        </is>
      </c>
    </row>
    <row r="2905" ht="28" customHeight="1">
      <c r="A2905" s="15" t="inlineStr">
        <is>
          <t>Sparkling Ice</t>
        </is>
      </c>
      <c r="B2905" s="15" t="inlineStr">
        <is>
          <t>Sparkling Ice +Caffeine | Citrus Twist | 12-pack 473mL</t>
        </is>
      </c>
      <c r="C2905" s="15" t="inlineStr">
        <is>
          <t>1) Sparkling electrolyte / functional sparkling</t>
        </is>
      </c>
      <c r="D2905" s="30">
        <f>'M1 - Sparkling Electrolyte'!F232</f>
        <v/>
      </c>
      <c r="E2905" s="33">
        <f>'M1 - Sparkling Electrolyte'!J232</f>
        <v/>
      </c>
      <c r="F2905" s="31">
        <f>'M1 - Sparkling Electrolyte'!K232</f>
        <v/>
      </c>
      <c r="G2905" s="30">
        <f>'M1 - Sparkling Electrolyte'!AM232</f>
        <v/>
      </c>
      <c r="H2905" s="31">
        <f>'M1 - Sparkling Electrolyte'!N232</f>
        <v/>
      </c>
      <c r="I2905" s="15">
        <f>'M1 - Sparkling Electrolyte'!AJ232</f>
        <v/>
      </c>
      <c r="J2905" s="15" t="inlineStr">
        <is>
          <t>Capture live promo to assess.</t>
        </is>
      </c>
    </row>
    <row r="2906" ht="28" customHeight="1">
      <c r="A2906" s="15" t="inlineStr">
        <is>
          <t>Sparkling Ice</t>
        </is>
      </c>
      <c r="B2906" s="15" t="inlineStr">
        <is>
          <t>Sparkling Ice +Caffeine | Citrus Twist | 18-pack 473mL</t>
        </is>
      </c>
      <c r="C2906" s="15" t="inlineStr">
        <is>
          <t>1) Sparkling electrolyte / functional sparkling</t>
        </is>
      </c>
      <c r="D2906" s="30">
        <f>'M1 - Sparkling Electrolyte'!F233</f>
        <v/>
      </c>
      <c r="E2906" s="33">
        <f>'M1 - Sparkling Electrolyte'!J233</f>
        <v/>
      </c>
      <c r="F2906" s="31">
        <f>'M1 - Sparkling Electrolyte'!K233</f>
        <v/>
      </c>
      <c r="G2906" s="30">
        <f>'M1 - Sparkling Electrolyte'!AM233</f>
        <v/>
      </c>
      <c r="H2906" s="31">
        <f>'M1 - Sparkling Electrolyte'!N233</f>
        <v/>
      </c>
      <c r="I2906" s="15">
        <f>'M1 - Sparkling Electrolyte'!AJ233</f>
        <v/>
      </c>
      <c r="J2906" s="15" t="inlineStr">
        <is>
          <t>Capture live promo to assess.</t>
        </is>
      </c>
    </row>
    <row r="2907" ht="28" customHeight="1">
      <c r="A2907" s="15" t="inlineStr">
        <is>
          <t>Sparkling Ice</t>
        </is>
      </c>
      <c r="B2907" s="15" t="inlineStr">
        <is>
          <t>Sparkling Ice +Caffeine | Citrus Twist | 24-pack 473mL</t>
        </is>
      </c>
      <c r="C2907" s="15" t="inlineStr">
        <is>
          <t>1) Sparkling electrolyte / functional sparkling</t>
        </is>
      </c>
      <c r="D2907" s="30">
        <f>'M1 - Sparkling Electrolyte'!F234</f>
        <v/>
      </c>
      <c r="E2907" s="33">
        <f>'M1 - Sparkling Electrolyte'!J234</f>
        <v/>
      </c>
      <c r="F2907" s="31">
        <f>'M1 - Sparkling Electrolyte'!K234</f>
        <v/>
      </c>
      <c r="G2907" s="30">
        <f>'M1 - Sparkling Electrolyte'!AM234</f>
        <v/>
      </c>
      <c r="H2907" s="31">
        <f>'M1 - Sparkling Electrolyte'!N234</f>
        <v/>
      </c>
      <c r="I2907" s="15">
        <f>'M1 - Sparkling Electrolyte'!AJ234</f>
        <v/>
      </c>
      <c r="J2907" s="15" t="inlineStr">
        <is>
          <t>Capture live promo to assess.</t>
        </is>
      </c>
    </row>
    <row r="2908" ht="28" customHeight="1">
      <c r="A2908" s="15" t="inlineStr">
        <is>
          <t>Sparkling Ice</t>
        </is>
      </c>
      <c r="B2908" s="15" t="inlineStr">
        <is>
          <t>Sparkling Ice +Caffeine | Orange Passionfruit | single 473mL</t>
        </is>
      </c>
      <c r="C2908" s="15" t="inlineStr">
        <is>
          <t>1) Sparkling electrolyte / functional sparkling</t>
        </is>
      </c>
      <c r="D2908" s="30">
        <f>'M1 - Sparkling Electrolyte'!F235</f>
        <v/>
      </c>
      <c r="E2908" s="33">
        <f>'M1 - Sparkling Electrolyte'!J235</f>
        <v/>
      </c>
      <c r="F2908" s="31">
        <f>'M1 - Sparkling Electrolyte'!K235</f>
        <v/>
      </c>
      <c r="G2908" s="30">
        <f>'M1 - Sparkling Electrolyte'!AM235</f>
        <v/>
      </c>
      <c r="H2908" s="31">
        <f>'M1 - Sparkling Electrolyte'!N235</f>
        <v/>
      </c>
      <c r="I2908" s="15">
        <f>'M1 - Sparkling Electrolyte'!AJ235</f>
        <v/>
      </c>
      <c r="J2908" s="15" t="inlineStr">
        <is>
          <t>Capture live promo to assess.</t>
        </is>
      </c>
    </row>
    <row r="2909" ht="28" customHeight="1">
      <c r="A2909" s="15" t="inlineStr">
        <is>
          <t>Sparkling Ice</t>
        </is>
      </c>
      <c r="B2909" s="15" t="inlineStr">
        <is>
          <t>Sparkling Ice +Caffeine | Orange Passionfruit | 8-pack 473mL</t>
        </is>
      </c>
      <c r="C2909" s="15" t="inlineStr">
        <is>
          <t>1) Sparkling electrolyte / functional sparkling</t>
        </is>
      </c>
      <c r="D2909" s="30">
        <f>'M1 - Sparkling Electrolyte'!F236</f>
        <v/>
      </c>
      <c r="E2909" s="33">
        <f>'M1 - Sparkling Electrolyte'!J236</f>
        <v/>
      </c>
      <c r="F2909" s="31">
        <f>'M1 - Sparkling Electrolyte'!K236</f>
        <v/>
      </c>
      <c r="G2909" s="30">
        <f>'M1 - Sparkling Electrolyte'!AM236</f>
        <v/>
      </c>
      <c r="H2909" s="31">
        <f>'M1 - Sparkling Electrolyte'!N236</f>
        <v/>
      </c>
      <c r="I2909" s="15">
        <f>'M1 - Sparkling Electrolyte'!AJ236</f>
        <v/>
      </c>
      <c r="J2909" s="15" t="inlineStr">
        <is>
          <t>Capture live promo to assess.</t>
        </is>
      </c>
    </row>
    <row r="2910" ht="28" customHeight="1">
      <c r="A2910" s="15" t="inlineStr">
        <is>
          <t>Sparkling Ice</t>
        </is>
      </c>
      <c r="B2910" s="15" t="inlineStr">
        <is>
          <t>Sparkling Ice +Caffeine | Orange Passionfruit | 12-pack 473mL</t>
        </is>
      </c>
      <c r="C2910" s="15" t="inlineStr">
        <is>
          <t>1) Sparkling electrolyte / functional sparkling</t>
        </is>
      </c>
      <c r="D2910" s="30">
        <f>'M1 - Sparkling Electrolyte'!F237</f>
        <v/>
      </c>
      <c r="E2910" s="33">
        <f>'M1 - Sparkling Electrolyte'!J237</f>
        <v/>
      </c>
      <c r="F2910" s="31">
        <f>'M1 - Sparkling Electrolyte'!K237</f>
        <v/>
      </c>
      <c r="G2910" s="30">
        <f>'M1 - Sparkling Electrolyte'!AM237</f>
        <v/>
      </c>
      <c r="H2910" s="31">
        <f>'M1 - Sparkling Electrolyte'!N237</f>
        <v/>
      </c>
      <c r="I2910" s="15">
        <f>'M1 - Sparkling Electrolyte'!AJ237</f>
        <v/>
      </c>
      <c r="J2910" s="15" t="inlineStr">
        <is>
          <t>Capture live promo to assess.</t>
        </is>
      </c>
    </row>
    <row r="2911" ht="28" customHeight="1">
      <c r="A2911" s="15" t="inlineStr">
        <is>
          <t>Sparkling Ice</t>
        </is>
      </c>
      <c r="B2911" s="15" t="inlineStr">
        <is>
          <t>Sparkling Ice +Caffeine | Orange Passionfruit | 18-pack 473mL</t>
        </is>
      </c>
      <c r="C2911" s="15" t="inlineStr">
        <is>
          <t>1) Sparkling electrolyte / functional sparkling</t>
        </is>
      </c>
      <c r="D2911" s="30">
        <f>'M1 - Sparkling Electrolyte'!F238</f>
        <v/>
      </c>
      <c r="E2911" s="33">
        <f>'M1 - Sparkling Electrolyte'!J238</f>
        <v/>
      </c>
      <c r="F2911" s="31">
        <f>'M1 - Sparkling Electrolyte'!K238</f>
        <v/>
      </c>
      <c r="G2911" s="30">
        <f>'M1 - Sparkling Electrolyte'!AM238</f>
        <v/>
      </c>
      <c r="H2911" s="31">
        <f>'M1 - Sparkling Electrolyte'!N238</f>
        <v/>
      </c>
      <c r="I2911" s="15">
        <f>'M1 - Sparkling Electrolyte'!AJ238</f>
        <v/>
      </c>
      <c r="J2911" s="15" t="inlineStr">
        <is>
          <t>Capture live promo to assess.</t>
        </is>
      </c>
    </row>
    <row r="2912" ht="28" customHeight="1">
      <c r="A2912" s="15" t="inlineStr">
        <is>
          <t>Sparkling Ice</t>
        </is>
      </c>
      <c r="B2912" s="15" t="inlineStr">
        <is>
          <t>Sparkling Ice +Caffeine | Orange Passionfruit | 24-pack 473mL</t>
        </is>
      </c>
      <c r="C2912" s="15" t="inlineStr">
        <is>
          <t>1) Sparkling electrolyte / functional sparkling</t>
        </is>
      </c>
      <c r="D2912" s="30">
        <f>'M1 - Sparkling Electrolyte'!F239</f>
        <v/>
      </c>
      <c r="E2912" s="33">
        <f>'M1 - Sparkling Electrolyte'!J239</f>
        <v/>
      </c>
      <c r="F2912" s="31">
        <f>'M1 - Sparkling Electrolyte'!K239</f>
        <v/>
      </c>
      <c r="G2912" s="30">
        <f>'M1 - Sparkling Electrolyte'!AM239</f>
        <v/>
      </c>
      <c r="H2912" s="31">
        <f>'M1 - Sparkling Electrolyte'!N239</f>
        <v/>
      </c>
      <c r="I2912" s="15">
        <f>'M1 - Sparkling Electrolyte'!AJ239</f>
        <v/>
      </c>
      <c r="J2912" s="15" t="inlineStr">
        <is>
          <t>Capture live promo to assess.</t>
        </is>
      </c>
    </row>
    <row r="2913" ht="28" customHeight="1">
      <c r="A2913" s="15" t="inlineStr">
        <is>
          <t>Sparkling Ice</t>
        </is>
      </c>
      <c r="B2913" s="15" t="inlineStr">
        <is>
          <t>Sparkling Ice +Caffeine | Strawberry Citrus | single 473mL</t>
        </is>
      </c>
      <c r="C2913" s="15" t="inlineStr">
        <is>
          <t>1) Sparkling electrolyte / functional sparkling</t>
        </is>
      </c>
      <c r="D2913" s="30">
        <f>'M1 - Sparkling Electrolyte'!F240</f>
        <v/>
      </c>
      <c r="E2913" s="33">
        <f>'M1 - Sparkling Electrolyte'!J240</f>
        <v/>
      </c>
      <c r="F2913" s="31">
        <f>'M1 - Sparkling Electrolyte'!K240</f>
        <v/>
      </c>
      <c r="G2913" s="30">
        <f>'M1 - Sparkling Electrolyte'!AM240</f>
        <v/>
      </c>
      <c r="H2913" s="31">
        <f>'M1 - Sparkling Electrolyte'!N240</f>
        <v/>
      </c>
      <c r="I2913" s="15">
        <f>'M1 - Sparkling Electrolyte'!AJ240</f>
        <v/>
      </c>
      <c r="J2913" s="15" t="inlineStr">
        <is>
          <t>Capture live promo to assess.</t>
        </is>
      </c>
    </row>
    <row r="2914" ht="28" customHeight="1">
      <c r="A2914" s="15" t="inlineStr">
        <is>
          <t>Sparkling Ice</t>
        </is>
      </c>
      <c r="B2914" s="15" t="inlineStr">
        <is>
          <t>Sparkling Ice +Caffeine | Strawberry Citrus | 8-pack 473mL</t>
        </is>
      </c>
      <c r="C2914" s="15" t="inlineStr">
        <is>
          <t>1) Sparkling electrolyte / functional sparkling</t>
        </is>
      </c>
      <c r="D2914" s="30">
        <f>'M1 - Sparkling Electrolyte'!F241</f>
        <v/>
      </c>
      <c r="E2914" s="33">
        <f>'M1 - Sparkling Electrolyte'!J241</f>
        <v/>
      </c>
      <c r="F2914" s="31">
        <f>'M1 - Sparkling Electrolyte'!K241</f>
        <v/>
      </c>
      <c r="G2914" s="30">
        <f>'M1 - Sparkling Electrolyte'!AM241</f>
        <v/>
      </c>
      <c r="H2914" s="31">
        <f>'M1 - Sparkling Electrolyte'!N241</f>
        <v/>
      </c>
      <c r="I2914" s="15">
        <f>'M1 - Sparkling Electrolyte'!AJ241</f>
        <v/>
      </c>
      <c r="J2914" s="15" t="inlineStr">
        <is>
          <t>Capture live promo to assess.</t>
        </is>
      </c>
    </row>
    <row r="2915" ht="28" customHeight="1">
      <c r="A2915" s="15" t="inlineStr">
        <is>
          <t>Sparkling Ice</t>
        </is>
      </c>
      <c r="B2915" s="15" t="inlineStr">
        <is>
          <t>Sparkling Ice +Caffeine | Strawberry Citrus | 12-pack 473mL</t>
        </is>
      </c>
      <c r="C2915" s="15" t="inlineStr">
        <is>
          <t>1) Sparkling electrolyte / functional sparkling</t>
        </is>
      </c>
      <c r="D2915" s="30">
        <f>'M1 - Sparkling Electrolyte'!F242</f>
        <v/>
      </c>
      <c r="E2915" s="33">
        <f>'M1 - Sparkling Electrolyte'!J242</f>
        <v/>
      </c>
      <c r="F2915" s="31">
        <f>'M1 - Sparkling Electrolyte'!K242</f>
        <v/>
      </c>
      <c r="G2915" s="30">
        <f>'M1 - Sparkling Electrolyte'!AM242</f>
        <v/>
      </c>
      <c r="H2915" s="31">
        <f>'M1 - Sparkling Electrolyte'!N242</f>
        <v/>
      </c>
      <c r="I2915" s="15">
        <f>'M1 - Sparkling Electrolyte'!AJ242</f>
        <v/>
      </c>
      <c r="J2915" s="15" t="inlineStr">
        <is>
          <t>Capture live promo to assess.</t>
        </is>
      </c>
    </row>
    <row r="2916" ht="28" customHeight="1">
      <c r="A2916" s="15" t="inlineStr">
        <is>
          <t>Sparkling Ice</t>
        </is>
      </c>
      <c r="B2916" s="15" t="inlineStr">
        <is>
          <t>Sparkling Ice +Caffeine | Strawberry Citrus | 18-pack 473mL</t>
        </is>
      </c>
      <c r="C2916" s="15" t="inlineStr">
        <is>
          <t>1) Sparkling electrolyte / functional sparkling</t>
        </is>
      </c>
      <c r="D2916" s="30">
        <f>'M1 - Sparkling Electrolyte'!F243</f>
        <v/>
      </c>
      <c r="E2916" s="33">
        <f>'M1 - Sparkling Electrolyte'!J243</f>
        <v/>
      </c>
      <c r="F2916" s="31">
        <f>'M1 - Sparkling Electrolyte'!K243</f>
        <v/>
      </c>
      <c r="G2916" s="30">
        <f>'M1 - Sparkling Electrolyte'!AM243</f>
        <v/>
      </c>
      <c r="H2916" s="31">
        <f>'M1 - Sparkling Electrolyte'!N243</f>
        <v/>
      </c>
      <c r="I2916" s="15">
        <f>'M1 - Sparkling Electrolyte'!AJ243</f>
        <v/>
      </c>
      <c r="J2916" s="15" t="inlineStr">
        <is>
          <t>Capture live promo to assess.</t>
        </is>
      </c>
    </row>
    <row r="2917" ht="28" customHeight="1">
      <c r="A2917" s="15" t="inlineStr">
        <is>
          <t>Sparkling Ice</t>
        </is>
      </c>
      <c r="B2917" s="15" t="inlineStr">
        <is>
          <t>Sparkling Ice +Caffeine | Strawberry Citrus | 24-pack 473mL</t>
        </is>
      </c>
      <c r="C2917" s="15" t="inlineStr">
        <is>
          <t>1) Sparkling electrolyte / functional sparkling</t>
        </is>
      </c>
      <c r="D2917" s="30">
        <f>'M1 - Sparkling Electrolyte'!F244</f>
        <v/>
      </c>
      <c r="E2917" s="33">
        <f>'M1 - Sparkling Electrolyte'!J244</f>
        <v/>
      </c>
      <c r="F2917" s="31">
        <f>'M1 - Sparkling Electrolyte'!K244</f>
        <v/>
      </c>
      <c r="G2917" s="30">
        <f>'M1 - Sparkling Electrolyte'!AM244</f>
        <v/>
      </c>
      <c r="H2917" s="31">
        <f>'M1 - Sparkling Electrolyte'!N244</f>
        <v/>
      </c>
      <c r="I2917" s="15">
        <f>'M1 - Sparkling Electrolyte'!AJ244</f>
        <v/>
      </c>
      <c r="J2917" s="15" t="inlineStr">
        <is>
          <t>Capture live promo to assess.</t>
        </is>
      </c>
    </row>
    <row r="2918" ht="28" customHeight="1">
      <c r="A2918" s="15" t="inlineStr">
        <is>
          <t>Sparkling Ice</t>
        </is>
      </c>
      <c r="B2918" s="15" t="inlineStr">
        <is>
          <t>Sparkling Ice +Caffeine | Triple Citrus | single 473mL</t>
        </is>
      </c>
      <c r="C2918" s="15" t="inlineStr">
        <is>
          <t>1) Sparkling electrolyte / functional sparkling</t>
        </is>
      </c>
      <c r="D2918" s="30">
        <f>'M1 - Sparkling Electrolyte'!F245</f>
        <v/>
      </c>
      <c r="E2918" s="33">
        <f>'M1 - Sparkling Electrolyte'!J245</f>
        <v/>
      </c>
      <c r="F2918" s="31">
        <f>'M1 - Sparkling Electrolyte'!K245</f>
        <v/>
      </c>
      <c r="G2918" s="30">
        <f>'M1 - Sparkling Electrolyte'!AM245</f>
        <v/>
      </c>
      <c r="H2918" s="31">
        <f>'M1 - Sparkling Electrolyte'!N245</f>
        <v/>
      </c>
      <c r="I2918" s="15">
        <f>'M1 - Sparkling Electrolyte'!AJ245</f>
        <v/>
      </c>
      <c r="J2918" s="15" t="inlineStr">
        <is>
          <t>Capture live promo to assess.</t>
        </is>
      </c>
    </row>
    <row r="2919" ht="28" customHeight="1">
      <c r="A2919" s="15" t="inlineStr">
        <is>
          <t>Sparkling Ice</t>
        </is>
      </c>
      <c r="B2919" s="15" t="inlineStr">
        <is>
          <t>Sparkling Ice +Caffeine | Triple Citrus | 8-pack 473mL</t>
        </is>
      </c>
      <c r="C2919" s="15" t="inlineStr">
        <is>
          <t>1) Sparkling electrolyte / functional sparkling</t>
        </is>
      </c>
      <c r="D2919" s="30">
        <f>'M1 - Sparkling Electrolyte'!F246</f>
        <v/>
      </c>
      <c r="E2919" s="33">
        <f>'M1 - Sparkling Electrolyte'!J246</f>
        <v/>
      </c>
      <c r="F2919" s="31">
        <f>'M1 - Sparkling Electrolyte'!K246</f>
        <v/>
      </c>
      <c r="G2919" s="30">
        <f>'M1 - Sparkling Electrolyte'!AM246</f>
        <v/>
      </c>
      <c r="H2919" s="31">
        <f>'M1 - Sparkling Electrolyte'!N246</f>
        <v/>
      </c>
      <c r="I2919" s="15">
        <f>'M1 - Sparkling Electrolyte'!AJ246</f>
        <v/>
      </c>
      <c r="J2919" s="15" t="inlineStr">
        <is>
          <t>Capture live promo to assess.</t>
        </is>
      </c>
    </row>
    <row r="2920" ht="28" customHeight="1">
      <c r="A2920" s="15" t="inlineStr">
        <is>
          <t>Sparkling Ice</t>
        </is>
      </c>
      <c r="B2920" s="15" t="inlineStr">
        <is>
          <t>Sparkling Ice +Caffeine | Triple Citrus | 12-pack 473mL</t>
        </is>
      </c>
      <c r="C2920" s="15" t="inlineStr">
        <is>
          <t>1) Sparkling electrolyte / functional sparkling</t>
        </is>
      </c>
      <c r="D2920" s="30">
        <f>'M1 - Sparkling Electrolyte'!F247</f>
        <v/>
      </c>
      <c r="E2920" s="33">
        <f>'M1 - Sparkling Electrolyte'!J247</f>
        <v/>
      </c>
      <c r="F2920" s="31">
        <f>'M1 - Sparkling Electrolyte'!K247</f>
        <v/>
      </c>
      <c r="G2920" s="30">
        <f>'M1 - Sparkling Electrolyte'!AM247</f>
        <v/>
      </c>
      <c r="H2920" s="31">
        <f>'M1 - Sparkling Electrolyte'!N247</f>
        <v/>
      </c>
      <c r="I2920" s="15">
        <f>'M1 - Sparkling Electrolyte'!AJ247</f>
        <v/>
      </c>
      <c r="J2920" s="15" t="inlineStr">
        <is>
          <t>Capture live promo to assess.</t>
        </is>
      </c>
    </row>
    <row r="2921" ht="28" customHeight="1">
      <c r="A2921" s="15" t="inlineStr">
        <is>
          <t>Sparkling Ice</t>
        </is>
      </c>
      <c r="B2921" s="15" t="inlineStr">
        <is>
          <t>Sparkling Ice +Caffeine | Triple Citrus | 18-pack 473mL</t>
        </is>
      </c>
      <c r="C2921" s="15" t="inlineStr">
        <is>
          <t>1) Sparkling electrolyte / functional sparkling</t>
        </is>
      </c>
      <c r="D2921" s="30">
        <f>'M1 - Sparkling Electrolyte'!F248</f>
        <v/>
      </c>
      <c r="E2921" s="33">
        <f>'M1 - Sparkling Electrolyte'!J248</f>
        <v/>
      </c>
      <c r="F2921" s="31">
        <f>'M1 - Sparkling Electrolyte'!K248</f>
        <v/>
      </c>
      <c r="G2921" s="30">
        <f>'M1 - Sparkling Electrolyte'!AM248</f>
        <v/>
      </c>
      <c r="H2921" s="31">
        <f>'M1 - Sparkling Electrolyte'!N248</f>
        <v/>
      </c>
      <c r="I2921" s="15">
        <f>'M1 - Sparkling Electrolyte'!AJ248</f>
        <v/>
      </c>
      <c r="J2921" s="15" t="inlineStr">
        <is>
          <t>Capture live promo to assess.</t>
        </is>
      </c>
    </row>
    <row r="2922" ht="28" customHeight="1">
      <c r="A2922" s="15" t="inlineStr">
        <is>
          <t>Sparkling Ice</t>
        </is>
      </c>
      <c r="B2922" s="15" t="inlineStr">
        <is>
          <t>Sparkling Ice +Caffeine | Triple Citrus | 24-pack 473mL</t>
        </is>
      </c>
      <c r="C2922" s="15" t="inlineStr">
        <is>
          <t>1) Sparkling electrolyte / functional sparkling</t>
        </is>
      </c>
      <c r="D2922" s="30">
        <f>'M1 - Sparkling Electrolyte'!F249</f>
        <v/>
      </c>
      <c r="E2922" s="33">
        <f>'M1 - Sparkling Electrolyte'!J249</f>
        <v/>
      </c>
      <c r="F2922" s="31">
        <f>'M1 - Sparkling Electrolyte'!K249</f>
        <v/>
      </c>
      <c r="G2922" s="30">
        <f>'M1 - Sparkling Electrolyte'!AM249</f>
        <v/>
      </c>
      <c r="H2922" s="31">
        <f>'M1 - Sparkling Electrolyte'!N249</f>
        <v/>
      </c>
      <c r="I2922" s="15">
        <f>'M1 - Sparkling Electrolyte'!AJ249</f>
        <v/>
      </c>
      <c r="J2922" s="15" t="inlineStr">
        <is>
          <t>Capture live promo to assess.</t>
        </is>
      </c>
    </row>
    <row r="2924">
      <c r="A2924" s="26" t="inlineStr">
        <is>
          <t>Sort by 'True Floor' once live prices are entered. Amber cells = capture live. Promo-reliance read is an analyst estimate pending live promo data.</t>
        </is>
      </c>
      <c r="B2924" s="16" t="n"/>
      <c r="C2924" s="16" t="n"/>
      <c r="D2924" s="16" t="n"/>
      <c r="E2924" s="16" t="n"/>
      <c r="F2924" s="16" t="n"/>
      <c r="G2924" s="16" t="n"/>
      <c r="H2924" s="16" t="n"/>
      <c r="I2924" s="16" t="n"/>
      <c r="J2924" s="17" t="n"/>
    </row>
  </sheetData>
  <mergeCells count="1">
    <mergeCell ref="A2924:J29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BF9000"/>
    <outlinePr summaryBelow="1" summaryRight="1"/>
    <pageSetUpPr/>
  </sheetPr>
  <dimension ref="A1:I2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5" customWidth="1" min="4" max="4"/>
    <col width="15" customWidth="1" min="5" max="5"/>
    <col width="16" customWidth="1" min="6" max="6"/>
    <col width="14" customWidth="1" min="7" max="7"/>
    <col width="15" customWidth="1" min="8" max="8"/>
    <col width="40" customWidth="1" min="9" max="9"/>
  </cols>
  <sheetData>
    <row r="1" ht="42" customHeight="1">
      <c r="A1" s="27" t="inlineStr">
        <is>
          <t>Brand</t>
        </is>
      </c>
      <c r="B1" s="27" t="inlineStr">
        <is>
          <t>SKU</t>
        </is>
      </c>
      <c r="C1" s="27" t="inlineStr">
        <is>
          <t>Category</t>
        </is>
      </c>
      <c r="D1" s="27" t="inlineStr">
        <is>
          <t>S&amp;S Offered (Y/N)</t>
        </is>
      </c>
      <c r="E1" s="27" t="inlineStr">
        <is>
          <t>S&amp;S Discount %</t>
        </is>
      </c>
      <c r="F1" s="27" t="inlineStr">
        <is>
          <t>S&amp;S Effective Price</t>
        </is>
      </c>
      <c r="G1" s="27" t="inlineStr">
        <is>
          <t>One-Time Price</t>
        </is>
      </c>
      <c r="H1" s="27" t="inlineStr">
        <is>
          <t>Saving vs One-Time</t>
        </is>
      </c>
      <c r="I1" s="27" t="inlineStr">
        <is>
          <t>Notes</t>
        </is>
      </c>
    </row>
    <row r="2" ht="26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32">
        <f>'M4 - Caffeine &amp; Energy'!I2</f>
        <v/>
      </c>
      <c r="E2" s="33">
        <f>'M4 - Caffeine &amp; Energy'!J2</f>
        <v/>
      </c>
      <c r="F2" s="31">
        <f>'M4 - Caffeine &amp; Energy'!K2</f>
        <v/>
      </c>
      <c r="G2" s="30">
        <f>'M4 - Caffeine &amp; Energy'!F2</f>
        <v/>
      </c>
      <c r="H2" s="31">
        <f>IF(AND(ISNUMBER('M4 - Caffeine &amp; Energy'!F2),ISNUMBER('M4 - Caffeine &amp; Energy'!K2)),'M4 - Caffeine &amp; Energy'!F2-'M4 - Caffeine &amp; Energy'!K2,"")</f>
        <v/>
      </c>
      <c r="I2" s="15" t="inlineStr">
        <is>
          <t>S&amp;S availability/depth vary by listing and time - confirm live.</t>
        </is>
      </c>
    </row>
    <row r="3" ht="26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32">
        <f>'M4 - Caffeine &amp; Energy'!I3</f>
        <v/>
      </c>
      <c r="E3" s="33">
        <f>'M4 - Caffeine &amp; Energy'!J3</f>
        <v/>
      </c>
      <c r="F3" s="31">
        <f>'M4 - Caffeine &amp; Energy'!K3</f>
        <v/>
      </c>
      <c r="G3" s="30">
        <f>'M4 - Caffeine &amp; Energy'!F3</f>
        <v/>
      </c>
      <c r="H3" s="31">
        <f>IF(AND(ISNUMBER('M4 - Caffeine &amp; Energy'!F3),ISNUMBER('M4 - Caffeine &amp; Energy'!K3)),'M4 - Caffeine &amp; Energy'!F3-'M4 - Caffeine &amp; Energy'!K3,"")</f>
        <v/>
      </c>
      <c r="I3" s="15" t="inlineStr">
        <is>
          <t>S&amp;S availability/depth vary by listing and time - confirm live.</t>
        </is>
      </c>
    </row>
    <row r="4" ht="26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32">
        <f>'M4 - Caffeine &amp; Energy'!I4</f>
        <v/>
      </c>
      <c r="E4" s="33">
        <f>'M4 - Caffeine &amp; Energy'!J4</f>
        <v/>
      </c>
      <c r="F4" s="31">
        <f>'M4 - Caffeine &amp; Energy'!K4</f>
        <v/>
      </c>
      <c r="G4" s="30">
        <f>'M4 - Caffeine &amp; Energy'!F4</f>
        <v/>
      </c>
      <c r="H4" s="31">
        <f>IF(AND(ISNUMBER('M4 - Caffeine &amp; Energy'!F4),ISNUMBER('M4 - Caffeine &amp; Energy'!K4)),'M4 - Caffeine &amp; Energy'!F4-'M4 - Caffeine &amp; Energy'!K4,"")</f>
        <v/>
      </c>
      <c r="I4" s="15" t="inlineStr">
        <is>
          <t>S&amp;S availability/depth vary by listing and time - confirm live.</t>
        </is>
      </c>
    </row>
    <row r="5" ht="26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32">
        <f>'M4 - Caffeine &amp; Energy'!I5</f>
        <v/>
      </c>
      <c r="E5" s="33">
        <f>'M4 - Caffeine &amp; Energy'!J5</f>
        <v/>
      </c>
      <c r="F5" s="31">
        <f>'M4 - Caffeine &amp; Energy'!K5</f>
        <v/>
      </c>
      <c r="G5" s="30">
        <f>'M4 - Caffeine &amp; Energy'!F5</f>
        <v/>
      </c>
      <c r="H5" s="31">
        <f>IF(AND(ISNUMBER('M4 - Caffeine &amp; Energy'!F5),ISNUMBER('M4 - Caffeine &amp; Energy'!K5)),'M4 - Caffeine &amp; Energy'!F5-'M4 - Caffeine &amp; Energy'!K5,"")</f>
        <v/>
      </c>
      <c r="I5" s="15" t="inlineStr">
        <is>
          <t>S&amp;S availability/depth vary by listing and time - confirm live.</t>
        </is>
      </c>
    </row>
    <row r="6" ht="26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32">
        <f>'M4 - Caffeine &amp; Energy'!I6</f>
        <v/>
      </c>
      <c r="E6" s="33">
        <f>'M4 - Caffeine &amp; Energy'!J6</f>
        <v/>
      </c>
      <c r="F6" s="31">
        <f>'M4 - Caffeine &amp; Energy'!K6</f>
        <v/>
      </c>
      <c r="G6" s="30">
        <f>'M4 - Caffeine &amp; Energy'!F6</f>
        <v/>
      </c>
      <c r="H6" s="31">
        <f>IF(AND(ISNUMBER('M4 - Caffeine &amp; Energy'!F6),ISNUMBER('M4 - Caffeine &amp; Energy'!K6)),'M4 - Caffeine &amp; Energy'!F6-'M4 - Caffeine &amp; Energy'!K6,"")</f>
        <v/>
      </c>
      <c r="I6" s="15" t="inlineStr">
        <is>
          <t>S&amp;S availability/depth vary by listing and time - confirm live.</t>
        </is>
      </c>
    </row>
    <row r="7" ht="26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32">
        <f>'M4 - Caffeine &amp; Energy'!I7</f>
        <v/>
      </c>
      <c r="E7" s="33">
        <f>'M4 - Caffeine &amp; Energy'!J7</f>
        <v/>
      </c>
      <c r="F7" s="31">
        <f>'M4 - Caffeine &amp; Energy'!K7</f>
        <v/>
      </c>
      <c r="G7" s="30">
        <f>'M4 - Caffeine &amp; Energy'!F7</f>
        <v/>
      </c>
      <c r="H7" s="31">
        <f>IF(AND(ISNUMBER('M4 - Caffeine &amp; Energy'!F7),ISNUMBER('M4 - Caffeine &amp; Energy'!K7)),'M4 - Caffeine &amp; Energy'!F7-'M4 - Caffeine &amp; Energy'!K7,"")</f>
        <v/>
      </c>
      <c r="I7" s="15" t="inlineStr">
        <is>
          <t>S&amp;S availability/depth vary by listing and time - confirm live.</t>
        </is>
      </c>
    </row>
    <row r="8" ht="26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32">
        <f>'M4 - Caffeine &amp; Energy'!I8</f>
        <v/>
      </c>
      <c r="E8" s="33">
        <f>'M4 - Caffeine &amp; Energy'!J8</f>
        <v/>
      </c>
      <c r="F8" s="31">
        <f>'M4 - Caffeine &amp; Energy'!K8</f>
        <v/>
      </c>
      <c r="G8" s="30">
        <f>'M4 - Caffeine &amp; Energy'!F8</f>
        <v/>
      </c>
      <c r="H8" s="31">
        <f>IF(AND(ISNUMBER('M4 - Caffeine &amp; Energy'!F8),ISNUMBER('M4 - Caffeine &amp; Energy'!K8)),'M4 - Caffeine &amp; Energy'!F8-'M4 - Caffeine &amp; Energy'!K8,"")</f>
        <v/>
      </c>
      <c r="I8" s="15" t="inlineStr">
        <is>
          <t>S&amp;S availability/depth vary by listing and time - confirm live.</t>
        </is>
      </c>
    </row>
    <row r="9" ht="26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32">
        <f>'M4 - Caffeine &amp; Energy'!I9</f>
        <v/>
      </c>
      <c r="E9" s="33">
        <f>'M4 - Caffeine &amp; Energy'!J9</f>
        <v/>
      </c>
      <c r="F9" s="31">
        <f>'M4 - Caffeine &amp; Energy'!K9</f>
        <v/>
      </c>
      <c r="G9" s="30">
        <f>'M4 - Caffeine &amp; Energy'!F9</f>
        <v/>
      </c>
      <c r="H9" s="31">
        <f>IF(AND(ISNUMBER('M4 - Caffeine &amp; Energy'!F9),ISNUMBER('M4 - Caffeine &amp; Energy'!K9)),'M4 - Caffeine &amp; Energy'!F9-'M4 - Caffeine &amp; Energy'!K9,"")</f>
        <v/>
      </c>
      <c r="I9" s="15" t="inlineStr">
        <is>
          <t>S&amp;S availability/depth vary by listing and time - confirm live.</t>
        </is>
      </c>
    </row>
    <row r="10" ht="26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32">
        <f>'M4 - Caffeine &amp; Energy'!I10</f>
        <v/>
      </c>
      <c r="E10" s="33">
        <f>'M4 - Caffeine &amp; Energy'!J10</f>
        <v/>
      </c>
      <c r="F10" s="31">
        <f>'M4 - Caffeine &amp; Energy'!K10</f>
        <v/>
      </c>
      <c r="G10" s="30">
        <f>'M4 - Caffeine &amp; Energy'!F10</f>
        <v/>
      </c>
      <c r="H10" s="31">
        <f>IF(AND(ISNUMBER('M4 - Caffeine &amp; Energy'!F10),ISNUMBER('M4 - Caffeine &amp; Energy'!K10)),'M4 - Caffeine &amp; Energy'!F10-'M4 - Caffeine &amp; Energy'!K10,"")</f>
        <v/>
      </c>
      <c r="I10" s="15" t="inlineStr">
        <is>
          <t>S&amp;S availability/depth vary by listing and time - confirm live.</t>
        </is>
      </c>
    </row>
    <row r="11" ht="26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32">
        <f>'M4 - Caffeine &amp; Energy'!I11</f>
        <v/>
      </c>
      <c r="E11" s="33">
        <f>'M4 - Caffeine &amp; Energy'!J11</f>
        <v/>
      </c>
      <c r="F11" s="31">
        <f>'M4 - Caffeine &amp; Energy'!K11</f>
        <v/>
      </c>
      <c r="G11" s="30">
        <f>'M4 - Caffeine &amp; Energy'!F11</f>
        <v/>
      </c>
      <c r="H11" s="31">
        <f>IF(AND(ISNUMBER('M4 - Caffeine &amp; Energy'!F11),ISNUMBER('M4 - Caffeine &amp; Energy'!K11)),'M4 - Caffeine &amp; Energy'!F11-'M4 - Caffeine &amp; Energy'!K11,"")</f>
        <v/>
      </c>
      <c r="I11" s="15" t="inlineStr">
        <is>
          <t>S&amp;S availability/depth vary by listing and time - confirm live.</t>
        </is>
      </c>
    </row>
    <row r="12" ht="26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32">
        <f>'M4 - Caffeine &amp; Energy'!I12</f>
        <v/>
      </c>
      <c r="E12" s="33">
        <f>'M4 - Caffeine &amp; Energy'!J12</f>
        <v/>
      </c>
      <c r="F12" s="31">
        <f>'M4 - Caffeine &amp; Energy'!K12</f>
        <v/>
      </c>
      <c r="G12" s="30">
        <f>'M4 - Caffeine &amp; Energy'!F12</f>
        <v/>
      </c>
      <c r="H12" s="31">
        <f>IF(AND(ISNUMBER('M4 - Caffeine &amp; Energy'!F12),ISNUMBER('M4 - Caffeine &amp; Energy'!K12)),'M4 - Caffeine &amp; Energy'!F12-'M4 - Caffeine &amp; Energy'!K12,"")</f>
        <v/>
      </c>
      <c r="I12" s="15" t="inlineStr">
        <is>
          <t>S&amp;S availability/depth vary by listing and time - confirm live.</t>
        </is>
      </c>
    </row>
    <row r="13" ht="26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32">
        <f>'M4 - Caffeine &amp; Energy'!I13</f>
        <v/>
      </c>
      <c r="E13" s="33">
        <f>'M4 - Caffeine &amp; Energy'!J13</f>
        <v/>
      </c>
      <c r="F13" s="31">
        <f>'M4 - Caffeine &amp; Energy'!K13</f>
        <v/>
      </c>
      <c r="G13" s="30">
        <f>'M4 - Caffeine &amp; Energy'!F13</f>
        <v/>
      </c>
      <c r="H13" s="31">
        <f>IF(AND(ISNUMBER('M4 - Caffeine &amp; Energy'!F13),ISNUMBER('M4 - Caffeine &amp; Energy'!K13)),'M4 - Caffeine &amp; Energy'!F13-'M4 - Caffeine &amp; Energy'!K13,"")</f>
        <v/>
      </c>
      <c r="I13" s="15" t="inlineStr">
        <is>
          <t>S&amp;S availability/depth vary by listing and time - confirm live.</t>
        </is>
      </c>
    </row>
    <row r="14" ht="26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32">
        <f>'M4 - Caffeine &amp; Energy'!I14</f>
        <v/>
      </c>
      <c r="E14" s="33">
        <f>'M4 - Caffeine &amp; Energy'!J14</f>
        <v/>
      </c>
      <c r="F14" s="31">
        <f>'M4 - Caffeine &amp; Energy'!K14</f>
        <v/>
      </c>
      <c r="G14" s="30">
        <f>'M4 - Caffeine &amp; Energy'!F14</f>
        <v/>
      </c>
      <c r="H14" s="31">
        <f>IF(AND(ISNUMBER('M4 - Caffeine &amp; Energy'!F14),ISNUMBER('M4 - Caffeine &amp; Energy'!K14)),'M4 - Caffeine &amp; Energy'!F14-'M4 - Caffeine &amp; Energy'!K14,"")</f>
        <v/>
      </c>
      <c r="I14" s="15" t="inlineStr">
        <is>
          <t>S&amp;S availability/depth vary by listing and time - confirm live.</t>
        </is>
      </c>
    </row>
    <row r="15" ht="26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32">
        <f>'M4 - Caffeine &amp; Energy'!I15</f>
        <v/>
      </c>
      <c r="E15" s="33">
        <f>'M4 - Caffeine &amp; Energy'!J15</f>
        <v/>
      </c>
      <c r="F15" s="31">
        <f>'M4 - Caffeine &amp; Energy'!K15</f>
        <v/>
      </c>
      <c r="G15" s="30">
        <f>'M4 - Caffeine &amp; Energy'!F15</f>
        <v/>
      </c>
      <c r="H15" s="31">
        <f>IF(AND(ISNUMBER('M4 - Caffeine &amp; Energy'!F15),ISNUMBER('M4 - Caffeine &amp; Energy'!K15)),'M4 - Caffeine &amp; Energy'!F15-'M4 - Caffeine &amp; Energy'!K15,"")</f>
        <v/>
      </c>
      <c r="I15" s="15" t="inlineStr">
        <is>
          <t>S&amp;S availability/depth vary by listing and time - confirm live.</t>
        </is>
      </c>
    </row>
    <row r="16" ht="26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32">
        <f>'M4 - Caffeine &amp; Energy'!I16</f>
        <v/>
      </c>
      <c r="E16" s="33">
        <f>'M4 - Caffeine &amp; Energy'!J16</f>
        <v/>
      </c>
      <c r="F16" s="31">
        <f>'M4 - Caffeine &amp; Energy'!K16</f>
        <v/>
      </c>
      <c r="G16" s="30">
        <f>'M4 - Caffeine &amp; Energy'!F16</f>
        <v/>
      </c>
      <c r="H16" s="31">
        <f>IF(AND(ISNUMBER('M4 - Caffeine &amp; Energy'!F16),ISNUMBER('M4 - Caffeine &amp; Energy'!K16)),'M4 - Caffeine &amp; Energy'!F16-'M4 - Caffeine &amp; Energy'!K16,"")</f>
        <v/>
      </c>
      <c r="I16" s="15" t="inlineStr">
        <is>
          <t>S&amp;S availability/depth vary by listing and time - confirm live.</t>
        </is>
      </c>
    </row>
    <row r="17" ht="26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32">
        <f>'M4 - Caffeine &amp; Energy'!I17</f>
        <v/>
      </c>
      <c r="E17" s="33">
        <f>'M4 - Caffeine &amp; Energy'!J17</f>
        <v/>
      </c>
      <c r="F17" s="31">
        <f>'M4 - Caffeine &amp; Energy'!K17</f>
        <v/>
      </c>
      <c r="G17" s="30">
        <f>'M4 - Caffeine &amp; Energy'!F17</f>
        <v/>
      </c>
      <c r="H17" s="31">
        <f>IF(AND(ISNUMBER('M4 - Caffeine &amp; Energy'!F17),ISNUMBER('M4 - Caffeine &amp; Energy'!K17)),'M4 - Caffeine &amp; Energy'!F17-'M4 - Caffeine &amp; Energy'!K17,"")</f>
        <v/>
      </c>
      <c r="I17" s="15" t="inlineStr">
        <is>
          <t>S&amp;S availability/depth vary by listing and time - confirm live.</t>
        </is>
      </c>
    </row>
    <row r="18" ht="26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32">
        <f>'M4 - Caffeine &amp; Energy'!I18</f>
        <v/>
      </c>
      <c r="E18" s="33">
        <f>'M4 - Caffeine &amp; Energy'!J18</f>
        <v/>
      </c>
      <c r="F18" s="31">
        <f>'M4 - Caffeine &amp; Energy'!K18</f>
        <v/>
      </c>
      <c r="G18" s="30">
        <f>'M4 - Caffeine &amp; Energy'!F18</f>
        <v/>
      </c>
      <c r="H18" s="31">
        <f>IF(AND(ISNUMBER('M4 - Caffeine &amp; Energy'!F18),ISNUMBER('M4 - Caffeine &amp; Energy'!K18)),'M4 - Caffeine &amp; Energy'!F18-'M4 - Caffeine &amp; Energy'!K18,"")</f>
        <v/>
      </c>
      <c r="I18" s="15" t="inlineStr">
        <is>
          <t>S&amp;S availability/depth vary by listing and time - confirm live.</t>
        </is>
      </c>
    </row>
    <row r="19" ht="26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32">
        <f>'M4 - Caffeine &amp; Energy'!I19</f>
        <v/>
      </c>
      <c r="E19" s="33">
        <f>'M4 - Caffeine &amp; Energy'!J19</f>
        <v/>
      </c>
      <c r="F19" s="31">
        <f>'M4 - Caffeine &amp; Energy'!K19</f>
        <v/>
      </c>
      <c r="G19" s="30">
        <f>'M4 - Caffeine &amp; Energy'!F19</f>
        <v/>
      </c>
      <c r="H19" s="31">
        <f>IF(AND(ISNUMBER('M4 - Caffeine &amp; Energy'!F19),ISNUMBER('M4 - Caffeine &amp; Energy'!K19)),'M4 - Caffeine &amp; Energy'!F19-'M4 - Caffeine &amp; Energy'!K19,"")</f>
        <v/>
      </c>
      <c r="I19" s="15" t="inlineStr">
        <is>
          <t>S&amp;S availability/depth vary by listing and time - confirm live.</t>
        </is>
      </c>
    </row>
    <row r="20" ht="26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32">
        <f>'M4 - Caffeine &amp; Energy'!I20</f>
        <v/>
      </c>
      <c r="E20" s="33">
        <f>'M4 - Caffeine &amp; Energy'!J20</f>
        <v/>
      </c>
      <c r="F20" s="31">
        <f>'M4 - Caffeine &amp; Energy'!K20</f>
        <v/>
      </c>
      <c r="G20" s="30">
        <f>'M4 - Caffeine &amp; Energy'!F20</f>
        <v/>
      </c>
      <c r="H20" s="31">
        <f>IF(AND(ISNUMBER('M4 - Caffeine &amp; Energy'!F20),ISNUMBER('M4 - Caffeine &amp; Energy'!K20)),'M4 - Caffeine &amp; Energy'!F20-'M4 - Caffeine &amp; Energy'!K20,"")</f>
        <v/>
      </c>
      <c r="I20" s="15" t="inlineStr">
        <is>
          <t>S&amp;S availability/depth vary by listing and time - confirm live.</t>
        </is>
      </c>
    </row>
    <row r="21" ht="26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32">
        <f>'M4 - Caffeine &amp; Energy'!I21</f>
        <v/>
      </c>
      <c r="E21" s="33">
        <f>'M4 - Caffeine &amp; Energy'!J21</f>
        <v/>
      </c>
      <c r="F21" s="31">
        <f>'M4 - Caffeine &amp; Energy'!K21</f>
        <v/>
      </c>
      <c r="G21" s="30">
        <f>'M4 - Caffeine &amp; Energy'!F21</f>
        <v/>
      </c>
      <c r="H21" s="31">
        <f>IF(AND(ISNUMBER('M4 - Caffeine &amp; Energy'!F21),ISNUMBER('M4 - Caffeine &amp; Energy'!K21)),'M4 - Caffeine &amp; Energy'!F21-'M4 - Caffeine &amp; Energy'!K21,"")</f>
        <v/>
      </c>
      <c r="I21" s="15" t="inlineStr">
        <is>
          <t>S&amp;S availability/depth vary by listing and time - confirm live.</t>
        </is>
      </c>
    </row>
    <row r="22" ht="26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32">
        <f>'M4 - Caffeine &amp; Energy'!I22</f>
        <v/>
      </c>
      <c r="E22" s="33">
        <f>'M4 - Caffeine &amp; Energy'!J22</f>
        <v/>
      </c>
      <c r="F22" s="31">
        <f>'M4 - Caffeine &amp; Energy'!K22</f>
        <v/>
      </c>
      <c r="G22" s="30">
        <f>'M4 - Caffeine &amp; Energy'!F22</f>
        <v/>
      </c>
      <c r="H22" s="31">
        <f>IF(AND(ISNUMBER('M4 - Caffeine &amp; Energy'!F22),ISNUMBER('M4 - Caffeine &amp; Energy'!K22)),'M4 - Caffeine &amp; Energy'!F22-'M4 - Caffeine &amp; Energy'!K22,"")</f>
        <v/>
      </c>
      <c r="I22" s="15" t="inlineStr">
        <is>
          <t>S&amp;S availability/depth vary by listing and time - confirm live.</t>
        </is>
      </c>
    </row>
    <row r="23" ht="26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32">
        <f>'M4 - Caffeine &amp; Energy'!I23</f>
        <v/>
      </c>
      <c r="E23" s="33">
        <f>'M4 - Caffeine &amp; Energy'!J23</f>
        <v/>
      </c>
      <c r="F23" s="31">
        <f>'M4 - Caffeine &amp; Energy'!K23</f>
        <v/>
      </c>
      <c r="G23" s="30">
        <f>'M4 - Caffeine &amp; Energy'!F23</f>
        <v/>
      </c>
      <c r="H23" s="31">
        <f>IF(AND(ISNUMBER('M4 - Caffeine &amp; Energy'!F23),ISNUMBER('M4 - Caffeine &amp; Energy'!K23)),'M4 - Caffeine &amp; Energy'!F23-'M4 - Caffeine &amp; Energy'!K23,"")</f>
        <v/>
      </c>
      <c r="I23" s="15" t="inlineStr">
        <is>
          <t>S&amp;S availability/depth vary by listing and time - confirm live.</t>
        </is>
      </c>
    </row>
    <row r="24" ht="26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32">
        <f>'M4 - Caffeine &amp; Energy'!I24</f>
        <v/>
      </c>
      <c r="E24" s="33">
        <f>'M4 - Caffeine &amp; Energy'!J24</f>
        <v/>
      </c>
      <c r="F24" s="31">
        <f>'M4 - Caffeine &amp; Energy'!K24</f>
        <v/>
      </c>
      <c r="G24" s="30">
        <f>'M4 - Caffeine &amp; Energy'!F24</f>
        <v/>
      </c>
      <c r="H24" s="31">
        <f>IF(AND(ISNUMBER('M4 - Caffeine &amp; Energy'!F24),ISNUMBER('M4 - Caffeine &amp; Energy'!K24)),'M4 - Caffeine &amp; Energy'!F24-'M4 - Caffeine &amp; Energy'!K24,"")</f>
        <v/>
      </c>
      <c r="I24" s="15" t="inlineStr">
        <is>
          <t>S&amp;S availability/depth vary by listing and time - confirm live.</t>
        </is>
      </c>
    </row>
    <row r="25" ht="26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32">
        <f>'M4 - Caffeine &amp; Energy'!I25</f>
        <v/>
      </c>
      <c r="E25" s="33">
        <f>'M4 - Caffeine &amp; Energy'!J25</f>
        <v/>
      </c>
      <c r="F25" s="31">
        <f>'M4 - Caffeine &amp; Energy'!K25</f>
        <v/>
      </c>
      <c r="G25" s="30">
        <f>'M4 - Caffeine &amp; Energy'!F25</f>
        <v/>
      </c>
      <c r="H25" s="31">
        <f>IF(AND(ISNUMBER('M4 - Caffeine &amp; Energy'!F25),ISNUMBER('M4 - Caffeine &amp; Energy'!K25)),'M4 - Caffeine &amp; Energy'!F25-'M4 - Caffeine &amp; Energy'!K25,"")</f>
        <v/>
      </c>
      <c r="I25" s="15" t="inlineStr">
        <is>
          <t>S&amp;S availability/depth vary by listing and time - confirm live.</t>
        </is>
      </c>
    </row>
    <row r="26" ht="26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32">
        <f>'M4 - Caffeine &amp; Energy'!I26</f>
        <v/>
      </c>
      <c r="E26" s="33">
        <f>'M4 - Caffeine &amp; Energy'!J26</f>
        <v/>
      </c>
      <c r="F26" s="31">
        <f>'M4 - Caffeine &amp; Energy'!K26</f>
        <v/>
      </c>
      <c r="G26" s="30">
        <f>'M4 - Caffeine &amp; Energy'!F26</f>
        <v/>
      </c>
      <c r="H26" s="31">
        <f>IF(AND(ISNUMBER('M4 - Caffeine &amp; Energy'!F26),ISNUMBER('M4 - Caffeine &amp; Energy'!K26)),'M4 - Caffeine &amp; Energy'!F26-'M4 - Caffeine &amp; Energy'!K26,"")</f>
        <v/>
      </c>
      <c r="I26" s="15" t="inlineStr">
        <is>
          <t>S&amp;S availability/depth vary by listing and time - confirm live.</t>
        </is>
      </c>
    </row>
    <row r="27" ht="26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32">
        <f>'M4 - Caffeine &amp; Energy'!I27</f>
        <v/>
      </c>
      <c r="E27" s="33">
        <f>'M4 - Caffeine &amp; Energy'!J27</f>
        <v/>
      </c>
      <c r="F27" s="31">
        <f>'M4 - Caffeine &amp; Energy'!K27</f>
        <v/>
      </c>
      <c r="G27" s="30">
        <f>'M4 - Caffeine &amp; Energy'!F27</f>
        <v/>
      </c>
      <c r="H27" s="31">
        <f>IF(AND(ISNUMBER('M4 - Caffeine &amp; Energy'!F27),ISNUMBER('M4 - Caffeine &amp; Energy'!K27)),'M4 - Caffeine &amp; Energy'!F27-'M4 - Caffeine &amp; Energy'!K27,"")</f>
        <v/>
      </c>
      <c r="I27" s="15" t="inlineStr">
        <is>
          <t>S&amp;S availability/depth vary by listing and time - confirm live.</t>
        </is>
      </c>
    </row>
    <row r="28" ht="26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32">
        <f>'M4 - Caffeine &amp; Energy'!I28</f>
        <v/>
      </c>
      <c r="E28" s="33">
        <f>'M4 - Caffeine &amp; Energy'!J28</f>
        <v/>
      </c>
      <c r="F28" s="31">
        <f>'M4 - Caffeine &amp; Energy'!K28</f>
        <v/>
      </c>
      <c r="G28" s="30">
        <f>'M4 - Caffeine &amp; Energy'!F28</f>
        <v/>
      </c>
      <c r="H28" s="31">
        <f>IF(AND(ISNUMBER('M4 - Caffeine &amp; Energy'!F28),ISNUMBER('M4 - Caffeine &amp; Energy'!K28)),'M4 - Caffeine &amp; Energy'!F28-'M4 - Caffeine &amp; Energy'!K28,"")</f>
        <v/>
      </c>
      <c r="I28" s="15" t="inlineStr">
        <is>
          <t>S&amp;S availability/depth vary by listing and time - confirm live.</t>
        </is>
      </c>
    </row>
    <row r="29" ht="26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32">
        <f>'M4 - Caffeine &amp; Energy'!I29</f>
        <v/>
      </c>
      <c r="E29" s="33">
        <f>'M4 - Caffeine &amp; Energy'!J29</f>
        <v/>
      </c>
      <c r="F29" s="31">
        <f>'M4 - Caffeine &amp; Energy'!K29</f>
        <v/>
      </c>
      <c r="G29" s="30">
        <f>'M4 - Caffeine &amp; Energy'!F29</f>
        <v/>
      </c>
      <c r="H29" s="31">
        <f>IF(AND(ISNUMBER('M4 - Caffeine &amp; Energy'!F29),ISNUMBER('M4 - Caffeine &amp; Energy'!K29)),'M4 - Caffeine &amp; Energy'!F29-'M4 - Caffeine &amp; Energy'!K29,"")</f>
        <v/>
      </c>
      <c r="I29" s="15" t="inlineStr">
        <is>
          <t>S&amp;S availability/depth vary by listing and time - confirm live.</t>
        </is>
      </c>
    </row>
    <row r="30" ht="26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32">
        <f>'M4 - Caffeine &amp; Energy'!I30</f>
        <v/>
      </c>
      <c r="E30" s="33">
        <f>'M4 - Caffeine &amp; Energy'!J30</f>
        <v/>
      </c>
      <c r="F30" s="31">
        <f>'M4 - Caffeine &amp; Energy'!K30</f>
        <v/>
      </c>
      <c r="G30" s="30">
        <f>'M4 - Caffeine &amp; Energy'!F30</f>
        <v/>
      </c>
      <c r="H30" s="31">
        <f>IF(AND(ISNUMBER('M4 - Caffeine &amp; Energy'!F30),ISNUMBER('M4 - Caffeine &amp; Energy'!K30)),'M4 - Caffeine &amp; Energy'!F30-'M4 - Caffeine &amp; Energy'!K30,"")</f>
        <v/>
      </c>
      <c r="I30" s="15" t="inlineStr">
        <is>
          <t>S&amp;S availability/depth vary by listing and time - confirm live.</t>
        </is>
      </c>
    </row>
    <row r="31" ht="26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32">
        <f>'M4 - Caffeine &amp; Energy'!I31</f>
        <v/>
      </c>
      <c r="E31" s="33">
        <f>'M4 - Caffeine &amp; Energy'!J31</f>
        <v/>
      </c>
      <c r="F31" s="31">
        <f>'M4 - Caffeine &amp; Energy'!K31</f>
        <v/>
      </c>
      <c r="G31" s="30">
        <f>'M4 - Caffeine &amp; Energy'!F31</f>
        <v/>
      </c>
      <c r="H31" s="31">
        <f>IF(AND(ISNUMBER('M4 - Caffeine &amp; Energy'!F31),ISNUMBER('M4 - Caffeine &amp; Energy'!K31)),'M4 - Caffeine &amp; Energy'!F31-'M4 - Caffeine &amp; Energy'!K31,"")</f>
        <v/>
      </c>
      <c r="I31" s="15" t="inlineStr">
        <is>
          <t>S&amp;S availability/depth vary by listing and time - confirm live.</t>
        </is>
      </c>
    </row>
    <row r="32" ht="26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32">
        <f>'M4 - Caffeine &amp; Energy'!I32</f>
        <v/>
      </c>
      <c r="E32" s="33">
        <f>'M4 - Caffeine &amp; Energy'!J32</f>
        <v/>
      </c>
      <c r="F32" s="31">
        <f>'M4 - Caffeine &amp; Energy'!K32</f>
        <v/>
      </c>
      <c r="G32" s="30">
        <f>'M4 - Caffeine &amp; Energy'!F32</f>
        <v/>
      </c>
      <c r="H32" s="31">
        <f>IF(AND(ISNUMBER('M4 - Caffeine &amp; Energy'!F32),ISNUMBER('M4 - Caffeine &amp; Energy'!K32)),'M4 - Caffeine &amp; Energy'!F32-'M4 - Caffeine &amp; Energy'!K32,"")</f>
        <v/>
      </c>
      <c r="I32" s="15" t="inlineStr">
        <is>
          <t>S&amp;S availability/depth vary by listing and time - confirm live.</t>
        </is>
      </c>
    </row>
    <row r="33" ht="26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32">
        <f>'M4 - Caffeine &amp; Energy'!I33</f>
        <v/>
      </c>
      <c r="E33" s="33">
        <f>'M4 - Caffeine &amp; Energy'!J33</f>
        <v/>
      </c>
      <c r="F33" s="31">
        <f>'M4 - Caffeine &amp; Energy'!K33</f>
        <v/>
      </c>
      <c r="G33" s="30">
        <f>'M4 - Caffeine &amp; Energy'!F33</f>
        <v/>
      </c>
      <c r="H33" s="31">
        <f>IF(AND(ISNUMBER('M4 - Caffeine &amp; Energy'!F33),ISNUMBER('M4 - Caffeine &amp; Energy'!K33)),'M4 - Caffeine &amp; Energy'!F33-'M4 - Caffeine &amp; Energy'!K33,"")</f>
        <v/>
      </c>
      <c r="I33" s="15" t="inlineStr">
        <is>
          <t>S&amp;S availability/depth vary by listing and time - confirm live.</t>
        </is>
      </c>
    </row>
    <row r="34" ht="26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32">
        <f>'M4 - Caffeine &amp; Energy'!I34</f>
        <v/>
      </c>
      <c r="E34" s="33">
        <f>'M4 - Caffeine &amp; Energy'!J34</f>
        <v/>
      </c>
      <c r="F34" s="31">
        <f>'M4 - Caffeine &amp; Energy'!K34</f>
        <v/>
      </c>
      <c r="G34" s="30">
        <f>'M4 - Caffeine &amp; Energy'!F34</f>
        <v/>
      </c>
      <c r="H34" s="31">
        <f>IF(AND(ISNUMBER('M4 - Caffeine &amp; Energy'!F34),ISNUMBER('M4 - Caffeine &amp; Energy'!K34)),'M4 - Caffeine &amp; Energy'!F34-'M4 - Caffeine &amp; Energy'!K34,"")</f>
        <v/>
      </c>
      <c r="I34" s="15" t="inlineStr">
        <is>
          <t>S&amp;S availability/depth vary by listing and time - confirm live.</t>
        </is>
      </c>
    </row>
    <row r="35" ht="26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32">
        <f>'M4 - Caffeine &amp; Energy'!I35</f>
        <v/>
      </c>
      <c r="E35" s="33">
        <f>'M4 - Caffeine &amp; Energy'!J35</f>
        <v/>
      </c>
      <c r="F35" s="31">
        <f>'M4 - Caffeine &amp; Energy'!K35</f>
        <v/>
      </c>
      <c r="G35" s="30">
        <f>'M4 - Caffeine &amp; Energy'!F35</f>
        <v/>
      </c>
      <c r="H35" s="31">
        <f>IF(AND(ISNUMBER('M4 - Caffeine &amp; Energy'!F35),ISNUMBER('M4 - Caffeine &amp; Energy'!K35)),'M4 - Caffeine &amp; Energy'!F35-'M4 - Caffeine &amp; Energy'!K35,"")</f>
        <v/>
      </c>
      <c r="I35" s="15" t="inlineStr">
        <is>
          <t>S&amp;S availability/depth vary by listing and time - confirm live.</t>
        </is>
      </c>
    </row>
    <row r="36" ht="26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32">
        <f>'M4 - Caffeine &amp; Energy'!I36</f>
        <v/>
      </c>
      <c r="E36" s="33">
        <f>'M4 - Caffeine &amp; Energy'!J36</f>
        <v/>
      </c>
      <c r="F36" s="31">
        <f>'M4 - Caffeine &amp; Energy'!K36</f>
        <v/>
      </c>
      <c r="G36" s="30">
        <f>'M4 - Caffeine &amp; Energy'!F36</f>
        <v/>
      </c>
      <c r="H36" s="31">
        <f>IF(AND(ISNUMBER('M4 - Caffeine &amp; Energy'!F36),ISNUMBER('M4 - Caffeine &amp; Energy'!K36)),'M4 - Caffeine &amp; Energy'!F36-'M4 - Caffeine &amp; Energy'!K36,"")</f>
        <v/>
      </c>
      <c r="I36" s="15" t="inlineStr">
        <is>
          <t>S&amp;S availability/depth vary by listing and time - confirm live.</t>
        </is>
      </c>
    </row>
    <row r="37" ht="26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32">
        <f>'M4 - Caffeine &amp; Energy'!I37</f>
        <v/>
      </c>
      <c r="E37" s="33">
        <f>'M4 - Caffeine &amp; Energy'!J37</f>
        <v/>
      </c>
      <c r="F37" s="31">
        <f>'M4 - Caffeine &amp; Energy'!K37</f>
        <v/>
      </c>
      <c r="G37" s="30">
        <f>'M4 - Caffeine &amp; Energy'!F37</f>
        <v/>
      </c>
      <c r="H37" s="31">
        <f>IF(AND(ISNUMBER('M4 - Caffeine &amp; Energy'!F37),ISNUMBER('M4 - Caffeine &amp; Energy'!K37)),'M4 - Caffeine &amp; Energy'!F37-'M4 - Caffeine &amp; Energy'!K37,"")</f>
        <v/>
      </c>
      <c r="I37" s="15" t="inlineStr">
        <is>
          <t>S&amp;S availability/depth vary by listing and time - confirm live.</t>
        </is>
      </c>
    </row>
    <row r="38" ht="26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32">
        <f>'M4 - Caffeine &amp; Energy'!I38</f>
        <v/>
      </c>
      <c r="E38" s="33">
        <f>'M4 - Caffeine &amp; Energy'!J38</f>
        <v/>
      </c>
      <c r="F38" s="31">
        <f>'M4 - Caffeine &amp; Energy'!K38</f>
        <v/>
      </c>
      <c r="G38" s="30">
        <f>'M4 - Caffeine &amp; Energy'!F38</f>
        <v/>
      </c>
      <c r="H38" s="31">
        <f>IF(AND(ISNUMBER('M4 - Caffeine &amp; Energy'!F38),ISNUMBER('M4 - Caffeine &amp; Energy'!K38)),'M4 - Caffeine &amp; Energy'!F38-'M4 - Caffeine &amp; Energy'!K38,"")</f>
        <v/>
      </c>
      <c r="I38" s="15" t="inlineStr">
        <is>
          <t>S&amp;S availability/depth vary by listing and time - confirm live.</t>
        </is>
      </c>
    </row>
    <row r="39" ht="26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32">
        <f>'M4 - Caffeine &amp; Energy'!I39</f>
        <v/>
      </c>
      <c r="E39" s="33">
        <f>'M4 - Caffeine &amp; Energy'!J39</f>
        <v/>
      </c>
      <c r="F39" s="31">
        <f>'M4 - Caffeine &amp; Energy'!K39</f>
        <v/>
      </c>
      <c r="G39" s="30">
        <f>'M4 - Caffeine &amp; Energy'!F39</f>
        <v/>
      </c>
      <c r="H39" s="31">
        <f>IF(AND(ISNUMBER('M4 - Caffeine &amp; Energy'!F39),ISNUMBER('M4 - Caffeine &amp; Energy'!K39)),'M4 - Caffeine &amp; Energy'!F39-'M4 - Caffeine &amp; Energy'!K39,"")</f>
        <v/>
      </c>
      <c r="I39" s="15" t="inlineStr">
        <is>
          <t>S&amp;S availability/depth vary by listing and time - confirm live.</t>
        </is>
      </c>
    </row>
    <row r="40" ht="26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32">
        <f>'M4 - Caffeine &amp; Energy'!I40</f>
        <v/>
      </c>
      <c r="E40" s="33">
        <f>'M4 - Caffeine &amp; Energy'!J40</f>
        <v/>
      </c>
      <c r="F40" s="31">
        <f>'M4 - Caffeine &amp; Energy'!K40</f>
        <v/>
      </c>
      <c r="G40" s="30">
        <f>'M4 - Caffeine &amp; Energy'!F40</f>
        <v/>
      </c>
      <c r="H40" s="31">
        <f>IF(AND(ISNUMBER('M4 - Caffeine &amp; Energy'!F40),ISNUMBER('M4 - Caffeine &amp; Energy'!K40)),'M4 - Caffeine &amp; Energy'!F40-'M4 - Caffeine &amp; Energy'!K40,"")</f>
        <v/>
      </c>
      <c r="I40" s="15" t="inlineStr">
        <is>
          <t>S&amp;S availability/depth vary by listing and time - confirm live.</t>
        </is>
      </c>
    </row>
    <row r="41" ht="26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32">
        <f>'M4 - Caffeine &amp; Energy'!I41</f>
        <v/>
      </c>
      <c r="E41" s="33">
        <f>'M4 - Caffeine &amp; Energy'!J41</f>
        <v/>
      </c>
      <c r="F41" s="31">
        <f>'M4 - Caffeine &amp; Energy'!K41</f>
        <v/>
      </c>
      <c r="G41" s="30">
        <f>'M4 - Caffeine &amp; Energy'!F41</f>
        <v/>
      </c>
      <c r="H41" s="31">
        <f>IF(AND(ISNUMBER('M4 - Caffeine &amp; Energy'!F41),ISNUMBER('M4 - Caffeine &amp; Energy'!K41)),'M4 - Caffeine &amp; Energy'!F41-'M4 - Caffeine &amp; Energy'!K41,"")</f>
        <v/>
      </c>
      <c r="I41" s="15" t="inlineStr">
        <is>
          <t>S&amp;S availability/depth vary by listing and time - confirm live.</t>
        </is>
      </c>
    </row>
    <row r="42" ht="26" customHeight="1">
      <c r="A42" s="15" t="inlineStr">
        <is>
          <t>Monster</t>
        </is>
      </c>
      <c r="B42" s="15" t="inlineStr">
        <is>
          <t>Monster Energy Ultra Zero (White) | Ultra Vice Guava | single 473mL</t>
        </is>
      </c>
      <c r="C42" s="15" t="inlineStr">
        <is>
          <t>4) Caffeine &amp; energy beverage</t>
        </is>
      </c>
      <c r="D42" s="32">
        <f>'M4 - Caffeine &amp; Energy'!I42</f>
        <v/>
      </c>
      <c r="E42" s="33">
        <f>'M4 - Caffeine &amp; Energy'!J42</f>
        <v/>
      </c>
      <c r="F42" s="31">
        <f>'M4 - Caffeine &amp; Energy'!K42</f>
        <v/>
      </c>
      <c r="G42" s="30">
        <f>'M4 - Caffeine &amp; Energy'!F42</f>
        <v/>
      </c>
      <c r="H42" s="31">
        <f>IF(AND(ISNUMBER('M4 - Caffeine &amp; Energy'!F42),ISNUMBER('M4 - Caffeine &amp; Energy'!K42)),'M4 - Caffeine &amp; Energy'!F42-'M4 - Caffeine &amp; Energy'!K42,"")</f>
        <v/>
      </c>
      <c r="I42" s="15" t="inlineStr">
        <is>
          <t>S&amp;S availability/depth vary by listing and time - confirm live.</t>
        </is>
      </c>
    </row>
    <row r="43" ht="26" customHeight="1">
      <c r="A43" s="15" t="inlineStr">
        <is>
          <t>Monster</t>
        </is>
      </c>
      <c r="B43" s="15" t="inlineStr">
        <is>
          <t>Monster Energy Ultra Zero (White) | Ultra Vice Guava | 8-pack 473mL</t>
        </is>
      </c>
      <c r="C43" s="15" t="inlineStr">
        <is>
          <t>4) Caffeine &amp; energy beverage</t>
        </is>
      </c>
      <c r="D43" s="32">
        <f>'M4 - Caffeine &amp; Energy'!I43</f>
        <v/>
      </c>
      <c r="E43" s="33">
        <f>'M4 - Caffeine &amp; Energy'!J43</f>
        <v/>
      </c>
      <c r="F43" s="31">
        <f>'M4 - Caffeine &amp; Energy'!K43</f>
        <v/>
      </c>
      <c r="G43" s="30">
        <f>'M4 - Caffeine &amp; Energy'!F43</f>
        <v/>
      </c>
      <c r="H43" s="31">
        <f>IF(AND(ISNUMBER('M4 - Caffeine &amp; Energy'!F43),ISNUMBER('M4 - Caffeine &amp; Energy'!K43)),'M4 - Caffeine &amp; Energy'!F43-'M4 - Caffeine &amp; Energy'!K43,"")</f>
        <v/>
      </c>
      <c r="I43" s="15" t="inlineStr">
        <is>
          <t>S&amp;S availability/depth vary by listing and time - confirm live.</t>
        </is>
      </c>
    </row>
    <row r="44" ht="26" customHeight="1">
      <c r="A44" s="15" t="inlineStr">
        <is>
          <t>Monster</t>
        </is>
      </c>
      <c r="B44" s="15" t="inlineStr">
        <is>
          <t>Monster Energy Ultra Zero (White) | Ultra Vice Guava | 12-pack 473mL</t>
        </is>
      </c>
      <c r="C44" s="15" t="inlineStr">
        <is>
          <t>4) Caffeine &amp; energy beverage</t>
        </is>
      </c>
      <c r="D44" s="32">
        <f>'M4 - Caffeine &amp; Energy'!I44</f>
        <v/>
      </c>
      <c r="E44" s="33">
        <f>'M4 - Caffeine &amp; Energy'!J44</f>
        <v/>
      </c>
      <c r="F44" s="31">
        <f>'M4 - Caffeine &amp; Energy'!K44</f>
        <v/>
      </c>
      <c r="G44" s="30">
        <f>'M4 - Caffeine &amp; Energy'!F44</f>
        <v/>
      </c>
      <c r="H44" s="31">
        <f>IF(AND(ISNUMBER('M4 - Caffeine &amp; Energy'!F44),ISNUMBER('M4 - Caffeine &amp; Energy'!K44)),'M4 - Caffeine &amp; Energy'!F44-'M4 - Caffeine &amp; Energy'!K44,"")</f>
        <v/>
      </c>
      <c r="I44" s="15" t="inlineStr">
        <is>
          <t>S&amp;S availability/depth vary by listing and time - confirm live.</t>
        </is>
      </c>
    </row>
    <row r="45" ht="26" customHeight="1">
      <c r="A45" s="15" t="inlineStr">
        <is>
          <t>Monster</t>
        </is>
      </c>
      <c r="B45" s="15" t="inlineStr">
        <is>
          <t>Monster Energy Ultra Zero (White) | Ultra Vice Guava | 18-pack 473mL</t>
        </is>
      </c>
      <c r="C45" s="15" t="inlineStr">
        <is>
          <t>4) Caffeine &amp; energy beverage</t>
        </is>
      </c>
      <c r="D45" s="32">
        <f>'M4 - Caffeine &amp; Energy'!I45</f>
        <v/>
      </c>
      <c r="E45" s="33">
        <f>'M4 - Caffeine &amp; Energy'!J45</f>
        <v/>
      </c>
      <c r="F45" s="31">
        <f>'M4 - Caffeine &amp; Energy'!K45</f>
        <v/>
      </c>
      <c r="G45" s="30">
        <f>'M4 - Caffeine &amp; Energy'!F45</f>
        <v/>
      </c>
      <c r="H45" s="31">
        <f>IF(AND(ISNUMBER('M4 - Caffeine &amp; Energy'!F45),ISNUMBER('M4 - Caffeine &amp; Energy'!K45)),'M4 - Caffeine &amp; Energy'!F45-'M4 - Caffeine &amp; Energy'!K45,"")</f>
        <v/>
      </c>
      <c r="I45" s="15" t="inlineStr">
        <is>
          <t>S&amp;S availability/depth vary by listing and time - confirm live.</t>
        </is>
      </c>
    </row>
    <row r="46" ht="26" customHeight="1">
      <c r="A46" s="15" t="inlineStr">
        <is>
          <t>Monster</t>
        </is>
      </c>
      <c r="B46" s="15" t="inlineStr">
        <is>
          <t>Monster Energy Ultra Zero (White) | Ultra Vice Guava | 24-pack 473mL</t>
        </is>
      </c>
      <c r="C46" s="15" t="inlineStr">
        <is>
          <t>4) Caffeine &amp; energy beverage</t>
        </is>
      </c>
      <c r="D46" s="32">
        <f>'M4 - Caffeine &amp; Energy'!I46</f>
        <v/>
      </c>
      <c r="E46" s="33">
        <f>'M4 - Caffeine &amp; Energy'!J46</f>
        <v/>
      </c>
      <c r="F46" s="31">
        <f>'M4 - Caffeine &amp; Energy'!K46</f>
        <v/>
      </c>
      <c r="G46" s="30">
        <f>'M4 - Caffeine &amp; Energy'!F46</f>
        <v/>
      </c>
      <c r="H46" s="31">
        <f>IF(AND(ISNUMBER('M4 - Caffeine &amp; Energy'!F46),ISNUMBER('M4 - Caffeine &amp; Energy'!K46)),'M4 - Caffeine &amp; Energy'!F46-'M4 - Caffeine &amp; Energy'!K46,"")</f>
        <v/>
      </c>
      <c r="I46" s="15" t="inlineStr">
        <is>
          <t>S&amp;S availability/depth vary by listing and time - confirm live.</t>
        </is>
      </c>
    </row>
    <row r="47" ht="26" customHeight="1">
      <c r="A47" s="15" t="inlineStr">
        <is>
          <t>Monster</t>
        </is>
      </c>
      <c r="B47" s="15" t="inlineStr">
        <is>
          <t>Monster Energy Ultra Zero (White) | Ultra Peachy Keen | single 473mL</t>
        </is>
      </c>
      <c r="C47" s="15" t="inlineStr">
        <is>
          <t>4) Caffeine &amp; energy beverage</t>
        </is>
      </c>
      <c r="D47" s="32">
        <f>'M4 - Caffeine &amp; Energy'!I47</f>
        <v/>
      </c>
      <c r="E47" s="33">
        <f>'M4 - Caffeine &amp; Energy'!J47</f>
        <v/>
      </c>
      <c r="F47" s="31">
        <f>'M4 - Caffeine &amp; Energy'!K47</f>
        <v/>
      </c>
      <c r="G47" s="30">
        <f>'M4 - Caffeine &amp; Energy'!F47</f>
        <v/>
      </c>
      <c r="H47" s="31">
        <f>IF(AND(ISNUMBER('M4 - Caffeine &amp; Energy'!F47),ISNUMBER('M4 - Caffeine &amp; Energy'!K47)),'M4 - Caffeine &amp; Energy'!F47-'M4 - Caffeine &amp; Energy'!K47,"")</f>
        <v/>
      </c>
      <c r="I47" s="15" t="inlineStr">
        <is>
          <t>S&amp;S availability/depth vary by listing and time - confirm live.</t>
        </is>
      </c>
    </row>
    <row r="48" ht="26" customHeight="1">
      <c r="A48" s="15" t="inlineStr">
        <is>
          <t>Monster</t>
        </is>
      </c>
      <c r="B48" s="15" t="inlineStr">
        <is>
          <t>Monster Energy Ultra Zero (White) | Ultra Peachy Keen | 8-pack 473mL</t>
        </is>
      </c>
      <c r="C48" s="15" t="inlineStr">
        <is>
          <t>4) Caffeine &amp; energy beverage</t>
        </is>
      </c>
      <c r="D48" s="32">
        <f>'M4 - Caffeine &amp; Energy'!I48</f>
        <v/>
      </c>
      <c r="E48" s="33">
        <f>'M4 - Caffeine &amp; Energy'!J48</f>
        <v/>
      </c>
      <c r="F48" s="31">
        <f>'M4 - Caffeine &amp; Energy'!K48</f>
        <v/>
      </c>
      <c r="G48" s="30">
        <f>'M4 - Caffeine &amp; Energy'!F48</f>
        <v/>
      </c>
      <c r="H48" s="31">
        <f>IF(AND(ISNUMBER('M4 - Caffeine &amp; Energy'!F48),ISNUMBER('M4 - Caffeine &amp; Energy'!K48)),'M4 - Caffeine &amp; Energy'!F48-'M4 - Caffeine &amp; Energy'!K48,"")</f>
        <v/>
      </c>
      <c r="I48" s="15" t="inlineStr">
        <is>
          <t>S&amp;S availability/depth vary by listing and time - confirm live.</t>
        </is>
      </c>
    </row>
    <row r="49" ht="26" customHeight="1">
      <c r="A49" s="15" t="inlineStr">
        <is>
          <t>Monster</t>
        </is>
      </c>
      <c r="B49" s="15" t="inlineStr">
        <is>
          <t>Monster Energy Ultra Zero (White) | Ultra Peachy Keen | 12-pack 473mL</t>
        </is>
      </c>
      <c r="C49" s="15" t="inlineStr">
        <is>
          <t>4) Caffeine &amp; energy beverage</t>
        </is>
      </c>
      <c r="D49" s="32">
        <f>'M4 - Caffeine &amp; Energy'!I49</f>
        <v/>
      </c>
      <c r="E49" s="33">
        <f>'M4 - Caffeine &amp; Energy'!J49</f>
        <v/>
      </c>
      <c r="F49" s="31">
        <f>'M4 - Caffeine &amp; Energy'!K49</f>
        <v/>
      </c>
      <c r="G49" s="30">
        <f>'M4 - Caffeine &amp; Energy'!F49</f>
        <v/>
      </c>
      <c r="H49" s="31">
        <f>IF(AND(ISNUMBER('M4 - Caffeine &amp; Energy'!F49),ISNUMBER('M4 - Caffeine &amp; Energy'!K49)),'M4 - Caffeine &amp; Energy'!F49-'M4 - Caffeine &amp; Energy'!K49,"")</f>
        <v/>
      </c>
      <c r="I49" s="15" t="inlineStr">
        <is>
          <t>S&amp;S availability/depth vary by listing and time - confirm live.</t>
        </is>
      </c>
    </row>
    <row r="50" ht="26" customHeight="1">
      <c r="A50" s="15" t="inlineStr">
        <is>
          <t>Monster</t>
        </is>
      </c>
      <c r="B50" s="15" t="inlineStr">
        <is>
          <t>Monster Energy Ultra Zero (White) | Ultra Peachy Keen | 18-pack 473mL</t>
        </is>
      </c>
      <c r="C50" s="15" t="inlineStr">
        <is>
          <t>4) Caffeine &amp; energy beverage</t>
        </is>
      </c>
      <c r="D50" s="32">
        <f>'M4 - Caffeine &amp; Energy'!I50</f>
        <v/>
      </c>
      <c r="E50" s="33">
        <f>'M4 - Caffeine &amp; Energy'!J50</f>
        <v/>
      </c>
      <c r="F50" s="31">
        <f>'M4 - Caffeine &amp; Energy'!K50</f>
        <v/>
      </c>
      <c r="G50" s="30">
        <f>'M4 - Caffeine &amp; Energy'!F50</f>
        <v/>
      </c>
      <c r="H50" s="31">
        <f>IF(AND(ISNUMBER('M4 - Caffeine &amp; Energy'!F50),ISNUMBER('M4 - Caffeine &amp; Energy'!K50)),'M4 - Caffeine &amp; Energy'!F50-'M4 - Caffeine &amp; Energy'!K50,"")</f>
        <v/>
      </c>
      <c r="I50" s="15" t="inlineStr">
        <is>
          <t>S&amp;S availability/depth vary by listing and time - confirm live.</t>
        </is>
      </c>
    </row>
    <row r="51" ht="26" customHeight="1">
      <c r="A51" s="15" t="inlineStr">
        <is>
          <t>Monster</t>
        </is>
      </c>
      <c r="B51" s="15" t="inlineStr">
        <is>
          <t>Monster Energy Ultra Zero (White) | Ultra Peachy Keen | 24-pack 473mL</t>
        </is>
      </c>
      <c r="C51" s="15" t="inlineStr">
        <is>
          <t>4) Caffeine &amp; energy beverage</t>
        </is>
      </c>
      <c r="D51" s="32">
        <f>'M4 - Caffeine &amp; Energy'!I51</f>
        <v/>
      </c>
      <c r="E51" s="33">
        <f>'M4 - Caffeine &amp; Energy'!J51</f>
        <v/>
      </c>
      <c r="F51" s="31">
        <f>'M4 - Caffeine &amp; Energy'!K51</f>
        <v/>
      </c>
      <c r="G51" s="30">
        <f>'M4 - Caffeine &amp; Energy'!F51</f>
        <v/>
      </c>
      <c r="H51" s="31">
        <f>IF(AND(ISNUMBER('M4 - Caffeine &amp; Energy'!F51),ISNUMBER('M4 - Caffeine &amp; Energy'!K51)),'M4 - Caffeine &amp; Energy'!F51-'M4 - Caffeine &amp; Energy'!K51,"")</f>
        <v/>
      </c>
      <c r="I51" s="15" t="inlineStr">
        <is>
          <t>S&amp;S availability/depth vary by listing and time - confirm live.</t>
        </is>
      </c>
    </row>
    <row r="52" ht="26" customHeight="1">
      <c r="A52" s="15" t="inlineStr">
        <is>
          <t>Celsius</t>
        </is>
      </c>
      <c r="B52" s="15" t="inlineStr">
        <is>
          <t>Celsius Original Sparkling | Sparkling Orange | single 355mL</t>
        </is>
      </c>
      <c r="C52" s="15" t="inlineStr">
        <is>
          <t>4) Caffeine &amp; energy beverage</t>
        </is>
      </c>
      <c r="D52" s="32">
        <f>'M4 - Caffeine &amp; Energy'!I52</f>
        <v/>
      </c>
      <c r="E52" s="33">
        <f>'M4 - Caffeine &amp; Energy'!J52</f>
        <v/>
      </c>
      <c r="F52" s="31">
        <f>'M4 - Caffeine &amp; Energy'!K52</f>
        <v/>
      </c>
      <c r="G52" s="30">
        <f>'M4 - Caffeine &amp; Energy'!F52</f>
        <v/>
      </c>
      <c r="H52" s="31">
        <f>IF(AND(ISNUMBER('M4 - Caffeine &amp; Energy'!F52),ISNUMBER('M4 - Caffeine &amp; Energy'!K52)),'M4 - Caffeine &amp; Energy'!F52-'M4 - Caffeine &amp; Energy'!K52,"")</f>
        <v/>
      </c>
      <c r="I52" s="15" t="inlineStr">
        <is>
          <t>S&amp;S availability/depth vary by listing and time - confirm live.</t>
        </is>
      </c>
    </row>
    <row r="53" ht="26" customHeight="1">
      <c r="A53" s="15" t="inlineStr">
        <is>
          <t>Celsius</t>
        </is>
      </c>
      <c r="B53" s="15" t="inlineStr">
        <is>
          <t>Celsius Original Sparkling | Sparkling Orange | 8-pack 355mL</t>
        </is>
      </c>
      <c r="C53" s="15" t="inlineStr">
        <is>
          <t>4) Caffeine &amp; energy beverage</t>
        </is>
      </c>
      <c r="D53" s="32">
        <f>'M4 - Caffeine &amp; Energy'!I53</f>
        <v/>
      </c>
      <c r="E53" s="33">
        <f>'M4 - Caffeine &amp; Energy'!J53</f>
        <v/>
      </c>
      <c r="F53" s="31">
        <f>'M4 - Caffeine &amp; Energy'!K53</f>
        <v/>
      </c>
      <c r="G53" s="30">
        <f>'M4 - Caffeine &amp; Energy'!F53</f>
        <v/>
      </c>
      <c r="H53" s="31">
        <f>IF(AND(ISNUMBER('M4 - Caffeine &amp; Energy'!F53),ISNUMBER('M4 - Caffeine &amp; Energy'!K53)),'M4 - Caffeine &amp; Energy'!F53-'M4 - Caffeine &amp; Energy'!K53,"")</f>
        <v/>
      </c>
      <c r="I53" s="15" t="inlineStr">
        <is>
          <t>S&amp;S availability/depth vary by listing and time - confirm live.</t>
        </is>
      </c>
    </row>
    <row r="54" ht="26" customHeight="1">
      <c r="A54" s="15" t="inlineStr">
        <is>
          <t>Celsius</t>
        </is>
      </c>
      <c r="B54" s="15" t="inlineStr">
        <is>
          <t>Celsius Original Sparkling | Sparkling Orange | 12-pack 355mL</t>
        </is>
      </c>
      <c r="C54" s="15" t="inlineStr">
        <is>
          <t>4) Caffeine &amp; energy beverage</t>
        </is>
      </c>
      <c r="D54" s="32">
        <f>'M4 - Caffeine &amp; Energy'!I54</f>
        <v/>
      </c>
      <c r="E54" s="33">
        <f>'M4 - Caffeine &amp; Energy'!J54</f>
        <v/>
      </c>
      <c r="F54" s="31">
        <f>'M4 - Caffeine &amp; Energy'!K54</f>
        <v/>
      </c>
      <c r="G54" s="30">
        <f>'M4 - Caffeine &amp; Energy'!F54</f>
        <v/>
      </c>
      <c r="H54" s="31">
        <f>IF(AND(ISNUMBER('M4 - Caffeine &amp; Energy'!F54),ISNUMBER('M4 - Caffeine &amp; Energy'!K54)),'M4 - Caffeine &amp; Energy'!F54-'M4 - Caffeine &amp; Energy'!K54,"")</f>
        <v/>
      </c>
      <c r="I54" s="15" t="inlineStr">
        <is>
          <t>S&amp;S availability/depth vary by listing and time - confirm live.</t>
        </is>
      </c>
    </row>
    <row r="55" ht="26" customHeight="1">
      <c r="A55" s="15" t="inlineStr">
        <is>
          <t>Celsius</t>
        </is>
      </c>
      <c r="B55" s="15" t="inlineStr">
        <is>
          <t>Celsius Original Sparkling | Sparkling Orange | 15-pack 355mL</t>
        </is>
      </c>
      <c r="C55" s="15" t="inlineStr">
        <is>
          <t>4) Caffeine &amp; energy beverage</t>
        </is>
      </c>
      <c r="D55" s="32">
        <f>'M4 - Caffeine &amp; Energy'!I55</f>
        <v/>
      </c>
      <c r="E55" s="33">
        <f>'M4 - Caffeine &amp; Energy'!J55</f>
        <v/>
      </c>
      <c r="F55" s="31">
        <f>'M4 - Caffeine &amp; Energy'!K55</f>
        <v/>
      </c>
      <c r="G55" s="30">
        <f>'M4 - Caffeine &amp; Energy'!F55</f>
        <v/>
      </c>
      <c r="H55" s="31">
        <f>IF(AND(ISNUMBER('M4 - Caffeine &amp; Energy'!F55),ISNUMBER('M4 - Caffeine &amp; Energy'!K55)),'M4 - Caffeine &amp; Energy'!F55-'M4 - Caffeine &amp; Energy'!K55,"")</f>
        <v/>
      </c>
      <c r="I55" s="15" t="inlineStr">
        <is>
          <t>S&amp;S availability/depth vary by listing and time - confirm live.</t>
        </is>
      </c>
    </row>
    <row r="56" ht="26" customHeight="1">
      <c r="A56" s="15" t="inlineStr">
        <is>
          <t>Celsius</t>
        </is>
      </c>
      <c r="B56" s="15" t="inlineStr">
        <is>
          <t>Celsius Original Sparkling | Sparkling Orange | 18-pack 355mL</t>
        </is>
      </c>
      <c r="C56" s="15" t="inlineStr">
        <is>
          <t>4) Caffeine &amp; energy beverage</t>
        </is>
      </c>
      <c r="D56" s="32">
        <f>'M4 - Caffeine &amp; Energy'!I56</f>
        <v/>
      </c>
      <c r="E56" s="33">
        <f>'M4 - Caffeine &amp; Energy'!J56</f>
        <v/>
      </c>
      <c r="F56" s="31">
        <f>'M4 - Caffeine &amp; Energy'!K56</f>
        <v/>
      </c>
      <c r="G56" s="30">
        <f>'M4 - Caffeine &amp; Energy'!F56</f>
        <v/>
      </c>
      <c r="H56" s="31">
        <f>IF(AND(ISNUMBER('M4 - Caffeine &amp; Energy'!F56),ISNUMBER('M4 - Caffeine &amp; Energy'!K56)),'M4 - Caffeine &amp; Energy'!F56-'M4 - Caffeine &amp; Energy'!K56,"")</f>
        <v/>
      </c>
      <c r="I56" s="15" t="inlineStr">
        <is>
          <t>S&amp;S availability/depth vary by listing and time - confirm live.</t>
        </is>
      </c>
    </row>
    <row r="57" ht="26" customHeight="1">
      <c r="A57" s="15" t="inlineStr">
        <is>
          <t>Celsius</t>
        </is>
      </c>
      <c r="B57" s="15" t="inlineStr">
        <is>
          <t>Celsius Original Sparkling | Sparkling Orange | 24-pack 355mL</t>
        </is>
      </c>
      <c r="C57" s="15" t="inlineStr">
        <is>
          <t>4) Caffeine &amp; energy beverage</t>
        </is>
      </c>
      <c r="D57" s="32">
        <f>'M4 - Caffeine &amp; Energy'!I57</f>
        <v/>
      </c>
      <c r="E57" s="33">
        <f>'M4 - Caffeine &amp; Energy'!J57</f>
        <v/>
      </c>
      <c r="F57" s="31">
        <f>'M4 - Caffeine &amp; Energy'!K57</f>
        <v/>
      </c>
      <c r="G57" s="30">
        <f>'M4 - Caffeine &amp; Energy'!F57</f>
        <v/>
      </c>
      <c r="H57" s="31">
        <f>IF(AND(ISNUMBER('M4 - Caffeine &amp; Energy'!F57),ISNUMBER('M4 - Caffeine &amp; Energy'!K57)),'M4 - Caffeine &amp; Energy'!F57-'M4 - Caffeine &amp; Energy'!K57,"")</f>
        <v/>
      </c>
      <c r="I57" s="15" t="inlineStr">
        <is>
          <t>S&amp;S availability/depth vary by listing and time - confirm live.</t>
        </is>
      </c>
    </row>
    <row r="58" ht="26" customHeight="1">
      <c r="A58" s="15" t="inlineStr">
        <is>
          <t>Celsius</t>
        </is>
      </c>
      <c r="B58" s="15" t="inlineStr">
        <is>
          <t>Celsius Original Sparkling | Wild Berry | single 355mL</t>
        </is>
      </c>
      <c r="C58" s="15" t="inlineStr">
        <is>
          <t>4) Caffeine &amp; energy beverage</t>
        </is>
      </c>
      <c r="D58" s="32">
        <f>'M4 - Caffeine &amp; Energy'!I58</f>
        <v/>
      </c>
      <c r="E58" s="33">
        <f>'M4 - Caffeine &amp; Energy'!J58</f>
        <v/>
      </c>
      <c r="F58" s="31">
        <f>'M4 - Caffeine &amp; Energy'!K58</f>
        <v/>
      </c>
      <c r="G58" s="30">
        <f>'M4 - Caffeine &amp; Energy'!F58</f>
        <v/>
      </c>
      <c r="H58" s="31">
        <f>IF(AND(ISNUMBER('M4 - Caffeine &amp; Energy'!F58),ISNUMBER('M4 - Caffeine &amp; Energy'!K58)),'M4 - Caffeine &amp; Energy'!F58-'M4 - Caffeine &amp; Energy'!K58,"")</f>
        <v/>
      </c>
      <c r="I58" s="15" t="inlineStr">
        <is>
          <t>S&amp;S availability/depth vary by listing and time - confirm live.</t>
        </is>
      </c>
    </row>
    <row r="59" ht="26" customHeight="1">
      <c r="A59" s="15" t="inlineStr">
        <is>
          <t>Celsius</t>
        </is>
      </c>
      <c r="B59" s="15" t="inlineStr">
        <is>
          <t>Celsius Original Sparkling | Wild Berry | 8-pack 355mL</t>
        </is>
      </c>
      <c r="C59" s="15" t="inlineStr">
        <is>
          <t>4) Caffeine &amp; energy beverage</t>
        </is>
      </c>
      <c r="D59" s="32">
        <f>'M4 - Caffeine &amp; Energy'!I59</f>
        <v/>
      </c>
      <c r="E59" s="33">
        <f>'M4 - Caffeine &amp; Energy'!J59</f>
        <v/>
      </c>
      <c r="F59" s="31">
        <f>'M4 - Caffeine &amp; Energy'!K59</f>
        <v/>
      </c>
      <c r="G59" s="30">
        <f>'M4 - Caffeine &amp; Energy'!F59</f>
        <v/>
      </c>
      <c r="H59" s="31">
        <f>IF(AND(ISNUMBER('M4 - Caffeine &amp; Energy'!F59),ISNUMBER('M4 - Caffeine &amp; Energy'!K59)),'M4 - Caffeine &amp; Energy'!F59-'M4 - Caffeine &amp; Energy'!K59,"")</f>
        <v/>
      </c>
      <c r="I59" s="15" t="inlineStr">
        <is>
          <t>S&amp;S availability/depth vary by listing and time - confirm live.</t>
        </is>
      </c>
    </row>
    <row r="60" ht="26" customHeight="1">
      <c r="A60" s="15" t="inlineStr">
        <is>
          <t>Celsius</t>
        </is>
      </c>
      <c r="B60" s="15" t="inlineStr">
        <is>
          <t>Celsius Original Sparkling | Wild Berry | 12-pack 355mL</t>
        </is>
      </c>
      <c r="C60" s="15" t="inlineStr">
        <is>
          <t>4) Caffeine &amp; energy beverage</t>
        </is>
      </c>
      <c r="D60" s="32">
        <f>'M4 - Caffeine &amp; Energy'!I60</f>
        <v/>
      </c>
      <c r="E60" s="33">
        <f>'M4 - Caffeine &amp; Energy'!J60</f>
        <v/>
      </c>
      <c r="F60" s="31">
        <f>'M4 - Caffeine &amp; Energy'!K60</f>
        <v/>
      </c>
      <c r="G60" s="30">
        <f>'M4 - Caffeine &amp; Energy'!F60</f>
        <v/>
      </c>
      <c r="H60" s="31">
        <f>IF(AND(ISNUMBER('M4 - Caffeine &amp; Energy'!F60),ISNUMBER('M4 - Caffeine &amp; Energy'!K60)),'M4 - Caffeine &amp; Energy'!F60-'M4 - Caffeine &amp; Energy'!K60,"")</f>
        <v/>
      </c>
      <c r="I60" s="15" t="inlineStr">
        <is>
          <t>S&amp;S availability/depth vary by listing and time - confirm live.</t>
        </is>
      </c>
    </row>
    <row r="61" ht="26" customHeight="1">
      <c r="A61" s="15" t="inlineStr">
        <is>
          <t>Celsius</t>
        </is>
      </c>
      <c r="B61" s="15" t="inlineStr">
        <is>
          <t>Celsius Original Sparkling | Wild Berry | 15-pack 355mL</t>
        </is>
      </c>
      <c r="C61" s="15" t="inlineStr">
        <is>
          <t>4) Caffeine &amp; energy beverage</t>
        </is>
      </c>
      <c r="D61" s="32">
        <f>'M4 - Caffeine &amp; Energy'!I61</f>
        <v/>
      </c>
      <c r="E61" s="33">
        <f>'M4 - Caffeine &amp; Energy'!J61</f>
        <v/>
      </c>
      <c r="F61" s="31">
        <f>'M4 - Caffeine &amp; Energy'!K61</f>
        <v/>
      </c>
      <c r="G61" s="30">
        <f>'M4 - Caffeine &amp; Energy'!F61</f>
        <v/>
      </c>
      <c r="H61" s="31">
        <f>IF(AND(ISNUMBER('M4 - Caffeine &amp; Energy'!F61),ISNUMBER('M4 - Caffeine &amp; Energy'!K61)),'M4 - Caffeine &amp; Energy'!F61-'M4 - Caffeine &amp; Energy'!K61,"")</f>
        <v/>
      </c>
      <c r="I61" s="15" t="inlineStr">
        <is>
          <t>S&amp;S availability/depth vary by listing and time - confirm live.</t>
        </is>
      </c>
    </row>
    <row r="62" ht="26" customHeight="1">
      <c r="A62" s="15" t="inlineStr">
        <is>
          <t>Celsius</t>
        </is>
      </c>
      <c r="B62" s="15" t="inlineStr">
        <is>
          <t>Celsius Original Sparkling | Wild Berry | 18-pack 355mL</t>
        </is>
      </c>
      <c r="C62" s="15" t="inlineStr">
        <is>
          <t>4) Caffeine &amp; energy beverage</t>
        </is>
      </c>
      <c r="D62" s="32">
        <f>'M4 - Caffeine &amp; Energy'!I62</f>
        <v/>
      </c>
      <c r="E62" s="33">
        <f>'M4 - Caffeine &amp; Energy'!J62</f>
        <v/>
      </c>
      <c r="F62" s="31">
        <f>'M4 - Caffeine &amp; Energy'!K62</f>
        <v/>
      </c>
      <c r="G62" s="30">
        <f>'M4 - Caffeine &amp; Energy'!F62</f>
        <v/>
      </c>
      <c r="H62" s="31">
        <f>IF(AND(ISNUMBER('M4 - Caffeine &amp; Energy'!F62),ISNUMBER('M4 - Caffeine &amp; Energy'!K62)),'M4 - Caffeine &amp; Energy'!F62-'M4 - Caffeine &amp; Energy'!K62,"")</f>
        <v/>
      </c>
      <c r="I62" s="15" t="inlineStr">
        <is>
          <t>S&amp;S availability/depth vary by listing and time - confirm live.</t>
        </is>
      </c>
    </row>
    <row r="63" ht="26" customHeight="1">
      <c r="A63" s="15" t="inlineStr">
        <is>
          <t>Celsius</t>
        </is>
      </c>
      <c r="B63" s="15" t="inlineStr">
        <is>
          <t>Celsius Original Sparkling | Wild Berry | 24-pack 355mL</t>
        </is>
      </c>
      <c r="C63" s="15" t="inlineStr">
        <is>
          <t>4) Caffeine &amp; energy beverage</t>
        </is>
      </c>
      <c r="D63" s="32">
        <f>'M4 - Caffeine &amp; Energy'!I63</f>
        <v/>
      </c>
      <c r="E63" s="33">
        <f>'M4 - Caffeine &amp; Energy'!J63</f>
        <v/>
      </c>
      <c r="F63" s="31">
        <f>'M4 - Caffeine &amp; Energy'!K63</f>
        <v/>
      </c>
      <c r="G63" s="30">
        <f>'M4 - Caffeine &amp; Energy'!F63</f>
        <v/>
      </c>
      <c r="H63" s="31">
        <f>IF(AND(ISNUMBER('M4 - Caffeine &amp; Energy'!F63),ISNUMBER('M4 - Caffeine &amp; Energy'!K63)),'M4 - Caffeine &amp; Energy'!F63-'M4 - Caffeine &amp; Energy'!K63,"")</f>
        <v/>
      </c>
      <c r="I63" s="15" t="inlineStr">
        <is>
          <t>S&amp;S availability/depth vary by listing and time - confirm live.</t>
        </is>
      </c>
    </row>
    <row r="64" ht="26" customHeight="1">
      <c r="A64" s="15" t="inlineStr">
        <is>
          <t>Celsius</t>
        </is>
      </c>
      <c r="B64" s="15" t="inlineStr">
        <is>
          <t>Celsius Original Sparkling | Kiwi Guava | single 355mL</t>
        </is>
      </c>
      <c r="C64" s="15" t="inlineStr">
        <is>
          <t>4) Caffeine &amp; energy beverage</t>
        </is>
      </c>
      <c r="D64" s="32">
        <f>'M4 - Caffeine &amp; Energy'!I64</f>
        <v/>
      </c>
      <c r="E64" s="33">
        <f>'M4 - Caffeine &amp; Energy'!J64</f>
        <v/>
      </c>
      <c r="F64" s="31">
        <f>'M4 - Caffeine &amp; Energy'!K64</f>
        <v/>
      </c>
      <c r="G64" s="30">
        <f>'M4 - Caffeine &amp; Energy'!F64</f>
        <v/>
      </c>
      <c r="H64" s="31">
        <f>IF(AND(ISNUMBER('M4 - Caffeine &amp; Energy'!F64),ISNUMBER('M4 - Caffeine &amp; Energy'!K64)),'M4 - Caffeine &amp; Energy'!F64-'M4 - Caffeine &amp; Energy'!K64,"")</f>
        <v/>
      </c>
      <c r="I64" s="15" t="inlineStr">
        <is>
          <t>S&amp;S availability/depth vary by listing and time - confirm live.</t>
        </is>
      </c>
    </row>
    <row r="65" ht="26" customHeight="1">
      <c r="A65" s="15" t="inlineStr">
        <is>
          <t>Celsius</t>
        </is>
      </c>
      <c r="B65" s="15" t="inlineStr">
        <is>
          <t>Celsius Original Sparkling | Kiwi Guava | 8-pack 355mL</t>
        </is>
      </c>
      <c r="C65" s="15" t="inlineStr">
        <is>
          <t>4) Caffeine &amp; energy beverage</t>
        </is>
      </c>
      <c r="D65" s="32">
        <f>'M4 - Caffeine &amp; Energy'!I65</f>
        <v/>
      </c>
      <c r="E65" s="33">
        <f>'M4 - Caffeine &amp; Energy'!J65</f>
        <v/>
      </c>
      <c r="F65" s="31">
        <f>'M4 - Caffeine &amp; Energy'!K65</f>
        <v/>
      </c>
      <c r="G65" s="30">
        <f>'M4 - Caffeine &amp; Energy'!F65</f>
        <v/>
      </c>
      <c r="H65" s="31">
        <f>IF(AND(ISNUMBER('M4 - Caffeine &amp; Energy'!F65),ISNUMBER('M4 - Caffeine &amp; Energy'!K65)),'M4 - Caffeine &amp; Energy'!F65-'M4 - Caffeine &amp; Energy'!K65,"")</f>
        <v/>
      </c>
      <c r="I65" s="15" t="inlineStr">
        <is>
          <t>S&amp;S availability/depth vary by listing and time - confirm live.</t>
        </is>
      </c>
    </row>
    <row r="66" ht="26" customHeight="1">
      <c r="A66" s="15" t="inlineStr">
        <is>
          <t>Celsius</t>
        </is>
      </c>
      <c r="B66" s="15" t="inlineStr">
        <is>
          <t>Celsius Original Sparkling | Kiwi Guava | 12-pack 355mL</t>
        </is>
      </c>
      <c r="C66" s="15" t="inlineStr">
        <is>
          <t>4) Caffeine &amp; energy beverage</t>
        </is>
      </c>
      <c r="D66" s="32">
        <f>'M4 - Caffeine &amp; Energy'!I66</f>
        <v/>
      </c>
      <c r="E66" s="33">
        <f>'M4 - Caffeine &amp; Energy'!J66</f>
        <v/>
      </c>
      <c r="F66" s="31">
        <f>'M4 - Caffeine &amp; Energy'!K66</f>
        <v/>
      </c>
      <c r="G66" s="30">
        <f>'M4 - Caffeine &amp; Energy'!F66</f>
        <v/>
      </c>
      <c r="H66" s="31">
        <f>IF(AND(ISNUMBER('M4 - Caffeine &amp; Energy'!F66),ISNUMBER('M4 - Caffeine &amp; Energy'!K66)),'M4 - Caffeine &amp; Energy'!F66-'M4 - Caffeine &amp; Energy'!K66,"")</f>
        <v/>
      </c>
      <c r="I66" s="15" t="inlineStr">
        <is>
          <t>S&amp;S availability/depth vary by listing and time - confirm live.</t>
        </is>
      </c>
    </row>
    <row r="67" ht="26" customHeight="1">
      <c r="A67" s="15" t="inlineStr">
        <is>
          <t>Celsius</t>
        </is>
      </c>
      <c r="B67" s="15" t="inlineStr">
        <is>
          <t>Celsius Original Sparkling | Kiwi Guava | 15-pack 355mL</t>
        </is>
      </c>
      <c r="C67" s="15" t="inlineStr">
        <is>
          <t>4) Caffeine &amp; energy beverage</t>
        </is>
      </c>
      <c r="D67" s="32">
        <f>'M4 - Caffeine &amp; Energy'!I67</f>
        <v/>
      </c>
      <c r="E67" s="33">
        <f>'M4 - Caffeine &amp; Energy'!J67</f>
        <v/>
      </c>
      <c r="F67" s="31">
        <f>'M4 - Caffeine &amp; Energy'!K67</f>
        <v/>
      </c>
      <c r="G67" s="30">
        <f>'M4 - Caffeine &amp; Energy'!F67</f>
        <v/>
      </c>
      <c r="H67" s="31">
        <f>IF(AND(ISNUMBER('M4 - Caffeine &amp; Energy'!F67),ISNUMBER('M4 - Caffeine &amp; Energy'!K67)),'M4 - Caffeine &amp; Energy'!F67-'M4 - Caffeine &amp; Energy'!K67,"")</f>
        <v/>
      </c>
      <c r="I67" s="15" t="inlineStr">
        <is>
          <t>S&amp;S availability/depth vary by listing and time - confirm live.</t>
        </is>
      </c>
    </row>
    <row r="68" ht="26" customHeight="1">
      <c r="A68" s="15" t="inlineStr">
        <is>
          <t>Celsius</t>
        </is>
      </c>
      <c r="B68" s="15" t="inlineStr">
        <is>
          <t>Celsius Original Sparkling | Kiwi Guava | 18-pack 355mL</t>
        </is>
      </c>
      <c r="C68" s="15" t="inlineStr">
        <is>
          <t>4) Caffeine &amp; energy beverage</t>
        </is>
      </c>
      <c r="D68" s="32">
        <f>'M4 - Caffeine &amp; Energy'!I68</f>
        <v/>
      </c>
      <c r="E68" s="33">
        <f>'M4 - Caffeine &amp; Energy'!J68</f>
        <v/>
      </c>
      <c r="F68" s="31">
        <f>'M4 - Caffeine &amp; Energy'!K68</f>
        <v/>
      </c>
      <c r="G68" s="30">
        <f>'M4 - Caffeine &amp; Energy'!F68</f>
        <v/>
      </c>
      <c r="H68" s="31">
        <f>IF(AND(ISNUMBER('M4 - Caffeine &amp; Energy'!F68),ISNUMBER('M4 - Caffeine &amp; Energy'!K68)),'M4 - Caffeine &amp; Energy'!F68-'M4 - Caffeine &amp; Energy'!K68,"")</f>
        <v/>
      </c>
      <c r="I68" s="15" t="inlineStr">
        <is>
          <t>S&amp;S availability/depth vary by listing and time - confirm live.</t>
        </is>
      </c>
    </row>
    <row r="69" ht="26" customHeight="1">
      <c r="A69" s="15" t="inlineStr">
        <is>
          <t>Celsius</t>
        </is>
      </c>
      <c r="B69" s="15" t="inlineStr">
        <is>
          <t>Celsius Original Sparkling | Kiwi Guava | 24-pack 355mL</t>
        </is>
      </c>
      <c r="C69" s="15" t="inlineStr">
        <is>
          <t>4) Caffeine &amp; energy beverage</t>
        </is>
      </c>
      <c r="D69" s="32">
        <f>'M4 - Caffeine &amp; Energy'!I69</f>
        <v/>
      </c>
      <c r="E69" s="33">
        <f>'M4 - Caffeine &amp; Energy'!J69</f>
        <v/>
      </c>
      <c r="F69" s="31">
        <f>'M4 - Caffeine &amp; Energy'!K69</f>
        <v/>
      </c>
      <c r="G69" s="30">
        <f>'M4 - Caffeine &amp; Energy'!F69</f>
        <v/>
      </c>
      <c r="H69" s="31">
        <f>IF(AND(ISNUMBER('M4 - Caffeine &amp; Energy'!F69),ISNUMBER('M4 - Caffeine &amp; Energy'!K69)),'M4 - Caffeine &amp; Energy'!F69-'M4 - Caffeine &amp; Energy'!K69,"")</f>
        <v/>
      </c>
      <c r="I69" s="15" t="inlineStr">
        <is>
          <t>S&amp;S availability/depth vary by listing and time - confirm live.</t>
        </is>
      </c>
    </row>
    <row r="70" ht="26" customHeight="1">
      <c r="A70" s="15" t="inlineStr">
        <is>
          <t>Celsius</t>
        </is>
      </c>
      <c r="B70" s="15" t="inlineStr">
        <is>
          <t>Celsius Original Sparkling | Cola | single 355mL</t>
        </is>
      </c>
      <c r="C70" s="15" t="inlineStr">
        <is>
          <t>4) Caffeine &amp; energy beverage</t>
        </is>
      </c>
      <c r="D70" s="32">
        <f>'M4 - Caffeine &amp; Energy'!I70</f>
        <v/>
      </c>
      <c r="E70" s="33">
        <f>'M4 - Caffeine &amp; Energy'!J70</f>
        <v/>
      </c>
      <c r="F70" s="31">
        <f>'M4 - Caffeine &amp; Energy'!K70</f>
        <v/>
      </c>
      <c r="G70" s="30">
        <f>'M4 - Caffeine &amp; Energy'!F70</f>
        <v/>
      </c>
      <c r="H70" s="31">
        <f>IF(AND(ISNUMBER('M4 - Caffeine &amp; Energy'!F70),ISNUMBER('M4 - Caffeine &amp; Energy'!K70)),'M4 - Caffeine &amp; Energy'!F70-'M4 - Caffeine &amp; Energy'!K70,"")</f>
        <v/>
      </c>
      <c r="I70" s="15" t="inlineStr">
        <is>
          <t>S&amp;S availability/depth vary by listing and time - confirm live.</t>
        </is>
      </c>
    </row>
    <row r="71" ht="26" customHeight="1">
      <c r="A71" s="15" t="inlineStr">
        <is>
          <t>Celsius</t>
        </is>
      </c>
      <c r="B71" s="15" t="inlineStr">
        <is>
          <t>Celsius Original Sparkling | Cola | 8-pack 355mL</t>
        </is>
      </c>
      <c r="C71" s="15" t="inlineStr">
        <is>
          <t>4) Caffeine &amp; energy beverage</t>
        </is>
      </c>
      <c r="D71" s="32">
        <f>'M4 - Caffeine &amp; Energy'!I71</f>
        <v/>
      </c>
      <c r="E71" s="33">
        <f>'M4 - Caffeine &amp; Energy'!J71</f>
        <v/>
      </c>
      <c r="F71" s="31">
        <f>'M4 - Caffeine &amp; Energy'!K71</f>
        <v/>
      </c>
      <c r="G71" s="30">
        <f>'M4 - Caffeine &amp; Energy'!F71</f>
        <v/>
      </c>
      <c r="H71" s="31">
        <f>IF(AND(ISNUMBER('M4 - Caffeine &amp; Energy'!F71),ISNUMBER('M4 - Caffeine &amp; Energy'!K71)),'M4 - Caffeine &amp; Energy'!F71-'M4 - Caffeine &amp; Energy'!K71,"")</f>
        <v/>
      </c>
      <c r="I71" s="15" t="inlineStr">
        <is>
          <t>S&amp;S availability/depth vary by listing and time - confirm live.</t>
        </is>
      </c>
    </row>
    <row r="72" ht="26" customHeight="1">
      <c r="A72" s="15" t="inlineStr">
        <is>
          <t>Celsius</t>
        </is>
      </c>
      <c r="B72" s="15" t="inlineStr">
        <is>
          <t>Celsius Original Sparkling | Cola | 12-pack 355mL</t>
        </is>
      </c>
      <c r="C72" s="15" t="inlineStr">
        <is>
          <t>4) Caffeine &amp; energy beverage</t>
        </is>
      </c>
      <c r="D72" s="32">
        <f>'M4 - Caffeine &amp; Energy'!I72</f>
        <v/>
      </c>
      <c r="E72" s="33">
        <f>'M4 - Caffeine &amp; Energy'!J72</f>
        <v/>
      </c>
      <c r="F72" s="31">
        <f>'M4 - Caffeine &amp; Energy'!K72</f>
        <v/>
      </c>
      <c r="G72" s="30">
        <f>'M4 - Caffeine &amp; Energy'!F72</f>
        <v/>
      </c>
      <c r="H72" s="31">
        <f>IF(AND(ISNUMBER('M4 - Caffeine &amp; Energy'!F72),ISNUMBER('M4 - Caffeine &amp; Energy'!K72)),'M4 - Caffeine &amp; Energy'!F72-'M4 - Caffeine &amp; Energy'!K72,"")</f>
        <v/>
      </c>
      <c r="I72" s="15" t="inlineStr">
        <is>
          <t>S&amp;S availability/depth vary by listing and time - confirm live.</t>
        </is>
      </c>
    </row>
    <row r="73" ht="26" customHeight="1">
      <c r="A73" s="15" t="inlineStr">
        <is>
          <t>Celsius</t>
        </is>
      </c>
      <c r="B73" s="15" t="inlineStr">
        <is>
          <t>Celsius Original Sparkling | Cola | 15-pack 355mL</t>
        </is>
      </c>
      <c r="C73" s="15" t="inlineStr">
        <is>
          <t>4) Caffeine &amp; energy beverage</t>
        </is>
      </c>
      <c r="D73" s="32">
        <f>'M4 - Caffeine &amp; Energy'!I73</f>
        <v/>
      </c>
      <c r="E73" s="33">
        <f>'M4 - Caffeine &amp; Energy'!J73</f>
        <v/>
      </c>
      <c r="F73" s="31">
        <f>'M4 - Caffeine &amp; Energy'!K73</f>
        <v/>
      </c>
      <c r="G73" s="30">
        <f>'M4 - Caffeine &amp; Energy'!F73</f>
        <v/>
      </c>
      <c r="H73" s="31">
        <f>IF(AND(ISNUMBER('M4 - Caffeine &amp; Energy'!F73),ISNUMBER('M4 - Caffeine &amp; Energy'!K73)),'M4 - Caffeine &amp; Energy'!F73-'M4 - Caffeine &amp; Energy'!K73,"")</f>
        <v/>
      </c>
      <c r="I73" s="15" t="inlineStr">
        <is>
          <t>S&amp;S availability/depth vary by listing and time - confirm live.</t>
        </is>
      </c>
    </row>
    <row r="74" ht="26" customHeight="1">
      <c r="A74" s="15" t="inlineStr">
        <is>
          <t>Celsius</t>
        </is>
      </c>
      <c r="B74" s="15" t="inlineStr">
        <is>
          <t>Celsius Original Sparkling | Cola | 18-pack 355mL</t>
        </is>
      </c>
      <c r="C74" s="15" t="inlineStr">
        <is>
          <t>4) Caffeine &amp; energy beverage</t>
        </is>
      </c>
      <c r="D74" s="32">
        <f>'M4 - Caffeine &amp; Energy'!I74</f>
        <v/>
      </c>
      <c r="E74" s="33">
        <f>'M4 - Caffeine &amp; Energy'!J74</f>
        <v/>
      </c>
      <c r="F74" s="31">
        <f>'M4 - Caffeine &amp; Energy'!K74</f>
        <v/>
      </c>
      <c r="G74" s="30">
        <f>'M4 - Caffeine &amp; Energy'!F74</f>
        <v/>
      </c>
      <c r="H74" s="31">
        <f>IF(AND(ISNUMBER('M4 - Caffeine &amp; Energy'!F74),ISNUMBER('M4 - Caffeine &amp; Energy'!K74)),'M4 - Caffeine &amp; Energy'!F74-'M4 - Caffeine &amp; Energy'!K74,"")</f>
        <v/>
      </c>
      <c r="I74" s="15" t="inlineStr">
        <is>
          <t>S&amp;S availability/depth vary by listing and time - confirm live.</t>
        </is>
      </c>
    </row>
    <row r="75" ht="26" customHeight="1">
      <c r="A75" s="15" t="inlineStr">
        <is>
          <t>Celsius</t>
        </is>
      </c>
      <c r="B75" s="15" t="inlineStr">
        <is>
          <t>Celsius Original Sparkling | Cola | 24-pack 355mL</t>
        </is>
      </c>
      <c r="C75" s="15" t="inlineStr">
        <is>
          <t>4) Caffeine &amp; energy beverage</t>
        </is>
      </c>
      <c r="D75" s="32">
        <f>'M4 - Caffeine &amp; Energy'!I75</f>
        <v/>
      </c>
      <c r="E75" s="33">
        <f>'M4 - Caffeine &amp; Energy'!J75</f>
        <v/>
      </c>
      <c r="F75" s="31">
        <f>'M4 - Caffeine &amp; Energy'!K75</f>
        <v/>
      </c>
      <c r="G75" s="30">
        <f>'M4 - Caffeine &amp; Energy'!F75</f>
        <v/>
      </c>
      <c r="H75" s="31">
        <f>IF(AND(ISNUMBER('M4 - Caffeine &amp; Energy'!F75),ISNUMBER('M4 - Caffeine &amp; Energy'!K75)),'M4 - Caffeine &amp; Energy'!F75-'M4 - Caffeine &amp; Energy'!K75,"")</f>
        <v/>
      </c>
      <c r="I75" s="15" t="inlineStr">
        <is>
          <t>S&amp;S availability/depth vary by listing and time - confirm live.</t>
        </is>
      </c>
    </row>
    <row r="76" ht="26" customHeight="1">
      <c r="A76" s="15" t="inlineStr">
        <is>
          <t>Celsius</t>
        </is>
      </c>
      <c r="B76" s="15" t="inlineStr">
        <is>
          <t>Celsius Original Sparkling | Fuji Apple Pear | single 355mL</t>
        </is>
      </c>
      <c r="C76" s="15" t="inlineStr">
        <is>
          <t>4) Caffeine &amp; energy beverage</t>
        </is>
      </c>
      <c r="D76" s="32">
        <f>'M4 - Caffeine &amp; Energy'!I76</f>
        <v/>
      </c>
      <c r="E76" s="33">
        <f>'M4 - Caffeine &amp; Energy'!J76</f>
        <v/>
      </c>
      <c r="F76" s="31">
        <f>'M4 - Caffeine &amp; Energy'!K76</f>
        <v/>
      </c>
      <c r="G76" s="30">
        <f>'M4 - Caffeine &amp; Energy'!F76</f>
        <v/>
      </c>
      <c r="H76" s="31">
        <f>IF(AND(ISNUMBER('M4 - Caffeine &amp; Energy'!F76),ISNUMBER('M4 - Caffeine &amp; Energy'!K76)),'M4 - Caffeine &amp; Energy'!F76-'M4 - Caffeine &amp; Energy'!K76,"")</f>
        <v/>
      </c>
      <c r="I76" s="15" t="inlineStr">
        <is>
          <t>S&amp;S availability/depth vary by listing and time - confirm live.</t>
        </is>
      </c>
    </row>
    <row r="77" ht="26" customHeight="1">
      <c r="A77" s="15" t="inlineStr">
        <is>
          <t>Celsius</t>
        </is>
      </c>
      <c r="B77" s="15" t="inlineStr">
        <is>
          <t>Celsius Original Sparkling | Fuji Apple Pear | 8-pack 355mL</t>
        </is>
      </c>
      <c r="C77" s="15" t="inlineStr">
        <is>
          <t>4) Caffeine &amp; energy beverage</t>
        </is>
      </c>
      <c r="D77" s="32">
        <f>'M4 - Caffeine &amp; Energy'!I77</f>
        <v/>
      </c>
      <c r="E77" s="33">
        <f>'M4 - Caffeine &amp; Energy'!J77</f>
        <v/>
      </c>
      <c r="F77" s="31">
        <f>'M4 - Caffeine &amp; Energy'!K77</f>
        <v/>
      </c>
      <c r="G77" s="30">
        <f>'M4 - Caffeine &amp; Energy'!F77</f>
        <v/>
      </c>
      <c r="H77" s="31">
        <f>IF(AND(ISNUMBER('M4 - Caffeine &amp; Energy'!F77),ISNUMBER('M4 - Caffeine &amp; Energy'!K77)),'M4 - Caffeine &amp; Energy'!F77-'M4 - Caffeine &amp; Energy'!K77,"")</f>
        <v/>
      </c>
      <c r="I77" s="15" t="inlineStr">
        <is>
          <t>S&amp;S availability/depth vary by listing and time - confirm live.</t>
        </is>
      </c>
    </row>
    <row r="78" ht="26" customHeight="1">
      <c r="A78" s="15" t="inlineStr">
        <is>
          <t>Celsius</t>
        </is>
      </c>
      <c r="B78" s="15" t="inlineStr">
        <is>
          <t>Celsius Original Sparkling | Fuji Apple Pear | 12-pack 355mL</t>
        </is>
      </c>
      <c r="C78" s="15" t="inlineStr">
        <is>
          <t>4) Caffeine &amp; energy beverage</t>
        </is>
      </c>
      <c r="D78" s="32">
        <f>'M4 - Caffeine &amp; Energy'!I78</f>
        <v/>
      </c>
      <c r="E78" s="33">
        <f>'M4 - Caffeine &amp; Energy'!J78</f>
        <v/>
      </c>
      <c r="F78" s="31">
        <f>'M4 - Caffeine &amp; Energy'!K78</f>
        <v/>
      </c>
      <c r="G78" s="30">
        <f>'M4 - Caffeine &amp; Energy'!F78</f>
        <v/>
      </c>
      <c r="H78" s="31">
        <f>IF(AND(ISNUMBER('M4 - Caffeine &amp; Energy'!F78),ISNUMBER('M4 - Caffeine &amp; Energy'!K78)),'M4 - Caffeine &amp; Energy'!F78-'M4 - Caffeine &amp; Energy'!K78,"")</f>
        <v/>
      </c>
      <c r="I78" s="15" t="inlineStr">
        <is>
          <t>S&amp;S availability/depth vary by listing and time - confirm live.</t>
        </is>
      </c>
    </row>
    <row r="79" ht="26" customHeight="1">
      <c r="A79" s="15" t="inlineStr">
        <is>
          <t>Celsius</t>
        </is>
      </c>
      <c r="B79" s="15" t="inlineStr">
        <is>
          <t>Celsius Original Sparkling | Fuji Apple Pear | 15-pack 355mL</t>
        </is>
      </c>
      <c r="C79" s="15" t="inlineStr">
        <is>
          <t>4) Caffeine &amp; energy beverage</t>
        </is>
      </c>
      <c r="D79" s="32">
        <f>'M4 - Caffeine &amp; Energy'!I79</f>
        <v/>
      </c>
      <c r="E79" s="33">
        <f>'M4 - Caffeine &amp; Energy'!J79</f>
        <v/>
      </c>
      <c r="F79" s="31">
        <f>'M4 - Caffeine &amp; Energy'!K79</f>
        <v/>
      </c>
      <c r="G79" s="30">
        <f>'M4 - Caffeine &amp; Energy'!F79</f>
        <v/>
      </c>
      <c r="H79" s="31">
        <f>IF(AND(ISNUMBER('M4 - Caffeine &amp; Energy'!F79),ISNUMBER('M4 - Caffeine &amp; Energy'!K79)),'M4 - Caffeine &amp; Energy'!F79-'M4 - Caffeine &amp; Energy'!K79,"")</f>
        <v/>
      </c>
      <c r="I79" s="15" t="inlineStr">
        <is>
          <t>S&amp;S availability/depth vary by listing and time - confirm live.</t>
        </is>
      </c>
    </row>
    <row r="80" ht="26" customHeight="1">
      <c r="A80" s="15" t="inlineStr">
        <is>
          <t>Celsius</t>
        </is>
      </c>
      <c r="B80" s="15" t="inlineStr">
        <is>
          <t>Celsius Original Sparkling | Fuji Apple Pear | 18-pack 355mL</t>
        </is>
      </c>
      <c r="C80" s="15" t="inlineStr">
        <is>
          <t>4) Caffeine &amp; energy beverage</t>
        </is>
      </c>
      <c r="D80" s="32">
        <f>'M4 - Caffeine &amp; Energy'!I80</f>
        <v/>
      </c>
      <c r="E80" s="33">
        <f>'M4 - Caffeine &amp; Energy'!J80</f>
        <v/>
      </c>
      <c r="F80" s="31">
        <f>'M4 - Caffeine &amp; Energy'!K80</f>
        <v/>
      </c>
      <c r="G80" s="30">
        <f>'M4 - Caffeine &amp; Energy'!F80</f>
        <v/>
      </c>
      <c r="H80" s="31">
        <f>IF(AND(ISNUMBER('M4 - Caffeine &amp; Energy'!F80),ISNUMBER('M4 - Caffeine &amp; Energy'!K80)),'M4 - Caffeine &amp; Energy'!F80-'M4 - Caffeine &amp; Energy'!K80,"")</f>
        <v/>
      </c>
      <c r="I80" s="15" t="inlineStr">
        <is>
          <t>S&amp;S availability/depth vary by listing and time - confirm live.</t>
        </is>
      </c>
    </row>
    <row r="81" ht="26" customHeight="1">
      <c r="A81" s="15" t="inlineStr">
        <is>
          <t>Celsius</t>
        </is>
      </c>
      <c r="B81" s="15" t="inlineStr">
        <is>
          <t>Celsius Original Sparkling | Fuji Apple Pear | 24-pack 355mL</t>
        </is>
      </c>
      <c r="C81" s="15" t="inlineStr">
        <is>
          <t>4) Caffeine &amp; energy beverage</t>
        </is>
      </c>
      <c r="D81" s="32">
        <f>'M4 - Caffeine &amp; Energy'!I81</f>
        <v/>
      </c>
      <c r="E81" s="33">
        <f>'M4 - Caffeine &amp; Energy'!J81</f>
        <v/>
      </c>
      <c r="F81" s="31">
        <f>'M4 - Caffeine &amp; Energy'!K81</f>
        <v/>
      </c>
      <c r="G81" s="30">
        <f>'M4 - Caffeine &amp; Energy'!F81</f>
        <v/>
      </c>
      <c r="H81" s="31">
        <f>IF(AND(ISNUMBER('M4 - Caffeine &amp; Energy'!F81),ISNUMBER('M4 - Caffeine &amp; Energy'!K81)),'M4 - Caffeine &amp; Energy'!F81-'M4 - Caffeine &amp; Energy'!K81,"")</f>
        <v/>
      </c>
      <c r="I81" s="15" t="inlineStr">
        <is>
          <t>S&amp;S availability/depth vary by listing and time - confirm live.</t>
        </is>
      </c>
    </row>
    <row r="82" ht="26" customHeight="1">
      <c r="A82" s="15" t="inlineStr">
        <is>
          <t>Celsius</t>
        </is>
      </c>
      <c r="B82" s="15" t="inlineStr">
        <is>
          <t>Celsius Original Sparkling | Sparkling Cranberry | single 355mL</t>
        </is>
      </c>
      <c r="C82" s="15" t="inlineStr">
        <is>
          <t>4) Caffeine &amp; energy beverage</t>
        </is>
      </c>
      <c r="D82" s="32">
        <f>'M4 - Caffeine &amp; Energy'!I82</f>
        <v/>
      </c>
      <c r="E82" s="33">
        <f>'M4 - Caffeine &amp; Energy'!J82</f>
        <v/>
      </c>
      <c r="F82" s="31">
        <f>'M4 - Caffeine &amp; Energy'!K82</f>
        <v/>
      </c>
      <c r="G82" s="30">
        <f>'M4 - Caffeine &amp; Energy'!F82</f>
        <v/>
      </c>
      <c r="H82" s="31">
        <f>IF(AND(ISNUMBER('M4 - Caffeine &amp; Energy'!F82),ISNUMBER('M4 - Caffeine &amp; Energy'!K82)),'M4 - Caffeine &amp; Energy'!F82-'M4 - Caffeine &amp; Energy'!K82,"")</f>
        <v/>
      </c>
      <c r="I82" s="15" t="inlineStr">
        <is>
          <t>S&amp;S availability/depth vary by listing and time - confirm live.</t>
        </is>
      </c>
    </row>
    <row r="83" ht="26" customHeight="1">
      <c r="A83" s="15" t="inlineStr">
        <is>
          <t>Celsius</t>
        </is>
      </c>
      <c r="B83" s="15" t="inlineStr">
        <is>
          <t>Celsius Original Sparkling | Sparkling Cranberry | 8-pack 355mL</t>
        </is>
      </c>
      <c r="C83" s="15" t="inlineStr">
        <is>
          <t>4) Caffeine &amp; energy beverage</t>
        </is>
      </c>
      <c r="D83" s="32">
        <f>'M4 - Caffeine &amp; Energy'!I83</f>
        <v/>
      </c>
      <c r="E83" s="33">
        <f>'M4 - Caffeine &amp; Energy'!J83</f>
        <v/>
      </c>
      <c r="F83" s="31">
        <f>'M4 - Caffeine &amp; Energy'!K83</f>
        <v/>
      </c>
      <c r="G83" s="30">
        <f>'M4 - Caffeine &amp; Energy'!F83</f>
        <v/>
      </c>
      <c r="H83" s="31">
        <f>IF(AND(ISNUMBER('M4 - Caffeine &amp; Energy'!F83),ISNUMBER('M4 - Caffeine &amp; Energy'!K83)),'M4 - Caffeine &amp; Energy'!F83-'M4 - Caffeine &amp; Energy'!K83,"")</f>
        <v/>
      </c>
      <c r="I83" s="15" t="inlineStr">
        <is>
          <t>S&amp;S availability/depth vary by listing and time - confirm live.</t>
        </is>
      </c>
    </row>
    <row r="84" ht="26" customHeight="1">
      <c r="A84" s="15" t="inlineStr">
        <is>
          <t>Celsius</t>
        </is>
      </c>
      <c r="B84" s="15" t="inlineStr">
        <is>
          <t>Celsius Original Sparkling | Sparkling Cranberry | 12-pack 355mL</t>
        </is>
      </c>
      <c r="C84" s="15" t="inlineStr">
        <is>
          <t>4) Caffeine &amp; energy beverage</t>
        </is>
      </c>
      <c r="D84" s="32">
        <f>'M4 - Caffeine &amp; Energy'!I84</f>
        <v/>
      </c>
      <c r="E84" s="33">
        <f>'M4 - Caffeine &amp; Energy'!J84</f>
        <v/>
      </c>
      <c r="F84" s="31">
        <f>'M4 - Caffeine &amp; Energy'!K84</f>
        <v/>
      </c>
      <c r="G84" s="30">
        <f>'M4 - Caffeine &amp; Energy'!F84</f>
        <v/>
      </c>
      <c r="H84" s="31">
        <f>IF(AND(ISNUMBER('M4 - Caffeine &amp; Energy'!F84),ISNUMBER('M4 - Caffeine &amp; Energy'!K84)),'M4 - Caffeine &amp; Energy'!F84-'M4 - Caffeine &amp; Energy'!K84,"")</f>
        <v/>
      </c>
      <c r="I84" s="15" t="inlineStr">
        <is>
          <t>S&amp;S availability/depth vary by listing and time - confirm live.</t>
        </is>
      </c>
    </row>
    <row r="85" ht="26" customHeight="1">
      <c r="A85" s="15" t="inlineStr">
        <is>
          <t>Celsius</t>
        </is>
      </c>
      <c r="B85" s="15" t="inlineStr">
        <is>
          <t>Celsius Original Sparkling | Sparkling Cranberry | 15-pack 355mL</t>
        </is>
      </c>
      <c r="C85" s="15" t="inlineStr">
        <is>
          <t>4) Caffeine &amp; energy beverage</t>
        </is>
      </c>
      <c r="D85" s="32">
        <f>'M4 - Caffeine &amp; Energy'!I85</f>
        <v/>
      </c>
      <c r="E85" s="33">
        <f>'M4 - Caffeine &amp; Energy'!J85</f>
        <v/>
      </c>
      <c r="F85" s="31">
        <f>'M4 - Caffeine &amp; Energy'!K85</f>
        <v/>
      </c>
      <c r="G85" s="30">
        <f>'M4 - Caffeine &amp; Energy'!F85</f>
        <v/>
      </c>
      <c r="H85" s="31">
        <f>IF(AND(ISNUMBER('M4 - Caffeine &amp; Energy'!F85),ISNUMBER('M4 - Caffeine &amp; Energy'!K85)),'M4 - Caffeine &amp; Energy'!F85-'M4 - Caffeine &amp; Energy'!K85,"")</f>
        <v/>
      </c>
      <c r="I85" s="15" t="inlineStr">
        <is>
          <t>S&amp;S availability/depth vary by listing and time - confirm live.</t>
        </is>
      </c>
    </row>
    <row r="86" ht="26" customHeight="1">
      <c r="A86" s="15" t="inlineStr">
        <is>
          <t>Celsius</t>
        </is>
      </c>
      <c r="B86" s="15" t="inlineStr">
        <is>
          <t>Celsius Original Sparkling | Sparkling Cranberry | 18-pack 355mL</t>
        </is>
      </c>
      <c r="C86" s="15" t="inlineStr">
        <is>
          <t>4) Caffeine &amp; energy beverage</t>
        </is>
      </c>
      <c r="D86" s="32">
        <f>'M4 - Caffeine &amp; Energy'!I86</f>
        <v/>
      </c>
      <c r="E86" s="33">
        <f>'M4 - Caffeine &amp; Energy'!J86</f>
        <v/>
      </c>
      <c r="F86" s="31">
        <f>'M4 - Caffeine &amp; Energy'!K86</f>
        <v/>
      </c>
      <c r="G86" s="30">
        <f>'M4 - Caffeine &amp; Energy'!F86</f>
        <v/>
      </c>
      <c r="H86" s="31">
        <f>IF(AND(ISNUMBER('M4 - Caffeine &amp; Energy'!F86),ISNUMBER('M4 - Caffeine &amp; Energy'!K86)),'M4 - Caffeine &amp; Energy'!F86-'M4 - Caffeine &amp; Energy'!K86,"")</f>
        <v/>
      </c>
      <c r="I86" s="15" t="inlineStr">
        <is>
          <t>S&amp;S availability/depth vary by listing and time - confirm live.</t>
        </is>
      </c>
    </row>
    <row r="87" ht="26" customHeight="1">
      <c r="A87" s="15" t="inlineStr">
        <is>
          <t>Celsius</t>
        </is>
      </c>
      <c r="B87" s="15" t="inlineStr">
        <is>
          <t>Celsius Original Sparkling | Sparkling Cranberry | 24-pack 355mL</t>
        </is>
      </c>
      <c r="C87" s="15" t="inlineStr">
        <is>
          <t>4) Caffeine &amp; energy beverage</t>
        </is>
      </c>
      <c r="D87" s="32">
        <f>'M4 - Caffeine &amp; Energy'!I87</f>
        <v/>
      </c>
      <c r="E87" s="33">
        <f>'M4 - Caffeine &amp; Energy'!J87</f>
        <v/>
      </c>
      <c r="F87" s="31">
        <f>'M4 - Caffeine &amp; Energy'!K87</f>
        <v/>
      </c>
      <c r="G87" s="30">
        <f>'M4 - Caffeine &amp; Energy'!F87</f>
        <v/>
      </c>
      <c r="H87" s="31">
        <f>IF(AND(ISNUMBER('M4 - Caffeine &amp; Energy'!F87),ISNUMBER('M4 - Caffeine &amp; Energy'!K87)),'M4 - Caffeine &amp; Energy'!F87-'M4 - Caffeine &amp; Energy'!K87,"")</f>
        <v/>
      </c>
      <c r="I87" s="15" t="inlineStr">
        <is>
          <t>S&amp;S availability/depth vary by listing and time - confirm live.</t>
        </is>
      </c>
    </row>
    <row r="88" ht="26" customHeight="1">
      <c r="A88" s="15" t="inlineStr">
        <is>
          <t>Celsius</t>
        </is>
      </c>
      <c r="B88" s="15" t="inlineStr">
        <is>
          <t>Celsius Essentials | Cosmic Blue | single 473mL</t>
        </is>
      </c>
      <c r="C88" s="15" t="inlineStr">
        <is>
          <t>4) Caffeine &amp; energy beverage</t>
        </is>
      </c>
      <c r="D88" s="32">
        <f>'M4 - Caffeine &amp; Energy'!I88</f>
        <v/>
      </c>
      <c r="E88" s="33">
        <f>'M4 - Caffeine &amp; Energy'!J88</f>
        <v/>
      </c>
      <c r="F88" s="31">
        <f>'M4 - Caffeine &amp; Energy'!K88</f>
        <v/>
      </c>
      <c r="G88" s="30">
        <f>'M4 - Caffeine &amp; Energy'!F88</f>
        <v/>
      </c>
      <c r="H88" s="31">
        <f>IF(AND(ISNUMBER('M4 - Caffeine &amp; Energy'!F88),ISNUMBER('M4 - Caffeine &amp; Energy'!K88)),'M4 - Caffeine &amp; Energy'!F88-'M4 - Caffeine &amp; Energy'!K88,"")</f>
        <v/>
      </c>
      <c r="I88" s="15" t="inlineStr">
        <is>
          <t>S&amp;S availability/depth vary by listing and time - confirm live.</t>
        </is>
      </c>
    </row>
    <row r="89" ht="26" customHeight="1">
      <c r="A89" s="15" t="inlineStr">
        <is>
          <t>Celsius</t>
        </is>
      </c>
      <c r="B89" s="15" t="inlineStr">
        <is>
          <t>Celsius Essentials | Cosmic Blue | 8-pack 473mL</t>
        </is>
      </c>
      <c r="C89" s="15" t="inlineStr">
        <is>
          <t>4) Caffeine &amp; energy beverage</t>
        </is>
      </c>
      <c r="D89" s="32">
        <f>'M4 - Caffeine &amp; Energy'!I89</f>
        <v/>
      </c>
      <c r="E89" s="33">
        <f>'M4 - Caffeine &amp; Energy'!J89</f>
        <v/>
      </c>
      <c r="F89" s="31">
        <f>'M4 - Caffeine &amp; Energy'!K89</f>
        <v/>
      </c>
      <c r="G89" s="30">
        <f>'M4 - Caffeine &amp; Energy'!F89</f>
        <v/>
      </c>
      <c r="H89" s="31">
        <f>IF(AND(ISNUMBER('M4 - Caffeine &amp; Energy'!F89),ISNUMBER('M4 - Caffeine &amp; Energy'!K89)),'M4 - Caffeine &amp; Energy'!F89-'M4 - Caffeine &amp; Energy'!K89,"")</f>
        <v/>
      </c>
      <c r="I89" s="15" t="inlineStr">
        <is>
          <t>S&amp;S availability/depth vary by listing and time - confirm live.</t>
        </is>
      </c>
    </row>
    <row r="90" ht="26" customHeight="1">
      <c r="A90" s="15" t="inlineStr">
        <is>
          <t>Celsius</t>
        </is>
      </c>
      <c r="B90" s="15" t="inlineStr">
        <is>
          <t>Celsius Essentials | Cosmic Blue | 12-pack 473mL</t>
        </is>
      </c>
      <c r="C90" s="15" t="inlineStr">
        <is>
          <t>4) Caffeine &amp; energy beverage</t>
        </is>
      </c>
      <c r="D90" s="32">
        <f>'M4 - Caffeine &amp; Energy'!I90</f>
        <v/>
      </c>
      <c r="E90" s="33">
        <f>'M4 - Caffeine &amp; Energy'!J90</f>
        <v/>
      </c>
      <c r="F90" s="31">
        <f>'M4 - Caffeine &amp; Energy'!K90</f>
        <v/>
      </c>
      <c r="G90" s="30">
        <f>'M4 - Caffeine &amp; Energy'!F90</f>
        <v/>
      </c>
      <c r="H90" s="31">
        <f>IF(AND(ISNUMBER('M4 - Caffeine &amp; Energy'!F90),ISNUMBER('M4 - Caffeine &amp; Energy'!K90)),'M4 - Caffeine &amp; Energy'!F90-'M4 - Caffeine &amp; Energy'!K90,"")</f>
        <v/>
      </c>
      <c r="I90" s="15" t="inlineStr">
        <is>
          <t>S&amp;S availability/depth vary by listing and time - confirm live.</t>
        </is>
      </c>
    </row>
    <row r="91" ht="26" customHeight="1">
      <c r="A91" s="15" t="inlineStr">
        <is>
          <t>Celsius</t>
        </is>
      </c>
      <c r="B91" s="15" t="inlineStr">
        <is>
          <t>Celsius Essentials | Cosmic Blue | 18-pack 473mL</t>
        </is>
      </c>
      <c r="C91" s="15" t="inlineStr">
        <is>
          <t>4) Caffeine &amp; energy beverage</t>
        </is>
      </c>
      <c r="D91" s="32">
        <f>'M4 - Caffeine &amp; Energy'!I91</f>
        <v/>
      </c>
      <c r="E91" s="33">
        <f>'M4 - Caffeine &amp; Energy'!J91</f>
        <v/>
      </c>
      <c r="F91" s="31">
        <f>'M4 - Caffeine &amp; Energy'!K91</f>
        <v/>
      </c>
      <c r="G91" s="30">
        <f>'M4 - Caffeine &amp; Energy'!F91</f>
        <v/>
      </c>
      <c r="H91" s="31">
        <f>IF(AND(ISNUMBER('M4 - Caffeine &amp; Energy'!F91),ISNUMBER('M4 - Caffeine &amp; Energy'!K91)),'M4 - Caffeine &amp; Energy'!F91-'M4 - Caffeine &amp; Energy'!K91,"")</f>
        <v/>
      </c>
      <c r="I91" s="15" t="inlineStr">
        <is>
          <t>S&amp;S availability/depth vary by listing and time - confirm live.</t>
        </is>
      </c>
    </row>
    <row r="92" ht="26" customHeight="1">
      <c r="A92" s="15" t="inlineStr">
        <is>
          <t>Celsius</t>
        </is>
      </c>
      <c r="B92" s="15" t="inlineStr">
        <is>
          <t>Celsius Essentials | Cosmic Blue | 24-pack 473mL</t>
        </is>
      </c>
      <c r="C92" s="15" t="inlineStr">
        <is>
          <t>4) Caffeine &amp; energy beverage</t>
        </is>
      </c>
      <c r="D92" s="32">
        <f>'M4 - Caffeine &amp; Energy'!I92</f>
        <v/>
      </c>
      <c r="E92" s="33">
        <f>'M4 - Caffeine &amp; Energy'!J92</f>
        <v/>
      </c>
      <c r="F92" s="31">
        <f>'M4 - Caffeine &amp; Energy'!K92</f>
        <v/>
      </c>
      <c r="G92" s="30">
        <f>'M4 - Caffeine &amp; Energy'!F92</f>
        <v/>
      </c>
      <c r="H92" s="31">
        <f>IF(AND(ISNUMBER('M4 - Caffeine &amp; Energy'!F92),ISNUMBER('M4 - Caffeine &amp; Energy'!K92)),'M4 - Caffeine &amp; Energy'!F92-'M4 - Caffeine &amp; Energy'!K92,"")</f>
        <v/>
      </c>
      <c r="I92" s="15" t="inlineStr">
        <is>
          <t>S&amp;S availability/depth vary by listing and time - confirm live.</t>
        </is>
      </c>
    </row>
    <row r="93" ht="26" customHeight="1">
      <c r="A93" s="15" t="inlineStr">
        <is>
          <t>Celsius</t>
        </is>
      </c>
      <c r="B93" s="15" t="inlineStr">
        <is>
          <t>Celsius Essentials | Sparkling Green | single 473mL</t>
        </is>
      </c>
      <c r="C93" s="15" t="inlineStr">
        <is>
          <t>4) Caffeine &amp; energy beverage</t>
        </is>
      </c>
      <c r="D93" s="32">
        <f>'M4 - Caffeine &amp; Energy'!I93</f>
        <v/>
      </c>
      <c r="E93" s="33">
        <f>'M4 - Caffeine &amp; Energy'!J93</f>
        <v/>
      </c>
      <c r="F93" s="31">
        <f>'M4 - Caffeine &amp; Energy'!K93</f>
        <v/>
      </c>
      <c r="G93" s="30">
        <f>'M4 - Caffeine &amp; Energy'!F93</f>
        <v/>
      </c>
      <c r="H93" s="31">
        <f>IF(AND(ISNUMBER('M4 - Caffeine &amp; Energy'!F93),ISNUMBER('M4 - Caffeine &amp; Energy'!K93)),'M4 - Caffeine &amp; Energy'!F93-'M4 - Caffeine &amp; Energy'!K93,"")</f>
        <v/>
      </c>
      <c r="I93" s="15" t="inlineStr">
        <is>
          <t>S&amp;S availability/depth vary by listing and time - confirm live.</t>
        </is>
      </c>
    </row>
    <row r="94" ht="26" customHeight="1">
      <c r="A94" s="15" t="inlineStr">
        <is>
          <t>Celsius</t>
        </is>
      </c>
      <c r="B94" s="15" t="inlineStr">
        <is>
          <t>Celsius Essentials | Sparkling Green | 8-pack 473mL</t>
        </is>
      </c>
      <c r="C94" s="15" t="inlineStr">
        <is>
          <t>4) Caffeine &amp; energy beverage</t>
        </is>
      </c>
      <c r="D94" s="32">
        <f>'M4 - Caffeine &amp; Energy'!I94</f>
        <v/>
      </c>
      <c r="E94" s="33">
        <f>'M4 - Caffeine &amp; Energy'!J94</f>
        <v/>
      </c>
      <c r="F94" s="31">
        <f>'M4 - Caffeine &amp; Energy'!K94</f>
        <v/>
      </c>
      <c r="G94" s="30">
        <f>'M4 - Caffeine &amp; Energy'!F94</f>
        <v/>
      </c>
      <c r="H94" s="31">
        <f>IF(AND(ISNUMBER('M4 - Caffeine &amp; Energy'!F94),ISNUMBER('M4 - Caffeine &amp; Energy'!K94)),'M4 - Caffeine &amp; Energy'!F94-'M4 - Caffeine &amp; Energy'!K94,"")</f>
        <v/>
      </c>
      <c r="I94" s="15" t="inlineStr">
        <is>
          <t>S&amp;S availability/depth vary by listing and time - confirm live.</t>
        </is>
      </c>
    </row>
    <row r="95" ht="26" customHeight="1">
      <c r="A95" s="15" t="inlineStr">
        <is>
          <t>Celsius</t>
        </is>
      </c>
      <c r="B95" s="15" t="inlineStr">
        <is>
          <t>Celsius Essentials | Sparkling Green | 12-pack 473mL</t>
        </is>
      </c>
      <c r="C95" s="15" t="inlineStr">
        <is>
          <t>4) Caffeine &amp; energy beverage</t>
        </is>
      </c>
      <c r="D95" s="32">
        <f>'M4 - Caffeine &amp; Energy'!I95</f>
        <v/>
      </c>
      <c r="E95" s="33">
        <f>'M4 - Caffeine &amp; Energy'!J95</f>
        <v/>
      </c>
      <c r="F95" s="31">
        <f>'M4 - Caffeine &amp; Energy'!K95</f>
        <v/>
      </c>
      <c r="G95" s="30">
        <f>'M4 - Caffeine &amp; Energy'!F95</f>
        <v/>
      </c>
      <c r="H95" s="31">
        <f>IF(AND(ISNUMBER('M4 - Caffeine &amp; Energy'!F95),ISNUMBER('M4 - Caffeine &amp; Energy'!K95)),'M4 - Caffeine &amp; Energy'!F95-'M4 - Caffeine &amp; Energy'!K95,"")</f>
        <v/>
      </c>
      <c r="I95" s="15" t="inlineStr">
        <is>
          <t>S&amp;S availability/depth vary by listing and time - confirm live.</t>
        </is>
      </c>
    </row>
    <row r="96" ht="26" customHeight="1">
      <c r="A96" s="15" t="inlineStr">
        <is>
          <t>Celsius</t>
        </is>
      </c>
      <c r="B96" s="15" t="inlineStr">
        <is>
          <t>Celsius Essentials | Sparkling Green | 18-pack 473mL</t>
        </is>
      </c>
      <c r="C96" s="15" t="inlineStr">
        <is>
          <t>4) Caffeine &amp; energy beverage</t>
        </is>
      </c>
      <c r="D96" s="32">
        <f>'M4 - Caffeine &amp; Energy'!I96</f>
        <v/>
      </c>
      <c r="E96" s="33">
        <f>'M4 - Caffeine &amp; Energy'!J96</f>
        <v/>
      </c>
      <c r="F96" s="31">
        <f>'M4 - Caffeine &amp; Energy'!K96</f>
        <v/>
      </c>
      <c r="G96" s="30">
        <f>'M4 - Caffeine &amp; Energy'!F96</f>
        <v/>
      </c>
      <c r="H96" s="31">
        <f>IF(AND(ISNUMBER('M4 - Caffeine &amp; Energy'!F96),ISNUMBER('M4 - Caffeine &amp; Energy'!K96)),'M4 - Caffeine &amp; Energy'!F96-'M4 - Caffeine &amp; Energy'!K96,"")</f>
        <v/>
      </c>
      <c r="I96" s="15" t="inlineStr">
        <is>
          <t>S&amp;S availability/depth vary by listing and time - confirm live.</t>
        </is>
      </c>
    </row>
    <row r="97" ht="26" customHeight="1">
      <c r="A97" s="15" t="inlineStr">
        <is>
          <t>Celsius</t>
        </is>
      </c>
      <c r="B97" s="15" t="inlineStr">
        <is>
          <t>Celsius Essentials | Sparkling Green | 24-pack 473mL</t>
        </is>
      </c>
      <c r="C97" s="15" t="inlineStr">
        <is>
          <t>4) Caffeine &amp; energy beverage</t>
        </is>
      </c>
      <c r="D97" s="32">
        <f>'M4 - Caffeine &amp; Energy'!I97</f>
        <v/>
      </c>
      <c r="E97" s="33">
        <f>'M4 - Caffeine &amp; Energy'!J97</f>
        <v/>
      </c>
      <c r="F97" s="31">
        <f>'M4 - Caffeine &amp; Energy'!K97</f>
        <v/>
      </c>
      <c r="G97" s="30">
        <f>'M4 - Caffeine &amp; Energy'!F97</f>
        <v/>
      </c>
      <c r="H97" s="31">
        <f>IF(AND(ISNUMBER('M4 - Caffeine &amp; Energy'!F97),ISNUMBER('M4 - Caffeine &amp; Energy'!K97)),'M4 - Caffeine &amp; Energy'!F97-'M4 - Caffeine &amp; Energy'!K97,"")</f>
        <v/>
      </c>
      <c r="I97" s="15" t="inlineStr">
        <is>
          <t>S&amp;S availability/depth vary by listing and time - confirm live.</t>
        </is>
      </c>
    </row>
    <row r="98" ht="26" customHeight="1">
      <c r="A98" s="15" t="inlineStr">
        <is>
          <t>Celsius</t>
        </is>
      </c>
      <c r="B98" s="15" t="inlineStr">
        <is>
          <t>Celsius Essentials | Dragonberry | single 473mL</t>
        </is>
      </c>
      <c r="C98" s="15" t="inlineStr">
        <is>
          <t>4) Caffeine &amp; energy beverage</t>
        </is>
      </c>
      <c r="D98" s="32">
        <f>'M4 - Caffeine &amp; Energy'!I98</f>
        <v/>
      </c>
      <c r="E98" s="33">
        <f>'M4 - Caffeine &amp; Energy'!J98</f>
        <v/>
      </c>
      <c r="F98" s="31">
        <f>'M4 - Caffeine &amp; Energy'!K98</f>
        <v/>
      </c>
      <c r="G98" s="30">
        <f>'M4 - Caffeine &amp; Energy'!F98</f>
        <v/>
      </c>
      <c r="H98" s="31">
        <f>IF(AND(ISNUMBER('M4 - Caffeine &amp; Energy'!F98),ISNUMBER('M4 - Caffeine &amp; Energy'!K98)),'M4 - Caffeine &amp; Energy'!F98-'M4 - Caffeine &amp; Energy'!K98,"")</f>
        <v/>
      </c>
      <c r="I98" s="15" t="inlineStr">
        <is>
          <t>S&amp;S availability/depth vary by listing and time - confirm live.</t>
        </is>
      </c>
    </row>
    <row r="99" ht="26" customHeight="1">
      <c r="A99" s="15" t="inlineStr">
        <is>
          <t>Celsius</t>
        </is>
      </c>
      <c r="B99" s="15" t="inlineStr">
        <is>
          <t>Celsius Essentials | Dragonberry | 8-pack 473mL</t>
        </is>
      </c>
      <c r="C99" s="15" t="inlineStr">
        <is>
          <t>4) Caffeine &amp; energy beverage</t>
        </is>
      </c>
      <c r="D99" s="32">
        <f>'M4 - Caffeine &amp; Energy'!I99</f>
        <v/>
      </c>
      <c r="E99" s="33">
        <f>'M4 - Caffeine &amp; Energy'!J99</f>
        <v/>
      </c>
      <c r="F99" s="31">
        <f>'M4 - Caffeine &amp; Energy'!K99</f>
        <v/>
      </c>
      <c r="G99" s="30">
        <f>'M4 - Caffeine &amp; Energy'!F99</f>
        <v/>
      </c>
      <c r="H99" s="31">
        <f>IF(AND(ISNUMBER('M4 - Caffeine &amp; Energy'!F99),ISNUMBER('M4 - Caffeine &amp; Energy'!K99)),'M4 - Caffeine &amp; Energy'!F99-'M4 - Caffeine &amp; Energy'!K99,"")</f>
        <v/>
      </c>
      <c r="I99" s="15" t="inlineStr">
        <is>
          <t>S&amp;S availability/depth vary by listing and time - confirm live.</t>
        </is>
      </c>
    </row>
    <row r="100" ht="26" customHeight="1">
      <c r="A100" s="15" t="inlineStr">
        <is>
          <t>Celsius</t>
        </is>
      </c>
      <c r="B100" s="15" t="inlineStr">
        <is>
          <t>Celsius Essentials | Dragonberry | 12-pack 473mL</t>
        </is>
      </c>
      <c r="C100" s="15" t="inlineStr">
        <is>
          <t>4) Caffeine &amp; energy beverage</t>
        </is>
      </c>
      <c r="D100" s="32">
        <f>'M4 - Caffeine &amp; Energy'!I100</f>
        <v/>
      </c>
      <c r="E100" s="33">
        <f>'M4 - Caffeine &amp; Energy'!J100</f>
        <v/>
      </c>
      <c r="F100" s="31">
        <f>'M4 - Caffeine &amp; Energy'!K100</f>
        <v/>
      </c>
      <c r="G100" s="30">
        <f>'M4 - Caffeine &amp; Energy'!F100</f>
        <v/>
      </c>
      <c r="H100" s="31">
        <f>IF(AND(ISNUMBER('M4 - Caffeine &amp; Energy'!F100),ISNUMBER('M4 - Caffeine &amp; Energy'!K100)),'M4 - Caffeine &amp; Energy'!F100-'M4 - Caffeine &amp; Energy'!K100,"")</f>
        <v/>
      </c>
      <c r="I100" s="15" t="inlineStr">
        <is>
          <t>S&amp;S availability/depth vary by listing and time - confirm live.</t>
        </is>
      </c>
    </row>
    <row r="101" ht="26" customHeight="1">
      <c r="A101" s="15" t="inlineStr">
        <is>
          <t>Celsius</t>
        </is>
      </c>
      <c r="B101" s="15" t="inlineStr">
        <is>
          <t>Celsius Essentials | Dragonberry | 18-pack 473mL</t>
        </is>
      </c>
      <c r="C101" s="15" t="inlineStr">
        <is>
          <t>4) Caffeine &amp; energy beverage</t>
        </is>
      </c>
      <c r="D101" s="32">
        <f>'M4 - Caffeine &amp; Energy'!I101</f>
        <v/>
      </c>
      <c r="E101" s="33">
        <f>'M4 - Caffeine &amp; Energy'!J101</f>
        <v/>
      </c>
      <c r="F101" s="31">
        <f>'M4 - Caffeine &amp; Energy'!K101</f>
        <v/>
      </c>
      <c r="G101" s="30">
        <f>'M4 - Caffeine &amp; Energy'!F101</f>
        <v/>
      </c>
      <c r="H101" s="31">
        <f>IF(AND(ISNUMBER('M4 - Caffeine &amp; Energy'!F101),ISNUMBER('M4 - Caffeine &amp; Energy'!K101)),'M4 - Caffeine &amp; Energy'!F101-'M4 - Caffeine &amp; Energy'!K101,"")</f>
        <v/>
      </c>
      <c r="I101" s="15" t="inlineStr">
        <is>
          <t>S&amp;S availability/depth vary by listing and time - confirm live.</t>
        </is>
      </c>
    </row>
    <row r="102" ht="26" customHeight="1">
      <c r="A102" s="15" t="inlineStr">
        <is>
          <t>Celsius</t>
        </is>
      </c>
      <c r="B102" s="15" t="inlineStr">
        <is>
          <t>Celsius Essentials | Dragonberry | 24-pack 473mL</t>
        </is>
      </c>
      <c r="C102" s="15" t="inlineStr">
        <is>
          <t>4) Caffeine &amp; energy beverage</t>
        </is>
      </c>
      <c r="D102" s="32">
        <f>'M4 - Caffeine &amp; Energy'!I102</f>
        <v/>
      </c>
      <c r="E102" s="33">
        <f>'M4 - Caffeine &amp; Energy'!J102</f>
        <v/>
      </c>
      <c r="F102" s="31">
        <f>'M4 - Caffeine &amp; Energy'!K102</f>
        <v/>
      </c>
      <c r="G102" s="30">
        <f>'M4 - Caffeine &amp; Energy'!F102</f>
        <v/>
      </c>
      <c r="H102" s="31">
        <f>IF(AND(ISNUMBER('M4 - Caffeine &amp; Energy'!F102),ISNUMBER('M4 - Caffeine &amp; Energy'!K102)),'M4 - Caffeine &amp; Energy'!F102-'M4 - Caffeine &amp; Energy'!K102,"")</f>
        <v/>
      </c>
      <c r="I102" s="15" t="inlineStr">
        <is>
          <t>S&amp;S availability/depth vary by listing and time - confirm live.</t>
        </is>
      </c>
    </row>
    <row r="103" ht="26" customHeight="1">
      <c r="A103" s="15" t="inlineStr">
        <is>
          <t>Celsius</t>
        </is>
      </c>
      <c r="B103" s="15" t="inlineStr">
        <is>
          <t>Celsius Essentials | Orange Mango | single 473mL</t>
        </is>
      </c>
      <c r="C103" s="15" t="inlineStr">
        <is>
          <t>4) Caffeine &amp; energy beverage</t>
        </is>
      </c>
      <c r="D103" s="32">
        <f>'M4 - Caffeine &amp; Energy'!I103</f>
        <v/>
      </c>
      <c r="E103" s="33">
        <f>'M4 - Caffeine &amp; Energy'!J103</f>
        <v/>
      </c>
      <c r="F103" s="31">
        <f>'M4 - Caffeine &amp; Energy'!K103</f>
        <v/>
      </c>
      <c r="G103" s="30">
        <f>'M4 - Caffeine &amp; Energy'!F103</f>
        <v/>
      </c>
      <c r="H103" s="31">
        <f>IF(AND(ISNUMBER('M4 - Caffeine &amp; Energy'!F103),ISNUMBER('M4 - Caffeine &amp; Energy'!K103)),'M4 - Caffeine &amp; Energy'!F103-'M4 - Caffeine &amp; Energy'!K103,"")</f>
        <v/>
      </c>
      <c r="I103" s="15" t="inlineStr">
        <is>
          <t>S&amp;S availability/depth vary by listing and time - confirm live.</t>
        </is>
      </c>
    </row>
    <row r="104" ht="26" customHeight="1">
      <c r="A104" s="15" t="inlineStr">
        <is>
          <t>Celsius</t>
        </is>
      </c>
      <c r="B104" s="15" t="inlineStr">
        <is>
          <t>Celsius Essentials | Orange Mango | 8-pack 473mL</t>
        </is>
      </c>
      <c r="C104" s="15" t="inlineStr">
        <is>
          <t>4) Caffeine &amp; energy beverage</t>
        </is>
      </c>
      <c r="D104" s="32">
        <f>'M4 - Caffeine &amp; Energy'!I104</f>
        <v/>
      </c>
      <c r="E104" s="33">
        <f>'M4 - Caffeine &amp; Energy'!J104</f>
        <v/>
      </c>
      <c r="F104" s="31">
        <f>'M4 - Caffeine &amp; Energy'!K104</f>
        <v/>
      </c>
      <c r="G104" s="30">
        <f>'M4 - Caffeine &amp; Energy'!F104</f>
        <v/>
      </c>
      <c r="H104" s="31">
        <f>IF(AND(ISNUMBER('M4 - Caffeine &amp; Energy'!F104),ISNUMBER('M4 - Caffeine &amp; Energy'!K104)),'M4 - Caffeine &amp; Energy'!F104-'M4 - Caffeine &amp; Energy'!K104,"")</f>
        <v/>
      </c>
      <c r="I104" s="15" t="inlineStr">
        <is>
          <t>S&amp;S availability/depth vary by listing and time - confirm live.</t>
        </is>
      </c>
    </row>
    <row r="105" ht="26" customHeight="1">
      <c r="A105" s="15" t="inlineStr">
        <is>
          <t>Celsius</t>
        </is>
      </c>
      <c r="B105" s="15" t="inlineStr">
        <is>
          <t>Celsius Essentials | Orange Mango | 12-pack 473mL</t>
        </is>
      </c>
      <c r="C105" s="15" t="inlineStr">
        <is>
          <t>4) Caffeine &amp; energy beverage</t>
        </is>
      </c>
      <c r="D105" s="32">
        <f>'M4 - Caffeine &amp; Energy'!I105</f>
        <v/>
      </c>
      <c r="E105" s="33">
        <f>'M4 - Caffeine &amp; Energy'!J105</f>
        <v/>
      </c>
      <c r="F105" s="31">
        <f>'M4 - Caffeine &amp; Energy'!K105</f>
        <v/>
      </c>
      <c r="G105" s="30">
        <f>'M4 - Caffeine &amp; Energy'!F105</f>
        <v/>
      </c>
      <c r="H105" s="31">
        <f>IF(AND(ISNUMBER('M4 - Caffeine &amp; Energy'!F105),ISNUMBER('M4 - Caffeine &amp; Energy'!K105)),'M4 - Caffeine &amp; Energy'!F105-'M4 - Caffeine &amp; Energy'!K105,"")</f>
        <v/>
      </c>
      <c r="I105" s="15" t="inlineStr">
        <is>
          <t>S&amp;S availability/depth vary by listing and time - confirm live.</t>
        </is>
      </c>
    </row>
    <row r="106" ht="26" customHeight="1">
      <c r="A106" s="15" t="inlineStr">
        <is>
          <t>Celsius</t>
        </is>
      </c>
      <c r="B106" s="15" t="inlineStr">
        <is>
          <t>Celsius Essentials | Orange Mango | 18-pack 473mL</t>
        </is>
      </c>
      <c r="C106" s="15" t="inlineStr">
        <is>
          <t>4) Caffeine &amp; energy beverage</t>
        </is>
      </c>
      <c r="D106" s="32">
        <f>'M4 - Caffeine &amp; Energy'!I106</f>
        <v/>
      </c>
      <c r="E106" s="33">
        <f>'M4 - Caffeine &amp; Energy'!J106</f>
        <v/>
      </c>
      <c r="F106" s="31">
        <f>'M4 - Caffeine &amp; Energy'!K106</f>
        <v/>
      </c>
      <c r="G106" s="30">
        <f>'M4 - Caffeine &amp; Energy'!F106</f>
        <v/>
      </c>
      <c r="H106" s="31">
        <f>IF(AND(ISNUMBER('M4 - Caffeine &amp; Energy'!F106),ISNUMBER('M4 - Caffeine &amp; Energy'!K106)),'M4 - Caffeine &amp; Energy'!F106-'M4 - Caffeine &amp; Energy'!K106,"")</f>
        <v/>
      </c>
      <c r="I106" s="15" t="inlineStr">
        <is>
          <t>S&amp;S availability/depth vary by listing and time - confirm live.</t>
        </is>
      </c>
    </row>
    <row r="107" ht="26" customHeight="1">
      <c r="A107" s="15" t="inlineStr">
        <is>
          <t>Celsius</t>
        </is>
      </c>
      <c r="B107" s="15" t="inlineStr">
        <is>
          <t>Celsius Essentials | Orange Mango | 24-pack 473mL</t>
        </is>
      </c>
      <c r="C107" s="15" t="inlineStr">
        <is>
          <t>4) Caffeine &amp; energy beverage</t>
        </is>
      </c>
      <c r="D107" s="32">
        <f>'M4 - Caffeine &amp; Energy'!I107</f>
        <v/>
      </c>
      <c r="E107" s="33">
        <f>'M4 - Caffeine &amp; Energy'!J107</f>
        <v/>
      </c>
      <c r="F107" s="31">
        <f>'M4 - Caffeine &amp; Energy'!K107</f>
        <v/>
      </c>
      <c r="G107" s="30">
        <f>'M4 - Caffeine &amp; Energy'!F107</f>
        <v/>
      </c>
      <c r="H107" s="31">
        <f>IF(AND(ISNUMBER('M4 - Caffeine &amp; Energy'!F107),ISNUMBER('M4 - Caffeine &amp; Energy'!K107)),'M4 - Caffeine &amp; Energy'!F107-'M4 - Caffeine &amp; Energy'!K107,"")</f>
        <v/>
      </c>
      <c r="I107" s="15" t="inlineStr">
        <is>
          <t>S&amp;S availability/depth vary by listing and time - confirm live.</t>
        </is>
      </c>
    </row>
    <row r="108" ht="26" customHeight="1">
      <c r="A108" s="15" t="inlineStr">
        <is>
          <t>Prime</t>
        </is>
      </c>
      <c r="B108" s="15" t="inlineStr">
        <is>
          <t>Prime Energy | Blue Raspberry | single 355mL</t>
        </is>
      </c>
      <c r="C108" s="15" t="inlineStr">
        <is>
          <t>4) Caffeine &amp; energy beverage</t>
        </is>
      </c>
      <c r="D108" s="32">
        <f>'M4 - Caffeine &amp; Energy'!I108</f>
        <v/>
      </c>
      <c r="E108" s="33">
        <f>'M4 - Caffeine &amp; Energy'!J108</f>
        <v/>
      </c>
      <c r="F108" s="31">
        <f>'M4 - Caffeine &amp; Energy'!K108</f>
        <v/>
      </c>
      <c r="G108" s="30">
        <f>'M4 - Caffeine &amp; Energy'!F108</f>
        <v/>
      </c>
      <c r="H108" s="31">
        <f>IF(AND(ISNUMBER('M4 - Caffeine &amp; Energy'!F108),ISNUMBER('M4 - Caffeine &amp; Energy'!K108)),'M4 - Caffeine &amp; Energy'!F108-'M4 - Caffeine &amp; Energy'!K108,"")</f>
        <v/>
      </c>
      <c r="I108" s="15" t="inlineStr">
        <is>
          <t>S&amp;S availability/depth vary by listing and time - confirm live.</t>
        </is>
      </c>
    </row>
    <row r="109" ht="26" customHeight="1">
      <c r="A109" s="15" t="inlineStr">
        <is>
          <t>Prime</t>
        </is>
      </c>
      <c r="B109" s="15" t="inlineStr">
        <is>
          <t>Prime Energy | Blue Raspberry | 8-pack 355mL</t>
        </is>
      </c>
      <c r="C109" s="15" t="inlineStr">
        <is>
          <t>4) Caffeine &amp; energy beverage</t>
        </is>
      </c>
      <c r="D109" s="32">
        <f>'M4 - Caffeine &amp; Energy'!I109</f>
        <v/>
      </c>
      <c r="E109" s="33">
        <f>'M4 - Caffeine &amp; Energy'!J109</f>
        <v/>
      </c>
      <c r="F109" s="31">
        <f>'M4 - Caffeine &amp; Energy'!K109</f>
        <v/>
      </c>
      <c r="G109" s="30">
        <f>'M4 - Caffeine &amp; Energy'!F109</f>
        <v/>
      </c>
      <c r="H109" s="31">
        <f>IF(AND(ISNUMBER('M4 - Caffeine &amp; Energy'!F109),ISNUMBER('M4 - Caffeine &amp; Energy'!K109)),'M4 - Caffeine &amp; Energy'!F109-'M4 - Caffeine &amp; Energy'!K109,"")</f>
        <v/>
      </c>
      <c r="I109" s="15" t="inlineStr">
        <is>
          <t>S&amp;S availability/depth vary by listing and time - confirm live.</t>
        </is>
      </c>
    </row>
    <row r="110" ht="26" customHeight="1">
      <c r="A110" s="15" t="inlineStr">
        <is>
          <t>Prime</t>
        </is>
      </c>
      <c r="B110" s="15" t="inlineStr">
        <is>
          <t>Prime Energy | Blue Raspberry | 12-pack 355mL</t>
        </is>
      </c>
      <c r="C110" s="15" t="inlineStr">
        <is>
          <t>4) Caffeine &amp; energy beverage</t>
        </is>
      </c>
      <c r="D110" s="32">
        <f>'M4 - Caffeine &amp; Energy'!I110</f>
        <v/>
      </c>
      <c r="E110" s="33">
        <f>'M4 - Caffeine &amp; Energy'!J110</f>
        <v/>
      </c>
      <c r="F110" s="31">
        <f>'M4 - Caffeine &amp; Energy'!K110</f>
        <v/>
      </c>
      <c r="G110" s="30">
        <f>'M4 - Caffeine &amp; Energy'!F110</f>
        <v/>
      </c>
      <c r="H110" s="31">
        <f>IF(AND(ISNUMBER('M4 - Caffeine &amp; Energy'!F110),ISNUMBER('M4 - Caffeine &amp; Energy'!K110)),'M4 - Caffeine &amp; Energy'!F110-'M4 - Caffeine &amp; Energy'!K110,"")</f>
        <v/>
      </c>
      <c r="I110" s="15" t="inlineStr">
        <is>
          <t>S&amp;S availability/depth vary by listing and time - confirm live.</t>
        </is>
      </c>
    </row>
    <row r="111" ht="26" customHeight="1">
      <c r="A111" s="15" t="inlineStr">
        <is>
          <t>Prime</t>
        </is>
      </c>
      <c r="B111" s="15" t="inlineStr">
        <is>
          <t>Prime Energy | Blue Raspberry | 15-pack 355mL</t>
        </is>
      </c>
      <c r="C111" s="15" t="inlineStr">
        <is>
          <t>4) Caffeine &amp; energy beverage</t>
        </is>
      </c>
      <c r="D111" s="32">
        <f>'M4 - Caffeine &amp; Energy'!I111</f>
        <v/>
      </c>
      <c r="E111" s="33">
        <f>'M4 - Caffeine &amp; Energy'!J111</f>
        <v/>
      </c>
      <c r="F111" s="31">
        <f>'M4 - Caffeine &amp; Energy'!K111</f>
        <v/>
      </c>
      <c r="G111" s="30">
        <f>'M4 - Caffeine &amp; Energy'!F111</f>
        <v/>
      </c>
      <c r="H111" s="31">
        <f>IF(AND(ISNUMBER('M4 - Caffeine &amp; Energy'!F111),ISNUMBER('M4 - Caffeine &amp; Energy'!K111)),'M4 - Caffeine &amp; Energy'!F111-'M4 - Caffeine &amp; Energy'!K111,"")</f>
        <v/>
      </c>
      <c r="I111" s="15" t="inlineStr">
        <is>
          <t>S&amp;S availability/depth vary by listing and time - confirm live.</t>
        </is>
      </c>
    </row>
    <row r="112" ht="26" customHeight="1">
      <c r="A112" s="15" t="inlineStr">
        <is>
          <t>Prime</t>
        </is>
      </c>
      <c r="B112" s="15" t="inlineStr">
        <is>
          <t>Prime Energy | Blue Raspberry | 18-pack 355mL</t>
        </is>
      </c>
      <c r="C112" s="15" t="inlineStr">
        <is>
          <t>4) Caffeine &amp; energy beverage</t>
        </is>
      </c>
      <c r="D112" s="32">
        <f>'M4 - Caffeine &amp; Energy'!I112</f>
        <v/>
      </c>
      <c r="E112" s="33">
        <f>'M4 - Caffeine &amp; Energy'!J112</f>
        <v/>
      </c>
      <c r="F112" s="31">
        <f>'M4 - Caffeine &amp; Energy'!K112</f>
        <v/>
      </c>
      <c r="G112" s="30">
        <f>'M4 - Caffeine &amp; Energy'!F112</f>
        <v/>
      </c>
      <c r="H112" s="31">
        <f>IF(AND(ISNUMBER('M4 - Caffeine &amp; Energy'!F112),ISNUMBER('M4 - Caffeine &amp; Energy'!K112)),'M4 - Caffeine &amp; Energy'!F112-'M4 - Caffeine &amp; Energy'!K112,"")</f>
        <v/>
      </c>
      <c r="I112" s="15" t="inlineStr">
        <is>
          <t>S&amp;S availability/depth vary by listing and time - confirm live.</t>
        </is>
      </c>
    </row>
    <row r="113" ht="26" customHeight="1">
      <c r="A113" s="15" t="inlineStr">
        <is>
          <t>Prime</t>
        </is>
      </c>
      <c r="B113" s="15" t="inlineStr">
        <is>
          <t>Prime Energy | Blue Raspberry | 24-pack 355mL</t>
        </is>
      </c>
      <c r="C113" s="15" t="inlineStr">
        <is>
          <t>4) Caffeine &amp; energy beverage</t>
        </is>
      </c>
      <c r="D113" s="32">
        <f>'M4 - Caffeine &amp; Energy'!I113</f>
        <v/>
      </c>
      <c r="E113" s="33">
        <f>'M4 - Caffeine &amp; Energy'!J113</f>
        <v/>
      </c>
      <c r="F113" s="31">
        <f>'M4 - Caffeine &amp; Energy'!K113</f>
        <v/>
      </c>
      <c r="G113" s="30">
        <f>'M4 - Caffeine &amp; Energy'!F113</f>
        <v/>
      </c>
      <c r="H113" s="31">
        <f>IF(AND(ISNUMBER('M4 - Caffeine &amp; Energy'!F113),ISNUMBER('M4 - Caffeine &amp; Energy'!K113)),'M4 - Caffeine &amp; Energy'!F113-'M4 - Caffeine &amp; Energy'!K113,"")</f>
        <v/>
      </c>
      <c r="I113" s="15" t="inlineStr">
        <is>
          <t>S&amp;S availability/depth vary by listing and time - confirm live.</t>
        </is>
      </c>
    </row>
    <row r="114" ht="26" customHeight="1">
      <c r="A114" s="15" t="inlineStr">
        <is>
          <t>Prime</t>
        </is>
      </c>
      <c r="B114" s="15" t="inlineStr">
        <is>
          <t>Prime Energy | Tropical Punch | single 355mL</t>
        </is>
      </c>
      <c r="C114" s="15" t="inlineStr">
        <is>
          <t>4) Caffeine &amp; energy beverage</t>
        </is>
      </c>
      <c r="D114" s="32">
        <f>'M4 - Caffeine &amp; Energy'!I114</f>
        <v/>
      </c>
      <c r="E114" s="33">
        <f>'M4 - Caffeine &amp; Energy'!J114</f>
        <v/>
      </c>
      <c r="F114" s="31">
        <f>'M4 - Caffeine &amp; Energy'!K114</f>
        <v/>
      </c>
      <c r="G114" s="30">
        <f>'M4 - Caffeine &amp; Energy'!F114</f>
        <v/>
      </c>
      <c r="H114" s="31">
        <f>IF(AND(ISNUMBER('M4 - Caffeine &amp; Energy'!F114),ISNUMBER('M4 - Caffeine &amp; Energy'!K114)),'M4 - Caffeine &amp; Energy'!F114-'M4 - Caffeine &amp; Energy'!K114,"")</f>
        <v/>
      </c>
      <c r="I114" s="15" t="inlineStr">
        <is>
          <t>S&amp;S availability/depth vary by listing and time - confirm live.</t>
        </is>
      </c>
    </row>
    <row r="115" ht="26" customHeight="1">
      <c r="A115" s="15" t="inlineStr">
        <is>
          <t>Prime</t>
        </is>
      </c>
      <c r="B115" s="15" t="inlineStr">
        <is>
          <t>Prime Energy | Tropical Punch | 8-pack 355mL</t>
        </is>
      </c>
      <c r="C115" s="15" t="inlineStr">
        <is>
          <t>4) Caffeine &amp; energy beverage</t>
        </is>
      </c>
      <c r="D115" s="32">
        <f>'M4 - Caffeine &amp; Energy'!I115</f>
        <v/>
      </c>
      <c r="E115" s="33">
        <f>'M4 - Caffeine &amp; Energy'!J115</f>
        <v/>
      </c>
      <c r="F115" s="31">
        <f>'M4 - Caffeine &amp; Energy'!K115</f>
        <v/>
      </c>
      <c r="G115" s="30">
        <f>'M4 - Caffeine &amp; Energy'!F115</f>
        <v/>
      </c>
      <c r="H115" s="31">
        <f>IF(AND(ISNUMBER('M4 - Caffeine &amp; Energy'!F115),ISNUMBER('M4 - Caffeine &amp; Energy'!K115)),'M4 - Caffeine &amp; Energy'!F115-'M4 - Caffeine &amp; Energy'!K115,"")</f>
        <v/>
      </c>
      <c r="I115" s="15" t="inlineStr">
        <is>
          <t>S&amp;S availability/depth vary by listing and time - confirm live.</t>
        </is>
      </c>
    </row>
    <row r="116" ht="26" customHeight="1">
      <c r="A116" s="15" t="inlineStr">
        <is>
          <t>Prime</t>
        </is>
      </c>
      <c r="B116" s="15" t="inlineStr">
        <is>
          <t>Prime Energy | Tropical Punch | 12-pack 355mL</t>
        </is>
      </c>
      <c r="C116" s="15" t="inlineStr">
        <is>
          <t>4) Caffeine &amp; energy beverage</t>
        </is>
      </c>
      <c r="D116" s="32">
        <f>'M4 - Caffeine &amp; Energy'!I116</f>
        <v/>
      </c>
      <c r="E116" s="33">
        <f>'M4 - Caffeine &amp; Energy'!J116</f>
        <v/>
      </c>
      <c r="F116" s="31">
        <f>'M4 - Caffeine &amp; Energy'!K116</f>
        <v/>
      </c>
      <c r="G116" s="30">
        <f>'M4 - Caffeine &amp; Energy'!F116</f>
        <v/>
      </c>
      <c r="H116" s="31">
        <f>IF(AND(ISNUMBER('M4 - Caffeine &amp; Energy'!F116),ISNUMBER('M4 - Caffeine &amp; Energy'!K116)),'M4 - Caffeine &amp; Energy'!F116-'M4 - Caffeine &amp; Energy'!K116,"")</f>
        <v/>
      </c>
      <c r="I116" s="15" t="inlineStr">
        <is>
          <t>S&amp;S availability/depth vary by listing and time - confirm live.</t>
        </is>
      </c>
    </row>
    <row r="117" ht="26" customHeight="1">
      <c r="A117" s="15" t="inlineStr">
        <is>
          <t>Prime</t>
        </is>
      </c>
      <c r="B117" s="15" t="inlineStr">
        <is>
          <t>Prime Energy | Tropical Punch | 15-pack 355mL</t>
        </is>
      </c>
      <c r="C117" s="15" t="inlineStr">
        <is>
          <t>4) Caffeine &amp; energy beverage</t>
        </is>
      </c>
      <c r="D117" s="32">
        <f>'M4 - Caffeine &amp; Energy'!I117</f>
        <v/>
      </c>
      <c r="E117" s="33">
        <f>'M4 - Caffeine &amp; Energy'!J117</f>
        <v/>
      </c>
      <c r="F117" s="31">
        <f>'M4 - Caffeine &amp; Energy'!K117</f>
        <v/>
      </c>
      <c r="G117" s="30">
        <f>'M4 - Caffeine &amp; Energy'!F117</f>
        <v/>
      </c>
      <c r="H117" s="31">
        <f>IF(AND(ISNUMBER('M4 - Caffeine &amp; Energy'!F117),ISNUMBER('M4 - Caffeine &amp; Energy'!K117)),'M4 - Caffeine &amp; Energy'!F117-'M4 - Caffeine &amp; Energy'!K117,"")</f>
        <v/>
      </c>
      <c r="I117" s="15" t="inlineStr">
        <is>
          <t>S&amp;S availability/depth vary by listing and time - confirm live.</t>
        </is>
      </c>
    </row>
    <row r="118" ht="26" customHeight="1">
      <c r="A118" s="15" t="inlineStr">
        <is>
          <t>Prime</t>
        </is>
      </c>
      <c r="B118" s="15" t="inlineStr">
        <is>
          <t>Prime Energy | Tropical Punch | 18-pack 355mL</t>
        </is>
      </c>
      <c r="C118" s="15" t="inlineStr">
        <is>
          <t>4) Caffeine &amp; energy beverage</t>
        </is>
      </c>
      <c r="D118" s="32">
        <f>'M4 - Caffeine &amp; Energy'!I118</f>
        <v/>
      </c>
      <c r="E118" s="33">
        <f>'M4 - Caffeine &amp; Energy'!J118</f>
        <v/>
      </c>
      <c r="F118" s="31">
        <f>'M4 - Caffeine &amp; Energy'!K118</f>
        <v/>
      </c>
      <c r="G118" s="30">
        <f>'M4 - Caffeine &amp; Energy'!F118</f>
        <v/>
      </c>
      <c r="H118" s="31">
        <f>IF(AND(ISNUMBER('M4 - Caffeine &amp; Energy'!F118),ISNUMBER('M4 - Caffeine &amp; Energy'!K118)),'M4 - Caffeine &amp; Energy'!F118-'M4 - Caffeine &amp; Energy'!K118,"")</f>
        <v/>
      </c>
      <c r="I118" s="15" t="inlineStr">
        <is>
          <t>S&amp;S availability/depth vary by listing and time - confirm live.</t>
        </is>
      </c>
    </row>
    <row r="119" ht="26" customHeight="1">
      <c r="A119" s="15" t="inlineStr">
        <is>
          <t>Prime</t>
        </is>
      </c>
      <c r="B119" s="15" t="inlineStr">
        <is>
          <t>Prime Energy | Tropical Punch | 24-pack 355mL</t>
        </is>
      </c>
      <c r="C119" s="15" t="inlineStr">
        <is>
          <t>4) Caffeine &amp; energy beverage</t>
        </is>
      </c>
      <c r="D119" s="32">
        <f>'M4 - Caffeine &amp; Energy'!I119</f>
        <v/>
      </c>
      <c r="E119" s="33">
        <f>'M4 - Caffeine &amp; Energy'!J119</f>
        <v/>
      </c>
      <c r="F119" s="31">
        <f>'M4 - Caffeine &amp; Energy'!K119</f>
        <v/>
      </c>
      <c r="G119" s="30">
        <f>'M4 - Caffeine &amp; Energy'!F119</f>
        <v/>
      </c>
      <c r="H119" s="31">
        <f>IF(AND(ISNUMBER('M4 - Caffeine &amp; Energy'!F119),ISNUMBER('M4 - Caffeine &amp; Energy'!K119)),'M4 - Caffeine &amp; Energy'!F119-'M4 - Caffeine &amp; Energy'!K119,"")</f>
        <v/>
      </c>
      <c r="I119" s="15" t="inlineStr">
        <is>
          <t>S&amp;S availability/depth vary by listing and time - confirm live.</t>
        </is>
      </c>
    </row>
    <row r="120" ht="26" customHeight="1">
      <c r="A120" s="15" t="inlineStr">
        <is>
          <t>Prime</t>
        </is>
      </c>
      <c r="B120" s="15" t="inlineStr">
        <is>
          <t>Prime Energy | Lemon Lime | single 355mL</t>
        </is>
      </c>
      <c r="C120" s="15" t="inlineStr">
        <is>
          <t>4) Caffeine &amp; energy beverage</t>
        </is>
      </c>
      <c r="D120" s="32">
        <f>'M4 - Caffeine &amp; Energy'!I120</f>
        <v/>
      </c>
      <c r="E120" s="33">
        <f>'M4 - Caffeine &amp; Energy'!J120</f>
        <v/>
      </c>
      <c r="F120" s="31">
        <f>'M4 - Caffeine &amp; Energy'!K120</f>
        <v/>
      </c>
      <c r="G120" s="30">
        <f>'M4 - Caffeine &amp; Energy'!F120</f>
        <v/>
      </c>
      <c r="H120" s="31">
        <f>IF(AND(ISNUMBER('M4 - Caffeine &amp; Energy'!F120),ISNUMBER('M4 - Caffeine &amp; Energy'!K120)),'M4 - Caffeine &amp; Energy'!F120-'M4 - Caffeine &amp; Energy'!K120,"")</f>
        <v/>
      </c>
      <c r="I120" s="15" t="inlineStr">
        <is>
          <t>S&amp;S availability/depth vary by listing and time - confirm live.</t>
        </is>
      </c>
    </row>
    <row r="121" ht="26" customHeight="1">
      <c r="A121" s="15" t="inlineStr">
        <is>
          <t>Prime</t>
        </is>
      </c>
      <c r="B121" s="15" t="inlineStr">
        <is>
          <t>Prime Energy | Lemon Lime | 8-pack 355mL</t>
        </is>
      </c>
      <c r="C121" s="15" t="inlineStr">
        <is>
          <t>4) Caffeine &amp; energy beverage</t>
        </is>
      </c>
      <c r="D121" s="32">
        <f>'M4 - Caffeine &amp; Energy'!I121</f>
        <v/>
      </c>
      <c r="E121" s="33">
        <f>'M4 - Caffeine &amp; Energy'!J121</f>
        <v/>
      </c>
      <c r="F121" s="31">
        <f>'M4 - Caffeine &amp; Energy'!K121</f>
        <v/>
      </c>
      <c r="G121" s="30">
        <f>'M4 - Caffeine &amp; Energy'!F121</f>
        <v/>
      </c>
      <c r="H121" s="31">
        <f>IF(AND(ISNUMBER('M4 - Caffeine &amp; Energy'!F121),ISNUMBER('M4 - Caffeine &amp; Energy'!K121)),'M4 - Caffeine &amp; Energy'!F121-'M4 - Caffeine &amp; Energy'!K121,"")</f>
        <v/>
      </c>
      <c r="I121" s="15" t="inlineStr">
        <is>
          <t>S&amp;S availability/depth vary by listing and time - confirm live.</t>
        </is>
      </c>
    </row>
    <row r="122" ht="26" customHeight="1">
      <c r="A122" s="15" t="inlineStr">
        <is>
          <t>Prime</t>
        </is>
      </c>
      <c r="B122" s="15" t="inlineStr">
        <is>
          <t>Prime Energy | Lemon Lime | 12-pack 355mL</t>
        </is>
      </c>
      <c r="C122" s="15" t="inlineStr">
        <is>
          <t>4) Caffeine &amp; energy beverage</t>
        </is>
      </c>
      <c r="D122" s="32">
        <f>'M4 - Caffeine &amp; Energy'!I122</f>
        <v/>
      </c>
      <c r="E122" s="33">
        <f>'M4 - Caffeine &amp; Energy'!J122</f>
        <v/>
      </c>
      <c r="F122" s="31">
        <f>'M4 - Caffeine &amp; Energy'!K122</f>
        <v/>
      </c>
      <c r="G122" s="30">
        <f>'M4 - Caffeine &amp; Energy'!F122</f>
        <v/>
      </c>
      <c r="H122" s="31">
        <f>IF(AND(ISNUMBER('M4 - Caffeine &amp; Energy'!F122),ISNUMBER('M4 - Caffeine &amp; Energy'!K122)),'M4 - Caffeine &amp; Energy'!F122-'M4 - Caffeine &amp; Energy'!K122,"")</f>
        <v/>
      </c>
      <c r="I122" s="15" t="inlineStr">
        <is>
          <t>S&amp;S availability/depth vary by listing and time - confirm live.</t>
        </is>
      </c>
    </row>
    <row r="123" ht="26" customHeight="1">
      <c r="A123" s="15" t="inlineStr">
        <is>
          <t>Prime</t>
        </is>
      </c>
      <c r="B123" s="15" t="inlineStr">
        <is>
          <t>Prime Energy | Lemon Lime | 15-pack 355mL</t>
        </is>
      </c>
      <c r="C123" s="15" t="inlineStr">
        <is>
          <t>4) Caffeine &amp; energy beverage</t>
        </is>
      </c>
      <c r="D123" s="32">
        <f>'M4 - Caffeine &amp; Energy'!I123</f>
        <v/>
      </c>
      <c r="E123" s="33">
        <f>'M4 - Caffeine &amp; Energy'!J123</f>
        <v/>
      </c>
      <c r="F123" s="31">
        <f>'M4 - Caffeine &amp; Energy'!K123</f>
        <v/>
      </c>
      <c r="G123" s="30">
        <f>'M4 - Caffeine &amp; Energy'!F123</f>
        <v/>
      </c>
      <c r="H123" s="31">
        <f>IF(AND(ISNUMBER('M4 - Caffeine &amp; Energy'!F123),ISNUMBER('M4 - Caffeine &amp; Energy'!K123)),'M4 - Caffeine &amp; Energy'!F123-'M4 - Caffeine &amp; Energy'!K123,"")</f>
        <v/>
      </c>
      <c r="I123" s="15" t="inlineStr">
        <is>
          <t>S&amp;S availability/depth vary by listing and time - confirm live.</t>
        </is>
      </c>
    </row>
    <row r="124" ht="26" customHeight="1">
      <c r="A124" s="15" t="inlineStr">
        <is>
          <t>Prime</t>
        </is>
      </c>
      <c r="B124" s="15" t="inlineStr">
        <is>
          <t>Prime Energy | Lemon Lime | 18-pack 355mL</t>
        </is>
      </c>
      <c r="C124" s="15" t="inlineStr">
        <is>
          <t>4) Caffeine &amp; energy beverage</t>
        </is>
      </c>
      <c r="D124" s="32">
        <f>'M4 - Caffeine &amp; Energy'!I124</f>
        <v/>
      </c>
      <c r="E124" s="33">
        <f>'M4 - Caffeine &amp; Energy'!J124</f>
        <v/>
      </c>
      <c r="F124" s="31">
        <f>'M4 - Caffeine &amp; Energy'!K124</f>
        <v/>
      </c>
      <c r="G124" s="30">
        <f>'M4 - Caffeine &amp; Energy'!F124</f>
        <v/>
      </c>
      <c r="H124" s="31">
        <f>IF(AND(ISNUMBER('M4 - Caffeine &amp; Energy'!F124),ISNUMBER('M4 - Caffeine &amp; Energy'!K124)),'M4 - Caffeine &amp; Energy'!F124-'M4 - Caffeine &amp; Energy'!K124,"")</f>
        <v/>
      </c>
      <c r="I124" s="15" t="inlineStr">
        <is>
          <t>S&amp;S availability/depth vary by listing and time - confirm live.</t>
        </is>
      </c>
    </row>
    <row r="125" ht="26" customHeight="1">
      <c r="A125" s="15" t="inlineStr">
        <is>
          <t>Prime</t>
        </is>
      </c>
      <c r="B125" s="15" t="inlineStr">
        <is>
          <t>Prime Energy | Lemon Lime | 24-pack 355mL</t>
        </is>
      </c>
      <c r="C125" s="15" t="inlineStr">
        <is>
          <t>4) Caffeine &amp; energy beverage</t>
        </is>
      </c>
      <c r="D125" s="32">
        <f>'M4 - Caffeine &amp; Energy'!I125</f>
        <v/>
      </c>
      <c r="E125" s="33">
        <f>'M4 - Caffeine &amp; Energy'!J125</f>
        <v/>
      </c>
      <c r="F125" s="31">
        <f>'M4 - Caffeine &amp; Energy'!K125</f>
        <v/>
      </c>
      <c r="G125" s="30">
        <f>'M4 - Caffeine &amp; Energy'!F125</f>
        <v/>
      </c>
      <c r="H125" s="31">
        <f>IF(AND(ISNUMBER('M4 - Caffeine &amp; Energy'!F125),ISNUMBER('M4 - Caffeine &amp; Energy'!K125)),'M4 - Caffeine &amp; Energy'!F125-'M4 - Caffeine &amp; Energy'!K125,"")</f>
        <v/>
      </c>
      <c r="I125" s="15" t="inlineStr">
        <is>
          <t>S&amp;S availability/depth vary by listing and time - confirm live.</t>
        </is>
      </c>
    </row>
    <row r="126" ht="26" customHeight="1">
      <c r="A126" s="15" t="inlineStr">
        <is>
          <t>Prime</t>
        </is>
      </c>
      <c r="B126" s="15" t="inlineStr">
        <is>
          <t>Prime Energy | Ice Pop | single 355mL</t>
        </is>
      </c>
      <c r="C126" s="15" t="inlineStr">
        <is>
          <t>4) Caffeine &amp; energy beverage</t>
        </is>
      </c>
      <c r="D126" s="32">
        <f>'M4 - Caffeine &amp; Energy'!I126</f>
        <v/>
      </c>
      <c r="E126" s="33">
        <f>'M4 - Caffeine &amp; Energy'!J126</f>
        <v/>
      </c>
      <c r="F126" s="31">
        <f>'M4 - Caffeine &amp; Energy'!K126</f>
        <v/>
      </c>
      <c r="G126" s="30">
        <f>'M4 - Caffeine &amp; Energy'!F126</f>
        <v/>
      </c>
      <c r="H126" s="31">
        <f>IF(AND(ISNUMBER('M4 - Caffeine &amp; Energy'!F126),ISNUMBER('M4 - Caffeine &amp; Energy'!K126)),'M4 - Caffeine &amp; Energy'!F126-'M4 - Caffeine &amp; Energy'!K126,"")</f>
        <v/>
      </c>
      <c r="I126" s="15" t="inlineStr">
        <is>
          <t>S&amp;S availability/depth vary by listing and time - confirm live.</t>
        </is>
      </c>
    </row>
    <row r="127" ht="26" customHeight="1">
      <c r="A127" s="15" t="inlineStr">
        <is>
          <t>Prime</t>
        </is>
      </c>
      <c r="B127" s="15" t="inlineStr">
        <is>
          <t>Prime Energy | Ice Pop | 8-pack 355mL</t>
        </is>
      </c>
      <c r="C127" s="15" t="inlineStr">
        <is>
          <t>4) Caffeine &amp; energy beverage</t>
        </is>
      </c>
      <c r="D127" s="32">
        <f>'M4 - Caffeine &amp; Energy'!I127</f>
        <v/>
      </c>
      <c r="E127" s="33">
        <f>'M4 - Caffeine &amp; Energy'!J127</f>
        <v/>
      </c>
      <c r="F127" s="31">
        <f>'M4 - Caffeine &amp; Energy'!K127</f>
        <v/>
      </c>
      <c r="G127" s="30">
        <f>'M4 - Caffeine &amp; Energy'!F127</f>
        <v/>
      </c>
      <c r="H127" s="31">
        <f>IF(AND(ISNUMBER('M4 - Caffeine &amp; Energy'!F127),ISNUMBER('M4 - Caffeine &amp; Energy'!K127)),'M4 - Caffeine &amp; Energy'!F127-'M4 - Caffeine &amp; Energy'!K127,"")</f>
        <v/>
      </c>
      <c r="I127" s="15" t="inlineStr">
        <is>
          <t>S&amp;S availability/depth vary by listing and time - confirm live.</t>
        </is>
      </c>
    </row>
    <row r="128" ht="26" customHeight="1">
      <c r="A128" s="15" t="inlineStr">
        <is>
          <t>Prime</t>
        </is>
      </c>
      <c r="B128" s="15" t="inlineStr">
        <is>
          <t>Prime Energy | Ice Pop | 12-pack 355mL</t>
        </is>
      </c>
      <c r="C128" s="15" t="inlineStr">
        <is>
          <t>4) Caffeine &amp; energy beverage</t>
        </is>
      </c>
      <c r="D128" s="32">
        <f>'M4 - Caffeine &amp; Energy'!I128</f>
        <v/>
      </c>
      <c r="E128" s="33">
        <f>'M4 - Caffeine &amp; Energy'!J128</f>
        <v/>
      </c>
      <c r="F128" s="31">
        <f>'M4 - Caffeine &amp; Energy'!K128</f>
        <v/>
      </c>
      <c r="G128" s="30">
        <f>'M4 - Caffeine &amp; Energy'!F128</f>
        <v/>
      </c>
      <c r="H128" s="31">
        <f>IF(AND(ISNUMBER('M4 - Caffeine &amp; Energy'!F128),ISNUMBER('M4 - Caffeine &amp; Energy'!K128)),'M4 - Caffeine &amp; Energy'!F128-'M4 - Caffeine &amp; Energy'!K128,"")</f>
        <v/>
      </c>
      <c r="I128" s="15" t="inlineStr">
        <is>
          <t>S&amp;S availability/depth vary by listing and time - confirm live.</t>
        </is>
      </c>
    </row>
    <row r="129" ht="26" customHeight="1">
      <c r="A129" s="15" t="inlineStr">
        <is>
          <t>Prime</t>
        </is>
      </c>
      <c r="B129" s="15" t="inlineStr">
        <is>
          <t>Prime Energy | Ice Pop | 15-pack 355mL</t>
        </is>
      </c>
      <c r="C129" s="15" t="inlineStr">
        <is>
          <t>4) Caffeine &amp; energy beverage</t>
        </is>
      </c>
      <c r="D129" s="32">
        <f>'M4 - Caffeine &amp; Energy'!I129</f>
        <v/>
      </c>
      <c r="E129" s="33">
        <f>'M4 - Caffeine &amp; Energy'!J129</f>
        <v/>
      </c>
      <c r="F129" s="31">
        <f>'M4 - Caffeine &amp; Energy'!K129</f>
        <v/>
      </c>
      <c r="G129" s="30">
        <f>'M4 - Caffeine &amp; Energy'!F129</f>
        <v/>
      </c>
      <c r="H129" s="31">
        <f>IF(AND(ISNUMBER('M4 - Caffeine &amp; Energy'!F129),ISNUMBER('M4 - Caffeine &amp; Energy'!K129)),'M4 - Caffeine &amp; Energy'!F129-'M4 - Caffeine &amp; Energy'!K129,"")</f>
        <v/>
      </c>
      <c r="I129" s="15" t="inlineStr">
        <is>
          <t>S&amp;S availability/depth vary by listing and time - confirm live.</t>
        </is>
      </c>
    </row>
    <row r="130" ht="26" customHeight="1">
      <c r="A130" s="15" t="inlineStr">
        <is>
          <t>Prime</t>
        </is>
      </c>
      <c r="B130" s="15" t="inlineStr">
        <is>
          <t>Prime Energy | Ice Pop | 18-pack 355mL</t>
        </is>
      </c>
      <c r="C130" s="15" t="inlineStr">
        <is>
          <t>4) Caffeine &amp; energy beverage</t>
        </is>
      </c>
      <c r="D130" s="32">
        <f>'M4 - Caffeine &amp; Energy'!I130</f>
        <v/>
      </c>
      <c r="E130" s="33">
        <f>'M4 - Caffeine &amp; Energy'!J130</f>
        <v/>
      </c>
      <c r="F130" s="31">
        <f>'M4 - Caffeine &amp; Energy'!K130</f>
        <v/>
      </c>
      <c r="G130" s="30">
        <f>'M4 - Caffeine &amp; Energy'!F130</f>
        <v/>
      </c>
      <c r="H130" s="31">
        <f>IF(AND(ISNUMBER('M4 - Caffeine &amp; Energy'!F130),ISNUMBER('M4 - Caffeine &amp; Energy'!K130)),'M4 - Caffeine &amp; Energy'!F130-'M4 - Caffeine &amp; Energy'!K130,"")</f>
        <v/>
      </c>
      <c r="I130" s="15" t="inlineStr">
        <is>
          <t>S&amp;S availability/depth vary by listing and time - confirm live.</t>
        </is>
      </c>
    </row>
    <row r="131" ht="26" customHeight="1">
      <c r="A131" s="15" t="inlineStr">
        <is>
          <t>Prime</t>
        </is>
      </c>
      <c r="B131" s="15" t="inlineStr">
        <is>
          <t>Prime Energy | Ice Pop | 24-pack 355mL</t>
        </is>
      </c>
      <c r="C131" s="15" t="inlineStr">
        <is>
          <t>4) Caffeine &amp; energy beverage</t>
        </is>
      </c>
      <c r="D131" s="32">
        <f>'M4 - Caffeine &amp; Energy'!I131</f>
        <v/>
      </c>
      <c r="E131" s="33">
        <f>'M4 - Caffeine &amp; Energy'!J131</f>
        <v/>
      </c>
      <c r="F131" s="31">
        <f>'M4 - Caffeine &amp; Energy'!K131</f>
        <v/>
      </c>
      <c r="G131" s="30">
        <f>'M4 - Caffeine &amp; Energy'!F131</f>
        <v/>
      </c>
      <c r="H131" s="31">
        <f>IF(AND(ISNUMBER('M4 - Caffeine &amp; Energy'!F131),ISNUMBER('M4 - Caffeine &amp; Energy'!K131)),'M4 - Caffeine &amp; Energy'!F131-'M4 - Caffeine &amp; Energy'!K131,"")</f>
        <v/>
      </c>
      <c r="I131" s="15" t="inlineStr">
        <is>
          <t>S&amp;S availability/depth vary by listing and time - confirm live.</t>
        </is>
      </c>
    </row>
    <row r="132" ht="26" customHeight="1">
      <c r="A132" s="15" t="inlineStr">
        <is>
          <t>Prime</t>
        </is>
      </c>
      <c r="B132" s="15" t="inlineStr">
        <is>
          <t>Prime Energy | Strawberry Watermelon | single 355mL</t>
        </is>
      </c>
      <c r="C132" s="15" t="inlineStr">
        <is>
          <t>4) Caffeine &amp; energy beverage</t>
        </is>
      </c>
      <c r="D132" s="32">
        <f>'M4 - Caffeine &amp; Energy'!I132</f>
        <v/>
      </c>
      <c r="E132" s="33">
        <f>'M4 - Caffeine &amp; Energy'!J132</f>
        <v/>
      </c>
      <c r="F132" s="31">
        <f>'M4 - Caffeine &amp; Energy'!K132</f>
        <v/>
      </c>
      <c r="G132" s="30">
        <f>'M4 - Caffeine &amp; Energy'!F132</f>
        <v/>
      </c>
      <c r="H132" s="31">
        <f>IF(AND(ISNUMBER('M4 - Caffeine &amp; Energy'!F132),ISNUMBER('M4 - Caffeine &amp; Energy'!K132)),'M4 - Caffeine &amp; Energy'!F132-'M4 - Caffeine &amp; Energy'!K132,"")</f>
        <v/>
      </c>
      <c r="I132" s="15" t="inlineStr">
        <is>
          <t>S&amp;S availability/depth vary by listing and time - confirm live.</t>
        </is>
      </c>
    </row>
    <row r="133" ht="26" customHeight="1">
      <c r="A133" s="15" t="inlineStr">
        <is>
          <t>Prime</t>
        </is>
      </c>
      <c r="B133" s="15" t="inlineStr">
        <is>
          <t>Prime Energy | Strawberry Watermelon | 8-pack 355mL</t>
        </is>
      </c>
      <c r="C133" s="15" t="inlineStr">
        <is>
          <t>4) Caffeine &amp; energy beverage</t>
        </is>
      </c>
      <c r="D133" s="32">
        <f>'M4 - Caffeine &amp; Energy'!I133</f>
        <v/>
      </c>
      <c r="E133" s="33">
        <f>'M4 - Caffeine &amp; Energy'!J133</f>
        <v/>
      </c>
      <c r="F133" s="31">
        <f>'M4 - Caffeine &amp; Energy'!K133</f>
        <v/>
      </c>
      <c r="G133" s="30">
        <f>'M4 - Caffeine &amp; Energy'!F133</f>
        <v/>
      </c>
      <c r="H133" s="31">
        <f>IF(AND(ISNUMBER('M4 - Caffeine &amp; Energy'!F133),ISNUMBER('M4 - Caffeine &amp; Energy'!K133)),'M4 - Caffeine &amp; Energy'!F133-'M4 - Caffeine &amp; Energy'!K133,"")</f>
        <v/>
      </c>
      <c r="I133" s="15" t="inlineStr">
        <is>
          <t>S&amp;S availability/depth vary by listing and time - confirm live.</t>
        </is>
      </c>
    </row>
    <row r="134" ht="26" customHeight="1">
      <c r="A134" s="15" t="inlineStr">
        <is>
          <t>Prime</t>
        </is>
      </c>
      <c r="B134" s="15" t="inlineStr">
        <is>
          <t>Prime Energy | Strawberry Watermelon | 12-pack 355mL</t>
        </is>
      </c>
      <c r="C134" s="15" t="inlineStr">
        <is>
          <t>4) Caffeine &amp; energy beverage</t>
        </is>
      </c>
      <c r="D134" s="32">
        <f>'M4 - Caffeine &amp; Energy'!I134</f>
        <v/>
      </c>
      <c r="E134" s="33">
        <f>'M4 - Caffeine &amp; Energy'!J134</f>
        <v/>
      </c>
      <c r="F134" s="31">
        <f>'M4 - Caffeine &amp; Energy'!K134</f>
        <v/>
      </c>
      <c r="G134" s="30">
        <f>'M4 - Caffeine &amp; Energy'!F134</f>
        <v/>
      </c>
      <c r="H134" s="31">
        <f>IF(AND(ISNUMBER('M4 - Caffeine &amp; Energy'!F134),ISNUMBER('M4 - Caffeine &amp; Energy'!K134)),'M4 - Caffeine &amp; Energy'!F134-'M4 - Caffeine &amp; Energy'!K134,"")</f>
        <v/>
      </c>
      <c r="I134" s="15" t="inlineStr">
        <is>
          <t>S&amp;S availability/depth vary by listing and time - confirm live.</t>
        </is>
      </c>
    </row>
    <row r="135" ht="26" customHeight="1">
      <c r="A135" s="15" t="inlineStr">
        <is>
          <t>Prime</t>
        </is>
      </c>
      <c r="B135" s="15" t="inlineStr">
        <is>
          <t>Prime Energy | Strawberry Watermelon | 15-pack 355mL</t>
        </is>
      </c>
      <c r="C135" s="15" t="inlineStr">
        <is>
          <t>4) Caffeine &amp; energy beverage</t>
        </is>
      </c>
      <c r="D135" s="32">
        <f>'M4 - Caffeine &amp; Energy'!I135</f>
        <v/>
      </c>
      <c r="E135" s="33">
        <f>'M4 - Caffeine &amp; Energy'!J135</f>
        <v/>
      </c>
      <c r="F135" s="31">
        <f>'M4 - Caffeine &amp; Energy'!K135</f>
        <v/>
      </c>
      <c r="G135" s="30">
        <f>'M4 - Caffeine &amp; Energy'!F135</f>
        <v/>
      </c>
      <c r="H135" s="31">
        <f>IF(AND(ISNUMBER('M4 - Caffeine &amp; Energy'!F135),ISNUMBER('M4 - Caffeine &amp; Energy'!K135)),'M4 - Caffeine &amp; Energy'!F135-'M4 - Caffeine &amp; Energy'!K135,"")</f>
        <v/>
      </c>
      <c r="I135" s="15" t="inlineStr">
        <is>
          <t>S&amp;S availability/depth vary by listing and time - confirm live.</t>
        </is>
      </c>
    </row>
    <row r="136" ht="26" customHeight="1">
      <c r="A136" s="15" t="inlineStr">
        <is>
          <t>Prime</t>
        </is>
      </c>
      <c r="B136" s="15" t="inlineStr">
        <is>
          <t>Prime Energy | Strawberry Watermelon | 18-pack 355mL</t>
        </is>
      </c>
      <c r="C136" s="15" t="inlineStr">
        <is>
          <t>4) Caffeine &amp; energy beverage</t>
        </is>
      </c>
      <c r="D136" s="32">
        <f>'M4 - Caffeine &amp; Energy'!I136</f>
        <v/>
      </c>
      <c r="E136" s="33">
        <f>'M4 - Caffeine &amp; Energy'!J136</f>
        <v/>
      </c>
      <c r="F136" s="31">
        <f>'M4 - Caffeine &amp; Energy'!K136</f>
        <v/>
      </c>
      <c r="G136" s="30">
        <f>'M4 - Caffeine &amp; Energy'!F136</f>
        <v/>
      </c>
      <c r="H136" s="31">
        <f>IF(AND(ISNUMBER('M4 - Caffeine &amp; Energy'!F136),ISNUMBER('M4 - Caffeine &amp; Energy'!K136)),'M4 - Caffeine &amp; Energy'!F136-'M4 - Caffeine &amp; Energy'!K136,"")</f>
        <v/>
      </c>
      <c r="I136" s="15" t="inlineStr">
        <is>
          <t>S&amp;S availability/depth vary by listing and time - confirm live.</t>
        </is>
      </c>
    </row>
    <row r="137" ht="26" customHeight="1">
      <c r="A137" s="15" t="inlineStr">
        <is>
          <t>Prime</t>
        </is>
      </c>
      <c r="B137" s="15" t="inlineStr">
        <is>
          <t>Prime Energy | Strawberry Watermelon | 24-pack 355mL</t>
        </is>
      </c>
      <c r="C137" s="15" t="inlineStr">
        <is>
          <t>4) Caffeine &amp; energy beverage</t>
        </is>
      </c>
      <c r="D137" s="32">
        <f>'M4 - Caffeine &amp; Energy'!I137</f>
        <v/>
      </c>
      <c r="E137" s="33">
        <f>'M4 - Caffeine &amp; Energy'!J137</f>
        <v/>
      </c>
      <c r="F137" s="31">
        <f>'M4 - Caffeine &amp; Energy'!K137</f>
        <v/>
      </c>
      <c r="G137" s="30">
        <f>'M4 - Caffeine &amp; Energy'!F137</f>
        <v/>
      </c>
      <c r="H137" s="31">
        <f>IF(AND(ISNUMBER('M4 - Caffeine &amp; Energy'!F137),ISNUMBER('M4 - Caffeine &amp; Energy'!K137)),'M4 - Caffeine &amp; Energy'!F137-'M4 - Caffeine &amp; Energy'!K137,"")</f>
        <v/>
      </c>
      <c r="I137" s="15" t="inlineStr">
        <is>
          <t>S&amp;S availability/depth vary by listing and time - confirm live.</t>
        </is>
      </c>
    </row>
    <row r="138" ht="26" customHeight="1">
      <c r="A138" s="15" t="inlineStr">
        <is>
          <t>C4</t>
        </is>
      </c>
      <c r="B138" s="15" t="inlineStr">
        <is>
          <t>C4 Energy (Performance) | Frozen Bombsicle | single 473mL</t>
        </is>
      </c>
      <c r="C138" s="15" t="inlineStr">
        <is>
          <t>4) Caffeine &amp; energy beverage</t>
        </is>
      </c>
      <c r="D138" s="32">
        <f>'M4 - Caffeine &amp; Energy'!I138</f>
        <v/>
      </c>
      <c r="E138" s="33">
        <f>'M4 - Caffeine &amp; Energy'!J138</f>
        <v/>
      </c>
      <c r="F138" s="31">
        <f>'M4 - Caffeine &amp; Energy'!K138</f>
        <v/>
      </c>
      <c r="G138" s="30">
        <f>'M4 - Caffeine &amp; Energy'!F138</f>
        <v/>
      </c>
      <c r="H138" s="31">
        <f>IF(AND(ISNUMBER('M4 - Caffeine &amp; Energy'!F138),ISNUMBER('M4 - Caffeine &amp; Energy'!K138)),'M4 - Caffeine &amp; Energy'!F138-'M4 - Caffeine &amp; Energy'!K138,"")</f>
        <v/>
      </c>
      <c r="I138" s="15" t="inlineStr">
        <is>
          <t>S&amp;S availability/depth vary by listing and time - confirm live.</t>
        </is>
      </c>
    </row>
    <row r="139" ht="26" customHeight="1">
      <c r="A139" s="15" t="inlineStr">
        <is>
          <t>C4</t>
        </is>
      </c>
      <c r="B139" s="15" t="inlineStr">
        <is>
          <t>C4 Energy (Performance) | Frozen Bombsicle | 8-pack 473mL</t>
        </is>
      </c>
      <c r="C139" s="15" t="inlineStr">
        <is>
          <t>4) Caffeine &amp; energy beverage</t>
        </is>
      </c>
      <c r="D139" s="32">
        <f>'M4 - Caffeine &amp; Energy'!I139</f>
        <v/>
      </c>
      <c r="E139" s="33">
        <f>'M4 - Caffeine &amp; Energy'!J139</f>
        <v/>
      </c>
      <c r="F139" s="31">
        <f>'M4 - Caffeine &amp; Energy'!K139</f>
        <v/>
      </c>
      <c r="G139" s="30">
        <f>'M4 - Caffeine &amp; Energy'!F139</f>
        <v/>
      </c>
      <c r="H139" s="31">
        <f>IF(AND(ISNUMBER('M4 - Caffeine &amp; Energy'!F139),ISNUMBER('M4 - Caffeine &amp; Energy'!K139)),'M4 - Caffeine &amp; Energy'!F139-'M4 - Caffeine &amp; Energy'!K139,"")</f>
        <v/>
      </c>
      <c r="I139" s="15" t="inlineStr">
        <is>
          <t>S&amp;S availability/depth vary by listing and time - confirm live.</t>
        </is>
      </c>
    </row>
    <row r="140" ht="26" customHeight="1">
      <c r="A140" s="15" t="inlineStr">
        <is>
          <t>C4</t>
        </is>
      </c>
      <c r="B140" s="15" t="inlineStr">
        <is>
          <t>C4 Energy (Performance) | Frozen Bombsicle | 12-pack 473mL</t>
        </is>
      </c>
      <c r="C140" s="15" t="inlineStr">
        <is>
          <t>4) Caffeine &amp; energy beverage</t>
        </is>
      </c>
      <c r="D140" s="32">
        <f>'M4 - Caffeine &amp; Energy'!I140</f>
        <v/>
      </c>
      <c r="E140" s="33">
        <f>'M4 - Caffeine &amp; Energy'!J140</f>
        <v/>
      </c>
      <c r="F140" s="31">
        <f>'M4 - Caffeine &amp; Energy'!K140</f>
        <v/>
      </c>
      <c r="G140" s="30">
        <f>'M4 - Caffeine &amp; Energy'!F140</f>
        <v/>
      </c>
      <c r="H140" s="31">
        <f>IF(AND(ISNUMBER('M4 - Caffeine &amp; Energy'!F140),ISNUMBER('M4 - Caffeine &amp; Energy'!K140)),'M4 - Caffeine &amp; Energy'!F140-'M4 - Caffeine &amp; Energy'!K140,"")</f>
        <v/>
      </c>
      <c r="I140" s="15" t="inlineStr">
        <is>
          <t>S&amp;S availability/depth vary by listing and time - confirm live.</t>
        </is>
      </c>
    </row>
    <row r="141" ht="26" customHeight="1">
      <c r="A141" s="15" t="inlineStr">
        <is>
          <t>C4</t>
        </is>
      </c>
      <c r="B141" s="15" t="inlineStr">
        <is>
          <t>C4 Energy (Performance) | Frozen Bombsicle | 18-pack 473mL</t>
        </is>
      </c>
      <c r="C141" s="15" t="inlineStr">
        <is>
          <t>4) Caffeine &amp; energy beverage</t>
        </is>
      </c>
      <c r="D141" s="32">
        <f>'M4 - Caffeine &amp; Energy'!I141</f>
        <v/>
      </c>
      <c r="E141" s="33">
        <f>'M4 - Caffeine &amp; Energy'!J141</f>
        <v/>
      </c>
      <c r="F141" s="31">
        <f>'M4 - Caffeine &amp; Energy'!K141</f>
        <v/>
      </c>
      <c r="G141" s="30">
        <f>'M4 - Caffeine &amp; Energy'!F141</f>
        <v/>
      </c>
      <c r="H141" s="31">
        <f>IF(AND(ISNUMBER('M4 - Caffeine &amp; Energy'!F141),ISNUMBER('M4 - Caffeine &amp; Energy'!K141)),'M4 - Caffeine &amp; Energy'!F141-'M4 - Caffeine &amp; Energy'!K141,"")</f>
        <v/>
      </c>
      <c r="I141" s="15" t="inlineStr">
        <is>
          <t>S&amp;S availability/depth vary by listing and time - confirm live.</t>
        </is>
      </c>
    </row>
    <row r="142" ht="26" customHeight="1">
      <c r="A142" s="15" t="inlineStr">
        <is>
          <t>C4</t>
        </is>
      </c>
      <c r="B142" s="15" t="inlineStr">
        <is>
          <t>C4 Energy (Performance) | Frozen Bombsicle | 24-pack 473mL</t>
        </is>
      </c>
      <c r="C142" s="15" t="inlineStr">
        <is>
          <t>4) Caffeine &amp; energy beverage</t>
        </is>
      </c>
      <c r="D142" s="32">
        <f>'M4 - Caffeine &amp; Energy'!I142</f>
        <v/>
      </c>
      <c r="E142" s="33">
        <f>'M4 - Caffeine &amp; Energy'!J142</f>
        <v/>
      </c>
      <c r="F142" s="31">
        <f>'M4 - Caffeine &amp; Energy'!K142</f>
        <v/>
      </c>
      <c r="G142" s="30">
        <f>'M4 - Caffeine &amp; Energy'!F142</f>
        <v/>
      </c>
      <c r="H142" s="31">
        <f>IF(AND(ISNUMBER('M4 - Caffeine &amp; Energy'!F142),ISNUMBER('M4 - Caffeine &amp; Energy'!K142)),'M4 - Caffeine &amp; Energy'!F142-'M4 - Caffeine &amp; Energy'!K142,"")</f>
        <v/>
      </c>
      <c r="I142" s="15" t="inlineStr">
        <is>
          <t>S&amp;S availability/depth vary by listing and time - confirm live.</t>
        </is>
      </c>
    </row>
    <row r="143" ht="26" customHeight="1">
      <c r="A143" s="15" t="inlineStr">
        <is>
          <t>C4</t>
        </is>
      </c>
      <c r="B143" s="15" t="inlineStr">
        <is>
          <t>C4 Energy (Performance) | Cotton Candy | single 473mL</t>
        </is>
      </c>
      <c r="C143" s="15" t="inlineStr">
        <is>
          <t>4) Caffeine &amp; energy beverage</t>
        </is>
      </c>
      <c r="D143" s="32">
        <f>'M4 - Caffeine &amp; Energy'!I143</f>
        <v/>
      </c>
      <c r="E143" s="33">
        <f>'M4 - Caffeine &amp; Energy'!J143</f>
        <v/>
      </c>
      <c r="F143" s="31">
        <f>'M4 - Caffeine &amp; Energy'!K143</f>
        <v/>
      </c>
      <c r="G143" s="30">
        <f>'M4 - Caffeine &amp; Energy'!F143</f>
        <v/>
      </c>
      <c r="H143" s="31">
        <f>IF(AND(ISNUMBER('M4 - Caffeine &amp; Energy'!F143),ISNUMBER('M4 - Caffeine &amp; Energy'!K143)),'M4 - Caffeine &amp; Energy'!F143-'M4 - Caffeine &amp; Energy'!K143,"")</f>
        <v/>
      </c>
      <c r="I143" s="15" t="inlineStr">
        <is>
          <t>S&amp;S availability/depth vary by listing and time - confirm live.</t>
        </is>
      </c>
    </row>
    <row r="144" ht="26" customHeight="1">
      <c r="A144" s="15" t="inlineStr">
        <is>
          <t>C4</t>
        </is>
      </c>
      <c r="B144" s="15" t="inlineStr">
        <is>
          <t>C4 Energy (Performance) | Cotton Candy | 8-pack 473mL</t>
        </is>
      </c>
      <c r="C144" s="15" t="inlineStr">
        <is>
          <t>4) Caffeine &amp; energy beverage</t>
        </is>
      </c>
      <c r="D144" s="32">
        <f>'M4 - Caffeine &amp; Energy'!I144</f>
        <v/>
      </c>
      <c r="E144" s="33">
        <f>'M4 - Caffeine &amp; Energy'!J144</f>
        <v/>
      </c>
      <c r="F144" s="31">
        <f>'M4 - Caffeine &amp; Energy'!K144</f>
        <v/>
      </c>
      <c r="G144" s="30">
        <f>'M4 - Caffeine &amp; Energy'!F144</f>
        <v/>
      </c>
      <c r="H144" s="31">
        <f>IF(AND(ISNUMBER('M4 - Caffeine &amp; Energy'!F144),ISNUMBER('M4 - Caffeine &amp; Energy'!K144)),'M4 - Caffeine &amp; Energy'!F144-'M4 - Caffeine &amp; Energy'!K144,"")</f>
        <v/>
      </c>
      <c r="I144" s="15" t="inlineStr">
        <is>
          <t>S&amp;S availability/depth vary by listing and time - confirm live.</t>
        </is>
      </c>
    </row>
    <row r="145" ht="26" customHeight="1">
      <c r="A145" s="15" t="inlineStr">
        <is>
          <t>C4</t>
        </is>
      </c>
      <c r="B145" s="15" t="inlineStr">
        <is>
          <t>C4 Energy (Performance) | Cotton Candy | 12-pack 473mL</t>
        </is>
      </c>
      <c r="C145" s="15" t="inlineStr">
        <is>
          <t>4) Caffeine &amp; energy beverage</t>
        </is>
      </c>
      <c r="D145" s="32">
        <f>'M4 - Caffeine &amp; Energy'!I145</f>
        <v/>
      </c>
      <c r="E145" s="33">
        <f>'M4 - Caffeine &amp; Energy'!J145</f>
        <v/>
      </c>
      <c r="F145" s="31">
        <f>'M4 - Caffeine &amp; Energy'!K145</f>
        <v/>
      </c>
      <c r="G145" s="30">
        <f>'M4 - Caffeine &amp; Energy'!F145</f>
        <v/>
      </c>
      <c r="H145" s="31">
        <f>IF(AND(ISNUMBER('M4 - Caffeine &amp; Energy'!F145),ISNUMBER('M4 - Caffeine &amp; Energy'!K145)),'M4 - Caffeine &amp; Energy'!F145-'M4 - Caffeine &amp; Energy'!K145,"")</f>
        <v/>
      </c>
      <c r="I145" s="15" t="inlineStr">
        <is>
          <t>S&amp;S availability/depth vary by listing and time - confirm live.</t>
        </is>
      </c>
    </row>
    <row r="146" ht="26" customHeight="1">
      <c r="A146" s="15" t="inlineStr">
        <is>
          <t>C4</t>
        </is>
      </c>
      <c r="B146" s="15" t="inlineStr">
        <is>
          <t>C4 Energy (Performance) | Cotton Candy | 18-pack 473mL</t>
        </is>
      </c>
      <c r="C146" s="15" t="inlineStr">
        <is>
          <t>4) Caffeine &amp; energy beverage</t>
        </is>
      </c>
      <c r="D146" s="32">
        <f>'M4 - Caffeine &amp; Energy'!I146</f>
        <v/>
      </c>
      <c r="E146" s="33">
        <f>'M4 - Caffeine &amp; Energy'!J146</f>
        <v/>
      </c>
      <c r="F146" s="31">
        <f>'M4 - Caffeine &amp; Energy'!K146</f>
        <v/>
      </c>
      <c r="G146" s="30">
        <f>'M4 - Caffeine &amp; Energy'!F146</f>
        <v/>
      </c>
      <c r="H146" s="31">
        <f>IF(AND(ISNUMBER('M4 - Caffeine &amp; Energy'!F146),ISNUMBER('M4 - Caffeine &amp; Energy'!K146)),'M4 - Caffeine &amp; Energy'!F146-'M4 - Caffeine &amp; Energy'!K146,"")</f>
        <v/>
      </c>
      <c r="I146" s="15" t="inlineStr">
        <is>
          <t>S&amp;S availability/depth vary by listing and time - confirm live.</t>
        </is>
      </c>
    </row>
    <row r="147" ht="26" customHeight="1">
      <c r="A147" s="15" t="inlineStr">
        <is>
          <t>C4</t>
        </is>
      </c>
      <c r="B147" s="15" t="inlineStr">
        <is>
          <t>C4 Energy (Performance) | Cotton Candy | 24-pack 473mL</t>
        </is>
      </c>
      <c r="C147" s="15" t="inlineStr">
        <is>
          <t>4) Caffeine &amp; energy beverage</t>
        </is>
      </c>
      <c r="D147" s="32">
        <f>'M4 - Caffeine &amp; Energy'!I147</f>
        <v/>
      </c>
      <c r="E147" s="33">
        <f>'M4 - Caffeine &amp; Energy'!J147</f>
        <v/>
      </c>
      <c r="F147" s="31">
        <f>'M4 - Caffeine &amp; Energy'!K147</f>
        <v/>
      </c>
      <c r="G147" s="30">
        <f>'M4 - Caffeine &amp; Energy'!F147</f>
        <v/>
      </c>
      <c r="H147" s="31">
        <f>IF(AND(ISNUMBER('M4 - Caffeine &amp; Energy'!F147),ISNUMBER('M4 - Caffeine &amp; Energy'!K147)),'M4 - Caffeine &amp; Energy'!F147-'M4 - Caffeine &amp; Energy'!K147,"")</f>
        <v/>
      </c>
      <c r="I147" s="15" t="inlineStr">
        <is>
          <t>S&amp;S availability/depth vary by listing and time - confirm live.</t>
        </is>
      </c>
    </row>
    <row r="148" ht="26" customHeight="1">
      <c r="A148" s="15" t="inlineStr">
        <is>
          <t>C4</t>
        </is>
      </c>
      <c r="B148" s="15" t="inlineStr">
        <is>
          <t>C4 Energy (Performance) | Strawberry Watermelon | single 473mL</t>
        </is>
      </c>
      <c r="C148" s="15" t="inlineStr">
        <is>
          <t>4) Caffeine &amp; energy beverage</t>
        </is>
      </c>
      <c r="D148" s="32">
        <f>'M4 - Caffeine &amp; Energy'!I148</f>
        <v/>
      </c>
      <c r="E148" s="33">
        <f>'M4 - Caffeine &amp; Energy'!J148</f>
        <v/>
      </c>
      <c r="F148" s="31">
        <f>'M4 - Caffeine &amp; Energy'!K148</f>
        <v/>
      </c>
      <c r="G148" s="30">
        <f>'M4 - Caffeine &amp; Energy'!F148</f>
        <v/>
      </c>
      <c r="H148" s="31">
        <f>IF(AND(ISNUMBER('M4 - Caffeine &amp; Energy'!F148),ISNUMBER('M4 - Caffeine &amp; Energy'!K148)),'M4 - Caffeine &amp; Energy'!F148-'M4 - Caffeine &amp; Energy'!K148,"")</f>
        <v/>
      </c>
      <c r="I148" s="15" t="inlineStr">
        <is>
          <t>S&amp;S availability/depth vary by listing and time - confirm live.</t>
        </is>
      </c>
    </row>
    <row r="149" ht="26" customHeight="1">
      <c r="A149" s="15" t="inlineStr">
        <is>
          <t>C4</t>
        </is>
      </c>
      <c r="B149" s="15" t="inlineStr">
        <is>
          <t>C4 Energy (Performance) | Strawberry Watermelon | 8-pack 473mL</t>
        </is>
      </c>
      <c r="C149" s="15" t="inlineStr">
        <is>
          <t>4) Caffeine &amp; energy beverage</t>
        </is>
      </c>
      <c r="D149" s="32">
        <f>'M4 - Caffeine &amp; Energy'!I149</f>
        <v/>
      </c>
      <c r="E149" s="33">
        <f>'M4 - Caffeine &amp; Energy'!J149</f>
        <v/>
      </c>
      <c r="F149" s="31">
        <f>'M4 - Caffeine &amp; Energy'!K149</f>
        <v/>
      </c>
      <c r="G149" s="30">
        <f>'M4 - Caffeine &amp; Energy'!F149</f>
        <v/>
      </c>
      <c r="H149" s="31">
        <f>IF(AND(ISNUMBER('M4 - Caffeine &amp; Energy'!F149),ISNUMBER('M4 - Caffeine &amp; Energy'!K149)),'M4 - Caffeine &amp; Energy'!F149-'M4 - Caffeine &amp; Energy'!K149,"")</f>
        <v/>
      </c>
      <c r="I149" s="15" t="inlineStr">
        <is>
          <t>S&amp;S availability/depth vary by listing and time - confirm live.</t>
        </is>
      </c>
    </row>
    <row r="150" ht="26" customHeight="1">
      <c r="A150" s="15" t="inlineStr">
        <is>
          <t>C4</t>
        </is>
      </c>
      <c r="B150" s="15" t="inlineStr">
        <is>
          <t>C4 Energy (Performance) | Strawberry Watermelon | 12-pack 473mL</t>
        </is>
      </c>
      <c r="C150" s="15" t="inlineStr">
        <is>
          <t>4) Caffeine &amp; energy beverage</t>
        </is>
      </c>
      <c r="D150" s="32">
        <f>'M4 - Caffeine &amp; Energy'!I150</f>
        <v/>
      </c>
      <c r="E150" s="33">
        <f>'M4 - Caffeine &amp; Energy'!J150</f>
        <v/>
      </c>
      <c r="F150" s="31">
        <f>'M4 - Caffeine &amp; Energy'!K150</f>
        <v/>
      </c>
      <c r="G150" s="30">
        <f>'M4 - Caffeine &amp; Energy'!F150</f>
        <v/>
      </c>
      <c r="H150" s="31">
        <f>IF(AND(ISNUMBER('M4 - Caffeine &amp; Energy'!F150),ISNUMBER('M4 - Caffeine &amp; Energy'!K150)),'M4 - Caffeine &amp; Energy'!F150-'M4 - Caffeine &amp; Energy'!K150,"")</f>
        <v/>
      </c>
      <c r="I150" s="15" t="inlineStr">
        <is>
          <t>S&amp;S availability/depth vary by listing and time - confirm live.</t>
        </is>
      </c>
    </row>
    <row r="151" ht="26" customHeight="1">
      <c r="A151" s="15" t="inlineStr">
        <is>
          <t>C4</t>
        </is>
      </c>
      <c r="B151" s="15" t="inlineStr">
        <is>
          <t>C4 Energy (Performance) | Strawberry Watermelon | 18-pack 473mL</t>
        </is>
      </c>
      <c r="C151" s="15" t="inlineStr">
        <is>
          <t>4) Caffeine &amp; energy beverage</t>
        </is>
      </c>
      <c r="D151" s="32">
        <f>'M4 - Caffeine &amp; Energy'!I151</f>
        <v/>
      </c>
      <c r="E151" s="33">
        <f>'M4 - Caffeine &amp; Energy'!J151</f>
        <v/>
      </c>
      <c r="F151" s="31">
        <f>'M4 - Caffeine &amp; Energy'!K151</f>
        <v/>
      </c>
      <c r="G151" s="30">
        <f>'M4 - Caffeine &amp; Energy'!F151</f>
        <v/>
      </c>
      <c r="H151" s="31">
        <f>IF(AND(ISNUMBER('M4 - Caffeine &amp; Energy'!F151),ISNUMBER('M4 - Caffeine &amp; Energy'!K151)),'M4 - Caffeine &amp; Energy'!F151-'M4 - Caffeine &amp; Energy'!K151,"")</f>
        <v/>
      </c>
      <c r="I151" s="15" t="inlineStr">
        <is>
          <t>S&amp;S availability/depth vary by listing and time - confirm live.</t>
        </is>
      </c>
    </row>
    <row r="152" ht="26" customHeight="1">
      <c r="A152" s="15" t="inlineStr">
        <is>
          <t>C4</t>
        </is>
      </c>
      <c r="B152" s="15" t="inlineStr">
        <is>
          <t>C4 Energy (Performance) | Strawberry Watermelon | 24-pack 473mL</t>
        </is>
      </c>
      <c r="C152" s="15" t="inlineStr">
        <is>
          <t>4) Caffeine &amp; energy beverage</t>
        </is>
      </c>
      <c r="D152" s="32">
        <f>'M4 - Caffeine &amp; Energy'!I152</f>
        <v/>
      </c>
      <c r="E152" s="33">
        <f>'M4 - Caffeine &amp; Energy'!J152</f>
        <v/>
      </c>
      <c r="F152" s="31">
        <f>'M4 - Caffeine &amp; Energy'!K152</f>
        <v/>
      </c>
      <c r="G152" s="30">
        <f>'M4 - Caffeine &amp; Energy'!F152</f>
        <v/>
      </c>
      <c r="H152" s="31">
        <f>IF(AND(ISNUMBER('M4 - Caffeine &amp; Energy'!F152),ISNUMBER('M4 - Caffeine &amp; Energy'!K152)),'M4 - Caffeine &amp; Energy'!F152-'M4 - Caffeine &amp; Energy'!K152,"")</f>
        <v/>
      </c>
      <c r="I152" s="15" t="inlineStr">
        <is>
          <t>S&amp;S availability/depth vary by listing and time - confirm live.</t>
        </is>
      </c>
    </row>
    <row r="153" ht="26" customHeight="1">
      <c r="A153" s="15" t="inlineStr">
        <is>
          <t>C4</t>
        </is>
      </c>
      <c r="B153" s="15" t="inlineStr">
        <is>
          <t>C4 Energy (Performance) | Tropical Blast | single 473mL</t>
        </is>
      </c>
      <c r="C153" s="15" t="inlineStr">
        <is>
          <t>4) Caffeine &amp; energy beverage</t>
        </is>
      </c>
      <c r="D153" s="32">
        <f>'M4 - Caffeine &amp; Energy'!I153</f>
        <v/>
      </c>
      <c r="E153" s="33">
        <f>'M4 - Caffeine &amp; Energy'!J153</f>
        <v/>
      </c>
      <c r="F153" s="31">
        <f>'M4 - Caffeine &amp; Energy'!K153</f>
        <v/>
      </c>
      <c r="G153" s="30">
        <f>'M4 - Caffeine &amp; Energy'!F153</f>
        <v/>
      </c>
      <c r="H153" s="31">
        <f>IF(AND(ISNUMBER('M4 - Caffeine &amp; Energy'!F153),ISNUMBER('M4 - Caffeine &amp; Energy'!K153)),'M4 - Caffeine &amp; Energy'!F153-'M4 - Caffeine &amp; Energy'!K153,"")</f>
        <v/>
      </c>
      <c r="I153" s="15" t="inlineStr">
        <is>
          <t>S&amp;S availability/depth vary by listing and time - confirm live.</t>
        </is>
      </c>
    </row>
    <row r="154" ht="26" customHeight="1">
      <c r="A154" s="15" t="inlineStr">
        <is>
          <t>C4</t>
        </is>
      </c>
      <c r="B154" s="15" t="inlineStr">
        <is>
          <t>C4 Energy (Performance) | Tropical Blast | 8-pack 473mL</t>
        </is>
      </c>
      <c r="C154" s="15" t="inlineStr">
        <is>
          <t>4) Caffeine &amp; energy beverage</t>
        </is>
      </c>
      <c r="D154" s="32">
        <f>'M4 - Caffeine &amp; Energy'!I154</f>
        <v/>
      </c>
      <c r="E154" s="33">
        <f>'M4 - Caffeine &amp; Energy'!J154</f>
        <v/>
      </c>
      <c r="F154" s="31">
        <f>'M4 - Caffeine &amp; Energy'!K154</f>
        <v/>
      </c>
      <c r="G154" s="30">
        <f>'M4 - Caffeine &amp; Energy'!F154</f>
        <v/>
      </c>
      <c r="H154" s="31">
        <f>IF(AND(ISNUMBER('M4 - Caffeine &amp; Energy'!F154),ISNUMBER('M4 - Caffeine &amp; Energy'!K154)),'M4 - Caffeine &amp; Energy'!F154-'M4 - Caffeine &amp; Energy'!K154,"")</f>
        <v/>
      </c>
      <c r="I154" s="15" t="inlineStr">
        <is>
          <t>S&amp;S availability/depth vary by listing and time - confirm live.</t>
        </is>
      </c>
    </row>
    <row r="155" ht="26" customHeight="1">
      <c r="A155" s="15" t="inlineStr">
        <is>
          <t>C4</t>
        </is>
      </c>
      <c r="B155" s="15" t="inlineStr">
        <is>
          <t>C4 Energy (Performance) | Tropical Blast | 12-pack 473mL</t>
        </is>
      </c>
      <c r="C155" s="15" t="inlineStr">
        <is>
          <t>4) Caffeine &amp; energy beverage</t>
        </is>
      </c>
      <c r="D155" s="32">
        <f>'M4 - Caffeine &amp; Energy'!I155</f>
        <v/>
      </c>
      <c r="E155" s="33">
        <f>'M4 - Caffeine &amp; Energy'!J155</f>
        <v/>
      </c>
      <c r="F155" s="31">
        <f>'M4 - Caffeine &amp; Energy'!K155</f>
        <v/>
      </c>
      <c r="G155" s="30">
        <f>'M4 - Caffeine &amp; Energy'!F155</f>
        <v/>
      </c>
      <c r="H155" s="31">
        <f>IF(AND(ISNUMBER('M4 - Caffeine &amp; Energy'!F155),ISNUMBER('M4 - Caffeine &amp; Energy'!K155)),'M4 - Caffeine &amp; Energy'!F155-'M4 - Caffeine &amp; Energy'!K155,"")</f>
        <v/>
      </c>
      <c r="I155" s="15" t="inlineStr">
        <is>
          <t>S&amp;S availability/depth vary by listing and time - confirm live.</t>
        </is>
      </c>
    </row>
    <row r="156" ht="26" customHeight="1">
      <c r="A156" s="15" t="inlineStr">
        <is>
          <t>C4</t>
        </is>
      </c>
      <c r="B156" s="15" t="inlineStr">
        <is>
          <t>C4 Energy (Performance) | Tropical Blast | 18-pack 473mL</t>
        </is>
      </c>
      <c r="C156" s="15" t="inlineStr">
        <is>
          <t>4) Caffeine &amp; energy beverage</t>
        </is>
      </c>
      <c r="D156" s="32">
        <f>'M4 - Caffeine &amp; Energy'!I156</f>
        <v/>
      </c>
      <c r="E156" s="33">
        <f>'M4 - Caffeine &amp; Energy'!J156</f>
        <v/>
      </c>
      <c r="F156" s="31">
        <f>'M4 - Caffeine &amp; Energy'!K156</f>
        <v/>
      </c>
      <c r="G156" s="30">
        <f>'M4 - Caffeine &amp; Energy'!F156</f>
        <v/>
      </c>
      <c r="H156" s="31">
        <f>IF(AND(ISNUMBER('M4 - Caffeine &amp; Energy'!F156),ISNUMBER('M4 - Caffeine &amp; Energy'!K156)),'M4 - Caffeine &amp; Energy'!F156-'M4 - Caffeine &amp; Energy'!K156,"")</f>
        <v/>
      </c>
      <c r="I156" s="15" t="inlineStr">
        <is>
          <t>S&amp;S availability/depth vary by listing and time - confirm live.</t>
        </is>
      </c>
    </row>
    <row r="157" ht="26" customHeight="1">
      <c r="A157" s="15" t="inlineStr">
        <is>
          <t>C4</t>
        </is>
      </c>
      <c r="B157" s="15" t="inlineStr">
        <is>
          <t>C4 Energy (Performance) | Tropical Blast | 24-pack 473mL</t>
        </is>
      </c>
      <c r="C157" s="15" t="inlineStr">
        <is>
          <t>4) Caffeine &amp; energy beverage</t>
        </is>
      </c>
      <c r="D157" s="32">
        <f>'M4 - Caffeine &amp; Energy'!I157</f>
        <v/>
      </c>
      <c r="E157" s="33">
        <f>'M4 - Caffeine &amp; Energy'!J157</f>
        <v/>
      </c>
      <c r="F157" s="31">
        <f>'M4 - Caffeine &amp; Energy'!K157</f>
        <v/>
      </c>
      <c r="G157" s="30">
        <f>'M4 - Caffeine &amp; Energy'!F157</f>
        <v/>
      </c>
      <c r="H157" s="31">
        <f>IF(AND(ISNUMBER('M4 - Caffeine &amp; Energy'!F157),ISNUMBER('M4 - Caffeine &amp; Energy'!K157)),'M4 - Caffeine &amp; Energy'!F157-'M4 - Caffeine &amp; Energy'!K157,"")</f>
        <v/>
      </c>
      <c r="I157" s="15" t="inlineStr">
        <is>
          <t>S&amp;S availability/depth vary by listing and time - confirm live.</t>
        </is>
      </c>
    </row>
    <row r="158" ht="26" customHeight="1">
      <c r="A158" s="15" t="inlineStr">
        <is>
          <t>C4</t>
        </is>
      </c>
      <c r="B158" s="15" t="inlineStr">
        <is>
          <t>C4 Energy (Performance) | Orange Slice | single 473mL</t>
        </is>
      </c>
      <c r="C158" s="15" t="inlineStr">
        <is>
          <t>4) Caffeine &amp; energy beverage</t>
        </is>
      </c>
      <c r="D158" s="32">
        <f>'M4 - Caffeine &amp; Energy'!I158</f>
        <v/>
      </c>
      <c r="E158" s="33">
        <f>'M4 - Caffeine &amp; Energy'!J158</f>
        <v/>
      </c>
      <c r="F158" s="31">
        <f>'M4 - Caffeine &amp; Energy'!K158</f>
        <v/>
      </c>
      <c r="G158" s="30">
        <f>'M4 - Caffeine &amp; Energy'!F158</f>
        <v/>
      </c>
      <c r="H158" s="31">
        <f>IF(AND(ISNUMBER('M4 - Caffeine &amp; Energy'!F158),ISNUMBER('M4 - Caffeine &amp; Energy'!K158)),'M4 - Caffeine &amp; Energy'!F158-'M4 - Caffeine &amp; Energy'!K158,"")</f>
        <v/>
      </c>
      <c r="I158" s="15" t="inlineStr">
        <is>
          <t>S&amp;S availability/depth vary by listing and time - confirm live.</t>
        </is>
      </c>
    </row>
    <row r="159" ht="26" customHeight="1">
      <c r="A159" s="15" t="inlineStr">
        <is>
          <t>C4</t>
        </is>
      </c>
      <c r="B159" s="15" t="inlineStr">
        <is>
          <t>C4 Energy (Performance) | Orange Slice | 8-pack 473mL</t>
        </is>
      </c>
      <c r="C159" s="15" t="inlineStr">
        <is>
          <t>4) Caffeine &amp; energy beverage</t>
        </is>
      </c>
      <c r="D159" s="32">
        <f>'M4 - Caffeine &amp; Energy'!I159</f>
        <v/>
      </c>
      <c r="E159" s="33">
        <f>'M4 - Caffeine &amp; Energy'!J159</f>
        <v/>
      </c>
      <c r="F159" s="31">
        <f>'M4 - Caffeine &amp; Energy'!K159</f>
        <v/>
      </c>
      <c r="G159" s="30">
        <f>'M4 - Caffeine &amp; Energy'!F159</f>
        <v/>
      </c>
      <c r="H159" s="31">
        <f>IF(AND(ISNUMBER('M4 - Caffeine &amp; Energy'!F159),ISNUMBER('M4 - Caffeine &amp; Energy'!K159)),'M4 - Caffeine &amp; Energy'!F159-'M4 - Caffeine &amp; Energy'!K159,"")</f>
        <v/>
      </c>
      <c r="I159" s="15" t="inlineStr">
        <is>
          <t>S&amp;S availability/depth vary by listing and time - confirm live.</t>
        </is>
      </c>
    </row>
    <row r="160" ht="26" customHeight="1">
      <c r="A160" s="15" t="inlineStr">
        <is>
          <t>C4</t>
        </is>
      </c>
      <c r="B160" s="15" t="inlineStr">
        <is>
          <t>C4 Energy (Performance) | Orange Slice | 12-pack 473mL</t>
        </is>
      </c>
      <c r="C160" s="15" t="inlineStr">
        <is>
          <t>4) Caffeine &amp; energy beverage</t>
        </is>
      </c>
      <c r="D160" s="32">
        <f>'M4 - Caffeine &amp; Energy'!I160</f>
        <v/>
      </c>
      <c r="E160" s="33">
        <f>'M4 - Caffeine &amp; Energy'!J160</f>
        <v/>
      </c>
      <c r="F160" s="31">
        <f>'M4 - Caffeine &amp; Energy'!K160</f>
        <v/>
      </c>
      <c r="G160" s="30">
        <f>'M4 - Caffeine &amp; Energy'!F160</f>
        <v/>
      </c>
      <c r="H160" s="31">
        <f>IF(AND(ISNUMBER('M4 - Caffeine &amp; Energy'!F160),ISNUMBER('M4 - Caffeine &amp; Energy'!K160)),'M4 - Caffeine &amp; Energy'!F160-'M4 - Caffeine &amp; Energy'!K160,"")</f>
        <v/>
      </c>
      <c r="I160" s="15" t="inlineStr">
        <is>
          <t>S&amp;S availability/depth vary by listing and time - confirm live.</t>
        </is>
      </c>
    </row>
    <row r="161" ht="26" customHeight="1">
      <c r="A161" s="15" t="inlineStr">
        <is>
          <t>C4</t>
        </is>
      </c>
      <c r="B161" s="15" t="inlineStr">
        <is>
          <t>C4 Energy (Performance) | Orange Slice | 18-pack 473mL</t>
        </is>
      </c>
      <c r="C161" s="15" t="inlineStr">
        <is>
          <t>4) Caffeine &amp; energy beverage</t>
        </is>
      </c>
      <c r="D161" s="32">
        <f>'M4 - Caffeine &amp; Energy'!I161</f>
        <v/>
      </c>
      <c r="E161" s="33">
        <f>'M4 - Caffeine &amp; Energy'!J161</f>
        <v/>
      </c>
      <c r="F161" s="31">
        <f>'M4 - Caffeine &amp; Energy'!K161</f>
        <v/>
      </c>
      <c r="G161" s="30">
        <f>'M4 - Caffeine &amp; Energy'!F161</f>
        <v/>
      </c>
      <c r="H161" s="31">
        <f>IF(AND(ISNUMBER('M4 - Caffeine &amp; Energy'!F161),ISNUMBER('M4 - Caffeine &amp; Energy'!K161)),'M4 - Caffeine &amp; Energy'!F161-'M4 - Caffeine &amp; Energy'!K161,"")</f>
        <v/>
      </c>
      <c r="I161" s="15" t="inlineStr">
        <is>
          <t>S&amp;S availability/depth vary by listing and time - confirm live.</t>
        </is>
      </c>
    </row>
    <row r="162" ht="26" customHeight="1">
      <c r="A162" s="15" t="inlineStr">
        <is>
          <t>C4</t>
        </is>
      </c>
      <c r="B162" s="15" t="inlineStr">
        <is>
          <t>C4 Energy (Performance) | Orange Slice | 24-pack 473mL</t>
        </is>
      </c>
      <c r="C162" s="15" t="inlineStr">
        <is>
          <t>4) Caffeine &amp; energy beverage</t>
        </is>
      </c>
      <c r="D162" s="32">
        <f>'M4 - Caffeine &amp; Energy'!I162</f>
        <v/>
      </c>
      <c r="E162" s="33">
        <f>'M4 - Caffeine &amp; Energy'!J162</f>
        <v/>
      </c>
      <c r="F162" s="31">
        <f>'M4 - Caffeine &amp; Energy'!K162</f>
        <v/>
      </c>
      <c r="G162" s="30">
        <f>'M4 - Caffeine &amp; Energy'!F162</f>
        <v/>
      </c>
      <c r="H162" s="31">
        <f>IF(AND(ISNUMBER('M4 - Caffeine &amp; Energy'!F162),ISNUMBER('M4 - Caffeine &amp; Energy'!K162)),'M4 - Caffeine &amp; Energy'!F162-'M4 - Caffeine &amp; Energy'!K162,"")</f>
        <v/>
      </c>
      <c r="I162" s="15" t="inlineStr">
        <is>
          <t>S&amp;S availability/depth vary by listing and time - confirm live.</t>
        </is>
      </c>
    </row>
    <row r="163" ht="26" customHeight="1">
      <c r="A163" s="15" t="inlineStr">
        <is>
          <t>Reign</t>
        </is>
      </c>
      <c r="B163" s="15" t="inlineStr">
        <is>
          <t>Reign Total Body Fuel | Razzle Berry | single 473mL</t>
        </is>
      </c>
      <c r="C163" s="15" t="inlineStr">
        <is>
          <t>4) Caffeine &amp; energy beverage</t>
        </is>
      </c>
      <c r="D163" s="32">
        <f>'M4 - Caffeine &amp; Energy'!I163</f>
        <v/>
      </c>
      <c r="E163" s="33">
        <f>'M4 - Caffeine &amp; Energy'!J163</f>
        <v/>
      </c>
      <c r="F163" s="31">
        <f>'M4 - Caffeine &amp; Energy'!K163</f>
        <v/>
      </c>
      <c r="G163" s="30">
        <f>'M4 - Caffeine &amp; Energy'!F163</f>
        <v/>
      </c>
      <c r="H163" s="31">
        <f>IF(AND(ISNUMBER('M4 - Caffeine &amp; Energy'!F163),ISNUMBER('M4 - Caffeine &amp; Energy'!K163)),'M4 - Caffeine &amp; Energy'!F163-'M4 - Caffeine &amp; Energy'!K163,"")</f>
        <v/>
      </c>
      <c r="I163" s="15" t="inlineStr">
        <is>
          <t>S&amp;S availability/depth vary by listing and time - confirm live.</t>
        </is>
      </c>
    </row>
    <row r="164" ht="26" customHeight="1">
      <c r="A164" s="15" t="inlineStr">
        <is>
          <t>Reign</t>
        </is>
      </c>
      <c r="B164" s="15" t="inlineStr">
        <is>
          <t>Reign Total Body Fuel | Razzle Berry | 8-pack 473mL</t>
        </is>
      </c>
      <c r="C164" s="15" t="inlineStr">
        <is>
          <t>4) Caffeine &amp; energy beverage</t>
        </is>
      </c>
      <c r="D164" s="32">
        <f>'M4 - Caffeine &amp; Energy'!I164</f>
        <v/>
      </c>
      <c r="E164" s="33">
        <f>'M4 - Caffeine &amp; Energy'!J164</f>
        <v/>
      </c>
      <c r="F164" s="31">
        <f>'M4 - Caffeine &amp; Energy'!K164</f>
        <v/>
      </c>
      <c r="G164" s="30">
        <f>'M4 - Caffeine &amp; Energy'!F164</f>
        <v/>
      </c>
      <c r="H164" s="31">
        <f>IF(AND(ISNUMBER('M4 - Caffeine &amp; Energy'!F164),ISNUMBER('M4 - Caffeine &amp; Energy'!K164)),'M4 - Caffeine &amp; Energy'!F164-'M4 - Caffeine &amp; Energy'!K164,"")</f>
        <v/>
      </c>
      <c r="I164" s="15" t="inlineStr">
        <is>
          <t>S&amp;S availability/depth vary by listing and time - confirm live.</t>
        </is>
      </c>
    </row>
    <row r="165" ht="26" customHeight="1">
      <c r="A165" s="15" t="inlineStr">
        <is>
          <t>Reign</t>
        </is>
      </c>
      <c r="B165" s="15" t="inlineStr">
        <is>
          <t>Reign Total Body Fuel | Razzle Berry | 12-pack 473mL</t>
        </is>
      </c>
      <c r="C165" s="15" t="inlineStr">
        <is>
          <t>4) Caffeine &amp; energy beverage</t>
        </is>
      </c>
      <c r="D165" s="32">
        <f>'M4 - Caffeine &amp; Energy'!I165</f>
        <v/>
      </c>
      <c r="E165" s="33">
        <f>'M4 - Caffeine &amp; Energy'!J165</f>
        <v/>
      </c>
      <c r="F165" s="31">
        <f>'M4 - Caffeine &amp; Energy'!K165</f>
        <v/>
      </c>
      <c r="G165" s="30">
        <f>'M4 - Caffeine &amp; Energy'!F165</f>
        <v/>
      </c>
      <c r="H165" s="31">
        <f>IF(AND(ISNUMBER('M4 - Caffeine &amp; Energy'!F165),ISNUMBER('M4 - Caffeine &amp; Energy'!K165)),'M4 - Caffeine &amp; Energy'!F165-'M4 - Caffeine &amp; Energy'!K165,"")</f>
        <v/>
      </c>
      <c r="I165" s="15" t="inlineStr">
        <is>
          <t>S&amp;S availability/depth vary by listing and time - confirm live.</t>
        </is>
      </c>
    </row>
    <row r="166" ht="26" customHeight="1">
      <c r="A166" s="15" t="inlineStr">
        <is>
          <t>Reign</t>
        </is>
      </c>
      <c r="B166" s="15" t="inlineStr">
        <is>
          <t>Reign Total Body Fuel | Razzle Berry | 18-pack 473mL</t>
        </is>
      </c>
      <c r="C166" s="15" t="inlineStr">
        <is>
          <t>4) Caffeine &amp; energy beverage</t>
        </is>
      </c>
      <c r="D166" s="32">
        <f>'M4 - Caffeine &amp; Energy'!I166</f>
        <v/>
      </c>
      <c r="E166" s="33">
        <f>'M4 - Caffeine &amp; Energy'!J166</f>
        <v/>
      </c>
      <c r="F166" s="31">
        <f>'M4 - Caffeine &amp; Energy'!K166</f>
        <v/>
      </c>
      <c r="G166" s="30">
        <f>'M4 - Caffeine &amp; Energy'!F166</f>
        <v/>
      </c>
      <c r="H166" s="31">
        <f>IF(AND(ISNUMBER('M4 - Caffeine &amp; Energy'!F166),ISNUMBER('M4 - Caffeine &amp; Energy'!K166)),'M4 - Caffeine &amp; Energy'!F166-'M4 - Caffeine &amp; Energy'!K166,"")</f>
        <v/>
      </c>
      <c r="I166" s="15" t="inlineStr">
        <is>
          <t>S&amp;S availability/depth vary by listing and time - confirm live.</t>
        </is>
      </c>
    </row>
    <row r="167" ht="26" customHeight="1">
      <c r="A167" s="15" t="inlineStr">
        <is>
          <t>Reign</t>
        </is>
      </c>
      <c r="B167" s="15" t="inlineStr">
        <is>
          <t>Reign Total Body Fuel | Razzle Berry | 24-pack 473mL</t>
        </is>
      </c>
      <c r="C167" s="15" t="inlineStr">
        <is>
          <t>4) Caffeine &amp; energy beverage</t>
        </is>
      </c>
      <c r="D167" s="32">
        <f>'M4 - Caffeine &amp; Energy'!I167</f>
        <v/>
      </c>
      <c r="E167" s="33">
        <f>'M4 - Caffeine &amp; Energy'!J167</f>
        <v/>
      </c>
      <c r="F167" s="31">
        <f>'M4 - Caffeine &amp; Energy'!K167</f>
        <v/>
      </c>
      <c r="G167" s="30">
        <f>'M4 - Caffeine &amp; Energy'!F167</f>
        <v/>
      </c>
      <c r="H167" s="31">
        <f>IF(AND(ISNUMBER('M4 - Caffeine &amp; Energy'!F167),ISNUMBER('M4 - Caffeine &amp; Energy'!K167)),'M4 - Caffeine &amp; Energy'!F167-'M4 - Caffeine &amp; Energy'!K167,"")</f>
        <v/>
      </c>
      <c r="I167" s="15" t="inlineStr">
        <is>
          <t>S&amp;S availability/depth vary by listing and time - confirm live.</t>
        </is>
      </c>
    </row>
    <row r="168" ht="26" customHeight="1">
      <c r="A168" s="15" t="inlineStr">
        <is>
          <t>Reign</t>
        </is>
      </c>
      <c r="B168" s="15" t="inlineStr">
        <is>
          <t>Reign Total Body Fuel | Melon Mania | single 473mL</t>
        </is>
      </c>
      <c r="C168" s="15" t="inlineStr">
        <is>
          <t>4) Caffeine &amp; energy beverage</t>
        </is>
      </c>
      <c r="D168" s="32">
        <f>'M4 - Caffeine &amp; Energy'!I168</f>
        <v/>
      </c>
      <c r="E168" s="33">
        <f>'M4 - Caffeine &amp; Energy'!J168</f>
        <v/>
      </c>
      <c r="F168" s="31">
        <f>'M4 - Caffeine &amp; Energy'!K168</f>
        <v/>
      </c>
      <c r="G168" s="30">
        <f>'M4 - Caffeine &amp; Energy'!F168</f>
        <v/>
      </c>
      <c r="H168" s="31">
        <f>IF(AND(ISNUMBER('M4 - Caffeine &amp; Energy'!F168),ISNUMBER('M4 - Caffeine &amp; Energy'!K168)),'M4 - Caffeine &amp; Energy'!F168-'M4 - Caffeine &amp; Energy'!K168,"")</f>
        <v/>
      </c>
      <c r="I168" s="15" t="inlineStr">
        <is>
          <t>S&amp;S availability/depth vary by listing and time - confirm live.</t>
        </is>
      </c>
    </row>
    <row r="169" ht="26" customHeight="1">
      <c r="A169" s="15" t="inlineStr">
        <is>
          <t>Reign</t>
        </is>
      </c>
      <c r="B169" s="15" t="inlineStr">
        <is>
          <t>Reign Total Body Fuel | Melon Mania | 8-pack 473mL</t>
        </is>
      </c>
      <c r="C169" s="15" t="inlineStr">
        <is>
          <t>4) Caffeine &amp; energy beverage</t>
        </is>
      </c>
      <c r="D169" s="32">
        <f>'M4 - Caffeine &amp; Energy'!I169</f>
        <v/>
      </c>
      <c r="E169" s="33">
        <f>'M4 - Caffeine &amp; Energy'!J169</f>
        <v/>
      </c>
      <c r="F169" s="31">
        <f>'M4 - Caffeine &amp; Energy'!K169</f>
        <v/>
      </c>
      <c r="G169" s="30">
        <f>'M4 - Caffeine &amp; Energy'!F169</f>
        <v/>
      </c>
      <c r="H169" s="31">
        <f>IF(AND(ISNUMBER('M4 - Caffeine &amp; Energy'!F169),ISNUMBER('M4 - Caffeine &amp; Energy'!K169)),'M4 - Caffeine &amp; Energy'!F169-'M4 - Caffeine &amp; Energy'!K169,"")</f>
        <v/>
      </c>
      <c r="I169" s="15" t="inlineStr">
        <is>
          <t>S&amp;S availability/depth vary by listing and time - confirm live.</t>
        </is>
      </c>
    </row>
    <row r="170" ht="26" customHeight="1">
      <c r="A170" s="15" t="inlineStr">
        <is>
          <t>Reign</t>
        </is>
      </c>
      <c r="B170" s="15" t="inlineStr">
        <is>
          <t>Reign Total Body Fuel | Melon Mania | 12-pack 473mL</t>
        </is>
      </c>
      <c r="C170" s="15" t="inlineStr">
        <is>
          <t>4) Caffeine &amp; energy beverage</t>
        </is>
      </c>
      <c r="D170" s="32">
        <f>'M4 - Caffeine &amp; Energy'!I170</f>
        <v/>
      </c>
      <c r="E170" s="33">
        <f>'M4 - Caffeine &amp; Energy'!J170</f>
        <v/>
      </c>
      <c r="F170" s="31">
        <f>'M4 - Caffeine &amp; Energy'!K170</f>
        <v/>
      </c>
      <c r="G170" s="30">
        <f>'M4 - Caffeine &amp; Energy'!F170</f>
        <v/>
      </c>
      <c r="H170" s="31">
        <f>IF(AND(ISNUMBER('M4 - Caffeine &amp; Energy'!F170),ISNUMBER('M4 - Caffeine &amp; Energy'!K170)),'M4 - Caffeine &amp; Energy'!F170-'M4 - Caffeine &amp; Energy'!K170,"")</f>
        <v/>
      </c>
      <c r="I170" s="15" t="inlineStr">
        <is>
          <t>S&amp;S availability/depth vary by listing and time - confirm live.</t>
        </is>
      </c>
    </row>
    <row r="171" ht="26" customHeight="1">
      <c r="A171" s="15" t="inlineStr">
        <is>
          <t>Reign</t>
        </is>
      </c>
      <c r="B171" s="15" t="inlineStr">
        <is>
          <t>Reign Total Body Fuel | Melon Mania | 18-pack 473mL</t>
        </is>
      </c>
      <c r="C171" s="15" t="inlineStr">
        <is>
          <t>4) Caffeine &amp; energy beverage</t>
        </is>
      </c>
      <c r="D171" s="32">
        <f>'M4 - Caffeine &amp; Energy'!I171</f>
        <v/>
      </c>
      <c r="E171" s="33">
        <f>'M4 - Caffeine &amp; Energy'!J171</f>
        <v/>
      </c>
      <c r="F171" s="31">
        <f>'M4 - Caffeine &amp; Energy'!K171</f>
        <v/>
      </c>
      <c r="G171" s="30">
        <f>'M4 - Caffeine &amp; Energy'!F171</f>
        <v/>
      </c>
      <c r="H171" s="31">
        <f>IF(AND(ISNUMBER('M4 - Caffeine &amp; Energy'!F171),ISNUMBER('M4 - Caffeine &amp; Energy'!K171)),'M4 - Caffeine &amp; Energy'!F171-'M4 - Caffeine &amp; Energy'!K171,"")</f>
        <v/>
      </c>
      <c r="I171" s="15" t="inlineStr">
        <is>
          <t>S&amp;S availability/depth vary by listing and time - confirm live.</t>
        </is>
      </c>
    </row>
    <row r="172" ht="26" customHeight="1">
      <c r="A172" s="15" t="inlineStr">
        <is>
          <t>Reign</t>
        </is>
      </c>
      <c r="B172" s="15" t="inlineStr">
        <is>
          <t>Reign Total Body Fuel | Melon Mania | 24-pack 473mL</t>
        </is>
      </c>
      <c r="C172" s="15" t="inlineStr">
        <is>
          <t>4) Caffeine &amp; energy beverage</t>
        </is>
      </c>
      <c r="D172" s="32">
        <f>'M4 - Caffeine &amp; Energy'!I172</f>
        <v/>
      </c>
      <c r="E172" s="33">
        <f>'M4 - Caffeine &amp; Energy'!J172</f>
        <v/>
      </c>
      <c r="F172" s="31">
        <f>'M4 - Caffeine &amp; Energy'!K172</f>
        <v/>
      </c>
      <c r="G172" s="30">
        <f>'M4 - Caffeine &amp; Energy'!F172</f>
        <v/>
      </c>
      <c r="H172" s="31">
        <f>IF(AND(ISNUMBER('M4 - Caffeine &amp; Energy'!F172),ISNUMBER('M4 - Caffeine &amp; Energy'!K172)),'M4 - Caffeine &amp; Energy'!F172-'M4 - Caffeine &amp; Energy'!K172,"")</f>
        <v/>
      </c>
      <c r="I172" s="15" t="inlineStr">
        <is>
          <t>S&amp;S availability/depth vary by listing and time - confirm live.</t>
        </is>
      </c>
    </row>
    <row r="173" ht="26" customHeight="1">
      <c r="A173" s="15" t="inlineStr">
        <is>
          <t>Reign</t>
        </is>
      </c>
      <c r="B173" s="15" t="inlineStr">
        <is>
          <t>Reign Total Body Fuel | Sour Apple | single 473mL</t>
        </is>
      </c>
      <c r="C173" s="15" t="inlineStr">
        <is>
          <t>4) Caffeine &amp; energy beverage</t>
        </is>
      </c>
      <c r="D173" s="32">
        <f>'M4 - Caffeine &amp; Energy'!I173</f>
        <v/>
      </c>
      <c r="E173" s="33">
        <f>'M4 - Caffeine &amp; Energy'!J173</f>
        <v/>
      </c>
      <c r="F173" s="31">
        <f>'M4 - Caffeine &amp; Energy'!K173</f>
        <v/>
      </c>
      <c r="G173" s="30">
        <f>'M4 - Caffeine &amp; Energy'!F173</f>
        <v/>
      </c>
      <c r="H173" s="31">
        <f>IF(AND(ISNUMBER('M4 - Caffeine &amp; Energy'!F173),ISNUMBER('M4 - Caffeine &amp; Energy'!K173)),'M4 - Caffeine &amp; Energy'!F173-'M4 - Caffeine &amp; Energy'!K173,"")</f>
        <v/>
      </c>
      <c r="I173" s="15" t="inlineStr">
        <is>
          <t>S&amp;S availability/depth vary by listing and time - confirm live.</t>
        </is>
      </c>
    </row>
    <row r="174" ht="26" customHeight="1">
      <c r="A174" s="15" t="inlineStr">
        <is>
          <t>Reign</t>
        </is>
      </c>
      <c r="B174" s="15" t="inlineStr">
        <is>
          <t>Reign Total Body Fuel | Sour Apple | 8-pack 473mL</t>
        </is>
      </c>
      <c r="C174" s="15" t="inlineStr">
        <is>
          <t>4) Caffeine &amp; energy beverage</t>
        </is>
      </c>
      <c r="D174" s="32">
        <f>'M4 - Caffeine &amp; Energy'!I174</f>
        <v/>
      </c>
      <c r="E174" s="33">
        <f>'M4 - Caffeine &amp; Energy'!J174</f>
        <v/>
      </c>
      <c r="F174" s="31">
        <f>'M4 - Caffeine &amp; Energy'!K174</f>
        <v/>
      </c>
      <c r="G174" s="30">
        <f>'M4 - Caffeine &amp; Energy'!F174</f>
        <v/>
      </c>
      <c r="H174" s="31">
        <f>IF(AND(ISNUMBER('M4 - Caffeine &amp; Energy'!F174),ISNUMBER('M4 - Caffeine &amp; Energy'!K174)),'M4 - Caffeine &amp; Energy'!F174-'M4 - Caffeine &amp; Energy'!K174,"")</f>
        <v/>
      </c>
      <c r="I174" s="15" t="inlineStr">
        <is>
          <t>S&amp;S availability/depth vary by listing and time - confirm live.</t>
        </is>
      </c>
    </row>
    <row r="175" ht="26" customHeight="1">
      <c r="A175" s="15" t="inlineStr">
        <is>
          <t>Reign</t>
        </is>
      </c>
      <c r="B175" s="15" t="inlineStr">
        <is>
          <t>Reign Total Body Fuel | Sour Apple | 12-pack 473mL</t>
        </is>
      </c>
      <c r="C175" s="15" t="inlineStr">
        <is>
          <t>4) Caffeine &amp; energy beverage</t>
        </is>
      </c>
      <c r="D175" s="32">
        <f>'M4 - Caffeine &amp; Energy'!I175</f>
        <v/>
      </c>
      <c r="E175" s="33">
        <f>'M4 - Caffeine &amp; Energy'!J175</f>
        <v/>
      </c>
      <c r="F175" s="31">
        <f>'M4 - Caffeine &amp; Energy'!K175</f>
        <v/>
      </c>
      <c r="G175" s="30">
        <f>'M4 - Caffeine &amp; Energy'!F175</f>
        <v/>
      </c>
      <c r="H175" s="31">
        <f>IF(AND(ISNUMBER('M4 - Caffeine &amp; Energy'!F175),ISNUMBER('M4 - Caffeine &amp; Energy'!K175)),'M4 - Caffeine &amp; Energy'!F175-'M4 - Caffeine &amp; Energy'!K175,"")</f>
        <v/>
      </c>
      <c r="I175" s="15" t="inlineStr">
        <is>
          <t>S&amp;S availability/depth vary by listing and time - confirm live.</t>
        </is>
      </c>
    </row>
    <row r="176" ht="26" customHeight="1">
      <c r="A176" s="15" t="inlineStr">
        <is>
          <t>Reign</t>
        </is>
      </c>
      <c r="B176" s="15" t="inlineStr">
        <is>
          <t>Reign Total Body Fuel | Sour Apple | 18-pack 473mL</t>
        </is>
      </c>
      <c r="C176" s="15" t="inlineStr">
        <is>
          <t>4) Caffeine &amp; energy beverage</t>
        </is>
      </c>
      <c r="D176" s="32">
        <f>'M4 - Caffeine &amp; Energy'!I176</f>
        <v/>
      </c>
      <c r="E176" s="33">
        <f>'M4 - Caffeine &amp; Energy'!J176</f>
        <v/>
      </c>
      <c r="F176" s="31">
        <f>'M4 - Caffeine &amp; Energy'!K176</f>
        <v/>
      </c>
      <c r="G176" s="30">
        <f>'M4 - Caffeine &amp; Energy'!F176</f>
        <v/>
      </c>
      <c r="H176" s="31">
        <f>IF(AND(ISNUMBER('M4 - Caffeine &amp; Energy'!F176),ISNUMBER('M4 - Caffeine &amp; Energy'!K176)),'M4 - Caffeine &amp; Energy'!F176-'M4 - Caffeine &amp; Energy'!K176,"")</f>
        <v/>
      </c>
      <c r="I176" s="15" t="inlineStr">
        <is>
          <t>S&amp;S availability/depth vary by listing and time - confirm live.</t>
        </is>
      </c>
    </row>
    <row r="177" ht="26" customHeight="1">
      <c r="A177" s="15" t="inlineStr">
        <is>
          <t>Reign</t>
        </is>
      </c>
      <c r="B177" s="15" t="inlineStr">
        <is>
          <t>Reign Total Body Fuel | Sour Apple | 24-pack 473mL</t>
        </is>
      </c>
      <c r="C177" s="15" t="inlineStr">
        <is>
          <t>4) Caffeine &amp; energy beverage</t>
        </is>
      </c>
      <c r="D177" s="32">
        <f>'M4 - Caffeine &amp; Energy'!I177</f>
        <v/>
      </c>
      <c r="E177" s="33">
        <f>'M4 - Caffeine &amp; Energy'!J177</f>
        <v/>
      </c>
      <c r="F177" s="31">
        <f>'M4 - Caffeine &amp; Energy'!K177</f>
        <v/>
      </c>
      <c r="G177" s="30">
        <f>'M4 - Caffeine &amp; Energy'!F177</f>
        <v/>
      </c>
      <c r="H177" s="31">
        <f>IF(AND(ISNUMBER('M4 - Caffeine &amp; Energy'!F177),ISNUMBER('M4 - Caffeine &amp; Energy'!K177)),'M4 - Caffeine &amp; Energy'!F177-'M4 - Caffeine &amp; Energy'!K177,"")</f>
        <v/>
      </c>
      <c r="I177" s="15" t="inlineStr">
        <is>
          <t>S&amp;S availability/depth vary by listing and time - confirm live.</t>
        </is>
      </c>
    </row>
    <row r="178" ht="26" customHeight="1">
      <c r="A178" s="15" t="inlineStr">
        <is>
          <t>Reign</t>
        </is>
      </c>
      <c r="B178" s="15" t="inlineStr">
        <is>
          <t>Reign Total Body Fuel | Orange Dreamsicle | single 473mL</t>
        </is>
      </c>
      <c r="C178" s="15" t="inlineStr">
        <is>
          <t>4) Caffeine &amp; energy beverage</t>
        </is>
      </c>
      <c r="D178" s="32">
        <f>'M4 - Caffeine &amp; Energy'!I178</f>
        <v/>
      </c>
      <c r="E178" s="33">
        <f>'M4 - Caffeine &amp; Energy'!J178</f>
        <v/>
      </c>
      <c r="F178" s="31">
        <f>'M4 - Caffeine &amp; Energy'!K178</f>
        <v/>
      </c>
      <c r="G178" s="30">
        <f>'M4 - Caffeine &amp; Energy'!F178</f>
        <v/>
      </c>
      <c r="H178" s="31">
        <f>IF(AND(ISNUMBER('M4 - Caffeine &amp; Energy'!F178),ISNUMBER('M4 - Caffeine &amp; Energy'!K178)),'M4 - Caffeine &amp; Energy'!F178-'M4 - Caffeine &amp; Energy'!K178,"")</f>
        <v/>
      </c>
      <c r="I178" s="15" t="inlineStr">
        <is>
          <t>S&amp;S availability/depth vary by listing and time - confirm live.</t>
        </is>
      </c>
    </row>
    <row r="179" ht="26" customHeight="1">
      <c r="A179" s="15" t="inlineStr">
        <is>
          <t>Reign</t>
        </is>
      </c>
      <c r="B179" s="15" t="inlineStr">
        <is>
          <t>Reign Total Body Fuel | Orange Dreamsicle | 8-pack 473mL</t>
        </is>
      </c>
      <c r="C179" s="15" t="inlineStr">
        <is>
          <t>4) Caffeine &amp; energy beverage</t>
        </is>
      </c>
      <c r="D179" s="32">
        <f>'M4 - Caffeine &amp; Energy'!I179</f>
        <v/>
      </c>
      <c r="E179" s="33">
        <f>'M4 - Caffeine &amp; Energy'!J179</f>
        <v/>
      </c>
      <c r="F179" s="31">
        <f>'M4 - Caffeine &amp; Energy'!K179</f>
        <v/>
      </c>
      <c r="G179" s="30">
        <f>'M4 - Caffeine &amp; Energy'!F179</f>
        <v/>
      </c>
      <c r="H179" s="31">
        <f>IF(AND(ISNUMBER('M4 - Caffeine &amp; Energy'!F179),ISNUMBER('M4 - Caffeine &amp; Energy'!K179)),'M4 - Caffeine &amp; Energy'!F179-'M4 - Caffeine &amp; Energy'!K179,"")</f>
        <v/>
      </c>
      <c r="I179" s="15" t="inlineStr">
        <is>
          <t>S&amp;S availability/depth vary by listing and time - confirm live.</t>
        </is>
      </c>
    </row>
    <row r="180" ht="26" customHeight="1">
      <c r="A180" s="15" t="inlineStr">
        <is>
          <t>Reign</t>
        </is>
      </c>
      <c r="B180" s="15" t="inlineStr">
        <is>
          <t>Reign Total Body Fuel | Orange Dreamsicle | 12-pack 473mL</t>
        </is>
      </c>
      <c r="C180" s="15" t="inlineStr">
        <is>
          <t>4) Caffeine &amp; energy beverage</t>
        </is>
      </c>
      <c r="D180" s="32">
        <f>'M4 - Caffeine &amp; Energy'!I180</f>
        <v/>
      </c>
      <c r="E180" s="33">
        <f>'M4 - Caffeine &amp; Energy'!J180</f>
        <v/>
      </c>
      <c r="F180" s="31">
        <f>'M4 - Caffeine &amp; Energy'!K180</f>
        <v/>
      </c>
      <c r="G180" s="30">
        <f>'M4 - Caffeine &amp; Energy'!F180</f>
        <v/>
      </c>
      <c r="H180" s="31">
        <f>IF(AND(ISNUMBER('M4 - Caffeine &amp; Energy'!F180),ISNUMBER('M4 - Caffeine &amp; Energy'!K180)),'M4 - Caffeine &amp; Energy'!F180-'M4 - Caffeine &amp; Energy'!K180,"")</f>
        <v/>
      </c>
      <c r="I180" s="15" t="inlineStr">
        <is>
          <t>S&amp;S availability/depth vary by listing and time - confirm live.</t>
        </is>
      </c>
    </row>
    <row r="181" ht="26" customHeight="1">
      <c r="A181" s="15" t="inlineStr">
        <is>
          <t>Reign</t>
        </is>
      </c>
      <c r="B181" s="15" t="inlineStr">
        <is>
          <t>Reign Total Body Fuel | Orange Dreamsicle | 18-pack 473mL</t>
        </is>
      </c>
      <c r="C181" s="15" t="inlineStr">
        <is>
          <t>4) Caffeine &amp; energy beverage</t>
        </is>
      </c>
      <c r="D181" s="32">
        <f>'M4 - Caffeine &amp; Energy'!I181</f>
        <v/>
      </c>
      <c r="E181" s="33">
        <f>'M4 - Caffeine &amp; Energy'!J181</f>
        <v/>
      </c>
      <c r="F181" s="31">
        <f>'M4 - Caffeine &amp; Energy'!K181</f>
        <v/>
      </c>
      <c r="G181" s="30">
        <f>'M4 - Caffeine &amp; Energy'!F181</f>
        <v/>
      </c>
      <c r="H181" s="31">
        <f>IF(AND(ISNUMBER('M4 - Caffeine &amp; Energy'!F181),ISNUMBER('M4 - Caffeine &amp; Energy'!K181)),'M4 - Caffeine &amp; Energy'!F181-'M4 - Caffeine &amp; Energy'!K181,"")</f>
        <v/>
      </c>
      <c r="I181" s="15" t="inlineStr">
        <is>
          <t>S&amp;S availability/depth vary by listing and time - confirm live.</t>
        </is>
      </c>
    </row>
    <row r="182" ht="26" customHeight="1">
      <c r="A182" s="15" t="inlineStr">
        <is>
          <t>Reign</t>
        </is>
      </c>
      <c r="B182" s="15" t="inlineStr">
        <is>
          <t>Reign Total Body Fuel | Orange Dreamsicle | 24-pack 473mL</t>
        </is>
      </c>
      <c r="C182" s="15" t="inlineStr">
        <is>
          <t>4) Caffeine &amp; energy beverage</t>
        </is>
      </c>
      <c r="D182" s="32">
        <f>'M4 - Caffeine &amp; Energy'!I182</f>
        <v/>
      </c>
      <c r="E182" s="33">
        <f>'M4 - Caffeine &amp; Energy'!J182</f>
        <v/>
      </c>
      <c r="F182" s="31">
        <f>'M4 - Caffeine &amp; Energy'!K182</f>
        <v/>
      </c>
      <c r="G182" s="30">
        <f>'M4 - Caffeine &amp; Energy'!F182</f>
        <v/>
      </c>
      <c r="H182" s="31">
        <f>IF(AND(ISNUMBER('M4 - Caffeine &amp; Energy'!F182),ISNUMBER('M4 - Caffeine &amp; Energy'!K182)),'M4 - Caffeine &amp; Energy'!F182-'M4 - Caffeine &amp; Energy'!K182,"")</f>
        <v/>
      </c>
      <c r="I182" s="15" t="inlineStr">
        <is>
          <t>S&amp;S availability/depth vary by listing and time - confirm live.</t>
        </is>
      </c>
    </row>
    <row r="183" ht="26" customHeight="1">
      <c r="A183" s="15" t="inlineStr">
        <is>
          <t>Reign</t>
        </is>
      </c>
      <c r="B183" s="15" t="inlineStr">
        <is>
          <t>Reign Total Body Fuel | Lemon HDZ | single 473mL</t>
        </is>
      </c>
      <c r="C183" s="15" t="inlineStr">
        <is>
          <t>4) Caffeine &amp; energy beverage</t>
        </is>
      </c>
      <c r="D183" s="32">
        <f>'M4 - Caffeine &amp; Energy'!I183</f>
        <v/>
      </c>
      <c r="E183" s="33">
        <f>'M4 - Caffeine &amp; Energy'!J183</f>
        <v/>
      </c>
      <c r="F183" s="31">
        <f>'M4 - Caffeine &amp; Energy'!K183</f>
        <v/>
      </c>
      <c r="G183" s="30">
        <f>'M4 - Caffeine &amp; Energy'!F183</f>
        <v/>
      </c>
      <c r="H183" s="31">
        <f>IF(AND(ISNUMBER('M4 - Caffeine &amp; Energy'!F183),ISNUMBER('M4 - Caffeine &amp; Energy'!K183)),'M4 - Caffeine &amp; Energy'!F183-'M4 - Caffeine &amp; Energy'!K183,"")</f>
        <v/>
      </c>
      <c r="I183" s="15" t="inlineStr">
        <is>
          <t>S&amp;S availability/depth vary by listing and time - confirm live.</t>
        </is>
      </c>
    </row>
    <row r="184" ht="26" customHeight="1">
      <c r="A184" s="15" t="inlineStr">
        <is>
          <t>Reign</t>
        </is>
      </c>
      <c r="B184" s="15" t="inlineStr">
        <is>
          <t>Reign Total Body Fuel | Lemon HDZ | 8-pack 473mL</t>
        </is>
      </c>
      <c r="C184" s="15" t="inlineStr">
        <is>
          <t>4) Caffeine &amp; energy beverage</t>
        </is>
      </c>
      <c r="D184" s="32">
        <f>'M4 - Caffeine &amp; Energy'!I184</f>
        <v/>
      </c>
      <c r="E184" s="33">
        <f>'M4 - Caffeine &amp; Energy'!J184</f>
        <v/>
      </c>
      <c r="F184" s="31">
        <f>'M4 - Caffeine &amp; Energy'!K184</f>
        <v/>
      </c>
      <c r="G184" s="30">
        <f>'M4 - Caffeine &amp; Energy'!F184</f>
        <v/>
      </c>
      <c r="H184" s="31">
        <f>IF(AND(ISNUMBER('M4 - Caffeine &amp; Energy'!F184),ISNUMBER('M4 - Caffeine &amp; Energy'!K184)),'M4 - Caffeine &amp; Energy'!F184-'M4 - Caffeine &amp; Energy'!K184,"")</f>
        <v/>
      </c>
      <c r="I184" s="15" t="inlineStr">
        <is>
          <t>S&amp;S availability/depth vary by listing and time - confirm live.</t>
        </is>
      </c>
    </row>
    <row r="185" ht="26" customHeight="1">
      <c r="A185" s="15" t="inlineStr">
        <is>
          <t>Reign</t>
        </is>
      </c>
      <c r="B185" s="15" t="inlineStr">
        <is>
          <t>Reign Total Body Fuel | Lemon HDZ | 12-pack 473mL</t>
        </is>
      </c>
      <c r="C185" s="15" t="inlineStr">
        <is>
          <t>4) Caffeine &amp; energy beverage</t>
        </is>
      </c>
      <c r="D185" s="32">
        <f>'M4 - Caffeine &amp; Energy'!I185</f>
        <v/>
      </c>
      <c r="E185" s="33">
        <f>'M4 - Caffeine &amp; Energy'!J185</f>
        <v/>
      </c>
      <c r="F185" s="31">
        <f>'M4 - Caffeine &amp; Energy'!K185</f>
        <v/>
      </c>
      <c r="G185" s="30">
        <f>'M4 - Caffeine &amp; Energy'!F185</f>
        <v/>
      </c>
      <c r="H185" s="31">
        <f>IF(AND(ISNUMBER('M4 - Caffeine &amp; Energy'!F185),ISNUMBER('M4 - Caffeine &amp; Energy'!K185)),'M4 - Caffeine &amp; Energy'!F185-'M4 - Caffeine &amp; Energy'!K185,"")</f>
        <v/>
      </c>
      <c r="I185" s="15" t="inlineStr">
        <is>
          <t>S&amp;S availability/depth vary by listing and time - confirm live.</t>
        </is>
      </c>
    </row>
    <row r="186" ht="26" customHeight="1">
      <c r="A186" s="15" t="inlineStr">
        <is>
          <t>Reign</t>
        </is>
      </c>
      <c r="B186" s="15" t="inlineStr">
        <is>
          <t>Reign Total Body Fuel | Lemon HDZ | 18-pack 473mL</t>
        </is>
      </c>
      <c r="C186" s="15" t="inlineStr">
        <is>
          <t>4) Caffeine &amp; energy beverage</t>
        </is>
      </c>
      <c r="D186" s="32">
        <f>'M4 - Caffeine &amp; Energy'!I186</f>
        <v/>
      </c>
      <c r="E186" s="33">
        <f>'M4 - Caffeine &amp; Energy'!J186</f>
        <v/>
      </c>
      <c r="F186" s="31">
        <f>'M4 - Caffeine &amp; Energy'!K186</f>
        <v/>
      </c>
      <c r="G186" s="30">
        <f>'M4 - Caffeine &amp; Energy'!F186</f>
        <v/>
      </c>
      <c r="H186" s="31">
        <f>IF(AND(ISNUMBER('M4 - Caffeine &amp; Energy'!F186),ISNUMBER('M4 - Caffeine &amp; Energy'!K186)),'M4 - Caffeine &amp; Energy'!F186-'M4 - Caffeine &amp; Energy'!K186,"")</f>
        <v/>
      </c>
      <c r="I186" s="15" t="inlineStr">
        <is>
          <t>S&amp;S availability/depth vary by listing and time - confirm live.</t>
        </is>
      </c>
    </row>
    <row r="187" ht="26" customHeight="1">
      <c r="A187" s="15" t="inlineStr">
        <is>
          <t>Reign</t>
        </is>
      </c>
      <c r="B187" s="15" t="inlineStr">
        <is>
          <t>Reign Total Body Fuel | Lemon HDZ | 24-pack 473mL</t>
        </is>
      </c>
      <c r="C187" s="15" t="inlineStr">
        <is>
          <t>4) Caffeine &amp; energy beverage</t>
        </is>
      </c>
      <c r="D187" s="32">
        <f>'M4 - Caffeine &amp; Energy'!I187</f>
        <v/>
      </c>
      <c r="E187" s="33">
        <f>'M4 - Caffeine &amp; Energy'!J187</f>
        <v/>
      </c>
      <c r="F187" s="31">
        <f>'M4 - Caffeine &amp; Energy'!K187</f>
        <v/>
      </c>
      <c r="G187" s="30">
        <f>'M4 - Caffeine &amp; Energy'!F187</f>
        <v/>
      </c>
      <c r="H187" s="31">
        <f>IF(AND(ISNUMBER('M4 - Caffeine &amp; Energy'!F187),ISNUMBER('M4 - Caffeine &amp; Energy'!K187)),'M4 - Caffeine &amp; Energy'!F187-'M4 - Caffeine &amp; Energy'!K187,"")</f>
        <v/>
      </c>
      <c r="I187" s="15" t="inlineStr">
        <is>
          <t>S&amp;S availability/depth vary by listing and time - confirm live.</t>
        </is>
      </c>
    </row>
    <row r="188" ht="26" customHeight="1">
      <c r="A188" s="15" t="inlineStr">
        <is>
          <t>Alani Nu</t>
        </is>
      </c>
      <c r="B188" s="15" t="inlineStr">
        <is>
          <t>Alani Nu Energy | Hawaiian Shaved Ice | single 355mL</t>
        </is>
      </c>
      <c r="C188" s="15" t="inlineStr">
        <is>
          <t>4) Caffeine &amp; energy beverage</t>
        </is>
      </c>
      <c r="D188" s="32">
        <f>'M4 - Caffeine &amp; Energy'!I188</f>
        <v/>
      </c>
      <c r="E188" s="33">
        <f>'M4 - Caffeine &amp; Energy'!J188</f>
        <v/>
      </c>
      <c r="F188" s="31">
        <f>'M4 - Caffeine &amp; Energy'!K188</f>
        <v/>
      </c>
      <c r="G188" s="30">
        <f>'M4 - Caffeine &amp; Energy'!F188</f>
        <v/>
      </c>
      <c r="H188" s="31">
        <f>IF(AND(ISNUMBER('M4 - Caffeine &amp; Energy'!F188),ISNUMBER('M4 - Caffeine &amp; Energy'!K188)),'M4 - Caffeine &amp; Energy'!F188-'M4 - Caffeine &amp; Energy'!K188,"")</f>
        <v/>
      </c>
      <c r="I188" s="15" t="inlineStr">
        <is>
          <t>S&amp;S availability/depth vary by listing and time - confirm live.</t>
        </is>
      </c>
    </row>
    <row r="189" ht="26" customHeight="1">
      <c r="A189" s="15" t="inlineStr">
        <is>
          <t>Alani Nu</t>
        </is>
      </c>
      <c r="B189" s="15" t="inlineStr">
        <is>
          <t>Alani Nu Energy | Hawaiian Shaved Ice | 8-pack 355mL</t>
        </is>
      </c>
      <c r="C189" s="15" t="inlineStr">
        <is>
          <t>4) Caffeine &amp; energy beverage</t>
        </is>
      </c>
      <c r="D189" s="32">
        <f>'M4 - Caffeine &amp; Energy'!I189</f>
        <v/>
      </c>
      <c r="E189" s="33">
        <f>'M4 - Caffeine &amp; Energy'!J189</f>
        <v/>
      </c>
      <c r="F189" s="31">
        <f>'M4 - Caffeine &amp; Energy'!K189</f>
        <v/>
      </c>
      <c r="G189" s="30">
        <f>'M4 - Caffeine &amp; Energy'!F189</f>
        <v/>
      </c>
      <c r="H189" s="31">
        <f>IF(AND(ISNUMBER('M4 - Caffeine &amp; Energy'!F189),ISNUMBER('M4 - Caffeine &amp; Energy'!K189)),'M4 - Caffeine &amp; Energy'!F189-'M4 - Caffeine &amp; Energy'!K189,"")</f>
        <v/>
      </c>
      <c r="I189" s="15" t="inlineStr">
        <is>
          <t>S&amp;S availability/depth vary by listing and time - confirm live.</t>
        </is>
      </c>
    </row>
    <row r="190" ht="26" customHeight="1">
      <c r="A190" s="15" t="inlineStr">
        <is>
          <t>Alani Nu</t>
        </is>
      </c>
      <c r="B190" s="15" t="inlineStr">
        <is>
          <t>Alani Nu Energy | Hawaiian Shaved Ice | 12-pack 355mL</t>
        </is>
      </c>
      <c r="C190" s="15" t="inlineStr">
        <is>
          <t>4) Caffeine &amp; energy beverage</t>
        </is>
      </c>
      <c r="D190" s="32">
        <f>'M4 - Caffeine &amp; Energy'!I190</f>
        <v/>
      </c>
      <c r="E190" s="33">
        <f>'M4 - Caffeine &amp; Energy'!J190</f>
        <v/>
      </c>
      <c r="F190" s="31">
        <f>'M4 - Caffeine &amp; Energy'!K190</f>
        <v/>
      </c>
      <c r="G190" s="30">
        <f>'M4 - Caffeine &amp; Energy'!F190</f>
        <v/>
      </c>
      <c r="H190" s="31">
        <f>IF(AND(ISNUMBER('M4 - Caffeine &amp; Energy'!F190),ISNUMBER('M4 - Caffeine &amp; Energy'!K190)),'M4 - Caffeine &amp; Energy'!F190-'M4 - Caffeine &amp; Energy'!K190,"")</f>
        <v/>
      </c>
      <c r="I190" s="15" t="inlineStr">
        <is>
          <t>S&amp;S availability/depth vary by listing and time - confirm live.</t>
        </is>
      </c>
    </row>
    <row r="191" ht="26" customHeight="1">
      <c r="A191" s="15" t="inlineStr">
        <is>
          <t>Alani Nu</t>
        </is>
      </c>
      <c r="B191" s="15" t="inlineStr">
        <is>
          <t>Alani Nu Energy | Hawaiian Shaved Ice | 15-pack 355mL</t>
        </is>
      </c>
      <c r="C191" s="15" t="inlineStr">
        <is>
          <t>4) Caffeine &amp; energy beverage</t>
        </is>
      </c>
      <c r="D191" s="32">
        <f>'M4 - Caffeine &amp; Energy'!I191</f>
        <v/>
      </c>
      <c r="E191" s="33">
        <f>'M4 - Caffeine &amp; Energy'!J191</f>
        <v/>
      </c>
      <c r="F191" s="31">
        <f>'M4 - Caffeine &amp; Energy'!K191</f>
        <v/>
      </c>
      <c r="G191" s="30">
        <f>'M4 - Caffeine &amp; Energy'!F191</f>
        <v/>
      </c>
      <c r="H191" s="31">
        <f>IF(AND(ISNUMBER('M4 - Caffeine &amp; Energy'!F191),ISNUMBER('M4 - Caffeine &amp; Energy'!K191)),'M4 - Caffeine &amp; Energy'!F191-'M4 - Caffeine &amp; Energy'!K191,"")</f>
        <v/>
      </c>
      <c r="I191" s="15" t="inlineStr">
        <is>
          <t>S&amp;S availability/depth vary by listing and time - confirm live.</t>
        </is>
      </c>
    </row>
    <row r="192" ht="26" customHeight="1">
      <c r="A192" s="15" t="inlineStr">
        <is>
          <t>Alani Nu</t>
        </is>
      </c>
      <c r="B192" s="15" t="inlineStr">
        <is>
          <t>Alani Nu Energy | Hawaiian Shaved Ice | 18-pack 355mL</t>
        </is>
      </c>
      <c r="C192" s="15" t="inlineStr">
        <is>
          <t>4) Caffeine &amp; energy beverage</t>
        </is>
      </c>
      <c r="D192" s="32">
        <f>'M4 - Caffeine &amp; Energy'!I192</f>
        <v/>
      </c>
      <c r="E192" s="33">
        <f>'M4 - Caffeine &amp; Energy'!J192</f>
        <v/>
      </c>
      <c r="F192" s="31">
        <f>'M4 - Caffeine &amp; Energy'!K192</f>
        <v/>
      </c>
      <c r="G192" s="30">
        <f>'M4 - Caffeine &amp; Energy'!F192</f>
        <v/>
      </c>
      <c r="H192" s="31">
        <f>IF(AND(ISNUMBER('M4 - Caffeine &amp; Energy'!F192),ISNUMBER('M4 - Caffeine &amp; Energy'!K192)),'M4 - Caffeine &amp; Energy'!F192-'M4 - Caffeine &amp; Energy'!K192,"")</f>
        <v/>
      </c>
      <c r="I192" s="15" t="inlineStr">
        <is>
          <t>S&amp;S availability/depth vary by listing and time - confirm live.</t>
        </is>
      </c>
    </row>
    <row r="193" ht="26" customHeight="1">
      <c r="A193" s="15" t="inlineStr">
        <is>
          <t>Alani Nu</t>
        </is>
      </c>
      <c r="B193" s="15" t="inlineStr">
        <is>
          <t>Alani Nu Energy | Hawaiian Shaved Ice | 24-pack 355mL</t>
        </is>
      </c>
      <c r="C193" s="15" t="inlineStr">
        <is>
          <t>4) Caffeine &amp; energy beverage</t>
        </is>
      </c>
      <c r="D193" s="32">
        <f>'M4 - Caffeine &amp; Energy'!I193</f>
        <v/>
      </c>
      <c r="E193" s="33">
        <f>'M4 - Caffeine &amp; Energy'!J193</f>
        <v/>
      </c>
      <c r="F193" s="31">
        <f>'M4 - Caffeine &amp; Energy'!K193</f>
        <v/>
      </c>
      <c r="G193" s="30">
        <f>'M4 - Caffeine &amp; Energy'!F193</f>
        <v/>
      </c>
      <c r="H193" s="31">
        <f>IF(AND(ISNUMBER('M4 - Caffeine &amp; Energy'!F193),ISNUMBER('M4 - Caffeine &amp; Energy'!K193)),'M4 - Caffeine &amp; Energy'!F193-'M4 - Caffeine &amp; Energy'!K193,"")</f>
        <v/>
      </c>
      <c r="I193" s="15" t="inlineStr">
        <is>
          <t>S&amp;S availability/depth vary by listing and time - confirm live.</t>
        </is>
      </c>
    </row>
    <row r="194" ht="26" customHeight="1">
      <c r="A194" s="15" t="inlineStr">
        <is>
          <t>Alani Nu</t>
        </is>
      </c>
      <c r="B194" s="15" t="inlineStr">
        <is>
          <t>Alani Nu Energy | Witch's Brew | single 355mL</t>
        </is>
      </c>
      <c r="C194" s="15" t="inlineStr">
        <is>
          <t>4) Caffeine &amp; energy beverage</t>
        </is>
      </c>
      <c r="D194" s="32">
        <f>'M4 - Caffeine &amp; Energy'!I194</f>
        <v/>
      </c>
      <c r="E194" s="33">
        <f>'M4 - Caffeine &amp; Energy'!J194</f>
        <v/>
      </c>
      <c r="F194" s="31">
        <f>'M4 - Caffeine &amp; Energy'!K194</f>
        <v/>
      </c>
      <c r="G194" s="30">
        <f>'M4 - Caffeine &amp; Energy'!F194</f>
        <v/>
      </c>
      <c r="H194" s="31">
        <f>IF(AND(ISNUMBER('M4 - Caffeine &amp; Energy'!F194),ISNUMBER('M4 - Caffeine &amp; Energy'!K194)),'M4 - Caffeine &amp; Energy'!F194-'M4 - Caffeine &amp; Energy'!K194,"")</f>
        <v/>
      </c>
      <c r="I194" s="15" t="inlineStr">
        <is>
          <t>S&amp;S availability/depth vary by listing and time - confirm live.</t>
        </is>
      </c>
    </row>
    <row r="195" ht="26" customHeight="1">
      <c r="A195" s="15" t="inlineStr">
        <is>
          <t>Alani Nu</t>
        </is>
      </c>
      <c r="B195" s="15" t="inlineStr">
        <is>
          <t>Alani Nu Energy | Witch's Brew | 8-pack 355mL</t>
        </is>
      </c>
      <c r="C195" s="15" t="inlineStr">
        <is>
          <t>4) Caffeine &amp; energy beverage</t>
        </is>
      </c>
      <c r="D195" s="32">
        <f>'M4 - Caffeine &amp; Energy'!I195</f>
        <v/>
      </c>
      <c r="E195" s="33">
        <f>'M4 - Caffeine &amp; Energy'!J195</f>
        <v/>
      </c>
      <c r="F195" s="31">
        <f>'M4 - Caffeine &amp; Energy'!K195</f>
        <v/>
      </c>
      <c r="G195" s="30">
        <f>'M4 - Caffeine &amp; Energy'!F195</f>
        <v/>
      </c>
      <c r="H195" s="31">
        <f>IF(AND(ISNUMBER('M4 - Caffeine &amp; Energy'!F195),ISNUMBER('M4 - Caffeine &amp; Energy'!K195)),'M4 - Caffeine &amp; Energy'!F195-'M4 - Caffeine &amp; Energy'!K195,"")</f>
        <v/>
      </c>
      <c r="I195" s="15" t="inlineStr">
        <is>
          <t>S&amp;S availability/depth vary by listing and time - confirm live.</t>
        </is>
      </c>
    </row>
    <row r="196" ht="26" customHeight="1">
      <c r="A196" s="15" t="inlineStr">
        <is>
          <t>Alani Nu</t>
        </is>
      </c>
      <c r="B196" s="15" t="inlineStr">
        <is>
          <t>Alani Nu Energy | Witch's Brew | 12-pack 355mL</t>
        </is>
      </c>
      <c r="C196" s="15" t="inlineStr">
        <is>
          <t>4) Caffeine &amp; energy beverage</t>
        </is>
      </c>
      <c r="D196" s="32">
        <f>'M4 - Caffeine &amp; Energy'!I196</f>
        <v/>
      </c>
      <c r="E196" s="33">
        <f>'M4 - Caffeine &amp; Energy'!J196</f>
        <v/>
      </c>
      <c r="F196" s="31">
        <f>'M4 - Caffeine &amp; Energy'!K196</f>
        <v/>
      </c>
      <c r="G196" s="30">
        <f>'M4 - Caffeine &amp; Energy'!F196</f>
        <v/>
      </c>
      <c r="H196" s="31">
        <f>IF(AND(ISNUMBER('M4 - Caffeine &amp; Energy'!F196),ISNUMBER('M4 - Caffeine &amp; Energy'!K196)),'M4 - Caffeine &amp; Energy'!F196-'M4 - Caffeine &amp; Energy'!K196,"")</f>
        <v/>
      </c>
      <c r="I196" s="15" t="inlineStr">
        <is>
          <t>S&amp;S availability/depth vary by listing and time - confirm live.</t>
        </is>
      </c>
    </row>
    <row r="197" ht="26" customHeight="1">
      <c r="A197" s="15" t="inlineStr">
        <is>
          <t>Alani Nu</t>
        </is>
      </c>
      <c r="B197" s="15" t="inlineStr">
        <is>
          <t>Alani Nu Energy | Witch's Brew | 15-pack 355mL</t>
        </is>
      </c>
      <c r="C197" s="15" t="inlineStr">
        <is>
          <t>4) Caffeine &amp; energy beverage</t>
        </is>
      </c>
      <c r="D197" s="32">
        <f>'M4 - Caffeine &amp; Energy'!I197</f>
        <v/>
      </c>
      <c r="E197" s="33">
        <f>'M4 - Caffeine &amp; Energy'!J197</f>
        <v/>
      </c>
      <c r="F197" s="31">
        <f>'M4 - Caffeine &amp; Energy'!K197</f>
        <v/>
      </c>
      <c r="G197" s="30">
        <f>'M4 - Caffeine &amp; Energy'!F197</f>
        <v/>
      </c>
      <c r="H197" s="31">
        <f>IF(AND(ISNUMBER('M4 - Caffeine &amp; Energy'!F197),ISNUMBER('M4 - Caffeine &amp; Energy'!K197)),'M4 - Caffeine &amp; Energy'!F197-'M4 - Caffeine &amp; Energy'!K197,"")</f>
        <v/>
      </c>
      <c r="I197" s="15" t="inlineStr">
        <is>
          <t>S&amp;S availability/depth vary by listing and time - confirm live.</t>
        </is>
      </c>
    </row>
    <row r="198" ht="26" customHeight="1">
      <c r="A198" s="15" t="inlineStr">
        <is>
          <t>Alani Nu</t>
        </is>
      </c>
      <c r="B198" s="15" t="inlineStr">
        <is>
          <t>Alani Nu Energy | Witch's Brew | 18-pack 355mL</t>
        </is>
      </c>
      <c r="C198" s="15" t="inlineStr">
        <is>
          <t>4) Caffeine &amp; energy beverage</t>
        </is>
      </c>
      <c r="D198" s="32">
        <f>'M4 - Caffeine &amp; Energy'!I198</f>
        <v/>
      </c>
      <c r="E198" s="33">
        <f>'M4 - Caffeine &amp; Energy'!J198</f>
        <v/>
      </c>
      <c r="F198" s="31">
        <f>'M4 - Caffeine &amp; Energy'!K198</f>
        <v/>
      </c>
      <c r="G198" s="30">
        <f>'M4 - Caffeine &amp; Energy'!F198</f>
        <v/>
      </c>
      <c r="H198" s="31">
        <f>IF(AND(ISNUMBER('M4 - Caffeine &amp; Energy'!F198),ISNUMBER('M4 - Caffeine &amp; Energy'!K198)),'M4 - Caffeine &amp; Energy'!F198-'M4 - Caffeine &amp; Energy'!K198,"")</f>
        <v/>
      </c>
      <c r="I198" s="15" t="inlineStr">
        <is>
          <t>S&amp;S availability/depth vary by listing and time - confirm live.</t>
        </is>
      </c>
    </row>
    <row r="199" ht="26" customHeight="1">
      <c r="A199" s="15" t="inlineStr">
        <is>
          <t>Alani Nu</t>
        </is>
      </c>
      <c r="B199" s="15" t="inlineStr">
        <is>
          <t>Alani Nu Energy | Witch's Brew | 24-pack 355mL</t>
        </is>
      </c>
      <c r="C199" s="15" t="inlineStr">
        <is>
          <t>4) Caffeine &amp; energy beverage</t>
        </is>
      </c>
      <c r="D199" s="32">
        <f>'M4 - Caffeine &amp; Energy'!I199</f>
        <v/>
      </c>
      <c r="E199" s="33">
        <f>'M4 - Caffeine &amp; Energy'!J199</f>
        <v/>
      </c>
      <c r="F199" s="31">
        <f>'M4 - Caffeine &amp; Energy'!K199</f>
        <v/>
      </c>
      <c r="G199" s="30">
        <f>'M4 - Caffeine &amp; Energy'!F199</f>
        <v/>
      </c>
      <c r="H199" s="31">
        <f>IF(AND(ISNUMBER('M4 - Caffeine &amp; Energy'!F199),ISNUMBER('M4 - Caffeine &amp; Energy'!K199)),'M4 - Caffeine &amp; Energy'!F199-'M4 - Caffeine &amp; Energy'!K199,"")</f>
        <v/>
      </c>
      <c r="I199" s="15" t="inlineStr">
        <is>
          <t>S&amp;S availability/depth vary by listing and time - confirm live.</t>
        </is>
      </c>
    </row>
    <row r="200" ht="26" customHeight="1">
      <c r="A200" s="15" t="inlineStr">
        <is>
          <t>Alani Nu</t>
        </is>
      </c>
      <c r="B200" s="15" t="inlineStr">
        <is>
          <t>Alani Nu Energy | Mimosa | single 355mL</t>
        </is>
      </c>
      <c r="C200" s="15" t="inlineStr">
        <is>
          <t>4) Caffeine &amp; energy beverage</t>
        </is>
      </c>
      <c r="D200" s="32">
        <f>'M4 - Caffeine &amp; Energy'!I200</f>
        <v/>
      </c>
      <c r="E200" s="33">
        <f>'M4 - Caffeine &amp; Energy'!J200</f>
        <v/>
      </c>
      <c r="F200" s="31">
        <f>'M4 - Caffeine &amp; Energy'!K200</f>
        <v/>
      </c>
      <c r="G200" s="30">
        <f>'M4 - Caffeine &amp; Energy'!F200</f>
        <v/>
      </c>
      <c r="H200" s="31">
        <f>IF(AND(ISNUMBER('M4 - Caffeine &amp; Energy'!F200),ISNUMBER('M4 - Caffeine &amp; Energy'!K200)),'M4 - Caffeine &amp; Energy'!F200-'M4 - Caffeine &amp; Energy'!K200,"")</f>
        <v/>
      </c>
      <c r="I200" s="15" t="inlineStr">
        <is>
          <t>S&amp;S availability/depth vary by listing and time - confirm live.</t>
        </is>
      </c>
    </row>
    <row r="201" ht="26" customHeight="1">
      <c r="A201" s="15" t="inlineStr">
        <is>
          <t>Alani Nu</t>
        </is>
      </c>
      <c r="B201" s="15" t="inlineStr">
        <is>
          <t>Alani Nu Energy | Mimosa | 8-pack 355mL</t>
        </is>
      </c>
      <c r="C201" s="15" t="inlineStr">
        <is>
          <t>4) Caffeine &amp; energy beverage</t>
        </is>
      </c>
      <c r="D201" s="32">
        <f>'M4 - Caffeine &amp; Energy'!I201</f>
        <v/>
      </c>
      <c r="E201" s="33">
        <f>'M4 - Caffeine &amp; Energy'!J201</f>
        <v/>
      </c>
      <c r="F201" s="31">
        <f>'M4 - Caffeine &amp; Energy'!K201</f>
        <v/>
      </c>
      <c r="G201" s="30">
        <f>'M4 - Caffeine &amp; Energy'!F201</f>
        <v/>
      </c>
      <c r="H201" s="31">
        <f>IF(AND(ISNUMBER('M4 - Caffeine &amp; Energy'!F201),ISNUMBER('M4 - Caffeine &amp; Energy'!K201)),'M4 - Caffeine &amp; Energy'!F201-'M4 - Caffeine &amp; Energy'!K201,"")</f>
        <v/>
      </c>
      <c r="I201" s="15" t="inlineStr">
        <is>
          <t>S&amp;S availability/depth vary by listing and time - confirm live.</t>
        </is>
      </c>
    </row>
    <row r="202" ht="26" customHeight="1">
      <c r="A202" s="15" t="inlineStr">
        <is>
          <t>Alani Nu</t>
        </is>
      </c>
      <c r="B202" s="15" t="inlineStr">
        <is>
          <t>Alani Nu Energy | Mimosa | 12-pack 355mL</t>
        </is>
      </c>
      <c r="C202" s="15" t="inlineStr">
        <is>
          <t>4) Caffeine &amp; energy beverage</t>
        </is>
      </c>
      <c r="D202" s="32">
        <f>'M4 - Caffeine &amp; Energy'!I202</f>
        <v/>
      </c>
      <c r="E202" s="33">
        <f>'M4 - Caffeine &amp; Energy'!J202</f>
        <v/>
      </c>
      <c r="F202" s="31">
        <f>'M4 - Caffeine &amp; Energy'!K202</f>
        <v/>
      </c>
      <c r="G202" s="30">
        <f>'M4 - Caffeine &amp; Energy'!F202</f>
        <v/>
      </c>
      <c r="H202" s="31">
        <f>IF(AND(ISNUMBER('M4 - Caffeine &amp; Energy'!F202),ISNUMBER('M4 - Caffeine &amp; Energy'!K202)),'M4 - Caffeine &amp; Energy'!F202-'M4 - Caffeine &amp; Energy'!K202,"")</f>
        <v/>
      </c>
      <c r="I202" s="15" t="inlineStr">
        <is>
          <t>S&amp;S availability/depth vary by listing and time - confirm live.</t>
        </is>
      </c>
    </row>
    <row r="203" ht="26" customHeight="1">
      <c r="A203" s="15" t="inlineStr">
        <is>
          <t>Alani Nu</t>
        </is>
      </c>
      <c r="B203" s="15" t="inlineStr">
        <is>
          <t>Alani Nu Energy | Mimosa | 15-pack 355mL</t>
        </is>
      </c>
      <c r="C203" s="15" t="inlineStr">
        <is>
          <t>4) Caffeine &amp; energy beverage</t>
        </is>
      </c>
      <c r="D203" s="32">
        <f>'M4 - Caffeine &amp; Energy'!I203</f>
        <v/>
      </c>
      <c r="E203" s="33">
        <f>'M4 - Caffeine &amp; Energy'!J203</f>
        <v/>
      </c>
      <c r="F203" s="31">
        <f>'M4 - Caffeine &amp; Energy'!K203</f>
        <v/>
      </c>
      <c r="G203" s="30">
        <f>'M4 - Caffeine &amp; Energy'!F203</f>
        <v/>
      </c>
      <c r="H203" s="31">
        <f>IF(AND(ISNUMBER('M4 - Caffeine &amp; Energy'!F203),ISNUMBER('M4 - Caffeine &amp; Energy'!K203)),'M4 - Caffeine &amp; Energy'!F203-'M4 - Caffeine &amp; Energy'!K203,"")</f>
        <v/>
      </c>
      <c r="I203" s="15" t="inlineStr">
        <is>
          <t>S&amp;S availability/depth vary by listing and time - confirm live.</t>
        </is>
      </c>
    </row>
    <row r="204" ht="26" customHeight="1">
      <c r="A204" s="15" t="inlineStr">
        <is>
          <t>Alani Nu</t>
        </is>
      </c>
      <c r="B204" s="15" t="inlineStr">
        <is>
          <t>Alani Nu Energy | Mimosa | 18-pack 355mL</t>
        </is>
      </c>
      <c r="C204" s="15" t="inlineStr">
        <is>
          <t>4) Caffeine &amp; energy beverage</t>
        </is>
      </c>
      <c r="D204" s="32">
        <f>'M4 - Caffeine &amp; Energy'!I204</f>
        <v/>
      </c>
      <c r="E204" s="33">
        <f>'M4 - Caffeine &amp; Energy'!J204</f>
        <v/>
      </c>
      <c r="F204" s="31">
        <f>'M4 - Caffeine &amp; Energy'!K204</f>
        <v/>
      </c>
      <c r="G204" s="30">
        <f>'M4 - Caffeine &amp; Energy'!F204</f>
        <v/>
      </c>
      <c r="H204" s="31">
        <f>IF(AND(ISNUMBER('M4 - Caffeine &amp; Energy'!F204),ISNUMBER('M4 - Caffeine &amp; Energy'!K204)),'M4 - Caffeine &amp; Energy'!F204-'M4 - Caffeine &amp; Energy'!K204,"")</f>
        <v/>
      </c>
      <c r="I204" s="15" t="inlineStr">
        <is>
          <t>S&amp;S availability/depth vary by listing and time - confirm live.</t>
        </is>
      </c>
    </row>
    <row r="205" ht="26" customHeight="1">
      <c r="A205" s="15" t="inlineStr">
        <is>
          <t>Alani Nu</t>
        </is>
      </c>
      <c r="B205" s="15" t="inlineStr">
        <is>
          <t>Alani Nu Energy | Mimosa | 24-pack 355mL</t>
        </is>
      </c>
      <c r="C205" s="15" t="inlineStr">
        <is>
          <t>4) Caffeine &amp; energy beverage</t>
        </is>
      </c>
      <c r="D205" s="32">
        <f>'M4 - Caffeine &amp; Energy'!I205</f>
        <v/>
      </c>
      <c r="E205" s="33">
        <f>'M4 - Caffeine &amp; Energy'!J205</f>
        <v/>
      </c>
      <c r="F205" s="31">
        <f>'M4 - Caffeine &amp; Energy'!K205</f>
        <v/>
      </c>
      <c r="G205" s="30">
        <f>'M4 - Caffeine &amp; Energy'!F205</f>
        <v/>
      </c>
      <c r="H205" s="31">
        <f>IF(AND(ISNUMBER('M4 - Caffeine &amp; Energy'!F205),ISNUMBER('M4 - Caffeine &amp; Energy'!K205)),'M4 - Caffeine &amp; Energy'!F205-'M4 - Caffeine &amp; Energy'!K205,"")</f>
        <v/>
      </c>
      <c r="I205" s="15" t="inlineStr">
        <is>
          <t>S&amp;S availability/depth vary by listing and time - confirm live.</t>
        </is>
      </c>
    </row>
    <row r="206" ht="26" customHeight="1">
      <c r="A206" s="15" t="inlineStr">
        <is>
          <t>Alani Nu</t>
        </is>
      </c>
      <c r="B206" s="15" t="inlineStr">
        <is>
          <t>Alani Nu Energy | Cosmic Stardust | single 355mL</t>
        </is>
      </c>
      <c r="C206" s="15" t="inlineStr">
        <is>
          <t>4) Caffeine &amp; energy beverage</t>
        </is>
      </c>
      <c r="D206" s="32">
        <f>'M4 - Caffeine &amp; Energy'!I206</f>
        <v/>
      </c>
      <c r="E206" s="33">
        <f>'M4 - Caffeine &amp; Energy'!J206</f>
        <v/>
      </c>
      <c r="F206" s="31">
        <f>'M4 - Caffeine &amp; Energy'!K206</f>
        <v/>
      </c>
      <c r="G206" s="30">
        <f>'M4 - Caffeine &amp; Energy'!F206</f>
        <v/>
      </c>
      <c r="H206" s="31">
        <f>IF(AND(ISNUMBER('M4 - Caffeine &amp; Energy'!F206),ISNUMBER('M4 - Caffeine &amp; Energy'!K206)),'M4 - Caffeine &amp; Energy'!F206-'M4 - Caffeine &amp; Energy'!K206,"")</f>
        <v/>
      </c>
      <c r="I206" s="15" t="inlineStr">
        <is>
          <t>S&amp;S availability/depth vary by listing and time - confirm live.</t>
        </is>
      </c>
    </row>
    <row r="207" ht="26" customHeight="1">
      <c r="A207" s="15" t="inlineStr">
        <is>
          <t>Alani Nu</t>
        </is>
      </c>
      <c r="B207" s="15" t="inlineStr">
        <is>
          <t>Alani Nu Energy | Cosmic Stardust | 8-pack 355mL</t>
        </is>
      </c>
      <c r="C207" s="15" t="inlineStr">
        <is>
          <t>4) Caffeine &amp; energy beverage</t>
        </is>
      </c>
      <c r="D207" s="32">
        <f>'M4 - Caffeine &amp; Energy'!I207</f>
        <v/>
      </c>
      <c r="E207" s="33">
        <f>'M4 - Caffeine &amp; Energy'!J207</f>
        <v/>
      </c>
      <c r="F207" s="31">
        <f>'M4 - Caffeine &amp; Energy'!K207</f>
        <v/>
      </c>
      <c r="G207" s="30">
        <f>'M4 - Caffeine &amp; Energy'!F207</f>
        <v/>
      </c>
      <c r="H207" s="31">
        <f>IF(AND(ISNUMBER('M4 - Caffeine &amp; Energy'!F207),ISNUMBER('M4 - Caffeine &amp; Energy'!K207)),'M4 - Caffeine &amp; Energy'!F207-'M4 - Caffeine &amp; Energy'!K207,"")</f>
        <v/>
      </c>
      <c r="I207" s="15" t="inlineStr">
        <is>
          <t>S&amp;S availability/depth vary by listing and time - confirm live.</t>
        </is>
      </c>
    </row>
    <row r="208" ht="26" customHeight="1">
      <c r="A208" s="15" t="inlineStr">
        <is>
          <t>Alani Nu</t>
        </is>
      </c>
      <c r="B208" s="15" t="inlineStr">
        <is>
          <t>Alani Nu Energy | Cosmic Stardust | 12-pack 355mL</t>
        </is>
      </c>
      <c r="C208" s="15" t="inlineStr">
        <is>
          <t>4) Caffeine &amp; energy beverage</t>
        </is>
      </c>
      <c r="D208" s="32">
        <f>'M4 - Caffeine &amp; Energy'!I208</f>
        <v/>
      </c>
      <c r="E208" s="33">
        <f>'M4 - Caffeine &amp; Energy'!J208</f>
        <v/>
      </c>
      <c r="F208" s="31">
        <f>'M4 - Caffeine &amp; Energy'!K208</f>
        <v/>
      </c>
      <c r="G208" s="30">
        <f>'M4 - Caffeine &amp; Energy'!F208</f>
        <v/>
      </c>
      <c r="H208" s="31">
        <f>IF(AND(ISNUMBER('M4 - Caffeine &amp; Energy'!F208),ISNUMBER('M4 - Caffeine &amp; Energy'!K208)),'M4 - Caffeine &amp; Energy'!F208-'M4 - Caffeine &amp; Energy'!K208,"")</f>
        <v/>
      </c>
      <c r="I208" s="15" t="inlineStr">
        <is>
          <t>S&amp;S availability/depth vary by listing and time - confirm live.</t>
        </is>
      </c>
    </row>
    <row r="209" ht="26" customHeight="1">
      <c r="A209" s="15" t="inlineStr">
        <is>
          <t>Alani Nu</t>
        </is>
      </c>
      <c r="B209" s="15" t="inlineStr">
        <is>
          <t>Alani Nu Energy | Cosmic Stardust | 15-pack 355mL</t>
        </is>
      </c>
      <c r="C209" s="15" t="inlineStr">
        <is>
          <t>4) Caffeine &amp; energy beverage</t>
        </is>
      </c>
      <c r="D209" s="32">
        <f>'M4 - Caffeine &amp; Energy'!I209</f>
        <v/>
      </c>
      <c r="E209" s="33">
        <f>'M4 - Caffeine &amp; Energy'!J209</f>
        <v/>
      </c>
      <c r="F209" s="31">
        <f>'M4 - Caffeine &amp; Energy'!K209</f>
        <v/>
      </c>
      <c r="G209" s="30">
        <f>'M4 - Caffeine &amp; Energy'!F209</f>
        <v/>
      </c>
      <c r="H209" s="31">
        <f>IF(AND(ISNUMBER('M4 - Caffeine &amp; Energy'!F209),ISNUMBER('M4 - Caffeine &amp; Energy'!K209)),'M4 - Caffeine &amp; Energy'!F209-'M4 - Caffeine &amp; Energy'!K209,"")</f>
        <v/>
      </c>
      <c r="I209" s="15" t="inlineStr">
        <is>
          <t>S&amp;S availability/depth vary by listing and time - confirm live.</t>
        </is>
      </c>
    </row>
    <row r="210" ht="26" customHeight="1">
      <c r="A210" s="15" t="inlineStr">
        <is>
          <t>Alani Nu</t>
        </is>
      </c>
      <c r="B210" s="15" t="inlineStr">
        <is>
          <t>Alani Nu Energy | Cosmic Stardust | 18-pack 355mL</t>
        </is>
      </c>
      <c r="C210" s="15" t="inlineStr">
        <is>
          <t>4) Caffeine &amp; energy beverage</t>
        </is>
      </c>
      <c r="D210" s="32">
        <f>'M4 - Caffeine &amp; Energy'!I210</f>
        <v/>
      </c>
      <c r="E210" s="33">
        <f>'M4 - Caffeine &amp; Energy'!J210</f>
        <v/>
      </c>
      <c r="F210" s="31">
        <f>'M4 - Caffeine &amp; Energy'!K210</f>
        <v/>
      </c>
      <c r="G210" s="30">
        <f>'M4 - Caffeine &amp; Energy'!F210</f>
        <v/>
      </c>
      <c r="H210" s="31">
        <f>IF(AND(ISNUMBER('M4 - Caffeine &amp; Energy'!F210),ISNUMBER('M4 - Caffeine &amp; Energy'!K210)),'M4 - Caffeine &amp; Energy'!F210-'M4 - Caffeine &amp; Energy'!K210,"")</f>
        <v/>
      </c>
      <c r="I210" s="15" t="inlineStr">
        <is>
          <t>S&amp;S availability/depth vary by listing and time - confirm live.</t>
        </is>
      </c>
    </row>
    <row r="211" ht="26" customHeight="1">
      <c r="A211" s="15" t="inlineStr">
        <is>
          <t>Alani Nu</t>
        </is>
      </c>
      <c r="B211" s="15" t="inlineStr">
        <is>
          <t>Alani Nu Energy | Cosmic Stardust | 24-pack 355mL</t>
        </is>
      </c>
      <c r="C211" s="15" t="inlineStr">
        <is>
          <t>4) Caffeine &amp; energy beverage</t>
        </is>
      </c>
      <c r="D211" s="32">
        <f>'M4 - Caffeine &amp; Energy'!I211</f>
        <v/>
      </c>
      <c r="E211" s="33">
        <f>'M4 - Caffeine &amp; Energy'!J211</f>
        <v/>
      </c>
      <c r="F211" s="31">
        <f>'M4 - Caffeine &amp; Energy'!K211</f>
        <v/>
      </c>
      <c r="G211" s="30">
        <f>'M4 - Caffeine &amp; Energy'!F211</f>
        <v/>
      </c>
      <c r="H211" s="31">
        <f>IF(AND(ISNUMBER('M4 - Caffeine &amp; Energy'!F211),ISNUMBER('M4 - Caffeine &amp; Energy'!K211)),'M4 - Caffeine &amp; Energy'!F211-'M4 - Caffeine &amp; Energy'!K211,"")</f>
        <v/>
      </c>
      <c r="I211" s="15" t="inlineStr">
        <is>
          <t>S&amp;S availability/depth vary by listing and time - confirm live.</t>
        </is>
      </c>
    </row>
    <row r="212" ht="26" customHeight="1">
      <c r="A212" s="15" t="inlineStr">
        <is>
          <t>Alani Nu</t>
        </is>
      </c>
      <c r="B212" s="15" t="inlineStr">
        <is>
          <t>Alani Nu Energy | Breezeberry | single 355mL</t>
        </is>
      </c>
      <c r="C212" s="15" t="inlineStr">
        <is>
          <t>4) Caffeine &amp; energy beverage</t>
        </is>
      </c>
      <c r="D212" s="32">
        <f>'M4 - Caffeine &amp; Energy'!I212</f>
        <v/>
      </c>
      <c r="E212" s="33">
        <f>'M4 - Caffeine &amp; Energy'!J212</f>
        <v/>
      </c>
      <c r="F212" s="31">
        <f>'M4 - Caffeine &amp; Energy'!K212</f>
        <v/>
      </c>
      <c r="G212" s="30">
        <f>'M4 - Caffeine &amp; Energy'!F212</f>
        <v/>
      </c>
      <c r="H212" s="31">
        <f>IF(AND(ISNUMBER('M4 - Caffeine &amp; Energy'!F212),ISNUMBER('M4 - Caffeine &amp; Energy'!K212)),'M4 - Caffeine &amp; Energy'!F212-'M4 - Caffeine &amp; Energy'!K212,"")</f>
        <v/>
      </c>
      <c r="I212" s="15" t="inlineStr">
        <is>
          <t>S&amp;S availability/depth vary by listing and time - confirm live.</t>
        </is>
      </c>
    </row>
    <row r="213" ht="26" customHeight="1">
      <c r="A213" s="15" t="inlineStr">
        <is>
          <t>Alani Nu</t>
        </is>
      </c>
      <c r="B213" s="15" t="inlineStr">
        <is>
          <t>Alani Nu Energy | Breezeberry | 8-pack 355mL</t>
        </is>
      </c>
      <c r="C213" s="15" t="inlineStr">
        <is>
          <t>4) Caffeine &amp; energy beverage</t>
        </is>
      </c>
      <c r="D213" s="32">
        <f>'M4 - Caffeine &amp; Energy'!I213</f>
        <v/>
      </c>
      <c r="E213" s="33">
        <f>'M4 - Caffeine &amp; Energy'!J213</f>
        <v/>
      </c>
      <c r="F213" s="31">
        <f>'M4 - Caffeine &amp; Energy'!K213</f>
        <v/>
      </c>
      <c r="G213" s="30">
        <f>'M4 - Caffeine &amp; Energy'!F213</f>
        <v/>
      </c>
      <c r="H213" s="31">
        <f>IF(AND(ISNUMBER('M4 - Caffeine &amp; Energy'!F213),ISNUMBER('M4 - Caffeine &amp; Energy'!K213)),'M4 - Caffeine &amp; Energy'!F213-'M4 - Caffeine &amp; Energy'!K213,"")</f>
        <v/>
      </c>
      <c r="I213" s="15" t="inlineStr">
        <is>
          <t>S&amp;S availability/depth vary by listing and time - confirm live.</t>
        </is>
      </c>
    </row>
    <row r="214" ht="26" customHeight="1">
      <c r="A214" s="15" t="inlineStr">
        <is>
          <t>Alani Nu</t>
        </is>
      </c>
      <c r="B214" s="15" t="inlineStr">
        <is>
          <t>Alani Nu Energy | Breezeberry | 12-pack 355mL</t>
        </is>
      </c>
      <c r="C214" s="15" t="inlineStr">
        <is>
          <t>4) Caffeine &amp; energy beverage</t>
        </is>
      </c>
      <c r="D214" s="32">
        <f>'M4 - Caffeine &amp; Energy'!I214</f>
        <v/>
      </c>
      <c r="E214" s="33">
        <f>'M4 - Caffeine &amp; Energy'!J214</f>
        <v/>
      </c>
      <c r="F214" s="31">
        <f>'M4 - Caffeine &amp; Energy'!K214</f>
        <v/>
      </c>
      <c r="G214" s="30">
        <f>'M4 - Caffeine &amp; Energy'!F214</f>
        <v/>
      </c>
      <c r="H214" s="31">
        <f>IF(AND(ISNUMBER('M4 - Caffeine &amp; Energy'!F214),ISNUMBER('M4 - Caffeine &amp; Energy'!K214)),'M4 - Caffeine &amp; Energy'!F214-'M4 - Caffeine &amp; Energy'!K214,"")</f>
        <v/>
      </c>
      <c r="I214" s="15" t="inlineStr">
        <is>
          <t>S&amp;S availability/depth vary by listing and time - confirm live.</t>
        </is>
      </c>
    </row>
    <row r="215" ht="26" customHeight="1">
      <c r="A215" s="15" t="inlineStr">
        <is>
          <t>Alani Nu</t>
        </is>
      </c>
      <c r="B215" s="15" t="inlineStr">
        <is>
          <t>Alani Nu Energy | Breezeberry | 15-pack 355mL</t>
        </is>
      </c>
      <c r="C215" s="15" t="inlineStr">
        <is>
          <t>4) Caffeine &amp; energy beverage</t>
        </is>
      </c>
      <c r="D215" s="32">
        <f>'M4 - Caffeine &amp; Energy'!I215</f>
        <v/>
      </c>
      <c r="E215" s="33">
        <f>'M4 - Caffeine &amp; Energy'!J215</f>
        <v/>
      </c>
      <c r="F215" s="31">
        <f>'M4 - Caffeine &amp; Energy'!K215</f>
        <v/>
      </c>
      <c r="G215" s="30">
        <f>'M4 - Caffeine &amp; Energy'!F215</f>
        <v/>
      </c>
      <c r="H215" s="31">
        <f>IF(AND(ISNUMBER('M4 - Caffeine &amp; Energy'!F215),ISNUMBER('M4 - Caffeine &amp; Energy'!K215)),'M4 - Caffeine &amp; Energy'!F215-'M4 - Caffeine &amp; Energy'!K215,"")</f>
        <v/>
      </c>
      <c r="I215" s="15" t="inlineStr">
        <is>
          <t>S&amp;S availability/depth vary by listing and time - confirm live.</t>
        </is>
      </c>
    </row>
    <row r="216" ht="26" customHeight="1">
      <c r="A216" s="15" t="inlineStr">
        <is>
          <t>Alani Nu</t>
        </is>
      </c>
      <c r="B216" s="15" t="inlineStr">
        <is>
          <t>Alani Nu Energy | Breezeberry | 18-pack 355mL</t>
        </is>
      </c>
      <c r="C216" s="15" t="inlineStr">
        <is>
          <t>4) Caffeine &amp; energy beverage</t>
        </is>
      </c>
      <c r="D216" s="32">
        <f>'M4 - Caffeine &amp; Energy'!I216</f>
        <v/>
      </c>
      <c r="E216" s="33">
        <f>'M4 - Caffeine &amp; Energy'!J216</f>
        <v/>
      </c>
      <c r="F216" s="31">
        <f>'M4 - Caffeine &amp; Energy'!K216</f>
        <v/>
      </c>
      <c r="G216" s="30">
        <f>'M4 - Caffeine &amp; Energy'!F216</f>
        <v/>
      </c>
      <c r="H216" s="31">
        <f>IF(AND(ISNUMBER('M4 - Caffeine &amp; Energy'!F216),ISNUMBER('M4 - Caffeine &amp; Energy'!K216)),'M4 - Caffeine &amp; Energy'!F216-'M4 - Caffeine &amp; Energy'!K216,"")</f>
        <v/>
      </c>
      <c r="I216" s="15" t="inlineStr">
        <is>
          <t>S&amp;S availability/depth vary by listing and time - confirm live.</t>
        </is>
      </c>
    </row>
    <row r="217" ht="26" customHeight="1">
      <c r="A217" s="15" t="inlineStr">
        <is>
          <t>Alani Nu</t>
        </is>
      </c>
      <c r="B217" s="15" t="inlineStr">
        <is>
          <t>Alani Nu Energy | Breezeberry | 24-pack 355mL</t>
        </is>
      </c>
      <c r="C217" s="15" t="inlineStr">
        <is>
          <t>4) Caffeine &amp; energy beverage</t>
        </is>
      </c>
      <c r="D217" s="32">
        <f>'M4 - Caffeine &amp; Energy'!I217</f>
        <v/>
      </c>
      <c r="E217" s="33">
        <f>'M4 - Caffeine &amp; Energy'!J217</f>
        <v/>
      </c>
      <c r="F217" s="31">
        <f>'M4 - Caffeine &amp; Energy'!K217</f>
        <v/>
      </c>
      <c r="G217" s="30">
        <f>'M4 - Caffeine &amp; Energy'!F217</f>
        <v/>
      </c>
      <c r="H217" s="31">
        <f>IF(AND(ISNUMBER('M4 - Caffeine &amp; Energy'!F217),ISNUMBER('M4 - Caffeine &amp; Energy'!K217)),'M4 - Caffeine &amp; Energy'!F217-'M4 - Caffeine &amp; Energy'!K217,"")</f>
        <v/>
      </c>
      <c r="I217" s="15" t="inlineStr">
        <is>
          <t>S&amp;S availability/depth vary by listing and time - confirm live.</t>
        </is>
      </c>
    </row>
    <row r="218" ht="26" customHeight="1">
      <c r="A218" s="15" t="inlineStr">
        <is>
          <t>Alani Nu</t>
        </is>
      </c>
      <c r="B218" s="15" t="inlineStr">
        <is>
          <t>Alani Nu Energy | Watermelon Wave | single 355mL</t>
        </is>
      </c>
      <c r="C218" s="15" t="inlineStr">
        <is>
          <t>4) Caffeine &amp; energy beverage</t>
        </is>
      </c>
      <c r="D218" s="32">
        <f>'M4 - Caffeine &amp; Energy'!I218</f>
        <v/>
      </c>
      <c r="E218" s="33">
        <f>'M4 - Caffeine &amp; Energy'!J218</f>
        <v/>
      </c>
      <c r="F218" s="31">
        <f>'M4 - Caffeine &amp; Energy'!K218</f>
        <v/>
      </c>
      <c r="G218" s="30">
        <f>'M4 - Caffeine &amp; Energy'!F218</f>
        <v/>
      </c>
      <c r="H218" s="31">
        <f>IF(AND(ISNUMBER('M4 - Caffeine &amp; Energy'!F218),ISNUMBER('M4 - Caffeine &amp; Energy'!K218)),'M4 - Caffeine &amp; Energy'!F218-'M4 - Caffeine &amp; Energy'!K218,"")</f>
        <v/>
      </c>
      <c r="I218" s="15" t="inlineStr">
        <is>
          <t>S&amp;S availability/depth vary by listing and time - confirm live.</t>
        </is>
      </c>
    </row>
    <row r="219" ht="26" customHeight="1">
      <c r="A219" s="15" t="inlineStr">
        <is>
          <t>Alani Nu</t>
        </is>
      </c>
      <c r="B219" s="15" t="inlineStr">
        <is>
          <t>Alani Nu Energy | Watermelon Wave | 8-pack 355mL</t>
        </is>
      </c>
      <c r="C219" s="15" t="inlineStr">
        <is>
          <t>4) Caffeine &amp; energy beverage</t>
        </is>
      </c>
      <c r="D219" s="32">
        <f>'M4 - Caffeine &amp; Energy'!I219</f>
        <v/>
      </c>
      <c r="E219" s="33">
        <f>'M4 - Caffeine &amp; Energy'!J219</f>
        <v/>
      </c>
      <c r="F219" s="31">
        <f>'M4 - Caffeine &amp; Energy'!K219</f>
        <v/>
      </c>
      <c r="G219" s="30">
        <f>'M4 - Caffeine &amp; Energy'!F219</f>
        <v/>
      </c>
      <c r="H219" s="31">
        <f>IF(AND(ISNUMBER('M4 - Caffeine &amp; Energy'!F219),ISNUMBER('M4 - Caffeine &amp; Energy'!K219)),'M4 - Caffeine &amp; Energy'!F219-'M4 - Caffeine &amp; Energy'!K219,"")</f>
        <v/>
      </c>
      <c r="I219" s="15" t="inlineStr">
        <is>
          <t>S&amp;S availability/depth vary by listing and time - confirm live.</t>
        </is>
      </c>
    </row>
    <row r="220" ht="26" customHeight="1">
      <c r="A220" s="15" t="inlineStr">
        <is>
          <t>Alani Nu</t>
        </is>
      </c>
      <c r="B220" s="15" t="inlineStr">
        <is>
          <t>Alani Nu Energy | Watermelon Wave | 12-pack 355mL</t>
        </is>
      </c>
      <c r="C220" s="15" t="inlineStr">
        <is>
          <t>4) Caffeine &amp; energy beverage</t>
        </is>
      </c>
      <c r="D220" s="32">
        <f>'M4 - Caffeine &amp; Energy'!I220</f>
        <v/>
      </c>
      <c r="E220" s="33">
        <f>'M4 - Caffeine &amp; Energy'!J220</f>
        <v/>
      </c>
      <c r="F220" s="31">
        <f>'M4 - Caffeine &amp; Energy'!K220</f>
        <v/>
      </c>
      <c r="G220" s="30">
        <f>'M4 - Caffeine &amp; Energy'!F220</f>
        <v/>
      </c>
      <c r="H220" s="31">
        <f>IF(AND(ISNUMBER('M4 - Caffeine &amp; Energy'!F220),ISNUMBER('M4 - Caffeine &amp; Energy'!K220)),'M4 - Caffeine &amp; Energy'!F220-'M4 - Caffeine &amp; Energy'!K220,"")</f>
        <v/>
      </c>
      <c r="I220" s="15" t="inlineStr">
        <is>
          <t>S&amp;S availability/depth vary by listing and time - confirm live.</t>
        </is>
      </c>
    </row>
    <row r="221" ht="26" customHeight="1">
      <c r="A221" s="15" t="inlineStr">
        <is>
          <t>Alani Nu</t>
        </is>
      </c>
      <c r="B221" s="15" t="inlineStr">
        <is>
          <t>Alani Nu Energy | Watermelon Wave | 15-pack 355mL</t>
        </is>
      </c>
      <c r="C221" s="15" t="inlineStr">
        <is>
          <t>4) Caffeine &amp; energy beverage</t>
        </is>
      </c>
      <c r="D221" s="32">
        <f>'M4 - Caffeine &amp; Energy'!I221</f>
        <v/>
      </c>
      <c r="E221" s="33">
        <f>'M4 - Caffeine &amp; Energy'!J221</f>
        <v/>
      </c>
      <c r="F221" s="31">
        <f>'M4 - Caffeine &amp; Energy'!K221</f>
        <v/>
      </c>
      <c r="G221" s="30">
        <f>'M4 - Caffeine &amp; Energy'!F221</f>
        <v/>
      </c>
      <c r="H221" s="31">
        <f>IF(AND(ISNUMBER('M4 - Caffeine &amp; Energy'!F221),ISNUMBER('M4 - Caffeine &amp; Energy'!K221)),'M4 - Caffeine &amp; Energy'!F221-'M4 - Caffeine &amp; Energy'!K221,"")</f>
        <v/>
      </c>
      <c r="I221" s="15" t="inlineStr">
        <is>
          <t>S&amp;S availability/depth vary by listing and time - confirm live.</t>
        </is>
      </c>
    </row>
    <row r="222" ht="26" customHeight="1">
      <c r="A222" s="15" t="inlineStr">
        <is>
          <t>Alani Nu</t>
        </is>
      </c>
      <c r="B222" s="15" t="inlineStr">
        <is>
          <t>Alani Nu Energy | Watermelon Wave | 18-pack 355mL</t>
        </is>
      </c>
      <c r="C222" s="15" t="inlineStr">
        <is>
          <t>4) Caffeine &amp; energy beverage</t>
        </is>
      </c>
      <c r="D222" s="32">
        <f>'M4 - Caffeine &amp; Energy'!I222</f>
        <v/>
      </c>
      <c r="E222" s="33">
        <f>'M4 - Caffeine &amp; Energy'!J222</f>
        <v/>
      </c>
      <c r="F222" s="31">
        <f>'M4 - Caffeine &amp; Energy'!K222</f>
        <v/>
      </c>
      <c r="G222" s="30">
        <f>'M4 - Caffeine &amp; Energy'!F222</f>
        <v/>
      </c>
      <c r="H222" s="31">
        <f>IF(AND(ISNUMBER('M4 - Caffeine &amp; Energy'!F222),ISNUMBER('M4 - Caffeine &amp; Energy'!K222)),'M4 - Caffeine &amp; Energy'!F222-'M4 - Caffeine &amp; Energy'!K222,"")</f>
        <v/>
      </c>
      <c r="I222" s="15" t="inlineStr">
        <is>
          <t>S&amp;S availability/depth vary by listing and time - confirm live.</t>
        </is>
      </c>
    </row>
    <row r="223" ht="26" customHeight="1">
      <c r="A223" s="15" t="inlineStr">
        <is>
          <t>Alani Nu</t>
        </is>
      </c>
      <c r="B223" s="15" t="inlineStr">
        <is>
          <t>Alani Nu Energy | Watermelon Wave | 24-pack 355mL</t>
        </is>
      </c>
      <c r="C223" s="15" t="inlineStr">
        <is>
          <t>4) Caffeine &amp; energy beverage</t>
        </is>
      </c>
      <c r="D223" s="32">
        <f>'M4 - Caffeine &amp; Energy'!I223</f>
        <v/>
      </c>
      <c r="E223" s="33">
        <f>'M4 - Caffeine &amp; Energy'!J223</f>
        <v/>
      </c>
      <c r="F223" s="31">
        <f>'M4 - Caffeine &amp; Energy'!K223</f>
        <v/>
      </c>
      <c r="G223" s="30">
        <f>'M4 - Caffeine &amp; Energy'!F223</f>
        <v/>
      </c>
      <c r="H223" s="31">
        <f>IF(AND(ISNUMBER('M4 - Caffeine &amp; Energy'!F223),ISNUMBER('M4 - Caffeine &amp; Energy'!K223)),'M4 - Caffeine &amp; Energy'!F223-'M4 - Caffeine &amp; Energy'!K223,"")</f>
        <v/>
      </c>
      <c r="I223" s="15" t="inlineStr">
        <is>
          <t>S&amp;S availability/depth vary by listing and time - confirm live.</t>
        </is>
      </c>
    </row>
    <row r="224" ht="26" customHeight="1">
      <c r="A224" s="15" t="inlineStr">
        <is>
          <t>Bang</t>
        </is>
      </c>
      <c r="B224" s="15" t="inlineStr">
        <is>
          <t>Bang Energy | Rainbow Unicorn | single 473mL</t>
        </is>
      </c>
      <c r="C224" s="15" t="inlineStr">
        <is>
          <t>4) Caffeine &amp; energy beverage</t>
        </is>
      </c>
      <c r="D224" s="32">
        <f>'M4 - Caffeine &amp; Energy'!I224</f>
        <v/>
      </c>
      <c r="E224" s="33">
        <f>'M4 - Caffeine &amp; Energy'!J224</f>
        <v/>
      </c>
      <c r="F224" s="31">
        <f>'M4 - Caffeine &amp; Energy'!K224</f>
        <v/>
      </c>
      <c r="G224" s="30">
        <f>'M4 - Caffeine &amp; Energy'!F224</f>
        <v/>
      </c>
      <c r="H224" s="31">
        <f>IF(AND(ISNUMBER('M4 - Caffeine &amp; Energy'!F224),ISNUMBER('M4 - Caffeine &amp; Energy'!K224)),'M4 - Caffeine &amp; Energy'!F224-'M4 - Caffeine &amp; Energy'!K224,"")</f>
        <v/>
      </c>
      <c r="I224" s="15" t="inlineStr">
        <is>
          <t>S&amp;S availability/depth vary by listing and time - confirm live.</t>
        </is>
      </c>
    </row>
    <row r="225" ht="26" customHeight="1">
      <c r="A225" s="15" t="inlineStr">
        <is>
          <t>Bang</t>
        </is>
      </c>
      <c r="B225" s="15" t="inlineStr">
        <is>
          <t>Bang Energy | Rainbow Unicorn | 8-pack 473mL</t>
        </is>
      </c>
      <c r="C225" s="15" t="inlineStr">
        <is>
          <t>4) Caffeine &amp; energy beverage</t>
        </is>
      </c>
      <c r="D225" s="32">
        <f>'M4 - Caffeine &amp; Energy'!I225</f>
        <v/>
      </c>
      <c r="E225" s="33">
        <f>'M4 - Caffeine &amp; Energy'!J225</f>
        <v/>
      </c>
      <c r="F225" s="31">
        <f>'M4 - Caffeine &amp; Energy'!K225</f>
        <v/>
      </c>
      <c r="G225" s="30">
        <f>'M4 - Caffeine &amp; Energy'!F225</f>
        <v/>
      </c>
      <c r="H225" s="31">
        <f>IF(AND(ISNUMBER('M4 - Caffeine &amp; Energy'!F225),ISNUMBER('M4 - Caffeine &amp; Energy'!K225)),'M4 - Caffeine &amp; Energy'!F225-'M4 - Caffeine &amp; Energy'!K225,"")</f>
        <v/>
      </c>
      <c r="I225" s="15" t="inlineStr">
        <is>
          <t>S&amp;S availability/depth vary by listing and time - confirm live.</t>
        </is>
      </c>
    </row>
    <row r="226" ht="26" customHeight="1">
      <c r="A226" s="15" t="inlineStr">
        <is>
          <t>Bang</t>
        </is>
      </c>
      <c r="B226" s="15" t="inlineStr">
        <is>
          <t>Bang Energy | Rainbow Unicorn | 12-pack 473mL</t>
        </is>
      </c>
      <c r="C226" s="15" t="inlineStr">
        <is>
          <t>4) Caffeine &amp; energy beverage</t>
        </is>
      </c>
      <c r="D226" s="32">
        <f>'M4 - Caffeine &amp; Energy'!I226</f>
        <v/>
      </c>
      <c r="E226" s="33">
        <f>'M4 - Caffeine &amp; Energy'!J226</f>
        <v/>
      </c>
      <c r="F226" s="31">
        <f>'M4 - Caffeine &amp; Energy'!K226</f>
        <v/>
      </c>
      <c r="G226" s="30">
        <f>'M4 - Caffeine &amp; Energy'!F226</f>
        <v/>
      </c>
      <c r="H226" s="31">
        <f>IF(AND(ISNUMBER('M4 - Caffeine &amp; Energy'!F226),ISNUMBER('M4 - Caffeine &amp; Energy'!K226)),'M4 - Caffeine &amp; Energy'!F226-'M4 - Caffeine &amp; Energy'!K226,"")</f>
        <v/>
      </c>
      <c r="I226" s="15" t="inlineStr">
        <is>
          <t>S&amp;S availability/depth vary by listing and time - confirm live.</t>
        </is>
      </c>
    </row>
    <row r="227" ht="26" customHeight="1">
      <c r="A227" s="15" t="inlineStr">
        <is>
          <t>Bang</t>
        </is>
      </c>
      <c r="B227" s="15" t="inlineStr">
        <is>
          <t>Bang Energy | Rainbow Unicorn | 18-pack 473mL</t>
        </is>
      </c>
      <c r="C227" s="15" t="inlineStr">
        <is>
          <t>4) Caffeine &amp; energy beverage</t>
        </is>
      </c>
      <c r="D227" s="32">
        <f>'M4 - Caffeine &amp; Energy'!I227</f>
        <v/>
      </c>
      <c r="E227" s="33">
        <f>'M4 - Caffeine &amp; Energy'!J227</f>
        <v/>
      </c>
      <c r="F227" s="31">
        <f>'M4 - Caffeine &amp; Energy'!K227</f>
        <v/>
      </c>
      <c r="G227" s="30">
        <f>'M4 - Caffeine &amp; Energy'!F227</f>
        <v/>
      </c>
      <c r="H227" s="31">
        <f>IF(AND(ISNUMBER('M4 - Caffeine &amp; Energy'!F227),ISNUMBER('M4 - Caffeine &amp; Energy'!K227)),'M4 - Caffeine &amp; Energy'!F227-'M4 - Caffeine &amp; Energy'!K227,"")</f>
        <v/>
      </c>
      <c r="I227" s="15" t="inlineStr">
        <is>
          <t>S&amp;S availability/depth vary by listing and time - confirm live.</t>
        </is>
      </c>
    </row>
    <row r="228" ht="26" customHeight="1">
      <c r="A228" s="15" t="inlineStr">
        <is>
          <t>Bang</t>
        </is>
      </c>
      <c r="B228" s="15" t="inlineStr">
        <is>
          <t>Bang Energy | Rainbow Unicorn | 24-pack 473mL</t>
        </is>
      </c>
      <c r="C228" s="15" t="inlineStr">
        <is>
          <t>4) Caffeine &amp; energy beverage</t>
        </is>
      </c>
      <c r="D228" s="32">
        <f>'M4 - Caffeine &amp; Energy'!I228</f>
        <v/>
      </c>
      <c r="E228" s="33">
        <f>'M4 - Caffeine &amp; Energy'!J228</f>
        <v/>
      </c>
      <c r="F228" s="31">
        <f>'M4 - Caffeine &amp; Energy'!K228</f>
        <v/>
      </c>
      <c r="G228" s="30">
        <f>'M4 - Caffeine &amp; Energy'!F228</f>
        <v/>
      </c>
      <c r="H228" s="31">
        <f>IF(AND(ISNUMBER('M4 - Caffeine &amp; Energy'!F228),ISNUMBER('M4 - Caffeine &amp; Energy'!K228)),'M4 - Caffeine &amp; Energy'!F228-'M4 - Caffeine &amp; Energy'!K228,"")</f>
        <v/>
      </c>
      <c r="I228" s="15" t="inlineStr">
        <is>
          <t>S&amp;S availability/depth vary by listing and time - confirm live.</t>
        </is>
      </c>
    </row>
    <row r="229" ht="26" customHeight="1">
      <c r="A229" s="15" t="inlineStr">
        <is>
          <t>Bang</t>
        </is>
      </c>
      <c r="B229" s="15" t="inlineStr">
        <is>
          <t>Bang Energy | Star Blast | single 473mL</t>
        </is>
      </c>
      <c r="C229" s="15" t="inlineStr">
        <is>
          <t>4) Caffeine &amp; energy beverage</t>
        </is>
      </c>
      <c r="D229" s="32">
        <f>'M4 - Caffeine &amp; Energy'!I229</f>
        <v/>
      </c>
      <c r="E229" s="33">
        <f>'M4 - Caffeine &amp; Energy'!J229</f>
        <v/>
      </c>
      <c r="F229" s="31">
        <f>'M4 - Caffeine &amp; Energy'!K229</f>
        <v/>
      </c>
      <c r="G229" s="30">
        <f>'M4 - Caffeine &amp; Energy'!F229</f>
        <v/>
      </c>
      <c r="H229" s="31">
        <f>IF(AND(ISNUMBER('M4 - Caffeine &amp; Energy'!F229),ISNUMBER('M4 - Caffeine &amp; Energy'!K229)),'M4 - Caffeine &amp; Energy'!F229-'M4 - Caffeine &amp; Energy'!K229,"")</f>
        <v/>
      </c>
      <c r="I229" s="15" t="inlineStr">
        <is>
          <t>S&amp;S availability/depth vary by listing and time - confirm live.</t>
        </is>
      </c>
    </row>
    <row r="230" ht="26" customHeight="1">
      <c r="A230" s="15" t="inlineStr">
        <is>
          <t>Bang</t>
        </is>
      </c>
      <c r="B230" s="15" t="inlineStr">
        <is>
          <t>Bang Energy | Star Blast | 8-pack 473mL</t>
        </is>
      </c>
      <c r="C230" s="15" t="inlineStr">
        <is>
          <t>4) Caffeine &amp; energy beverage</t>
        </is>
      </c>
      <c r="D230" s="32">
        <f>'M4 - Caffeine &amp; Energy'!I230</f>
        <v/>
      </c>
      <c r="E230" s="33">
        <f>'M4 - Caffeine &amp; Energy'!J230</f>
        <v/>
      </c>
      <c r="F230" s="31">
        <f>'M4 - Caffeine &amp; Energy'!K230</f>
        <v/>
      </c>
      <c r="G230" s="30">
        <f>'M4 - Caffeine &amp; Energy'!F230</f>
        <v/>
      </c>
      <c r="H230" s="31">
        <f>IF(AND(ISNUMBER('M4 - Caffeine &amp; Energy'!F230),ISNUMBER('M4 - Caffeine &amp; Energy'!K230)),'M4 - Caffeine &amp; Energy'!F230-'M4 - Caffeine &amp; Energy'!K230,"")</f>
        <v/>
      </c>
      <c r="I230" s="15" t="inlineStr">
        <is>
          <t>S&amp;S availability/depth vary by listing and time - confirm live.</t>
        </is>
      </c>
    </row>
    <row r="231" ht="26" customHeight="1">
      <c r="A231" s="15" t="inlineStr">
        <is>
          <t>Bang</t>
        </is>
      </c>
      <c r="B231" s="15" t="inlineStr">
        <is>
          <t>Bang Energy | Star Blast | 12-pack 473mL</t>
        </is>
      </c>
      <c r="C231" s="15" t="inlineStr">
        <is>
          <t>4) Caffeine &amp; energy beverage</t>
        </is>
      </c>
      <c r="D231" s="32">
        <f>'M4 - Caffeine &amp; Energy'!I231</f>
        <v/>
      </c>
      <c r="E231" s="33">
        <f>'M4 - Caffeine &amp; Energy'!J231</f>
        <v/>
      </c>
      <c r="F231" s="31">
        <f>'M4 - Caffeine &amp; Energy'!K231</f>
        <v/>
      </c>
      <c r="G231" s="30">
        <f>'M4 - Caffeine &amp; Energy'!F231</f>
        <v/>
      </c>
      <c r="H231" s="31">
        <f>IF(AND(ISNUMBER('M4 - Caffeine &amp; Energy'!F231),ISNUMBER('M4 - Caffeine &amp; Energy'!K231)),'M4 - Caffeine &amp; Energy'!F231-'M4 - Caffeine &amp; Energy'!K231,"")</f>
        <v/>
      </c>
      <c r="I231" s="15" t="inlineStr">
        <is>
          <t>S&amp;S availability/depth vary by listing and time - confirm live.</t>
        </is>
      </c>
    </row>
    <row r="232" ht="26" customHeight="1">
      <c r="A232" s="15" t="inlineStr">
        <is>
          <t>Bang</t>
        </is>
      </c>
      <c r="B232" s="15" t="inlineStr">
        <is>
          <t>Bang Energy | Star Blast | 18-pack 473mL</t>
        </is>
      </c>
      <c r="C232" s="15" t="inlineStr">
        <is>
          <t>4) Caffeine &amp; energy beverage</t>
        </is>
      </c>
      <c r="D232" s="32">
        <f>'M4 - Caffeine &amp; Energy'!I232</f>
        <v/>
      </c>
      <c r="E232" s="33">
        <f>'M4 - Caffeine &amp; Energy'!J232</f>
        <v/>
      </c>
      <c r="F232" s="31">
        <f>'M4 - Caffeine &amp; Energy'!K232</f>
        <v/>
      </c>
      <c r="G232" s="30">
        <f>'M4 - Caffeine &amp; Energy'!F232</f>
        <v/>
      </c>
      <c r="H232" s="31">
        <f>IF(AND(ISNUMBER('M4 - Caffeine &amp; Energy'!F232),ISNUMBER('M4 - Caffeine &amp; Energy'!K232)),'M4 - Caffeine &amp; Energy'!F232-'M4 - Caffeine &amp; Energy'!K232,"")</f>
        <v/>
      </c>
      <c r="I232" s="15" t="inlineStr">
        <is>
          <t>S&amp;S availability/depth vary by listing and time - confirm live.</t>
        </is>
      </c>
    </row>
    <row r="233" ht="26" customHeight="1">
      <c r="A233" s="15" t="inlineStr">
        <is>
          <t>Bang</t>
        </is>
      </c>
      <c r="B233" s="15" t="inlineStr">
        <is>
          <t>Bang Energy | Star Blast | 24-pack 473mL</t>
        </is>
      </c>
      <c r="C233" s="15" t="inlineStr">
        <is>
          <t>4) Caffeine &amp; energy beverage</t>
        </is>
      </c>
      <c r="D233" s="32">
        <f>'M4 - Caffeine &amp; Energy'!I233</f>
        <v/>
      </c>
      <c r="E233" s="33">
        <f>'M4 - Caffeine &amp; Energy'!J233</f>
        <v/>
      </c>
      <c r="F233" s="31">
        <f>'M4 - Caffeine &amp; Energy'!K233</f>
        <v/>
      </c>
      <c r="G233" s="30">
        <f>'M4 - Caffeine &amp; Energy'!F233</f>
        <v/>
      </c>
      <c r="H233" s="31">
        <f>IF(AND(ISNUMBER('M4 - Caffeine &amp; Energy'!F233),ISNUMBER('M4 - Caffeine &amp; Energy'!K233)),'M4 - Caffeine &amp; Energy'!F233-'M4 - Caffeine &amp; Energy'!K233,"")</f>
        <v/>
      </c>
      <c r="I233" s="15" t="inlineStr">
        <is>
          <t>S&amp;S availability/depth vary by listing and time - confirm live.</t>
        </is>
      </c>
    </row>
    <row r="234" ht="26" customHeight="1">
      <c r="A234" s="15" t="inlineStr">
        <is>
          <t>Bang</t>
        </is>
      </c>
      <c r="B234" s="15" t="inlineStr">
        <is>
          <t>Bang Energy | Cotton Candy | single 473mL</t>
        </is>
      </c>
      <c r="C234" s="15" t="inlineStr">
        <is>
          <t>4) Caffeine &amp; energy beverage</t>
        </is>
      </c>
      <c r="D234" s="32">
        <f>'M4 - Caffeine &amp; Energy'!I234</f>
        <v/>
      </c>
      <c r="E234" s="33">
        <f>'M4 - Caffeine &amp; Energy'!J234</f>
        <v/>
      </c>
      <c r="F234" s="31">
        <f>'M4 - Caffeine &amp; Energy'!K234</f>
        <v/>
      </c>
      <c r="G234" s="30">
        <f>'M4 - Caffeine &amp; Energy'!F234</f>
        <v/>
      </c>
      <c r="H234" s="31">
        <f>IF(AND(ISNUMBER('M4 - Caffeine &amp; Energy'!F234),ISNUMBER('M4 - Caffeine &amp; Energy'!K234)),'M4 - Caffeine &amp; Energy'!F234-'M4 - Caffeine &amp; Energy'!K234,"")</f>
        <v/>
      </c>
      <c r="I234" s="15" t="inlineStr">
        <is>
          <t>S&amp;S availability/depth vary by listing and time - confirm live.</t>
        </is>
      </c>
    </row>
    <row r="235" ht="26" customHeight="1">
      <c r="A235" s="15" t="inlineStr">
        <is>
          <t>Bang</t>
        </is>
      </c>
      <c r="B235" s="15" t="inlineStr">
        <is>
          <t>Bang Energy | Cotton Candy | 8-pack 473mL</t>
        </is>
      </c>
      <c r="C235" s="15" t="inlineStr">
        <is>
          <t>4) Caffeine &amp; energy beverage</t>
        </is>
      </c>
      <c r="D235" s="32">
        <f>'M4 - Caffeine &amp; Energy'!I235</f>
        <v/>
      </c>
      <c r="E235" s="33">
        <f>'M4 - Caffeine &amp; Energy'!J235</f>
        <v/>
      </c>
      <c r="F235" s="31">
        <f>'M4 - Caffeine &amp; Energy'!K235</f>
        <v/>
      </c>
      <c r="G235" s="30">
        <f>'M4 - Caffeine &amp; Energy'!F235</f>
        <v/>
      </c>
      <c r="H235" s="31">
        <f>IF(AND(ISNUMBER('M4 - Caffeine &amp; Energy'!F235),ISNUMBER('M4 - Caffeine &amp; Energy'!K235)),'M4 - Caffeine &amp; Energy'!F235-'M4 - Caffeine &amp; Energy'!K235,"")</f>
        <v/>
      </c>
      <c r="I235" s="15" t="inlineStr">
        <is>
          <t>S&amp;S availability/depth vary by listing and time - confirm live.</t>
        </is>
      </c>
    </row>
    <row r="236" ht="26" customHeight="1">
      <c r="A236" s="15" t="inlineStr">
        <is>
          <t>Bang</t>
        </is>
      </c>
      <c r="B236" s="15" t="inlineStr">
        <is>
          <t>Bang Energy | Cotton Candy | 12-pack 473mL</t>
        </is>
      </c>
      <c r="C236" s="15" t="inlineStr">
        <is>
          <t>4) Caffeine &amp; energy beverage</t>
        </is>
      </c>
      <c r="D236" s="32">
        <f>'M4 - Caffeine &amp; Energy'!I236</f>
        <v/>
      </c>
      <c r="E236" s="33">
        <f>'M4 - Caffeine &amp; Energy'!J236</f>
        <v/>
      </c>
      <c r="F236" s="31">
        <f>'M4 - Caffeine &amp; Energy'!K236</f>
        <v/>
      </c>
      <c r="G236" s="30">
        <f>'M4 - Caffeine &amp; Energy'!F236</f>
        <v/>
      </c>
      <c r="H236" s="31">
        <f>IF(AND(ISNUMBER('M4 - Caffeine &amp; Energy'!F236),ISNUMBER('M4 - Caffeine &amp; Energy'!K236)),'M4 - Caffeine &amp; Energy'!F236-'M4 - Caffeine &amp; Energy'!K236,"")</f>
        <v/>
      </c>
      <c r="I236" s="15" t="inlineStr">
        <is>
          <t>S&amp;S availability/depth vary by listing and time - confirm live.</t>
        </is>
      </c>
    </row>
    <row r="237" ht="26" customHeight="1">
      <c r="A237" s="15" t="inlineStr">
        <is>
          <t>Bang</t>
        </is>
      </c>
      <c r="B237" s="15" t="inlineStr">
        <is>
          <t>Bang Energy | Cotton Candy | 18-pack 473mL</t>
        </is>
      </c>
      <c r="C237" s="15" t="inlineStr">
        <is>
          <t>4) Caffeine &amp; energy beverage</t>
        </is>
      </c>
      <c r="D237" s="32">
        <f>'M4 - Caffeine &amp; Energy'!I237</f>
        <v/>
      </c>
      <c r="E237" s="33">
        <f>'M4 - Caffeine &amp; Energy'!J237</f>
        <v/>
      </c>
      <c r="F237" s="31">
        <f>'M4 - Caffeine &amp; Energy'!K237</f>
        <v/>
      </c>
      <c r="G237" s="30">
        <f>'M4 - Caffeine &amp; Energy'!F237</f>
        <v/>
      </c>
      <c r="H237" s="31">
        <f>IF(AND(ISNUMBER('M4 - Caffeine &amp; Energy'!F237),ISNUMBER('M4 - Caffeine &amp; Energy'!K237)),'M4 - Caffeine &amp; Energy'!F237-'M4 - Caffeine &amp; Energy'!K237,"")</f>
        <v/>
      </c>
      <c r="I237" s="15" t="inlineStr">
        <is>
          <t>S&amp;S availability/depth vary by listing and time - confirm live.</t>
        </is>
      </c>
    </row>
    <row r="238" ht="26" customHeight="1">
      <c r="A238" s="15" t="inlineStr">
        <is>
          <t>Bang</t>
        </is>
      </c>
      <c r="B238" s="15" t="inlineStr">
        <is>
          <t>Bang Energy | Cotton Candy | 24-pack 473mL</t>
        </is>
      </c>
      <c r="C238" s="15" t="inlineStr">
        <is>
          <t>4) Caffeine &amp; energy beverage</t>
        </is>
      </c>
      <c r="D238" s="32">
        <f>'M4 - Caffeine &amp; Energy'!I238</f>
        <v/>
      </c>
      <c r="E238" s="33">
        <f>'M4 - Caffeine &amp; Energy'!J238</f>
        <v/>
      </c>
      <c r="F238" s="31">
        <f>'M4 - Caffeine &amp; Energy'!K238</f>
        <v/>
      </c>
      <c r="G238" s="30">
        <f>'M4 - Caffeine &amp; Energy'!F238</f>
        <v/>
      </c>
      <c r="H238" s="31">
        <f>IF(AND(ISNUMBER('M4 - Caffeine &amp; Energy'!F238),ISNUMBER('M4 - Caffeine &amp; Energy'!K238)),'M4 - Caffeine &amp; Energy'!F238-'M4 - Caffeine &amp; Energy'!K238,"")</f>
        <v/>
      </c>
      <c r="I238" s="15" t="inlineStr">
        <is>
          <t>S&amp;S availability/depth vary by listing and time - confirm live.</t>
        </is>
      </c>
    </row>
    <row r="239" ht="26" customHeight="1">
      <c r="A239" s="15" t="inlineStr">
        <is>
          <t>Bang</t>
        </is>
      </c>
      <c r="B239" s="15" t="inlineStr">
        <is>
          <t>Bang Energy | Blue Razz | single 473mL</t>
        </is>
      </c>
      <c r="C239" s="15" t="inlineStr">
        <is>
          <t>4) Caffeine &amp; energy beverage</t>
        </is>
      </c>
      <c r="D239" s="32">
        <f>'M4 - Caffeine &amp; Energy'!I239</f>
        <v/>
      </c>
      <c r="E239" s="33">
        <f>'M4 - Caffeine &amp; Energy'!J239</f>
        <v/>
      </c>
      <c r="F239" s="31">
        <f>'M4 - Caffeine &amp; Energy'!K239</f>
        <v/>
      </c>
      <c r="G239" s="30">
        <f>'M4 - Caffeine &amp; Energy'!F239</f>
        <v/>
      </c>
      <c r="H239" s="31">
        <f>IF(AND(ISNUMBER('M4 - Caffeine &amp; Energy'!F239),ISNUMBER('M4 - Caffeine &amp; Energy'!K239)),'M4 - Caffeine &amp; Energy'!F239-'M4 - Caffeine &amp; Energy'!K239,"")</f>
        <v/>
      </c>
      <c r="I239" s="15" t="inlineStr">
        <is>
          <t>S&amp;S availability/depth vary by listing and time - confirm live.</t>
        </is>
      </c>
    </row>
    <row r="240" ht="26" customHeight="1">
      <c r="A240" s="15" t="inlineStr">
        <is>
          <t>Bang</t>
        </is>
      </c>
      <c r="B240" s="15" t="inlineStr">
        <is>
          <t>Bang Energy | Blue Razz | 8-pack 473mL</t>
        </is>
      </c>
      <c r="C240" s="15" t="inlineStr">
        <is>
          <t>4) Caffeine &amp; energy beverage</t>
        </is>
      </c>
      <c r="D240" s="32">
        <f>'M4 - Caffeine &amp; Energy'!I240</f>
        <v/>
      </c>
      <c r="E240" s="33">
        <f>'M4 - Caffeine &amp; Energy'!J240</f>
        <v/>
      </c>
      <c r="F240" s="31">
        <f>'M4 - Caffeine &amp; Energy'!K240</f>
        <v/>
      </c>
      <c r="G240" s="30">
        <f>'M4 - Caffeine &amp; Energy'!F240</f>
        <v/>
      </c>
      <c r="H240" s="31">
        <f>IF(AND(ISNUMBER('M4 - Caffeine &amp; Energy'!F240),ISNUMBER('M4 - Caffeine &amp; Energy'!K240)),'M4 - Caffeine &amp; Energy'!F240-'M4 - Caffeine &amp; Energy'!K240,"")</f>
        <v/>
      </c>
      <c r="I240" s="15" t="inlineStr">
        <is>
          <t>S&amp;S availability/depth vary by listing and time - confirm live.</t>
        </is>
      </c>
    </row>
    <row r="241" ht="26" customHeight="1">
      <c r="A241" s="15" t="inlineStr">
        <is>
          <t>Bang</t>
        </is>
      </c>
      <c r="B241" s="15" t="inlineStr">
        <is>
          <t>Bang Energy | Blue Razz | 12-pack 473mL</t>
        </is>
      </c>
      <c r="C241" s="15" t="inlineStr">
        <is>
          <t>4) Caffeine &amp; energy beverage</t>
        </is>
      </c>
      <c r="D241" s="32">
        <f>'M4 - Caffeine &amp; Energy'!I241</f>
        <v/>
      </c>
      <c r="E241" s="33">
        <f>'M4 - Caffeine &amp; Energy'!J241</f>
        <v/>
      </c>
      <c r="F241" s="31">
        <f>'M4 - Caffeine &amp; Energy'!K241</f>
        <v/>
      </c>
      <c r="G241" s="30">
        <f>'M4 - Caffeine &amp; Energy'!F241</f>
        <v/>
      </c>
      <c r="H241" s="31">
        <f>IF(AND(ISNUMBER('M4 - Caffeine &amp; Energy'!F241),ISNUMBER('M4 - Caffeine &amp; Energy'!K241)),'M4 - Caffeine &amp; Energy'!F241-'M4 - Caffeine &amp; Energy'!K241,"")</f>
        <v/>
      </c>
      <c r="I241" s="15" t="inlineStr">
        <is>
          <t>S&amp;S availability/depth vary by listing and time - confirm live.</t>
        </is>
      </c>
    </row>
    <row r="242" ht="26" customHeight="1">
      <c r="A242" s="15" t="inlineStr">
        <is>
          <t>Bang</t>
        </is>
      </c>
      <c r="B242" s="15" t="inlineStr">
        <is>
          <t>Bang Energy | Blue Razz | 18-pack 473mL</t>
        </is>
      </c>
      <c r="C242" s="15" t="inlineStr">
        <is>
          <t>4) Caffeine &amp; energy beverage</t>
        </is>
      </c>
      <c r="D242" s="32">
        <f>'M4 - Caffeine &amp; Energy'!I242</f>
        <v/>
      </c>
      <c r="E242" s="33">
        <f>'M4 - Caffeine &amp; Energy'!J242</f>
        <v/>
      </c>
      <c r="F242" s="31">
        <f>'M4 - Caffeine &amp; Energy'!K242</f>
        <v/>
      </c>
      <c r="G242" s="30">
        <f>'M4 - Caffeine &amp; Energy'!F242</f>
        <v/>
      </c>
      <c r="H242" s="31">
        <f>IF(AND(ISNUMBER('M4 - Caffeine &amp; Energy'!F242),ISNUMBER('M4 - Caffeine &amp; Energy'!K242)),'M4 - Caffeine &amp; Energy'!F242-'M4 - Caffeine &amp; Energy'!K242,"")</f>
        <v/>
      </c>
      <c r="I242" s="15" t="inlineStr">
        <is>
          <t>S&amp;S availability/depth vary by listing and time - confirm live.</t>
        </is>
      </c>
    </row>
    <row r="243" ht="26" customHeight="1">
      <c r="A243" s="15" t="inlineStr">
        <is>
          <t>Bang</t>
        </is>
      </c>
      <c r="B243" s="15" t="inlineStr">
        <is>
          <t>Bang Energy | Blue Razz | 24-pack 473mL</t>
        </is>
      </c>
      <c r="C243" s="15" t="inlineStr">
        <is>
          <t>4) Caffeine &amp; energy beverage</t>
        </is>
      </c>
      <c r="D243" s="32">
        <f>'M4 - Caffeine &amp; Energy'!I243</f>
        <v/>
      </c>
      <c r="E243" s="33">
        <f>'M4 - Caffeine &amp; Energy'!J243</f>
        <v/>
      </c>
      <c r="F243" s="31">
        <f>'M4 - Caffeine &amp; Energy'!K243</f>
        <v/>
      </c>
      <c r="G243" s="30">
        <f>'M4 - Caffeine &amp; Energy'!F243</f>
        <v/>
      </c>
      <c r="H243" s="31">
        <f>IF(AND(ISNUMBER('M4 - Caffeine &amp; Energy'!F243),ISNUMBER('M4 - Caffeine &amp; Energy'!K243)),'M4 - Caffeine &amp; Energy'!F243-'M4 - Caffeine &amp; Energy'!K243,"")</f>
        <v/>
      </c>
      <c r="I243" s="15" t="inlineStr">
        <is>
          <t>S&amp;S availability/depth vary by listing and time - confirm live.</t>
        </is>
      </c>
    </row>
    <row r="244" ht="26" customHeight="1">
      <c r="A244" s="15" t="inlineStr">
        <is>
          <t>Bang</t>
        </is>
      </c>
      <c r="B244" s="15" t="inlineStr">
        <is>
          <t>Bang Energy | Peach Mango | single 473mL</t>
        </is>
      </c>
      <c r="C244" s="15" t="inlineStr">
        <is>
          <t>4) Caffeine &amp; energy beverage</t>
        </is>
      </c>
      <c r="D244" s="32">
        <f>'M4 - Caffeine &amp; Energy'!I244</f>
        <v/>
      </c>
      <c r="E244" s="33">
        <f>'M4 - Caffeine &amp; Energy'!J244</f>
        <v/>
      </c>
      <c r="F244" s="31">
        <f>'M4 - Caffeine &amp; Energy'!K244</f>
        <v/>
      </c>
      <c r="G244" s="30">
        <f>'M4 - Caffeine &amp; Energy'!F244</f>
        <v/>
      </c>
      <c r="H244" s="31">
        <f>IF(AND(ISNUMBER('M4 - Caffeine &amp; Energy'!F244),ISNUMBER('M4 - Caffeine &amp; Energy'!K244)),'M4 - Caffeine &amp; Energy'!F244-'M4 - Caffeine &amp; Energy'!K244,"")</f>
        <v/>
      </c>
      <c r="I244" s="15" t="inlineStr">
        <is>
          <t>S&amp;S availability/depth vary by listing and time - confirm live.</t>
        </is>
      </c>
    </row>
    <row r="245" ht="26" customHeight="1">
      <c r="A245" s="15" t="inlineStr">
        <is>
          <t>Bang</t>
        </is>
      </c>
      <c r="B245" s="15" t="inlineStr">
        <is>
          <t>Bang Energy | Peach Mango | 8-pack 473mL</t>
        </is>
      </c>
      <c r="C245" s="15" t="inlineStr">
        <is>
          <t>4) Caffeine &amp; energy beverage</t>
        </is>
      </c>
      <c r="D245" s="32">
        <f>'M4 - Caffeine &amp; Energy'!I245</f>
        <v/>
      </c>
      <c r="E245" s="33">
        <f>'M4 - Caffeine &amp; Energy'!J245</f>
        <v/>
      </c>
      <c r="F245" s="31">
        <f>'M4 - Caffeine &amp; Energy'!K245</f>
        <v/>
      </c>
      <c r="G245" s="30">
        <f>'M4 - Caffeine &amp; Energy'!F245</f>
        <v/>
      </c>
      <c r="H245" s="31">
        <f>IF(AND(ISNUMBER('M4 - Caffeine &amp; Energy'!F245),ISNUMBER('M4 - Caffeine &amp; Energy'!K245)),'M4 - Caffeine &amp; Energy'!F245-'M4 - Caffeine &amp; Energy'!K245,"")</f>
        <v/>
      </c>
      <c r="I245" s="15" t="inlineStr">
        <is>
          <t>S&amp;S availability/depth vary by listing and time - confirm live.</t>
        </is>
      </c>
    </row>
    <row r="246" ht="26" customHeight="1">
      <c r="A246" s="15" t="inlineStr">
        <is>
          <t>Bang</t>
        </is>
      </c>
      <c r="B246" s="15" t="inlineStr">
        <is>
          <t>Bang Energy | Peach Mango | 12-pack 473mL</t>
        </is>
      </c>
      <c r="C246" s="15" t="inlineStr">
        <is>
          <t>4) Caffeine &amp; energy beverage</t>
        </is>
      </c>
      <c r="D246" s="32">
        <f>'M4 - Caffeine &amp; Energy'!I246</f>
        <v/>
      </c>
      <c r="E246" s="33">
        <f>'M4 - Caffeine &amp; Energy'!J246</f>
        <v/>
      </c>
      <c r="F246" s="31">
        <f>'M4 - Caffeine &amp; Energy'!K246</f>
        <v/>
      </c>
      <c r="G246" s="30">
        <f>'M4 - Caffeine &amp; Energy'!F246</f>
        <v/>
      </c>
      <c r="H246" s="31">
        <f>IF(AND(ISNUMBER('M4 - Caffeine &amp; Energy'!F246),ISNUMBER('M4 - Caffeine &amp; Energy'!K246)),'M4 - Caffeine &amp; Energy'!F246-'M4 - Caffeine &amp; Energy'!K246,"")</f>
        <v/>
      </c>
      <c r="I246" s="15" t="inlineStr">
        <is>
          <t>S&amp;S availability/depth vary by listing and time - confirm live.</t>
        </is>
      </c>
    </row>
    <row r="247" ht="26" customHeight="1">
      <c r="A247" s="15" t="inlineStr">
        <is>
          <t>Bang</t>
        </is>
      </c>
      <c r="B247" s="15" t="inlineStr">
        <is>
          <t>Bang Energy | Peach Mango | 18-pack 473mL</t>
        </is>
      </c>
      <c r="C247" s="15" t="inlineStr">
        <is>
          <t>4) Caffeine &amp; energy beverage</t>
        </is>
      </c>
      <c r="D247" s="32">
        <f>'M4 - Caffeine &amp; Energy'!I247</f>
        <v/>
      </c>
      <c r="E247" s="33">
        <f>'M4 - Caffeine &amp; Energy'!J247</f>
        <v/>
      </c>
      <c r="F247" s="31">
        <f>'M4 - Caffeine &amp; Energy'!K247</f>
        <v/>
      </c>
      <c r="G247" s="30">
        <f>'M4 - Caffeine &amp; Energy'!F247</f>
        <v/>
      </c>
      <c r="H247" s="31">
        <f>IF(AND(ISNUMBER('M4 - Caffeine &amp; Energy'!F247),ISNUMBER('M4 - Caffeine &amp; Energy'!K247)),'M4 - Caffeine &amp; Energy'!F247-'M4 - Caffeine &amp; Energy'!K247,"")</f>
        <v/>
      </c>
      <c r="I247" s="15" t="inlineStr">
        <is>
          <t>S&amp;S availability/depth vary by listing and time - confirm live.</t>
        </is>
      </c>
    </row>
    <row r="248" ht="26" customHeight="1">
      <c r="A248" s="15" t="inlineStr">
        <is>
          <t>Bang</t>
        </is>
      </c>
      <c r="B248" s="15" t="inlineStr">
        <is>
          <t>Bang Energy | Peach Mango | 24-pack 473mL</t>
        </is>
      </c>
      <c r="C248" s="15" t="inlineStr">
        <is>
          <t>4) Caffeine &amp; energy beverage</t>
        </is>
      </c>
      <c r="D248" s="32">
        <f>'M4 - Caffeine &amp; Energy'!I248</f>
        <v/>
      </c>
      <c r="E248" s="33">
        <f>'M4 - Caffeine &amp; Energy'!J248</f>
        <v/>
      </c>
      <c r="F248" s="31">
        <f>'M4 - Caffeine &amp; Energy'!K248</f>
        <v/>
      </c>
      <c r="G248" s="30">
        <f>'M4 - Caffeine &amp; Energy'!F248</f>
        <v/>
      </c>
      <c r="H248" s="31">
        <f>IF(AND(ISNUMBER('M4 - Caffeine &amp; Energy'!F248),ISNUMBER('M4 - Caffeine &amp; Energy'!K248)),'M4 - Caffeine &amp; Energy'!F248-'M4 - Caffeine &amp; Energy'!K248,"")</f>
        <v/>
      </c>
      <c r="I248" s="15" t="inlineStr">
        <is>
          <t>S&amp;S availability/depth vary by listing and time - confirm live.</t>
        </is>
      </c>
    </row>
    <row r="249" ht="26" customHeight="1">
      <c r="A249" s="15" t="inlineStr">
        <is>
          <t>Rockstar</t>
        </is>
      </c>
      <c r="B249" s="15" t="inlineStr">
        <is>
          <t>Rockstar Energy | Original | single 473mL</t>
        </is>
      </c>
      <c r="C249" s="15" t="inlineStr">
        <is>
          <t>4) Caffeine &amp; energy beverage</t>
        </is>
      </c>
      <c r="D249" s="32">
        <f>'M4 - Caffeine &amp; Energy'!I249</f>
        <v/>
      </c>
      <c r="E249" s="33">
        <f>'M4 - Caffeine &amp; Energy'!J249</f>
        <v/>
      </c>
      <c r="F249" s="31">
        <f>'M4 - Caffeine &amp; Energy'!K249</f>
        <v/>
      </c>
      <c r="G249" s="30">
        <f>'M4 - Caffeine &amp; Energy'!F249</f>
        <v/>
      </c>
      <c r="H249" s="31">
        <f>IF(AND(ISNUMBER('M4 - Caffeine &amp; Energy'!F249),ISNUMBER('M4 - Caffeine &amp; Energy'!K249)),'M4 - Caffeine &amp; Energy'!F249-'M4 - Caffeine &amp; Energy'!K249,"")</f>
        <v/>
      </c>
      <c r="I249" s="15" t="inlineStr">
        <is>
          <t>S&amp;S availability/depth vary by listing and time - confirm live.</t>
        </is>
      </c>
    </row>
    <row r="250" ht="26" customHeight="1">
      <c r="A250" s="15" t="inlineStr">
        <is>
          <t>Rockstar</t>
        </is>
      </c>
      <c r="B250" s="15" t="inlineStr">
        <is>
          <t>Rockstar Energy | Original | 8-pack 473mL</t>
        </is>
      </c>
      <c r="C250" s="15" t="inlineStr">
        <is>
          <t>4) Caffeine &amp; energy beverage</t>
        </is>
      </c>
      <c r="D250" s="32">
        <f>'M4 - Caffeine &amp; Energy'!I250</f>
        <v/>
      </c>
      <c r="E250" s="33">
        <f>'M4 - Caffeine &amp; Energy'!J250</f>
        <v/>
      </c>
      <c r="F250" s="31">
        <f>'M4 - Caffeine &amp; Energy'!K250</f>
        <v/>
      </c>
      <c r="G250" s="30">
        <f>'M4 - Caffeine &amp; Energy'!F250</f>
        <v/>
      </c>
      <c r="H250" s="31">
        <f>IF(AND(ISNUMBER('M4 - Caffeine &amp; Energy'!F250),ISNUMBER('M4 - Caffeine &amp; Energy'!K250)),'M4 - Caffeine &amp; Energy'!F250-'M4 - Caffeine &amp; Energy'!K250,"")</f>
        <v/>
      </c>
      <c r="I250" s="15" t="inlineStr">
        <is>
          <t>S&amp;S availability/depth vary by listing and time - confirm live.</t>
        </is>
      </c>
    </row>
    <row r="251" ht="26" customHeight="1">
      <c r="A251" s="15" t="inlineStr">
        <is>
          <t>Rockstar</t>
        </is>
      </c>
      <c r="B251" s="15" t="inlineStr">
        <is>
          <t>Rockstar Energy | Original | 12-pack 473mL</t>
        </is>
      </c>
      <c r="C251" s="15" t="inlineStr">
        <is>
          <t>4) Caffeine &amp; energy beverage</t>
        </is>
      </c>
      <c r="D251" s="32">
        <f>'M4 - Caffeine &amp; Energy'!I251</f>
        <v/>
      </c>
      <c r="E251" s="33">
        <f>'M4 - Caffeine &amp; Energy'!J251</f>
        <v/>
      </c>
      <c r="F251" s="31">
        <f>'M4 - Caffeine &amp; Energy'!K251</f>
        <v/>
      </c>
      <c r="G251" s="30">
        <f>'M4 - Caffeine &amp; Energy'!F251</f>
        <v/>
      </c>
      <c r="H251" s="31">
        <f>IF(AND(ISNUMBER('M4 - Caffeine &amp; Energy'!F251),ISNUMBER('M4 - Caffeine &amp; Energy'!K251)),'M4 - Caffeine &amp; Energy'!F251-'M4 - Caffeine &amp; Energy'!K251,"")</f>
        <v/>
      </c>
      <c r="I251" s="15" t="inlineStr">
        <is>
          <t>S&amp;S availability/depth vary by listing and time - confirm live.</t>
        </is>
      </c>
    </row>
    <row r="252" ht="26" customHeight="1">
      <c r="A252" s="15" t="inlineStr">
        <is>
          <t>Rockstar</t>
        </is>
      </c>
      <c r="B252" s="15" t="inlineStr">
        <is>
          <t>Rockstar Energy | Original | 18-pack 473mL</t>
        </is>
      </c>
      <c r="C252" s="15" t="inlineStr">
        <is>
          <t>4) Caffeine &amp; energy beverage</t>
        </is>
      </c>
      <c r="D252" s="32">
        <f>'M4 - Caffeine &amp; Energy'!I252</f>
        <v/>
      </c>
      <c r="E252" s="33">
        <f>'M4 - Caffeine &amp; Energy'!J252</f>
        <v/>
      </c>
      <c r="F252" s="31">
        <f>'M4 - Caffeine &amp; Energy'!K252</f>
        <v/>
      </c>
      <c r="G252" s="30">
        <f>'M4 - Caffeine &amp; Energy'!F252</f>
        <v/>
      </c>
      <c r="H252" s="31">
        <f>IF(AND(ISNUMBER('M4 - Caffeine &amp; Energy'!F252),ISNUMBER('M4 - Caffeine &amp; Energy'!K252)),'M4 - Caffeine &amp; Energy'!F252-'M4 - Caffeine &amp; Energy'!K252,"")</f>
        <v/>
      </c>
      <c r="I252" s="15" t="inlineStr">
        <is>
          <t>S&amp;S availability/depth vary by listing and time - confirm live.</t>
        </is>
      </c>
    </row>
    <row r="253" ht="26" customHeight="1">
      <c r="A253" s="15" t="inlineStr">
        <is>
          <t>Rockstar</t>
        </is>
      </c>
      <c r="B253" s="15" t="inlineStr">
        <is>
          <t>Rockstar Energy | Original | 24-pack 473mL</t>
        </is>
      </c>
      <c r="C253" s="15" t="inlineStr">
        <is>
          <t>4) Caffeine &amp; energy beverage</t>
        </is>
      </c>
      <c r="D253" s="32">
        <f>'M4 - Caffeine &amp; Energy'!I253</f>
        <v/>
      </c>
      <c r="E253" s="33">
        <f>'M4 - Caffeine &amp; Energy'!J253</f>
        <v/>
      </c>
      <c r="F253" s="31">
        <f>'M4 - Caffeine &amp; Energy'!K253</f>
        <v/>
      </c>
      <c r="G253" s="30">
        <f>'M4 - Caffeine &amp; Energy'!F253</f>
        <v/>
      </c>
      <c r="H253" s="31">
        <f>IF(AND(ISNUMBER('M4 - Caffeine &amp; Energy'!F253),ISNUMBER('M4 - Caffeine &amp; Energy'!K253)),'M4 - Caffeine &amp; Energy'!F253-'M4 - Caffeine &amp; Energy'!K253,"")</f>
        <v/>
      </c>
      <c r="I253" s="15" t="inlineStr">
        <is>
          <t>S&amp;S availability/depth vary by listing and time - confirm live.</t>
        </is>
      </c>
    </row>
    <row r="254" ht="26" customHeight="1">
      <c r="A254" s="15" t="inlineStr">
        <is>
          <t>Rockstar</t>
        </is>
      </c>
      <c r="B254" s="15" t="inlineStr">
        <is>
          <t>Rockstar Energy | Sugar Free | single 473mL</t>
        </is>
      </c>
      <c r="C254" s="15" t="inlineStr">
        <is>
          <t>4) Caffeine &amp; energy beverage</t>
        </is>
      </c>
      <c r="D254" s="32">
        <f>'M4 - Caffeine &amp; Energy'!I254</f>
        <v/>
      </c>
      <c r="E254" s="33">
        <f>'M4 - Caffeine &amp; Energy'!J254</f>
        <v/>
      </c>
      <c r="F254" s="31">
        <f>'M4 - Caffeine &amp; Energy'!K254</f>
        <v/>
      </c>
      <c r="G254" s="30">
        <f>'M4 - Caffeine &amp; Energy'!F254</f>
        <v/>
      </c>
      <c r="H254" s="31">
        <f>IF(AND(ISNUMBER('M4 - Caffeine &amp; Energy'!F254),ISNUMBER('M4 - Caffeine &amp; Energy'!K254)),'M4 - Caffeine &amp; Energy'!F254-'M4 - Caffeine &amp; Energy'!K254,"")</f>
        <v/>
      </c>
      <c r="I254" s="15" t="inlineStr">
        <is>
          <t>S&amp;S availability/depth vary by listing and time - confirm live.</t>
        </is>
      </c>
    </row>
    <row r="255" ht="26" customHeight="1">
      <c r="A255" s="15" t="inlineStr">
        <is>
          <t>Rockstar</t>
        </is>
      </c>
      <c r="B255" s="15" t="inlineStr">
        <is>
          <t>Rockstar Energy | Sugar Free | 8-pack 473mL</t>
        </is>
      </c>
      <c r="C255" s="15" t="inlineStr">
        <is>
          <t>4) Caffeine &amp; energy beverage</t>
        </is>
      </c>
      <c r="D255" s="32">
        <f>'M4 - Caffeine &amp; Energy'!I255</f>
        <v/>
      </c>
      <c r="E255" s="33">
        <f>'M4 - Caffeine &amp; Energy'!J255</f>
        <v/>
      </c>
      <c r="F255" s="31">
        <f>'M4 - Caffeine &amp; Energy'!K255</f>
        <v/>
      </c>
      <c r="G255" s="30">
        <f>'M4 - Caffeine &amp; Energy'!F255</f>
        <v/>
      </c>
      <c r="H255" s="31">
        <f>IF(AND(ISNUMBER('M4 - Caffeine &amp; Energy'!F255),ISNUMBER('M4 - Caffeine &amp; Energy'!K255)),'M4 - Caffeine &amp; Energy'!F255-'M4 - Caffeine &amp; Energy'!K255,"")</f>
        <v/>
      </c>
      <c r="I255" s="15" t="inlineStr">
        <is>
          <t>S&amp;S availability/depth vary by listing and time - confirm live.</t>
        </is>
      </c>
    </row>
    <row r="256" ht="26" customHeight="1">
      <c r="A256" s="15" t="inlineStr">
        <is>
          <t>Rockstar</t>
        </is>
      </c>
      <c r="B256" s="15" t="inlineStr">
        <is>
          <t>Rockstar Energy | Sugar Free | 12-pack 473mL</t>
        </is>
      </c>
      <c r="C256" s="15" t="inlineStr">
        <is>
          <t>4) Caffeine &amp; energy beverage</t>
        </is>
      </c>
      <c r="D256" s="32">
        <f>'M4 - Caffeine &amp; Energy'!I256</f>
        <v/>
      </c>
      <c r="E256" s="33">
        <f>'M4 - Caffeine &amp; Energy'!J256</f>
        <v/>
      </c>
      <c r="F256" s="31">
        <f>'M4 - Caffeine &amp; Energy'!K256</f>
        <v/>
      </c>
      <c r="G256" s="30">
        <f>'M4 - Caffeine &amp; Energy'!F256</f>
        <v/>
      </c>
      <c r="H256" s="31">
        <f>IF(AND(ISNUMBER('M4 - Caffeine &amp; Energy'!F256),ISNUMBER('M4 - Caffeine &amp; Energy'!K256)),'M4 - Caffeine &amp; Energy'!F256-'M4 - Caffeine &amp; Energy'!K256,"")</f>
        <v/>
      </c>
      <c r="I256" s="15" t="inlineStr">
        <is>
          <t>S&amp;S availability/depth vary by listing and time - confirm live.</t>
        </is>
      </c>
    </row>
    <row r="257" ht="26" customHeight="1">
      <c r="A257" s="15" t="inlineStr">
        <is>
          <t>Rockstar</t>
        </is>
      </c>
      <c r="B257" s="15" t="inlineStr">
        <is>
          <t>Rockstar Energy | Sugar Free | 18-pack 473mL</t>
        </is>
      </c>
      <c r="C257" s="15" t="inlineStr">
        <is>
          <t>4) Caffeine &amp; energy beverage</t>
        </is>
      </c>
      <c r="D257" s="32">
        <f>'M4 - Caffeine &amp; Energy'!I257</f>
        <v/>
      </c>
      <c r="E257" s="33">
        <f>'M4 - Caffeine &amp; Energy'!J257</f>
        <v/>
      </c>
      <c r="F257" s="31">
        <f>'M4 - Caffeine &amp; Energy'!K257</f>
        <v/>
      </c>
      <c r="G257" s="30">
        <f>'M4 - Caffeine &amp; Energy'!F257</f>
        <v/>
      </c>
      <c r="H257" s="31">
        <f>IF(AND(ISNUMBER('M4 - Caffeine &amp; Energy'!F257),ISNUMBER('M4 - Caffeine &amp; Energy'!K257)),'M4 - Caffeine &amp; Energy'!F257-'M4 - Caffeine &amp; Energy'!K257,"")</f>
        <v/>
      </c>
      <c r="I257" s="15" t="inlineStr">
        <is>
          <t>S&amp;S availability/depth vary by listing and time - confirm live.</t>
        </is>
      </c>
    </row>
    <row r="258" ht="26" customHeight="1">
      <c r="A258" s="15" t="inlineStr">
        <is>
          <t>Rockstar</t>
        </is>
      </c>
      <c r="B258" s="15" t="inlineStr">
        <is>
          <t>Rockstar Energy | Sugar Free | 24-pack 473mL</t>
        </is>
      </c>
      <c r="C258" s="15" t="inlineStr">
        <is>
          <t>4) Caffeine &amp; energy beverage</t>
        </is>
      </c>
      <c r="D258" s="32">
        <f>'M4 - Caffeine &amp; Energy'!I258</f>
        <v/>
      </c>
      <c r="E258" s="33">
        <f>'M4 - Caffeine &amp; Energy'!J258</f>
        <v/>
      </c>
      <c r="F258" s="31">
        <f>'M4 - Caffeine &amp; Energy'!K258</f>
        <v/>
      </c>
      <c r="G258" s="30">
        <f>'M4 - Caffeine &amp; Energy'!F258</f>
        <v/>
      </c>
      <c r="H258" s="31">
        <f>IF(AND(ISNUMBER('M4 - Caffeine &amp; Energy'!F258),ISNUMBER('M4 - Caffeine &amp; Energy'!K258)),'M4 - Caffeine &amp; Energy'!F258-'M4 - Caffeine &amp; Energy'!K258,"")</f>
        <v/>
      </c>
      <c r="I258" s="15" t="inlineStr">
        <is>
          <t>S&amp;S availability/depth vary by listing and time - confirm live.</t>
        </is>
      </c>
    </row>
    <row r="259" ht="26" customHeight="1">
      <c r="A259" s="15" t="inlineStr">
        <is>
          <t>Rockstar</t>
        </is>
      </c>
      <c r="B259" s="15" t="inlineStr">
        <is>
          <t>Rockstar Energy | Punched Fruit Punch | single 473mL</t>
        </is>
      </c>
      <c r="C259" s="15" t="inlineStr">
        <is>
          <t>4) Caffeine &amp; energy beverage</t>
        </is>
      </c>
      <c r="D259" s="32">
        <f>'M4 - Caffeine &amp; Energy'!I259</f>
        <v/>
      </c>
      <c r="E259" s="33">
        <f>'M4 - Caffeine &amp; Energy'!J259</f>
        <v/>
      </c>
      <c r="F259" s="31">
        <f>'M4 - Caffeine &amp; Energy'!K259</f>
        <v/>
      </c>
      <c r="G259" s="30">
        <f>'M4 - Caffeine &amp; Energy'!F259</f>
        <v/>
      </c>
      <c r="H259" s="31">
        <f>IF(AND(ISNUMBER('M4 - Caffeine &amp; Energy'!F259),ISNUMBER('M4 - Caffeine &amp; Energy'!K259)),'M4 - Caffeine &amp; Energy'!F259-'M4 - Caffeine &amp; Energy'!K259,"")</f>
        <v/>
      </c>
      <c r="I259" s="15" t="inlineStr">
        <is>
          <t>S&amp;S availability/depth vary by listing and time - confirm live.</t>
        </is>
      </c>
    </row>
    <row r="260" ht="26" customHeight="1">
      <c r="A260" s="15" t="inlineStr">
        <is>
          <t>Rockstar</t>
        </is>
      </c>
      <c r="B260" s="15" t="inlineStr">
        <is>
          <t>Rockstar Energy | Punched Fruit Punch | 8-pack 473mL</t>
        </is>
      </c>
      <c r="C260" s="15" t="inlineStr">
        <is>
          <t>4) Caffeine &amp; energy beverage</t>
        </is>
      </c>
      <c r="D260" s="32">
        <f>'M4 - Caffeine &amp; Energy'!I260</f>
        <v/>
      </c>
      <c r="E260" s="33">
        <f>'M4 - Caffeine &amp; Energy'!J260</f>
        <v/>
      </c>
      <c r="F260" s="31">
        <f>'M4 - Caffeine &amp; Energy'!K260</f>
        <v/>
      </c>
      <c r="G260" s="30">
        <f>'M4 - Caffeine &amp; Energy'!F260</f>
        <v/>
      </c>
      <c r="H260" s="31">
        <f>IF(AND(ISNUMBER('M4 - Caffeine &amp; Energy'!F260),ISNUMBER('M4 - Caffeine &amp; Energy'!K260)),'M4 - Caffeine &amp; Energy'!F260-'M4 - Caffeine &amp; Energy'!K260,"")</f>
        <v/>
      </c>
      <c r="I260" s="15" t="inlineStr">
        <is>
          <t>S&amp;S availability/depth vary by listing and time - confirm live.</t>
        </is>
      </c>
    </row>
    <row r="261" ht="26" customHeight="1">
      <c r="A261" s="15" t="inlineStr">
        <is>
          <t>Rockstar</t>
        </is>
      </c>
      <c r="B261" s="15" t="inlineStr">
        <is>
          <t>Rockstar Energy | Punched Fruit Punch | 12-pack 473mL</t>
        </is>
      </c>
      <c r="C261" s="15" t="inlineStr">
        <is>
          <t>4) Caffeine &amp; energy beverage</t>
        </is>
      </c>
      <c r="D261" s="32">
        <f>'M4 - Caffeine &amp; Energy'!I261</f>
        <v/>
      </c>
      <c r="E261" s="33">
        <f>'M4 - Caffeine &amp; Energy'!J261</f>
        <v/>
      </c>
      <c r="F261" s="31">
        <f>'M4 - Caffeine &amp; Energy'!K261</f>
        <v/>
      </c>
      <c r="G261" s="30">
        <f>'M4 - Caffeine &amp; Energy'!F261</f>
        <v/>
      </c>
      <c r="H261" s="31">
        <f>IF(AND(ISNUMBER('M4 - Caffeine &amp; Energy'!F261),ISNUMBER('M4 - Caffeine &amp; Energy'!K261)),'M4 - Caffeine &amp; Energy'!F261-'M4 - Caffeine &amp; Energy'!K261,"")</f>
        <v/>
      </c>
      <c r="I261" s="15" t="inlineStr">
        <is>
          <t>S&amp;S availability/depth vary by listing and time - confirm live.</t>
        </is>
      </c>
    </row>
    <row r="262" ht="26" customHeight="1">
      <c r="A262" s="15" t="inlineStr">
        <is>
          <t>Rockstar</t>
        </is>
      </c>
      <c r="B262" s="15" t="inlineStr">
        <is>
          <t>Rockstar Energy | Punched Fruit Punch | 18-pack 473mL</t>
        </is>
      </c>
      <c r="C262" s="15" t="inlineStr">
        <is>
          <t>4) Caffeine &amp; energy beverage</t>
        </is>
      </c>
      <c r="D262" s="32">
        <f>'M4 - Caffeine &amp; Energy'!I262</f>
        <v/>
      </c>
      <c r="E262" s="33">
        <f>'M4 - Caffeine &amp; Energy'!J262</f>
        <v/>
      </c>
      <c r="F262" s="31">
        <f>'M4 - Caffeine &amp; Energy'!K262</f>
        <v/>
      </c>
      <c r="G262" s="30">
        <f>'M4 - Caffeine &amp; Energy'!F262</f>
        <v/>
      </c>
      <c r="H262" s="31">
        <f>IF(AND(ISNUMBER('M4 - Caffeine &amp; Energy'!F262),ISNUMBER('M4 - Caffeine &amp; Energy'!K262)),'M4 - Caffeine &amp; Energy'!F262-'M4 - Caffeine &amp; Energy'!K262,"")</f>
        <v/>
      </c>
      <c r="I262" s="15" t="inlineStr">
        <is>
          <t>S&amp;S availability/depth vary by listing and time - confirm live.</t>
        </is>
      </c>
    </row>
    <row r="263" ht="26" customHeight="1">
      <c r="A263" s="15" t="inlineStr">
        <is>
          <t>Rockstar</t>
        </is>
      </c>
      <c r="B263" s="15" t="inlineStr">
        <is>
          <t>Rockstar Energy | Punched Fruit Punch | 24-pack 473mL</t>
        </is>
      </c>
      <c r="C263" s="15" t="inlineStr">
        <is>
          <t>4) Caffeine &amp; energy beverage</t>
        </is>
      </c>
      <c r="D263" s="32">
        <f>'M4 - Caffeine &amp; Energy'!I263</f>
        <v/>
      </c>
      <c r="E263" s="33">
        <f>'M4 - Caffeine &amp; Energy'!J263</f>
        <v/>
      </c>
      <c r="F263" s="31">
        <f>'M4 - Caffeine &amp; Energy'!K263</f>
        <v/>
      </c>
      <c r="G263" s="30">
        <f>'M4 - Caffeine &amp; Energy'!F263</f>
        <v/>
      </c>
      <c r="H263" s="31">
        <f>IF(AND(ISNUMBER('M4 - Caffeine &amp; Energy'!F263),ISNUMBER('M4 - Caffeine &amp; Energy'!K263)),'M4 - Caffeine &amp; Energy'!F263-'M4 - Caffeine &amp; Energy'!K263,"")</f>
        <v/>
      </c>
      <c r="I263" s="15" t="inlineStr">
        <is>
          <t>S&amp;S availability/depth vary by listing and time - confirm live.</t>
        </is>
      </c>
    </row>
    <row r="264" ht="26" customHeight="1">
      <c r="A264" s="15" t="inlineStr">
        <is>
          <t>Rockstar</t>
        </is>
      </c>
      <c r="B264" s="15" t="inlineStr">
        <is>
          <t>Rockstar Energy | Pure Zero Silver Ice | single 473mL</t>
        </is>
      </c>
      <c r="C264" s="15" t="inlineStr">
        <is>
          <t>4) Caffeine &amp; energy beverage</t>
        </is>
      </c>
      <c r="D264" s="32">
        <f>'M4 - Caffeine &amp; Energy'!I264</f>
        <v/>
      </c>
      <c r="E264" s="33">
        <f>'M4 - Caffeine &amp; Energy'!J264</f>
        <v/>
      </c>
      <c r="F264" s="31">
        <f>'M4 - Caffeine &amp; Energy'!K264</f>
        <v/>
      </c>
      <c r="G264" s="30">
        <f>'M4 - Caffeine &amp; Energy'!F264</f>
        <v/>
      </c>
      <c r="H264" s="31">
        <f>IF(AND(ISNUMBER('M4 - Caffeine &amp; Energy'!F264),ISNUMBER('M4 - Caffeine &amp; Energy'!K264)),'M4 - Caffeine &amp; Energy'!F264-'M4 - Caffeine &amp; Energy'!K264,"")</f>
        <v/>
      </c>
      <c r="I264" s="15" t="inlineStr">
        <is>
          <t>S&amp;S availability/depth vary by listing and time - confirm live.</t>
        </is>
      </c>
    </row>
    <row r="265" ht="26" customHeight="1">
      <c r="A265" s="15" t="inlineStr">
        <is>
          <t>Rockstar</t>
        </is>
      </c>
      <c r="B265" s="15" t="inlineStr">
        <is>
          <t>Rockstar Energy | Pure Zero Silver Ice | 8-pack 473mL</t>
        </is>
      </c>
      <c r="C265" s="15" t="inlineStr">
        <is>
          <t>4) Caffeine &amp; energy beverage</t>
        </is>
      </c>
      <c r="D265" s="32">
        <f>'M4 - Caffeine &amp; Energy'!I265</f>
        <v/>
      </c>
      <c r="E265" s="33">
        <f>'M4 - Caffeine &amp; Energy'!J265</f>
        <v/>
      </c>
      <c r="F265" s="31">
        <f>'M4 - Caffeine &amp; Energy'!K265</f>
        <v/>
      </c>
      <c r="G265" s="30">
        <f>'M4 - Caffeine &amp; Energy'!F265</f>
        <v/>
      </c>
      <c r="H265" s="31">
        <f>IF(AND(ISNUMBER('M4 - Caffeine &amp; Energy'!F265),ISNUMBER('M4 - Caffeine &amp; Energy'!K265)),'M4 - Caffeine &amp; Energy'!F265-'M4 - Caffeine &amp; Energy'!K265,"")</f>
        <v/>
      </c>
      <c r="I265" s="15" t="inlineStr">
        <is>
          <t>S&amp;S availability/depth vary by listing and time - confirm live.</t>
        </is>
      </c>
    </row>
    <row r="266" ht="26" customHeight="1">
      <c r="A266" s="15" t="inlineStr">
        <is>
          <t>Rockstar</t>
        </is>
      </c>
      <c r="B266" s="15" t="inlineStr">
        <is>
          <t>Rockstar Energy | Pure Zero Silver Ice | 12-pack 473mL</t>
        </is>
      </c>
      <c r="C266" s="15" t="inlineStr">
        <is>
          <t>4) Caffeine &amp; energy beverage</t>
        </is>
      </c>
      <c r="D266" s="32">
        <f>'M4 - Caffeine &amp; Energy'!I266</f>
        <v/>
      </c>
      <c r="E266" s="33">
        <f>'M4 - Caffeine &amp; Energy'!J266</f>
        <v/>
      </c>
      <c r="F266" s="31">
        <f>'M4 - Caffeine &amp; Energy'!K266</f>
        <v/>
      </c>
      <c r="G266" s="30">
        <f>'M4 - Caffeine &amp; Energy'!F266</f>
        <v/>
      </c>
      <c r="H266" s="31">
        <f>IF(AND(ISNUMBER('M4 - Caffeine &amp; Energy'!F266),ISNUMBER('M4 - Caffeine &amp; Energy'!K266)),'M4 - Caffeine &amp; Energy'!F266-'M4 - Caffeine &amp; Energy'!K266,"")</f>
        <v/>
      </c>
      <c r="I266" s="15" t="inlineStr">
        <is>
          <t>S&amp;S availability/depth vary by listing and time - confirm live.</t>
        </is>
      </c>
    </row>
    <row r="267" ht="26" customHeight="1">
      <c r="A267" s="15" t="inlineStr">
        <is>
          <t>Rockstar</t>
        </is>
      </c>
      <c r="B267" s="15" t="inlineStr">
        <is>
          <t>Rockstar Energy | Pure Zero Silver Ice | 18-pack 473mL</t>
        </is>
      </c>
      <c r="C267" s="15" t="inlineStr">
        <is>
          <t>4) Caffeine &amp; energy beverage</t>
        </is>
      </c>
      <c r="D267" s="32">
        <f>'M4 - Caffeine &amp; Energy'!I267</f>
        <v/>
      </c>
      <c r="E267" s="33">
        <f>'M4 - Caffeine &amp; Energy'!J267</f>
        <v/>
      </c>
      <c r="F267" s="31">
        <f>'M4 - Caffeine &amp; Energy'!K267</f>
        <v/>
      </c>
      <c r="G267" s="30">
        <f>'M4 - Caffeine &amp; Energy'!F267</f>
        <v/>
      </c>
      <c r="H267" s="31">
        <f>IF(AND(ISNUMBER('M4 - Caffeine &amp; Energy'!F267),ISNUMBER('M4 - Caffeine &amp; Energy'!K267)),'M4 - Caffeine &amp; Energy'!F267-'M4 - Caffeine &amp; Energy'!K267,"")</f>
        <v/>
      </c>
      <c r="I267" s="15" t="inlineStr">
        <is>
          <t>S&amp;S availability/depth vary by listing and time - confirm live.</t>
        </is>
      </c>
    </row>
    <row r="268" ht="26" customHeight="1">
      <c r="A268" s="15" t="inlineStr">
        <is>
          <t>Rockstar</t>
        </is>
      </c>
      <c r="B268" s="15" t="inlineStr">
        <is>
          <t>Rockstar Energy | Pure Zero Silver Ice | 24-pack 473mL</t>
        </is>
      </c>
      <c r="C268" s="15" t="inlineStr">
        <is>
          <t>4) Caffeine &amp; energy beverage</t>
        </is>
      </c>
      <c r="D268" s="32">
        <f>'M4 - Caffeine &amp; Energy'!I268</f>
        <v/>
      </c>
      <c r="E268" s="33">
        <f>'M4 - Caffeine &amp; Energy'!J268</f>
        <v/>
      </c>
      <c r="F268" s="31">
        <f>'M4 - Caffeine &amp; Energy'!K268</f>
        <v/>
      </c>
      <c r="G268" s="30">
        <f>'M4 - Caffeine &amp; Energy'!F268</f>
        <v/>
      </c>
      <c r="H268" s="31">
        <f>IF(AND(ISNUMBER('M4 - Caffeine &amp; Energy'!F268),ISNUMBER('M4 - Caffeine &amp; Energy'!K268)),'M4 - Caffeine &amp; Energy'!F268-'M4 - Caffeine &amp; Energy'!K268,"")</f>
        <v/>
      </c>
      <c r="I268" s="15" t="inlineStr">
        <is>
          <t>S&amp;S availability/depth vary by listing and time - confirm live.</t>
        </is>
      </c>
    </row>
    <row r="269" ht="26" customHeight="1">
      <c r="A269" s="15" t="inlineStr">
        <is>
          <t>GURU</t>
        </is>
      </c>
      <c r="B269" s="15" t="inlineStr">
        <is>
          <t>GURU Organic Energy | Original | 4-pack 250mL</t>
        </is>
      </c>
      <c r="C269" s="15" t="inlineStr">
        <is>
          <t>4) Caffeine &amp; energy beverage</t>
        </is>
      </c>
      <c r="D269" s="32">
        <f>'M4 - Caffeine &amp; Energy'!I269</f>
        <v/>
      </c>
      <c r="E269" s="33">
        <f>'M4 - Caffeine &amp; Energy'!J269</f>
        <v/>
      </c>
      <c r="F269" s="31">
        <f>'M4 - Caffeine &amp; Energy'!K269</f>
        <v/>
      </c>
      <c r="G269" s="30">
        <f>'M4 - Caffeine &amp; Energy'!F269</f>
        <v/>
      </c>
      <c r="H269" s="31">
        <f>IF(AND(ISNUMBER('M4 - Caffeine &amp; Energy'!F269),ISNUMBER('M4 - Caffeine &amp; Energy'!K269)),'M4 - Caffeine &amp; Energy'!F269-'M4 - Caffeine &amp; Energy'!K269,"")</f>
        <v/>
      </c>
      <c r="I269" s="15" t="inlineStr">
        <is>
          <t>S&amp;S availability/depth vary by listing and time - confirm live.</t>
        </is>
      </c>
    </row>
    <row r="270" ht="26" customHeight="1">
      <c r="A270" s="15" t="inlineStr">
        <is>
          <t>GURU</t>
        </is>
      </c>
      <c r="B270" s="15" t="inlineStr">
        <is>
          <t>GURU Organic Energy | Original | 8-pack 250mL</t>
        </is>
      </c>
      <c r="C270" s="15" t="inlineStr">
        <is>
          <t>4) Caffeine &amp; energy beverage</t>
        </is>
      </c>
      <c r="D270" s="32">
        <f>'M4 - Caffeine &amp; Energy'!I270</f>
        <v/>
      </c>
      <c r="E270" s="33">
        <f>'M4 - Caffeine &amp; Energy'!J270</f>
        <v/>
      </c>
      <c r="F270" s="31">
        <f>'M4 - Caffeine &amp; Energy'!K270</f>
        <v/>
      </c>
      <c r="G270" s="30">
        <f>'M4 - Caffeine &amp; Energy'!F270</f>
        <v/>
      </c>
      <c r="H270" s="31">
        <f>IF(AND(ISNUMBER('M4 - Caffeine &amp; Energy'!F270),ISNUMBER('M4 - Caffeine &amp; Energy'!K270)),'M4 - Caffeine &amp; Energy'!F270-'M4 - Caffeine &amp; Energy'!K270,"")</f>
        <v/>
      </c>
      <c r="I270" s="15" t="inlineStr">
        <is>
          <t>S&amp;S availability/depth vary by listing and time - confirm live.</t>
        </is>
      </c>
    </row>
    <row r="271" ht="26" customHeight="1">
      <c r="A271" s="15" t="inlineStr">
        <is>
          <t>GURU</t>
        </is>
      </c>
      <c r="B271" s="15" t="inlineStr">
        <is>
          <t>GURU Organic Energy | Original | 12-pack 250mL</t>
        </is>
      </c>
      <c r="C271" s="15" t="inlineStr">
        <is>
          <t>4) Caffeine &amp; energy beverage</t>
        </is>
      </c>
      <c r="D271" s="32">
        <f>'M4 - Caffeine &amp; Energy'!I271</f>
        <v/>
      </c>
      <c r="E271" s="33">
        <f>'M4 - Caffeine &amp; Energy'!J271</f>
        <v/>
      </c>
      <c r="F271" s="31">
        <f>'M4 - Caffeine &amp; Energy'!K271</f>
        <v/>
      </c>
      <c r="G271" s="30">
        <f>'M4 - Caffeine &amp; Energy'!F271</f>
        <v/>
      </c>
      <c r="H271" s="31">
        <f>IF(AND(ISNUMBER('M4 - Caffeine &amp; Energy'!F271),ISNUMBER('M4 - Caffeine &amp; Energy'!K271)),'M4 - Caffeine &amp; Energy'!F271-'M4 - Caffeine &amp; Energy'!K271,"")</f>
        <v/>
      </c>
      <c r="I271" s="15" t="inlineStr">
        <is>
          <t>S&amp;S availability/depth vary by listing and time - confirm live.</t>
        </is>
      </c>
    </row>
    <row r="272" ht="26" customHeight="1">
      <c r="A272" s="15" t="inlineStr">
        <is>
          <t>GURU</t>
        </is>
      </c>
      <c r="B272" s="15" t="inlineStr">
        <is>
          <t>GURU Organic Energy | Original | 18-pack 250mL</t>
        </is>
      </c>
      <c r="C272" s="15" t="inlineStr">
        <is>
          <t>4) Caffeine &amp; energy beverage</t>
        </is>
      </c>
      <c r="D272" s="32">
        <f>'M4 - Caffeine &amp; Energy'!I272</f>
        <v/>
      </c>
      <c r="E272" s="33">
        <f>'M4 - Caffeine &amp; Energy'!J272</f>
        <v/>
      </c>
      <c r="F272" s="31">
        <f>'M4 - Caffeine &amp; Energy'!K272</f>
        <v/>
      </c>
      <c r="G272" s="30">
        <f>'M4 - Caffeine &amp; Energy'!F272</f>
        <v/>
      </c>
      <c r="H272" s="31">
        <f>IF(AND(ISNUMBER('M4 - Caffeine &amp; Energy'!F272),ISNUMBER('M4 - Caffeine &amp; Energy'!K272)),'M4 - Caffeine &amp; Energy'!F272-'M4 - Caffeine &amp; Energy'!K272,"")</f>
        <v/>
      </c>
      <c r="I272" s="15" t="inlineStr">
        <is>
          <t>S&amp;S availability/depth vary by listing and time - confirm live.</t>
        </is>
      </c>
    </row>
    <row r="273" ht="26" customHeight="1">
      <c r="A273" s="15" t="inlineStr">
        <is>
          <t>GURU</t>
        </is>
      </c>
      <c r="B273" s="15" t="inlineStr">
        <is>
          <t>GURU Organic Energy | Original | 24-pack 250mL</t>
        </is>
      </c>
      <c r="C273" s="15" t="inlineStr">
        <is>
          <t>4) Caffeine &amp; energy beverage</t>
        </is>
      </c>
      <c r="D273" s="32">
        <f>'M4 - Caffeine &amp; Energy'!I273</f>
        <v/>
      </c>
      <c r="E273" s="33">
        <f>'M4 - Caffeine &amp; Energy'!J273</f>
        <v/>
      </c>
      <c r="F273" s="31">
        <f>'M4 - Caffeine &amp; Energy'!K273</f>
        <v/>
      </c>
      <c r="G273" s="30">
        <f>'M4 - Caffeine &amp; Energy'!F273</f>
        <v/>
      </c>
      <c r="H273" s="31">
        <f>IF(AND(ISNUMBER('M4 - Caffeine &amp; Energy'!F273),ISNUMBER('M4 - Caffeine &amp; Energy'!K273)),'M4 - Caffeine &amp; Energy'!F273-'M4 - Caffeine &amp; Energy'!K273,"")</f>
        <v/>
      </c>
      <c r="I273" s="15" t="inlineStr">
        <is>
          <t>S&amp;S availability/depth vary by listing and time - confirm live.</t>
        </is>
      </c>
    </row>
    <row r="274" ht="26" customHeight="1">
      <c r="A274" s="15" t="inlineStr">
        <is>
          <t>GURU</t>
        </is>
      </c>
      <c r="B274" s="15" t="inlineStr">
        <is>
          <t>GURU Organic Energy | Tropical Punch | 4-pack 250mL</t>
        </is>
      </c>
      <c r="C274" s="15" t="inlineStr">
        <is>
          <t>4) Caffeine &amp; energy beverage</t>
        </is>
      </c>
      <c r="D274" s="32">
        <f>'M4 - Caffeine &amp; Energy'!I274</f>
        <v/>
      </c>
      <c r="E274" s="33">
        <f>'M4 - Caffeine &amp; Energy'!J274</f>
        <v/>
      </c>
      <c r="F274" s="31">
        <f>'M4 - Caffeine &amp; Energy'!K274</f>
        <v/>
      </c>
      <c r="G274" s="30">
        <f>'M4 - Caffeine &amp; Energy'!F274</f>
        <v/>
      </c>
      <c r="H274" s="31">
        <f>IF(AND(ISNUMBER('M4 - Caffeine &amp; Energy'!F274),ISNUMBER('M4 - Caffeine &amp; Energy'!K274)),'M4 - Caffeine &amp; Energy'!F274-'M4 - Caffeine &amp; Energy'!K274,"")</f>
        <v/>
      </c>
      <c r="I274" s="15" t="inlineStr">
        <is>
          <t>S&amp;S availability/depth vary by listing and time - confirm live.</t>
        </is>
      </c>
    </row>
    <row r="275" ht="26" customHeight="1">
      <c r="A275" s="15" t="inlineStr">
        <is>
          <t>GURU</t>
        </is>
      </c>
      <c r="B275" s="15" t="inlineStr">
        <is>
          <t>GURU Organic Energy | Tropical Punch | 8-pack 250mL</t>
        </is>
      </c>
      <c r="C275" s="15" t="inlineStr">
        <is>
          <t>4) Caffeine &amp; energy beverage</t>
        </is>
      </c>
      <c r="D275" s="32">
        <f>'M4 - Caffeine &amp; Energy'!I275</f>
        <v/>
      </c>
      <c r="E275" s="33">
        <f>'M4 - Caffeine &amp; Energy'!J275</f>
        <v/>
      </c>
      <c r="F275" s="31">
        <f>'M4 - Caffeine &amp; Energy'!K275</f>
        <v/>
      </c>
      <c r="G275" s="30">
        <f>'M4 - Caffeine &amp; Energy'!F275</f>
        <v/>
      </c>
      <c r="H275" s="31">
        <f>IF(AND(ISNUMBER('M4 - Caffeine &amp; Energy'!F275),ISNUMBER('M4 - Caffeine &amp; Energy'!K275)),'M4 - Caffeine &amp; Energy'!F275-'M4 - Caffeine &amp; Energy'!K275,"")</f>
        <v/>
      </c>
      <c r="I275" s="15" t="inlineStr">
        <is>
          <t>S&amp;S availability/depth vary by listing and time - confirm live.</t>
        </is>
      </c>
    </row>
    <row r="276" ht="26" customHeight="1">
      <c r="A276" s="15" t="inlineStr">
        <is>
          <t>GURU</t>
        </is>
      </c>
      <c r="B276" s="15" t="inlineStr">
        <is>
          <t>GURU Organic Energy | Tropical Punch | 12-pack 250mL</t>
        </is>
      </c>
      <c r="C276" s="15" t="inlineStr">
        <is>
          <t>4) Caffeine &amp; energy beverage</t>
        </is>
      </c>
      <c r="D276" s="32">
        <f>'M4 - Caffeine &amp; Energy'!I276</f>
        <v/>
      </c>
      <c r="E276" s="33">
        <f>'M4 - Caffeine &amp; Energy'!J276</f>
        <v/>
      </c>
      <c r="F276" s="31">
        <f>'M4 - Caffeine &amp; Energy'!K276</f>
        <v/>
      </c>
      <c r="G276" s="30">
        <f>'M4 - Caffeine &amp; Energy'!F276</f>
        <v/>
      </c>
      <c r="H276" s="31">
        <f>IF(AND(ISNUMBER('M4 - Caffeine &amp; Energy'!F276),ISNUMBER('M4 - Caffeine &amp; Energy'!K276)),'M4 - Caffeine &amp; Energy'!F276-'M4 - Caffeine &amp; Energy'!K276,"")</f>
        <v/>
      </c>
      <c r="I276" s="15" t="inlineStr">
        <is>
          <t>S&amp;S availability/depth vary by listing and time - confirm live.</t>
        </is>
      </c>
    </row>
    <row r="277" ht="26" customHeight="1">
      <c r="A277" s="15" t="inlineStr">
        <is>
          <t>GURU</t>
        </is>
      </c>
      <c r="B277" s="15" t="inlineStr">
        <is>
          <t>GURU Organic Energy | Tropical Punch | 18-pack 250mL</t>
        </is>
      </c>
      <c r="C277" s="15" t="inlineStr">
        <is>
          <t>4) Caffeine &amp; energy beverage</t>
        </is>
      </c>
      <c r="D277" s="32">
        <f>'M4 - Caffeine &amp; Energy'!I277</f>
        <v/>
      </c>
      <c r="E277" s="33">
        <f>'M4 - Caffeine &amp; Energy'!J277</f>
        <v/>
      </c>
      <c r="F277" s="31">
        <f>'M4 - Caffeine &amp; Energy'!K277</f>
        <v/>
      </c>
      <c r="G277" s="30">
        <f>'M4 - Caffeine &amp; Energy'!F277</f>
        <v/>
      </c>
      <c r="H277" s="31">
        <f>IF(AND(ISNUMBER('M4 - Caffeine &amp; Energy'!F277),ISNUMBER('M4 - Caffeine &amp; Energy'!K277)),'M4 - Caffeine &amp; Energy'!F277-'M4 - Caffeine &amp; Energy'!K277,"")</f>
        <v/>
      </c>
      <c r="I277" s="15" t="inlineStr">
        <is>
          <t>S&amp;S availability/depth vary by listing and time - confirm live.</t>
        </is>
      </c>
    </row>
    <row r="278" ht="26" customHeight="1">
      <c r="A278" s="15" t="inlineStr">
        <is>
          <t>GURU</t>
        </is>
      </c>
      <c r="B278" s="15" t="inlineStr">
        <is>
          <t>GURU Organic Energy | Tropical Punch | 24-pack 250mL</t>
        </is>
      </c>
      <c r="C278" s="15" t="inlineStr">
        <is>
          <t>4) Caffeine &amp; energy beverage</t>
        </is>
      </c>
      <c r="D278" s="32">
        <f>'M4 - Caffeine &amp; Energy'!I278</f>
        <v/>
      </c>
      <c r="E278" s="33">
        <f>'M4 - Caffeine &amp; Energy'!J278</f>
        <v/>
      </c>
      <c r="F278" s="31">
        <f>'M4 - Caffeine &amp; Energy'!K278</f>
        <v/>
      </c>
      <c r="G278" s="30">
        <f>'M4 - Caffeine &amp; Energy'!F278</f>
        <v/>
      </c>
      <c r="H278" s="31">
        <f>IF(AND(ISNUMBER('M4 - Caffeine &amp; Energy'!F278),ISNUMBER('M4 - Caffeine &amp; Energy'!K278)),'M4 - Caffeine &amp; Energy'!F278-'M4 - Caffeine &amp; Energy'!K278,"")</f>
        <v/>
      </c>
      <c r="I278" s="15" t="inlineStr">
        <is>
          <t>S&amp;S availability/depth vary by listing and time - confirm live.</t>
        </is>
      </c>
    </row>
    <row r="279" ht="26" customHeight="1">
      <c r="A279" s="15" t="inlineStr">
        <is>
          <t>GURU</t>
        </is>
      </c>
      <c r="B279" s="15" t="inlineStr">
        <is>
          <t>GURU Organic Energy | Yerba Mate | 4-pack 250mL</t>
        </is>
      </c>
      <c r="C279" s="15" t="inlineStr">
        <is>
          <t>4) Caffeine &amp; energy beverage</t>
        </is>
      </c>
      <c r="D279" s="32">
        <f>'M4 - Caffeine &amp; Energy'!I279</f>
        <v/>
      </c>
      <c r="E279" s="33">
        <f>'M4 - Caffeine &amp; Energy'!J279</f>
        <v/>
      </c>
      <c r="F279" s="31">
        <f>'M4 - Caffeine &amp; Energy'!K279</f>
        <v/>
      </c>
      <c r="G279" s="30">
        <f>'M4 - Caffeine &amp; Energy'!F279</f>
        <v/>
      </c>
      <c r="H279" s="31">
        <f>IF(AND(ISNUMBER('M4 - Caffeine &amp; Energy'!F279),ISNUMBER('M4 - Caffeine &amp; Energy'!K279)),'M4 - Caffeine &amp; Energy'!F279-'M4 - Caffeine &amp; Energy'!K279,"")</f>
        <v/>
      </c>
      <c r="I279" s="15" t="inlineStr">
        <is>
          <t>S&amp;S availability/depth vary by listing and time - confirm live.</t>
        </is>
      </c>
    </row>
    <row r="280" ht="26" customHeight="1">
      <c r="A280" s="15" t="inlineStr">
        <is>
          <t>GURU</t>
        </is>
      </c>
      <c r="B280" s="15" t="inlineStr">
        <is>
          <t>GURU Organic Energy | Yerba Mate | 8-pack 250mL</t>
        </is>
      </c>
      <c r="C280" s="15" t="inlineStr">
        <is>
          <t>4) Caffeine &amp; energy beverage</t>
        </is>
      </c>
      <c r="D280" s="32">
        <f>'M4 - Caffeine &amp; Energy'!I280</f>
        <v/>
      </c>
      <c r="E280" s="33">
        <f>'M4 - Caffeine &amp; Energy'!J280</f>
        <v/>
      </c>
      <c r="F280" s="31">
        <f>'M4 - Caffeine &amp; Energy'!K280</f>
        <v/>
      </c>
      <c r="G280" s="30">
        <f>'M4 - Caffeine &amp; Energy'!F280</f>
        <v/>
      </c>
      <c r="H280" s="31">
        <f>IF(AND(ISNUMBER('M4 - Caffeine &amp; Energy'!F280),ISNUMBER('M4 - Caffeine &amp; Energy'!K280)),'M4 - Caffeine &amp; Energy'!F280-'M4 - Caffeine &amp; Energy'!K280,"")</f>
        <v/>
      </c>
      <c r="I280" s="15" t="inlineStr">
        <is>
          <t>S&amp;S availability/depth vary by listing and time - confirm live.</t>
        </is>
      </c>
    </row>
    <row r="281" ht="26" customHeight="1">
      <c r="A281" s="15" t="inlineStr">
        <is>
          <t>GURU</t>
        </is>
      </c>
      <c r="B281" s="15" t="inlineStr">
        <is>
          <t>GURU Organic Energy | Yerba Mate | 12-pack 250mL</t>
        </is>
      </c>
      <c r="C281" s="15" t="inlineStr">
        <is>
          <t>4) Caffeine &amp; energy beverage</t>
        </is>
      </c>
      <c r="D281" s="32">
        <f>'M4 - Caffeine &amp; Energy'!I281</f>
        <v/>
      </c>
      <c r="E281" s="33">
        <f>'M4 - Caffeine &amp; Energy'!J281</f>
        <v/>
      </c>
      <c r="F281" s="31">
        <f>'M4 - Caffeine &amp; Energy'!K281</f>
        <v/>
      </c>
      <c r="G281" s="30">
        <f>'M4 - Caffeine &amp; Energy'!F281</f>
        <v/>
      </c>
      <c r="H281" s="31">
        <f>IF(AND(ISNUMBER('M4 - Caffeine &amp; Energy'!F281),ISNUMBER('M4 - Caffeine &amp; Energy'!K281)),'M4 - Caffeine &amp; Energy'!F281-'M4 - Caffeine &amp; Energy'!K281,"")</f>
        <v/>
      </c>
      <c r="I281" s="15" t="inlineStr">
        <is>
          <t>S&amp;S availability/depth vary by listing and time - confirm live.</t>
        </is>
      </c>
    </row>
    <row r="282" ht="26" customHeight="1">
      <c r="A282" s="15" t="inlineStr">
        <is>
          <t>GURU</t>
        </is>
      </c>
      <c r="B282" s="15" t="inlineStr">
        <is>
          <t>GURU Organic Energy | Yerba Mate | 18-pack 250mL</t>
        </is>
      </c>
      <c r="C282" s="15" t="inlineStr">
        <is>
          <t>4) Caffeine &amp; energy beverage</t>
        </is>
      </c>
      <c r="D282" s="32">
        <f>'M4 - Caffeine &amp; Energy'!I282</f>
        <v/>
      </c>
      <c r="E282" s="33">
        <f>'M4 - Caffeine &amp; Energy'!J282</f>
        <v/>
      </c>
      <c r="F282" s="31">
        <f>'M4 - Caffeine &amp; Energy'!K282</f>
        <v/>
      </c>
      <c r="G282" s="30">
        <f>'M4 - Caffeine &amp; Energy'!F282</f>
        <v/>
      </c>
      <c r="H282" s="31">
        <f>IF(AND(ISNUMBER('M4 - Caffeine &amp; Energy'!F282),ISNUMBER('M4 - Caffeine &amp; Energy'!K282)),'M4 - Caffeine &amp; Energy'!F282-'M4 - Caffeine &amp; Energy'!K282,"")</f>
        <v/>
      </c>
      <c r="I282" s="15" t="inlineStr">
        <is>
          <t>S&amp;S availability/depth vary by listing and time - confirm live.</t>
        </is>
      </c>
    </row>
    <row r="283" ht="26" customHeight="1">
      <c r="A283" s="15" t="inlineStr">
        <is>
          <t>GURU</t>
        </is>
      </c>
      <c r="B283" s="15" t="inlineStr">
        <is>
          <t>GURU Organic Energy | Yerba Mate | 24-pack 250mL</t>
        </is>
      </c>
      <c r="C283" s="15" t="inlineStr">
        <is>
          <t>4) Caffeine &amp; energy beverage</t>
        </is>
      </c>
      <c r="D283" s="32">
        <f>'M4 - Caffeine &amp; Energy'!I283</f>
        <v/>
      </c>
      <c r="E283" s="33">
        <f>'M4 - Caffeine &amp; Energy'!J283</f>
        <v/>
      </c>
      <c r="F283" s="31">
        <f>'M4 - Caffeine &amp; Energy'!K283</f>
        <v/>
      </c>
      <c r="G283" s="30">
        <f>'M4 - Caffeine &amp; Energy'!F283</f>
        <v/>
      </c>
      <c r="H283" s="31">
        <f>IF(AND(ISNUMBER('M4 - Caffeine &amp; Energy'!F283),ISNUMBER('M4 - Caffeine &amp; Energy'!K283)),'M4 - Caffeine &amp; Energy'!F283-'M4 - Caffeine &amp; Energy'!K283,"")</f>
        <v/>
      </c>
      <c r="I283" s="15" t="inlineStr">
        <is>
          <t>S&amp;S availability/depth vary by listing and time - confirm live.</t>
        </is>
      </c>
    </row>
    <row r="284" ht="26" customHeight="1">
      <c r="A284" s="15" t="inlineStr">
        <is>
          <t>GURU</t>
        </is>
      </c>
      <c r="B284" s="15" t="inlineStr">
        <is>
          <t>GURU Organic Energy | GURU Lite (low-cal) | 4-pack 250mL</t>
        </is>
      </c>
      <c r="C284" s="15" t="inlineStr">
        <is>
          <t>4) Caffeine &amp; energy beverage</t>
        </is>
      </c>
      <c r="D284" s="32">
        <f>'M4 - Caffeine &amp; Energy'!I284</f>
        <v/>
      </c>
      <c r="E284" s="33">
        <f>'M4 - Caffeine &amp; Energy'!J284</f>
        <v/>
      </c>
      <c r="F284" s="31">
        <f>'M4 - Caffeine &amp; Energy'!K284</f>
        <v/>
      </c>
      <c r="G284" s="30">
        <f>'M4 - Caffeine &amp; Energy'!F284</f>
        <v/>
      </c>
      <c r="H284" s="31">
        <f>IF(AND(ISNUMBER('M4 - Caffeine &amp; Energy'!F284),ISNUMBER('M4 - Caffeine &amp; Energy'!K284)),'M4 - Caffeine &amp; Energy'!F284-'M4 - Caffeine &amp; Energy'!K284,"")</f>
        <v/>
      </c>
      <c r="I284" s="15" t="inlineStr">
        <is>
          <t>S&amp;S availability/depth vary by listing and time - confirm live.</t>
        </is>
      </c>
    </row>
    <row r="285" ht="26" customHeight="1">
      <c r="A285" s="15" t="inlineStr">
        <is>
          <t>GURU</t>
        </is>
      </c>
      <c r="B285" s="15" t="inlineStr">
        <is>
          <t>GURU Organic Energy | GURU Lite (low-cal) | 8-pack 250mL</t>
        </is>
      </c>
      <c r="C285" s="15" t="inlineStr">
        <is>
          <t>4) Caffeine &amp; energy beverage</t>
        </is>
      </c>
      <c r="D285" s="32">
        <f>'M4 - Caffeine &amp; Energy'!I285</f>
        <v/>
      </c>
      <c r="E285" s="33">
        <f>'M4 - Caffeine &amp; Energy'!J285</f>
        <v/>
      </c>
      <c r="F285" s="31">
        <f>'M4 - Caffeine &amp; Energy'!K285</f>
        <v/>
      </c>
      <c r="G285" s="30">
        <f>'M4 - Caffeine &amp; Energy'!F285</f>
        <v/>
      </c>
      <c r="H285" s="31">
        <f>IF(AND(ISNUMBER('M4 - Caffeine &amp; Energy'!F285),ISNUMBER('M4 - Caffeine &amp; Energy'!K285)),'M4 - Caffeine &amp; Energy'!F285-'M4 - Caffeine &amp; Energy'!K285,"")</f>
        <v/>
      </c>
      <c r="I285" s="15" t="inlineStr">
        <is>
          <t>S&amp;S availability/depth vary by listing and time - confirm live.</t>
        </is>
      </c>
    </row>
    <row r="286" ht="26" customHeight="1">
      <c r="A286" s="15" t="inlineStr">
        <is>
          <t>GURU</t>
        </is>
      </c>
      <c r="B286" s="15" t="inlineStr">
        <is>
          <t>GURU Organic Energy | GURU Lite (low-cal) | 12-pack 250mL</t>
        </is>
      </c>
      <c r="C286" s="15" t="inlineStr">
        <is>
          <t>4) Caffeine &amp; energy beverage</t>
        </is>
      </c>
      <c r="D286" s="32">
        <f>'M4 - Caffeine &amp; Energy'!I286</f>
        <v/>
      </c>
      <c r="E286" s="33">
        <f>'M4 - Caffeine &amp; Energy'!J286</f>
        <v/>
      </c>
      <c r="F286" s="31">
        <f>'M4 - Caffeine &amp; Energy'!K286</f>
        <v/>
      </c>
      <c r="G286" s="30">
        <f>'M4 - Caffeine &amp; Energy'!F286</f>
        <v/>
      </c>
      <c r="H286" s="31">
        <f>IF(AND(ISNUMBER('M4 - Caffeine &amp; Energy'!F286),ISNUMBER('M4 - Caffeine &amp; Energy'!K286)),'M4 - Caffeine &amp; Energy'!F286-'M4 - Caffeine &amp; Energy'!K286,"")</f>
        <v/>
      </c>
      <c r="I286" s="15" t="inlineStr">
        <is>
          <t>S&amp;S availability/depth vary by listing and time - confirm live.</t>
        </is>
      </c>
    </row>
    <row r="287" ht="26" customHeight="1">
      <c r="A287" s="15" t="inlineStr">
        <is>
          <t>GURU</t>
        </is>
      </c>
      <c r="B287" s="15" t="inlineStr">
        <is>
          <t>GURU Organic Energy | GURU Lite (low-cal) | 18-pack 250mL</t>
        </is>
      </c>
      <c r="C287" s="15" t="inlineStr">
        <is>
          <t>4) Caffeine &amp; energy beverage</t>
        </is>
      </c>
      <c r="D287" s="32">
        <f>'M4 - Caffeine &amp; Energy'!I287</f>
        <v/>
      </c>
      <c r="E287" s="33">
        <f>'M4 - Caffeine &amp; Energy'!J287</f>
        <v/>
      </c>
      <c r="F287" s="31">
        <f>'M4 - Caffeine &amp; Energy'!K287</f>
        <v/>
      </c>
      <c r="G287" s="30">
        <f>'M4 - Caffeine &amp; Energy'!F287</f>
        <v/>
      </c>
      <c r="H287" s="31">
        <f>IF(AND(ISNUMBER('M4 - Caffeine &amp; Energy'!F287),ISNUMBER('M4 - Caffeine &amp; Energy'!K287)),'M4 - Caffeine &amp; Energy'!F287-'M4 - Caffeine &amp; Energy'!K287,"")</f>
        <v/>
      </c>
      <c r="I287" s="15" t="inlineStr">
        <is>
          <t>S&amp;S availability/depth vary by listing and time - confirm live.</t>
        </is>
      </c>
    </row>
    <row r="288" ht="26" customHeight="1">
      <c r="A288" s="15" t="inlineStr">
        <is>
          <t>GURU</t>
        </is>
      </c>
      <c r="B288" s="15" t="inlineStr">
        <is>
          <t>GURU Organic Energy | GURU Lite (low-cal) | 24-pack 250mL</t>
        </is>
      </c>
      <c r="C288" s="15" t="inlineStr">
        <is>
          <t>4) Caffeine &amp; energy beverage</t>
        </is>
      </c>
      <c r="D288" s="32">
        <f>'M4 - Caffeine &amp; Energy'!I288</f>
        <v/>
      </c>
      <c r="E288" s="33">
        <f>'M4 - Caffeine &amp; Energy'!J288</f>
        <v/>
      </c>
      <c r="F288" s="31">
        <f>'M4 - Caffeine &amp; Energy'!K288</f>
        <v/>
      </c>
      <c r="G288" s="30">
        <f>'M4 - Caffeine &amp; Energy'!F288</f>
        <v/>
      </c>
      <c r="H288" s="31">
        <f>IF(AND(ISNUMBER('M4 - Caffeine &amp; Energy'!F288),ISNUMBER('M4 - Caffeine &amp; Energy'!K288)),'M4 - Caffeine &amp; Energy'!F288-'M4 - Caffeine &amp; Energy'!K288,"")</f>
        <v/>
      </c>
      <c r="I288" s="15" t="inlineStr">
        <is>
          <t>S&amp;S availability/depth vary by listing and time - confirm live.</t>
        </is>
      </c>
    </row>
    <row r="289" ht="26" customHeight="1">
      <c r="A289" s="15" t="inlineStr">
        <is>
          <t>Guayaki</t>
        </is>
      </c>
      <c r="B289" s="15" t="inlineStr">
        <is>
          <t>Guayaki Yerba Mate | Revel Berry | single 458mL</t>
        </is>
      </c>
      <c r="C289" s="15" t="inlineStr">
        <is>
          <t>4) Caffeine &amp; energy beverage</t>
        </is>
      </c>
      <c r="D289" s="32">
        <f>'M4 - Caffeine &amp; Energy'!I289</f>
        <v/>
      </c>
      <c r="E289" s="33">
        <f>'M4 - Caffeine &amp; Energy'!J289</f>
        <v/>
      </c>
      <c r="F289" s="31">
        <f>'M4 - Caffeine &amp; Energy'!K289</f>
        <v/>
      </c>
      <c r="G289" s="30">
        <f>'M4 - Caffeine &amp; Energy'!F289</f>
        <v/>
      </c>
      <c r="H289" s="31">
        <f>IF(AND(ISNUMBER('M4 - Caffeine &amp; Energy'!F289),ISNUMBER('M4 - Caffeine &amp; Energy'!K289)),'M4 - Caffeine &amp; Energy'!F289-'M4 - Caffeine &amp; Energy'!K289,"")</f>
        <v/>
      </c>
      <c r="I289" s="15" t="inlineStr">
        <is>
          <t>S&amp;S availability/depth vary by listing and time - confirm live.</t>
        </is>
      </c>
    </row>
    <row r="290" ht="26" customHeight="1">
      <c r="A290" s="15" t="inlineStr">
        <is>
          <t>Guayaki</t>
        </is>
      </c>
      <c r="B290" s="15" t="inlineStr">
        <is>
          <t>Guayaki Yerba Mate | Revel Berry | 8-pack 458mL</t>
        </is>
      </c>
      <c r="C290" s="15" t="inlineStr">
        <is>
          <t>4) Caffeine &amp; energy beverage</t>
        </is>
      </c>
      <c r="D290" s="32">
        <f>'M4 - Caffeine &amp; Energy'!I290</f>
        <v/>
      </c>
      <c r="E290" s="33">
        <f>'M4 - Caffeine &amp; Energy'!J290</f>
        <v/>
      </c>
      <c r="F290" s="31">
        <f>'M4 - Caffeine &amp; Energy'!K290</f>
        <v/>
      </c>
      <c r="G290" s="30">
        <f>'M4 - Caffeine &amp; Energy'!F290</f>
        <v/>
      </c>
      <c r="H290" s="31">
        <f>IF(AND(ISNUMBER('M4 - Caffeine &amp; Energy'!F290),ISNUMBER('M4 - Caffeine &amp; Energy'!K290)),'M4 - Caffeine &amp; Energy'!F290-'M4 - Caffeine &amp; Energy'!K290,"")</f>
        <v/>
      </c>
      <c r="I290" s="15" t="inlineStr">
        <is>
          <t>S&amp;S availability/depth vary by listing and time - confirm live.</t>
        </is>
      </c>
    </row>
    <row r="291" ht="26" customHeight="1">
      <c r="A291" s="15" t="inlineStr">
        <is>
          <t>Guayaki</t>
        </is>
      </c>
      <c r="B291" s="15" t="inlineStr">
        <is>
          <t>Guayaki Yerba Mate | Revel Berry | 12-pack 458mL</t>
        </is>
      </c>
      <c r="C291" s="15" t="inlineStr">
        <is>
          <t>4) Caffeine &amp; energy beverage</t>
        </is>
      </c>
      <c r="D291" s="32">
        <f>'M4 - Caffeine &amp; Energy'!I291</f>
        <v/>
      </c>
      <c r="E291" s="33">
        <f>'M4 - Caffeine &amp; Energy'!J291</f>
        <v/>
      </c>
      <c r="F291" s="31">
        <f>'M4 - Caffeine &amp; Energy'!K291</f>
        <v/>
      </c>
      <c r="G291" s="30">
        <f>'M4 - Caffeine &amp; Energy'!F291</f>
        <v/>
      </c>
      <c r="H291" s="31">
        <f>IF(AND(ISNUMBER('M4 - Caffeine &amp; Energy'!F291),ISNUMBER('M4 - Caffeine &amp; Energy'!K291)),'M4 - Caffeine &amp; Energy'!F291-'M4 - Caffeine &amp; Energy'!K291,"")</f>
        <v/>
      </c>
      <c r="I291" s="15" t="inlineStr">
        <is>
          <t>S&amp;S availability/depth vary by listing and time - confirm live.</t>
        </is>
      </c>
    </row>
    <row r="292" ht="26" customHeight="1">
      <c r="A292" s="15" t="inlineStr">
        <is>
          <t>Guayaki</t>
        </is>
      </c>
      <c r="B292" s="15" t="inlineStr">
        <is>
          <t>Guayaki Yerba Mate | Revel Berry | 18-pack 458mL</t>
        </is>
      </c>
      <c r="C292" s="15" t="inlineStr">
        <is>
          <t>4) Caffeine &amp; energy beverage</t>
        </is>
      </c>
      <c r="D292" s="32">
        <f>'M4 - Caffeine &amp; Energy'!I292</f>
        <v/>
      </c>
      <c r="E292" s="33">
        <f>'M4 - Caffeine &amp; Energy'!J292</f>
        <v/>
      </c>
      <c r="F292" s="31">
        <f>'M4 - Caffeine &amp; Energy'!K292</f>
        <v/>
      </c>
      <c r="G292" s="30">
        <f>'M4 - Caffeine &amp; Energy'!F292</f>
        <v/>
      </c>
      <c r="H292" s="31">
        <f>IF(AND(ISNUMBER('M4 - Caffeine &amp; Energy'!F292),ISNUMBER('M4 - Caffeine &amp; Energy'!K292)),'M4 - Caffeine &amp; Energy'!F292-'M4 - Caffeine &amp; Energy'!K292,"")</f>
        <v/>
      </c>
      <c r="I292" s="15" t="inlineStr">
        <is>
          <t>S&amp;S availability/depth vary by listing and time - confirm live.</t>
        </is>
      </c>
    </row>
    <row r="293" ht="26" customHeight="1">
      <c r="A293" s="15" t="inlineStr">
        <is>
          <t>Guayaki</t>
        </is>
      </c>
      <c r="B293" s="15" t="inlineStr">
        <is>
          <t>Guayaki Yerba Mate | Revel Berry | 24-pack 458mL</t>
        </is>
      </c>
      <c r="C293" s="15" t="inlineStr">
        <is>
          <t>4) Caffeine &amp; energy beverage</t>
        </is>
      </c>
      <c r="D293" s="32">
        <f>'M4 - Caffeine &amp; Energy'!I293</f>
        <v/>
      </c>
      <c r="E293" s="33">
        <f>'M4 - Caffeine &amp; Energy'!J293</f>
        <v/>
      </c>
      <c r="F293" s="31">
        <f>'M4 - Caffeine &amp; Energy'!K293</f>
        <v/>
      </c>
      <c r="G293" s="30">
        <f>'M4 - Caffeine &amp; Energy'!F293</f>
        <v/>
      </c>
      <c r="H293" s="31">
        <f>IF(AND(ISNUMBER('M4 - Caffeine &amp; Energy'!F293),ISNUMBER('M4 - Caffeine &amp; Energy'!K293)),'M4 - Caffeine &amp; Energy'!F293-'M4 - Caffeine &amp; Energy'!K293,"")</f>
        <v/>
      </c>
      <c r="I293" s="15" t="inlineStr">
        <is>
          <t>S&amp;S availability/depth vary by listing and time - confirm live.</t>
        </is>
      </c>
    </row>
    <row r="294" ht="26" customHeight="1">
      <c r="A294" s="15" t="inlineStr">
        <is>
          <t>Guayaki</t>
        </is>
      </c>
      <c r="B294" s="15" t="inlineStr">
        <is>
          <t>Guayaki Yerba Mate | Enlighten Mint | single 458mL</t>
        </is>
      </c>
      <c r="C294" s="15" t="inlineStr">
        <is>
          <t>4) Caffeine &amp; energy beverage</t>
        </is>
      </c>
      <c r="D294" s="32">
        <f>'M4 - Caffeine &amp; Energy'!I294</f>
        <v/>
      </c>
      <c r="E294" s="33">
        <f>'M4 - Caffeine &amp; Energy'!J294</f>
        <v/>
      </c>
      <c r="F294" s="31">
        <f>'M4 - Caffeine &amp; Energy'!K294</f>
        <v/>
      </c>
      <c r="G294" s="30">
        <f>'M4 - Caffeine &amp; Energy'!F294</f>
        <v/>
      </c>
      <c r="H294" s="31">
        <f>IF(AND(ISNUMBER('M4 - Caffeine &amp; Energy'!F294),ISNUMBER('M4 - Caffeine &amp; Energy'!K294)),'M4 - Caffeine &amp; Energy'!F294-'M4 - Caffeine &amp; Energy'!K294,"")</f>
        <v/>
      </c>
      <c r="I294" s="15" t="inlineStr">
        <is>
          <t>S&amp;S availability/depth vary by listing and time - confirm live.</t>
        </is>
      </c>
    </row>
    <row r="295" ht="26" customHeight="1">
      <c r="A295" s="15" t="inlineStr">
        <is>
          <t>Guayaki</t>
        </is>
      </c>
      <c r="B295" s="15" t="inlineStr">
        <is>
          <t>Guayaki Yerba Mate | Enlighten Mint | 8-pack 458mL</t>
        </is>
      </c>
      <c r="C295" s="15" t="inlineStr">
        <is>
          <t>4) Caffeine &amp; energy beverage</t>
        </is>
      </c>
      <c r="D295" s="32">
        <f>'M4 - Caffeine &amp; Energy'!I295</f>
        <v/>
      </c>
      <c r="E295" s="33">
        <f>'M4 - Caffeine &amp; Energy'!J295</f>
        <v/>
      </c>
      <c r="F295" s="31">
        <f>'M4 - Caffeine &amp; Energy'!K295</f>
        <v/>
      </c>
      <c r="G295" s="30">
        <f>'M4 - Caffeine &amp; Energy'!F295</f>
        <v/>
      </c>
      <c r="H295" s="31">
        <f>IF(AND(ISNUMBER('M4 - Caffeine &amp; Energy'!F295),ISNUMBER('M4 - Caffeine &amp; Energy'!K295)),'M4 - Caffeine &amp; Energy'!F295-'M4 - Caffeine &amp; Energy'!K295,"")</f>
        <v/>
      </c>
      <c r="I295" s="15" t="inlineStr">
        <is>
          <t>S&amp;S availability/depth vary by listing and time - confirm live.</t>
        </is>
      </c>
    </row>
    <row r="296" ht="26" customHeight="1">
      <c r="A296" s="15" t="inlineStr">
        <is>
          <t>Guayaki</t>
        </is>
      </c>
      <c r="B296" s="15" t="inlineStr">
        <is>
          <t>Guayaki Yerba Mate | Enlighten Mint | 12-pack 458mL</t>
        </is>
      </c>
      <c r="C296" s="15" t="inlineStr">
        <is>
          <t>4) Caffeine &amp; energy beverage</t>
        </is>
      </c>
      <c r="D296" s="32">
        <f>'M4 - Caffeine &amp; Energy'!I296</f>
        <v/>
      </c>
      <c r="E296" s="33">
        <f>'M4 - Caffeine &amp; Energy'!J296</f>
        <v/>
      </c>
      <c r="F296" s="31">
        <f>'M4 - Caffeine &amp; Energy'!K296</f>
        <v/>
      </c>
      <c r="G296" s="30">
        <f>'M4 - Caffeine &amp; Energy'!F296</f>
        <v/>
      </c>
      <c r="H296" s="31">
        <f>IF(AND(ISNUMBER('M4 - Caffeine &amp; Energy'!F296),ISNUMBER('M4 - Caffeine &amp; Energy'!K296)),'M4 - Caffeine &amp; Energy'!F296-'M4 - Caffeine &amp; Energy'!K296,"")</f>
        <v/>
      </c>
      <c r="I296" s="15" t="inlineStr">
        <is>
          <t>S&amp;S availability/depth vary by listing and time - confirm live.</t>
        </is>
      </c>
    </row>
    <row r="297" ht="26" customHeight="1">
      <c r="A297" s="15" t="inlineStr">
        <is>
          <t>Guayaki</t>
        </is>
      </c>
      <c r="B297" s="15" t="inlineStr">
        <is>
          <t>Guayaki Yerba Mate | Enlighten Mint | 18-pack 458mL</t>
        </is>
      </c>
      <c r="C297" s="15" t="inlineStr">
        <is>
          <t>4) Caffeine &amp; energy beverage</t>
        </is>
      </c>
      <c r="D297" s="32">
        <f>'M4 - Caffeine &amp; Energy'!I297</f>
        <v/>
      </c>
      <c r="E297" s="33">
        <f>'M4 - Caffeine &amp; Energy'!J297</f>
        <v/>
      </c>
      <c r="F297" s="31">
        <f>'M4 - Caffeine &amp; Energy'!K297</f>
        <v/>
      </c>
      <c r="G297" s="30">
        <f>'M4 - Caffeine &amp; Energy'!F297</f>
        <v/>
      </c>
      <c r="H297" s="31">
        <f>IF(AND(ISNUMBER('M4 - Caffeine &amp; Energy'!F297),ISNUMBER('M4 - Caffeine &amp; Energy'!K297)),'M4 - Caffeine &amp; Energy'!F297-'M4 - Caffeine &amp; Energy'!K297,"")</f>
        <v/>
      </c>
      <c r="I297" s="15" t="inlineStr">
        <is>
          <t>S&amp;S availability/depth vary by listing and time - confirm live.</t>
        </is>
      </c>
    </row>
    <row r="298" ht="26" customHeight="1">
      <c r="A298" s="15" t="inlineStr">
        <is>
          <t>Guayaki</t>
        </is>
      </c>
      <c r="B298" s="15" t="inlineStr">
        <is>
          <t>Guayaki Yerba Mate | Enlighten Mint | 24-pack 458mL</t>
        </is>
      </c>
      <c r="C298" s="15" t="inlineStr">
        <is>
          <t>4) Caffeine &amp; energy beverage</t>
        </is>
      </c>
      <c r="D298" s="32">
        <f>'M4 - Caffeine &amp; Energy'!I298</f>
        <v/>
      </c>
      <c r="E298" s="33">
        <f>'M4 - Caffeine &amp; Energy'!J298</f>
        <v/>
      </c>
      <c r="F298" s="31">
        <f>'M4 - Caffeine &amp; Energy'!K298</f>
        <v/>
      </c>
      <c r="G298" s="30">
        <f>'M4 - Caffeine &amp; Energy'!F298</f>
        <v/>
      </c>
      <c r="H298" s="31">
        <f>IF(AND(ISNUMBER('M4 - Caffeine &amp; Energy'!F298),ISNUMBER('M4 - Caffeine &amp; Energy'!K298)),'M4 - Caffeine &amp; Energy'!F298-'M4 - Caffeine &amp; Energy'!K298,"")</f>
        <v/>
      </c>
      <c r="I298" s="15" t="inlineStr">
        <is>
          <t>S&amp;S availability/depth vary by listing and time - confirm live.</t>
        </is>
      </c>
    </row>
    <row r="299" ht="26" customHeight="1">
      <c r="A299" s="15" t="inlineStr">
        <is>
          <t>Guayaki</t>
        </is>
      </c>
      <c r="B299" s="15" t="inlineStr">
        <is>
          <t>Guayaki Yerba Mate | Bluephoria | single 458mL</t>
        </is>
      </c>
      <c r="C299" s="15" t="inlineStr">
        <is>
          <t>4) Caffeine &amp; energy beverage</t>
        </is>
      </c>
      <c r="D299" s="32">
        <f>'M4 - Caffeine &amp; Energy'!I299</f>
        <v/>
      </c>
      <c r="E299" s="33">
        <f>'M4 - Caffeine &amp; Energy'!J299</f>
        <v/>
      </c>
      <c r="F299" s="31">
        <f>'M4 - Caffeine &amp; Energy'!K299</f>
        <v/>
      </c>
      <c r="G299" s="30">
        <f>'M4 - Caffeine &amp; Energy'!F299</f>
        <v/>
      </c>
      <c r="H299" s="31">
        <f>IF(AND(ISNUMBER('M4 - Caffeine &amp; Energy'!F299),ISNUMBER('M4 - Caffeine &amp; Energy'!K299)),'M4 - Caffeine &amp; Energy'!F299-'M4 - Caffeine &amp; Energy'!K299,"")</f>
        <v/>
      </c>
      <c r="I299" s="15" t="inlineStr">
        <is>
          <t>S&amp;S availability/depth vary by listing and time - confirm live.</t>
        </is>
      </c>
    </row>
    <row r="300" ht="26" customHeight="1">
      <c r="A300" s="15" t="inlineStr">
        <is>
          <t>Guayaki</t>
        </is>
      </c>
      <c r="B300" s="15" t="inlineStr">
        <is>
          <t>Guayaki Yerba Mate | Bluephoria | 8-pack 458mL</t>
        </is>
      </c>
      <c r="C300" s="15" t="inlineStr">
        <is>
          <t>4) Caffeine &amp; energy beverage</t>
        </is>
      </c>
      <c r="D300" s="32">
        <f>'M4 - Caffeine &amp; Energy'!I300</f>
        <v/>
      </c>
      <c r="E300" s="33">
        <f>'M4 - Caffeine &amp; Energy'!J300</f>
        <v/>
      </c>
      <c r="F300" s="31">
        <f>'M4 - Caffeine &amp; Energy'!K300</f>
        <v/>
      </c>
      <c r="G300" s="30">
        <f>'M4 - Caffeine &amp; Energy'!F300</f>
        <v/>
      </c>
      <c r="H300" s="31">
        <f>IF(AND(ISNUMBER('M4 - Caffeine &amp; Energy'!F300),ISNUMBER('M4 - Caffeine &amp; Energy'!K300)),'M4 - Caffeine &amp; Energy'!F300-'M4 - Caffeine &amp; Energy'!K300,"")</f>
        <v/>
      </c>
      <c r="I300" s="15" t="inlineStr">
        <is>
          <t>S&amp;S availability/depth vary by listing and time - confirm live.</t>
        </is>
      </c>
    </row>
    <row r="301" ht="26" customHeight="1">
      <c r="A301" s="15" t="inlineStr">
        <is>
          <t>Guayaki</t>
        </is>
      </c>
      <c r="B301" s="15" t="inlineStr">
        <is>
          <t>Guayaki Yerba Mate | Bluephoria | 12-pack 458mL</t>
        </is>
      </c>
      <c r="C301" s="15" t="inlineStr">
        <is>
          <t>4) Caffeine &amp; energy beverage</t>
        </is>
      </c>
      <c r="D301" s="32">
        <f>'M4 - Caffeine &amp; Energy'!I301</f>
        <v/>
      </c>
      <c r="E301" s="33">
        <f>'M4 - Caffeine &amp; Energy'!J301</f>
        <v/>
      </c>
      <c r="F301" s="31">
        <f>'M4 - Caffeine &amp; Energy'!K301</f>
        <v/>
      </c>
      <c r="G301" s="30">
        <f>'M4 - Caffeine &amp; Energy'!F301</f>
        <v/>
      </c>
      <c r="H301" s="31">
        <f>IF(AND(ISNUMBER('M4 - Caffeine &amp; Energy'!F301),ISNUMBER('M4 - Caffeine &amp; Energy'!K301)),'M4 - Caffeine &amp; Energy'!F301-'M4 - Caffeine &amp; Energy'!K301,"")</f>
        <v/>
      </c>
      <c r="I301" s="15" t="inlineStr">
        <is>
          <t>S&amp;S availability/depth vary by listing and time - confirm live.</t>
        </is>
      </c>
    </row>
    <row r="302" ht="26" customHeight="1">
      <c r="A302" s="15" t="inlineStr">
        <is>
          <t>Guayaki</t>
        </is>
      </c>
      <c r="B302" s="15" t="inlineStr">
        <is>
          <t>Guayaki Yerba Mate | Bluephoria | 18-pack 458mL</t>
        </is>
      </c>
      <c r="C302" s="15" t="inlineStr">
        <is>
          <t>4) Caffeine &amp; energy beverage</t>
        </is>
      </c>
      <c r="D302" s="32">
        <f>'M4 - Caffeine &amp; Energy'!I302</f>
        <v/>
      </c>
      <c r="E302" s="33">
        <f>'M4 - Caffeine &amp; Energy'!J302</f>
        <v/>
      </c>
      <c r="F302" s="31">
        <f>'M4 - Caffeine &amp; Energy'!K302</f>
        <v/>
      </c>
      <c r="G302" s="30">
        <f>'M4 - Caffeine &amp; Energy'!F302</f>
        <v/>
      </c>
      <c r="H302" s="31">
        <f>IF(AND(ISNUMBER('M4 - Caffeine &amp; Energy'!F302),ISNUMBER('M4 - Caffeine &amp; Energy'!K302)),'M4 - Caffeine &amp; Energy'!F302-'M4 - Caffeine &amp; Energy'!K302,"")</f>
        <v/>
      </c>
      <c r="I302" s="15" t="inlineStr">
        <is>
          <t>S&amp;S availability/depth vary by listing and time - confirm live.</t>
        </is>
      </c>
    </row>
    <row r="303" ht="26" customHeight="1">
      <c r="A303" s="15" t="inlineStr">
        <is>
          <t>Guayaki</t>
        </is>
      </c>
      <c r="B303" s="15" t="inlineStr">
        <is>
          <t>Guayaki Yerba Mate | Bluephoria | 24-pack 458mL</t>
        </is>
      </c>
      <c r="C303" s="15" t="inlineStr">
        <is>
          <t>4) Caffeine &amp; energy beverage</t>
        </is>
      </c>
      <c r="D303" s="32">
        <f>'M4 - Caffeine &amp; Energy'!I303</f>
        <v/>
      </c>
      <c r="E303" s="33">
        <f>'M4 - Caffeine &amp; Energy'!J303</f>
        <v/>
      </c>
      <c r="F303" s="31">
        <f>'M4 - Caffeine &amp; Energy'!K303</f>
        <v/>
      </c>
      <c r="G303" s="30">
        <f>'M4 - Caffeine &amp; Energy'!F303</f>
        <v/>
      </c>
      <c r="H303" s="31">
        <f>IF(AND(ISNUMBER('M4 - Caffeine &amp; Energy'!F303),ISNUMBER('M4 - Caffeine &amp; Energy'!K303)),'M4 - Caffeine &amp; Energy'!F303-'M4 - Caffeine &amp; Energy'!K303,"")</f>
        <v/>
      </c>
      <c r="I303" s="15" t="inlineStr">
        <is>
          <t>S&amp;S availability/depth vary by listing and time - confirm live.</t>
        </is>
      </c>
    </row>
    <row r="304" ht="26" customHeight="1">
      <c r="A304" s="15" t="inlineStr">
        <is>
          <t>Guayaki</t>
        </is>
      </c>
      <c r="B304" s="15" t="inlineStr">
        <is>
          <t>Guayaki Yerba Mate | Lemon Elation | single 458mL</t>
        </is>
      </c>
      <c r="C304" s="15" t="inlineStr">
        <is>
          <t>4) Caffeine &amp; energy beverage</t>
        </is>
      </c>
      <c r="D304" s="32">
        <f>'M4 - Caffeine &amp; Energy'!I304</f>
        <v/>
      </c>
      <c r="E304" s="33">
        <f>'M4 - Caffeine &amp; Energy'!J304</f>
        <v/>
      </c>
      <c r="F304" s="31">
        <f>'M4 - Caffeine &amp; Energy'!K304</f>
        <v/>
      </c>
      <c r="G304" s="30">
        <f>'M4 - Caffeine &amp; Energy'!F304</f>
        <v/>
      </c>
      <c r="H304" s="31">
        <f>IF(AND(ISNUMBER('M4 - Caffeine &amp; Energy'!F304),ISNUMBER('M4 - Caffeine &amp; Energy'!K304)),'M4 - Caffeine &amp; Energy'!F304-'M4 - Caffeine &amp; Energy'!K304,"")</f>
        <v/>
      </c>
      <c r="I304" s="15" t="inlineStr">
        <is>
          <t>S&amp;S availability/depth vary by listing and time - confirm live.</t>
        </is>
      </c>
    </row>
    <row r="305" ht="26" customHeight="1">
      <c r="A305" s="15" t="inlineStr">
        <is>
          <t>Guayaki</t>
        </is>
      </c>
      <c r="B305" s="15" t="inlineStr">
        <is>
          <t>Guayaki Yerba Mate | Lemon Elation | 8-pack 458mL</t>
        </is>
      </c>
      <c r="C305" s="15" t="inlineStr">
        <is>
          <t>4) Caffeine &amp; energy beverage</t>
        </is>
      </c>
      <c r="D305" s="32">
        <f>'M4 - Caffeine &amp; Energy'!I305</f>
        <v/>
      </c>
      <c r="E305" s="33">
        <f>'M4 - Caffeine &amp; Energy'!J305</f>
        <v/>
      </c>
      <c r="F305" s="31">
        <f>'M4 - Caffeine &amp; Energy'!K305</f>
        <v/>
      </c>
      <c r="G305" s="30">
        <f>'M4 - Caffeine &amp; Energy'!F305</f>
        <v/>
      </c>
      <c r="H305" s="31">
        <f>IF(AND(ISNUMBER('M4 - Caffeine &amp; Energy'!F305),ISNUMBER('M4 - Caffeine &amp; Energy'!K305)),'M4 - Caffeine &amp; Energy'!F305-'M4 - Caffeine &amp; Energy'!K305,"")</f>
        <v/>
      </c>
      <c r="I305" s="15" t="inlineStr">
        <is>
          <t>S&amp;S availability/depth vary by listing and time - confirm live.</t>
        </is>
      </c>
    </row>
    <row r="306" ht="26" customHeight="1">
      <c r="A306" s="15" t="inlineStr">
        <is>
          <t>Guayaki</t>
        </is>
      </c>
      <c r="B306" s="15" t="inlineStr">
        <is>
          <t>Guayaki Yerba Mate | Lemon Elation | 12-pack 458mL</t>
        </is>
      </c>
      <c r="C306" s="15" t="inlineStr">
        <is>
          <t>4) Caffeine &amp; energy beverage</t>
        </is>
      </c>
      <c r="D306" s="32">
        <f>'M4 - Caffeine &amp; Energy'!I306</f>
        <v/>
      </c>
      <c r="E306" s="33">
        <f>'M4 - Caffeine &amp; Energy'!J306</f>
        <v/>
      </c>
      <c r="F306" s="31">
        <f>'M4 - Caffeine &amp; Energy'!K306</f>
        <v/>
      </c>
      <c r="G306" s="30">
        <f>'M4 - Caffeine &amp; Energy'!F306</f>
        <v/>
      </c>
      <c r="H306" s="31">
        <f>IF(AND(ISNUMBER('M4 - Caffeine &amp; Energy'!F306),ISNUMBER('M4 - Caffeine &amp; Energy'!K306)),'M4 - Caffeine &amp; Energy'!F306-'M4 - Caffeine &amp; Energy'!K306,"")</f>
        <v/>
      </c>
      <c r="I306" s="15" t="inlineStr">
        <is>
          <t>S&amp;S availability/depth vary by listing and time - confirm live.</t>
        </is>
      </c>
    </row>
    <row r="307" ht="26" customHeight="1">
      <c r="A307" s="15" t="inlineStr">
        <is>
          <t>Guayaki</t>
        </is>
      </c>
      <c r="B307" s="15" t="inlineStr">
        <is>
          <t>Guayaki Yerba Mate | Lemon Elation | 18-pack 458mL</t>
        </is>
      </c>
      <c r="C307" s="15" t="inlineStr">
        <is>
          <t>4) Caffeine &amp; energy beverage</t>
        </is>
      </c>
      <c r="D307" s="32">
        <f>'M4 - Caffeine &amp; Energy'!I307</f>
        <v/>
      </c>
      <c r="E307" s="33">
        <f>'M4 - Caffeine &amp; Energy'!J307</f>
        <v/>
      </c>
      <c r="F307" s="31">
        <f>'M4 - Caffeine &amp; Energy'!K307</f>
        <v/>
      </c>
      <c r="G307" s="30">
        <f>'M4 - Caffeine &amp; Energy'!F307</f>
        <v/>
      </c>
      <c r="H307" s="31">
        <f>IF(AND(ISNUMBER('M4 - Caffeine &amp; Energy'!F307),ISNUMBER('M4 - Caffeine &amp; Energy'!K307)),'M4 - Caffeine &amp; Energy'!F307-'M4 - Caffeine &amp; Energy'!K307,"")</f>
        <v/>
      </c>
      <c r="I307" s="15" t="inlineStr">
        <is>
          <t>S&amp;S availability/depth vary by listing and time - confirm live.</t>
        </is>
      </c>
    </row>
    <row r="308" ht="26" customHeight="1">
      <c r="A308" s="15" t="inlineStr">
        <is>
          <t>Guayaki</t>
        </is>
      </c>
      <c r="B308" s="15" t="inlineStr">
        <is>
          <t>Guayaki Yerba Mate | Lemon Elation | 24-pack 458mL</t>
        </is>
      </c>
      <c r="C308" s="15" t="inlineStr">
        <is>
          <t>4) Caffeine &amp; energy beverage</t>
        </is>
      </c>
      <c r="D308" s="32">
        <f>'M4 - Caffeine &amp; Energy'!I308</f>
        <v/>
      </c>
      <c r="E308" s="33">
        <f>'M4 - Caffeine &amp; Energy'!J308</f>
        <v/>
      </c>
      <c r="F308" s="31">
        <f>'M4 - Caffeine &amp; Energy'!K308</f>
        <v/>
      </c>
      <c r="G308" s="30">
        <f>'M4 - Caffeine &amp; Energy'!F308</f>
        <v/>
      </c>
      <c r="H308" s="31">
        <f>IF(AND(ISNUMBER('M4 - Caffeine &amp; Energy'!F308),ISNUMBER('M4 - Caffeine &amp; Energy'!K308)),'M4 - Caffeine &amp; Energy'!F308-'M4 - Caffeine &amp; Energy'!K308,"")</f>
        <v/>
      </c>
      <c r="I308" s="15" t="inlineStr">
        <is>
          <t>S&amp;S availability/depth vary by listing and time - confirm live.</t>
        </is>
      </c>
    </row>
    <row r="309" ht="26" customHeight="1">
      <c r="A309" s="15" t="inlineStr">
        <is>
          <t>Guayaki</t>
        </is>
      </c>
      <c r="B309" s="15" t="inlineStr">
        <is>
          <t>Guayaki Yerba Mate | Orange Exuberance | single 458mL</t>
        </is>
      </c>
      <c r="C309" s="15" t="inlineStr">
        <is>
          <t>4) Caffeine &amp; energy beverage</t>
        </is>
      </c>
      <c r="D309" s="32">
        <f>'M4 - Caffeine &amp; Energy'!I309</f>
        <v/>
      </c>
      <c r="E309" s="33">
        <f>'M4 - Caffeine &amp; Energy'!J309</f>
        <v/>
      </c>
      <c r="F309" s="31">
        <f>'M4 - Caffeine &amp; Energy'!K309</f>
        <v/>
      </c>
      <c r="G309" s="30">
        <f>'M4 - Caffeine &amp; Energy'!F309</f>
        <v/>
      </c>
      <c r="H309" s="31">
        <f>IF(AND(ISNUMBER('M4 - Caffeine &amp; Energy'!F309),ISNUMBER('M4 - Caffeine &amp; Energy'!K309)),'M4 - Caffeine &amp; Energy'!F309-'M4 - Caffeine &amp; Energy'!K309,"")</f>
        <v/>
      </c>
      <c r="I309" s="15" t="inlineStr">
        <is>
          <t>S&amp;S availability/depth vary by listing and time - confirm live.</t>
        </is>
      </c>
    </row>
    <row r="310" ht="26" customHeight="1">
      <c r="A310" s="15" t="inlineStr">
        <is>
          <t>Guayaki</t>
        </is>
      </c>
      <c r="B310" s="15" t="inlineStr">
        <is>
          <t>Guayaki Yerba Mate | Orange Exuberance | 8-pack 458mL</t>
        </is>
      </c>
      <c r="C310" s="15" t="inlineStr">
        <is>
          <t>4) Caffeine &amp; energy beverage</t>
        </is>
      </c>
      <c r="D310" s="32">
        <f>'M4 - Caffeine &amp; Energy'!I310</f>
        <v/>
      </c>
      <c r="E310" s="33">
        <f>'M4 - Caffeine &amp; Energy'!J310</f>
        <v/>
      </c>
      <c r="F310" s="31">
        <f>'M4 - Caffeine &amp; Energy'!K310</f>
        <v/>
      </c>
      <c r="G310" s="30">
        <f>'M4 - Caffeine &amp; Energy'!F310</f>
        <v/>
      </c>
      <c r="H310" s="31">
        <f>IF(AND(ISNUMBER('M4 - Caffeine &amp; Energy'!F310),ISNUMBER('M4 - Caffeine &amp; Energy'!K310)),'M4 - Caffeine &amp; Energy'!F310-'M4 - Caffeine &amp; Energy'!K310,"")</f>
        <v/>
      </c>
      <c r="I310" s="15" t="inlineStr">
        <is>
          <t>S&amp;S availability/depth vary by listing and time - confirm live.</t>
        </is>
      </c>
    </row>
    <row r="311" ht="26" customHeight="1">
      <c r="A311" s="15" t="inlineStr">
        <is>
          <t>Guayaki</t>
        </is>
      </c>
      <c r="B311" s="15" t="inlineStr">
        <is>
          <t>Guayaki Yerba Mate | Orange Exuberance | 12-pack 458mL</t>
        </is>
      </c>
      <c r="C311" s="15" t="inlineStr">
        <is>
          <t>4) Caffeine &amp; energy beverage</t>
        </is>
      </c>
      <c r="D311" s="32">
        <f>'M4 - Caffeine &amp; Energy'!I311</f>
        <v/>
      </c>
      <c r="E311" s="33">
        <f>'M4 - Caffeine &amp; Energy'!J311</f>
        <v/>
      </c>
      <c r="F311" s="31">
        <f>'M4 - Caffeine &amp; Energy'!K311</f>
        <v/>
      </c>
      <c r="G311" s="30">
        <f>'M4 - Caffeine &amp; Energy'!F311</f>
        <v/>
      </c>
      <c r="H311" s="31">
        <f>IF(AND(ISNUMBER('M4 - Caffeine &amp; Energy'!F311),ISNUMBER('M4 - Caffeine &amp; Energy'!K311)),'M4 - Caffeine &amp; Energy'!F311-'M4 - Caffeine &amp; Energy'!K311,"")</f>
        <v/>
      </c>
      <c r="I311" s="15" t="inlineStr">
        <is>
          <t>S&amp;S availability/depth vary by listing and time - confirm live.</t>
        </is>
      </c>
    </row>
    <row r="312" ht="26" customHeight="1">
      <c r="A312" s="15" t="inlineStr">
        <is>
          <t>Guayaki</t>
        </is>
      </c>
      <c r="B312" s="15" t="inlineStr">
        <is>
          <t>Guayaki Yerba Mate | Orange Exuberance | 18-pack 458mL</t>
        </is>
      </c>
      <c r="C312" s="15" t="inlineStr">
        <is>
          <t>4) Caffeine &amp; energy beverage</t>
        </is>
      </c>
      <c r="D312" s="32">
        <f>'M4 - Caffeine &amp; Energy'!I312</f>
        <v/>
      </c>
      <c r="E312" s="33">
        <f>'M4 - Caffeine &amp; Energy'!J312</f>
        <v/>
      </c>
      <c r="F312" s="31">
        <f>'M4 - Caffeine &amp; Energy'!K312</f>
        <v/>
      </c>
      <c r="G312" s="30">
        <f>'M4 - Caffeine &amp; Energy'!F312</f>
        <v/>
      </c>
      <c r="H312" s="31">
        <f>IF(AND(ISNUMBER('M4 - Caffeine &amp; Energy'!F312),ISNUMBER('M4 - Caffeine &amp; Energy'!K312)),'M4 - Caffeine &amp; Energy'!F312-'M4 - Caffeine &amp; Energy'!K312,"")</f>
        <v/>
      </c>
      <c r="I312" s="15" t="inlineStr">
        <is>
          <t>S&amp;S availability/depth vary by listing and time - confirm live.</t>
        </is>
      </c>
    </row>
    <row r="313" ht="26" customHeight="1">
      <c r="A313" s="15" t="inlineStr">
        <is>
          <t>Guayaki</t>
        </is>
      </c>
      <c r="B313" s="15" t="inlineStr">
        <is>
          <t>Guayaki Yerba Mate | Orange Exuberance | 24-pack 458mL</t>
        </is>
      </c>
      <c r="C313" s="15" t="inlineStr">
        <is>
          <t>4) Caffeine &amp; energy beverage</t>
        </is>
      </c>
      <c r="D313" s="32">
        <f>'M4 - Caffeine &amp; Energy'!I313</f>
        <v/>
      </c>
      <c r="E313" s="33">
        <f>'M4 - Caffeine &amp; Energy'!J313</f>
        <v/>
      </c>
      <c r="F313" s="31">
        <f>'M4 - Caffeine &amp; Energy'!K313</f>
        <v/>
      </c>
      <c r="G313" s="30">
        <f>'M4 - Caffeine &amp; Energy'!F313</f>
        <v/>
      </c>
      <c r="H313" s="31">
        <f>IF(AND(ISNUMBER('M4 - Caffeine &amp; Energy'!F313),ISNUMBER('M4 - Caffeine &amp; Energy'!K313)),'M4 - Caffeine &amp; Energy'!F313-'M4 - Caffeine &amp; Energy'!K313,"")</f>
        <v/>
      </c>
      <c r="I313" s="15" t="inlineStr">
        <is>
          <t>S&amp;S availability/depth vary by listing and time - confirm live.</t>
        </is>
      </c>
    </row>
    <row r="314" ht="26" customHeight="1">
      <c r="A314" s="15" t="inlineStr">
        <is>
          <t>NOS</t>
        </is>
      </c>
      <c r="B314" s="15" t="inlineStr">
        <is>
          <t>NOS Energy Drink | Original | single 473mL</t>
        </is>
      </c>
      <c r="C314" s="15" t="inlineStr">
        <is>
          <t>4) Caffeine &amp; energy beverage</t>
        </is>
      </c>
      <c r="D314" s="32">
        <f>'M4 - Caffeine &amp; Energy'!I314</f>
        <v/>
      </c>
      <c r="E314" s="33">
        <f>'M4 - Caffeine &amp; Energy'!J314</f>
        <v/>
      </c>
      <c r="F314" s="31">
        <f>'M4 - Caffeine &amp; Energy'!K314</f>
        <v/>
      </c>
      <c r="G314" s="30">
        <f>'M4 - Caffeine &amp; Energy'!F314</f>
        <v/>
      </c>
      <c r="H314" s="31">
        <f>IF(AND(ISNUMBER('M4 - Caffeine &amp; Energy'!F314),ISNUMBER('M4 - Caffeine &amp; Energy'!K314)),'M4 - Caffeine &amp; Energy'!F314-'M4 - Caffeine &amp; Energy'!K314,"")</f>
        <v/>
      </c>
      <c r="I314" s="15" t="inlineStr">
        <is>
          <t>S&amp;S availability/depth vary by listing and time - confirm live.</t>
        </is>
      </c>
    </row>
    <row r="315" ht="26" customHeight="1">
      <c r="A315" s="15" t="inlineStr">
        <is>
          <t>NOS</t>
        </is>
      </c>
      <c r="B315" s="15" t="inlineStr">
        <is>
          <t>NOS Energy Drink | Original | 8-pack 473mL</t>
        </is>
      </c>
      <c r="C315" s="15" t="inlineStr">
        <is>
          <t>4) Caffeine &amp; energy beverage</t>
        </is>
      </c>
      <c r="D315" s="32">
        <f>'M4 - Caffeine &amp; Energy'!I315</f>
        <v/>
      </c>
      <c r="E315" s="33">
        <f>'M4 - Caffeine &amp; Energy'!J315</f>
        <v/>
      </c>
      <c r="F315" s="31">
        <f>'M4 - Caffeine &amp; Energy'!K315</f>
        <v/>
      </c>
      <c r="G315" s="30">
        <f>'M4 - Caffeine &amp; Energy'!F315</f>
        <v/>
      </c>
      <c r="H315" s="31">
        <f>IF(AND(ISNUMBER('M4 - Caffeine &amp; Energy'!F315),ISNUMBER('M4 - Caffeine &amp; Energy'!K315)),'M4 - Caffeine &amp; Energy'!F315-'M4 - Caffeine &amp; Energy'!K315,"")</f>
        <v/>
      </c>
      <c r="I315" s="15" t="inlineStr">
        <is>
          <t>S&amp;S availability/depth vary by listing and time - confirm live.</t>
        </is>
      </c>
    </row>
    <row r="316" ht="26" customHeight="1">
      <c r="A316" s="15" t="inlineStr">
        <is>
          <t>NOS</t>
        </is>
      </c>
      <c r="B316" s="15" t="inlineStr">
        <is>
          <t>NOS Energy Drink | Original | 12-pack 473mL</t>
        </is>
      </c>
      <c r="C316" s="15" t="inlineStr">
        <is>
          <t>4) Caffeine &amp; energy beverage</t>
        </is>
      </c>
      <c r="D316" s="32">
        <f>'M4 - Caffeine &amp; Energy'!I316</f>
        <v/>
      </c>
      <c r="E316" s="33">
        <f>'M4 - Caffeine &amp; Energy'!J316</f>
        <v/>
      </c>
      <c r="F316" s="31">
        <f>'M4 - Caffeine &amp; Energy'!K316</f>
        <v/>
      </c>
      <c r="G316" s="30">
        <f>'M4 - Caffeine &amp; Energy'!F316</f>
        <v/>
      </c>
      <c r="H316" s="31">
        <f>IF(AND(ISNUMBER('M4 - Caffeine &amp; Energy'!F316),ISNUMBER('M4 - Caffeine &amp; Energy'!K316)),'M4 - Caffeine &amp; Energy'!F316-'M4 - Caffeine &amp; Energy'!K316,"")</f>
        <v/>
      </c>
      <c r="I316" s="15" t="inlineStr">
        <is>
          <t>S&amp;S availability/depth vary by listing and time - confirm live.</t>
        </is>
      </c>
    </row>
    <row r="317" ht="26" customHeight="1">
      <c r="A317" s="15" t="inlineStr">
        <is>
          <t>NOS</t>
        </is>
      </c>
      <c r="B317" s="15" t="inlineStr">
        <is>
          <t>NOS Energy Drink | Original | 18-pack 473mL</t>
        </is>
      </c>
      <c r="C317" s="15" t="inlineStr">
        <is>
          <t>4) Caffeine &amp; energy beverage</t>
        </is>
      </c>
      <c r="D317" s="32">
        <f>'M4 - Caffeine &amp; Energy'!I317</f>
        <v/>
      </c>
      <c r="E317" s="33">
        <f>'M4 - Caffeine &amp; Energy'!J317</f>
        <v/>
      </c>
      <c r="F317" s="31">
        <f>'M4 - Caffeine &amp; Energy'!K317</f>
        <v/>
      </c>
      <c r="G317" s="30">
        <f>'M4 - Caffeine &amp; Energy'!F317</f>
        <v/>
      </c>
      <c r="H317" s="31">
        <f>IF(AND(ISNUMBER('M4 - Caffeine &amp; Energy'!F317),ISNUMBER('M4 - Caffeine &amp; Energy'!K317)),'M4 - Caffeine &amp; Energy'!F317-'M4 - Caffeine &amp; Energy'!K317,"")</f>
        <v/>
      </c>
      <c r="I317" s="15" t="inlineStr">
        <is>
          <t>S&amp;S availability/depth vary by listing and time - confirm live.</t>
        </is>
      </c>
    </row>
    <row r="318" ht="26" customHeight="1">
      <c r="A318" s="15" t="inlineStr">
        <is>
          <t>NOS</t>
        </is>
      </c>
      <c r="B318" s="15" t="inlineStr">
        <is>
          <t>NOS Energy Drink | Original | 24-pack 473mL</t>
        </is>
      </c>
      <c r="C318" s="15" t="inlineStr">
        <is>
          <t>4) Caffeine &amp; energy beverage</t>
        </is>
      </c>
      <c r="D318" s="32">
        <f>'M4 - Caffeine &amp; Energy'!I318</f>
        <v/>
      </c>
      <c r="E318" s="33">
        <f>'M4 - Caffeine &amp; Energy'!J318</f>
        <v/>
      </c>
      <c r="F318" s="31">
        <f>'M4 - Caffeine &amp; Energy'!K318</f>
        <v/>
      </c>
      <c r="G318" s="30">
        <f>'M4 - Caffeine &amp; Energy'!F318</f>
        <v/>
      </c>
      <c r="H318" s="31">
        <f>IF(AND(ISNUMBER('M4 - Caffeine &amp; Energy'!F318),ISNUMBER('M4 - Caffeine &amp; Energy'!K318)),'M4 - Caffeine &amp; Energy'!F318-'M4 - Caffeine &amp; Energy'!K318,"")</f>
        <v/>
      </c>
      <c r="I318" s="15" t="inlineStr">
        <is>
          <t>S&amp;S availability/depth vary by listing and time - confirm live.</t>
        </is>
      </c>
    </row>
    <row r="319" ht="26" customHeight="1">
      <c r="A319" s="15" t="inlineStr">
        <is>
          <t>NOS</t>
        </is>
      </c>
      <c r="B319" s="15" t="inlineStr">
        <is>
          <t>NOS Energy Drink | Sugar Free | single 473mL</t>
        </is>
      </c>
      <c r="C319" s="15" t="inlineStr">
        <is>
          <t>4) Caffeine &amp; energy beverage</t>
        </is>
      </c>
      <c r="D319" s="32">
        <f>'M4 - Caffeine &amp; Energy'!I319</f>
        <v/>
      </c>
      <c r="E319" s="33">
        <f>'M4 - Caffeine &amp; Energy'!J319</f>
        <v/>
      </c>
      <c r="F319" s="31">
        <f>'M4 - Caffeine &amp; Energy'!K319</f>
        <v/>
      </c>
      <c r="G319" s="30">
        <f>'M4 - Caffeine &amp; Energy'!F319</f>
        <v/>
      </c>
      <c r="H319" s="31">
        <f>IF(AND(ISNUMBER('M4 - Caffeine &amp; Energy'!F319),ISNUMBER('M4 - Caffeine &amp; Energy'!K319)),'M4 - Caffeine &amp; Energy'!F319-'M4 - Caffeine &amp; Energy'!K319,"")</f>
        <v/>
      </c>
      <c r="I319" s="15" t="inlineStr">
        <is>
          <t>S&amp;S availability/depth vary by listing and time - confirm live.</t>
        </is>
      </c>
    </row>
    <row r="320" ht="26" customHeight="1">
      <c r="A320" s="15" t="inlineStr">
        <is>
          <t>NOS</t>
        </is>
      </c>
      <c r="B320" s="15" t="inlineStr">
        <is>
          <t>NOS Energy Drink | Sugar Free | 8-pack 473mL</t>
        </is>
      </c>
      <c r="C320" s="15" t="inlineStr">
        <is>
          <t>4) Caffeine &amp; energy beverage</t>
        </is>
      </c>
      <c r="D320" s="32">
        <f>'M4 - Caffeine &amp; Energy'!I320</f>
        <v/>
      </c>
      <c r="E320" s="33">
        <f>'M4 - Caffeine &amp; Energy'!J320</f>
        <v/>
      </c>
      <c r="F320" s="31">
        <f>'M4 - Caffeine &amp; Energy'!K320</f>
        <v/>
      </c>
      <c r="G320" s="30">
        <f>'M4 - Caffeine &amp; Energy'!F320</f>
        <v/>
      </c>
      <c r="H320" s="31">
        <f>IF(AND(ISNUMBER('M4 - Caffeine &amp; Energy'!F320),ISNUMBER('M4 - Caffeine &amp; Energy'!K320)),'M4 - Caffeine &amp; Energy'!F320-'M4 - Caffeine &amp; Energy'!K320,"")</f>
        <v/>
      </c>
      <c r="I320" s="15" t="inlineStr">
        <is>
          <t>S&amp;S availability/depth vary by listing and time - confirm live.</t>
        </is>
      </c>
    </row>
    <row r="321" ht="26" customHeight="1">
      <c r="A321" s="15" t="inlineStr">
        <is>
          <t>NOS</t>
        </is>
      </c>
      <c r="B321" s="15" t="inlineStr">
        <is>
          <t>NOS Energy Drink | Sugar Free | 12-pack 473mL</t>
        </is>
      </c>
      <c r="C321" s="15" t="inlineStr">
        <is>
          <t>4) Caffeine &amp; energy beverage</t>
        </is>
      </c>
      <c r="D321" s="32">
        <f>'M4 - Caffeine &amp; Energy'!I321</f>
        <v/>
      </c>
      <c r="E321" s="33">
        <f>'M4 - Caffeine &amp; Energy'!J321</f>
        <v/>
      </c>
      <c r="F321" s="31">
        <f>'M4 - Caffeine &amp; Energy'!K321</f>
        <v/>
      </c>
      <c r="G321" s="30">
        <f>'M4 - Caffeine &amp; Energy'!F321</f>
        <v/>
      </c>
      <c r="H321" s="31">
        <f>IF(AND(ISNUMBER('M4 - Caffeine &amp; Energy'!F321),ISNUMBER('M4 - Caffeine &amp; Energy'!K321)),'M4 - Caffeine &amp; Energy'!F321-'M4 - Caffeine &amp; Energy'!K321,"")</f>
        <v/>
      </c>
      <c r="I321" s="15" t="inlineStr">
        <is>
          <t>S&amp;S availability/depth vary by listing and time - confirm live.</t>
        </is>
      </c>
    </row>
    <row r="322" ht="26" customHeight="1">
      <c r="A322" s="15" t="inlineStr">
        <is>
          <t>NOS</t>
        </is>
      </c>
      <c r="B322" s="15" t="inlineStr">
        <is>
          <t>NOS Energy Drink | Sugar Free | 18-pack 473mL</t>
        </is>
      </c>
      <c r="C322" s="15" t="inlineStr">
        <is>
          <t>4) Caffeine &amp; energy beverage</t>
        </is>
      </c>
      <c r="D322" s="32">
        <f>'M4 - Caffeine &amp; Energy'!I322</f>
        <v/>
      </c>
      <c r="E322" s="33">
        <f>'M4 - Caffeine &amp; Energy'!J322</f>
        <v/>
      </c>
      <c r="F322" s="31">
        <f>'M4 - Caffeine &amp; Energy'!K322</f>
        <v/>
      </c>
      <c r="G322" s="30">
        <f>'M4 - Caffeine &amp; Energy'!F322</f>
        <v/>
      </c>
      <c r="H322" s="31">
        <f>IF(AND(ISNUMBER('M4 - Caffeine &amp; Energy'!F322),ISNUMBER('M4 - Caffeine &amp; Energy'!K322)),'M4 - Caffeine &amp; Energy'!F322-'M4 - Caffeine &amp; Energy'!K322,"")</f>
        <v/>
      </c>
      <c r="I322" s="15" t="inlineStr">
        <is>
          <t>S&amp;S availability/depth vary by listing and time - confirm live.</t>
        </is>
      </c>
    </row>
    <row r="323" ht="26" customHeight="1">
      <c r="A323" s="15" t="inlineStr">
        <is>
          <t>NOS</t>
        </is>
      </c>
      <c r="B323" s="15" t="inlineStr">
        <is>
          <t>NOS Energy Drink | Sugar Free | 24-pack 473mL</t>
        </is>
      </c>
      <c r="C323" s="15" t="inlineStr">
        <is>
          <t>4) Caffeine &amp; energy beverage</t>
        </is>
      </c>
      <c r="D323" s="32">
        <f>'M4 - Caffeine &amp; Energy'!I323</f>
        <v/>
      </c>
      <c r="E323" s="33">
        <f>'M4 - Caffeine &amp; Energy'!J323</f>
        <v/>
      </c>
      <c r="F323" s="31">
        <f>'M4 - Caffeine &amp; Energy'!K323</f>
        <v/>
      </c>
      <c r="G323" s="30">
        <f>'M4 - Caffeine &amp; Energy'!F323</f>
        <v/>
      </c>
      <c r="H323" s="31">
        <f>IF(AND(ISNUMBER('M4 - Caffeine &amp; Energy'!F323),ISNUMBER('M4 - Caffeine &amp; Energy'!K323)),'M4 - Caffeine &amp; Energy'!F323-'M4 - Caffeine &amp; Energy'!K323,"")</f>
        <v/>
      </c>
      <c r="I323" s="15" t="inlineStr">
        <is>
          <t>S&amp;S availability/depth vary by listing and time - confirm live.</t>
        </is>
      </c>
    </row>
    <row r="324" ht="26" customHeight="1">
      <c r="A324" s="15" t="inlineStr">
        <is>
          <t>Starbucks</t>
        </is>
      </c>
      <c r="B324" s="15" t="inlineStr">
        <is>
          <t>Starbucks Doubleshot Energy | Coffee | single 444mL</t>
        </is>
      </c>
      <c r="C324" s="15" t="inlineStr">
        <is>
          <t>4) Caffeine &amp; energy beverage</t>
        </is>
      </c>
      <c r="D324" s="32">
        <f>'M4 - Caffeine &amp; Energy'!I324</f>
        <v/>
      </c>
      <c r="E324" s="33">
        <f>'M4 - Caffeine &amp; Energy'!J324</f>
        <v/>
      </c>
      <c r="F324" s="31">
        <f>'M4 - Caffeine &amp; Energy'!K324</f>
        <v/>
      </c>
      <c r="G324" s="30">
        <f>'M4 - Caffeine &amp; Energy'!F324</f>
        <v/>
      </c>
      <c r="H324" s="31">
        <f>IF(AND(ISNUMBER('M4 - Caffeine &amp; Energy'!F324),ISNUMBER('M4 - Caffeine &amp; Energy'!K324)),'M4 - Caffeine &amp; Energy'!F324-'M4 - Caffeine &amp; Energy'!K324,"")</f>
        <v/>
      </c>
      <c r="I324" s="15" t="inlineStr">
        <is>
          <t>S&amp;S availability/depth vary by listing and time - confirm live.</t>
        </is>
      </c>
    </row>
    <row r="325" ht="26" customHeight="1">
      <c r="A325" s="15" t="inlineStr">
        <is>
          <t>Starbucks</t>
        </is>
      </c>
      <c r="B325" s="15" t="inlineStr">
        <is>
          <t>Starbucks Doubleshot Energy | Coffee | 8-pack 444mL</t>
        </is>
      </c>
      <c r="C325" s="15" t="inlineStr">
        <is>
          <t>4) Caffeine &amp; energy beverage</t>
        </is>
      </c>
      <c r="D325" s="32">
        <f>'M4 - Caffeine &amp; Energy'!I325</f>
        <v/>
      </c>
      <c r="E325" s="33">
        <f>'M4 - Caffeine &amp; Energy'!J325</f>
        <v/>
      </c>
      <c r="F325" s="31">
        <f>'M4 - Caffeine &amp; Energy'!K325</f>
        <v/>
      </c>
      <c r="G325" s="30">
        <f>'M4 - Caffeine &amp; Energy'!F325</f>
        <v/>
      </c>
      <c r="H325" s="31">
        <f>IF(AND(ISNUMBER('M4 - Caffeine &amp; Energy'!F325),ISNUMBER('M4 - Caffeine &amp; Energy'!K325)),'M4 - Caffeine &amp; Energy'!F325-'M4 - Caffeine &amp; Energy'!K325,"")</f>
        <v/>
      </c>
      <c r="I325" s="15" t="inlineStr">
        <is>
          <t>S&amp;S availability/depth vary by listing and time - confirm live.</t>
        </is>
      </c>
    </row>
    <row r="326" ht="26" customHeight="1">
      <c r="A326" s="15" t="inlineStr">
        <is>
          <t>Starbucks</t>
        </is>
      </c>
      <c r="B326" s="15" t="inlineStr">
        <is>
          <t>Starbucks Doubleshot Energy | Coffee | 12-pack 444mL</t>
        </is>
      </c>
      <c r="C326" s="15" t="inlineStr">
        <is>
          <t>4) Caffeine &amp; energy beverage</t>
        </is>
      </c>
      <c r="D326" s="32">
        <f>'M4 - Caffeine &amp; Energy'!I326</f>
        <v/>
      </c>
      <c r="E326" s="33">
        <f>'M4 - Caffeine &amp; Energy'!J326</f>
        <v/>
      </c>
      <c r="F326" s="31">
        <f>'M4 - Caffeine &amp; Energy'!K326</f>
        <v/>
      </c>
      <c r="G326" s="30">
        <f>'M4 - Caffeine &amp; Energy'!F326</f>
        <v/>
      </c>
      <c r="H326" s="31">
        <f>IF(AND(ISNUMBER('M4 - Caffeine &amp; Energy'!F326),ISNUMBER('M4 - Caffeine &amp; Energy'!K326)),'M4 - Caffeine &amp; Energy'!F326-'M4 - Caffeine &amp; Energy'!K326,"")</f>
        <v/>
      </c>
      <c r="I326" s="15" t="inlineStr">
        <is>
          <t>S&amp;S availability/depth vary by listing and time - confirm live.</t>
        </is>
      </c>
    </row>
    <row r="327" ht="26" customHeight="1">
      <c r="A327" s="15" t="inlineStr">
        <is>
          <t>Starbucks</t>
        </is>
      </c>
      <c r="B327" s="15" t="inlineStr">
        <is>
          <t>Starbucks Doubleshot Energy | Coffee | 18-pack 444mL</t>
        </is>
      </c>
      <c r="C327" s="15" t="inlineStr">
        <is>
          <t>4) Caffeine &amp; energy beverage</t>
        </is>
      </c>
      <c r="D327" s="32">
        <f>'M4 - Caffeine &amp; Energy'!I327</f>
        <v/>
      </c>
      <c r="E327" s="33">
        <f>'M4 - Caffeine &amp; Energy'!J327</f>
        <v/>
      </c>
      <c r="F327" s="31">
        <f>'M4 - Caffeine &amp; Energy'!K327</f>
        <v/>
      </c>
      <c r="G327" s="30">
        <f>'M4 - Caffeine &amp; Energy'!F327</f>
        <v/>
      </c>
      <c r="H327" s="31">
        <f>IF(AND(ISNUMBER('M4 - Caffeine &amp; Energy'!F327),ISNUMBER('M4 - Caffeine &amp; Energy'!K327)),'M4 - Caffeine &amp; Energy'!F327-'M4 - Caffeine &amp; Energy'!K327,"")</f>
        <v/>
      </c>
      <c r="I327" s="15" t="inlineStr">
        <is>
          <t>S&amp;S availability/depth vary by listing and time - confirm live.</t>
        </is>
      </c>
    </row>
    <row r="328" ht="26" customHeight="1">
      <c r="A328" s="15" t="inlineStr">
        <is>
          <t>Starbucks</t>
        </is>
      </c>
      <c r="B328" s="15" t="inlineStr">
        <is>
          <t>Starbucks Doubleshot Energy | Coffee | 24-pack 444mL</t>
        </is>
      </c>
      <c r="C328" s="15" t="inlineStr">
        <is>
          <t>4) Caffeine &amp; energy beverage</t>
        </is>
      </c>
      <c r="D328" s="32">
        <f>'M4 - Caffeine &amp; Energy'!I328</f>
        <v/>
      </c>
      <c r="E328" s="33">
        <f>'M4 - Caffeine &amp; Energy'!J328</f>
        <v/>
      </c>
      <c r="F328" s="31">
        <f>'M4 - Caffeine &amp; Energy'!K328</f>
        <v/>
      </c>
      <c r="G328" s="30">
        <f>'M4 - Caffeine &amp; Energy'!F328</f>
        <v/>
      </c>
      <c r="H328" s="31">
        <f>IF(AND(ISNUMBER('M4 - Caffeine &amp; Energy'!F328),ISNUMBER('M4 - Caffeine &amp; Energy'!K328)),'M4 - Caffeine &amp; Energy'!F328-'M4 - Caffeine &amp; Energy'!K328,"")</f>
        <v/>
      </c>
      <c r="I328" s="15" t="inlineStr">
        <is>
          <t>S&amp;S availability/depth vary by listing and time - confirm live.</t>
        </is>
      </c>
    </row>
    <row r="329" ht="26" customHeight="1">
      <c r="A329" s="15" t="inlineStr">
        <is>
          <t>Starbucks</t>
        </is>
      </c>
      <c r="B329" s="15" t="inlineStr">
        <is>
          <t>Starbucks Doubleshot Energy | Vanilla | single 444mL</t>
        </is>
      </c>
      <c r="C329" s="15" t="inlineStr">
        <is>
          <t>4) Caffeine &amp; energy beverage</t>
        </is>
      </c>
      <c r="D329" s="32">
        <f>'M4 - Caffeine &amp; Energy'!I329</f>
        <v/>
      </c>
      <c r="E329" s="33">
        <f>'M4 - Caffeine &amp; Energy'!J329</f>
        <v/>
      </c>
      <c r="F329" s="31">
        <f>'M4 - Caffeine &amp; Energy'!K329</f>
        <v/>
      </c>
      <c r="G329" s="30">
        <f>'M4 - Caffeine &amp; Energy'!F329</f>
        <v/>
      </c>
      <c r="H329" s="31">
        <f>IF(AND(ISNUMBER('M4 - Caffeine &amp; Energy'!F329),ISNUMBER('M4 - Caffeine &amp; Energy'!K329)),'M4 - Caffeine &amp; Energy'!F329-'M4 - Caffeine &amp; Energy'!K329,"")</f>
        <v/>
      </c>
      <c r="I329" s="15" t="inlineStr">
        <is>
          <t>S&amp;S availability/depth vary by listing and time - confirm live.</t>
        </is>
      </c>
    </row>
    <row r="330" ht="26" customHeight="1">
      <c r="A330" s="15" t="inlineStr">
        <is>
          <t>Starbucks</t>
        </is>
      </c>
      <c r="B330" s="15" t="inlineStr">
        <is>
          <t>Starbucks Doubleshot Energy | Vanilla | 8-pack 444mL</t>
        </is>
      </c>
      <c r="C330" s="15" t="inlineStr">
        <is>
          <t>4) Caffeine &amp; energy beverage</t>
        </is>
      </c>
      <c r="D330" s="32">
        <f>'M4 - Caffeine &amp; Energy'!I330</f>
        <v/>
      </c>
      <c r="E330" s="33">
        <f>'M4 - Caffeine &amp; Energy'!J330</f>
        <v/>
      </c>
      <c r="F330" s="31">
        <f>'M4 - Caffeine &amp; Energy'!K330</f>
        <v/>
      </c>
      <c r="G330" s="30">
        <f>'M4 - Caffeine &amp; Energy'!F330</f>
        <v/>
      </c>
      <c r="H330" s="31">
        <f>IF(AND(ISNUMBER('M4 - Caffeine &amp; Energy'!F330),ISNUMBER('M4 - Caffeine &amp; Energy'!K330)),'M4 - Caffeine &amp; Energy'!F330-'M4 - Caffeine &amp; Energy'!K330,"")</f>
        <v/>
      </c>
      <c r="I330" s="15" t="inlineStr">
        <is>
          <t>S&amp;S availability/depth vary by listing and time - confirm live.</t>
        </is>
      </c>
    </row>
    <row r="331" ht="26" customHeight="1">
      <c r="A331" s="15" t="inlineStr">
        <is>
          <t>Starbucks</t>
        </is>
      </c>
      <c r="B331" s="15" t="inlineStr">
        <is>
          <t>Starbucks Doubleshot Energy | Vanilla | 12-pack 444mL</t>
        </is>
      </c>
      <c r="C331" s="15" t="inlineStr">
        <is>
          <t>4) Caffeine &amp; energy beverage</t>
        </is>
      </c>
      <c r="D331" s="32">
        <f>'M4 - Caffeine &amp; Energy'!I331</f>
        <v/>
      </c>
      <c r="E331" s="33">
        <f>'M4 - Caffeine &amp; Energy'!J331</f>
        <v/>
      </c>
      <c r="F331" s="31">
        <f>'M4 - Caffeine &amp; Energy'!K331</f>
        <v/>
      </c>
      <c r="G331" s="30">
        <f>'M4 - Caffeine &amp; Energy'!F331</f>
        <v/>
      </c>
      <c r="H331" s="31">
        <f>IF(AND(ISNUMBER('M4 - Caffeine &amp; Energy'!F331),ISNUMBER('M4 - Caffeine &amp; Energy'!K331)),'M4 - Caffeine &amp; Energy'!F331-'M4 - Caffeine &amp; Energy'!K331,"")</f>
        <v/>
      </c>
      <c r="I331" s="15" t="inlineStr">
        <is>
          <t>S&amp;S availability/depth vary by listing and time - confirm live.</t>
        </is>
      </c>
    </row>
    <row r="332" ht="26" customHeight="1">
      <c r="A332" s="15" t="inlineStr">
        <is>
          <t>Starbucks</t>
        </is>
      </c>
      <c r="B332" s="15" t="inlineStr">
        <is>
          <t>Starbucks Doubleshot Energy | Vanilla | 18-pack 444mL</t>
        </is>
      </c>
      <c r="C332" s="15" t="inlineStr">
        <is>
          <t>4) Caffeine &amp; energy beverage</t>
        </is>
      </c>
      <c r="D332" s="32">
        <f>'M4 - Caffeine &amp; Energy'!I332</f>
        <v/>
      </c>
      <c r="E332" s="33">
        <f>'M4 - Caffeine &amp; Energy'!J332</f>
        <v/>
      </c>
      <c r="F332" s="31">
        <f>'M4 - Caffeine &amp; Energy'!K332</f>
        <v/>
      </c>
      <c r="G332" s="30">
        <f>'M4 - Caffeine &amp; Energy'!F332</f>
        <v/>
      </c>
      <c r="H332" s="31">
        <f>IF(AND(ISNUMBER('M4 - Caffeine &amp; Energy'!F332),ISNUMBER('M4 - Caffeine &amp; Energy'!K332)),'M4 - Caffeine &amp; Energy'!F332-'M4 - Caffeine &amp; Energy'!K332,"")</f>
        <v/>
      </c>
      <c r="I332" s="15" t="inlineStr">
        <is>
          <t>S&amp;S availability/depth vary by listing and time - confirm live.</t>
        </is>
      </c>
    </row>
    <row r="333" ht="26" customHeight="1">
      <c r="A333" s="15" t="inlineStr">
        <is>
          <t>Starbucks</t>
        </is>
      </c>
      <c r="B333" s="15" t="inlineStr">
        <is>
          <t>Starbucks Doubleshot Energy | Vanilla | 24-pack 444mL</t>
        </is>
      </c>
      <c r="C333" s="15" t="inlineStr">
        <is>
          <t>4) Caffeine &amp; energy beverage</t>
        </is>
      </c>
      <c r="D333" s="32">
        <f>'M4 - Caffeine &amp; Energy'!I333</f>
        <v/>
      </c>
      <c r="E333" s="33">
        <f>'M4 - Caffeine &amp; Energy'!J333</f>
        <v/>
      </c>
      <c r="F333" s="31">
        <f>'M4 - Caffeine &amp; Energy'!K333</f>
        <v/>
      </c>
      <c r="G333" s="30">
        <f>'M4 - Caffeine &amp; Energy'!F333</f>
        <v/>
      </c>
      <c r="H333" s="31">
        <f>IF(AND(ISNUMBER('M4 - Caffeine &amp; Energy'!F333),ISNUMBER('M4 - Caffeine &amp; Energy'!K333)),'M4 - Caffeine &amp; Energy'!F333-'M4 - Caffeine &amp; Energy'!K333,"")</f>
        <v/>
      </c>
      <c r="I333" s="15" t="inlineStr">
        <is>
          <t>S&amp;S availability/depth vary by listing and time - confirm live.</t>
        </is>
      </c>
    </row>
    <row r="334" ht="26" customHeight="1">
      <c r="A334" s="15" t="inlineStr">
        <is>
          <t>Starbucks</t>
        </is>
      </c>
      <c r="B334" s="15" t="inlineStr">
        <is>
          <t>Starbucks Doubleshot Energy | Mocha | single 444mL</t>
        </is>
      </c>
      <c r="C334" s="15" t="inlineStr">
        <is>
          <t>4) Caffeine &amp; energy beverage</t>
        </is>
      </c>
      <c r="D334" s="32">
        <f>'M4 - Caffeine &amp; Energy'!I334</f>
        <v/>
      </c>
      <c r="E334" s="33">
        <f>'M4 - Caffeine &amp; Energy'!J334</f>
        <v/>
      </c>
      <c r="F334" s="31">
        <f>'M4 - Caffeine &amp; Energy'!K334</f>
        <v/>
      </c>
      <c r="G334" s="30">
        <f>'M4 - Caffeine &amp; Energy'!F334</f>
        <v/>
      </c>
      <c r="H334" s="31">
        <f>IF(AND(ISNUMBER('M4 - Caffeine &amp; Energy'!F334),ISNUMBER('M4 - Caffeine &amp; Energy'!K334)),'M4 - Caffeine &amp; Energy'!F334-'M4 - Caffeine &amp; Energy'!K334,"")</f>
        <v/>
      </c>
      <c r="I334" s="15" t="inlineStr">
        <is>
          <t>S&amp;S availability/depth vary by listing and time - confirm live.</t>
        </is>
      </c>
    </row>
    <row r="335" ht="26" customHeight="1">
      <c r="A335" s="15" t="inlineStr">
        <is>
          <t>Starbucks</t>
        </is>
      </c>
      <c r="B335" s="15" t="inlineStr">
        <is>
          <t>Starbucks Doubleshot Energy | Mocha | 8-pack 444mL</t>
        </is>
      </c>
      <c r="C335" s="15" t="inlineStr">
        <is>
          <t>4) Caffeine &amp; energy beverage</t>
        </is>
      </c>
      <c r="D335" s="32">
        <f>'M4 - Caffeine &amp; Energy'!I335</f>
        <v/>
      </c>
      <c r="E335" s="33">
        <f>'M4 - Caffeine &amp; Energy'!J335</f>
        <v/>
      </c>
      <c r="F335" s="31">
        <f>'M4 - Caffeine &amp; Energy'!K335</f>
        <v/>
      </c>
      <c r="G335" s="30">
        <f>'M4 - Caffeine &amp; Energy'!F335</f>
        <v/>
      </c>
      <c r="H335" s="31">
        <f>IF(AND(ISNUMBER('M4 - Caffeine &amp; Energy'!F335),ISNUMBER('M4 - Caffeine &amp; Energy'!K335)),'M4 - Caffeine &amp; Energy'!F335-'M4 - Caffeine &amp; Energy'!K335,"")</f>
        <v/>
      </c>
      <c r="I335" s="15" t="inlineStr">
        <is>
          <t>S&amp;S availability/depth vary by listing and time - confirm live.</t>
        </is>
      </c>
    </row>
    <row r="336" ht="26" customHeight="1">
      <c r="A336" s="15" t="inlineStr">
        <is>
          <t>Starbucks</t>
        </is>
      </c>
      <c r="B336" s="15" t="inlineStr">
        <is>
          <t>Starbucks Doubleshot Energy | Mocha | 12-pack 444mL</t>
        </is>
      </c>
      <c r="C336" s="15" t="inlineStr">
        <is>
          <t>4) Caffeine &amp; energy beverage</t>
        </is>
      </c>
      <c r="D336" s="32">
        <f>'M4 - Caffeine &amp; Energy'!I336</f>
        <v/>
      </c>
      <c r="E336" s="33">
        <f>'M4 - Caffeine &amp; Energy'!J336</f>
        <v/>
      </c>
      <c r="F336" s="31">
        <f>'M4 - Caffeine &amp; Energy'!K336</f>
        <v/>
      </c>
      <c r="G336" s="30">
        <f>'M4 - Caffeine &amp; Energy'!F336</f>
        <v/>
      </c>
      <c r="H336" s="31">
        <f>IF(AND(ISNUMBER('M4 - Caffeine &amp; Energy'!F336),ISNUMBER('M4 - Caffeine &amp; Energy'!K336)),'M4 - Caffeine &amp; Energy'!F336-'M4 - Caffeine &amp; Energy'!K336,"")</f>
        <v/>
      </c>
      <c r="I336" s="15" t="inlineStr">
        <is>
          <t>S&amp;S availability/depth vary by listing and time - confirm live.</t>
        </is>
      </c>
    </row>
    <row r="337" ht="26" customHeight="1">
      <c r="A337" s="15" t="inlineStr">
        <is>
          <t>Starbucks</t>
        </is>
      </c>
      <c r="B337" s="15" t="inlineStr">
        <is>
          <t>Starbucks Doubleshot Energy | Mocha | 18-pack 444mL</t>
        </is>
      </c>
      <c r="C337" s="15" t="inlineStr">
        <is>
          <t>4) Caffeine &amp; energy beverage</t>
        </is>
      </c>
      <c r="D337" s="32">
        <f>'M4 - Caffeine &amp; Energy'!I337</f>
        <v/>
      </c>
      <c r="E337" s="33">
        <f>'M4 - Caffeine &amp; Energy'!J337</f>
        <v/>
      </c>
      <c r="F337" s="31">
        <f>'M4 - Caffeine &amp; Energy'!K337</f>
        <v/>
      </c>
      <c r="G337" s="30">
        <f>'M4 - Caffeine &amp; Energy'!F337</f>
        <v/>
      </c>
      <c r="H337" s="31">
        <f>IF(AND(ISNUMBER('M4 - Caffeine &amp; Energy'!F337),ISNUMBER('M4 - Caffeine &amp; Energy'!K337)),'M4 - Caffeine &amp; Energy'!F337-'M4 - Caffeine &amp; Energy'!K337,"")</f>
        <v/>
      </c>
      <c r="I337" s="15" t="inlineStr">
        <is>
          <t>S&amp;S availability/depth vary by listing and time - confirm live.</t>
        </is>
      </c>
    </row>
    <row r="338" ht="26" customHeight="1">
      <c r="A338" s="15" t="inlineStr">
        <is>
          <t>Starbucks</t>
        </is>
      </c>
      <c r="B338" s="15" t="inlineStr">
        <is>
          <t>Starbucks Doubleshot Energy | Mocha | 24-pack 444mL</t>
        </is>
      </c>
      <c r="C338" s="15" t="inlineStr">
        <is>
          <t>4) Caffeine &amp; energy beverage</t>
        </is>
      </c>
      <c r="D338" s="32">
        <f>'M4 - Caffeine &amp; Energy'!I338</f>
        <v/>
      </c>
      <c r="E338" s="33">
        <f>'M4 - Caffeine &amp; Energy'!J338</f>
        <v/>
      </c>
      <c r="F338" s="31">
        <f>'M4 - Caffeine &amp; Energy'!K338</f>
        <v/>
      </c>
      <c r="G338" s="30">
        <f>'M4 - Caffeine &amp; Energy'!F338</f>
        <v/>
      </c>
      <c r="H338" s="31">
        <f>IF(AND(ISNUMBER('M4 - Caffeine &amp; Energy'!F338),ISNUMBER('M4 - Caffeine &amp; Energy'!K338)),'M4 - Caffeine &amp; Energy'!F338-'M4 - Caffeine &amp; Energy'!K338,"")</f>
        <v/>
      </c>
      <c r="I338" s="15" t="inlineStr">
        <is>
          <t>S&amp;S availability/depth vary by listing and time - confirm live.</t>
        </is>
      </c>
    </row>
    <row r="339" ht="26" customHeight="1">
      <c r="A339" s="15" t="inlineStr">
        <is>
          <t>Starbucks</t>
        </is>
      </c>
      <c r="B339" s="15" t="inlineStr">
        <is>
          <t>Starbucks Doubleshot Energy | White Chocolate | single 444mL</t>
        </is>
      </c>
      <c r="C339" s="15" t="inlineStr">
        <is>
          <t>4) Caffeine &amp; energy beverage</t>
        </is>
      </c>
      <c r="D339" s="32">
        <f>'M4 - Caffeine &amp; Energy'!I339</f>
        <v/>
      </c>
      <c r="E339" s="33">
        <f>'M4 - Caffeine &amp; Energy'!J339</f>
        <v/>
      </c>
      <c r="F339" s="31">
        <f>'M4 - Caffeine &amp; Energy'!K339</f>
        <v/>
      </c>
      <c r="G339" s="30">
        <f>'M4 - Caffeine &amp; Energy'!F339</f>
        <v/>
      </c>
      <c r="H339" s="31">
        <f>IF(AND(ISNUMBER('M4 - Caffeine &amp; Energy'!F339),ISNUMBER('M4 - Caffeine &amp; Energy'!K339)),'M4 - Caffeine &amp; Energy'!F339-'M4 - Caffeine &amp; Energy'!K339,"")</f>
        <v/>
      </c>
      <c r="I339" s="15" t="inlineStr">
        <is>
          <t>S&amp;S availability/depth vary by listing and time - confirm live.</t>
        </is>
      </c>
    </row>
    <row r="340" ht="26" customHeight="1">
      <c r="A340" s="15" t="inlineStr">
        <is>
          <t>Starbucks</t>
        </is>
      </c>
      <c r="B340" s="15" t="inlineStr">
        <is>
          <t>Starbucks Doubleshot Energy | White Chocolate | 8-pack 444mL</t>
        </is>
      </c>
      <c r="C340" s="15" t="inlineStr">
        <is>
          <t>4) Caffeine &amp; energy beverage</t>
        </is>
      </c>
      <c r="D340" s="32">
        <f>'M4 - Caffeine &amp; Energy'!I340</f>
        <v/>
      </c>
      <c r="E340" s="33">
        <f>'M4 - Caffeine &amp; Energy'!J340</f>
        <v/>
      </c>
      <c r="F340" s="31">
        <f>'M4 - Caffeine &amp; Energy'!K340</f>
        <v/>
      </c>
      <c r="G340" s="30">
        <f>'M4 - Caffeine &amp; Energy'!F340</f>
        <v/>
      </c>
      <c r="H340" s="31">
        <f>IF(AND(ISNUMBER('M4 - Caffeine &amp; Energy'!F340),ISNUMBER('M4 - Caffeine &amp; Energy'!K340)),'M4 - Caffeine &amp; Energy'!F340-'M4 - Caffeine &amp; Energy'!K340,"")</f>
        <v/>
      </c>
      <c r="I340" s="15" t="inlineStr">
        <is>
          <t>S&amp;S availability/depth vary by listing and time - confirm live.</t>
        </is>
      </c>
    </row>
    <row r="341" ht="26" customHeight="1">
      <c r="A341" s="15" t="inlineStr">
        <is>
          <t>Starbucks</t>
        </is>
      </c>
      <c r="B341" s="15" t="inlineStr">
        <is>
          <t>Starbucks Doubleshot Energy | White Chocolate | 12-pack 444mL</t>
        </is>
      </c>
      <c r="C341" s="15" t="inlineStr">
        <is>
          <t>4) Caffeine &amp; energy beverage</t>
        </is>
      </c>
      <c r="D341" s="32">
        <f>'M4 - Caffeine &amp; Energy'!I341</f>
        <v/>
      </c>
      <c r="E341" s="33">
        <f>'M4 - Caffeine &amp; Energy'!J341</f>
        <v/>
      </c>
      <c r="F341" s="31">
        <f>'M4 - Caffeine &amp; Energy'!K341</f>
        <v/>
      </c>
      <c r="G341" s="30">
        <f>'M4 - Caffeine &amp; Energy'!F341</f>
        <v/>
      </c>
      <c r="H341" s="31">
        <f>IF(AND(ISNUMBER('M4 - Caffeine &amp; Energy'!F341),ISNUMBER('M4 - Caffeine &amp; Energy'!K341)),'M4 - Caffeine &amp; Energy'!F341-'M4 - Caffeine &amp; Energy'!K341,"")</f>
        <v/>
      </c>
      <c r="I341" s="15" t="inlineStr">
        <is>
          <t>S&amp;S availability/depth vary by listing and time - confirm live.</t>
        </is>
      </c>
    </row>
    <row r="342" ht="26" customHeight="1">
      <c r="A342" s="15" t="inlineStr">
        <is>
          <t>Starbucks</t>
        </is>
      </c>
      <c r="B342" s="15" t="inlineStr">
        <is>
          <t>Starbucks Doubleshot Energy | White Chocolate | 18-pack 444mL</t>
        </is>
      </c>
      <c r="C342" s="15" t="inlineStr">
        <is>
          <t>4) Caffeine &amp; energy beverage</t>
        </is>
      </c>
      <c r="D342" s="32">
        <f>'M4 - Caffeine &amp; Energy'!I342</f>
        <v/>
      </c>
      <c r="E342" s="33">
        <f>'M4 - Caffeine &amp; Energy'!J342</f>
        <v/>
      </c>
      <c r="F342" s="31">
        <f>'M4 - Caffeine &amp; Energy'!K342</f>
        <v/>
      </c>
      <c r="G342" s="30">
        <f>'M4 - Caffeine &amp; Energy'!F342</f>
        <v/>
      </c>
      <c r="H342" s="31">
        <f>IF(AND(ISNUMBER('M4 - Caffeine &amp; Energy'!F342),ISNUMBER('M4 - Caffeine &amp; Energy'!K342)),'M4 - Caffeine &amp; Energy'!F342-'M4 - Caffeine &amp; Energy'!K342,"")</f>
        <v/>
      </c>
      <c r="I342" s="15" t="inlineStr">
        <is>
          <t>S&amp;S availability/depth vary by listing and time - confirm live.</t>
        </is>
      </c>
    </row>
    <row r="343" ht="26" customHeight="1">
      <c r="A343" s="15" t="inlineStr">
        <is>
          <t>Starbucks</t>
        </is>
      </c>
      <c r="B343" s="15" t="inlineStr">
        <is>
          <t>Starbucks Doubleshot Energy | White Chocolate | 24-pack 444mL</t>
        </is>
      </c>
      <c r="C343" s="15" t="inlineStr">
        <is>
          <t>4) Caffeine &amp; energy beverage</t>
        </is>
      </c>
      <c r="D343" s="32">
        <f>'M4 - Caffeine &amp; Energy'!I343</f>
        <v/>
      </c>
      <c r="E343" s="33">
        <f>'M4 - Caffeine &amp; Energy'!J343</f>
        <v/>
      </c>
      <c r="F343" s="31">
        <f>'M4 - Caffeine &amp; Energy'!K343</f>
        <v/>
      </c>
      <c r="G343" s="30">
        <f>'M4 - Caffeine &amp; Energy'!F343</f>
        <v/>
      </c>
      <c r="H343" s="31">
        <f>IF(AND(ISNUMBER('M4 - Caffeine &amp; Energy'!F343),ISNUMBER('M4 - Caffeine &amp; Energy'!K343)),'M4 - Caffeine &amp; Energy'!F343-'M4 - Caffeine &amp; Energy'!K343,"")</f>
        <v/>
      </c>
      <c r="I343" s="15" t="inlineStr">
        <is>
          <t>S&amp;S availability/depth vary by listing and time - confirm live.</t>
        </is>
      </c>
    </row>
    <row r="344" ht="26" customHeight="1">
      <c r="A344" s="15" t="inlineStr">
        <is>
          <t>Ghost</t>
        </is>
      </c>
      <c r="B344" s="15" t="inlineStr">
        <is>
          <t>Ghost Energy | Sour Patch Kids Redberry | single 473mL</t>
        </is>
      </c>
      <c r="C344" s="15" t="inlineStr">
        <is>
          <t>4) Caffeine &amp; energy beverage</t>
        </is>
      </c>
      <c r="D344" s="32">
        <f>'M4 - Caffeine &amp; Energy'!I344</f>
        <v/>
      </c>
      <c r="E344" s="33">
        <f>'M4 - Caffeine &amp; Energy'!J344</f>
        <v/>
      </c>
      <c r="F344" s="31">
        <f>'M4 - Caffeine &amp; Energy'!K344</f>
        <v/>
      </c>
      <c r="G344" s="30">
        <f>'M4 - Caffeine &amp; Energy'!F344</f>
        <v/>
      </c>
      <c r="H344" s="31">
        <f>IF(AND(ISNUMBER('M4 - Caffeine &amp; Energy'!F344),ISNUMBER('M4 - Caffeine &amp; Energy'!K344)),'M4 - Caffeine &amp; Energy'!F344-'M4 - Caffeine &amp; Energy'!K344,"")</f>
        <v/>
      </c>
      <c r="I344" s="15" t="inlineStr">
        <is>
          <t>S&amp;S availability/depth vary by listing and time - confirm live.</t>
        </is>
      </c>
    </row>
    <row r="345" ht="26" customHeight="1">
      <c r="A345" s="15" t="inlineStr">
        <is>
          <t>Ghost</t>
        </is>
      </c>
      <c r="B345" s="15" t="inlineStr">
        <is>
          <t>Ghost Energy | Sour Patch Kids Redberry | 8-pack 473mL</t>
        </is>
      </c>
      <c r="C345" s="15" t="inlineStr">
        <is>
          <t>4) Caffeine &amp; energy beverage</t>
        </is>
      </c>
      <c r="D345" s="32">
        <f>'M4 - Caffeine &amp; Energy'!I345</f>
        <v/>
      </c>
      <c r="E345" s="33">
        <f>'M4 - Caffeine &amp; Energy'!J345</f>
        <v/>
      </c>
      <c r="F345" s="31">
        <f>'M4 - Caffeine &amp; Energy'!K345</f>
        <v/>
      </c>
      <c r="G345" s="30">
        <f>'M4 - Caffeine &amp; Energy'!F345</f>
        <v/>
      </c>
      <c r="H345" s="31">
        <f>IF(AND(ISNUMBER('M4 - Caffeine &amp; Energy'!F345),ISNUMBER('M4 - Caffeine &amp; Energy'!K345)),'M4 - Caffeine &amp; Energy'!F345-'M4 - Caffeine &amp; Energy'!K345,"")</f>
        <v/>
      </c>
      <c r="I345" s="15" t="inlineStr">
        <is>
          <t>S&amp;S availability/depth vary by listing and time - confirm live.</t>
        </is>
      </c>
    </row>
    <row r="346" ht="26" customHeight="1">
      <c r="A346" s="15" t="inlineStr">
        <is>
          <t>Ghost</t>
        </is>
      </c>
      <c r="B346" s="15" t="inlineStr">
        <is>
          <t>Ghost Energy | Sour Patch Kids Redberry | 12-pack 473mL</t>
        </is>
      </c>
      <c r="C346" s="15" t="inlineStr">
        <is>
          <t>4) Caffeine &amp; energy beverage</t>
        </is>
      </c>
      <c r="D346" s="32">
        <f>'M4 - Caffeine &amp; Energy'!I346</f>
        <v/>
      </c>
      <c r="E346" s="33">
        <f>'M4 - Caffeine &amp; Energy'!J346</f>
        <v/>
      </c>
      <c r="F346" s="31">
        <f>'M4 - Caffeine &amp; Energy'!K346</f>
        <v/>
      </c>
      <c r="G346" s="30">
        <f>'M4 - Caffeine &amp; Energy'!F346</f>
        <v/>
      </c>
      <c r="H346" s="31">
        <f>IF(AND(ISNUMBER('M4 - Caffeine &amp; Energy'!F346),ISNUMBER('M4 - Caffeine &amp; Energy'!K346)),'M4 - Caffeine &amp; Energy'!F346-'M4 - Caffeine &amp; Energy'!K346,"")</f>
        <v/>
      </c>
      <c r="I346" s="15" t="inlineStr">
        <is>
          <t>S&amp;S availability/depth vary by listing and time - confirm live.</t>
        </is>
      </c>
    </row>
    <row r="347" ht="26" customHeight="1">
      <c r="A347" s="15" t="inlineStr">
        <is>
          <t>Ghost</t>
        </is>
      </c>
      <c r="B347" s="15" t="inlineStr">
        <is>
          <t>Ghost Energy | Sour Patch Kids Redberry | 18-pack 473mL</t>
        </is>
      </c>
      <c r="C347" s="15" t="inlineStr">
        <is>
          <t>4) Caffeine &amp; energy beverage</t>
        </is>
      </c>
      <c r="D347" s="32">
        <f>'M4 - Caffeine &amp; Energy'!I347</f>
        <v/>
      </c>
      <c r="E347" s="33">
        <f>'M4 - Caffeine &amp; Energy'!J347</f>
        <v/>
      </c>
      <c r="F347" s="31">
        <f>'M4 - Caffeine &amp; Energy'!K347</f>
        <v/>
      </c>
      <c r="G347" s="30">
        <f>'M4 - Caffeine &amp; Energy'!F347</f>
        <v/>
      </c>
      <c r="H347" s="31">
        <f>IF(AND(ISNUMBER('M4 - Caffeine &amp; Energy'!F347),ISNUMBER('M4 - Caffeine &amp; Energy'!K347)),'M4 - Caffeine &amp; Energy'!F347-'M4 - Caffeine &amp; Energy'!K347,"")</f>
        <v/>
      </c>
      <c r="I347" s="15" t="inlineStr">
        <is>
          <t>S&amp;S availability/depth vary by listing and time - confirm live.</t>
        </is>
      </c>
    </row>
    <row r="348" ht="26" customHeight="1">
      <c r="A348" s="15" t="inlineStr">
        <is>
          <t>Ghost</t>
        </is>
      </c>
      <c r="B348" s="15" t="inlineStr">
        <is>
          <t>Ghost Energy | Sour Patch Kids Redberry | 24-pack 473mL</t>
        </is>
      </c>
      <c r="C348" s="15" t="inlineStr">
        <is>
          <t>4) Caffeine &amp; energy beverage</t>
        </is>
      </c>
      <c r="D348" s="32">
        <f>'M4 - Caffeine &amp; Energy'!I348</f>
        <v/>
      </c>
      <c r="E348" s="33">
        <f>'M4 - Caffeine &amp; Energy'!J348</f>
        <v/>
      </c>
      <c r="F348" s="31">
        <f>'M4 - Caffeine &amp; Energy'!K348</f>
        <v/>
      </c>
      <c r="G348" s="30">
        <f>'M4 - Caffeine &amp; Energy'!F348</f>
        <v/>
      </c>
      <c r="H348" s="31">
        <f>IF(AND(ISNUMBER('M4 - Caffeine &amp; Energy'!F348),ISNUMBER('M4 - Caffeine &amp; Energy'!K348)),'M4 - Caffeine &amp; Energy'!F348-'M4 - Caffeine &amp; Energy'!K348,"")</f>
        <v/>
      </c>
      <c r="I348" s="15" t="inlineStr">
        <is>
          <t>S&amp;S availability/depth vary by listing and time - confirm live.</t>
        </is>
      </c>
    </row>
    <row r="349" ht="26" customHeight="1">
      <c r="A349" s="15" t="inlineStr">
        <is>
          <t>Ghost</t>
        </is>
      </c>
      <c r="B349" s="15" t="inlineStr">
        <is>
          <t>Ghost Energy | Warheads Sour Watermelon | single 473mL</t>
        </is>
      </c>
      <c r="C349" s="15" t="inlineStr">
        <is>
          <t>4) Caffeine &amp; energy beverage</t>
        </is>
      </c>
      <c r="D349" s="32">
        <f>'M4 - Caffeine &amp; Energy'!I349</f>
        <v/>
      </c>
      <c r="E349" s="33">
        <f>'M4 - Caffeine &amp; Energy'!J349</f>
        <v/>
      </c>
      <c r="F349" s="31">
        <f>'M4 - Caffeine &amp; Energy'!K349</f>
        <v/>
      </c>
      <c r="G349" s="30">
        <f>'M4 - Caffeine &amp; Energy'!F349</f>
        <v/>
      </c>
      <c r="H349" s="31">
        <f>IF(AND(ISNUMBER('M4 - Caffeine &amp; Energy'!F349),ISNUMBER('M4 - Caffeine &amp; Energy'!K349)),'M4 - Caffeine &amp; Energy'!F349-'M4 - Caffeine &amp; Energy'!K349,"")</f>
        <v/>
      </c>
      <c r="I349" s="15" t="inlineStr">
        <is>
          <t>S&amp;S availability/depth vary by listing and time - confirm live.</t>
        </is>
      </c>
    </row>
    <row r="350" ht="26" customHeight="1">
      <c r="A350" s="15" t="inlineStr">
        <is>
          <t>Ghost</t>
        </is>
      </c>
      <c r="B350" s="15" t="inlineStr">
        <is>
          <t>Ghost Energy | Warheads Sour Watermelon | 8-pack 473mL</t>
        </is>
      </c>
      <c r="C350" s="15" t="inlineStr">
        <is>
          <t>4) Caffeine &amp; energy beverage</t>
        </is>
      </c>
      <c r="D350" s="32">
        <f>'M4 - Caffeine &amp; Energy'!I350</f>
        <v/>
      </c>
      <c r="E350" s="33">
        <f>'M4 - Caffeine &amp; Energy'!J350</f>
        <v/>
      </c>
      <c r="F350" s="31">
        <f>'M4 - Caffeine &amp; Energy'!K350</f>
        <v/>
      </c>
      <c r="G350" s="30">
        <f>'M4 - Caffeine &amp; Energy'!F350</f>
        <v/>
      </c>
      <c r="H350" s="31">
        <f>IF(AND(ISNUMBER('M4 - Caffeine &amp; Energy'!F350),ISNUMBER('M4 - Caffeine &amp; Energy'!K350)),'M4 - Caffeine &amp; Energy'!F350-'M4 - Caffeine &amp; Energy'!K350,"")</f>
        <v/>
      </c>
      <c r="I350" s="15" t="inlineStr">
        <is>
          <t>S&amp;S availability/depth vary by listing and time - confirm live.</t>
        </is>
      </c>
    </row>
    <row r="351" ht="26" customHeight="1">
      <c r="A351" s="15" t="inlineStr">
        <is>
          <t>Ghost</t>
        </is>
      </c>
      <c r="B351" s="15" t="inlineStr">
        <is>
          <t>Ghost Energy | Warheads Sour Watermelon | 12-pack 473mL</t>
        </is>
      </c>
      <c r="C351" s="15" t="inlineStr">
        <is>
          <t>4) Caffeine &amp; energy beverage</t>
        </is>
      </c>
      <c r="D351" s="32">
        <f>'M4 - Caffeine &amp; Energy'!I351</f>
        <v/>
      </c>
      <c r="E351" s="33">
        <f>'M4 - Caffeine &amp; Energy'!J351</f>
        <v/>
      </c>
      <c r="F351" s="31">
        <f>'M4 - Caffeine &amp; Energy'!K351</f>
        <v/>
      </c>
      <c r="G351" s="30">
        <f>'M4 - Caffeine &amp; Energy'!F351</f>
        <v/>
      </c>
      <c r="H351" s="31">
        <f>IF(AND(ISNUMBER('M4 - Caffeine &amp; Energy'!F351),ISNUMBER('M4 - Caffeine &amp; Energy'!K351)),'M4 - Caffeine &amp; Energy'!F351-'M4 - Caffeine &amp; Energy'!K351,"")</f>
        <v/>
      </c>
      <c r="I351" s="15" t="inlineStr">
        <is>
          <t>S&amp;S availability/depth vary by listing and time - confirm live.</t>
        </is>
      </c>
    </row>
    <row r="352" ht="26" customHeight="1">
      <c r="A352" s="15" t="inlineStr">
        <is>
          <t>Ghost</t>
        </is>
      </c>
      <c r="B352" s="15" t="inlineStr">
        <is>
          <t>Ghost Energy | Warheads Sour Watermelon | 18-pack 473mL</t>
        </is>
      </c>
      <c r="C352" s="15" t="inlineStr">
        <is>
          <t>4) Caffeine &amp; energy beverage</t>
        </is>
      </c>
      <c r="D352" s="32">
        <f>'M4 - Caffeine &amp; Energy'!I352</f>
        <v/>
      </c>
      <c r="E352" s="33">
        <f>'M4 - Caffeine &amp; Energy'!J352</f>
        <v/>
      </c>
      <c r="F352" s="31">
        <f>'M4 - Caffeine &amp; Energy'!K352</f>
        <v/>
      </c>
      <c r="G352" s="30">
        <f>'M4 - Caffeine &amp; Energy'!F352</f>
        <v/>
      </c>
      <c r="H352" s="31">
        <f>IF(AND(ISNUMBER('M4 - Caffeine &amp; Energy'!F352),ISNUMBER('M4 - Caffeine &amp; Energy'!K352)),'M4 - Caffeine &amp; Energy'!F352-'M4 - Caffeine &amp; Energy'!K352,"")</f>
        <v/>
      </c>
      <c r="I352" s="15" t="inlineStr">
        <is>
          <t>S&amp;S availability/depth vary by listing and time - confirm live.</t>
        </is>
      </c>
    </row>
    <row r="353" ht="26" customHeight="1">
      <c r="A353" s="15" t="inlineStr">
        <is>
          <t>Ghost</t>
        </is>
      </c>
      <c r="B353" s="15" t="inlineStr">
        <is>
          <t>Ghost Energy | Warheads Sour Watermelon | 24-pack 473mL</t>
        </is>
      </c>
      <c r="C353" s="15" t="inlineStr">
        <is>
          <t>4) Caffeine &amp; energy beverage</t>
        </is>
      </c>
      <c r="D353" s="32">
        <f>'M4 - Caffeine &amp; Energy'!I353</f>
        <v/>
      </c>
      <c r="E353" s="33">
        <f>'M4 - Caffeine &amp; Energy'!J353</f>
        <v/>
      </c>
      <c r="F353" s="31">
        <f>'M4 - Caffeine &amp; Energy'!K353</f>
        <v/>
      </c>
      <c r="G353" s="30">
        <f>'M4 - Caffeine &amp; Energy'!F353</f>
        <v/>
      </c>
      <c r="H353" s="31">
        <f>IF(AND(ISNUMBER('M4 - Caffeine &amp; Energy'!F353),ISNUMBER('M4 - Caffeine &amp; Energy'!K353)),'M4 - Caffeine &amp; Energy'!F353-'M4 - Caffeine &amp; Energy'!K353,"")</f>
        <v/>
      </c>
      <c r="I353" s="15" t="inlineStr">
        <is>
          <t>S&amp;S availability/depth vary by listing and time - confirm live.</t>
        </is>
      </c>
    </row>
    <row r="354" ht="26" customHeight="1">
      <c r="A354" s="15" t="inlineStr">
        <is>
          <t>Ghost</t>
        </is>
      </c>
      <c r="B354" s="15" t="inlineStr">
        <is>
          <t>Ghost Energy | Swedish Fish | single 473mL</t>
        </is>
      </c>
      <c r="C354" s="15" t="inlineStr">
        <is>
          <t>4) Caffeine &amp; energy beverage</t>
        </is>
      </c>
      <c r="D354" s="32">
        <f>'M4 - Caffeine &amp; Energy'!I354</f>
        <v/>
      </c>
      <c r="E354" s="33">
        <f>'M4 - Caffeine &amp; Energy'!J354</f>
        <v/>
      </c>
      <c r="F354" s="31">
        <f>'M4 - Caffeine &amp; Energy'!K354</f>
        <v/>
      </c>
      <c r="G354" s="30">
        <f>'M4 - Caffeine &amp; Energy'!F354</f>
        <v/>
      </c>
      <c r="H354" s="31">
        <f>IF(AND(ISNUMBER('M4 - Caffeine &amp; Energy'!F354),ISNUMBER('M4 - Caffeine &amp; Energy'!K354)),'M4 - Caffeine &amp; Energy'!F354-'M4 - Caffeine &amp; Energy'!K354,"")</f>
        <v/>
      </c>
      <c r="I354" s="15" t="inlineStr">
        <is>
          <t>S&amp;S availability/depth vary by listing and time - confirm live.</t>
        </is>
      </c>
    </row>
    <row r="355" ht="26" customHeight="1">
      <c r="A355" s="15" t="inlineStr">
        <is>
          <t>Ghost</t>
        </is>
      </c>
      <c r="B355" s="15" t="inlineStr">
        <is>
          <t>Ghost Energy | Swedish Fish | 8-pack 473mL</t>
        </is>
      </c>
      <c r="C355" s="15" t="inlineStr">
        <is>
          <t>4) Caffeine &amp; energy beverage</t>
        </is>
      </c>
      <c r="D355" s="32">
        <f>'M4 - Caffeine &amp; Energy'!I355</f>
        <v/>
      </c>
      <c r="E355" s="33">
        <f>'M4 - Caffeine &amp; Energy'!J355</f>
        <v/>
      </c>
      <c r="F355" s="31">
        <f>'M4 - Caffeine &amp; Energy'!K355</f>
        <v/>
      </c>
      <c r="G355" s="30">
        <f>'M4 - Caffeine &amp; Energy'!F355</f>
        <v/>
      </c>
      <c r="H355" s="31">
        <f>IF(AND(ISNUMBER('M4 - Caffeine &amp; Energy'!F355),ISNUMBER('M4 - Caffeine &amp; Energy'!K355)),'M4 - Caffeine &amp; Energy'!F355-'M4 - Caffeine &amp; Energy'!K355,"")</f>
        <v/>
      </c>
      <c r="I355" s="15" t="inlineStr">
        <is>
          <t>S&amp;S availability/depth vary by listing and time - confirm live.</t>
        </is>
      </c>
    </row>
    <row r="356" ht="26" customHeight="1">
      <c r="A356" s="15" t="inlineStr">
        <is>
          <t>Ghost</t>
        </is>
      </c>
      <c r="B356" s="15" t="inlineStr">
        <is>
          <t>Ghost Energy | Swedish Fish | 12-pack 473mL</t>
        </is>
      </c>
      <c r="C356" s="15" t="inlineStr">
        <is>
          <t>4) Caffeine &amp; energy beverage</t>
        </is>
      </c>
      <c r="D356" s="32">
        <f>'M4 - Caffeine &amp; Energy'!I356</f>
        <v/>
      </c>
      <c r="E356" s="33">
        <f>'M4 - Caffeine &amp; Energy'!J356</f>
        <v/>
      </c>
      <c r="F356" s="31">
        <f>'M4 - Caffeine &amp; Energy'!K356</f>
        <v/>
      </c>
      <c r="G356" s="30">
        <f>'M4 - Caffeine &amp; Energy'!F356</f>
        <v/>
      </c>
      <c r="H356" s="31">
        <f>IF(AND(ISNUMBER('M4 - Caffeine &amp; Energy'!F356),ISNUMBER('M4 - Caffeine &amp; Energy'!K356)),'M4 - Caffeine &amp; Energy'!F356-'M4 - Caffeine &amp; Energy'!K356,"")</f>
        <v/>
      </c>
      <c r="I356" s="15" t="inlineStr">
        <is>
          <t>S&amp;S availability/depth vary by listing and time - confirm live.</t>
        </is>
      </c>
    </row>
    <row r="357" ht="26" customHeight="1">
      <c r="A357" s="15" t="inlineStr">
        <is>
          <t>Ghost</t>
        </is>
      </c>
      <c r="B357" s="15" t="inlineStr">
        <is>
          <t>Ghost Energy | Swedish Fish | 18-pack 473mL</t>
        </is>
      </c>
      <c r="C357" s="15" t="inlineStr">
        <is>
          <t>4) Caffeine &amp; energy beverage</t>
        </is>
      </c>
      <c r="D357" s="32">
        <f>'M4 - Caffeine &amp; Energy'!I357</f>
        <v/>
      </c>
      <c r="E357" s="33">
        <f>'M4 - Caffeine &amp; Energy'!J357</f>
        <v/>
      </c>
      <c r="F357" s="31">
        <f>'M4 - Caffeine &amp; Energy'!K357</f>
        <v/>
      </c>
      <c r="G357" s="30">
        <f>'M4 - Caffeine &amp; Energy'!F357</f>
        <v/>
      </c>
      <c r="H357" s="31">
        <f>IF(AND(ISNUMBER('M4 - Caffeine &amp; Energy'!F357),ISNUMBER('M4 - Caffeine &amp; Energy'!K357)),'M4 - Caffeine &amp; Energy'!F357-'M4 - Caffeine &amp; Energy'!K357,"")</f>
        <v/>
      </c>
      <c r="I357" s="15" t="inlineStr">
        <is>
          <t>S&amp;S availability/depth vary by listing and time - confirm live.</t>
        </is>
      </c>
    </row>
    <row r="358" ht="26" customHeight="1">
      <c r="A358" s="15" t="inlineStr">
        <is>
          <t>Ghost</t>
        </is>
      </c>
      <c r="B358" s="15" t="inlineStr">
        <is>
          <t>Ghost Energy | Swedish Fish | 24-pack 473mL</t>
        </is>
      </c>
      <c r="C358" s="15" t="inlineStr">
        <is>
          <t>4) Caffeine &amp; energy beverage</t>
        </is>
      </c>
      <c r="D358" s="32">
        <f>'M4 - Caffeine &amp; Energy'!I358</f>
        <v/>
      </c>
      <c r="E358" s="33">
        <f>'M4 - Caffeine &amp; Energy'!J358</f>
        <v/>
      </c>
      <c r="F358" s="31">
        <f>'M4 - Caffeine &amp; Energy'!K358</f>
        <v/>
      </c>
      <c r="G358" s="30">
        <f>'M4 - Caffeine &amp; Energy'!F358</f>
        <v/>
      </c>
      <c r="H358" s="31">
        <f>IF(AND(ISNUMBER('M4 - Caffeine &amp; Energy'!F358),ISNUMBER('M4 - Caffeine &amp; Energy'!K358)),'M4 - Caffeine &amp; Energy'!F358-'M4 - Caffeine &amp; Energy'!K358,"")</f>
        <v/>
      </c>
      <c r="I358" s="15" t="inlineStr">
        <is>
          <t>S&amp;S availability/depth vary by listing and time - confirm live.</t>
        </is>
      </c>
    </row>
    <row r="359" ht="26" customHeight="1">
      <c r="A359" s="15" t="inlineStr">
        <is>
          <t>Ghost</t>
        </is>
      </c>
      <c r="B359" s="15" t="inlineStr">
        <is>
          <t>Ghost Energy | Tropical Mango | single 473mL</t>
        </is>
      </c>
      <c r="C359" s="15" t="inlineStr">
        <is>
          <t>4) Caffeine &amp; energy beverage</t>
        </is>
      </c>
      <c r="D359" s="32">
        <f>'M4 - Caffeine &amp; Energy'!I359</f>
        <v/>
      </c>
      <c r="E359" s="33">
        <f>'M4 - Caffeine &amp; Energy'!J359</f>
        <v/>
      </c>
      <c r="F359" s="31">
        <f>'M4 - Caffeine &amp; Energy'!K359</f>
        <v/>
      </c>
      <c r="G359" s="30">
        <f>'M4 - Caffeine &amp; Energy'!F359</f>
        <v/>
      </c>
      <c r="H359" s="31">
        <f>IF(AND(ISNUMBER('M4 - Caffeine &amp; Energy'!F359),ISNUMBER('M4 - Caffeine &amp; Energy'!K359)),'M4 - Caffeine &amp; Energy'!F359-'M4 - Caffeine &amp; Energy'!K359,"")</f>
        <v/>
      </c>
      <c r="I359" s="15" t="inlineStr">
        <is>
          <t>S&amp;S availability/depth vary by listing and time - confirm live.</t>
        </is>
      </c>
    </row>
    <row r="360" ht="26" customHeight="1">
      <c r="A360" s="15" t="inlineStr">
        <is>
          <t>Ghost</t>
        </is>
      </c>
      <c r="B360" s="15" t="inlineStr">
        <is>
          <t>Ghost Energy | Tropical Mango | 8-pack 473mL</t>
        </is>
      </c>
      <c r="C360" s="15" t="inlineStr">
        <is>
          <t>4) Caffeine &amp; energy beverage</t>
        </is>
      </c>
      <c r="D360" s="32">
        <f>'M4 - Caffeine &amp; Energy'!I360</f>
        <v/>
      </c>
      <c r="E360" s="33">
        <f>'M4 - Caffeine &amp; Energy'!J360</f>
        <v/>
      </c>
      <c r="F360" s="31">
        <f>'M4 - Caffeine &amp; Energy'!K360</f>
        <v/>
      </c>
      <c r="G360" s="30">
        <f>'M4 - Caffeine &amp; Energy'!F360</f>
        <v/>
      </c>
      <c r="H360" s="31">
        <f>IF(AND(ISNUMBER('M4 - Caffeine &amp; Energy'!F360),ISNUMBER('M4 - Caffeine &amp; Energy'!K360)),'M4 - Caffeine &amp; Energy'!F360-'M4 - Caffeine &amp; Energy'!K360,"")</f>
        <v/>
      </c>
      <c r="I360" s="15" t="inlineStr">
        <is>
          <t>S&amp;S availability/depth vary by listing and time - confirm live.</t>
        </is>
      </c>
    </row>
    <row r="361" ht="26" customHeight="1">
      <c r="A361" s="15" t="inlineStr">
        <is>
          <t>Ghost</t>
        </is>
      </c>
      <c r="B361" s="15" t="inlineStr">
        <is>
          <t>Ghost Energy | Tropical Mango | 12-pack 473mL</t>
        </is>
      </c>
      <c r="C361" s="15" t="inlineStr">
        <is>
          <t>4) Caffeine &amp; energy beverage</t>
        </is>
      </c>
      <c r="D361" s="32">
        <f>'M4 - Caffeine &amp; Energy'!I361</f>
        <v/>
      </c>
      <c r="E361" s="33">
        <f>'M4 - Caffeine &amp; Energy'!J361</f>
        <v/>
      </c>
      <c r="F361" s="31">
        <f>'M4 - Caffeine &amp; Energy'!K361</f>
        <v/>
      </c>
      <c r="G361" s="30">
        <f>'M4 - Caffeine &amp; Energy'!F361</f>
        <v/>
      </c>
      <c r="H361" s="31">
        <f>IF(AND(ISNUMBER('M4 - Caffeine &amp; Energy'!F361),ISNUMBER('M4 - Caffeine &amp; Energy'!K361)),'M4 - Caffeine &amp; Energy'!F361-'M4 - Caffeine &amp; Energy'!K361,"")</f>
        <v/>
      </c>
      <c r="I361" s="15" t="inlineStr">
        <is>
          <t>S&amp;S availability/depth vary by listing and time - confirm live.</t>
        </is>
      </c>
    </row>
    <row r="362" ht="26" customHeight="1">
      <c r="A362" s="15" t="inlineStr">
        <is>
          <t>Ghost</t>
        </is>
      </c>
      <c r="B362" s="15" t="inlineStr">
        <is>
          <t>Ghost Energy | Tropical Mango | 18-pack 473mL</t>
        </is>
      </c>
      <c r="C362" s="15" t="inlineStr">
        <is>
          <t>4) Caffeine &amp; energy beverage</t>
        </is>
      </c>
      <c r="D362" s="32">
        <f>'M4 - Caffeine &amp; Energy'!I362</f>
        <v/>
      </c>
      <c r="E362" s="33">
        <f>'M4 - Caffeine &amp; Energy'!J362</f>
        <v/>
      </c>
      <c r="F362" s="31">
        <f>'M4 - Caffeine &amp; Energy'!K362</f>
        <v/>
      </c>
      <c r="G362" s="30">
        <f>'M4 - Caffeine &amp; Energy'!F362</f>
        <v/>
      </c>
      <c r="H362" s="31">
        <f>IF(AND(ISNUMBER('M4 - Caffeine &amp; Energy'!F362),ISNUMBER('M4 - Caffeine &amp; Energy'!K362)),'M4 - Caffeine &amp; Energy'!F362-'M4 - Caffeine &amp; Energy'!K362,"")</f>
        <v/>
      </c>
      <c r="I362" s="15" t="inlineStr">
        <is>
          <t>S&amp;S availability/depth vary by listing and time - confirm live.</t>
        </is>
      </c>
    </row>
    <row r="363" ht="26" customHeight="1">
      <c r="A363" s="15" t="inlineStr">
        <is>
          <t>Ghost</t>
        </is>
      </c>
      <c r="B363" s="15" t="inlineStr">
        <is>
          <t>Ghost Energy | Tropical Mango | 24-pack 473mL</t>
        </is>
      </c>
      <c r="C363" s="15" t="inlineStr">
        <is>
          <t>4) Caffeine &amp; energy beverage</t>
        </is>
      </c>
      <c r="D363" s="32">
        <f>'M4 - Caffeine &amp; Energy'!I363</f>
        <v/>
      </c>
      <c r="E363" s="33">
        <f>'M4 - Caffeine &amp; Energy'!J363</f>
        <v/>
      </c>
      <c r="F363" s="31">
        <f>'M4 - Caffeine &amp; Energy'!K363</f>
        <v/>
      </c>
      <c r="G363" s="30">
        <f>'M4 - Caffeine &amp; Energy'!F363</f>
        <v/>
      </c>
      <c r="H363" s="31">
        <f>IF(AND(ISNUMBER('M4 - Caffeine &amp; Energy'!F363),ISNUMBER('M4 - Caffeine &amp; Energy'!K363)),'M4 - Caffeine &amp; Energy'!F363-'M4 - Caffeine &amp; Energy'!K363,"")</f>
        <v/>
      </c>
      <c r="I363" s="15" t="inlineStr">
        <is>
          <t>S&amp;S availability/depth vary by listing and time - confirm live.</t>
        </is>
      </c>
    </row>
    <row r="364" ht="26" customHeight="1">
      <c r="A364" s="15" t="inlineStr">
        <is>
          <t>Ghost</t>
        </is>
      </c>
      <c r="B364" s="15" t="inlineStr">
        <is>
          <t>Ghost Energy | Orange Cream | single 473mL</t>
        </is>
      </c>
      <c r="C364" s="15" t="inlineStr">
        <is>
          <t>4) Caffeine &amp; energy beverage</t>
        </is>
      </c>
      <c r="D364" s="32">
        <f>'M4 - Caffeine &amp; Energy'!I364</f>
        <v/>
      </c>
      <c r="E364" s="33">
        <f>'M4 - Caffeine &amp; Energy'!J364</f>
        <v/>
      </c>
      <c r="F364" s="31">
        <f>'M4 - Caffeine &amp; Energy'!K364</f>
        <v/>
      </c>
      <c r="G364" s="30">
        <f>'M4 - Caffeine &amp; Energy'!F364</f>
        <v/>
      </c>
      <c r="H364" s="31">
        <f>IF(AND(ISNUMBER('M4 - Caffeine &amp; Energy'!F364),ISNUMBER('M4 - Caffeine &amp; Energy'!K364)),'M4 - Caffeine &amp; Energy'!F364-'M4 - Caffeine &amp; Energy'!K364,"")</f>
        <v/>
      </c>
      <c r="I364" s="15" t="inlineStr">
        <is>
          <t>S&amp;S availability/depth vary by listing and time - confirm live.</t>
        </is>
      </c>
    </row>
    <row r="365" ht="26" customHeight="1">
      <c r="A365" s="15" t="inlineStr">
        <is>
          <t>Ghost</t>
        </is>
      </c>
      <c r="B365" s="15" t="inlineStr">
        <is>
          <t>Ghost Energy | Orange Cream | 8-pack 473mL</t>
        </is>
      </c>
      <c r="C365" s="15" t="inlineStr">
        <is>
          <t>4) Caffeine &amp; energy beverage</t>
        </is>
      </c>
      <c r="D365" s="32">
        <f>'M4 - Caffeine &amp; Energy'!I365</f>
        <v/>
      </c>
      <c r="E365" s="33">
        <f>'M4 - Caffeine &amp; Energy'!J365</f>
        <v/>
      </c>
      <c r="F365" s="31">
        <f>'M4 - Caffeine &amp; Energy'!K365</f>
        <v/>
      </c>
      <c r="G365" s="30">
        <f>'M4 - Caffeine &amp; Energy'!F365</f>
        <v/>
      </c>
      <c r="H365" s="31">
        <f>IF(AND(ISNUMBER('M4 - Caffeine &amp; Energy'!F365),ISNUMBER('M4 - Caffeine &amp; Energy'!K365)),'M4 - Caffeine &amp; Energy'!F365-'M4 - Caffeine &amp; Energy'!K365,"")</f>
        <v/>
      </c>
      <c r="I365" s="15" t="inlineStr">
        <is>
          <t>S&amp;S availability/depth vary by listing and time - confirm live.</t>
        </is>
      </c>
    </row>
    <row r="366" ht="26" customHeight="1">
      <c r="A366" s="15" t="inlineStr">
        <is>
          <t>Ghost</t>
        </is>
      </c>
      <c r="B366" s="15" t="inlineStr">
        <is>
          <t>Ghost Energy | Orange Cream | 12-pack 473mL</t>
        </is>
      </c>
      <c r="C366" s="15" t="inlineStr">
        <is>
          <t>4) Caffeine &amp; energy beverage</t>
        </is>
      </c>
      <c r="D366" s="32">
        <f>'M4 - Caffeine &amp; Energy'!I366</f>
        <v/>
      </c>
      <c r="E366" s="33">
        <f>'M4 - Caffeine &amp; Energy'!J366</f>
        <v/>
      </c>
      <c r="F366" s="31">
        <f>'M4 - Caffeine &amp; Energy'!K366</f>
        <v/>
      </c>
      <c r="G366" s="30">
        <f>'M4 - Caffeine &amp; Energy'!F366</f>
        <v/>
      </c>
      <c r="H366" s="31">
        <f>IF(AND(ISNUMBER('M4 - Caffeine &amp; Energy'!F366),ISNUMBER('M4 - Caffeine &amp; Energy'!K366)),'M4 - Caffeine &amp; Energy'!F366-'M4 - Caffeine &amp; Energy'!K366,"")</f>
        <v/>
      </c>
      <c r="I366" s="15" t="inlineStr">
        <is>
          <t>S&amp;S availability/depth vary by listing and time - confirm live.</t>
        </is>
      </c>
    </row>
    <row r="367" ht="26" customHeight="1">
      <c r="A367" s="15" t="inlineStr">
        <is>
          <t>Ghost</t>
        </is>
      </c>
      <c r="B367" s="15" t="inlineStr">
        <is>
          <t>Ghost Energy | Orange Cream | 18-pack 473mL</t>
        </is>
      </c>
      <c r="C367" s="15" t="inlineStr">
        <is>
          <t>4) Caffeine &amp; energy beverage</t>
        </is>
      </c>
      <c r="D367" s="32">
        <f>'M4 - Caffeine &amp; Energy'!I367</f>
        <v/>
      </c>
      <c r="E367" s="33">
        <f>'M4 - Caffeine &amp; Energy'!J367</f>
        <v/>
      </c>
      <c r="F367" s="31">
        <f>'M4 - Caffeine &amp; Energy'!K367</f>
        <v/>
      </c>
      <c r="G367" s="30">
        <f>'M4 - Caffeine &amp; Energy'!F367</f>
        <v/>
      </c>
      <c r="H367" s="31">
        <f>IF(AND(ISNUMBER('M4 - Caffeine &amp; Energy'!F367),ISNUMBER('M4 - Caffeine &amp; Energy'!K367)),'M4 - Caffeine &amp; Energy'!F367-'M4 - Caffeine &amp; Energy'!K367,"")</f>
        <v/>
      </c>
      <c r="I367" s="15" t="inlineStr">
        <is>
          <t>S&amp;S availability/depth vary by listing and time - confirm live.</t>
        </is>
      </c>
    </row>
    <row r="368" ht="26" customHeight="1">
      <c r="A368" s="15" t="inlineStr">
        <is>
          <t>Ghost</t>
        </is>
      </c>
      <c r="B368" s="15" t="inlineStr">
        <is>
          <t>Ghost Energy | Orange Cream | 24-pack 473mL</t>
        </is>
      </c>
      <c r="C368" s="15" t="inlineStr">
        <is>
          <t>4) Caffeine &amp; energy beverage</t>
        </is>
      </c>
      <c r="D368" s="32">
        <f>'M4 - Caffeine &amp; Energy'!I368</f>
        <v/>
      </c>
      <c r="E368" s="33">
        <f>'M4 - Caffeine &amp; Energy'!J368</f>
        <v/>
      </c>
      <c r="F368" s="31">
        <f>'M4 - Caffeine &amp; Energy'!K368</f>
        <v/>
      </c>
      <c r="G368" s="30">
        <f>'M4 - Caffeine &amp; Energy'!F368</f>
        <v/>
      </c>
      <c r="H368" s="31">
        <f>IF(AND(ISNUMBER('M4 - Caffeine &amp; Energy'!F368),ISNUMBER('M4 - Caffeine &amp; Energy'!K368)),'M4 - Caffeine &amp; Energy'!F368-'M4 - Caffeine &amp; Energy'!K368,"")</f>
        <v/>
      </c>
      <c r="I368" s="15" t="inlineStr">
        <is>
          <t>S&amp;S availability/depth vary by listing and time - confirm live.</t>
        </is>
      </c>
    </row>
    <row r="369" ht="26" customHeight="1">
      <c r="A369" s="15" t="inlineStr">
        <is>
          <t>ZOA</t>
        </is>
      </c>
      <c r="B369" s="15" t="inlineStr">
        <is>
          <t>ZOA Zero Sugar Energy | Wild Orange | single 473mL</t>
        </is>
      </c>
      <c r="C369" s="15" t="inlineStr">
        <is>
          <t>4) Caffeine &amp; energy beverage</t>
        </is>
      </c>
      <c r="D369" s="32">
        <f>'M4 - Caffeine &amp; Energy'!I369</f>
        <v/>
      </c>
      <c r="E369" s="33">
        <f>'M4 - Caffeine &amp; Energy'!J369</f>
        <v/>
      </c>
      <c r="F369" s="31">
        <f>'M4 - Caffeine &amp; Energy'!K369</f>
        <v/>
      </c>
      <c r="G369" s="30">
        <f>'M4 - Caffeine &amp; Energy'!F369</f>
        <v/>
      </c>
      <c r="H369" s="31">
        <f>IF(AND(ISNUMBER('M4 - Caffeine &amp; Energy'!F369),ISNUMBER('M4 - Caffeine &amp; Energy'!K369)),'M4 - Caffeine &amp; Energy'!F369-'M4 - Caffeine &amp; Energy'!K369,"")</f>
        <v/>
      </c>
      <c r="I369" s="15" t="inlineStr">
        <is>
          <t>S&amp;S availability/depth vary by listing and time - confirm live.</t>
        </is>
      </c>
    </row>
    <row r="370" ht="26" customHeight="1">
      <c r="A370" s="15" t="inlineStr">
        <is>
          <t>ZOA</t>
        </is>
      </c>
      <c r="B370" s="15" t="inlineStr">
        <is>
          <t>ZOA Zero Sugar Energy | Wild Orange | 8-pack 473mL</t>
        </is>
      </c>
      <c r="C370" s="15" t="inlineStr">
        <is>
          <t>4) Caffeine &amp; energy beverage</t>
        </is>
      </c>
      <c r="D370" s="32">
        <f>'M4 - Caffeine &amp; Energy'!I370</f>
        <v/>
      </c>
      <c r="E370" s="33">
        <f>'M4 - Caffeine &amp; Energy'!J370</f>
        <v/>
      </c>
      <c r="F370" s="31">
        <f>'M4 - Caffeine &amp; Energy'!K370</f>
        <v/>
      </c>
      <c r="G370" s="30">
        <f>'M4 - Caffeine &amp; Energy'!F370</f>
        <v/>
      </c>
      <c r="H370" s="31">
        <f>IF(AND(ISNUMBER('M4 - Caffeine &amp; Energy'!F370),ISNUMBER('M4 - Caffeine &amp; Energy'!K370)),'M4 - Caffeine &amp; Energy'!F370-'M4 - Caffeine &amp; Energy'!K370,"")</f>
        <v/>
      </c>
      <c r="I370" s="15" t="inlineStr">
        <is>
          <t>S&amp;S availability/depth vary by listing and time - confirm live.</t>
        </is>
      </c>
    </row>
    <row r="371" ht="26" customHeight="1">
      <c r="A371" s="15" t="inlineStr">
        <is>
          <t>ZOA</t>
        </is>
      </c>
      <c r="B371" s="15" t="inlineStr">
        <is>
          <t>ZOA Zero Sugar Energy | Wild Orange | 12-pack 473mL</t>
        </is>
      </c>
      <c r="C371" s="15" t="inlineStr">
        <is>
          <t>4) Caffeine &amp; energy beverage</t>
        </is>
      </c>
      <c r="D371" s="32">
        <f>'M4 - Caffeine &amp; Energy'!I371</f>
        <v/>
      </c>
      <c r="E371" s="33">
        <f>'M4 - Caffeine &amp; Energy'!J371</f>
        <v/>
      </c>
      <c r="F371" s="31">
        <f>'M4 - Caffeine &amp; Energy'!K371</f>
        <v/>
      </c>
      <c r="G371" s="30">
        <f>'M4 - Caffeine &amp; Energy'!F371</f>
        <v/>
      </c>
      <c r="H371" s="31">
        <f>IF(AND(ISNUMBER('M4 - Caffeine &amp; Energy'!F371),ISNUMBER('M4 - Caffeine &amp; Energy'!K371)),'M4 - Caffeine &amp; Energy'!F371-'M4 - Caffeine &amp; Energy'!K371,"")</f>
        <v/>
      </c>
      <c r="I371" s="15" t="inlineStr">
        <is>
          <t>S&amp;S availability/depth vary by listing and time - confirm live.</t>
        </is>
      </c>
    </row>
    <row r="372" ht="26" customHeight="1">
      <c r="A372" s="15" t="inlineStr">
        <is>
          <t>ZOA</t>
        </is>
      </c>
      <c r="B372" s="15" t="inlineStr">
        <is>
          <t>ZOA Zero Sugar Energy | Wild Orange | 18-pack 473mL</t>
        </is>
      </c>
      <c r="C372" s="15" t="inlineStr">
        <is>
          <t>4) Caffeine &amp; energy beverage</t>
        </is>
      </c>
      <c r="D372" s="32">
        <f>'M4 - Caffeine &amp; Energy'!I372</f>
        <v/>
      </c>
      <c r="E372" s="33">
        <f>'M4 - Caffeine &amp; Energy'!J372</f>
        <v/>
      </c>
      <c r="F372" s="31">
        <f>'M4 - Caffeine &amp; Energy'!K372</f>
        <v/>
      </c>
      <c r="G372" s="30">
        <f>'M4 - Caffeine &amp; Energy'!F372</f>
        <v/>
      </c>
      <c r="H372" s="31">
        <f>IF(AND(ISNUMBER('M4 - Caffeine &amp; Energy'!F372),ISNUMBER('M4 - Caffeine &amp; Energy'!K372)),'M4 - Caffeine &amp; Energy'!F372-'M4 - Caffeine &amp; Energy'!K372,"")</f>
        <v/>
      </c>
      <c r="I372" s="15" t="inlineStr">
        <is>
          <t>S&amp;S availability/depth vary by listing and time - confirm live.</t>
        </is>
      </c>
    </row>
    <row r="373" ht="26" customHeight="1">
      <c r="A373" s="15" t="inlineStr">
        <is>
          <t>ZOA</t>
        </is>
      </c>
      <c r="B373" s="15" t="inlineStr">
        <is>
          <t>ZOA Zero Sugar Energy | Wild Orange | 24-pack 473mL</t>
        </is>
      </c>
      <c r="C373" s="15" t="inlineStr">
        <is>
          <t>4) Caffeine &amp; energy beverage</t>
        </is>
      </c>
      <c r="D373" s="32">
        <f>'M4 - Caffeine &amp; Energy'!I373</f>
        <v/>
      </c>
      <c r="E373" s="33">
        <f>'M4 - Caffeine &amp; Energy'!J373</f>
        <v/>
      </c>
      <c r="F373" s="31">
        <f>'M4 - Caffeine &amp; Energy'!K373</f>
        <v/>
      </c>
      <c r="G373" s="30">
        <f>'M4 - Caffeine &amp; Energy'!F373</f>
        <v/>
      </c>
      <c r="H373" s="31">
        <f>IF(AND(ISNUMBER('M4 - Caffeine &amp; Energy'!F373),ISNUMBER('M4 - Caffeine &amp; Energy'!K373)),'M4 - Caffeine &amp; Energy'!F373-'M4 - Caffeine &amp; Energy'!K373,"")</f>
        <v/>
      </c>
      <c r="I373" s="15" t="inlineStr">
        <is>
          <t>S&amp;S availability/depth vary by listing and time - confirm live.</t>
        </is>
      </c>
    </row>
    <row r="374" ht="26" customHeight="1">
      <c r="A374" s="15" t="inlineStr">
        <is>
          <t>ZOA</t>
        </is>
      </c>
      <c r="B374" s="15" t="inlineStr">
        <is>
          <t>ZOA Zero Sugar Energy | Super Berry | single 473mL</t>
        </is>
      </c>
      <c r="C374" s="15" t="inlineStr">
        <is>
          <t>4) Caffeine &amp; energy beverage</t>
        </is>
      </c>
      <c r="D374" s="32">
        <f>'M4 - Caffeine &amp; Energy'!I374</f>
        <v/>
      </c>
      <c r="E374" s="33">
        <f>'M4 - Caffeine &amp; Energy'!J374</f>
        <v/>
      </c>
      <c r="F374" s="31">
        <f>'M4 - Caffeine &amp; Energy'!K374</f>
        <v/>
      </c>
      <c r="G374" s="30">
        <f>'M4 - Caffeine &amp; Energy'!F374</f>
        <v/>
      </c>
      <c r="H374" s="31">
        <f>IF(AND(ISNUMBER('M4 - Caffeine &amp; Energy'!F374),ISNUMBER('M4 - Caffeine &amp; Energy'!K374)),'M4 - Caffeine &amp; Energy'!F374-'M4 - Caffeine &amp; Energy'!K374,"")</f>
        <v/>
      </c>
      <c r="I374" s="15" t="inlineStr">
        <is>
          <t>S&amp;S availability/depth vary by listing and time - confirm live.</t>
        </is>
      </c>
    </row>
    <row r="375" ht="26" customHeight="1">
      <c r="A375" s="15" t="inlineStr">
        <is>
          <t>ZOA</t>
        </is>
      </c>
      <c r="B375" s="15" t="inlineStr">
        <is>
          <t>ZOA Zero Sugar Energy | Super Berry | 8-pack 473mL</t>
        </is>
      </c>
      <c r="C375" s="15" t="inlineStr">
        <is>
          <t>4) Caffeine &amp; energy beverage</t>
        </is>
      </c>
      <c r="D375" s="32">
        <f>'M4 - Caffeine &amp; Energy'!I375</f>
        <v/>
      </c>
      <c r="E375" s="33">
        <f>'M4 - Caffeine &amp; Energy'!J375</f>
        <v/>
      </c>
      <c r="F375" s="31">
        <f>'M4 - Caffeine &amp; Energy'!K375</f>
        <v/>
      </c>
      <c r="G375" s="30">
        <f>'M4 - Caffeine &amp; Energy'!F375</f>
        <v/>
      </c>
      <c r="H375" s="31">
        <f>IF(AND(ISNUMBER('M4 - Caffeine &amp; Energy'!F375),ISNUMBER('M4 - Caffeine &amp; Energy'!K375)),'M4 - Caffeine &amp; Energy'!F375-'M4 - Caffeine &amp; Energy'!K375,"")</f>
        <v/>
      </c>
      <c r="I375" s="15" t="inlineStr">
        <is>
          <t>S&amp;S availability/depth vary by listing and time - confirm live.</t>
        </is>
      </c>
    </row>
    <row r="376" ht="26" customHeight="1">
      <c r="A376" s="15" t="inlineStr">
        <is>
          <t>ZOA</t>
        </is>
      </c>
      <c r="B376" s="15" t="inlineStr">
        <is>
          <t>ZOA Zero Sugar Energy | Super Berry | 12-pack 473mL</t>
        </is>
      </c>
      <c r="C376" s="15" t="inlineStr">
        <is>
          <t>4) Caffeine &amp; energy beverage</t>
        </is>
      </c>
      <c r="D376" s="32">
        <f>'M4 - Caffeine &amp; Energy'!I376</f>
        <v/>
      </c>
      <c r="E376" s="33">
        <f>'M4 - Caffeine &amp; Energy'!J376</f>
        <v/>
      </c>
      <c r="F376" s="31">
        <f>'M4 - Caffeine &amp; Energy'!K376</f>
        <v/>
      </c>
      <c r="G376" s="30">
        <f>'M4 - Caffeine &amp; Energy'!F376</f>
        <v/>
      </c>
      <c r="H376" s="31">
        <f>IF(AND(ISNUMBER('M4 - Caffeine &amp; Energy'!F376),ISNUMBER('M4 - Caffeine &amp; Energy'!K376)),'M4 - Caffeine &amp; Energy'!F376-'M4 - Caffeine &amp; Energy'!K376,"")</f>
        <v/>
      </c>
      <c r="I376" s="15" t="inlineStr">
        <is>
          <t>S&amp;S availability/depth vary by listing and time - confirm live.</t>
        </is>
      </c>
    </row>
    <row r="377" ht="26" customHeight="1">
      <c r="A377" s="15" t="inlineStr">
        <is>
          <t>ZOA</t>
        </is>
      </c>
      <c r="B377" s="15" t="inlineStr">
        <is>
          <t>ZOA Zero Sugar Energy | Super Berry | 18-pack 473mL</t>
        </is>
      </c>
      <c r="C377" s="15" t="inlineStr">
        <is>
          <t>4) Caffeine &amp; energy beverage</t>
        </is>
      </c>
      <c r="D377" s="32">
        <f>'M4 - Caffeine &amp; Energy'!I377</f>
        <v/>
      </c>
      <c r="E377" s="33">
        <f>'M4 - Caffeine &amp; Energy'!J377</f>
        <v/>
      </c>
      <c r="F377" s="31">
        <f>'M4 - Caffeine &amp; Energy'!K377</f>
        <v/>
      </c>
      <c r="G377" s="30">
        <f>'M4 - Caffeine &amp; Energy'!F377</f>
        <v/>
      </c>
      <c r="H377" s="31">
        <f>IF(AND(ISNUMBER('M4 - Caffeine &amp; Energy'!F377),ISNUMBER('M4 - Caffeine &amp; Energy'!K377)),'M4 - Caffeine &amp; Energy'!F377-'M4 - Caffeine &amp; Energy'!K377,"")</f>
        <v/>
      </c>
      <c r="I377" s="15" t="inlineStr">
        <is>
          <t>S&amp;S availability/depth vary by listing and time - confirm live.</t>
        </is>
      </c>
    </row>
    <row r="378" ht="26" customHeight="1">
      <c r="A378" s="15" t="inlineStr">
        <is>
          <t>ZOA</t>
        </is>
      </c>
      <c r="B378" s="15" t="inlineStr">
        <is>
          <t>ZOA Zero Sugar Energy | Super Berry | 24-pack 473mL</t>
        </is>
      </c>
      <c r="C378" s="15" t="inlineStr">
        <is>
          <t>4) Caffeine &amp; energy beverage</t>
        </is>
      </c>
      <c r="D378" s="32">
        <f>'M4 - Caffeine &amp; Energy'!I378</f>
        <v/>
      </c>
      <c r="E378" s="33">
        <f>'M4 - Caffeine &amp; Energy'!J378</f>
        <v/>
      </c>
      <c r="F378" s="31">
        <f>'M4 - Caffeine &amp; Energy'!K378</f>
        <v/>
      </c>
      <c r="G378" s="30">
        <f>'M4 - Caffeine &amp; Energy'!F378</f>
        <v/>
      </c>
      <c r="H378" s="31">
        <f>IF(AND(ISNUMBER('M4 - Caffeine &amp; Energy'!F378),ISNUMBER('M4 - Caffeine &amp; Energy'!K378)),'M4 - Caffeine &amp; Energy'!F378-'M4 - Caffeine &amp; Energy'!K378,"")</f>
        <v/>
      </c>
      <c r="I378" s="15" t="inlineStr">
        <is>
          <t>S&amp;S availability/depth vary by listing and time - confirm live.</t>
        </is>
      </c>
    </row>
    <row r="379" ht="26" customHeight="1">
      <c r="A379" s="15" t="inlineStr">
        <is>
          <t>ZOA</t>
        </is>
      </c>
      <c r="B379" s="15" t="inlineStr">
        <is>
          <t>ZOA Zero Sugar Energy | Tropical Punch | single 473mL</t>
        </is>
      </c>
      <c r="C379" s="15" t="inlineStr">
        <is>
          <t>4) Caffeine &amp; energy beverage</t>
        </is>
      </c>
      <c r="D379" s="32">
        <f>'M4 - Caffeine &amp; Energy'!I379</f>
        <v/>
      </c>
      <c r="E379" s="33">
        <f>'M4 - Caffeine &amp; Energy'!J379</f>
        <v/>
      </c>
      <c r="F379" s="31">
        <f>'M4 - Caffeine &amp; Energy'!K379</f>
        <v/>
      </c>
      <c r="G379" s="30">
        <f>'M4 - Caffeine &amp; Energy'!F379</f>
        <v/>
      </c>
      <c r="H379" s="31">
        <f>IF(AND(ISNUMBER('M4 - Caffeine &amp; Energy'!F379),ISNUMBER('M4 - Caffeine &amp; Energy'!K379)),'M4 - Caffeine &amp; Energy'!F379-'M4 - Caffeine &amp; Energy'!K379,"")</f>
        <v/>
      </c>
      <c r="I379" s="15" t="inlineStr">
        <is>
          <t>S&amp;S availability/depth vary by listing and time - confirm live.</t>
        </is>
      </c>
    </row>
    <row r="380" ht="26" customHeight="1">
      <c r="A380" s="15" t="inlineStr">
        <is>
          <t>ZOA</t>
        </is>
      </c>
      <c r="B380" s="15" t="inlineStr">
        <is>
          <t>ZOA Zero Sugar Energy | Tropical Punch | 8-pack 473mL</t>
        </is>
      </c>
      <c r="C380" s="15" t="inlineStr">
        <is>
          <t>4) Caffeine &amp; energy beverage</t>
        </is>
      </c>
      <c r="D380" s="32">
        <f>'M4 - Caffeine &amp; Energy'!I380</f>
        <v/>
      </c>
      <c r="E380" s="33">
        <f>'M4 - Caffeine &amp; Energy'!J380</f>
        <v/>
      </c>
      <c r="F380" s="31">
        <f>'M4 - Caffeine &amp; Energy'!K380</f>
        <v/>
      </c>
      <c r="G380" s="30">
        <f>'M4 - Caffeine &amp; Energy'!F380</f>
        <v/>
      </c>
      <c r="H380" s="31">
        <f>IF(AND(ISNUMBER('M4 - Caffeine &amp; Energy'!F380),ISNUMBER('M4 - Caffeine &amp; Energy'!K380)),'M4 - Caffeine &amp; Energy'!F380-'M4 - Caffeine &amp; Energy'!K380,"")</f>
        <v/>
      </c>
      <c r="I380" s="15" t="inlineStr">
        <is>
          <t>S&amp;S availability/depth vary by listing and time - confirm live.</t>
        </is>
      </c>
    </row>
    <row r="381" ht="26" customHeight="1">
      <c r="A381" s="15" t="inlineStr">
        <is>
          <t>ZOA</t>
        </is>
      </c>
      <c r="B381" s="15" t="inlineStr">
        <is>
          <t>ZOA Zero Sugar Energy | Tropical Punch | 12-pack 473mL</t>
        </is>
      </c>
      <c r="C381" s="15" t="inlineStr">
        <is>
          <t>4) Caffeine &amp; energy beverage</t>
        </is>
      </c>
      <c r="D381" s="32">
        <f>'M4 - Caffeine &amp; Energy'!I381</f>
        <v/>
      </c>
      <c r="E381" s="33">
        <f>'M4 - Caffeine &amp; Energy'!J381</f>
        <v/>
      </c>
      <c r="F381" s="31">
        <f>'M4 - Caffeine &amp; Energy'!K381</f>
        <v/>
      </c>
      <c r="G381" s="30">
        <f>'M4 - Caffeine &amp; Energy'!F381</f>
        <v/>
      </c>
      <c r="H381" s="31">
        <f>IF(AND(ISNUMBER('M4 - Caffeine &amp; Energy'!F381),ISNUMBER('M4 - Caffeine &amp; Energy'!K381)),'M4 - Caffeine &amp; Energy'!F381-'M4 - Caffeine &amp; Energy'!K381,"")</f>
        <v/>
      </c>
      <c r="I381" s="15" t="inlineStr">
        <is>
          <t>S&amp;S availability/depth vary by listing and time - confirm live.</t>
        </is>
      </c>
    </row>
    <row r="382" ht="26" customHeight="1">
      <c r="A382" s="15" t="inlineStr">
        <is>
          <t>ZOA</t>
        </is>
      </c>
      <c r="B382" s="15" t="inlineStr">
        <is>
          <t>ZOA Zero Sugar Energy | Tropical Punch | 18-pack 473mL</t>
        </is>
      </c>
      <c r="C382" s="15" t="inlineStr">
        <is>
          <t>4) Caffeine &amp; energy beverage</t>
        </is>
      </c>
      <c r="D382" s="32">
        <f>'M4 - Caffeine &amp; Energy'!I382</f>
        <v/>
      </c>
      <c r="E382" s="33">
        <f>'M4 - Caffeine &amp; Energy'!J382</f>
        <v/>
      </c>
      <c r="F382" s="31">
        <f>'M4 - Caffeine &amp; Energy'!K382</f>
        <v/>
      </c>
      <c r="G382" s="30">
        <f>'M4 - Caffeine &amp; Energy'!F382</f>
        <v/>
      </c>
      <c r="H382" s="31">
        <f>IF(AND(ISNUMBER('M4 - Caffeine &amp; Energy'!F382),ISNUMBER('M4 - Caffeine &amp; Energy'!K382)),'M4 - Caffeine &amp; Energy'!F382-'M4 - Caffeine &amp; Energy'!K382,"")</f>
        <v/>
      </c>
      <c r="I382" s="15" t="inlineStr">
        <is>
          <t>S&amp;S availability/depth vary by listing and time - confirm live.</t>
        </is>
      </c>
    </row>
    <row r="383" ht="26" customHeight="1">
      <c r="A383" s="15" t="inlineStr">
        <is>
          <t>ZOA</t>
        </is>
      </c>
      <c r="B383" s="15" t="inlineStr">
        <is>
          <t>ZOA Zero Sugar Energy | Tropical Punch | 24-pack 473mL</t>
        </is>
      </c>
      <c r="C383" s="15" t="inlineStr">
        <is>
          <t>4) Caffeine &amp; energy beverage</t>
        </is>
      </c>
      <c r="D383" s="32">
        <f>'M4 - Caffeine &amp; Energy'!I383</f>
        <v/>
      </c>
      <c r="E383" s="33">
        <f>'M4 - Caffeine &amp; Energy'!J383</f>
        <v/>
      </c>
      <c r="F383" s="31">
        <f>'M4 - Caffeine &amp; Energy'!K383</f>
        <v/>
      </c>
      <c r="G383" s="30">
        <f>'M4 - Caffeine &amp; Energy'!F383</f>
        <v/>
      </c>
      <c r="H383" s="31">
        <f>IF(AND(ISNUMBER('M4 - Caffeine &amp; Energy'!F383),ISNUMBER('M4 - Caffeine &amp; Energy'!K383)),'M4 - Caffeine &amp; Energy'!F383-'M4 - Caffeine &amp; Energy'!K383,"")</f>
        <v/>
      </c>
      <c r="I383" s="15" t="inlineStr">
        <is>
          <t>S&amp;S availability/depth vary by listing and time - confirm live.</t>
        </is>
      </c>
    </row>
    <row r="384" ht="26" customHeight="1">
      <c r="A384" s="15" t="inlineStr">
        <is>
          <t>ZOA</t>
        </is>
      </c>
      <c r="B384" s="15" t="inlineStr">
        <is>
          <t>ZOA Zero Sugar Energy | White Peach | single 473mL</t>
        </is>
      </c>
      <c r="C384" s="15" t="inlineStr">
        <is>
          <t>4) Caffeine &amp; energy beverage</t>
        </is>
      </c>
      <c r="D384" s="32">
        <f>'M4 - Caffeine &amp; Energy'!I384</f>
        <v/>
      </c>
      <c r="E384" s="33">
        <f>'M4 - Caffeine &amp; Energy'!J384</f>
        <v/>
      </c>
      <c r="F384" s="31">
        <f>'M4 - Caffeine &amp; Energy'!K384</f>
        <v/>
      </c>
      <c r="G384" s="30">
        <f>'M4 - Caffeine &amp; Energy'!F384</f>
        <v/>
      </c>
      <c r="H384" s="31">
        <f>IF(AND(ISNUMBER('M4 - Caffeine &amp; Energy'!F384),ISNUMBER('M4 - Caffeine &amp; Energy'!K384)),'M4 - Caffeine &amp; Energy'!F384-'M4 - Caffeine &amp; Energy'!K384,"")</f>
        <v/>
      </c>
      <c r="I384" s="15" t="inlineStr">
        <is>
          <t>S&amp;S availability/depth vary by listing and time - confirm live.</t>
        </is>
      </c>
    </row>
    <row r="385" ht="26" customHeight="1">
      <c r="A385" s="15" t="inlineStr">
        <is>
          <t>ZOA</t>
        </is>
      </c>
      <c r="B385" s="15" t="inlineStr">
        <is>
          <t>ZOA Zero Sugar Energy | White Peach | 8-pack 473mL</t>
        </is>
      </c>
      <c r="C385" s="15" t="inlineStr">
        <is>
          <t>4) Caffeine &amp; energy beverage</t>
        </is>
      </c>
      <c r="D385" s="32">
        <f>'M4 - Caffeine &amp; Energy'!I385</f>
        <v/>
      </c>
      <c r="E385" s="33">
        <f>'M4 - Caffeine &amp; Energy'!J385</f>
        <v/>
      </c>
      <c r="F385" s="31">
        <f>'M4 - Caffeine &amp; Energy'!K385</f>
        <v/>
      </c>
      <c r="G385" s="30">
        <f>'M4 - Caffeine &amp; Energy'!F385</f>
        <v/>
      </c>
      <c r="H385" s="31">
        <f>IF(AND(ISNUMBER('M4 - Caffeine &amp; Energy'!F385),ISNUMBER('M4 - Caffeine &amp; Energy'!K385)),'M4 - Caffeine &amp; Energy'!F385-'M4 - Caffeine &amp; Energy'!K385,"")</f>
        <v/>
      </c>
      <c r="I385" s="15" t="inlineStr">
        <is>
          <t>S&amp;S availability/depth vary by listing and time - confirm live.</t>
        </is>
      </c>
    </row>
    <row r="386" ht="26" customHeight="1">
      <c r="A386" s="15" t="inlineStr">
        <is>
          <t>ZOA</t>
        </is>
      </c>
      <c r="B386" s="15" t="inlineStr">
        <is>
          <t>ZOA Zero Sugar Energy | White Peach | 12-pack 473mL</t>
        </is>
      </c>
      <c r="C386" s="15" t="inlineStr">
        <is>
          <t>4) Caffeine &amp; energy beverage</t>
        </is>
      </c>
      <c r="D386" s="32">
        <f>'M4 - Caffeine &amp; Energy'!I386</f>
        <v/>
      </c>
      <c r="E386" s="33">
        <f>'M4 - Caffeine &amp; Energy'!J386</f>
        <v/>
      </c>
      <c r="F386" s="31">
        <f>'M4 - Caffeine &amp; Energy'!K386</f>
        <v/>
      </c>
      <c r="G386" s="30">
        <f>'M4 - Caffeine &amp; Energy'!F386</f>
        <v/>
      </c>
      <c r="H386" s="31">
        <f>IF(AND(ISNUMBER('M4 - Caffeine &amp; Energy'!F386),ISNUMBER('M4 - Caffeine &amp; Energy'!K386)),'M4 - Caffeine &amp; Energy'!F386-'M4 - Caffeine &amp; Energy'!K386,"")</f>
        <v/>
      </c>
      <c r="I386" s="15" t="inlineStr">
        <is>
          <t>S&amp;S availability/depth vary by listing and time - confirm live.</t>
        </is>
      </c>
    </row>
    <row r="387" ht="26" customHeight="1">
      <c r="A387" s="15" t="inlineStr">
        <is>
          <t>ZOA</t>
        </is>
      </c>
      <c r="B387" s="15" t="inlineStr">
        <is>
          <t>ZOA Zero Sugar Energy | White Peach | 18-pack 473mL</t>
        </is>
      </c>
      <c r="C387" s="15" t="inlineStr">
        <is>
          <t>4) Caffeine &amp; energy beverage</t>
        </is>
      </c>
      <c r="D387" s="32">
        <f>'M4 - Caffeine &amp; Energy'!I387</f>
        <v/>
      </c>
      <c r="E387" s="33">
        <f>'M4 - Caffeine &amp; Energy'!J387</f>
        <v/>
      </c>
      <c r="F387" s="31">
        <f>'M4 - Caffeine &amp; Energy'!K387</f>
        <v/>
      </c>
      <c r="G387" s="30">
        <f>'M4 - Caffeine &amp; Energy'!F387</f>
        <v/>
      </c>
      <c r="H387" s="31">
        <f>IF(AND(ISNUMBER('M4 - Caffeine &amp; Energy'!F387),ISNUMBER('M4 - Caffeine &amp; Energy'!K387)),'M4 - Caffeine &amp; Energy'!F387-'M4 - Caffeine &amp; Energy'!K387,"")</f>
        <v/>
      </c>
      <c r="I387" s="15" t="inlineStr">
        <is>
          <t>S&amp;S availability/depth vary by listing and time - confirm live.</t>
        </is>
      </c>
    </row>
    <row r="388" ht="26" customHeight="1">
      <c r="A388" s="15" t="inlineStr">
        <is>
          <t>ZOA</t>
        </is>
      </c>
      <c r="B388" s="15" t="inlineStr">
        <is>
          <t>ZOA Zero Sugar Energy | White Peach | 24-pack 473mL</t>
        </is>
      </c>
      <c r="C388" s="15" t="inlineStr">
        <is>
          <t>4) Caffeine &amp; energy beverage</t>
        </is>
      </c>
      <c r="D388" s="32">
        <f>'M4 - Caffeine &amp; Energy'!I388</f>
        <v/>
      </c>
      <c r="E388" s="33">
        <f>'M4 - Caffeine &amp; Energy'!J388</f>
        <v/>
      </c>
      <c r="F388" s="31">
        <f>'M4 - Caffeine &amp; Energy'!K388</f>
        <v/>
      </c>
      <c r="G388" s="30">
        <f>'M4 - Caffeine &amp; Energy'!F388</f>
        <v/>
      </c>
      <c r="H388" s="31">
        <f>IF(AND(ISNUMBER('M4 - Caffeine &amp; Energy'!F388),ISNUMBER('M4 - Caffeine &amp; Energy'!K388)),'M4 - Caffeine &amp; Energy'!F388-'M4 - Caffeine &amp; Energy'!K388,"")</f>
        <v/>
      </c>
      <c r="I388" s="15" t="inlineStr">
        <is>
          <t>S&amp;S availability/depth vary by listing and time - confirm live.</t>
        </is>
      </c>
    </row>
    <row r="389" ht="26" customHeight="1">
      <c r="A389" s="15" t="inlineStr">
        <is>
          <t>ZOA</t>
        </is>
      </c>
      <c r="B389" s="15" t="inlineStr">
        <is>
          <t>ZOA Zero Sugar Energy | Lemon Lime | single 473mL</t>
        </is>
      </c>
      <c r="C389" s="15" t="inlineStr">
        <is>
          <t>4) Caffeine &amp; energy beverage</t>
        </is>
      </c>
      <c r="D389" s="32">
        <f>'M4 - Caffeine &amp; Energy'!I389</f>
        <v/>
      </c>
      <c r="E389" s="33">
        <f>'M4 - Caffeine &amp; Energy'!J389</f>
        <v/>
      </c>
      <c r="F389" s="31">
        <f>'M4 - Caffeine &amp; Energy'!K389</f>
        <v/>
      </c>
      <c r="G389" s="30">
        <f>'M4 - Caffeine &amp; Energy'!F389</f>
        <v/>
      </c>
      <c r="H389" s="31">
        <f>IF(AND(ISNUMBER('M4 - Caffeine &amp; Energy'!F389),ISNUMBER('M4 - Caffeine &amp; Energy'!K389)),'M4 - Caffeine &amp; Energy'!F389-'M4 - Caffeine &amp; Energy'!K389,"")</f>
        <v/>
      </c>
      <c r="I389" s="15" t="inlineStr">
        <is>
          <t>S&amp;S availability/depth vary by listing and time - confirm live.</t>
        </is>
      </c>
    </row>
    <row r="390" ht="26" customHeight="1">
      <c r="A390" s="15" t="inlineStr">
        <is>
          <t>ZOA</t>
        </is>
      </c>
      <c r="B390" s="15" t="inlineStr">
        <is>
          <t>ZOA Zero Sugar Energy | Lemon Lime | 8-pack 473mL</t>
        </is>
      </c>
      <c r="C390" s="15" t="inlineStr">
        <is>
          <t>4) Caffeine &amp; energy beverage</t>
        </is>
      </c>
      <c r="D390" s="32">
        <f>'M4 - Caffeine &amp; Energy'!I390</f>
        <v/>
      </c>
      <c r="E390" s="33">
        <f>'M4 - Caffeine &amp; Energy'!J390</f>
        <v/>
      </c>
      <c r="F390" s="31">
        <f>'M4 - Caffeine &amp; Energy'!K390</f>
        <v/>
      </c>
      <c r="G390" s="30">
        <f>'M4 - Caffeine &amp; Energy'!F390</f>
        <v/>
      </c>
      <c r="H390" s="31">
        <f>IF(AND(ISNUMBER('M4 - Caffeine &amp; Energy'!F390),ISNUMBER('M4 - Caffeine &amp; Energy'!K390)),'M4 - Caffeine &amp; Energy'!F390-'M4 - Caffeine &amp; Energy'!K390,"")</f>
        <v/>
      </c>
      <c r="I390" s="15" t="inlineStr">
        <is>
          <t>S&amp;S availability/depth vary by listing and time - confirm live.</t>
        </is>
      </c>
    </row>
    <row r="391" ht="26" customHeight="1">
      <c r="A391" s="15" t="inlineStr">
        <is>
          <t>ZOA</t>
        </is>
      </c>
      <c r="B391" s="15" t="inlineStr">
        <is>
          <t>ZOA Zero Sugar Energy | Lemon Lime | 12-pack 473mL</t>
        </is>
      </c>
      <c r="C391" s="15" t="inlineStr">
        <is>
          <t>4) Caffeine &amp; energy beverage</t>
        </is>
      </c>
      <c r="D391" s="32">
        <f>'M4 - Caffeine &amp; Energy'!I391</f>
        <v/>
      </c>
      <c r="E391" s="33">
        <f>'M4 - Caffeine &amp; Energy'!J391</f>
        <v/>
      </c>
      <c r="F391" s="31">
        <f>'M4 - Caffeine &amp; Energy'!K391</f>
        <v/>
      </c>
      <c r="G391" s="30">
        <f>'M4 - Caffeine &amp; Energy'!F391</f>
        <v/>
      </c>
      <c r="H391" s="31">
        <f>IF(AND(ISNUMBER('M4 - Caffeine &amp; Energy'!F391),ISNUMBER('M4 - Caffeine &amp; Energy'!K391)),'M4 - Caffeine &amp; Energy'!F391-'M4 - Caffeine &amp; Energy'!K391,"")</f>
        <v/>
      </c>
      <c r="I391" s="15" t="inlineStr">
        <is>
          <t>S&amp;S availability/depth vary by listing and time - confirm live.</t>
        </is>
      </c>
    </row>
    <row r="392" ht="26" customHeight="1">
      <c r="A392" s="15" t="inlineStr">
        <is>
          <t>ZOA</t>
        </is>
      </c>
      <c r="B392" s="15" t="inlineStr">
        <is>
          <t>ZOA Zero Sugar Energy | Lemon Lime | 18-pack 473mL</t>
        </is>
      </c>
      <c r="C392" s="15" t="inlineStr">
        <is>
          <t>4) Caffeine &amp; energy beverage</t>
        </is>
      </c>
      <c r="D392" s="32">
        <f>'M4 - Caffeine &amp; Energy'!I392</f>
        <v/>
      </c>
      <c r="E392" s="33">
        <f>'M4 - Caffeine &amp; Energy'!J392</f>
        <v/>
      </c>
      <c r="F392" s="31">
        <f>'M4 - Caffeine &amp; Energy'!K392</f>
        <v/>
      </c>
      <c r="G392" s="30">
        <f>'M4 - Caffeine &amp; Energy'!F392</f>
        <v/>
      </c>
      <c r="H392" s="31">
        <f>IF(AND(ISNUMBER('M4 - Caffeine &amp; Energy'!F392),ISNUMBER('M4 - Caffeine &amp; Energy'!K392)),'M4 - Caffeine &amp; Energy'!F392-'M4 - Caffeine &amp; Energy'!K392,"")</f>
        <v/>
      </c>
      <c r="I392" s="15" t="inlineStr">
        <is>
          <t>S&amp;S availability/depth vary by listing and time - confirm live.</t>
        </is>
      </c>
    </row>
    <row r="393" ht="26" customHeight="1">
      <c r="A393" s="15" t="inlineStr">
        <is>
          <t>ZOA</t>
        </is>
      </c>
      <c r="B393" s="15" t="inlineStr">
        <is>
          <t>ZOA Zero Sugar Energy | Lemon Lime | 24-pack 473mL</t>
        </is>
      </c>
      <c r="C393" s="15" t="inlineStr">
        <is>
          <t>4) Caffeine &amp; energy beverage</t>
        </is>
      </c>
      <c r="D393" s="32">
        <f>'M4 - Caffeine &amp; Energy'!I393</f>
        <v/>
      </c>
      <c r="E393" s="33">
        <f>'M4 - Caffeine &amp; Energy'!J393</f>
        <v/>
      </c>
      <c r="F393" s="31">
        <f>'M4 - Caffeine &amp; Energy'!K393</f>
        <v/>
      </c>
      <c r="G393" s="30">
        <f>'M4 - Caffeine &amp; Energy'!F393</f>
        <v/>
      </c>
      <c r="H393" s="31">
        <f>IF(AND(ISNUMBER('M4 - Caffeine &amp; Energy'!F393),ISNUMBER('M4 - Caffeine &amp; Energy'!K393)),'M4 - Caffeine &amp; Energy'!F393-'M4 - Caffeine &amp; Energy'!K393,"")</f>
        <v/>
      </c>
      <c r="I393" s="15" t="inlineStr">
        <is>
          <t>S&amp;S availability/depth vary by listing and time - confirm live.</t>
        </is>
      </c>
    </row>
    <row r="394" ht="26" customHeight="1">
      <c r="A394" s="15" t="inlineStr">
        <is>
          <t>Zevia</t>
        </is>
      </c>
      <c r="B394" s="15" t="inlineStr">
        <is>
          <t>Zevia Energy | Mango Ginger | single 355mL</t>
        </is>
      </c>
      <c r="C394" s="15" t="inlineStr">
        <is>
          <t>4) Caffeine &amp; energy beverage</t>
        </is>
      </c>
      <c r="D394" s="32">
        <f>'M4 - Caffeine &amp; Energy'!I394</f>
        <v/>
      </c>
      <c r="E394" s="33">
        <f>'M4 - Caffeine &amp; Energy'!J394</f>
        <v/>
      </c>
      <c r="F394" s="31">
        <f>'M4 - Caffeine &amp; Energy'!K394</f>
        <v/>
      </c>
      <c r="G394" s="30">
        <f>'M4 - Caffeine &amp; Energy'!F394</f>
        <v/>
      </c>
      <c r="H394" s="31">
        <f>IF(AND(ISNUMBER('M4 - Caffeine &amp; Energy'!F394),ISNUMBER('M4 - Caffeine &amp; Energy'!K394)),'M4 - Caffeine &amp; Energy'!F394-'M4 - Caffeine &amp; Energy'!K394,"")</f>
        <v/>
      </c>
      <c r="I394" s="15" t="inlineStr">
        <is>
          <t>S&amp;S availability/depth vary by listing and time - confirm live.</t>
        </is>
      </c>
    </row>
    <row r="395" ht="26" customHeight="1">
      <c r="A395" s="15" t="inlineStr">
        <is>
          <t>Zevia</t>
        </is>
      </c>
      <c r="B395" s="15" t="inlineStr">
        <is>
          <t>Zevia Energy | Mango Ginger | 8-pack 355mL</t>
        </is>
      </c>
      <c r="C395" s="15" t="inlineStr">
        <is>
          <t>4) Caffeine &amp; energy beverage</t>
        </is>
      </c>
      <c r="D395" s="32">
        <f>'M4 - Caffeine &amp; Energy'!I395</f>
        <v/>
      </c>
      <c r="E395" s="33">
        <f>'M4 - Caffeine &amp; Energy'!J395</f>
        <v/>
      </c>
      <c r="F395" s="31">
        <f>'M4 - Caffeine &amp; Energy'!K395</f>
        <v/>
      </c>
      <c r="G395" s="30">
        <f>'M4 - Caffeine &amp; Energy'!F395</f>
        <v/>
      </c>
      <c r="H395" s="31">
        <f>IF(AND(ISNUMBER('M4 - Caffeine &amp; Energy'!F395),ISNUMBER('M4 - Caffeine &amp; Energy'!K395)),'M4 - Caffeine &amp; Energy'!F395-'M4 - Caffeine &amp; Energy'!K395,"")</f>
        <v/>
      </c>
      <c r="I395" s="15" t="inlineStr">
        <is>
          <t>S&amp;S availability/depth vary by listing and time - confirm live.</t>
        </is>
      </c>
    </row>
    <row r="396" ht="26" customHeight="1">
      <c r="A396" s="15" t="inlineStr">
        <is>
          <t>Zevia</t>
        </is>
      </c>
      <c r="B396" s="15" t="inlineStr">
        <is>
          <t>Zevia Energy | Mango Ginger | 12-pack 355mL</t>
        </is>
      </c>
      <c r="C396" s="15" t="inlineStr">
        <is>
          <t>4) Caffeine &amp; energy beverage</t>
        </is>
      </c>
      <c r="D396" s="32">
        <f>'M4 - Caffeine &amp; Energy'!I396</f>
        <v/>
      </c>
      <c r="E396" s="33">
        <f>'M4 - Caffeine &amp; Energy'!J396</f>
        <v/>
      </c>
      <c r="F396" s="31">
        <f>'M4 - Caffeine &amp; Energy'!K396</f>
        <v/>
      </c>
      <c r="G396" s="30">
        <f>'M4 - Caffeine &amp; Energy'!F396</f>
        <v/>
      </c>
      <c r="H396" s="31">
        <f>IF(AND(ISNUMBER('M4 - Caffeine &amp; Energy'!F396),ISNUMBER('M4 - Caffeine &amp; Energy'!K396)),'M4 - Caffeine &amp; Energy'!F396-'M4 - Caffeine &amp; Energy'!K396,"")</f>
        <v/>
      </c>
      <c r="I396" s="15" t="inlineStr">
        <is>
          <t>S&amp;S availability/depth vary by listing and time - confirm live.</t>
        </is>
      </c>
    </row>
    <row r="397" ht="26" customHeight="1">
      <c r="A397" s="15" t="inlineStr">
        <is>
          <t>Zevia</t>
        </is>
      </c>
      <c r="B397" s="15" t="inlineStr">
        <is>
          <t>Zevia Energy | Mango Ginger | 15-pack 355mL</t>
        </is>
      </c>
      <c r="C397" s="15" t="inlineStr">
        <is>
          <t>4) Caffeine &amp; energy beverage</t>
        </is>
      </c>
      <c r="D397" s="32">
        <f>'M4 - Caffeine &amp; Energy'!I397</f>
        <v/>
      </c>
      <c r="E397" s="33">
        <f>'M4 - Caffeine &amp; Energy'!J397</f>
        <v/>
      </c>
      <c r="F397" s="31">
        <f>'M4 - Caffeine &amp; Energy'!K397</f>
        <v/>
      </c>
      <c r="G397" s="30">
        <f>'M4 - Caffeine &amp; Energy'!F397</f>
        <v/>
      </c>
      <c r="H397" s="31">
        <f>IF(AND(ISNUMBER('M4 - Caffeine &amp; Energy'!F397),ISNUMBER('M4 - Caffeine &amp; Energy'!K397)),'M4 - Caffeine &amp; Energy'!F397-'M4 - Caffeine &amp; Energy'!K397,"")</f>
        <v/>
      </c>
      <c r="I397" s="15" t="inlineStr">
        <is>
          <t>S&amp;S availability/depth vary by listing and time - confirm live.</t>
        </is>
      </c>
    </row>
    <row r="398" ht="26" customHeight="1">
      <c r="A398" s="15" t="inlineStr">
        <is>
          <t>Zevia</t>
        </is>
      </c>
      <c r="B398" s="15" t="inlineStr">
        <is>
          <t>Zevia Energy | Mango Ginger | 18-pack 355mL</t>
        </is>
      </c>
      <c r="C398" s="15" t="inlineStr">
        <is>
          <t>4) Caffeine &amp; energy beverage</t>
        </is>
      </c>
      <c r="D398" s="32">
        <f>'M4 - Caffeine &amp; Energy'!I398</f>
        <v/>
      </c>
      <c r="E398" s="33">
        <f>'M4 - Caffeine &amp; Energy'!J398</f>
        <v/>
      </c>
      <c r="F398" s="31">
        <f>'M4 - Caffeine &amp; Energy'!K398</f>
        <v/>
      </c>
      <c r="G398" s="30">
        <f>'M4 - Caffeine &amp; Energy'!F398</f>
        <v/>
      </c>
      <c r="H398" s="31">
        <f>IF(AND(ISNUMBER('M4 - Caffeine &amp; Energy'!F398),ISNUMBER('M4 - Caffeine &amp; Energy'!K398)),'M4 - Caffeine &amp; Energy'!F398-'M4 - Caffeine &amp; Energy'!K398,"")</f>
        <v/>
      </c>
      <c r="I398" s="15" t="inlineStr">
        <is>
          <t>S&amp;S availability/depth vary by listing and time - confirm live.</t>
        </is>
      </c>
    </row>
    <row r="399" ht="26" customHeight="1">
      <c r="A399" s="15" t="inlineStr">
        <is>
          <t>Zevia</t>
        </is>
      </c>
      <c r="B399" s="15" t="inlineStr">
        <is>
          <t>Zevia Energy | Mango Ginger | 24-pack 355mL</t>
        </is>
      </c>
      <c r="C399" s="15" t="inlineStr">
        <is>
          <t>4) Caffeine &amp; energy beverage</t>
        </is>
      </c>
      <c r="D399" s="32">
        <f>'M4 - Caffeine &amp; Energy'!I399</f>
        <v/>
      </c>
      <c r="E399" s="33">
        <f>'M4 - Caffeine &amp; Energy'!J399</f>
        <v/>
      </c>
      <c r="F399" s="31">
        <f>'M4 - Caffeine &amp; Energy'!K399</f>
        <v/>
      </c>
      <c r="G399" s="30">
        <f>'M4 - Caffeine &amp; Energy'!F399</f>
        <v/>
      </c>
      <c r="H399" s="31">
        <f>IF(AND(ISNUMBER('M4 - Caffeine &amp; Energy'!F399),ISNUMBER('M4 - Caffeine &amp; Energy'!K399)),'M4 - Caffeine &amp; Energy'!F399-'M4 - Caffeine &amp; Energy'!K399,"")</f>
        <v/>
      </c>
      <c r="I399" s="15" t="inlineStr">
        <is>
          <t>S&amp;S availability/depth vary by listing and time - confirm live.</t>
        </is>
      </c>
    </row>
    <row r="400" ht="26" customHeight="1">
      <c r="A400" s="15" t="inlineStr">
        <is>
          <t>Zevia</t>
        </is>
      </c>
      <c r="B400" s="15" t="inlineStr">
        <is>
          <t>Zevia Energy | Grapefruit | single 355mL</t>
        </is>
      </c>
      <c r="C400" s="15" t="inlineStr">
        <is>
          <t>4) Caffeine &amp; energy beverage</t>
        </is>
      </c>
      <c r="D400" s="32">
        <f>'M4 - Caffeine &amp; Energy'!I400</f>
        <v/>
      </c>
      <c r="E400" s="33">
        <f>'M4 - Caffeine &amp; Energy'!J400</f>
        <v/>
      </c>
      <c r="F400" s="31">
        <f>'M4 - Caffeine &amp; Energy'!K400</f>
        <v/>
      </c>
      <c r="G400" s="30">
        <f>'M4 - Caffeine &amp; Energy'!F400</f>
        <v/>
      </c>
      <c r="H400" s="31">
        <f>IF(AND(ISNUMBER('M4 - Caffeine &amp; Energy'!F400),ISNUMBER('M4 - Caffeine &amp; Energy'!K400)),'M4 - Caffeine &amp; Energy'!F400-'M4 - Caffeine &amp; Energy'!K400,"")</f>
        <v/>
      </c>
      <c r="I400" s="15" t="inlineStr">
        <is>
          <t>S&amp;S availability/depth vary by listing and time - confirm live.</t>
        </is>
      </c>
    </row>
    <row r="401" ht="26" customHeight="1">
      <c r="A401" s="15" t="inlineStr">
        <is>
          <t>Zevia</t>
        </is>
      </c>
      <c r="B401" s="15" t="inlineStr">
        <is>
          <t>Zevia Energy | Grapefruit | 8-pack 355mL</t>
        </is>
      </c>
      <c r="C401" s="15" t="inlineStr">
        <is>
          <t>4) Caffeine &amp; energy beverage</t>
        </is>
      </c>
      <c r="D401" s="32">
        <f>'M4 - Caffeine &amp; Energy'!I401</f>
        <v/>
      </c>
      <c r="E401" s="33">
        <f>'M4 - Caffeine &amp; Energy'!J401</f>
        <v/>
      </c>
      <c r="F401" s="31">
        <f>'M4 - Caffeine &amp; Energy'!K401</f>
        <v/>
      </c>
      <c r="G401" s="30">
        <f>'M4 - Caffeine &amp; Energy'!F401</f>
        <v/>
      </c>
      <c r="H401" s="31">
        <f>IF(AND(ISNUMBER('M4 - Caffeine &amp; Energy'!F401),ISNUMBER('M4 - Caffeine &amp; Energy'!K401)),'M4 - Caffeine &amp; Energy'!F401-'M4 - Caffeine &amp; Energy'!K401,"")</f>
        <v/>
      </c>
      <c r="I401" s="15" t="inlineStr">
        <is>
          <t>S&amp;S availability/depth vary by listing and time - confirm live.</t>
        </is>
      </c>
    </row>
    <row r="402" ht="26" customHeight="1">
      <c r="A402" s="15" t="inlineStr">
        <is>
          <t>Zevia</t>
        </is>
      </c>
      <c r="B402" s="15" t="inlineStr">
        <is>
          <t>Zevia Energy | Grapefruit | 12-pack 355mL</t>
        </is>
      </c>
      <c r="C402" s="15" t="inlineStr">
        <is>
          <t>4) Caffeine &amp; energy beverage</t>
        </is>
      </c>
      <c r="D402" s="32">
        <f>'M4 - Caffeine &amp; Energy'!I402</f>
        <v/>
      </c>
      <c r="E402" s="33">
        <f>'M4 - Caffeine &amp; Energy'!J402</f>
        <v/>
      </c>
      <c r="F402" s="31">
        <f>'M4 - Caffeine &amp; Energy'!K402</f>
        <v/>
      </c>
      <c r="G402" s="30">
        <f>'M4 - Caffeine &amp; Energy'!F402</f>
        <v/>
      </c>
      <c r="H402" s="31">
        <f>IF(AND(ISNUMBER('M4 - Caffeine &amp; Energy'!F402),ISNUMBER('M4 - Caffeine &amp; Energy'!K402)),'M4 - Caffeine &amp; Energy'!F402-'M4 - Caffeine &amp; Energy'!K402,"")</f>
        <v/>
      </c>
      <c r="I402" s="15" t="inlineStr">
        <is>
          <t>S&amp;S availability/depth vary by listing and time - confirm live.</t>
        </is>
      </c>
    </row>
    <row r="403" ht="26" customHeight="1">
      <c r="A403" s="15" t="inlineStr">
        <is>
          <t>Zevia</t>
        </is>
      </c>
      <c r="B403" s="15" t="inlineStr">
        <is>
          <t>Zevia Energy | Grapefruit | 15-pack 355mL</t>
        </is>
      </c>
      <c r="C403" s="15" t="inlineStr">
        <is>
          <t>4) Caffeine &amp; energy beverage</t>
        </is>
      </c>
      <c r="D403" s="32">
        <f>'M4 - Caffeine &amp; Energy'!I403</f>
        <v/>
      </c>
      <c r="E403" s="33">
        <f>'M4 - Caffeine &amp; Energy'!J403</f>
        <v/>
      </c>
      <c r="F403" s="31">
        <f>'M4 - Caffeine &amp; Energy'!K403</f>
        <v/>
      </c>
      <c r="G403" s="30">
        <f>'M4 - Caffeine &amp; Energy'!F403</f>
        <v/>
      </c>
      <c r="H403" s="31">
        <f>IF(AND(ISNUMBER('M4 - Caffeine &amp; Energy'!F403),ISNUMBER('M4 - Caffeine &amp; Energy'!K403)),'M4 - Caffeine &amp; Energy'!F403-'M4 - Caffeine &amp; Energy'!K403,"")</f>
        <v/>
      </c>
      <c r="I403" s="15" t="inlineStr">
        <is>
          <t>S&amp;S availability/depth vary by listing and time - confirm live.</t>
        </is>
      </c>
    </row>
    <row r="404" ht="26" customHeight="1">
      <c r="A404" s="15" t="inlineStr">
        <is>
          <t>Zevia</t>
        </is>
      </c>
      <c r="B404" s="15" t="inlineStr">
        <is>
          <t>Zevia Energy | Grapefruit | 18-pack 355mL</t>
        </is>
      </c>
      <c r="C404" s="15" t="inlineStr">
        <is>
          <t>4) Caffeine &amp; energy beverage</t>
        </is>
      </c>
      <c r="D404" s="32">
        <f>'M4 - Caffeine &amp; Energy'!I404</f>
        <v/>
      </c>
      <c r="E404" s="33">
        <f>'M4 - Caffeine &amp; Energy'!J404</f>
        <v/>
      </c>
      <c r="F404" s="31">
        <f>'M4 - Caffeine &amp; Energy'!K404</f>
        <v/>
      </c>
      <c r="G404" s="30">
        <f>'M4 - Caffeine &amp; Energy'!F404</f>
        <v/>
      </c>
      <c r="H404" s="31">
        <f>IF(AND(ISNUMBER('M4 - Caffeine &amp; Energy'!F404),ISNUMBER('M4 - Caffeine &amp; Energy'!K404)),'M4 - Caffeine &amp; Energy'!F404-'M4 - Caffeine &amp; Energy'!K404,"")</f>
        <v/>
      </c>
      <c r="I404" s="15" t="inlineStr">
        <is>
          <t>S&amp;S availability/depth vary by listing and time - confirm live.</t>
        </is>
      </c>
    </row>
    <row r="405" ht="26" customHeight="1">
      <c r="A405" s="15" t="inlineStr">
        <is>
          <t>Zevia</t>
        </is>
      </c>
      <c r="B405" s="15" t="inlineStr">
        <is>
          <t>Zevia Energy | Grapefruit | 24-pack 355mL</t>
        </is>
      </c>
      <c r="C405" s="15" t="inlineStr">
        <is>
          <t>4) Caffeine &amp; energy beverage</t>
        </is>
      </c>
      <c r="D405" s="32">
        <f>'M4 - Caffeine &amp; Energy'!I405</f>
        <v/>
      </c>
      <c r="E405" s="33">
        <f>'M4 - Caffeine &amp; Energy'!J405</f>
        <v/>
      </c>
      <c r="F405" s="31">
        <f>'M4 - Caffeine &amp; Energy'!K405</f>
        <v/>
      </c>
      <c r="G405" s="30">
        <f>'M4 - Caffeine &amp; Energy'!F405</f>
        <v/>
      </c>
      <c r="H405" s="31">
        <f>IF(AND(ISNUMBER('M4 - Caffeine &amp; Energy'!F405),ISNUMBER('M4 - Caffeine &amp; Energy'!K405)),'M4 - Caffeine &amp; Energy'!F405-'M4 - Caffeine &amp; Energy'!K405,"")</f>
        <v/>
      </c>
      <c r="I405" s="15" t="inlineStr">
        <is>
          <t>S&amp;S availability/depth vary by listing and time - confirm live.</t>
        </is>
      </c>
    </row>
    <row r="406" ht="26" customHeight="1">
      <c r="A406" s="15" t="inlineStr">
        <is>
          <t>Zevia</t>
        </is>
      </c>
      <c r="B406" s="15" t="inlineStr">
        <is>
          <t>Zevia Energy | Kola | single 355mL</t>
        </is>
      </c>
      <c r="C406" s="15" t="inlineStr">
        <is>
          <t>4) Caffeine &amp; energy beverage</t>
        </is>
      </c>
      <c r="D406" s="32">
        <f>'M4 - Caffeine &amp; Energy'!I406</f>
        <v/>
      </c>
      <c r="E406" s="33">
        <f>'M4 - Caffeine &amp; Energy'!J406</f>
        <v/>
      </c>
      <c r="F406" s="31">
        <f>'M4 - Caffeine &amp; Energy'!K406</f>
        <v/>
      </c>
      <c r="G406" s="30">
        <f>'M4 - Caffeine &amp; Energy'!F406</f>
        <v/>
      </c>
      <c r="H406" s="31">
        <f>IF(AND(ISNUMBER('M4 - Caffeine &amp; Energy'!F406),ISNUMBER('M4 - Caffeine &amp; Energy'!K406)),'M4 - Caffeine &amp; Energy'!F406-'M4 - Caffeine &amp; Energy'!K406,"")</f>
        <v/>
      </c>
      <c r="I406" s="15" t="inlineStr">
        <is>
          <t>S&amp;S availability/depth vary by listing and time - confirm live.</t>
        </is>
      </c>
    </row>
    <row r="407" ht="26" customHeight="1">
      <c r="A407" s="15" t="inlineStr">
        <is>
          <t>Zevia</t>
        </is>
      </c>
      <c r="B407" s="15" t="inlineStr">
        <is>
          <t>Zevia Energy | Kola | 8-pack 355mL</t>
        </is>
      </c>
      <c r="C407" s="15" t="inlineStr">
        <is>
          <t>4) Caffeine &amp; energy beverage</t>
        </is>
      </c>
      <c r="D407" s="32">
        <f>'M4 - Caffeine &amp; Energy'!I407</f>
        <v/>
      </c>
      <c r="E407" s="33">
        <f>'M4 - Caffeine &amp; Energy'!J407</f>
        <v/>
      </c>
      <c r="F407" s="31">
        <f>'M4 - Caffeine &amp; Energy'!K407</f>
        <v/>
      </c>
      <c r="G407" s="30">
        <f>'M4 - Caffeine &amp; Energy'!F407</f>
        <v/>
      </c>
      <c r="H407" s="31">
        <f>IF(AND(ISNUMBER('M4 - Caffeine &amp; Energy'!F407),ISNUMBER('M4 - Caffeine &amp; Energy'!K407)),'M4 - Caffeine &amp; Energy'!F407-'M4 - Caffeine &amp; Energy'!K407,"")</f>
        <v/>
      </c>
      <c r="I407" s="15" t="inlineStr">
        <is>
          <t>S&amp;S availability/depth vary by listing and time - confirm live.</t>
        </is>
      </c>
    </row>
    <row r="408" ht="26" customHeight="1">
      <c r="A408" s="15" t="inlineStr">
        <is>
          <t>Zevia</t>
        </is>
      </c>
      <c r="B408" s="15" t="inlineStr">
        <is>
          <t>Zevia Energy | Kola | 12-pack 355mL</t>
        </is>
      </c>
      <c r="C408" s="15" t="inlineStr">
        <is>
          <t>4) Caffeine &amp; energy beverage</t>
        </is>
      </c>
      <c r="D408" s="32">
        <f>'M4 - Caffeine &amp; Energy'!I408</f>
        <v/>
      </c>
      <c r="E408" s="33">
        <f>'M4 - Caffeine &amp; Energy'!J408</f>
        <v/>
      </c>
      <c r="F408" s="31">
        <f>'M4 - Caffeine &amp; Energy'!K408</f>
        <v/>
      </c>
      <c r="G408" s="30">
        <f>'M4 - Caffeine &amp; Energy'!F408</f>
        <v/>
      </c>
      <c r="H408" s="31">
        <f>IF(AND(ISNUMBER('M4 - Caffeine &amp; Energy'!F408),ISNUMBER('M4 - Caffeine &amp; Energy'!K408)),'M4 - Caffeine &amp; Energy'!F408-'M4 - Caffeine &amp; Energy'!K408,"")</f>
        <v/>
      </c>
      <c r="I408" s="15" t="inlineStr">
        <is>
          <t>S&amp;S availability/depth vary by listing and time - confirm live.</t>
        </is>
      </c>
    </row>
    <row r="409" ht="26" customHeight="1">
      <c r="A409" s="15" t="inlineStr">
        <is>
          <t>Zevia</t>
        </is>
      </c>
      <c r="B409" s="15" t="inlineStr">
        <is>
          <t>Zevia Energy | Kola | 15-pack 355mL</t>
        </is>
      </c>
      <c r="C409" s="15" t="inlineStr">
        <is>
          <t>4) Caffeine &amp; energy beverage</t>
        </is>
      </c>
      <c r="D409" s="32">
        <f>'M4 - Caffeine &amp; Energy'!I409</f>
        <v/>
      </c>
      <c r="E409" s="33">
        <f>'M4 - Caffeine &amp; Energy'!J409</f>
        <v/>
      </c>
      <c r="F409" s="31">
        <f>'M4 - Caffeine &amp; Energy'!K409</f>
        <v/>
      </c>
      <c r="G409" s="30">
        <f>'M4 - Caffeine &amp; Energy'!F409</f>
        <v/>
      </c>
      <c r="H409" s="31">
        <f>IF(AND(ISNUMBER('M4 - Caffeine &amp; Energy'!F409),ISNUMBER('M4 - Caffeine &amp; Energy'!K409)),'M4 - Caffeine &amp; Energy'!F409-'M4 - Caffeine &amp; Energy'!K409,"")</f>
        <v/>
      </c>
      <c r="I409" s="15" t="inlineStr">
        <is>
          <t>S&amp;S availability/depth vary by listing and time - confirm live.</t>
        </is>
      </c>
    </row>
    <row r="410" ht="26" customHeight="1">
      <c r="A410" s="15" t="inlineStr">
        <is>
          <t>Zevia</t>
        </is>
      </c>
      <c r="B410" s="15" t="inlineStr">
        <is>
          <t>Zevia Energy | Kola | 18-pack 355mL</t>
        </is>
      </c>
      <c r="C410" s="15" t="inlineStr">
        <is>
          <t>4) Caffeine &amp; energy beverage</t>
        </is>
      </c>
      <c r="D410" s="32">
        <f>'M4 - Caffeine &amp; Energy'!I410</f>
        <v/>
      </c>
      <c r="E410" s="33">
        <f>'M4 - Caffeine &amp; Energy'!J410</f>
        <v/>
      </c>
      <c r="F410" s="31">
        <f>'M4 - Caffeine &amp; Energy'!K410</f>
        <v/>
      </c>
      <c r="G410" s="30">
        <f>'M4 - Caffeine &amp; Energy'!F410</f>
        <v/>
      </c>
      <c r="H410" s="31">
        <f>IF(AND(ISNUMBER('M4 - Caffeine &amp; Energy'!F410),ISNUMBER('M4 - Caffeine &amp; Energy'!K410)),'M4 - Caffeine &amp; Energy'!F410-'M4 - Caffeine &amp; Energy'!K410,"")</f>
        <v/>
      </c>
      <c r="I410" s="15" t="inlineStr">
        <is>
          <t>S&amp;S availability/depth vary by listing and time - confirm live.</t>
        </is>
      </c>
    </row>
    <row r="411" ht="26" customHeight="1">
      <c r="A411" s="15" t="inlineStr">
        <is>
          <t>Zevia</t>
        </is>
      </c>
      <c r="B411" s="15" t="inlineStr">
        <is>
          <t>Zevia Energy | Kola | 24-pack 355mL</t>
        </is>
      </c>
      <c r="C411" s="15" t="inlineStr">
        <is>
          <t>4) Caffeine &amp; energy beverage</t>
        </is>
      </c>
      <c r="D411" s="32">
        <f>'M4 - Caffeine &amp; Energy'!I411</f>
        <v/>
      </c>
      <c r="E411" s="33">
        <f>'M4 - Caffeine &amp; Energy'!J411</f>
        <v/>
      </c>
      <c r="F411" s="31">
        <f>'M4 - Caffeine &amp; Energy'!K411</f>
        <v/>
      </c>
      <c r="G411" s="30">
        <f>'M4 - Caffeine &amp; Energy'!F411</f>
        <v/>
      </c>
      <c r="H411" s="31">
        <f>IF(AND(ISNUMBER('M4 - Caffeine &amp; Energy'!F411),ISNUMBER('M4 - Caffeine &amp; Energy'!K411)),'M4 - Caffeine &amp; Energy'!F411-'M4 - Caffeine &amp; Energy'!K411,"")</f>
        <v/>
      </c>
      <c r="I411" s="15" t="inlineStr">
        <is>
          <t>S&amp;S availability/depth vary by listing and time - confirm live.</t>
        </is>
      </c>
    </row>
    <row r="412" ht="26" customHeight="1">
      <c r="A412" s="15" t="inlineStr">
        <is>
          <t>Zevia</t>
        </is>
      </c>
      <c r="B412" s="15" t="inlineStr">
        <is>
          <t>Zevia Energy | Raspberry Lime | single 355mL</t>
        </is>
      </c>
      <c r="C412" s="15" t="inlineStr">
        <is>
          <t>4) Caffeine &amp; energy beverage</t>
        </is>
      </c>
      <c r="D412" s="32">
        <f>'M4 - Caffeine &amp; Energy'!I412</f>
        <v/>
      </c>
      <c r="E412" s="33">
        <f>'M4 - Caffeine &amp; Energy'!J412</f>
        <v/>
      </c>
      <c r="F412" s="31">
        <f>'M4 - Caffeine &amp; Energy'!K412</f>
        <v/>
      </c>
      <c r="G412" s="30">
        <f>'M4 - Caffeine &amp; Energy'!F412</f>
        <v/>
      </c>
      <c r="H412" s="31">
        <f>IF(AND(ISNUMBER('M4 - Caffeine &amp; Energy'!F412),ISNUMBER('M4 - Caffeine &amp; Energy'!K412)),'M4 - Caffeine &amp; Energy'!F412-'M4 - Caffeine &amp; Energy'!K412,"")</f>
        <v/>
      </c>
      <c r="I412" s="15" t="inlineStr">
        <is>
          <t>S&amp;S availability/depth vary by listing and time - confirm live.</t>
        </is>
      </c>
    </row>
    <row r="413" ht="26" customHeight="1">
      <c r="A413" s="15" t="inlineStr">
        <is>
          <t>Zevia</t>
        </is>
      </c>
      <c r="B413" s="15" t="inlineStr">
        <is>
          <t>Zevia Energy | Raspberry Lime | 8-pack 355mL</t>
        </is>
      </c>
      <c r="C413" s="15" t="inlineStr">
        <is>
          <t>4) Caffeine &amp; energy beverage</t>
        </is>
      </c>
      <c r="D413" s="32">
        <f>'M4 - Caffeine &amp; Energy'!I413</f>
        <v/>
      </c>
      <c r="E413" s="33">
        <f>'M4 - Caffeine &amp; Energy'!J413</f>
        <v/>
      </c>
      <c r="F413" s="31">
        <f>'M4 - Caffeine &amp; Energy'!K413</f>
        <v/>
      </c>
      <c r="G413" s="30">
        <f>'M4 - Caffeine &amp; Energy'!F413</f>
        <v/>
      </c>
      <c r="H413" s="31">
        <f>IF(AND(ISNUMBER('M4 - Caffeine &amp; Energy'!F413),ISNUMBER('M4 - Caffeine &amp; Energy'!K413)),'M4 - Caffeine &amp; Energy'!F413-'M4 - Caffeine &amp; Energy'!K413,"")</f>
        <v/>
      </c>
      <c r="I413" s="15" t="inlineStr">
        <is>
          <t>S&amp;S availability/depth vary by listing and time - confirm live.</t>
        </is>
      </c>
    </row>
    <row r="414" ht="26" customHeight="1">
      <c r="A414" s="15" t="inlineStr">
        <is>
          <t>Zevia</t>
        </is>
      </c>
      <c r="B414" s="15" t="inlineStr">
        <is>
          <t>Zevia Energy | Raspberry Lime | 12-pack 355mL</t>
        </is>
      </c>
      <c r="C414" s="15" t="inlineStr">
        <is>
          <t>4) Caffeine &amp; energy beverage</t>
        </is>
      </c>
      <c r="D414" s="32">
        <f>'M4 - Caffeine &amp; Energy'!I414</f>
        <v/>
      </c>
      <c r="E414" s="33">
        <f>'M4 - Caffeine &amp; Energy'!J414</f>
        <v/>
      </c>
      <c r="F414" s="31">
        <f>'M4 - Caffeine &amp; Energy'!K414</f>
        <v/>
      </c>
      <c r="G414" s="30">
        <f>'M4 - Caffeine &amp; Energy'!F414</f>
        <v/>
      </c>
      <c r="H414" s="31">
        <f>IF(AND(ISNUMBER('M4 - Caffeine &amp; Energy'!F414),ISNUMBER('M4 - Caffeine &amp; Energy'!K414)),'M4 - Caffeine &amp; Energy'!F414-'M4 - Caffeine &amp; Energy'!K414,"")</f>
        <v/>
      </c>
      <c r="I414" s="15" t="inlineStr">
        <is>
          <t>S&amp;S availability/depth vary by listing and time - confirm live.</t>
        </is>
      </c>
    </row>
    <row r="415" ht="26" customHeight="1">
      <c r="A415" s="15" t="inlineStr">
        <is>
          <t>Zevia</t>
        </is>
      </c>
      <c r="B415" s="15" t="inlineStr">
        <is>
          <t>Zevia Energy | Raspberry Lime | 15-pack 355mL</t>
        </is>
      </c>
      <c r="C415" s="15" t="inlineStr">
        <is>
          <t>4) Caffeine &amp; energy beverage</t>
        </is>
      </c>
      <c r="D415" s="32">
        <f>'M4 - Caffeine &amp; Energy'!I415</f>
        <v/>
      </c>
      <c r="E415" s="33">
        <f>'M4 - Caffeine &amp; Energy'!J415</f>
        <v/>
      </c>
      <c r="F415" s="31">
        <f>'M4 - Caffeine &amp; Energy'!K415</f>
        <v/>
      </c>
      <c r="G415" s="30">
        <f>'M4 - Caffeine &amp; Energy'!F415</f>
        <v/>
      </c>
      <c r="H415" s="31">
        <f>IF(AND(ISNUMBER('M4 - Caffeine &amp; Energy'!F415),ISNUMBER('M4 - Caffeine &amp; Energy'!K415)),'M4 - Caffeine &amp; Energy'!F415-'M4 - Caffeine &amp; Energy'!K415,"")</f>
        <v/>
      </c>
      <c r="I415" s="15" t="inlineStr">
        <is>
          <t>S&amp;S availability/depth vary by listing and time - confirm live.</t>
        </is>
      </c>
    </row>
    <row r="416" ht="26" customHeight="1">
      <c r="A416" s="15" t="inlineStr">
        <is>
          <t>Zevia</t>
        </is>
      </c>
      <c r="B416" s="15" t="inlineStr">
        <is>
          <t>Zevia Energy | Raspberry Lime | 18-pack 355mL</t>
        </is>
      </c>
      <c r="C416" s="15" t="inlineStr">
        <is>
          <t>4) Caffeine &amp; energy beverage</t>
        </is>
      </c>
      <c r="D416" s="32">
        <f>'M4 - Caffeine &amp; Energy'!I416</f>
        <v/>
      </c>
      <c r="E416" s="33">
        <f>'M4 - Caffeine &amp; Energy'!J416</f>
        <v/>
      </c>
      <c r="F416" s="31">
        <f>'M4 - Caffeine &amp; Energy'!K416</f>
        <v/>
      </c>
      <c r="G416" s="30">
        <f>'M4 - Caffeine &amp; Energy'!F416</f>
        <v/>
      </c>
      <c r="H416" s="31">
        <f>IF(AND(ISNUMBER('M4 - Caffeine &amp; Energy'!F416),ISNUMBER('M4 - Caffeine &amp; Energy'!K416)),'M4 - Caffeine &amp; Energy'!F416-'M4 - Caffeine &amp; Energy'!K416,"")</f>
        <v/>
      </c>
      <c r="I416" s="15" t="inlineStr">
        <is>
          <t>S&amp;S availability/depth vary by listing and time - confirm live.</t>
        </is>
      </c>
    </row>
    <row r="417" ht="26" customHeight="1">
      <c r="A417" s="15" t="inlineStr">
        <is>
          <t>Zevia</t>
        </is>
      </c>
      <c r="B417" s="15" t="inlineStr">
        <is>
          <t>Zevia Energy | Raspberry Lime | 24-pack 355mL</t>
        </is>
      </c>
      <c r="C417" s="15" t="inlineStr">
        <is>
          <t>4) Caffeine &amp; energy beverage</t>
        </is>
      </c>
      <c r="D417" s="32">
        <f>'M4 - Caffeine &amp; Energy'!I417</f>
        <v/>
      </c>
      <c r="E417" s="33">
        <f>'M4 - Caffeine &amp; Energy'!J417</f>
        <v/>
      </c>
      <c r="F417" s="31">
        <f>'M4 - Caffeine &amp; Energy'!K417</f>
        <v/>
      </c>
      <c r="G417" s="30">
        <f>'M4 - Caffeine &amp; Energy'!F417</f>
        <v/>
      </c>
      <c r="H417" s="31">
        <f>IF(AND(ISNUMBER('M4 - Caffeine &amp; Energy'!F417),ISNUMBER('M4 - Caffeine &amp; Energy'!K417)),'M4 - Caffeine &amp; Energy'!F417-'M4 - Caffeine &amp; Energy'!K417,"")</f>
        <v/>
      </c>
      <c r="I417" s="15" t="inlineStr">
        <is>
          <t>S&amp;S availability/depth vary by listing and time - confirm live.</t>
        </is>
      </c>
    </row>
    <row r="418" ht="26" customHeight="1">
      <c r="A418" s="15" t="inlineStr">
        <is>
          <t>Gatorade</t>
        </is>
      </c>
      <c r="B418" s="15" t="inlineStr">
        <is>
          <t>Gatorade Thirst Quencher | Cool Blue | single 591mL</t>
        </is>
      </c>
      <c r="C418" s="15" t="inlineStr">
        <is>
          <t>2) Electrolyte beverage (RTD)</t>
        </is>
      </c>
      <c r="D418" s="32">
        <f>'M2 - Electrolyte RTD'!I2</f>
        <v/>
      </c>
      <c r="E418" s="33">
        <f>'M2 - Electrolyte RTD'!J2</f>
        <v/>
      </c>
      <c r="F418" s="31">
        <f>'M2 - Electrolyte RTD'!K2</f>
        <v/>
      </c>
      <c r="G418" s="30">
        <f>'M2 - Electrolyte RTD'!F2</f>
        <v/>
      </c>
      <c r="H418" s="31">
        <f>IF(AND(ISNUMBER('M2 - Electrolyte RTD'!F2),ISNUMBER('M2 - Electrolyte RTD'!K2)),'M2 - Electrolyte RTD'!F2-'M2 - Electrolyte RTD'!K2,"")</f>
        <v/>
      </c>
      <c r="I418" s="15" t="inlineStr">
        <is>
          <t>S&amp;S availability/depth vary by listing and time - confirm live.</t>
        </is>
      </c>
    </row>
    <row r="419" ht="26" customHeight="1">
      <c r="A419" s="15" t="inlineStr">
        <is>
          <t>Gatorade</t>
        </is>
      </c>
      <c r="B419" s="15" t="inlineStr">
        <is>
          <t>Gatorade Thirst Quencher | Cool Blue | 6-pack 591mL</t>
        </is>
      </c>
      <c r="C419" s="15" t="inlineStr">
        <is>
          <t>2) Electrolyte beverage (RTD)</t>
        </is>
      </c>
      <c r="D419" s="32">
        <f>'M2 - Electrolyte RTD'!I3</f>
        <v/>
      </c>
      <c r="E419" s="33">
        <f>'M2 - Electrolyte RTD'!J3</f>
        <v/>
      </c>
      <c r="F419" s="31">
        <f>'M2 - Electrolyte RTD'!K3</f>
        <v/>
      </c>
      <c r="G419" s="30">
        <f>'M2 - Electrolyte RTD'!F3</f>
        <v/>
      </c>
      <c r="H419" s="31">
        <f>IF(AND(ISNUMBER('M2 - Electrolyte RTD'!F3),ISNUMBER('M2 - Electrolyte RTD'!K3)),'M2 - Electrolyte RTD'!F3-'M2 - Electrolyte RTD'!K3,"")</f>
        <v/>
      </c>
      <c r="I419" s="15" t="inlineStr">
        <is>
          <t>S&amp;S availability/depth vary by listing and time - confirm live.</t>
        </is>
      </c>
    </row>
    <row r="420" ht="26" customHeight="1">
      <c r="A420" s="15" t="inlineStr">
        <is>
          <t>Gatorade</t>
        </is>
      </c>
      <c r="B420" s="15" t="inlineStr">
        <is>
          <t>Gatorade Thirst Quencher | Cool Blue | 12-pack 591mL</t>
        </is>
      </c>
      <c r="C420" s="15" t="inlineStr">
        <is>
          <t>2) Electrolyte beverage (RTD)</t>
        </is>
      </c>
      <c r="D420" s="32">
        <f>'M2 - Electrolyte RTD'!I4</f>
        <v/>
      </c>
      <c r="E420" s="33">
        <f>'M2 - Electrolyte RTD'!J4</f>
        <v/>
      </c>
      <c r="F420" s="31">
        <f>'M2 - Electrolyte RTD'!K4</f>
        <v/>
      </c>
      <c r="G420" s="30">
        <f>'M2 - Electrolyte RTD'!F4</f>
        <v/>
      </c>
      <c r="H420" s="31">
        <f>IF(AND(ISNUMBER('M2 - Electrolyte RTD'!F4),ISNUMBER('M2 - Electrolyte RTD'!K4)),'M2 - Electrolyte RTD'!F4-'M2 - Electrolyte RTD'!K4,"")</f>
        <v/>
      </c>
      <c r="I420" s="15" t="inlineStr">
        <is>
          <t>S&amp;S availability/depth vary by listing and time - confirm live.</t>
        </is>
      </c>
    </row>
    <row r="421" ht="26" customHeight="1">
      <c r="A421" s="15" t="inlineStr">
        <is>
          <t>Gatorade</t>
        </is>
      </c>
      <c r="B421" s="15" t="inlineStr">
        <is>
          <t>Gatorade Thirst Quencher | Cool Blue | 24-pack 591mL</t>
        </is>
      </c>
      <c r="C421" s="15" t="inlineStr">
        <is>
          <t>2) Electrolyte beverage (RTD)</t>
        </is>
      </c>
      <c r="D421" s="32">
        <f>'M2 - Electrolyte RTD'!I5</f>
        <v/>
      </c>
      <c r="E421" s="33">
        <f>'M2 - Electrolyte RTD'!J5</f>
        <v/>
      </c>
      <c r="F421" s="31">
        <f>'M2 - Electrolyte RTD'!K5</f>
        <v/>
      </c>
      <c r="G421" s="30">
        <f>'M2 - Electrolyte RTD'!F5</f>
        <v/>
      </c>
      <c r="H421" s="31">
        <f>IF(AND(ISNUMBER('M2 - Electrolyte RTD'!F5),ISNUMBER('M2 - Electrolyte RTD'!K5)),'M2 - Electrolyte RTD'!F5-'M2 - Electrolyte RTD'!K5,"")</f>
        <v/>
      </c>
      <c r="I421" s="15" t="inlineStr">
        <is>
          <t>S&amp;S availability/depth vary by listing and time - confirm live.</t>
        </is>
      </c>
    </row>
    <row r="422" ht="26" customHeight="1">
      <c r="A422" s="15" t="inlineStr">
        <is>
          <t>Gatorade</t>
        </is>
      </c>
      <c r="B422" s="15" t="inlineStr">
        <is>
          <t>Gatorade Thirst Quencher | Fruit Punch | single 591mL</t>
        </is>
      </c>
      <c r="C422" s="15" t="inlineStr">
        <is>
          <t>2) Electrolyte beverage (RTD)</t>
        </is>
      </c>
      <c r="D422" s="32">
        <f>'M2 - Electrolyte RTD'!I6</f>
        <v/>
      </c>
      <c r="E422" s="33">
        <f>'M2 - Electrolyte RTD'!J6</f>
        <v/>
      </c>
      <c r="F422" s="31">
        <f>'M2 - Electrolyte RTD'!K6</f>
        <v/>
      </c>
      <c r="G422" s="30">
        <f>'M2 - Electrolyte RTD'!F6</f>
        <v/>
      </c>
      <c r="H422" s="31">
        <f>IF(AND(ISNUMBER('M2 - Electrolyte RTD'!F6),ISNUMBER('M2 - Electrolyte RTD'!K6)),'M2 - Electrolyte RTD'!F6-'M2 - Electrolyte RTD'!K6,"")</f>
        <v/>
      </c>
      <c r="I422" s="15" t="inlineStr">
        <is>
          <t>S&amp;S availability/depth vary by listing and time - confirm live.</t>
        </is>
      </c>
    </row>
    <row r="423" ht="26" customHeight="1">
      <c r="A423" s="15" t="inlineStr">
        <is>
          <t>Gatorade</t>
        </is>
      </c>
      <c r="B423" s="15" t="inlineStr">
        <is>
          <t>Gatorade Thirst Quencher | Fruit Punch | 6-pack 591mL</t>
        </is>
      </c>
      <c r="C423" s="15" t="inlineStr">
        <is>
          <t>2) Electrolyte beverage (RTD)</t>
        </is>
      </c>
      <c r="D423" s="32">
        <f>'M2 - Electrolyte RTD'!I7</f>
        <v/>
      </c>
      <c r="E423" s="33">
        <f>'M2 - Electrolyte RTD'!J7</f>
        <v/>
      </c>
      <c r="F423" s="31">
        <f>'M2 - Electrolyte RTD'!K7</f>
        <v/>
      </c>
      <c r="G423" s="30">
        <f>'M2 - Electrolyte RTD'!F7</f>
        <v/>
      </c>
      <c r="H423" s="31">
        <f>IF(AND(ISNUMBER('M2 - Electrolyte RTD'!F7),ISNUMBER('M2 - Electrolyte RTD'!K7)),'M2 - Electrolyte RTD'!F7-'M2 - Electrolyte RTD'!K7,"")</f>
        <v/>
      </c>
      <c r="I423" s="15" t="inlineStr">
        <is>
          <t>S&amp;S availability/depth vary by listing and time - confirm live.</t>
        </is>
      </c>
    </row>
    <row r="424" ht="26" customHeight="1">
      <c r="A424" s="15" t="inlineStr">
        <is>
          <t>Gatorade</t>
        </is>
      </c>
      <c r="B424" s="15" t="inlineStr">
        <is>
          <t>Gatorade Thirst Quencher | Fruit Punch | 12-pack 591mL</t>
        </is>
      </c>
      <c r="C424" s="15" t="inlineStr">
        <is>
          <t>2) Electrolyte beverage (RTD)</t>
        </is>
      </c>
      <c r="D424" s="32">
        <f>'M2 - Electrolyte RTD'!I8</f>
        <v/>
      </c>
      <c r="E424" s="33">
        <f>'M2 - Electrolyte RTD'!J8</f>
        <v/>
      </c>
      <c r="F424" s="31">
        <f>'M2 - Electrolyte RTD'!K8</f>
        <v/>
      </c>
      <c r="G424" s="30">
        <f>'M2 - Electrolyte RTD'!F8</f>
        <v/>
      </c>
      <c r="H424" s="31">
        <f>IF(AND(ISNUMBER('M2 - Electrolyte RTD'!F8),ISNUMBER('M2 - Electrolyte RTD'!K8)),'M2 - Electrolyte RTD'!F8-'M2 - Electrolyte RTD'!K8,"")</f>
        <v/>
      </c>
      <c r="I424" s="15" t="inlineStr">
        <is>
          <t>S&amp;S availability/depth vary by listing and time - confirm live.</t>
        </is>
      </c>
    </row>
    <row r="425" ht="26" customHeight="1">
      <c r="A425" s="15" t="inlineStr">
        <is>
          <t>Gatorade</t>
        </is>
      </c>
      <c r="B425" s="15" t="inlineStr">
        <is>
          <t>Gatorade Thirst Quencher | Fruit Punch | 24-pack 591mL</t>
        </is>
      </c>
      <c r="C425" s="15" t="inlineStr">
        <is>
          <t>2) Electrolyte beverage (RTD)</t>
        </is>
      </c>
      <c r="D425" s="32">
        <f>'M2 - Electrolyte RTD'!I9</f>
        <v/>
      </c>
      <c r="E425" s="33">
        <f>'M2 - Electrolyte RTD'!J9</f>
        <v/>
      </c>
      <c r="F425" s="31">
        <f>'M2 - Electrolyte RTD'!K9</f>
        <v/>
      </c>
      <c r="G425" s="30">
        <f>'M2 - Electrolyte RTD'!F9</f>
        <v/>
      </c>
      <c r="H425" s="31">
        <f>IF(AND(ISNUMBER('M2 - Electrolyte RTD'!F9),ISNUMBER('M2 - Electrolyte RTD'!K9)),'M2 - Electrolyte RTD'!F9-'M2 - Electrolyte RTD'!K9,"")</f>
        <v/>
      </c>
      <c r="I425" s="15" t="inlineStr">
        <is>
          <t>S&amp;S availability/depth vary by listing and time - confirm live.</t>
        </is>
      </c>
    </row>
    <row r="426" ht="26" customHeight="1">
      <c r="A426" s="15" t="inlineStr">
        <is>
          <t>Gatorade</t>
        </is>
      </c>
      <c r="B426" s="15" t="inlineStr">
        <is>
          <t>Gatorade Thirst Quencher | Glacier Freeze | single 591mL</t>
        </is>
      </c>
      <c r="C426" s="15" t="inlineStr">
        <is>
          <t>2) Electrolyte beverage (RTD)</t>
        </is>
      </c>
      <c r="D426" s="32">
        <f>'M2 - Electrolyte RTD'!I10</f>
        <v/>
      </c>
      <c r="E426" s="33">
        <f>'M2 - Electrolyte RTD'!J10</f>
        <v/>
      </c>
      <c r="F426" s="31">
        <f>'M2 - Electrolyte RTD'!K10</f>
        <v/>
      </c>
      <c r="G426" s="30">
        <f>'M2 - Electrolyte RTD'!F10</f>
        <v/>
      </c>
      <c r="H426" s="31">
        <f>IF(AND(ISNUMBER('M2 - Electrolyte RTD'!F10),ISNUMBER('M2 - Electrolyte RTD'!K10)),'M2 - Electrolyte RTD'!F10-'M2 - Electrolyte RTD'!K10,"")</f>
        <v/>
      </c>
      <c r="I426" s="15" t="inlineStr">
        <is>
          <t>S&amp;S availability/depth vary by listing and time - confirm live.</t>
        </is>
      </c>
    </row>
    <row r="427" ht="26" customHeight="1">
      <c r="A427" s="15" t="inlineStr">
        <is>
          <t>Gatorade</t>
        </is>
      </c>
      <c r="B427" s="15" t="inlineStr">
        <is>
          <t>Gatorade Thirst Quencher | Glacier Freeze | 6-pack 591mL</t>
        </is>
      </c>
      <c r="C427" s="15" t="inlineStr">
        <is>
          <t>2) Electrolyte beverage (RTD)</t>
        </is>
      </c>
      <c r="D427" s="32">
        <f>'M2 - Electrolyte RTD'!I11</f>
        <v/>
      </c>
      <c r="E427" s="33">
        <f>'M2 - Electrolyte RTD'!J11</f>
        <v/>
      </c>
      <c r="F427" s="31">
        <f>'M2 - Electrolyte RTD'!K11</f>
        <v/>
      </c>
      <c r="G427" s="30">
        <f>'M2 - Electrolyte RTD'!F11</f>
        <v/>
      </c>
      <c r="H427" s="31">
        <f>IF(AND(ISNUMBER('M2 - Electrolyte RTD'!F11),ISNUMBER('M2 - Electrolyte RTD'!K11)),'M2 - Electrolyte RTD'!F11-'M2 - Electrolyte RTD'!K11,"")</f>
        <v/>
      </c>
      <c r="I427" s="15" t="inlineStr">
        <is>
          <t>S&amp;S availability/depth vary by listing and time - confirm live.</t>
        </is>
      </c>
    </row>
    <row r="428" ht="26" customHeight="1">
      <c r="A428" s="15" t="inlineStr">
        <is>
          <t>Gatorade</t>
        </is>
      </c>
      <c r="B428" s="15" t="inlineStr">
        <is>
          <t>Gatorade Thirst Quencher | Glacier Freeze | 12-pack 591mL</t>
        </is>
      </c>
      <c r="C428" s="15" t="inlineStr">
        <is>
          <t>2) Electrolyte beverage (RTD)</t>
        </is>
      </c>
      <c r="D428" s="32">
        <f>'M2 - Electrolyte RTD'!I12</f>
        <v/>
      </c>
      <c r="E428" s="33">
        <f>'M2 - Electrolyte RTD'!J12</f>
        <v/>
      </c>
      <c r="F428" s="31">
        <f>'M2 - Electrolyte RTD'!K12</f>
        <v/>
      </c>
      <c r="G428" s="30">
        <f>'M2 - Electrolyte RTD'!F12</f>
        <v/>
      </c>
      <c r="H428" s="31">
        <f>IF(AND(ISNUMBER('M2 - Electrolyte RTD'!F12),ISNUMBER('M2 - Electrolyte RTD'!K12)),'M2 - Electrolyte RTD'!F12-'M2 - Electrolyte RTD'!K12,"")</f>
        <v/>
      </c>
      <c r="I428" s="15" t="inlineStr">
        <is>
          <t>S&amp;S availability/depth vary by listing and time - confirm live.</t>
        </is>
      </c>
    </row>
    <row r="429" ht="26" customHeight="1">
      <c r="A429" s="15" t="inlineStr">
        <is>
          <t>Gatorade</t>
        </is>
      </c>
      <c r="B429" s="15" t="inlineStr">
        <is>
          <t>Gatorade Thirst Quencher | Glacier Freeze | 24-pack 591mL</t>
        </is>
      </c>
      <c r="C429" s="15" t="inlineStr">
        <is>
          <t>2) Electrolyte beverage (RTD)</t>
        </is>
      </c>
      <c r="D429" s="32">
        <f>'M2 - Electrolyte RTD'!I13</f>
        <v/>
      </c>
      <c r="E429" s="33">
        <f>'M2 - Electrolyte RTD'!J13</f>
        <v/>
      </c>
      <c r="F429" s="31">
        <f>'M2 - Electrolyte RTD'!K13</f>
        <v/>
      </c>
      <c r="G429" s="30">
        <f>'M2 - Electrolyte RTD'!F13</f>
        <v/>
      </c>
      <c r="H429" s="31">
        <f>IF(AND(ISNUMBER('M2 - Electrolyte RTD'!F13),ISNUMBER('M2 - Electrolyte RTD'!K13)),'M2 - Electrolyte RTD'!F13-'M2 - Electrolyte RTD'!K13,"")</f>
        <v/>
      </c>
      <c r="I429" s="15" t="inlineStr">
        <is>
          <t>S&amp;S availability/depth vary by listing and time - confirm live.</t>
        </is>
      </c>
    </row>
    <row r="430" ht="26" customHeight="1">
      <c r="A430" s="15" t="inlineStr">
        <is>
          <t>Gatorade</t>
        </is>
      </c>
      <c r="B430" s="15" t="inlineStr">
        <is>
          <t>Gatorade Thirst Quencher | Lemon-Lime | single 591mL</t>
        </is>
      </c>
      <c r="C430" s="15" t="inlineStr">
        <is>
          <t>2) Electrolyte beverage (RTD)</t>
        </is>
      </c>
      <c r="D430" s="32">
        <f>'M2 - Electrolyte RTD'!I14</f>
        <v/>
      </c>
      <c r="E430" s="33">
        <f>'M2 - Electrolyte RTD'!J14</f>
        <v/>
      </c>
      <c r="F430" s="31">
        <f>'M2 - Electrolyte RTD'!K14</f>
        <v/>
      </c>
      <c r="G430" s="30">
        <f>'M2 - Electrolyte RTD'!F14</f>
        <v/>
      </c>
      <c r="H430" s="31">
        <f>IF(AND(ISNUMBER('M2 - Electrolyte RTD'!F14),ISNUMBER('M2 - Electrolyte RTD'!K14)),'M2 - Electrolyte RTD'!F14-'M2 - Electrolyte RTD'!K14,"")</f>
        <v/>
      </c>
      <c r="I430" s="15" t="inlineStr">
        <is>
          <t>S&amp;S availability/depth vary by listing and time - confirm live.</t>
        </is>
      </c>
    </row>
    <row r="431" ht="26" customHeight="1">
      <c r="A431" s="15" t="inlineStr">
        <is>
          <t>Gatorade</t>
        </is>
      </c>
      <c r="B431" s="15" t="inlineStr">
        <is>
          <t>Gatorade Thirst Quencher | Lemon-Lime | 6-pack 591mL</t>
        </is>
      </c>
      <c r="C431" s="15" t="inlineStr">
        <is>
          <t>2) Electrolyte beverage (RTD)</t>
        </is>
      </c>
      <c r="D431" s="32">
        <f>'M2 - Electrolyte RTD'!I15</f>
        <v/>
      </c>
      <c r="E431" s="33">
        <f>'M2 - Electrolyte RTD'!J15</f>
        <v/>
      </c>
      <c r="F431" s="31">
        <f>'M2 - Electrolyte RTD'!K15</f>
        <v/>
      </c>
      <c r="G431" s="30">
        <f>'M2 - Electrolyte RTD'!F15</f>
        <v/>
      </c>
      <c r="H431" s="31">
        <f>IF(AND(ISNUMBER('M2 - Electrolyte RTD'!F15),ISNUMBER('M2 - Electrolyte RTD'!K15)),'M2 - Electrolyte RTD'!F15-'M2 - Electrolyte RTD'!K15,"")</f>
        <v/>
      </c>
      <c r="I431" s="15" t="inlineStr">
        <is>
          <t>S&amp;S availability/depth vary by listing and time - confirm live.</t>
        </is>
      </c>
    </row>
    <row r="432" ht="26" customHeight="1">
      <c r="A432" s="15" t="inlineStr">
        <is>
          <t>Gatorade</t>
        </is>
      </c>
      <c r="B432" s="15" t="inlineStr">
        <is>
          <t>Gatorade Thirst Quencher | Lemon-Lime | 12-pack 591mL</t>
        </is>
      </c>
      <c r="C432" s="15" t="inlineStr">
        <is>
          <t>2) Electrolyte beverage (RTD)</t>
        </is>
      </c>
      <c r="D432" s="32">
        <f>'M2 - Electrolyte RTD'!I16</f>
        <v/>
      </c>
      <c r="E432" s="33">
        <f>'M2 - Electrolyte RTD'!J16</f>
        <v/>
      </c>
      <c r="F432" s="31">
        <f>'M2 - Electrolyte RTD'!K16</f>
        <v/>
      </c>
      <c r="G432" s="30">
        <f>'M2 - Electrolyte RTD'!F16</f>
        <v/>
      </c>
      <c r="H432" s="31">
        <f>IF(AND(ISNUMBER('M2 - Electrolyte RTD'!F16),ISNUMBER('M2 - Electrolyte RTD'!K16)),'M2 - Electrolyte RTD'!F16-'M2 - Electrolyte RTD'!K16,"")</f>
        <v/>
      </c>
      <c r="I432" s="15" t="inlineStr">
        <is>
          <t>S&amp;S availability/depth vary by listing and time - confirm live.</t>
        </is>
      </c>
    </row>
    <row r="433" ht="26" customHeight="1">
      <c r="A433" s="15" t="inlineStr">
        <is>
          <t>Gatorade</t>
        </is>
      </c>
      <c r="B433" s="15" t="inlineStr">
        <is>
          <t>Gatorade Thirst Quencher | Lemon-Lime | 24-pack 591mL</t>
        </is>
      </c>
      <c r="C433" s="15" t="inlineStr">
        <is>
          <t>2) Electrolyte beverage (RTD)</t>
        </is>
      </c>
      <c r="D433" s="32">
        <f>'M2 - Electrolyte RTD'!I17</f>
        <v/>
      </c>
      <c r="E433" s="33">
        <f>'M2 - Electrolyte RTD'!J17</f>
        <v/>
      </c>
      <c r="F433" s="31">
        <f>'M2 - Electrolyte RTD'!K17</f>
        <v/>
      </c>
      <c r="G433" s="30">
        <f>'M2 - Electrolyte RTD'!F17</f>
        <v/>
      </c>
      <c r="H433" s="31">
        <f>IF(AND(ISNUMBER('M2 - Electrolyte RTD'!F17),ISNUMBER('M2 - Electrolyte RTD'!K17)),'M2 - Electrolyte RTD'!F17-'M2 - Electrolyte RTD'!K17,"")</f>
        <v/>
      </c>
      <c r="I433" s="15" t="inlineStr">
        <is>
          <t>S&amp;S availability/depth vary by listing and time - confirm live.</t>
        </is>
      </c>
    </row>
    <row r="434" ht="26" customHeight="1">
      <c r="A434" s="15" t="inlineStr">
        <is>
          <t>Gatorade</t>
        </is>
      </c>
      <c r="B434" s="15" t="inlineStr">
        <is>
          <t>Gatorade Thirst Quencher | Orange | single 591mL</t>
        </is>
      </c>
      <c r="C434" s="15" t="inlineStr">
        <is>
          <t>2) Electrolyte beverage (RTD)</t>
        </is>
      </c>
      <c r="D434" s="32">
        <f>'M2 - Electrolyte RTD'!I18</f>
        <v/>
      </c>
      <c r="E434" s="33">
        <f>'M2 - Electrolyte RTD'!J18</f>
        <v/>
      </c>
      <c r="F434" s="31">
        <f>'M2 - Electrolyte RTD'!K18</f>
        <v/>
      </c>
      <c r="G434" s="30">
        <f>'M2 - Electrolyte RTD'!F18</f>
        <v/>
      </c>
      <c r="H434" s="31">
        <f>IF(AND(ISNUMBER('M2 - Electrolyte RTD'!F18),ISNUMBER('M2 - Electrolyte RTD'!K18)),'M2 - Electrolyte RTD'!F18-'M2 - Electrolyte RTD'!K18,"")</f>
        <v/>
      </c>
      <c r="I434" s="15" t="inlineStr">
        <is>
          <t>S&amp;S availability/depth vary by listing and time - confirm live.</t>
        </is>
      </c>
    </row>
    <row r="435" ht="26" customHeight="1">
      <c r="A435" s="15" t="inlineStr">
        <is>
          <t>Gatorade</t>
        </is>
      </c>
      <c r="B435" s="15" t="inlineStr">
        <is>
          <t>Gatorade Thirst Quencher | Orange | 6-pack 591mL</t>
        </is>
      </c>
      <c r="C435" s="15" t="inlineStr">
        <is>
          <t>2) Electrolyte beverage (RTD)</t>
        </is>
      </c>
      <c r="D435" s="32">
        <f>'M2 - Electrolyte RTD'!I19</f>
        <v/>
      </c>
      <c r="E435" s="33">
        <f>'M2 - Electrolyte RTD'!J19</f>
        <v/>
      </c>
      <c r="F435" s="31">
        <f>'M2 - Electrolyte RTD'!K19</f>
        <v/>
      </c>
      <c r="G435" s="30">
        <f>'M2 - Electrolyte RTD'!F19</f>
        <v/>
      </c>
      <c r="H435" s="31">
        <f>IF(AND(ISNUMBER('M2 - Electrolyte RTD'!F19),ISNUMBER('M2 - Electrolyte RTD'!K19)),'M2 - Electrolyte RTD'!F19-'M2 - Electrolyte RTD'!K19,"")</f>
        <v/>
      </c>
      <c r="I435" s="15" t="inlineStr">
        <is>
          <t>S&amp;S availability/depth vary by listing and time - confirm live.</t>
        </is>
      </c>
    </row>
    <row r="436" ht="26" customHeight="1">
      <c r="A436" s="15" t="inlineStr">
        <is>
          <t>Gatorade</t>
        </is>
      </c>
      <c r="B436" s="15" t="inlineStr">
        <is>
          <t>Gatorade Thirst Quencher | Orange | 12-pack 591mL</t>
        </is>
      </c>
      <c r="C436" s="15" t="inlineStr">
        <is>
          <t>2) Electrolyte beverage (RTD)</t>
        </is>
      </c>
      <c r="D436" s="32">
        <f>'M2 - Electrolyte RTD'!I20</f>
        <v/>
      </c>
      <c r="E436" s="33">
        <f>'M2 - Electrolyte RTD'!J20</f>
        <v/>
      </c>
      <c r="F436" s="31">
        <f>'M2 - Electrolyte RTD'!K20</f>
        <v/>
      </c>
      <c r="G436" s="30">
        <f>'M2 - Electrolyte RTD'!F20</f>
        <v/>
      </c>
      <c r="H436" s="31">
        <f>IF(AND(ISNUMBER('M2 - Electrolyte RTD'!F20),ISNUMBER('M2 - Electrolyte RTD'!K20)),'M2 - Electrolyte RTD'!F20-'M2 - Electrolyte RTD'!K20,"")</f>
        <v/>
      </c>
      <c r="I436" s="15" t="inlineStr">
        <is>
          <t>S&amp;S availability/depth vary by listing and time - confirm live.</t>
        </is>
      </c>
    </row>
    <row r="437" ht="26" customHeight="1">
      <c r="A437" s="15" t="inlineStr">
        <is>
          <t>Gatorade</t>
        </is>
      </c>
      <c r="B437" s="15" t="inlineStr">
        <is>
          <t>Gatorade Thirst Quencher | Orange | 24-pack 591mL</t>
        </is>
      </c>
      <c r="C437" s="15" t="inlineStr">
        <is>
          <t>2) Electrolyte beverage (RTD)</t>
        </is>
      </c>
      <c r="D437" s="32">
        <f>'M2 - Electrolyte RTD'!I21</f>
        <v/>
      </c>
      <c r="E437" s="33">
        <f>'M2 - Electrolyte RTD'!J21</f>
        <v/>
      </c>
      <c r="F437" s="31">
        <f>'M2 - Electrolyte RTD'!K21</f>
        <v/>
      </c>
      <c r="G437" s="30">
        <f>'M2 - Electrolyte RTD'!F21</f>
        <v/>
      </c>
      <c r="H437" s="31">
        <f>IF(AND(ISNUMBER('M2 - Electrolyte RTD'!F21),ISNUMBER('M2 - Electrolyte RTD'!K21)),'M2 - Electrolyte RTD'!F21-'M2 - Electrolyte RTD'!K21,"")</f>
        <v/>
      </c>
      <c r="I437" s="15" t="inlineStr">
        <is>
          <t>S&amp;S availability/depth vary by listing and time - confirm live.</t>
        </is>
      </c>
    </row>
    <row r="438" ht="26" customHeight="1">
      <c r="A438" s="15" t="inlineStr">
        <is>
          <t>Gatorade</t>
        </is>
      </c>
      <c r="B438" s="15" t="inlineStr">
        <is>
          <t>Gatorade Thirst Quencher | Riptide Rush | single 591mL</t>
        </is>
      </c>
      <c r="C438" s="15" t="inlineStr">
        <is>
          <t>2) Electrolyte beverage (RTD)</t>
        </is>
      </c>
      <c r="D438" s="32">
        <f>'M2 - Electrolyte RTD'!I22</f>
        <v/>
      </c>
      <c r="E438" s="33">
        <f>'M2 - Electrolyte RTD'!J22</f>
        <v/>
      </c>
      <c r="F438" s="31">
        <f>'M2 - Electrolyte RTD'!K22</f>
        <v/>
      </c>
      <c r="G438" s="30">
        <f>'M2 - Electrolyte RTD'!F22</f>
        <v/>
      </c>
      <c r="H438" s="31">
        <f>IF(AND(ISNUMBER('M2 - Electrolyte RTD'!F22),ISNUMBER('M2 - Electrolyte RTD'!K22)),'M2 - Electrolyte RTD'!F22-'M2 - Electrolyte RTD'!K22,"")</f>
        <v/>
      </c>
      <c r="I438" s="15" t="inlineStr">
        <is>
          <t>S&amp;S availability/depth vary by listing and time - confirm live.</t>
        </is>
      </c>
    </row>
    <row r="439" ht="26" customHeight="1">
      <c r="A439" s="15" t="inlineStr">
        <is>
          <t>Gatorade</t>
        </is>
      </c>
      <c r="B439" s="15" t="inlineStr">
        <is>
          <t>Gatorade Thirst Quencher | Riptide Rush | 6-pack 591mL</t>
        </is>
      </c>
      <c r="C439" s="15" t="inlineStr">
        <is>
          <t>2) Electrolyte beverage (RTD)</t>
        </is>
      </c>
      <c r="D439" s="32">
        <f>'M2 - Electrolyte RTD'!I23</f>
        <v/>
      </c>
      <c r="E439" s="33">
        <f>'M2 - Electrolyte RTD'!J23</f>
        <v/>
      </c>
      <c r="F439" s="31">
        <f>'M2 - Electrolyte RTD'!K23</f>
        <v/>
      </c>
      <c r="G439" s="30">
        <f>'M2 - Electrolyte RTD'!F23</f>
        <v/>
      </c>
      <c r="H439" s="31">
        <f>IF(AND(ISNUMBER('M2 - Electrolyte RTD'!F23),ISNUMBER('M2 - Electrolyte RTD'!K23)),'M2 - Electrolyte RTD'!F23-'M2 - Electrolyte RTD'!K23,"")</f>
        <v/>
      </c>
      <c r="I439" s="15" t="inlineStr">
        <is>
          <t>S&amp;S availability/depth vary by listing and time - confirm live.</t>
        </is>
      </c>
    </row>
    <row r="440" ht="26" customHeight="1">
      <c r="A440" s="15" t="inlineStr">
        <is>
          <t>Gatorade</t>
        </is>
      </c>
      <c r="B440" s="15" t="inlineStr">
        <is>
          <t>Gatorade Thirst Quencher | Riptide Rush | 12-pack 591mL</t>
        </is>
      </c>
      <c r="C440" s="15" t="inlineStr">
        <is>
          <t>2) Electrolyte beverage (RTD)</t>
        </is>
      </c>
      <c r="D440" s="32">
        <f>'M2 - Electrolyte RTD'!I24</f>
        <v/>
      </c>
      <c r="E440" s="33">
        <f>'M2 - Electrolyte RTD'!J24</f>
        <v/>
      </c>
      <c r="F440" s="31">
        <f>'M2 - Electrolyte RTD'!K24</f>
        <v/>
      </c>
      <c r="G440" s="30">
        <f>'M2 - Electrolyte RTD'!F24</f>
        <v/>
      </c>
      <c r="H440" s="31">
        <f>IF(AND(ISNUMBER('M2 - Electrolyte RTD'!F24),ISNUMBER('M2 - Electrolyte RTD'!K24)),'M2 - Electrolyte RTD'!F24-'M2 - Electrolyte RTD'!K24,"")</f>
        <v/>
      </c>
      <c r="I440" s="15" t="inlineStr">
        <is>
          <t>S&amp;S availability/depth vary by listing and time - confirm live.</t>
        </is>
      </c>
    </row>
    <row r="441" ht="26" customHeight="1">
      <c r="A441" s="15" t="inlineStr">
        <is>
          <t>Gatorade</t>
        </is>
      </c>
      <c r="B441" s="15" t="inlineStr">
        <is>
          <t>Gatorade Thirst Quencher | Riptide Rush | 24-pack 591mL</t>
        </is>
      </c>
      <c r="C441" s="15" t="inlineStr">
        <is>
          <t>2) Electrolyte beverage (RTD)</t>
        </is>
      </c>
      <c r="D441" s="32">
        <f>'M2 - Electrolyte RTD'!I25</f>
        <v/>
      </c>
      <c r="E441" s="33">
        <f>'M2 - Electrolyte RTD'!J25</f>
        <v/>
      </c>
      <c r="F441" s="31">
        <f>'M2 - Electrolyte RTD'!K25</f>
        <v/>
      </c>
      <c r="G441" s="30">
        <f>'M2 - Electrolyte RTD'!F25</f>
        <v/>
      </c>
      <c r="H441" s="31">
        <f>IF(AND(ISNUMBER('M2 - Electrolyte RTD'!F25),ISNUMBER('M2 - Electrolyte RTD'!K25)),'M2 - Electrolyte RTD'!F25-'M2 - Electrolyte RTD'!K25,"")</f>
        <v/>
      </c>
      <c r="I441" s="15" t="inlineStr">
        <is>
          <t>S&amp;S availability/depth vary by listing and time - confirm live.</t>
        </is>
      </c>
    </row>
    <row r="442" ht="26" customHeight="1">
      <c r="A442" s="15" t="inlineStr">
        <is>
          <t>Gatorade</t>
        </is>
      </c>
      <c r="B442" s="15" t="inlineStr">
        <is>
          <t>Gatorade Zero Sugar | Glacier Cherry | single 591mL</t>
        </is>
      </c>
      <c r="C442" s="15" t="inlineStr">
        <is>
          <t>2) Electrolyte beverage (RTD)</t>
        </is>
      </c>
      <c r="D442" s="32">
        <f>'M2 - Electrolyte RTD'!I26</f>
        <v/>
      </c>
      <c r="E442" s="33">
        <f>'M2 - Electrolyte RTD'!J26</f>
        <v/>
      </c>
      <c r="F442" s="31">
        <f>'M2 - Electrolyte RTD'!K26</f>
        <v/>
      </c>
      <c r="G442" s="30">
        <f>'M2 - Electrolyte RTD'!F26</f>
        <v/>
      </c>
      <c r="H442" s="31">
        <f>IF(AND(ISNUMBER('M2 - Electrolyte RTD'!F26),ISNUMBER('M2 - Electrolyte RTD'!K26)),'M2 - Electrolyte RTD'!F26-'M2 - Electrolyte RTD'!K26,"")</f>
        <v/>
      </c>
      <c r="I442" s="15" t="inlineStr">
        <is>
          <t>S&amp;S availability/depth vary by listing and time - confirm live.</t>
        </is>
      </c>
    </row>
    <row r="443" ht="26" customHeight="1">
      <c r="A443" s="15" t="inlineStr">
        <is>
          <t>Gatorade</t>
        </is>
      </c>
      <c r="B443" s="15" t="inlineStr">
        <is>
          <t>Gatorade Zero Sugar | Glacier Cherry | 6-pack 591mL</t>
        </is>
      </c>
      <c r="C443" s="15" t="inlineStr">
        <is>
          <t>2) Electrolyte beverage (RTD)</t>
        </is>
      </c>
      <c r="D443" s="32">
        <f>'M2 - Electrolyte RTD'!I27</f>
        <v/>
      </c>
      <c r="E443" s="33">
        <f>'M2 - Electrolyte RTD'!J27</f>
        <v/>
      </c>
      <c r="F443" s="31">
        <f>'M2 - Electrolyte RTD'!K27</f>
        <v/>
      </c>
      <c r="G443" s="30">
        <f>'M2 - Electrolyte RTD'!F27</f>
        <v/>
      </c>
      <c r="H443" s="31">
        <f>IF(AND(ISNUMBER('M2 - Electrolyte RTD'!F27),ISNUMBER('M2 - Electrolyte RTD'!K27)),'M2 - Electrolyte RTD'!F27-'M2 - Electrolyte RTD'!K27,"")</f>
        <v/>
      </c>
      <c r="I443" s="15" t="inlineStr">
        <is>
          <t>S&amp;S availability/depth vary by listing and time - confirm live.</t>
        </is>
      </c>
    </row>
    <row r="444" ht="26" customHeight="1">
      <c r="A444" s="15" t="inlineStr">
        <is>
          <t>Gatorade</t>
        </is>
      </c>
      <c r="B444" s="15" t="inlineStr">
        <is>
          <t>Gatorade Zero Sugar | Glacier Cherry | 12-pack 591mL</t>
        </is>
      </c>
      <c r="C444" s="15" t="inlineStr">
        <is>
          <t>2) Electrolyte beverage (RTD)</t>
        </is>
      </c>
      <c r="D444" s="32">
        <f>'M2 - Electrolyte RTD'!I28</f>
        <v/>
      </c>
      <c r="E444" s="33">
        <f>'M2 - Electrolyte RTD'!J28</f>
        <v/>
      </c>
      <c r="F444" s="31">
        <f>'M2 - Electrolyte RTD'!K28</f>
        <v/>
      </c>
      <c r="G444" s="30">
        <f>'M2 - Electrolyte RTD'!F28</f>
        <v/>
      </c>
      <c r="H444" s="31">
        <f>IF(AND(ISNUMBER('M2 - Electrolyte RTD'!F28),ISNUMBER('M2 - Electrolyte RTD'!K28)),'M2 - Electrolyte RTD'!F28-'M2 - Electrolyte RTD'!K28,"")</f>
        <v/>
      </c>
      <c r="I444" s="15" t="inlineStr">
        <is>
          <t>S&amp;S availability/depth vary by listing and time - confirm live.</t>
        </is>
      </c>
    </row>
    <row r="445" ht="26" customHeight="1">
      <c r="A445" s="15" t="inlineStr">
        <is>
          <t>Gatorade</t>
        </is>
      </c>
      <c r="B445" s="15" t="inlineStr">
        <is>
          <t>Gatorade Zero Sugar | Glacier Cherry | 24-pack 591mL</t>
        </is>
      </c>
      <c r="C445" s="15" t="inlineStr">
        <is>
          <t>2) Electrolyte beverage (RTD)</t>
        </is>
      </c>
      <c r="D445" s="32">
        <f>'M2 - Electrolyte RTD'!I29</f>
        <v/>
      </c>
      <c r="E445" s="33">
        <f>'M2 - Electrolyte RTD'!J29</f>
        <v/>
      </c>
      <c r="F445" s="31">
        <f>'M2 - Electrolyte RTD'!K29</f>
        <v/>
      </c>
      <c r="G445" s="30">
        <f>'M2 - Electrolyte RTD'!F29</f>
        <v/>
      </c>
      <c r="H445" s="31">
        <f>IF(AND(ISNUMBER('M2 - Electrolyte RTD'!F29),ISNUMBER('M2 - Electrolyte RTD'!K29)),'M2 - Electrolyte RTD'!F29-'M2 - Electrolyte RTD'!K29,"")</f>
        <v/>
      </c>
      <c r="I445" s="15" t="inlineStr">
        <is>
          <t>S&amp;S availability/depth vary by listing and time - confirm live.</t>
        </is>
      </c>
    </row>
    <row r="446" ht="26" customHeight="1">
      <c r="A446" s="15" t="inlineStr">
        <is>
          <t>Gatorade</t>
        </is>
      </c>
      <c r="B446" s="15" t="inlineStr">
        <is>
          <t>Gatorade Zero Sugar | Lemon-Lime | single 591mL</t>
        </is>
      </c>
      <c r="C446" s="15" t="inlineStr">
        <is>
          <t>2) Electrolyte beverage (RTD)</t>
        </is>
      </c>
      <c r="D446" s="32">
        <f>'M2 - Electrolyte RTD'!I30</f>
        <v/>
      </c>
      <c r="E446" s="33">
        <f>'M2 - Electrolyte RTD'!J30</f>
        <v/>
      </c>
      <c r="F446" s="31">
        <f>'M2 - Electrolyte RTD'!K30</f>
        <v/>
      </c>
      <c r="G446" s="30">
        <f>'M2 - Electrolyte RTD'!F30</f>
        <v/>
      </c>
      <c r="H446" s="31">
        <f>IF(AND(ISNUMBER('M2 - Electrolyte RTD'!F30),ISNUMBER('M2 - Electrolyte RTD'!K30)),'M2 - Electrolyte RTD'!F30-'M2 - Electrolyte RTD'!K30,"")</f>
        <v/>
      </c>
      <c r="I446" s="15" t="inlineStr">
        <is>
          <t>S&amp;S availability/depth vary by listing and time - confirm live.</t>
        </is>
      </c>
    </row>
    <row r="447" ht="26" customHeight="1">
      <c r="A447" s="15" t="inlineStr">
        <is>
          <t>Gatorade</t>
        </is>
      </c>
      <c r="B447" s="15" t="inlineStr">
        <is>
          <t>Gatorade Zero Sugar | Lemon-Lime | 6-pack 591mL</t>
        </is>
      </c>
      <c r="C447" s="15" t="inlineStr">
        <is>
          <t>2) Electrolyte beverage (RTD)</t>
        </is>
      </c>
      <c r="D447" s="32">
        <f>'M2 - Electrolyte RTD'!I31</f>
        <v/>
      </c>
      <c r="E447" s="33">
        <f>'M2 - Electrolyte RTD'!J31</f>
        <v/>
      </c>
      <c r="F447" s="31">
        <f>'M2 - Electrolyte RTD'!K31</f>
        <v/>
      </c>
      <c r="G447" s="30">
        <f>'M2 - Electrolyte RTD'!F31</f>
        <v/>
      </c>
      <c r="H447" s="31">
        <f>IF(AND(ISNUMBER('M2 - Electrolyte RTD'!F31),ISNUMBER('M2 - Electrolyte RTD'!K31)),'M2 - Electrolyte RTD'!F31-'M2 - Electrolyte RTD'!K31,"")</f>
        <v/>
      </c>
      <c r="I447" s="15" t="inlineStr">
        <is>
          <t>S&amp;S availability/depth vary by listing and time - confirm live.</t>
        </is>
      </c>
    </row>
    <row r="448" ht="26" customHeight="1">
      <c r="A448" s="15" t="inlineStr">
        <is>
          <t>Gatorade</t>
        </is>
      </c>
      <c r="B448" s="15" t="inlineStr">
        <is>
          <t>Gatorade Zero Sugar | Lemon-Lime | 12-pack 591mL</t>
        </is>
      </c>
      <c r="C448" s="15" t="inlineStr">
        <is>
          <t>2) Electrolyte beverage (RTD)</t>
        </is>
      </c>
      <c r="D448" s="32">
        <f>'M2 - Electrolyte RTD'!I32</f>
        <v/>
      </c>
      <c r="E448" s="33">
        <f>'M2 - Electrolyte RTD'!J32</f>
        <v/>
      </c>
      <c r="F448" s="31">
        <f>'M2 - Electrolyte RTD'!K32</f>
        <v/>
      </c>
      <c r="G448" s="30">
        <f>'M2 - Electrolyte RTD'!F32</f>
        <v/>
      </c>
      <c r="H448" s="31">
        <f>IF(AND(ISNUMBER('M2 - Electrolyte RTD'!F32),ISNUMBER('M2 - Electrolyte RTD'!K32)),'M2 - Electrolyte RTD'!F32-'M2 - Electrolyte RTD'!K32,"")</f>
        <v/>
      </c>
      <c r="I448" s="15" t="inlineStr">
        <is>
          <t>S&amp;S availability/depth vary by listing and time - confirm live.</t>
        </is>
      </c>
    </row>
    <row r="449" ht="26" customHeight="1">
      <c r="A449" s="15" t="inlineStr">
        <is>
          <t>Gatorade</t>
        </is>
      </c>
      <c r="B449" s="15" t="inlineStr">
        <is>
          <t>Gatorade Zero Sugar | Lemon-Lime | 24-pack 591mL</t>
        </is>
      </c>
      <c r="C449" s="15" t="inlineStr">
        <is>
          <t>2) Electrolyte beverage (RTD)</t>
        </is>
      </c>
      <c r="D449" s="32">
        <f>'M2 - Electrolyte RTD'!I33</f>
        <v/>
      </c>
      <c r="E449" s="33">
        <f>'M2 - Electrolyte RTD'!J33</f>
        <v/>
      </c>
      <c r="F449" s="31">
        <f>'M2 - Electrolyte RTD'!K33</f>
        <v/>
      </c>
      <c r="G449" s="30">
        <f>'M2 - Electrolyte RTD'!F33</f>
        <v/>
      </c>
      <c r="H449" s="31">
        <f>IF(AND(ISNUMBER('M2 - Electrolyte RTD'!F33),ISNUMBER('M2 - Electrolyte RTD'!K33)),'M2 - Electrolyte RTD'!F33-'M2 - Electrolyte RTD'!K33,"")</f>
        <v/>
      </c>
      <c r="I449" s="15" t="inlineStr">
        <is>
          <t>S&amp;S availability/depth vary by listing and time - confirm live.</t>
        </is>
      </c>
    </row>
    <row r="450" ht="26" customHeight="1">
      <c r="A450" s="15" t="inlineStr">
        <is>
          <t>Gatorade</t>
        </is>
      </c>
      <c r="B450" s="15" t="inlineStr">
        <is>
          <t>Gatorade Zero Sugar | Orange | single 591mL</t>
        </is>
      </c>
      <c r="C450" s="15" t="inlineStr">
        <is>
          <t>2) Electrolyte beverage (RTD)</t>
        </is>
      </c>
      <c r="D450" s="32">
        <f>'M2 - Electrolyte RTD'!I34</f>
        <v/>
      </c>
      <c r="E450" s="33">
        <f>'M2 - Electrolyte RTD'!J34</f>
        <v/>
      </c>
      <c r="F450" s="31">
        <f>'M2 - Electrolyte RTD'!K34</f>
        <v/>
      </c>
      <c r="G450" s="30">
        <f>'M2 - Electrolyte RTD'!F34</f>
        <v/>
      </c>
      <c r="H450" s="31">
        <f>IF(AND(ISNUMBER('M2 - Electrolyte RTD'!F34),ISNUMBER('M2 - Electrolyte RTD'!K34)),'M2 - Electrolyte RTD'!F34-'M2 - Electrolyte RTD'!K34,"")</f>
        <v/>
      </c>
      <c r="I450" s="15" t="inlineStr">
        <is>
          <t>S&amp;S availability/depth vary by listing and time - confirm live.</t>
        </is>
      </c>
    </row>
    <row r="451" ht="26" customHeight="1">
      <c r="A451" s="15" t="inlineStr">
        <is>
          <t>Gatorade</t>
        </is>
      </c>
      <c r="B451" s="15" t="inlineStr">
        <is>
          <t>Gatorade Zero Sugar | Orange | 6-pack 591mL</t>
        </is>
      </c>
      <c r="C451" s="15" t="inlineStr">
        <is>
          <t>2) Electrolyte beverage (RTD)</t>
        </is>
      </c>
      <c r="D451" s="32">
        <f>'M2 - Electrolyte RTD'!I35</f>
        <v/>
      </c>
      <c r="E451" s="33">
        <f>'M2 - Electrolyte RTD'!J35</f>
        <v/>
      </c>
      <c r="F451" s="31">
        <f>'M2 - Electrolyte RTD'!K35</f>
        <v/>
      </c>
      <c r="G451" s="30">
        <f>'M2 - Electrolyte RTD'!F35</f>
        <v/>
      </c>
      <c r="H451" s="31">
        <f>IF(AND(ISNUMBER('M2 - Electrolyte RTD'!F35),ISNUMBER('M2 - Electrolyte RTD'!K35)),'M2 - Electrolyte RTD'!F35-'M2 - Electrolyte RTD'!K35,"")</f>
        <v/>
      </c>
      <c r="I451" s="15" t="inlineStr">
        <is>
          <t>S&amp;S availability/depth vary by listing and time - confirm live.</t>
        </is>
      </c>
    </row>
    <row r="452" ht="26" customHeight="1">
      <c r="A452" s="15" t="inlineStr">
        <is>
          <t>Gatorade</t>
        </is>
      </c>
      <c r="B452" s="15" t="inlineStr">
        <is>
          <t>Gatorade Zero Sugar | Orange | 12-pack 591mL</t>
        </is>
      </c>
      <c r="C452" s="15" t="inlineStr">
        <is>
          <t>2) Electrolyte beverage (RTD)</t>
        </is>
      </c>
      <c r="D452" s="32">
        <f>'M2 - Electrolyte RTD'!I36</f>
        <v/>
      </c>
      <c r="E452" s="33">
        <f>'M2 - Electrolyte RTD'!J36</f>
        <v/>
      </c>
      <c r="F452" s="31">
        <f>'M2 - Electrolyte RTD'!K36</f>
        <v/>
      </c>
      <c r="G452" s="30">
        <f>'M2 - Electrolyte RTD'!F36</f>
        <v/>
      </c>
      <c r="H452" s="31">
        <f>IF(AND(ISNUMBER('M2 - Electrolyte RTD'!F36),ISNUMBER('M2 - Electrolyte RTD'!K36)),'M2 - Electrolyte RTD'!F36-'M2 - Electrolyte RTD'!K36,"")</f>
        <v/>
      </c>
      <c r="I452" s="15" t="inlineStr">
        <is>
          <t>S&amp;S availability/depth vary by listing and time - confirm live.</t>
        </is>
      </c>
    </row>
    <row r="453" ht="26" customHeight="1">
      <c r="A453" s="15" t="inlineStr">
        <is>
          <t>Gatorade</t>
        </is>
      </c>
      <c r="B453" s="15" t="inlineStr">
        <is>
          <t>Gatorade Zero Sugar | Orange | 24-pack 591mL</t>
        </is>
      </c>
      <c r="C453" s="15" t="inlineStr">
        <is>
          <t>2) Electrolyte beverage (RTD)</t>
        </is>
      </c>
      <c r="D453" s="32">
        <f>'M2 - Electrolyte RTD'!I37</f>
        <v/>
      </c>
      <c r="E453" s="33">
        <f>'M2 - Electrolyte RTD'!J37</f>
        <v/>
      </c>
      <c r="F453" s="31">
        <f>'M2 - Electrolyte RTD'!K37</f>
        <v/>
      </c>
      <c r="G453" s="30">
        <f>'M2 - Electrolyte RTD'!F37</f>
        <v/>
      </c>
      <c r="H453" s="31">
        <f>IF(AND(ISNUMBER('M2 - Electrolyte RTD'!F37),ISNUMBER('M2 - Electrolyte RTD'!K37)),'M2 - Electrolyte RTD'!F37-'M2 - Electrolyte RTD'!K37,"")</f>
        <v/>
      </c>
      <c r="I453" s="15" t="inlineStr">
        <is>
          <t>S&amp;S availability/depth vary by listing and time - confirm live.</t>
        </is>
      </c>
    </row>
    <row r="454" ht="26" customHeight="1">
      <c r="A454" s="15" t="inlineStr">
        <is>
          <t>Gatorade</t>
        </is>
      </c>
      <c r="B454" s="15" t="inlineStr">
        <is>
          <t>Gatorade Zero Sugar | Berry | single 591mL</t>
        </is>
      </c>
      <c r="C454" s="15" t="inlineStr">
        <is>
          <t>2) Electrolyte beverage (RTD)</t>
        </is>
      </c>
      <c r="D454" s="32">
        <f>'M2 - Electrolyte RTD'!I38</f>
        <v/>
      </c>
      <c r="E454" s="33">
        <f>'M2 - Electrolyte RTD'!J38</f>
        <v/>
      </c>
      <c r="F454" s="31">
        <f>'M2 - Electrolyte RTD'!K38</f>
        <v/>
      </c>
      <c r="G454" s="30">
        <f>'M2 - Electrolyte RTD'!F38</f>
        <v/>
      </c>
      <c r="H454" s="31">
        <f>IF(AND(ISNUMBER('M2 - Electrolyte RTD'!F38),ISNUMBER('M2 - Electrolyte RTD'!K38)),'M2 - Electrolyte RTD'!F38-'M2 - Electrolyte RTD'!K38,"")</f>
        <v/>
      </c>
      <c r="I454" s="15" t="inlineStr">
        <is>
          <t>S&amp;S availability/depth vary by listing and time - confirm live.</t>
        </is>
      </c>
    </row>
    <row r="455" ht="26" customHeight="1">
      <c r="A455" s="15" t="inlineStr">
        <is>
          <t>Gatorade</t>
        </is>
      </c>
      <c r="B455" s="15" t="inlineStr">
        <is>
          <t>Gatorade Zero Sugar | Berry | 6-pack 591mL</t>
        </is>
      </c>
      <c r="C455" s="15" t="inlineStr">
        <is>
          <t>2) Electrolyte beverage (RTD)</t>
        </is>
      </c>
      <c r="D455" s="32">
        <f>'M2 - Electrolyte RTD'!I39</f>
        <v/>
      </c>
      <c r="E455" s="33">
        <f>'M2 - Electrolyte RTD'!J39</f>
        <v/>
      </c>
      <c r="F455" s="31">
        <f>'M2 - Electrolyte RTD'!K39</f>
        <v/>
      </c>
      <c r="G455" s="30">
        <f>'M2 - Electrolyte RTD'!F39</f>
        <v/>
      </c>
      <c r="H455" s="31">
        <f>IF(AND(ISNUMBER('M2 - Electrolyte RTD'!F39),ISNUMBER('M2 - Electrolyte RTD'!K39)),'M2 - Electrolyte RTD'!F39-'M2 - Electrolyte RTD'!K39,"")</f>
        <v/>
      </c>
      <c r="I455" s="15" t="inlineStr">
        <is>
          <t>S&amp;S availability/depth vary by listing and time - confirm live.</t>
        </is>
      </c>
    </row>
    <row r="456" ht="26" customHeight="1">
      <c r="A456" s="15" t="inlineStr">
        <is>
          <t>Gatorade</t>
        </is>
      </c>
      <c r="B456" s="15" t="inlineStr">
        <is>
          <t>Gatorade Zero Sugar | Berry | 12-pack 591mL</t>
        </is>
      </c>
      <c r="C456" s="15" t="inlineStr">
        <is>
          <t>2) Electrolyte beverage (RTD)</t>
        </is>
      </c>
      <c r="D456" s="32">
        <f>'M2 - Electrolyte RTD'!I40</f>
        <v/>
      </c>
      <c r="E456" s="33">
        <f>'M2 - Electrolyte RTD'!J40</f>
        <v/>
      </c>
      <c r="F456" s="31">
        <f>'M2 - Electrolyte RTD'!K40</f>
        <v/>
      </c>
      <c r="G456" s="30">
        <f>'M2 - Electrolyte RTD'!F40</f>
        <v/>
      </c>
      <c r="H456" s="31">
        <f>IF(AND(ISNUMBER('M2 - Electrolyte RTD'!F40),ISNUMBER('M2 - Electrolyte RTD'!K40)),'M2 - Electrolyte RTD'!F40-'M2 - Electrolyte RTD'!K40,"")</f>
        <v/>
      </c>
      <c r="I456" s="15" t="inlineStr">
        <is>
          <t>S&amp;S availability/depth vary by listing and time - confirm live.</t>
        </is>
      </c>
    </row>
    <row r="457" ht="26" customHeight="1">
      <c r="A457" s="15" t="inlineStr">
        <is>
          <t>Gatorade</t>
        </is>
      </c>
      <c r="B457" s="15" t="inlineStr">
        <is>
          <t>Gatorade Zero Sugar | Berry | 24-pack 591mL</t>
        </is>
      </c>
      <c r="C457" s="15" t="inlineStr">
        <is>
          <t>2) Electrolyte beverage (RTD)</t>
        </is>
      </c>
      <c r="D457" s="32">
        <f>'M2 - Electrolyte RTD'!I41</f>
        <v/>
      </c>
      <c r="E457" s="33">
        <f>'M2 - Electrolyte RTD'!J41</f>
        <v/>
      </c>
      <c r="F457" s="31">
        <f>'M2 - Electrolyte RTD'!K41</f>
        <v/>
      </c>
      <c r="G457" s="30">
        <f>'M2 - Electrolyte RTD'!F41</f>
        <v/>
      </c>
      <c r="H457" s="31">
        <f>IF(AND(ISNUMBER('M2 - Electrolyte RTD'!F41),ISNUMBER('M2 - Electrolyte RTD'!K41)),'M2 - Electrolyte RTD'!F41-'M2 - Electrolyte RTD'!K41,"")</f>
        <v/>
      </c>
      <c r="I457" s="15" t="inlineStr">
        <is>
          <t>S&amp;S availability/depth vary by listing and time - confirm live.</t>
        </is>
      </c>
    </row>
    <row r="458" ht="26" customHeight="1">
      <c r="A458" s="15" t="inlineStr">
        <is>
          <t>Gatorade</t>
        </is>
      </c>
      <c r="B458" s="15" t="inlineStr">
        <is>
          <t>Gatorade Zero Sugar | Glacier Freeze | single 591mL</t>
        </is>
      </c>
      <c r="C458" s="15" t="inlineStr">
        <is>
          <t>2) Electrolyte beverage (RTD)</t>
        </is>
      </c>
      <c r="D458" s="32">
        <f>'M2 - Electrolyte RTD'!I42</f>
        <v/>
      </c>
      <c r="E458" s="33">
        <f>'M2 - Electrolyte RTD'!J42</f>
        <v/>
      </c>
      <c r="F458" s="31">
        <f>'M2 - Electrolyte RTD'!K42</f>
        <v/>
      </c>
      <c r="G458" s="30">
        <f>'M2 - Electrolyte RTD'!F42</f>
        <v/>
      </c>
      <c r="H458" s="31">
        <f>IF(AND(ISNUMBER('M2 - Electrolyte RTD'!F42),ISNUMBER('M2 - Electrolyte RTD'!K42)),'M2 - Electrolyte RTD'!F42-'M2 - Electrolyte RTD'!K42,"")</f>
        <v/>
      </c>
      <c r="I458" s="15" t="inlineStr">
        <is>
          <t>S&amp;S availability/depth vary by listing and time - confirm live.</t>
        </is>
      </c>
    </row>
    <row r="459" ht="26" customHeight="1">
      <c r="A459" s="15" t="inlineStr">
        <is>
          <t>Gatorade</t>
        </is>
      </c>
      <c r="B459" s="15" t="inlineStr">
        <is>
          <t>Gatorade Zero Sugar | Glacier Freeze | 6-pack 591mL</t>
        </is>
      </c>
      <c r="C459" s="15" t="inlineStr">
        <is>
          <t>2) Electrolyte beverage (RTD)</t>
        </is>
      </c>
      <c r="D459" s="32">
        <f>'M2 - Electrolyte RTD'!I43</f>
        <v/>
      </c>
      <c r="E459" s="33">
        <f>'M2 - Electrolyte RTD'!J43</f>
        <v/>
      </c>
      <c r="F459" s="31">
        <f>'M2 - Electrolyte RTD'!K43</f>
        <v/>
      </c>
      <c r="G459" s="30">
        <f>'M2 - Electrolyte RTD'!F43</f>
        <v/>
      </c>
      <c r="H459" s="31">
        <f>IF(AND(ISNUMBER('M2 - Electrolyte RTD'!F43),ISNUMBER('M2 - Electrolyte RTD'!K43)),'M2 - Electrolyte RTD'!F43-'M2 - Electrolyte RTD'!K43,"")</f>
        <v/>
      </c>
      <c r="I459" s="15" t="inlineStr">
        <is>
          <t>S&amp;S availability/depth vary by listing and time - confirm live.</t>
        </is>
      </c>
    </row>
    <row r="460" ht="26" customHeight="1">
      <c r="A460" s="15" t="inlineStr">
        <is>
          <t>Gatorade</t>
        </is>
      </c>
      <c r="B460" s="15" t="inlineStr">
        <is>
          <t>Gatorade Zero Sugar | Glacier Freeze | 12-pack 591mL</t>
        </is>
      </c>
      <c r="C460" s="15" t="inlineStr">
        <is>
          <t>2) Electrolyte beverage (RTD)</t>
        </is>
      </c>
      <c r="D460" s="32">
        <f>'M2 - Electrolyte RTD'!I44</f>
        <v/>
      </c>
      <c r="E460" s="33">
        <f>'M2 - Electrolyte RTD'!J44</f>
        <v/>
      </c>
      <c r="F460" s="31">
        <f>'M2 - Electrolyte RTD'!K44</f>
        <v/>
      </c>
      <c r="G460" s="30">
        <f>'M2 - Electrolyte RTD'!F44</f>
        <v/>
      </c>
      <c r="H460" s="31">
        <f>IF(AND(ISNUMBER('M2 - Electrolyte RTD'!F44),ISNUMBER('M2 - Electrolyte RTD'!K44)),'M2 - Electrolyte RTD'!F44-'M2 - Electrolyte RTD'!K44,"")</f>
        <v/>
      </c>
      <c r="I460" s="15" t="inlineStr">
        <is>
          <t>S&amp;S availability/depth vary by listing and time - confirm live.</t>
        </is>
      </c>
    </row>
    <row r="461" ht="26" customHeight="1">
      <c r="A461" s="15" t="inlineStr">
        <is>
          <t>Gatorade</t>
        </is>
      </c>
      <c r="B461" s="15" t="inlineStr">
        <is>
          <t>Gatorade Zero Sugar | Glacier Freeze | 24-pack 591mL</t>
        </is>
      </c>
      <c r="C461" s="15" t="inlineStr">
        <is>
          <t>2) Electrolyte beverage (RTD)</t>
        </is>
      </c>
      <c r="D461" s="32">
        <f>'M2 - Electrolyte RTD'!I45</f>
        <v/>
      </c>
      <c r="E461" s="33">
        <f>'M2 - Electrolyte RTD'!J45</f>
        <v/>
      </c>
      <c r="F461" s="31">
        <f>'M2 - Electrolyte RTD'!K45</f>
        <v/>
      </c>
      <c r="G461" s="30">
        <f>'M2 - Electrolyte RTD'!F45</f>
        <v/>
      </c>
      <c r="H461" s="31">
        <f>IF(AND(ISNUMBER('M2 - Electrolyte RTD'!F45),ISNUMBER('M2 - Electrolyte RTD'!K45)),'M2 - Electrolyte RTD'!F45-'M2 - Electrolyte RTD'!K45,"")</f>
        <v/>
      </c>
      <c r="I461" s="15" t="inlineStr">
        <is>
          <t>S&amp;S availability/depth vary by listing and time - confirm live.</t>
        </is>
      </c>
    </row>
    <row r="462" ht="26" customHeight="1">
      <c r="A462" s="15" t="inlineStr">
        <is>
          <t>Powerade</t>
        </is>
      </c>
      <c r="B462" s="15" t="inlineStr">
        <is>
          <t>Powerade Mountain Berry Blast | Mountain Berry Blast | single 591mL</t>
        </is>
      </c>
      <c r="C462" s="15" t="inlineStr">
        <is>
          <t>2) Electrolyte beverage (RTD)</t>
        </is>
      </c>
      <c r="D462" s="32">
        <f>'M2 - Electrolyte RTD'!I46</f>
        <v/>
      </c>
      <c r="E462" s="33">
        <f>'M2 - Electrolyte RTD'!J46</f>
        <v/>
      </c>
      <c r="F462" s="31">
        <f>'M2 - Electrolyte RTD'!K46</f>
        <v/>
      </c>
      <c r="G462" s="30">
        <f>'M2 - Electrolyte RTD'!F46</f>
        <v/>
      </c>
      <c r="H462" s="31">
        <f>IF(AND(ISNUMBER('M2 - Electrolyte RTD'!F46),ISNUMBER('M2 - Electrolyte RTD'!K46)),'M2 - Electrolyte RTD'!F46-'M2 - Electrolyte RTD'!K46,"")</f>
        <v/>
      </c>
      <c r="I462" s="15" t="inlineStr">
        <is>
          <t>S&amp;S availability/depth vary by listing and time - confirm live.</t>
        </is>
      </c>
    </row>
    <row r="463" ht="26" customHeight="1">
      <c r="A463" s="15" t="inlineStr">
        <is>
          <t>Powerade</t>
        </is>
      </c>
      <c r="B463" s="15" t="inlineStr">
        <is>
          <t>Powerade Mountain Berry Blast | Mountain Berry Blast | 6-pack 591mL</t>
        </is>
      </c>
      <c r="C463" s="15" t="inlineStr">
        <is>
          <t>2) Electrolyte beverage (RTD)</t>
        </is>
      </c>
      <c r="D463" s="32">
        <f>'M2 - Electrolyte RTD'!I47</f>
        <v/>
      </c>
      <c r="E463" s="33">
        <f>'M2 - Electrolyte RTD'!J47</f>
        <v/>
      </c>
      <c r="F463" s="31">
        <f>'M2 - Electrolyte RTD'!K47</f>
        <v/>
      </c>
      <c r="G463" s="30">
        <f>'M2 - Electrolyte RTD'!F47</f>
        <v/>
      </c>
      <c r="H463" s="31">
        <f>IF(AND(ISNUMBER('M2 - Electrolyte RTD'!F47),ISNUMBER('M2 - Electrolyte RTD'!K47)),'M2 - Electrolyte RTD'!F47-'M2 - Electrolyte RTD'!K47,"")</f>
        <v/>
      </c>
      <c r="I463" s="15" t="inlineStr">
        <is>
          <t>S&amp;S availability/depth vary by listing and time - confirm live.</t>
        </is>
      </c>
    </row>
    <row r="464" ht="26" customHeight="1">
      <c r="A464" s="15" t="inlineStr">
        <is>
          <t>Powerade</t>
        </is>
      </c>
      <c r="B464" s="15" t="inlineStr">
        <is>
          <t>Powerade Mountain Berry Blast | Mountain Berry Blast | 12-pack 591mL</t>
        </is>
      </c>
      <c r="C464" s="15" t="inlineStr">
        <is>
          <t>2) Electrolyte beverage (RTD)</t>
        </is>
      </c>
      <c r="D464" s="32">
        <f>'M2 - Electrolyte RTD'!I48</f>
        <v/>
      </c>
      <c r="E464" s="33">
        <f>'M2 - Electrolyte RTD'!J48</f>
        <v/>
      </c>
      <c r="F464" s="31">
        <f>'M2 - Electrolyte RTD'!K48</f>
        <v/>
      </c>
      <c r="G464" s="30">
        <f>'M2 - Electrolyte RTD'!F48</f>
        <v/>
      </c>
      <c r="H464" s="31">
        <f>IF(AND(ISNUMBER('M2 - Electrolyte RTD'!F48),ISNUMBER('M2 - Electrolyte RTD'!K48)),'M2 - Electrolyte RTD'!F48-'M2 - Electrolyte RTD'!K48,"")</f>
        <v/>
      </c>
      <c r="I464" s="15" t="inlineStr">
        <is>
          <t>S&amp;S availability/depth vary by listing and time - confirm live.</t>
        </is>
      </c>
    </row>
    <row r="465" ht="26" customHeight="1">
      <c r="A465" s="15" t="inlineStr">
        <is>
          <t>Powerade</t>
        </is>
      </c>
      <c r="B465" s="15" t="inlineStr">
        <is>
          <t>Powerade Mountain Berry Blast | Mountain Berry Blast | 24-pack 591mL</t>
        </is>
      </c>
      <c r="C465" s="15" t="inlineStr">
        <is>
          <t>2) Electrolyte beverage (RTD)</t>
        </is>
      </c>
      <c r="D465" s="32">
        <f>'M2 - Electrolyte RTD'!I49</f>
        <v/>
      </c>
      <c r="E465" s="33">
        <f>'M2 - Electrolyte RTD'!J49</f>
        <v/>
      </c>
      <c r="F465" s="31">
        <f>'M2 - Electrolyte RTD'!K49</f>
        <v/>
      </c>
      <c r="G465" s="30">
        <f>'M2 - Electrolyte RTD'!F49</f>
        <v/>
      </c>
      <c r="H465" s="31">
        <f>IF(AND(ISNUMBER('M2 - Electrolyte RTD'!F49),ISNUMBER('M2 - Electrolyte RTD'!K49)),'M2 - Electrolyte RTD'!F49-'M2 - Electrolyte RTD'!K49,"")</f>
        <v/>
      </c>
      <c r="I465" s="15" t="inlineStr">
        <is>
          <t>S&amp;S availability/depth vary by listing and time - confirm live.</t>
        </is>
      </c>
    </row>
    <row r="466" ht="26" customHeight="1">
      <c r="A466" s="15" t="inlineStr">
        <is>
          <t>Powerade</t>
        </is>
      </c>
      <c r="B466" s="15" t="inlineStr">
        <is>
          <t>Powerade Mountain Berry Blast | Fruit Punch | single 591mL</t>
        </is>
      </c>
      <c r="C466" s="15" t="inlineStr">
        <is>
          <t>2) Electrolyte beverage (RTD)</t>
        </is>
      </c>
      <c r="D466" s="32">
        <f>'M2 - Electrolyte RTD'!I50</f>
        <v/>
      </c>
      <c r="E466" s="33">
        <f>'M2 - Electrolyte RTD'!J50</f>
        <v/>
      </c>
      <c r="F466" s="31">
        <f>'M2 - Electrolyte RTD'!K50</f>
        <v/>
      </c>
      <c r="G466" s="30">
        <f>'M2 - Electrolyte RTD'!F50</f>
        <v/>
      </c>
      <c r="H466" s="31">
        <f>IF(AND(ISNUMBER('M2 - Electrolyte RTD'!F50),ISNUMBER('M2 - Electrolyte RTD'!K50)),'M2 - Electrolyte RTD'!F50-'M2 - Electrolyte RTD'!K50,"")</f>
        <v/>
      </c>
      <c r="I466" s="15" t="inlineStr">
        <is>
          <t>S&amp;S availability/depth vary by listing and time - confirm live.</t>
        </is>
      </c>
    </row>
    <row r="467" ht="26" customHeight="1">
      <c r="A467" s="15" t="inlineStr">
        <is>
          <t>Powerade</t>
        </is>
      </c>
      <c r="B467" s="15" t="inlineStr">
        <is>
          <t>Powerade Mountain Berry Blast | Fruit Punch | 6-pack 591mL</t>
        </is>
      </c>
      <c r="C467" s="15" t="inlineStr">
        <is>
          <t>2) Electrolyte beverage (RTD)</t>
        </is>
      </c>
      <c r="D467" s="32">
        <f>'M2 - Electrolyte RTD'!I51</f>
        <v/>
      </c>
      <c r="E467" s="33">
        <f>'M2 - Electrolyte RTD'!J51</f>
        <v/>
      </c>
      <c r="F467" s="31">
        <f>'M2 - Electrolyte RTD'!K51</f>
        <v/>
      </c>
      <c r="G467" s="30">
        <f>'M2 - Electrolyte RTD'!F51</f>
        <v/>
      </c>
      <c r="H467" s="31">
        <f>IF(AND(ISNUMBER('M2 - Electrolyte RTD'!F51),ISNUMBER('M2 - Electrolyte RTD'!K51)),'M2 - Electrolyte RTD'!F51-'M2 - Electrolyte RTD'!K51,"")</f>
        <v/>
      </c>
      <c r="I467" s="15" t="inlineStr">
        <is>
          <t>S&amp;S availability/depth vary by listing and time - confirm live.</t>
        </is>
      </c>
    </row>
    <row r="468" ht="26" customHeight="1">
      <c r="A468" s="15" t="inlineStr">
        <is>
          <t>Powerade</t>
        </is>
      </c>
      <c r="B468" s="15" t="inlineStr">
        <is>
          <t>Powerade Mountain Berry Blast | Fruit Punch | 12-pack 591mL</t>
        </is>
      </c>
      <c r="C468" s="15" t="inlineStr">
        <is>
          <t>2) Electrolyte beverage (RTD)</t>
        </is>
      </c>
      <c r="D468" s="32">
        <f>'M2 - Electrolyte RTD'!I52</f>
        <v/>
      </c>
      <c r="E468" s="33">
        <f>'M2 - Electrolyte RTD'!J52</f>
        <v/>
      </c>
      <c r="F468" s="31">
        <f>'M2 - Electrolyte RTD'!K52</f>
        <v/>
      </c>
      <c r="G468" s="30">
        <f>'M2 - Electrolyte RTD'!F52</f>
        <v/>
      </c>
      <c r="H468" s="31">
        <f>IF(AND(ISNUMBER('M2 - Electrolyte RTD'!F52),ISNUMBER('M2 - Electrolyte RTD'!K52)),'M2 - Electrolyte RTD'!F52-'M2 - Electrolyte RTD'!K52,"")</f>
        <v/>
      </c>
      <c r="I468" s="15" t="inlineStr">
        <is>
          <t>S&amp;S availability/depth vary by listing and time - confirm live.</t>
        </is>
      </c>
    </row>
    <row r="469" ht="26" customHeight="1">
      <c r="A469" s="15" t="inlineStr">
        <is>
          <t>Powerade</t>
        </is>
      </c>
      <c r="B469" s="15" t="inlineStr">
        <is>
          <t>Powerade Mountain Berry Blast | Fruit Punch | 24-pack 591mL</t>
        </is>
      </c>
      <c r="C469" s="15" t="inlineStr">
        <is>
          <t>2) Electrolyte beverage (RTD)</t>
        </is>
      </c>
      <c r="D469" s="32">
        <f>'M2 - Electrolyte RTD'!I53</f>
        <v/>
      </c>
      <c r="E469" s="33">
        <f>'M2 - Electrolyte RTD'!J53</f>
        <v/>
      </c>
      <c r="F469" s="31">
        <f>'M2 - Electrolyte RTD'!K53</f>
        <v/>
      </c>
      <c r="G469" s="30">
        <f>'M2 - Electrolyte RTD'!F53</f>
        <v/>
      </c>
      <c r="H469" s="31">
        <f>IF(AND(ISNUMBER('M2 - Electrolyte RTD'!F53),ISNUMBER('M2 - Electrolyte RTD'!K53)),'M2 - Electrolyte RTD'!F53-'M2 - Electrolyte RTD'!K53,"")</f>
        <v/>
      </c>
      <c r="I469" s="15" t="inlineStr">
        <is>
          <t>S&amp;S availability/depth vary by listing and time - confirm live.</t>
        </is>
      </c>
    </row>
    <row r="470" ht="26" customHeight="1">
      <c r="A470" s="15" t="inlineStr">
        <is>
          <t>Powerade</t>
        </is>
      </c>
      <c r="B470" s="15" t="inlineStr">
        <is>
          <t>Powerade Mountain Berry Blast | Grape | single 591mL</t>
        </is>
      </c>
      <c r="C470" s="15" t="inlineStr">
        <is>
          <t>2) Electrolyte beverage (RTD)</t>
        </is>
      </c>
      <c r="D470" s="32">
        <f>'M2 - Electrolyte RTD'!I54</f>
        <v/>
      </c>
      <c r="E470" s="33">
        <f>'M2 - Electrolyte RTD'!J54</f>
        <v/>
      </c>
      <c r="F470" s="31">
        <f>'M2 - Electrolyte RTD'!K54</f>
        <v/>
      </c>
      <c r="G470" s="30">
        <f>'M2 - Electrolyte RTD'!F54</f>
        <v/>
      </c>
      <c r="H470" s="31">
        <f>IF(AND(ISNUMBER('M2 - Electrolyte RTD'!F54),ISNUMBER('M2 - Electrolyte RTD'!K54)),'M2 - Electrolyte RTD'!F54-'M2 - Electrolyte RTD'!K54,"")</f>
        <v/>
      </c>
      <c r="I470" s="15" t="inlineStr">
        <is>
          <t>S&amp;S availability/depth vary by listing and time - confirm live.</t>
        </is>
      </c>
    </row>
    <row r="471" ht="26" customHeight="1">
      <c r="A471" s="15" t="inlineStr">
        <is>
          <t>Powerade</t>
        </is>
      </c>
      <c r="B471" s="15" t="inlineStr">
        <is>
          <t>Powerade Mountain Berry Blast | Grape | 6-pack 591mL</t>
        </is>
      </c>
      <c r="C471" s="15" t="inlineStr">
        <is>
          <t>2) Electrolyte beverage (RTD)</t>
        </is>
      </c>
      <c r="D471" s="32">
        <f>'M2 - Electrolyte RTD'!I55</f>
        <v/>
      </c>
      <c r="E471" s="33">
        <f>'M2 - Electrolyte RTD'!J55</f>
        <v/>
      </c>
      <c r="F471" s="31">
        <f>'M2 - Electrolyte RTD'!K55</f>
        <v/>
      </c>
      <c r="G471" s="30">
        <f>'M2 - Electrolyte RTD'!F55</f>
        <v/>
      </c>
      <c r="H471" s="31">
        <f>IF(AND(ISNUMBER('M2 - Electrolyte RTD'!F55),ISNUMBER('M2 - Electrolyte RTD'!K55)),'M2 - Electrolyte RTD'!F55-'M2 - Electrolyte RTD'!K55,"")</f>
        <v/>
      </c>
      <c r="I471" s="15" t="inlineStr">
        <is>
          <t>S&amp;S availability/depth vary by listing and time - confirm live.</t>
        </is>
      </c>
    </row>
    <row r="472" ht="26" customHeight="1">
      <c r="A472" s="15" t="inlineStr">
        <is>
          <t>Powerade</t>
        </is>
      </c>
      <c r="B472" s="15" t="inlineStr">
        <is>
          <t>Powerade Mountain Berry Blast | Grape | 12-pack 591mL</t>
        </is>
      </c>
      <c r="C472" s="15" t="inlineStr">
        <is>
          <t>2) Electrolyte beverage (RTD)</t>
        </is>
      </c>
      <c r="D472" s="32">
        <f>'M2 - Electrolyte RTD'!I56</f>
        <v/>
      </c>
      <c r="E472" s="33">
        <f>'M2 - Electrolyte RTD'!J56</f>
        <v/>
      </c>
      <c r="F472" s="31">
        <f>'M2 - Electrolyte RTD'!K56</f>
        <v/>
      </c>
      <c r="G472" s="30">
        <f>'M2 - Electrolyte RTD'!F56</f>
        <v/>
      </c>
      <c r="H472" s="31">
        <f>IF(AND(ISNUMBER('M2 - Electrolyte RTD'!F56),ISNUMBER('M2 - Electrolyte RTD'!K56)),'M2 - Electrolyte RTD'!F56-'M2 - Electrolyte RTD'!K56,"")</f>
        <v/>
      </c>
      <c r="I472" s="15" t="inlineStr">
        <is>
          <t>S&amp;S availability/depth vary by listing and time - confirm live.</t>
        </is>
      </c>
    </row>
    <row r="473" ht="26" customHeight="1">
      <c r="A473" s="15" t="inlineStr">
        <is>
          <t>Powerade</t>
        </is>
      </c>
      <c r="B473" s="15" t="inlineStr">
        <is>
          <t>Powerade Mountain Berry Blast | Grape | 24-pack 591mL</t>
        </is>
      </c>
      <c r="C473" s="15" t="inlineStr">
        <is>
          <t>2) Electrolyte beverage (RTD)</t>
        </is>
      </c>
      <c r="D473" s="32">
        <f>'M2 - Electrolyte RTD'!I57</f>
        <v/>
      </c>
      <c r="E473" s="33">
        <f>'M2 - Electrolyte RTD'!J57</f>
        <v/>
      </c>
      <c r="F473" s="31">
        <f>'M2 - Electrolyte RTD'!K57</f>
        <v/>
      </c>
      <c r="G473" s="30">
        <f>'M2 - Electrolyte RTD'!F57</f>
        <v/>
      </c>
      <c r="H473" s="31">
        <f>IF(AND(ISNUMBER('M2 - Electrolyte RTD'!F57),ISNUMBER('M2 - Electrolyte RTD'!K57)),'M2 - Electrolyte RTD'!F57-'M2 - Electrolyte RTD'!K57,"")</f>
        <v/>
      </c>
      <c r="I473" s="15" t="inlineStr">
        <is>
          <t>S&amp;S availability/depth vary by listing and time - confirm live.</t>
        </is>
      </c>
    </row>
    <row r="474" ht="26" customHeight="1">
      <c r="A474" s="15" t="inlineStr">
        <is>
          <t>Powerade</t>
        </is>
      </c>
      <c r="B474" s="15" t="inlineStr">
        <is>
          <t>Powerade Mountain Berry Blast | White Cherry | single 591mL</t>
        </is>
      </c>
      <c r="C474" s="15" t="inlineStr">
        <is>
          <t>2) Electrolyte beverage (RTD)</t>
        </is>
      </c>
      <c r="D474" s="32">
        <f>'M2 - Electrolyte RTD'!I58</f>
        <v/>
      </c>
      <c r="E474" s="33">
        <f>'M2 - Electrolyte RTD'!J58</f>
        <v/>
      </c>
      <c r="F474" s="31">
        <f>'M2 - Electrolyte RTD'!K58</f>
        <v/>
      </c>
      <c r="G474" s="30">
        <f>'M2 - Electrolyte RTD'!F58</f>
        <v/>
      </c>
      <c r="H474" s="31">
        <f>IF(AND(ISNUMBER('M2 - Electrolyte RTD'!F58),ISNUMBER('M2 - Electrolyte RTD'!K58)),'M2 - Electrolyte RTD'!F58-'M2 - Electrolyte RTD'!K58,"")</f>
        <v/>
      </c>
      <c r="I474" s="15" t="inlineStr">
        <is>
          <t>S&amp;S availability/depth vary by listing and time - confirm live.</t>
        </is>
      </c>
    </row>
    <row r="475" ht="26" customHeight="1">
      <c r="A475" s="15" t="inlineStr">
        <is>
          <t>Powerade</t>
        </is>
      </c>
      <c r="B475" s="15" t="inlineStr">
        <is>
          <t>Powerade Mountain Berry Blast | White Cherry | 6-pack 591mL</t>
        </is>
      </c>
      <c r="C475" s="15" t="inlineStr">
        <is>
          <t>2) Electrolyte beverage (RTD)</t>
        </is>
      </c>
      <c r="D475" s="32">
        <f>'M2 - Electrolyte RTD'!I59</f>
        <v/>
      </c>
      <c r="E475" s="33">
        <f>'M2 - Electrolyte RTD'!J59</f>
        <v/>
      </c>
      <c r="F475" s="31">
        <f>'M2 - Electrolyte RTD'!K59</f>
        <v/>
      </c>
      <c r="G475" s="30">
        <f>'M2 - Electrolyte RTD'!F59</f>
        <v/>
      </c>
      <c r="H475" s="31">
        <f>IF(AND(ISNUMBER('M2 - Electrolyte RTD'!F59),ISNUMBER('M2 - Electrolyte RTD'!K59)),'M2 - Electrolyte RTD'!F59-'M2 - Electrolyte RTD'!K59,"")</f>
        <v/>
      </c>
      <c r="I475" s="15" t="inlineStr">
        <is>
          <t>S&amp;S availability/depth vary by listing and time - confirm live.</t>
        </is>
      </c>
    </row>
    <row r="476" ht="26" customHeight="1">
      <c r="A476" s="15" t="inlineStr">
        <is>
          <t>Powerade</t>
        </is>
      </c>
      <c r="B476" s="15" t="inlineStr">
        <is>
          <t>Powerade Mountain Berry Blast | White Cherry | 12-pack 591mL</t>
        </is>
      </c>
      <c r="C476" s="15" t="inlineStr">
        <is>
          <t>2) Electrolyte beverage (RTD)</t>
        </is>
      </c>
      <c r="D476" s="32">
        <f>'M2 - Electrolyte RTD'!I60</f>
        <v/>
      </c>
      <c r="E476" s="33">
        <f>'M2 - Electrolyte RTD'!J60</f>
        <v/>
      </c>
      <c r="F476" s="31">
        <f>'M2 - Electrolyte RTD'!K60</f>
        <v/>
      </c>
      <c r="G476" s="30">
        <f>'M2 - Electrolyte RTD'!F60</f>
        <v/>
      </c>
      <c r="H476" s="31">
        <f>IF(AND(ISNUMBER('M2 - Electrolyte RTD'!F60),ISNUMBER('M2 - Electrolyte RTD'!K60)),'M2 - Electrolyte RTD'!F60-'M2 - Electrolyte RTD'!K60,"")</f>
        <v/>
      </c>
      <c r="I476" s="15" t="inlineStr">
        <is>
          <t>S&amp;S availability/depth vary by listing and time - confirm live.</t>
        </is>
      </c>
    </row>
    <row r="477" ht="26" customHeight="1">
      <c r="A477" s="15" t="inlineStr">
        <is>
          <t>Powerade</t>
        </is>
      </c>
      <c r="B477" s="15" t="inlineStr">
        <is>
          <t>Powerade Mountain Berry Blast | White Cherry | 24-pack 591mL</t>
        </is>
      </c>
      <c r="C477" s="15" t="inlineStr">
        <is>
          <t>2) Electrolyte beverage (RTD)</t>
        </is>
      </c>
      <c r="D477" s="32">
        <f>'M2 - Electrolyte RTD'!I61</f>
        <v/>
      </c>
      <c r="E477" s="33">
        <f>'M2 - Electrolyte RTD'!J61</f>
        <v/>
      </c>
      <c r="F477" s="31">
        <f>'M2 - Electrolyte RTD'!K61</f>
        <v/>
      </c>
      <c r="G477" s="30">
        <f>'M2 - Electrolyte RTD'!F61</f>
        <v/>
      </c>
      <c r="H477" s="31">
        <f>IF(AND(ISNUMBER('M2 - Electrolyte RTD'!F61),ISNUMBER('M2 - Electrolyte RTD'!K61)),'M2 - Electrolyte RTD'!F61-'M2 - Electrolyte RTD'!K61,"")</f>
        <v/>
      </c>
      <c r="I477" s="15" t="inlineStr">
        <is>
          <t>S&amp;S availability/depth vary by listing and time - confirm live.</t>
        </is>
      </c>
    </row>
    <row r="478" ht="26" customHeight="1">
      <c r="A478" s="15" t="inlineStr">
        <is>
          <t>Powerade</t>
        </is>
      </c>
      <c r="B478" s="15" t="inlineStr">
        <is>
          <t>Powerade Mountain Berry Blast | Lemon-Lime | single 591mL</t>
        </is>
      </c>
      <c r="C478" s="15" t="inlineStr">
        <is>
          <t>2) Electrolyte beverage (RTD)</t>
        </is>
      </c>
      <c r="D478" s="32">
        <f>'M2 - Electrolyte RTD'!I62</f>
        <v/>
      </c>
      <c r="E478" s="33">
        <f>'M2 - Electrolyte RTD'!J62</f>
        <v/>
      </c>
      <c r="F478" s="31">
        <f>'M2 - Electrolyte RTD'!K62</f>
        <v/>
      </c>
      <c r="G478" s="30">
        <f>'M2 - Electrolyte RTD'!F62</f>
        <v/>
      </c>
      <c r="H478" s="31">
        <f>IF(AND(ISNUMBER('M2 - Electrolyte RTD'!F62),ISNUMBER('M2 - Electrolyte RTD'!K62)),'M2 - Electrolyte RTD'!F62-'M2 - Electrolyte RTD'!K62,"")</f>
        <v/>
      </c>
      <c r="I478" s="15" t="inlineStr">
        <is>
          <t>S&amp;S availability/depth vary by listing and time - confirm live.</t>
        </is>
      </c>
    </row>
    <row r="479" ht="26" customHeight="1">
      <c r="A479" s="15" t="inlineStr">
        <is>
          <t>Powerade</t>
        </is>
      </c>
      <c r="B479" s="15" t="inlineStr">
        <is>
          <t>Powerade Mountain Berry Blast | Lemon-Lime | 6-pack 591mL</t>
        </is>
      </c>
      <c r="C479" s="15" t="inlineStr">
        <is>
          <t>2) Electrolyte beverage (RTD)</t>
        </is>
      </c>
      <c r="D479" s="32">
        <f>'M2 - Electrolyte RTD'!I63</f>
        <v/>
      </c>
      <c r="E479" s="33">
        <f>'M2 - Electrolyte RTD'!J63</f>
        <v/>
      </c>
      <c r="F479" s="31">
        <f>'M2 - Electrolyte RTD'!K63</f>
        <v/>
      </c>
      <c r="G479" s="30">
        <f>'M2 - Electrolyte RTD'!F63</f>
        <v/>
      </c>
      <c r="H479" s="31">
        <f>IF(AND(ISNUMBER('M2 - Electrolyte RTD'!F63),ISNUMBER('M2 - Electrolyte RTD'!K63)),'M2 - Electrolyte RTD'!F63-'M2 - Electrolyte RTD'!K63,"")</f>
        <v/>
      </c>
      <c r="I479" s="15" t="inlineStr">
        <is>
          <t>S&amp;S availability/depth vary by listing and time - confirm live.</t>
        </is>
      </c>
    </row>
    <row r="480" ht="26" customHeight="1">
      <c r="A480" s="15" t="inlineStr">
        <is>
          <t>Powerade</t>
        </is>
      </c>
      <c r="B480" s="15" t="inlineStr">
        <is>
          <t>Powerade Mountain Berry Blast | Lemon-Lime | 12-pack 591mL</t>
        </is>
      </c>
      <c r="C480" s="15" t="inlineStr">
        <is>
          <t>2) Electrolyte beverage (RTD)</t>
        </is>
      </c>
      <c r="D480" s="32">
        <f>'M2 - Electrolyte RTD'!I64</f>
        <v/>
      </c>
      <c r="E480" s="33">
        <f>'M2 - Electrolyte RTD'!J64</f>
        <v/>
      </c>
      <c r="F480" s="31">
        <f>'M2 - Electrolyte RTD'!K64</f>
        <v/>
      </c>
      <c r="G480" s="30">
        <f>'M2 - Electrolyte RTD'!F64</f>
        <v/>
      </c>
      <c r="H480" s="31">
        <f>IF(AND(ISNUMBER('M2 - Electrolyte RTD'!F64),ISNUMBER('M2 - Electrolyte RTD'!K64)),'M2 - Electrolyte RTD'!F64-'M2 - Electrolyte RTD'!K64,"")</f>
        <v/>
      </c>
      <c r="I480" s="15" t="inlineStr">
        <is>
          <t>S&amp;S availability/depth vary by listing and time - confirm live.</t>
        </is>
      </c>
    </row>
    <row r="481" ht="26" customHeight="1">
      <c r="A481" s="15" t="inlineStr">
        <is>
          <t>Powerade</t>
        </is>
      </c>
      <c r="B481" s="15" t="inlineStr">
        <is>
          <t>Powerade Mountain Berry Blast | Lemon-Lime | 24-pack 591mL</t>
        </is>
      </c>
      <c r="C481" s="15" t="inlineStr">
        <is>
          <t>2) Electrolyte beverage (RTD)</t>
        </is>
      </c>
      <c r="D481" s="32">
        <f>'M2 - Electrolyte RTD'!I65</f>
        <v/>
      </c>
      <c r="E481" s="33">
        <f>'M2 - Electrolyte RTD'!J65</f>
        <v/>
      </c>
      <c r="F481" s="31">
        <f>'M2 - Electrolyte RTD'!K65</f>
        <v/>
      </c>
      <c r="G481" s="30">
        <f>'M2 - Electrolyte RTD'!F65</f>
        <v/>
      </c>
      <c r="H481" s="31">
        <f>IF(AND(ISNUMBER('M2 - Electrolyte RTD'!F65),ISNUMBER('M2 - Electrolyte RTD'!K65)),'M2 - Electrolyte RTD'!F65-'M2 - Electrolyte RTD'!K65,"")</f>
        <v/>
      </c>
      <c r="I481" s="15" t="inlineStr">
        <is>
          <t>S&amp;S availability/depth vary by listing and time - confirm live.</t>
        </is>
      </c>
    </row>
    <row r="482" ht="26" customHeight="1">
      <c r="A482" s="15" t="inlineStr">
        <is>
          <t>Powerade</t>
        </is>
      </c>
      <c r="B482" s="15" t="inlineStr">
        <is>
          <t>Powerade Zero | Mixed Berry | single 591mL</t>
        </is>
      </c>
      <c r="C482" s="15" t="inlineStr">
        <is>
          <t>2) Electrolyte beverage (RTD)</t>
        </is>
      </c>
      <c r="D482" s="32">
        <f>'M2 - Electrolyte RTD'!I66</f>
        <v/>
      </c>
      <c r="E482" s="33">
        <f>'M2 - Electrolyte RTD'!J66</f>
        <v/>
      </c>
      <c r="F482" s="31">
        <f>'M2 - Electrolyte RTD'!K66</f>
        <v/>
      </c>
      <c r="G482" s="30">
        <f>'M2 - Electrolyte RTD'!F66</f>
        <v/>
      </c>
      <c r="H482" s="31">
        <f>IF(AND(ISNUMBER('M2 - Electrolyte RTD'!F66),ISNUMBER('M2 - Electrolyte RTD'!K66)),'M2 - Electrolyte RTD'!F66-'M2 - Electrolyte RTD'!K66,"")</f>
        <v/>
      </c>
      <c r="I482" s="15" t="inlineStr">
        <is>
          <t>S&amp;S availability/depth vary by listing and time - confirm live.</t>
        </is>
      </c>
    </row>
    <row r="483" ht="26" customHeight="1">
      <c r="A483" s="15" t="inlineStr">
        <is>
          <t>Powerade</t>
        </is>
      </c>
      <c r="B483" s="15" t="inlineStr">
        <is>
          <t>Powerade Zero | Mixed Berry | 6-pack 591mL</t>
        </is>
      </c>
      <c r="C483" s="15" t="inlineStr">
        <is>
          <t>2) Electrolyte beverage (RTD)</t>
        </is>
      </c>
      <c r="D483" s="32">
        <f>'M2 - Electrolyte RTD'!I67</f>
        <v/>
      </c>
      <c r="E483" s="33">
        <f>'M2 - Electrolyte RTD'!J67</f>
        <v/>
      </c>
      <c r="F483" s="31">
        <f>'M2 - Electrolyte RTD'!K67</f>
        <v/>
      </c>
      <c r="G483" s="30">
        <f>'M2 - Electrolyte RTD'!F67</f>
        <v/>
      </c>
      <c r="H483" s="31">
        <f>IF(AND(ISNUMBER('M2 - Electrolyte RTD'!F67),ISNUMBER('M2 - Electrolyte RTD'!K67)),'M2 - Electrolyte RTD'!F67-'M2 - Electrolyte RTD'!K67,"")</f>
        <v/>
      </c>
      <c r="I483" s="15" t="inlineStr">
        <is>
          <t>S&amp;S availability/depth vary by listing and time - confirm live.</t>
        </is>
      </c>
    </row>
    <row r="484" ht="26" customHeight="1">
      <c r="A484" s="15" t="inlineStr">
        <is>
          <t>Powerade</t>
        </is>
      </c>
      <c r="B484" s="15" t="inlineStr">
        <is>
          <t>Powerade Zero | Mixed Berry | 12-pack 591mL</t>
        </is>
      </c>
      <c r="C484" s="15" t="inlineStr">
        <is>
          <t>2) Electrolyte beverage (RTD)</t>
        </is>
      </c>
      <c r="D484" s="32">
        <f>'M2 - Electrolyte RTD'!I68</f>
        <v/>
      </c>
      <c r="E484" s="33">
        <f>'M2 - Electrolyte RTD'!J68</f>
        <v/>
      </c>
      <c r="F484" s="31">
        <f>'M2 - Electrolyte RTD'!K68</f>
        <v/>
      </c>
      <c r="G484" s="30">
        <f>'M2 - Electrolyte RTD'!F68</f>
        <v/>
      </c>
      <c r="H484" s="31">
        <f>IF(AND(ISNUMBER('M2 - Electrolyte RTD'!F68),ISNUMBER('M2 - Electrolyte RTD'!K68)),'M2 - Electrolyte RTD'!F68-'M2 - Electrolyte RTD'!K68,"")</f>
        <v/>
      </c>
      <c r="I484" s="15" t="inlineStr">
        <is>
          <t>S&amp;S availability/depth vary by listing and time - confirm live.</t>
        </is>
      </c>
    </row>
    <row r="485" ht="26" customHeight="1">
      <c r="A485" s="15" t="inlineStr">
        <is>
          <t>Powerade</t>
        </is>
      </c>
      <c r="B485" s="15" t="inlineStr">
        <is>
          <t>Powerade Zero | Mixed Berry | 24-pack 591mL</t>
        </is>
      </c>
      <c r="C485" s="15" t="inlineStr">
        <is>
          <t>2) Electrolyte beverage (RTD)</t>
        </is>
      </c>
      <c r="D485" s="32">
        <f>'M2 - Electrolyte RTD'!I69</f>
        <v/>
      </c>
      <c r="E485" s="33">
        <f>'M2 - Electrolyte RTD'!J69</f>
        <v/>
      </c>
      <c r="F485" s="31">
        <f>'M2 - Electrolyte RTD'!K69</f>
        <v/>
      </c>
      <c r="G485" s="30">
        <f>'M2 - Electrolyte RTD'!F69</f>
        <v/>
      </c>
      <c r="H485" s="31">
        <f>IF(AND(ISNUMBER('M2 - Electrolyte RTD'!F69),ISNUMBER('M2 - Electrolyte RTD'!K69)),'M2 - Electrolyte RTD'!F69-'M2 - Electrolyte RTD'!K69,"")</f>
        <v/>
      </c>
      <c r="I485" s="15" t="inlineStr">
        <is>
          <t>S&amp;S availability/depth vary by listing and time - confirm live.</t>
        </is>
      </c>
    </row>
    <row r="486" ht="26" customHeight="1">
      <c r="A486" s="15" t="inlineStr">
        <is>
          <t>Powerade</t>
        </is>
      </c>
      <c r="B486" s="15" t="inlineStr">
        <is>
          <t>Powerade Zero | Fruit Punch | single 591mL</t>
        </is>
      </c>
      <c r="C486" s="15" t="inlineStr">
        <is>
          <t>2) Electrolyte beverage (RTD)</t>
        </is>
      </c>
      <c r="D486" s="32">
        <f>'M2 - Electrolyte RTD'!I70</f>
        <v/>
      </c>
      <c r="E486" s="33">
        <f>'M2 - Electrolyte RTD'!J70</f>
        <v/>
      </c>
      <c r="F486" s="31">
        <f>'M2 - Electrolyte RTD'!K70</f>
        <v/>
      </c>
      <c r="G486" s="30">
        <f>'M2 - Electrolyte RTD'!F70</f>
        <v/>
      </c>
      <c r="H486" s="31">
        <f>IF(AND(ISNUMBER('M2 - Electrolyte RTD'!F70),ISNUMBER('M2 - Electrolyte RTD'!K70)),'M2 - Electrolyte RTD'!F70-'M2 - Electrolyte RTD'!K70,"")</f>
        <v/>
      </c>
      <c r="I486" s="15" t="inlineStr">
        <is>
          <t>S&amp;S availability/depth vary by listing and time - confirm live.</t>
        </is>
      </c>
    </row>
    <row r="487" ht="26" customHeight="1">
      <c r="A487" s="15" t="inlineStr">
        <is>
          <t>Powerade</t>
        </is>
      </c>
      <c r="B487" s="15" t="inlineStr">
        <is>
          <t>Powerade Zero | Fruit Punch | 6-pack 591mL</t>
        </is>
      </c>
      <c r="C487" s="15" t="inlineStr">
        <is>
          <t>2) Electrolyte beverage (RTD)</t>
        </is>
      </c>
      <c r="D487" s="32">
        <f>'M2 - Electrolyte RTD'!I71</f>
        <v/>
      </c>
      <c r="E487" s="33">
        <f>'M2 - Electrolyte RTD'!J71</f>
        <v/>
      </c>
      <c r="F487" s="31">
        <f>'M2 - Electrolyte RTD'!K71</f>
        <v/>
      </c>
      <c r="G487" s="30">
        <f>'M2 - Electrolyte RTD'!F71</f>
        <v/>
      </c>
      <c r="H487" s="31">
        <f>IF(AND(ISNUMBER('M2 - Electrolyte RTD'!F71),ISNUMBER('M2 - Electrolyte RTD'!K71)),'M2 - Electrolyte RTD'!F71-'M2 - Electrolyte RTD'!K71,"")</f>
        <v/>
      </c>
      <c r="I487" s="15" t="inlineStr">
        <is>
          <t>S&amp;S availability/depth vary by listing and time - confirm live.</t>
        </is>
      </c>
    </row>
    <row r="488" ht="26" customHeight="1">
      <c r="A488" s="15" t="inlineStr">
        <is>
          <t>Powerade</t>
        </is>
      </c>
      <c r="B488" s="15" t="inlineStr">
        <is>
          <t>Powerade Zero | Fruit Punch | 12-pack 591mL</t>
        </is>
      </c>
      <c r="C488" s="15" t="inlineStr">
        <is>
          <t>2) Electrolyte beverage (RTD)</t>
        </is>
      </c>
      <c r="D488" s="32">
        <f>'M2 - Electrolyte RTD'!I72</f>
        <v/>
      </c>
      <c r="E488" s="33">
        <f>'M2 - Electrolyte RTD'!J72</f>
        <v/>
      </c>
      <c r="F488" s="31">
        <f>'M2 - Electrolyte RTD'!K72</f>
        <v/>
      </c>
      <c r="G488" s="30">
        <f>'M2 - Electrolyte RTD'!F72</f>
        <v/>
      </c>
      <c r="H488" s="31">
        <f>IF(AND(ISNUMBER('M2 - Electrolyte RTD'!F72),ISNUMBER('M2 - Electrolyte RTD'!K72)),'M2 - Electrolyte RTD'!F72-'M2 - Electrolyte RTD'!K72,"")</f>
        <v/>
      </c>
      <c r="I488" s="15" t="inlineStr">
        <is>
          <t>S&amp;S availability/depth vary by listing and time - confirm live.</t>
        </is>
      </c>
    </row>
    <row r="489" ht="26" customHeight="1">
      <c r="A489" s="15" t="inlineStr">
        <is>
          <t>Powerade</t>
        </is>
      </c>
      <c r="B489" s="15" t="inlineStr">
        <is>
          <t>Powerade Zero | Fruit Punch | 24-pack 591mL</t>
        </is>
      </c>
      <c r="C489" s="15" t="inlineStr">
        <is>
          <t>2) Electrolyte beverage (RTD)</t>
        </is>
      </c>
      <c r="D489" s="32">
        <f>'M2 - Electrolyte RTD'!I73</f>
        <v/>
      </c>
      <c r="E489" s="33">
        <f>'M2 - Electrolyte RTD'!J73</f>
        <v/>
      </c>
      <c r="F489" s="31">
        <f>'M2 - Electrolyte RTD'!K73</f>
        <v/>
      </c>
      <c r="G489" s="30">
        <f>'M2 - Electrolyte RTD'!F73</f>
        <v/>
      </c>
      <c r="H489" s="31">
        <f>IF(AND(ISNUMBER('M2 - Electrolyte RTD'!F73),ISNUMBER('M2 - Electrolyte RTD'!K73)),'M2 - Electrolyte RTD'!F73-'M2 - Electrolyte RTD'!K73,"")</f>
        <v/>
      </c>
      <c r="I489" s="15" t="inlineStr">
        <is>
          <t>S&amp;S availability/depth vary by listing and time - confirm live.</t>
        </is>
      </c>
    </row>
    <row r="490" ht="26" customHeight="1">
      <c r="A490" s="15" t="inlineStr">
        <is>
          <t>Powerade</t>
        </is>
      </c>
      <c r="B490" s="15" t="inlineStr">
        <is>
          <t>Powerade Zero | Grape | single 591mL</t>
        </is>
      </c>
      <c r="C490" s="15" t="inlineStr">
        <is>
          <t>2) Electrolyte beverage (RTD)</t>
        </is>
      </c>
      <c r="D490" s="32">
        <f>'M2 - Electrolyte RTD'!I74</f>
        <v/>
      </c>
      <c r="E490" s="33">
        <f>'M2 - Electrolyte RTD'!J74</f>
        <v/>
      </c>
      <c r="F490" s="31">
        <f>'M2 - Electrolyte RTD'!K74</f>
        <v/>
      </c>
      <c r="G490" s="30">
        <f>'M2 - Electrolyte RTD'!F74</f>
        <v/>
      </c>
      <c r="H490" s="31">
        <f>IF(AND(ISNUMBER('M2 - Electrolyte RTD'!F74),ISNUMBER('M2 - Electrolyte RTD'!K74)),'M2 - Electrolyte RTD'!F74-'M2 - Electrolyte RTD'!K74,"")</f>
        <v/>
      </c>
      <c r="I490" s="15" t="inlineStr">
        <is>
          <t>S&amp;S availability/depth vary by listing and time - confirm live.</t>
        </is>
      </c>
    </row>
    <row r="491" ht="26" customHeight="1">
      <c r="A491" s="15" t="inlineStr">
        <is>
          <t>Powerade</t>
        </is>
      </c>
      <c r="B491" s="15" t="inlineStr">
        <is>
          <t>Powerade Zero | Grape | 6-pack 591mL</t>
        </is>
      </c>
      <c r="C491" s="15" t="inlineStr">
        <is>
          <t>2) Electrolyte beverage (RTD)</t>
        </is>
      </c>
      <c r="D491" s="32">
        <f>'M2 - Electrolyte RTD'!I75</f>
        <v/>
      </c>
      <c r="E491" s="33">
        <f>'M2 - Electrolyte RTD'!J75</f>
        <v/>
      </c>
      <c r="F491" s="31">
        <f>'M2 - Electrolyte RTD'!K75</f>
        <v/>
      </c>
      <c r="G491" s="30">
        <f>'M2 - Electrolyte RTD'!F75</f>
        <v/>
      </c>
      <c r="H491" s="31">
        <f>IF(AND(ISNUMBER('M2 - Electrolyte RTD'!F75),ISNUMBER('M2 - Electrolyte RTD'!K75)),'M2 - Electrolyte RTD'!F75-'M2 - Electrolyte RTD'!K75,"")</f>
        <v/>
      </c>
      <c r="I491" s="15" t="inlineStr">
        <is>
          <t>S&amp;S availability/depth vary by listing and time - confirm live.</t>
        </is>
      </c>
    </row>
    <row r="492" ht="26" customHeight="1">
      <c r="A492" s="15" t="inlineStr">
        <is>
          <t>Powerade</t>
        </is>
      </c>
      <c r="B492" s="15" t="inlineStr">
        <is>
          <t>Powerade Zero | Grape | 12-pack 591mL</t>
        </is>
      </c>
      <c r="C492" s="15" t="inlineStr">
        <is>
          <t>2) Electrolyte beverage (RTD)</t>
        </is>
      </c>
      <c r="D492" s="32">
        <f>'M2 - Electrolyte RTD'!I76</f>
        <v/>
      </c>
      <c r="E492" s="33">
        <f>'M2 - Electrolyte RTD'!J76</f>
        <v/>
      </c>
      <c r="F492" s="31">
        <f>'M2 - Electrolyte RTD'!K76</f>
        <v/>
      </c>
      <c r="G492" s="30">
        <f>'M2 - Electrolyte RTD'!F76</f>
        <v/>
      </c>
      <c r="H492" s="31">
        <f>IF(AND(ISNUMBER('M2 - Electrolyte RTD'!F76),ISNUMBER('M2 - Electrolyte RTD'!K76)),'M2 - Electrolyte RTD'!F76-'M2 - Electrolyte RTD'!K76,"")</f>
        <v/>
      </c>
      <c r="I492" s="15" t="inlineStr">
        <is>
          <t>S&amp;S availability/depth vary by listing and time - confirm live.</t>
        </is>
      </c>
    </row>
    <row r="493" ht="26" customHeight="1">
      <c r="A493" s="15" t="inlineStr">
        <is>
          <t>Powerade</t>
        </is>
      </c>
      <c r="B493" s="15" t="inlineStr">
        <is>
          <t>Powerade Zero | Grape | 24-pack 591mL</t>
        </is>
      </c>
      <c r="C493" s="15" t="inlineStr">
        <is>
          <t>2) Electrolyte beverage (RTD)</t>
        </is>
      </c>
      <c r="D493" s="32">
        <f>'M2 - Electrolyte RTD'!I77</f>
        <v/>
      </c>
      <c r="E493" s="33">
        <f>'M2 - Electrolyte RTD'!J77</f>
        <v/>
      </c>
      <c r="F493" s="31">
        <f>'M2 - Electrolyte RTD'!K77</f>
        <v/>
      </c>
      <c r="G493" s="30">
        <f>'M2 - Electrolyte RTD'!F77</f>
        <v/>
      </c>
      <c r="H493" s="31">
        <f>IF(AND(ISNUMBER('M2 - Electrolyte RTD'!F77),ISNUMBER('M2 - Electrolyte RTD'!K77)),'M2 - Electrolyte RTD'!F77-'M2 - Electrolyte RTD'!K77,"")</f>
        <v/>
      </c>
      <c r="I493" s="15" t="inlineStr">
        <is>
          <t>S&amp;S availability/depth vary by listing and time - confirm live.</t>
        </is>
      </c>
    </row>
    <row r="494" ht="26" customHeight="1">
      <c r="A494" s="15" t="inlineStr">
        <is>
          <t>Powerade</t>
        </is>
      </c>
      <c r="B494" s="15" t="inlineStr">
        <is>
          <t>Powerade Zero | White Cherry | single 591mL</t>
        </is>
      </c>
      <c r="C494" s="15" t="inlineStr">
        <is>
          <t>2) Electrolyte beverage (RTD)</t>
        </is>
      </c>
      <c r="D494" s="32">
        <f>'M2 - Electrolyte RTD'!I78</f>
        <v/>
      </c>
      <c r="E494" s="33">
        <f>'M2 - Electrolyte RTD'!J78</f>
        <v/>
      </c>
      <c r="F494" s="31">
        <f>'M2 - Electrolyte RTD'!K78</f>
        <v/>
      </c>
      <c r="G494" s="30">
        <f>'M2 - Electrolyte RTD'!F78</f>
        <v/>
      </c>
      <c r="H494" s="31">
        <f>IF(AND(ISNUMBER('M2 - Electrolyte RTD'!F78),ISNUMBER('M2 - Electrolyte RTD'!K78)),'M2 - Electrolyte RTD'!F78-'M2 - Electrolyte RTD'!K78,"")</f>
        <v/>
      </c>
      <c r="I494" s="15" t="inlineStr">
        <is>
          <t>S&amp;S availability/depth vary by listing and time - confirm live.</t>
        </is>
      </c>
    </row>
    <row r="495" ht="26" customHeight="1">
      <c r="A495" s="15" t="inlineStr">
        <is>
          <t>Powerade</t>
        </is>
      </c>
      <c r="B495" s="15" t="inlineStr">
        <is>
          <t>Powerade Zero | White Cherry | 6-pack 591mL</t>
        </is>
      </c>
      <c r="C495" s="15" t="inlineStr">
        <is>
          <t>2) Electrolyte beverage (RTD)</t>
        </is>
      </c>
      <c r="D495" s="32">
        <f>'M2 - Electrolyte RTD'!I79</f>
        <v/>
      </c>
      <c r="E495" s="33">
        <f>'M2 - Electrolyte RTD'!J79</f>
        <v/>
      </c>
      <c r="F495" s="31">
        <f>'M2 - Electrolyte RTD'!K79</f>
        <v/>
      </c>
      <c r="G495" s="30">
        <f>'M2 - Electrolyte RTD'!F79</f>
        <v/>
      </c>
      <c r="H495" s="31">
        <f>IF(AND(ISNUMBER('M2 - Electrolyte RTD'!F79),ISNUMBER('M2 - Electrolyte RTD'!K79)),'M2 - Electrolyte RTD'!F79-'M2 - Electrolyte RTD'!K79,"")</f>
        <v/>
      </c>
      <c r="I495" s="15" t="inlineStr">
        <is>
          <t>S&amp;S availability/depth vary by listing and time - confirm live.</t>
        </is>
      </c>
    </row>
    <row r="496" ht="26" customHeight="1">
      <c r="A496" s="15" t="inlineStr">
        <is>
          <t>Powerade</t>
        </is>
      </c>
      <c r="B496" s="15" t="inlineStr">
        <is>
          <t>Powerade Zero | White Cherry | 12-pack 591mL</t>
        </is>
      </c>
      <c r="C496" s="15" t="inlineStr">
        <is>
          <t>2) Electrolyte beverage (RTD)</t>
        </is>
      </c>
      <c r="D496" s="32">
        <f>'M2 - Electrolyte RTD'!I80</f>
        <v/>
      </c>
      <c r="E496" s="33">
        <f>'M2 - Electrolyte RTD'!J80</f>
        <v/>
      </c>
      <c r="F496" s="31">
        <f>'M2 - Electrolyte RTD'!K80</f>
        <v/>
      </c>
      <c r="G496" s="30">
        <f>'M2 - Electrolyte RTD'!F80</f>
        <v/>
      </c>
      <c r="H496" s="31">
        <f>IF(AND(ISNUMBER('M2 - Electrolyte RTD'!F80),ISNUMBER('M2 - Electrolyte RTD'!K80)),'M2 - Electrolyte RTD'!F80-'M2 - Electrolyte RTD'!K80,"")</f>
        <v/>
      </c>
      <c r="I496" s="15" t="inlineStr">
        <is>
          <t>S&amp;S availability/depth vary by listing and time - confirm live.</t>
        </is>
      </c>
    </row>
    <row r="497" ht="26" customHeight="1">
      <c r="A497" s="15" t="inlineStr">
        <is>
          <t>Powerade</t>
        </is>
      </c>
      <c r="B497" s="15" t="inlineStr">
        <is>
          <t>Powerade Zero | White Cherry | 24-pack 591mL</t>
        </is>
      </c>
      <c r="C497" s="15" t="inlineStr">
        <is>
          <t>2) Electrolyte beverage (RTD)</t>
        </is>
      </c>
      <c r="D497" s="32">
        <f>'M2 - Electrolyte RTD'!I81</f>
        <v/>
      </c>
      <c r="E497" s="33">
        <f>'M2 - Electrolyte RTD'!J81</f>
        <v/>
      </c>
      <c r="F497" s="31">
        <f>'M2 - Electrolyte RTD'!K81</f>
        <v/>
      </c>
      <c r="G497" s="30">
        <f>'M2 - Electrolyte RTD'!F81</f>
        <v/>
      </c>
      <c r="H497" s="31">
        <f>IF(AND(ISNUMBER('M2 - Electrolyte RTD'!F81),ISNUMBER('M2 - Electrolyte RTD'!K81)),'M2 - Electrolyte RTD'!F81-'M2 - Electrolyte RTD'!K81,"")</f>
        <v/>
      </c>
      <c r="I497" s="15" t="inlineStr">
        <is>
          <t>S&amp;S availability/depth vary by listing and time - confirm live.</t>
        </is>
      </c>
    </row>
    <row r="498" ht="26" customHeight="1">
      <c r="A498" s="15" t="inlineStr">
        <is>
          <t>BODYARMOR</t>
        </is>
      </c>
      <c r="B498" s="15" t="inlineStr">
        <is>
          <t>BODYARMOR Sports Drink | Fruit Punch | single 473mL</t>
        </is>
      </c>
      <c r="C498" s="15" t="inlineStr">
        <is>
          <t>2) Electrolyte beverage (RTD)</t>
        </is>
      </c>
      <c r="D498" s="32">
        <f>'M2 - Electrolyte RTD'!I82</f>
        <v/>
      </c>
      <c r="E498" s="33">
        <f>'M2 - Electrolyte RTD'!J82</f>
        <v/>
      </c>
      <c r="F498" s="31">
        <f>'M2 - Electrolyte RTD'!K82</f>
        <v/>
      </c>
      <c r="G498" s="30">
        <f>'M2 - Electrolyte RTD'!F82</f>
        <v/>
      </c>
      <c r="H498" s="31">
        <f>IF(AND(ISNUMBER('M2 - Electrolyte RTD'!F82),ISNUMBER('M2 - Electrolyte RTD'!K82)),'M2 - Electrolyte RTD'!F82-'M2 - Electrolyte RTD'!K82,"")</f>
        <v/>
      </c>
      <c r="I498" s="15" t="inlineStr">
        <is>
          <t>S&amp;S availability/depth vary by listing and time - confirm live.</t>
        </is>
      </c>
    </row>
    <row r="499" ht="26" customHeight="1">
      <c r="A499" s="15" t="inlineStr">
        <is>
          <t>BODYARMOR</t>
        </is>
      </c>
      <c r="B499" s="15" t="inlineStr">
        <is>
          <t>BODYARMOR Sports Drink | Fruit Punch | 8-pack 473mL</t>
        </is>
      </c>
      <c r="C499" s="15" t="inlineStr">
        <is>
          <t>2) Electrolyte beverage (RTD)</t>
        </is>
      </c>
      <c r="D499" s="32">
        <f>'M2 - Electrolyte RTD'!I83</f>
        <v/>
      </c>
      <c r="E499" s="33">
        <f>'M2 - Electrolyte RTD'!J83</f>
        <v/>
      </c>
      <c r="F499" s="31">
        <f>'M2 - Electrolyte RTD'!K83</f>
        <v/>
      </c>
      <c r="G499" s="30">
        <f>'M2 - Electrolyte RTD'!F83</f>
        <v/>
      </c>
      <c r="H499" s="31">
        <f>IF(AND(ISNUMBER('M2 - Electrolyte RTD'!F83),ISNUMBER('M2 - Electrolyte RTD'!K83)),'M2 - Electrolyte RTD'!F83-'M2 - Electrolyte RTD'!K83,"")</f>
        <v/>
      </c>
      <c r="I499" s="15" t="inlineStr">
        <is>
          <t>S&amp;S availability/depth vary by listing and time - confirm live.</t>
        </is>
      </c>
    </row>
    <row r="500" ht="26" customHeight="1">
      <c r="A500" s="15" t="inlineStr">
        <is>
          <t>BODYARMOR</t>
        </is>
      </c>
      <c r="B500" s="15" t="inlineStr">
        <is>
          <t>BODYARMOR Sports Drink | Fruit Punch | 12-pack 473mL</t>
        </is>
      </c>
      <c r="C500" s="15" t="inlineStr">
        <is>
          <t>2) Electrolyte beverage (RTD)</t>
        </is>
      </c>
      <c r="D500" s="32">
        <f>'M2 - Electrolyte RTD'!I84</f>
        <v/>
      </c>
      <c r="E500" s="33">
        <f>'M2 - Electrolyte RTD'!J84</f>
        <v/>
      </c>
      <c r="F500" s="31">
        <f>'M2 - Electrolyte RTD'!K84</f>
        <v/>
      </c>
      <c r="G500" s="30">
        <f>'M2 - Electrolyte RTD'!F84</f>
        <v/>
      </c>
      <c r="H500" s="31">
        <f>IF(AND(ISNUMBER('M2 - Electrolyte RTD'!F84),ISNUMBER('M2 - Electrolyte RTD'!K84)),'M2 - Electrolyte RTD'!F84-'M2 - Electrolyte RTD'!K84,"")</f>
        <v/>
      </c>
      <c r="I500" s="15" t="inlineStr">
        <is>
          <t>S&amp;S availability/depth vary by listing and time - confirm live.</t>
        </is>
      </c>
    </row>
    <row r="501" ht="26" customHeight="1">
      <c r="A501" s="15" t="inlineStr">
        <is>
          <t>BODYARMOR</t>
        </is>
      </c>
      <c r="B501" s="15" t="inlineStr">
        <is>
          <t>BODYARMOR Sports Drink | Fruit Punch | 18-pack 473mL</t>
        </is>
      </c>
      <c r="C501" s="15" t="inlineStr">
        <is>
          <t>2) Electrolyte beverage (RTD)</t>
        </is>
      </c>
      <c r="D501" s="32">
        <f>'M2 - Electrolyte RTD'!I85</f>
        <v/>
      </c>
      <c r="E501" s="33">
        <f>'M2 - Electrolyte RTD'!J85</f>
        <v/>
      </c>
      <c r="F501" s="31">
        <f>'M2 - Electrolyte RTD'!K85</f>
        <v/>
      </c>
      <c r="G501" s="30">
        <f>'M2 - Electrolyte RTD'!F85</f>
        <v/>
      </c>
      <c r="H501" s="31">
        <f>IF(AND(ISNUMBER('M2 - Electrolyte RTD'!F85),ISNUMBER('M2 - Electrolyte RTD'!K85)),'M2 - Electrolyte RTD'!F85-'M2 - Electrolyte RTD'!K85,"")</f>
        <v/>
      </c>
      <c r="I501" s="15" t="inlineStr">
        <is>
          <t>S&amp;S availability/depth vary by listing and time - confirm live.</t>
        </is>
      </c>
    </row>
    <row r="502" ht="26" customHeight="1">
      <c r="A502" s="15" t="inlineStr">
        <is>
          <t>BODYARMOR</t>
        </is>
      </c>
      <c r="B502" s="15" t="inlineStr">
        <is>
          <t>BODYARMOR Sports Drink | Fruit Punch | 24-pack 473mL</t>
        </is>
      </c>
      <c r="C502" s="15" t="inlineStr">
        <is>
          <t>2) Electrolyte beverage (RTD)</t>
        </is>
      </c>
      <c r="D502" s="32">
        <f>'M2 - Electrolyte RTD'!I86</f>
        <v/>
      </c>
      <c r="E502" s="33">
        <f>'M2 - Electrolyte RTD'!J86</f>
        <v/>
      </c>
      <c r="F502" s="31">
        <f>'M2 - Electrolyte RTD'!K86</f>
        <v/>
      </c>
      <c r="G502" s="30">
        <f>'M2 - Electrolyte RTD'!F86</f>
        <v/>
      </c>
      <c r="H502" s="31">
        <f>IF(AND(ISNUMBER('M2 - Electrolyte RTD'!F86),ISNUMBER('M2 - Electrolyte RTD'!K86)),'M2 - Electrolyte RTD'!F86-'M2 - Electrolyte RTD'!K86,"")</f>
        <v/>
      </c>
      <c r="I502" s="15" t="inlineStr">
        <is>
          <t>S&amp;S availability/depth vary by listing and time - confirm live.</t>
        </is>
      </c>
    </row>
    <row r="503" ht="26" customHeight="1">
      <c r="A503" s="15" t="inlineStr">
        <is>
          <t>BODYARMOR</t>
        </is>
      </c>
      <c r="B503" s="15" t="inlineStr">
        <is>
          <t>BODYARMOR Sports Drink | Strawberry Banana | single 473mL</t>
        </is>
      </c>
      <c r="C503" s="15" t="inlineStr">
        <is>
          <t>2) Electrolyte beverage (RTD)</t>
        </is>
      </c>
      <c r="D503" s="32">
        <f>'M2 - Electrolyte RTD'!I87</f>
        <v/>
      </c>
      <c r="E503" s="33">
        <f>'M2 - Electrolyte RTD'!J87</f>
        <v/>
      </c>
      <c r="F503" s="31">
        <f>'M2 - Electrolyte RTD'!K87</f>
        <v/>
      </c>
      <c r="G503" s="30">
        <f>'M2 - Electrolyte RTD'!F87</f>
        <v/>
      </c>
      <c r="H503" s="31">
        <f>IF(AND(ISNUMBER('M2 - Electrolyte RTD'!F87),ISNUMBER('M2 - Electrolyte RTD'!K87)),'M2 - Electrolyte RTD'!F87-'M2 - Electrolyte RTD'!K87,"")</f>
        <v/>
      </c>
      <c r="I503" s="15" t="inlineStr">
        <is>
          <t>S&amp;S availability/depth vary by listing and time - confirm live.</t>
        </is>
      </c>
    </row>
    <row r="504" ht="26" customHeight="1">
      <c r="A504" s="15" t="inlineStr">
        <is>
          <t>BODYARMOR</t>
        </is>
      </c>
      <c r="B504" s="15" t="inlineStr">
        <is>
          <t>BODYARMOR Sports Drink | Strawberry Banana | 8-pack 473mL</t>
        </is>
      </c>
      <c r="C504" s="15" t="inlineStr">
        <is>
          <t>2) Electrolyte beverage (RTD)</t>
        </is>
      </c>
      <c r="D504" s="32">
        <f>'M2 - Electrolyte RTD'!I88</f>
        <v/>
      </c>
      <c r="E504" s="33">
        <f>'M2 - Electrolyte RTD'!J88</f>
        <v/>
      </c>
      <c r="F504" s="31">
        <f>'M2 - Electrolyte RTD'!K88</f>
        <v/>
      </c>
      <c r="G504" s="30">
        <f>'M2 - Electrolyte RTD'!F88</f>
        <v/>
      </c>
      <c r="H504" s="31">
        <f>IF(AND(ISNUMBER('M2 - Electrolyte RTD'!F88),ISNUMBER('M2 - Electrolyte RTD'!K88)),'M2 - Electrolyte RTD'!F88-'M2 - Electrolyte RTD'!K88,"")</f>
        <v/>
      </c>
      <c r="I504" s="15" t="inlineStr">
        <is>
          <t>S&amp;S availability/depth vary by listing and time - confirm live.</t>
        </is>
      </c>
    </row>
    <row r="505" ht="26" customHeight="1">
      <c r="A505" s="15" t="inlineStr">
        <is>
          <t>BODYARMOR</t>
        </is>
      </c>
      <c r="B505" s="15" t="inlineStr">
        <is>
          <t>BODYARMOR Sports Drink | Strawberry Banana | 12-pack 473mL</t>
        </is>
      </c>
      <c r="C505" s="15" t="inlineStr">
        <is>
          <t>2) Electrolyte beverage (RTD)</t>
        </is>
      </c>
      <c r="D505" s="32">
        <f>'M2 - Electrolyte RTD'!I89</f>
        <v/>
      </c>
      <c r="E505" s="33">
        <f>'M2 - Electrolyte RTD'!J89</f>
        <v/>
      </c>
      <c r="F505" s="31">
        <f>'M2 - Electrolyte RTD'!K89</f>
        <v/>
      </c>
      <c r="G505" s="30">
        <f>'M2 - Electrolyte RTD'!F89</f>
        <v/>
      </c>
      <c r="H505" s="31">
        <f>IF(AND(ISNUMBER('M2 - Electrolyte RTD'!F89),ISNUMBER('M2 - Electrolyte RTD'!K89)),'M2 - Electrolyte RTD'!F89-'M2 - Electrolyte RTD'!K89,"")</f>
        <v/>
      </c>
      <c r="I505" s="15" t="inlineStr">
        <is>
          <t>S&amp;S availability/depth vary by listing and time - confirm live.</t>
        </is>
      </c>
    </row>
    <row r="506" ht="26" customHeight="1">
      <c r="A506" s="15" t="inlineStr">
        <is>
          <t>BODYARMOR</t>
        </is>
      </c>
      <c r="B506" s="15" t="inlineStr">
        <is>
          <t>BODYARMOR Sports Drink | Strawberry Banana | 18-pack 473mL</t>
        </is>
      </c>
      <c r="C506" s="15" t="inlineStr">
        <is>
          <t>2) Electrolyte beverage (RTD)</t>
        </is>
      </c>
      <c r="D506" s="32">
        <f>'M2 - Electrolyte RTD'!I90</f>
        <v/>
      </c>
      <c r="E506" s="33">
        <f>'M2 - Electrolyte RTD'!J90</f>
        <v/>
      </c>
      <c r="F506" s="31">
        <f>'M2 - Electrolyte RTD'!K90</f>
        <v/>
      </c>
      <c r="G506" s="30">
        <f>'M2 - Electrolyte RTD'!F90</f>
        <v/>
      </c>
      <c r="H506" s="31">
        <f>IF(AND(ISNUMBER('M2 - Electrolyte RTD'!F90),ISNUMBER('M2 - Electrolyte RTD'!K90)),'M2 - Electrolyte RTD'!F90-'M2 - Electrolyte RTD'!K90,"")</f>
        <v/>
      </c>
      <c r="I506" s="15" t="inlineStr">
        <is>
          <t>S&amp;S availability/depth vary by listing and time - confirm live.</t>
        </is>
      </c>
    </row>
    <row r="507" ht="26" customHeight="1">
      <c r="A507" s="15" t="inlineStr">
        <is>
          <t>BODYARMOR</t>
        </is>
      </c>
      <c r="B507" s="15" t="inlineStr">
        <is>
          <t>BODYARMOR Sports Drink | Strawberry Banana | 24-pack 473mL</t>
        </is>
      </c>
      <c r="C507" s="15" t="inlineStr">
        <is>
          <t>2) Electrolyte beverage (RTD)</t>
        </is>
      </c>
      <c r="D507" s="32">
        <f>'M2 - Electrolyte RTD'!I91</f>
        <v/>
      </c>
      <c r="E507" s="33">
        <f>'M2 - Electrolyte RTD'!J91</f>
        <v/>
      </c>
      <c r="F507" s="31">
        <f>'M2 - Electrolyte RTD'!K91</f>
        <v/>
      </c>
      <c r="G507" s="30">
        <f>'M2 - Electrolyte RTD'!F91</f>
        <v/>
      </c>
      <c r="H507" s="31">
        <f>IF(AND(ISNUMBER('M2 - Electrolyte RTD'!F91),ISNUMBER('M2 - Electrolyte RTD'!K91)),'M2 - Electrolyte RTD'!F91-'M2 - Electrolyte RTD'!K91,"")</f>
        <v/>
      </c>
      <c r="I507" s="15" t="inlineStr">
        <is>
          <t>S&amp;S availability/depth vary by listing and time - confirm live.</t>
        </is>
      </c>
    </row>
    <row r="508" ht="26" customHeight="1">
      <c r="A508" s="15" t="inlineStr">
        <is>
          <t>BODYARMOR</t>
        </is>
      </c>
      <c r="B508" s="15" t="inlineStr">
        <is>
          <t>BODYARMOR Sports Drink | Orange Mango | single 473mL</t>
        </is>
      </c>
      <c r="C508" s="15" t="inlineStr">
        <is>
          <t>2) Electrolyte beverage (RTD)</t>
        </is>
      </c>
      <c r="D508" s="32">
        <f>'M2 - Electrolyte RTD'!I92</f>
        <v/>
      </c>
      <c r="E508" s="33">
        <f>'M2 - Electrolyte RTD'!J92</f>
        <v/>
      </c>
      <c r="F508" s="31">
        <f>'M2 - Electrolyte RTD'!K92</f>
        <v/>
      </c>
      <c r="G508" s="30">
        <f>'M2 - Electrolyte RTD'!F92</f>
        <v/>
      </c>
      <c r="H508" s="31">
        <f>IF(AND(ISNUMBER('M2 - Electrolyte RTD'!F92),ISNUMBER('M2 - Electrolyte RTD'!K92)),'M2 - Electrolyte RTD'!F92-'M2 - Electrolyte RTD'!K92,"")</f>
        <v/>
      </c>
      <c r="I508" s="15" t="inlineStr">
        <is>
          <t>S&amp;S availability/depth vary by listing and time - confirm live.</t>
        </is>
      </c>
    </row>
    <row r="509" ht="26" customHeight="1">
      <c r="A509" s="15" t="inlineStr">
        <is>
          <t>BODYARMOR</t>
        </is>
      </c>
      <c r="B509" s="15" t="inlineStr">
        <is>
          <t>BODYARMOR Sports Drink | Orange Mango | 8-pack 473mL</t>
        </is>
      </c>
      <c r="C509" s="15" t="inlineStr">
        <is>
          <t>2) Electrolyte beverage (RTD)</t>
        </is>
      </c>
      <c r="D509" s="32">
        <f>'M2 - Electrolyte RTD'!I93</f>
        <v/>
      </c>
      <c r="E509" s="33">
        <f>'M2 - Electrolyte RTD'!J93</f>
        <v/>
      </c>
      <c r="F509" s="31">
        <f>'M2 - Electrolyte RTD'!K93</f>
        <v/>
      </c>
      <c r="G509" s="30">
        <f>'M2 - Electrolyte RTD'!F93</f>
        <v/>
      </c>
      <c r="H509" s="31">
        <f>IF(AND(ISNUMBER('M2 - Electrolyte RTD'!F93),ISNUMBER('M2 - Electrolyte RTD'!K93)),'M2 - Electrolyte RTD'!F93-'M2 - Electrolyte RTD'!K93,"")</f>
        <v/>
      </c>
      <c r="I509" s="15" t="inlineStr">
        <is>
          <t>S&amp;S availability/depth vary by listing and time - confirm live.</t>
        </is>
      </c>
    </row>
    <row r="510" ht="26" customHeight="1">
      <c r="A510" s="15" t="inlineStr">
        <is>
          <t>BODYARMOR</t>
        </is>
      </c>
      <c r="B510" s="15" t="inlineStr">
        <is>
          <t>BODYARMOR Sports Drink | Orange Mango | 12-pack 473mL</t>
        </is>
      </c>
      <c r="C510" s="15" t="inlineStr">
        <is>
          <t>2) Electrolyte beverage (RTD)</t>
        </is>
      </c>
      <c r="D510" s="32">
        <f>'M2 - Electrolyte RTD'!I94</f>
        <v/>
      </c>
      <c r="E510" s="33">
        <f>'M2 - Electrolyte RTD'!J94</f>
        <v/>
      </c>
      <c r="F510" s="31">
        <f>'M2 - Electrolyte RTD'!K94</f>
        <v/>
      </c>
      <c r="G510" s="30">
        <f>'M2 - Electrolyte RTD'!F94</f>
        <v/>
      </c>
      <c r="H510" s="31">
        <f>IF(AND(ISNUMBER('M2 - Electrolyte RTD'!F94),ISNUMBER('M2 - Electrolyte RTD'!K94)),'M2 - Electrolyte RTD'!F94-'M2 - Electrolyte RTD'!K94,"")</f>
        <v/>
      </c>
      <c r="I510" s="15" t="inlineStr">
        <is>
          <t>S&amp;S availability/depth vary by listing and time - confirm live.</t>
        </is>
      </c>
    </row>
    <row r="511" ht="26" customHeight="1">
      <c r="A511" s="15" t="inlineStr">
        <is>
          <t>BODYARMOR</t>
        </is>
      </c>
      <c r="B511" s="15" t="inlineStr">
        <is>
          <t>BODYARMOR Sports Drink | Orange Mango | 18-pack 473mL</t>
        </is>
      </c>
      <c r="C511" s="15" t="inlineStr">
        <is>
          <t>2) Electrolyte beverage (RTD)</t>
        </is>
      </c>
      <c r="D511" s="32">
        <f>'M2 - Electrolyte RTD'!I95</f>
        <v/>
      </c>
      <c r="E511" s="33">
        <f>'M2 - Electrolyte RTD'!J95</f>
        <v/>
      </c>
      <c r="F511" s="31">
        <f>'M2 - Electrolyte RTD'!K95</f>
        <v/>
      </c>
      <c r="G511" s="30">
        <f>'M2 - Electrolyte RTD'!F95</f>
        <v/>
      </c>
      <c r="H511" s="31">
        <f>IF(AND(ISNUMBER('M2 - Electrolyte RTD'!F95),ISNUMBER('M2 - Electrolyte RTD'!K95)),'M2 - Electrolyte RTD'!F95-'M2 - Electrolyte RTD'!K95,"")</f>
        <v/>
      </c>
      <c r="I511" s="15" t="inlineStr">
        <is>
          <t>S&amp;S availability/depth vary by listing and time - confirm live.</t>
        </is>
      </c>
    </row>
    <row r="512" ht="26" customHeight="1">
      <c r="A512" s="15" t="inlineStr">
        <is>
          <t>BODYARMOR</t>
        </is>
      </c>
      <c r="B512" s="15" t="inlineStr">
        <is>
          <t>BODYARMOR Sports Drink | Orange Mango | 24-pack 473mL</t>
        </is>
      </c>
      <c r="C512" s="15" t="inlineStr">
        <is>
          <t>2) Electrolyte beverage (RTD)</t>
        </is>
      </c>
      <c r="D512" s="32">
        <f>'M2 - Electrolyte RTD'!I96</f>
        <v/>
      </c>
      <c r="E512" s="33">
        <f>'M2 - Electrolyte RTD'!J96</f>
        <v/>
      </c>
      <c r="F512" s="31">
        <f>'M2 - Electrolyte RTD'!K96</f>
        <v/>
      </c>
      <c r="G512" s="30">
        <f>'M2 - Electrolyte RTD'!F96</f>
        <v/>
      </c>
      <c r="H512" s="31">
        <f>IF(AND(ISNUMBER('M2 - Electrolyte RTD'!F96),ISNUMBER('M2 - Electrolyte RTD'!K96)),'M2 - Electrolyte RTD'!F96-'M2 - Electrolyte RTD'!K96,"")</f>
        <v/>
      </c>
      <c r="I512" s="15" t="inlineStr">
        <is>
          <t>S&amp;S availability/depth vary by listing and time - confirm live.</t>
        </is>
      </c>
    </row>
    <row r="513" ht="26" customHeight="1">
      <c r="A513" s="15" t="inlineStr">
        <is>
          <t>BODYARMOR</t>
        </is>
      </c>
      <c r="B513" s="15" t="inlineStr">
        <is>
          <t>BODYARMOR Sports Drink | Mixed Berry | single 473mL</t>
        </is>
      </c>
      <c r="C513" s="15" t="inlineStr">
        <is>
          <t>2) Electrolyte beverage (RTD)</t>
        </is>
      </c>
      <c r="D513" s="32">
        <f>'M2 - Electrolyte RTD'!I97</f>
        <v/>
      </c>
      <c r="E513" s="33">
        <f>'M2 - Electrolyte RTD'!J97</f>
        <v/>
      </c>
      <c r="F513" s="31">
        <f>'M2 - Electrolyte RTD'!K97</f>
        <v/>
      </c>
      <c r="G513" s="30">
        <f>'M2 - Electrolyte RTD'!F97</f>
        <v/>
      </c>
      <c r="H513" s="31">
        <f>IF(AND(ISNUMBER('M2 - Electrolyte RTD'!F97),ISNUMBER('M2 - Electrolyte RTD'!K97)),'M2 - Electrolyte RTD'!F97-'M2 - Electrolyte RTD'!K97,"")</f>
        <v/>
      </c>
      <c r="I513" s="15" t="inlineStr">
        <is>
          <t>S&amp;S availability/depth vary by listing and time - confirm live.</t>
        </is>
      </c>
    </row>
    <row r="514" ht="26" customHeight="1">
      <c r="A514" s="15" t="inlineStr">
        <is>
          <t>BODYARMOR</t>
        </is>
      </c>
      <c r="B514" s="15" t="inlineStr">
        <is>
          <t>BODYARMOR Sports Drink | Mixed Berry | 8-pack 473mL</t>
        </is>
      </c>
      <c r="C514" s="15" t="inlineStr">
        <is>
          <t>2) Electrolyte beverage (RTD)</t>
        </is>
      </c>
      <c r="D514" s="32">
        <f>'M2 - Electrolyte RTD'!I98</f>
        <v/>
      </c>
      <c r="E514" s="33">
        <f>'M2 - Electrolyte RTD'!J98</f>
        <v/>
      </c>
      <c r="F514" s="31">
        <f>'M2 - Electrolyte RTD'!K98</f>
        <v/>
      </c>
      <c r="G514" s="30">
        <f>'M2 - Electrolyte RTD'!F98</f>
        <v/>
      </c>
      <c r="H514" s="31">
        <f>IF(AND(ISNUMBER('M2 - Electrolyte RTD'!F98),ISNUMBER('M2 - Electrolyte RTD'!K98)),'M2 - Electrolyte RTD'!F98-'M2 - Electrolyte RTD'!K98,"")</f>
        <v/>
      </c>
      <c r="I514" s="15" t="inlineStr">
        <is>
          <t>S&amp;S availability/depth vary by listing and time - confirm live.</t>
        </is>
      </c>
    </row>
    <row r="515" ht="26" customHeight="1">
      <c r="A515" s="15" t="inlineStr">
        <is>
          <t>BODYARMOR</t>
        </is>
      </c>
      <c r="B515" s="15" t="inlineStr">
        <is>
          <t>BODYARMOR Sports Drink | Mixed Berry | 12-pack 473mL</t>
        </is>
      </c>
      <c r="C515" s="15" t="inlineStr">
        <is>
          <t>2) Electrolyte beverage (RTD)</t>
        </is>
      </c>
      <c r="D515" s="32">
        <f>'M2 - Electrolyte RTD'!I99</f>
        <v/>
      </c>
      <c r="E515" s="33">
        <f>'M2 - Electrolyte RTD'!J99</f>
        <v/>
      </c>
      <c r="F515" s="31">
        <f>'M2 - Electrolyte RTD'!K99</f>
        <v/>
      </c>
      <c r="G515" s="30">
        <f>'M2 - Electrolyte RTD'!F99</f>
        <v/>
      </c>
      <c r="H515" s="31">
        <f>IF(AND(ISNUMBER('M2 - Electrolyte RTD'!F99),ISNUMBER('M2 - Electrolyte RTD'!K99)),'M2 - Electrolyte RTD'!F99-'M2 - Electrolyte RTD'!K99,"")</f>
        <v/>
      </c>
      <c r="I515" s="15" t="inlineStr">
        <is>
          <t>S&amp;S availability/depth vary by listing and time - confirm live.</t>
        </is>
      </c>
    </row>
    <row r="516" ht="26" customHeight="1">
      <c r="A516" s="15" t="inlineStr">
        <is>
          <t>BODYARMOR</t>
        </is>
      </c>
      <c r="B516" s="15" t="inlineStr">
        <is>
          <t>BODYARMOR Sports Drink | Mixed Berry | 18-pack 473mL</t>
        </is>
      </c>
      <c r="C516" s="15" t="inlineStr">
        <is>
          <t>2) Electrolyte beverage (RTD)</t>
        </is>
      </c>
      <c r="D516" s="32">
        <f>'M2 - Electrolyte RTD'!I100</f>
        <v/>
      </c>
      <c r="E516" s="33">
        <f>'M2 - Electrolyte RTD'!J100</f>
        <v/>
      </c>
      <c r="F516" s="31">
        <f>'M2 - Electrolyte RTD'!K100</f>
        <v/>
      </c>
      <c r="G516" s="30">
        <f>'M2 - Electrolyte RTD'!F100</f>
        <v/>
      </c>
      <c r="H516" s="31">
        <f>IF(AND(ISNUMBER('M2 - Electrolyte RTD'!F100),ISNUMBER('M2 - Electrolyte RTD'!K100)),'M2 - Electrolyte RTD'!F100-'M2 - Electrolyte RTD'!K100,"")</f>
        <v/>
      </c>
      <c r="I516" s="15" t="inlineStr">
        <is>
          <t>S&amp;S availability/depth vary by listing and time - confirm live.</t>
        </is>
      </c>
    </row>
    <row r="517" ht="26" customHeight="1">
      <c r="A517" s="15" t="inlineStr">
        <is>
          <t>BODYARMOR</t>
        </is>
      </c>
      <c r="B517" s="15" t="inlineStr">
        <is>
          <t>BODYARMOR Sports Drink | Mixed Berry | 24-pack 473mL</t>
        </is>
      </c>
      <c r="C517" s="15" t="inlineStr">
        <is>
          <t>2) Electrolyte beverage (RTD)</t>
        </is>
      </c>
      <c r="D517" s="32">
        <f>'M2 - Electrolyte RTD'!I101</f>
        <v/>
      </c>
      <c r="E517" s="33">
        <f>'M2 - Electrolyte RTD'!J101</f>
        <v/>
      </c>
      <c r="F517" s="31">
        <f>'M2 - Electrolyte RTD'!K101</f>
        <v/>
      </c>
      <c r="G517" s="30">
        <f>'M2 - Electrolyte RTD'!F101</f>
        <v/>
      </c>
      <c r="H517" s="31">
        <f>IF(AND(ISNUMBER('M2 - Electrolyte RTD'!F101),ISNUMBER('M2 - Electrolyte RTD'!K101)),'M2 - Electrolyte RTD'!F101-'M2 - Electrolyte RTD'!K101,"")</f>
        <v/>
      </c>
      <c r="I517" s="15" t="inlineStr">
        <is>
          <t>S&amp;S availability/depth vary by listing and time - confirm live.</t>
        </is>
      </c>
    </row>
    <row r="518" ht="26" customHeight="1">
      <c r="A518" s="15" t="inlineStr">
        <is>
          <t>BODYARMOR</t>
        </is>
      </c>
      <c r="B518" s="15" t="inlineStr">
        <is>
          <t>BODYARMOR Sports Drink | Tropical Punch | single 473mL</t>
        </is>
      </c>
      <c r="C518" s="15" t="inlineStr">
        <is>
          <t>2) Electrolyte beverage (RTD)</t>
        </is>
      </c>
      <c r="D518" s="32">
        <f>'M2 - Electrolyte RTD'!I102</f>
        <v/>
      </c>
      <c r="E518" s="33">
        <f>'M2 - Electrolyte RTD'!J102</f>
        <v/>
      </c>
      <c r="F518" s="31">
        <f>'M2 - Electrolyte RTD'!K102</f>
        <v/>
      </c>
      <c r="G518" s="30">
        <f>'M2 - Electrolyte RTD'!F102</f>
        <v/>
      </c>
      <c r="H518" s="31">
        <f>IF(AND(ISNUMBER('M2 - Electrolyte RTD'!F102),ISNUMBER('M2 - Electrolyte RTD'!K102)),'M2 - Electrolyte RTD'!F102-'M2 - Electrolyte RTD'!K102,"")</f>
        <v/>
      </c>
      <c r="I518" s="15" t="inlineStr">
        <is>
          <t>S&amp;S availability/depth vary by listing and time - confirm live.</t>
        </is>
      </c>
    </row>
    <row r="519" ht="26" customHeight="1">
      <c r="A519" s="15" t="inlineStr">
        <is>
          <t>BODYARMOR</t>
        </is>
      </c>
      <c r="B519" s="15" t="inlineStr">
        <is>
          <t>BODYARMOR Sports Drink | Tropical Punch | 8-pack 473mL</t>
        </is>
      </c>
      <c r="C519" s="15" t="inlineStr">
        <is>
          <t>2) Electrolyte beverage (RTD)</t>
        </is>
      </c>
      <c r="D519" s="32">
        <f>'M2 - Electrolyte RTD'!I103</f>
        <v/>
      </c>
      <c r="E519" s="33">
        <f>'M2 - Electrolyte RTD'!J103</f>
        <v/>
      </c>
      <c r="F519" s="31">
        <f>'M2 - Electrolyte RTD'!K103</f>
        <v/>
      </c>
      <c r="G519" s="30">
        <f>'M2 - Electrolyte RTD'!F103</f>
        <v/>
      </c>
      <c r="H519" s="31">
        <f>IF(AND(ISNUMBER('M2 - Electrolyte RTD'!F103),ISNUMBER('M2 - Electrolyte RTD'!K103)),'M2 - Electrolyte RTD'!F103-'M2 - Electrolyte RTD'!K103,"")</f>
        <v/>
      </c>
      <c r="I519" s="15" t="inlineStr">
        <is>
          <t>S&amp;S availability/depth vary by listing and time - confirm live.</t>
        </is>
      </c>
    </row>
    <row r="520" ht="26" customHeight="1">
      <c r="A520" s="15" t="inlineStr">
        <is>
          <t>BODYARMOR</t>
        </is>
      </c>
      <c r="B520" s="15" t="inlineStr">
        <is>
          <t>BODYARMOR Sports Drink | Tropical Punch | 12-pack 473mL</t>
        </is>
      </c>
      <c r="C520" s="15" t="inlineStr">
        <is>
          <t>2) Electrolyte beverage (RTD)</t>
        </is>
      </c>
      <c r="D520" s="32">
        <f>'M2 - Electrolyte RTD'!I104</f>
        <v/>
      </c>
      <c r="E520" s="33">
        <f>'M2 - Electrolyte RTD'!J104</f>
        <v/>
      </c>
      <c r="F520" s="31">
        <f>'M2 - Electrolyte RTD'!K104</f>
        <v/>
      </c>
      <c r="G520" s="30">
        <f>'M2 - Electrolyte RTD'!F104</f>
        <v/>
      </c>
      <c r="H520" s="31">
        <f>IF(AND(ISNUMBER('M2 - Electrolyte RTD'!F104),ISNUMBER('M2 - Electrolyte RTD'!K104)),'M2 - Electrolyte RTD'!F104-'M2 - Electrolyte RTD'!K104,"")</f>
        <v/>
      </c>
      <c r="I520" s="15" t="inlineStr">
        <is>
          <t>S&amp;S availability/depth vary by listing and time - confirm live.</t>
        </is>
      </c>
    </row>
    <row r="521" ht="26" customHeight="1">
      <c r="A521" s="15" t="inlineStr">
        <is>
          <t>BODYARMOR</t>
        </is>
      </c>
      <c r="B521" s="15" t="inlineStr">
        <is>
          <t>BODYARMOR Sports Drink | Tropical Punch | 18-pack 473mL</t>
        </is>
      </c>
      <c r="C521" s="15" t="inlineStr">
        <is>
          <t>2) Electrolyte beverage (RTD)</t>
        </is>
      </c>
      <c r="D521" s="32">
        <f>'M2 - Electrolyte RTD'!I105</f>
        <v/>
      </c>
      <c r="E521" s="33">
        <f>'M2 - Electrolyte RTD'!J105</f>
        <v/>
      </c>
      <c r="F521" s="31">
        <f>'M2 - Electrolyte RTD'!K105</f>
        <v/>
      </c>
      <c r="G521" s="30">
        <f>'M2 - Electrolyte RTD'!F105</f>
        <v/>
      </c>
      <c r="H521" s="31">
        <f>IF(AND(ISNUMBER('M2 - Electrolyte RTD'!F105),ISNUMBER('M2 - Electrolyte RTD'!K105)),'M2 - Electrolyte RTD'!F105-'M2 - Electrolyte RTD'!K105,"")</f>
        <v/>
      </c>
      <c r="I521" s="15" t="inlineStr">
        <is>
          <t>S&amp;S availability/depth vary by listing and time - confirm live.</t>
        </is>
      </c>
    </row>
    <row r="522" ht="26" customHeight="1">
      <c r="A522" s="15" t="inlineStr">
        <is>
          <t>BODYARMOR</t>
        </is>
      </c>
      <c r="B522" s="15" t="inlineStr">
        <is>
          <t>BODYARMOR Sports Drink | Tropical Punch | 24-pack 473mL</t>
        </is>
      </c>
      <c r="C522" s="15" t="inlineStr">
        <is>
          <t>2) Electrolyte beverage (RTD)</t>
        </is>
      </c>
      <c r="D522" s="32">
        <f>'M2 - Electrolyte RTD'!I106</f>
        <v/>
      </c>
      <c r="E522" s="33">
        <f>'M2 - Electrolyte RTD'!J106</f>
        <v/>
      </c>
      <c r="F522" s="31">
        <f>'M2 - Electrolyte RTD'!K106</f>
        <v/>
      </c>
      <c r="G522" s="30">
        <f>'M2 - Electrolyte RTD'!F106</f>
        <v/>
      </c>
      <c r="H522" s="31">
        <f>IF(AND(ISNUMBER('M2 - Electrolyte RTD'!F106),ISNUMBER('M2 - Electrolyte RTD'!K106)),'M2 - Electrolyte RTD'!F106-'M2 - Electrolyte RTD'!K106,"")</f>
        <v/>
      </c>
      <c r="I522" s="15" t="inlineStr">
        <is>
          <t>S&amp;S availability/depth vary by listing and time - confirm live.</t>
        </is>
      </c>
    </row>
    <row r="523" ht="26" customHeight="1">
      <c r="A523" s="15" t="inlineStr">
        <is>
          <t>BODYARMOR</t>
        </is>
      </c>
      <c r="B523" s="15" t="inlineStr">
        <is>
          <t>BODYARMOR LYTE | Blueberry Pomegranate | single 473mL</t>
        </is>
      </c>
      <c r="C523" s="15" t="inlineStr">
        <is>
          <t>2) Electrolyte beverage (RTD)</t>
        </is>
      </c>
      <c r="D523" s="32">
        <f>'M2 - Electrolyte RTD'!I107</f>
        <v/>
      </c>
      <c r="E523" s="33">
        <f>'M2 - Electrolyte RTD'!J107</f>
        <v/>
      </c>
      <c r="F523" s="31">
        <f>'M2 - Electrolyte RTD'!K107</f>
        <v/>
      </c>
      <c r="G523" s="30">
        <f>'M2 - Electrolyte RTD'!F107</f>
        <v/>
      </c>
      <c r="H523" s="31">
        <f>IF(AND(ISNUMBER('M2 - Electrolyte RTD'!F107),ISNUMBER('M2 - Electrolyte RTD'!K107)),'M2 - Electrolyte RTD'!F107-'M2 - Electrolyte RTD'!K107,"")</f>
        <v/>
      </c>
      <c r="I523" s="15" t="inlineStr">
        <is>
          <t>S&amp;S availability/depth vary by listing and time - confirm live.</t>
        </is>
      </c>
    </row>
    <row r="524" ht="26" customHeight="1">
      <c r="A524" s="15" t="inlineStr">
        <is>
          <t>BODYARMOR</t>
        </is>
      </c>
      <c r="B524" s="15" t="inlineStr">
        <is>
          <t>BODYARMOR LYTE | Blueberry Pomegranate | 8-pack 473mL</t>
        </is>
      </c>
      <c r="C524" s="15" t="inlineStr">
        <is>
          <t>2) Electrolyte beverage (RTD)</t>
        </is>
      </c>
      <c r="D524" s="32">
        <f>'M2 - Electrolyte RTD'!I108</f>
        <v/>
      </c>
      <c r="E524" s="33">
        <f>'M2 - Electrolyte RTD'!J108</f>
        <v/>
      </c>
      <c r="F524" s="31">
        <f>'M2 - Electrolyte RTD'!K108</f>
        <v/>
      </c>
      <c r="G524" s="30">
        <f>'M2 - Electrolyte RTD'!F108</f>
        <v/>
      </c>
      <c r="H524" s="31">
        <f>IF(AND(ISNUMBER('M2 - Electrolyte RTD'!F108),ISNUMBER('M2 - Electrolyte RTD'!K108)),'M2 - Electrolyte RTD'!F108-'M2 - Electrolyte RTD'!K108,"")</f>
        <v/>
      </c>
      <c r="I524" s="15" t="inlineStr">
        <is>
          <t>S&amp;S availability/depth vary by listing and time - confirm live.</t>
        </is>
      </c>
    </row>
    <row r="525" ht="26" customHeight="1">
      <c r="A525" s="15" t="inlineStr">
        <is>
          <t>BODYARMOR</t>
        </is>
      </c>
      <c r="B525" s="15" t="inlineStr">
        <is>
          <t>BODYARMOR LYTE | Blueberry Pomegranate | 12-pack 473mL</t>
        </is>
      </c>
      <c r="C525" s="15" t="inlineStr">
        <is>
          <t>2) Electrolyte beverage (RTD)</t>
        </is>
      </c>
      <c r="D525" s="32">
        <f>'M2 - Electrolyte RTD'!I109</f>
        <v/>
      </c>
      <c r="E525" s="33">
        <f>'M2 - Electrolyte RTD'!J109</f>
        <v/>
      </c>
      <c r="F525" s="31">
        <f>'M2 - Electrolyte RTD'!K109</f>
        <v/>
      </c>
      <c r="G525" s="30">
        <f>'M2 - Electrolyte RTD'!F109</f>
        <v/>
      </c>
      <c r="H525" s="31">
        <f>IF(AND(ISNUMBER('M2 - Electrolyte RTD'!F109),ISNUMBER('M2 - Electrolyte RTD'!K109)),'M2 - Electrolyte RTD'!F109-'M2 - Electrolyte RTD'!K109,"")</f>
        <v/>
      </c>
      <c r="I525" s="15" t="inlineStr">
        <is>
          <t>S&amp;S availability/depth vary by listing and time - confirm live.</t>
        </is>
      </c>
    </row>
    <row r="526" ht="26" customHeight="1">
      <c r="A526" s="15" t="inlineStr">
        <is>
          <t>BODYARMOR</t>
        </is>
      </c>
      <c r="B526" s="15" t="inlineStr">
        <is>
          <t>BODYARMOR LYTE | Blueberry Pomegranate | 18-pack 473mL</t>
        </is>
      </c>
      <c r="C526" s="15" t="inlineStr">
        <is>
          <t>2) Electrolyte beverage (RTD)</t>
        </is>
      </c>
      <c r="D526" s="32">
        <f>'M2 - Electrolyte RTD'!I110</f>
        <v/>
      </c>
      <c r="E526" s="33">
        <f>'M2 - Electrolyte RTD'!J110</f>
        <v/>
      </c>
      <c r="F526" s="31">
        <f>'M2 - Electrolyte RTD'!K110</f>
        <v/>
      </c>
      <c r="G526" s="30">
        <f>'M2 - Electrolyte RTD'!F110</f>
        <v/>
      </c>
      <c r="H526" s="31">
        <f>IF(AND(ISNUMBER('M2 - Electrolyte RTD'!F110),ISNUMBER('M2 - Electrolyte RTD'!K110)),'M2 - Electrolyte RTD'!F110-'M2 - Electrolyte RTD'!K110,"")</f>
        <v/>
      </c>
      <c r="I526" s="15" t="inlineStr">
        <is>
          <t>S&amp;S availability/depth vary by listing and time - confirm live.</t>
        </is>
      </c>
    </row>
    <row r="527" ht="26" customHeight="1">
      <c r="A527" s="15" t="inlineStr">
        <is>
          <t>BODYARMOR</t>
        </is>
      </c>
      <c r="B527" s="15" t="inlineStr">
        <is>
          <t>BODYARMOR LYTE | Blueberry Pomegranate | 24-pack 473mL</t>
        </is>
      </c>
      <c r="C527" s="15" t="inlineStr">
        <is>
          <t>2) Electrolyte beverage (RTD)</t>
        </is>
      </c>
      <c r="D527" s="32">
        <f>'M2 - Electrolyte RTD'!I111</f>
        <v/>
      </c>
      <c r="E527" s="33">
        <f>'M2 - Electrolyte RTD'!J111</f>
        <v/>
      </c>
      <c r="F527" s="31">
        <f>'M2 - Electrolyte RTD'!K111</f>
        <v/>
      </c>
      <c r="G527" s="30">
        <f>'M2 - Electrolyte RTD'!F111</f>
        <v/>
      </c>
      <c r="H527" s="31">
        <f>IF(AND(ISNUMBER('M2 - Electrolyte RTD'!F111),ISNUMBER('M2 - Electrolyte RTD'!K111)),'M2 - Electrolyte RTD'!F111-'M2 - Electrolyte RTD'!K111,"")</f>
        <v/>
      </c>
      <c r="I527" s="15" t="inlineStr">
        <is>
          <t>S&amp;S availability/depth vary by listing and time - confirm live.</t>
        </is>
      </c>
    </row>
    <row r="528" ht="26" customHeight="1">
      <c r="A528" s="15" t="inlineStr">
        <is>
          <t>BODYARMOR</t>
        </is>
      </c>
      <c r="B528" s="15" t="inlineStr">
        <is>
          <t>BODYARMOR LYTE | Peach Mango | single 473mL</t>
        </is>
      </c>
      <c r="C528" s="15" t="inlineStr">
        <is>
          <t>2) Electrolyte beverage (RTD)</t>
        </is>
      </c>
      <c r="D528" s="32">
        <f>'M2 - Electrolyte RTD'!I112</f>
        <v/>
      </c>
      <c r="E528" s="33">
        <f>'M2 - Electrolyte RTD'!J112</f>
        <v/>
      </c>
      <c r="F528" s="31">
        <f>'M2 - Electrolyte RTD'!K112</f>
        <v/>
      </c>
      <c r="G528" s="30">
        <f>'M2 - Electrolyte RTD'!F112</f>
        <v/>
      </c>
      <c r="H528" s="31">
        <f>IF(AND(ISNUMBER('M2 - Electrolyte RTD'!F112),ISNUMBER('M2 - Electrolyte RTD'!K112)),'M2 - Electrolyte RTD'!F112-'M2 - Electrolyte RTD'!K112,"")</f>
        <v/>
      </c>
      <c r="I528" s="15" t="inlineStr">
        <is>
          <t>S&amp;S availability/depth vary by listing and time - confirm live.</t>
        </is>
      </c>
    </row>
    <row r="529" ht="26" customHeight="1">
      <c r="A529" s="15" t="inlineStr">
        <is>
          <t>BODYARMOR</t>
        </is>
      </c>
      <c r="B529" s="15" t="inlineStr">
        <is>
          <t>BODYARMOR LYTE | Peach Mango | 8-pack 473mL</t>
        </is>
      </c>
      <c r="C529" s="15" t="inlineStr">
        <is>
          <t>2) Electrolyte beverage (RTD)</t>
        </is>
      </c>
      <c r="D529" s="32">
        <f>'M2 - Electrolyte RTD'!I113</f>
        <v/>
      </c>
      <c r="E529" s="33">
        <f>'M2 - Electrolyte RTD'!J113</f>
        <v/>
      </c>
      <c r="F529" s="31">
        <f>'M2 - Electrolyte RTD'!K113</f>
        <v/>
      </c>
      <c r="G529" s="30">
        <f>'M2 - Electrolyte RTD'!F113</f>
        <v/>
      </c>
      <c r="H529" s="31">
        <f>IF(AND(ISNUMBER('M2 - Electrolyte RTD'!F113),ISNUMBER('M2 - Electrolyte RTD'!K113)),'M2 - Electrolyte RTD'!F113-'M2 - Electrolyte RTD'!K113,"")</f>
        <v/>
      </c>
      <c r="I529" s="15" t="inlineStr">
        <is>
          <t>S&amp;S availability/depth vary by listing and time - confirm live.</t>
        </is>
      </c>
    </row>
    <row r="530" ht="26" customHeight="1">
      <c r="A530" s="15" t="inlineStr">
        <is>
          <t>BODYARMOR</t>
        </is>
      </c>
      <c r="B530" s="15" t="inlineStr">
        <is>
          <t>BODYARMOR LYTE | Peach Mango | 12-pack 473mL</t>
        </is>
      </c>
      <c r="C530" s="15" t="inlineStr">
        <is>
          <t>2) Electrolyte beverage (RTD)</t>
        </is>
      </c>
      <c r="D530" s="32">
        <f>'M2 - Electrolyte RTD'!I114</f>
        <v/>
      </c>
      <c r="E530" s="33">
        <f>'M2 - Electrolyte RTD'!J114</f>
        <v/>
      </c>
      <c r="F530" s="31">
        <f>'M2 - Electrolyte RTD'!K114</f>
        <v/>
      </c>
      <c r="G530" s="30">
        <f>'M2 - Electrolyte RTD'!F114</f>
        <v/>
      </c>
      <c r="H530" s="31">
        <f>IF(AND(ISNUMBER('M2 - Electrolyte RTD'!F114),ISNUMBER('M2 - Electrolyte RTD'!K114)),'M2 - Electrolyte RTD'!F114-'M2 - Electrolyte RTD'!K114,"")</f>
        <v/>
      </c>
      <c r="I530" s="15" t="inlineStr">
        <is>
          <t>S&amp;S availability/depth vary by listing and time - confirm live.</t>
        </is>
      </c>
    </row>
    <row r="531" ht="26" customHeight="1">
      <c r="A531" s="15" t="inlineStr">
        <is>
          <t>BODYARMOR</t>
        </is>
      </c>
      <c r="B531" s="15" t="inlineStr">
        <is>
          <t>BODYARMOR LYTE | Peach Mango | 18-pack 473mL</t>
        </is>
      </c>
      <c r="C531" s="15" t="inlineStr">
        <is>
          <t>2) Electrolyte beverage (RTD)</t>
        </is>
      </c>
      <c r="D531" s="32">
        <f>'M2 - Electrolyte RTD'!I115</f>
        <v/>
      </c>
      <c r="E531" s="33">
        <f>'M2 - Electrolyte RTD'!J115</f>
        <v/>
      </c>
      <c r="F531" s="31">
        <f>'M2 - Electrolyte RTD'!K115</f>
        <v/>
      </c>
      <c r="G531" s="30">
        <f>'M2 - Electrolyte RTD'!F115</f>
        <v/>
      </c>
      <c r="H531" s="31">
        <f>IF(AND(ISNUMBER('M2 - Electrolyte RTD'!F115),ISNUMBER('M2 - Electrolyte RTD'!K115)),'M2 - Electrolyte RTD'!F115-'M2 - Electrolyte RTD'!K115,"")</f>
        <v/>
      </c>
      <c r="I531" s="15" t="inlineStr">
        <is>
          <t>S&amp;S availability/depth vary by listing and time - confirm live.</t>
        </is>
      </c>
    </row>
    <row r="532" ht="26" customHeight="1">
      <c r="A532" s="15" t="inlineStr">
        <is>
          <t>BODYARMOR</t>
        </is>
      </c>
      <c r="B532" s="15" t="inlineStr">
        <is>
          <t>BODYARMOR LYTE | Peach Mango | 24-pack 473mL</t>
        </is>
      </c>
      <c r="C532" s="15" t="inlineStr">
        <is>
          <t>2) Electrolyte beverage (RTD)</t>
        </is>
      </c>
      <c r="D532" s="32">
        <f>'M2 - Electrolyte RTD'!I116</f>
        <v/>
      </c>
      <c r="E532" s="33">
        <f>'M2 - Electrolyte RTD'!J116</f>
        <v/>
      </c>
      <c r="F532" s="31">
        <f>'M2 - Electrolyte RTD'!K116</f>
        <v/>
      </c>
      <c r="G532" s="30">
        <f>'M2 - Electrolyte RTD'!F116</f>
        <v/>
      </c>
      <c r="H532" s="31">
        <f>IF(AND(ISNUMBER('M2 - Electrolyte RTD'!F116),ISNUMBER('M2 - Electrolyte RTD'!K116)),'M2 - Electrolyte RTD'!F116-'M2 - Electrolyte RTD'!K116,"")</f>
        <v/>
      </c>
      <c r="I532" s="15" t="inlineStr">
        <is>
          <t>S&amp;S availability/depth vary by listing and time - confirm live.</t>
        </is>
      </c>
    </row>
    <row r="533" ht="26" customHeight="1">
      <c r="A533" s="15" t="inlineStr">
        <is>
          <t>BODYARMOR</t>
        </is>
      </c>
      <c r="B533" s="15" t="inlineStr">
        <is>
          <t>BODYARMOR LYTE | Tropical Coconut | single 473mL</t>
        </is>
      </c>
      <c r="C533" s="15" t="inlineStr">
        <is>
          <t>2) Electrolyte beverage (RTD)</t>
        </is>
      </c>
      <c r="D533" s="32">
        <f>'M2 - Electrolyte RTD'!I117</f>
        <v/>
      </c>
      <c r="E533" s="33">
        <f>'M2 - Electrolyte RTD'!J117</f>
        <v/>
      </c>
      <c r="F533" s="31">
        <f>'M2 - Electrolyte RTD'!K117</f>
        <v/>
      </c>
      <c r="G533" s="30">
        <f>'M2 - Electrolyte RTD'!F117</f>
        <v/>
      </c>
      <c r="H533" s="31">
        <f>IF(AND(ISNUMBER('M2 - Electrolyte RTD'!F117),ISNUMBER('M2 - Electrolyte RTD'!K117)),'M2 - Electrolyte RTD'!F117-'M2 - Electrolyte RTD'!K117,"")</f>
        <v/>
      </c>
      <c r="I533" s="15" t="inlineStr">
        <is>
          <t>S&amp;S availability/depth vary by listing and time - confirm live.</t>
        </is>
      </c>
    </row>
    <row r="534" ht="26" customHeight="1">
      <c r="A534" s="15" t="inlineStr">
        <is>
          <t>BODYARMOR</t>
        </is>
      </c>
      <c r="B534" s="15" t="inlineStr">
        <is>
          <t>BODYARMOR LYTE | Tropical Coconut | 8-pack 473mL</t>
        </is>
      </c>
      <c r="C534" s="15" t="inlineStr">
        <is>
          <t>2) Electrolyte beverage (RTD)</t>
        </is>
      </c>
      <c r="D534" s="32">
        <f>'M2 - Electrolyte RTD'!I118</f>
        <v/>
      </c>
      <c r="E534" s="33">
        <f>'M2 - Electrolyte RTD'!J118</f>
        <v/>
      </c>
      <c r="F534" s="31">
        <f>'M2 - Electrolyte RTD'!K118</f>
        <v/>
      </c>
      <c r="G534" s="30">
        <f>'M2 - Electrolyte RTD'!F118</f>
        <v/>
      </c>
      <c r="H534" s="31">
        <f>IF(AND(ISNUMBER('M2 - Electrolyte RTD'!F118),ISNUMBER('M2 - Electrolyte RTD'!K118)),'M2 - Electrolyte RTD'!F118-'M2 - Electrolyte RTD'!K118,"")</f>
        <v/>
      </c>
      <c r="I534" s="15" t="inlineStr">
        <is>
          <t>S&amp;S availability/depth vary by listing and time - confirm live.</t>
        </is>
      </c>
    </row>
    <row r="535" ht="26" customHeight="1">
      <c r="A535" s="15" t="inlineStr">
        <is>
          <t>BODYARMOR</t>
        </is>
      </c>
      <c r="B535" s="15" t="inlineStr">
        <is>
          <t>BODYARMOR LYTE | Tropical Coconut | 12-pack 473mL</t>
        </is>
      </c>
      <c r="C535" s="15" t="inlineStr">
        <is>
          <t>2) Electrolyte beverage (RTD)</t>
        </is>
      </c>
      <c r="D535" s="32">
        <f>'M2 - Electrolyte RTD'!I119</f>
        <v/>
      </c>
      <c r="E535" s="33">
        <f>'M2 - Electrolyte RTD'!J119</f>
        <v/>
      </c>
      <c r="F535" s="31">
        <f>'M2 - Electrolyte RTD'!K119</f>
        <v/>
      </c>
      <c r="G535" s="30">
        <f>'M2 - Electrolyte RTD'!F119</f>
        <v/>
      </c>
      <c r="H535" s="31">
        <f>IF(AND(ISNUMBER('M2 - Electrolyte RTD'!F119),ISNUMBER('M2 - Electrolyte RTD'!K119)),'M2 - Electrolyte RTD'!F119-'M2 - Electrolyte RTD'!K119,"")</f>
        <v/>
      </c>
      <c r="I535" s="15" t="inlineStr">
        <is>
          <t>S&amp;S availability/depth vary by listing and time - confirm live.</t>
        </is>
      </c>
    </row>
    <row r="536" ht="26" customHeight="1">
      <c r="A536" s="15" t="inlineStr">
        <is>
          <t>BODYARMOR</t>
        </is>
      </c>
      <c r="B536" s="15" t="inlineStr">
        <is>
          <t>BODYARMOR LYTE | Tropical Coconut | 18-pack 473mL</t>
        </is>
      </c>
      <c r="C536" s="15" t="inlineStr">
        <is>
          <t>2) Electrolyte beverage (RTD)</t>
        </is>
      </c>
      <c r="D536" s="32">
        <f>'M2 - Electrolyte RTD'!I120</f>
        <v/>
      </c>
      <c r="E536" s="33">
        <f>'M2 - Electrolyte RTD'!J120</f>
        <v/>
      </c>
      <c r="F536" s="31">
        <f>'M2 - Electrolyte RTD'!K120</f>
        <v/>
      </c>
      <c r="G536" s="30">
        <f>'M2 - Electrolyte RTD'!F120</f>
        <v/>
      </c>
      <c r="H536" s="31">
        <f>IF(AND(ISNUMBER('M2 - Electrolyte RTD'!F120),ISNUMBER('M2 - Electrolyte RTD'!K120)),'M2 - Electrolyte RTD'!F120-'M2 - Electrolyte RTD'!K120,"")</f>
        <v/>
      </c>
      <c r="I536" s="15" t="inlineStr">
        <is>
          <t>S&amp;S availability/depth vary by listing and time - confirm live.</t>
        </is>
      </c>
    </row>
    <row r="537" ht="26" customHeight="1">
      <c r="A537" s="15" t="inlineStr">
        <is>
          <t>BODYARMOR</t>
        </is>
      </c>
      <c r="B537" s="15" t="inlineStr">
        <is>
          <t>BODYARMOR LYTE | Tropical Coconut | 24-pack 473mL</t>
        </is>
      </c>
      <c r="C537" s="15" t="inlineStr">
        <is>
          <t>2) Electrolyte beverage (RTD)</t>
        </is>
      </c>
      <c r="D537" s="32">
        <f>'M2 - Electrolyte RTD'!I121</f>
        <v/>
      </c>
      <c r="E537" s="33">
        <f>'M2 - Electrolyte RTD'!J121</f>
        <v/>
      </c>
      <c r="F537" s="31">
        <f>'M2 - Electrolyte RTD'!K121</f>
        <v/>
      </c>
      <c r="G537" s="30">
        <f>'M2 - Electrolyte RTD'!F121</f>
        <v/>
      </c>
      <c r="H537" s="31">
        <f>IF(AND(ISNUMBER('M2 - Electrolyte RTD'!F121),ISNUMBER('M2 - Electrolyte RTD'!K121)),'M2 - Electrolyte RTD'!F121-'M2 - Electrolyte RTD'!K121,"")</f>
        <v/>
      </c>
      <c r="I537" s="15" t="inlineStr">
        <is>
          <t>S&amp;S availability/depth vary by listing and time - confirm live.</t>
        </is>
      </c>
    </row>
    <row r="538" ht="26" customHeight="1">
      <c r="A538" s="15" t="inlineStr">
        <is>
          <t>BODYARMOR</t>
        </is>
      </c>
      <c r="B538" s="15" t="inlineStr">
        <is>
          <t>BODYARMOR LYTE | Berry Punch | single 473mL</t>
        </is>
      </c>
      <c r="C538" s="15" t="inlineStr">
        <is>
          <t>2) Electrolyte beverage (RTD)</t>
        </is>
      </c>
      <c r="D538" s="32">
        <f>'M2 - Electrolyte RTD'!I122</f>
        <v/>
      </c>
      <c r="E538" s="33">
        <f>'M2 - Electrolyte RTD'!J122</f>
        <v/>
      </c>
      <c r="F538" s="31">
        <f>'M2 - Electrolyte RTD'!K122</f>
        <v/>
      </c>
      <c r="G538" s="30">
        <f>'M2 - Electrolyte RTD'!F122</f>
        <v/>
      </c>
      <c r="H538" s="31">
        <f>IF(AND(ISNUMBER('M2 - Electrolyte RTD'!F122),ISNUMBER('M2 - Electrolyte RTD'!K122)),'M2 - Electrolyte RTD'!F122-'M2 - Electrolyte RTD'!K122,"")</f>
        <v/>
      </c>
      <c r="I538" s="15" t="inlineStr">
        <is>
          <t>S&amp;S availability/depth vary by listing and time - confirm live.</t>
        </is>
      </c>
    </row>
    <row r="539" ht="26" customHeight="1">
      <c r="A539" s="15" t="inlineStr">
        <is>
          <t>BODYARMOR</t>
        </is>
      </c>
      <c r="B539" s="15" t="inlineStr">
        <is>
          <t>BODYARMOR LYTE | Berry Punch | 8-pack 473mL</t>
        </is>
      </c>
      <c r="C539" s="15" t="inlineStr">
        <is>
          <t>2) Electrolyte beverage (RTD)</t>
        </is>
      </c>
      <c r="D539" s="32">
        <f>'M2 - Electrolyte RTD'!I123</f>
        <v/>
      </c>
      <c r="E539" s="33">
        <f>'M2 - Electrolyte RTD'!J123</f>
        <v/>
      </c>
      <c r="F539" s="31">
        <f>'M2 - Electrolyte RTD'!K123</f>
        <v/>
      </c>
      <c r="G539" s="30">
        <f>'M2 - Electrolyte RTD'!F123</f>
        <v/>
      </c>
      <c r="H539" s="31">
        <f>IF(AND(ISNUMBER('M2 - Electrolyte RTD'!F123),ISNUMBER('M2 - Electrolyte RTD'!K123)),'M2 - Electrolyte RTD'!F123-'M2 - Electrolyte RTD'!K123,"")</f>
        <v/>
      </c>
      <c r="I539" s="15" t="inlineStr">
        <is>
          <t>S&amp;S availability/depth vary by listing and time - confirm live.</t>
        </is>
      </c>
    </row>
    <row r="540" ht="26" customHeight="1">
      <c r="A540" s="15" t="inlineStr">
        <is>
          <t>BODYARMOR</t>
        </is>
      </c>
      <c r="B540" s="15" t="inlineStr">
        <is>
          <t>BODYARMOR LYTE | Berry Punch | 12-pack 473mL</t>
        </is>
      </c>
      <c r="C540" s="15" t="inlineStr">
        <is>
          <t>2) Electrolyte beverage (RTD)</t>
        </is>
      </c>
      <c r="D540" s="32">
        <f>'M2 - Electrolyte RTD'!I124</f>
        <v/>
      </c>
      <c r="E540" s="33">
        <f>'M2 - Electrolyte RTD'!J124</f>
        <v/>
      </c>
      <c r="F540" s="31">
        <f>'M2 - Electrolyte RTD'!K124</f>
        <v/>
      </c>
      <c r="G540" s="30">
        <f>'M2 - Electrolyte RTD'!F124</f>
        <v/>
      </c>
      <c r="H540" s="31">
        <f>IF(AND(ISNUMBER('M2 - Electrolyte RTD'!F124),ISNUMBER('M2 - Electrolyte RTD'!K124)),'M2 - Electrolyte RTD'!F124-'M2 - Electrolyte RTD'!K124,"")</f>
        <v/>
      </c>
      <c r="I540" s="15" t="inlineStr">
        <is>
          <t>S&amp;S availability/depth vary by listing and time - confirm live.</t>
        </is>
      </c>
    </row>
    <row r="541" ht="26" customHeight="1">
      <c r="A541" s="15" t="inlineStr">
        <is>
          <t>BODYARMOR</t>
        </is>
      </c>
      <c r="B541" s="15" t="inlineStr">
        <is>
          <t>BODYARMOR LYTE | Berry Punch | 18-pack 473mL</t>
        </is>
      </c>
      <c r="C541" s="15" t="inlineStr">
        <is>
          <t>2) Electrolyte beverage (RTD)</t>
        </is>
      </c>
      <c r="D541" s="32">
        <f>'M2 - Electrolyte RTD'!I125</f>
        <v/>
      </c>
      <c r="E541" s="33">
        <f>'M2 - Electrolyte RTD'!J125</f>
        <v/>
      </c>
      <c r="F541" s="31">
        <f>'M2 - Electrolyte RTD'!K125</f>
        <v/>
      </c>
      <c r="G541" s="30">
        <f>'M2 - Electrolyte RTD'!F125</f>
        <v/>
      </c>
      <c r="H541" s="31">
        <f>IF(AND(ISNUMBER('M2 - Electrolyte RTD'!F125),ISNUMBER('M2 - Electrolyte RTD'!K125)),'M2 - Electrolyte RTD'!F125-'M2 - Electrolyte RTD'!K125,"")</f>
        <v/>
      </c>
      <c r="I541" s="15" t="inlineStr">
        <is>
          <t>S&amp;S availability/depth vary by listing and time - confirm live.</t>
        </is>
      </c>
    </row>
    <row r="542" ht="26" customHeight="1">
      <c r="A542" s="15" t="inlineStr">
        <is>
          <t>BODYARMOR</t>
        </is>
      </c>
      <c r="B542" s="15" t="inlineStr">
        <is>
          <t>BODYARMOR LYTE | Berry Punch | 24-pack 473mL</t>
        </is>
      </c>
      <c r="C542" s="15" t="inlineStr">
        <is>
          <t>2) Electrolyte beverage (RTD)</t>
        </is>
      </c>
      <c r="D542" s="32">
        <f>'M2 - Electrolyte RTD'!I126</f>
        <v/>
      </c>
      <c r="E542" s="33">
        <f>'M2 - Electrolyte RTD'!J126</f>
        <v/>
      </c>
      <c r="F542" s="31">
        <f>'M2 - Electrolyte RTD'!K126</f>
        <v/>
      </c>
      <c r="G542" s="30">
        <f>'M2 - Electrolyte RTD'!F126</f>
        <v/>
      </c>
      <c r="H542" s="31">
        <f>IF(AND(ISNUMBER('M2 - Electrolyte RTD'!F126),ISNUMBER('M2 - Electrolyte RTD'!K126)),'M2 - Electrolyte RTD'!F126-'M2 - Electrolyte RTD'!K126,"")</f>
        <v/>
      </c>
      <c r="I542" s="15" t="inlineStr">
        <is>
          <t>S&amp;S availability/depth vary by listing and time - confirm live.</t>
        </is>
      </c>
    </row>
    <row r="543" ht="26" customHeight="1">
      <c r="A543" s="15" t="inlineStr">
        <is>
          <t>Prime</t>
        </is>
      </c>
      <c r="B543" s="15" t="inlineStr">
        <is>
          <t>Prime Hydration | Blue Raspberry | single 500mL</t>
        </is>
      </c>
      <c r="C543" s="15" t="inlineStr">
        <is>
          <t>2) Electrolyte beverage (RTD)</t>
        </is>
      </c>
      <c r="D543" s="32">
        <f>'M2 - Electrolyte RTD'!I127</f>
        <v/>
      </c>
      <c r="E543" s="33">
        <f>'M2 - Electrolyte RTD'!J127</f>
        <v/>
      </c>
      <c r="F543" s="31">
        <f>'M2 - Electrolyte RTD'!K127</f>
        <v/>
      </c>
      <c r="G543" s="30">
        <f>'M2 - Electrolyte RTD'!F127</f>
        <v/>
      </c>
      <c r="H543" s="31">
        <f>IF(AND(ISNUMBER('M2 - Electrolyte RTD'!F127),ISNUMBER('M2 - Electrolyte RTD'!K127)),'M2 - Electrolyte RTD'!F127-'M2 - Electrolyte RTD'!K127,"")</f>
        <v/>
      </c>
      <c r="I543" s="15" t="inlineStr">
        <is>
          <t>S&amp;S availability/depth vary by listing and time - confirm live.</t>
        </is>
      </c>
    </row>
    <row r="544" ht="26" customHeight="1">
      <c r="A544" s="15" t="inlineStr">
        <is>
          <t>Prime</t>
        </is>
      </c>
      <c r="B544" s="15" t="inlineStr">
        <is>
          <t>Prime Hydration | Blue Raspberry | 8-pack 500mL</t>
        </is>
      </c>
      <c r="C544" s="15" t="inlineStr">
        <is>
          <t>2) Electrolyte beverage (RTD)</t>
        </is>
      </c>
      <c r="D544" s="32">
        <f>'M2 - Electrolyte RTD'!I128</f>
        <v/>
      </c>
      <c r="E544" s="33">
        <f>'M2 - Electrolyte RTD'!J128</f>
        <v/>
      </c>
      <c r="F544" s="31">
        <f>'M2 - Electrolyte RTD'!K128</f>
        <v/>
      </c>
      <c r="G544" s="30">
        <f>'M2 - Electrolyte RTD'!F128</f>
        <v/>
      </c>
      <c r="H544" s="31">
        <f>IF(AND(ISNUMBER('M2 - Electrolyte RTD'!F128),ISNUMBER('M2 - Electrolyte RTD'!K128)),'M2 - Electrolyte RTD'!F128-'M2 - Electrolyte RTD'!K128,"")</f>
        <v/>
      </c>
      <c r="I544" s="15" t="inlineStr">
        <is>
          <t>S&amp;S availability/depth vary by listing and time - confirm live.</t>
        </is>
      </c>
    </row>
    <row r="545" ht="26" customHeight="1">
      <c r="A545" s="15" t="inlineStr">
        <is>
          <t>Prime</t>
        </is>
      </c>
      <c r="B545" s="15" t="inlineStr">
        <is>
          <t>Prime Hydration | Blue Raspberry | 12-pack 500mL</t>
        </is>
      </c>
      <c r="C545" s="15" t="inlineStr">
        <is>
          <t>2) Electrolyte beverage (RTD)</t>
        </is>
      </c>
      <c r="D545" s="32">
        <f>'M2 - Electrolyte RTD'!I129</f>
        <v/>
      </c>
      <c r="E545" s="33">
        <f>'M2 - Electrolyte RTD'!J129</f>
        <v/>
      </c>
      <c r="F545" s="31">
        <f>'M2 - Electrolyte RTD'!K129</f>
        <v/>
      </c>
      <c r="G545" s="30">
        <f>'M2 - Electrolyte RTD'!F129</f>
        <v/>
      </c>
      <c r="H545" s="31">
        <f>IF(AND(ISNUMBER('M2 - Electrolyte RTD'!F129),ISNUMBER('M2 - Electrolyte RTD'!K129)),'M2 - Electrolyte RTD'!F129-'M2 - Electrolyte RTD'!K129,"")</f>
        <v/>
      </c>
      <c r="I545" s="15" t="inlineStr">
        <is>
          <t>S&amp;S availability/depth vary by listing and time - confirm live.</t>
        </is>
      </c>
    </row>
    <row r="546" ht="26" customHeight="1">
      <c r="A546" s="15" t="inlineStr">
        <is>
          <t>Prime</t>
        </is>
      </c>
      <c r="B546" s="15" t="inlineStr">
        <is>
          <t>Prime Hydration | Blue Raspberry | 18-pack 500mL</t>
        </is>
      </c>
      <c r="C546" s="15" t="inlineStr">
        <is>
          <t>2) Electrolyte beverage (RTD)</t>
        </is>
      </c>
      <c r="D546" s="32">
        <f>'M2 - Electrolyte RTD'!I130</f>
        <v/>
      </c>
      <c r="E546" s="33">
        <f>'M2 - Electrolyte RTD'!J130</f>
        <v/>
      </c>
      <c r="F546" s="31">
        <f>'M2 - Electrolyte RTD'!K130</f>
        <v/>
      </c>
      <c r="G546" s="30">
        <f>'M2 - Electrolyte RTD'!F130</f>
        <v/>
      </c>
      <c r="H546" s="31">
        <f>IF(AND(ISNUMBER('M2 - Electrolyte RTD'!F130),ISNUMBER('M2 - Electrolyte RTD'!K130)),'M2 - Electrolyte RTD'!F130-'M2 - Electrolyte RTD'!K130,"")</f>
        <v/>
      </c>
      <c r="I546" s="15" t="inlineStr">
        <is>
          <t>S&amp;S availability/depth vary by listing and time - confirm live.</t>
        </is>
      </c>
    </row>
    <row r="547" ht="26" customHeight="1">
      <c r="A547" s="15" t="inlineStr">
        <is>
          <t>Prime</t>
        </is>
      </c>
      <c r="B547" s="15" t="inlineStr">
        <is>
          <t>Prime Hydration | Blue Raspberry | 24-pack 500mL</t>
        </is>
      </c>
      <c r="C547" s="15" t="inlineStr">
        <is>
          <t>2) Electrolyte beverage (RTD)</t>
        </is>
      </c>
      <c r="D547" s="32">
        <f>'M2 - Electrolyte RTD'!I131</f>
        <v/>
      </c>
      <c r="E547" s="33">
        <f>'M2 - Electrolyte RTD'!J131</f>
        <v/>
      </c>
      <c r="F547" s="31">
        <f>'M2 - Electrolyte RTD'!K131</f>
        <v/>
      </c>
      <c r="G547" s="30">
        <f>'M2 - Electrolyte RTD'!F131</f>
        <v/>
      </c>
      <c r="H547" s="31">
        <f>IF(AND(ISNUMBER('M2 - Electrolyte RTD'!F131),ISNUMBER('M2 - Electrolyte RTD'!K131)),'M2 - Electrolyte RTD'!F131-'M2 - Electrolyte RTD'!K131,"")</f>
        <v/>
      </c>
      <c r="I547" s="15" t="inlineStr">
        <is>
          <t>S&amp;S availability/depth vary by listing and time - confirm live.</t>
        </is>
      </c>
    </row>
    <row r="548" ht="26" customHeight="1">
      <c r="A548" s="15" t="inlineStr">
        <is>
          <t>Prime</t>
        </is>
      </c>
      <c r="B548" s="15" t="inlineStr">
        <is>
          <t>Prime Hydration | Tropical Punch | single 500mL</t>
        </is>
      </c>
      <c r="C548" s="15" t="inlineStr">
        <is>
          <t>2) Electrolyte beverage (RTD)</t>
        </is>
      </c>
      <c r="D548" s="32">
        <f>'M2 - Electrolyte RTD'!I132</f>
        <v/>
      </c>
      <c r="E548" s="33">
        <f>'M2 - Electrolyte RTD'!J132</f>
        <v/>
      </c>
      <c r="F548" s="31">
        <f>'M2 - Electrolyte RTD'!K132</f>
        <v/>
      </c>
      <c r="G548" s="30">
        <f>'M2 - Electrolyte RTD'!F132</f>
        <v/>
      </c>
      <c r="H548" s="31">
        <f>IF(AND(ISNUMBER('M2 - Electrolyte RTD'!F132),ISNUMBER('M2 - Electrolyte RTD'!K132)),'M2 - Electrolyte RTD'!F132-'M2 - Electrolyte RTD'!K132,"")</f>
        <v/>
      </c>
      <c r="I548" s="15" t="inlineStr">
        <is>
          <t>S&amp;S availability/depth vary by listing and time - confirm live.</t>
        </is>
      </c>
    </row>
    <row r="549" ht="26" customHeight="1">
      <c r="A549" s="15" t="inlineStr">
        <is>
          <t>Prime</t>
        </is>
      </c>
      <c r="B549" s="15" t="inlineStr">
        <is>
          <t>Prime Hydration | Tropical Punch | 8-pack 500mL</t>
        </is>
      </c>
      <c r="C549" s="15" t="inlineStr">
        <is>
          <t>2) Electrolyte beverage (RTD)</t>
        </is>
      </c>
      <c r="D549" s="32">
        <f>'M2 - Electrolyte RTD'!I133</f>
        <v/>
      </c>
      <c r="E549" s="33">
        <f>'M2 - Electrolyte RTD'!J133</f>
        <v/>
      </c>
      <c r="F549" s="31">
        <f>'M2 - Electrolyte RTD'!K133</f>
        <v/>
      </c>
      <c r="G549" s="30">
        <f>'M2 - Electrolyte RTD'!F133</f>
        <v/>
      </c>
      <c r="H549" s="31">
        <f>IF(AND(ISNUMBER('M2 - Electrolyte RTD'!F133),ISNUMBER('M2 - Electrolyte RTD'!K133)),'M2 - Electrolyte RTD'!F133-'M2 - Electrolyte RTD'!K133,"")</f>
        <v/>
      </c>
      <c r="I549" s="15" t="inlineStr">
        <is>
          <t>S&amp;S availability/depth vary by listing and time - confirm live.</t>
        </is>
      </c>
    </row>
    <row r="550" ht="26" customHeight="1">
      <c r="A550" s="15" t="inlineStr">
        <is>
          <t>Prime</t>
        </is>
      </c>
      <c r="B550" s="15" t="inlineStr">
        <is>
          <t>Prime Hydration | Tropical Punch | 12-pack 500mL</t>
        </is>
      </c>
      <c r="C550" s="15" t="inlineStr">
        <is>
          <t>2) Electrolyte beverage (RTD)</t>
        </is>
      </c>
      <c r="D550" s="32">
        <f>'M2 - Electrolyte RTD'!I134</f>
        <v/>
      </c>
      <c r="E550" s="33">
        <f>'M2 - Electrolyte RTD'!J134</f>
        <v/>
      </c>
      <c r="F550" s="31">
        <f>'M2 - Electrolyte RTD'!K134</f>
        <v/>
      </c>
      <c r="G550" s="30">
        <f>'M2 - Electrolyte RTD'!F134</f>
        <v/>
      </c>
      <c r="H550" s="31">
        <f>IF(AND(ISNUMBER('M2 - Electrolyte RTD'!F134),ISNUMBER('M2 - Electrolyte RTD'!K134)),'M2 - Electrolyte RTD'!F134-'M2 - Electrolyte RTD'!K134,"")</f>
        <v/>
      </c>
      <c r="I550" s="15" t="inlineStr">
        <is>
          <t>S&amp;S availability/depth vary by listing and time - confirm live.</t>
        </is>
      </c>
    </row>
    <row r="551" ht="26" customHeight="1">
      <c r="A551" s="15" t="inlineStr">
        <is>
          <t>Prime</t>
        </is>
      </c>
      <c r="B551" s="15" t="inlineStr">
        <is>
          <t>Prime Hydration | Tropical Punch | 18-pack 500mL</t>
        </is>
      </c>
      <c r="C551" s="15" t="inlineStr">
        <is>
          <t>2) Electrolyte beverage (RTD)</t>
        </is>
      </c>
      <c r="D551" s="32">
        <f>'M2 - Electrolyte RTD'!I135</f>
        <v/>
      </c>
      <c r="E551" s="33">
        <f>'M2 - Electrolyte RTD'!J135</f>
        <v/>
      </c>
      <c r="F551" s="31">
        <f>'M2 - Electrolyte RTD'!K135</f>
        <v/>
      </c>
      <c r="G551" s="30">
        <f>'M2 - Electrolyte RTD'!F135</f>
        <v/>
      </c>
      <c r="H551" s="31">
        <f>IF(AND(ISNUMBER('M2 - Electrolyte RTD'!F135),ISNUMBER('M2 - Electrolyte RTD'!K135)),'M2 - Electrolyte RTD'!F135-'M2 - Electrolyte RTD'!K135,"")</f>
        <v/>
      </c>
      <c r="I551" s="15" t="inlineStr">
        <is>
          <t>S&amp;S availability/depth vary by listing and time - confirm live.</t>
        </is>
      </c>
    </row>
    <row r="552" ht="26" customHeight="1">
      <c r="A552" s="15" t="inlineStr">
        <is>
          <t>Prime</t>
        </is>
      </c>
      <c r="B552" s="15" t="inlineStr">
        <is>
          <t>Prime Hydration | Tropical Punch | 24-pack 500mL</t>
        </is>
      </c>
      <c r="C552" s="15" t="inlineStr">
        <is>
          <t>2) Electrolyte beverage (RTD)</t>
        </is>
      </c>
      <c r="D552" s="32">
        <f>'M2 - Electrolyte RTD'!I136</f>
        <v/>
      </c>
      <c r="E552" s="33">
        <f>'M2 - Electrolyte RTD'!J136</f>
        <v/>
      </c>
      <c r="F552" s="31">
        <f>'M2 - Electrolyte RTD'!K136</f>
        <v/>
      </c>
      <c r="G552" s="30">
        <f>'M2 - Electrolyte RTD'!F136</f>
        <v/>
      </c>
      <c r="H552" s="31">
        <f>IF(AND(ISNUMBER('M2 - Electrolyte RTD'!F136),ISNUMBER('M2 - Electrolyte RTD'!K136)),'M2 - Electrolyte RTD'!F136-'M2 - Electrolyte RTD'!K136,"")</f>
        <v/>
      </c>
      <c r="I552" s="15" t="inlineStr">
        <is>
          <t>S&amp;S availability/depth vary by listing and time - confirm live.</t>
        </is>
      </c>
    </row>
    <row r="553" ht="26" customHeight="1">
      <c r="A553" s="15" t="inlineStr">
        <is>
          <t>Prime</t>
        </is>
      </c>
      <c r="B553" s="15" t="inlineStr">
        <is>
          <t>Prime Hydration | Ice Pop | single 500mL</t>
        </is>
      </c>
      <c r="C553" s="15" t="inlineStr">
        <is>
          <t>2) Electrolyte beverage (RTD)</t>
        </is>
      </c>
      <c r="D553" s="32">
        <f>'M2 - Electrolyte RTD'!I137</f>
        <v/>
      </c>
      <c r="E553" s="33">
        <f>'M2 - Electrolyte RTD'!J137</f>
        <v/>
      </c>
      <c r="F553" s="31">
        <f>'M2 - Electrolyte RTD'!K137</f>
        <v/>
      </c>
      <c r="G553" s="30">
        <f>'M2 - Electrolyte RTD'!F137</f>
        <v/>
      </c>
      <c r="H553" s="31">
        <f>IF(AND(ISNUMBER('M2 - Electrolyte RTD'!F137),ISNUMBER('M2 - Electrolyte RTD'!K137)),'M2 - Electrolyte RTD'!F137-'M2 - Electrolyte RTD'!K137,"")</f>
        <v/>
      </c>
      <c r="I553" s="15" t="inlineStr">
        <is>
          <t>S&amp;S availability/depth vary by listing and time - confirm live.</t>
        </is>
      </c>
    </row>
    <row r="554" ht="26" customHeight="1">
      <c r="A554" s="15" t="inlineStr">
        <is>
          <t>Prime</t>
        </is>
      </c>
      <c r="B554" s="15" t="inlineStr">
        <is>
          <t>Prime Hydration | Ice Pop | 8-pack 500mL</t>
        </is>
      </c>
      <c r="C554" s="15" t="inlineStr">
        <is>
          <t>2) Electrolyte beverage (RTD)</t>
        </is>
      </c>
      <c r="D554" s="32">
        <f>'M2 - Electrolyte RTD'!I138</f>
        <v/>
      </c>
      <c r="E554" s="33">
        <f>'M2 - Electrolyte RTD'!J138</f>
        <v/>
      </c>
      <c r="F554" s="31">
        <f>'M2 - Electrolyte RTD'!K138</f>
        <v/>
      </c>
      <c r="G554" s="30">
        <f>'M2 - Electrolyte RTD'!F138</f>
        <v/>
      </c>
      <c r="H554" s="31">
        <f>IF(AND(ISNUMBER('M2 - Electrolyte RTD'!F138),ISNUMBER('M2 - Electrolyte RTD'!K138)),'M2 - Electrolyte RTD'!F138-'M2 - Electrolyte RTD'!K138,"")</f>
        <v/>
      </c>
      <c r="I554" s="15" t="inlineStr">
        <is>
          <t>S&amp;S availability/depth vary by listing and time - confirm live.</t>
        </is>
      </c>
    </row>
    <row r="555" ht="26" customHeight="1">
      <c r="A555" s="15" t="inlineStr">
        <is>
          <t>Prime</t>
        </is>
      </c>
      <c r="B555" s="15" t="inlineStr">
        <is>
          <t>Prime Hydration | Ice Pop | 12-pack 500mL</t>
        </is>
      </c>
      <c r="C555" s="15" t="inlineStr">
        <is>
          <t>2) Electrolyte beverage (RTD)</t>
        </is>
      </c>
      <c r="D555" s="32">
        <f>'M2 - Electrolyte RTD'!I139</f>
        <v/>
      </c>
      <c r="E555" s="33">
        <f>'M2 - Electrolyte RTD'!J139</f>
        <v/>
      </c>
      <c r="F555" s="31">
        <f>'M2 - Electrolyte RTD'!K139</f>
        <v/>
      </c>
      <c r="G555" s="30">
        <f>'M2 - Electrolyte RTD'!F139</f>
        <v/>
      </c>
      <c r="H555" s="31">
        <f>IF(AND(ISNUMBER('M2 - Electrolyte RTD'!F139),ISNUMBER('M2 - Electrolyte RTD'!K139)),'M2 - Electrolyte RTD'!F139-'M2 - Electrolyte RTD'!K139,"")</f>
        <v/>
      </c>
      <c r="I555" s="15" t="inlineStr">
        <is>
          <t>S&amp;S availability/depth vary by listing and time - confirm live.</t>
        </is>
      </c>
    </row>
    <row r="556" ht="26" customHeight="1">
      <c r="A556" s="15" t="inlineStr">
        <is>
          <t>Prime</t>
        </is>
      </c>
      <c r="B556" s="15" t="inlineStr">
        <is>
          <t>Prime Hydration | Ice Pop | 18-pack 500mL</t>
        </is>
      </c>
      <c r="C556" s="15" t="inlineStr">
        <is>
          <t>2) Electrolyte beverage (RTD)</t>
        </is>
      </c>
      <c r="D556" s="32">
        <f>'M2 - Electrolyte RTD'!I140</f>
        <v/>
      </c>
      <c r="E556" s="33">
        <f>'M2 - Electrolyte RTD'!J140</f>
        <v/>
      </c>
      <c r="F556" s="31">
        <f>'M2 - Electrolyte RTD'!K140</f>
        <v/>
      </c>
      <c r="G556" s="30">
        <f>'M2 - Electrolyte RTD'!F140</f>
        <v/>
      </c>
      <c r="H556" s="31">
        <f>IF(AND(ISNUMBER('M2 - Electrolyte RTD'!F140),ISNUMBER('M2 - Electrolyte RTD'!K140)),'M2 - Electrolyte RTD'!F140-'M2 - Electrolyte RTD'!K140,"")</f>
        <v/>
      </c>
      <c r="I556" s="15" t="inlineStr">
        <is>
          <t>S&amp;S availability/depth vary by listing and time - confirm live.</t>
        </is>
      </c>
    </row>
    <row r="557" ht="26" customHeight="1">
      <c r="A557" s="15" t="inlineStr">
        <is>
          <t>Prime</t>
        </is>
      </c>
      <c r="B557" s="15" t="inlineStr">
        <is>
          <t>Prime Hydration | Ice Pop | 24-pack 500mL</t>
        </is>
      </c>
      <c r="C557" s="15" t="inlineStr">
        <is>
          <t>2) Electrolyte beverage (RTD)</t>
        </is>
      </c>
      <c r="D557" s="32">
        <f>'M2 - Electrolyte RTD'!I141</f>
        <v/>
      </c>
      <c r="E557" s="33">
        <f>'M2 - Electrolyte RTD'!J141</f>
        <v/>
      </c>
      <c r="F557" s="31">
        <f>'M2 - Electrolyte RTD'!K141</f>
        <v/>
      </c>
      <c r="G557" s="30">
        <f>'M2 - Electrolyte RTD'!F141</f>
        <v/>
      </c>
      <c r="H557" s="31">
        <f>IF(AND(ISNUMBER('M2 - Electrolyte RTD'!F141),ISNUMBER('M2 - Electrolyte RTD'!K141)),'M2 - Electrolyte RTD'!F141-'M2 - Electrolyte RTD'!K141,"")</f>
        <v/>
      </c>
      <c r="I557" s="15" t="inlineStr">
        <is>
          <t>S&amp;S availability/depth vary by listing and time - confirm live.</t>
        </is>
      </c>
    </row>
    <row r="558" ht="26" customHeight="1">
      <c r="A558" s="15" t="inlineStr">
        <is>
          <t>Prime</t>
        </is>
      </c>
      <c r="B558" s="15" t="inlineStr">
        <is>
          <t>Prime Hydration | Lemon Lime | single 500mL</t>
        </is>
      </c>
      <c r="C558" s="15" t="inlineStr">
        <is>
          <t>2) Electrolyte beverage (RTD)</t>
        </is>
      </c>
      <c r="D558" s="32">
        <f>'M2 - Electrolyte RTD'!I142</f>
        <v/>
      </c>
      <c r="E558" s="33">
        <f>'M2 - Electrolyte RTD'!J142</f>
        <v/>
      </c>
      <c r="F558" s="31">
        <f>'M2 - Electrolyte RTD'!K142</f>
        <v/>
      </c>
      <c r="G558" s="30">
        <f>'M2 - Electrolyte RTD'!F142</f>
        <v/>
      </c>
      <c r="H558" s="31">
        <f>IF(AND(ISNUMBER('M2 - Electrolyte RTD'!F142),ISNUMBER('M2 - Electrolyte RTD'!K142)),'M2 - Electrolyte RTD'!F142-'M2 - Electrolyte RTD'!K142,"")</f>
        <v/>
      </c>
      <c r="I558" s="15" t="inlineStr">
        <is>
          <t>S&amp;S availability/depth vary by listing and time - confirm live.</t>
        </is>
      </c>
    </row>
    <row r="559" ht="26" customHeight="1">
      <c r="A559" s="15" t="inlineStr">
        <is>
          <t>Prime</t>
        </is>
      </c>
      <c r="B559" s="15" t="inlineStr">
        <is>
          <t>Prime Hydration | Lemon Lime | 8-pack 500mL</t>
        </is>
      </c>
      <c r="C559" s="15" t="inlineStr">
        <is>
          <t>2) Electrolyte beverage (RTD)</t>
        </is>
      </c>
      <c r="D559" s="32">
        <f>'M2 - Electrolyte RTD'!I143</f>
        <v/>
      </c>
      <c r="E559" s="33">
        <f>'M2 - Electrolyte RTD'!J143</f>
        <v/>
      </c>
      <c r="F559" s="31">
        <f>'M2 - Electrolyte RTD'!K143</f>
        <v/>
      </c>
      <c r="G559" s="30">
        <f>'M2 - Electrolyte RTD'!F143</f>
        <v/>
      </c>
      <c r="H559" s="31">
        <f>IF(AND(ISNUMBER('M2 - Electrolyte RTD'!F143),ISNUMBER('M2 - Electrolyte RTD'!K143)),'M2 - Electrolyte RTD'!F143-'M2 - Electrolyte RTD'!K143,"")</f>
        <v/>
      </c>
      <c r="I559" s="15" t="inlineStr">
        <is>
          <t>S&amp;S availability/depth vary by listing and time - confirm live.</t>
        </is>
      </c>
    </row>
    <row r="560" ht="26" customHeight="1">
      <c r="A560" s="15" t="inlineStr">
        <is>
          <t>Prime</t>
        </is>
      </c>
      <c r="B560" s="15" t="inlineStr">
        <is>
          <t>Prime Hydration | Lemon Lime | 12-pack 500mL</t>
        </is>
      </c>
      <c r="C560" s="15" t="inlineStr">
        <is>
          <t>2) Electrolyte beverage (RTD)</t>
        </is>
      </c>
      <c r="D560" s="32">
        <f>'M2 - Electrolyte RTD'!I144</f>
        <v/>
      </c>
      <c r="E560" s="33">
        <f>'M2 - Electrolyte RTD'!J144</f>
        <v/>
      </c>
      <c r="F560" s="31">
        <f>'M2 - Electrolyte RTD'!K144</f>
        <v/>
      </c>
      <c r="G560" s="30">
        <f>'M2 - Electrolyte RTD'!F144</f>
        <v/>
      </c>
      <c r="H560" s="31">
        <f>IF(AND(ISNUMBER('M2 - Electrolyte RTD'!F144),ISNUMBER('M2 - Electrolyte RTD'!K144)),'M2 - Electrolyte RTD'!F144-'M2 - Electrolyte RTD'!K144,"")</f>
        <v/>
      </c>
      <c r="I560" s="15" t="inlineStr">
        <is>
          <t>S&amp;S availability/depth vary by listing and time - confirm live.</t>
        </is>
      </c>
    </row>
    <row r="561" ht="26" customHeight="1">
      <c r="A561" s="15" t="inlineStr">
        <is>
          <t>Prime</t>
        </is>
      </c>
      <c r="B561" s="15" t="inlineStr">
        <is>
          <t>Prime Hydration | Lemon Lime | 18-pack 500mL</t>
        </is>
      </c>
      <c r="C561" s="15" t="inlineStr">
        <is>
          <t>2) Electrolyte beverage (RTD)</t>
        </is>
      </c>
      <c r="D561" s="32">
        <f>'M2 - Electrolyte RTD'!I145</f>
        <v/>
      </c>
      <c r="E561" s="33">
        <f>'M2 - Electrolyte RTD'!J145</f>
        <v/>
      </c>
      <c r="F561" s="31">
        <f>'M2 - Electrolyte RTD'!K145</f>
        <v/>
      </c>
      <c r="G561" s="30">
        <f>'M2 - Electrolyte RTD'!F145</f>
        <v/>
      </c>
      <c r="H561" s="31">
        <f>IF(AND(ISNUMBER('M2 - Electrolyte RTD'!F145),ISNUMBER('M2 - Electrolyte RTD'!K145)),'M2 - Electrolyte RTD'!F145-'M2 - Electrolyte RTD'!K145,"")</f>
        <v/>
      </c>
      <c r="I561" s="15" t="inlineStr">
        <is>
          <t>S&amp;S availability/depth vary by listing and time - confirm live.</t>
        </is>
      </c>
    </row>
    <row r="562" ht="26" customHeight="1">
      <c r="A562" s="15" t="inlineStr">
        <is>
          <t>Prime</t>
        </is>
      </c>
      <c r="B562" s="15" t="inlineStr">
        <is>
          <t>Prime Hydration | Lemon Lime | 24-pack 500mL</t>
        </is>
      </c>
      <c r="C562" s="15" t="inlineStr">
        <is>
          <t>2) Electrolyte beverage (RTD)</t>
        </is>
      </c>
      <c r="D562" s="32">
        <f>'M2 - Electrolyte RTD'!I146</f>
        <v/>
      </c>
      <c r="E562" s="33">
        <f>'M2 - Electrolyte RTD'!J146</f>
        <v/>
      </c>
      <c r="F562" s="31">
        <f>'M2 - Electrolyte RTD'!K146</f>
        <v/>
      </c>
      <c r="G562" s="30">
        <f>'M2 - Electrolyte RTD'!F146</f>
        <v/>
      </c>
      <c r="H562" s="31">
        <f>IF(AND(ISNUMBER('M2 - Electrolyte RTD'!F146),ISNUMBER('M2 - Electrolyte RTD'!K146)),'M2 - Electrolyte RTD'!F146-'M2 - Electrolyte RTD'!K146,"")</f>
        <v/>
      </c>
      <c r="I562" s="15" t="inlineStr">
        <is>
          <t>S&amp;S availability/depth vary by listing and time - confirm live.</t>
        </is>
      </c>
    </row>
    <row r="563" ht="26" customHeight="1">
      <c r="A563" s="15" t="inlineStr">
        <is>
          <t>Prime</t>
        </is>
      </c>
      <c r="B563" s="15" t="inlineStr">
        <is>
          <t>Prime Hydration | Strawberry Watermelon | single 500mL</t>
        </is>
      </c>
      <c r="C563" s="15" t="inlineStr">
        <is>
          <t>2) Electrolyte beverage (RTD)</t>
        </is>
      </c>
      <c r="D563" s="32">
        <f>'M2 - Electrolyte RTD'!I147</f>
        <v/>
      </c>
      <c r="E563" s="33">
        <f>'M2 - Electrolyte RTD'!J147</f>
        <v/>
      </c>
      <c r="F563" s="31">
        <f>'M2 - Electrolyte RTD'!K147</f>
        <v/>
      </c>
      <c r="G563" s="30">
        <f>'M2 - Electrolyte RTD'!F147</f>
        <v/>
      </c>
      <c r="H563" s="31">
        <f>IF(AND(ISNUMBER('M2 - Electrolyte RTD'!F147),ISNUMBER('M2 - Electrolyte RTD'!K147)),'M2 - Electrolyte RTD'!F147-'M2 - Electrolyte RTD'!K147,"")</f>
        <v/>
      </c>
      <c r="I563" s="15" t="inlineStr">
        <is>
          <t>S&amp;S availability/depth vary by listing and time - confirm live.</t>
        </is>
      </c>
    </row>
    <row r="564" ht="26" customHeight="1">
      <c r="A564" s="15" t="inlineStr">
        <is>
          <t>Prime</t>
        </is>
      </c>
      <c r="B564" s="15" t="inlineStr">
        <is>
          <t>Prime Hydration | Strawberry Watermelon | 8-pack 500mL</t>
        </is>
      </c>
      <c r="C564" s="15" t="inlineStr">
        <is>
          <t>2) Electrolyte beverage (RTD)</t>
        </is>
      </c>
      <c r="D564" s="32">
        <f>'M2 - Electrolyte RTD'!I148</f>
        <v/>
      </c>
      <c r="E564" s="33">
        <f>'M2 - Electrolyte RTD'!J148</f>
        <v/>
      </c>
      <c r="F564" s="31">
        <f>'M2 - Electrolyte RTD'!K148</f>
        <v/>
      </c>
      <c r="G564" s="30">
        <f>'M2 - Electrolyte RTD'!F148</f>
        <v/>
      </c>
      <c r="H564" s="31">
        <f>IF(AND(ISNUMBER('M2 - Electrolyte RTD'!F148),ISNUMBER('M2 - Electrolyte RTD'!K148)),'M2 - Electrolyte RTD'!F148-'M2 - Electrolyte RTD'!K148,"")</f>
        <v/>
      </c>
      <c r="I564" s="15" t="inlineStr">
        <is>
          <t>S&amp;S availability/depth vary by listing and time - confirm live.</t>
        </is>
      </c>
    </row>
    <row r="565" ht="26" customHeight="1">
      <c r="A565" s="15" t="inlineStr">
        <is>
          <t>Prime</t>
        </is>
      </c>
      <c r="B565" s="15" t="inlineStr">
        <is>
          <t>Prime Hydration | Strawberry Watermelon | 12-pack 500mL</t>
        </is>
      </c>
      <c r="C565" s="15" t="inlineStr">
        <is>
          <t>2) Electrolyte beverage (RTD)</t>
        </is>
      </c>
      <c r="D565" s="32">
        <f>'M2 - Electrolyte RTD'!I149</f>
        <v/>
      </c>
      <c r="E565" s="33">
        <f>'M2 - Electrolyte RTD'!J149</f>
        <v/>
      </c>
      <c r="F565" s="31">
        <f>'M2 - Electrolyte RTD'!K149</f>
        <v/>
      </c>
      <c r="G565" s="30">
        <f>'M2 - Electrolyte RTD'!F149</f>
        <v/>
      </c>
      <c r="H565" s="31">
        <f>IF(AND(ISNUMBER('M2 - Electrolyte RTD'!F149),ISNUMBER('M2 - Electrolyte RTD'!K149)),'M2 - Electrolyte RTD'!F149-'M2 - Electrolyte RTD'!K149,"")</f>
        <v/>
      </c>
      <c r="I565" s="15" t="inlineStr">
        <is>
          <t>S&amp;S availability/depth vary by listing and time - confirm live.</t>
        </is>
      </c>
    </row>
    <row r="566" ht="26" customHeight="1">
      <c r="A566" s="15" t="inlineStr">
        <is>
          <t>Prime</t>
        </is>
      </c>
      <c r="B566" s="15" t="inlineStr">
        <is>
          <t>Prime Hydration | Strawberry Watermelon | 18-pack 500mL</t>
        </is>
      </c>
      <c r="C566" s="15" t="inlineStr">
        <is>
          <t>2) Electrolyte beverage (RTD)</t>
        </is>
      </c>
      <c r="D566" s="32">
        <f>'M2 - Electrolyte RTD'!I150</f>
        <v/>
      </c>
      <c r="E566" s="33">
        <f>'M2 - Electrolyte RTD'!J150</f>
        <v/>
      </c>
      <c r="F566" s="31">
        <f>'M2 - Electrolyte RTD'!K150</f>
        <v/>
      </c>
      <c r="G566" s="30">
        <f>'M2 - Electrolyte RTD'!F150</f>
        <v/>
      </c>
      <c r="H566" s="31">
        <f>IF(AND(ISNUMBER('M2 - Electrolyte RTD'!F150),ISNUMBER('M2 - Electrolyte RTD'!K150)),'M2 - Electrolyte RTD'!F150-'M2 - Electrolyte RTD'!K150,"")</f>
        <v/>
      </c>
      <c r="I566" s="15" t="inlineStr">
        <is>
          <t>S&amp;S availability/depth vary by listing and time - confirm live.</t>
        </is>
      </c>
    </row>
    <row r="567" ht="26" customHeight="1">
      <c r="A567" s="15" t="inlineStr">
        <is>
          <t>Prime</t>
        </is>
      </c>
      <c r="B567" s="15" t="inlineStr">
        <is>
          <t>Prime Hydration | Strawberry Watermelon | 24-pack 500mL</t>
        </is>
      </c>
      <c r="C567" s="15" t="inlineStr">
        <is>
          <t>2) Electrolyte beverage (RTD)</t>
        </is>
      </c>
      <c r="D567" s="32">
        <f>'M2 - Electrolyte RTD'!I151</f>
        <v/>
      </c>
      <c r="E567" s="33">
        <f>'M2 - Electrolyte RTD'!J151</f>
        <v/>
      </c>
      <c r="F567" s="31">
        <f>'M2 - Electrolyte RTD'!K151</f>
        <v/>
      </c>
      <c r="G567" s="30">
        <f>'M2 - Electrolyte RTD'!F151</f>
        <v/>
      </c>
      <c r="H567" s="31">
        <f>IF(AND(ISNUMBER('M2 - Electrolyte RTD'!F151),ISNUMBER('M2 - Electrolyte RTD'!K151)),'M2 - Electrolyte RTD'!F151-'M2 - Electrolyte RTD'!K151,"")</f>
        <v/>
      </c>
      <c r="I567" s="15" t="inlineStr">
        <is>
          <t>S&amp;S availability/depth vary by listing and time - confirm live.</t>
        </is>
      </c>
    </row>
    <row r="568" ht="26" customHeight="1">
      <c r="A568" s="15" t="inlineStr">
        <is>
          <t>Prime</t>
        </is>
      </c>
      <c r="B568" s="15" t="inlineStr">
        <is>
          <t>Prime Hydration | Meta Moon | single 500mL</t>
        </is>
      </c>
      <c r="C568" s="15" t="inlineStr">
        <is>
          <t>2) Electrolyte beverage (RTD)</t>
        </is>
      </c>
      <c r="D568" s="32">
        <f>'M2 - Electrolyte RTD'!I152</f>
        <v/>
      </c>
      <c r="E568" s="33">
        <f>'M2 - Electrolyte RTD'!J152</f>
        <v/>
      </c>
      <c r="F568" s="31">
        <f>'M2 - Electrolyte RTD'!K152</f>
        <v/>
      </c>
      <c r="G568" s="30">
        <f>'M2 - Electrolyte RTD'!F152</f>
        <v/>
      </c>
      <c r="H568" s="31">
        <f>IF(AND(ISNUMBER('M2 - Electrolyte RTD'!F152),ISNUMBER('M2 - Electrolyte RTD'!K152)),'M2 - Electrolyte RTD'!F152-'M2 - Electrolyte RTD'!K152,"")</f>
        <v/>
      </c>
      <c r="I568" s="15" t="inlineStr">
        <is>
          <t>S&amp;S availability/depth vary by listing and time - confirm live.</t>
        </is>
      </c>
    </row>
    <row r="569" ht="26" customHeight="1">
      <c r="A569" s="15" t="inlineStr">
        <is>
          <t>Prime</t>
        </is>
      </c>
      <c r="B569" s="15" t="inlineStr">
        <is>
          <t>Prime Hydration | Meta Moon | 8-pack 500mL</t>
        </is>
      </c>
      <c r="C569" s="15" t="inlineStr">
        <is>
          <t>2) Electrolyte beverage (RTD)</t>
        </is>
      </c>
      <c r="D569" s="32">
        <f>'M2 - Electrolyte RTD'!I153</f>
        <v/>
      </c>
      <c r="E569" s="33">
        <f>'M2 - Electrolyte RTD'!J153</f>
        <v/>
      </c>
      <c r="F569" s="31">
        <f>'M2 - Electrolyte RTD'!K153</f>
        <v/>
      </c>
      <c r="G569" s="30">
        <f>'M2 - Electrolyte RTD'!F153</f>
        <v/>
      </c>
      <c r="H569" s="31">
        <f>IF(AND(ISNUMBER('M2 - Electrolyte RTD'!F153),ISNUMBER('M2 - Electrolyte RTD'!K153)),'M2 - Electrolyte RTD'!F153-'M2 - Electrolyte RTD'!K153,"")</f>
        <v/>
      </c>
      <c r="I569" s="15" t="inlineStr">
        <is>
          <t>S&amp;S availability/depth vary by listing and time - confirm live.</t>
        </is>
      </c>
    </row>
    <row r="570" ht="26" customHeight="1">
      <c r="A570" s="15" t="inlineStr">
        <is>
          <t>Prime</t>
        </is>
      </c>
      <c r="B570" s="15" t="inlineStr">
        <is>
          <t>Prime Hydration | Meta Moon | 12-pack 500mL</t>
        </is>
      </c>
      <c r="C570" s="15" t="inlineStr">
        <is>
          <t>2) Electrolyte beverage (RTD)</t>
        </is>
      </c>
      <c r="D570" s="32">
        <f>'M2 - Electrolyte RTD'!I154</f>
        <v/>
      </c>
      <c r="E570" s="33">
        <f>'M2 - Electrolyte RTD'!J154</f>
        <v/>
      </c>
      <c r="F570" s="31">
        <f>'M2 - Electrolyte RTD'!K154</f>
        <v/>
      </c>
      <c r="G570" s="30">
        <f>'M2 - Electrolyte RTD'!F154</f>
        <v/>
      </c>
      <c r="H570" s="31">
        <f>IF(AND(ISNUMBER('M2 - Electrolyte RTD'!F154),ISNUMBER('M2 - Electrolyte RTD'!K154)),'M2 - Electrolyte RTD'!F154-'M2 - Electrolyte RTD'!K154,"")</f>
        <v/>
      </c>
      <c r="I570" s="15" t="inlineStr">
        <is>
          <t>S&amp;S availability/depth vary by listing and time - confirm live.</t>
        </is>
      </c>
    </row>
    <row r="571" ht="26" customHeight="1">
      <c r="A571" s="15" t="inlineStr">
        <is>
          <t>Prime</t>
        </is>
      </c>
      <c r="B571" s="15" t="inlineStr">
        <is>
          <t>Prime Hydration | Meta Moon | 18-pack 500mL</t>
        </is>
      </c>
      <c r="C571" s="15" t="inlineStr">
        <is>
          <t>2) Electrolyte beverage (RTD)</t>
        </is>
      </c>
      <c r="D571" s="32">
        <f>'M2 - Electrolyte RTD'!I155</f>
        <v/>
      </c>
      <c r="E571" s="33">
        <f>'M2 - Electrolyte RTD'!J155</f>
        <v/>
      </c>
      <c r="F571" s="31">
        <f>'M2 - Electrolyte RTD'!K155</f>
        <v/>
      </c>
      <c r="G571" s="30">
        <f>'M2 - Electrolyte RTD'!F155</f>
        <v/>
      </c>
      <c r="H571" s="31">
        <f>IF(AND(ISNUMBER('M2 - Electrolyte RTD'!F155),ISNUMBER('M2 - Electrolyte RTD'!K155)),'M2 - Electrolyte RTD'!F155-'M2 - Electrolyte RTD'!K155,"")</f>
        <v/>
      </c>
      <c r="I571" s="15" t="inlineStr">
        <is>
          <t>S&amp;S availability/depth vary by listing and time - confirm live.</t>
        </is>
      </c>
    </row>
    <row r="572" ht="26" customHeight="1">
      <c r="A572" s="15" t="inlineStr">
        <is>
          <t>Prime</t>
        </is>
      </c>
      <c r="B572" s="15" t="inlineStr">
        <is>
          <t>Prime Hydration | Meta Moon | 24-pack 500mL</t>
        </is>
      </c>
      <c r="C572" s="15" t="inlineStr">
        <is>
          <t>2) Electrolyte beverage (RTD)</t>
        </is>
      </c>
      <c r="D572" s="32">
        <f>'M2 - Electrolyte RTD'!I156</f>
        <v/>
      </c>
      <c r="E572" s="33">
        <f>'M2 - Electrolyte RTD'!J156</f>
        <v/>
      </c>
      <c r="F572" s="31">
        <f>'M2 - Electrolyte RTD'!K156</f>
        <v/>
      </c>
      <c r="G572" s="30">
        <f>'M2 - Electrolyte RTD'!F156</f>
        <v/>
      </c>
      <c r="H572" s="31">
        <f>IF(AND(ISNUMBER('M2 - Electrolyte RTD'!F156),ISNUMBER('M2 - Electrolyte RTD'!K156)),'M2 - Electrolyte RTD'!F156-'M2 - Electrolyte RTD'!K156,"")</f>
        <v/>
      </c>
      <c r="I572" s="15" t="inlineStr">
        <is>
          <t>S&amp;S availability/depth vary by listing and time - confirm live.</t>
        </is>
      </c>
    </row>
    <row r="573" ht="26" customHeight="1">
      <c r="A573" s="15" t="inlineStr">
        <is>
          <t>Roar Organic</t>
        </is>
      </c>
      <c r="B573" s="15" t="inlineStr">
        <is>
          <t>Roar Organic Electrolyte Infusions | Cucumber Watermelon | single 532mL</t>
        </is>
      </c>
      <c r="C573" s="15" t="inlineStr">
        <is>
          <t>2) Electrolyte beverage (RTD)</t>
        </is>
      </c>
      <c r="D573" s="32">
        <f>'M2 - Electrolyte RTD'!I157</f>
        <v/>
      </c>
      <c r="E573" s="33">
        <f>'M2 - Electrolyte RTD'!J157</f>
        <v/>
      </c>
      <c r="F573" s="31">
        <f>'M2 - Electrolyte RTD'!K157</f>
        <v/>
      </c>
      <c r="G573" s="30">
        <f>'M2 - Electrolyte RTD'!F157</f>
        <v/>
      </c>
      <c r="H573" s="31">
        <f>IF(AND(ISNUMBER('M2 - Electrolyte RTD'!F157),ISNUMBER('M2 - Electrolyte RTD'!K157)),'M2 - Electrolyte RTD'!F157-'M2 - Electrolyte RTD'!K157,"")</f>
        <v/>
      </c>
      <c r="I573" s="15" t="inlineStr">
        <is>
          <t>S&amp;S availability/depth vary by listing and time - confirm live.</t>
        </is>
      </c>
    </row>
    <row r="574" ht="26" customHeight="1">
      <c r="A574" s="15" t="inlineStr">
        <is>
          <t>Roar Organic</t>
        </is>
      </c>
      <c r="B574" s="15" t="inlineStr">
        <is>
          <t>Roar Organic Electrolyte Infusions | Cucumber Watermelon | 8-pack 532mL</t>
        </is>
      </c>
      <c r="C574" s="15" t="inlineStr">
        <is>
          <t>2) Electrolyte beverage (RTD)</t>
        </is>
      </c>
      <c r="D574" s="32">
        <f>'M2 - Electrolyte RTD'!I158</f>
        <v/>
      </c>
      <c r="E574" s="33">
        <f>'M2 - Electrolyte RTD'!J158</f>
        <v/>
      </c>
      <c r="F574" s="31">
        <f>'M2 - Electrolyte RTD'!K158</f>
        <v/>
      </c>
      <c r="G574" s="30">
        <f>'M2 - Electrolyte RTD'!F158</f>
        <v/>
      </c>
      <c r="H574" s="31">
        <f>IF(AND(ISNUMBER('M2 - Electrolyte RTD'!F158),ISNUMBER('M2 - Electrolyte RTD'!K158)),'M2 - Electrolyte RTD'!F158-'M2 - Electrolyte RTD'!K158,"")</f>
        <v/>
      </c>
      <c r="I574" s="15" t="inlineStr">
        <is>
          <t>S&amp;S availability/depth vary by listing and time - confirm live.</t>
        </is>
      </c>
    </row>
    <row r="575" ht="26" customHeight="1">
      <c r="A575" s="15" t="inlineStr">
        <is>
          <t>Roar Organic</t>
        </is>
      </c>
      <c r="B575" s="15" t="inlineStr">
        <is>
          <t>Roar Organic Electrolyte Infusions | Cucumber Watermelon | 12-pack 532mL</t>
        </is>
      </c>
      <c r="C575" s="15" t="inlineStr">
        <is>
          <t>2) Electrolyte beverage (RTD)</t>
        </is>
      </c>
      <c r="D575" s="32">
        <f>'M2 - Electrolyte RTD'!I159</f>
        <v/>
      </c>
      <c r="E575" s="33">
        <f>'M2 - Electrolyte RTD'!J159</f>
        <v/>
      </c>
      <c r="F575" s="31">
        <f>'M2 - Electrolyte RTD'!K159</f>
        <v/>
      </c>
      <c r="G575" s="30">
        <f>'M2 - Electrolyte RTD'!F159</f>
        <v/>
      </c>
      <c r="H575" s="31">
        <f>IF(AND(ISNUMBER('M2 - Electrolyte RTD'!F159),ISNUMBER('M2 - Electrolyte RTD'!K159)),'M2 - Electrolyte RTD'!F159-'M2 - Electrolyte RTD'!K159,"")</f>
        <v/>
      </c>
      <c r="I575" s="15" t="inlineStr">
        <is>
          <t>S&amp;S availability/depth vary by listing and time - confirm live.</t>
        </is>
      </c>
    </row>
    <row r="576" ht="26" customHeight="1">
      <c r="A576" s="15" t="inlineStr">
        <is>
          <t>Roar Organic</t>
        </is>
      </c>
      <c r="B576" s="15" t="inlineStr">
        <is>
          <t>Roar Organic Electrolyte Infusions | Cucumber Watermelon | 18-pack 532mL</t>
        </is>
      </c>
      <c r="C576" s="15" t="inlineStr">
        <is>
          <t>2) Electrolyte beverage (RTD)</t>
        </is>
      </c>
      <c r="D576" s="32">
        <f>'M2 - Electrolyte RTD'!I160</f>
        <v/>
      </c>
      <c r="E576" s="33">
        <f>'M2 - Electrolyte RTD'!J160</f>
        <v/>
      </c>
      <c r="F576" s="31">
        <f>'M2 - Electrolyte RTD'!K160</f>
        <v/>
      </c>
      <c r="G576" s="30">
        <f>'M2 - Electrolyte RTD'!F160</f>
        <v/>
      </c>
      <c r="H576" s="31">
        <f>IF(AND(ISNUMBER('M2 - Electrolyte RTD'!F160),ISNUMBER('M2 - Electrolyte RTD'!K160)),'M2 - Electrolyte RTD'!F160-'M2 - Electrolyte RTD'!K160,"")</f>
        <v/>
      </c>
      <c r="I576" s="15" t="inlineStr">
        <is>
          <t>S&amp;S availability/depth vary by listing and time - confirm live.</t>
        </is>
      </c>
    </row>
    <row r="577" ht="26" customHeight="1">
      <c r="A577" s="15" t="inlineStr">
        <is>
          <t>Roar Organic</t>
        </is>
      </c>
      <c r="B577" s="15" t="inlineStr">
        <is>
          <t>Roar Organic Electrolyte Infusions | Cucumber Watermelon | 24-pack 532mL</t>
        </is>
      </c>
      <c r="C577" s="15" t="inlineStr">
        <is>
          <t>2) Electrolyte beverage (RTD)</t>
        </is>
      </c>
      <c r="D577" s="32">
        <f>'M2 - Electrolyte RTD'!I161</f>
        <v/>
      </c>
      <c r="E577" s="33">
        <f>'M2 - Electrolyte RTD'!J161</f>
        <v/>
      </c>
      <c r="F577" s="31">
        <f>'M2 - Electrolyte RTD'!K161</f>
        <v/>
      </c>
      <c r="G577" s="30">
        <f>'M2 - Electrolyte RTD'!F161</f>
        <v/>
      </c>
      <c r="H577" s="31">
        <f>IF(AND(ISNUMBER('M2 - Electrolyte RTD'!F161),ISNUMBER('M2 - Electrolyte RTD'!K161)),'M2 - Electrolyte RTD'!F161-'M2 - Electrolyte RTD'!K161,"")</f>
        <v/>
      </c>
      <c r="I577" s="15" t="inlineStr">
        <is>
          <t>S&amp;S availability/depth vary by listing and time - confirm live.</t>
        </is>
      </c>
    </row>
    <row r="578" ht="26" customHeight="1">
      <c r="A578" s="15" t="inlineStr">
        <is>
          <t>Roar Organic</t>
        </is>
      </c>
      <c r="B578" s="15" t="inlineStr">
        <is>
          <t>Roar Organic Electrolyte Infusions | Mango Clementine | single 532mL</t>
        </is>
      </c>
      <c r="C578" s="15" t="inlineStr">
        <is>
          <t>2) Electrolyte beverage (RTD)</t>
        </is>
      </c>
      <c r="D578" s="32">
        <f>'M2 - Electrolyte RTD'!I162</f>
        <v/>
      </c>
      <c r="E578" s="33">
        <f>'M2 - Electrolyte RTD'!J162</f>
        <v/>
      </c>
      <c r="F578" s="31">
        <f>'M2 - Electrolyte RTD'!K162</f>
        <v/>
      </c>
      <c r="G578" s="30">
        <f>'M2 - Electrolyte RTD'!F162</f>
        <v/>
      </c>
      <c r="H578" s="31">
        <f>IF(AND(ISNUMBER('M2 - Electrolyte RTD'!F162),ISNUMBER('M2 - Electrolyte RTD'!K162)),'M2 - Electrolyte RTD'!F162-'M2 - Electrolyte RTD'!K162,"")</f>
        <v/>
      </c>
      <c r="I578" s="15" t="inlineStr">
        <is>
          <t>S&amp;S availability/depth vary by listing and time - confirm live.</t>
        </is>
      </c>
    </row>
    <row r="579" ht="26" customHeight="1">
      <c r="A579" s="15" t="inlineStr">
        <is>
          <t>Roar Organic</t>
        </is>
      </c>
      <c r="B579" s="15" t="inlineStr">
        <is>
          <t>Roar Organic Electrolyte Infusions | Mango Clementine | 8-pack 532mL</t>
        </is>
      </c>
      <c r="C579" s="15" t="inlineStr">
        <is>
          <t>2) Electrolyte beverage (RTD)</t>
        </is>
      </c>
      <c r="D579" s="32">
        <f>'M2 - Electrolyte RTD'!I163</f>
        <v/>
      </c>
      <c r="E579" s="33">
        <f>'M2 - Electrolyte RTD'!J163</f>
        <v/>
      </c>
      <c r="F579" s="31">
        <f>'M2 - Electrolyte RTD'!K163</f>
        <v/>
      </c>
      <c r="G579" s="30">
        <f>'M2 - Electrolyte RTD'!F163</f>
        <v/>
      </c>
      <c r="H579" s="31">
        <f>IF(AND(ISNUMBER('M2 - Electrolyte RTD'!F163),ISNUMBER('M2 - Electrolyte RTD'!K163)),'M2 - Electrolyte RTD'!F163-'M2 - Electrolyte RTD'!K163,"")</f>
        <v/>
      </c>
      <c r="I579" s="15" t="inlineStr">
        <is>
          <t>S&amp;S availability/depth vary by listing and time - confirm live.</t>
        </is>
      </c>
    </row>
    <row r="580" ht="26" customHeight="1">
      <c r="A580" s="15" t="inlineStr">
        <is>
          <t>Roar Organic</t>
        </is>
      </c>
      <c r="B580" s="15" t="inlineStr">
        <is>
          <t>Roar Organic Electrolyte Infusions | Mango Clementine | 12-pack 532mL</t>
        </is>
      </c>
      <c r="C580" s="15" t="inlineStr">
        <is>
          <t>2) Electrolyte beverage (RTD)</t>
        </is>
      </c>
      <c r="D580" s="32">
        <f>'M2 - Electrolyte RTD'!I164</f>
        <v/>
      </c>
      <c r="E580" s="33">
        <f>'M2 - Electrolyte RTD'!J164</f>
        <v/>
      </c>
      <c r="F580" s="31">
        <f>'M2 - Electrolyte RTD'!K164</f>
        <v/>
      </c>
      <c r="G580" s="30">
        <f>'M2 - Electrolyte RTD'!F164</f>
        <v/>
      </c>
      <c r="H580" s="31">
        <f>IF(AND(ISNUMBER('M2 - Electrolyte RTD'!F164),ISNUMBER('M2 - Electrolyte RTD'!K164)),'M2 - Electrolyte RTD'!F164-'M2 - Electrolyte RTD'!K164,"")</f>
        <v/>
      </c>
      <c r="I580" s="15" t="inlineStr">
        <is>
          <t>S&amp;S availability/depth vary by listing and time - confirm live.</t>
        </is>
      </c>
    </row>
    <row r="581" ht="26" customHeight="1">
      <c r="A581" s="15" t="inlineStr">
        <is>
          <t>Roar Organic</t>
        </is>
      </c>
      <c r="B581" s="15" t="inlineStr">
        <is>
          <t>Roar Organic Electrolyte Infusions | Mango Clementine | 18-pack 532mL</t>
        </is>
      </c>
      <c r="C581" s="15" t="inlineStr">
        <is>
          <t>2) Electrolyte beverage (RTD)</t>
        </is>
      </c>
      <c r="D581" s="32">
        <f>'M2 - Electrolyte RTD'!I165</f>
        <v/>
      </c>
      <c r="E581" s="33">
        <f>'M2 - Electrolyte RTD'!J165</f>
        <v/>
      </c>
      <c r="F581" s="31">
        <f>'M2 - Electrolyte RTD'!K165</f>
        <v/>
      </c>
      <c r="G581" s="30">
        <f>'M2 - Electrolyte RTD'!F165</f>
        <v/>
      </c>
      <c r="H581" s="31">
        <f>IF(AND(ISNUMBER('M2 - Electrolyte RTD'!F165),ISNUMBER('M2 - Electrolyte RTD'!K165)),'M2 - Electrolyte RTD'!F165-'M2 - Electrolyte RTD'!K165,"")</f>
        <v/>
      </c>
      <c r="I581" s="15" t="inlineStr">
        <is>
          <t>S&amp;S availability/depth vary by listing and time - confirm live.</t>
        </is>
      </c>
    </row>
    <row r="582" ht="26" customHeight="1">
      <c r="A582" s="15" t="inlineStr">
        <is>
          <t>Roar Organic</t>
        </is>
      </c>
      <c r="B582" s="15" t="inlineStr">
        <is>
          <t>Roar Organic Electrolyte Infusions | Mango Clementine | 24-pack 532mL</t>
        </is>
      </c>
      <c r="C582" s="15" t="inlineStr">
        <is>
          <t>2) Electrolyte beverage (RTD)</t>
        </is>
      </c>
      <c r="D582" s="32">
        <f>'M2 - Electrolyte RTD'!I166</f>
        <v/>
      </c>
      <c r="E582" s="33">
        <f>'M2 - Electrolyte RTD'!J166</f>
        <v/>
      </c>
      <c r="F582" s="31">
        <f>'M2 - Electrolyte RTD'!K166</f>
        <v/>
      </c>
      <c r="G582" s="30">
        <f>'M2 - Electrolyte RTD'!F166</f>
        <v/>
      </c>
      <c r="H582" s="31">
        <f>IF(AND(ISNUMBER('M2 - Electrolyte RTD'!F166),ISNUMBER('M2 - Electrolyte RTD'!K166)),'M2 - Electrolyte RTD'!F166-'M2 - Electrolyte RTD'!K166,"")</f>
        <v/>
      </c>
      <c r="I582" s="15" t="inlineStr">
        <is>
          <t>S&amp;S availability/depth vary by listing and time - confirm live.</t>
        </is>
      </c>
    </row>
    <row r="583" ht="26" customHeight="1">
      <c r="A583" s="15" t="inlineStr">
        <is>
          <t>Roar Organic</t>
        </is>
      </c>
      <c r="B583" s="15" t="inlineStr">
        <is>
          <t>Roar Organic Electrolyte Infusions | Blueberry Acai | single 532mL</t>
        </is>
      </c>
      <c r="C583" s="15" t="inlineStr">
        <is>
          <t>2) Electrolyte beverage (RTD)</t>
        </is>
      </c>
      <c r="D583" s="32">
        <f>'M2 - Electrolyte RTD'!I167</f>
        <v/>
      </c>
      <c r="E583" s="33">
        <f>'M2 - Electrolyte RTD'!J167</f>
        <v/>
      </c>
      <c r="F583" s="31">
        <f>'M2 - Electrolyte RTD'!K167</f>
        <v/>
      </c>
      <c r="G583" s="30">
        <f>'M2 - Electrolyte RTD'!F167</f>
        <v/>
      </c>
      <c r="H583" s="31">
        <f>IF(AND(ISNUMBER('M2 - Electrolyte RTD'!F167),ISNUMBER('M2 - Electrolyte RTD'!K167)),'M2 - Electrolyte RTD'!F167-'M2 - Electrolyte RTD'!K167,"")</f>
        <v/>
      </c>
      <c r="I583" s="15" t="inlineStr">
        <is>
          <t>S&amp;S availability/depth vary by listing and time - confirm live.</t>
        </is>
      </c>
    </row>
    <row r="584" ht="26" customHeight="1">
      <c r="A584" s="15" t="inlineStr">
        <is>
          <t>Roar Organic</t>
        </is>
      </c>
      <c r="B584" s="15" t="inlineStr">
        <is>
          <t>Roar Organic Electrolyte Infusions | Blueberry Acai | 8-pack 532mL</t>
        </is>
      </c>
      <c r="C584" s="15" t="inlineStr">
        <is>
          <t>2) Electrolyte beverage (RTD)</t>
        </is>
      </c>
      <c r="D584" s="32">
        <f>'M2 - Electrolyte RTD'!I168</f>
        <v/>
      </c>
      <c r="E584" s="33">
        <f>'M2 - Electrolyte RTD'!J168</f>
        <v/>
      </c>
      <c r="F584" s="31">
        <f>'M2 - Electrolyte RTD'!K168</f>
        <v/>
      </c>
      <c r="G584" s="30">
        <f>'M2 - Electrolyte RTD'!F168</f>
        <v/>
      </c>
      <c r="H584" s="31">
        <f>IF(AND(ISNUMBER('M2 - Electrolyte RTD'!F168),ISNUMBER('M2 - Electrolyte RTD'!K168)),'M2 - Electrolyte RTD'!F168-'M2 - Electrolyte RTD'!K168,"")</f>
        <v/>
      </c>
      <c r="I584" s="15" t="inlineStr">
        <is>
          <t>S&amp;S availability/depth vary by listing and time - confirm live.</t>
        </is>
      </c>
    </row>
    <row r="585" ht="26" customHeight="1">
      <c r="A585" s="15" t="inlineStr">
        <is>
          <t>Roar Organic</t>
        </is>
      </c>
      <c r="B585" s="15" t="inlineStr">
        <is>
          <t>Roar Organic Electrolyte Infusions | Blueberry Acai | 12-pack 532mL</t>
        </is>
      </c>
      <c r="C585" s="15" t="inlineStr">
        <is>
          <t>2) Electrolyte beverage (RTD)</t>
        </is>
      </c>
      <c r="D585" s="32">
        <f>'M2 - Electrolyte RTD'!I169</f>
        <v/>
      </c>
      <c r="E585" s="33">
        <f>'M2 - Electrolyte RTD'!J169</f>
        <v/>
      </c>
      <c r="F585" s="31">
        <f>'M2 - Electrolyte RTD'!K169</f>
        <v/>
      </c>
      <c r="G585" s="30">
        <f>'M2 - Electrolyte RTD'!F169</f>
        <v/>
      </c>
      <c r="H585" s="31">
        <f>IF(AND(ISNUMBER('M2 - Electrolyte RTD'!F169),ISNUMBER('M2 - Electrolyte RTD'!K169)),'M2 - Electrolyte RTD'!F169-'M2 - Electrolyte RTD'!K169,"")</f>
        <v/>
      </c>
      <c r="I585" s="15" t="inlineStr">
        <is>
          <t>S&amp;S availability/depth vary by listing and time - confirm live.</t>
        </is>
      </c>
    </row>
    <row r="586" ht="26" customHeight="1">
      <c r="A586" s="15" t="inlineStr">
        <is>
          <t>Roar Organic</t>
        </is>
      </c>
      <c r="B586" s="15" t="inlineStr">
        <is>
          <t>Roar Organic Electrolyte Infusions | Blueberry Acai | 18-pack 532mL</t>
        </is>
      </c>
      <c r="C586" s="15" t="inlineStr">
        <is>
          <t>2) Electrolyte beverage (RTD)</t>
        </is>
      </c>
      <c r="D586" s="32">
        <f>'M2 - Electrolyte RTD'!I170</f>
        <v/>
      </c>
      <c r="E586" s="33">
        <f>'M2 - Electrolyte RTD'!J170</f>
        <v/>
      </c>
      <c r="F586" s="31">
        <f>'M2 - Electrolyte RTD'!K170</f>
        <v/>
      </c>
      <c r="G586" s="30">
        <f>'M2 - Electrolyte RTD'!F170</f>
        <v/>
      </c>
      <c r="H586" s="31">
        <f>IF(AND(ISNUMBER('M2 - Electrolyte RTD'!F170),ISNUMBER('M2 - Electrolyte RTD'!K170)),'M2 - Electrolyte RTD'!F170-'M2 - Electrolyte RTD'!K170,"")</f>
        <v/>
      </c>
      <c r="I586" s="15" t="inlineStr">
        <is>
          <t>S&amp;S availability/depth vary by listing and time - confirm live.</t>
        </is>
      </c>
    </row>
    <row r="587" ht="26" customHeight="1">
      <c r="A587" s="15" t="inlineStr">
        <is>
          <t>Roar Organic</t>
        </is>
      </c>
      <c r="B587" s="15" t="inlineStr">
        <is>
          <t>Roar Organic Electrolyte Infusions | Blueberry Acai | 24-pack 532mL</t>
        </is>
      </c>
      <c r="C587" s="15" t="inlineStr">
        <is>
          <t>2) Electrolyte beverage (RTD)</t>
        </is>
      </c>
      <c r="D587" s="32">
        <f>'M2 - Electrolyte RTD'!I171</f>
        <v/>
      </c>
      <c r="E587" s="33">
        <f>'M2 - Electrolyte RTD'!J171</f>
        <v/>
      </c>
      <c r="F587" s="31">
        <f>'M2 - Electrolyte RTD'!K171</f>
        <v/>
      </c>
      <c r="G587" s="30">
        <f>'M2 - Electrolyte RTD'!F171</f>
        <v/>
      </c>
      <c r="H587" s="31">
        <f>IF(AND(ISNUMBER('M2 - Electrolyte RTD'!F171),ISNUMBER('M2 - Electrolyte RTD'!K171)),'M2 - Electrolyte RTD'!F171-'M2 - Electrolyte RTD'!K171,"")</f>
        <v/>
      </c>
      <c r="I587" s="15" t="inlineStr">
        <is>
          <t>S&amp;S availability/depth vary by listing and time - confirm live.</t>
        </is>
      </c>
    </row>
    <row r="588" ht="26" customHeight="1">
      <c r="A588" s="15" t="inlineStr">
        <is>
          <t>Roar Organic</t>
        </is>
      </c>
      <c r="B588" s="15" t="inlineStr">
        <is>
          <t>Roar Organic Electrolyte Infusions | Georgia Peach | single 532mL</t>
        </is>
      </c>
      <c r="C588" s="15" t="inlineStr">
        <is>
          <t>2) Electrolyte beverage (RTD)</t>
        </is>
      </c>
      <c r="D588" s="32">
        <f>'M2 - Electrolyte RTD'!I172</f>
        <v/>
      </c>
      <c r="E588" s="33">
        <f>'M2 - Electrolyte RTD'!J172</f>
        <v/>
      </c>
      <c r="F588" s="31">
        <f>'M2 - Electrolyte RTD'!K172</f>
        <v/>
      </c>
      <c r="G588" s="30">
        <f>'M2 - Electrolyte RTD'!F172</f>
        <v/>
      </c>
      <c r="H588" s="31">
        <f>IF(AND(ISNUMBER('M2 - Electrolyte RTD'!F172),ISNUMBER('M2 - Electrolyte RTD'!K172)),'M2 - Electrolyte RTD'!F172-'M2 - Electrolyte RTD'!K172,"")</f>
        <v/>
      </c>
      <c r="I588" s="15" t="inlineStr">
        <is>
          <t>S&amp;S availability/depth vary by listing and time - confirm live.</t>
        </is>
      </c>
    </row>
    <row r="589" ht="26" customHeight="1">
      <c r="A589" s="15" t="inlineStr">
        <is>
          <t>Roar Organic</t>
        </is>
      </c>
      <c r="B589" s="15" t="inlineStr">
        <is>
          <t>Roar Organic Electrolyte Infusions | Georgia Peach | 8-pack 532mL</t>
        </is>
      </c>
      <c r="C589" s="15" t="inlineStr">
        <is>
          <t>2) Electrolyte beverage (RTD)</t>
        </is>
      </c>
      <c r="D589" s="32">
        <f>'M2 - Electrolyte RTD'!I173</f>
        <v/>
      </c>
      <c r="E589" s="33">
        <f>'M2 - Electrolyte RTD'!J173</f>
        <v/>
      </c>
      <c r="F589" s="31">
        <f>'M2 - Electrolyte RTD'!K173</f>
        <v/>
      </c>
      <c r="G589" s="30">
        <f>'M2 - Electrolyte RTD'!F173</f>
        <v/>
      </c>
      <c r="H589" s="31">
        <f>IF(AND(ISNUMBER('M2 - Electrolyte RTD'!F173),ISNUMBER('M2 - Electrolyte RTD'!K173)),'M2 - Electrolyte RTD'!F173-'M2 - Electrolyte RTD'!K173,"")</f>
        <v/>
      </c>
      <c r="I589" s="15" t="inlineStr">
        <is>
          <t>S&amp;S availability/depth vary by listing and time - confirm live.</t>
        </is>
      </c>
    </row>
    <row r="590" ht="26" customHeight="1">
      <c r="A590" s="15" t="inlineStr">
        <is>
          <t>Roar Organic</t>
        </is>
      </c>
      <c r="B590" s="15" t="inlineStr">
        <is>
          <t>Roar Organic Electrolyte Infusions | Georgia Peach | 12-pack 532mL</t>
        </is>
      </c>
      <c r="C590" s="15" t="inlineStr">
        <is>
          <t>2) Electrolyte beverage (RTD)</t>
        </is>
      </c>
      <c r="D590" s="32">
        <f>'M2 - Electrolyte RTD'!I174</f>
        <v/>
      </c>
      <c r="E590" s="33">
        <f>'M2 - Electrolyte RTD'!J174</f>
        <v/>
      </c>
      <c r="F590" s="31">
        <f>'M2 - Electrolyte RTD'!K174</f>
        <v/>
      </c>
      <c r="G590" s="30">
        <f>'M2 - Electrolyte RTD'!F174</f>
        <v/>
      </c>
      <c r="H590" s="31">
        <f>IF(AND(ISNUMBER('M2 - Electrolyte RTD'!F174),ISNUMBER('M2 - Electrolyte RTD'!K174)),'M2 - Electrolyte RTD'!F174-'M2 - Electrolyte RTD'!K174,"")</f>
        <v/>
      </c>
      <c r="I590" s="15" t="inlineStr">
        <is>
          <t>S&amp;S availability/depth vary by listing and time - confirm live.</t>
        </is>
      </c>
    </row>
    <row r="591" ht="26" customHeight="1">
      <c r="A591" s="15" t="inlineStr">
        <is>
          <t>Roar Organic</t>
        </is>
      </c>
      <c r="B591" s="15" t="inlineStr">
        <is>
          <t>Roar Organic Electrolyte Infusions | Georgia Peach | 18-pack 532mL</t>
        </is>
      </c>
      <c r="C591" s="15" t="inlineStr">
        <is>
          <t>2) Electrolyte beverage (RTD)</t>
        </is>
      </c>
      <c r="D591" s="32">
        <f>'M2 - Electrolyte RTD'!I175</f>
        <v/>
      </c>
      <c r="E591" s="33">
        <f>'M2 - Electrolyte RTD'!J175</f>
        <v/>
      </c>
      <c r="F591" s="31">
        <f>'M2 - Electrolyte RTD'!K175</f>
        <v/>
      </c>
      <c r="G591" s="30">
        <f>'M2 - Electrolyte RTD'!F175</f>
        <v/>
      </c>
      <c r="H591" s="31">
        <f>IF(AND(ISNUMBER('M2 - Electrolyte RTD'!F175),ISNUMBER('M2 - Electrolyte RTD'!K175)),'M2 - Electrolyte RTD'!F175-'M2 - Electrolyte RTD'!K175,"")</f>
        <v/>
      </c>
      <c r="I591" s="15" t="inlineStr">
        <is>
          <t>S&amp;S availability/depth vary by listing and time - confirm live.</t>
        </is>
      </c>
    </row>
    <row r="592" ht="26" customHeight="1">
      <c r="A592" s="15" t="inlineStr">
        <is>
          <t>Roar Organic</t>
        </is>
      </c>
      <c r="B592" s="15" t="inlineStr">
        <is>
          <t>Roar Organic Electrolyte Infusions | Georgia Peach | 24-pack 532mL</t>
        </is>
      </c>
      <c r="C592" s="15" t="inlineStr">
        <is>
          <t>2) Electrolyte beverage (RTD)</t>
        </is>
      </c>
      <c r="D592" s="32">
        <f>'M2 - Electrolyte RTD'!I176</f>
        <v/>
      </c>
      <c r="E592" s="33">
        <f>'M2 - Electrolyte RTD'!J176</f>
        <v/>
      </c>
      <c r="F592" s="31">
        <f>'M2 - Electrolyte RTD'!K176</f>
        <v/>
      </c>
      <c r="G592" s="30">
        <f>'M2 - Electrolyte RTD'!F176</f>
        <v/>
      </c>
      <c r="H592" s="31">
        <f>IF(AND(ISNUMBER('M2 - Electrolyte RTD'!F176),ISNUMBER('M2 - Electrolyte RTD'!K176)),'M2 - Electrolyte RTD'!F176-'M2 - Electrolyte RTD'!K176,"")</f>
        <v/>
      </c>
      <c r="I592" s="15" t="inlineStr">
        <is>
          <t>S&amp;S availability/depth vary by listing and time - confirm live.</t>
        </is>
      </c>
    </row>
    <row r="593" ht="26" customHeight="1">
      <c r="A593" s="15" t="inlineStr">
        <is>
          <t>BioSteel</t>
        </is>
      </c>
      <c r="B593" s="15" t="inlineStr">
        <is>
          <t>BioSteel Sports Drink (RTD) | Blue Raspberry | single 500mL</t>
        </is>
      </c>
      <c r="C593" s="15" t="inlineStr">
        <is>
          <t>2) Electrolyte beverage (RTD)</t>
        </is>
      </c>
      <c r="D593" s="32">
        <f>'M2 - Electrolyte RTD'!I177</f>
        <v/>
      </c>
      <c r="E593" s="33">
        <f>'M2 - Electrolyte RTD'!J177</f>
        <v/>
      </c>
      <c r="F593" s="31">
        <f>'M2 - Electrolyte RTD'!K177</f>
        <v/>
      </c>
      <c r="G593" s="30">
        <f>'M2 - Electrolyte RTD'!F177</f>
        <v/>
      </c>
      <c r="H593" s="31">
        <f>IF(AND(ISNUMBER('M2 - Electrolyte RTD'!F177),ISNUMBER('M2 - Electrolyte RTD'!K177)),'M2 - Electrolyte RTD'!F177-'M2 - Electrolyte RTD'!K177,"")</f>
        <v/>
      </c>
      <c r="I593" s="15" t="inlineStr">
        <is>
          <t>S&amp;S availability/depth vary by listing and time - confirm live.</t>
        </is>
      </c>
    </row>
    <row r="594" ht="26" customHeight="1">
      <c r="A594" s="15" t="inlineStr">
        <is>
          <t>BioSteel</t>
        </is>
      </c>
      <c r="B594" s="15" t="inlineStr">
        <is>
          <t>BioSteel Sports Drink (RTD) | Blue Raspberry | 8-pack 500mL</t>
        </is>
      </c>
      <c r="C594" s="15" t="inlineStr">
        <is>
          <t>2) Electrolyte beverage (RTD)</t>
        </is>
      </c>
      <c r="D594" s="32">
        <f>'M2 - Electrolyte RTD'!I178</f>
        <v/>
      </c>
      <c r="E594" s="33">
        <f>'M2 - Electrolyte RTD'!J178</f>
        <v/>
      </c>
      <c r="F594" s="31">
        <f>'M2 - Electrolyte RTD'!K178</f>
        <v/>
      </c>
      <c r="G594" s="30">
        <f>'M2 - Electrolyte RTD'!F178</f>
        <v/>
      </c>
      <c r="H594" s="31">
        <f>IF(AND(ISNUMBER('M2 - Electrolyte RTD'!F178),ISNUMBER('M2 - Electrolyte RTD'!K178)),'M2 - Electrolyte RTD'!F178-'M2 - Electrolyte RTD'!K178,"")</f>
        <v/>
      </c>
      <c r="I594" s="15" t="inlineStr">
        <is>
          <t>S&amp;S availability/depth vary by listing and time - confirm live.</t>
        </is>
      </c>
    </row>
    <row r="595" ht="26" customHeight="1">
      <c r="A595" s="15" t="inlineStr">
        <is>
          <t>BioSteel</t>
        </is>
      </c>
      <c r="B595" s="15" t="inlineStr">
        <is>
          <t>BioSteel Sports Drink (RTD) | Blue Raspberry | 12-pack 500mL</t>
        </is>
      </c>
      <c r="C595" s="15" t="inlineStr">
        <is>
          <t>2) Electrolyte beverage (RTD)</t>
        </is>
      </c>
      <c r="D595" s="32">
        <f>'M2 - Electrolyte RTD'!I179</f>
        <v/>
      </c>
      <c r="E595" s="33">
        <f>'M2 - Electrolyte RTD'!J179</f>
        <v/>
      </c>
      <c r="F595" s="31">
        <f>'M2 - Electrolyte RTD'!K179</f>
        <v/>
      </c>
      <c r="G595" s="30">
        <f>'M2 - Electrolyte RTD'!F179</f>
        <v/>
      </c>
      <c r="H595" s="31">
        <f>IF(AND(ISNUMBER('M2 - Electrolyte RTD'!F179),ISNUMBER('M2 - Electrolyte RTD'!K179)),'M2 - Electrolyte RTD'!F179-'M2 - Electrolyte RTD'!K179,"")</f>
        <v/>
      </c>
      <c r="I595" s="15" t="inlineStr">
        <is>
          <t>S&amp;S availability/depth vary by listing and time - confirm live.</t>
        </is>
      </c>
    </row>
    <row r="596" ht="26" customHeight="1">
      <c r="A596" s="15" t="inlineStr">
        <is>
          <t>BioSteel</t>
        </is>
      </c>
      <c r="B596" s="15" t="inlineStr">
        <is>
          <t>BioSteel Sports Drink (RTD) | Blue Raspberry | 18-pack 500mL</t>
        </is>
      </c>
      <c r="C596" s="15" t="inlineStr">
        <is>
          <t>2) Electrolyte beverage (RTD)</t>
        </is>
      </c>
      <c r="D596" s="32">
        <f>'M2 - Electrolyte RTD'!I180</f>
        <v/>
      </c>
      <c r="E596" s="33">
        <f>'M2 - Electrolyte RTD'!J180</f>
        <v/>
      </c>
      <c r="F596" s="31">
        <f>'M2 - Electrolyte RTD'!K180</f>
        <v/>
      </c>
      <c r="G596" s="30">
        <f>'M2 - Electrolyte RTD'!F180</f>
        <v/>
      </c>
      <c r="H596" s="31">
        <f>IF(AND(ISNUMBER('M2 - Electrolyte RTD'!F180),ISNUMBER('M2 - Electrolyte RTD'!K180)),'M2 - Electrolyte RTD'!F180-'M2 - Electrolyte RTD'!K180,"")</f>
        <v/>
      </c>
      <c r="I596" s="15" t="inlineStr">
        <is>
          <t>S&amp;S availability/depth vary by listing and time - confirm live.</t>
        </is>
      </c>
    </row>
    <row r="597" ht="26" customHeight="1">
      <c r="A597" s="15" t="inlineStr">
        <is>
          <t>BioSteel</t>
        </is>
      </c>
      <c r="B597" s="15" t="inlineStr">
        <is>
          <t>BioSteel Sports Drink (RTD) | Blue Raspberry | 24-pack 500mL</t>
        </is>
      </c>
      <c r="C597" s="15" t="inlineStr">
        <is>
          <t>2) Electrolyte beverage (RTD)</t>
        </is>
      </c>
      <c r="D597" s="32">
        <f>'M2 - Electrolyte RTD'!I181</f>
        <v/>
      </c>
      <c r="E597" s="33">
        <f>'M2 - Electrolyte RTD'!J181</f>
        <v/>
      </c>
      <c r="F597" s="31">
        <f>'M2 - Electrolyte RTD'!K181</f>
        <v/>
      </c>
      <c r="G597" s="30">
        <f>'M2 - Electrolyte RTD'!F181</f>
        <v/>
      </c>
      <c r="H597" s="31">
        <f>IF(AND(ISNUMBER('M2 - Electrolyte RTD'!F181),ISNUMBER('M2 - Electrolyte RTD'!K181)),'M2 - Electrolyte RTD'!F181-'M2 - Electrolyte RTD'!K181,"")</f>
        <v/>
      </c>
      <c r="I597" s="15" t="inlineStr">
        <is>
          <t>S&amp;S availability/depth vary by listing and time - confirm live.</t>
        </is>
      </c>
    </row>
    <row r="598" ht="26" customHeight="1">
      <c r="A598" s="15" t="inlineStr">
        <is>
          <t>BioSteel</t>
        </is>
      </c>
      <c r="B598" s="15" t="inlineStr">
        <is>
          <t>BioSteel Sports Drink (RTD) | White Freeze | single 500mL</t>
        </is>
      </c>
      <c r="C598" s="15" t="inlineStr">
        <is>
          <t>2) Electrolyte beverage (RTD)</t>
        </is>
      </c>
      <c r="D598" s="32">
        <f>'M2 - Electrolyte RTD'!I182</f>
        <v/>
      </c>
      <c r="E598" s="33">
        <f>'M2 - Electrolyte RTD'!J182</f>
        <v/>
      </c>
      <c r="F598" s="31">
        <f>'M2 - Electrolyte RTD'!K182</f>
        <v/>
      </c>
      <c r="G598" s="30">
        <f>'M2 - Electrolyte RTD'!F182</f>
        <v/>
      </c>
      <c r="H598" s="31">
        <f>IF(AND(ISNUMBER('M2 - Electrolyte RTD'!F182),ISNUMBER('M2 - Electrolyte RTD'!K182)),'M2 - Electrolyte RTD'!F182-'M2 - Electrolyte RTD'!K182,"")</f>
        <v/>
      </c>
      <c r="I598" s="15" t="inlineStr">
        <is>
          <t>S&amp;S availability/depth vary by listing and time - confirm live.</t>
        </is>
      </c>
    </row>
    <row r="599" ht="26" customHeight="1">
      <c r="A599" s="15" t="inlineStr">
        <is>
          <t>BioSteel</t>
        </is>
      </c>
      <c r="B599" s="15" t="inlineStr">
        <is>
          <t>BioSteel Sports Drink (RTD) | White Freeze | 8-pack 500mL</t>
        </is>
      </c>
      <c r="C599" s="15" t="inlineStr">
        <is>
          <t>2) Electrolyte beverage (RTD)</t>
        </is>
      </c>
      <c r="D599" s="32">
        <f>'M2 - Electrolyte RTD'!I183</f>
        <v/>
      </c>
      <c r="E599" s="33">
        <f>'M2 - Electrolyte RTD'!J183</f>
        <v/>
      </c>
      <c r="F599" s="31">
        <f>'M2 - Electrolyte RTD'!K183</f>
        <v/>
      </c>
      <c r="G599" s="30">
        <f>'M2 - Electrolyte RTD'!F183</f>
        <v/>
      </c>
      <c r="H599" s="31">
        <f>IF(AND(ISNUMBER('M2 - Electrolyte RTD'!F183),ISNUMBER('M2 - Electrolyte RTD'!K183)),'M2 - Electrolyte RTD'!F183-'M2 - Electrolyte RTD'!K183,"")</f>
        <v/>
      </c>
      <c r="I599" s="15" t="inlineStr">
        <is>
          <t>S&amp;S availability/depth vary by listing and time - confirm live.</t>
        </is>
      </c>
    </row>
    <row r="600" ht="26" customHeight="1">
      <c r="A600" s="15" t="inlineStr">
        <is>
          <t>BioSteel</t>
        </is>
      </c>
      <c r="B600" s="15" t="inlineStr">
        <is>
          <t>BioSteel Sports Drink (RTD) | White Freeze | 12-pack 500mL</t>
        </is>
      </c>
      <c r="C600" s="15" t="inlineStr">
        <is>
          <t>2) Electrolyte beverage (RTD)</t>
        </is>
      </c>
      <c r="D600" s="32">
        <f>'M2 - Electrolyte RTD'!I184</f>
        <v/>
      </c>
      <c r="E600" s="33">
        <f>'M2 - Electrolyte RTD'!J184</f>
        <v/>
      </c>
      <c r="F600" s="31">
        <f>'M2 - Electrolyte RTD'!K184</f>
        <v/>
      </c>
      <c r="G600" s="30">
        <f>'M2 - Electrolyte RTD'!F184</f>
        <v/>
      </c>
      <c r="H600" s="31">
        <f>IF(AND(ISNUMBER('M2 - Electrolyte RTD'!F184),ISNUMBER('M2 - Electrolyte RTD'!K184)),'M2 - Electrolyte RTD'!F184-'M2 - Electrolyte RTD'!K184,"")</f>
        <v/>
      </c>
      <c r="I600" s="15" t="inlineStr">
        <is>
          <t>S&amp;S availability/depth vary by listing and time - confirm live.</t>
        </is>
      </c>
    </row>
    <row r="601" ht="26" customHeight="1">
      <c r="A601" s="15" t="inlineStr">
        <is>
          <t>BioSteel</t>
        </is>
      </c>
      <c r="B601" s="15" t="inlineStr">
        <is>
          <t>BioSteel Sports Drink (RTD) | White Freeze | 18-pack 500mL</t>
        </is>
      </c>
      <c r="C601" s="15" t="inlineStr">
        <is>
          <t>2) Electrolyte beverage (RTD)</t>
        </is>
      </c>
      <c r="D601" s="32">
        <f>'M2 - Electrolyte RTD'!I185</f>
        <v/>
      </c>
      <c r="E601" s="33">
        <f>'M2 - Electrolyte RTD'!J185</f>
        <v/>
      </c>
      <c r="F601" s="31">
        <f>'M2 - Electrolyte RTD'!K185</f>
        <v/>
      </c>
      <c r="G601" s="30">
        <f>'M2 - Electrolyte RTD'!F185</f>
        <v/>
      </c>
      <c r="H601" s="31">
        <f>IF(AND(ISNUMBER('M2 - Electrolyte RTD'!F185),ISNUMBER('M2 - Electrolyte RTD'!K185)),'M2 - Electrolyte RTD'!F185-'M2 - Electrolyte RTD'!K185,"")</f>
        <v/>
      </c>
      <c r="I601" s="15" t="inlineStr">
        <is>
          <t>S&amp;S availability/depth vary by listing and time - confirm live.</t>
        </is>
      </c>
    </row>
    <row r="602" ht="26" customHeight="1">
      <c r="A602" s="15" t="inlineStr">
        <is>
          <t>BioSteel</t>
        </is>
      </c>
      <c r="B602" s="15" t="inlineStr">
        <is>
          <t>BioSteel Sports Drink (RTD) | White Freeze | 24-pack 500mL</t>
        </is>
      </c>
      <c r="C602" s="15" t="inlineStr">
        <is>
          <t>2) Electrolyte beverage (RTD)</t>
        </is>
      </c>
      <c r="D602" s="32">
        <f>'M2 - Electrolyte RTD'!I186</f>
        <v/>
      </c>
      <c r="E602" s="33">
        <f>'M2 - Electrolyte RTD'!J186</f>
        <v/>
      </c>
      <c r="F602" s="31">
        <f>'M2 - Electrolyte RTD'!K186</f>
        <v/>
      </c>
      <c r="G602" s="30">
        <f>'M2 - Electrolyte RTD'!F186</f>
        <v/>
      </c>
      <c r="H602" s="31">
        <f>IF(AND(ISNUMBER('M2 - Electrolyte RTD'!F186),ISNUMBER('M2 - Electrolyte RTD'!K186)),'M2 - Electrolyte RTD'!F186-'M2 - Electrolyte RTD'!K186,"")</f>
        <v/>
      </c>
      <c r="I602" s="15" t="inlineStr">
        <is>
          <t>S&amp;S availability/depth vary by listing and time - confirm live.</t>
        </is>
      </c>
    </row>
    <row r="603" ht="26" customHeight="1">
      <c r="A603" s="15" t="inlineStr">
        <is>
          <t>BioSteel</t>
        </is>
      </c>
      <c r="B603" s="15" t="inlineStr">
        <is>
          <t>BioSteel Sports Drink (RTD) | Rainbow Twist | single 500mL</t>
        </is>
      </c>
      <c r="C603" s="15" t="inlineStr">
        <is>
          <t>2) Electrolyte beverage (RTD)</t>
        </is>
      </c>
      <c r="D603" s="32">
        <f>'M2 - Electrolyte RTD'!I187</f>
        <v/>
      </c>
      <c r="E603" s="33">
        <f>'M2 - Electrolyte RTD'!J187</f>
        <v/>
      </c>
      <c r="F603" s="31">
        <f>'M2 - Electrolyte RTD'!K187</f>
        <v/>
      </c>
      <c r="G603" s="30">
        <f>'M2 - Electrolyte RTD'!F187</f>
        <v/>
      </c>
      <c r="H603" s="31">
        <f>IF(AND(ISNUMBER('M2 - Electrolyte RTD'!F187),ISNUMBER('M2 - Electrolyte RTD'!K187)),'M2 - Electrolyte RTD'!F187-'M2 - Electrolyte RTD'!K187,"")</f>
        <v/>
      </c>
      <c r="I603" s="15" t="inlineStr">
        <is>
          <t>S&amp;S availability/depth vary by listing and time - confirm live.</t>
        </is>
      </c>
    </row>
    <row r="604" ht="26" customHeight="1">
      <c r="A604" s="15" t="inlineStr">
        <is>
          <t>BioSteel</t>
        </is>
      </c>
      <c r="B604" s="15" t="inlineStr">
        <is>
          <t>BioSteel Sports Drink (RTD) | Rainbow Twist | 8-pack 500mL</t>
        </is>
      </c>
      <c r="C604" s="15" t="inlineStr">
        <is>
          <t>2) Electrolyte beverage (RTD)</t>
        </is>
      </c>
      <c r="D604" s="32">
        <f>'M2 - Electrolyte RTD'!I188</f>
        <v/>
      </c>
      <c r="E604" s="33">
        <f>'M2 - Electrolyte RTD'!J188</f>
        <v/>
      </c>
      <c r="F604" s="31">
        <f>'M2 - Electrolyte RTD'!K188</f>
        <v/>
      </c>
      <c r="G604" s="30">
        <f>'M2 - Electrolyte RTD'!F188</f>
        <v/>
      </c>
      <c r="H604" s="31">
        <f>IF(AND(ISNUMBER('M2 - Electrolyte RTD'!F188),ISNUMBER('M2 - Electrolyte RTD'!K188)),'M2 - Electrolyte RTD'!F188-'M2 - Electrolyte RTD'!K188,"")</f>
        <v/>
      </c>
      <c r="I604" s="15" t="inlineStr">
        <is>
          <t>S&amp;S availability/depth vary by listing and time - confirm live.</t>
        </is>
      </c>
    </row>
    <row r="605" ht="26" customHeight="1">
      <c r="A605" s="15" t="inlineStr">
        <is>
          <t>BioSteel</t>
        </is>
      </c>
      <c r="B605" s="15" t="inlineStr">
        <is>
          <t>BioSteel Sports Drink (RTD) | Rainbow Twist | 12-pack 500mL</t>
        </is>
      </c>
      <c r="C605" s="15" t="inlineStr">
        <is>
          <t>2) Electrolyte beverage (RTD)</t>
        </is>
      </c>
      <c r="D605" s="32">
        <f>'M2 - Electrolyte RTD'!I189</f>
        <v/>
      </c>
      <c r="E605" s="33">
        <f>'M2 - Electrolyte RTD'!J189</f>
        <v/>
      </c>
      <c r="F605" s="31">
        <f>'M2 - Electrolyte RTD'!K189</f>
        <v/>
      </c>
      <c r="G605" s="30">
        <f>'M2 - Electrolyte RTD'!F189</f>
        <v/>
      </c>
      <c r="H605" s="31">
        <f>IF(AND(ISNUMBER('M2 - Electrolyte RTD'!F189),ISNUMBER('M2 - Electrolyte RTD'!K189)),'M2 - Electrolyte RTD'!F189-'M2 - Electrolyte RTD'!K189,"")</f>
        <v/>
      </c>
      <c r="I605" s="15" t="inlineStr">
        <is>
          <t>S&amp;S availability/depth vary by listing and time - confirm live.</t>
        </is>
      </c>
    </row>
    <row r="606" ht="26" customHeight="1">
      <c r="A606" s="15" t="inlineStr">
        <is>
          <t>BioSteel</t>
        </is>
      </c>
      <c r="B606" s="15" t="inlineStr">
        <is>
          <t>BioSteel Sports Drink (RTD) | Rainbow Twist | 18-pack 500mL</t>
        </is>
      </c>
      <c r="C606" s="15" t="inlineStr">
        <is>
          <t>2) Electrolyte beverage (RTD)</t>
        </is>
      </c>
      <c r="D606" s="32">
        <f>'M2 - Electrolyte RTD'!I190</f>
        <v/>
      </c>
      <c r="E606" s="33">
        <f>'M2 - Electrolyte RTD'!J190</f>
        <v/>
      </c>
      <c r="F606" s="31">
        <f>'M2 - Electrolyte RTD'!K190</f>
        <v/>
      </c>
      <c r="G606" s="30">
        <f>'M2 - Electrolyte RTD'!F190</f>
        <v/>
      </c>
      <c r="H606" s="31">
        <f>IF(AND(ISNUMBER('M2 - Electrolyte RTD'!F190),ISNUMBER('M2 - Electrolyte RTD'!K190)),'M2 - Electrolyte RTD'!F190-'M2 - Electrolyte RTD'!K190,"")</f>
        <v/>
      </c>
      <c r="I606" s="15" t="inlineStr">
        <is>
          <t>S&amp;S availability/depth vary by listing and time - confirm live.</t>
        </is>
      </c>
    </row>
    <row r="607" ht="26" customHeight="1">
      <c r="A607" s="15" t="inlineStr">
        <is>
          <t>BioSteel</t>
        </is>
      </c>
      <c r="B607" s="15" t="inlineStr">
        <is>
          <t>BioSteel Sports Drink (RTD) | Rainbow Twist | 24-pack 500mL</t>
        </is>
      </c>
      <c r="C607" s="15" t="inlineStr">
        <is>
          <t>2) Electrolyte beverage (RTD)</t>
        </is>
      </c>
      <c r="D607" s="32">
        <f>'M2 - Electrolyte RTD'!I191</f>
        <v/>
      </c>
      <c r="E607" s="33">
        <f>'M2 - Electrolyte RTD'!J191</f>
        <v/>
      </c>
      <c r="F607" s="31">
        <f>'M2 - Electrolyte RTD'!K191</f>
        <v/>
      </c>
      <c r="G607" s="30">
        <f>'M2 - Electrolyte RTD'!F191</f>
        <v/>
      </c>
      <c r="H607" s="31">
        <f>IF(AND(ISNUMBER('M2 - Electrolyte RTD'!F191),ISNUMBER('M2 - Electrolyte RTD'!K191)),'M2 - Electrolyte RTD'!F191-'M2 - Electrolyte RTD'!K191,"")</f>
        <v/>
      </c>
      <c r="I607" s="15" t="inlineStr">
        <is>
          <t>S&amp;S availability/depth vary by listing and time - confirm live.</t>
        </is>
      </c>
    </row>
    <row r="608" ht="26" customHeight="1">
      <c r="A608" s="15" t="inlineStr">
        <is>
          <t>BioSteel</t>
        </is>
      </c>
      <c r="B608" s="15" t="inlineStr">
        <is>
          <t>BioSteel Sports Drink (RTD) | Mixed Berry | single 500mL</t>
        </is>
      </c>
      <c r="C608" s="15" t="inlineStr">
        <is>
          <t>2) Electrolyte beverage (RTD)</t>
        </is>
      </c>
      <c r="D608" s="32">
        <f>'M2 - Electrolyte RTD'!I192</f>
        <v/>
      </c>
      <c r="E608" s="33">
        <f>'M2 - Electrolyte RTD'!J192</f>
        <v/>
      </c>
      <c r="F608" s="31">
        <f>'M2 - Electrolyte RTD'!K192</f>
        <v/>
      </c>
      <c r="G608" s="30">
        <f>'M2 - Electrolyte RTD'!F192</f>
        <v/>
      </c>
      <c r="H608" s="31">
        <f>IF(AND(ISNUMBER('M2 - Electrolyte RTD'!F192),ISNUMBER('M2 - Electrolyte RTD'!K192)),'M2 - Electrolyte RTD'!F192-'M2 - Electrolyte RTD'!K192,"")</f>
        <v/>
      </c>
      <c r="I608" s="15" t="inlineStr">
        <is>
          <t>S&amp;S availability/depth vary by listing and time - confirm live.</t>
        </is>
      </c>
    </row>
    <row r="609" ht="26" customHeight="1">
      <c r="A609" s="15" t="inlineStr">
        <is>
          <t>BioSteel</t>
        </is>
      </c>
      <c r="B609" s="15" t="inlineStr">
        <is>
          <t>BioSteel Sports Drink (RTD) | Mixed Berry | 8-pack 500mL</t>
        </is>
      </c>
      <c r="C609" s="15" t="inlineStr">
        <is>
          <t>2) Electrolyte beverage (RTD)</t>
        </is>
      </c>
      <c r="D609" s="32">
        <f>'M2 - Electrolyte RTD'!I193</f>
        <v/>
      </c>
      <c r="E609" s="33">
        <f>'M2 - Electrolyte RTD'!J193</f>
        <v/>
      </c>
      <c r="F609" s="31">
        <f>'M2 - Electrolyte RTD'!K193</f>
        <v/>
      </c>
      <c r="G609" s="30">
        <f>'M2 - Electrolyte RTD'!F193</f>
        <v/>
      </c>
      <c r="H609" s="31">
        <f>IF(AND(ISNUMBER('M2 - Electrolyte RTD'!F193),ISNUMBER('M2 - Electrolyte RTD'!K193)),'M2 - Electrolyte RTD'!F193-'M2 - Electrolyte RTD'!K193,"")</f>
        <v/>
      </c>
      <c r="I609" s="15" t="inlineStr">
        <is>
          <t>S&amp;S availability/depth vary by listing and time - confirm live.</t>
        </is>
      </c>
    </row>
    <row r="610" ht="26" customHeight="1">
      <c r="A610" s="15" t="inlineStr">
        <is>
          <t>BioSteel</t>
        </is>
      </c>
      <c r="B610" s="15" t="inlineStr">
        <is>
          <t>BioSteel Sports Drink (RTD) | Mixed Berry | 12-pack 500mL</t>
        </is>
      </c>
      <c r="C610" s="15" t="inlineStr">
        <is>
          <t>2) Electrolyte beverage (RTD)</t>
        </is>
      </c>
      <c r="D610" s="32">
        <f>'M2 - Electrolyte RTD'!I194</f>
        <v/>
      </c>
      <c r="E610" s="33">
        <f>'M2 - Electrolyte RTD'!J194</f>
        <v/>
      </c>
      <c r="F610" s="31">
        <f>'M2 - Electrolyte RTD'!K194</f>
        <v/>
      </c>
      <c r="G610" s="30">
        <f>'M2 - Electrolyte RTD'!F194</f>
        <v/>
      </c>
      <c r="H610" s="31">
        <f>IF(AND(ISNUMBER('M2 - Electrolyte RTD'!F194),ISNUMBER('M2 - Electrolyte RTD'!K194)),'M2 - Electrolyte RTD'!F194-'M2 - Electrolyte RTD'!K194,"")</f>
        <v/>
      </c>
      <c r="I610" s="15" t="inlineStr">
        <is>
          <t>S&amp;S availability/depth vary by listing and time - confirm live.</t>
        </is>
      </c>
    </row>
    <row r="611" ht="26" customHeight="1">
      <c r="A611" s="15" t="inlineStr">
        <is>
          <t>BioSteel</t>
        </is>
      </c>
      <c r="B611" s="15" t="inlineStr">
        <is>
          <t>BioSteel Sports Drink (RTD) | Mixed Berry | 18-pack 500mL</t>
        </is>
      </c>
      <c r="C611" s="15" t="inlineStr">
        <is>
          <t>2) Electrolyte beverage (RTD)</t>
        </is>
      </c>
      <c r="D611" s="32">
        <f>'M2 - Electrolyte RTD'!I195</f>
        <v/>
      </c>
      <c r="E611" s="33">
        <f>'M2 - Electrolyte RTD'!J195</f>
        <v/>
      </c>
      <c r="F611" s="31">
        <f>'M2 - Electrolyte RTD'!K195</f>
        <v/>
      </c>
      <c r="G611" s="30">
        <f>'M2 - Electrolyte RTD'!F195</f>
        <v/>
      </c>
      <c r="H611" s="31">
        <f>IF(AND(ISNUMBER('M2 - Electrolyte RTD'!F195),ISNUMBER('M2 - Electrolyte RTD'!K195)),'M2 - Electrolyte RTD'!F195-'M2 - Electrolyte RTD'!K195,"")</f>
        <v/>
      </c>
      <c r="I611" s="15" t="inlineStr">
        <is>
          <t>S&amp;S availability/depth vary by listing and time - confirm live.</t>
        </is>
      </c>
    </row>
    <row r="612" ht="26" customHeight="1">
      <c r="A612" s="15" t="inlineStr">
        <is>
          <t>BioSteel</t>
        </is>
      </c>
      <c r="B612" s="15" t="inlineStr">
        <is>
          <t>BioSteel Sports Drink (RTD) | Mixed Berry | 24-pack 500mL</t>
        </is>
      </c>
      <c r="C612" s="15" t="inlineStr">
        <is>
          <t>2) Electrolyte beverage (RTD)</t>
        </is>
      </c>
      <c r="D612" s="32">
        <f>'M2 - Electrolyte RTD'!I196</f>
        <v/>
      </c>
      <c r="E612" s="33">
        <f>'M2 - Electrolyte RTD'!J196</f>
        <v/>
      </c>
      <c r="F612" s="31">
        <f>'M2 - Electrolyte RTD'!K196</f>
        <v/>
      </c>
      <c r="G612" s="30">
        <f>'M2 - Electrolyte RTD'!F196</f>
        <v/>
      </c>
      <c r="H612" s="31">
        <f>IF(AND(ISNUMBER('M2 - Electrolyte RTD'!F196),ISNUMBER('M2 - Electrolyte RTD'!K196)),'M2 - Electrolyte RTD'!F196-'M2 - Electrolyte RTD'!K196,"")</f>
        <v/>
      </c>
      <c r="I612" s="15" t="inlineStr">
        <is>
          <t>S&amp;S availability/depth vary by listing and time - confirm live.</t>
        </is>
      </c>
    </row>
    <row r="613" ht="26" customHeight="1">
      <c r="A613" s="15" t="inlineStr">
        <is>
          <t>BioSteel</t>
        </is>
      </c>
      <c r="B613" s="15" t="inlineStr">
        <is>
          <t>BioSteel Sports Drink (RTD) | Peach Mango | single 500mL</t>
        </is>
      </c>
      <c r="C613" s="15" t="inlineStr">
        <is>
          <t>2) Electrolyte beverage (RTD)</t>
        </is>
      </c>
      <c r="D613" s="32">
        <f>'M2 - Electrolyte RTD'!I197</f>
        <v/>
      </c>
      <c r="E613" s="33">
        <f>'M2 - Electrolyte RTD'!J197</f>
        <v/>
      </c>
      <c r="F613" s="31">
        <f>'M2 - Electrolyte RTD'!K197</f>
        <v/>
      </c>
      <c r="G613" s="30">
        <f>'M2 - Electrolyte RTD'!F197</f>
        <v/>
      </c>
      <c r="H613" s="31">
        <f>IF(AND(ISNUMBER('M2 - Electrolyte RTD'!F197),ISNUMBER('M2 - Electrolyte RTD'!K197)),'M2 - Electrolyte RTD'!F197-'M2 - Electrolyte RTD'!K197,"")</f>
        <v/>
      </c>
      <c r="I613" s="15" t="inlineStr">
        <is>
          <t>S&amp;S availability/depth vary by listing and time - confirm live.</t>
        </is>
      </c>
    </row>
    <row r="614" ht="26" customHeight="1">
      <c r="A614" s="15" t="inlineStr">
        <is>
          <t>BioSteel</t>
        </is>
      </c>
      <c r="B614" s="15" t="inlineStr">
        <is>
          <t>BioSteel Sports Drink (RTD) | Peach Mango | 8-pack 500mL</t>
        </is>
      </c>
      <c r="C614" s="15" t="inlineStr">
        <is>
          <t>2) Electrolyte beverage (RTD)</t>
        </is>
      </c>
      <c r="D614" s="32">
        <f>'M2 - Electrolyte RTD'!I198</f>
        <v/>
      </c>
      <c r="E614" s="33">
        <f>'M2 - Electrolyte RTD'!J198</f>
        <v/>
      </c>
      <c r="F614" s="31">
        <f>'M2 - Electrolyte RTD'!K198</f>
        <v/>
      </c>
      <c r="G614" s="30">
        <f>'M2 - Electrolyte RTD'!F198</f>
        <v/>
      </c>
      <c r="H614" s="31">
        <f>IF(AND(ISNUMBER('M2 - Electrolyte RTD'!F198),ISNUMBER('M2 - Electrolyte RTD'!K198)),'M2 - Electrolyte RTD'!F198-'M2 - Electrolyte RTD'!K198,"")</f>
        <v/>
      </c>
      <c r="I614" s="15" t="inlineStr">
        <is>
          <t>S&amp;S availability/depth vary by listing and time - confirm live.</t>
        </is>
      </c>
    </row>
    <row r="615" ht="26" customHeight="1">
      <c r="A615" s="15" t="inlineStr">
        <is>
          <t>BioSteel</t>
        </is>
      </c>
      <c r="B615" s="15" t="inlineStr">
        <is>
          <t>BioSteel Sports Drink (RTD) | Peach Mango | 12-pack 500mL</t>
        </is>
      </c>
      <c r="C615" s="15" t="inlineStr">
        <is>
          <t>2) Electrolyte beverage (RTD)</t>
        </is>
      </c>
      <c r="D615" s="32">
        <f>'M2 - Electrolyte RTD'!I199</f>
        <v/>
      </c>
      <c r="E615" s="33">
        <f>'M2 - Electrolyte RTD'!J199</f>
        <v/>
      </c>
      <c r="F615" s="31">
        <f>'M2 - Electrolyte RTD'!K199</f>
        <v/>
      </c>
      <c r="G615" s="30">
        <f>'M2 - Electrolyte RTD'!F199</f>
        <v/>
      </c>
      <c r="H615" s="31">
        <f>IF(AND(ISNUMBER('M2 - Electrolyte RTD'!F199),ISNUMBER('M2 - Electrolyte RTD'!K199)),'M2 - Electrolyte RTD'!F199-'M2 - Electrolyte RTD'!K199,"")</f>
        <v/>
      </c>
      <c r="I615" s="15" t="inlineStr">
        <is>
          <t>S&amp;S availability/depth vary by listing and time - confirm live.</t>
        </is>
      </c>
    </row>
    <row r="616" ht="26" customHeight="1">
      <c r="A616" s="15" t="inlineStr">
        <is>
          <t>BioSteel</t>
        </is>
      </c>
      <c r="B616" s="15" t="inlineStr">
        <is>
          <t>BioSteel Sports Drink (RTD) | Peach Mango | 18-pack 500mL</t>
        </is>
      </c>
      <c r="C616" s="15" t="inlineStr">
        <is>
          <t>2) Electrolyte beverage (RTD)</t>
        </is>
      </c>
      <c r="D616" s="32">
        <f>'M2 - Electrolyte RTD'!I200</f>
        <v/>
      </c>
      <c r="E616" s="33">
        <f>'M2 - Electrolyte RTD'!J200</f>
        <v/>
      </c>
      <c r="F616" s="31">
        <f>'M2 - Electrolyte RTD'!K200</f>
        <v/>
      </c>
      <c r="G616" s="30">
        <f>'M2 - Electrolyte RTD'!F200</f>
        <v/>
      </c>
      <c r="H616" s="31">
        <f>IF(AND(ISNUMBER('M2 - Electrolyte RTD'!F200),ISNUMBER('M2 - Electrolyte RTD'!K200)),'M2 - Electrolyte RTD'!F200-'M2 - Electrolyte RTD'!K200,"")</f>
        <v/>
      </c>
      <c r="I616" s="15" t="inlineStr">
        <is>
          <t>S&amp;S availability/depth vary by listing and time - confirm live.</t>
        </is>
      </c>
    </row>
    <row r="617" ht="26" customHeight="1">
      <c r="A617" s="15" t="inlineStr">
        <is>
          <t>BioSteel</t>
        </is>
      </c>
      <c r="B617" s="15" t="inlineStr">
        <is>
          <t>BioSteel Sports Drink (RTD) | Peach Mango | 24-pack 500mL</t>
        </is>
      </c>
      <c r="C617" s="15" t="inlineStr">
        <is>
          <t>2) Electrolyte beverage (RTD)</t>
        </is>
      </c>
      <c r="D617" s="32">
        <f>'M2 - Electrolyte RTD'!I201</f>
        <v/>
      </c>
      <c r="E617" s="33">
        <f>'M2 - Electrolyte RTD'!J201</f>
        <v/>
      </c>
      <c r="F617" s="31">
        <f>'M2 - Electrolyte RTD'!K201</f>
        <v/>
      </c>
      <c r="G617" s="30">
        <f>'M2 - Electrolyte RTD'!F201</f>
        <v/>
      </c>
      <c r="H617" s="31">
        <f>IF(AND(ISNUMBER('M2 - Electrolyte RTD'!F201),ISNUMBER('M2 - Electrolyte RTD'!K201)),'M2 - Electrolyte RTD'!F201-'M2 - Electrolyte RTD'!K201,"")</f>
        <v/>
      </c>
      <c r="I617" s="15" t="inlineStr">
        <is>
          <t>S&amp;S availability/depth vary by listing and time - confirm live.</t>
        </is>
      </c>
    </row>
    <row r="618" ht="26" customHeight="1">
      <c r="A618" s="15" t="inlineStr">
        <is>
          <t>CWENCH</t>
        </is>
      </c>
      <c r="B618" s="15" t="inlineStr">
        <is>
          <t>CWENCH Hydration | Blue Raspberry | single 500mL</t>
        </is>
      </c>
      <c r="C618" s="15" t="inlineStr">
        <is>
          <t>2) Electrolyte beverage (RTD)</t>
        </is>
      </c>
      <c r="D618" s="32">
        <f>'M2 - Electrolyte RTD'!I202</f>
        <v/>
      </c>
      <c r="E618" s="33">
        <f>'M2 - Electrolyte RTD'!J202</f>
        <v/>
      </c>
      <c r="F618" s="31">
        <f>'M2 - Electrolyte RTD'!K202</f>
        <v/>
      </c>
      <c r="G618" s="30">
        <f>'M2 - Electrolyte RTD'!F202</f>
        <v/>
      </c>
      <c r="H618" s="31">
        <f>IF(AND(ISNUMBER('M2 - Electrolyte RTD'!F202),ISNUMBER('M2 - Electrolyte RTD'!K202)),'M2 - Electrolyte RTD'!F202-'M2 - Electrolyte RTD'!K202,"")</f>
        <v/>
      </c>
      <c r="I618" s="15" t="inlineStr">
        <is>
          <t>S&amp;S availability/depth vary by listing and time - confirm live.</t>
        </is>
      </c>
    </row>
    <row r="619" ht="26" customHeight="1">
      <c r="A619" s="15" t="inlineStr">
        <is>
          <t>CWENCH</t>
        </is>
      </c>
      <c r="B619" s="15" t="inlineStr">
        <is>
          <t>CWENCH Hydration | Blue Raspberry | 8-pack 500mL</t>
        </is>
      </c>
      <c r="C619" s="15" t="inlineStr">
        <is>
          <t>2) Electrolyte beverage (RTD)</t>
        </is>
      </c>
      <c r="D619" s="32">
        <f>'M2 - Electrolyte RTD'!I203</f>
        <v/>
      </c>
      <c r="E619" s="33">
        <f>'M2 - Electrolyte RTD'!J203</f>
        <v/>
      </c>
      <c r="F619" s="31">
        <f>'M2 - Electrolyte RTD'!K203</f>
        <v/>
      </c>
      <c r="G619" s="30">
        <f>'M2 - Electrolyte RTD'!F203</f>
        <v/>
      </c>
      <c r="H619" s="31">
        <f>IF(AND(ISNUMBER('M2 - Electrolyte RTD'!F203),ISNUMBER('M2 - Electrolyte RTD'!K203)),'M2 - Electrolyte RTD'!F203-'M2 - Electrolyte RTD'!K203,"")</f>
        <v/>
      </c>
      <c r="I619" s="15" t="inlineStr">
        <is>
          <t>S&amp;S availability/depth vary by listing and time - confirm live.</t>
        </is>
      </c>
    </row>
    <row r="620" ht="26" customHeight="1">
      <c r="A620" s="15" t="inlineStr">
        <is>
          <t>CWENCH</t>
        </is>
      </c>
      <c r="B620" s="15" t="inlineStr">
        <is>
          <t>CWENCH Hydration | Blue Raspberry | 12-pack 500mL</t>
        </is>
      </c>
      <c r="C620" s="15" t="inlineStr">
        <is>
          <t>2) Electrolyte beverage (RTD)</t>
        </is>
      </c>
      <c r="D620" s="32">
        <f>'M2 - Electrolyte RTD'!I204</f>
        <v/>
      </c>
      <c r="E620" s="33">
        <f>'M2 - Electrolyte RTD'!J204</f>
        <v/>
      </c>
      <c r="F620" s="31">
        <f>'M2 - Electrolyte RTD'!K204</f>
        <v/>
      </c>
      <c r="G620" s="30">
        <f>'M2 - Electrolyte RTD'!F204</f>
        <v/>
      </c>
      <c r="H620" s="31">
        <f>IF(AND(ISNUMBER('M2 - Electrolyte RTD'!F204),ISNUMBER('M2 - Electrolyte RTD'!K204)),'M2 - Electrolyte RTD'!F204-'M2 - Electrolyte RTD'!K204,"")</f>
        <v/>
      </c>
      <c r="I620" s="15" t="inlineStr">
        <is>
          <t>S&amp;S availability/depth vary by listing and time - confirm live.</t>
        </is>
      </c>
    </row>
    <row r="621" ht="26" customHeight="1">
      <c r="A621" s="15" t="inlineStr">
        <is>
          <t>CWENCH</t>
        </is>
      </c>
      <c r="B621" s="15" t="inlineStr">
        <is>
          <t>CWENCH Hydration | Blue Raspberry | 18-pack 500mL</t>
        </is>
      </c>
      <c r="C621" s="15" t="inlineStr">
        <is>
          <t>2) Electrolyte beverage (RTD)</t>
        </is>
      </c>
      <c r="D621" s="32">
        <f>'M2 - Electrolyte RTD'!I205</f>
        <v/>
      </c>
      <c r="E621" s="33">
        <f>'M2 - Electrolyte RTD'!J205</f>
        <v/>
      </c>
      <c r="F621" s="31">
        <f>'M2 - Electrolyte RTD'!K205</f>
        <v/>
      </c>
      <c r="G621" s="30">
        <f>'M2 - Electrolyte RTD'!F205</f>
        <v/>
      </c>
      <c r="H621" s="31">
        <f>IF(AND(ISNUMBER('M2 - Electrolyte RTD'!F205),ISNUMBER('M2 - Electrolyte RTD'!K205)),'M2 - Electrolyte RTD'!F205-'M2 - Electrolyte RTD'!K205,"")</f>
        <v/>
      </c>
      <c r="I621" s="15" t="inlineStr">
        <is>
          <t>S&amp;S availability/depth vary by listing and time - confirm live.</t>
        </is>
      </c>
    </row>
    <row r="622" ht="26" customHeight="1">
      <c r="A622" s="15" t="inlineStr">
        <is>
          <t>CWENCH</t>
        </is>
      </c>
      <c r="B622" s="15" t="inlineStr">
        <is>
          <t>CWENCH Hydration | Blue Raspberry | 24-pack 500mL</t>
        </is>
      </c>
      <c r="C622" s="15" t="inlineStr">
        <is>
          <t>2) Electrolyte beverage (RTD)</t>
        </is>
      </c>
      <c r="D622" s="32">
        <f>'M2 - Electrolyte RTD'!I206</f>
        <v/>
      </c>
      <c r="E622" s="33">
        <f>'M2 - Electrolyte RTD'!J206</f>
        <v/>
      </c>
      <c r="F622" s="31">
        <f>'M2 - Electrolyte RTD'!K206</f>
        <v/>
      </c>
      <c r="G622" s="30">
        <f>'M2 - Electrolyte RTD'!F206</f>
        <v/>
      </c>
      <c r="H622" s="31">
        <f>IF(AND(ISNUMBER('M2 - Electrolyte RTD'!F206),ISNUMBER('M2 - Electrolyte RTD'!K206)),'M2 - Electrolyte RTD'!F206-'M2 - Electrolyte RTD'!K206,"")</f>
        <v/>
      </c>
      <c r="I622" s="15" t="inlineStr">
        <is>
          <t>S&amp;S availability/depth vary by listing and time - confirm live.</t>
        </is>
      </c>
    </row>
    <row r="623" ht="26" customHeight="1">
      <c r="A623" s="15" t="inlineStr">
        <is>
          <t>CWENCH</t>
        </is>
      </c>
      <c r="B623" s="15" t="inlineStr">
        <is>
          <t>CWENCH Hydration | Fruit Punch | single 500mL</t>
        </is>
      </c>
      <c r="C623" s="15" t="inlineStr">
        <is>
          <t>2) Electrolyte beverage (RTD)</t>
        </is>
      </c>
      <c r="D623" s="32">
        <f>'M2 - Electrolyte RTD'!I207</f>
        <v/>
      </c>
      <c r="E623" s="33">
        <f>'M2 - Electrolyte RTD'!J207</f>
        <v/>
      </c>
      <c r="F623" s="31">
        <f>'M2 - Electrolyte RTD'!K207</f>
        <v/>
      </c>
      <c r="G623" s="30">
        <f>'M2 - Electrolyte RTD'!F207</f>
        <v/>
      </c>
      <c r="H623" s="31">
        <f>IF(AND(ISNUMBER('M2 - Electrolyte RTD'!F207),ISNUMBER('M2 - Electrolyte RTD'!K207)),'M2 - Electrolyte RTD'!F207-'M2 - Electrolyte RTD'!K207,"")</f>
        <v/>
      </c>
      <c r="I623" s="15" t="inlineStr">
        <is>
          <t>S&amp;S availability/depth vary by listing and time - confirm live.</t>
        </is>
      </c>
    </row>
    <row r="624" ht="26" customHeight="1">
      <c r="A624" s="15" t="inlineStr">
        <is>
          <t>CWENCH</t>
        </is>
      </c>
      <c r="B624" s="15" t="inlineStr">
        <is>
          <t>CWENCH Hydration | Fruit Punch | 8-pack 500mL</t>
        </is>
      </c>
      <c r="C624" s="15" t="inlineStr">
        <is>
          <t>2) Electrolyte beverage (RTD)</t>
        </is>
      </c>
      <c r="D624" s="32">
        <f>'M2 - Electrolyte RTD'!I208</f>
        <v/>
      </c>
      <c r="E624" s="33">
        <f>'M2 - Electrolyte RTD'!J208</f>
        <v/>
      </c>
      <c r="F624" s="31">
        <f>'M2 - Electrolyte RTD'!K208</f>
        <v/>
      </c>
      <c r="G624" s="30">
        <f>'M2 - Electrolyte RTD'!F208</f>
        <v/>
      </c>
      <c r="H624" s="31">
        <f>IF(AND(ISNUMBER('M2 - Electrolyte RTD'!F208),ISNUMBER('M2 - Electrolyte RTD'!K208)),'M2 - Electrolyte RTD'!F208-'M2 - Electrolyte RTD'!K208,"")</f>
        <v/>
      </c>
      <c r="I624" s="15" t="inlineStr">
        <is>
          <t>S&amp;S availability/depth vary by listing and time - confirm live.</t>
        </is>
      </c>
    </row>
    <row r="625" ht="26" customHeight="1">
      <c r="A625" s="15" t="inlineStr">
        <is>
          <t>CWENCH</t>
        </is>
      </c>
      <c r="B625" s="15" t="inlineStr">
        <is>
          <t>CWENCH Hydration | Fruit Punch | 12-pack 500mL</t>
        </is>
      </c>
      <c r="C625" s="15" t="inlineStr">
        <is>
          <t>2) Electrolyte beverage (RTD)</t>
        </is>
      </c>
      <c r="D625" s="32">
        <f>'M2 - Electrolyte RTD'!I209</f>
        <v/>
      </c>
      <c r="E625" s="33">
        <f>'M2 - Electrolyte RTD'!J209</f>
        <v/>
      </c>
      <c r="F625" s="31">
        <f>'M2 - Electrolyte RTD'!K209</f>
        <v/>
      </c>
      <c r="G625" s="30">
        <f>'M2 - Electrolyte RTD'!F209</f>
        <v/>
      </c>
      <c r="H625" s="31">
        <f>IF(AND(ISNUMBER('M2 - Electrolyte RTD'!F209),ISNUMBER('M2 - Electrolyte RTD'!K209)),'M2 - Electrolyte RTD'!F209-'M2 - Electrolyte RTD'!K209,"")</f>
        <v/>
      </c>
      <c r="I625" s="15" t="inlineStr">
        <is>
          <t>S&amp;S availability/depth vary by listing and time - confirm live.</t>
        </is>
      </c>
    </row>
    <row r="626" ht="26" customHeight="1">
      <c r="A626" s="15" t="inlineStr">
        <is>
          <t>CWENCH</t>
        </is>
      </c>
      <c r="B626" s="15" t="inlineStr">
        <is>
          <t>CWENCH Hydration | Fruit Punch | 18-pack 500mL</t>
        </is>
      </c>
      <c r="C626" s="15" t="inlineStr">
        <is>
          <t>2) Electrolyte beverage (RTD)</t>
        </is>
      </c>
      <c r="D626" s="32">
        <f>'M2 - Electrolyte RTD'!I210</f>
        <v/>
      </c>
      <c r="E626" s="33">
        <f>'M2 - Electrolyte RTD'!J210</f>
        <v/>
      </c>
      <c r="F626" s="31">
        <f>'M2 - Electrolyte RTD'!K210</f>
        <v/>
      </c>
      <c r="G626" s="30">
        <f>'M2 - Electrolyte RTD'!F210</f>
        <v/>
      </c>
      <c r="H626" s="31">
        <f>IF(AND(ISNUMBER('M2 - Electrolyte RTD'!F210),ISNUMBER('M2 - Electrolyte RTD'!K210)),'M2 - Electrolyte RTD'!F210-'M2 - Electrolyte RTD'!K210,"")</f>
        <v/>
      </c>
      <c r="I626" s="15" t="inlineStr">
        <is>
          <t>S&amp;S availability/depth vary by listing and time - confirm live.</t>
        </is>
      </c>
    </row>
    <row r="627" ht="26" customHeight="1">
      <c r="A627" s="15" t="inlineStr">
        <is>
          <t>CWENCH</t>
        </is>
      </c>
      <c r="B627" s="15" t="inlineStr">
        <is>
          <t>CWENCH Hydration | Fruit Punch | 24-pack 500mL</t>
        </is>
      </c>
      <c r="C627" s="15" t="inlineStr">
        <is>
          <t>2) Electrolyte beverage (RTD)</t>
        </is>
      </c>
      <c r="D627" s="32">
        <f>'M2 - Electrolyte RTD'!I211</f>
        <v/>
      </c>
      <c r="E627" s="33">
        <f>'M2 - Electrolyte RTD'!J211</f>
        <v/>
      </c>
      <c r="F627" s="31">
        <f>'M2 - Electrolyte RTD'!K211</f>
        <v/>
      </c>
      <c r="G627" s="30">
        <f>'M2 - Electrolyte RTD'!F211</f>
        <v/>
      </c>
      <c r="H627" s="31">
        <f>IF(AND(ISNUMBER('M2 - Electrolyte RTD'!F211),ISNUMBER('M2 - Electrolyte RTD'!K211)),'M2 - Electrolyte RTD'!F211-'M2 - Electrolyte RTD'!K211,"")</f>
        <v/>
      </c>
      <c r="I627" s="15" t="inlineStr">
        <is>
          <t>S&amp;S availability/depth vary by listing and time - confirm live.</t>
        </is>
      </c>
    </row>
    <row r="628" ht="26" customHeight="1">
      <c r="A628" s="15" t="inlineStr">
        <is>
          <t>CWENCH</t>
        </is>
      </c>
      <c r="B628" s="15" t="inlineStr">
        <is>
          <t>CWENCH Hydration | Green Apple | single 500mL</t>
        </is>
      </c>
      <c r="C628" s="15" t="inlineStr">
        <is>
          <t>2) Electrolyte beverage (RTD)</t>
        </is>
      </c>
      <c r="D628" s="32">
        <f>'M2 - Electrolyte RTD'!I212</f>
        <v/>
      </c>
      <c r="E628" s="33">
        <f>'M2 - Electrolyte RTD'!J212</f>
        <v/>
      </c>
      <c r="F628" s="31">
        <f>'M2 - Electrolyte RTD'!K212</f>
        <v/>
      </c>
      <c r="G628" s="30">
        <f>'M2 - Electrolyte RTD'!F212</f>
        <v/>
      </c>
      <c r="H628" s="31">
        <f>IF(AND(ISNUMBER('M2 - Electrolyte RTD'!F212),ISNUMBER('M2 - Electrolyte RTD'!K212)),'M2 - Electrolyte RTD'!F212-'M2 - Electrolyte RTD'!K212,"")</f>
        <v/>
      </c>
      <c r="I628" s="15" t="inlineStr">
        <is>
          <t>S&amp;S availability/depth vary by listing and time - confirm live.</t>
        </is>
      </c>
    </row>
    <row r="629" ht="26" customHeight="1">
      <c r="A629" s="15" t="inlineStr">
        <is>
          <t>CWENCH</t>
        </is>
      </c>
      <c r="B629" s="15" t="inlineStr">
        <is>
          <t>CWENCH Hydration | Green Apple | 8-pack 500mL</t>
        </is>
      </c>
      <c r="C629" s="15" t="inlineStr">
        <is>
          <t>2) Electrolyte beverage (RTD)</t>
        </is>
      </c>
      <c r="D629" s="32">
        <f>'M2 - Electrolyte RTD'!I213</f>
        <v/>
      </c>
      <c r="E629" s="33">
        <f>'M2 - Electrolyte RTD'!J213</f>
        <v/>
      </c>
      <c r="F629" s="31">
        <f>'M2 - Electrolyte RTD'!K213</f>
        <v/>
      </c>
      <c r="G629" s="30">
        <f>'M2 - Electrolyte RTD'!F213</f>
        <v/>
      </c>
      <c r="H629" s="31">
        <f>IF(AND(ISNUMBER('M2 - Electrolyte RTD'!F213),ISNUMBER('M2 - Electrolyte RTD'!K213)),'M2 - Electrolyte RTD'!F213-'M2 - Electrolyte RTD'!K213,"")</f>
        <v/>
      </c>
      <c r="I629" s="15" t="inlineStr">
        <is>
          <t>S&amp;S availability/depth vary by listing and time - confirm live.</t>
        </is>
      </c>
    </row>
    <row r="630" ht="26" customHeight="1">
      <c r="A630" s="15" t="inlineStr">
        <is>
          <t>CWENCH</t>
        </is>
      </c>
      <c r="B630" s="15" t="inlineStr">
        <is>
          <t>CWENCH Hydration | Green Apple | 12-pack 500mL</t>
        </is>
      </c>
      <c r="C630" s="15" t="inlineStr">
        <is>
          <t>2) Electrolyte beverage (RTD)</t>
        </is>
      </c>
      <c r="D630" s="32">
        <f>'M2 - Electrolyte RTD'!I214</f>
        <v/>
      </c>
      <c r="E630" s="33">
        <f>'M2 - Electrolyte RTD'!J214</f>
        <v/>
      </c>
      <c r="F630" s="31">
        <f>'M2 - Electrolyte RTD'!K214</f>
        <v/>
      </c>
      <c r="G630" s="30">
        <f>'M2 - Electrolyte RTD'!F214</f>
        <v/>
      </c>
      <c r="H630" s="31">
        <f>IF(AND(ISNUMBER('M2 - Electrolyte RTD'!F214),ISNUMBER('M2 - Electrolyte RTD'!K214)),'M2 - Electrolyte RTD'!F214-'M2 - Electrolyte RTD'!K214,"")</f>
        <v/>
      </c>
      <c r="I630" s="15" t="inlineStr">
        <is>
          <t>S&amp;S availability/depth vary by listing and time - confirm live.</t>
        </is>
      </c>
    </row>
    <row r="631" ht="26" customHeight="1">
      <c r="A631" s="15" t="inlineStr">
        <is>
          <t>CWENCH</t>
        </is>
      </c>
      <c r="B631" s="15" t="inlineStr">
        <is>
          <t>CWENCH Hydration | Green Apple | 18-pack 500mL</t>
        </is>
      </c>
      <c r="C631" s="15" t="inlineStr">
        <is>
          <t>2) Electrolyte beverage (RTD)</t>
        </is>
      </c>
      <c r="D631" s="32">
        <f>'M2 - Electrolyte RTD'!I215</f>
        <v/>
      </c>
      <c r="E631" s="33">
        <f>'M2 - Electrolyte RTD'!J215</f>
        <v/>
      </c>
      <c r="F631" s="31">
        <f>'M2 - Electrolyte RTD'!K215</f>
        <v/>
      </c>
      <c r="G631" s="30">
        <f>'M2 - Electrolyte RTD'!F215</f>
        <v/>
      </c>
      <c r="H631" s="31">
        <f>IF(AND(ISNUMBER('M2 - Electrolyte RTD'!F215),ISNUMBER('M2 - Electrolyte RTD'!K215)),'M2 - Electrolyte RTD'!F215-'M2 - Electrolyte RTD'!K215,"")</f>
        <v/>
      </c>
      <c r="I631" s="15" t="inlineStr">
        <is>
          <t>S&amp;S availability/depth vary by listing and time - confirm live.</t>
        </is>
      </c>
    </row>
    <row r="632" ht="26" customHeight="1">
      <c r="A632" s="15" t="inlineStr">
        <is>
          <t>CWENCH</t>
        </is>
      </c>
      <c r="B632" s="15" t="inlineStr">
        <is>
          <t>CWENCH Hydration | Green Apple | 24-pack 500mL</t>
        </is>
      </c>
      <c r="C632" s="15" t="inlineStr">
        <is>
          <t>2) Electrolyte beverage (RTD)</t>
        </is>
      </c>
      <c r="D632" s="32">
        <f>'M2 - Electrolyte RTD'!I216</f>
        <v/>
      </c>
      <c r="E632" s="33">
        <f>'M2 - Electrolyte RTD'!J216</f>
        <v/>
      </c>
      <c r="F632" s="31">
        <f>'M2 - Electrolyte RTD'!K216</f>
        <v/>
      </c>
      <c r="G632" s="30">
        <f>'M2 - Electrolyte RTD'!F216</f>
        <v/>
      </c>
      <c r="H632" s="31">
        <f>IF(AND(ISNUMBER('M2 - Electrolyte RTD'!F216),ISNUMBER('M2 - Electrolyte RTD'!K216)),'M2 - Electrolyte RTD'!F216-'M2 - Electrolyte RTD'!K216,"")</f>
        <v/>
      </c>
      <c r="I632" s="15" t="inlineStr">
        <is>
          <t>S&amp;S availability/depth vary by listing and time - confirm live.</t>
        </is>
      </c>
    </row>
    <row r="633" ht="26" customHeight="1">
      <c r="A633" s="15" t="inlineStr">
        <is>
          <t>CWENCH</t>
        </is>
      </c>
      <c r="B633" s="15" t="inlineStr">
        <is>
          <t>CWENCH Hydration | Watermelon | single 500mL</t>
        </is>
      </c>
      <c r="C633" s="15" t="inlineStr">
        <is>
          <t>2) Electrolyte beverage (RTD)</t>
        </is>
      </c>
      <c r="D633" s="32">
        <f>'M2 - Electrolyte RTD'!I217</f>
        <v/>
      </c>
      <c r="E633" s="33">
        <f>'M2 - Electrolyte RTD'!J217</f>
        <v/>
      </c>
      <c r="F633" s="31">
        <f>'M2 - Electrolyte RTD'!K217</f>
        <v/>
      </c>
      <c r="G633" s="30">
        <f>'M2 - Electrolyte RTD'!F217</f>
        <v/>
      </c>
      <c r="H633" s="31">
        <f>IF(AND(ISNUMBER('M2 - Electrolyte RTD'!F217),ISNUMBER('M2 - Electrolyte RTD'!K217)),'M2 - Electrolyte RTD'!F217-'M2 - Electrolyte RTD'!K217,"")</f>
        <v/>
      </c>
      <c r="I633" s="15" t="inlineStr">
        <is>
          <t>S&amp;S availability/depth vary by listing and time - confirm live.</t>
        </is>
      </c>
    </row>
    <row r="634" ht="26" customHeight="1">
      <c r="A634" s="15" t="inlineStr">
        <is>
          <t>CWENCH</t>
        </is>
      </c>
      <c r="B634" s="15" t="inlineStr">
        <is>
          <t>CWENCH Hydration | Watermelon | 8-pack 500mL</t>
        </is>
      </c>
      <c r="C634" s="15" t="inlineStr">
        <is>
          <t>2) Electrolyte beverage (RTD)</t>
        </is>
      </c>
      <c r="D634" s="32">
        <f>'M2 - Electrolyte RTD'!I218</f>
        <v/>
      </c>
      <c r="E634" s="33">
        <f>'M2 - Electrolyte RTD'!J218</f>
        <v/>
      </c>
      <c r="F634" s="31">
        <f>'M2 - Electrolyte RTD'!K218</f>
        <v/>
      </c>
      <c r="G634" s="30">
        <f>'M2 - Electrolyte RTD'!F218</f>
        <v/>
      </c>
      <c r="H634" s="31">
        <f>IF(AND(ISNUMBER('M2 - Electrolyte RTD'!F218),ISNUMBER('M2 - Electrolyte RTD'!K218)),'M2 - Electrolyte RTD'!F218-'M2 - Electrolyte RTD'!K218,"")</f>
        <v/>
      </c>
      <c r="I634" s="15" t="inlineStr">
        <is>
          <t>S&amp;S availability/depth vary by listing and time - confirm live.</t>
        </is>
      </c>
    </row>
    <row r="635" ht="26" customHeight="1">
      <c r="A635" s="15" t="inlineStr">
        <is>
          <t>CWENCH</t>
        </is>
      </c>
      <c r="B635" s="15" t="inlineStr">
        <is>
          <t>CWENCH Hydration | Watermelon | 12-pack 500mL</t>
        </is>
      </c>
      <c r="C635" s="15" t="inlineStr">
        <is>
          <t>2) Electrolyte beverage (RTD)</t>
        </is>
      </c>
      <c r="D635" s="32">
        <f>'M2 - Electrolyte RTD'!I219</f>
        <v/>
      </c>
      <c r="E635" s="33">
        <f>'M2 - Electrolyte RTD'!J219</f>
        <v/>
      </c>
      <c r="F635" s="31">
        <f>'M2 - Electrolyte RTD'!K219</f>
        <v/>
      </c>
      <c r="G635" s="30">
        <f>'M2 - Electrolyte RTD'!F219</f>
        <v/>
      </c>
      <c r="H635" s="31">
        <f>IF(AND(ISNUMBER('M2 - Electrolyte RTD'!F219),ISNUMBER('M2 - Electrolyte RTD'!K219)),'M2 - Electrolyte RTD'!F219-'M2 - Electrolyte RTD'!K219,"")</f>
        <v/>
      </c>
      <c r="I635" s="15" t="inlineStr">
        <is>
          <t>S&amp;S availability/depth vary by listing and time - confirm live.</t>
        </is>
      </c>
    </row>
    <row r="636" ht="26" customHeight="1">
      <c r="A636" s="15" t="inlineStr">
        <is>
          <t>CWENCH</t>
        </is>
      </c>
      <c r="B636" s="15" t="inlineStr">
        <is>
          <t>CWENCH Hydration | Watermelon | 18-pack 500mL</t>
        </is>
      </c>
      <c r="C636" s="15" t="inlineStr">
        <is>
          <t>2) Electrolyte beverage (RTD)</t>
        </is>
      </c>
      <c r="D636" s="32">
        <f>'M2 - Electrolyte RTD'!I220</f>
        <v/>
      </c>
      <c r="E636" s="33">
        <f>'M2 - Electrolyte RTD'!J220</f>
        <v/>
      </c>
      <c r="F636" s="31">
        <f>'M2 - Electrolyte RTD'!K220</f>
        <v/>
      </c>
      <c r="G636" s="30">
        <f>'M2 - Electrolyte RTD'!F220</f>
        <v/>
      </c>
      <c r="H636" s="31">
        <f>IF(AND(ISNUMBER('M2 - Electrolyte RTD'!F220),ISNUMBER('M2 - Electrolyte RTD'!K220)),'M2 - Electrolyte RTD'!F220-'M2 - Electrolyte RTD'!K220,"")</f>
        <v/>
      </c>
      <c r="I636" s="15" t="inlineStr">
        <is>
          <t>S&amp;S availability/depth vary by listing and time - confirm live.</t>
        </is>
      </c>
    </row>
    <row r="637" ht="26" customHeight="1">
      <c r="A637" s="15" t="inlineStr">
        <is>
          <t>CWENCH</t>
        </is>
      </c>
      <c r="B637" s="15" t="inlineStr">
        <is>
          <t>CWENCH Hydration | Watermelon | 24-pack 500mL</t>
        </is>
      </c>
      <c r="C637" s="15" t="inlineStr">
        <is>
          <t>2) Electrolyte beverage (RTD)</t>
        </is>
      </c>
      <c r="D637" s="32">
        <f>'M2 - Electrolyte RTD'!I221</f>
        <v/>
      </c>
      <c r="E637" s="33">
        <f>'M2 - Electrolyte RTD'!J221</f>
        <v/>
      </c>
      <c r="F637" s="31">
        <f>'M2 - Electrolyte RTD'!K221</f>
        <v/>
      </c>
      <c r="G637" s="30">
        <f>'M2 - Electrolyte RTD'!F221</f>
        <v/>
      </c>
      <c r="H637" s="31">
        <f>IF(AND(ISNUMBER('M2 - Electrolyte RTD'!F221),ISNUMBER('M2 - Electrolyte RTD'!K221)),'M2 - Electrolyte RTD'!F221-'M2 - Electrolyte RTD'!K221,"")</f>
        <v/>
      </c>
      <c r="I637" s="15" t="inlineStr">
        <is>
          <t>S&amp;S availability/depth vary by listing and time - confirm live.</t>
        </is>
      </c>
    </row>
    <row r="638" ht="26" customHeight="1">
      <c r="A638" s="15" t="inlineStr">
        <is>
          <t>CWENCH</t>
        </is>
      </c>
      <c r="B638" s="15" t="inlineStr">
        <is>
          <t>CWENCH Hydration | Peach | single 500mL</t>
        </is>
      </c>
      <c r="C638" s="15" t="inlineStr">
        <is>
          <t>2) Electrolyte beverage (RTD)</t>
        </is>
      </c>
      <c r="D638" s="32">
        <f>'M2 - Electrolyte RTD'!I222</f>
        <v/>
      </c>
      <c r="E638" s="33">
        <f>'M2 - Electrolyte RTD'!J222</f>
        <v/>
      </c>
      <c r="F638" s="31">
        <f>'M2 - Electrolyte RTD'!K222</f>
        <v/>
      </c>
      <c r="G638" s="30">
        <f>'M2 - Electrolyte RTD'!F222</f>
        <v/>
      </c>
      <c r="H638" s="31">
        <f>IF(AND(ISNUMBER('M2 - Electrolyte RTD'!F222),ISNUMBER('M2 - Electrolyte RTD'!K222)),'M2 - Electrolyte RTD'!F222-'M2 - Electrolyte RTD'!K222,"")</f>
        <v/>
      </c>
      <c r="I638" s="15" t="inlineStr">
        <is>
          <t>S&amp;S availability/depth vary by listing and time - confirm live.</t>
        </is>
      </c>
    </row>
    <row r="639" ht="26" customHeight="1">
      <c r="A639" s="15" t="inlineStr">
        <is>
          <t>CWENCH</t>
        </is>
      </c>
      <c r="B639" s="15" t="inlineStr">
        <is>
          <t>CWENCH Hydration | Peach | 8-pack 500mL</t>
        </is>
      </c>
      <c r="C639" s="15" t="inlineStr">
        <is>
          <t>2) Electrolyte beverage (RTD)</t>
        </is>
      </c>
      <c r="D639" s="32">
        <f>'M2 - Electrolyte RTD'!I223</f>
        <v/>
      </c>
      <c r="E639" s="33">
        <f>'M2 - Electrolyte RTD'!J223</f>
        <v/>
      </c>
      <c r="F639" s="31">
        <f>'M2 - Electrolyte RTD'!K223</f>
        <v/>
      </c>
      <c r="G639" s="30">
        <f>'M2 - Electrolyte RTD'!F223</f>
        <v/>
      </c>
      <c r="H639" s="31">
        <f>IF(AND(ISNUMBER('M2 - Electrolyte RTD'!F223),ISNUMBER('M2 - Electrolyte RTD'!K223)),'M2 - Electrolyte RTD'!F223-'M2 - Electrolyte RTD'!K223,"")</f>
        <v/>
      </c>
      <c r="I639" s="15" t="inlineStr">
        <is>
          <t>S&amp;S availability/depth vary by listing and time - confirm live.</t>
        </is>
      </c>
    </row>
    <row r="640" ht="26" customHeight="1">
      <c r="A640" s="15" t="inlineStr">
        <is>
          <t>CWENCH</t>
        </is>
      </c>
      <c r="B640" s="15" t="inlineStr">
        <is>
          <t>CWENCH Hydration | Peach | 12-pack 500mL</t>
        </is>
      </c>
      <c r="C640" s="15" t="inlineStr">
        <is>
          <t>2) Electrolyte beverage (RTD)</t>
        </is>
      </c>
      <c r="D640" s="32">
        <f>'M2 - Electrolyte RTD'!I224</f>
        <v/>
      </c>
      <c r="E640" s="33">
        <f>'M2 - Electrolyte RTD'!J224</f>
        <v/>
      </c>
      <c r="F640" s="31">
        <f>'M2 - Electrolyte RTD'!K224</f>
        <v/>
      </c>
      <c r="G640" s="30">
        <f>'M2 - Electrolyte RTD'!F224</f>
        <v/>
      </c>
      <c r="H640" s="31">
        <f>IF(AND(ISNUMBER('M2 - Electrolyte RTD'!F224),ISNUMBER('M2 - Electrolyte RTD'!K224)),'M2 - Electrolyte RTD'!F224-'M2 - Electrolyte RTD'!K224,"")</f>
        <v/>
      </c>
      <c r="I640" s="15" t="inlineStr">
        <is>
          <t>S&amp;S availability/depth vary by listing and time - confirm live.</t>
        </is>
      </c>
    </row>
    <row r="641" ht="26" customHeight="1">
      <c r="A641" s="15" t="inlineStr">
        <is>
          <t>CWENCH</t>
        </is>
      </c>
      <c r="B641" s="15" t="inlineStr">
        <is>
          <t>CWENCH Hydration | Peach | 18-pack 500mL</t>
        </is>
      </c>
      <c r="C641" s="15" t="inlineStr">
        <is>
          <t>2) Electrolyte beverage (RTD)</t>
        </is>
      </c>
      <c r="D641" s="32">
        <f>'M2 - Electrolyte RTD'!I225</f>
        <v/>
      </c>
      <c r="E641" s="33">
        <f>'M2 - Electrolyte RTD'!J225</f>
        <v/>
      </c>
      <c r="F641" s="31">
        <f>'M2 - Electrolyte RTD'!K225</f>
        <v/>
      </c>
      <c r="G641" s="30">
        <f>'M2 - Electrolyte RTD'!F225</f>
        <v/>
      </c>
      <c r="H641" s="31">
        <f>IF(AND(ISNUMBER('M2 - Electrolyte RTD'!F225),ISNUMBER('M2 - Electrolyte RTD'!K225)),'M2 - Electrolyte RTD'!F225-'M2 - Electrolyte RTD'!K225,"")</f>
        <v/>
      </c>
      <c r="I641" s="15" t="inlineStr">
        <is>
          <t>S&amp;S availability/depth vary by listing and time - confirm live.</t>
        </is>
      </c>
    </row>
    <row r="642" ht="26" customHeight="1">
      <c r="A642" s="15" t="inlineStr">
        <is>
          <t>CWENCH</t>
        </is>
      </c>
      <c r="B642" s="15" t="inlineStr">
        <is>
          <t>CWENCH Hydration | Peach | 24-pack 500mL</t>
        </is>
      </c>
      <c r="C642" s="15" t="inlineStr">
        <is>
          <t>2) Electrolyte beverage (RTD)</t>
        </is>
      </c>
      <c r="D642" s="32">
        <f>'M2 - Electrolyte RTD'!I226</f>
        <v/>
      </c>
      <c r="E642" s="33">
        <f>'M2 - Electrolyte RTD'!J226</f>
        <v/>
      </c>
      <c r="F642" s="31">
        <f>'M2 - Electrolyte RTD'!K226</f>
        <v/>
      </c>
      <c r="G642" s="30">
        <f>'M2 - Electrolyte RTD'!F226</f>
        <v/>
      </c>
      <c r="H642" s="31">
        <f>IF(AND(ISNUMBER('M2 - Electrolyte RTD'!F226),ISNUMBER('M2 - Electrolyte RTD'!K226)),'M2 - Electrolyte RTD'!F226-'M2 - Electrolyte RTD'!K226,"")</f>
        <v/>
      </c>
      <c r="I642" s="15" t="inlineStr">
        <is>
          <t>S&amp;S availability/depth vary by listing and time - confirm live.</t>
        </is>
      </c>
    </row>
    <row r="643" ht="26" customHeight="1">
      <c r="A643" s="15" t="inlineStr">
        <is>
          <t>Pedialyte</t>
        </is>
      </c>
      <c r="B643" s="15" t="inlineStr">
        <is>
          <t>Pedialyte Electrolyte Solution | Unflavored | 8-pack 1L</t>
        </is>
      </c>
      <c r="C643" s="15" t="inlineStr">
        <is>
          <t>2) Electrolyte beverage (RTD)</t>
        </is>
      </c>
      <c r="D643" s="32">
        <f>'M2 - Electrolyte RTD'!I227</f>
        <v/>
      </c>
      <c r="E643" s="33">
        <f>'M2 - Electrolyte RTD'!J227</f>
        <v/>
      </c>
      <c r="F643" s="31">
        <f>'M2 - Electrolyte RTD'!K227</f>
        <v/>
      </c>
      <c r="G643" s="30">
        <f>'M2 - Electrolyte RTD'!F227</f>
        <v/>
      </c>
      <c r="H643" s="31">
        <f>IF(AND(ISNUMBER('M2 - Electrolyte RTD'!F227),ISNUMBER('M2 - Electrolyte RTD'!K227)),'M2 - Electrolyte RTD'!F227-'M2 - Electrolyte RTD'!K227,"")</f>
        <v/>
      </c>
      <c r="I643" s="15" t="inlineStr">
        <is>
          <t>S&amp;S availability/depth vary by listing and time - confirm live.</t>
        </is>
      </c>
    </row>
    <row r="644" ht="26" customHeight="1">
      <c r="A644" s="15" t="inlineStr">
        <is>
          <t>Pedialyte</t>
        </is>
      </c>
      <c r="B644" s="15" t="inlineStr">
        <is>
          <t>Pedialyte Electrolyte Solution | Unflavored | 12-pack 1L</t>
        </is>
      </c>
      <c r="C644" s="15" t="inlineStr">
        <is>
          <t>2) Electrolyte beverage (RTD)</t>
        </is>
      </c>
      <c r="D644" s="32">
        <f>'M2 - Electrolyte RTD'!I228</f>
        <v/>
      </c>
      <c r="E644" s="33">
        <f>'M2 - Electrolyte RTD'!J228</f>
        <v/>
      </c>
      <c r="F644" s="31">
        <f>'M2 - Electrolyte RTD'!K228</f>
        <v/>
      </c>
      <c r="G644" s="30">
        <f>'M2 - Electrolyte RTD'!F228</f>
        <v/>
      </c>
      <c r="H644" s="31">
        <f>IF(AND(ISNUMBER('M2 - Electrolyte RTD'!F228),ISNUMBER('M2 - Electrolyte RTD'!K228)),'M2 - Electrolyte RTD'!F228-'M2 - Electrolyte RTD'!K228,"")</f>
        <v/>
      </c>
      <c r="I644" s="15" t="inlineStr">
        <is>
          <t>S&amp;S availability/depth vary by listing and time - confirm live.</t>
        </is>
      </c>
    </row>
    <row r="645" ht="26" customHeight="1">
      <c r="A645" s="15" t="inlineStr">
        <is>
          <t>Pedialyte</t>
        </is>
      </c>
      <c r="B645" s="15" t="inlineStr">
        <is>
          <t>Pedialyte Electrolyte Solution | Unflavored | 24-pack 1L</t>
        </is>
      </c>
      <c r="C645" s="15" t="inlineStr">
        <is>
          <t>2) Electrolyte beverage (RTD)</t>
        </is>
      </c>
      <c r="D645" s="32">
        <f>'M2 - Electrolyte RTD'!I229</f>
        <v/>
      </c>
      <c r="E645" s="33">
        <f>'M2 - Electrolyte RTD'!J229</f>
        <v/>
      </c>
      <c r="F645" s="31">
        <f>'M2 - Electrolyte RTD'!K229</f>
        <v/>
      </c>
      <c r="G645" s="30">
        <f>'M2 - Electrolyte RTD'!F229</f>
        <v/>
      </c>
      <c r="H645" s="31">
        <f>IF(AND(ISNUMBER('M2 - Electrolyte RTD'!F229),ISNUMBER('M2 - Electrolyte RTD'!K229)),'M2 - Electrolyte RTD'!F229-'M2 - Electrolyte RTD'!K229,"")</f>
        <v/>
      </c>
      <c r="I645" s="15" t="inlineStr">
        <is>
          <t>S&amp;S availability/depth vary by listing and time - confirm live.</t>
        </is>
      </c>
    </row>
    <row r="646" ht="26" customHeight="1">
      <c r="A646" s="15" t="inlineStr">
        <is>
          <t>Pedialyte</t>
        </is>
      </c>
      <c r="B646" s="15" t="inlineStr">
        <is>
          <t>Pedialyte Electrolyte Solution | Fruit | 8-pack 1L</t>
        </is>
      </c>
      <c r="C646" s="15" t="inlineStr">
        <is>
          <t>2) Electrolyte beverage (RTD)</t>
        </is>
      </c>
      <c r="D646" s="32">
        <f>'M2 - Electrolyte RTD'!I230</f>
        <v/>
      </c>
      <c r="E646" s="33">
        <f>'M2 - Electrolyte RTD'!J230</f>
        <v/>
      </c>
      <c r="F646" s="31">
        <f>'M2 - Electrolyte RTD'!K230</f>
        <v/>
      </c>
      <c r="G646" s="30">
        <f>'M2 - Electrolyte RTD'!F230</f>
        <v/>
      </c>
      <c r="H646" s="31">
        <f>IF(AND(ISNUMBER('M2 - Electrolyte RTD'!F230),ISNUMBER('M2 - Electrolyte RTD'!K230)),'M2 - Electrolyte RTD'!F230-'M2 - Electrolyte RTD'!K230,"")</f>
        <v/>
      </c>
      <c r="I646" s="15" t="inlineStr">
        <is>
          <t>S&amp;S availability/depth vary by listing and time - confirm live.</t>
        </is>
      </c>
    </row>
    <row r="647" ht="26" customHeight="1">
      <c r="A647" s="15" t="inlineStr">
        <is>
          <t>Pedialyte</t>
        </is>
      </c>
      <c r="B647" s="15" t="inlineStr">
        <is>
          <t>Pedialyte Electrolyte Solution | Fruit | 12-pack 1L</t>
        </is>
      </c>
      <c r="C647" s="15" t="inlineStr">
        <is>
          <t>2) Electrolyte beverage (RTD)</t>
        </is>
      </c>
      <c r="D647" s="32">
        <f>'M2 - Electrolyte RTD'!I231</f>
        <v/>
      </c>
      <c r="E647" s="33">
        <f>'M2 - Electrolyte RTD'!J231</f>
        <v/>
      </c>
      <c r="F647" s="31">
        <f>'M2 - Electrolyte RTD'!K231</f>
        <v/>
      </c>
      <c r="G647" s="30">
        <f>'M2 - Electrolyte RTD'!F231</f>
        <v/>
      </c>
      <c r="H647" s="31">
        <f>IF(AND(ISNUMBER('M2 - Electrolyte RTD'!F231),ISNUMBER('M2 - Electrolyte RTD'!K231)),'M2 - Electrolyte RTD'!F231-'M2 - Electrolyte RTD'!K231,"")</f>
        <v/>
      </c>
      <c r="I647" s="15" t="inlineStr">
        <is>
          <t>S&amp;S availability/depth vary by listing and time - confirm live.</t>
        </is>
      </c>
    </row>
    <row r="648" ht="26" customHeight="1">
      <c r="A648" s="15" t="inlineStr">
        <is>
          <t>Pedialyte</t>
        </is>
      </c>
      <c r="B648" s="15" t="inlineStr">
        <is>
          <t>Pedialyte Electrolyte Solution | Fruit | 24-pack 1L</t>
        </is>
      </c>
      <c r="C648" s="15" t="inlineStr">
        <is>
          <t>2) Electrolyte beverage (RTD)</t>
        </is>
      </c>
      <c r="D648" s="32">
        <f>'M2 - Electrolyte RTD'!I232</f>
        <v/>
      </c>
      <c r="E648" s="33">
        <f>'M2 - Electrolyte RTD'!J232</f>
        <v/>
      </c>
      <c r="F648" s="31">
        <f>'M2 - Electrolyte RTD'!K232</f>
        <v/>
      </c>
      <c r="G648" s="30">
        <f>'M2 - Electrolyte RTD'!F232</f>
        <v/>
      </c>
      <c r="H648" s="31">
        <f>IF(AND(ISNUMBER('M2 - Electrolyte RTD'!F232),ISNUMBER('M2 - Electrolyte RTD'!K232)),'M2 - Electrolyte RTD'!F232-'M2 - Electrolyte RTD'!K232,"")</f>
        <v/>
      </c>
      <c r="I648" s="15" t="inlineStr">
        <is>
          <t>S&amp;S availability/depth vary by listing and time - confirm live.</t>
        </is>
      </c>
    </row>
    <row r="649" ht="26" customHeight="1">
      <c r="A649" s="15" t="inlineStr">
        <is>
          <t>Pedialyte</t>
        </is>
      </c>
      <c r="B649" s="15" t="inlineStr">
        <is>
          <t>Pedialyte Electrolyte Solution | Grape | 8-pack 1L</t>
        </is>
      </c>
      <c r="C649" s="15" t="inlineStr">
        <is>
          <t>2) Electrolyte beverage (RTD)</t>
        </is>
      </c>
      <c r="D649" s="32">
        <f>'M2 - Electrolyte RTD'!I233</f>
        <v/>
      </c>
      <c r="E649" s="33">
        <f>'M2 - Electrolyte RTD'!J233</f>
        <v/>
      </c>
      <c r="F649" s="31">
        <f>'M2 - Electrolyte RTD'!K233</f>
        <v/>
      </c>
      <c r="G649" s="30">
        <f>'M2 - Electrolyte RTD'!F233</f>
        <v/>
      </c>
      <c r="H649" s="31">
        <f>IF(AND(ISNUMBER('M2 - Electrolyte RTD'!F233),ISNUMBER('M2 - Electrolyte RTD'!K233)),'M2 - Electrolyte RTD'!F233-'M2 - Electrolyte RTD'!K233,"")</f>
        <v/>
      </c>
      <c r="I649" s="15" t="inlineStr">
        <is>
          <t>S&amp;S availability/depth vary by listing and time - confirm live.</t>
        </is>
      </c>
    </row>
    <row r="650" ht="26" customHeight="1">
      <c r="A650" s="15" t="inlineStr">
        <is>
          <t>Pedialyte</t>
        </is>
      </c>
      <c r="B650" s="15" t="inlineStr">
        <is>
          <t>Pedialyte Electrolyte Solution | Grape | 12-pack 1L</t>
        </is>
      </c>
      <c r="C650" s="15" t="inlineStr">
        <is>
          <t>2) Electrolyte beverage (RTD)</t>
        </is>
      </c>
      <c r="D650" s="32">
        <f>'M2 - Electrolyte RTD'!I234</f>
        <v/>
      </c>
      <c r="E650" s="33">
        <f>'M2 - Electrolyte RTD'!J234</f>
        <v/>
      </c>
      <c r="F650" s="31">
        <f>'M2 - Electrolyte RTD'!K234</f>
        <v/>
      </c>
      <c r="G650" s="30">
        <f>'M2 - Electrolyte RTD'!F234</f>
        <v/>
      </c>
      <c r="H650" s="31">
        <f>IF(AND(ISNUMBER('M2 - Electrolyte RTD'!F234),ISNUMBER('M2 - Electrolyte RTD'!K234)),'M2 - Electrolyte RTD'!F234-'M2 - Electrolyte RTD'!K234,"")</f>
        <v/>
      </c>
      <c r="I650" s="15" t="inlineStr">
        <is>
          <t>S&amp;S availability/depth vary by listing and time - confirm live.</t>
        </is>
      </c>
    </row>
    <row r="651" ht="26" customHeight="1">
      <c r="A651" s="15" t="inlineStr">
        <is>
          <t>Pedialyte</t>
        </is>
      </c>
      <c r="B651" s="15" t="inlineStr">
        <is>
          <t>Pedialyte Electrolyte Solution | Grape | 24-pack 1L</t>
        </is>
      </c>
      <c r="C651" s="15" t="inlineStr">
        <is>
          <t>2) Electrolyte beverage (RTD)</t>
        </is>
      </c>
      <c r="D651" s="32">
        <f>'M2 - Electrolyte RTD'!I235</f>
        <v/>
      </c>
      <c r="E651" s="33">
        <f>'M2 - Electrolyte RTD'!J235</f>
        <v/>
      </c>
      <c r="F651" s="31">
        <f>'M2 - Electrolyte RTD'!K235</f>
        <v/>
      </c>
      <c r="G651" s="30">
        <f>'M2 - Electrolyte RTD'!F235</f>
        <v/>
      </c>
      <c r="H651" s="31">
        <f>IF(AND(ISNUMBER('M2 - Electrolyte RTD'!F235),ISNUMBER('M2 - Electrolyte RTD'!K235)),'M2 - Electrolyte RTD'!F235-'M2 - Electrolyte RTD'!K235,"")</f>
        <v/>
      </c>
      <c r="I651" s="15" t="inlineStr">
        <is>
          <t>S&amp;S availability/depth vary by listing and time - confirm live.</t>
        </is>
      </c>
    </row>
    <row r="652" ht="26" customHeight="1">
      <c r="A652" s="15" t="inlineStr">
        <is>
          <t>Pedialyte</t>
        </is>
      </c>
      <c r="B652" s="15" t="inlineStr">
        <is>
          <t>Pedialyte Electrolyte Solution | Strawberry | 8-pack 1L</t>
        </is>
      </c>
      <c r="C652" s="15" t="inlineStr">
        <is>
          <t>2) Electrolyte beverage (RTD)</t>
        </is>
      </c>
      <c r="D652" s="32">
        <f>'M2 - Electrolyte RTD'!I236</f>
        <v/>
      </c>
      <c r="E652" s="33">
        <f>'M2 - Electrolyte RTD'!J236</f>
        <v/>
      </c>
      <c r="F652" s="31">
        <f>'M2 - Electrolyte RTD'!K236</f>
        <v/>
      </c>
      <c r="G652" s="30">
        <f>'M2 - Electrolyte RTD'!F236</f>
        <v/>
      </c>
      <c r="H652" s="31">
        <f>IF(AND(ISNUMBER('M2 - Electrolyte RTD'!F236),ISNUMBER('M2 - Electrolyte RTD'!K236)),'M2 - Electrolyte RTD'!F236-'M2 - Electrolyte RTD'!K236,"")</f>
        <v/>
      </c>
      <c r="I652" s="15" t="inlineStr">
        <is>
          <t>S&amp;S availability/depth vary by listing and time - confirm live.</t>
        </is>
      </c>
    </row>
    <row r="653" ht="26" customHeight="1">
      <c r="A653" s="15" t="inlineStr">
        <is>
          <t>Pedialyte</t>
        </is>
      </c>
      <c r="B653" s="15" t="inlineStr">
        <is>
          <t>Pedialyte Electrolyte Solution | Strawberry | 12-pack 1L</t>
        </is>
      </c>
      <c r="C653" s="15" t="inlineStr">
        <is>
          <t>2) Electrolyte beverage (RTD)</t>
        </is>
      </c>
      <c r="D653" s="32">
        <f>'M2 - Electrolyte RTD'!I237</f>
        <v/>
      </c>
      <c r="E653" s="33">
        <f>'M2 - Electrolyte RTD'!J237</f>
        <v/>
      </c>
      <c r="F653" s="31">
        <f>'M2 - Electrolyte RTD'!K237</f>
        <v/>
      </c>
      <c r="G653" s="30">
        <f>'M2 - Electrolyte RTD'!F237</f>
        <v/>
      </c>
      <c r="H653" s="31">
        <f>IF(AND(ISNUMBER('M2 - Electrolyte RTD'!F237),ISNUMBER('M2 - Electrolyte RTD'!K237)),'M2 - Electrolyte RTD'!F237-'M2 - Electrolyte RTD'!K237,"")</f>
        <v/>
      </c>
      <c r="I653" s="15" t="inlineStr">
        <is>
          <t>S&amp;S availability/depth vary by listing and time - confirm live.</t>
        </is>
      </c>
    </row>
    <row r="654" ht="26" customHeight="1">
      <c r="A654" s="15" t="inlineStr">
        <is>
          <t>Pedialyte</t>
        </is>
      </c>
      <c r="B654" s="15" t="inlineStr">
        <is>
          <t>Pedialyte Electrolyte Solution | Strawberry | 24-pack 1L</t>
        </is>
      </c>
      <c r="C654" s="15" t="inlineStr">
        <is>
          <t>2) Electrolyte beverage (RTD)</t>
        </is>
      </c>
      <c r="D654" s="32">
        <f>'M2 - Electrolyte RTD'!I238</f>
        <v/>
      </c>
      <c r="E654" s="33">
        <f>'M2 - Electrolyte RTD'!J238</f>
        <v/>
      </c>
      <c r="F654" s="31">
        <f>'M2 - Electrolyte RTD'!K238</f>
        <v/>
      </c>
      <c r="G654" s="30">
        <f>'M2 - Electrolyte RTD'!F238</f>
        <v/>
      </c>
      <c r="H654" s="31">
        <f>IF(AND(ISNUMBER('M2 - Electrolyte RTD'!F238),ISNUMBER('M2 - Electrolyte RTD'!K238)),'M2 - Electrolyte RTD'!F238-'M2 - Electrolyte RTD'!K238,"")</f>
        <v/>
      </c>
      <c r="I654" s="15" t="inlineStr">
        <is>
          <t>S&amp;S availability/depth vary by listing and time - confirm live.</t>
        </is>
      </c>
    </row>
    <row r="655" ht="26" customHeight="1">
      <c r="A655" s="15" t="inlineStr">
        <is>
          <t>Pedialyte</t>
        </is>
      </c>
      <c r="B655" s="15" t="inlineStr">
        <is>
          <t>Pedialyte Electrolyte Solution | Mixed Fruit | 8-pack 1L</t>
        </is>
      </c>
      <c r="C655" s="15" t="inlineStr">
        <is>
          <t>2) Electrolyte beverage (RTD)</t>
        </is>
      </c>
      <c r="D655" s="32">
        <f>'M2 - Electrolyte RTD'!I239</f>
        <v/>
      </c>
      <c r="E655" s="33">
        <f>'M2 - Electrolyte RTD'!J239</f>
        <v/>
      </c>
      <c r="F655" s="31">
        <f>'M2 - Electrolyte RTD'!K239</f>
        <v/>
      </c>
      <c r="G655" s="30">
        <f>'M2 - Electrolyte RTD'!F239</f>
        <v/>
      </c>
      <c r="H655" s="31">
        <f>IF(AND(ISNUMBER('M2 - Electrolyte RTD'!F239),ISNUMBER('M2 - Electrolyte RTD'!K239)),'M2 - Electrolyte RTD'!F239-'M2 - Electrolyte RTD'!K239,"")</f>
        <v/>
      </c>
      <c r="I655" s="15" t="inlineStr">
        <is>
          <t>S&amp;S availability/depth vary by listing and time - confirm live.</t>
        </is>
      </c>
    </row>
    <row r="656" ht="26" customHeight="1">
      <c r="A656" s="15" t="inlineStr">
        <is>
          <t>Pedialyte</t>
        </is>
      </c>
      <c r="B656" s="15" t="inlineStr">
        <is>
          <t>Pedialyte Electrolyte Solution | Mixed Fruit | 12-pack 1L</t>
        </is>
      </c>
      <c r="C656" s="15" t="inlineStr">
        <is>
          <t>2) Electrolyte beverage (RTD)</t>
        </is>
      </c>
      <c r="D656" s="32">
        <f>'M2 - Electrolyte RTD'!I240</f>
        <v/>
      </c>
      <c r="E656" s="33">
        <f>'M2 - Electrolyte RTD'!J240</f>
        <v/>
      </c>
      <c r="F656" s="31">
        <f>'M2 - Electrolyte RTD'!K240</f>
        <v/>
      </c>
      <c r="G656" s="30">
        <f>'M2 - Electrolyte RTD'!F240</f>
        <v/>
      </c>
      <c r="H656" s="31">
        <f>IF(AND(ISNUMBER('M2 - Electrolyte RTD'!F240),ISNUMBER('M2 - Electrolyte RTD'!K240)),'M2 - Electrolyte RTD'!F240-'M2 - Electrolyte RTD'!K240,"")</f>
        <v/>
      </c>
      <c r="I656" s="15" t="inlineStr">
        <is>
          <t>S&amp;S availability/depth vary by listing and time - confirm live.</t>
        </is>
      </c>
    </row>
    <row r="657" ht="26" customHeight="1">
      <c r="A657" s="15" t="inlineStr">
        <is>
          <t>Pedialyte</t>
        </is>
      </c>
      <c r="B657" s="15" t="inlineStr">
        <is>
          <t>Pedialyte Electrolyte Solution | Mixed Fruit | 24-pack 1L</t>
        </is>
      </c>
      <c r="C657" s="15" t="inlineStr">
        <is>
          <t>2) Electrolyte beverage (RTD)</t>
        </is>
      </c>
      <c r="D657" s="32">
        <f>'M2 - Electrolyte RTD'!I241</f>
        <v/>
      </c>
      <c r="E657" s="33">
        <f>'M2 - Electrolyte RTD'!J241</f>
        <v/>
      </c>
      <c r="F657" s="31">
        <f>'M2 - Electrolyte RTD'!K241</f>
        <v/>
      </c>
      <c r="G657" s="30">
        <f>'M2 - Electrolyte RTD'!F241</f>
        <v/>
      </c>
      <c r="H657" s="31">
        <f>IF(AND(ISNUMBER('M2 - Electrolyte RTD'!F241),ISNUMBER('M2 - Electrolyte RTD'!K241)),'M2 - Electrolyte RTD'!F241-'M2 - Electrolyte RTD'!K241,"")</f>
        <v/>
      </c>
      <c r="I657" s="15" t="inlineStr">
        <is>
          <t>S&amp;S availability/depth vary by listing and time - confirm live.</t>
        </is>
      </c>
    </row>
    <row r="658" ht="26" customHeight="1">
      <c r="A658" s="15" t="inlineStr">
        <is>
          <t>Gatorade</t>
        </is>
      </c>
      <c r="B658" s="15" t="inlineStr">
        <is>
          <t>Gatorlyte Rapid Rehydration | Orange | single 591mL</t>
        </is>
      </c>
      <c r="C658" s="15" t="inlineStr">
        <is>
          <t>2) Electrolyte beverage (RTD)</t>
        </is>
      </c>
      <c r="D658" s="32">
        <f>'M2 - Electrolyte RTD'!I242</f>
        <v/>
      </c>
      <c r="E658" s="33">
        <f>'M2 - Electrolyte RTD'!J242</f>
        <v/>
      </c>
      <c r="F658" s="31">
        <f>'M2 - Electrolyte RTD'!K242</f>
        <v/>
      </c>
      <c r="G658" s="30">
        <f>'M2 - Electrolyte RTD'!F242</f>
        <v/>
      </c>
      <c r="H658" s="31">
        <f>IF(AND(ISNUMBER('M2 - Electrolyte RTD'!F242),ISNUMBER('M2 - Electrolyte RTD'!K242)),'M2 - Electrolyte RTD'!F242-'M2 - Electrolyte RTD'!K242,"")</f>
        <v/>
      </c>
      <c r="I658" s="15" t="inlineStr">
        <is>
          <t>S&amp;S availability/depth vary by listing and time - confirm live.</t>
        </is>
      </c>
    </row>
    <row r="659" ht="26" customHeight="1">
      <c r="A659" s="15" t="inlineStr">
        <is>
          <t>Gatorade</t>
        </is>
      </c>
      <c r="B659" s="15" t="inlineStr">
        <is>
          <t>Gatorlyte Rapid Rehydration | Orange | 6-pack 591mL</t>
        </is>
      </c>
      <c r="C659" s="15" t="inlineStr">
        <is>
          <t>2) Electrolyte beverage (RTD)</t>
        </is>
      </c>
      <c r="D659" s="32">
        <f>'M2 - Electrolyte RTD'!I243</f>
        <v/>
      </c>
      <c r="E659" s="33">
        <f>'M2 - Electrolyte RTD'!J243</f>
        <v/>
      </c>
      <c r="F659" s="31">
        <f>'M2 - Electrolyte RTD'!K243</f>
        <v/>
      </c>
      <c r="G659" s="30">
        <f>'M2 - Electrolyte RTD'!F243</f>
        <v/>
      </c>
      <c r="H659" s="31">
        <f>IF(AND(ISNUMBER('M2 - Electrolyte RTD'!F243),ISNUMBER('M2 - Electrolyte RTD'!K243)),'M2 - Electrolyte RTD'!F243-'M2 - Electrolyte RTD'!K243,"")</f>
        <v/>
      </c>
      <c r="I659" s="15" t="inlineStr">
        <is>
          <t>S&amp;S availability/depth vary by listing and time - confirm live.</t>
        </is>
      </c>
    </row>
    <row r="660" ht="26" customHeight="1">
      <c r="A660" s="15" t="inlineStr">
        <is>
          <t>Gatorade</t>
        </is>
      </c>
      <c r="B660" s="15" t="inlineStr">
        <is>
          <t>Gatorlyte Rapid Rehydration | Orange | 12-pack 591mL</t>
        </is>
      </c>
      <c r="C660" s="15" t="inlineStr">
        <is>
          <t>2) Electrolyte beverage (RTD)</t>
        </is>
      </c>
      <c r="D660" s="32">
        <f>'M2 - Electrolyte RTD'!I244</f>
        <v/>
      </c>
      <c r="E660" s="33">
        <f>'M2 - Electrolyte RTD'!J244</f>
        <v/>
      </c>
      <c r="F660" s="31">
        <f>'M2 - Electrolyte RTD'!K244</f>
        <v/>
      </c>
      <c r="G660" s="30">
        <f>'M2 - Electrolyte RTD'!F244</f>
        <v/>
      </c>
      <c r="H660" s="31">
        <f>IF(AND(ISNUMBER('M2 - Electrolyte RTD'!F244),ISNUMBER('M2 - Electrolyte RTD'!K244)),'M2 - Electrolyte RTD'!F244-'M2 - Electrolyte RTD'!K244,"")</f>
        <v/>
      </c>
      <c r="I660" s="15" t="inlineStr">
        <is>
          <t>S&amp;S availability/depth vary by listing and time - confirm live.</t>
        </is>
      </c>
    </row>
    <row r="661" ht="26" customHeight="1">
      <c r="A661" s="15" t="inlineStr">
        <is>
          <t>Gatorade</t>
        </is>
      </c>
      <c r="B661" s="15" t="inlineStr">
        <is>
          <t>Gatorlyte Rapid Rehydration | Orange | 24-pack 591mL</t>
        </is>
      </c>
      <c r="C661" s="15" t="inlineStr">
        <is>
          <t>2) Electrolyte beverage (RTD)</t>
        </is>
      </c>
      <c r="D661" s="32">
        <f>'M2 - Electrolyte RTD'!I245</f>
        <v/>
      </c>
      <c r="E661" s="33">
        <f>'M2 - Electrolyte RTD'!J245</f>
        <v/>
      </c>
      <c r="F661" s="31">
        <f>'M2 - Electrolyte RTD'!K245</f>
        <v/>
      </c>
      <c r="G661" s="30">
        <f>'M2 - Electrolyte RTD'!F245</f>
        <v/>
      </c>
      <c r="H661" s="31">
        <f>IF(AND(ISNUMBER('M2 - Electrolyte RTD'!F245),ISNUMBER('M2 - Electrolyte RTD'!K245)),'M2 - Electrolyte RTD'!F245-'M2 - Electrolyte RTD'!K245,"")</f>
        <v/>
      </c>
      <c r="I661" s="15" t="inlineStr">
        <is>
          <t>S&amp;S availability/depth vary by listing and time - confirm live.</t>
        </is>
      </c>
    </row>
    <row r="662" ht="26" customHeight="1">
      <c r="A662" s="15" t="inlineStr">
        <is>
          <t>Gatorade</t>
        </is>
      </c>
      <c r="B662" s="15" t="inlineStr">
        <is>
          <t>Gatorlyte Rapid Rehydration | Cherry Lime | single 591mL</t>
        </is>
      </c>
      <c r="C662" s="15" t="inlineStr">
        <is>
          <t>2) Electrolyte beverage (RTD)</t>
        </is>
      </c>
      <c r="D662" s="32">
        <f>'M2 - Electrolyte RTD'!I246</f>
        <v/>
      </c>
      <c r="E662" s="33">
        <f>'M2 - Electrolyte RTD'!J246</f>
        <v/>
      </c>
      <c r="F662" s="31">
        <f>'M2 - Electrolyte RTD'!K246</f>
        <v/>
      </c>
      <c r="G662" s="30">
        <f>'M2 - Electrolyte RTD'!F246</f>
        <v/>
      </c>
      <c r="H662" s="31">
        <f>IF(AND(ISNUMBER('M2 - Electrolyte RTD'!F246),ISNUMBER('M2 - Electrolyte RTD'!K246)),'M2 - Electrolyte RTD'!F246-'M2 - Electrolyte RTD'!K246,"")</f>
        <v/>
      </c>
      <c r="I662" s="15" t="inlineStr">
        <is>
          <t>S&amp;S availability/depth vary by listing and time - confirm live.</t>
        </is>
      </c>
    </row>
    <row r="663" ht="26" customHeight="1">
      <c r="A663" s="15" t="inlineStr">
        <is>
          <t>Gatorade</t>
        </is>
      </c>
      <c r="B663" s="15" t="inlineStr">
        <is>
          <t>Gatorlyte Rapid Rehydration | Cherry Lime | 6-pack 591mL</t>
        </is>
      </c>
      <c r="C663" s="15" t="inlineStr">
        <is>
          <t>2) Electrolyte beverage (RTD)</t>
        </is>
      </c>
      <c r="D663" s="32">
        <f>'M2 - Electrolyte RTD'!I247</f>
        <v/>
      </c>
      <c r="E663" s="33">
        <f>'M2 - Electrolyte RTD'!J247</f>
        <v/>
      </c>
      <c r="F663" s="31">
        <f>'M2 - Electrolyte RTD'!K247</f>
        <v/>
      </c>
      <c r="G663" s="30">
        <f>'M2 - Electrolyte RTD'!F247</f>
        <v/>
      </c>
      <c r="H663" s="31">
        <f>IF(AND(ISNUMBER('M2 - Electrolyte RTD'!F247),ISNUMBER('M2 - Electrolyte RTD'!K247)),'M2 - Electrolyte RTD'!F247-'M2 - Electrolyte RTD'!K247,"")</f>
        <v/>
      </c>
      <c r="I663" s="15" t="inlineStr">
        <is>
          <t>S&amp;S availability/depth vary by listing and time - confirm live.</t>
        </is>
      </c>
    </row>
    <row r="664" ht="26" customHeight="1">
      <c r="A664" s="15" t="inlineStr">
        <is>
          <t>Gatorade</t>
        </is>
      </c>
      <c r="B664" s="15" t="inlineStr">
        <is>
          <t>Gatorlyte Rapid Rehydration | Cherry Lime | 12-pack 591mL</t>
        </is>
      </c>
      <c r="C664" s="15" t="inlineStr">
        <is>
          <t>2) Electrolyte beverage (RTD)</t>
        </is>
      </c>
      <c r="D664" s="32">
        <f>'M2 - Electrolyte RTD'!I248</f>
        <v/>
      </c>
      <c r="E664" s="33">
        <f>'M2 - Electrolyte RTD'!J248</f>
        <v/>
      </c>
      <c r="F664" s="31">
        <f>'M2 - Electrolyte RTD'!K248</f>
        <v/>
      </c>
      <c r="G664" s="30">
        <f>'M2 - Electrolyte RTD'!F248</f>
        <v/>
      </c>
      <c r="H664" s="31">
        <f>IF(AND(ISNUMBER('M2 - Electrolyte RTD'!F248),ISNUMBER('M2 - Electrolyte RTD'!K248)),'M2 - Electrolyte RTD'!F248-'M2 - Electrolyte RTD'!K248,"")</f>
        <v/>
      </c>
      <c r="I664" s="15" t="inlineStr">
        <is>
          <t>S&amp;S availability/depth vary by listing and time - confirm live.</t>
        </is>
      </c>
    </row>
    <row r="665" ht="26" customHeight="1">
      <c r="A665" s="15" t="inlineStr">
        <is>
          <t>Gatorade</t>
        </is>
      </c>
      <c r="B665" s="15" t="inlineStr">
        <is>
          <t>Gatorlyte Rapid Rehydration | Cherry Lime | 24-pack 591mL</t>
        </is>
      </c>
      <c r="C665" s="15" t="inlineStr">
        <is>
          <t>2) Electrolyte beverage (RTD)</t>
        </is>
      </c>
      <c r="D665" s="32">
        <f>'M2 - Electrolyte RTD'!I249</f>
        <v/>
      </c>
      <c r="E665" s="33">
        <f>'M2 - Electrolyte RTD'!J249</f>
        <v/>
      </c>
      <c r="F665" s="31">
        <f>'M2 - Electrolyte RTD'!K249</f>
        <v/>
      </c>
      <c r="G665" s="30">
        <f>'M2 - Electrolyte RTD'!F249</f>
        <v/>
      </c>
      <c r="H665" s="31">
        <f>IF(AND(ISNUMBER('M2 - Electrolyte RTD'!F249),ISNUMBER('M2 - Electrolyte RTD'!K249)),'M2 - Electrolyte RTD'!F249-'M2 - Electrolyte RTD'!K249,"")</f>
        <v/>
      </c>
      <c r="I665" s="15" t="inlineStr">
        <is>
          <t>S&amp;S availability/depth vary by listing and time - confirm live.</t>
        </is>
      </c>
    </row>
    <row r="666" ht="26" customHeight="1">
      <c r="A666" s="15" t="inlineStr">
        <is>
          <t>Gatorade</t>
        </is>
      </c>
      <c r="B666" s="15" t="inlineStr">
        <is>
          <t>Gatorlyte Rapid Rehydration | Glacier Cherry | single 591mL</t>
        </is>
      </c>
      <c r="C666" s="15" t="inlineStr">
        <is>
          <t>2) Electrolyte beverage (RTD)</t>
        </is>
      </c>
      <c r="D666" s="32">
        <f>'M2 - Electrolyte RTD'!I250</f>
        <v/>
      </c>
      <c r="E666" s="33">
        <f>'M2 - Electrolyte RTD'!J250</f>
        <v/>
      </c>
      <c r="F666" s="31">
        <f>'M2 - Electrolyte RTD'!K250</f>
        <v/>
      </c>
      <c r="G666" s="30">
        <f>'M2 - Electrolyte RTD'!F250</f>
        <v/>
      </c>
      <c r="H666" s="31">
        <f>IF(AND(ISNUMBER('M2 - Electrolyte RTD'!F250),ISNUMBER('M2 - Electrolyte RTD'!K250)),'M2 - Electrolyte RTD'!F250-'M2 - Electrolyte RTD'!K250,"")</f>
        <v/>
      </c>
      <c r="I666" s="15" t="inlineStr">
        <is>
          <t>S&amp;S availability/depth vary by listing and time - confirm live.</t>
        </is>
      </c>
    </row>
    <row r="667" ht="26" customHeight="1">
      <c r="A667" s="15" t="inlineStr">
        <is>
          <t>Gatorade</t>
        </is>
      </c>
      <c r="B667" s="15" t="inlineStr">
        <is>
          <t>Gatorlyte Rapid Rehydration | Glacier Cherry | 6-pack 591mL</t>
        </is>
      </c>
      <c r="C667" s="15" t="inlineStr">
        <is>
          <t>2) Electrolyte beverage (RTD)</t>
        </is>
      </c>
      <c r="D667" s="32">
        <f>'M2 - Electrolyte RTD'!I251</f>
        <v/>
      </c>
      <c r="E667" s="33">
        <f>'M2 - Electrolyte RTD'!J251</f>
        <v/>
      </c>
      <c r="F667" s="31">
        <f>'M2 - Electrolyte RTD'!K251</f>
        <v/>
      </c>
      <c r="G667" s="30">
        <f>'M2 - Electrolyte RTD'!F251</f>
        <v/>
      </c>
      <c r="H667" s="31">
        <f>IF(AND(ISNUMBER('M2 - Electrolyte RTD'!F251),ISNUMBER('M2 - Electrolyte RTD'!K251)),'M2 - Electrolyte RTD'!F251-'M2 - Electrolyte RTD'!K251,"")</f>
        <v/>
      </c>
      <c r="I667" s="15" t="inlineStr">
        <is>
          <t>S&amp;S availability/depth vary by listing and time - confirm live.</t>
        </is>
      </c>
    </row>
    <row r="668" ht="26" customHeight="1">
      <c r="A668" s="15" t="inlineStr">
        <is>
          <t>Gatorade</t>
        </is>
      </c>
      <c r="B668" s="15" t="inlineStr">
        <is>
          <t>Gatorlyte Rapid Rehydration | Glacier Cherry | 12-pack 591mL</t>
        </is>
      </c>
      <c r="C668" s="15" t="inlineStr">
        <is>
          <t>2) Electrolyte beverage (RTD)</t>
        </is>
      </c>
      <c r="D668" s="32">
        <f>'M2 - Electrolyte RTD'!I252</f>
        <v/>
      </c>
      <c r="E668" s="33">
        <f>'M2 - Electrolyte RTD'!J252</f>
        <v/>
      </c>
      <c r="F668" s="31">
        <f>'M2 - Electrolyte RTD'!K252</f>
        <v/>
      </c>
      <c r="G668" s="30">
        <f>'M2 - Electrolyte RTD'!F252</f>
        <v/>
      </c>
      <c r="H668" s="31">
        <f>IF(AND(ISNUMBER('M2 - Electrolyte RTD'!F252),ISNUMBER('M2 - Electrolyte RTD'!K252)),'M2 - Electrolyte RTD'!F252-'M2 - Electrolyte RTD'!K252,"")</f>
        <v/>
      </c>
      <c r="I668" s="15" t="inlineStr">
        <is>
          <t>S&amp;S availability/depth vary by listing and time - confirm live.</t>
        </is>
      </c>
    </row>
    <row r="669" ht="26" customHeight="1">
      <c r="A669" s="15" t="inlineStr">
        <is>
          <t>Gatorade</t>
        </is>
      </c>
      <c r="B669" s="15" t="inlineStr">
        <is>
          <t>Gatorlyte Rapid Rehydration | Glacier Cherry | 24-pack 591mL</t>
        </is>
      </c>
      <c r="C669" s="15" t="inlineStr">
        <is>
          <t>2) Electrolyte beverage (RTD)</t>
        </is>
      </c>
      <c r="D669" s="32">
        <f>'M2 - Electrolyte RTD'!I253</f>
        <v/>
      </c>
      <c r="E669" s="33">
        <f>'M2 - Electrolyte RTD'!J253</f>
        <v/>
      </c>
      <c r="F669" s="31">
        <f>'M2 - Electrolyte RTD'!K253</f>
        <v/>
      </c>
      <c r="G669" s="30">
        <f>'M2 - Electrolyte RTD'!F253</f>
        <v/>
      </c>
      <c r="H669" s="31">
        <f>IF(AND(ISNUMBER('M2 - Electrolyte RTD'!F253),ISNUMBER('M2 - Electrolyte RTD'!K253)),'M2 - Electrolyte RTD'!F253-'M2 - Electrolyte RTD'!K253,"")</f>
        <v/>
      </c>
      <c r="I669" s="15" t="inlineStr">
        <is>
          <t>S&amp;S availability/depth vary by listing and time - confirm live.</t>
        </is>
      </c>
    </row>
    <row r="670" ht="26" customHeight="1">
      <c r="A670" s="15" t="inlineStr">
        <is>
          <t>Gatorade</t>
        </is>
      </c>
      <c r="B670" s="15" t="inlineStr">
        <is>
          <t>Gatorlyte Rapid Rehydration | Strawberry Kiwi | single 591mL</t>
        </is>
      </c>
      <c r="C670" s="15" t="inlineStr">
        <is>
          <t>2) Electrolyte beverage (RTD)</t>
        </is>
      </c>
      <c r="D670" s="32">
        <f>'M2 - Electrolyte RTD'!I254</f>
        <v/>
      </c>
      <c r="E670" s="33">
        <f>'M2 - Electrolyte RTD'!J254</f>
        <v/>
      </c>
      <c r="F670" s="31">
        <f>'M2 - Electrolyte RTD'!K254</f>
        <v/>
      </c>
      <c r="G670" s="30">
        <f>'M2 - Electrolyte RTD'!F254</f>
        <v/>
      </c>
      <c r="H670" s="31">
        <f>IF(AND(ISNUMBER('M2 - Electrolyte RTD'!F254),ISNUMBER('M2 - Electrolyte RTD'!K254)),'M2 - Electrolyte RTD'!F254-'M2 - Electrolyte RTD'!K254,"")</f>
        <v/>
      </c>
      <c r="I670" s="15" t="inlineStr">
        <is>
          <t>S&amp;S availability/depth vary by listing and time - confirm live.</t>
        </is>
      </c>
    </row>
    <row r="671" ht="26" customHeight="1">
      <c r="A671" s="15" t="inlineStr">
        <is>
          <t>Gatorade</t>
        </is>
      </c>
      <c r="B671" s="15" t="inlineStr">
        <is>
          <t>Gatorlyte Rapid Rehydration | Strawberry Kiwi | 6-pack 591mL</t>
        </is>
      </c>
      <c r="C671" s="15" t="inlineStr">
        <is>
          <t>2) Electrolyte beverage (RTD)</t>
        </is>
      </c>
      <c r="D671" s="32">
        <f>'M2 - Electrolyte RTD'!I255</f>
        <v/>
      </c>
      <c r="E671" s="33">
        <f>'M2 - Electrolyte RTD'!J255</f>
        <v/>
      </c>
      <c r="F671" s="31">
        <f>'M2 - Electrolyte RTD'!K255</f>
        <v/>
      </c>
      <c r="G671" s="30">
        <f>'M2 - Electrolyte RTD'!F255</f>
        <v/>
      </c>
      <c r="H671" s="31">
        <f>IF(AND(ISNUMBER('M2 - Electrolyte RTD'!F255),ISNUMBER('M2 - Electrolyte RTD'!K255)),'M2 - Electrolyte RTD'!F255-'M2 - Electrolyte RTD'!K255,"")</f>
        <v/>
      </c>
      <c r="I671" s="15" t="inlineStr">
        <is>
          <t>S&amp;S availability/depth vary by listing and time - confirm live.</t>
        </is>
      </c>
    </row>
    <row r="672" ht="26" customHeight="1">
      <c r="A672" s="15" t="inlineStr">
        <is>
          <t>Gatorade</t>
        </is>
      </c>
      <c r="B672" s="15" t="inlineStr">
        <is>
          <t>Gatorlyte Rapid Rehydration | Strawberry Kiwi | 12-pack 591mL</t>
        </is>
      </c>
      <c r="C672" s="15" t="inlineStr">
        <is>
          <t>2) Electrolyte beverage (RTD)</t>
        </is>
      </c>
      <c r="D672" s="32">
        <f>'M2 - Electrolyte RTD'!I256</f>
        <v/>
      </c>
      <c r="E672" s="33">
        <f>'M2 - Electrolyte RTD'!J256</f>
        <v/>
      </c>
      <c r="F672" s="31">
        <f>'M2 - Electrolyte RTD'!K256</f>
        <v/>
      </c>
      <c r="G672" s="30">
        <f>'M2 - Electrolyte RTD'!F256</f>
        <v/>
      </c>
      <c r="H672" s="31">
        <f>IF(AND(ISNUMBER('M2 - Electrolyte RTD'!F256),ISNUMBER('M2 - Electrolyte RTD'!K256)),'M2 - Electrolyte RTD'!F256-'M2 - Electrolyte RTD'!K256,"")</f>
        <v/>
      </c>
      <c r="I672" s="15" t="inlineStr">
        <is>
          <t>S&amp;S availability/depth vary by listing and time - confirm live.</t>
        </is>
      </c>
    </row>
    <row r="673" ht="26" customHeight="1">
      <c r="A673" s="15" t="inlineStr">
        <is>
          <t>Gatorade</t>
        </is>
      </c>
      <c r="B673" s="15" t="inlineStr">
        <is>
          <t>Gatorlyte Rapid Rehydration | Strawberry Kiwi | 24-pack 591mL</t>
        </is>
      </c>
      <c r="C673" s="15" t="inlineStr">
        <is>
          <t>2) Electrolyte beverage (RTD)</t>
        </is>
      </c>
      <c r="D673" s="32">
        <f>'M2 - Electrolyte RTD'!I257</f>
        <v/>
      </c>
      <c r="E673" s="33">
        <f>'M2 - Electrolyte RTD'!J257</f>
        <v/>
      </c>
      <c r="F673" s="31">
        <f>'M2 - Electrolyte RTD'!K257</f>
        <v/>
      </c>
      <c r="G673" s="30">
        <f>'M2 - Electrolyte RTD'!F257</f>
        <v/>
      </c>
      <c r="H673" s="31">
        <f>IF(AND(ISNUMBER('M2 - Electrolyte RTD'!F257),ISNUMBER('M2 - Electrolyte RTD'!K257)),'M2 - Electrolyte RTD'!F257-'M2 - Electrolyte RTD'!K257,"")</f>
        <v/>
      </c>
      <c r="I673" s="15" t="inlineStr">
        <is>
          <t>S&amp;S availability/depth vary by listing and time - confirm live.</t>
        </is>
      </c>
    </row>
    <row r="674" ht="26" customHeight="1">
      <c r="A674" s="15" t="inlineStr">
        <is>
          <t>Vita Coco</t>
        </is>
      </c>
      <c r="B674" s="15" t="inlineStr">
        <is>
          <t>Vita Coco Pure Coconut Water | Original | single 330mL</t>
        </is>
      </c>
      <c r="C674" s="15" t="inlineStr">
        <is>
          <t>2) Electrolyte beverage (RTD)</t>
        </is>
      </c>
      <c r="D674" s="32">
        <f>'M2 - Electrolyte RTD'!I258</f>
        <v/>
      </c>
      <c r="E674" s="33">
        <f>'M2 - Electrolyte RTD'!J258</f>
        <v/>
      </c>
      <c r="F674" s="31">
        <f>'M2 - Electrolyte RTD'!K258</f>
        <v/>
      </c>
      <c r="G674" s="30">
        <f>'M2 - Electrolyte RTD'!F258</f>
        <v/>
      </c>
      <c r="H674" s="31">
        <f>IF(AND(ISNUMBER('M2 - Electrolyte RTD'!F258),ISNUMBER('M2 - Electrolyte RTD'!K258)),'M2 - Electrolyte RTD'!F258-'M2 - Electrolyte RTD'!K258,"")</f>
        <v/>
      </c>
      <c r="I674" s="15" t="inlineStr">
        <is>
          <t>S&amp;S availability/depth vary by listing and time - confirm live.</t>
        </is>
      </c>
    </row>
    <row r="675" ht="26" customHeight="1">
      <c r="A675" s="15" t="inlineStr">
        <is>
          <t>Vita Coco</t>
        </is>
      </c>
      <c r="B675" s="15" t="inlineStr">
        <is>
          <t>Vita Coco Pure Coconut Water | Original | 8-pack 330mL</t>
        </is>
      </c>
      <c r="C675" s="15" t="inlineStr">
        <is>
          <t>2) Electrolyte beverage (RTD)</t>
        </is>
      </c>
      <c r="D675" s="32">
        <f>'M2 - Electrolyte RTD'!I259</f>
        <v/>
      </c>
      <c r="E675" s="33">
        <f>'M2 - Electrolyte RTD'!J259</f>
        <v/>
      </c>
      <c r="F675" s="31">
        <f>'M2 - Electrolyte RTD'!K259</f>
        <v/>
      </c>
      <c r="G675" s="30">
        <f>'M2 - Electrolyte RTD'!F259</f>
        <v/>
      </c>
      <c r="H675" s="31">
        <f>IF(AND(ISNUMBER('M2 - Electrolyte RTD'!F259),ISNUMBER('M2 - Electrolyte RTD'!K259)),'M2 - Electrolyte RTD'!F259-'M2 - Electrolyte RTD'!K259,"")</f>
        <v/>
      </c>
      <c r="I675" s="15" t="inlineStr">
        <is>
          <t>S&amp;S availability/depth vary by listing and time - confirm live.</t>
        </is>
      </c>
    </row>
    <row r="676" ht="26" customHeight="1">
      <c r="A676" s="15" t="inlineStr">
        <is>
          <t>Vita Coco</t>
        </is>
      </c>
      <c r="B676" s="15" t="inlineStr">
        <is>
          <t>Vita Coco Pure Coconut Water | Original | 12-pack 330mL</t>
        </is>
      </c>
      <c r="C676" s="15" t="inlineStr">
        <is>
          <t>2) Electrolyte beverage (RTD)</t>
        </is>
      </c>
      <c r="D676" s="32">
        <f>'M2 - Electrolyte RTD'!I260</f>
        <v/>
      </c>
      <c r="E676" s="33">
        <f>'M2 - Electrolyte RTD'!J260</f>
        <v/>
      </c>
      <c r="F676" s="31">
        <f>'M2 - Electrolyte RTD'!K260</f>
        <v/>
      </c>
      <c r="G676" s="30">
        <f>'M2 - Electrolyte RTD'!F260</f>
        <v/>
      </c>
      <c r="H676" s="31">
        <f>IF(AND(ISNUMBER('M2 - Electrolyte RTD'!F260),ISNUMBER('M2 - Electrolyte RTD'!K260)),'M2 - Electrolyte RTD'!F260-'M2 - Electrolyte RTD'!K260,"")</f>
        <v/>
      </c>
      <c r="I676" s="15" t="inlineStr">
        <is>
          <t>S&amp;S availability/depth vary by listing and time - confirm live.</t>
        </is>
      </c>
    </row>
    <row r="677" ht="26" customHeight="1">
      <c r="A677" s="15" t="inlineStr">
        <is>
          <t>Vita Coco</t>
        </is>
      </c>
      <c r="B677" s="15" t="inlineStr">
        <is>
          <t>Vita Coco Pure Coconut Water | Original | 15-pack 330mL</t>
        </is>
      </c>
      <c r="C677" s="15" t="inlineStr">
        <is>
          <t>2) Electrolyte beverage (RTD)</t>
        </is>
      </c>
      <c r="D677" s="32">
        <f>'M2 - Electrolyte RTD'!I261</f>
        <v/>
      </c>
      <c r="E677" s="33">
        <f>'M2 - Electrolyte RTD'!J261</f>
        <v/>
      </c>
      <c r="F677" s="31">
        <f>'M2 - Electrolyte RTD'!K261</f>
        <v/>
      </c>
      <c r="G677" s="30">
        <f>'M2 - Electrolyte RTD'!F261</f>
        <v/>
      </c>
      <c r="H677" s="31">
        <f>IF(AND(ISNUMBER('M2 - Electrolyte RTD'!F261),ISNUMBER('M2 - Electrolyte RTD'!K261)),'M2 - Electrolyte RTD'!F261-'M2 - Electrolyte RTD'!K261,"")</f>
        <v/>
      </c>
      <c r="I677" s="15" t="inlineStr">
        <is>
          <t>S&amp;S availability/depth vary by listing and time - confirm live.</t>
        </is>
      </c>
    </row>
    <row r="678" ht="26" customHeight="1">
      <c r="A678" s="15" t="inlineStr">
        <is>
          <t>Vita Coco</t>
        </is>
      </c>
      <c r="B678" s="15" t="inlineStr">
        <is>
          <t>Vita Coco Pure Coconut Water | Original | 18-pack 330mL</t>
        </is>
      </c>
      <c r="C678" s="15" t="inlineStr">
        <is>
          <t>2) Electrolyte beverage (RTD)</t>
        </is>
      </c>
      <c r="D678" s="32">
        <f>'M2 - Electrolyte RTD'!I262</f>
        <v/>
      </c>
      <c r="E678" s="33">
        <f>'M2 - Electrolyte RTD'!J262</f>
        <v/>
      </c>
      <c r="F678" s="31">
        <f>'M2 - Electrolyte RTD'!K262</f>
        <v/>
      </c>
      <c r="G678" s="30">
        <f>'M2 - Electrolyte RTD'!F262</f>
        <v/>
      </c>
      <c r="H678" s="31">
        <f>IF(AND(ISNUMBER('M2 - Electrolyte RTD'!F262),ISNUMBER('M2 - Electrolyte RTD'!K262)),'M2 - Electrolyte RTD'!F262-'M2 - Electrolyte RTD'!K262,"")</f>
        <v/>
      </c>
      <c r="I678" s="15" t="inlineStr">
        <is>
          <t>S&amp;S availability/depth vary by listing and time - confirm live.</t>
        </is>
      </c>
    </row>
    <row r="679" ht="26" customHeight="1">
      <c r="A679" s="15" t="inlineStr">
        <is>
          <t>Vita Coco</t>
        </is>
      </c>
      <c r="B679" s="15" t="inlineStr">
        <is>
          <t>Vita Coco Pure Coconut Water | Original | 24-pack 330mL</t>
        </is>
      </c>
      <c r="C679" s="15" t="inlineStr">
        <is>
          <t>2) Electrolyte beverage (RTD)</t>
        </is>
      </c>
      <c r="D679" s="32">
        <f>'M2 - Electrolyte RTD'!I263</f>
        <v/>
      </c>
      <c r="E679" s="33">
        <f>'M2 - Electrolyte RTD'!J263</f>
        <v/>
      </c>
      <c r="F679" s="31">
        <f>'M2 - Electrolyte RTD'!K263</f>
        <v/>
      </c>
      <c r="G679" s="30">
        <f>'M2 - Electrolyte RTD'!F263</f>
        <v/>
      </c>
      <c r="H679" s="31">
        <f>IF(AND(ISNUMBER('M2 - Electrolyte RTD'!F263),ISNUMBER('M2 - Electrolyte RTD'!K263)),'M2 - Electrolyte RTD'!F263-'M2 - Electrolyte RTD'!K263,"")</f>
        <v/>
      </c>
      <c r="I679" s="15" t="inlineStr">
        <is>
          <t>S&amp;S availability/depth vary by listing and time - confirm live.</t>
        </is>
      </c>
    </row>
    <row r="680" ht="26" customHeight="1">
      <c r="A680" s="15" t="inlineStr">
        <is>
          <t>Vita Coco</t>
        </is>
      </c>
      <c r="B680" s="15" t="inlineStr">
        <is>
          <t>Vita Coco Pure Coconut Water | Pineapple | single 330mL</t>
        </is>
      </c>
      <c r="C680" s="15" t="inlineStr">
        <is>
          <t>2) Electrolyte beverage (RTD)</t>
        </is>
      </c>
      <c r="D680" s="32">
        <f>'M2 - Electrolyte RTD'!I264</f>
        <v/>
      </c>
      <c r="E680" s="33">
        <f>'M2 - Electrolyte RTD'!J264</f>
        <v/>
      </c>
      <c r="F680" s="31">
        <f>'M2 - Electrolyte RTD'!K264</f>
        <v/>
      </c>
      <c r="G680" s="30">
        <f>'M2 - Electrolyte RTD'!F264</f>
        <v/>
      </c>
      <c r="H680" s="31">
        <f>IF(AND(ISNUMBER('M2 - Electrolyte RTD'!F264),ISNUMBER('M2 - Electrolyte RTD'!K264)),'M2 - Electrolyte RTD'!F264-'M2 - Electrolyte RTD'!K264,"")</f>
        <v/>
      </c>
      <c r="I680" s="15" t="inlineStr">
        <is>
          <t>S&amp;S availability/depth vary by listing and time - confirm live.</t>
        </is>
      </c>
    </row>
    <row r="681" ht="26" customHeight="1">
      <c r="A681" s="15" t="inlineStr">
        <is>
          <t>Vita Coco</t>
        </is>
      </c>
      <c r="B681" s="15" t="inlineStr">
        <is>
          <t>Vita Coco Pure Coconut Water | Pineapple | 8-pack 330mL</t>
        </is>
      </c>
      <c r="C681" s="15" t="inlineStr">
        <is>
          <t>2) Electrolyte beverage (RTD)</t>
        </is>
      </c>
      <c r="D681" s="32">
        <f>'M2 - Electrolyte RTD'!I265</f>
        <v/>
      </c>
      <c r="E681" s="33">
        <f>'M2 - Electrolyte RTD'!J265</f>
        <v/>
      </c>
      <c r="F681" s="31">
        <f>'M2 - Electrolyte RTD'!K265</f>
        <v/>
      </c>
      <c r="G681" s="30">
        <f>'M2 - Electrolyte RTD'!F265</f>
        <v/>
      </c>
      <c r="H681" s="31">
        <f>IF(AND(ISNUMBER('M2 - Electrolyte RTD'!F265),ISNUMBER('M2 - Electrolyte RTD'!K265)),'M2 - Electrolyte RTD'!F265-'M2 - Electrolyte RTD'!K265,"")</f>
        <v/>
      </c>
      <c r="I681" s="15" t="inlineStr">
        <is>
          <t>S&amp;S availability/depth vary by listing and time - confirm live.</t>
        </is>
      </c>
    </row>
    <row r="682" ht="26" customHeight="1">
      <c r="A682" s="15" t="inlineStr">
        <is>
          <t>Vita Coco</t>
        </is>
      </c>
      <c r="B682" s="15" t="inlineStr">
        <is>
          <t>Vita Coco Pure Coconut Water | Pineapple | 12-pack 330mL</t>
        </is>
      </c>
      <c r="C682" s="15" t="inlineStr">
        <is>
          <t>2) Electrolyte beverage (RTD)</t>
        </is>
      </c>
      <c r="D682" s="32">
        <f>'M2 - Electrolyte RTD'!I266</f>
        <v/>
      </c>
      <c r="E682" s="33">
        <f>'M2 - Electrolyte RTD'!J266</f>
        <v/>
      </c>
      <c r="F682" s="31">
        <f>'M2 - Electrolyte RTD'!K266</f>
        <v/>
      </c>
      <c r="G682" s="30">
        <f>'M2 - Electrolyte RTD'!F266</f>
        <v/>
      </c>
      <c r="H682" s="31">
        <f>IF(AND(ISNUMBER('M2 - Electrolyte RTD'!F266),ISNUMBER('M2 - Electrolyte RTD'!K266)),'M2 - Electrolyte RTD'!F266-'M2 - Electrolyte RTD'!K266,"")</f>
        <v/>
      </c>
      <c r="I682" s="15" t="inlineStr">
        <is>
          <t>S&amp;S availability/depth vary by listing and time - confirm live.</t>
        </is>
      </c>
    </row>
    <row r="683" ht="26" customHeight="1">
      <c r="A683" s="15" t="inlineStr">
        <is>
          <t>Vita Coco</t>
        </is>
      </c>
      <c r="B683" s="15" t="inlineStr">
        <is>
          <t>Vita Coco Pure Coconut Water | Pineapple | 15-pack 330mL</t>
        </is>
      </c>
      <c r="C683" s="15" t="inlineStr">
        <is>
          <t>2) Electrolyte beverage (RTD)</t>
        </is>
      </c>
      <c r="D683" s="32">
        <f>'M2 - Electrolyte RTD'!I267</f>
        <v/>
      </c>
      <c r="E683" s="33">
        <f>'M2 - Electrolyte RTD'!J267</f>
        <v/>
      </c>
      <c r="F683" s="31">
        <f>'M2 - Electrolyte RTD'!K267</f>
        <v/>
      </c>
      <c r="G683" s="30">
        <f>'M2 - Electrolyte RTD'!F267</f>
        <v/>
      </c>
      <c r="H683" s="31">
        <f>IF(AND(ISNUMBER('M2 - Electrolyte RTD'!F267),ISNUMBER('M2 - Electrolyte RTD'!K267)),'M2 - Electrolyte RTD'!F267-'M2 - Electrolyte RTD'!K267,"")</f>
        <v/>
      </c>
      <c r="I683" s="15" t="inlineStr">
        <is>
          <t>S&amp;S availability/depth vary by listing and time - confirm live.</t>
        </is>
      </c>
    </row>
    <row r="684" ht="26" customHeight="1">
      <c r="A684" s="15" t="inlineStr">
        <is>
          <t>Vita Coco</t>
        </is>
      </c>
      <c r="B684" s="15" t="inlineStr">
        <is>
          <t>Vita Coco Pure Coconut Water | Pineapple | 18-pack 330mL</t>
        </is>
      </c>
      <c r="C684" s="15" t="inlineStr">
        <is>
          <t>2) Electrolyte beverage (RTD)</t>
        </is>
      </c>
      <c r="D684" s="32">
        <f>'M2 - Electrolyte RTD'!I268</f>
        <v/>
      </c>
      <c r="E684" s="33">
        <f>'M2 - Electrolyte RTD'!J268</f>
        <v/>
      </c>
      <c r="F684" s="31">
        <f>'M2 - Electrolyte RTD'!K268</f>
        <v/>
      </c>
      <c r="G684" s="30">
        <f>'M2 - Electrolyte RTD'!F268</f>
        <v/>
      </c>
      <c r="H684" s="31">
        <f>IF(AND(ISNUMBER('M2 - Electrolyte RTD'!F268),ISNUMBER('M2 - Electrolyte RTD'!K268)),'M2 - Electrolyte RTD'!F268-'M2 - Electrolyte RTD'!K268,"")</f>
        <v/>
      </c>
      <c r="I684" s="15" t="inlineStr">
        <is>
          <t>S&amp;S availability/depth vary by listing and time - confirm live.</t>
        </is>
      </c>
    </row>
    <row r="685" ht="26" customHeight="1">
      <c r="A685" s="15" t="inlineStr">
        <is>
          <t>Vita Coco</t>
        </is>
      </c>
      <c r="B685" s="15" t="inlineStr">
        <is>
          <t>Vita Coco Pure Coconut Water | Pineapple | 24-pack 330mL</t>
        </is>
      </c>
      <c r="C685" s="15" t="inlineStr">
        <is>
          <t>2) Electrolyte beverage (RTD)</t>
        </is>
      </c>
      <c r="D685" s="32">
        <f>'M2 - Electrolyte RTD'!I269</f>
        <v/>
      </c>
      <c r="E685" s="33">
        <f>'M2 - Electrolyte RTD'!J269</f>
        <v/>
      </c>
      <c r="F685" s="31">
        <f>'M2 - Electrolyte RTD'!K269</f>
        <v/>
      </c>
      <c r="G685" s="30">
        <f>'M2 - Electrolyte RTD'!F269</f>
        <v/>
      </c>
      <c r="H685" s="31">
        <f>IF(AND(ISNUMBER('M2 - Electrolyte RTD'!F269),ISNUMBER('M2 - Electrolyte RTD'!K269)),'M2 - Electrolyte RTD'!F269-'M2 - Electrolyte RTD'!K269,"")</f>
        <v/>
      </c>
      <c r="I685" s="15" t="inlineStr">
        <is>
          <t>S&amp;S availability/depth vary by listing and time - confirm live.</t>
        </is>
      </c>
    </row>
    <row r="686" ht="26" customHeight="1">
      <c r="A686" s="15" t="inlineStr">
        <is>
          <t>Vita Coco</t>
        </is>
      </c>
      <c r="B686" s="15" t="inlineStr">
        <is>
          <t>Vita Coco Pure Coconut Water | Peach Mango | single 330mL</t>
        </is>
      </c>
      <c r="C686" s="15" t="inlineStr">
        <is>
          <t>2) Electrolyte beverage (RTD)</t>
        </is>
      </c>
      <c r="D686" s="32">
        <f>'M2 - Electrolyte RTD'!I270</f>
        <v/>
      </c>
      <c r="E686" s="33">
        <f>'M2 - Electrolyte RTD'!J270</f>
        <v/>
      </c>
      <c r="F686" s="31">
        <f>'M2 - Electrolyte RTD'!K270</f>
        <v/>
      </c>
      <c r="G686" s="30">
        <f>'M2 - Electrolyte RTD'!F270</f>
        <v/>
      </c>
      <c r="H686" s="31">
        <f>IF(AND(ISNUMBER('M2 - Electrolyte RTD'!F270),ISNUMBER('M2 - Electrolyte RTD'!K270)),'M2 - Electrolyte RTD'!F270-'M2 - Electrolyte RTD'!K270,"")</f>
        <v/>
      </c>
      <c r="I686" s="15" t="inlineStr">
        <is>
          <t>S&amp;S availability/depth vary by listing and time - confirm live.</t>
        </is>
      </c>
    </row>
    <row r="687" ht="26" customHeight="1">
      <c r="A687" s="15" t="inlineStr">
        <is>
          <t>Vita Coco</t>
        </is>
      </c>
      <c r="B687" s="15" t="inlineStr">
        <is>
          <t>Vita Coco Pure Coconut Water | Peach Mango | 8-pack 330mL</t>
        </is>
      </c>
      <c r="C687" s="15" t="inlineStr">
        <is>
          <t>2) Electrolyte beverage (RTD)</t>
        </is>
      </c>
      <c r="D687" s="32">
        <f>'M2 - Electrolyte RTD'!I271</f>
        <v/>
      </c>
      <c r="E687" s="33">
        <f>'M2 - Electrolyte RTD'!J271</f>
        <v/>
      </c>
      <c r="F687" s="31">
        <f>'M2 - Electrolyte RTD'!K271</f>
        <v/>
      </c>
      <c r="G687" s="30">
        <f>'M2 - Electrolyte RTD'!F271</f>
        <v/>
      </c>
      <c r="H687" s="31">
        <f>IF(AND(ISNUMBER('M2 - Electrolyte RTD'!F271),ISNUMBER('M2 - Electrolyte RTD'!K271)),'M2 - Electrolyte RTD'!F271-'M2 - Electrolyte RTD'!K271,"")</f>
        <v/>
      </c>
      <c r="I687" s="15" t="inlineStr">
        <is>
          <t>S&amp;S availability/depth vary by listing and time - confirm live.</t>
        </is>
      </c>
    </row>
    <row r="688" ht="26" customHeight="1">
      <c r="A688" s="15" t="inlineStr">
        <is>
          <t>Vita Coco</t>
        </is>
      </c>
      <c r="B688" s="15" t="inlineStr">
        <is>
          <t>Vita Coco Pure Coconut Water | Peach Mango | 12-pack 330mL</t>
        </is>
      </c>
      <c r="C688" s="15" t="inlineStr">
        <is>
          <t>2) Electrolyte beverage (RTD)</t>
        </is>
      </c>
      <c r="D688" s="32">
        <f>'M2 - Electrolyte RTD'!I272</f>
        <v/>
      </c>
      <c r="E688" s="33">
        <f>'M2 - Electrolyte RTD'!J272</f>
        <v/>
      </c>
      <c r="F688" s="31">
        <f>'M2 - Electrolyte RTD'!K272</f>
        <v/>
      </c>
      <c r="G688" s="30">
        <f>'M2 - Electrolyte RTD'!F272</f>
        <v/>
      </c>
      <c r="H688" s="31">
        <f>IF(AND(ISNUMBER('M2 - Electrolyte RTD'!F272),ISNUMBER('M2 - Electrolyte RTD'!K272)),'M2 - Electrolyte RTD'!F272-'M2 - Electrolyte RTD'!K272,"")</f>
        <v/>
      </c>
      <c r="I688" s="15" t="inlineStr">
        <is>
          <t>S&amp;S availability/depth vary by listing and time - confirm live.</t>
        </is>
      </c>
    </row>
    <row r="689" ht="26" customHeight="1">
      <c r="A689" s="15" t="inlineStr">
        <is>
          <t>Vita Coco</t>
        </is>
      </c>
      <c r="B689" s="15" t="inlineStr">
        <is>
          <t>Vita Coco Pure Coconut Water | Peach Mango | 15-pack 330mL</t>
        </is>
      </c>
      <c r="C689" s="15" t="inlineStr">
        <is>
          <t>2) Electrolyte beverage (RTD)</t>
        </is>
      </c>
      <c r="D689" s="32">
        <f>'M2 - Electrolyte RTD'!I273</f>
        <v/>
      </c>
      <c r="E689" s="33">
        <f>'M2 - Electrolyte RTD'!J273</f>
        <v/>
      </c>
      <c r="F689" s="31">
        <f>'M2 - Electrolyte RTD'!K273</f>
        <v/>
      </c>
      <c r="G689" s="30">
        <f>'M2 - Electrolyte RTD'!F273</f>
        <v/>
      </c>
      <c r="H689" s="31">
        <f>IF(AND(ISNUMBER('M2 - Electrolyte RTD'!F273),ISNUMBER('M2 - Electrolyte RTD'!K273)),'M2 - Electrolyte RTD'!F273-'M2 - Electrolyte RTD'!K273,"")</f>
        <v/>
      </c>
      <c r="I689" s="15" t="inlineStr">
        <is>
          <t>S&amp;S availability/depth vary by listing and time - confirm live.</t>
        </is>
      </c>
    </row>
    <row r="690" ht="26" customHeight="1">
      <c r="A690" s="15" t="inlineStr">
        <is>
          <t>Vita Coco</t>
        </is>
      </c>
      <c r="B690" s="15" t="inlineStr">
        <is>
          <t>Vita Coco Pure Coconut Water | Peach Mango | 18-pack 330mL</t>
        </is>
      </c>
      <c r="C690" s="15" t="inlineStr">
        <is>
          <t>2) Electrolyte beverage (RTD)</t>
        </is>
      </c>
      <c r="D690" s="32">
        <f>'M2 - Electrolyte RTD'!I274</f>
        <v/>
      </c>
      <c r="E690" s="33">
        <f>'M2 - Electrolyte RTD'!J274</f>
        <v/>
      </c>
      <c r="F690" s="31">
        <f>'M2 - Electrolyte RTD'!K274</f>
        <v/>
      </c>
      <c r="G690" s="30">
        <f>'M2 - Electrolyte RTD'!F274</f>
        <v/>
      </c>
      <c r="H690" s="31">
        <f>IF(AND(ISNUMBER('M2 - Electrolyte RTD'!F274),ISNUMBER('M2 - Electrolyte RTD'!K274)),'M2 - Electrolyte RTD'!F274-'M2 - Electrolyte RTD'!K274,"")</f>
        <v/>
      </c>
      <c r="I690" s="15" t="inlineStr">
        <is>
          <t>S&amp;S availability/depth vary by listing and time - confirm live.</t>
        </is>
      </c>
    </row>
    <row r="691" ht="26" customHeight="1">
      <c r="A691" s="15" t="inlineStr">
        <is>
          <t>Vita Coco</t>
        </is>
      </c>
      <c r="B691" s="15" t="inlineStr">
        <is>
          <t>Vita Coco Pure Coconut Water | Peach Mango | 24-pack 330mL</t>
        </is>
      </c>
      <c r="C691" s="15" t="inlineStr">
        <is>
          <t>2) Electrolyte beverage (RTD)</t>
        </is>
      </c>
      <c r="D691" s="32">
        <f>'M2 - Electrolyte RTD'!I275</f>
        <v/>
      </c>
      <c r="E691" s="33">
        <f>'M2 - Electrolyte RTD'!J275</f>
        <v/>
      </c>
      <c r="F691" s="31">
        <f>'M2 - Electrolyte RTD'!K275</f>
        <v/>
      </c>
      <c r="G691" s="30">
        <f>'M2 - Electrolyte RTD'!F275</f>
        <v/>
      </c>
      <c r="H691" s="31">
        <f>IF(AND(ISNUMBER('M2 - Electrolyte RTD'!F275),ISNUMBER('M2 - Electrolyte RTD'!K275)),'M2 - Electrolyte RTD'!F275-'M2 - Electrolyte RTD'!K275,"")</f>
        <v/>
      </c>
      <c r="I691" s="15" t="inlineStr">
        <is>
          <t>S&amp;S availability/depth vary by listing and time - confirm live.</t>
        </is>
      </c>
    </row>
    <row r="692" ht="26" customHeight="1">
      <c r="A692" s="15" t="inlineStr">
        <is>
          <t>Vita Coco</t>
        </is>
      </c>
      <c r="B692" s="15" t="inlineStr">
        <is>
          <t>Vita Coco Pure Coconut Water | The Original (Pressed) | single 330mL</t>
        </is>
      </c>
      <c r="C692" s="15" t="inlineStr">
        <is>
          <t>2) Electrolyte beverage (RTD)</t>
        </is>
      </c>
      <c r="D692" s="32">
        <f>'M2 - Electrolyte RTD'!I276</f>
        <v/>
      </c>
      <c r="E692" s="33">
        <f>'M2 - Electrolyte RTD'!J276</f>
        <v/>
      </c>
      <c r="F692" s="31">
        <f>'M2 - Electrolyte RTD'!K276</f>
        <v/>
      </c>
      <c r="G692" s="30">
        <f>'M2 - Electrolyte RTD'!F276</f>
        <v/>
      </c>
      <c r="H692" s="31">
        <f>IF(AND(ISNUMBER('M2 - Electrolyte RTD'!F276),ISNUMBER('M2 - Electrolyte RTD'!K276)),'M2 - Electrolyte RTD'!F276-'M2 - Electrolyte RTD'!K276,"")</f>
        <v/>
      </c>
      <c r="I692" s="15" t="inlineStr">
        <is>
          <t>S&amp;S availability/depth vary by listing and time - confirm live.</t>
        </is>
      </c>
    </row>
    <row r="693" ht="26" customHeight="1">
      <c r="A693" s="15" t="inlineStr">
        <is>
          <t>Vita Coco</t>
        </is>
      </c>
      <c r="B693" s="15" t="inlineStr">
        <is>
          <t>Vita Coco Pure Coconut Water | The Original (Pressed) | 8-pack 330mL</t>
        </is>
      </c>
      <c r="C693" s="15" t="inlineStr">
        <is>
          <t>2) Electrolyte beverage (RTD)</t>
        </is>
      </c>
      <c r="D693" s="32">
        <f>'M2 - Electrolyte RTD'!I277</f>
        <v/>
      </c>
      <c r="E693" s="33">
        <f>'M2 - Electrolyte RTD'!J277</f>
        <v/>
      </c>
      <c r="F693" s="31">
        <f>'M2 - Electrolyte RTD'!K277</f>
        <v/>
      </c>
      <c r="G693" s="30">
        <f>'M2 - Electrolyte RTD'!F277</f>
        <v/>
      </c>
      <c r="H693" s="31">
        <f>IF(AND(ISNUMBER('M2 - Electrolyte RTD'!F277),ISNUMBER('M2 - Electrolyte RTD'!K277)),'M2 - Electrolyte RTD'!F277-'M2 - Electrolyte RTD'!K277,"")</f>
        <v/>
      </c>
      <c r="I693" s="15" t="inlineStr">
        <is>
          <t>S&amp;S availability/depth vary by listing and time - confirm live.</t>
        </is>
      </c>
    </row>
    <row r="694" ht="26" customHeight="1">
      <c r="A694" s="15" t="inlineStr">
        <is>
          <t>Vita Coco</t>
        </is>
      </c>
      <c r="B694" s="15" t="inlineStr">
        <is>
          <t>Vita Coco Pure Coconut Water | The Original (Pressed) | 12-pack 330mL</t>
        </is>
      </c>
      <c r="C694" s="15" t="inlineStr">
        <is>
          <t>2) Electrolyte beverage (RTD)</t>
        </is>
      </c>
      <c r="D694" s="32">
        <f>'M2 - Electrolyte RTD'!I278</f>
        <v/>
      </c>
      <c r="E694" s="33">
        <f>'M2 - Electrolyte RTD'!J278</f>
        <v/>
      </c>
      <c r="F694" s="31">
        <f>'M2 - Electrolyte RTD'!K278</f>
        <v/>
      </c>
      <c r="G694" s="30">
        <f>'M2 - Electrolyte RTD'!F278</f>
        <v/>
      </c>
      <c r="H694" s="31">
        <f>IF(AND(ISNUMBER('M2 - Electrolyte RTD'!F278),ISNUMBER('M2 - Electrolyte RTD'!K278)),'M2 - Electrolyte RTD'!F278-'M2 - Electrolyte RTD'!K278,"")</f>
        <v/>
      </c>
      <c r="I694" s="15" t="inlineStr">
        <is>
          <t>S&amp;S availability/depth vary by listing and time - confirm live.</t>
        </is>
      </c>
    </row>
    <row r="695" ht="26" customHeight="1">
      <c r="A695" s="15" t="inlineStr">
        <is>
          <t>Vita Coco</t>
        </is>
      </c>
      <c r="B695" s="15" t="inlineStr">
        <is>
          <t>Vita Coco Pure Coconut Water | The Original (Pressed) | 15-pack 330mL</t>
        </is>
      </c>
      <c r="C695" s="15" t="inlineStr">
        <is>
          <t>2) Electrolyte beverage (RTD)</t>
        </is>
      </c>
      <c r="D695" s="32">
        <f>'M2 - Electrolyte RTD'!I279</f>
        <v/>
      </c>
      <c r="E695" s="33">
        <f>'M2 - Electrolyte RTD'!J279</f>
        <v/>
      </c>
      <c r="F695" s="31">
        <f>'M2 - Electrolyte RTD'!K279</f>
        <v/>
      </c>
      <c r="G695" s="30">
        <f>'M2 - Electrolyte RTD'!F279</f>
        <v/>
      </c>
      <c r="H695" s="31">
        <f>IF(AND(ISNUMBER('M2 - Electrolyte RTD'!F279),ISNUMBER('M2 - Electrolyte RTD'!K279)),'M2 - Electrolyte RTD'!F279-'M2 - Electrolyte RTD'!K279,"")</f>
        <v/>
      </c>
      <c r="I695" s="15" t="inlineStr">
        <is>
          <t>S&amp;S availability/depth vary by listing and time - confirm live.</t>
        </is>
      </c>
    </row>
    <row r="696" ht="26" customHeight="1">
      <c r="A696" s="15" t="inlineStr">
        <is>
          <t>Vita Coco</t>
        </is>
      </c>
      <c r="B696" s="15" t="inlineStr">
        <is>
          <t>Vita Coco Pure Coconut Water | The Original (Pressed) | 18-pack 330mL</t>
        </is>
      </c>
      <c r="C696" s="15" t="inlineStr">
        <is>
          <t>2) Electrolyte beverage (RTD)</t>
        </is>
      </c>
      <c r="D696" s="32">
        <f>'M2 - Electrolyte RTD'!I280</f>
        <v/>
      </c>
      <c r="E696" s="33">
        <f>'M2 - Electrolyte RTD'!J280</f>
        <v/>
      </c>
      <c r="F696" s="31">
        <f>'M2 - Electrolyte RTD'!K280</f>
        <v/>
      </c>
      <c r="G696" s="30">
        <f>'M2 - Electrolyte RTD'!F280</f>
        <v/>
      </c>
      <c r="H696" s="31">
        <f>IF(AND(ISNUMBER('M2 - Electrolyte RTD'!F280),ISNUMBER('M2 - Electrolyte RTD'!K280)),'M2 - Electrolyte RTD'!F280-'M2 - Electrolyte RTD'!K280,"")</f>
        <v/>
      </c>
      <c r="I696" s="15" t="inlineStr">
        <is>
          <t>S&amp;S availability/depth vary by listing and time - confirm live.</t>
        </is>
      </c>
    </row>
    <row r="697" ht="26" customHeight="1">
      <c r="A697" s="15" t="inlineStr">
        <is>
          <t>Vita Coco</t>
        </is>
      </c>
      <c r="B697" s="15" t="inlineStr">
        <is>
          <t>Vita Coco Pure Coconut Water | The Original (Pressed) | 24-pack 330mL</t>
        </is>
      </c>
      <c r="C697" s="15" t="inlineStr">
        <is>
          <t>2) Electrolyte beverage (RTD)</t>
        </is>
      </c>
      <c r="D697" s="32">
        <f>'M2 - Electrolyte RTD'!I281</f>
        <v/>
      </c>
      <c r="E697" s="33">
        <f>'M2 - Electrolyte RTD'!J281</f>
        <v/>
      </c>
      <c r="F697" s="31">
        <f>'M2 - Electrolyte RTD'!K281</f>
        <v/>
      </c>
      <c r="G697" s="30">
        <f>'M2 - Electrolyte RTD'!F281</f>
        <v/>
      </c>
      <c r="H697" s="31">
        <f>IF(AND(ISNUMBER('M2 - Electrolyte RTD'!F281),ISNUMBER('M2 - Electrolyte RTD'!K281)),'M2 - Electrolyte RTD'!F281-'M2 - Electrolyte RTD'!K281,"")</f>
        <v/>
      </c>
      <c r="I697" s="15" t="inlineStr">
        <is>
          <t>S&amp;S availability/depth vary by listing and time - confirm live.</t>
        </is>
      </c>
    </row>
    <row r="698" ht="26" customHeight="1">
      <c r="A698" s="15" t="inlineStr">
        <is>
          <t>Electrolit</t>
        </is>
      </c>
      <c r="B698" s="15" t="inlineStr">
        <is>
          <t>Electrolit Hydration Beverage | Strawberry-Kiwi | single 625mL</t>
        </is>
      </c>
      <c r="C698" s="15" t="inlineStr">
        <is>
          <t>2) Electrolyte beverage (RTD)</t>
        </is>
      </c>
      <c r="D698" s="32">
        <f>'M2 - Electrolyte RTD'!I282</f>
        <v/>
      </c>
      <c r="E698" s="33">
        <f>'M2 - Electrolyte RTD'!J282</f>
        <v/>
      </c>
      <c r="F698" s="31">
        <f>'M2 - Electrolyte RTD'!K282</f>
        <v/>
      </c>
      <c r="G698" s="30">
        <f>'M2 - Electrolyte RTD'!F282</f>
        <v/>
      </c>
      <c r="H698" s="31">
        <f>IF(AND(ISNUMBER('M2 - Electrolyte RTD'!F282),ISNUMBER('M2 - Electrolyte RTD'!K282)),'M2 - Electrolyte RTD'!F282-'M2 - Electrolyte RTD'!K282,"")</f>
        <v/>
      </c>
      <c r="I698" s="15" t="inlineStr">
        <is>
          <t>S&amp;S availability/depth vary by listing and time - confirm live.</t>
        </is>
      </c>
    </row>
    <row r="699" ht="26" customHeight="1">
      <c r="A699" s="15" t="inlineStr">
        <is>
          <t>Electrolit</t>
        </is>
      </c>
      <c r="B699" s="15" t="inlineStr">
        <is>
          <t>Electrolit Hydration Beverage | Strawberry-Kiwi | 6-pack 625mL</t>
        </is>
      </c>
      <c r="C699" s="15" t="inlineStr">
        <is>
          <t>2) Electrolyte beverage (RTD)</t>
        </is>
      </c>
      <c r="D699" s="32">
        <f>'M2 - Electrolyte RTD'!I283</f>
        <v/>
      </c>
      <c r="E699" s="33">
        <f>'M2 - Electrolyte RTD'!J283</f>
        <v/>
      </c>
      <c r="F699" s="31">
        <f>'M2 - Electrolyte RTD'!K283</f>
        <v/>
      </c>
      <c r="G699" s="30">
        <f>'M2 - Electrolyte RTD'!F283</f>
        <v/>
      </c>
      <c r="H699" s="31">
        <f>IF(AND(ISNUMBER('M2 - Electrolyte RTD'!F283),ISNUMBER('M2 - Electrolyte RTD'!K283)),'M2 - Electrolyte RTD'!F283-'M2 - Electrolyte RTD'!K283,"")</f>
        <v/>
      </c>
      <c r="I699" s="15" t="inlineStr">
        <is>
          <t>S&amp;S availability/depth vary by listing and time - confirm live.</t>
        </is>
      </c>
    </row>
    <row r="700" ht="26" customHeight="1">
      <c r="A700" s="15" t="inlineStr">
        <is>
          <t>Electrolit</t>
        </is>
      </c>
      <c r="B700" s="15" t="inlineStr">
        <is>
          <t>Electrolit Hydration Beverage | Strawberry-Kiwi | 12-pack 625mL</t>
        </is>
      </c>
      <c r="C700" s="15" t="inlineStr">
        <is>
          <t>2) Electrolyte beverage (RTD)</t>
        </is>
      </c>
      <c r="D700" s="32">
        <f>'M2 - Electrolyte RTD'!I284</f>
        <v/>
      </c>
      <c r="E700" s="33">
        <f>'M2 - Electrolyte RTD'!J284</f>
        <v/>
      </c>
      <c r="F700" s="31">
        <f>'M2 - Electrolyte RTD'!K284</f>
        <v/>
      </c>
      <c r="G700" s="30">
        <f>'M2 - Electrolyte RTD'!F284</f>
        <v/>
      </c>
      <c r="H700" s="31">
        <f>IF(AND(ISNUMBER('M2 - Electrolyte RTD'!F284),ISNUMBER('M2 - Electrolyte RTD'!K284)),'M2 - Electrolyte RTD'!F284-'M2 - Electrolyte RTD'!K284,"")</f>
        <v/>
      </c>
      <c r="I700" s="15" t="inlineStr">
        <is>
          <t>S&amp;S availability/depth vary by listing and time - confirm live.</t>
        </is>
      </c>
    </row>
    <row r="701" ht="26" customHeight="1">
      <c r="A701" s="15" t="inlineStr">
        <is>
          <t>Electrolit</t>
        </is>
      </c>
      <c r="B701" s="15" t="inlineStr">
        <is>
          <t>Electrolit Hydration Beverage | Strawberry-Kiwi | 24-pack 625mL</t>
        </is>
      </c>
      <c r="C701" s="15" t="inlineStr">
        <is>
          <t>2) Electrolyte beverage (RTD)</t>
        </is>
      </c>
      <c r="D701" s="32">
        <f>'M2 - Electrolyte RTD'!I285</f>
        <v/>
      </c>
      <c r="E701" s="33">
        <f>'M2 - Electrolyte RTD'!J285</f>
        <v/>
      </c>
      <c r="F701" s="31">
        <f>'M2 - Electrolyte RTD'!K285</f>
        <v/>
      </c>
      <c r="G701" s="30">
        <f>'M2 - Electrolyte RTD'!F285</f>
        <v/>
      </c>
      <c r="H701" s="31">
        <f>IF(AND(ISNUMBER('M2 - Electrolyte RTD'!F285),ISNUMBER('M2 - Electrolyte RTD'!K285)),'M2 - Electrolyte RTD'!F285-'M2 - Electrolyte RTD'!K285,"")</f>
        <v/>
      </c>
      <c r="I701" s="15" t="inlineStr">
        <is>
          <t>S&amp;S availability/depth vary by listing and time - confirm live.</t>
        </is>
      </c>
    </row>
    <row r="702" ht="26" customHeight="1">
      <c r="A702" s="15" t="inlineStr">
        <is>
          <t>Electrolit</t>
        </is>
      </c>
      <c r="B702" s="15" t="inlineStr">
        <is>
          <t>Electrolit Hydration Beverage | Fruit Punch | single 625mL</t>
        </is>
      </c>
      <c r="C702" s="15" t="inlineStr">
        <is>
          <t>2) Electrolyte beverage (RTD)</t>
        </is>
      </c>
      <c r="D702" s="32">
        <f>'M2 - Electrolyte RTD'!I286</f>
        <v/>
      </c>
      <c r="E702" s="33">
        <f>'M2 - Electrolyte RTD'!J286</f>
        <v/>
      </c>
      <c r="F702" s="31">
        <f>'M2 - Electrolyte RTD'!K286</f>
        <v/>
      </c>
      <c r="G702" s="30">
        <f>'M2 - Electrolyte RTD'!F286</f>
        <v/>
      </c>
      <c r="H702" s="31">
        <f>IF(AND(ISNUMBER('M2 - Electrolyte RTD'!F286),ISNUMBER('M2 - Electrolyte RTD'!K286)),'M2 - Electrolyte RTD'!F286-'M2 - Electrolyte RTD'!K286,"")</f>
        <v/>
      </c>
      <c r="I702" s="15" t="inlineStr">
        <is>
          <t>S&amp;S availability/depth vary by listing and time - confirm live.</t>
        </is>
      </c>
    </row>
    <row r="703" ht="26" customHeight="1">
      <c r="A703" s="15" t="inlineStr">
        <is>
          <t>Electrolit</t>
        </is>
      </c>
      <c r="B703" s="15" t="inlineStr">
        <is>
          <t>Electrolit Hydration Beverage | Fruit Punch | 6-pack 625mL</t>
        </is>
      </c>
      <c r="C703" s="15" t="inlineStr">
        <is>
          <t>2) Electrolyte beverage (RTD)</t>
        </is>
      </c>
      <c r="D703" s="32">
        <f>'M2 - Electrolyte RTD'!I287</f>
        <v/>
      </c>
      <c r="E703" s="33">
        <f>'M2 - Electrolyte RTD'!J287</f>
        <v/>
      </c>
      <c r="F703" s="31">
        <f>'M2 - Electrolyte RTD'!K287</f>
        <v/>
      </c>
      <c r="G703" s="30">
        <f>'M2 - Electrolyte RTD'!F287</f>
        <v/>
      </c>
      <c r="H703" s="31">
        <f>IF(AND(ISNUMBER('M2 - Electrolyte RTD'!F287),ISNUMBER('M2 - Electrolyte RTD'!K287)),'M2 - Electrolyte RTD'!F287-'M2 - Electrolyte RTD'!K287,"")</f>
        <v/>
      </c>
      <c r="I703" s="15" t="inlineStr">
        <is>
          <t>S&amp;S availability/depth vary by listing and time - confirm live.</t>
        </is>
      </c>
    </row>
    <row r="704" ht="26" customHeight="1">
      <c r="A704" s="15" t="inlineStr">
        <is>
          <t>Electrolit</t>
        </is>
      </c>
      <c r="B704" s="15" t="inlineStr">
        <is>
          <t>Electrolit Hydration Beverage | Fruit Punch | 12-pack 625mL</t>
        </is>
      </c>
      <c r="C704" s="15" t="inlineStr">
        <is>
          <t>2) Electrolyte beverage (RTD)</t>
        </is>
      </c>
      <c r="D704" s="32">
        <f>'M2 - Electrolyte RTD'!I288</f>
        <v/>
      </c>
      <c r="E704" s="33">
        <f>'M2 - Electrolyte RTD'!J288</f>
        <v/>
      </c>
      <c r="F704" s="31">
        <f>'M2 - Electrolyte RTD'!K288</f>
        <v/>
      </c>
      <c r="G704" s="30">
        <f>'M2 - Electrolyte RTD'!F288</f>
        <v/>
      </c>
      <c r="H704" s="31">
        <f>IF(AND(ISNUMBER('M2 - Electrolyte RTD'!F288),ISNUMBER('M2 - Electrolyte RTD'!K288)),'M2 - Electrolyte RTD'!F288-'M2 - Electrolyte RTD'!K288,"")</f>
        <v/>
      </c>
      <c r="I704" s="15" t="inlineStr">
        <is>
          <t>S&amp;S availability/depth vary by listing and time - confirm live.</t>
        </is>
      </c>
    </row>
    <row r="705" ht="26" customHeight="1">
      <c r="A705" s="15" t="inlineStr">
        <is>
          <t>Electrolit</t>
        </is>
      </c>
      <c r="B705" s="15" t="inlineStr">
        <is>
          <t>Electrolit Hydration Beverage | Fruit Punch | 24-pack 625mL</t>
        </is>
      </c>
      <c r="C705" s="15" t="inlineStr">
        <is>
          <t>2) Electrolyte beverage (RTD)</t>
        </is>
      </c>
      <c r="D705" s="32">
        <f>'M2 - Electrolyte RTD'!I289</f>
        <v/>
      </c>
      <c r="E705" s="33">
        <f>'M2 - Electrolyte RTD'!J289</f>
        <v/>
      </c>
      <c r="F705" s="31">
        <f>'M2 - Electrolyte RTD'!K289</f>
        <v/>
      </c>
      <c r="G705" s="30">
        <f>'M2 - Electrolyte RTD'!F289</f>
        <v/>
      </c>
      <c r="H705" s="31">
        <f>IF(AND(ISNUMBER('M2 - Electrolyte RTD'!F289),ISNUMBER('M2 - Electrolyte RTD'!K289)),'M2 - Electrolyte RTD'!F289-'M2 - Electrolyte RTD'!K289,"")</f>
        <v/>
      </c>
      <c r="I705" s="15" t="inlineStr">
        <is>
          <t>S&amp;S availability/depth vary by listing and time - confirm live.</t>
        </is>
      </c>
    </row>
    <row r="706" ht="26" customHeight="1">
      <c r="A706" s="15" t="inlineStr">
        <is>
          <t>Electrolit</t>
        </is>
      </c>
      <c r="B706" s="15" t="inlineStr">
        <is>
          <t>Electrolit Hydration Beverage | Watermelon | single 625mL</t>
        </is>
      </c>
      <c r="C706" s="15" t="inlineStr">
        <is>
          <t>2) Electrolyte beverage (RTD)</t>
        </is>
      </c>
      <c r="D706" s="32">
        <f>'M2 - Electrolyte RTD'!I290</f>
        <v/>
      </c>
      <c r="E706" s="33">
        <f>'M2 - Electrolyte RTD'!J290</f>
        <v/>
      </c>
      <c r="F706" s="31">
        <f>'M2 - Electrolyte RTD'!K290</f>
        <v/>
      </c>
      <c r="G706" s="30">
        <f>'M2 - Electrolyte RTD'!F290</f>
        <v/>
      </c>
      <c r="H706" s="31">
        <f>IF(AND(ISNUMBER('M2 - Electrolyte RTD'!F290),ISNUMBER('M2 - Electrolyte RTD'!K290)),'M2 - Electrolyte RTD'!F290-'M2 - Electrolyte RTD'!K290,"")</f>
        <v/>
      </c>
      <c r="I706" s="15" t="inlineStr">
        <is>
          <t>S&amp;S availability/depth vary by listing and time - confirm live.</t>
        </is>
      </c>
    </row>
    <row r="707" ht="26" customHeight="1">
      <c r="A707" s="15" t="inlineStr">
        <is>
          <t>Electrolit</t>
        </is>
      </c>
      <c r="B707" s="15" t="inlineStr">
        <is>
          <t>Electrolit Hydration Beverage | Watermelon | 6-pack 625mL</t>
        </is>
      </c>
      <c r="C707" s="15" t="inlineStr">
        <is>
          <t>2) Electrolyte beverage (RTD)</t>
        </is>
      </c>
      <c r="D707" s="32">
        <f>'M2 - Electrolyte RTD'!I291</f>
        <v/>
      </c>
      <c r="E707" s="33">
        <f>'M2 - Electrolyte RTD'!J291</f>
        <v/>
      </c>
      <c r="F707" s="31">
        <f>'M2 - Electrolyte RTD'!K291</f>
        <v/>
      </c>
      <c r="G707" s="30">
        <f>'M2 - Electrolyte RTD'!F291</f>
        <v/>
      </c>
      <c r="H707" s="31">
        <f>IF(AND(ISNUMBER('M2 - Electrolyte RTD'!F291),ISNUMBER('M2 - Electrolyte RTD'!K291)),'M2 - Electrolyte RTD'!F291-'M2 - Electrolyte RTD'!K291,"")</f>
        <v/>
      </c>
      <c r="I707" s="15" t="inlineStr">
        <is>
          <t>S&amp;S availability/depth vary by listing and time - confirm live.</t>
        </is>
      </c>
    </row>
    <row r="708" ht="26" customHeight="1">
      <c r="A708" s="15" t="inlineStr">
        <is>
          <t>Electrolit</t>
        </is>
      </c>
      <c r="B708" s="15" t="inlineStr">
        <is>
          <t>Electrolit Hydration Beverage | Watermelon | 12-pack 625mL</t>
        </is>
      </c>
      <c r="C708" s="15" t="inlineStr">
        <is>
          <t>2) Electrolyte beverage (RTD)</t>
        </is>
      </c>
      <c r="D708" s="32">
        <f>'M2 - Electrolyte RTD'!I292</f>
        <v/>
      </c>
      <c r="E708" s="33">
        <f>'M2 - Electrolyte RTD'!J292</f>
        <v/>
      </c>
      <c r="F708" s="31">
        <f>'M2 - Electrolyte RTD'!K292</f>
        <v/>
      </c>
      <c r="G708" s="30">
        <f>'M2 - Electrolyte RTD'!F292</f>
        <v/>
      </c>
      <c r="H708" s="31">
        <f>IF(AND(ISNUMBER('M2 - Electrolyte RTD'!F292),ISNUMBER('M2 - Electrolyte RTD'!K292)),'M2 - Electrolyte RTD'!F292-'M2 - Electrolyte RTD'!K292,"")</f>
        <v/>
      </c>
      <c r="I708" s="15" t="inlineStr">
        <is>
          <t>S&amp;S availability/depth vary by listing and time - confirm live.</t>
        </is>
      </c>
    </row>
    <row r="709" ht="26" customHeight="1">
      <c r="A709" s="15" t="inlineStr">
        <is>
          <t>Electrolit</t>
        </is>
      </c>
      <c r="B709" s="15" t="inlineStr">
        <is>
          <t>Electrolit Hydration Beverage | Watermelon | 24-pack 625mL</t>
        </is>
      </c>
      <c r="C709" s="15" t="inlineStr">
        <is>
          <t>2) Electrolyte beverage (RTD)</t>
        </is>
      </c>
      <c r="D709" s="32">
        <f>'M2 - Electrolyte RTD'!I293</f>
        <v/>
      </c>
      <c r="E709" s="33">
        <f>'M2 - Electrolyte RTD'!J293</f>
        <v/>
      </c>
      <c r="F709" s="31">
        <f>'M2 - Electrolyte RTD'!K293</f>
        <v/>
      </c>
      <c r="G709" s="30">
        <f>'M2 - Electrolyte RTD'!F293</f>
        <v/>
      </c>
      <c r="H709" s="31">
        <f>IF(AND(ISNUMBER('M2 - Electrolyte RTD'!F293),ISNUMBER('M2 - Electrolyte RTD'!K293)),'M2 - Electrolyte RTD'!F293-'M2 - Electrolyte RTD'!K293,"")</f>
        <v/>
      </c>
      <c r="I709" s="15" t="inlineStr">
        <is>
          <t>S&amp;S availability/depth vary by listing and time - confirm live.</t>
        </is>
      </c>
    </row>
    <row r="710" ht="26" customHeight="1">
      <c r="A710" s="15" t="inlineStr">
        <is>
          <t>Electrolit</t>
        </is>
      </c>
      <c r="B710" s="15" t="inlineStr">
        <is>
          <t>Electrolit Hydration Beverage | Coconut | single 625mL</t>
        </is>
      </c>
      <c r="C710" s="15" t="inlineStr">
        <is>
          <t>2) Electrolyte beverage (RTD)</t>
        </is>
      </c>
      <c r="D710" s="32">
        <f>'M2 - Electrolyte RTD'!I294</f>
        <v/>
      </c>
      <c r="E710" s="33">
        <f>'M2 - Electrolyte RTD'!J294</f>
        <v/>
      </c>
      <c r="F710" s="31">
        <f>'M2 - Electrolyte RTD'!K294</f>
        <v/>
      </c>
      <c r="G710" s="30">
        <f>'M2 - Electrolyte RTD'!F294</f>
        <v/>
      </c>
      <c r="H710" s="31">
        <f>IF(AND(ISNUMBER('M2 - Electrolyte RTD'!F294),ISNUMBER('M2 - Electrolyte RTD'!K294)),'M2 - Electrolyte RTD'!F294-'M2 - Electrolyte RTD'!K294,"")</f>
        <v/>
      </c>
      <c r="I710" s="15" t="inlineStr">
        <is>
          <t>S&amp;S availability/depth vary by listing and time - confirm live.</t>
        </is>
      </c>
    </row>
    <row r="711" ht="26" customHeight="1">
      <c r="A711" s="15" t="inlineStr">
        <is>
          <t>Electrolit</t>
        </is>
      </c>
      <c r="B711" s="15" t="inlineStr">
        <is>
          <t>Electrolit Hydration Beverage | Coconut | 6-pack 625mL</t>
        </is>
      </c>
      <c r="C711" s="15" t="inlineStr">
        <is>
          <t>2) Electrolyte beverage (RTD)</t>
        </is>
      </c>
      <c r="D711" s="32">
        <f>'M2 - Electrolyte RTD'!I295</f>
        <v/>
      </c>
      <c r="E711" s="33">
        <f>'M2 - Electrolyte RTD'!J295</f>
        <v/>
      </c>
      <c r="F711" s="31">
        <f>'M2 - Electrolyte RTD'!K295</f>
        <v/>
      </c>
      <c r="G711" s="30">
        <f>'M2 - Electrolyte RTD'!F295</f>
        <v/>
      </c>
      <c r="H711" s="31">
        <f>IF(AND(ISNUMBER('M2 - Electrolyte RTD'!F295),ISNUMBER('M2 - Electrolyte RTD'!K295)),'M2 - Electrolyte RTD'!F295-'M2 - Electrolyte RTD'!K295,"")</f>
        <v/>
      </c>
      <c r="I711" s="15" t="inlineStr">
        <is>
          <t>S&amp;S availability/depth vary by listing and time - confirm live.</t>
        </is>
      </c>
    </row>
    <row r="712" ht="26" customHeight="1">
      <c r="A712" s="15" t="inlineStr">
        <is>
          <t>Electrolit</t>
        </is>
      </c>
      <c r="B712" s="15" t="inlineStr">
        <is>
          <t>Electrolit Hydration Beverage | Coconut | 12-pack 625mL</t>
        </is>
      </c>
      <c r="C712" s="15" t="inlineStr">
        <is>
          <t>2) Electrolyte beverage (RTD)</t>
        </is>
      </c>
      <c r="D712" s="32">
        <f>'M2 - Electrolyte RTD'!I296</f>
        <v/>
      </c>
      <c r="E712" s="33">
        <f>'M2 - Electrolyte RTD'!J296</f>
        <v/>
      </c>
      <c r="F712" s="31">
        <f>'M2 - Electrolyte RTD'!K296</f>
        <v/>
      </c>
      <c r="G712" s="30">
        <f>'M2 - Electrolyte RTD'!F296</f>
        <v/>
      </c>
      <c r="H712" s="31">
        <f>IF(AND(ISNUMBER('M2 - Electrolyte RTD'!F296),ISNUMBER('M2 - Electrolyte RTD'!K296)),'M2 - Electrolyte RTD'!F296-'M2 - Electrolyte RTD'!K296,"")</f>
        <v/>
      </c>
      <c r="I712" s="15" t="inlineStr">
        <is>
          <t>S&amp;S availability/depth vary by listing and time - confirm live.</t>
        </is>
      </c>
    </row>
    <row r="713" ht="26" customHeight="1">
      <c r="A713" s="15" t="inlineStr">
        <is>
          <t>Electrolit</t>
        </is>
      </c>
      <c r="B713" s="15" t="inlineStr">
        <is>
          <t>Electrolit Hydration Beverage | Coconut | 24-pack 625mL</t>
        </is>
      </c>
      <c r="C713" s="15" t="inlineStr">
        <is>
          <t>2) Electrolyte beverage (RTD)</t>
        </is>
      </c>
      <c r="D713" s="32">
        <f>'M2 - Electrolyte RTD'!I297</f>
        <v/>
      </c>
      <c r="E713" s="33">
        <f>'M2 - Electrolyte RTD'!J297</f>
        <v/>
      </c>
      <c r="F713" s="31">
        <f>'M2 - Electrolyte RTD'!K297</f>
        <v/>
      </c>
      <c r="G713" s="30">
        <f>'M2 - Electrolyte RTD'!F297</f>
        <v/>
      </c>
      <c r="H713" s="31">
        <f>IF(AND(ISNUMBER('M2 - Electrolyte RTD'!F297),ISNUMBER('M2 - Electrolyte RTD'!K297)),'M2 - Electrolyte RTD'!F297-'M2 - Electrolyte RTD'!K297,"")</f>
        <v/>
      </c>
      <c r="I713" s="15" t="inlineStr">
        <is>
          <t>S&amp;S availability/depth vary by listing and time - confirm live.</t>
        </is>
      </c>
    </row>
    <row r="714" ht="26" customHeight="1">
      <c r="A714" s="15" t="inlineStr">
        <is>
          <t>Electrolit</t>
        </is>
      </c>
      <c r="B714" s="15" t="inlineStr">
        <is>
          <t>Electrolit Hydration Beverage | Blue Raspberry | single 625mL</t>
        </is>
      </c>
      <c r="C714" s="15" t="inlineStr">
        <is>
          <t>2) Electrolyte beverage (RTD)</t>
        </is>
      </c>
      <c r="D714" s="32">
        <f>'M2 - Electrolyte RTD'!I298</f>
        <v/>
      </c>
      <c r="E714" s="33">
        <f>'M2 - Electrolyte RTD'!J298</f>
        <v/>
      </c>
      <c r="F714" s="31">
        <f>'M2 - Electrolyte RTD'!K298</f>
        <v/>
      </c>
      <c r="G714" s="30">
        <f>'M2 - Electrolyte RTD'!F298</f>
        <v/>
      </c>
      <c r="H714" s="31">
        <f>IF(AND(ISNUMBER('M2 - Electrolyte RTD'!F298),ISNUMBER('M2 - Electrolyte RTD'!K298)),'M2 - Electrolyte RTD'!F298-'M2 - Electrolyte RTD'!K298,"")</f>
        <v/>
      </c>
      <c r="I714" s="15" t="inlineStr">
        <is>
          <t>S&amp;S availability/depth vary by listing and time - confirm live.</t>
        </is>
      </c>
    </row>
    <row r="715" ht="26" customHeight="1">
      <c r="A715" s="15" t="inlineStr">
        <is>
          <t>Electrolit</t>
        </is>
      </c>
      <c r="B715" s="15" t="inlineStr">
        <is>
          <t>Electrolit Hydration Beverage | Blue Raspberry | 6-pack 625mL</t>
        </is>
      </c>
      <c r="C715" s="15" t="inlineStr">
        <is>
          <t>2) Electrolyte beverage (RTD)</t>
        </is>
      </c>
      <c r="D715" s="32">
        <f>'M2 - Electrolyte RTD'!I299</f>
        <v/>
      </c>
      <c r="E715" s="33">
        <f>'M2 - Electrolyte RTD'!J299</f>
        <v/>
      </c>
      <c r="F715" s="31">
        <f>'M2 - Electrolyte RTD'!K299</f>
        <v/>
      </c>
      <c r="G715" s="30">
        <f>'M2 - Electrolyte RTD'!F299</f>
        <v/>
      </c>
      <c r="H715" s="31">
        <f>IF(AND(ISNUMBER('M2 - Electrolyte RTD'!F299),ISNUMBER('M2 - Electrolyte RTD'!K299)),'M2 - Electrolyte RTD'!F299-'M2 - Electrolyte RTD'!K299,"")</f>
        <v/>
      </c>
      <c r="I715" s="15" t="inlineStr">
        <is>
          <t>S&amp;S availability/depth vary by listing and time - confirm live.</t>
        </is>
      </c>
    </row>
    <row r="716" ht="26" customHeight="1">
      <c r="A716" s="15" t="inlineStr">
        <is>
          <t>Electrolit</t>
        </is>
      </c>
      <c r="B716" s="15" t="inlineStr">
        <is>
          <t>Electrolit Hydration Beverage | Blue Raspberry | 12-pack 625mL</t>
        </is>
      </c>
      <c r="C716" s="15" t="inlineStr">
        <is>
          <t>2) Electrolyte beverage (RTD)</t>
        </is>
      </c>
      <c r="D716" s="32">
        <f>'M2 - Electrolyte RTD'!I300</f>
        <v/>
      </c>
      <c r="E716" s="33">
        <f>'M2 - Electrolyte RTD'!J300</f>
        <v/>
      </c>
      <c r="F716" s="31">
        <f>'M2 - Electrolyte RTD'!K300</f>
        <v/>
      </c>
      <c r="G716" s="30">
        <f>'M2 - Electrolyte RTD'!F300</f>
        <v/>
      </c>
      <c r="H716" s="31">
        <f>IF(AND(ISNUMBER('M2 - Electrolyte RTD'!F300),ISNUMBER('M2 - Electrolyte RTD'!K300)),'M2 - Electrolyte RTD'!F300-'M2 - Electrolyte RTD'!K300,"")</f>
        <v/>
      </c>
      <c r="I716" s="15" t="inlineStr">
        <is>
          <t>S&amp;S availability/depth vary by listing and time - confirm live.</t>
        </is>
      </c>
    </row>
    <row r="717" ht="26" customHeight="1">
      <c r="A717" s="15" t="inlineStr">
        <is>
          <t>Electrolit</t>
        </is>
      </c>
      <c r="B717" s="15" t="inlineStr">
        <is>
          <t>Electrolit Hydration Beverage | Blue Raspberry | 24-pack 625mL</t>
        </is>
      </c>
      <c r="C717" s="15" t="inlineStr">
        <is>
          <t>2) Electrolyte beverage (RTD)</t>
        </is>
      </c>
      <c r="D717" s="32">
        <f>'M2 - Electrolyte RTD'!I301</f>
        <v/>
      </c>
      <c r="E717" s="33">
        <f>'M2 - Electrolyte RTD'!J301</f>
        <v/>
      </c>
      <c r="F717" s="31">
        <f>'M2 - Electrolyte RTD'!K301</f>
        <v/>
      </c>
      <c r="G717" s="30">
        <f>'M2 - Electrolyte RTD'!F301</f>
        <v/>
      </c>
      <c r="H717" s="31">
        <f>IF(AND(ISNUMBER('M2 - Electrolyte RTD'!F301),ISNUMBER('M2 - Electrolyte RTD'!K301)),'M2 - Electrolyte RTD'!F301-'M2 - Electrolyte RTD'!K301,"")</f>
        <v/>
      </c>
      <c r="I717" s="15" t="inlineStr">
        <is>
          <t>S&amp;S availability/depth vary by listing and time - confirm live.</t>
        </is>
      </c>
    </row>
    <row r="718" ht="26" customHeight="1">
      <c r="A718" s="15" t="inlineStr">
        <is>
          <t>Electrolit</t>
        </is>
      </c>
      <c r="B718" s="15" t="inlineStr">
        <is>
          <t>Electrolit Hydration Beverage | Grape | single 625mL</t>
        </is>
      </c>
      <c r="C718" s="15" t="inlineStr">
        <is>
          <t>2) Electrolyte beverage (RTD)</t>
        </is>
      </c>
      <c r="D718" s="32">
        <f>'M2 - Electrolyte RTD'!I302</f>
        <v/>
      </c>
      <c r="E718" s="33">
        <f>'M2 - Electrolyte RTD'!J302</f>
        <v/>
      </c>
      <c r="F718" s="31">
        <f>'M2 - Electrolyte RTD'!K302</f>
        <v/>
      </c>
      <c r="G718" s="30">
        <f>'M2 - Electrolyte RTD'!F302</f>
        <v/>
      </c>
      <c r="H718" s="31">
        <f>IF(AND(ISNUMBER('M2 - Electrolyte RTD'!F302),ISNUMBER('M2 - Electrolyte RTD'!K302)),'M2 - Electrolyte RTD'!F302-'M2 - Electrolyte RTD'!K302,"")</f>
        <v/>
      </c>
      <c r="I718" s="15" t="inlineStr">
        <is>
          <t>S&amp;S availability/depth vary by listing and time - confirm live.</t>
        </is>
      </c>
    </row>
    <row r="719" ht="26" customHeight="1">
      <c r="A719" s="15" t="inlineStr">
        <is>
          <t>Electrolit</t>
        </is>
      </c>
      <c r="B719" s="15" t="inlineStr">
        <is>
          <t>Electrolit Hydration Beverage | Grape | 6-pack 625mL</t>
        </is>
      </c>
      <c r="C719" s="15" t="inlineStr">
        <is>
          <t>2) Electrolyte beverage (RTD)</t>
        </is>
      </c>
      <c r="D719" s="32">
        <f>'M2 - Electrolyte RTD'!I303</f>
        <v/>
      </c>
      <c r="E719" s="33">
        <f>'M2 - Electrolyte RTD'!J303</f>
        <v/>
      </c>
      <c r="F719" s="31">
        <f>'M2 - Electrolyte RTD'!K303</f>
        <v/>
      </c>
      <c r="G719" s="30">
        <f>'M2 - Electrolyte RTD'!F303</f>
        <v/>
      </c>
      <c r="H719" s="31">
        <f>IF(AND(ISNUMBER('M2 - Electrolyte RTD'!F303),ISNUMBER('M2 - Electrolyte RTD'!K303)),'M2 - Electrolyte RTD'!F303-'M2 - Electrolyte RTD'!K303,"")</f>
        <v/>
      </c>
      <c r="I719" s="15" t="inlineStr">
        <is>
          <t>S&amp;S availability/depth vary by listing and time - confirm live.</t>
        </is>
      </c>
    </row>
    <row r="720" ht="26" customHeight="1">
      <c r="A720" s="15" t="inlineStr">
        <is>
          <t>Electrolit</t>
        </is>
      </c>
      <c r="B720" s="15" t="inlineStr">
        <is>
          <t>Electrolit Hydration Beverage | Grape | 12-pack 625mL</t>
        </is>
      </c>
      <c r="C720" s="15" t="inlineStr">
        <is>
          <t>2) Electrolyte beverage (RTD)</t>
        </is>
      </c>
      <c r="D720" s="32">
        <f>'M2 - Electrolyte RTD'!I304</f>
        <v/>
      </c>
      <c r="E720" s="33">
        <f>'M2 - Electrolyte RTD'!J304</f>
        <v/>
      </c>
      <c r="F720" s="31">
        <f>'M2 - Electrolyte RTD'!K304</f>
        <v/>
      </c>
      <c r="G720" s="30">
        <f>'M2 - Electrolyte RTD'!F304</f>
        <v/>
      </c>
      <c r="H720" s="31">
        <f>IF(AND(ISNUMBER('M2 - Electrolyte RTD'!F304),ISNUMBER('M2 - Electrolyte RTD'!K304)),'M2 - Electrolyte RTD'!F304-'M2 - Electrolyte RTD'!K304,"")</f>
        <v/>
      </c>
      <c r="I720" s="15" t="inlineStr">
        <is>
          <t>S&amp;S availability/depth vary by listing and time - confirm live.</t>
        </is>
      </c>
    </row>
    <row r="721" ht="26" customHeight="1">
      <c r="A721" s="15" t="inlineStr">
        <is>
          <t>Electrolit</t>
        </is>
      </c>
      <c r="B721" s="15" t="inlineStr">
        <is>
          <t>Electrolit Hydration Beverage | Grape | 24-pack 625mL</t>
        </is>
      </c>
      <c r="C721" s="15" t="inlineStr">
        <is>
          <t>2) Electrolyte beverage (RTD)</t>
        </is>
      </c>
      <c r="D721" s="32">
        <f>'M2 - Electrolyte RTD'!I305</f>
        <v/>
      </c>
      <c r="E721" s="33">
        <f>'M2 - Electrolyte RTD'!J305</f>
        <v/>
      </c>
      <c r="F721" s="31">
        <f>'M2 - Electrolyte RTD'!K305</f>
        <v/>
      </c>
      <c r="G721" s="30">
        <f>'M2 - Electrolyte RTD'!F305</f>
        <v/>
      </c>
      <c r="H721" s="31">
        <f>IF(AND(ISNUMBER('M2 - Electrolyte RTD'!F305),ISNUMBER('M2 - Electrolyte RTD'!K305)),'M2 - Electrolyte RTD'!F305-'M2 - Electrolyte RTD'!K305,"")</f>
        <v/>
      </c>
      <c r="I721" s="15" t="inlineStr">
        <is>
          <t>S&amp;S availability/depth vary by listing and time - confirm live.</t>
        </is>
      </c>
    </row>
    <row r="722" ht="26" customHeight="1">
      <c r="A722" s="15" t="inlineStr">
        <is>
          <t>Gatorade</t>
        </is>
      </c>
      <c r="B722" s="15" t="inlineStr">
        <is>
          <t>Gatorade Fit Electrolyte Beverage | Tropical Mango | single 591mL</t>
        </is>
      </c>
      <c r="C722" s="15" t="inlineStr">
        <is>
          <t>2) Electrolyte beverage (RTD)</t>
        </is>
      </c>
      <c r="D722" s="32">
        <f>'M2 - Electrolyte RTD'!I306</f>
        <v/>
      </c>
      <c r="E722" s="33">
        <f>'M2 - Electrolyte RTD'!J306</f>
        <v/>
      </c>
      <c r="F722" s="31">
        <f>'M2 - Electrolyte RTD'!K306</f>
        <v/>
      </c>
      <c r="G722" s="30">
        <f>'M2 - Electrolyte RTD'!F306</f>
        <v/>
      </c>
      <c r="H722" s="31">
        <f>IF(AND(ISNUMBER('M2 - Electrolyte RTD'!F306),ISNUMBER('M2 - Electrolyte RTD'!K306)),'M2 - Electrolyte RTD'!F306-'M2 - Electrolyte RTD'!K306,"")</f>
        <v/>
      </c>
      <c r="I722" s="15" t="inlineStr">
        <is>
          <t>S&amp;S availability/depth vary by listing and time - confirm live.</t>
        </is>
      </c>
    </row>
    <row r="723" ht="26" customHeight="1">
      <c r="A723" s="15" t="inlineStr">
        <is>
          <t>Gatorade</t>
        </is>
      </c>
      <c r="B723" s="15" t="inlineStr">
        <is>
          <t>Gatorade Fit Electrolyte Beverage | Tropical Mango | 6-pack 591mL</t>
        </is>
      </c>
      <c r="C723" s="15" t="inlineStr">
        <is>
          <t>2) Electrolyte beverage (RTD)</t>
        </is>
      </c>
      <c r="D723" s="32">
        <f>'M2 - Electrolyte RTD'!I307</f>
        <v/>
      </c>
      <c r="E723" s="33">
        <f>'M2 - Electrolyte RTD'!J307</f>
        <v/>
      </c>
      <c r="F723" s="31">
        <f>'M2 - Electrolyte RTD'!K307</f>
        <v/>
      </c>
      <c r="G723" s="30">
        <f>'M2 - Electrolyte RTD'!F307</f>
        <v/>
      </c>
      <c r="H723" s="31">
        <f>IF(AND(ISNUMBER('M2 - Electrolyte RTD'!F307),ISNUMBER('M2 - Electrolyte RTD'!K307)),'M2 - Electrolyte RTD'!F307-'M2 - Electrolyte RTD'!K307,"")</f>
        <v/>
      </c>
      <c r="I723" s="15" t="inlineStr">
        <is>
          <t>S&amp;S availability/depth vary by listing and time - confirm live.</t>
        </is>
      </c>
    </row>
    <row r="724" ht="26" customHeight="1">
      <c r="A724" s="15" t="inlineStr">
        <is>
          <t>Gatorade</t>
        </is>
      </c>
      <c r="B724" s="15" t="inlineStr">
        <is>
          <t>Gatorade Fit Electrolyte Beverage | Tropical Mango | 12-pack 591mL</t>
        </is>
      </c>
      <c r="C724" s="15" t="inlineStr">
        <is>
          <t>2) Electrolyte beverage (RTD)</t>
        </is>
      </c>
      <c r="D724" s="32">
        <f>'M2 - Electrolyte RTD'!I308</f>
        <v/>
      </c>
      <c r="E724" s="33">
        <f>'M2 - Electrolyte RTD'!J308</f>
        <v/>
      </c>
      <c r="F724" s="31">
        <f>'M2 - Electrolyte RTD'!K308</f>
        <v/>
      </c>
      <c r="G724" s="30">
        <f>'M2 - Electrolyte RTD'!F308</f>
        <v/>
      </c>
      <c r="H724" s="31">
        <f>IF(AND(ISNUMBER('M2 - Electrolyte RTD'!F308),ISNUMBER('M2 - Electrolyte RTD'!K308)),'M2 - Electrolyte RTD'!F308-'M2 - Electrolyte RTD'!K308,"")</f>
        <v/>
      </c>
      <c r="I724" s="15" t="inlineStr">
        <is>
          <t>S&amp;S availability/depth vary by listing and time - confirm live.</t>
        </is>
      </c>
    </row>
    <row r="725" ht="26" customHeight="1">
      <c r="A725" s="15" t="inlineStr">
        <is>
          <t>Gatorade</t>
        </is>
      </c>
      <c r="B725" s="15" t="inlineStr">
        <is>
          <t>Gatorade Fit Electrolyte Beverage | Tropical Mango | 24-pack 591mL</t>
        </is>
      </c>
      <c r="C725" s="15" t="inlineStr">
        <is>
          <t>2) Electrolyte beverage (RTD)</t>
        </is>
      </c>
      <c r="D725" s="32">
        <f>'M2 - Electrolyte RTD'!I309</f>
        <v/>
      </c>
      <c r="E725" s="33">
        <f>'M2 - Electrolyte RTD'!J309</f>
        <v/>
      </c>
      <c r="F725" s="31">
        <f>'M2 - Electrolyte RTD'!K309</f>
        <v/>
      </c>
      <c r="G725" s="30">
        <f>'M2 - Electrolyte RTD'!F309</f>
        <v/>
      </c>
      <c r="H725" s="31">
        <f>IF(AND(ISNUMBER('M2 - Electrolyte RTD'!F309),ISNUMBER('M2 - Electrolyte RTD'!K309)),'M2 - Electrolyte RTD'!F309-'M2 - Electrolyte RTD'!K309,"")</f>
        <v/>
      </c>
      <c r="I725" s="15" t="inlineStr">
        <is>
          <t>S&amp;S availability/depth vary by listing and time - confirm live.</t>
        </is>
      </c>
    </row>
    <row r="726" ht="26" customHeight="1">
      <c r="A726" s="15" t="inlineStr">
        <is>
          <t>Gatorade</t>
        </is>
      </c>
      <c r="B726" s="15" t="inlineStr">
        <is>
          <t>Gatorade Fit Electrolyte Beverage | Blue Citrus | single 591mL</t>
        </is>
      </c>
      <c r="C726" s="15" t="inlineStr">
        <is>
          <t>2) Electrolyte beverage (RTD)</t>
        </is>
      </c>
      <c r="D726" s="32">
        <f>'M2 - Electrolyte RTD'!I310</f>
        <v/>
      </c>
      <c r="E726" s="33">
        <f>'M2 - Electrolyte RTD'!J310</f>
        <v/>
      </c>
      <c r="F726" s="31">
        <f>'M2 - Electrolyte RTD'!K310</f>
        <v/>
      </c>
      <c r="G726" s="30">
        <f>'M2 - Electrolyte RTD'!F310</f>
        <v/>
      </c>
      <c r="H726" s="31">
        <f>IF(AND(ISNUMBER('M2 - Electrolyte RTD'!F310),ISNUMBER('M2 - Electrolyte RTD'!K310)),'M2 - Electrolyte RTD'!F310-'M2 - Electrolyte RTD'!K310,"")</f>
        <v/>
      </c>
      <c r="I726" s="15" t="inlineStr">
        <is>
          <t>S&amp;S availability/depth vary by listing and time - confirm live.</t>
        </is>
      </c>
    </row>
    <row r="727" ht="26" customHeight="1">
      <c r="A727" s="15" t="inlineStr">
        <is>
          <t>Gatorade</t>
        </is>
      </c>
      <c r="B727" s="15" t="inlineStr">
        <is>
          <t>Gatorade Fit Electrolyte Beverage | Blue Citrus | 6-pack 591mL</t>
        </is>
      </c>
      <c r="C727" s="15" t="inlineStr">
        <is>
          <t>2) Electrolyte beverage (RTD)</t>
        </is>
      </c>
      <c r="D727" s="32">
        <f>'M2 - Electrolyte RTD'!I311</f>
        <v/>
      </c>
      <c r="E727" s="33">
        <f>'M2 - Electrolyte RTD'!J311</f>
        <v/>
      </c>
      <c r="F727" s="31">
        <f>'M2 - Electrolyte RTD'!K311</f>
        <v/>
      </c>
      <c r="G727" s="30">
        <f>'M2 - Electrolyte RTD'!F311</f>
        <v/>
      </c>
      <c r="H727" s="31">
        <f>IF(AND(ISNUMBER('M2 - Electrolyte RTD'!F311),ISNUMBER('M2 - Electrolyte RTD'!K311)),'M2 - Electrolyte RTD'!F311-'M2 - Electrolyte RTD'!K311,"")</f>
        <v/>
      </c>
      <c r="I727" s="15" t="inlineStr">
        <is>
          <t>S&amp;S availability/depth vary by listing and time - confirm live.</t>
        </is>
      </c>
    </row>
    <row r="728" ht="26" customHeight="1">
      <c r="A728" s="15" t="inlineStr">
        <is>
          <t>Gatorade</t>
        </is>
      </c>
      <c r="B728" s="15" t="inlineStr">
        <is>
          <t>Gatorade Fit Electrolyte Beverage | Blue Citrus | 12-pack 591mL</t>
        </is>
      </c>
      <c r="C728" s="15" t="inlineStr">
        <is>
          <t>2) Electrolyte beverage (RTD)</t>
        </is>
      </c>
      <c r="D728" s="32">
        <f>'M2 - Electrolyte RTD'!I312</f>
        <v/>
      </c>
      <c r="E728" s="33">
        <f>'M2 - Electrolyte RTD'!J312</f>
        <v/>
      </c>
      <c r="F728" s="31">
        <f>'M2 - Electrolyte RTD'!K312</f>
        <v/>
      </c>
      <c r="G728" s="30">
        <f>'M2 - Electrolyte RTD'!F312</f>
        <v/>
      </c>
      <c r="H728" s="31">
        <f>IF(AND(ISNUMBER('M2 - Electrolyte RTD'!F312),ISNUMBER('M2 - Electrolyte RTD'!K312)),'M2 - Electrolyte RTD'!F312-'M2 - Electrolyte RTD'!K312,"")</f>
        <v/>
      </c>
      <c r="I728" s="15" t="inlineStr">
        <is>
          <t>S&amp;S availability/depth vary by listing and time - confirm live.</t>
        </is>
      </c>
    </row>
    <row r="729" ht="26" customHeight="1">
      <c r="A729" s="15" t="inlineStr">
        <is>
          <t>Gatorade</t>
        </is>
      </c>
      <c r="B729" s="15" t="inlineStr">
        <is>
          <t>Gatorade Fit Electrolyte Beverage | Blue Citrus | 24-pack 591mL</t>
        </is>
      </c>
      <c r="C729" s="15" t="inlineStr">
        <is>
          <t>2) Electrolyte beverage (RTD)</t>
        </is>
      </c>
      <c r="D729" s="32">
        <f>'M2 - Electrolyte RTD'!I313</f>
        <v/>
      </c>
      <c r="E729" s="33">
        <f>'M2 - Electrolyte RTD'!J313</f>
        <v/>
      </c>
      <c r="F729" s="31">
        <f>'M2 - Electrolyte RTD'!K313</f>
        <v/>
      </c>
      <c r="G729" s="30">
        <f>'M2 - Electrolyte RTD'!F313</f>
        <v/>
      </c>
      <c r="H729" s="31">
        <f>IF(AND(ISNUMBER('M2 - Electrolyte RTD'!F313),ISNUMBER('M2 - Electrolyte RTD'!K313)),'M2 - Electrolyte RTD'!F313-'M2 - Electrolyte RTD'!K313,"")</f>
        <v/>
      </c>
      <c r="I729" s="15" t="inlineStr">
        <is>
          <t>S&amp;S availability/depth vary by listing and time - confirm live.</t>
        </is>
      </c>
    </row>
    <row r="730" ht="26" customHeight="1">
      <c r="A730" s="15" t="inlineStr">
        <is>
          <t>Gatorade</t>
        </is>
      </c>
      <c r="B730" s="15" t="inlineStr">
        <is>
          <t>Gatorade Fit Electrolyte Beverage | Strawberry Watermelon | single 591mL</t>
        </is>
      </c>
      <c r="C730" s="15" t="inlineStr">
        <is>
          <t>2) Electrolyte beverage (RTD)</t>
        </is>
      </c>
      <c r="D730" s="32">
        <f>'M2 - Electrolyte RTD'!I314</f>
        <v/>
      </c>
      <c r="E730" s="33">
        <f>'M2 - Electrolyte RTD'!J314</f>
        <v/>
      </c>
      <c r="F730" s="31">
        <f>'M2 - Electrolyte RTD'!K314</f>
        <v/>
      </c>
      <c r="G730" s="30">
        <f>'M2 - Electrolyte RTD'!F314</f>
        <v/>
      </c>
      <c r="H730" s="31">
        <f>IF(AND(ISNUMBER('M2 - Electrolyte RTD'!F314),ISNUMBER('M2 - Electrolyte RTD'!K314)),'M2 - Electrolyte RTD'!F314-'M2 - Electrolyte RTD'!K314,"")</f>
        <v/>
      </c>
      <c r="I730" s="15" t="inlineStr">
        <is>
          <t>S&amp;S availability/depth vary by listing and time - confirm live.</t>
        </is>
      </c>
    </row>
    <row r="731" ht="26" customHeight="1">
      <c r="A731" s="15" t="inlineStr">
        <is>
          <t>Gatorade</t>
        </is>
      </c>
      <c r="B731" s="15" t="inlineStr">
        <is>
          <t>Gatorade Fit Electrolyte Beverage | Strawberry Watermelon | 6-pack 591mL</t>
        </is>
      </c>
      <c r="C731" s="15" t="inlineStr">
        <is>
          <t>2) Electrolyte beverage (RTD)</t>
        </is>
      </c>
      <c r="D731" s="32">
        <f>'M2 - Electrolyte RTD'!I315</f>
        <v/>
      </c>
      <c r="E731" s="33">
        <f>'M2 - Electrolyte RTD'!J315</f>
        <v/>
      </c>
      <c r="F731" s="31">
        <f>'M2 - Electrolyte RTD'!K315</f>
        <v/>
      </c>
      <c r="G731" s="30">
        <f>'M2 - Electrolyte RTD'!F315</f>
        <v/>
      </c>
      <c r="H731" s="31">
        <f>IF(AND(ISNUMBER('M2 - Electrolyte RTD'!F315),ISNUMBER('M2 - Electrolyte RTD'!K315)),'M2 - Electrolyte RTD'!F315-'M2 - Electrolyte RTD'!K315,"")</f>
        <v/>
      </c>
      <c r="I731" s="15" t="inlineStr">
        <is>
          <t>S&amp;S availability/depth vary by listing and time - confirm live.</t>
        </is>
      </c>
    </row>
    <row r="732" ht="26" customHeight="1">
      <c r="A732" s="15" t="inlineStr">
        <is>
          <t>Gatorade</t>
        </is>
      </c>
      <c r="B732" s="15" t="inlineStr">
        <is>
          <t>Gatorade Fit Electrolyte Beverage | Strawberry Watermelon | 12-pack 591mL</t>
        </is>
      </c>
      <c r="C732" s="15" t="inlineStr">
        <is>
          <t>2) Electrolyte beverage (RTD)</t>
        </is>
      </c>
      <c r="D732" s="32">
        <f>'M2 - Electrolyte RTD'!I316</f>
        <v/>
      </c>
      <c r="E732" s="33">
        <f>'M2 - Electrolyte RTD'!J316</f>
        <v/>
      </c>
      <c r="F732" s="31">
        <f>'M2 - Electrolyte RTD'!K316</f>
        <v/>
      </c>
      <c r="G732" s="30">
        <f>'M2 - Electrolyte RTD'!F316</f>
        <v/>
      </c>
      <c r="H732" s="31">
        <f>IF(AND(ISNUMBER('M2 - Electrolyte RTD'!F316),ISNUMBER('M2 - Electrolyte RTD'!K316)),'M2 - Electrolyte RTD'!F316-'M2 - Electrolyte RTD'!K316,"")</f>
        <v/>
      </c>
      <c r="I732" s="15" t="inlineStr">
        <is>
          <t>S&amp;S availability/depth vary by listing and time - confirm live.</t>
        </is>
      </c>
    </row>
    <row r="733" ht="26" customHeight="1">
      <c r="A733" s="15" t="inlineStr">
        <is>
          <t>Gatorade</t>
        </is>
      </c>
      <c r="B733" s="15" t="inlineStr">
        <is>
          <t>Gatorade Fit Electrolyte Beverage | Strawberry Watermelon | 24-pack 591mL</t>
        </is>
      </c>
      <c r="C733" s="15" t="inlineStr">
        <is>
          <t>2) Electrolyte beverage (RTD)</t>
        </is>
      </c>
      <c r="D733" s="32">
        <f>'M2 - Electrolyte RTD'!I317</f>
        <v/>
      </c>
      <c r="E733" s="33">
        <f>'M2 - Electrolyte RTD'!J317</f>
        <v/>
      </c>
      <c r="F733" s="31">
        <f>'M2 - Electrolyte RTD'!K317</f>
        <v/>
      </c>
      <c r="G733" s="30">
        <f>'M2 - Electrolyte RTD'!F317</f>
        <v/>
      </c>
      <c r="H733" s="31">
        <f>IF(AND(ISNUMBER('M2 - Electrolyte RTD'!F317),ISNUMBER('M2 - Electrolyte RTD'!K317)),'M2 - Electrolyte RTD'!F317-'M2 - Electrolyte RTD'!K317,"")</f>
        <v/>
      </c>
      <c r="I733" s="15" t="inlineStr">
        <is>
          <t>S&amp;S availability/depth vary by listing and time - confirm live.</t>
        </is>
      </c>
    </row>
    <row r="734" ht="26" customHeight="1">
      <c r="A734" s="15" t="inlineStr">
        <is>
          <t>Gatorade</t>
        </is>
      </c>
      <c r="B734" s="15" t="inlineStr">
        <is>
          <t>Gatorade Fit Electrolyte Beverage | Watermelon Strawberry | single 591mL</t>
        </is>
      </c>
      <c r="C734" s="15" t="inlineStr">
        <is>
          <t>2) Electrolyte beverage (RTD)</t>
        </is>
      </c>
      <c r="D734" s="32">
        <f>'M2 - Electrolyte RTD'!I318</f>
        <v/>
      </c>
      <c r="E734" s="33">
        <f>'M2 - Electrolyte RTD'!J318</f>
        <v/>
      </c>
      <c r="F734" s="31">
        <f>'M2 - Electrolyte RTD'!K318</f>
        <v/>
      </c>
      <c r="G734" s="30">
        <f>'M2 - Electrolyte RTD'!F318</f>
        <v/>
      </c>
      <c r="H734" s="31">
        <f>IF(AND(ISNUMBER('M2 - Electrolyte RTD'!F318),ISNUMBER('M2 - Electrolyte RTD'!K318)),'M2 - Electrolyte RTD'!F318-'M2 - Electrolyte RTD'!K318,"")</f>
        <v/>
      </c>
      <c r="I734" s="15" t="inlineStr">
        <is>
          <t>S&amp;S availability/depth vary by listing and time - confirm live.</t>
        </is>
      </c>
    </row>
    <row r="735" ht="26" customHeight="1">
      <c r="A735" s="15" t="inlineStr">
        <is>
          <t>Gatorade</t>
        </is>
      </c>
      <c r="B735" s="15" t="inlineStr">
        <is>
          <t>Gatorade Fit Electrolyte Beverage | Watermelon Strawberry | 6-pack 591mL</t>
        </is>
      </c>
      <c r="C735" s="15" t="inlineStr">
        <is>
          <t>2) Electrolyte beverage (RTD)</t>
        </is>
      </c>
      <c r="D735" s="32">
        <f>'M2 - Electrolyte RTD'!I319</f>
        <v/>
      </c>
      <c r="E735" s="33">
        <f>'M2 - Electrolyte RTD'!J319</f>
        <v/>
      </c>
      <c r="F735" s="31">
        <f>'M2 - Electrolyte RTD'!K319</f>
        <v/>
      </c>
      <c r="G735" s="30">
        <f>'M2 - Electrolyte RTD'!F319</f>
        <v/>
      </c>
      <c r="H735" s="31">
        <f>IF(AND(ISNUMBER('M2 - Electrolyte RTD'!F319),ISNUMBER('M2 - Electrolyte RTD'!K319)),'M2 - Electrolyte RTD'!F319-'M2 - Electrolyte RTD'!K319,"")</f>
        <v/>
      </c>
      <c r="I735" s="15" t="inlineStr">
        <is>
          <t>S&amp;S availability/depth vary by listing and time - confirm live.</t>
        </is>
      </c>
    </row>
    <row r="736" ht="26" customHeight="1">
      <c r="A736" s="15" t="inlineStr">
        <is>
          <t>Gatorade</t>
        </is>
      </c>
      <c r="B736" s="15" t="inlineStr">
        <is>
          <t>Gatorade Fit Electrolyte Beverage | Watermelon Strawberry | 12-pack 591mL</t>
        </is>
      </c>
      <c r="C736" s="15" t="inlineStr">
        <is>
          <t>2) Electrolyte beverage (RTD)</t>
        </is>
      </c>
      <c r="D736" s="32">
        <f>'M2 - Electrolyte RTD'!I320</f>
        <v/>
      </c>
      <c r="E736" s="33">
        <f>'M2 - Electrolyte RTD'!J320</f>
        <v/>
      </c>
      <c r="F736" s="31">
        <f>'M2 - Electrolyte RTD'!K320</f>
        <v/>
      </c>
      <c r="G736" s="30">
        <f>'M2 - Electrolyte RTD'!F320</f>
        <v/>
      </c>
      <c r="H736" s="31">
        <f>IF(AND(ISNUMBER('M2 - Electrolyte RTD'!F320),ISNUMBER('M2 - Electrolyte RTD'!K320)),'M2 - Electrolyte RTD'!F320-'M2 - Electrolyte RTD'!K320,"")</f>
        <v/>
      </c>
      <c r="I736" s="15" t="inlineStr">
        <is>
          <t>S&amp;S availability/depth vary by listing and time - confirm live.</t>
        </is>
      </c>
    </row>
    <row r="737" ht="26" customHeight="1">
      <c r="A737" s="15" t="inlineStr">
        <is>
          <t>Gatorade</t>
        </is>
      </c>
      <c r="B737" s="15" t="inlineStr">
        <is>
          <t>Gatorade Fit Electrolyte Beverage | Watermelon Strawberry | 24-pack 591mL</t>
        </is>
      </c>
      <c r="C737" s="15" t="inlineStr">
        <is>
          <t>2) Electrolyte beverage (RTD)</t>
        </is>
      </c>
      <c r="D737" s="32">
        <f>'M2 - Electrolyte RTD'!I321</f>
        <v/>
      </c>
      <c r="E737" s="33">
        <f>'M2 - Electrolyte RTD'!J321</f>
        <v/>
      </c>
      <c r="F737" s="31">
        <f>'M2 - Electrolyte RTD'!K321</f>
        <v/>
      </c>
      <c r="G737" s="30">
        <f>'M2 - Electrolyte RTD'!F321</f>
        <v/>
      </c>
      <c r="H737" s="31">
        <f>IF(AND(ISNUMBER('M2 - Electrolyte RTD'!F321),ISNUMBER('M2 - Electrolyte RTD'!K321)),'M2 - Electrolyte RTD'!F321-'M2 - Electrolyte RTD'!K321,"")</f>
        <v/>
      </c>
      <c r="I737" s="15" t="inlineStr">
        <is>
          <t>S&amp;S availability/depth vary by listing and time - confirm live.</t>
        </is>
      </c>
    </row>
    <row r="738" ht="26" customHeight="1">
      <c r="A738" s="15" t="inlineStr">
        <is>
          <t>OLIPOP</t>
        </is>
      </c>
      <c r="B738" s="15" t="inlineStr">
        <is>
          <t>OLIPOP Prebiotic Soda | Vintage Cola | single 355mL</t>
        </is>
      </c>
      <c r="C738" s="15" t="inlineStr">
        <is>
          <t>3) Functional beverage (still/sparkling)</t>
        </is>
      </c>
      <c r="D738" s="32">
        <f>'M3 - Functional Beverage'!I2</f>
        <v/>
      </c>
      <c r="E738" s="33">
        <f>'M3 - Functional Beverage'!J2</f>
        <v/>
      </c>
      <c r="F738" s="31">
        <f>'M3 - Functional Beverage'!K2</f>
        <v/>
      </c>
      <c r="G738" s="30">
        <f>'M3 - Functional Beverage'!F2</f>
        <v/>
      </c>
      <c r="H738" s="31">
        <f>IF(AND(ISNUMBER('M3 - Functional Beverage'!F2),ISNUMBER('M3 - Functional Beverage'!K2)),'M3 - Functional Beverage'!F2-'M3 - Functional Beverage'!K2,"")</f>
        <v/>
      </c>
      <c r="I738" s="15" t="inlineStr">
        <is>
          <t>S&amp;S availability/depth vary by listing and time - confirm live.</t>
        </is>
      </c>
    </row>
    <row r="739" ht="26" customHeight="1">
      <c r="A739" s="15" t="inlineStr">
        <is>
          <t>OLIPOP</t>
        </is>
      </c>
      <c r="B739" s="15" t="inlineStr">
        <is>
          <t>OLIPOP Prebiotic Soda | Vintage Cola | 8-pack 355mL</t>
        </is>
      </c>
      <c r="C739" s="15" t="inlineStr">
        <is>
          <t>3) Functional beverage (still/sparkling)</t>
        </is>
      </c>
      <c r="D739" s="32">
        <f>'M3 - Functional Beverage'!I3</f>
        <v/>
      </c>
      <c r="E739" s="33">
        <f>'M3 - Functional Beverage'!J3</f>
        <v/>
      </c>
      <c r="F739" s="31">
        <f>'M3 - Functional Beverage'!K3</f>
        <v/>
      </c>
      <c r="G739" s="30">
        <f>'M3 - Functional Beverage'!F3</f>
        <v/>
      </c>
      <c r="H739" s="31">
        <f>IF(AND(ISNUMBER('M3 - Functional Beverage'!F3),ISNUMBER('M3 - Functional Beverage'!K3)),'M3 - Functional Beverage'!F3-'M3 - Functional Beverage'!K3,"")</f>
        <v/>
      </c>
      <c r="I739" s="15" t="inlineStr">
        <is>
          <t>S&amp;S availability/depth vary by listing and time - confirm live.</t>
        </is>
      </c>
    </row>
    <row r="740" ht="26" customHeight="1">
      <c r="A740" s="15" t="inlineStr">
        <is>
          <t>OLIPOP</t>
        </is>
      </c>
      <c r="B740" s="15" t="inlineStr">
        <is>
          <t>OLIPOP Prebiotic Soda | Vintage Cola | 12-pack 355mL</t>
        </is>
      </c>
      <c r="C740" s="15" t="inlineStr">
        <is>
          <t>3) Functional beverage (still/sparkling)</t>
        </is>
      </c>
      <c r="D740" s="32">
        <f>'M3 - Functional Beverage'!I4</f>
        <v/>
      </c>
      <c r="E740" s="33">
        <f>'M3 - Functional Beverage'!J4</f>
        <v/>
      </c>
      <c r="F740" s="31">
        <f>'M3 - Functional Beverage'!K4</f>
        <v/>
      </c>
      <c r="G740" s="30">
        <f>'M3 - Functional Beverage'!F4</f>
        <v/>
      </c>
      <c r="H740" s="31">
        <f>IF(AND(ISNUMBER('M3 - Functional Beverage'!F4),ISNUMBER('M3 - Functional Beverage'!K4)),'M3 - Functional Beverage'!F4-'M3 - Functional Beverage'!K4,"")</f>
        <v/>
      </c>
      <c r="I740" s="15" t="inlineStr">
        <is>
          <t>S&amp;S availability/depth vary by listing and time - confirm live.</t>
        </is>
      </c>
    </row>
    <row r="741" ht="26" customHeight="1">
      <c r="A741" s="15" t="inlineStr">
        <is>
          <t>OLIPOP</t>
        </is>
      </c>
      <c r="B741" s="15" t="inlineStr">
        <is>
          <t>OLIPOP Prebiotic Soda | Vintage Cola | 15-pack 355mL</t>
        </is>
      </c>
      <c r="C741" s="15" t="inlineStr">
        <is>
          <t>3) Functional beverage (still/sparkling)</t>
        </is>
      </c>
      <c r="D741" s="32">
        <f>'M3 - Functional Beverage'!I5</f>
        <v/>
      </c>
      <c r="E741" s="33">
        <f>'M3 - Functional Beverage'!J5</f>
        <v/>
      </c>
      <c r="F741" s="31">
        <f>'M3 - Functional Beverage'!K5</f>
        <v/>
      </c>
      <c r="G741" s="30">
        <f>'M3 - Functional Beverage'!F5</f>
        <v/>
      </c>
      <c r="H741" s="31">
        <f>IF(AND(ISNUMBER('M3 - Functional Beverage'!F5),ISNUMBER('M3 - Functional Beverage'!K5)),'M3 - Functional Beverage'!F5-'M3 - Functional Beverage'!K5,"")</f>
        <v/>
      </c>
      <c r="I741" s="15" t="inlineStr">
        <is>
          <t>S&amp;S availability/depth vary by listing and time - confirm live.</t>
        </is>
      </c>
    </row>
    <row r="742" ht="26" customHeight="1">
      <c r="A742" s="15" t="inlineStr">
        <is>
          <t>OLIPOP</t>
        </is>
      </c>
      <c r="B742" s="15" t="inlineStr">
        <is>
          <t>OLIPOP Prebiotic Soda | Vintage Cola | 18-pack 355mL</t>
        </is>
      </c>
      <c r="C742" s="15" t="inlineStr">
        <is>
          <t>3) Functional beverage (still/sparkling)</t>
        </is>
      </c>
      <c r="D742" s="32">
        <f>'M3 - Functional Beverage'!I6</f>
        <v/>
      </c>
      <c r="E742" s="33">
        <f>'M3 - Functional Beverage'!J6</f>
        <v/>
      </c>
      <c r="F742" s="31">
        <f>'M3 - Functional Beverage'!K6</f>
        <v/>
      </c>
      <c r="G742" s="30">
        <f>'M3 - Functional Beverage'!F6</f>
        <v/>
      </c>
      <c r="H742" s="31">
        <f>IF(AND(ISNUMBER('M3 - Functional Beverage'!F6),ISNUMBER('M3 - Functional Beverage'!K6)),'M3 - Functional Beverage'!F6-'M3 - Functional Beverage'!K6,"")</f>
        <v/>
      </c>
      <c r="I742" s="15" t="inlineStr">
        <is>
          <t>S&amp;S availability/depth vary by listing and time - confirm live.</t>
        </is>
      </c>
    </row>
    <row r="743" ht="26" customHeight="1">
      <c r="A743" s="15" t="inlineStr">
        <is>
          <t>OLIPOP</t>
        </is>
      </c>
      <c r="B743" s="15" t="inlineStr">
        <is>
          <t>OLIPOP Prebiotic Soda | Vintage Cola | 24-pack 355mL</t>
        </is>
      </c>
      <c r="C743" s="15" t="inlineStr">
        <is>
          <t>3) Functional beverage (still/sparkling)</t>
        </is>
      </c>
      <c r="D743" s="32">
        <f>'M3 - Functional Beverage'!I7</f>
        <v/>
      </c>
      <c r="E743" s="33">
        <f>'M3 - Functional Beverage'!J7</f>
        <v/>
      </c>
      <c r="F743" s="31">
        <f>'M3 - Functional Beverage'!K7</f>
        <v/>
      </c>
      <c r="G743" s="30">
        <f>'M3 - Functional Beverage'!F7</f>
        <v/>
      </c>
      <c r="H743" s="31">
        <f>IF(AND(ISNUMBER('M3 - Functional Beverage'!F7),ISNUMBER('M3 - Functional Beverage'!K7)),'M3 - Functional Beverage'!F7-'M3 - Functional Beverage'!K7,"")</f>
        <v/>
      </c>
      <c r="I743" s="15" t="inlineStr">
        <is>
          <t>S&amp;S availability/depth vary by listing and time - confirm live.</t>
        </is>
      </c>
    </row>
    <row r="744" ht="26" customHeight="1">
      <c r="A744" s="15" t="inlineStr">
        <is>
          <t>OLIPOP</t>
        </is>
      </c>
      <c r="B744" s="15" t="inlineStr">
        <is>
          <t>OLIPOP Prebiotic Soda | Classic Root Beer | single 355mL</t>
        </is>
      </c>
      <c r="C744" s="15" t="inlineStr">
        <is>
          <t>3) Functional beverage (still/sparkling)</t>
        </is>
      </c>
      <c r="D744" s="32">
        <f>'M3 - Functional Beverage'!I8</f>
        <v/>
      </c>
      <c r="E744" s="33">
        <f>'M3 - Functional Beverage'!J8</f>
        <v/>
      </c>
      <c r="F744" s="31">
        <f>'M3 - Functional Beverage'!K8</f>
        <v/>
      </c>
      <c r="G744" s="30">
        <f>'M3 - Functional Beverage'!F8</f>
        <v/>
      </c>
      <c r="H744" s="31">
        <f>IF(AND(ISNUMBER('M3 - Functional Beverage'!F8),ISNUMBER('M3 - Functional Beverage'!K8)),'M3 - Functional Beverage'!F8-'M3 - Functional Beverage'!K8,"")</f>
        <v/>
      </c>
      <c r="I744" s="15" t="inlineStr">
        <is>
          <t>S&amp;S availability/depth vary by listing and time - confirm live.</t>
        </is>
      </c>
    </row>
    <row r="745" ht="26" customHeight="1">
      <c r="A745" s="15" t="inlineStr">
        <is>
          <t>OLIPOP</t>
        </is>
      </c>
      <c r="B745" s="15" t="inlineStr">
        <is>
          <t>OLIPOP Prebiotic Soda | Classic Root Beer | 8-pack 355mL</t>
        </is>
      </c>
      <c r="C745" s="15" t="inlineStr">
        <is>
          <t>3) Functional beverage (still/sparkling)</t>
        </is>
      </c>
      <c r="D745" s="32">
        <f>'M3 - Functional Beverage'!I9</f>
        <v/>
      </c>
      <c r="E745" s="33">
        <f>'M3 - Functional Beverage'!J9</f>
        <v/>
      </c>
      <c r="F745" s="31">
        <f>'M3 - Functional Beverage'!K9</f>
        <v/>
      </c>
      <c r="G745" s="30">
        <f>'M3 - Functional Beverage'!F9</f>
        <v/>
      </c>
      <c r="H745" s="31">
        <f>IF(AND(ISNUMBER('M3 - Functional Beverage'!F9),ISNUMBER('M3 - Functional Beverage'!K9)),'M3 - Functional Beverage'!F9-'M3 - Functional Beverage'!K9,"")</f>
        <v/>
      </c>
      <c r="I745" s="15" t="inlineStr">
        <is>
          <t>S&amp;S availability/depth vary by listing and time - confirm live.</t>
        </is>
      </c>
    </row>
    <row r="746" ht="26" customHeight="1">
      <c r="A746" s="15" t="inlineStr">
        <is>
          <t>OLIPOP</t>
        </is>
      </c>
      <c r="B746" s="15" t="inlineStr">
        <is>
          <t>OLIPOP Prebiotic Soda | Classic Root Beer | 12-pack 355mL</t>
        </is>
      </c>
      <c r="C746" s="15" t="inlineStr">
        <is>
          <t>3) Functional beverage (still/sparkling)</t>
        </is>
      </c>
      <c r="D746" s="32">
        <f>'M3 - Functional Beverage'!I10</f>
        <v/>
      </c>
      <c r="E746" s="33">
        <f>'M3 - Functional Beverage'!J10</f>
        <v/>
      </c>
      <c r="F746" s="31">
        <f>'M3 - Functional Beverage'!K10</f>
        <v/>
      </c>
      <c r="G746" s="30">
        <f>'M3 - Functional Beverage'!F10</f>
        <v/>
      </c>
      <c r="H746" s="31">
        <f>IF(AND(ISNUMBER('M3 - Functional Beverage'!F10),ISNUMBER('M3 - Functional Beverage'!K10)),'M3 - Functional Beverage'!F10-'M3 - Functional Beverage'!K10,"")</f>
        <v/>
      </c>
      <c r="I746" s="15" t="inlineStr">
        <is>
          <t>S&amp;S availability/depth vary by listing and time - confirm live.</t>
        </is>
      </c>
    </row>
    <row r="747" ht="26" customHeight="1">
      <c r="A747" s="15" t="inlineStr">
        <is>
          <t>OLIPOP</t>
        </is>
      </c>
      <c r="B747" s="15" t="inlineStr">
        <is>
          <t>OLIPOP Prebiotic Soda | Classic Root Beer | 15-pack 355mL</t>
        </is>
      </c>
      <c r="C747" s="15" t="inlineStr">
        <is>
          <t>3) Functional beverage (still/sparkling)</t>
        </is>
      </c>
      <c r="D747" s="32">
        <f>'M3 - Functional Beverage'!I11</f>
        <v/>
      </c>
      <c r="E747" s="33">
        <f>'M3 - Functional Beverage'!J11</f>
        <v/>
      </c>
      <c r="F747" s="31">
        <f>'M3 - Functional Beverage'!K11</f>
        <v/>
      </c>
      <c r="G747" s="30">
        <f>'M3 - Functional Beverage'!F11</f>
        <v/>
      </c>
      <c r="H747" s="31">
        <f>IF(AND(ISNUMBER('M3 - Functional Beverage'!F11),ISNUMBER('M3 - Functional Beverage'!K11)),'M3 - Functional Beverage'!F11-'M3 - Functional Beverage'!K11,"")</f>
        <v/>
      </c>
      <c r="I747" s="15" t="inlineStr">
        <is>
          <t>S&amp;S availability/depth vary by listing and time - confirm live.</t>
        </is>
      </c>
    </row>
    <row r="748" ht="26" customHeight="1">
      <c r="A748" s="15" t="inlineStr">
        <is>
          <t>OLIPOP</t>
        </is>
      </c>
      <c r="B748" s="15" t="inlineStr">
        <is>
          <t>OLIPOP Prebiotic Soda | Classic Root Beer | 18-pack 355mL</t>
        </is>
      </c>
      <c r="C748" s="15" t="inlineStr">
        <is>
          <t>3) Functional beverage (still/sparkling)</t>
        </is>
      </c>
      <c r="D748" s="32">
        <f>'M3 - Functional Beverage'!I12</f>
        <v/>
      </c>
      <c r="E748" s="33">
        <f>'M3 - Functional Beverage'!J12</f>
        <v/>
      </c>
      <c r="F748" s="31">
        <f>'M3 - Functional Beverage'!K12</f>
        <v/>
      </c>
      <c r="G748" s="30">
        <f>'M3 - Functional Beverage'!F12</f>
        <v/>
      </c>
      <c r="H748" s="31">
        <f>IF(AND(ISNUMBER('M3 - Functional Beverage'!F12),ISNUMBER('M3 - Functional Beverage'!K12)),'M3 - Functional Beverage'!F12-'M3 - Functional Beverage'!K12,"")</f>
        <v/>
      </c>
      <c r="I748" s="15" t="inlineStr">
        <is>
          <t>S&amp;S availability/depth vary by listing and time - confirm live.</t>
        </is>
      </c>
    </row>
    <row r="749" ht="26" customHeight="1">
      <c r="A749" s="15" t="inlineStr">
        <is>
          <t>OLIPOP</t>
        </is>
      </c>
      <c r="B749" s="15" t="inlineStr">
        <is>
          <t>OLIPOP Prebiotic Soda | Classic Root Beer | 24-pack 355mL</t>
        </is>
      </c>
      <c r="C749" s="15" t="inlineStr">
        <is>
          <t>3) Functional beverage (still/sparkling)</t>
        </is>
      </c>
      <c r="D749" s="32">
        <f>'M3 - Functional Beverage'!I13</f>
        <v/>
      </c>
      <c r="E749" s="33">
        <f>'M3 - Functional Beverage'!J13</f>
        <v/>
      </c>
      <c r="F749" s="31">
        <f>'M3 - Functional Beverage'!K13</f>
        <v/>
      </c>
      <c r="G749" s="30">
        <f>'M3 - Functional Beverage'!F13</f>
        <v/>
      </c>
      <c r="H749" s="31">
        <f>IF(AND(ISNUMBER('M3 - Functional Beverage'!F13),ISNUMBER('M3 - Functional Beverage'!K13)),'M3 - Functional Beverage'!F13-'M3 - Functional Beverage'!K13,"")</f>
        <v/>
      </c>
      <c r="I749" s="15" t="inlineStr">
        <is>
          <t>S&amp;S availability/depth vary by listing and time - confirm live.</t>
        </is>
      </c>
    </row>
    <row r="750" ht="26" customHeight="1">
      <c r="A750" s="15" t="inlineStr">
        <is>
          <t>OLIPOP</t>
        </is>
      </c>
      <c r="B750" s="15" t="inlineStr">
        <is>
          <t>OLIPOP Prebiotic Soda | Cherry Cola | single 355mL</t>
        </is>
      </c>
      <c r="C750" s="15" t="inlineStr">
        <is>
          <t>3) Functional beverage (still/sparkling)</t>
        </is>
      </c>
      <c r="D750" s="32">
        <f>'M3 - Functional Beverage'!I14</f>
        <v/>
      </c>
      <c r="E750" s="33">
        <f>'M3 - Functional Beverage'!J14</f>
        <v/>
      </c>
      <c r="F750" s="31">
        <f>'M3 - Functional Beverage'!K14</f>
        <v/>
      </c>
      <c r="G750" s="30">
        <f>'M3 - Functional Beverage'!F14</f>
        <v/>
      </c>
      <c r="H750" s="31">
        <f>IF(AND(ISNUMBER('M3 - Functional Beverage'!F14),ISNUMBER('M3 - Functional Beverage'!K14)),'M3 - Functional Beverage'!F14-'M3 - Functional Beverage'!K14,"")</f>
        <v/>
      </c>
      <c r="I750" s="15" t="inlineStr">
        <is>
          <t>S&amp;S availability/depth vary by listing and time - confirm live.</t>
        </is>
      </c>
    </row>
    <row r="751" ht="26" customHeight="1">
      <c r="A751" s="15" t="inlineStr">
        <is>
          <t>OLIPOP</t>
        </is>
      </c>
      <c r="B751" s="15" t="inlineStr">
        <is>
          <t>OLIPOP Prebiotic Soda | Cherry Cola | 8-pack 355mL</t>
        </is>
      </c>
      <c r="C751" s="15" t="inlineStr">
        <is>
          <t>3) Functional beverage (still/sparkling)</t>
        </is>
      </c>
      <c r="D751" s="32">
        <f>'M3 - Functional Beverage'!I15</f>
        <v/>
      </c>
      <c r="E751" s="33">
        <f>'M3 - Functional Beverage'!J15</f>
        <v/>
      </c>
      <c r="F751" s="31">
        <f>'M3 - Functional Beverage'!K15</f>
        <v/>
      </c>
      <c r="G751" s="30">
        <f>'M3 - Functional Beverage'!F15</f>
        <v/>
      </c>
      <c r="H751" s="31">
        <f>IF(AND(ISNUMBER('M3 - Functional Beverage'!F15),ISNUMBER('M3 - Functional Beverage'!K15)),'M3 - Functional Beverage'!F15-'M3 - Functional Beverage'!K15,"")</f>
        <v/>
      </c>
      <c r="I751" s="15" t="inlineStr">
        <is>
          <t>S&amp;S availability/depth vary by listing and time - confirm live.</t>
        </is>
      </c>
    </row>
    <row r="752" ht="26" customHeight="1">
      <c r="A752" s="15" t="inlineStr">
        <is>
          <t>OLIPOP</t>
        </is>
      </c>
      <c r="B752" s="15" t="inlineStr">
        <is>
          <t>OLIPOP Prebiotic Soda | Cherry Cola | 12-pack 355mL</t>
        </is>
      </c>
      <c r="C752" s="15" t="inlineStr">
        <is>
          <t>3) Functional beverage (still/sparkling)</t>
        </is>
      </c>
      <c r="D752" s="32">
        <f>'M3 - Functional Beverage'!I16</f>
        <v/>
      </c>
      <c r="E752" s="33">
        <f>'M3 - Functional Beverage'!J16</f>
        <v/>
      </c>
      <c r="F752" s="31">
        <f>'M3 - Functional Beverage'!K16</f>
        <v/>
      </c>
      <c r="G752" s="30">
        <f>'M3 - Functional Beverage'!F16</f>
        <v/>
      </c>
      <c r="H752" s="31">
        <f>IF(AND(ISNUMBER('M3 - Functional Beverage'!F16),ISNUMBER('M3 - Functional Beverage'!K16)),'M3 - Functional Beverage'!F16-'M3 - Functional Beverage'!K16,"")</f>
        <v/>
      </c>
      <c r="I752" s="15" t="inlineStr">
        <is>
          <t>S&amp;S availability/depth vary by listing and time - confirm live.</t>
        </is>
      </c>
    </row>
    <row r="753" ht="26" customHeight="1">
      <c r="A753" s="15" t="inlineStr">
        <is>
          <t>OLIPOP</t>
        </is>
      </c>
      <c r="B753" s="15" t="inlineStr">
        <is>
          <t>OLIPOP Prebiotic Soda | Cherry Cola | 15-pack 355mL</t>
        </is>
      </c>
      <c r="C753" s="15" t="inlineStr">
        <is>
          <t>3) Functional beverage (still/sparkling)</t>
        </is>
      </c>
      <c r="D753" s="32">
        <f>'M3 - Functional Beverage'!I17</f>
        <v/>
      </c>
      <c r="E753" s="33">
        <f>'M3 - Functional Beverage'!J17</f>
        <v/>
      </c>
      <c r="F753" s="31">
        <f>'M3 - Functional Beverage'!K17</f>
        <v/>
      </c>
      <c r="G753" s="30">
        <f>'M3 - Functional Beverage'!F17</f>
        <v/>
      </c>
      <c r="H753" s="31">
        <f>IF(AND(ISNUMBER('M3 - Functional Beverage'!F17),ISNUMBER('M3 - Functional Beverage'!K17)),'M3 - Functional Beverage'!F17-'M3 - Functional Beverage'!K17,"")</f>
        <v/>
      </c>
      <c r="I753" s="15" t="inlineStr">
        <is>
          <t>S&amp;S availability/depth vary by listing and time - confirm live.</t>
        </is>
      </c>
    </row>
    <row r="754" ht="26" customHeight="1">
      <c r="A754" s="15" t="inlineStr">
        <is>
          <t>OLIPOP</t>
        </is>
      </c>
      <c r="B754" s="15" t="inlineStr">
        <is>
          <t>OLIPOP Prebiotic Soda | Cherry Cola | 18-pack 355mL</t>
        </is>
      </c>
      <c r="C754" s="15" t="inlineStr">
        <is>
          <t>3) Functional beverage (still/sparkling)</t>
        </is>
      </c>
      <c r="D754" s="32">
        <f>'M3 - Functional Beverage'!I18</f>
        <v/>
      </c>
      <c r="E754" s="33">
        <f>'M3 - Functional Beverage'!J18</f>
        <v/>
      </c>
      <c r="F754" s="31">
        <f>'M3 - Functional Beverage'!K18</f>
        <v/>
      </c>
      <c r="G754" s="30">
        <f>'M3 - Functional Beverage'!F18</f>
        <v/>
      </c>
      <c r="H754" s="31">
        <f>IF(AND(ISNUMBER('M3 - Functional Beverage'!F18),ISNUMBER('M3 - Functional Beverage'!K18)),'M3 - Functional Beverage'!F18-'M3 - Functional Beverage'!K18,"")</f>
        <v/>
      </c>
      <c r="I754" s="15" t="inlineStr">
        <is>
          <t>S&amp;S availability/depth vary by listing and time - confirm live.</t>
        </is>
      </c>
    </row>
    <row r="755" ht="26" customHeight="1">
      <c r="A755" s="15" t="inlineStr">
        <is>
          <t>OLIPOP</t>
        </is>
      </c>
      <c r="B755" s="15" t="inlineStr">
        <is>
          <t>OLIPOP Prebiotic Soda | Cherry Cola | 24-pack 355mL</t>
        </is>
      </c>
      <c r="C755" s="15" t="inlineStr">
        <is>
          <t>3) Functional beverage (still/sparkling)</t>
        </is>
      </c>
      <c r="D755" s="32">
        <f>'M3 - Functional Beverage'!I19</f>
        <v/>
      </c>
      <c r="E755" s="33">
        <f>'M3 - Functional Beverage'!J19</f>
        <v/>
      </c>
      <c r="F755" s="31">
        <f>'M3 - Functional Beverage'!K19</f>
        <v/>
      </c>
      <c r="G755" s="30">
        <f>'M3 - Functional Beverage'!F19</f>
        <v/>
      </c>
      <c r="H755" s="31">
        <f>IF(AND(ISNUMBER('M3 - Functional Beverage'!F19),ISNUMBER('M3 - Functional Beverage'!K19)),'M3 - Functional Beverage'!F19-'M3 - Functional Beverage'!K19,"")</f>
        <v/>
      </c>
      <c r="I755" s="15" t="inlineStr">
        <is>
          <t>S&amp;S availability/depth vary by listing and time - confirm live.</t>
        </is>
      </c>
    </row>
    <row r="756" ht="26" customHeight="1">
      <c r="A756" s="15" t="inlineStr">
        <is>
          <t>OLIPOP</t>
        </is>
      </c>
      <c r="B756" s="15" t="inlineStr">
        <is>
          <t>OLIPOP Prebiotic Soda | Strawberry Vanilla | single 355mL</t>
        </is>
      </c>
      <c r="C756" s="15" t="inlineStr">
        <is>
          <t>3) Functional beverage (still/sparkling)</t>
        </is>
      </c>
      <c r="D756" s="32">
        <f>'M3 - Functional Beverage'!I20</f>
        <v/>
      </c>
      <c r="E756" s="33">
        <f>'M3 - Functional Beverage'!J20</f>
        <v/>
      </c>
      <c r="F756" s="31">
        <f>'M3 - Functional Beverage'!K20</f>
        <v/>
      </c>
      <c r="G756" s="30">
        <f>'M3 - Functional Beverage'!F20</f>
        <v/>
      </c>
      <c r="H756" s="31">
        <f>IF(AND(ISNUMBER('M3 - Functional Beverage'!F20),ISNUMBER('M3 - Functional Beverage'!K20)),'M3 - Functional Beverage'!F20-'M3 - Functional Beverage'!K20,"")</f>
        <v/>
      </c>
      <c r="I756" s="15" t="inlineStr">
        <is>
          <t>S&amp;S availability/depth vary by listing and time - confirm live.</t>
        </is>
      </c>
    </row>
    <row r="757" ht="26" customHeight="1">
      <c r="A757" s="15" t="inlineStr">
        <is>
          <t>OLIPOP</t>
        </is>
      </c>
      <c r="B757" s="15" t="inlineStr">
        <is>
          <t>OLIPOP Prebiotic Soda | Strawberry Vanilla | 8-pack 355mL</t>
        </is>
      </c>
      <c r="C757" s="15" t="inlineStr">
        <is>
          <t>3) Functional beverage (still/sparkling)</t>
        </is>
      </c>
      <c r="D757" s="32">
        <f>'M3 - Functional Beverage'!I21</f>
        <v/>
      </c>
      <c r="E757" s="33">
        <f>'M3 - Functional Beverage'!J21</f>
        <v/>
      </c>
      <c r="F757" s="31">
        <f>'M3 - Functional Beverage'!K21</f>
        <v/>
      </c>
      <c r="G757" s="30">
        <f>'M3 - Functional Beverage'!F21</f>
        <v/>
      </c>
      <c r="H757" s="31">
        <f>IF(AND(ISNUMBER('M3 - Functional Beverage'!F21),ISNUMBER('M3 - Functional Beverage'!K21)),'M3 - Functional Beverage'!F21-'M3 - Functional Beverage'!K21,"")</f>
        <v/>
      </c>
      <c r="I757" s="15" t="inlineStr">
        <is>
          <t>S&amp;S availability/depth vary by listing and time - confirm live.</t>
        </is>
      </c>
    </row>
    <row r="758" ht="26" customHeight="1">
      <c r="A758" s="15" t="inlineStr">
        <is>
          <t>OLIPOP</t>
        </is>
      </c>
      <c r="B758" s="15" t="inlineStr">
        <is>
          <t>OLIPOP Prebiotic Soda | Strawberry Vanilla | 12-pack 355mL</t>
        </is>
      </c>
      <c r="C758" s="15" t="inlineStr">
        <is>
          <t>3) Functional beverage (still/sparkling)</t>
        </is>
      </c>
      <c r="D758" s="32">
        <f>'M3 - Functional Beverage'!I22</f>
        <v/>
      </c>
      <c r="E758" s="33">
        <f>'M3 - Functional Beverage'!J22</f>
        <v/>
      </c>
      <c r="F758" s="31">
        <f>'M3 - Functional Beverage'!K22</f>
        <v/>
      </c>
      <c r="G758" s="30">
        <f>'M3 - Functional Beverage'!F22</f>
        <v/>
      </c>
      <c r="H758" s="31">
        <f>IF(AND(ISNUMBER('M3 - Functional Beverage'!F22),ISNUMBER('M3 - Functional Beverage'!K22)),'M3 - Functional Beverage'!F22-'M3 - Functional Beverage'!K22,"")</f>
        <v/>
      </c>
      <c r="I758" s="15" t="inlineStr">
        <is>
          <t>S&amp;S availability/depth vary by listing and time - confirm live.</t>
        </is>
      </c>
    </row>
    <row r="759" ht="26" customHeight="1">
      <c r="A759" s="15" t="inlineStr">
        <is>
          <t>OLIPOP</t>
        </is>
      </c>
      <c r="B759" s="15" t="inlineStr">
        <is>
          <t>OLIPOP Prebiotic Soda | Strawberry Vanilla | 15-pack 355mL</t>
        </is>
      </c>
      <c r="C759" s="15" t="inlineStr">
        <is>
          <t>3) Functional beverage (still/sparkling)</t>
        </is>
      </c>
      <c r="D759" s="32">
        <f>'M3 - Functional Beverage'!I23</f>
        <v/>
      </c>
      <c r="E759" s="33">
        <f>'M3 - Functional Beverage'!J23</f>
        <v/>
      </c>
      <c r="F759" s="31">
        <f>'M3 - Functional Beverage'!K23</f>
        <v/>
      </c>
      <c r="G759" s="30">
        <f>'M3 - Functional Beverage'!F23</f>
        <v/>
      </c>
      <c r="H759" s="31">
        <f>IF(AND(ISNUMBER('M3 - Functional Beverage'!F23),ISNUMBER('M3 - Functional Beverage'!K23)),'M3 - Functional Beverage'!F23-'M3 - Functional Beverage'!K23,"")</f>
        <v/>
      </c>
      <c r="I759" s="15" t="inlineStr">
        <is>
          <t>S&amp;S availability/depth vary by listing and time - confirm live.</t>
        </is>
      </c>
    </row>
    <row r="760" ht="26" customHeight="1">
      <c r="A760" s="15" t="inlineStr">
        <is>
          <t>OLIPOP</t>
        </is>
      </c>
      <c r="B760" s="15" t="inlineStr">
        <is>
          <t>OLIPOP Prebiotic Soda | Strawberry Vanilla | 18-pack 355mL</t>
        </is>
      </c>
      <c r="C760" s="15" t="inlineStr">
        <is>
          <t>3) Functional beverage (still/sparkling)</t>
        </is>
      </c>
      <c r="D760" s="32">
        <f>'M3 - Functional Beverage'!I24</f>
        <v/>
      </c>
      <c r="E760" s="33">
        <f>'M3 - Functional Beverage'!J24</f>
        <v/>
      </c>
      <c r="F760" s="31">
        <f>'M3 - Functional Beverage'!K24</f>
        <v/>
      </c>
      <c r="G760" s="30">
        <f>'M3 - Functional Beverage'!F24</f>
        <v/>
      </c>
      <c r="H760" s="31">
        <f>IF(AND(ISNUMBER('M3 - Functional Beverage'!F24),ISNUMBER('M3 - Functional Beverage'!K24)),'M3 - Functional Beverage'!F24-'M3 - Functional Beverage'!K24,"")</f>
        <v/>
      </c>
      <c r="I760" s="15" t="inlineStr">
        <is>
          <t>S&amp;S availability/depth vary by listing and time - confirm live.</t>
        </is>
      </c>
    </row>
    <row r="761" ht="26" customHeight="1">
      <c r="A761" s="15" t="inlineStr">
        <is>
          <t>OLIPOP</t>
        </is>
      </c>
      <c r="B761" s="15" t="inlineStr">
        <is>
          <t>OLIPOP Prebiotic Soda | Strawberry Vanilla | 24-pack 355mL</t>
        </is>
      </c>
      <c r="C761" s="15" t="inlineStr">
        <is>
          <t>3) Functional beverage (still/sparkling)</t>
        </is>
      </c>
      <c r="D761" s="32">
        <f>'M3 - Functional Beverage'!I25</f>
        <v/>
      </c>
      <c r="E761" s="33">
        <f>'M3 - Functional Beverage'!J25</f>
        <v/>
      </c>
      <c r="F761" s="31">
        <f>'M3 - Functional Beverage'!K25</f>
        <v/>
      </c>
      <c r="G761" s="30">
        <f>'M3 - Functional Beverage'!F25</f>
        <v/>
      </c>
      <c r="H761" s="31">
        <f>IF(AND(ISNUMBER('M3 - Functional Beverage'!F25),ISNUMBER('M3 - Functional Beverage'!K25)),'M3 - Functional Beverage'!F25-'M3 - Functional Beverage'!K25,"")</f>
        <v/>
      </c>
      <c r="I761" s="15" t="inlineStr">
        <is>
          <t>S&amp;S availability/depth vary by listing and time - confirm live.</t>
        </is>
      </c>
    </row>
    <row r="762" ht="26" customHeight="1">
      <c r="A762" s="15" t="inlineStr">
        <is>
          <t>OLIPOP</t>
        </is>
      </c>
      <c r="B762" s="15" t="inlineStr">
        <is>
          <t>OLIPOP Prebiotic Soda | Orange Squeeze | single 355mL</t>
        </is>
      </c>
      <c r="C762" s="15" t="inlineStr">
        <is>
          <t>3) Functional beverage (still/sparkling)</t>
        </is>
      </c>
      <c r="D762" s="32">
        <f>'M3 - Functional Beverage'!I26</f>
        <v/>
      </c>
      <c r="E762" s="33">
        <f>'M3 - Functional Beverage'!J26</f>
        <v/>
      </c>
      <c r="F762" s="31">
        <f>'M3 - Functional Beverage'!K26</f>
        <v/>
      </c>
      <c r="G762" s="30">
        <f>'M3 - Functional Beverage'!F26</f>
        <v/>
      </c>
      <c r="H762" s="31">
        <f>IF(AND(ISNUMBER('M3 - Functional Beverage'!F26),ISNUMBER('M3 - Functional Beverage'!K26)),'M3 - Functional Beverage'!F26-'M3 - Functional Beverage'!K26,"")</f>
        <v/>
      </c>
      <c r="I762" s="15" t="inlineStr">
        <is>
          <t>S&amp;S availability/depth vary by listing and time - confirm live.</t>
        </is>
      </c>
    </row>
    <row r="763" ht="26" customHeight="1">
      <c r="A763" s="15" t="inlineStr">
        <is>
          <t>OLIPOP</t>
        </is>
      </c>
      <c r="B763" s="15" t="inlineStr">
        <is>
          <t>OLIPOP Prebiotic Soda | Orange Squeeze | 8-pack 355mL</t>
        </is>
      </c>
      <c r="C763" s="15" t="inlineStr">
        <is>
          <t>3) Functional beverage (still/sparkling)</t>
        </is>
      </c>
      <c r="D763" s="32">
        <f>'M3 - Functional Beverage'!I27</f>
        <v/>
      </c>
      <c r="E763" s="33">
        <f>'M3 - Functional Beverage'!J27</f>
        <v/>
      </c>
      <c r="F763" s="31">
        <f>'M3 - Functional Beverage'!K27</f>
        <v/>
      </c>
      <c r="G763" s="30">
        <f>'M3 - Functional Beverage'!F27</f>
        <v/>
      </c>
      <c r="H763" s="31">
        <f>IF(AND(ISNUMBER('M3 - Functional Beverage'!F27),ISNUMBER('M3 - Functional Beverage'!K27)),'M3 - Functional Beverage'!F27-'M3 - Functional Beverage'!K27,"")</f>
        <v/>
      </c>
      <c r="I763" s="15" t="inlineStr">
        <is>
          <t>S&amp;S availability/depth vary by listing and time - confirm live.</t>
        </is>
      </c>
    </row>
    <row r="764" ht="26" customHeight="1">
      <c r="A764" s="15" t="inlineStr">
        <is>
          <t>OLIPOP</t>
        </is>
      </c>
      <c r="B764" s="15" t="inlineStr">
        <is>
          <t>OLIPOP Prebiotic Soda | Orange Squeeze | 12-pack 355mL</t>
        </is>
      </c>
      <c r="C764" s="15" t="inlineStr">
        <is>
          <t>3) Functional beverage (still/sparkling)</t>
        </is>
      </c>
      <c r="D764" s="32">
        <f>'M3 - Functional Beverage'!I28</f>
        <v/>
      </c>
      <c r="E764" s="33">
        <f>'M3 - Functional Beverage'!J28</f>
        <v/>
      </c>
      <c r="F764" s="31">
        <f>'M3 - Functional Beverage'!K28</f>
        <v/>
      </c>
      <c r="G764" s="30">
        <f>'M3 - Functional Beverage'!F28</f>
        <v/>
      </c>
      <c r="H764" s="31">
        <f>IF(AND(ISNUMBER('M3 - Functional Beverage'!F28),ISNUMBER('M3 - Functional Beverage'!K28)),'M3 - Functional Beverage'!F28-'M3 - Functional Beverage'!K28,"")</f>
        <v/>
      </c>
      <c r="I764" s="15" t="inlineStr">
        <is>
          <t>S&amp;S availability/depth vary by listing and time - confirm live.</t>
        </is>
      </c>
    </row>
    <row r="765" ht="26" customHeight="1">
      <c r="A765" s="15" t="inlineStr">
        <is>
          <t>OLIPOP</t>
        </is>
      </c>
      <c r="B765" s="15" t="inlineStr">
        <is>
          <t>OLIPOP Prebiotic Soda | Orange Squeeze | 15-pack 355mL</t>
        </is>
      </c>
      <c r="C765" s="15" t="inlineStr">
        <is>
          <t>3) Functional beverage (still/sparkling)</t>
        </is>
      </c>
      <c r="D765" s="32">
        <f>'M3 - Functional Beverage'!I29</f>
        <v/>
      </c>
      <c r="E765" s="33">
        <f>'M3 - Functional Beverage'!J29</f>
        <v/>
      </c>
      <c r="F765" s="31">
        <f>'M3 - Functional Beverage'!K29</f>
        <v/>
      </c>
      <c r="G765" s="30">
        <f>'M3 - Functional Beverage'!F29</f>
        <v/>
      </c>
      <c r="H765" s="31">
        <f>IF(AND(ISNUMBER('M3 - Functional Beverage'!F29),ISNUMBER('M3 - Functional Beverage'!K29)),'M3 - Functional Beverage'!F29-'M3 - Functional Beverage'!K29,"")</f>
        <v/>
      </c>
      <c r="I765" s="15" t="inlineStr">
        <is>
          <t>S&amp;S availability/depth vary by listing and time - confirm live.</t>
        </is>
      </c>
    </row>
    <row r="766" ht="26" customHeight="1">
      <c r="A766" s="15" t="inlineStr">
        <is>
          <t>OLIPOP</t>
        </is>
      </c>
      <c r="B766" s="15" t="inlineStr">
        <is>
          <t>OLIPOP Prebiotic Soda | Orange Squeeze | 18-pack 355mL</t>
        </is>
      </c>
      <c r="C766" s="15" t="inlineStr">
        <is>
          <t>3) Functional beverage (still/sparkling)</t>
        </is>
      </c>
      <c r="D766" s="32">
        <f>'M3 - Functional Beverage'!I30</f>
        <v/>
      </c>
      <c r="E766" s="33">
        <f>'M3 - Functional Beverage'!J30</f>
        <v/>
      </c>
      <c r="F766" s="31">
        <f>'M3 - Functional Beverage'!K30</f>
        <v/>
      </c>
      <c r="G766" s="30">
        <f>'M3 - Functional Beverage'!F30</f>
        <v/>
      </c>
      <c r="H766" s="31">
        <f>IF(AND(ISNUMBER('M3 - Functional Beverage'!F30),ISNUMBER('M3 - Functional Beverage'!K30)),'M3 - Functional Beverage'!F30-'M3 - Functional Beverage'!K30,"")</f>
        <v/>
      </c>
      <c r="I766" s="15" t="inlineStr">
        <is>
          <t>S&amp;S availability/depth vary by listing and time - confirm live.</t>
        </is>
      </c>
    </row>
    <row r="767" ht="26" customHeight="1">
      <c r="A767" s="15" t="inlineStr">
        <is>
          <t>OLIPOP</t>
        </is>
      </c>
      <c r="B767" s="15" t="inlineStr">
        <is>
          <t>OLIPOP Prebiotic Soda | Orange Squeeze | 24-pack 355mL</t>
        </is>
      </c>
      <c r="C767" s="15" t="inlineStr">
        <is>
          <t>3) Functional beverage (still/sparkling)</t>
        </is>
      </c>
      <c r="D767" s="32">
        <f>'M3 - Functional Beverage'!I31</f>
        <v/>
      </c>
      <c r="E767" s="33">
        <f>'M3 - Functional Beverage'!J31</f>
        <v/>
      </c>
      <c r="F767" s="31">
        <f>'M3 - Functional Beverage'!K31</f>
        <v/>
      </c>
      <c r="G767" s="30">
        <f>'M3 - Functional Beverage'!F31</f>
        <v/>
      </c>
      <c r="H767" s="31">
        <f>IF(AND(ISNUMBER('M3 - Functional Beverage'!F31),ISNUMBER('M3 - Functional Beverage'!K31)),'M3 - Functional Beverage'!F31-'M3 - Functional Beverage'!K31,"")</f>
        <v/>
      </c>
      <c r="I767" s="15" t="inlineStr">
        <is>
          <t>S&amp;S availability/depth vary by listing and time - confirm live.</t>
        </is>
      </c>
    </row>
    <row r="768" ht="26" customHeight="1">
      <c r="A768" s="15" t="inlineStr">
        <is>
          <t>OLIPOP</t>
        </is>
      </c>
      <c r="B768" s="15" t="inlineStr">
        <is>
          <t>OLIPOP Prebiotic Soda | Ginger Ale | single 355mL</t>
        </is>
      </c>
      <c r="C768" s="15" t="inlineStr">
        <is>
          <t>3) Functional beverage (still/sparkling)</t>
        </is>
      </c>
      <c r="D768" s="32">
        <f>'M3 - Functional Beverage'!I32</f>
        <v/>
      </c>
      <c r="E768" s="33">
        <f>'M3 - Functional Beverage'!J32</f>
        <v/>
      </c>
      <c r="F768" s="31">
        <f>'M3 - Functional Beverage'!K32</f>
        <v/>
      </c>
      <c r="G768" s="30">
        <f>'M3 - Functional Beverage'!F32</f>
        <v/>
      </c>
      <c r="H768" s="31">
        <f>IF(AND(ISNUMBER('M3 - Functional Beverage'!F32),ISNUMBER('M3 - Functional Beverage'!K32)),'M3 - Functional Beverage'!F32-'M3 - Functional Beverage'!K32,"")</f>
        <v/>
      </c>
      <c r="I768" s="15" t="inlineStr">
        <is>
          <t>S&amp;S availability/depth vary by listing and time - confirm live.</t>
        </is>
      </c>
    </row>
    <row r="769" ht="26" customHeight="1">
      <c r="A769" s="15" t="inlineStr">
        <is>
          <t>OLIPOP</t>
        </is>
      </c>
      <c r="B769" s="15" t="inlineStr">
        <is>
          <t>OLIPOP Prebiotic Soda | Ginger Ale | 8-pack 355mL</t>
        </is>
      </c>
      <c r="C769" s="15" t="inlineStr">
        <is>
          <t>3) Functional beverage (still/sparkling)</t>
        </is>
      </c>
      <c r="D769" s="32">
        <f>'M3 - Functional Beverage'!I33</f>
        <v/>
      </c>
      <c r="E769" s="33">
        <f>'M3 - Functional Beverage'!J33</f>
        <v/>
      </c>
      <c r="F769" s="31">
        <f>'M3 - Functional Beverage'!K33</f>
        <v/>
      </c>
      <c r="G769" s="30">
        <f>'M3 - Functional Beverage'!F33</f>
        <v/>
      </c>
      <c r="H769" s="31">
        <f>IF(AND(ISNUMBER('M3 - Functional Beverage'!F33),ISNUMBER('M3 - Functional Beverage'!K33)),'M3 - Functional Beverage'!F33-'M3 - Functional Beverage'!K33,"")</f>
        <v/>
      </c>
      <c r="I769" s="15" t="inlineStr">
        <is>
          <t>S&amp;S availability/depth vary by listing and time - confirm live.</t>
        </is>
      </c>
    </row>
    <row r="770" ht="26" customHeight="1">
      <c r="A770" s="15" t="inlineStr">
        <is>
          <t>OLIPOP</t>
        </is>
      </c>
      <c r="B770" s="15" t="inlineStr">
        <is>
          <t>OLIPOP Prebiotic Soda | Ginger Ale | 12-pack 355mL</t>
        </is>
      </c>
      <c r="C770" s="15" t="inlineStr">
        <is>
          <t>3) Functional beverage (still/sparkling)</t>
        </is>
      </c>
      <c r="D770" s="32">
        <f>'M3 - Functional Beverage'!I34</f>
        <v/>
      </c>
      <c r="E770" s="33">
        <f>'M3 - Functional Beverage'!J34</f>
        <v/>
      </c>
      <c r="F770" s="31">
        <f>'M3 - Functional Beverage'!K34</f>
        <v/>
      </c>
      <c r="G770" s="30">
        <f>'M3 - Functional Beverage'!F34</f>
        <v/>
      </c>
      <c r="H770" s="31">
        <f>IF(AND(ISNUMBER('M3 - Functional Beverage'!F34),ISNUMBER('M3 - Functional Beverage'!K34)),'M3 - Functional Beverage'!F34-'M3 - Functional Beverage'!K34,"")</f>
        <v/>
      </c>
      <c r="I770" s="15" t="inlineStr">
        <is>
          <t>S&amp;S availability/depth vary by listing and time - confirm live.</t>
        </is>
      </c>
    </row>
    <row r="771" ht="26" customHeight="1">
      <c r="A771" s="15" t="inlineStr">
        <is>
          <t>OLIPOP</t>
        </is>
      </c>
      <c r="B771" s="15" t="inlineStr">
        <is>
          <t>OLIPOP Prebiotic Soda | Ginger Ale | 15-pack 355mL</t>
        </is>
      </c>
      <c r="C771" s="15" t="inlineStr">
        <is>
          <t>3) Functional beverage (still/sparkling)</t>
        </is>
      </c>
      <c r="D771" s="32">
        <f>'M3 - Functional Beverage'!I35</f>
        <v/>
      </c>
      <c r="E771" s="33">
        <f>'M3 - Functional Beverage'!J35</f>
        <v/>
      </c>
      <c r="F771" s="31">
        <f>'M3 - Functional Beverage'!K35</f>
        <v/>
      </c>
      <c r="G771" s="30">
        <f>'M3 - Functional Beverage'!F35</f>
        <v/>
      </c>
      <c r="H771" s="31">
        <f>IF(AND(ISNUMBER('M3 - Functional Beverage'!F35),ISNUMBER('M3 - Functional Beverage'!K35)),'M3 - Functional Beverage'!F35-'M3 - Functional Beverage'!K35,"")</f>
        <v/>
      </c>
      <c r="I771" s="15" t="inlineStr">
        <is>
          <t>S&amp;S availability/depth vary by listing and time - confirm live.</t>
        </is>
      </c>
    </row>
    <row r="772" ht="26" customHeight="1">
      <c r="A772" s="15" t="inlineStr">
        <is>
          <t>OLIPOP</t>
        </is>
      </c>
      <c r="B772" s="15" t="inlineStr">
        <is>
          <t>OLIPOP Prebiotic Soda | Ginger Ale | 18-pack 355mL</t>
        </is>
      </c>
      <c r="C772" s="15" t="inlineStr">
        <is>
          <t>3) Functional beverage (still/sparkling)</t>
        </is>
      </c>
      <c r="D772" s="32">
        <f>'M3 - Functional Beverage'!I36</f>
        <v/>
      </c>
      <c r="E772" s="33">
        <f>'M3 - Functional Beverage'!J36</f>
        <v/>
      </c>
      <c r="F772" s="31">
        <f>'M3 - Functional Beverage'!K36</f>
        <v/>
      </c>
      <c r="G772" s="30">
        <f>'M3 - Functional Beverage'!F36</f>
        <v/>
      </c>
      <c r="H772" s="31">
        <f>IF(AND(ISNUMBER('M3 - Functional Beverage'!F36),ISNUMBER('M3 - Functional Beverage'!K36)),'M3 - Functional Beverage'!F36-'M3 - Functional Beverage'!K36,"")</f>
        <v/>
      </c>
      <c r="I772" s="15" t="inlineStr">
        <is>
          <t>S&amp;S availability/depth vary by listing and time - confirm live.</t>
        </is>
      </c>
    </row>
    <row r="773" ht="26" customHeight="1">
      <c r="A773" s="15" t="inlineStr">
        <is>
          <t>OLIPOP</t>
        </is>
      </c>
      <c r="B773" s="15" t="inlineStr">
        <is>
          <t>OLIPOP Prebiotic Soda | Ginger Ale | 24-pack 355mL</t>
        </is>
      </c>
      <c r="C773" s="15" t="inlineStr">
        <is>
          <t>3) Functional beverage (still/sparkling)</t>
        </is>
      </c>
      <c r="D773" s="32">
        <f>'M3 - Functional Beverage'!I37</f>
        <v/>
      </c>
      <c r="E773" s="33">
        <f>'M3 - Functional Beverage'!J37</f>
        <v/>
      </c>
      <c r="F773" s="31">
        <f>'M3 - Functional Beverage'!K37</f>
        <v/>
      </c>
      <c r="G773" s="30">
        <f>'M3 - Functional Beverage'!F37</f>
        <v/>
      </c>
      <c r="H773" s="31">
        <f>IF(AND(ISNUMBER('M3 - Functional Beverage'!F37),ISNUMBER('M3 - Functional Beverage'!K37)),'M3 - Functional Beverage'!F37-'M3 - Functional Beverage'!K37,"")</f>
        <v/>
      </c>
      <c r="I773" s="15" t="inlineStr">
        <is>
          <t>S&amp;S availability/depth vary by listing and time - confirm live.</t>
        </is>
      </c>
    </row>
    <row r="774" ht="26" customHeight="1">
      <c r="A774" s="15" t="inlineStr">
        <is>
          <t>OLIPOP</t>
        </is>
      </c>
      <c r="B774" s="15" t="inlineStr">
        <is>
          <t>OLIPOP Prebiotic Soda | Doctor Goodwin | single 355mL</t>
        </is>
      </c>
      <c r="C774" s="15" t="inlineStr">
        <is>
          <t>3) Functional beverage (still/sparkling)</t>
        </is>
      </c>
      <c r="D774" s="32">
        <f>'M3 - Functional Beverage'!I38</f>
        <v/>
      </c>
      <c r="E774" s="33">
        <f>'M3 - Functional Beverage'!J38</f>
        <v/>
      </c>
      <c r="F774" s="31">
        <f>'M3 - Functional Beverage'!K38</f>
        <v/>
      </c>
      <c r="G774" s="30">
        <f>'M3 - Functional Beverage'!F38</f>
        <v/>
      </c>
      <c r="H774" s="31">
        <f>IF(AND(ISNUMBER('M3 - Functional Beverage'!F38),ISNUMBER('M3 - Functional Beverage'!K38)),'M3 - Functional Beverage'!F38-'M3 - Functional Beverage'!K38,"")</f>
        <v/>
      </c>
      <c r="I774" s="15" t="inlineStr">
        <is>
          <t>S&amp;S availability/depth vary by listing and time - confirm live.</t>
        </is>
      </c>
    </row>
    <row r="775" ht="26" customHeight="1">
      <c r="A775" s="15" t="inlineStr">
        <is>
          <t>OLIPOP</t>
        </is>
      </c>
      <c r="B775" s="15" t="inlineStr">
        <is>
          <t>OLIPOP Prebiotic Soda | Doctor Goodwin | 8-pack 355mL</t>
        </is>
      </c>
      <c r="C775" s="15" t="inlineStr">
        <is>
          <t>3) Functional beverage (still/sparkling)</t>
        </is>
      </c>
      <c r="D775" s="32">
        <f>'M3 - Functional Beverage'!I39</f>
        <v/>
      </c>
      <c r="E775" s="33">
        <f>'M3 - Functional Beverage'!J39</f>
        <v/>
      </c>
      <c r="F775" s="31">
        <f>'M3 - Functional Beverage'!K39</f>
        <v/>
      </c>
      <c r="G775" s="30">
        <f>'M3 - Functional Beverage'!F39</f>
        <v/>
      </c>
      <c r="H775" s="31">
        <f>IF(AND(ISNUMBER('M3 - Functional Beverage'!F39),ISNUMBER('M3 - Functional Beverage'!K39)),'M3 - Functional Beverage'!F39-'M3 - Functional Beverage'!K39,"")</f>
        <v/>
      </c>
      <c r="I775" s="15" t="inlineStr">
        <is>
          <t>S&amp;S availability/depth vary by listing and time - confirm live.</t>
        </is>
      </c>
    </row>
    <row r="776" ht="26" customHeight="1">
      <c r="A776" s="15" t="inlineStr">
        <is>
          <t>OLIPOP</t>
        </is>
      </c>
      <c r="B776" s="15" t="inlineStr">
        <is>
          <t>OLIPOP Prebiotic Soda | Doctor Goodwin | 12-pack 355mL</t>
        </is>
      </c>
      <c r="C776" s="15" t="inlineStr">
        <is>
          <t>3) Functional beverage (still/sparkling)</t>
        </is>
      </c>
      <c r="D776" s="32">
        <f>'M3 - Functional Beverage'!I40</f>
        <v/>
      </c>
      <c r="E776" s="33">
        <f>'M3 - Functional Beverage'!J40</f>
        <v/>
      </c>
      <c r="F776" s="31">
        <f>'M3 - Functional Beverage'!K40</f>
        <v/>
      </c>
      <c r="G776" s="30">
        <f>'M3 - Functional Beverage'!F40</f>
        <v/>
      </c>
      <c r="H776" s="31">
        <f>IF(AND(ISNUMBER('M3 - Functional Beverage'!F40),ISNUMBER('M3 - Functional Beverage'!K40)),'M3 - Functional Beverage'!F40-'M3 - Functional Beverage'!K40,"")</f>
        <v/>
      </c>
      <c r="I776" s="15" t="inlineStr">
        <is>
          <t>S&amp;S availability/depth vary by listing and time - confirm live.</t>
        </is>
      </c>
    </row>
    <row r="777" ht="26" customHeight="1">
      <c r="A777" s="15" t="inlineStr">
        <is>
          <t>OLIPOP</t>
        </is>
      </c>
      <c r="B777" s="15" t="inlineStr">
        <is>
          <t>OLIPOP Prebiotic Soda | Doctor Goodwin | 15-pack 355mL</t>
        </is>
      </c>
      <c r="C777" s="15" t="inlineStr">
        <is>
          <t>3) Functional beverage (still/sparkling)</t>
        </is>
      </c>
      <c r="D777" s="32">
        <f>'M3 - Functional Beverage'!I41</f>
        <v/>
      </c>
      <c r="E777" s="33">
        <f>'M3 - Functional Beverage'!J41</f>
        <v/>
      </c>
      <c r="F777" s="31">
        <f>'M3 - Functional Beverage'!K41</f>
        <v/>
      </c>
      <c r="G777" s="30">
        <f>'M3 - Functional Beverage'!F41</f>
        <v/>
      </c>
      <c r="H777" s="31">
        <f>IF(AND(ISNUMBER('M3 - Functional Beverage'!F41),ISNUMBER('M3 - Functional Beverage'!K41)),'M3 - Functional Beverage'!F41-'M3 - Functional Beverage'!K41,"")</f>
        <v/>
      </c>
      <c r="I777" s="15" t="inlineStr">
        <is>
          <t>S&amp;S availability/depth vary by listing and time - confirm live.</t>
        </is>
      </c>
    </row>
    <row r="778" ht="26" customHeight="1">
      <c r="A778" s="15" t="inlineStr">
        <is>
          <t>OLIPOP</t>
        </is>
      </c>
      <c r="B778" s="15" t="inlineStr">
        <is>
          <t>OLIPOP Prebiotic Soda | Doctor Goodwin | 18-pack 355mL</t>
        </is>
      </c>
      <c r="C778" s="15" t="inlineStr">
        <is>
          <t>3) Functional beverage (still/sparkling)</t>
        </is>
      </c>
      <c r="D778" s="32">
        <f>'M3 - Functional Beverage'!I42</f>
        <v/>
      </c>
      <c r="E778" s="33">
        <f>'M3 - Functional Beverage'!J42</f>
        <v/>
      </c>
      <c r="F778" s="31">
        <f>'M3 - Functional Beverage'!K42</f>
        <v/>
      </c>
      <c r="G778" s="30">
        <f>'M3 - Functional Beverage'!F42</f>
        <v/>
      </c>
      <c r="H778" s="31">
        <f>IF(AND(ISNUMBER('M3 - Functional Beverage'!F42),ISNUMBER('M3 - Functional Beverage'!K42)),'M3 - Functional Beverage'!F42-'M3 - Functional Beverage'!K42,"")</f>
        <v/>
      </c>
      <c r="I778" s="15" t="inlineStr">
        <is>
          <t>S&amp;S availability/depth vary by listing and time - confirm live.</t>
        </is>
      </c>
    </row>
    <row r="779" ht="26" customHeight="1">
      <c r="A779" s="15" t="inlineStr">
        <is>
          <t>OLIPOP</t>
        </is>
      </c>
      <c r="B779" s="15" t="inlineStr">
        <is>
          <t>OLIPOP Prebiotic Soda | Doctor Goodwin | 24-pack 355mL</t>
        </is>
      </c>
      <c r="C779" s="15" t="inlineStr">
        <is>
          <t>3) Functional beverage (still/sparkling)</t>
        </is>
      </c>
      <c r="D779" s="32">
        <f>'M3 - Functional Beverage'!I43</f>
        <v/>
      </c>
      <c r="E779" s="33">
        <f>'M3 - Functional Beverage'!J43</f>
        <v/>
      </c>
      <c r="F779" s="31">
        <f>'M3 - Functional Beverage'!K43</f>
        <v/>
      </c>
      <c r="G779" s="30">
        <f>'M3 - Functional Beverage'!F43</f>
        <v/>
      </c>
      <c r="H779" s="31">
        <f>IF(AND(ISNUMBER('M3 - Functional Beverage'!F43),ISNUMBER('M3 - Functional Beverage'!K43)),'M3 - Functional Beverage'!F43-'M3 - Functional Beverage'!K43,"")</f>
        <v/>
      </c>
      <c r="I779" s="15" t="inlineStr">
        <is>
          <t>S&amp;S availability/depth vary by listing and time - confirm live.</t>
        </is>
      </c>
    </row>
    <row r="780" ht="26" customHeight="1">
      <c r="A780" s="15" t="inlineStr">
        <is>
          <t>OLIPOP</t>
        </is>
      </c>
      <c r="B780" s="15" t="inlineStr">
        <is>
          <t>OLIPOP Prebiotic Soda | Lemon Lime | single 355mL</t>
        </is>
      </c>
      <c r="C780" s="15" t="inlineStr">
        <is>
          <t>3) Functional beverage (still/sparkling)</t>
        </is>
      </c>
      <c r="D780" s="32">
        <f>'M3 - Functional Beverage'!I44</f>
        <v/>
      </c>
      <c r="E780" s="33">
        <f>'M3 - Functional Beverage'!J44</f>
        <v/>
      </c>
      <c r="F780" s="31">
        <f>'M3 - Functional Beverage'!K44</f>
        <v/>
      </c>
      <c r="G780" s="30">
        <f>'M3 - Functional Beverage'!F44</f>
        <v/>
      </c>
      <c r="H780" s="31">
        <f>IF(AND(ISNUMBER('M3 - Functional Beverage'!F44),ISNUMBER('M3 - Functional Beverage'!K44)),'M3 - Functional Beverage'!F44-'M3 - Functional Beverage'!K44,"")</f>
        <v/>
      </c>
      <c r="I780" s="15" t="inlineStr">
        <is>
          <t>S&amp;S availability/depth vary by listing and time - confirm live.</t>
        </is>
      </c>
    </row>
    <row r="781" ht="26" customHeight="1">
      <c r="A781" s="15" t="inlineStr">
        <is>
          <t>OLIPOP</t>
        </is>
      </c>
      <c r="B781" s="15" t="inlineStr">
        <is>
          <t>OLIPOP Prebiotic Soda | Lemon Lime | 8-pack 355mL</t>
        </is>
      </c>
      <c r="C781" s="15" t="inlineStr">
        <is>
          <t>3) Functional beverage (still/sparkling)</t>
        </is>
      </c>
      <c r="D781" s="32">
        <f>'M3 - Functional Beverage'!I45</f>
        <v/>
      </c>
      <c r="E781" s="33">
        <f>'M3 - Functional Beverage'!J45</f>
        <v/>
      </c>
      <c r="F781" s="31">
        <f>'M3 - Functional Beverage'!K45</f>
        <v/>
      </c>
      <c r="G781" s="30">
        <f>'M3 - Functional Beverage'!F45</f>
        <v/>
      </c>
      <c r="H781" s="31">
        <f>IF(AND(ISNUMBER('M3 - Functional Beverage'!F45),ISNUMBER('M3 - Functional Beverage'!K45)),'M3 - Functional Beverage'!F45-'M3 - Functional Beverage'!K45,"")</f>
        <v/>
      </c>
      <c r="I781" s="15" t="inlineStr">
        <is>
          <t>S&amp;S availability/depth vary by listing and time - confirm live.</t>
        </is>
      </c>
    </row>
    <row r="782" ht="26" customHeight="1">
      <c r="A782" s="15" t="inlineStr">
        <is>
          <t>OLIPOP</t>
        </is>
      </c>
      <c r="B782" s="15" t="inlineStr">
        <is>
          <t>OLIPOP Prebiotic Soda | Lemon Lime | 12-pack 355mL</t>
        </is>
      </c>
      <c r="C782" s="15" t="inlineStr">
        <is>
          <t>3) Functional beverage (still/sparkling)</t>
        </is>
      </c>
      <c r="D782" s="32">
        <f>'M3 - Functional Beverage'!I46</f>
        <v/>
      </c>
      <c r="E782" s="33">
        <f>'M3 - Functional Beverage'!J46</f>
        <v/>
      </c>
      <c r="F782" s="31">
        <f>'M3 - Functional Beverage'!K46</f>
        <v/>
      </c>
      <c r="G782" s="30">
        <f>'M3 - Functional Beverage'!F46</f>
        <v/>
      </c>
      <c r="H782" s="31">
        <f>IF(AND(ISNUMBER('M3 - Functional Beverage'!F46),ISNUMBER('M3 - Functional Beverage'!K46)),'M3 - Functional Beverage'!F46-'M3 - Functional Beverage'!K46,"")</f>
        <v/>
      </c>
      <c r="I782" s="15" t="inlineStr">
        <is>
          <t>S&amp;S availability/depth vary by listing and time - confirm live.</t>
        </is>
      </c>
    </row>
    <row r="783" ht="26" customHeight="1">
      <c r="A783" s="15" t="inlineStr">
        <is>
          <t>OLIPOP</t>
        </is>
      </c>
      <c r="B783" s="15" t="inlineStr">
        <is>
          <t>OLIPOP Prebiotic Soda | Lemon Lime | 15-pack 355mL</t>
        </is>
      </c>
      <c r="C783" s="15" t="inlineStr">
        <is>
          <t>3) Functional beverage (still/sparkling)</t>
        </is>
      </c>
      <c r="D783" s="32">
        <f>'M3 - Functional Beverage'!I47</f>
        <v/>
      </c>
      <c r="E783" s="33">
        <f>'M3 - Functional Beverage'!J47</f>
        <v/>
      </c>
      <c r="F783" s="31">
        <f>'M3 - Functional Beverage'!K47</f>
        <v/>
      </c>
      <c r="G783" s="30">
        <f>'M3 - Functional Beverage'!F47</f>
        <v/>
      </c>
      <c r="H783" s="31">
        <f>IF(AND(ISNUMBER('M3 - Functional Beverage'!F47),ISNUMBER('M3 - Functional Beverage'!K47)),'M3 - Functional Beverage'!F47-'M3 - Functional Beverage'!K47,"")</f>
        <v/>
      </c>
      <c r="I783" s="15" t="inlineStr">
        <is>
          <t>S&amp;S availability/depth vary by listing and time - confirm live.</t>
        </is>
      </c>
    </row>
    <row r="784" ht="26" customHeight="1">
      <c r="A784" s="15" t="inlineStr">
        <is>
          <t>OLIPOP</t>
        </is>
      </c>
      <c r="B784" s="15" t="inlineStr">
        <is>
          <t>OLIPOP Prebiotic Soda | Lemon Lime | 18-pack 355mL</t>
        </is>
      </c>
      <c r="C784" s="15" t="inlineStr">
        <is>
          <t>3) Functional beverage (still/sparkling)</t>
        </is>
      </c>
      <c r="D784" s="32">
        <f>'M3 - Functional Beverage'!I48</f>
        <v/>
      </c>
      <c r="E784" s="33">
        <f>'M3 - Functional Beverage'!J48</f>
        <v/>
      </c>
      <c r="F784" s="31">
        <f>'M3 - Functional Beverage'!K48</f>
        <v/>
      </c>
      <c r="G784" s="30">
        <f>'M3 - Functional Beverage'!F48</f>
        <v/>
      </c>
      <c r="H784" s="31">
        <f>IF(AND(ISNUMBER('M3 - Functional Beverage'!F48),ISNUMBER('M3 - Functional Beverage'!K48)),'M3 - Functional Beverage'!F48-'M3 - Functional Beverage'!K48,"")</f>
        <v/>
      </c>
      <c r="I784" s="15" t="inlineStr">
        <is>
          <t>S&amp;S availability/depth vary by listing and time - confirm live.</t>
        </is>
      </c>
    </row>
    <row r="785" ht="26" customHeight="1">
      <c r="A785" s="15" t="inlineStr">
        <is>
          <t>OLIPOP</t>
        </is>
      </c>
      <c r="B785" s="15" t="inlineStr">
        <is>
          <t>OLIPOP Prebiotic Soda | Lemon Lime | 24-pack 355mL</t>
        </is>
      </c>
      <c r="C785" s="15" t="inlineStr">
        <is>
          <t>3) Functional beverage (still/sparkling)</t>
        </is>
      </c>
      <c r="D785" s="32">
        <f>'M3 - Functional Beverage'!I49</f>
        <v/>
      </c>
      <c r="E785" s="33">
        <f>'M3 - Functional Beverage'!J49</f>
        <v/>
      </c>
      <c r="F785" s="31">
        <f>'M3 - Functional Beverage'!K49</f>
        <v/>
      </c>
      <c r="G785" s="30">
        <f>'M3 - Functional Beverage'!F49</f>
        <v/>
      </c>
      <c r="H785" s="31">
        <f>IF(AND(ISNUMBER('M3 - Functional Beverage'!F49),ISNUMBER('M3 - Functional Beverage'!K49)),'M3 - Functional Beverage'!F49-'M3 - Functional Beverage'!K49,"")</f>
        <v/>
      </c>
      <c r="I785" s="15" t="inlineStr">
        <is>
          <t>S&amp;S availability/depth vary by listing and time - confirm live.</t>
        </is>
      </c>
    </row>
    <row r="786" ht="26" customHeight="1">
      <c r="A786" s="15" t="inlineStr">
        <is>
          <t>OLIPOP</t>
        </is>
      </c>
      <c r="B786" s="15" t="inlineStr">
        <is>
          <t>OLIPOP Prebiotic Soda | Watermelon Lime | single 355mL</t>
        </is>
      </c>
      <c r="C786" s="15" t="inlineStr">
        <is>
          <t>3) Functional beverage (still/sparkling)</t>
        </is>
      </c>
      <c r="D786" s="32">
        <f>'M3 - Functional Beverage'!I50</f>
        <v/>
      </c>
      <c r="E786" s="33">
        <f>'M3 - Functional Beverage'!J50</f>
        <v/>
      </c>
      <c r="F786" s="31">
        <f>'M3 - Functional Beverage'!K50</f>
        <v/>
      </c>
      <c r="G786" s="30">
        <f>'M3 - Functional Beverage'!F50</f>
        <v/>
      </c>
      <c r="H786" s="31">
        <f>IF(AND(ISNUMBER('M3 - Functional Beverage'!F50),ISNUMBER('M3 - Functional Beverage'!K50)),'M3 - Functional Beverage'!F50-'M3 - Functional Beverage'!K50,"")</f>
        <v/>
      </c>
      <c r="I786" s="15" t="inlineStr">
        <is>
          <t>S&amp;S availability/depth vary by listing and time - confirm live.</t>
        </is>
      </c>
    </row>
    <row r="787" ht="26" customHeight="1">
      <c r="A787" s="15" t="inlineStr">
        <is>
          <t>OLIPOP</t>
        </is>
      </c>
      <c r="B787" s="15" t="inlineStr">
        <is>
          <t>OLIPOP Prebiotic Soda | Watermelon Lime | 8-pack 355mL</t>
        </is>
      </c>
      <c r="C787" s="15" t="inlineStr">
        <is>
          <t>3) Functional beverage (still/sparkling)</t>
        </is>
      </c>
      <c r="D787" s="32">
        <f>'M3 - Functional Beverage'!I51</f>
        <v/>
      </c>
      <c r="E787" s="33">
        <f>'M3 - Functional Beverage'!J51</f>
        <v/>
      </c>
      <c r="F787" s="31">
        <f>'M3 - Functional Beverage'!K51</f>
        <v/>
      </c>
      <c r="G787" s="30">
        <f>'M3 - Functional Beverage'!F51</f>
        <v/>
      </c>
      <c r="H787" s="31">
        <f>IF(AND(ISNUMBER('M3 - Functional Beverage'!F51),ISNUMBER('M3 - Functional Beverage'!K51)),'M3 - Functional Beverage'!F51-'M3 - Functional Beverage'!K51,"")</f>
        <v/>
      </c>
      <c r="I787" s="15" t="inlineStr">
        <is>
          <t>S&amp;S availability/depth vary by listing and time - confirm live.</t>
        </is>
      </c>
    </row>
    <row r="788" ht="26" customHeight="1">
      <c r="A788" s="15" t="inlineStr">
        <is>
          <t>OLIPOP</t>
        </is>
      </c>
      <c r="B788" s="15" t="inlineStr">
        <is>
          <t>OLIPOP Prebiotic Soda | Watermelon Lime | 12-pack 355mL</t>
        </is>
      </c>
      <c r="C788" s="15" t="inlineStr">
        <is>
          <t>3) Functional beverage (still/sparkling)</t>
        </is>
      </c>
      <c r="D788" s="32">
        <f>'M3 - Functional Beverage'!I52</f>
        <v/>
      </c>
      <c r="E788" s="33">
        <f>'M3 - Functional Beverage'!J52</f>
        <v/>
      </c>
      <c r="F788" s="31">
        <f>'M3 - Functional Beverage'!K52</f>
        <v/>
      </c>
      <c r="G788" s="30">
        <f>'M3 - Functional Beverage'!F52</f>
        <v/>
      </c>
      <c r="H788" s="31">
        <f>IF(AND(ISNUMBER('M3 - Functional Beverage'!F52),ISNUMBER('M3 - Functional Beverage'!K52)),'M3 - Functional Beverage'!F52-'M3 - Functional Beverage'!K52,"")</f>
        <v/>
      </c>
      <c r="I788" s="15" t="inlineStr">
        <is>
          <t>S&amp;S availability/depth vary by listing and time - confirm live.</t>
        </is>
      </c>
    </row>
    <row r="789" ht="26" customHeight="1">
      <c r="A789" s="15" t="inlineStr">
        <is>
          <t>OLIPOP</t>
        </is>
      </c>
      <c r="B789" s="15" t="inlineStr">
        <is>
          <t>OLIPOP Prebiotic Soda | Watermelon Lime | 15-pack 355mL</t>
        </is>
      </c>
      <c r="C789" s="15" t="inlineStr">
        <is>
          <t>3) Functional beverage (still/sparkling)</t>
        </is>
      </c>
      <c r="D789" s="32">
        <f>'M3 - Functional Beverage'!I53</f>
        <v/>
      </c>
      <c r="E789" s="33">
        <f>'M3 - Functional Beverage'!J53</f>
        <v/>
      </c>
      <c r="F789" s="31">
        <f>'M3 - Functional Beverage'!K53</f>
        <v/>
      </c>
      <c r="G789" s="30">
        <f>'M3 - Functional Beverage'!F53</f>
        <v/>
      </c>
      <c r="H789" s="31">
        <f>IF(AND(ISNUMBER('M3 - Functional Beverage'!F53),ISNUMBER('M3 - Functional Beverage'!K53)),'M3 - Functional Beverage'!F53-'M3 - Functional Beverage'!K53,"")</f>
        <v/>
      </c>
      <c r="I789" s="15" t="inlineStr">
        <is>
          <t>S&amp;S availability/depth vary by listing and time - confirm live.</t>
        </is>
      </c>
    </row>
    <row r="790" ht="26" customHeight="1">
      <c r="A790" s="15" t="inlineStr">
        <is>
          <t>OLIPOP</t>
        </is>
      </c>
      <c r="B790" s="15" t="inlineStr">
        <is>
          <t>OLIPOP Prebiotic Soda | Watermelon Lime | 18-pack 355mL</t>
        </is>
      </c>
      <c r="C790" s="15" t="inlineStr">
        <is>
          <t>3) Functional beverage (still/sparkling)</t>
        </is>
      </c>
      <c r="D790" s="32">
        <f>'M3 - Functional Beverage'!I54</f>
        <v/>
      </c>
      <c r="E790" s="33">
        <f>'M3 - Functional Beverage'!J54</f>
        <v/>
      </c>
      <c r="F790" s="31">
        <f>'M3 - Functional Beverage'!K54</f>
        <v/>
      </c>
      <c r="G790" s="30">
        <f>'M3 - Functional Beverage'!F54</f>
        <v/>
      </c>
      <c r="H790" s="31">
        <f>IF(AND(ISNUMBER('M3 - Functional Beverage'!F54),ISNUMBER('M3 - Functional Beverage'!K54)),'M3 - Functional Beverage'!F54-'M3 - Functional Beverage'!K54,"")</f>
        <v/>
      </c>
      <c r="I790" s="15" t="inlineStr">
        <is>
          <t>S&amp;S availability/depth vary by listing and time - confirm live.</t>
        </is>
      </c>
    </row>
    <row r="791" ht="26" customHeight="1">
      <c r="A791" s="15" t="inlineStr">
        <is>
          <t>OLIPOP</t>
        </is>
      </c>
      <c r="B791" s="15" t="inlineStr">
        <is>
          <t>OLIPOP Prebiotic Soda | Watermelon Lime | 24-pack 355mL</t>
        </is>
      </c>
      <c r="C791" s="15" t="inlineStr">
        <is>
          <t>3) Functional beverage (still/sparkling)</t>
        </is>
      </c>
      <c r="D791" s="32">
        <f>'M3 - Functional Beverage'!I55</f>
        <v/>
      </c>
      <c r="E791" s="33">
        <f>'M3 - Functional Beverage'!J55</f>
        <v/>
      </c>
      <c r="F791" s="31">
        <f>'M3 - Functional Beverage'!K55</f>
        <v/>
      </c>
      <c r="G791" s="30">
        <f>'M3 - Functional Beverage'!F55</f>
        <v/>
      </c>
      <c r="H791" s="31">
        <f>IF(AND(ISNUMBER('M3 - Functional Beverage'!F55),ISNUMBER('M3 - Functional Beverage'!K55)),'M3 - Functional Beverage'!F55-'M3 - Functional Beverage'!K55,"")</f>
        <v/>
      </c>
      <c r="I791" s="15" t="inlineStr">
        <is>
          <t>S&amp;S availability/depth vary by listing and time - confirm live.</t>
        </is>
      </c>
    </row>
    <row r="792" ht="26" customHeight="1">
      <c r="A792" s="15" t="inlineStr">
        <is>
          <t>Poppi</t>
        </is>
      </c>
      <c r="B792" s="15" t="inlineStr">
        <is>
          <t>Poppi Prebiotic Soda | Strawberry Lemon | single 355mL</t>
        </is>
      </c>
      <c r="C792" s="15" t="inlineStr">
        <is>
          <t>3) Functional beverage (still/sparkling)</t>
        </is>
      </c>
      <c r="D792" s="32">
        <f>'M3 - Functional Beverage'!I56</f>
        <v/>
      </c>
      <c r="E792" s="33">
        <f>'M3 - Functional Beverage'!J56</f>
        <v/>
      </c>
      <c r="F792" s="31">
        <f>'M3 - Functional Beverage'!K56</f>
        <v/>
      </c>
      <c r="G792" s="30">
        <f>'M3 - Functional Beverage'!F56</f>
        <v/>
      </c>
      <c r="H792" s="31">
        <f>IF(AND(ISNUMBER('M3 - Functional Beverage'!F56),ISNUMBER('M3 - Functional Beverage'!K56)),'M3 - Functional Beverage'!F56-'M3 - Functional Beverage'!K56,"")</f>
        <v/>
      </c>
      <c r="I792" s="15" t="inlineStr">
        <is>
          <t>S&amp;S availability/depth vary by listing and time - confirm live.</t>
        </is>
      </c>
    </row>
    <row r="793" ht="26" customHeight="1">
      <c r="A793" s="15" t="inlineStr">
        <is>
          <t>Poppi</t>
        </is>
      </c>
      <c r="B793" s="15" t="inlineStr">
        <is>
          <t>Poppi Prebiotic Soda | Strawberry Lemon | 8-pack 355mL</t>
        </is>
      </c>
      <c r="C793" s="15" t="inlineStr">
        <is>
          <t>3) Functional beverage (still/sparkling)</t>
        </is>
      </c>
      <c r="D793" s="32">
        <f>'M3 - Functional Beverage'!I57</f>
        <v/>
      </c>
      <c r="E793" s="33">
        <f>'M3 - Functional Beverage'!J57</f>
        <v/>
      </c>
      <c r="F793" s="31">
        <f>'M3 - Functional Beverage'!K57</f>
        <v/>
      </c>
      <c r="G793" s="30">
        <f>'M3 - Functional Beverage'!F57</f>
        <v/>
      </c>
      <c r="H793" s="31">
        <f>IF(AND(ISNUMBER('M3 - Functional Beverage'!F57),ISNUMBER('M3 - Functional Beverage'!K57)),'M3 - Functional Beverage'!F57-'M3 - Functional Beverage'!K57,"")</f>
        <v/>
      </c>
      <c r="I793" s="15" t="inlineStr">
        <is>
          <t>S&amp;S availability/depth vary by listing and time - confirm live.</t>
        </is>
      </c>
    </row>
    <row r="794" ht="26" customHeight="1">
      <c r="A794" s="15" t="inlineStr">
        <is>
          <t>Poppi</t>
        </is>
      </c>
      <c r="B794" s="15" t="inlineStr">
        <is>
          <t>Poppi Prebiotic Soda | Strawberry Lemon | 12-pack 355mL</t>
        </is>
      </c>
      <c r="C794" s="15" t="inlineStr">
        <is>
          <t>3) Functional beverage (still/sparkling)</t>
        </is>
      </c>
      <c r="D794" s="32">
        <f>'M3 - Functional Beverage'!I58</f>
        <v/>
      </c>
      <c r="E794" s="33">
        <f>'M3 - Functional Beverage'!J58</f>
        <v/>
      </c>
      <c r="F794" s="31">
        <f>'M3 - Functional Beverage'!K58</f>
        <v/>
      </c>
      <c r="G794" s="30">
        <f>'M3 - Functional Beverage'!F58</f>
        <v/>
      </c>
      <c r="H794" s="31">
        <f>IF(AND(ISNUMBER('M3 - Functional Beverage'!F58),ISNUMBER('M3 - Functional Beverage'!K58)),'M3 - Functional Beverage'!F58-'M3 - Functional Beverage'!K58,"")</f>
        <v/>
      </c>
      <c r="I794" s="15" t="inlineStr">
        <is>
          <t>S&amp;S availability/depth vary by listing and time - confirm live.</t>
        </is>
      </c>
    </row>
    <row r="795" ht="26" customHeight="1">
      <c r="A795" s="15" t="inlineStr">
        <is>
          <t>Poppi</t>
        </is>
      </c>
      <c r="B795" s="15" t="inlineStr">
        <is>
          <t>Poppi Prebiotic Soda | Strawberry Lemon | 15-pack 355mL</t>
        </is>
      </c>
      <c r="C795" s="15" t="inlineStr">
        <is>
          <t>3) Functional beverage (still/sparkling)</t>
        </is>
      </c>
      <c r="D795" s="32">
        <f>'M3 - Functional Beverage'!I59</f>
        <v/>
      </c>
      <c r="E795" s="33">
        <f>'M3 - Functional Beverage'!J59</f>
        <v/>
      </c>
      <c r="F795" s="31">
        <f>'M3 - Functional Beverage'!K59</f>
        <v/>
      </c>
      <c r="G795" s="30">
        <f>'M3 - Functional Beverage'!F59</f>
        <v/>
      </c>
      <c r="H795" s="31">
        <f>IF(AND(ISNUMBER('M3 - Functional Beverage'!F59),ISNUMBER('M3 - Functional Beverage'!K59)),'M3 - Functional Beverage'!F59-'M3 - Functional Beverage'!K59,"")</f>
        <v/>
      </c>
      <c r="I795" s="15" t="inlineStr">
        <is>
          <t>S&amp;S availability/depth vary by listing and time - confirm live.</t>
        </is>
      </c>
    </row>
    <row r="796" ht="26" customHeight="1">
      <c r="A796" s="15" t="inlineStr">
        <is>
          <t>Poppi</t>
        </is>
      </c>
      <c r="B796" s="15" t="inlineStr">
        <is>
          <t>Poppi Prebiotic Soda | Strawberry Lemon | 18-pack 355mL</t>
        </is>
      </c>
      <c r="C796" s="15" t="inlineStr">
        <is>
          <t>3) Functional beverage (still/sparkling)</t>
        </is>
      </c>
      <c r="D796" s="32">
        <f>'M3 - Functional Beverage'!I60</f>
        <v/>
      </c>
      <c r="E796" s="33">
        <f>'M3 - Functional Beverage'!J60</f>
        <v/>
      </c>
      <c r="F796" s="31">
        <f>'M3 - Functional Beverage'!K60</f>
        <v/>
      </c>
      <c r="G796" s="30">
        <f>'M3 - Functional Beverage'!F60</f>
        <v/>
      </c>
      <c r="H796" s="31">
        <f>IF(AND(ISNUMBER('M3 - Functional Beverage'!F60),ISNUMBER('M3 - Functional Beverage'!K60)),'M3 - Functional Beverage'!F60-'M3 - Functional Beverage'!K60,"")</f>
        <v/>
      </c>
      <c r="I796" s="15" t="inlineStr">
        <is>
          <t>S&amp;S availability/depth vary by listing and time - confirm live.</t>
        </is>
      </c>
    </row>
    <row r="797" ht="26" customHeight="1">
      <c r="A797" s="15" t="inlineStr">
        <is>
          <t>Poppi</t>
        </is>
      </c>
      <c r="B797" s="15" t="inlineStr">
        <is>
          <t>Poppi Prebiotic Soda | Strawberry Lemon | 24-pack 355mL</t>
        </is>
      </c>
      <c r="C797" s="15" t="inlineStr">
        <is>
          <t>3) Functional beverage (still/sparkling)</t>
        </is>
      </c>
      <c r="D797" s="32">
        <f>'M3 - Functional Beverage'!I61</f>
        <v/>
      </c>
      <c r="E797" s="33">
        <f>'M3 - Functional Beverage'!J61</f>
        <v/>
      </c>
      <c r="F797" s="31">
        <f>'M3 - Functional Beverage'!K61</f>
        <v/>
      </c>
      <c r="G797" s="30">
        <f>'M3 - Functional Beverage'!F61</f>
        <v/>
      </c>
      <c r="H797" s="31">
        <f>IF(AND(ISNUMBER('M3 - Functional Beverage'!F61),ISNUMBER('M3 - Functional Beverage'!K61)),'M3 - Functional Beverage'!F61-'M3 - Functional Beverage'!K61,"")</f>
        <v/>
      </c>
      <c r="I797" s="15" t="inlineStr">
        <is>
          <t>S&amp;S availability/depth vary by listing and time - confirm live.</t>
        </is>
      </c>
    </row>
    <row r="798" ht="26" customHeight="1">
      <c r="A798" s="15" t="inlineStr">
        <is>
          <t>Poppi</t>
        </is>
      </c>
      <c r="B798" s="15" t="inlineStr">
        <is>
          <t>Poppi Prebiotic Soda | Raspberry Rose | single 355mL</t>
        </is>
      </c>
      <c r="C798" s="15" t="inlineStr">
        <is>
          <t>3) Functional beverage (still/sparkling)</t>
        </is>
      </c>
      <c r="D798" s="32">
        <f>'M3 - Functional Beverage'!I62</f>
        <v/>
      </c>
      <c r="E798" s="33">
        <f>'M3 - Functional Beverage'!J62</f>
        <v/>
      </c>
      <c r="F798" s="31">
        <f>'M3 - Functional Beverage'!K62</f>
        <v/>
      </c>
      <c r="G798" s="30">
        <f>'M3 - Functional Beverage'!F62</f>
        <v/>
      </c>
      <c r="H798" s="31">
        <f>IF(AND(ISNUMBER('M3 - Functional Beverage'!F62),ISNUMBER('M3 - Functional Beverage'!K62)),'M3 - Functional Beverage'!F62-'M3 - Functional Beverage'!K62,"")</f>
        <v/>
      </c>
      <c r="I798" s="15" t="inlineStr">
        <is>
          <t>S&amp;S availability/depth vary by listing and time - confirm live.</t>
        </is>
      </c>
    </row>
    <row r="799" ht="26" customHeight="1">
      <c r="A799" s="15" t="inlineStr">
        <is>
          <t>Poppi</t>
        </is>
      </c>
      <c r="B799" s="15" t="inlineStr">
        <is>
          <t>Poppi Prebiotic Soda | Raspberry Rose | 8-pack 355mL</t>
        </is>
      </c>
      <c r="C799" s="15" t="inlineStr">
        <is>
          <t>3) Functional beverage (still/sparkling)</t>
        </is>
      </c>
      <c r="D799" s="32">
        <f>'M3 - Functional Beverage'!I63</f>
        <v/>
      </c>
      <c r="E799" s="33">
        <f>'M3 - Functional Beverage'!J63</f>
        <v/>
      </c>
      <c r="F799" s="31">
        <f>'M3 - Functional Beverage'!K63</f>
        <v/>
      </c>
      <c r="G799" s="30">
        <f>'M3 - Functional Beverage'!F63</f>
        <v/>
      </c>
      <c r="H799" s="31">
        <f>IF(AND(ISNUMBER('M3 - Functional Beverage'!F63),ISNUMBER('M3 - Functional Beverage'!K63)),'M3 - Functional Beverage'!F63-'M3 - Functional Beverage'!K63,"")</f>
        <v/>
      </c>
      <c r="I799" s="15" t="inlineStr">
        <is>
          <t>S&amp;S availability/depth vary by listing and time - confirm live.</t>
        </is>
      </c>
    </row>
    <row r="800" ht="26" customHeight="1">
      <c r="A800" s="15" t="inlineStr">
        <is>
          <t>Poppi</t>
        </is>
      </c>
      <c r="B800" s="15" t="inlineStr">
        <is>
          <t>Poppi Prebiotic Soda | Raspberry Rose | 12-pack 355mL</t>
        </is>
      </c>
      <c r="C800" s="15" t="inlineStr">
        <is>
          <t>3) Functional beverage (still/sparkling)</t>
        </is>
      </c>
      <c r="D800" s="32">
        <f>'M3 - Functional Beverage'!I64</f>
        <v/>
      </c>
      <c r="E800" s="33">
        <f>'M3 - Functional Beverage'!J64</f>
        <v/>
      </c>
      <c r="F800" s="31">
        <f>'M3 - Functional Beverage'!K64</f>
        <v/>
      </c>
      <c r="G800" s="30">
        <f>'M3 - Functional Beverage'!F64</f>
        <v/>
      </c>
      <c r="H800" s="31">
        <f>IF(AND(ISNUMBER('M3 - Functional Beverage'!F64),ISNUMBER('M3 - Functional Beverage'!K64)),'M3 - Functional Beverage'!F64-'M3 - Functional Beverage'!K64,"")</f>
        <v/>
      </c>
      <c r="I800" s="15" t="inlineStr">
        <is>
          <t>S&amp;S availability/depth vary by listing and time - confirm live.</t>
        </is>
      </c>
    </row>
    <row r="801" ht="26" customHeight="1">
      <c r="A801" s="15" t="inlineStr">
        <is>
          <t>Poppi</t>
        </is>
      </c>
      <c r="B801" s="15" t="inlineStr">
        <is>
          <t>Poppi Prebiotic Soda | Raspberry Rose | 15-pack 355mL</t>
        </is>
      </c>
      <c r="C801" s="15" t="inlineStr">
        <is>
          <t>3) Functional beverage (still/sparkling)</t>
        </is>
      </c>
      <c r="D801" s="32">
        <f>'M3 - Functional Beverage'!I65</f>
        <v/>
      </c>
      <c r="E801" s="33">
        <f>'M3 - Functional Beverage'!J65</f>
        <v/>
      </c>
      <c r="F801" s="31">
        <f>'M3 - Functional Beverage'!K65</f>
        <v/>
      </c>
      <c r="G801" s="30">
        <f>'M3 - Functional Beverage'!F65</f>
        <v/>
      </c>
      <c r="H801" s="31">
        <f>IF(AND(ISNUMBER('M3 - Functional Beverage'!F65),ISNUMBER('M3 - Functional Beverage'!K65)),'M3 - Functional Beverage'!F65-'M3 - Functional Beverage'!K65,"")</f>
        <v/>
      </c>
      <c r="I801" s="15" t="inlineStr">
        <is>
          <t>S&amp;S availability/depth vary by listing and time - confirm live.</t>
        </is>
      </c>
    </row>
    <row r="802" ht="26" customHeight="1">
      <c r="A802" s="15" t="inlineStr">
        <is>
          <t>Poppi</t>
        </is>
      </c>
      <c r="B802" s="15" t="inlineStr">
        <is>
          <t>Poppi Prebiotic Soda | Raspberry Rose | 18-pack 355mL</t>
        </is>
      </c>
      <c r="C802" s="15" t="inlineStr">
        <is>
          <t>3) Functional beverage (still/sparkling)</t>
        </is>
      </c>
      <c r="D802" s="32">
        <f>'M3 - Functional Beverage'!I66</f>
        <v/>
      </c>
      <c r="E802" s="33">
        <f>'M3 - Functional Beverage'!J66</f>
        <v/>
      </c>
      <c r="F802" s="31">
        <f>'M3 - Functional Beverage'!K66</f>
        <v/>
      </c>
      <c r="G802" s="30">
        <f>'M3 - Functional Beverage'!F66</f>
        <v/>
      </c>
      <c r="H802" s="31">
        <f>IF(AND(ISNUMBER('M3 - Functional Beverage'!F66),ISNUMBER('M3 - Functional Beverage'!K66)),'M3 - Functional Beverage'!F66-'M3 - Functional Beverage'!K66,"")</f>
        <v/>
      </c>
      <c r="I802" s="15" t="inlineStr">
        <is>
          <t>S&amp;S availability/depth vary by listing and time - confirm live.</t>
        </is>
      </c>
    </row>
    <row r="803" ht="26" customHeight="1">
      <c r="A803" s="15" t="inlineStr">
        <is>
          <t>Poppi</t>
        </is>
      </c>
      <c r="B803" s="15" t="inlineStr">
        <is>
          <t>Poppi Prebiotic Soda | Raspberry Rose | 24-pack 355mL</t>
        </is>
      </c>
      <c r="C803" s="15" t="inlineStr">
        <is>
          <t>3) Functional beverage (still/sparkling)</t>
        </is>
      </c>
      <c r="D803" s="32">
        <f>'M3 - Functional Beverage'!I67</f>
        <v/>
      </c>
      <c r="E803" s="33">
        <f>'M3 - Functional Beverage'!J67</f>
        <v/>
      </c>
      <c r="F803" s="31">
        <f>'M3 - Functional Beverage'!K67</f>
        <v/>
      </c>
      <c r="G803" s="30">
        <f>'M3 - Functional Beverage'!F67</f>
        <v/>
      </c>
      <c r="H803" s="31">
        <f>IF(AND(ISNUMBER('M3 - Functional Beverage'!F67),ISNUMBER('M3 - Functional Beverage'!K67)),'M3 - Functional Beverage'!F67-'M3 - Functional Beverage'!K67,"")</f>
        <v/>
      </c>
      <c r="I803" s="15" t="inlineStr">
        <is>
          <t>S&amp;S availability/depth vary by listing and time - confirm live.</t>
        </is>
      </c>
    </row>
    <row r="804" ht="26" customHeight="1">
      <c r="A804" s="15" t="inlineStr">
        <is>
          <t>Poppi</t>
        </is>
      </c>
      <c r="B804" s="15" t="inlineStr">
        <is>
          <t>Poppi Prebiotic Soda | Classic Cola | single 355mL</t>
        </is>
      </c>
      <c r="C804" s="15" t="inlineStr">
        <is>
          <t>3) Functional beverage (still/sparkling)</t>
        </is>
      </c>
      <c r="D804" s="32">
        <f>'M3 - Functional Beverage'!I68</f>
        <v/>
      </c>
      <c r="E804" s="33">
        <f>'M3 - Functional Beverage'!J68</f>
        <v/>
      </c>
      <c r="F804" s="31">
        <f>'M3 - Functional Beverage'!K68</f>
        <v/>
      </c>
      <c r="G804" s="30">
        <f>'M3 - Functional Beverage'!F68</f>
        <v/>
      </c>
      <c r="H804" s="31">
        <f>IF(AND(ISNUMBER('M3 - Functional Beverage'!F68),ISNUMBER('M3 - Functional Beverage'!K68)),'M3 - Functional Beverage'!F68-'M3 - Functional Beverage'!K68,"")</f>
        <v/>
      </c>
      <c r="I804" s="15" t="inlineStr">
        <is>
          <t>S&amp;S availability/depth vary by listing and time - confirm live.</t>
        </is>
      </c>
    </row>
    <row r="805" ht="26" customHeight="1">
      <c r="A805" s="15" t="inlineStr">
        <is>
          <t>Poppi</t>
        </is>
      </c>
      <c r="B805" s="15" t="inlineStr">
        <is>
          <t>Poppi Prebiotic Soda | Classic Cola | 8-pack 355mL</t>
        </is>
      </c>
      <c r="C805" s="15" t="inlineStr">
        <is>
          <t>3) Functional beverage (still/sparkling)</t>
        </is>
      </c>
      <c r="D805" s="32">
        <f>'M3 - Functional Beverage'!I69</f>
        <v/>
      </c>
      <c r="E805" s="33">
        <f>'M3 - Functional Beverage'!J69</f>
        <v/>
      </c>
      <c r="F805" s="31">
        <f>'M3 - Functional Beverage'!K69</f>
        <v/>
      </c>
      <c r="G805" s="30">
        <f>'M3 - Functional Beverage'!F69</f>
        <v/>
      </c>
      <c r="H805" s="31">
        <f>IF(AND(ISNUMBER('M3 - Functional Beverage'!F69),ISNUMBER('M3 - Functional Beverage'!K69)),'M3 - Functional Beverage'!F69-'M3 - Functional Beverage'!K69,"")</f>
        <v/>
      </c>
      <c r="I805" s="15" t="inlineStr">
        <is>
          <t>S&amp;S availability/depth vary by listing and time - confirm live.</t>
        </is>
      </c>
    </row>
    <row r="806" ht="26" customHeight="1">
      <c r="A806" s="15" t="inlineStr">
        <is>
          <t>Poppi</t>
        </is>
      </c>
      <c r="B806" s="15" t="inlineStr">
        <is>
          <t>Poppi Prebiotic Soda | Classic Cola | 12-pack 355mL</t>
        </is>
      </c>
      <c r="C806" s="15" t="inlineStr">
        <is>
          <t>3) Functional beverage (still/sparkling)</t>
        </is>
      </c>
      <c r="D806" s="32">
        <f>'M3 - Functional Beverage'!I70</f>
        <v/>
      </c>
      <c r="E806" s="33">
        <f>'M3 - Functional Beverage'!J70</f>
        <v/>
      </c>
      <c r="F806" s="31">
        <f>'M3 - Functional Beverage'!K70</f>
        <v/>
      </c>
      <c r="G806" s="30">
        <f>'M3 - Functional Beverage'!F70</f>
        <v/>
      </c>
      <c r="H806" s="31">
        <f>IF(AND(ISNUMBER('M3 - Functional Beverage'!F70),ISNUMBER('M3 - Functional Beverage'!K70)),'M3 - Functional Beverage'!F70-'M3 - Functional Beverage'!K70,"")</f>
        <v/>
      </c>
      <c r="I806" s="15" t="inlineStr">
        <is>
          <t>S&amp;S availability/depth vary by listing and time - confirm live.</t>
        </is>
      </c>
    </row>
    <row r="807" ht="26" customHeight="1">
      <c r="A807" s="15" t="inlineStr">
        <is>
          <t>Poppi</t>
        </is>
      </c>
      <c r="B807" s="15" t="inlineStr">
        <is>
          <t>Poppi Prebiotic Soda | Classic Cola | 15-pack 355mL</t>
        </is>
      </c>
      <c r="C807" s="15" t="inlineStr">
        <is>
          <t>3) Functional beverage (still/sparkling)</t>
        </is>
      </c>
      <c r="D807" s="32">
        <f>'M3 - Functional Beverage'!I71</f>
        <v/>
      </c>
      <c r="E807" s="33">
        <f>'M3 - Functional Beverage'!J71</f>
        <v/>
      </c>
      <c r="F807" s="31">
        <f>'M3 - Functional Beverage'!K71</f>
        <v/>
      </c>
      <c r="G807" s="30">
        <f>'M3 - Functional Beverage'!F71</f>
        <v/>
      </c>
      <c r="H807" s="31">
        <f>IF(AND(ISNUMBER('M3 - Functional Beverage'!F71),ISNUMBER('M3 - Functional Beverage'!K71)),'M3 - Functional Beverage'!F71-'M3 - Functional Beverage'!K71,"")</f>
        <v/>
      </c>
      <c r="I807" s="15" t="inlineStr">
        <is>
          <t>S&amp;S availability/depth vary by listing and time - confirm live.</t>
        </is>
      </c>
    </row>
    <row r="808" ht="26" customHeight="1">
      <c r="A808" s="15" t="inlineStr">
        <is>
          <t>Poppi</t>
        </is>
      </c>
      <c r="B808" s="15" t="inlineStr">
        <is>
          <t>Poppi Prebiotic Soda | Classic Cola | 18-pack 355mL</t>
        </is>
      </c>
      <c r="C808" s="15" t="inlineStr">
        <is>
          <t>3) Functional beverage (still/sparkling)</t>
        </is>
      </c>
      <c r="D808" s="32">
        <f>'M3 - Functional Beverage'!I72</f>
        <v/>
      </c>
      <c r="E808" s="33">
        <f>'M3 - Functional Beverage'!J72</f>
        <v/>
      </c>
      <c r="F808" s="31">
        <f>'M3 - Functional Beverage'!K72</f>
        <v/>
      </c>
      <c r="G808" s="30">
        <f>'M3 - Functional Beverage'!F72</f>
        <v/>
      </c>
      <c r="H808" s="31">
        <f>IF(AND(ISNUMBER('M3 - Functional Beverage'!F72),ISNUMBER('M3 - Functional Beverage'!K72)),'M3 - Functional Beverage'!F72-'M3 - Functional Beverage'!K72,"")</f>
        <v/>
      </c>
      <c r="I808" s="15" t="inlineStr">
        <is>
          <t>S&amp;S availability/depth vary by listing and time - confirm live.</t>
        </is>
      </c>
    </row>
    <row r="809" ht="26" customHeight="1">
      <c r="A809" s="15" t="inlineStr">
        <is>
          <t>Poppi</t>
        </is>
      </c>
      <c r="B809" s="15" t="inlineStr">
        <is>
          <t>Poppi Prebiotic Soda | Classic Cola | 24-pack 355mL</t>
        </is>
      </c>
      <c r="C809" s="15" t="inlineStr">
        <is>
          <t>3) Functional beverage (still/sparkling)</t>
        </is>
      </c>
      <c r="D809" s="32">
        <f>'M3 - Functional Beverage'!I73</f>
        <v/>
      </c>
      <c r="E809" s="33">
        <f>'M3 - Functional Beverage'!J73</f>
        <v/>
      </c>
      <c r="F809" s="31">
        <f>'M3 - Functional Beverage'!K73</f>
        <v/>
      </c>
      <c r="G809" s="30">
        <f>'M3 - Functional Beverage'!F73</f>
        <v/>
      </c>
      <c r="H809" s="31">
        <f>IF(AND(ISNUMBER('M3 - Functional Beverage'!F73),ISNUMBER('M3 - Functional Beverage'!K73)),'M3 - Functional Beverage'!F73-'M3 - Functional Beverage'!K73,"")</f>
        <v/>
      </c>
      <c r="I809" s="15" t="inlineStr">
        <is>
          <t>S&amp;S availability/depth vary by listing and time - confirm live.</t>
        </is>
      </c>
    </row>
    <row r="810" ht="26" customHeight="1">
      <c r="A810" s="15" t="inlineStr">
        <is>
          <t>Poppi</t>
        </is>
      </c>
      <c r="B810" s="15" t="inlineStr">
        <is>
          <t>Poppi Prebiotic Soda | Cherry Limeade | single 355mL</t>
        </is>
      </c>
      <c r="C810" s="15" t="inlineStr">
        <is>
          <t>3) Functional beverage (still/sparkling)</t>
        </is>
      </c>
      <c r="D810" s="32">
        <f>'M3 - Functional Beverage'!I74</f>
        <v/>
      </c>
      <c r="E810" s="33">
        <f>'M3 - Functional Beverage'!J74</f>
        <v/>
      </c>
      <c r="F810" s="31">
        <f>'M3 - Functional Beverage'!K74</f>
        <v/>
      </c>
      <c r="G810" s="30">
        <f>'M3 - Functional Beverage'!F74</f>
        <v/>
      </c>
      <c r="H810" s="31">
        <f>IF(AND(ISNUMBER('M3 - Functional Beverage'!F74),ISNUMBER('M3 - Functional Beverage'!K74)),'M3 - Functional Beverage'!F74-'M3 - Functional Beverage'!K74,"")</f>
        <v/>
      </c>
      <c r="I810" s="15" t="inlineStr">
        <is>
          <t>S&amp;S availability/depth vary by listing and time - confirm live.</t>
        </is>
      </c>
    </row>
    <row r="811" ht="26" customHeight="1">
      <c r="A811" s="15" t="inlineStr">
        <is>
          <t>Poppi</t>
        </is>
      </c>
      <c r="B811" s="15" t="inlineStr">
        <is>
          <t>Poppi Prebiotic Soda | Cherry Limeade | 8-pack 355mL</t>
        </is>
      </c>
      <c r="C811" s="15" t="inlineStr">
        <is>
          <t>3) Functional beverage (still/sparkling)</t>
        </is>
      </c>
      <c r="D811" s="32">
        <f>'M3 - Functional Beverage'!I75</f>
        <v/>
      </c>
      <c r="E811" s="33">
        <f>'M3 - Functional Beverage'!J75</f>
        <v/>
      </c>
      <c r="F811" s="31">
        <f>'M3 - Functional Beverage'!K75</f>
        <v/>
      </c>
      <c r="G811" s="30">
        <f>'M3 - Functional Beverage'!F75</f>
        <v/>
      </c>
      <c r="H811" s="31">
        <f>IF(AND(ISNUMBER('M3 - Functional Beverage'!F75),ISNUMBER('M3 - Functional Beverage'!K75)),'M3 - Functional Beverage'!F75-'M3 - Functional Beverage'!K75,"")</f>
        <v/>
      </c>
      <c r="I811" s="15" t="inlineStr">
        <is>
          <t>S&amp;S availability/depth vary by listing and time - confirm live.</t>
        </is>
      </c>
    </row>
    <row r="812" ht="26" customHeight="1">
      <c r="A812" s="15" t="inlineStr">
        <is>
          <t>Poppi</t>
        </is>
      </c>
      <c r="B812" s="15" t="inlineStr">
        <is>
          <t>Poppi Prebiotic Soda | Cherry Limeade | 12-pack 355mL</t>
        </is>
      </c>
      <c r="C812" s="15" t="inlineStr">
        <is>
          <t>3) Functional beverage (still/sparkling)</t>
        </is>
      </c>
      <c r="D812" s="32">
        <f>'M3 - Functional Beverage'!I76</f>
        <v/>
      </c>
      <c r="E812" s="33">
        <f>'M3 - Functional Beverage'!J76</f>
        <v/>
      </c>
      <c r="F812" s="31">
        <f>'M3 - Functional Beverage'!K76</f>
        <v/>
      </c>
      <c r="G812" s="30">
        <f>'M3 - Functional Beverage'!F76</f>
        <v/>
      </c>
      <c r="H812" s="31">
        <f>IF(AND(ISNUMBER('M3 - Functional Beverage'!F76),ISNUMBER('M3 - Functional Beverage'!K76)),'M3 - Functional Beverage'!F76-'M3 - Functional Beverage'!K76,"")</f>
        <v/>
      </c>
      <c r="I812" s="15" t="inlineStr">
        <is>
          <t>S&amp;S availability/depth vary by listing and time - confirm live.</t>
        </is>
      </c>
    </row>
    <row r="813" ht="26" customHeight="1">
      <c r="A813" s="15" t="inlineStr">
        <is>
          <t>Poppi</t>
        </is>
      </c>
      <c r="B813" s="15" t="inlineStr">
        <is>
          <t>Poppi Prebiotic Soda | Cherry Limeade | 15-pack 355mL</t>
        </is>
      </c>
      <c r="C813" s="15" t="inlineStr">
        <is>
          <t>3) Functional beverage (still/sparkling)</t>
        </is>
      </c>
      <c r="D813" s="32">
        <f>'M3 - Functional Beverage'!I77</f>
        <v/>
      </c>
      <c r="E813" s="33">
        <f>'M3 - Functional Beverage'!J77</f>
        <v/>
      </c>
      <c r="F813" s="31">
        <f>'M3 - Functional Beverage'!K77</f>
        <v/>
      </c>
      <c r="G813" s="30">
        <f>'M3 - Functional Beverage'!F77</f>
        <v/>
      </c>
      <c r="H813" s="31">
        <f>IF(AND(ISNUMBER('M3 - Functional Beverage'!F77),ISNUMBER('M3 - Functional Beverage'!K77)),'M3 - Functional Beverage'!F77-'M3 - Functional Beverage'!K77,"")</f>
        <v/>
      </c>
      <c r="I813" s="15" t="inlineStr">
        <is>
          <t>S&amp;S availability/depth vary by listing and time - confirm live.</t>
        </is>
      </c>
    </row>
    <row r="814" ht="26" customHeight="1">
      <c r="A814" s="15" t="inlineStr">
        <is>
          <t>Poppi</t>
        </is>
      </c>
      <c r="B814" s="15" t="inlineStr">
        <is>
          <t>Poppi Prebiotic Soda | Cherry Limeade | 18-pack 355mL</t>
        </is>
      </c>
      <c r="C814" s="15" t="inlineStr">
        <is>
          <t>3) Functional beverage (still/sparkling)</t>
        </is>
      </c>
      <c r="D814" s="32">
        <f>'M3 - Functional Beverage'!I78</f>
        <v/>
      </c>
      <c r="E814" s="33">
        <f>'M3 - Functional Beverage'!J78</f>
        <v/>
      </c>
      <c r="F814" s="31">
        <f>'M3 - Functional Beverage'!K78</f>
        <v/>
      </c>
      <c r="G814" s="30">
        <f>'M3 - Functional Beverage'!F78</f>
        <v/>
      </c>
      <c r="H814" s="31">
        <f>IF(AND(ISNUMBER('M3 - Functional Beverage'!F78),ISNUMBER('M3 - Functional Beverage'!K78)),'M3 - Functional Beverage'!F78-'M3 - Functional Beverage'!K78,"")</f>
        <v/>
      </c>
      <c r="I814" s="15" t="inlineStr">
        <is>
          <t>S&amp;S availability/depth vary by listing and time - confirm live.</t>
        </is>
      </c>
    </row>
    <row r="815" ht="26" customHeight="1">
      <c r="A815" s="15" t="inlineStr">
        <is>
          <t>Poppi</t>
        </is>
      </c>
      <c r="B815" s="15" t="inlineStr">
        <is>
          <t>Poppi Prebiotic Soda | Cherry Limeade | 24-pack 355mL</t>
        </is>
      </c>
      <c r="C815" s="15" t="inlineStr">
        <is>
          <t>3) Functional beverage (still/sparkling)</t>
        </is>
      </c>
      <c r="D815" s="32">
        <f>'M3 - Functional Beverage'!I79</f>
        <v/>
      </c>
      <c r="E815" s="33">
        <f>'M3 - Functional Beverage'!J79</f>
        <v/>
      </c>
      <c r="F815" s="31">
        <f>'M3 - Functional Beverage'!K79</f>
        <v/>
      </c>
      <c r="G815" s="30">
        <f>'M3 - Functional Beverage'!F79</f>
        <v/>
      </c>
      <c r="H815" s="31">
        <f>IF(AND(ISNUMBER('M3 - Functional Beverage'!F79),ISNUMBER('M3 - Functional Beverage'!K79)),'M3 - Functional Beverage'!F79-'M3 - Functional Beverage'!K79,"")</f>
        <v/>
      </c>
      <c r="I815" s="15" t="inlineStr">
        <is>
          <t>S&amp;S availability/depth vary by listing and time - confirm live.</t>
        </is>
      </c>
    </row>
    <row r="816" ht="26" customHeight="1">
      <c r="A816" s="15" t="inlineStr">
        <is>
          <t>Poppi</t>
        </is>
      </c>
      <c r="B816" s="15" t="inlineStr">
        <is>
          <t>Poppi Prebiotic Soda | Orange | single 355mL</t>
        </is>
      </c>
      <c r="C816" s="15" t="inlineStr">
        <is>
          <t>3) Functional beverage (still/sparkling)</t>
        </is>
      </c>
      <c r="D816" s="32">
        <f>'M3 - Functional Beverage'!I80</f>
        <v/>
      </c>
      <c r="E816" s="33">
        <f>'M3 - Functional Beverage'!J80</f>
        <v/>
      </c>
      <c r="F816" s="31">
        <f>'M3 - Functional Beverage'!K80</f>
        <v/>
      </c>
      <c r="G816" s="30">
        <f>'M3 - Functional Beverage'!F80</f>
        <v/>
      </c>
      <c r="H816" s="31">
        <f>IF(AND(ISNUMBER('M3 - Functional Beverage'!F80),ISNUMBER('M3 - Functional Beverage'!K80)),'M3 - Functional Beverage'!F80-'M3 - Functional Beverage'!K80,"")</f>
        <v/>
      </c>
      <c r="I816" s="15" t="inlineStr">
        <is>
          <t>S&amp;S availability/depth vary by listing and time - confirm live.</t>
        </is>
      </c>
    </row>
    <row r="817" ht="26" customHeight="1">
      <c r="A817" s="15" t="inlineStr">
        <is>
          <t>Poppi</t>
        </is>
      </c>
      <c r="B817" s="15" t="inlineStr">
        <is>
          <t>Poppi Prebiotic Soda | Orange | 8-pack 355mL</t>
        </is>
      </c>
      <c r="C817" s="15" t="inlineStr">
        <is>
          <t>3) Functional beverage (still/sparkling)</t>
        </is>
      </c>
      <c r="D817" s="32">
        <f>'M3 - Functional Beverage'!I81</f>
        <v/>
      </c>
      <c r="E817" s="33">
        <f>'M3 - Functional Beverage'!J81</f>
        <v/>
      </c>
      <c r="F817" s="31">
        <f>'M3 - Functional Beverage'!K81</f>
        <v/>
      </c>
      <c r="G817" s="30">
        <f>'M3 - Functional Beverage'!F81</f>
        <v/>
      </c>
      <c r="H817" s="31">
        <f>IF(AND(ISNUMBER('M3 - Functional Beverage'!F81),ISNUMBER('M3 - Functional Beverage'!K81)),'M3 - Functional Beverage'!F81-'M3 - Functional Beverage'!K81,"")</f>
        <v/>
      </c>
      <c r="I817" s="15" t="inlineStr">
        <is>
          <t>S&amp;S availability/depth vary by listing and time - confirm live.</t>
        </is>
      </c>
    </row>
    <row r="818" ht="26" customHeight="1">
      <c r="A818" s="15" t="inlineStr">
        <is>
          <t>Poppi</t>
        </is>
      </c>
      <c r="B818" s="15" t="inlineStr">
        <is>
          <t>Poppi Prebiotic Soda | Orange | 12-pack 355mL</t>
        </is>
      </c>
      <c r="C818" s="15" t="inlineStr">
        <is>
          <t>3) Functional beverage (still/sparkling)</t>
        </is>
      </c>
      <c r="D818" s="32">
        <f>'M3 - Functional Beverage'!I82</f>
        <v/>
      </c>
      <c r="E818" s="33">
        <f>'M3 - Functional Beverage'!J82</f>
        <v/>
      </c>
      <c r="F818" s="31">
        <f>'M3 - Functional Beverage'!K82</f>
        <v/>
      </c>
      <c r="G818" s="30">
        <f>'M3 - Functional Beverage'!F82</f>
        <v/>
      </c>
      <c r="H818" s="31">
        <f>IF(AND(ISNUMBER('M3 - Functional Beverage'!F82),ISNUMBER('M3 - Functional Beverage'!K82)),'M3 - Functional Beverage'!F82-'M3 - Functional Beverage'!K82,"")</f>
        <v/>
      </c>
      <c r="I818" s="15" t="inlineStr">
        <is>
          <t>S&amp;S availability/depth vary by listing and time - confirm live.</t>
        </is>
      </c>
    </row>
    <row r="819" ht="26" customHeight="1">
      <c r="A819" s="15" t="inlineStr">
        <is>
          <t>Poppi</t>
        </is>
      </c>
      <c r="B819" s="15" t="inlineStr">
        <is>
          <t>Poppi Prebiotic Soda | Orange | 15-pack 355mL</t>
        </is>
      </c>
      <c r="C819" s="15" t="inlineStr">
        <is>
          <t>3) Functional beverage (still/sparkling)</t>
        </is>
      </c>
      <c r="D819" s="32">
        <f>'M3 - Functional Beverage'!I83</f>
        <v/>
      </c>
      <c r="E819" s="33">
        <f>'M3 - Functional Beverage'!J83</f>
        <v/>
      </c>
      <c r="F819" s="31">
        <f>'M3 - Functional Beverage'!K83</f>
        <v/>
      </c>
      <c r="G819" s="30">
        <f>'M3 - Functional Beverage'!F83</f>
        <v/>
      </c>
      <c r="H819" s="31">
        <f>IF(AND(ISNUMBER('M3 - Functional Beverage'!F83),ISNUMBER('M3 - Functional Beverage'!K83)),'M3 - Functional Beverage'!F83-'M3 - Functional Beverage'!K83,"")</f>
        <v/>
      </c>
      <c r="I819" s="15" t="inlineStr">
        <is>
          <t>S&amp;S availability/depth vary by listing and time - confirm live.</t>
        </is>
      </c>
    </row>
    <row r="820" ht="26" customHeight="1">
      <c r="A820" s="15" t="inlineStr">
        <is>
          <t>Poppi</t>
        </is>
      </c>
      <c r="B820" s="15" t="inlineStr">
        <is>
          <t>Poppi Prebiotic Soda | Orange | 18-pack 355mL</t>
        </is>
      </c>
      <c r="C820" s="15" t="inlineStr">
        <is>
          <t>3) Functional beverage (still/sparkling)</t>
        </is>
      </c>
      <c r="D820" s="32">
        <f>'M3 - Functional Beverage'!I84</f>
        <v/>
      </c>
      <c r="E820" s="33">
        <f>'M3 - Functional Beverage'!J84</f>
        <v/>
      </c>
      <c r="F820" s="31">
        <f>'M3 - Functional Beverage'!K84</f>
        <v/>
      </c>
      <c r="G820" s="30">
        <f>'M3 - Functional Beverage'!F84</f>
        <v/>
      </c>
      <c r="H820" s="31">
        <f>IF(AND(ISNUMBER('M3 - Functional Beverage'!F84),ISNUMBER('M3 - Functional Beverage'!K84)),'M3 - Functional Beverage'!F84-'M3 - Functional Beverage'!K84,"")</f>
        <v/>
      </c>
      <c r="I820" s="15" t="inlineStr">
        <is>
          <t>S&amp;S availability/depth vary by listing and time - confirm live.</t>
        </is>
      </c>
    </row>
    <row r="821" ht="26" customHeight="1">
      <c r="A821" s="15" t="inlineStr">
        <is>
          <t>Poppi</t>
        </is>
      </c>
      <c r="B821" s="15" t="inlineStr">
        <is>
          <t>Poppi Prebiotic Soda | Orange | 24-pack 355mL</t>
        </is>
      </c>
      <c r="C821" s="15" t="inlineStr">
        <is>
          <t>3) Functional beverage (still/sparkling)</t>
        </is>
      </c>
      <c r="D821" s="32">
        <f>'M3 - Functional Beverage'!I85</f>
        <v/>
      </c>
      <c r="E821" s="33">
        <f>'M3 - Functional Beverage'!J85</f>
        <v/>
      </c>
      <c r="F821" s="31">
        <f>'M3 - Functional Beverage'!K85</f>
        <v/>
      </c>
      <c r="G821" s="30">
        <f>'M3 - Functional Beverage'!F85</f>
        <v/>
      </c>
      <c r="H821" s="31">
        <f>IF(AND(ISNUMBER('M3 - Functional Beverage'!F85),ISNUMBER('M3 - Functional Beverage'!K85)),'M3 - Functional Beverage'!F85-'M3 - Functional Beverage'!K85,"")</f>
        <v/>
      </c>
      <c r="I821" s="15" t="inlineStr">
        <is>
          <t>S&amp;S availability/depth vary by listing and time - confirm live.</t>
        </is>
      </c>
    </row>
    <row r="822" ht="26" customHeight="1">
      <c r="A822" s="15" t="inlineStr">
        <is>
          <t>Poppi</t>
        </is>
      </c>
      <c r="B822" s="15" t="inlineStr">
        <is>
          <t>Poppi Prebiotic Soda | Grape | single 355mL</t>
        </is>
      </c>
      <c r="C822" s="15" t="inlineStr">
        <is>
          <t>3) Functional beverage (still/sparkling)</t>
        </is>
      </c>
      <c r="D822" s="32">
        <f>'M3 - Functional Beverage'!I86</f>
        <v/>
      </c>
      <c r="E822" s="33">
        <f>'M3 - Functional Beverage'!J86</f>
        <v/>
      </c>
      <c r="F822" s="31">
        <f>'M3 - Functional Beverage'!K86</f>
        <v/>
      </c>
      <c r="G822" s="30">
        <f>'M3 - Functional Beverage'!F86</f>
        <v/>
      </c>
      <c r="H822" s="31">
        <f>IF(AND(ISNUMBER('M3 - Functional Beverage'!F86),ISNUMBER('M3 - Functional Beverage'!K86)),'M3 - Functional Beverage'!F86-'M3 - Functional Beverage'!K86,"")</f>
        <v/>
      </c>
      <c r="I822" s="15" t="inlineStr">
        <is>
          <t>S&amp;S availability/depth vary by listing and time - confirm live.</t>
        </is>
      </c>
    </row>
    <row r="823" ht="26" customHeight="1">
      <c r="A823" s="15" t="inlineStr">
        <is>
          <t>Poppi</t>
        </is>
      </c>
      <c r="B823" s="15" t="inlineStr">
        <is>
          <t>Poppi Prebiotic Soda | Grape | 8-pack 355mL</t>
        </is>
      </c>
      <c r="C823" s="15" t="inlineStr">
        <is>
          <t>3) Functional beverage (still/sparkling)</t>
        </is>
      </c>
      <c r="D823" s="32">
        <f>'M3 - Functional Beverage'!I87</f>
        <v/>
      </c>
      <c r="E823" s="33">
        <f>'M3 - Functional Beverage'!J87</f>
        <v/>
      </c>
      <c r="F823" s="31">
        <f>'M3 - Functional Beverage'!K87</f>
        <v/>
      </c>
      <c r="G823" s="30">
        <f>'M3 - Functional Beverage'!F87</f>
        <v/>
      </c>
      <c r="H823" s="31">
        <f>IF(AND(ISNUMBER('M3 - Functional Beverage'!F87),ISNUMBER('M3 - Functional Beverage'!K87)),'M3 - Functional Beverage'!F87-'M3 - Functional Beverage'!K87,"")</f>
        <v/>
      </c>
      <c r="I823" s="15" t="inlineStr">
        <is>
          <t>S&amp;S availability/depth vary by listing and time - confirm live.</t>
        </is>
      </c>
    </row>
    <row r="824" ht="26" customHeight="1">
      <c r="A824" s="15" t="inlineStr">
        <is>
          <t>Poppi</t>
        </is>
      </c>
      <c r="B824" s="15" t="inlineStr">
        <is>
          <t>Poppi Prebiotic Soda | Grape | 12-pack 355mL</t>
        </is>
      </c>
      <c r="C824" s="15" t="inlineStr">
        <is>
          <t>3) Functional beverage (still/sparkling)</t>
        </is>
      </c>
      <c r="D824" s="32">
        <f>'M3 - Functional Beverage'!I88</f>
        <v/>
      </c>
      <c r="E824" s="33">
        <f>'M3 - Functional Beverage'!J88</f>
        <v/>
      </c>
      <c r="F824" s="31">
        <f>'M3 - Functional Beverage'!K88</f>
        <v/>
      </c>
      <c r="G824" s="30">
        <f>'M3 - Functional Beverage'!F88</f>
        <v/>
      </c>
      <c r="H824" s="31">
        <f>IF(AND(ISNUMBER('M3 - Functional Beverage'!F88),ISNUMBER('M3 - Functional Beverage'!K88)),'M3 - Functional Beverage'!F88-'M3 - Functional Beverage'!K88,"")</f>
        <v/>
      </c>
      <c r="I824" s="15" t="inlineStr">
        <is>
          <t>S&amp;S availability/depth vary by listing and time - confirm live.</t>
        </is>
      </c>
    </row>
    <row r="825" ht="26" customHeight="1">
      <c r="A825" s="15" t="inlineStr">
        <is>
          <t>Poppi</t>
        </is>
      </c>
      <c r="B825" s="15" t="inlineStr">
        <is>
          <t>Poppi Prebiotic Soda | Grape | 15-pack 355mL</t>
        </is>
      </c>
      <c r="C825" s="15" t="inlineStr">
        <is>
          <t>3) Functional beverage (still/sparkling)</t>
        </is>
      </c>
      <c r="D825" s="32">
        <f>'M3 - Functional Beverage'!I89</f>
        <v/>
      </c>
      <c r="E825" s="33">
        <f>'M3 - Functional Beverage'!J89</f>
        <v/>
      </c>
      <c r="F825" s="31">
        <f>'M3 - Functional Beverage'!K89</f>
        <v/>
      </c>
      <c r="G825" s="30">
        <f>'M3 - Functional Beverage'!F89</f>
        <v/>
      </c>
      <c r="H825" s="31">
        <f>IF(AND(ISNUMBER('M3 - Functional Beverage'!F89),ISNUMBER('M3 - Functional Beverage'!K89)),'M3 - Functional Beverage'!F89-'M3 - Functional Beverage'!K89,"")</f>
        <v/>
      </c>
      <c r="I825" s="15" t="inlineStr">
        <is>
          <t>S&amp;S availability/depth vary by listing and time - confirm live.</t>
        </is>
      </c>
    </row>
    <row r="826" ht="26" customHeight="1">
      <c r="A826" s="15" t="inlineStr">
        <is>
          <t>Poppi</t>
        </is>
      </c>
      <c r="B826" s="15" t="inlineStr">
        <is>
          <t>Poppi Prebiotic Soda | Grape | 18-pack 355mL</t>
        </is>
      </c>
      <c r="C826" s="15" t="inlineStr">
        <is>
          <t>3) Functional beverage (still/sparkling)</t>
        </is>
      </c>
      <c r="D826" s="32">
        <f>'M3 - Functional Beverage'!I90</f>
        <v/>
      </c>
      <c r="E826" s="33">
        <f>'M3 - Functional Beverage'!J90</f>
        <v/>
      </c>
      <c r="F826" s="31">
        <f>'M3 - Functional Beverage'!K90</f>
        <v/>
      </c>
      <c r="G826" s="30">
        <f>'M3 - Functional Beverage'!F90</f>
        <v/>
      </c>
      <c r="H826" s="31">
        <f>IF(AND(ISNUMBER('M3 - Functional Beverage'!F90),ISNUMBER('M3 - Functional Beverage'!K90)),'M3 - Functional Beverage'!F90-'M3 - Functional Beverage'!K90,"")</f>
        <v/>
      </c>
      <c r="I826" s="15" t="inlineStr">
        <is>
          <t>S&amp;S availability/depth vary by listing and time - confirm live.</t>
        </is>
      </c>
    </row>
    <row r="827" ht="26" customHeight="1">
      <c r="A827" s="15" t="inlineStr">
        <is>
          <t>Poppi</t>
        </is>
      </c>
      <c r="B827" s="15" t="inlineStr">
        <is>
          <t>Poppi Prebiotic Soda | Grape | 24-pack 355mL</t>
        </is>
      </c>
      <c r="C827" s="15" t="inlineStr">
        <is>
          <t>3) Functional beverage (still/sparkling)</t>
        </is>
      </c>
      <c r="D827" s="32">
        <f>'M3 - Functional Beverage'!I91</f>
        <v/>
      </c>
      <c r="E827" s="33">
        <f>'M3 - Functional Beverage'!J91</f>
        <v/>
      </c>
      <c r="F827" s="31">
        <f>'M3 - Functional Beverage'!K91</f>
        <v/>
      </c>
      <c r="G827" s="30">
        <f>'M3 - Functional Beverage'!F91</f>
        <v/>
      </c>
      <c r="H827" s="31">
        <f>IF(AND(ISNUMBER('M3 - Functional Beverage'!F91),ISNUMBER('M3 - Functional Beverage'!K91)),'M3 - Functional Beverage'!F91-'M3 - Functional Beverage'!K91,"")</f>
        <v/>
      </c>
      <c r="I827" s="15" t="inlineStr">
        <is>
          <t>S&amp;S availability/depth vary by listing and time - confirm live.</t>
        </is>
      </c>
    </row>
    <row r="828" ht="26" customHeight="1">
      <c r="A828" s="15" t="inlineStr">
        <is>
          <t>Poppi</t>
        </is>
      </c>
      <c r="B828" s="15" t="inlineStr">
        <is>
          <t>Poppi Prebiotic Soda | Watermelon | single 355mL</t>
        </is>
      </c>
      <c r="C828" s="15" t="inlineStr">
        <is>
          <t>3) Functional beverage (still/sparkling)</t>
        </is>
      </c>
      <c r="D828" s="32">
        <f>'M3 - Functional Beverage'!I92</f>
        <v/>
      </c>
      <c r="E828" s="33">
        <f>'M3 - Functional Beverage'!J92</f>
        <v/>
      </c>
      <c r="F828" s="31">
        <f>'M3 - Functional Beverage'!K92</f>
        <v/>
      </c>
      <c r="G828" s="30">
        <f>'M3 - Functional Beverage'!F92</f>
        <v/>
      </c>
      <c r="H828" s="31">
        <f>IF(AND(ISNUMBER('M3 - Functional Beverage'!F92),ISNUMBER('M3 - Functional Beverage'!K92)),'M3 - Functional Beverage'!F92-'M3 - Functional Beverage'!K92,"")</f>
        <v/>
      </c>
      <c r="I828" s="15" t="inlineStr">
        <is>
          <t>S&amp;S availability/depth vary by listing and time - confirm live.</t>
        </is>
      </c>
    </row>
    <row r="829" ht="26" customHeight="1">
      <c r="A829" s="15" t="inlineStr">
        <is>
          <t>Poppi</t>
        </is>
      </c>
      <c r="B829" s="15" t="inlineStr">
        <is>
          <t>Poppi Prebiotic Soda | Watermelon | 8-pack 355mL</t>
        </is>
      </c>
      <c r="C829" s="15" t="inlineStr">
        <is>
          <t>3) Functional beverage (still/sparkling)</t>
        </is>
      </c>
      <c r="D829" s="32">
        <f>'M3 - Functional Beverage'!I93</f>
        <v/>
      </c>
      <c r="E829" s="33">
        <f>'M3 - Functional Beverage'!J93</f>
        <v/>
      </c>
      <c r="F829" s="31">
        <f>'M3 - Functional Beverage'!K93</f>
        <v/>
      </c>
      <c r="G829" s="30">
        <f>'M3 - Functional Beverage'!F93</f>
        <v/>
      </c>
      <c r="H829" s="31">
        <f>IF(AND(ISNUMBER('M3 - Functional Beverage'!F93),ISNUMBER('M3 - Functional Beverage'!K93)),'M3 - Functional Beverage'!F93-'M3 - Functional Beverage'!K93,"")</f>
        <v/>
      </c>
      <c r="I829" s="15" t="inlineStr">
        <is>
          <t>S&amp;S availability/depth vary by listing and time - confirm live.</t>
        </is>
      </c>
    </row>
    <row r="830" ht="26" customHeight="1">
      <c r="A830" s="15" t="inlineStr">
        <is>
          <t>Poppi</t>
        </is>
      </c>
      <c r="B830" s="15" t="inlineStr">
        <is>
          <t>Poppi Prebiotic Soda | Watermelon | 12-pack 355mL</t>
        </is>
      </c>
      <c r="C830" s="15" t="inlineStr">
        <is>
          <t>3) Functional beverage (still/sparkling)</t>
        </is>
      </c>
      <c r="D830" s="32">
        <f>'M3 - Functional Beverage'!I94</f>
        <v/>
      </c>
      <c r="E830" s="33">
        <f>'M3 - Functional Beverage'!J94</f>
        <v/>
      </c>
      <c r="F830" s="31">
        <f>'M3 - Functional Beverage'!K94</f>
        <v/>
      </c>
      <c r="G830" s="30">
        <f>'M3 - Functional Beverage'!F94</f>
        <v/>
      </c>
      <c r="H830" s="31">
        <f>IF(AND(ISNUMBER('M3 - Functional Beverage'!F94),ISNUMBER('M3 - Functional Beverage'!K94)),'M3 - Functional Beverage'!F94-'M3 - Functional Beverage'!K94,"")</f>
        <v/>
      </c>
      <c r="I830" s="15" t="inlineStr">
        <is>
          <t>S&amp;S availability/depth vary by listing and time - confirm live.</t>
        </is>
      </c>
    </row>
    <row r="831" ht="26" customHeight="1">
      <c r="A831" s="15" t="inlineStr">
        <is>
          <t>Poppi</t>
        </is>
      </c>
      <c r="B831" s="15" t="inlineStr">
        <is>
          <t>Poppi Prebiotic Soda | Watermelon | 15-pack 355mL</t>
        </is>
      </c>
      <c r="C831" s="15" t="inlineStr">
        <is>
          <t>3) Functional beverage (still/sparkling)</t>
        </is>
      </c>
      <c r="D831" s="32">
        <f>'M3 - Functional Beverage'!I95</f>
        <v/>
      </c>
      <c r="E831" s="33">
        <f>'M3 - Functional Beverage'!J95</f>
        <v/>
      </c>
      <c r="F831" s="31">
        <f>'M3 - Functional Beverage'!K95</f>
        <v/>
      </c>
      <c r="G831" s="30">
        <f>'M3 - Functional Beverage'!F95</f>
        <v/>
      </c>
      <c r="H831" s="31">
        <f>IF(AND(ISNUMBER('M3 - Functional Beverage'!F95),ISNUMBER('M3 - Functional Beverage'!K95)),'M3 - Functional Beverage'!F95-'M3 - Functional Beverage'!K95,"")</f>
        <v/>
      </c>
      <c r="I831" s="15" t="inlineStr">
        <is>
          <t>S&amp;S availability/depth vary by listing and time - confirm live.</t>
        </is>
      </c>
    </row>
    <row r="832" ht="26" customHeight="1">
      <c r="A832" s="15" t="inlineStr">
        <is>
          <t>Poppi</t>
        </is>
      </c>
      <c r="B832" s="15" t="inlineStr">
        <is>
          <t>Poppi Prebiotic Soda | Watermelon | 18-pack 355mL</t>
        </is>
      </c>
      <c r="C832" s="15" t="inlineStr">
        <is>
          <t>3) Functional beverage (still/sparkling)</t>
        </is>
      </c>
      <c r="D832" s="32">
        <f>'M3 - Functional Beverage'!I96</f>
        <v/>
      </c>
      <c r="E832" s="33">
        <f>'M3 - Functional Beverage'!J96</f>
        <v/>
      </c>
      <c r="F832" s="31">
        <f>'M3 - Functional Beverage'!K96</f>
        <v/>
      </c>
      <c r="G832" s="30">
        <f>'M3 - Functional Beverage'!F96</f>
        <v/>
      </c>
      <c r="H832" s="31">
        <f>IF(AND(ISNUMBER('M3 - Functional Beverage'!F96),ISNUMBER('M3 - Functional Beverage'!K96)),'M3 - Functional Beverage'!F96-'M3 - Functional Beverage'!K96,"")</f>
        <v/>
      </c>
      <c r="I832" s="15" t="inlineStr">
        <is>
          <t>S&amp;S availability/depth vary by listing and time - confirm live.</t>
        </is>
      </c>
    </row>
    <row r="833" ht="26" customHeight="1">
      <c r="A833" s="15" t="inlineStr">
        <is>
          <t>Poppi</t>
        </is>
      </c>
      <c r="B833" s="15" t="inlineStr">
        <is>
          <t>Poppi Prebiotic Soda | Watermelon | 24-pack 355mL</t>
        </is>
      </c>
      <c r="C833" s="15" t="inlineStr">
        <is>
          <t>3) Functional beverage (still/sparkling)</t>
        </is>
      </c>
      <c r="D833" s="32">
        <f>'M3 - Functional Beverage'!I97</f>
        <v/>
      </c>
      <c r="E833" s="33">
        <f>'M3 - Functional Beverage'!J97</f>
        <v/>
      </c>
      <c r="F833" s="31">
        <f>'M3 - Functional Beverage'!K97</f>
        <v/>
      </c>
      <c r="G833" s="30">
        <f>'M3 - Functional Beverage'!F97</f>
        <v/>
      </c>
      <c r="H833" s="31">
        <f>IF(AND(ISNUMBER('M3 - Functional Beverage'!F97),ISNUMBER('M3 - Functional Beverage'!K97)),'M3 - Functional Beverage'!F97-'M3 - Functional Beverage'!K97,"")</f>
        <v/>
      </c>
      <c r="I833" s="15" t="inlineStr">
        <is>
          <t>S&amp;S availability/depth vary by listing and time - confirm live.</t>
        </is>
      </c>
    </row>
    <row r="834" ht="26" customHeight="1">
      <c r="A834" s="15" t="inlineStr">
        <is>
          <t>Poppi</t>
        </is>
      </c>
      <c r="B834" s="15" t="inlineStr">
        <is>
          <t>Poppi Prebiotic Soda | Ginger Lime | single 355mL</t>
        </is>
      </c>
      <c r="C834" s="15" t="inlineStr">
        <is>
          <t>3) Functional beverage (still/sparkling)</t>
        </is>
      </c>
      <c r="D834" s="32">
        <f>'M3 - Functional Beverage'!I98</f>
        <v/>
      </c>
      <c r="E834" s="33">
        <f>'M3 - Functional Beverage'!J98</f>
        <v/>
      </c>
      <c r="F834" s="31">
        <f>'M3 - Functional Beverage'!K98</f>
        <v/>
      </c>
      <c r="G834" s="30">
        <f>'M3 - Functional Beverage'!F98</f>
        <v/>
      </c>
      <c r="H834" s="31">
        <f>IF(AND(ISNUMBER('M3 - Functional Beverage'!F98),ISNUMBER('M3 - Functional Beverage'!K98)),'M3 - Functional Beverage'!F98-'M3 - Functional Beverage'!K98,"")</f>
        <v/>
      </c>
      <c r="I834" s="15" t="inlineStr">
        <is>
          <t>S&amp;S availability/depth vary by listing and time - confirm live.</t>
        </is>
      </c>
    </row>
    <row r="835" ht="26" customHeight="1">
      <c r="A835" s="15" t="inlineStr">
        <is>
          <t>Poppi</t>
        </is>
      </c>
      <c r="B835" s="15" t="inlineStr">
        <is>
          <t>Poppi Prebiotic Soda | Ginger Lime | 8-pack 355mL</t>
        </is>
      </c>
      <c r="C835" s="15" t="inlineStr">
        <is>
          <t>3) Functional beverage (still/sparkling)</t>
        </is>
      </c>
      <c r="D835" s="32">
        <f>'M3 - Functional Beverage'!I99</f>
        <v/>
      </c>
      <c r="E835" s="33">
        <f>'M3 - Functional Beverage'!J99</f>
        <v/>
      </c>
      <c r="F835" s="31">
        <f>'M3 - Functional Beverage'!K99</f>
        <v/>
      </c>
      <c r="G835" s="30">
        <f>'M3 - Functional Beverage'!F99</f>
        <v/>
      </c>
      <c r="H835" s="31">
        <f>IF(AND(ISNUMBER('M3 - Functional Beverage'!F99),ISNUMBER('M3 - Functional Beverage'!K99)),'M3 - Functional Beverage'!F99-'M3 - Functional Beverage'!K99,"")</f>
        <v/>
      </c>
      <c r="I835" s="15" t="inlineStr">
        <is>
          <t>S&amp;S availability/depth vary by listing and time - confirm live.</t>
        </is>
      </c>
    </row>
    <row r="836" ht="26" customHeight="1">
      <c r="A836" s="15" t="inlineStr">
        <is>
          <t>Poppi</t>
        </is>
      </c>
      <c r="B836" s="15" t="inlineStr">
        <is>
          <t>Poppi Prebiotic Soda | Ginger Lime | 12-pack 355mL</t>
        </is>
      </c>
      <c r="C836" s="15" t="inlineStr">
        <is>
          <t>3) Functional beverage (still/sparkling)</t>
        </is>
      </c>
      <c r="D836" s="32">
        <f>'M3 - Functional Beverage'!I100</f>
        <v/>
      </c>
      <c r="E836" s="33">
        <f>'M3 - Functional Beverage'!J100</f>
        <v/>
      </c>
      <c r="F836" s="31">
        <f>'M3 - Functional Beverage'!K100</f>
        <v/>
      </c>
      <c r="G836" s="30">
        <f>'M3 - Functional Beverage'!F100</f>
        <v/>
      </c>
      <c r="H836" s="31">
        <f>IF(AND(ISNUMBER('M3 - Functional Beverage'!F100),ISNUMBER('M3 - Functional Beverage'!K100)),'M3 - Functional Beverage'!F100-'M3 - Functional Beverage'!K100,"")</f>
        <v/>
      </c>
      <c r="I836" s="15" t="inlineStr">
        <is>
          <t>S&amp;S availability/depth vary by listing and time - confirm live.</t>
        </is>
      </c>
    </row>
    <row r="837" ht="26" customHeight="1">
      <c r="A837" s="15" t="inlineStr">
        <is>
          <t>Poppi</t>
        </is>
      </c>
      <c r="B837" s="15" t="inlineStr">
        <is>
          <t>Poppi Prebiotic Soda | Ginger Lime | 15-pack 355mL</t>
        </is>
      </c>
      <c r="C837" s="15" t="inlineStr">
        <is>
          <t>3) Functional beverage (still/sparkling)</t>
        </is>
      </c>
      <c r="D837" s="32">
        <f>'M3 - Functional Beverage'!I101</f>
        <v/>
      </c>
      <c r="E837" s="33">
        <f>'M3 - Functional Beverage'!J101</f>
        <v/>
      </c>
      <c r="F837" s="31">
        <f>'M3 - Functional Beverage'!K101</f>
        <v/>
      </c>
      <c r="G837" s="30">
        <f>'M3 - Functional Beverage'!F101</f>
        <v/>
      </c>
      <c r="H837" s="31">
        <f>IF(AND(ISNUMBER('M3 - Functional Beverage'!F101),ISNUMBER('M3 - Functional Beverage'!K101)),'M3 - Functional Beverage'!F101-'M3 - Functional Beverage'!K101,"")</f>
        <v/>
      </c>
      <c r="I837" s="15" t="inlineStr">
        <is>
          <t>S&amp;S availability/depth vary by listing and time - confirm live.</t>
        </is>
      </c>
    </row>
    <row r="838" ht="26" customHeight="1">
      <c r="A838" s="15" t="inlineStr">
        <is>
          <t>Poppi</t>
        </is>
      </c>
      <c r="B838" s="15" t="inlineStr">
        <is>
          <t>Poppi Prebiotic Soda | Ginger Lime | 18-pack 355mL</t>
        </is>
      </c>
      <c r="C838" s="15" t="inlineStr">
        <is>
          <t>3) Functional beverage (still/sparkling)</t>
        </is>
      </c>
      <c r="D838" s="32">
        <f>'M3 - Functional Beverage'!I102</f>
        <v/>
      </c>
      <c r="E838" s="33">
        <f>'M3 - Functional Beverage'!J102</f>
        <v/>
      </c>
      <c r="F838" s="31">
        <f>'M3 - Functional Beverage'!K102</f>
        <v/>
      </c>
      <c r="G838" s="30">
        <f>'M3 - Functional Beverage'!F102</f>
        <v/>
      </c>
      <c r="H838" s="31">
        <f>IF(AND(ISNUMBER('M3 - Functional Beverage'!F102),ISNUMBER('M3 - Functional Beverage'!K102)),'M3 - Functional Beverage'!F102-'M3 - Functional Beverage'!K102,"")</f>
        <v/>
      </c>
      <c r="I838" s="15" t="inlineStr">
        <is>
          <t>S&amp;S availability/depth vary by listing and time - confirm live.</t>
        </is>
      </c>
    </row>
    <row r="839" ht="26" customHeight="1">
      <c r="A839" s="15" t="inlineStr">
        <is>
          <t>Poppi</t>
        </is>
      </c>
      <c r="B839" s="15" t="inlineStr">
        <is>
          <t>Poppi Prebiotic Soda | Ginger Lime | 24-pack 355mL</t>
        </is>
      </c>
      <c r="C839" s="15" t="inlineStr">
        <is>
          <t>3) Functional beverage (still/sparkling)</t>
        </is>
      </c>
      <c r="D839" s="32">
        <f>'M3 - Functional Beverage'!I103</f>
        <v/>
      </c>
      <c r="E839" s="33">
        <f>'M3 - Functional Beverage'!J103</f>
        <v/>
      </c>
      <c r="F839" s="31">
        <f>'M3 - Functional Beverage'!K103</f>
        <v/>
      </c>
      <c r="G839" s="30">
        <f>'M3 - Functional Beverage'!F103</f>
        <v/>
      </c>
      <c r="H839" s="31">
        <f>IF(AND(ISNUMBER('M3 - Functional Beverage'!F103),ISNUMBER('M3 - Functional Beverage'!K103)),'M3 - Functional Beverage'!F103-'M3 - Functional Beverage'!K103,"")</f>
        <v/>
      </c>
      <c r="I839" s="15" t="inlineStr">
        <is>
          <t>S&amp;S availability/depth vary by listing and time - confirm live.</t>
        </is>
      </c>
    </row>
    <row r="840" ht="26" customHeight="1">
      <c r="A840" s="15" t="inlineStr">
        <is>
          <t>Poppi</t>
        </is>
      </c>
      <c r="B840" s="15" t="inlineStr">
        <is>
          <t>Poppi Prebiotic Soda | Doc Pop | single 355mL</t>
        </is>
      </c>
      <c r="C840" s="15" t="inlineStr">
        <is>
          <t>3) Functional beverage (still/sparkling)</t>
        </is>
      </c>
      <c r="D840" s="32">
        <f>'M3 - Functional Beverage'!I104</f>
        <v/>
      </c>
      <c r="E840" s="33">
        <f>'M3 - Functional Beverage'!J104</f>
        <v/>
      </c>
      <c r="F840" s="31">
        <f>'M3 - Functional Beverage'!K104</f>
        <v/>
      </c>
      <c r="G840" s="30">
        <f>'M3 - Functional Beverage'!F104</f>
        <v/>
      </c>
      <c r="H840" s="31">
        <f>IF(AND(ISNUMBER('M3 - Functional Beverage'!F104),ISNUMBER('M3 - Functional Beverage'!K104)),'M3 - Functional Beverage'!F104-'M3 - Functional Beverage'!K104,"")</f>
        <v/>
      </c>
      <c r="I840" s="15" t="inlineStr">
        <is>
          <t>S&amp;S availability/depth vary by listing and time - confirm live.</t>
        </is>
      </c>
    </row>
    <row r="841" ht="26" customHeight="1">
      <c r="A841" s="15" t="inlineStr">
        <is>
          <t>Poppi</t>
        </is>
      </c>
      <c r="B841" s="15" t="inlineStr">
        <is>
          <t>Poppi Prebiotic Soda | Doc Pop | 8-pack 355mL</t>
        </is>
      </c>
      <c r="C841" s="15" t="inlineStr">
        <is>
          <t>3) Functional beverage (still/sparkling)</t>
        </is>
      </c>
      <c r="D841" s="32">
        <f>'M3 - Functional Beverage'!I105</f>
        <v/>
      </c>
      <c r="E841" s="33">
        <f>'M3 - Functional Beverage'!J105</f>
        <v/>
      </c>
      <c r="F841" s="31">
        <f>'M3 - Functional Beverage'!K105</f>
        <v/>
      </c>
      <c r="G841" s="30">
        <f>'M3 - Functional Beverage'!F105</f>
        <v/>
      </c>
      <c r="H841" s="31">
        <f>IF(AND(ISNUMBER('M3 - Functional Beverage'!F105),ISNUMBER('M3 - Functional Beverage'!K105)),'M3 - Functional Beverage'!F105-'M3 - Functional Beverage'!K105,"")</f>
        <v/>
      </c>
      <c r="I841" s="15" t="inlineStr">
        <is>
          <t>S&amp;S availability/depth vary by listing and time - confirm live.</t>
        </is>
      </c>
    </row>
    <row r="842" ht="26" customHeight="1">
      <c r="A842" s="15" t="inlineStr">
        <is>
          <t>Poppi</t>
        </is>
      </c>
      <c r="B842" s="15" t="inlineStr">
        <is>
          <t>Poppi Prebiotic Soda | Doc Pop | 12-pack 355mL</t>
        </is>
      </c>
      <c r="C842" s="15" t="inlineStr">
        <is>
          <t>3) Functional beverage (still/sparkling)</t>
        </is>
      </c>
      <c r="D842" s="32">
        <f>'M3 - Functional Beverage'!I106</f>
        <v/>
      </c>
      <c r="E842" s="33">
        <f>'M3 - Functional Beverage'!J106</f>
        <v/>
      </c>
      <c r="F842" s="31">
        <f>'M3 - Functional Beverage'!K106</f>
        <v/>
      </c>
      <c r="G842" s="30">
        <f>'M3 - Functional Beverage'!F106</f>
        <v/>
      </c>
      <c r="H842" s="31">
        <f>IF(AND(ISNUMBER('M3 - Functional Beverage'!F106),ISNUMBER('M3 - Functional Beverage'!K106)),'M3 - Functional Beverage'!F106-'M3 - Functional Beverage'!K106,"")</f>
        <v/>
      </c>
      <c r="I842" s="15" t="inlineStr">
        <is>
          <t>S&amp;S availability/depth vary by listing and time - confirm live.</t>
        </is>
      </c>
    </row>
    <row r="843" ht="26" customHeight="1">
      <c r="A843" s="15" t="inlineStr">
        <is>
          <t>Poppi</t>
        </is>
      </c>
      <c r="B843" s="15" t="inlineStr">
        <is>
          <t>Poppi Prebiotic Soda | Doc Pop | 15-pack 355mL</t>
        </is>
      </c>
      <c r="C843" s="15" t="inlineStr">
        <is>
          <t>3) Functional beverage (still/sparkling)</t>
        </is>
      </c>
      <c r="D843" s="32">
        <f>'M3 - Functional Beverage'!I107</f>
        <v/>
      </c>
      <c r="E843" s="33">
        <f>'M3 - Functional Beverage'!J107</f>
        <v/>
      </c>
      <c r="F843" s="31">
        <f>'M3 - Functional Beverage'!K107</f>
        <v/>
      </c>
      <c r="G843" s="30">
        <f>'M3 - Functional Beverage'!F107</f>
        <v/>
      </c>
      <c r="H843" s="31">
        <f>IF(AND(ISNUMBER('M3 - Functional Beverage'!F107),ISNUMBER('M3 - Functional Beverage'!K107)),'M3 - Functional Beverage'!F107-'M3 - Functional Beverage'!K107,"")</f>
        <v/>
      </c>
      <c r="I843" s="15" t="inlineStr">
        <is>
          <t>S&amp;S availability/depth vary by listing and time - confirm live.</t>
        </is>
      </c>
    </row>
    <row r="844" ht="26" customHeight="1">
      <c r="A844" s="15" t="inlineStr">
        <is>
          <t>Poppi</t>
        </is>
      </c>
      <c r="B844" s="15" t="inlineStr">
        <is>
          <t>Poppi Prebiotic Soda | Doc Pop | 18-pack 355mL</t>
        </is>
      </c>
      <c r="C844" s="15" t="inlineStr">
        <is>
          <t>3) Functional beverage (still/sparkling)</t>
        </is>
      </c>
      <c r="D844" s="32">
        <f>'M3 - Functional Beverage'!I108</f>
        <v/>
      </c>
      <c r="E844" s="33">
        <f>'M3 - Functional Beverage'!J108</f>
        <v/>
      </c>
      <c r="F844" s="31">
        <f>'M3 - Functional Beverage'!K108</f>
        <v/>
      </c>
      <c r="G844" s="30">
        <f>'M3 - Functional Beverage'!F108</f>
        <v/>
      </c>
      <c r="H844" s="31">
        <f>IF(AND(ISNUMBER('M3 - Functional Beverage'!F108),ISNUMBER('M3 - Functional Beverage'!K108)),'M3 - Functional Beverage'!F108-'M3 - Functional Beverage'!K108,"")</f>
        <v/>
      </c>
      <c r="I844" s="15" t="inlineStr">
        <is>
          <t>S&amp;S availability/depth vary by listing and time - confirm live.</t>
        </is>
      </c>
    </row>
    <row r="845" ht="26" customHeight="1">
      <c r="A845" s="15" t="inlineStr">
        <is>
          <t>Poppi</t>
        </is>
      </c>
      <c r="B845" s="15" t="inlineStr">
        <is>
          <t>Poppi Prebiotic Soda | Doc Pop | 24-pack 355mL</t>
        </is>
      </c>
      <c r="C845" s="15" t="inlineStr">
        <is>
          <t>3) Functional beverage (still/sparkling)</t>
        </is>
      </c>
      <c r="D845" s="32">
        <f>'M3 - Functional Beverage'!I109</f>
        <v/>
      </c>
      <c r="E845" s="33">
        <f>'M3 - Functional Beverage'!J109</f>
        <v/>
      </c>
      <c r="F845" s="31">
        <f>'M3 - Functional Beverage'!K109</f>
        <v/>
      </c>
      <c r="G845" s="30">
        <f>'M3 - Functional Beverage'!F109</f>
        <v/>
      </c>
      <c r="H845" s="31">
        <f>IF(AND(ISNUMBER('M3 - Functional Beverage'!F109),ISNUMBER('M3 - Functional Beverage'!K109)),'M3 - Functional Beverage'!F109-'M3 - Functional Beverage'!K109,"")</f>
        <v/>
      </c>
      <c r="I845" s="15" t="inlineStr">
        <is>
          <t>S&amp;S availability/depth vary by listing and time - confirm live.</t>
        </is>
      </c>
    </row>
    <row r="846" ht="26" customHeight="1">
      <c r="A846" s="15" t="inlineStr">
        <is>
          <t>Poppi</t>
        </is>
      </c>
      <c r="B846" s="15" t="inlineStr">
        <is>
          <t>Poppi Prebiotic Soda | Root Beer | single 355mL</t>
        </is>
      </c>
      <c r="C846" s="15" t="inlineStr">
        <is>
          <t>3) Functional beverage (still/sparkling)</t>
        </is>
      </c>
      <c r="D846" s="32">
        <f>'M3 - Functional Beverage'!I110</f>
        <v/>
      </c>
      <c r="E846" s="33">
        <f>'M3 - Functional Beverage'!J110</f>
        <v/>
      </c>
      <c r="F846" s="31">
        <f>'M3 - Functional Beverage'!K110</f>
        <v/>
      </c>
      <c r="G846" s="30">
        <f>'M3 - Functional Beverage'!F110</f>
        <v/>
      </c>
      <c r="H846" s="31">
        <f>IF(AND(ISNUMBER('M3 - Functional Beverage'!F110),ISNUMBER('M3 - Functional Beverage'!K110)),'M3 - Functional Beverage'!F110-'M3 - Functional Beverage'!K110,"")</f>
        <v/>
      </c>
      <c r="I846" s="15" t="inlineStr">
        <is>
          <t>S&amp;S availability/depth vary by listing and time - confirm live.</t>
        </is>
      </c>
    </row>
    <row r="847" ht="26" customHeight="1">
      <c r="A847" s="15" t="inlineStr">
        <is>
          <t>Poppi</t>
        </is>
      </c>
      <c r="B847" s="15" t="inlineStr">
        <is>
          <t>Poppi Prebiotic Soda | Root Beer | 8-pack 355mL</t>
        </is>
      </c>
      <c r="C847" s="15" t="inlineStr">
        <is>
          <t>3) Functional beverage (still/sparkling)</t>
        </is>
      </c>
      <c r="D847" s="32">
        <f>'M3 - Functional Beverage'!I111</f>
        <v/>
      </c>
      <c r="E847" s="33">
        <f>'M3 - Functional Beverage'!J111</f>
        <v/>
      </c>
      <c r="F847" s="31">
        <f>'M3 - Functional Beverage'!K111</f>
        <v/>
      </c>
      <c r="G847" s="30">
        <f>'M3 - Functional Beverage'!F111</f>
        <v/>
      </c>
      <c r="H847" s="31">
        <f>IF(AND(ISNUMBER('M3 - Functional Beverage'!F111),ISNUMBER('M3 - Functional Beverage'!K111)),'M3 - Functional Beverage'!F111-'M3 - Functional Beverage'!K111,"")</f>
        <v/>
      </c>
      <c r="I847" s="15" t="inlineStr">
        <is>
          <t>S&amp;S availability/depth vary by listing and time - confirm live.</t>
        </is>
      </c>
    </row>
    <row r="848" ht="26" customHeight="1">
      <c r="A848" s="15" t="inlineStr">
        <is>
          <t>Poppi</t>
        </is>
      </c>
      <c r="B848" s="15" t="inlineStr">
        <is>
          <t>Poppi Prebiotic Soda | Root Beer | 12-pack 355mL</t>
        </is>
      </c>
      <c r="C848" s="15" t="inlineStr">
        <is>
          <t>3) Functional beverage (still/sparkling)</t>
        </is>
      </c>
      <c r="D848" s="32">
        <f>'M3 - Functional Beverage'!I112</f>
        <v/>
      </c>
      <c r="E848" s="33">
        <f>'M3 - Functional Beverage'!J112</f>
        <v/>
      </c>
      <c r="F848" s="31">
        <f>'M3 - Functional Beverage'!K112</f>
        <v/>
      </c>
      <c r="G848" s="30">
        <f>'M3 - Functional Beverage'!F112</f>
        <v/>
      </c>
      <c r="H848" s="31">
        <f>IF(AND(ISNUMBER('M3 - Functional Beverage'!F112),ISNUMBER('M3 - Functional Beverage'!K112)),'M3 - Functional Beverage'!F112-'M3 - Functional Beverage'!K112,"")</f>
        <v/>
      </c>
      <c r="I848" s="15" t="inlineStr">
        <is>
          <t>S&amp;S availability/depth vary by listing and time - confirm live.</t>
        </is>
      </c>
    </row>
    <row r="849" ht="26" customHeight="1">
      <c r="A849" s="15" t="inlineStr">
        <is>
          <t>Poppi</t>
        </is>
      </c>
      <c r="B849" s="15" t="inlineStr">
        <is>
          <t>Poppi Prebiotic Soda | Root Beer | 15-pack 355mL</t>
        </is>
      </c>
      <c r="C849" s="15" t="inlineStr">
        <is>
          <t>3) Functional beverage (still/sparkling)</t>
        </is>
      </c>
      <c r="D849" s="32">
        <f>'M3 - Functional Beverage'!I113</f>
        <v/>
      </c>
      <c r="E849" s="33">
        <f>'M3 - Functional Beverage'!J113</f>
        <v/>
      </c>
      <c r="F849" s="31">
        <f>'M3 - Functional Beverage'!K113</f>
        <v/>
      </c>
      <c r="G849" s="30">
        <f>'M3 - Functional Beverage'!F113</f>
        <v/>
      </c>
      <c r="H849" s="31">
        <f>IF(AND(ISNUMBER('M3 - Functional Beverage'!F113),ISNUMBER('M3 - Functional Beverage'!K113)),'M3 - Functional Beverage'!F113-'M3 - Functional Beverage'!K113,"")</f>
        <v/>
      </c>
      <c r="I849" s="15" t="inlineStr">
        <is>
          <t>S&amp;S availability/depth vary by listing and time - confirm live.</t>
        </is>
      </c>
    </row>
    <row r="850" ht="26" customHeight="1">
      <c r="A850" s="15" t="inlineStr">
        <is>
          <t>Poppi</t>
        </is>
      </c>
      <c r="B850" s="15" t="inlineStr">
        <is>
          <t>Poppi Prebiotic Soda | Root Beer | 18-pack 355mL</t>
        </is>
      </c>
      <c r="C850" s="15" t="inlineStr">
        <is>
          <t>3) Functional beverage (still/sparkling)</t>
        </is>
      </c>
      <c r="D850" s="32">
        <f>'M3 - Functional Beverage'!I114</f>
        <v/>
      </c>
      <c r="E850" s="33">
        <f>'M3 - Functional Beverage'!J114</f>
        <v/>
      </c>
      <c r="F850" s="31">
        <f>'M3 - Functional Beverage'!K114</f>
        <v/>
      </c>
      <c r="G850" s="30">
        <f>'M3 - Functional Beverage'!F114</f>
        <v/>
      </c>
      <c r="H850" s="31">
        <f>IF(AND(ISNUMBER('M3 - Functional Beverage'!F114),ISNUMBER('M3 - Functional Beverage'!K114)),'M3 - Functional Beverage'!F114-'M3 - Functional Beverage'!K114,"")</f>
        <v/>
      </c>
      <c r="I850" s="15" t="inlineStr">
        <is>
          <t>S&amp;S availability/depth vary by listing and time - confirm live.</t>
        </is>
      </c>
    </row>
    <row r="851" ht="26" customHeight="1">
      <c r="A851" s="15" t="inlineStr">
        <is>
          <t>Poppi</t>
        </is>
      </c>
      <c r="B851" s="15" t="inlineStr">
        <is>
          <t>Poppi Prebiotic Soda | Root Beer | 24-pack 355mL</t>
        </is>
      </c>
      <c r="C851" s="15" t="inlineStr">
        <is>
          <t>3) Functional beverage (still/sparkling)</t>
        </is>
      </c>
      <c r="D851" s="32">
        <f>'M3 - Functional Beverage'!I115</f>
        <v/>
      </c>
      <c r="E851" s="33">
        <f>'M3 - Functional Beverage'!J115</f>
        <v/>
      </c>
      <c r="F851" s="31">
        <f>'M3 - Functional Beverage'!K115</f>
        <v/>
      </c>
      <c r="G851" s="30">
        <f>'M3 - Functional Beverage'!F115</f>
        <v/>
      </c>
      <c r="H851" s="31">
        <f>IF(AND(ISNUMBER('M3 - Functional Beverage'!F115),ISNUMBER('M3 - Functional Beverage'!K115)),'M3 - Functional Beverage'!F115-'M3 - Functional Beverage'!K115,"")</f>
        <v/>
      </c>
      <c r="I851" s="15" t="inlineStr">
        <is>
          <t>S&amp;S availability/depth vary by listing and time - confirm live.</t>
        </is>
      </c>
    </row>
    <row r="852" ht="26" customHeight="1">
      <c r="A852" s="15" t="inlineStr">
        <is>
          <t>Culture Pop</t>
        </is>
      </c>
      <c r="B852" s="15" t="inlineStr">
        <is>
          <t>Culture Pop Probiotic Soda | Ginger Lemon | single 355mL</t>
        </is>
      </c>
      <c r="C852" s="15" t="inlineStr">
        <is>
          <t>3) Functional beverage (still/sparkling)</t>
        </is>
      </c>
      <c r="D852" s="32">
        <f>'M3 - Functional Beverage'!I116</f>
        <v/>
      </c>
      <c r="E852" s="33">
        <f>'M3 - Functional Beverage'!J116</f>
        <v/>
      </c>
      <c r="F852" s="31">
        <f>'M3 - Functional Beverage'!K116</f>
        <v/>
      </c>
      <c r="G852" s="30">
        <f>'M3 - Functional Beverage'!F116</f>
        <v/>
      </c>
      <c r="H852" s="31">
        <f>IF(AND(ISNUMBER('M3 - Functional Beverage'!F116),ISNUMBER('M3 - Functional Beverage'!K116)),'M3 - Functional Beverage'!F116-'M3 - Functional Beverage'!K116,"")</f>
        <v/>
      </c>
      <c r="I852" s="15" t="inlineStr">
        <is>
          <t>S&amp;S availability/depth vary by listing and time - confirm live.</t>
        </is>
      </c>
    </row>
    <row r="853" ht="26" customHeight="1">
      <c r="A853" s="15" t="inlineStr">
        <is>
          <t>Culture Pop</t>
        </is>
      </c>
      <c r="B853" s="15" t="inlineStr">
        <is>
          <t>Culture Pop Probiotic Soda | Ginger Lemon | 8-pack 355mL</t>
        </is>
      </c>
      <c r="C853" s="15" t="inlineStr">
        <is>
          <t>3) Functional beverage (still/sparkling)</t>
        </is>
      </c>
      <c r="D853" s="32">
        <f>'M3 - Functional Beverage'!I117</f>
        <v/>
      </c>
      <c r="E853" s="33">
        <f>'M3 - Functional Beverage'!J117</f>
        <v/>
      </c>
      <c r="F853" s="31">
        <f>'M3 - Functional Beverage'!K117</f>
        <v/>
      </c>
      <c r="G853" s="30">
        <f>'M3 - Functional Beverage'!F117</f>
        <v/>
      </c>
      <c r="H853" s="31">
        <f>IF(AND(ISNUMBER('M3 - Functional Beverage'!F117),ISNUMBER('M3 - Functional Beverage'!K117)),'M3 - Functional Beverage'!F117-'M3 - Functional Beverage'!K117,"")</f>
        <v/>
      </c>
      <c r="I853" s="15" t="inlineStr">
        <is>
          <t>S&amp;S availability/depth vary by listing and time - confirm live.</t>
        </is>
      </c>
    </row>
    <row r="854" ht="26" customHeight="1">
      <c r="A854" s="15" t="inlineStr">
        <is>
          <t>Culture Pop</t>
        </is>
      </c>
      <c r="B854" s="15" t="inlineStr">
        <is>
          <t>Culture Pop Probiotic Soda | Ginger Lemon | 12-pack 355mL</t>
        </is>
      </c>
      <c r="C854" s="15" t="inlineStr">
        <is>
          <t>3) Functional beverage (still/sparkling)</t>
        </is>
      </c>
      <c r="D854" s="32">
        <f>'M3 - Functional Beverage'!I118</f>
        <v/>
      </c>
      <c r="E854" s="33">
        <f>'M3 - Functional Beverage'!J118</f>
        <v/>
      </c>
      <c r="F854" s="31">
        <f>'M3 - Functional Beverage'!K118</f>
        <v/>
      </c>
      <c r="G854" s="30">
        <f>'M3 - Functional Beverage'!F118</f>
        <v/>
      </c>
      <c r="H854" s="31">
        <f>IF(AND(ISNUMBER('M3 - Functional Beverage'!F118),ISNUMBER('M3 - Functional Beverage'!K118)),'M3 - Functional Beverage'!F118-'M3 - Functional Beverage'!K118,"")</f>
        <v/>
      </c>
      <c r="I854" s="15" t="inlineStr">
        <is>
          <t>S&amp;S availability/depth vary by listing and time - confirm live.</t>
        </is>
      </c>
    </row>
    <row r="855" ht="26" customHeight="1">
      <c r="A855" s="15" t="inlineStr">
        <is>
          <t>Culture Pop</t>
        </is>
      </c>
      <c r="B855" s="15" t="inlineStr">
        <is>
          <t>Culture Pop Probiotic Soda | Ginger Lemon | 15-pack 355mL</t>
        </is>
      </c>
      <c r="C855" s="15" t="inlineStr">
        <is>
          <t>3) Functional beverage (still/sparkling)</t>
        </is>
      </c>
      <c r="D855" s="32">
        <f>'M3 - Functional Beverage'!I119</f>
        <v/>
      </c>
      <c r="E855" s="33">
        <f>'M3 - Functional Beverage'!J119</f>
        <v/>
      </c>
      <c r="F855" s="31">
        <f>'M3 - Functional Beverage'!K119</f>
        <v/>
      </c>
      <c r="G855" s="30">
        <f>'M3 - Functional Beverage'!F119</f>
        <v/>
      </c>
      <c r="H855" s="31">
        <f>IF(AND(ISNUMBER('M3 - Functional Beverage'!F119),ISNUMBER('M3 - Functional Beverage'!K119)),'M3 - Functional Beverage'!F119-'M3 - Functional Beverage'!K119,"")</f>
        <v/>
      </c>
      <c r="I855" s="15" t="inlineStr">
        <is>
          <t>S&amp;S availability/depth vary by listing and time - confirm live.</t>
        </is>
      </c>
    </row>
    <row r="856" ht="26" customHeight="1">
      <c r="A856" s="15" t="inlineStr">
        <is>
          <t>Culture Pop</t>
        </is>
      </c>
      <c r="B856" s="15" t="inlineStr">
        <is>
          <t>Culture Pop Probiotic Soda | Ginger Lemon | 18-pack 355mL</t>
        </is>
      </c>
      <c r="C856" s="15" t="inlineStr">
        <is>
          <t>3) Functional beverage (still/sparkling)</t>
        </is>
      </c>
      <c r="D856" s="32">
        <f>'M3 - Functional Beverage'!I120</f>
        <v/>
      </c>
      <c r="E856" s="33">
        <f>'M3 - Functional Beverage'!J120</f>
        <v/>
      </c>
      <c r="F856" s="31">
        <f>'M3 - Functional Beverage'!K120</f>
        <v/>
      </c>
      <c r="G856" s="30">
        <f>'M3 - Functional Beverage'!F120</f>
        <v/>
      </c>
      <c r="H856" s="31">
        <f>IF(AND(ISNUMBER('M3 - Functional Beverage'!F120),ISNUMBER('M3 - Functional Beverage'!K120)),'M3 - Functional Beverage'!F120-'M3 - Functional Beverage'!K120,"")</f>
        <v/>
      </c>
      <c r="I856" s="15" t="inlineStr">
        <is>
          <t>S&amp;S availability/depth vary by listing and time - confirm live.</t>
        </is>
      </c>
    </row>
    <row r="857" ht="26" customHeight="1">
      <c r="A857" s="15" t="inlineStr">
        <is>
          <t>Culture Pop</t>
        </is>
      </c>
      <c r="B857" s="15" t="inlineStr">
        <is>
          <t>Culture Pop Probiotic Soda | Ginger Lemon | 24-pack 355mL</t>
        </is>
      </c>
      <c r="C857" s="15" t="inlineStr">
        <is>
          <t>3) Functional beverage (still/sparkling)</t>
        </is>
      </c>
      <c r="D857" s="32">
        <f>'M3 - Functional Beverage'!I121</f>
        <v/>
      </c>
      <c r="E857" s="33">
        <f>'M3 - Functional Beverage'!J121</f>
        <v/>
      </c>
      <c r="F857" s="31">
        <f>'M3 - Functional Beverage'!K121</f>
        <v/>
      </c>
      <c r="G857" s="30">
        <f>'M3 - Functional Beverage'!F121</f>
        <v/>
      </c>
      <c r="H857" s="31">
        <f>IF(AND(ISNUMBER('M3 - Functional Beverage'!F121),ISNUMBER('M3 - Functional Beverage'!K121)),'M3 - Functional Beverage'!F121-'M3 - Functional Beverage'!K121,"")</f>
        <v/>
      </c>
      <c r="I857" s="15" t="inlineStr">
        <is>
          <t>S&amp;S availability/depth vary by listing and time - confirm live.</t>
        </is>
      </c>
    </row>
    <row r="858" ht="26" customHeight="1">
      <c r="A858" s="15" t="inlineStr">
        <is>
          <t>Culture Pop</t>
        </is>
      </c>
      <c r="B858" s="15" t="inlineStr">
        <is>
          <t>Culture Pop Probiotic Soda | Wild Berry | single 355mL</t>
        </is>
      </c>
      <c r="C858" s="15" t="inlineStr">
        <is>
          <t>3) Functional beverage (still/sparkling)</t>
        </is>
      </c>
      <c r="D858" s="32">
        <f>'M3 - Functional Beverage'!I122</f>
        <v/>
      </c>
      <c r="E858" s="33">
        <f>'M3 - Functional Beverage'!J122</f>
        <v/>
      </c>
      <c r="F858" s="31">
        <f>'M3 - Functional Beverage'!K122</f>
        <v/>
      </c>
      <c r="G858" s="30">
        <f>'M3 - Functional Beverage'!F122</f>
        <v/>
      </c>
      <c r="H858" s="31">
        <f>IF(AND(ISNUMBER('M3 - Functional Beverage'!F122),ISNUMBER('M3 - Functional Beverage'!K122)),'M3 - Functional Beverage'!F122-'M3 - Functional Beverage'!K122,"")</f>
        <v/>
      </c>
      <c r="I858" s="15" t="inlineStr">
        <is>
          <t>S&amp;S availability/depth vary by listing and time - confirm live.</t>
        </is>
      </c>
    </row>
    <row r="859" ht="26" customHeight="1">
      <c r="A859" s="15" t="inlineStr">
        <is>
          <t>Culture Pop</t>
        </is>
      </c>
      <c r="B859" s="15" t="inlineStr">
        <is>
          <t>Culture Pop Probiotic Soda | Wild Berry | 8-pack 355mL</t>
        </is>
      </c>
      <c r="C859" s="15" t="inlineStr">
        <is>
          <t>3) Functional beverage (still/sparkling)</t>
        </is>
      </c>
      <c r="D859" s="32">
        <f>'M3 - Functional Beverage'!I123</f>
        <v/>
      </c>
      <c r="E859" s="33">
        <f>'M3 - Functional Beverage'!J123</f>
        <v/>
      </c>
      <c r="F859" s="31">
        <f>'M3 - Functional Beverage'!K123</f>
        <v/>
      </c>
      <c r="G859" s="30">
        <f>'M3 - Functional Beverage'!F123</f>
        <v/>
      </c>
      <c r="H859" s="31">
        <f>IF(AND(ISNUMBER('M3 - Functional Beverage'!F123),ISNUMBER('M3 - Functional Beverage'!K123)),'M3 - Functional Beverage'!F123-'M3 - Functional Beverage'!K123,"")</f>
        <v/>
      </c>
      <c r="I859" s="15" t="inlineStr">
        <is>
          <t>S&amp;S availability/depth vary by listing and time - confirm live.</t>
        </is>
      </c>
    </row>
    <row r="860" ht="26" customHeight="1">
      <c r="A860" s="15" t="inlineStr">
        <is>
          <t>Culture Pop</t>
        </is>
      </c>
      <c r="B860" s="15" t="inlineStr">
        <is>
          <t>Culture Pop Probiotic Soda | Wild Berry | 12-pack 355mL</t>
        </is>
      </c>
      <c r="C860" s="15" t="inlineStr">
        <is>
          <t>3) Functional beverage (still/sparkling)</t>
        </is>
      </c>
      <c r="D860" s="32">
        <f>'M3 - Functional Beverage'!I124</f>
        <v/>
      </c>
      <c r="E860" s="33">
        <f>'M3 - Functional Beverage'!J124</f>
        <v/>
      </c>
      <c r="F860" s="31">
        <f>'M3 - Functional Beverage'!K124</f>
        <v/>
      </c>
      <c r="G860" s="30">
        <f>'M3 - Functional Beverage'!F124</f>
        <v/>
      </c>
      <c r="H860" s="31">
        <f>IF(AND(ISNUMBER('M3 - Functional Beverage'!F124),ISNUMBER('M3 - Functional Beverage'!K124)),'M3 - Functional Beverage'!F124-'M3 - Functional Beverage'!K124,"")</f>
        <v/>
      </c>
      <c r="I860" s="15" t="inlineStr">
        <is>
          <t>S&amp;S availability/depth vary by listing and time - confirm live.</t>
        </is>
      </c>
    </row>
    <row r="861" ht="26" customHeight="1">
      <c r="A861" s="15" t="inlineStr">
        <is>
          <t>Culture Pop</t>
        </is>
      </c>
      <c r="B861" s="15" t="inlineStr">
        <is>
          <t>Culture Pop Probiotic Soda | Wild Berry | 15-pack 355mL</t>
        </is>
      </c>
      <c r="C861" s="15" t="inlineStr">
        <is>
          <t>3) Functional beverage (still/sparkling)</t>
        </is>
      </c>
      <c r="D861" s="32">
        <f>'M3 - Functional Beverage'!I125</f>
        <v/>
      </c>
      <c r="E861" s="33">
        <f>'M3 - Functional Beverage'!J125</f>
        <v/>
      </c>
      <c r="F861" s="31">
        <f>'M3 - Functional Beverage'!K125</f>
        <v/>
      </c>
      <c r="G861" s="30">
        <f>'M3 - Functional Beverage'!F125</f>
        <v/>
      </c>
      <c r="H861" s="31">
        <f>IF(AND(ISNUMBER('M3 - Functional Beverage'!F125),ISNUMBER('M3 - Functional Beverage'!K125)),'M3 - Functional Beverage'!F125-'M3 - Functional Beverage'!K125,"")</f>
        <v/>
      </c>
      <c r="I861" s="15" t="inlineStr">
        <is>
          <t>S&amp;S availability/depth vary by listing and time - confirm live.</t>
        </is>
      </c>
    </row>
    <row r="862" ht="26" customHeight="1">
      <c r="A862" s="15" t="inlineStr">
        <is>
          <t>Culture Pop</t>
        </is>
      </c>
      <c r="B862" s="15" t="inlineStr">
        <is>
          <t>Culture Pop Probiotic Soda | Wild Berry | 18-pack 355mL</t>
        </is>
      </c>
      <c r="C862" s="15" t="inlineStr">
        <is>
          <t>3) Functional beverage (still/sparkling)</t>
        </is>
      </c>
      <c r="D862" s="32">
        <f>'M3 - Functional Beverage'!I126</f>
        <v/>
      </c>
      <c r="E862" s="33">
        <f>'M3 - Functional Beverage'!J126</f>
        <v/>
      </c>
      <c r="F862" s="31">
        <f>'M3 - Functional Beverage'!K126</f>
        <v/>
      </c>
      <c r="G862" s="30">
        <f>'M3 - Functional Beverage'!F126</f>
        <v/>
      </c>
      <c r="H862" s="31">
        <f>IF(AND(ISNUMBER('M3 - Functional Beverage'!F126),ISNUMBER('M3 - Functional Beverage'!K126)),'M3 - Functional Beverage'!F126-'M3 - Functional Beverage'!K126,"")</f>
        <v/>
      </c>
      <c r="I862" s="15" t="inlineStr">
        <is>
          <t>S&amp;S availability/depth vary by listing and time - confirm live.</t>
        </is>
      </c>
    </row>
    <row r="863" ht="26" customHeight="1">
      <c r="A863" s="15" t="inlineStr">
        <is>
          <t>Culture Pop</t>
        </is>
      </c>
      <c r="B863" s="15" t="inlineStr">
        <is>
          <t>Culture Pop Probiotic Soda | Wild Berry | 24-pack 355mL</t>
        </is>
      </c>
      <c r="C863" s="15" t="inlineStr">
        <is>
          <t>3) Functional beverage (still/sparkling)</t>
        </is>
      </c>
      <c r="D863" s="32">
        <f>'M3 - Functional Beverage'!I127</f>
        <v/>
      </c>
      <c r="E863" s="33">
        <f>'M3 - Functional Beverage'!J127</f>
        <v/>
      </c>
      <c r="F863" s="31">
        <f>'M3 - Functional Beverage'!K127</f>
        <v/>
      </c>
      <c r="G863" s="30">
        <f>'M3 - Functional Beverage'!F127</f>
        <v/>
      </c>
      <c r="H863" s="31">
        <f>IF(AND(ISNUMBER('M3 - Functional Beverage'!F127),ISNUMBER('M3 - Functional Beverage'!K127)),'M3 - Functional Beverage'!F127-'M3 - Functional Beverage'!K127,"")</f>
        <v/>
      </c>
      <c r="I863" s="15" t="inlineStr">
        <is>
          <t>S&amp;S availability/depth vary by listing and time - confirm live.</t>
        </is>
      </c>
    </row>
    <row r="864" ht="26" customHeight="1">
      <c r="A864" s="15" t="inlineStr">
        <is>
          <t>Culture Pop</t>
        </is>
      </c>
      <c r="B864" s="15" t="inlineStr">
        <is>
          <t>Culture Pop Probiotic Soda | Orange Mango | single 355mL</t>
        </is>
      </c>
      <c r="C864" s="15" t="inlineStr">
        <is>
          <t>3) Functional beverage (still/sparkling)</t>
        </is>
      </c>
      <c r="D864" s="32">
        <f>'M3 - Functional Beverage'!I128</f>
        <v/>
      </c>
      <c r="E864" s="33">
        <f>'M3 - Functional Beverage'!J128</f>
        <v/>
      </c>
      <c r="F864" s="31">
        <f>'M3 - Functional Beverage'!K128</f>
        <v/>
      </c>
      <c r="G864" s="30">
        <f>'M3 - Functional Beverage'!F128</f>
        <v/>
      </c>
      <c r="H864" s="31">
        <f>IF(AND(ISNUMBER('M3 - Functional Beverage'!F128),ISNUMBER('M3 - Functional Beverage'!K128)),'M3 - Functional Beverage'!F128-'M3 - Functional Beverage'!K128,"")</f>
        <v/>
      </c>
      <c r="I864" s="15" t="inlineStr">
        <is>
          <t>S&amp;S availability/depth vary by listing and time - confirm live.</t>
        </is>
      </c>
    </row>
    <row r="865" ht="26" customHeight="1">
      <c r="A865" s="15" t="inlineStr">
        <is>
          <t>Culture Pop</t>
        </is>
      </c>
      <c r="B865" s="15" t="inlineStr">
        <is>
          <t>Culture Pop Probiotic Soda | Orange Mango | 8-pack 355mL</t>
        </is>
      </c>
      <c r="C865" s="15" t="inlineStr">
        <is>
          <t>3) Functional beverage (still/sparkling)</t>
        </is>
      </c>
      <c r="D865" s="32">
        <f>'M3 - Functional Beverage'!I129</f>
        <v/>
      </c>
      <c r="E865" s="33">
        <f>'M3 - Functional Beverage'!J129</f>
        <v/>
      </c>
      <c r="F865" s="31">
        <f>'M3 - Functional Beverage'!K129</f>
        <v/>
      </c>
      <c r="G865" s="30">
        <f>'M3 - Functional Beverage'!F129</f>
        <v/>
      </c>
      <c r="H865" s="31">
        <f>IF(AND(ISNUMBER('M3 - Functional Beverage'!F129),ISNUMBER('M3 - Functional Beverage'!K129)),'M3 - Functional Beverage'!F129-'M3 - Functional Beverage'!K129,"")</f>
        <v/>
      </c>
      <c r="I865" s="15" t="inlineStr">
        <is>
          <t>S&amp;S availability/depth vary by listing and time - confirm live.</t>
        </is>
      </c>
    </row>
    <row r="866" ht="26" customHeight="1">
      <c r="A866" s="15" t="inlineStr">
        <is>
          <t>Culture Pop</t>
        </is>
      </c>
      <c r="B866" s="15" t="inlineStr">
        <is>
          <t>Culture Pop Probiotic Soda | Orange Mango | 12-pack 355mL</t>
        </is>
      </c>
      <c r="C866" s="15" t="inlineStr">
        <is>
          <t>3) Functional beverage (still/sparkling)</t>
        </is>
      </c>
      <c r="D866" s="32">
        <f>'M3 - Functional Beverage'!I130</f>
        <v/>
      </c>
      <c r="E866" s="33">
        <f>'M3 - Functional Beverage'!J130</f>
        <v/>
      </c>
      <c r="F866" s="31">
        <f>'M3 - Functional Beverage'!K130</f>
        <v/>
      </c>
      <c r="G866" s="30">
        <f>'M3 - Functional Beverage'!F130</f>
        <v/>
      </c>
      <c r="H866" s="31">
        <f>IF(AND(ISNUMBER('M3 - Functional Beverage'!F130),ISNUMBER('M3 - Functional Beverage'!K130)),'M3 - Functional Beverage'!F130-'M3 - Functional Beverage'!K130,"")</f>
        <v/>
      </c>
      <c r="I866" s="15" t="inlineStr">
        <is>
          <t>S&amp;S availability/depth vary by listing and time - confirm live.</t>
        </is>
      </c>
    </row>
    <row r="867" ht="26" customHeight="1">
      <c r="A867" s="15" t="inlineStr">
        <is>
          <t>Culture Pop</t>
        </is>
      </c>
      <c r="B867" s="15" t="inlineStr">
        <is>
          <t>Culture Pop Probiotic Soda | Orange Mango | 15-pack 355mL</t>
        </is>
      </c>
      <c r="C867" s="15" t="inlineStr">
        <is>
          <t>3) Functional beverage (still/sparkling)</t>
        </is>
      </c>
      <c r="D867" s="32">
        <f>'M3 - Functional Beverage'!I131</f>
        <v/>
      </c>
      <c r="E867" s="33">
        <f>'M3 - Functional Beverage'!J131</f>
        <v/>
      </c>
      <c r="F867" s="31">
        <f>'M3 - Functional Beverage'!K131</f>
        <v/>
      </c>
      <c r="G867" s="30">
        <f>'M3 - Functional Beverage'!F131</f>
        <v/>
      </c>
      <c r="H867" s="31">
        <f>IF(AND(ISNUMBER('M3 - Functional Beverage'!F131),ISNUMBER('M3 - Functional Beverage'!K131)),'M3 - Functional Beverage'!F131-'M3 - Functional Beverage'!K131,"")</f>
        <v/>
      </c>
      <c r="I867" s="15" t="inlineStr">
        <is>
          <t>S&amp;S availability/depth vary by listing and time - confirm live.</t>
        </is>
      </c>
    </row>
    <row r="868" ht="26" customHeight="1">
      <c r="A868" s="15" t="inlineStr">
        <is>
          <t>Culture Pop</t>
        </is>
      </c>
      <c r="B868" s="15" t="inlineStr">
        <is>
          <t>Culture Pop Probiotic Soda | Orange Mango | 18-pack 355mL</t>
        </is>
      </c>
      <c r="C868" s="15" t="inlineStr">
        <is>
          <t>3) Functional beverage (still/sparkling)</t>
        </is>
      </c>
      <c r="D868" s="32">
        <f>'M3 - Functional Beverage'!I132</f>
        <v/>
      </c>
      <c r="E868" s="33">
        <f>'M3 - Functional Beverage'!J132</f>
        <v/>
      </c>
      <c r="F868" s="31">
        <f>'M3 - Functional Beverage'!K132</f>
        <v/>
      </c>
      <c r="G868" s="30">
        <f>'M3 - Functional Beverage'!F132</f>
        <v/>
      </c>
      <c r="H868" s="31">
        <f>IF(AND(ISNUMBER('M3 - Functional Beverage'!F132),ISNUMBER('M3 - Functional Beverage'!K132)),'M3 - Functional Beverage'!F132-'M3 - Functional Beverage'!K132,"")</f>
        <v/>
      </c>
      <c r="I868" s="15" t="inlineStr">
        <is>
          <t>S&amp;S availability/depth vary by listing and time - confirm live.</t>
        </is>
      </c>
    </row>
    <row r="869" ht="26" customHeight="1">
      <c r="A869" s="15" t="inlineStr">
        <is>
          <t>Culture Pop</t>
        </is>
      </c>
      <c r="B869" s="15" t="inlineStr">
        <is>
          <t>Culture Pop Probiotic Soda | Orange Mango | 24-pack 355mL</t>
        </is>
      </c>
      <c r="C869" s="15" t="inlineStr">
        <is>
          <t>3) Functional beverage (still/sparkling)</t>
        </is>
      </c>
      <c r="D869" s="32">
        <f>'M3 - Functional Beverage'!I133</f>
        <v/>
      </c>
      <c r="E869" s="33">
        <f>'M3 - Functional Beverage'!J133</f>
        <v/>
      </c>
      <c r="F869" s="31">
        <f>'M3 - Functional Beverage'!K133</f>
        <v/>
      </c>
      <c r="G869" s="30">
        <f>'M3 - Functional Beverage'!F133</f>
        <v/>
      </c>
      <c r="H869" s="31">
        <f>IF(AND(ISNUMBER('M3 - Functional Beverage'!F133),ISNUMBER('M3 - Functional Beverage'!K133)),'M3 - Functional Beverage'!F133-'M3 - Functional Beverage'!K133,"")</f>
        <v/>
      </c>
      <c r="I869" s="15" t="inlineStr">
        <is>
          <t>S&amp;S availability/depth vary by listing and time - confirm live.</t>
        </is>
      </c>
    </row>
    <row r="870" ht="26" customHeight="1">
      <c r="A870" s="15" t="inlineStr">
        <is>
          <t>Culture Pop</t>
        </is>
      </c>
      <c r="B870" s="15" t="inlineStr">
        <is>
          <t>Culture Pop Probiotic Soda | Lime Watermelon | single 355mL</t>
        </is>
      </c>
      <c r="C870" s="15" t="inlineStr">
        <is>
          <t>3) Functional beverage (still/sparkling)</t>
        </is>
      </c>
      <c r="D870" s="32">
        <f>'M3 - Functional Beverage'!I134</f>
        <v/>
      </c>
      <c r="E870" s="33">
        <f>'M3 - Functional Beverage'!J134</f>
        <v/>
      </c>
      <c r="F870" s="31">
        <f>'M3 - Functional Beverage'!K134</f>
        <v/>
      </c>
      <c r="G870" s="30">
        <f>'M3 - Functional Beverage'!F134</f>
        <v/>
      </c>
      <c r="H870" s="31">
        <f>IF(AND(ISNUMBER('M3 - Functional Beverage'!F134),ISNUMBER('M3 - Functional Beverage'!K134)),'M3 - Functional Beverage'!F134-'M3 - Functional Beverage'!K134,"")</f>
        <v/>
      </c>
      <c r="I870" s="15" t="inlineStr">
        <is>
          <t>S&amp;S availability/depth vary by listing and time - confirm live.</t>
        </is>
      </c>
    </row>
    <row r="871" ht="26" customHeight="1">
      <c r="A871" s="15" t="inlineStr">
        <is>
          <t>Culture Pop</t>
        </is>
      </c>
      <c r="B871" s="15" t="inlineStr">
        <is>
          <t>Culture Pop Probiotic Soda | Lime Watermelon | 8-pack 355mL</t>
        </is>
      </c>
      <c r="C871" s="15" t="inlineStr">
        <is>
          <t>3) Functional beverage (still/sparkling)</t>
        </is>
      </c>
      <c r="D871" s="32">
        <f>'M3 - Functional Beverage'!I135</f>
        <v/>
      </c>
      <c r="E871" s="33">
        <f>'M3 - Functional Beverage'!J135</f>
        <v/>
      </c>
      <c r="F871" s="31">
        <f>'M3 - Functional Beverage'!K135</f>
        <v/>
      </c>
      <c r="G871" s="30">
        <f>'M3 - Functional Beverage'!F135</f>
        <v/>
      </c>
      <c r="H871" s="31">
        <f>IF(AND(ISNUMBER('M3 - Functional Beverage'!F135),ISNUMBER('M3 - Functional Beverage'!K135)),'M3 - Functional Beverage'!F135-'M3 - Functional Beverage'!K135,"")</f>
        <v/>
      </c>
      <c r="I871" s="15" t="inlineStr">
        <is>
          <t>S&amp;S availability/depth vary by listing and time - confirm live.</t>
        </is>
      </c>
    </row>
    <row r="872" ht="26" customHeight="1">
      <c r="A872" s="15" t="inlineStr">
        <is>
          <t>Culture Pop</t>
        </is>
      </c>
      <c r="B872" s="15" t="inlineStr">
        <is>
          <t>Culture Pop Probiotic Soda | Lime Watermelon | 12-pack 355mL</t>
        </is>
      </c>
      <c r="C872" s="15" t="inlineStr">
        <is>
          <t>3) Functional beverage (still/sparkling)</t>
        </is>
      </c>
      <c r="D872" s="32">
        <f>'M3 - Functional Beverage'!I136</f>
        <v/>
      </c>
      <c r="E872" s="33">
        <f>'M3 - Functional Beverage'!J136</f>
        <v/>
      </c>
      <c r="F872" s="31">
        <f>'M3 - Functional Beverage'!K136</f>
        <v/>
      </c>
      <c r="G872" s="30">
        <f>'M3 - Functional Beverage'!F136</f>
        <v/>
      </c>
      <c r="H872" s="31">
        <f>IF(AND(ISNUMBER('M3 - Functional Beverage'!F136),ISNUMBER('M3 - Functional Beverage'!K136)),'M3 - Functional Beverage'!F136-'M3 - Functional Beverage'!K136,"")</f>
        <v/>
      </c>
      <c r="I872" s="15" t="inlineStr">
        <is>
          <t>S&amp;S availability/depth vary by listing and time - confirm live.</t>
        </is>
      </c>
    </row>
    <row r="873" ht="26" customHeight="1">
      <c r="A873" s="15" t="inlineStr">
        <is>
          <t>Culture Pop</t>
        </is>
      </c>
      <c r="B873" s="15" t="inlineStr">
        <is>
          <t>Culture Pop Probiotic Soda | Lime Watermelon | 15-pack 355mL</t>
        </is>
      </c>
      <c r="C873" s="15" t="inlineStr">
        <is>
          <t>3) Functional beverage (still/sparkling)</t>
        </is>
      </c>
      <c r="D873" s="32">
        <f>'M3 - Functional Beverage'!I137</f>
        <v/>
      </c>
      <c r="E873" s="33">
        <f>'M3 - Functional Beverage'!J137</f>
        <v/>
      </c>
      <c r="F873" s="31">
        <f>'M3 - Functional Beverage'!K137</f>
        <v/>
      </c>
      <c r="G873" s="30">
        <f>'M3 - Functional Beverage'!F137</f>
        <v/>
      </c>
      <c r="H873" s="31">
        <f>IF(AND(ISNUMBER('M3 - Functional Beverage'!F137),ISNUMBER('M3 - Functional Beverage'!K137)),'M3 - Functional Beverage'!F137-'M3 - Functional Beverage'!K137,"")</f>
        <v/>
      </c>
      <c r="I873" s="15" t="inlineStr">
        <is>
          <t>S&amp;S availability/depth vary by listing and time - confirm live.</t>
        </is>
      </c>
    </row>
    <row r="874" ht="26" customHeight="1">
      <c r="A874" s="15" t="inlineStr">
        <is>
          <t>Culture Pop</t>
        </is>
      </c>
      <c r="B874" s="15" t="inlineStr">
        <is>
          <t>Culture Pop Probiotic Soda | Lime Watermelon | 18-pack 355mL</t>
        </is>
      </c>
      <c r="C874" s="15" t="inlineStr">
        <is>
          <t>3) Functional beverage (still/sparkling)</t>
        </is>
      </c>
      <c r="D874" s="32">
        <f>'M3 - Functional Beverage'!I138</f>
        <v/>
      </c>
      <c r="E874" s="33">
        <f>'M3 - Functional Beverage'!J138</f>
        <v/>
      </c>
      <c r="F874" s="31">
        <f>'M3 - Functional Beverage'!K138</f>
        <v/>
      </c>
      <c r="G874" s="30">
        <f>'M3 - Functional Beverage'!F138</f>
        <v/>
      </c>
      <c r="H874" s="31">
        <f>IF(AND(ISNUMBER('M3 - Functional Beverage'!F138),ISNUMBER('M3 - Functional Beverage'!K138)),'M3 - Functional Beverage'!F138-'M3 - Functional Beverage'!K138,"")</f>
        <v/>
      </c>
      <c r="I874" s="15" t="inlineStr">
        <is>
          <t>S&amp;S availability/depth vary by listing and time - confirm live.</t>
        </is>
      </c>
    </row>
    <row r="875" ht="26" customHeight="1">
      <c r="A875" s="15" t="inlineStr">
        <is>
          <t>Culture Pop</t>
        </is>
      </c>
      <c r="B875" s="15" t="inlineStr">
        <is>
          <t>Culture Pop Probiotic Soda | Lime Watermelon | 24-pack 355mL</t>
        </is>
      </c>
      <c r="C875" s="15" t="inlineStr">
        <is>
          <t>3) Functional beverage (still/sparkling)</t>
        </is>
      </c>
      <c r="D875" s="32">
        <f>'M3 - Functional Beverage'!I139</f>
        <v/>
      </c>
      <c r="E875" s="33">
        <f>'M3 - Functional Beverage'!J139</f>
        <v/>
      </c>
      <c r="F875" s="31">
        <f>'M3 - Functional Beverage'!K139</f>
        <v/>
      </c>
      <c r="G875" s="30">
        <f>'M3 - Functional Beverage'!F139</f>
        <v/>
      </c>
      <c r="H875" s="31">
        <f>IF(AND(ISNUMBER('M3 - Functional Beverage'!F139),ISNUMBER('M3 - Functional Beverage'!K139)),'M3 - Functional Beverage'!F139-'M3 - Functional Beverage'!K139,"")</f>
        <v/>
      </c>
      <c r="I875" s="15" t="inlineStr">
        <is>
          <t>S&amp;S availability/depth vary by listing and time - confirm live.</t>
        </is>
      </c>
    </row>
    <row r="876" ht="26" customHeight="1">
      <c r="A876" s="15" t="inlineStr">
        <is>
          <t>Culture Pop</t>
        </is>
      </c>
      <c r="B876" s="15" t="inlineStr">
        <is>
          <t>Culture Pop Probiotic Soda | Cherry Pomegranate | single 355mL</t>
        </is>
      </c>
      <c r="C876" s="15" t="inlineStr">
        <is>
          <t>3) Functional beverage (still/sparkling)</t>
        </is>
      </c>
      <c r="D876" s="32">
        <f>'M3 - Functional Beverage'!I140</f>
        <v/>
      </c>
      <c r="E876" s="33">
        <f>'M3 - Functional Beverage'!J140</f>
        <v/>
      </c>
      <c r="F876" s="31">
        <f>'M3 - Functional Beverage'!K140</f>
        <v/>
      </c>
      <c r="G876" s="30">
        <f>'M3 - Functional Beverage'!F140</f>
        <v/>
      </c>
      <c r="H876" s="31">
        <f>IF(AND(ISNUMBER('M3 - Functional Beverage'!F140),ISNUMBER('M3 - Functional Beverage'!K140)),'M3 - Functional Beverage'!F140-'M3 - Functional Beverage'!K140,"")</f>
        <v/>
      </c>
      <c r="I876" s="15" t="inlineStr">
        <is>
          <t>S&amp;S availability/depth vary by listing and time - confirm live.</t>
        </is>
      </c>
    </row>
    <row r="877" ht="26" customHeight="1">
      <c r="A877" s="15" t="inlineStr">
        <is>
          <t>Culture Pop</t>
        </is>
      </c>
      <c r="B877" s="15" t="inlineStr">
        <is>
          <t>Culture Pop Probiotic Soda | Cherry Pomegranate | 8-pack 355mL</t>
        </is>
      </c>
      <c r="C877" s="15" t="inlineStr">
        <is>
          <t>3) Functional beverage (still/sparkling)</t>
        </is>
      </c>
      <c r="D877" s="32">
        <f>'M3 - Functional Beverage'!I141</f>
        <v/>
      </c>
      <c r="E877" s="33">
        <f>'M3 - Functional Beverage'!J141</f>
        <v/>
      </c>
      <c r="F877" s="31">
        <f>'M3 - Functional Beverage'!K141</f>
        <v/>
      </c>
      <c r="G877" s="30">
        <f>'M3 - Functional Beverage'!F141</f>
        <v/>
      </c>
      <c r="H877" s="31">
        <f>IF(AND(ISNUMBER('M3 - Functional Beverage'!F141),ISNUMBER('M3 - Functional Beverage'!K141)),'M3 - Functional Beverage'!F141-'M3 - Functional Beverage'!K141,"")</f>
        <v/>
      </c>
      <c r="I877" s="15" t="inlineStr">
        <is>
          <t>S&amp;S availability/depth vary by listing and time - confirm live.</t>
        </is>
      </c>
    </row>
    <row r="878" ht="26" customHeight="1">
      <c r="A878" s="15" t="inlineStr">
        <is>
          <t>Culture Pop</t>
        </is>
      </c>
      <c r="B878" s="15" t="inlineStr">
        <is>
          <t>Culture Pop Probiotic Soda | Cherry Pomegranate | 12-pack 355mL</t>
        </is>
      </c>
      <c r="C878" s="15" t="inlineStr">
        <is>
          <t>3) Functional beverage (still/sparkling)</t>
        </is>
      </c>
      <c r="D878" s="32">
        <f>'M3 - Functional Beverage'!I142</f>
        <v/>
      </c>
      <c r="E878" s="33">
        <f>'M3 - Functional Beverage'!J142</f>
        <v/>
      </c>
      <c r="F878" s="31">
        <f>'M3 - Functional Beverage'!K142</f>
        <v/>
      </c>
      <c r="G878" s="30">
        <f>'M3 - Functional Beverage'!F142</f>
        <v/>
      </c>
      <c r="H878" s="31">
        <f>IF(AND(ISNUMBER('M3 - Functional Beverage'!F142),ISNUMBER('M3 - Functional Beverage'!K142)),'M3 - Functional Beverage'!F142-'M3 - Functional Beverage'!K142,"")</f>
        <v/>
      </c>
      <c r="I878" s="15" t="inlineStr">
        <is>
          <t>S&amp;S availability/depth vary by listing and time - confirm live.</t>
        </is>
      </c>
    </row>
    <row r="879" ht="26" customHeight="1">
      <c r="A879" s="15" t="inlineStr">
        <is>
          <t>Culture Pop</t>
        </is>
      </c>
      <c r="B879" s="15" t="inlineStr">
        <is>
          <t>Culture Pop Probiotic Soda | Cherry Pomegranate | 15-pack 355mL</t>
        </is>
      </c>
      <c r="C879" s="15" t="inlineStr">
        <is>
          <t>3) Functional beverage (still/sparkling)</t>
        </is>
      </c>
      <c r="D879" s="32">
        <f>'M3 - Functional Beverage'!I143</f>
        <v/>
      </c>
      <c r="E879" s="33">
        <f>'M3 - Functional Beverage'!J143</f>
        <v/>
      </c>
      <c r="F879" s="31">
        <f>'M3 - Functional Beverage'!K143</f>
        <v/>
      </c>
      <c r="G879" s="30">
        <f>'M3 - Functional Beverage'!F143</f>
        <v/>
      </c>
      <c r="H879" s="31">
        <f>IF(AND(ISNUMBER('M3 - Functional Beverage'!F143),ISNUMBER('M3 - Functional Beverage'!K143)),'M3 - Functional Beverage'!F143-'M3 - Functional Beverage'!K143,"")</f>
        <v/>
      </c>
      <c r="I879" s="15" t="inlineStr">
        <is>
          <t>S&amp;S availability/depth vary by listing and time - confirm live.</t>
        </is>
      </c>
    </row>
    <row r="880" ht="26" customHeight="1">
      <c r="A880" s="15" t="inlineStr">
        <is>
          <t>Culture Pop</t>
        </is>
      </c>
      <c r="B880" s="15" t="inlineStr">
        <is>
          <t>Culture Pop Probiotic Soda | Cherry Pomegranate | 18-pack 355mL</t>
        </is>
      </c>
      <c r="C880" s="15" t="inlineStr">
        <is>
          <t>3) Functional beverage (still/sparkling)</t>
        </is>
      </c>
      <c r="D880" s="32">
        <f>'M3 - Functional Beverage'!I144</f>
        <v/>
      </c>
      <c r="E880" s="33">
        <f>'M3 - Functional Beverage'!J144</f>
        <v/>
      </c>
      <c r="F880" s="31">
        <f>'M3 - Functional Beverage'!K144</f>
        <v/>
      </c>
      <c r="G880" s="30">
        <f>'M3 - Functional Beverage'!F144</f>
        <v/>
      </c>
      <c r="H880" s="31">
        <f>IF(AND(ISNUMBER('M3 - Functional Beverage'!F144),ISNUMBER('M3 - Functional Beverage'!K144)),'M3 - Functional Beverage'!F144-'M3 - Functional Beverage'!K144,"")</f>
        <v/>
      </c>
      <c r="I880" s="15" t="inlineStr">
        <is>
          <t>S&amp;S availability/depth vary by listing and time - confirm live.</t>
        </is>
      </c>
    </row>
    <row r="881" ht="26" customHeight="1">
      <c r="A881" s="15" t="inlineStr">
        <is>
          <t>Culture Pop</t>
        </is>
      </c>
      <c r="B881" s="15" t="inlineStr">
        <is>
          <t>Culture Pop Probiotic Soda | Cherry Pomegranate | 24-pack 355mL</t>
        </is>
      </c>
      <c r="C881" s="15" t="inlineStr">
        <is>
          <t>3) Functional beverage (still/sparkling)</t>
        </is>
      </c>
      <c r="D881" s="32">
        <f>'M3 - Functional Beverage'!I145</f>
        <v/>
      </c>
      <c r="E881" s="33">
        <f>'M3 - Functional Beverage'!J145</f>
        <v/>
      </c>
      <c r="F881" s="31">
        <f>'M3 - Functional Beverage'!K145</f>
        <v/>
      </c>
      <c r="G881" s="30">
        <f>'M3 - Functional Beverage'!F145</f>
        <v/>
      </c>
      <c r="H881" s="31">
        <f>IF(AND(ISNUMBER('M3 - Functional Beverage'!F145),ISNUMBER('M3 - Functional Beverage'!K145)),'M3 - Functional Beverage'!F145-'M3 - Functional Beverage'!K145,"")</f>
        <v/>
      </c>
      <c r="I881" s="15" t="inlineStr">
        <is>
          <t>S&amp;S availability/depth vary by listing and time - confirm live.</t>
        </is>
      </c>
    </row>
    <row r="882" ht="26" customHeight="1">
      <c r="A882" s="15" t="inlineStr">
        <is>
          <t>Mayawell</t>
        </is>
      </c>
      <c r="B882" s="15" t="inlineStr">
        <is>
          <t>Mayawell Prebiotic Soda | Strawberry Hibiscus | single 355mL</t>
        </is>
      </c>
      <c r="C882" s="15" t="inlineStr">
        <is>
          <t>3) Functional beverage (still/sparkling)</t>
        </is>
      </c>
      <c r="D882" s="32">
        <f>'M3 - Functional Beverage'!I146</f>
        <v/>
      </c>
      <c r="E882" s="33">
        <f>'M3 - Functional Beverage'!J146</f>
        <v/>
      </c>
      <c r="F882" s="31">
        <f>'M3 - Functional Beverage'!K146</f>
        <v/>
      </c>
      <c r="G882" s="30">
        <f>'M3 - Functional Beverage'!F146</f>
        <v/>
      </c>
      <c r="H882" s="31">
        <f>IF(AND(ISNUMBER('M3 - Functional Beverage'!F146),ISNUMBER('M3 - Functional Beverage'!K146)),'M3 - Functional Beverage'!F146-'M3 - Functional Beverage'!K146,"")</f>
        <v/>
      </c>
      <c r="I882" s="15" t="inlineStr">
        <is>
          <t>S&amp;S availability/depth vary by listing and time - confirm live.</t>
        </is>
      </c>
    </row>
    <row r="883" ht="26" customHeight="1">
      <c r="A883" s="15" t="inlineStr">
        <is>
          <t>Mayawell</t>
        </is>
      </c>
      <c r="B883" s="15" t="inlineStr">
        <is>
          <t>Mayawell Prebiotic Soda | Strawberry Hibiscus | 8-pack 355mL</t>
        </is>
      </c>
      <c r="C883" s="15" t="inlineStr">
        <is>
          <t>3) Functional beverage (still/sparkling)</t>
        </is>
      </c>
      <c r="D883" s="32">
        <f>'M3 - Functional Beverage'!I147</f>
        <v/>
      </c>
      <c r="E883" s="33">
        <f>'M3 - Functional Beverage'!J147</f>
        <v/>
      </c>
      <c r="F883" s="31">
        <f>'M3 - Functional Beverage'!K147</f>
        <v/>
      </c>
      <c r="G883" s="30">
        <f>'M3 - Functional Beverage'!F147</f>
        <v/>
      </c>
      <c r="H883" s="31">
        <f>IF(AND(ISNUMBER('M3 - Functional Beverage'!F147),ISNUMBER('M3 - Functional Beverage'!K147)),'M3 - Functional Beverage'!F147-'M3 - Functional Beverage'!K147,"")</f>
        <v/>
      </c>
      <c r="I883" s="15" t="inlineStr">
        <is>
          <t>S&amp;S availability/depth vary by listing and time - confirm live.</t>
        </is>
      </c>
    </row>
    <row r="884" ht="26" customHeight="1">
      <c r="A884" s="15" t="inlineStr">
        <is>
          <t>Mayawell</t>
        </is>
      </c>
      <c r="B884" s="15" t="inlineStr">
        <is>
          <t>Mayawell Prebiotic Soda | Strawberry Hibiscus | 12-pack 355mL</t>
        </is>
      </c>
      <c r="C884" s="15" t="inlineStr">
        <is>
          <t>3) Functional beverage (still/sparkling)</t>
        </is>
      </c>
      <c r="D884" s="32">
        <f>'M3 - Functional Beverage'!I148</f>
        <v/>
      </c>
      <c r="E884" s="33">
        <f>'M3 - Functional Beverage'!J148</f>
        <v/>
      </c>
      <c r="F884" s="31">
        <f>'M3 - Functional Beverage'!K148</f>
        <v/>
      </c>
      <c r="G884" s="30">
        <f>'M3 - Functional Beverage'!F148</f>
        <v/>
      </c>
      <c r="H884" s="31">
        <f>IF(AND(ISNUMBER('M3 - Functional Beverage'!F148),ISNUMBER('M3 - Functional Beverage'!K148)),'M3 - Functional Beverage'!F148-'M3 - Functional Beverage'!K148,"")</f>
        <v/>
      </c>
      <c r="I884" s="15" t="inlineStr">
        <is>
          <t>S&amp;S availability/depth vary by listing and time - confirm live.</t>
        </is>
      </c>
    </row>
    <row r="885" ht="26" customHeight="1">
      <c r="A885" s="15" t="inlineStr">
        <is>
          <t>Mayawell</t>
        </is>
      </c>
      <c r="B885" s="15" t="inlineStr">
        <is>
          <t>Mayawell Prebiotic Soda | Strawberry Hibiscus | 15-pack 355mL</t>
        </is>
      </c>
      <c r="C885" s="15" t="inlineStr">
        <is>
          <t>3) Functional beverage (still/sparkling)</t>
        </is>
      </c>
      <c r="D885" s="32">
        <f>'M3 - Functional Beverage'!I149</f>
        <v/>
      </c>
      <c r="E885" s="33">
        <f>'M3 - Functional Beverage'!J149</f>
        <v/>
      </c>
      <c r="F885" s="31">
        <f>'M3 - Functional Beverage'!K149</f>
        <v/>
      </c>
      <c r="G885" s="30">
        <f>'M3 - Functional Beverage'!F149</f>
        <v/>
      </c>
      <c r="H885" s="31">
        <f>IF(AND(ISNUMBER('M3 - Functional Beverage'!F149),ISNUMBER('M3 - Functional Beverage'!K149)),'M3 - Functional Beverage'!F149-'M3 - Functional Beverage'!K149,"")</f>
        <v/>
      </c>
      <c r="I885" s="15" t="inlineStr">
        <is>
          <t>S&amp;S availability/depth vary by listing and time - confirm live.</t>
        </is>
      </c>
    </row>
    <row r="886" ht="26" customHeight="1">
      <c r="A886" s="15" t="inlineStr">
        <is>
          <t>Mayawell</t>
        </is>
      </c>
      <c r="B886" s="15" t="inlineStr">
        <is>
          <t>Mayawell Prebiotic Soda | Strawberry Hibiscus | 18-pack 355mL</t>
        </is>
      </c>
      <c r="C886" s="15" t="inlineStr">
        <is>
          <t>3) Functional beverage (still/sparkling)</t>
        </is>
      </c>
      <c r="D886" s="32">
        <f>'M3 - Functional Beverage'!I150</f>
        <v/>
      </c>
      <c r="E886" s="33">
        <f>'M3 - Functional Beverage'!J150</f>
        <v/>
      </c>
      <c r="F886" s="31">
        <f>'M3 - Functional Beverage'!K150</f>
        <v/>
      </c>
      <c r="G886" s="30">
        <f>'M3 - Functional Beverage'!F150</f>
        <v/>
      </c>
      <c r="H886" s="31">
        <f>IF(AND(ISNUMBER('M3 - Functional Beverage'!F150),ISNUMBER('M3 - Functional Beverage'!K150)),'M3 - Functional Beverage'!F150-'M3 - Functional Beverage'!K150,"")</f>
        <v/>
      </c>
      <c r="I886" s="15" t="inlineStr">
        <is>
          <t>S&amp;S availability/depth vary by listing and time - confirm live.</t>
        </is>
      </c>
    </row>
    <row r="887" ht="26" customHeight="1">
      <c r="A887" s="15" t="inlineStr">
        <is>
          <t>Mayawell</t>
        </is>
      </c>
      <c r="B887" s="15" t="inlineStr">
        <is>
          <t>Mayawell Prebiotic Soda | Strawberry Hibiscus | 24-pack 355mL</t>
        </is>
      </c>
      <c r="C887" s="15" t="inlineStr">
        <is>
          <t>3) Functional beverage (still/sparkling)</t>
        </is>
      </c>
      <c r="D887" s="32">
        <f>'M3 - Functional Beverage'!I151</f>
        <v/>
      </c>
      <c r="E887" s="33">
        <f>'M3 - Functional Beverage'!J151</f>
        <v/>
      </c>
      <c r="F887" s="31">
        <f>'M3 - Functional Beverage'!K151</f>
        <v/>
      </c>
      <c r="G887" s="30">
        <f>'M3 - Functional Beverage'!F151</f>
        <v/>
      </c>
      <c r="H887" s="31">
        <f>IF(AND(ISNUMBER('M3 - Functional Beverage'!F151),ISNUMBER('M3 - Functional Beverage'!K151)),'M3 - Functional Beverage'!F151-'M3 - Functional Beverage'!K151,"")</f>
        <v/>
      </c>
      <c r="I887" s="15" t="inlineStr">
        <is>
          <t>S&amp;S availability/depth vary by listing and time - confirm live.</t>
        </is>
      </c>
    </row>
    <row r="888" ht="26" customHeight="1">
      <c r="A888" s="15" t="inlineStr">
        <is>
          <t>Mayawell</t>
        </is>
      </c>
      <c r="B888" s="15" t="inlineStr">
        <is>
          <t>Mayawell Prebiotic Soda | Prickly Pear | single 355mL</t>
        </is>
      </c>
      <c r="C888" s="15" t="inlineStr">
        <is>
          <t>3) Functional beverage (still/sparkling)</t>
        </is>
      </c>
      <c r="D888" s="32">
        <f>'M3 - Functional Beverage'!I152</f>
        <v/>
      </c>
      <c r="E888" s="33">
        <f>'M3 - Functional Beverage'!J152</f>
        <v/>
      </c>
      <c r="F888" s="31">
        <f>'M3 - Functional Beverage'!K152</f>
        <v/>
      </c>
      <c r="G888" s="30">
        <f>'M3 - Functional Beverage'!F152</f>
        <v/>
      </c>
      <c r="H888" s="31">
        <f>IF(AND(ISNUMBER('M3 - Functional Beverage'!F152),ISNUMBER('M3 - Functional Beverage'!K152)),'M3 - Functional Beverage'!F152-'M3 - Functional Beverage'!K152,"")</f>
        <v/>
      </c>
      <c r="I888" s="15" t="inlineStr">
        <is>
          <t>S&amp;S availability/depth vary by listing and time - confirm live.</t>
        </is>
      </c>
    </row>
    <row r="889" ht="26" customHeight="1">
      <c r="A889" s="15" t="inlineStr">
        <is>
          <t>Mayawell</t>
        </is>
      </c>
      <c r="B889" s="15" t="inlineStr">
        <is>
          <t>Mayawell Prebiotic Soda | Prickly Pear | 8-pack 355mL</t>
        </is>
      </c>
      <c r="C889" s="15" t="inlineStr">
        <is>
          <t>3) Functional beverage (still/sparkling)</t>
        </is>
      </c>
      <c r="D889" s="32">
        <f>'M3 - Functional Beverage'!I153</f>
        <v/>
      </c>
      <c r="E889" s="33">
        <f>'M3 - Functional Beverage'!J153</f>
        <v/>
      </c>
      <c r="F889" s="31">
        <f>'M3 - Functional Beverage'!K153</f>
        <v/>
      </c>
      <c r="G889" s="30">
        <f>'M3 - Functional Beverage'!F153</f>
        <v/>
      </c>
      <c r="H889" s="31">
        <f>IF(AND(ISNUMBER('M3 - Functional Beverage'!F153),ISNUMBER('M3 - Functional Beverage'!K153)),'M3 - Functional Beverage'!F153-'M3 - Functional Beverage'!K153,"")</f>
        <v/>
      </c>
      <c r="I889" s="15" t="inlineStr">
        <is>
          <t>S&amp;S availability/depth vary by listing and time - confirm live.</t>
        </is>
      </c>
    </row>
    <row r="890" ht="26" customHeight="1">
      <c r="A890" s="15" t="inlineStr">
        <is>
          <t>Mayawell</t>
        </is>
      </c>
      <c r="B890" s="15" t="inlineStr">
        <is>
          <t>Mayawell Prebiotic Soda | Prickly Pear | 12-pack 355mL</t>
        </is>
      </c>
      <c r="C890" s="15" t="inlineStr">
        <is>
          <t>3) Functional beverage (still/sparkling)</t>
        </is>
      </c>
      <c r="D890" s="32">
        <f>'M3 - Functional Beverage'!I154</f>
        <v/>
      </c>
      <c r="E890" s="33">
        <f>'M3 - Functional Beverage'!J154</f>
        <v/>
      </c>
      <c r="F890" s="31">
        <f>'M3 - Functional Beverage'!K154</f>
        <v/>
      </c>
      <c r="G890" s="30">
        <f>'M3 - Functional Beverage'!F154</f>
        <v/>
      </c>
      <c r="H890" s="31">
        <f>IF(AND(ISNUMBER('M3 - Functional Beverage'!F154),ISNUMBER('M3 - Functional Beverage'!K154)),'M3 - Functional Beverage'!F154-'M3 - Functional Beverage'!K154,"")</f>
        <v/>
      </c>
      <c r="I890" s="15" t="inlineStr">
        <is>
          <t>S&amp;S availability/depth vary by listing and time - confirm live.</t>
        </is>
      </c>
    </row>
    <row r="891" ht="26" customHeight="1">
      <c r="A891" s="15" t="inlineStr">
        <is>
          <t>Mayawell</t>
        </is>
      </c>
      <c r="B891" s="15" t="inlineStr">
        <is>
          <t>Mayawell Prebiotic Soda | Prickly Pear | 15-pack 355mL</t>
        </is>
      </c>
      <c r="C891" s="15" t="inlineStr">
        <is>
          <t>3) Functional beverage (still/sparkling)</t>
        </is>
      </c>
      <c r="D891" s="32">
        <f>'M3 - Functional Beverage'!I155</f>
        <v/>
      </c>
      <c r="E891" s="33">
        <f>'M3 - Functional Beverage'!J155</f>
        <v/>
      </c>
      <c r="F891" s="31">
        <f>'M3 - Functional Beverage'!K155</f>
        <v/>
      </c>
      <c r="G891" s="30">
        <f>'M3 - Functional Beverage'!F155</f>
        <v/>
      </c>
      <c r="H891" s="31">
        <f>IF(AND(ISNUMBER('M3 - Functional Beverage'!F155),ISNUMBER('M3 - Functional Beverage'!K155)),'M3 - Functional Beverage'!F155-'M3 - Functional Beverage'!K155,"")</f>
        <v/>
      </c>
      <c r="I891" s="15" t="inlineStr">
        <is>
          <t>S&amp;S availability/depth vary by listing and time - confirm live.</t>
        </is>
      </c>
    </row>
    <row r="892" ht="26" customHeight="1">
      <c r="A892" s="15" t="inlineStr">
        <is>
          <t>Mayawell</t>
        </is>
      </c>
      <c r="B892" s="15" t="inlineStr">
        <is>
          <t>Mayawell Prebiotic Soda | Prickly Pear | 18-pack 355mL</t>
        </is>
      </c>
      <c r="C892" s="15" t="inlineStr">
        <is>
          <t>3) Functional beverage (still/sparkling)</t>
        </is>
      </c>
      <c r="D892" s="32">
        <f>'M3 - Functional Beverage'!I156</f>
        <v/>
      </c>
      <c r="E892" s="33">
        <f>'M3 - Functional Beverage'!J156</f>
        <v/>
      </c>
      <c r="F892" s="31">
        <f>'M3 - Functional Beverage'!K156</f>
        <v/>
      </c>
      <c r="G892" s="30">
        <f>'M3 - Functional Beverage'!F156</f>
        <v/>
      </c>
      <c r="H892" s="31">
        <f>IF(AND(ISNUMBER('M3 - Functional Beverage'!F156),ISNUMBER('M3 - Functional Beverage'!K156)),'M3 - Functional Beverage'!F156-'M3 - Functional Beverage'!K156,"")</f>
        <v/>
      </c>
      <c r="I892" s="15" t="inlineStr">
        <is>
          <t>S&amp;S availability/depth vary by listing and time - confirm live.</t>
        </is>
      </c>
    </row>
    <row r="893" ht="26" customHeight="1">
      <c r="A893" s="15" t="inlineStr">
        <is>
          <t>Mayawell</t>
        </is>
      </c>
      <c r="B893" s="15" t="inlineStr">
        <is>
          <t>Mayawell Prebiotic Soda | Prickly Pear | 24-pack 355mL</t>
        </is>
      </c>
      <c r="C893" s="15" t="inlineStr">
        <is>
          <t>3) Functional beverage (still/sparkling)</t>
        </is>
      </c>
      <c r="D893" s="32">
        <f>'M3 - Functional Beverage'!I157</f>
        <v/>
      </c>
      <c r="E893" s="33">
        <f>'M3 - Functional Beverage'!J157</f>
        <v/>
      </c>
      <c r="F893" s="31">
        <f>'M3 - Functional Beverage'!K157</f>
        <v/>
      </c>
      <c r="G893" s="30">
        <f>'M3 - Functional Beverage'!F157</f>
        <v/>
      </c>
      <c r="H893" s="31">
        <f>IF(AND(ISNUMBER('M3 - Functional Beverage'!F157),ISNUMBER('M3 - Functional Beverage'!K157)),'M3 - Functional Beverage'!F157-'M3 - Functional Beverage'!K157,"")</f>
        <v/>
      </c>
      <c r="I893" s="15" t="inlineStr">
        <is>
          <t>S&amp;S availability/depth vary by listing and time - confirm live.</t>
        </is>
      </c>
    </row>
    <row r="894" ht="26" customHeight="1">
      <c r="A894" s="15" t="inlineStr">
        <is>
          <t>Mayawell</t>
        </is>
      </c>
      <c r="B894" s="15" t="inlineStr">
        <is>
          <t>Mayawell Prebiotic Soda | Mango Chili | single 355mL</t>
        </is>
      </c>
      <c r="C894" s="15" t="inlineStr">
        <is>
          <t>3) Functional beverage (still/sparkling)</t>
        </is>
      </c>
      <c r="D894" s="32">
        <f>'M3 - Functional Beverage'!I158</f>
        <v/>
      </c>
      <c r="E894" s="33">
        <f>'M3 - Functional Beverage'!J158</f>
        <v/>
      </c>
      <c r="F894" s="31">
        <f>'M3 - Functional Beverage'!K158</f>
        <v/>
      </c>
      <c r="G894" s="30">
        <f>'M3 - Functional Beverage'!F158</f>
        <v/>
      </c>
      <c r="H894" s="31">
        <f>IF(AND(ISNUMBER('M3 - Functional Beverage'!F158),ISNUMBER('M3 - Functional Beverage'!K158)),'M3 - Functional Beverage'!F158-'M3 - Functional Beverage'!K158,"")</f>
        <v/>
      </c>
      <c r="I894" s="15" t="inlineStr">
        <is>
          <t>S&amp;S availability/depth vary by listing and time - confirm live.</t>
        </is>
      </c>
    </row>
    <row r="895" ht="26" customHeight="1">
      <c r="A895" s="15" t="inlineStr">
        <is>
          <t>Mayawell</t>
        </is>
      </c>
      <c r="B895" s="15" t="inlineStr">
        <is>
          <t>Mayawell Prebiotic Soda | Mango Chili | 8-pack 355mL</t>
        </is>
      </c>
      <c r="C895" s="15" t="inlineStr">
        <is>
          <t>3) Functional beverage (still/sparkling)</t>
        </is>
      </c>
      <c r="D895" s="32">
        <f>'M3 - Functional Beverage'!I159</f>
        <v/>
      </c>
      <c r="E895" s="33">
        <f>'M3 - Functional Beverage'!J159</f>
        <v/>
      </c>
      <c r="F895" s="31">
        <f>'M3 - Functional Beverage'!K159</f>
        <v/>
      </c>
      <c r="G895" s="30">
        <f>'M3 - Functional Beverage'!F159</f>
        <v/>
      </c>
      <c r="H895" s="31">
        <f>IF(AND(ISNUMBER('M3 - Functional Beverage'!F159),ISNUMBER('M3 - Functional Beverage'!K159)),'M3 - Functional Beverage'!F159-'M3 - Functional Beverage'!K159,"")</f>
        <v/>
      </c>
      <c r="I895" s="15" t="inlineStr">
        <is>
          <t>S&amp;S availability/depth vary by listing and time - confirm live.</t>
        </is>
      </c>
    </row>
    <row r="896" ht="26" customHeight="1">
      <c r="A896" s="15" t="inlineStr">
        <is>
          <t>Mayawell</t>
        </is>
      </c>
      <c r="B896" s="15" t="inlineStr">
        <is>
          <t>Mayawell Prebiotic Soda | Mango Chili | 12-pack 355mL</t>
        </is>
      </c>
      <c r="C896" s="15" t="inlineStr">
        <is>
          <t>3) Functional beverage (still/sparkling)</t>
        </is>
      </c>
      <c r="D896" s="32">
        <f>'M3 - Functional Beverage'!I160</f>
        <v/>
      </c>
      <c r="E896" s="33">
        <f>'M3 - Functional Beverage'!J160</f>
        <v/>
      </c>
      <c r="F896" s="31">
        <f>'M3 - Functional Beverage'!K160</f>
        <v/>
      </c>
      <c r="G896" s="30">
        <f>'M3 - Functional Beverage'!F160</f>
        <v/>
      </c>
      <c r="H896" s="31">
        <f>IF(AND(ISNUMBER('M3 - Functional Beverage'!F160),ISNUMBER('M3 - Functional Beverage'!K160)),'M3 - Functional Beverage'!F160-'M3 - Functional Beverage'!K160,"")</f>
        <v/>
      </c>
      <c r="I896" s="15" t="inlineStr">
        <is>
          <t>S&amp;S availability/depth vary by listing and time - confirm live.</t>
        </is>
      </c>
    </row>
    <row r="897" ht="26" customHeight="1">
      <c r="A897" s="15" t="inlineStr">
        <is>
          <t>Mayawell</t>
        </is>
      </c>
      <c r="B897" s="15" t="inlineStr">
        <is>
          <t>Mayawell Prebiotic Soda | Mango Chili | 15-pack 355mL</t>
        </is>
      </c>
      <c r="C897" s="15" t="inlineStr">
        <is>
          <t>3) Functional beverage (still/sparkling)</t>
        </is>
      </c>
      <c r="D897" s="32">
        <f>'M3 - Functional Beverage'!I161</f>
        <v/>
      </c>
      <c r="E897" s="33">
        <f>'M3 - Functional Beverage'!J161</f>
        <v/>
      </c>
      <c r="F897" s="31">
        <f>'M3 - Functional Beverage'!K161</f>
        <v/>
      </c>
      <c r="G897" s="30">
        <f>'M3 - Functional Beverage'!F161</f>
        <v/>
      </c>
      <c r="H897" s="31">
        <f>IF(AND(ISNUMBER('M3 - Functional Beverage'!F161),ISNUMBER('M3 - Functional Beverage'!K161)),'M3 - Functional Beverage'!F161-'M3 - Functional Beverage'!K161,"")</f>
        <v/>
      </c>
      <c r="I897" s="15" t="inlineStr">
        <is>
          <t>S&amp;S availability/depth vary by listing and time - confirm live.</t>
        </is>
      </c>
    </row>
    <row r="898" ht="26" customHeight="1">
      <c r="A898" s="15" t="inlineStr">
        <is>
          <t>Mayawell</t>
        </is>
      </c>
      <c r="B898" s="15" t="inlineStr">
        <is>
          <t>Mayawell Prebiotic Soda | Mango Chili | 18-pack 355mL</t>
        </is>
      </c>
      <c r="C898" s="15" t="inlineStr">
        <is>
          <t>3) Functional beverage (still/sparkling)</t>
        </is>
      </c>
      <c r="D898" s="32">
        <f>'M3 - Functional Beverage'!I162</f>
        <v/>
      </c>
      <c r="E898" s="33">
        <f>'M3 - Functional Beverage'!J162</f>
        <v/>
      </c>
      <c r="F898" s="31">
        <f>'M3 - Functional Beverage'!K162</f>
        <v/>
      </c>
      <c r="G898" s="30">
        <f>'M3 - Functional Beverage'!F162</f>
        <v/>
      </c>
      <c r="H898" s="31">
        <f>IF(AND(ISNUMBER('M3 - Functional Beverage'!F162),ISNUMBER('M3 - Functional Beverage'!K162)),'M3 - Functional Beverage'!F162-'M3 - Functional Beverage'!K162,"")</f>
        <v/>
      </c>
      <c r="I898" s="15" t="inlineStr">
        <is>
          <t>S&amp;S availability/depth vary by listing and time - confirm live.</t>
        </is>
      </c>
    </row>
    <row r="899" ht="26" customHeight="1">
      <c r="A899" s="15" t="inlineStr">
        <is>
          <t>Mayawell</t>
        </is>
      </c>
      <c r="B899" s="15" t="inlineStr">
        <is>
          <t>Mayawell Prebiotic Soda | Mango Chili | 24-pack 355mL</t>
        </is>
      </c>
      <c r="C899" s="15" t="inlineStr">
        <is>
          <t>3) Functional beverage (still/sparkling)</t>
        </is>
      </c>
      <c r="D899" s="32">
        <f>'M3 - Functional Beverage'!I163</f>
        <v/>
      </c>
      <c r="E899" s="33">
        <f>'M3 - Functional Beverage'!J163</f>
        <v/>
      </c>
      <c r="F899" s="31">
        <f>'M3 - Functional Beverage'!K163</f>
        <v/>
      </c>
      <c r="G899" s="30">
        <f>'M3 - Functional Beverage'!F163</f>
        <v/>
      </c>
      <c r="H899" s="31">
        <f>IF(AND(ISNUMBER('M3 - Functional Beverage'!F163),ISNUMBER('M3 - Functional Beverage'!K163)),'M3 - Functional Beverage'!F163-'M3 - Functional Beverage'!K163,"")</f>
        <v/>
      </c>
      <c r="I899" s="15" t="inlineStr">
        <is>
          <t>S&amp;S availability/depth vary by listing and time - confirm live.</t>
        </is>
      </c>
    </row>
    <row r="900" ht="26" customHeight="1">
      <c r="A900" s="15" t="inlineStr">
        <is>
          <t>Mayawell</t>
        </is>
      </c>
      <c r="B900" s="15" t="inlineStr">
        <is>
          <t>Mayawell Prebiotic Soda | Grapefruit Jalapeno | single 355mL</t>
        </is>
      </c>
      <c r="C900" s="15" t="inlineStr">
        <is>
          <t>3) Functional beverage (still/sparkling)</t>
        </is>
      </c>
      <c r="D900" s="32">
        <f>'M3 - Functional Beverage'!I164</f>
        <v/>
      </c>
      <c r="E900" s="33">
        <f>'M3 - Functional Beverage'!J164</f>
        <v/>
      </c>
      <c r="F900" s="31">
        <f>'M3 - Functional Beverage'!K164</f>
        <v/>
      </c>
      <c r="G900" s="30">
        <f>'M3 - Functional Beverage'!F164</f>
        <v/>
      </c>
      <c r="H900" s="31">
        <f>IF(AND(ISNUMBER('M3 - Functional Beverage'!F164),ISNUMBER('M3 - Functional Beverage'!K164)),'M3 - Functional Beverage'!F164-'M3 - Functional Beverage'!K164,"")</f>
        <v/>
      </c>
      <c r="I900" s="15" t="inlineStr">
        <is>
          <t>S&amp;S availability/depth vary by listing and time - confirm live.</t>
        </is>
      </c>
    </row>
    <row r="901" ht="26" customHeight="1">
      <c r="A901" s="15" t="inlineStr">
        <is>
          <t>Mayawell</t>
        </is>
      </c>
      <c r="B901" s="15" t="inlineStr">
        <is>
          <t>Mayawell Prebiotic Soda | Grapefruit Jalapeno | 8-pack 355mL</t>
        </is>
      </c>
      <c r="C901" s="15" t="inlineStr">
        <is>
          <t>3) Functional beverage (still/sparkling)</t>
        </is>
      </c>
      <c r="D901" s="32">
        <f>'M3 - Functional Beverage'!I165</f>
        <v/>
      </c>
      <c r="E901" s="33">
        <f>'M3 - Functional Beverage'!J165</f>
        <v/>
      </c>
      <c r="F901" s="31">
        <f>'M3 - Functional Beverage'!K165</f>
        <v/>
      </c>
      <c r="G901" s="30">
        <f>'M3 - Functional Beverage'!F165</f>
        <v/>
      </c>
      <c r="H901" s="31">
        <f>IF(AND(ISNUMBER('M3 - Functional Beverage'!F165),ISNUMBER('M3 - Functional Beverage'!K165)),'M3 - Functional Beverage'!F165-'M3 - Functional Beverage'!K165,"")</f>
        <v/>
      </c>
      <c r="I901" s="15" t="inlineStr">
        <is>
          <t>S&amp;S availability/depth vary by listing and time - confirm live.</t>
        </is>
      </c>
    </row>
    <row r="902" ht="26" customHeight="1">
      <c r="A902" s="15" t="inlineStr">
        <is>
          <t>Mayawell</t>
        </is>
      </c>
      <c r="B902" s="15" t="inlineStr">
        <is>
          <t>Mayawell Prebiotic Soda | Grapefruit Jalapeno | 12-pack 355mL</t>
        </is>
      </c>
      <c r="C902" s="15" t="inlineStr">
        <is>
          <t>3) Functional beverage (still/sparkling)</t>
        </is>
      </c>
      <c r="D902" s="32">
        <f>'M3 - Functional Beverage'!I166</f>
        <v/>
      </c>
      <c r="E902" s="33">
        <f>'M3 - Functional Beverage'!J166</f>
        <v/>
      </c>
      <c r="F902" s="31">
        <f>'M3 - Functional Beverage'!K166</f>
        <v/>
      </c>
      <c r="G902" s="30">
        <f>'M3 - Functional Beverage'!F166</f>
        <v/>
      </c>
      <c r="H902" s="31">
        <f>IF(AND(ISNUMBER('M3 - Functional Beverage'!F166),ISNUMBER('M3 - Functional Beverage'!K166)),'M3 - Functional Beverage'!F166-'M3 - Functional Beverage'!K166,"")</f>
        <v/>
      </c>
      <c r="I902" s="15" t="inlineStr">
        <is>
          <t>S&amp;S availability/depth vary by listing and time - confirm live.</t>
        </is>
      </c>
    </row>
    <row r="903" ht="26" customHeight="1">
      <c r="A903" s="15" t="inlineStr">
        <is>
          <t>Mayawell</t>
        </is>
      </c>
      <c r="B903" s="15" t="inlineStr">
        <is>
          <t>Mayawell Prebiotic Soda | Grapefruit Jalapeno | 15-pack 355mL</t>
        </is>
      </c>
      <c r="C903" s="15" t="inlineStr">
        <is>
          <t>3) Functional beverage (still/sparkling)</t>
        </is>
      </c>
      <c r="D903" s="32">
        <f>'M3 - Functional Beverage'!I167</f>
        <v/>
      </c>
      <c r="E903" s="33">
        <f>'M3 - Functional Beverage'!J167</f>
        <v/>
      </c>
      <c r="F903" s="31">
        <f>'M3 - Functional Beverage'!K167</f>
        <v/>
      </c>
      <c r="G903" s="30">
        <f>'M3 - Functional Beverage'!F167</f>
        <v/>
      </c>
      <c r="H903" s="31">
        <f>IF(AND(ISNUMBER('M3 - Functional Beverage'!F167),ISNUMBER('M3 - Functional Beverage'!K167)),'M3 - Functional Beverage'!F167-'M3 - Functional Beverage'!K167,"")</f>
        <v/>
      </c>
      <c r="I903" s="15" t="inlineStr">
        <is>
          <t>S&amp;S availability/depth vary by listing and time - confirm live.</t>
        </is>
      </c>
    </row>
    <row r="904" ht="26" customHeight="1">
      <c r="A904" s="15" t="inlineStr">
        <is>
          <t>Mayawell</t>
        </is>
      </c>
      <c r="B904" s="15" t="inlineStr">
        <is>
          <t>Mayawell Prebiotic Soda | Grapefruit Jalapeno | 18-pack 355mL</t>
        </is>
      </c>
      <c r="C904" s="15" t="inlineStr">
        <is>
          <t>3) Functional beverage (still/sparkling)</t>
        </is>
      </c>
      <c r="D904" s="32">
        <f>'M3 - Functional Beverage'!I168</f>
        <v/>
      </c>
      <c r="E904" s="33">
        <f>'M3 - Functional Beverage'!J168</f>
        <v/>
      </c>
      <c r="F904" s="31">
        <f>'M3 - Functional Beverage'!K168</f>
        <v/>
      </c>
      <c r="G904" s="30">
        <f>'M3 - Functional Beverage'!F168</f>
        <v/>
      </c>
      <c r="H904" s="31">
        <f>IF(AND(ISNUMBER('M3 - Functional Beverage'!F168),ISNUMBER('M3 - Functional Beverage'!K168)),'M3 - Functional Beverage'!F168-'M3 - Functional Beverage'!K168,"")</f>
        <v/>
      </c>
      <c r="I904" s="15" t="inlineStr">
        <is>
          <t>S&amp;S availability/depth vary by listing and time - confirm live.</t>
        </is>
      </c>
    </row>
    <row r="905" ht="26" customHeight="1">
      <c r="A905" s="15" t="inlineStr">
        <is>
          <t>Mayawell</t>
        </is>
      </c>
      <c r="B905" s="15" t="inlineStr">
        <is>
          <t>Mayawell Prebiotic Soda | Grapefruit Jalapeno | 24-pack 355mL</t>
        </is>
      </c>
      <c r="C905" s="15" t="inlineStr">
        <is>
          <t>3) Functional beverage (still/sparkling)</t>
        </is>
      </c>
      <c r="D905" s="32">
        <f>'M3 - Functional Beverage'!I169</f>
        <v/>
      </c>
      <c r="E905" s="33">
        <f>'M3 - Functional Beverage'!J169</f>
        <v/>
      </c>
      <c r="F905" s="31">
        <f>'M3 - Functional Beverage'!K169</f>
        <v/>
      </c>
      <c r="G905" s="30">
        <f>'M3 - Functional Beverage'!F169</f>
        <v/>
      </c>
      <c r="H905" s="31">
        <f>IF(AND(ISNUMBER('M3 - Functional Beverage'!F169),ISNUMBER('M3 - Functional Beverage'!K169)),'M3 - Functional Beverage'!F169-'M3 - Functional Beverage'!K169,"")</f>
        <v/>
      </c>
      <c r="I905" s="15" t="inlineStr">
        <is>
          <t>S&amp;S availability/depth vary by listing and time - confirm live.</t>
        </is>
      </c>
    </row>
    <row r="906" ht="26" customHeight="1">
      <c r="A906" s="15" t="inlineStr">
        <is>
          <t>De La Calle</t>
        </is>
      </c>
      <c r="B906" s="15" t="inlineStr">
        <is>
          <t>De La Calle Tepache | Tamarindo | single 355mL</t>
        </is>
      </c>
      <c r="C906" s="15" t="inlineStr">
        <is>
          <t>3) Functional beverage (still/sparkling)</t>
        </is>
      </c>
      <c r="D906" s="32">
        <f>'M3 - Functional Beverage'!I170</f>
        <v/>
      </c>
      <c r="E906" s="33">
        <f>'M3 - Functional Beverage'!J170</f>
        <v/>
      </c>
      <c r="F906" s="31">
        <f>'M3 - Functional Beverage'!K170</f>
        <v/>
      </c>
      <c r="G906" s="30">
        <f>'M3 - Functional Beverage'!F170</f>
        <v/>
      </c>
      <c r="H906" s="31">
        <f>IF(AND(ISNUMBER('M3 - Functional Beverage'!F170),ISNUMBER('M3 - Functional Beverage'!K170)),'M3 - Functional Beverage'!F170-'M3 - Functional Beverage'!K170,"")</f>
        <v/>
      </c>
      <c r="I906" s="15" t="inlineStr">
        <is>
          <t>S&amp;S availability/depth vary by listing and time - confirm live.</t>
        </is>
      </c>
    </row>
    <row r="907" ht="26" customHeight="1">
      <c r="A907" s="15" t="inlineStr">
        <is>
          <t>De La Calle</t>
        </is>
      </c>
      <c r="B907" s="15" t="inlineStr">
        <is>
          <t>De La Calle Tepache | Tamarindo | 8-pack 355mL</t>
        </is>
      </c>
      <c r="C907" s="15" t="inlineStr">
        <is>
          <t>3) Functional beverage (still/sparkling)</t>
        </is>
      </c>
      <c r="D907" s="32">
        <f>'M3 - Functional Beverage'!I171</f>
        <v/>
      </c>
      <c r="E907" s="33">
        <f>'M3 - Functional Beverage'!J171</f>
        <v/>
      </c>
      <c r="F907" s="31">
        <f>'M3 - Functional Beverage'!K171</f>
        <v/>
      </c>
      <c r="G907" s="30">
        <f>'M3 - Functional Beverage'!F171</f>
        <v/>
      </c>
      <c r="H907" s="31">
        <f>IF(AND(ISNUMBER('M3 - Functional Beverage'!F171),ISNUMBER('M3 - Functional Beverage'!K171)),'M3 - Functional Beverage'!F171-'M3 - Functional Beverage'!K171,"")</f>
        <v/>
      </c>
      <c r="I907" s="15" t="inlineStr">
        <is>
          <t>S&amp;S availability/depth vary by listing and time - confirm live.</t>
        </is>
      </c>
    </row>
    <row r="908" ht="26" customHeight="1">
      <c r="A908" s="15" t="inlineStr">
        <is>
          <t>De La Calle</t>
        </is>
      </c>
      <c r="B908" s="15" t="inlineStr">
        <is>
          <t>De La Calle Tepache | Tamarindo | 12-pack 355mL</t>
        </is>
      </c>
      <c r="C908" s="15" t="inlineStr">
        <is>
          <t>3) Functional beverage (still/sparkling)</t>
        </is>
      </c>
      <c r="D908" s="32">
        <f>'M3 - Functional Beverage'!I172</f>
        <v/>
      </c>
      <c r="E908" s="33">
        <f>'M3 - Functional Beverage'!J172</f>
        <v/>
      </c>
      <c r="F908" s="31">
        <f>'M3 - Functional Beverage'!K172</f>
        <v/>
      </c>
      <c r="G908" s="30">
        <f>'M3 - Functional Beverage'!F172</f>
        <v/>
      </c>
      <c r="H908" s="31">
        <f>IF(AND(ISNUMBER('M3 - Functional Beverage'!F172),ISNUMBER('M3 - Functional Beverage'!K172)),'M3 - Functional Beverage'!F172-'M3 - Functional Beverage'!K172,"")</f>
        <v/>
      </c>
      <c r="I908" s="15" t="inlineStr">
        <is>
          <t>S&amp;S availability/depth vary by listing and time - confirm live.</t>
        </is>
      </c>
    </row>
    <row r="909" ht="26" customHeight="1">
      <c r="A909" s="15" t="inlineStr">
        <is>
          <t>De La Calle</t>
        </is>
      </c>
      <c r="B909" s="15" t="inlineStr">
        <is>
          <t>De La Calle Tepache | Tamarindo | 15-pack 355mL</t>
        </is>
      </c>
      <c r="C909" s="15" t="inlineStr">
        <is>
          <t>3) Functional beverage (still/sparkling)</t>
        </is>
      </c>
      <c r="D909" s="32">
        <f>'M3 - Functional Beverage'!I173</f>
        <v/>
      </c>
      <c r="E909" s="33">
        <f>'M3 - Functional Beverage'!J173</f>
        <v/>
      </c>
      <c r="F909" s="31">
        <f>'M3 - Functional Beverage'!K173</f>
        <v/>
      </c>
      <c r="G909" s="30">
        <f>'M3 - Functional Beverage'!F173</f>
        <v/>
      </c>
      <c r="H909" s="31">
        <f>IF(AND(ISNUMBER('M3 - Functional Beverage'!F173),ISNUMBER('M3 - Functional Beverage'!K173)),'M3 - Functional Beverage'!F173-'M3 - Functional Beverage'!K173,"")</f>
        <v/>
      </c>
      <c r="I909" s="15" t="inlineStr">
        <is>
          <t>S&amp;S availability/depth vary by listing and time - confirm live.</t>
        </is>
      </c>
    </row>
    <row r="910" ht="26" customHeight="1">
      <c r="A910" s="15" t="inlineStr">
        <is>
          <t>De La Calle</t>
        </is>
      </c>
      <c r="B910" s="15" t="inlineStr">
        <is>
          <t>De La Calle Tepache | Tamarindo | 18-pack 355mL</t>
        </is>
      </c>
      <c r="C910" s="15" t="inlineStr">
        <is>
          <t>3) Functional beverage (still/sparkling)</t>
        </is>
      </c>
      <c r="D910" s="32">
        <f>'M3 - Functional Beverage'!I174</f>
        <v/>
      </c>
      <c r="E910" s="33">
        <f>'M3 - Functional Beverage'!J174</f>
        <v/>
      </c>
      <c r="F910" s="31">
        <f>'M3 - Functional Beverage'!K174</f>
        <v/>
      </c>
      <c r="G910" s="30">
        <f>'M3 - Functional Beverage'!F174</f>
        <v/>
      </c>
      <c r="H910" s="31">
        <f>IF(AND(ISNUMBER('M3 - Functional Beverage'!F174),ISNUMBER('M3 - Functional Beverage'!K174)),'M3 - Functional Beverage'!F174-'M3 - Functional Beverage'!K174,"")</f>
        <v/>
      </c>
      <c r="I910" s="15" t="inlineStr">
        <is>
          <t>S&amp;S availability/depth vary by listing and time - confirm live.</t>
        </is>
      </c>
    </row>
    <row r="911" ht="26" customHeight="1">
      <c r="A911" s="15" t="inlineStr">
        <is>
          <t>De La Calle</t>
        </is>
      </c>
      <c r="B911" s="15" t="inlineStr">
        <is>
          <t>De La Calle Tepache | Tamarindo | 24-pack 355mL</t>
        </is>
      </c>
      <c r="C911" s="15" t="inlineStr">
        <is>
          <t>3) Functional beverage (still/sparkling)</t>
        </is>
      </c>
      <c r="D911" s="32">
        <f>'M3 - Functional Beverage'!I175</f>
        <v/>
      </c>
      <c r="E911" s="33">
        <f>'M3 - Functional Beverage'!J175</f>
        <v/>
      </c>
      <c r="F911" s="31">
        <f>'M3 - Functional Beverage'!K175</f>
        <v/>
      </c>
      <c r="G911" s="30">
        <f>'M3 - Functional Beverage'!F175</f>
        <v/>
      </c>
      <c r="H911" s="31">
        <f>IF(AND(ISNUMBER('M3 - Functional Beverage'!F175),ISNUMBER('M3 - Functional Beverage'!K175)),'M3 - Functional Beverage'!F175-'M3 - Functional Beverage'!K175,"")</f>
        <v/>
      </c>
      <c r="I911" s="15" t="inlineStr">
        <is>
          <t>S&amp;S availability/depth vary by listing and time - confirm live.</t>
        </is>
      </c>
    </row>
    <row r="912" ht="26" customHeight="1">
      <c r="A912" s="15" t="inlineStr">
        <is>
          <t>De La Calle</t>
        </is>
      </c>
      <c r="B912" s="15" t="inlineStr">
        <is>
          <t>De La Calle Tepache | Mango Chili | single 355mL</t>
        </is>
      </c>
      <c r="C912" s="15" t="inlineStr">
        <is>
          <t>3) Functional beverage (still/sparkling)</t>
        </is>
      </c>
      <c r="D912" s="32">
        <f>'M3 - Functional Beverage'!I176</f>
        <v/>
      </c>
      <c r="E912" s="33">
        <f>'M3 - Functional Beverage'!J176</f>
        <v/>
      </c>
      <c r="F912" s="31">
        <f>'M3 - Functional Beverage'!K176</f>
        <v/>
      </c>
      <c r="G912" s="30">
        <f>'M3 - Functional Beverage'!F176</f>
        <v/>
      </c>
      <c r="H912" s="31">
        <f>IF(AND(ISNUMBER('M3 - Functional Beverage'!F176),ISNUMBER('M3 - Functional Beverage'!K176)),'M3 - Functional Beverage'!F176-'M3 - Functional Beverage'!K176,"")</f>
        <v/>
      </c>
      <c r="I912" s="15" t="inlineStr">
        <is>
          <t>S&amp;S availability/depth vary by listing and time - confirm live.</t>
        </is>
      </c>
    </row>
    <row r="913" ht="26" customHeight="1">
      <c r="A913" s="15" t="inlineStr">
        <is>
          <t>De La Calle</t>
        </is>
      </c>
      <c r="B913" s="15" t="inlineStr">
        <is>
          <t>De La Calle Tepache | Mango Chili | 8-pack 355mL</t>
        </is>
      </c>
      <c r="C913" s="15" t="inlineStr">
        <is>
          <t>3) Functional beverage (still/sparkling)</t>
        </is>
      </c>
      <c r="D913" s="32">
        <f>'M3 - Functional Beverage'!I177</f>
        <v/>
      </c>
      <c r="E913" s="33">
        <f>'M3 - Functional Beverage'!J177</f>
        <v/>
      </c>
      <c r="F913" s="31">
        <f>'M3 - Functional Beverage'!K177</f>
        <v/>
      </c>
      <c r="G913" s="30">
        <f>'M3 - Functional Beverage'!F177</f>
        <v/>
      </c>
      <c r="H913" s="31">
        <f>IF(AND(ISNUMBER('M3 - Functional Beverage'!F177),ISNUMBER('M3 - Functional Beverage'!K177)),'M3 - Functional Beverage'!F177-'M3 - Functional Beverage'!K177,"")</f>
        <v/>
      </c>
      <c r="I913" s="15" t="inlineStr">
        <is>
          <t>S&amp;S availability/depth vary by listing and time - confirm live.</t>
        </is>
      </c>
    </row>
    <row r="914" ht="26" customHeight="1">
      <c r="A914" s="15" t="inlineStr">
        <is>
          <t>De La Calle</t>
        </is>
      </c>
      <c r="B914" s="15" t="inlineStr">
        <is>
          <t>De La Calle Tepache | Mango Chili | 12-pack 355mL</t>
        </is>
      </c>
      <c r="C914" s="15" t="inlineStr">
        <is>
          <t>3) Functional beverage (still/sparkling)</t>
        </is>
      </c>
      <c r="D914" s="32">
        <f>'M3 - Functional Beverage'!I178</f>
        <v/>
      </c>
      <c r="E914" s="33">
        <f>'M3 - Functional Beverage'!J178</f>
        <v/>
      </c>
      <c r="F914" s="31">
        <f>'M3 - Functional Beverage'!K178</f>
        <v/>
      </c>
      <c r="G914" s="30">
        <f>'M3 - Functional Beverage'!F178</f>
        <v/>
      </c>
      <c r="H914" s="31">
        <f>IF(AND(ISNUMBER('M3 - Functional Beverage'!F178),ISNUMBER('M3 - Functional Beverage'!K178)),'M3 - Functional Beverage'!F178-'M3 - Functional Beverage'!K178,"")</f>
        <v/>
      </c>
      <c r="I914" s="15" t="inlineStr">
        <is>
          <t>S&amp;S availability/depth vary by listing and time - confirm live.</t>
        </is>
      </c>
    </row>
    <row r="915" ht="26" customHeight="1">
      <c r="A915" s="15" t="inlineStr">
        <is>
          <t>De La Calle</t>
        </is>
      </c>
      <c r="B915" s="15" t="inlineStr">
        <is>
          <t>De La Calle Tepache | Mango Chili | 15-pack 355mL</t>
        </is>
      </c>
      <c r="C915" s="15" t="inlineStr">
        <is>
          <t>3) Functional beverage (still/sparkling)</t>
        </is>
      </c>
      <c r="D915" s="32">
        <f>'M3 - Functional Beverage'!I179</f>
        <v/>
      </c>
      <c r="E915" s="33">
        <f>'M3 - Functional Beverage'!J179</f>
        <v/>
      </c>
      <c r="F915" s="31">
        <f>'M3 - Functional Beverage'!K179</f>
        <v/>
      </c>
      <c r="G915" s="30">
        <f>'M3 - Functional Beverage'!F179</f>
        <v/>
      </c>
      <c r="H915" s="31">
        <f>IF(AND(ISNUMBER('M3 - Functional Beverage'!F179),ISNUMBER('M3 - Functional Beverage'!K179)),'M3 - Functional Beverage'!F179-'M3 - Functional Beverage'!K179,"")</f>
        <v/>
      </c>
      <c r="I915" s="15" t="inlineStr">
        <is>
          <t>S&amp;S availability/depth vary by listing and time - confirm live.</t>
        </is>
      </c>
    </row>
    <row r="916" ht="26" customHeight="1">
      <c r="A916" s="15" t="inlineStr">
        <is>
          <t>De La Calle</t>
        </is>
      </c>
      <c r="B916" s="15" t="inlineStr">
        <is>
          <t>De La Calle Tepache | Mango Chili | 18-pack 355mL</t>
        </is>
      </c>
      <c r="C916" s="15" t="inlineStr">
        <is>
          <t>3) Functional beverage (still/sparkling)</t>
        </is>
      </c>
      <c r="D916" s="32">
        <f>'M3 - Functional Beverage'!I180</f>
        <v/>
      </c>
      <c r="E916" s="33">
        <f>'M3 - Functional Beverage'!J180</f>
        <v/>
      </c>
      <c r="F916" s="31">
        <f>'M3 - Functional Beverage'!K180</f>
        <v/>
      </c>
      <c r="G916" s="30">
        <f>'M3 - Functional Beverage'!F180</f>
        <v/>
      </c>
      <c r="H916" s="31">
        <f>IF(AND(ISNUMBER('M3 - Functional Beverage'!F180),ISNUMBER('M3 - Functional Beverage'!K180)),'M3 - Functional Beverage'!F180-'M3 - Functional Beverage'!K180,"")</f>
        <v/>
      </c>
      <c r="I916" s="15" t="inlineStr">
        <is>
          <t>S&amp;S availability/depth vary by listing and time - confirm live.</t>
        </is>
      </c>
    </row>
    <row r="917" ht="26" customHeight="1">
      <c r="A917" s="15" t="inlineStr">
        <is>
          <t>De La Calle</t>
        </is>
      </c>
      <c r="B917" s="15" t="inlineStr">
        <is>
          <t>De La Calle Tepache | Mango Chili | 24-pack 355mL</t>
        </is>
      </c>
      <c r="C917" s="15" t="inlineStr">
        <is>
          <t>3) Functional beverage (still/sparkling)</t>
        </is>
      </c>
      <c r="D917" s="32">
        <f>'M3 - Functional Beverage'!I181</f>
        <v/>
      </c>
      <c r="E917" s="33">
        <f>'M3 - Functional Beverage'!J181</f>
        <v/>
      </c>
      <c r="F917" s="31">
        <f>'M3 - Functional Beverage'!K181</f>
        <v/>
      </c>
      <c r="G917" s="30">
        <f>'M3 - Functional Beverage'!F181</f>
        <v/>
      </c>
      <c r="H917" s="31">
        <f>IF(AND(ISNUMBER('M3 - Functional Beverage'!F181),ISNUMBER('M3 - Functional Beverage'!K181)),'M3 - Functional Beverage'!F181-'M3 - Functional Beverage'!K181,"")</f>
        <v/>
      </c>
      <c r="I917" s="15" t="inlineStr">
        <is>
          <t>S&amp;S availability/depth vary by listing and time - confirm live.</t>
        </is>
      </c>
    </row>
    <row r="918" ht="26" customHeight="1">
      <c r="A918" s="15" t="inlineStr">
        <is>
          <t>De La Calle</t>
        </is>
      </c>
      <c r="B918" s="15" t="inlineStr">
        <is>
          <t>De La Calle Tepache | Original | single 355mL</t>
        </is>
      </c>
      <c r="C918" s="15" t="inlineStr">
        <is>
          <t>3) Functional beverage (still/sparkling)</t>
        </is>
      </c>
      <c r="D918" s="32">
        <f>'M3 - Functional Beverage'!I182</f>
        <v/>
      </c>
      <c r="E918" s="33">
        <f>'M3 - Functional Beverage'!J182</f>
        <v/>
      </c>
      <c r="F918" s="31">
        <f>'M3 - Functional Beverage'!K182</f>
        <v/>
      </c>
      <c r="G918" s="30">
        <f>'M3 - Functional Beverage'!F182</f>
        <v/>
      </c>
      <c r="H918" s="31">
        <f>IF(AND(ISNUMBER('M3 - Functional Beverage'!F182),ISNUMBER('M3 - Functional Beverage'!K182)),'M3 - Functional Beverage'!F182-'M3 - Functional Beverage'!K182,"")</f>
        <v/>
      </c>
      <c r="I918" s="15" t="inlineStr">
        <is>
          <t>S&amp;S availability/depth vary by listing and time - confirm live.</t>
        </is>
      </c>
    </row>
    <row r="919" ht="26" customHeight="1">
      <c r="A919" s="15" t="inlineStr">
        <is>
          <t>De La Calle</t>
        </is>
      </c>
      <c r="B919" s="15" t="inlineStr">
        <is>
          <t>De La Calle Tepache | Original | 8-pack 355mL</t>
        </is>
      </c>
      <c r="C919" s="15" t="inlineStr">
        <is>
          <t>3) Functional beverage (still/sparkling)</t>
        </is>
      </c>
      <c r="D919" s="32">
        <f>'M3 - Functional Beverage'!I183</f>
        <v/>
      </c>
      <c r="E919" s="33">
        <f>'M3 - Functional Beverage'!J183</f>
        <v/>
      </c>
      <c r="F919" s="31">
        <f>'M3 - Functional Beverage'!K183</f>
        <v/>
      </c>
      <c r="G919" s="30">
        <f>'M3 - Functional Beverage'!F183</f>
        <v/>
      </c>
      <c r="H919" s="31">
        <f>IF(AND(ISNUMBER('M3 - Functional Beverage'!F183),ISNUMBER('M3 - Functional Beverage'!K183)),'M3 - Functional Beverage'!F183-'M3 - Functional Beverage'!K183,"")</f>
        <v/>
      </c>
      <c r="I919" s="15" t="inlineStr">
        <is>
          <t>S&amp;S availability/depth vary by listing and time - confirm live.</t>
        </is>
      </c>
    </row>
    <row r="920" ht="26" customHeight="1">
      <c r="A920" s="15" t="inlineStr">
        <is>
          <t>De La Calle</t>
        </is>
      </c>
      <c r="B920" s="15" t="inlineStr">
        <is>
          <t>De La Calle Tepache | Original | 12-pack 355mL</t>
        </is>
      </c>
      <c r="C920" s="15" t="inlineStr">
        <is>
          <t>3) Functional beverage (still/sparkling)</t>
        </is>
      </c>
      <c r="D920" s="32">
        <f>'M3 - Functional Beverage'!I184</f>
        <v/>
      </c>
      <c r="E920" s="33">
        <f>'M3 - Functional Beverage'!J184</f>
        <v/>
      </c>
      <c r="F920" s="31">
        <f>'M3 - Functional Beverage'!K184</f>
        <v/>
      </c>
      <c r="G920" s="30">
        <f>'M3 - Functional Beverage'!F184</f>
        <v/>
      </c>
      <c r="H920" s="31">
        <f>IF(AND(ISNUMBER('M3 - Functional Beverage'!F184),ISNUMBER('M3 - Functional Beverage'!K184)),'M3 - Functional Beverage'!F184-'M3 - Functional Beverage'!K184,"")</f>
        <v/>
      </c>
      <c r="I920" s="15" t="inlineStr">
        <is>
          <t>S&amp;S availability/depth vary by listing and time - confirm live.</t>
        </is>
      </c>
    </row>
    <row r="921" ht="26" customHeight="1">
      <c r="A921" s="15" t="inlineStr">
        <is>
          <t>De La Calle</t>
        </is>
      </c>
      <c r="B921" s="15" t="inlineStr">
        <is>
          <t>De La Calle Tepache | Original | 15-pack 355mL</t>
        </is>
      </c>
      <c r="C921" s="15" t="inlineStr">
        <is>
          <t>3) Functional beverage (still/sparkling)</t>
        </is>
      </c>
      <c r="D921" s="32">
        <f>'M3 - Functional Beverage'!I185</f>
        <v/>
      </c>
      <c r="E921" s="33">
        <f>'M3 - Functional Beverage'!J185</f>
        <v/>
      </c>
      <c r="F921" s="31">
        <f>'M3 - Functional Beverage'!K185</f>
        <v/>
      </c>
      <c r="G921" s="30">
        <f>'M3 - Functional Beverage'!F185</f>
        <v/>
      </c>
      <c r="H921" s="31">
        <f>IF(AND(ISNUMBER('M3 - Functional Beverage'!F185),ISNUMBER('M3 - Functional Beverage'!K185)),'M3 - Functional Beverage'!F185-'M3 - Functional Beverage'!K185,"")</f>
        <v/>
      </c>
      <c r="I921" s="15" t="inlineStr">
        <is>
          <t>S&amp;S availability/depth vary by listing and time - confirm live.</t>
        </is>
      </c>
    </row>
    <row r="922" ht="26" customHeight="1">
      <c r="A922" s="15" t="inlineStr">
        <is>
          <t>De La Calle</t>
        </is>
      </c>
      <c r="B922" s="15" t="inlineStr">
        <is>
          <t>De La Calle Tepache | Original | 18-pack 355mL</t>
        </is>
      </c>
      <c r="C922" s="15" t="inlineStr">
        <is>
          <t>3) Functional beverage (still/sparkling)</t>
        </is>
      </c>
      <c r="D922" s="32">
        <f>'M3 - Functional Beverage'!I186</f>
        <v/>
      </c>
      <c r="E922" s="33">
        <f>'M3 - Functional Beverage'!J186</f>
        <v/>
      </c>
      <c r="F922" s="31">
        <f>'M3 - Functional Beverage'!K186</f>
        <v/>
      </c>
      <c r="G922" s="30">
        <f>'M3 - Functional Beverage'!F186</f>
        <v/>
      </c>
      <c r="H922" s="31">
        <f>IF(AND(ISNUMBER('M3 - Functional Beverage'!F186),ISNUMBER('M3 - Functional Beverage'!K186)),'M3 - Functional Beverage'!F186-'M3 - Functional Beverage'!K186,"")</f>
        <v/>
      </c>
      <c r="I922" s="15" t="inlineStr">
        <is>
          <t>S&amp;S availability/depth vary by listing and time - confirm live.</t>
        </is>
      </c>
    </row>
    <row r="923" ht="26" customHeight="1">
      <c r="A923" s="15" t="inlineStr">
        <is>
          <t>De La Calle</t>
        </is>
      </c>
      <c r="B923" s="15" t="inlineStr">
        <is>
          <t>De La Calle Tepache | Original | 24-pack 355mL</t>
        </is>
      </c>
      <c r="C923" s="15" t="inlineStr">
        <is>
          <t>3) Functional beverage (still/sparkling)</t>
        </is>
      </c>
      <c r="D923" s="32">
        <f>'M3 - Functional Beverage'!I187</f>
        <v/>
      </c>
      <c r="E923" s="33">
        <f>'M3 - Functional Beverage'!J187</f>
        <v/>
      </c>
      <c r="F923" s="31">
        <f>'M3 - Functional Beverage'!K187</f>
        <v/>
      </c>
      <c r="G923" s="30">
        <f>'M3 - Functional Beverage'!F187</f>
        <v/>
      </c>
      <c r="H923" s="31">
        <f>IF(AND(ISNUMBER('M3 - Functional Beverage'!F187),ISNUMBER('M3 - Functional Beverage'!K187)),'M3 - Functional Beverage'!F187-'M3 - Functional Beverage'!K187,"")</f>
        <v/>
      </c>
      <c r="I923" s="15" t="inlineStr">
        <is>
          <t>S&amp;S availability/depth vary by listing and time - confirm live.</t>
        </is>
      </c>
    </row>
    <row r="924" ht="26" customHeight="1">
      <c r="A924" s="15" t="inlineStr">
        <is>
          <t>De La Calle</t>
        </is>
      </c>
      <c r="B924" s="15" t="inlineStr">
        <is>
          <t>De La Calle Tepache | Guava | single 355mL</t>
        </is>
      </c>
      <c r="C924" s="15" t="inlineStr">
        <is>
          <t>3) Functional beverage (still/sparkling)</t>
        </is>
      </c>
      <c r="D924" s="32">
        <f>'M3 - Functional Beverage'!I188</f>
        <v/>
      </c>
      <c r="E924" s="33">
        <f>'M3 - Functional Beverage'!J188</f>
        <v/>
      </c>
      <c r="F924" s="31">
        <f>'M3 - Functional Beverage'!K188</f>
        <v/>
      </c>
      <c r="G924" s="30">
        <f>'M3 - Functional Beverage'!F188</f>
        <v/>
      </c>
      <c r="H924" s="31">
        <f>IF(AND(ISNUMBER('M3 - Functional Beverage'!F188),ISNUMBER('M3 - Functional Beverage'!K188)),'M3 - Functional Beverage'!F188-'M3 - Functional Beverage'!K188,"")</f>
        <v/>
      </c>
      <c r="I924" s="15" t="inlineStr">
        <is>
          <t>S&amp;S availability/depth vary by listing and time - confirm live.</t>
        </is>
      </c>
    </row>
    <row r="925" ht="26" customHeight="1">
      <c r="A925" s="15" t="inlineStr">
        <is>
          <t>De La Calle</t>
        </is>
      </c>
      <c r="B925" s="15" t="inlineStr">
        <is>
          <t>De La Calle Tepache | Guava | 8-pack 355mL</t>
        </is>
      </c>
      <c r="C925" s="15" t="inlineStr">
        <is>
          <t>3) Functional beverage (still/sparkling)</t>
        </is>
      </c>
      <c r="D925" s="32">
        <f>'M3 - Functional Beverage'!I189</f>
        <v/>
      </c>
      <c r="E925" s="33">
        <f>'M3 - Functional Beverage'!J189</f>
        <v/>
      </c>
      <c r="F925" s="31">
        <f>'M3 - Functional Beverage'!K189</f>
        <v/>
      </c>
      <c r="G925" s="30">
        <f>'M3 - Functional Beverage'!F189</f>
        <v/>
      </c>
      <c r="H925" s="31">
        <f>IF(AND(ISNUMBER('M3 - Functional Beverage'!F189),ISNUMBER('M3 - Functional Beverage'!K189)),'M3 - Functional Beverage'!F189-'M3 - Functional Beverage'!K189,"")</f>
        <v/>
      </c>
      <c r="I925" s="15" t="inlineStr">
        <is>
          <t>S&amp;S availability/depth vary by listing and time - confirm live.</t>
        </is>
      </c>
    </row>
    <row r="926" ht="26" customHeight="1">
      <c r="A926" s="15" t="inlineStr">
        <is>
          <t>De La Calle</t>
        </is>
      </c>
      <c r="B926" s="15" t="inlineStr">
        <is>
          <t>De La Calle Tepache | Guava | 12-pack 355mL</t>
        </is>
      </c>
      <c r="C926" s="15" t="inlineStr">
        <is>
          <t>3) Functional beverage (still/sparkling)</t>
        </is>
      </c>
      <c r="D926" s="32">
        <f>'M3 - Functional Beverage'!I190</f>
        <v/>
      </c>
      <c r="E926" s="33">
        <f>'M3 - Functional Beverage'!J190</f>
        <v/>
      </c>
      <c r="F926" s="31">
        <f>'M3 - Functional Beverage'!K190</f>
        <v/>
      </c>
      <c r="G926" s="30">
        <f>'M3 - Functional Beverage'!F190</f>
        <v/>
      </c>
      <c r="H926" s="31">
        <f>IF(AND(ISNUMBER('M3 - Functional Beverage'!F190),ISNUMBER('M3 - Functional Beverage'!K190)),'M3 - Functional Beverage'!F190-'M3 - Functional Beverage'!K190,"")</f>
        <v/>
      </c>
      <c r="I926" s="15" t="inlineStr">
        <is>
          <t>S&amp;S availability/depth vary by listing and time - confirm live.</t>
        </is>
      </c>
    </row>
    <row r="927" ht="26" customHeight="1">
      <c r="A927" s="15" t="inlineStr">
        <is>
          <t>De La Calle</t>
        </is>
      </c>
      <c r="B927" s="15" t="inlineStr">
        <is>
          <t>De La Calle Tepache | Guava | 15-pack 355mL</t>
        </is>
      </c>
      <c r="C927" s="15" t="inlineStr">
        <is>
          <t>3) Functional beverage (still/sparkling)</t>
        </is>
      </c>
      <c r="D927" s="32">
        <f>'M3 - Functional Beverage'!I191</f>
        <v/>
      </c>
      <c r="E927" s="33">
        <f>'M3 - Functional Beverage'!J191</f>
        <v/>
      </c>
      <c r="F927" s="31">
        <f>'M3 - Functional Beverage'!K191</f>
        <v/>
      </c>
      <c r="G927" s="30">
        <f>'M3 - Functional Beverage'!F191</f>
        <v/>
      </c>
      <c r="H927" s="31">
        <f>IF(AND(ISNUMBER('M3 - Functional Beverage'!F191),ISNUMBER('M3 - Functional Beverage'!K191)),'M3 - Functional Beverage'!F191-'M3 - Functional Beverage'!K191,"")</f>
        <v/>
      </c>
      <c r="I927" s="15" t="inlineStr">
        <is>
          <t>S&amp;S availability/depth vary by listing and time - confirm live.</t>
        </is>
      </c>
    </row>
    <row r="928" ht="26" customHeight="1">
      <c r="A928" s="15" t="inlineStr">
        <is>
          <t>De La Calle</t>
        </is>
      </c>
      <c r="B928" s="15" t="inlineStr">
        <is>
          <t>De La Calle Tepache | Guava | 18-pack 355mL</t>
        </is>
      </c>
      <c r="C928" s="15" t="inlineStr">
        <is>
          <t>3) Functional beverage (still/sparkling)</t>
        </is>
      </c>
      <c r="D928" s="32">
        <f>'M3 - Functional Beverage'!I192</f>
        <v/>
      </c>
      <c r="E928" s="33">
        <f>'M3 - Functional Beverage'!J192</f>
        <v/>
      </c>
      <c r="F928" s="31">
        <f>'M3 - Functional Beverage'!K192</f>
        <v/>
      </c>
      <c r="G928" s="30">
        <f>'M3 - Functional Beverage'!F192</f>
        <v/>
      </c>
      <c r="H928" s="31">
        <f>IF(AND(ISNUMBER('M3 - Functional Beverage'!F192),ISNUMBER('M3 - Functional Beverage'!K192)),'M3 - Functional Beverage'!F192-'M3 - Functional Beverage'!K192,"")</f>
        <v/>
      </c>
      <c r="I928" s="15" t="inlineStr">
        <is>
          <t>S&amp;S availability/depth vary by listing and time - confirm live.</t>
        </is>
      </c>
    </row>
    <row r="929" ht="26" customHeight="1">
      <c r="A929" s="15" t="inlineStr">
        <is>
          <t>De La Calle</t>
        </is>
      </c>
      <c r="B929" s="15" t="inlineStr">
        <is>
          <t>De La Calle Tepache | Guava | 24-pack 355mL</t>
        </is>
      </c>
      <c r="C929" s="15" t="inlineStr">
        <is>
          <t>3) Functional beverage (still/sparkling)</t>
        </is>
      </c>
      <c r="D929" s="32">
        <f>'M3 - Functional Beverage'!I193</f>
        <v/>
      </c>
      <c r="E929" s="33">
        <f>'M3 - Functional Beverage'!J193</f>
        <v/>
      </c>
      <c r="F929" s="31">
        <f>'M3 - Functional Beverage'!K193</f>
        <v/>
      </c>
      <c r="G929" s="30">
        <f>'M3 - Functional Beverage'!F193</f>
        <v/>
      </c>
      <c r="H929" s="31">
        <f>IF(AND(ISNUMBER('M3 - Functional Beverage'!F193),ISNUMBER('M3 - Functional Beverage'!K193)),'M3 - Functional Beverage'!F193-'M3 - Functional Beverage'!K193,"")</f>
        <v/>
      </c>
      <c r="I929" s="15" t="inlineStr">
        <is>
          <t>S&amp;S availability/depth vary by listing and time - confirm live.</t>
        </is>
      </c>
    </row>
    <row r="930" ht="26" customHeight="1">
      <c r="A930" s="15" t="inlineStr">
        <is>
          <t>De La Calle</t>
        </is>
      </c>
      <c r="B930" s="15" t="inlineStr">
        <is>
          <t>De La Calle Tepache | Pineapple Spice | single 355mL</t>
        </is>
      </c>
      <c r="C930" s="15" t="inlineStr">
        <is>
          <t>3) Functional beverage (still/sparkling)</t>
        </is>
      </c>
      <c r="D930" s="32">
        <f>'M3 - Functional Beverage'!I194</f>
        <v/>
      </c>
      <c r="E930" s="33">
        <f>'M3 - Functional Beverage'!J194</f>
        <v/>
      </c>
      <c r="F930" s="31">
        <f>'M3 - Functional Beverage'!K194</f>
        <v/>
      </c>
      <c r="G930" s="30">
        <f>'M3 - Functional Beverage'!F194</f>
        <v/>
      </c>
      <c r="H930" s="31">
        <f>IF(AND(ISNUMBER('M3 - Functional Beverage'!F194),ISNUMBER('M3 - Functional Beverage'!K194)),'M3 - Functional Beverage'!F194-'M3 - Functional Beverage'!K194,"")</f>
        <v/>
      </c>
      <c r="I930" s="15" t="inlineStr">
        <is>
          <t>S&amp;S availability/depth vary by listing and time - confirm live.</t>
        </is>
      </c>
    </row>
    <row r="931" ht="26" customHeight="1">
      <c r="A931" s="15" t="inlineStr">
        <is>
          <t>De La Calle</t>
        </is>
      </c>
      <c r="B931" s="15" t="inlineStr">
        <is>
          <t>De La Calle Tepache | Pineapple Spice | 8-pack 355mL</t>
        </is>
      </c>
      <c r="C931" s="15" t="inlineStr">
        <is>
          <t>3) Functional beverage (still/sparkling)</t>
        </is>
      </c>
      <c r="D931" s="32">
        <f>'M3 - Functional Beverage'!I195</f>
        <v/>
      </c>
      <c r="E931" s="33">
        <f>'M3 - Functional Beverage'!J195</f>
        <v/>
      </c>
      <c r="F931" s="31">
        <f>'M3 - Functional Beverage'!K195</f>
        <v/>
      </c>
      <c r="G931" s="30">
        <f>'M3 - Functional Beverage'!F195</f>
        <v/>
      </c>
      <c r="H931" s="31">
        <f>IF(AND(ISNUMBER('M3 - Functional Beverage'!F195),ISNUMBER('M3 - Functional Beverage'!K195)),'M3 - Functional Beverage'!F195-'M3 - Functional Beverage'!K195,"")</f>
        <v/>
      </c>
      <c r="I931" s="15" t="inlineStr">
        <is>
          <t>S&amp;S availability/depth vary by listing and time - confirm live.</t>
        </is>
      </c>
    </row>
    <row r="932" ht="26" customHeight="1">
      <c r="A932" s="15" t="inlineStr">
        <is>
          <t>De La Calle</t>
        </is>
      </c>
      <c r="B932" s="15" t="inlineStr">
        <is>
          <t>De La Calle Tepache | Pineapple Spice | 12-pack 355mL</t>
        </is>
      </c>
      <c r="C932" s="15" t="inlineStr">
        <is>
          <t>3) Functional beverage (still/sparkling)</t>
        </is>
      </c>
      <c r="D932" s="32">
        <f>'M3 - Functional Beverage'!I196</f>
        <v/>
      </c>
      <c r="E932" s="33">
        <f>'M3 - Functional Beverage'!J196</f>
        <v/>
      </c>
      <c r="F932" s="31">
        <f>'M3 - Functional Beverage'!K196</f>
        <v/>
      </c>
      <c r="G932" s="30">
        <f>'M3 - Functional Beverage'!F196</f>
        <v/>
      </c>
      <c r="H932" s="31">
        <f>IF(AND(ISNUMBER('M3 - Functional Beverage'!F196),ISNUMBER('M3 - Functional Beverage'!K196)),'M3 - Functional Beverage'!F196-'M3 - Functional Beverage'!K196,"")</f>
        <v/>
      </c>
      <c r="I932" s="15" t="inlineStr">
        <is>
          <t>S&amp;S availability/depth vary by listing and time - confirm live.</t>
        </is>
      </c>
    </row>
    <row r="933" ht="26" customHeight="1">
      <c r="A933" s="15" t="inlineStr">
        <is>
          <t>De La Calle</t>
        </is>
      </c>
      <c r="B933" s="15" t="inlineStr">
        <is>
          <t>De La Calle Tepache | Pineapple Spice | 15-pack 355mL</t>
        </is>
      </c>
      <c r="C933" s="15" t="inlineStr">
        <is>
          <t>3) Functional beverage (still/sparkling)</t>
        </is>
      </c>
      <c r="D933" s="32">
        <f>'M3 - Functional Beverage'!I197</f>
        <v/>
      </c>
      <c r="E933" s="33">
        <f>'M3 - Functional Beverage'!J197</f>
        <v/>
      </c>
      <c r="F933" s="31">
        <f>'M3 - Functional Beverage'!K197</f>
        <v/>
      </c>
      <c r="G933" s="30">
        <f>'M3 - Functional Beverage'!F197</f>
        <v/>
      </c>
      <c r="H933" s="31">
        <f>IF(AND(ISNUMBER('M3 - Functional Beverage'!F197),ISNUMBER('M3 - Functional Beverage'!K197)),'M3 - Functional Beverage'!F197-'M3 - Functional Beverage'!K197,"")</f>
        <v/>
      </c>
      <c r="I933" s="15" t="inlineStr">
        <is>
          <t>S&amp;S availability/depth vary by listing and time - confirm live.</t>
        </is>
      </c>
    </row>
    <row r="934" ht="26" customHeight="1">
      <c r="A934" s="15" t="inlineStr">
        <is>
          <t>De La Calle</t>
        </is>
      </c>
      <c r="B934" s="15" t="inlineStr">
        <is>
          <t>De La Calle Tepache | Pineapple Spice | 18-pack 355mL</t>
        </is>
      </c>
      <c r="C934" s="15" t="inlineStr">
        <is>
          <t>3) Functional beverage (still/sparkling)</t>
        </is>
      </c>
      <c r="D934" s="32">
        <f>'M3 - Functional Beverage'!I198</f>
        <v/>
      </c>
      <c r="E934" s="33">
        <f>'M3 - Functional Beverage'!J198</f>
        <v/>
      </c>
      <c r="F934" s="31">
        <f>'M3 - Functional Beverage'!K198</f>
        <v/>
      </c>
      <c r="G934" s="30">
        <f>'M3 - Functional Beverage'!F198</f>
        <v/>
      </c>
      <c r="H934" s="31">
        <f>IF(AND(ISNUMBER('M3 - Functional Beverage'!F198),ISNUMBER('M3 - Functional Beverage'!K198)),'M3 - Functional Beverage'!F198-'M3 - Functional Beverage'!K198,"")</f>
        <v/>
      </c>
      <c r="I934" s="15" t="inlineStr">
        <is>
          <t>S&amp;S availability/depth vary by listing and time - confirm live.</t>
        </is>
      </c>
    </row>
    <row r="935" ht="26" customHeight="1">
      <c r="A935" s="15" t="inlineStr">
        <is>
          <t>De La Calle</t>
        </is>
      </c>
      <c r="B935" s="15" t="inlineStr">
        <is>
          <t>De La Calle Tepache | Pineapple Spice | 24-pack 355mL</t>
        </is>
      </c>
      <c r="C935" s="15" t="inlineStr">
        <is>
          <t>3) Functional beverage (still/sparkling)</t>
        </is>
      </c>
      <c r="D935" s="32">
        <f>'M3 - Functional Beverage'!I199</f>
        <v/>
      </c>
      <c r="E935" s="33">
        <f>'M3 - Functional Beverage'!J199</f>
        <v/>
      </c>
      <c r="F935" s="31">
        <f>'M3 - Functional Beverage'!K199</f>
        <v/>
      </c>
      <c r="G935" s="30">
        <f>'M3 - Functional Beverage'!F199</f>
        <v/>
      </c>
      <c r="H935" s="31">
        <f>IF(AND(ISNUMBER('M3 - Functional Beverage'!F199),ISNUMBER('M3 - Functional Beverage'!K199)),'M3 - Functional Beverage'!F199-'M3 - Functional Beverage'!K199,"")</f>
        <v/>
      </c>
      <c r="I935" s="15" t="inlineStr">
        <is>
          <t>S&amp;S availability/depth vary by listing and time - confirm live.</t>
        </is>
      </c>
    </row>
    <row r="936" ht="26" customHeight="1">
      <c r="A936" s="15" t="inlineStr">
        <is>
          <t>GT's</t>
        </is>
      </c>
      <c r="B936" s="15" t="inlineStr">
        <is>
          <t>GT's Synergy Raw Kombucha | Trilogy | single 480mL</t>
        </is>
      </c>
      <c r="C936" s="15" t="inlineStr">
        <is>
          <t>3) Functional beverage (still/sparkling)</t>
        </is>
      </c>
      <c r="D936" s="32">
        <f>'M3 - Functional Beverage'!I200</f>
        <v/>
      </c>
      <c r="E936" s="33">
        <f>'M3 - Functional Beverage'!J200</f>
        <v/>
      </c>
      <c r="F936" s="31">
        <f>'M3 - Functional Beverage'!K200</f>
        <v/>
      </c>
      <c r="G936" s="30">
        <f>'M3 - Functional Beverage'!F200</f>
        <v/>
      </c>
      <c r="H936" s="31">
        <f>IF(AND(ISNUMBER('M3 - Functional Beverage'!F200),ISNUMBER('M3 - Functional Beverage'!K200)),'M3 - Functional Beverage'!F200-'M3 - Functional Beverage'!K200,"")</f>
        <v/>
      </c>
      <c r="I936" s="15" t="inlineStr">
        <is>
          <t>S&amp;S availability/depth vary by listing and time - confirm live.</t>
        </is>
      </c>
    </row>
    <row r="937" ht="26" customHeight="1">
      <c r="A937" s="15" t="inlineStr">
        <is>
          <t>GT's</t>
        </is>
      </c>
      <c r="B937" s="15" t="inlineStr">
        <is>
          <t>GT's Synergy Raw Kombucha | Trilogy | 8-pack 480mL</t>
        </is>
      </c>
      <c r="C937" s="15" t="inlineStr">
        <is>
          <t>3) Functional beverage (still/sparkling)</t>
        </is>
      </c>
      <c r="D937" s="32">
        <f>'M3 - Functional Beverage'!I201</f>
        <v/>
      </c>
      <c r="E937" s="33">
        <f>'M3 - Functional Beverage'!J201</f>
        <v/>
      </c>
      <c r="F937" s="31">
        <f>'M3 - Functional Beverage'!K201</f>
        <v/>
      </c>
      <c r="G937" s="30">
        <f>'M3 - Functional Beverage'!F201</f>
        <v/>
      </c>
      <c r="H937" s="31">
        <f>IF(AND(ISNUMBER('M3 - Functional Beverage'!F201),ISNUMBER('M3 - Functional Beverage'!K201)),'M3 - Functional Beverage'!F201-'M3 - Functional Beverage'!K201,"")</f>
        <v/>
      </c>
      <c r="I937" s="15" t="inlineStr">
        <is>
          <t>S&amp;S availability/depth vary by listing and time - confirm live.</t>
        </is>
      </c>
    </row>
    <row r="938" ht="26" customHeight="1">
      <c r="A938" s="15" t="inlineStr">
        <is>
          <t>GT's</t>
        </is>
      </c>
      <c r="B938" s="15" t="inlineStr">
        <is>
          <t>GT's Synergy Raw Kombucha | Trilogy | 12-pack 480mL</t>
        </is>
      </c>
      <c r="C938" s="15" t="inlineStr">
        <is>
          <t>3) Functional beverage (still/sparkling)</t>
        </is>
      </c>
      <c r="D938" s="32">
        <f>'M3 - Functional Beverage'!I202</f>
        <v/>
      </c>
      <c r="E938" s="33">
        <f>'M3 - Functional Beverage'!J202</f>
        <v/>
      </c>
      <c r="F938" s="31">
        <f>'M3 - Functional Beverage'!K202</f>
        <v/>
      </c>
      <c r="G938" s="30">
        <f>'M3 - Functional Beverage'!F202</f>
        <v/>
      </c>
      <c r="H938" s="31">
        <f>IF(AND(ISNUMBER('M3 - Functional Beverage'!F202),ISNUMBER('M3 - Functional Beverage'!K202)),'M3 - Functional Beverage'!F202-'M3 - Functional Beverage'!K202,"")</f>
        <v/>
      </c>
      <c r="I938" s="15" t="inlineStr">
        <is>
          <t>S&amp;S availability/depth vary by listing and time - confirm live.</t>
        </is>
      </c>
    </row>
    <row r="939" ht="26" customHeight="1">
      <c r="A939" s="15" t="inlineStr">
        <is>
          <t>GT's</t>
        </is>
      </c>
      <c r="B939" s="15" t="inlineStr">
        <is>
          <t>GT's Synergy Raw Kombucha | Trilogy | 18-pack 480mL</t>
        </is>
      </c>
      <c r="C939" s="15" t="inlineStr">
        <is>
          <t>3) Functional beverage (still/sparkling)</t>
        </is>
      </c>
      <c r="D939" s="32">
        <f>'M3 - Functional Beverage'!I203</f>
        <v/>
      </c>
      <c r="E939" s="33">
        <f>'M3 - Functional Beverage'!J203</f>
        <v/>
      </c>
      <c r="F939" s="31">
        <f>'M3 - Functional Beverage'!K203</f>
        <v/>
      </c>
      <c r="G939" s="30">
        <f>'M3 - Functional Beverage'!F203</f>
        <v/>
      </c>
      <c r="H939" s="31">
        <f>IF(AND(ISNUMBER('M3 - Functional Beverage'!F203),ISNUMBER('M3 - Functional Beverage'!K203)),'M3 - Functional Beverage'!F203-'M3 - Functional Beverage'!K203,"")</f>
        <v/>
      </c>
      <c r="I939" s="15" t="inlineStr">
        <is>
          <t>S&amp;S availability/depth vary by listing and time - confirm live.</t>
        </is>
      </c>
    </row>
    <row r="940" ht="26" customHeight="1">
      <c r="A940" s="15" t="inlineStr">
        <is>
          <t>GT's</t>
        </is>
      </c>
      <c r="B940" s="15" t="inlineStr">
        <is>
          <t>GT's Synergy Raw Kombucha | Trilogy | 24-pack 480mL</t>
        </is>
      </c>
      <c r="C940" s="15" t="inlineStr">
        <is>
          <t>3) Functional beverage (still/sparkling)</t>
        </is>
      </c>
      <c r="D940" s="32">
        <f>'M3 - Functional Beverage'!I204</f>
        <v/>
      </c>
      <c r="E940" s="33">
        <f>'M3 - Functional Beverage'!J204</f>
        <v/>
      </c>
      <c r="F940" s="31">
        <f>'M3 - Functional Beverage'!K204</f>
        <v/>
      </c>
      <c r="G940" s="30">
        <f>'M3 - Functional Beverage'!F204</f>
        <v/>
      </c>
      <c r="H940" s="31">
        <f>IF(AND(ISNUMBER('M3 - Functional Beverage'!F204),ISNUMBER('M3 - Functional Beverage'!K204)),'M3 - Functional Beverage'!F204-'M3 - Functional Beverage'!K204,"")</f>
        <v/>
      </c>
      <c r="I940" s="15" t="inlineStr">
        <is>
          <t>S&amp;S availability/depth vary by listing and time - confirm live.</t>
        </is>
      </c>
    </row>
    <row r="941" ht="26" customHeight="1">
      <c r="A941" s="15" t="inlineStr">
        <is>
          <t>GT's</t>
        </is>
      </c>
      <c r="B941" s="15" t="inlineStr">
        <is>
          <t>GT's Synergy Raw Kombucha | Gingerade | single 480mL</t>
        </is>
      </c>
      <c r="C941" s="15" t="inlineStr">
        <is>
          <t>3) Functional beverage (still/sparkling)</t>
        </is>
      </c>
      <c r="D941" s="32">
        <f>'M3 - Functional Beverage'!I205</f>
        <v/>
      </c>
      <c r="E941" s="33">
        <f>'M3 - Functional Beverage'!J205</f>
        <v/>
      </c>
      <c r="F941" s="31">
        <f>'M3 - Functional Beverage'!K205</f>
        <v/>
      </c>
      <c r="G941" s="30">
        <f>'M3 - Functional Beverage'!F205</f>
        <v/>
      </c>
      <c r="H941" s="31">
        <f>IF(AND(ISNUMBER('M3 - Functional Beverage'!F205),ISNUMBER('M3 - Functional Beverage'!K205)),'M3 - Functional Beverage'!F205-'M3 - Functional Beverage'!K205,"")</f>
        <v/>
      </c>
      <c r="I941" s="15" t="inlineStr">
        <is>
          <t>S&amp;S availability/depth vary by listing and time - confirm live.</t>
        </is>
      </c>
    </row>
    <row r="942" ht="26" customHeight="1">
      <c r="A942" s="15" t="inlineStr">
        <is>
          <t>GT's</t>
        </is>
      </c>
      <c r="B942" s="15" t="inlineStr">
        <is>
          <t>GT's Synergy Raw Kombucha | Gingerade | 8-pack 480mL</t>
        </is>
      </c>
      <c r="C942" s="15" t="inlineStr">
        <is>
          <t>3) Functional beverage (still/sparkling)</t>
        </is>
      </c>
      <c r="D942" s="32">
        <f>'M3 - Functional Beverage'!I206</f>
        <v/>
      </c>
      <c r="E942" s="33">
        <f>'M3 - Functional Beverage'!J206</f>
        <v/>
      </c>
      <c r="F942" s="31">
        <f>'M3 - Functional Beverage'!K206</f>
        <v/>
      </c>
      <c r="G942" s="30">
        <f>'M3 - Functional Beverage'!F206</f>
        <v/>
      </c>
      <c r="H942" s="31">
        <f>IF(AND(ISNUMBER('M3 - Functional Beverage'!F206),ISNUMBER('M3 - Functional Beverage'!K206)),'M3 - Functional Beverage'!F206-'M3 - Functional Beverage'!K206,"")</f>
        <v/>
      </c>
      <c r="I942" s="15" t="inlineStr">
        <is>
          <t>S&amp;S availability/depth vary by listing and time - confirm live.</t>
        </is>
      </c>
    </row>
    <row r="943" ht="26" customHeight="1">
      <c r="A943" s="15" t="inlineStr">
        <is>
          <t>GT's</t>
        </is>
      </c>
      <c r="B943" s="15" t="inlineStr">
        <is>
          <t>GT's Synergy Raw Kombucha | Gingerade | 12-pack 480mL</t>
        </is>
      </c>
      <c r="C943" s="15" t="inlineStr">
        <is>
          <t>3) Functional beverage (still/sparkling)</t>
        </is>
      </c>
      <c r="D943" s="32">
        <f>'M3 - Functional Beverage'!I207</f>
        <v/>
      </c>
      <c r="E943" s="33">
        <f>'M3 - Functional Beverage'!J207</f>
        <v/>
      </c>
      <c r="F943" s="31">
        <f>'M3 - Functional Beverage'!K207</f>
        <v/>
      </c>
      <c r="G943" s="30">
        <f>'M3 - Functional Beverage'!F207</f>
        <v/>
      </c>
      <c r="H943" s="31">
        <f>IF(AND(ISNUMBER('M3 - Functional Beverage'!F207),ISNUMBER('M3 - Functional Beverage'!K207)),'M3 - Functional Beverage'!F207-'M3 - Functional Beverage'!K207,"")</f>
        <v/>
      </c>
      <c r="I943" s="15" t="inlineStr">
        <is>
          <t>S&amp;S availability/depth vary by listing and time - confirm live.</t>
        </is>
      </c>
    </row>
    <row r="944" ht="26" customHeight="1">
      <c r="A944" s="15" t="inlineStr">
        <is>
          <t>GT's</t>
        </is>
      </c>
      <c r="B944" s="15" t="inlineStr">
        <is>
          <t>GT's Synergy Raw Kombucha | Gingerade | 18-pack 480mL</t>
        </is>
      </c>
      <c r="C944" s="15" t="inlineStr">
        <is>
          <t>3) Functional beverage (still/sparkling)</t>
        </is>
      </c>
      <c r="D944" s="32">
        <f>'M3 - Functional Beverage'!I208</f>
        <v/>
      </c>
      <c r="E944" s="33">
        <f>'M3 - Functional Beverage'!J208</f>
        <v/>
      </c>
      <c r="F944" s="31">
        <f>'M3 - Functional Beverage'!K208</f>
        <v/>
      </c>
      <c r="G944" s="30">
        <f>'M3 - Functional Beverage'!F208</f>
        <v/>
      </c>
      <c r="H944" s="31">
        <f>IF(AND(ISNUMBER('M3 - Functional Beverage'!F208),ISNUMBER('M3 - Functional Beverage'!K208)),'M3 - Functional Beverage'!F208-'M3 - Functional Beverage'!K208,"")</f>
        <v/>
      </c>
      <c r="I944" s="15" t="inlineStr">
        <is>
          <t>S&amp;S availability/depth vary by listing and time - confirm live.</t>
        </is>
      </c>
    </row>
    <row r="945" ht="26" customHeight="1">
      <c r="A945" s="15" t="inlineStr">
        <is>
          <t>GT's</t>
        </is>
      </c>
      <c r="B945" s="15" t="inlineStr">
        <is>
          <t>GT's Synergy Raw Kombucha | Gingerade | 24-pack 480mL</t>
        </is>
      </c>
      <c r="C945" s="15" t="inlineStr">
        <is>
          <t>3) Functional beverage (still/sparkling)</t>
        </is>
      </c>
      <c r="D945" s="32">
        <f>'M3 - Functional Beverage'!I209</f>
        <v/>
      </c>
      <c r="E945" s="33">
        <f>'M3 - Functional Beverage'!J209</f>
        <v/>
      </c>
      <c r="F945" s="31">
        <f>'M3 - Functional Beverage'!K209</f>
        <v/>
      </c>
      <c r="G945" s="30">
        <f>'M3 - Functional Beverage'!F209</f>
        <v/>
      </c>
      <c r="H945" s="31">
        <f>IF(AND(ISNUMBER('M3 - Functional Beverage'!F209),ISNUMBER('M3 - Functional Beverage'!K209)),'M3 - Functional Beverage'!F209-'M3 - Functional Beverage'!K209,"")</f>
        <v/>
      </c>
      <c r="I945" s="15" t="inlineStr">
        <is>
          <t>S&amp;S availability/depth vary by listing and time - confirm live.</t>
        </is>
      </c>
    </row>
    <row r="946" ht="26" customHeight="1">
      <c r="A946" s="15" t="inlineStr">
        <is>
          <t>GT's</t>
        </is>
      </c>
      <c r="B946" s="15" t="inlineStr">
        <is>
          <t>GT's Synergy Raw Kombucha | Gingerberry | single 480mL</t>
        </is>
      </c>
      <c r="C946" s="15" t="inlineStr">
        <is>
          <t>3) Functional beverage (still/sparkling)</t>
        </is>
      </c>
      <c r="D946" s="32">
        <f>'M3 - Functional Beverage'!I210</f>
        <v/>
      </c>
      <c r="E946" s="33">
        <f>'M3 - Functional Beverage'!J210</f>
        <v/>
      </c>
      <c r="F946" s="31">
        <f>'M3 - Functional Beverage'!K210</f>
        <v/>
      </c>
      <c r="G946" s="30">
        <f>'M3 - Functional Beverage'!F210</f>
        <v/>
      </c>
      <c r="H946" s="31">
        <f>IF(AND(ISNUMBER('M3 - Functional Beverage'!F210),ISNUMBER('M3 - Functional Beverage'!K210)),'M3 - Functional Beverage'!F210-'M3 - Functional Beverage'!K210,"")</f>
        <v/>
      </c>
      <c r="I946" s="15" t="inlineStr">
        <is>
          <t>S&amp;S availability/depth vary by listing and time - confirm live.</t>
        </is>
      </c>
    </row>
    <row r="947" ht="26" customHeight="1">
      <c r="A947" s="15" t="inlineStr">
        <is>
          <t>GT's</t>
        </is>
      </c>
      <c r="B947" s="15" t="inlineStr">
        <is>
          <t>GT's Synergy Raw Kombucha | Gingerberry | 8-pack 480mL</t>
        </is>
      </c>
      <c r="C947" s="15" t="inlineStr">
        <is>
          <t>3) Functional beverage (still/sparkling)</t>
        </is>
      </c>
      <c r="D947" s="32">
        <f>'M3 - Functional Beverage'!I211</f>
        <v/>
      </c>
      <c r="E947" s="33">
        <f>'M3 - Functional Beverage'!J211</f>
        <v/>
      </c>
      <c r="F947" s="31">
        <f>'M3 - Functional Beverage'!K211</f>
        <v/>
      </c>
      <c r="G947" s="30">
        <f>'M3 - Functional Beverage'!F211</f>
        <v/>
      </c>
      <c r="H947" s="31">
        <f>IF(AND(ISNUMBER('M3 - Functional Beverage'!F211),ISNUMBER('M3 - Functional Beverage'!K211)),'M3 - Functional Beverage'!F211-'M3 - Functional Beverage'!K211,"")</f>
        <v/>
      </c>
      <c r="I947" s="15" t="inlineStr">
        <is>
          <t>S&amp;S availability/depth vary by listing and time - confirm live.</t>
        </is>
      </c>
    </row>
    <row r="948" ht="26" customHeight="1">
      <c r="A948" s="15" t="inlineStr">
        <is>
          <t>GT's</t>
        </is>
      </c>
      <c r="B948" s="15" t="inlineStr">
        <is>
          <t>GT's Synergy Raw Kombucha | Gingerberry | 12-pack 480mL</t>
        </is>
      </c>
      <c r="C948" s="15" t="inlineStr">
        <is>
          <t>3) Functional beverage (still/sparkling)</t>
        </is>
      </c>
      <c r="D948" s="32">
        <f>'M3 - Functional Beverage'!I212</f>
        <v/>
      </c>
      <c r="E948" s="33">
        <f>'M3 - Functional Beverage'!J212</f>
        <v/>
      </c>
      <c r="F948" s="31">
        <f>'M3 - Functional Beverage'!K212</f>
        <v/>
      </c>
      <c r="G948" s="30">
        <f>'M3 - Functional Beverage'!F212</f>
        <v/>
      </c>
      <c r="H948" s="31">
        <f>IF(AND(ISNUMBER('M3 - Functional Beverage'!F212),ISNUMBER('M3 - Functional Beverage'!K212)),'M3 - Functional Beverage'!F212-'M3 - Functional Beverage'!K212,"")</f>
        <v/>
      </c>
      <c r="I948" s="15" t="inlineStr">
        <is>
          <t>S&amp;S availability/depth vary by listing and time - confirm live.</t>
        </is>
      </c>
    </row>
    <row r="949" ht="26" customHeight="1">
      <c r="A949" s="15" t="inlineStr">
        <is>
          <t>GT's</t>
        </is>
      </c>
      <c r="B949" s="15" t="inlineStr">
        <is>
          <t>GT's Synergy Raw Kombucha | Gingerberry | 18-pack 480mL</t>
        </is>
      </c>
      <c r="C949" s="15" t="inlineStr">
        <is>
          <t>3) Functional beverage (still/sparkling)</t>
        </is>
      </c>
      <c r="D949" s="32">
        <f>'M3 - Functional Beverage'!I213</f>
        <v/>
      </c>
      <c r="E949" s="33">
        <f>'M3 - Functional Beverage'!J213</f>
        <v/>
      </c>
      <c r="F949" s="31">
        <f>'M3 - Functional Beverage'!K213</f>
        <v/>
      </c>
      <c r="G949" s="30">
        <f>'M3 - Functional Beverage'!F213</f>
        <v/>
      </c>
      <c r="H949" s="31">
        <f>IF(AND(ISNUMBER('M3 - Functional Beverage'!F213),ISNUMBER('M3 - Functional Beverage'!K213)),'M3 - Functional Beverage'!F213-'M3 - Functional Beverage'!K213,"")</f>
        <v/>
      </c>
      <c r="I949" s="15" t="inlineStr">
        <is>
          <t>S&amp;S availability/depth vary by listing and time - confirm live.</t>
        </is>
      </c>
    </row>
    <row r="950" ht="26" customHeight="1">
      <c r="A950" s="15" t="inlineStr">
        <is>
          <t>GT's</t>
        </is>
      </c>
      <c r="B950" s="15" t="inlineStr">
        <is>
          <t>GT's Synergy Raw Kombucha | Gingerberry | 24-pack 480mL</t>
        </is>
      </c>
      <c r="C950" s="15" t="inlineStr">
        <is>
          <t>3) Functional beverage (still/sparkling)</t>
        </is>
      </c>
      <c r="D950" s="32">
        <f>'M3 - Functional Beverage'!I214</f>
        <v/>
      </c>
      <c r="E950" s="33">
        <f>'M3 - Functional Beverage'!J214</f>
        <v/>
      </c>
      <c r="F950" s="31">
        <f>'M3 - Functional Beverage'!K214</f>
        <v/>
      </c>
      <c r="G950" s="30">
        <f>'M3 - Functional Beverage'!F214</f>
        <v/>
      </c>
      <c r="H950" s="31">
        <f>IF(AND(ISNUMBER('M3 - Functional Beverage'!F214),ISNUMBER('M3 - Functional Beverage'!K214)),'M3 - Functional Beverage'!F214-'M3 - Functional Beverage'!K214,"")</f>
        <v/>
      </c>
      <c r="I950" s="15" t="inlineStr">
        <is>
          <t>S&amp;S availability/depth vary by listing and time - confirm live.</t>
        </is>
      </c>
    </row>
    <row r="951" ht="26" customHeight="1">
      <c r="A951" s="15" t="inlineStr">
        <is>
          <t>GT's</t>
        </is>
      </c>
      <c r="B951" s="15" t="inlineStr">
        <is>
          <t>GT's Synergy Raw Kombucha | Strawberry Lemonade | single 480mL</t>
        </is>
      </c>
      <c r="C951" s="15" t="inlineStr">
        <is>
          <t>3) Functional beverage (still/sparkling)</t>
        </is>
      </c>
      <c r="D951" s="32">
        <f>'M3 - Functional Beverage'!I215</f>
        <v/>
      </c>
      <c r="E951" s="33">
        <f>'M3 - Functional Beverage'!J215</f>
        <v/>
      </c>
      <c r="F951" s="31">
        <f>'M3 - Functional Beverage'!K215</f>
        <v/>
      </c>
      <c r="G951" s="30">
        <f>'M3 - Functional Beverage'!F215</f>
        <v/>
      </c>
      <c r="H951" s="31">
        <f>IF(AND(ISNUMBER('M3 - Functional Beverage'!F215),ISNUMBER('M3 - Functional Beverage'!K215)),'M3 - Functional Beverage'!F215-'M3 - Functional Beverage'!K215,"")</f>
        <v/>
      </c>
      <c r="I951" s="15" t="inlineStr">
        <is>
          <t>S&amp;S availability/depth vary by listing and time - confirm live.</t>
        </is>
      </c>
    </row>
    <row r="952" ht="26" customHeight="1">
      <c r="A952" s="15" t="inlineStr">
        <is>
          <t>GT's</t>
        </is>
      </c>
      <c r="B952" s="15" t="inlineStr">
        <is>
          <t>GT's Synergy Raw Kombucha | Strawberry Lemonade | 8-pack 480mL</t>
        </is>
      </c>
      <c r="C952" s="15" t="inlineStr">
        <is>
          <t>3) Functional beverage (still/sparkling)</t>
        </is>
      </c>
      <c r="D952" s="32">
        <f>'M3 - Functional Beverage'!I216</f>
        <v/>
      </c>
      <c r="E952" s="33">
        <f>'M3 - Functional Beverage'!J216</f>
        <v/>
      </c>
      <c r="F952" s="31">
        <f>'M3 - Functional Beverage'!K216</f>
        <v/>
      </c>
      <c r="G952" s="30">
        <f>'M3 - Functional Beverage'!F216</f>
        <v/>
      </c>
      <c r="H952" s="31">
        <f>IF(AND(ISNUMBER('M3 - Functional Beverage'!F216),ISNUMBER('M3 - Functional Beverage'!K216)),'M3 - Functional Beverage'!F216-'M3 - Functional Beverage'!K216,"")</f>
        <v/>
      </c>
      <c r="I952" s="15" t="inlineStr">
        <is>
          <t>S&amp;S availability/depth vary by listing and time - confirm live.</t>
        </is>
      </c>
    </row>
    <row r="953" ht="26" customHeight="1">
      <c r="A953" s="15" t="inlineStr">
        <is>
          <t>GT's</t>
        </is>
      </c>
      <c r="B953" s="15" t="inlineStr">
        <is>
          <t>GT's Synergy Raw Kombucha | Strawberry Lemonade | 12-pack 480mL</t>
        </is>
      </c>
      <c r="C953" s="15" t="inlineStr">
        <is>
          <t>3) Functional beverage (still/sparkling)</t>
        </is>
      </c>
      <c r="D953" s="32">
        <f>'M3 - Functional Beverage'!I217</f>
        <v/>
      </c>
      <c r="E953" s="33">
        <f>'M3 - Functional Beverage'!J217</f>
        <v/>
      </c>
      <c r="F953" s="31">
        <f>'M3 - Functional Beverage'!K217</f>
        <v/>
      </c>
      <c r="G953" s="30">
        <f>'M3 - Functional Beverage'!F217</f>
        <v/>
      </c>
      <c r="H953" s="31">
        <f>IF(AND(ISNUMBER('M3 - Functional Beverage'!F217),ISNUMBER('M3 - Functional Beverage'!K217)),'M3 - Functional Beverage'!F217-'M3 - Functional Beverage'!K217,"")</f>
        <v/>
      </c>
      <c r="I953" s="15" t="inlineStr">
        <is>
          <t>S&amp;S availability/depth vary by listing and time - confirm live.</t>
        </is>
      </c>
    </row>
    <row r="954" ht="26" customHeight="1">
      <c r="A954" s="15" t="inlineStr">
        <is>
          <t>GT's</t>
        </is>
      </c>
      <c r="B954" s="15" t="inlineStr">
        <is>
          <t>GT's Synergy Raw Kombucha | Strawberry Lemonade | 18-pack 480mL</t>
        </is>
      </c>
      <c r="C954" s="15" t="inlineStr">
        <is>
          <t>3) Functional beverage (still/sparkling)</t>
        </is>
      </c>
      <c r="D954" s="32">
        <f>'M3 - Functional Beverage'!I218</f>
        <v/>
      </c>
      <c r="E954" s="33">
        <f>'M3 - Functional Beverage'!J218</f>
        <v/>
      </c>
      <c r="F954" s="31">
        <f>'M3 - Functional Beverage'!K218</f>
        <v/>
      </c>
      <c r="G954" s="30">
        <f>'M3 - Functional Beverage'!F218</f>
        <v/>
      </c>
      <c r="H954" s="31">
        <f>IF(AND(ISNUMBER('M3 - Functional Beverage'!F218),ISNUMBER('M3 - Functional Beverage'!K218)),'M3 - Functional Beverage'!F218-'M3 - Functional Beverage'!K218,"")</f>
        <v/>
      </c>
      <c r="I954" s="15" t="inlineStr">
        <is>
          <t>S&amp;S availability/depth vary by listing and time - confirm live.</t>
        </is>
      </c>
    </row>
    <row r="955" ht="26" customHeight="1">
      <c r="A955" s="15" t="inlineStr">
        <is>
          <t>GT's</t>
        </is>
      </c>
      <c r="B955" s="15" t="inlineStr">
        <is>
          <t>GT's Synergy Raw Kombucha | Strawberry Lemonade | 24-pack 480mL</t>
        </is>
      </c>
      <c r="C955" s="15" t="inlineStr">
        <is>
          <t>3) Functional beverage (still/sparkling)</t>
        </is>
      </c>
      <c r="D955" s="32">
        <f>'M3 - Functional Beverage'!I219</f>
        <v/>
      </c>
      <c r="E955" s="33">
        <f>'M3 - Functional Beverage'!J219</f>
        <v/>
      </c>
      <c r="F955" s="31">
        <f>'M3 - Functional Beverage'!K219</f>
        <v/>
      </c>
      <c r="G955" s="30">
        <f>'M3 - Functional Beverage'!F219</f>
        <v/>
      </c>
      <c r="H955" s="31">
        <f>IF(AND(ISNUMBER('M3 - Functional Beverage'!F219),ISNUMBER('M3 - Functional Beverage'!K219)),'M3 - Functional Beverage'!F219-'M3 - Functional Beverage'!K219,"")</f>
        <v/>
      </c>
      <c r="I955" s="15" t="inlineStr">
        <is>
          <t>S&amp;S availability/depth vary by listing and time - confirm live.</t>
        </is>
      </c>
    </row>
    <row r="956" ht="26" customHeight="1">
      <c r="A956" s="15" t="inlineStr">
        <is>
          <t>GT's</t>
        </is>
      </c>
      <c r="B956" s="15" t="inlineStr">
        <is>
          <t>GT's Synergy Raw Kombucha | Cosmic Cranberry | single 480mL</t>
        </is>
      </c>
      <c r="C956" s="15" t="inlineStr">
        <is>
          <t>3) Functional beverage (still/sparkling)</t>
        </is>
      </c>
      <c r="D956" s="32">
        <f>'M3 - Functional Beverage'!I220</f>
        <v/>
      </c>
      <c r="E956" s="33">
        <f>'M3 - Functional Beverage'!J220</f>
        <v/>
      </c>
      <c r="F956" s="31">
        <f>'M3 - Functional Beverage'!K220</f>
        <v/>
      </c>
      <c r="G956" s="30">
        <f>'M3 - Functional Beverage'!F220</f>
        <v/>
      </c>
      <c r="H956" s="31">
        <f>IF(AND(ISNUMBER('M3 - Functional Beverage'!F220),ISNUMBER('M3 - Functional Beverage'!K220)),'M3 - Functional Beverage'!F220-'M3 - Functional Beverage'!K220,"")</f>
        <v/>
      </c>
      <c r="I956" s="15" t="inlineStr">
        <is>
          <t>S&amp;S availability/depth vary by listing and time - confirm live.</t>
        </is>
      </c>
    </row>
    <row r="957" ht="26" customHeight="1">
      <c r="A957" s="15" t="inlineStr">
        <is>
          <t>GT's</t>
        </is>
      </c>
      <c r="B957" s="15" t="inlineStr">
        <is>
          <t>GT's Synergy Raw Kombucha | Cosmic Cranberry | 8-pack 480mL</t>
        </is>
      </c>
      <c r="C957" s="15" t="inlineStr">
        <is>
          <t>3) Functional beverage (still/sparkling)</t>
        </is>
      </c>
      <c r="D957" s="32">
        <f>'M3 - Functional Beverage'!I221</f>
        <v/>
      </c>
      <c r="E957" s="33">
        <f>'M3 - Functional Beverage'!J221</f>
        <v/>
      </c>
      <c r="F957" s="31">
        <f>'M3 - Functional Beverage'!K221</f>
        <v/>
      </c>
      <c r="G957" s="30">
        <f>'M3 - Functional Beverage'!F221</f>
        <v/>
      </c>
      <c r="H957" s="31">
        <f>IF(AND(ISNUMBER('M3 - Functional Beverage'!F221),ISNUMBER('M3 - Functional Beverage'!K221)),'M3 - Functional Beverage'!F221-'M3 - Functional Beverage'!K221,"")</f>
        <v/>
      </c>
      <c r="I957" s="15" t="inlineStr">
        <is>
          <t>S&amp;S availability/depth vary by listing and time - confirm live.</t>
        </is>
      </c>
    </row>
    <row r="958" ht="26" customHeight="1">
      <c r="A958" s="15" t="inlineStr">
        <is>
          <t>GT's</t>
        </is>
      </c>
      <c r="B958" s="15" t="inlineStr">
        <is>
          <t>GT's Synergy Raw Kombucha | Cosmic Cranberry | 12-pack 480mL</t>
        </is>
      </c>
      <c r="C958" s="15" t="inlineStr">
        <is>
          <t>3) Functional beverage (still/sparkling)</t>
        </is>
      </c>
      <c r="D958" s="32">
        <f>'M3 - Functional Beverage'!I222</f>
        <v/>
      </c>
      <c r="E958" s="33">
        <f>'M3 - Functional Beverage'!J222</f>
        <v/>
      </c>
      <c r="F958" s="31">
        <f>'M3 - Functional Beverage'!K222</f>
        <v/>
      </c>
      <c r="G958" s="30">
        <f>'M3 - Functional Beverage'!F222</f>
        <v/>
      </c>
      <c r="H958" s="31">
        <f>IF(AND(ISNUMBER('M3 - Functional Beverage'!F222),ISNUMBER('M3 - Functional Beverage'!K222)),'M3 - Functional Beverage'!F222-'M3 - Functional Beverage'!K222,"")</f>
        <v/>
      </c>
      <c r="I958" s="15" t="inlineStr">
        <is>
          <t>S&amp;S availability/depth vary by listing and time - confirm live.</t>
        </is>
      </c>
    </row>
    <row r="959" ht="26" customHeight="1">
      <c r="A959" s="15" t="inlineStr">
        <is>
          <t>GT's</t>
        </is>
      </c>
      <c r="B959" s="15" t="inlineStr">
        <is>
          <t>GT's Synergy Raw Kombucha | Cosmic Cranberry | 18-pack 480mL</t>
        </is>
      </c>
      <c r="C959" s="15" t="inlineStr">
        <is>
          <t>3) Functional beverage (still/sparkling)</t>
        </is>
      </c>
      <c r="D959" s="32">
        <f>'M3 - Functional Beverage'!I223</f>
        <v/>
      </c>
      <c r="E959" s="33">
        <f>'M3 - Functional Beverage'!J223</f>
        <v/>
      </c>
      <c r="F959" s="31">
        <f>'M3 - Functional Beverage'!K223</f>
        <v/>
      </c>
      <c r="G959" s="30">
        <f>'M3 - Functional Beverage'!F223</f>
        <v/>
      </c>
      <c r="H959" s="31">
        <f>IF(AND(ISNUMBER('M3 - Functional Beverage'!F223),ISNUMBER('M3 - Functional Beverage'!K223)),'M3 - Functional Beverage'!F223-'M3 - Functional Beverage'!K223,"")</f>
        <v/>
      </c>
      <c r="I959" s="15" t="inlineStr">
        <is>
          <t>S&amp;S availability/depth vary by listing and time - confirm live.</t>
        </is>
      </c>
    </row>
    <row r="960" ht="26" customHeight="1">
      <c r="A960" s="15" t="inlineStr">
        <is>
          <t>GT's</t>
        </is>
      </c>
      <c r="B960" s="15" t="inlineStr">
        <is>
          <t>GT's Synergy Raw Kombucha | Cosmic Cranberry | 24-pack 480mL</t>
        </is>
      </c>
      <c r="C960" s="15" t="inlineStr">
        <is>
          <t>3) Functional beverage (still/sparkling)</t>
        </is>
      </c>
      <c r="D960" s="32">
        <f>'M3 - Functional Beverage'!I224</f>
        <v/>
      </c>
      <c r="E960" s="33">
        <f>'M3 - Functional Beverage'!J224</f>
        <v/>
      </c>
      <c r="F960" s="31">
        <f>'M3 - Functional Beverage'!K224</f>
        <v/>
      </c>
      <c r="G960" s="30">
        <f>'M3 - Functional Beverage'!F224</f>
        <v/>
      </c>
      <c r="H960" s="31">
        <f>IF(AND(ISNUMBER('M3 - Functional Beverage'!F224),ISNUMBER('M3 - Functional Beverage'!K224)),'M3 - Functional Beverage'!F224-'M3 - Functional Beverage'!K224,"")</f>
        <v/>
      </c>
      <c r="I960" s="15" t="inlineStr">
        <is>
          <t>S&amp;S availability/depth vary by listing and time - confirm live.</t>
        </is>
      </c>
    </row>
    <row r="961" ht="26" customHeight="1">
      <c r="A961" s="15" t="inlineStr">
        <is>
          <t>Health-Ade</t>
        </is>
      </c>
      <c r="B961" s="15" t="inlineStr">
        <is>
          <t>Health-Ade Kombucha | Pink Lady Apple | single 473mL</t>
        </is>
      </c>
      <c r="C961" s="15" t="inlineStr">
        <is>
          <t>3) Functional beverage (still/sparkling)</t>
        </is>
      </c>
      <c r="D961" s="32">
        <f>'M3 - Functional Beverage'!I225</f>
        <v/>
      </c>
      <c r="E961" s="33">
        <f>'M3 - Functional Beverage'!J225</f>
        <v/>
      </c>
      <c r="F961" s="31">
        <f>'M3 - Functional Beverage'!K225</f>
        <v/>
      </c>
      <c r="G961" s="30">
        <f>'M3 - Functional Beverage'!F225</f>
        <v/>
      </c>
      <c r="H961" s="31">
        <f>IF(AND(ISNUMBER('M3 - Functional Beverage'!F225),ISNUMBER('M3 - Functional Beverage'!K225)),'M3 - Functional Beverage'!F225-'M3 - Functional Beverage'!K225,"")</f>
        <v/>
      </c>
      <c r="I961" s="15" t="inlineStr">
        <is>
          <t>S&amp;S availability/depth vary by listing and time - confirm live.</t>
        </is>
      </c>
    </row>
    <row r="962" ht="26" customHeight="1">
      <c r="A962" s="15" t="inlineStr">
        <is>
          <t>Health-Ade</t>
        </is>
      </c>
      <c r="B962" s="15" t="inlineStr">
        <is>
          <t>Health-Ade Kombucha | Pink Lady Apple | 8-pack 473mL</t>
        </is>
      </c>
      <c r="C962" s="15" t="inlineStr">
        <is>
          <t>3) Functional beverage (still/sparkling)</t>
        </is>
      </c>
      <c r="D962" s="32">
        <f>'M3 - Functional Beverage'!I226</f>
        <v/>
      </c>
      <c r="E962" s="33">
        <f>'M3 - Functional Beverage'!J226</f>
        <v/>
      </c>
      <c r="F962" s="31">
        <f>'M3 - Functional Beverage'!K226</f>
        <v/>
      </c>
      <c r="G962" s="30">
        <f>'M3 - Functional Beverage'!F226</f>
        <v/>
      </c>
      <c r="H962" s="31">
        <f>IF(AND(ISNUMBER('M3 - Functional Beverage'!F226),ISNUMBER('M3 - Functional Beverage'!K226)),'M3 - Functional Beverage'!F226-'M3 - Functional Beverage'!K226,"")</f>
        <v/>
      </c>
      <c r="I962" s="15" t="inlineStr">
        <is>
          <t>S&amp;S availability/depth vary by listing and time - confirm live.</t>
        </is>
      </c>
    </row>
    <row r="963" ht="26" customHeight="1">
      <c r="A963" s="15" t="inlineStr">
        <is>
          <t>Health-Ade</t>
        </is>
      </c>
      <c r="B963" s="15" t="inlineStr">
        <is>
          <t>Health-Ade Kombucha | Pink Lady Apple | 12-pack 473mL</t>
        </is>
      </c>
      <c r="C963" s="15" t="inlineStr">
        <is>
          <t>3) Functional beverage (still/sparkling)</t>
        </is>
      </c>
      <c r="D963" s="32">
        <f>'M3 - Functional Beverage'!I227</f>
        <v/>
      </c>
      <c r="E963" s="33">
        <f>'M3 - Functional Beverage'!J227</f>
        <v/>
      </c>
      <c r="F963" s="31">
        <f>'M3 - Functional Beverage'!K227</f>
        <v/>
      </c>
      <c r="G963" s="30">
        <f>'M3 - Functional Beverage'!F227</f>
        <v/>
      </c>
      <c r="H963" s="31">
        <f>IF(AND(ISNUMBER('M3 - Functional Beverage'!F227),ISNUMBER('M3 - Functional Beverage'!K227)),'M3 - Functional Beverage'!F227-'M3 - Functional Beverage'!K227,"")</f>
        <v/>
      </c>
      <c r="I963" s="15" t="inlineStr">
        <is>
          <t>S&amp;S availability/depth vary by listing and time - confirm live.</t>
        </is>
      </c>
    </row>
    <row r="964" ht="26" customHeight="1">
      <c r="A964" s="15" t="inlineStr">
        <is>
          <t>Health-Ade</t>
        </is>
      </c>
      <c r="B964" s="15" t="inlineStr">
        <is>
          <t>Health-Ade Kombucha | Pink Lady Apple | 18-pack 473mL</t>
        </is>
      </c>
      <c r="C964" s="15" t="inlineStr">
        <is>
          <t>3) Functional beverage (still/sparkling)</t>
        </is>
      </c>
      <c r="D964" s="32">
        <f>'M3 - Functional Beverage'!I228</f>
        <v/>
      </c>
      <c r="E964" s="33">
        <f>'M3 - Functional Beverage'!J228</f>
        <v/>
      </c>
      <c r="F964" s="31">
        <f>'M3 - Functional Beverage'!K228</f>
        <v/>
      </c>
      <c r="G964" s="30">
        <f>'M3 - Functional Beverage'!F228</f>
        <v/>
      </c>
      <c r="H964" s="31">
        <f>IF(AND(ISNUMBER('M3 - Functional Beverage'!F228),ISNUMBER('M3 - Functional Beverage'!K228)),'M3 - Functional Beverage'!F228-'M3 - Functional Beverage'!K228,"")</f>
        <v/>
      </c>
      <c r="I964" s="15" t="inlineStr">
        <is>
          <t>S&amp;S availability/depth vary by listing and time - confirm live.</t>
        </is>
      </c>
    </row>
    <row r="965" ht="26" customHeight="1">
      <c r="A965" s="15" t="inlineStr">
        <is>
          <t>Health-Ade</t>
        </is>
      </c>
      <c r="B965" s="15" t="inlineStr">
        <is>
          <t>Health-Ade Kombucha | Pink Lady Apple | 24-pack 473mL</t>
        </is>
      </c>
      <c r="C965" s="15" t="inlineStr">
        <is>
          <t>3) Functional beverage (still/sparkling)</t>
        </is>
      </c>
      <c r="D965" s="32">
        <f>'M3 - Functional Beverage'!I229</f>
        <v/>
      </c>
      <c r="E965" s="33">
        <f>'M3 - Functional Beverage'!J229</f>
        <v/>
      </c>
      <c r="F965" s="31">
        <f>'M3 - Functional Beverage'!K229</f>
        <v/>
      </c>
      <c r="G965" s="30">
        <f>'M3 - Functional Beverage'!F229</f>
        <v/>
      </c>
      <c r="H965" s="31">
        <f>IF(AND(ISNUMBER('M3 - Functional Beverage'!F229),ISNUMBER('M3 - Functional Beverage'!K229)),'M3 - Functional Beverage'!F229-'M3 - Functional Beverage'!K229,"")</f>
        <v/>
      </c>
      <c r="I965" s="15" t="inlineStr">
        <is>
          <t>S&amp;S availability/depth vary by listing and time - confirm live.</t>
        </is>
      </c>
    </row>
    <row r="966" ht="26" customHeight="1">
      <c r="A966" s="15" t="inlineStr">
        <is>
          <t>Health-Ade</t>
        </is>
      </c>
      <c r="B966" s="15" t="inlineStr">
        <is>
          <t>Health-Ade Kombucha | Pomegranate | single 473mL</t>
        </is>
      </c>
      <c r="C966" s="15" t="inlineStr">
        <is>
          <t>3) Functional beverage (still/sparkling)</t>
        </is>
      </c>
      <c r="D966" s="32">
        <f>'M3 - Functional Beverage'!I230</f>
        <v/>
      </c>
      <c r="E966" s="33">
        <f>'M3 - Functional Beverage'!J230</f>
        <v/>
      </c>
      <c r="F966" s="31">
        <f>'M3 - Functional Beverage'!K230</f>
        <v/>
      </c>
      <c r="G966" s="30">
        <f>'M3 - Functional Beverage'!F230</f>
        <v/>
      </c>
      <c r="H966" s="31">
        <f>IF(AND(ISNUMBER('M3 - Functional Beverage'!F230),ISNUMBER('M3 - Functional Beverage'!K230)),'M3 - Functional Beverage'!F230-'M3 - Functional Beverage'!K230,"")</f>
        <v/>
      </c>
      <c r="I966" s="15" t="inlineStr">
        <is>
          <t>S&amp;S availability/depth vary by listing and time - confirm live.</t>
        </is>
      </c>
    </row>
    <row r="967" ht="26" customHeight="1">
      <c r="A967" s="15" t="inlineStr">
        <is>
          <t>Health-Ade</t>
        </is>
      </c>
      <c r="B967" s="15" t="inlineStr">
        <is>
          <t>Health-Ade Kombucha | Pomegranate | 8-pack 473mL</t>
        </is>
      </c>
      <c r="C967" s="15" t="inlineStr">
        <is>
          <t>3) Functional beverage (still/sparkling)</t>
        </is>
      </c>
      <c r="D967" s="32">
        <f>'M3 - Functional Beverage'!I231</f>
        <v/>
      </c>
      <c r="E967" s="33">
        <f>'M3 - Functional Beverage'!J231</f>
        <v/>
      </c>
      <c r="F967" s="31">
        <f>'M3 - Functional Beverage'!K231</f>
        <v/>
      </c>
      <c r="G967" s="30">
        <f>'M3 - Functional Beverage'!F231</f>
        <v/>
      </c>
      <c r="H967" s="31">
        <f>IF(AND(ISNUMBER('M3 - Functional Beverage'!F231),ISNUMBER('M3 - Functional Beverage'!K231)),'M3 - Functional Beverage'!F231-'M3 - Functional Beverage'!K231,"")</f>
        <v/>
      </c>
      <c r="I967" s="15" t="inlineStr">
        <is>
          <t>S&amp;S availability/depth vary by listing and time - confirm live.</t>
        </is>
      </c>
    </row>
    <row r="968" ht="26" customHeight="1">
      <c r="A968" s="15" t="inlineStr">
        <is>
          <t>Health-Ade</t>
        </is>
      </c>
      <c r="B968" s="15" t="inlineStr">
        <is>
          <t>Health-Ade Kombucha | Pomegranate | 12-pack 473mL</t>
        </is>
      </c>
      <c r="C968" s="15" t="inlineStr">
        <is>
          <t>3) Functional beverage (still/sparkling)</t>
        </is>
      </c>
      <c r="D968" s="32">
        <f>'M3 - Functional Beverage'!I232</f>
        <v/>
      </c>
      <c r="E968" s="33">
        <f>'M3 - Functional Beverage'!J232</f>
        <v/>
      </c>
      <c r="F968" s="31">
        <f>'M3 - Functional Beverage'!K232</f>
        <v/>
      </c>
      <c r="G968" s="30">
        <f>'M3 - Functional Beverage'!F232</f>
        <v/>
      </c>
      <c r="H968" s="31">
        <f>IF(AND(ISNUMBER('M3 - Functional Beverage'!F232),ISNUMBER('M3 - Functional Beverage'!K232)),'M3 - Functional Beverage'!F232-'M3 - Functional Beverage'!K232,"")</f>
        <v/>
      </c>
      <c r="I968" s="15" t="inlineStr">
        <is>
          <t>S&amp;S availability/depth vary by listing and time - confirm live.</t>
        </is>
      </c>
    </row>
    <row r="969" ht="26" customHeight="1">
      <c r="A969" s="15" t="inlineStr">
        <is>
          <t>Health-Ade</t>
        </is>
      </c>
      <c r="B969" s="15" t="inlineStr">
        <is>
          <t>Health-Ade Kombucha | Pomegranate | 18-pack 473mL</t>
        </is>
      </c>
      <c r="C969" s="15" t="inlineStr">
        <is>
          <t>3) Functional beverage (still/sparkling)</t>
        </is>
      </c>
      <c r="D969" s="32">
        <f>'M3 - Functional Beverage'!I233</f>
        <v/>
      </c>
      <c r="E969" s="33">
        <f>'M3 - Functional Beverage'!J233</f>
        <v/>
      </c>
      <c r="F969" s="31">
        <f>'M3 - Functional Beverage'!K233</f>
        <v/>
      </c>
      <c r="G969" s="30">
        <f>'M3 - Functional Beverage'!F233</f>
        <v/>
      </c>
      <c r="H969" s="31">
        <f>IF(AND(ISNUMBER('M3 - Functional Beverage'!F233),ISNUMBER('M3 - Functional Beverage'!K233)),'M3 - Functional Beverage'!F233-'M3 - Functional Beverage'!K233,"")</f>
        <v/>
      </c>
      <c r="I969" s="15" t="inlineStr">
        <is>
          <t>S&amp;S availability/depth vary by listing and time - confirm live.</t>
        </is>
      </c>
    </row>
    <row r="970" ht="26" customHeight="1">
      <c r="A970" s="15" t="inlineStr">
        <is>
          <t>Health-Ade</t>
        </is>
      </c>
      <c r="B970" s="15" t="inlineStr">
        <is>
          <t>Health-Ade Kombucha | Pomegranate | 24-pack 473mL</t>
        </is>
      </c>
      <c r="C970" s="15" t="inlineStr">
        <is>
          <t>3) Functional beverage (still/sparkling)</t>
        </is>
      </c>
      <c r="D970" s="32">
        <f>'M3 - Functional Beverage'!I234</f>
        <v/>
      </c>
      <c r="E970" s="33">
        <f>'M3 - Functional Beverage'!J234</f>
        <v/>
      </c>
      <c r="F970" s="31">
        <f>'M3 - Functional Beverage'!K234</f>
        <v/>
      </c>
      <c r="G970" s="30">
        <f>'M3 - Functional Beverage'!F234</f>
        <v/>
      </c>
      <c r="H970" s="31">
        <f>IF(AND(ISNUMBER('M3 - Functional Beverage'!F234),ISNUMBER('M3 - Functional Beverage'!K234)),'M3 - Functional Beverage'!F234-'M3 - Functional Beverage'!K234,"")</f>
        <v/>
      </c>
      <c r="I970" s="15" t="inlineStr">
        <is>
          <t>S&amp;S availability/depth vary by listing and time - confirm live.</t>
        </is>
      </c>
    </row>
    <row r="971" ht="26" customHeight="1">
      <c r="A971" s="15" t="inlineStr">
        <is>
          <t>Health-Ade</t>
        </is>
      </c>
      <c r="B971" s="15" t="inlineStr">
        <is>
          <t>Health-Ade Kombucha | Ginger Lemon | single 473mL</t>
        </is>
      </c>
      <c r="C971" s="15" t="inlineStr">
        <is>
          <t>3) Functional beverage (still/sparkling)</t>
        </is>
      </c>
      <c r="D971" s="32">
        <f>'M3 - Functional Beverage'!I235</f>
        <v/>
      </c>
      <c r="E971" s="33">
        <f>'M3 - Functional Beverage'!J235</f>
        <v/>
      </c>
      <c r="F971" s="31">
        <f>'M3 - Functional Beverage'!K235</f>
        <v/>
      </c>
      <c r="G971" s="30">
        <f>'M3 - Functional Beverage'!F235</f>
        <v/>
      </c>
      <c r="H971" s="31">
        <f>IF(AND(ISNUMBER('M3 - Functional Beverage'!F235),ISNUMBER('M3 - Functional Beverage'!K235)),'M3 - Functional Beverage'!F235-'M3 - Functional Beverage'!K235,"")</f>
        <v/>
      </c>
      <c r="I971" s="15" t="inlineStr">
        <is>
          <t>S&amp;S availability/depth vary by listing and time - confirm live.</t>
        </is>
      </c>
    </row>
    <row r="972" ht="26" customHeight="1">
      <c r="A972" s="15" t="inlineStr">
        <is>
          <t>Health-Ade</t>
        </is>
      </c>
      <c r="B972" s="15" t="inlineStr">
        <is>
          <t>Health-Ade Kombucha | Ginger Lemon | 8-pack 473mL</t>
        </is>
      </c>
      <c r="C972" s="15" t="inlineStr">
        <is>
          <t>3) Functional beverage (still/sparkling)</t>
        </is>
      </c>
      <c r="D972" s="32">
        <f>'M3 - Functional Beverage'!I236</f>
        <v/>
      </c>
      <c r="E972" s="33">
        <f>'M3 - Functional Beverage'!J236</f>
        <v/>
      </c>
      <c r="F972" s="31">
        <f>'M3 - Functional Beverage'!K236</f>
        <v/>
      </c>
      <c r="G972" s="30">
        <f>'M3 - Functional Beverage'!F236</f>
        <v/>
      </c>
      <c r="H972" s="31">
        <f>IF(AND(ISNUMBER('M3 - Functional Beverage'!F236),ISNUMBER('M3 - Functional Beverage'!K236)),'M3 - Functional Beverage'!F236-'M3 - Functional Beverage'!K236,"")</f>
        <v/>
      </c>
      <c r="I972" s="15" t="inlineStr">
        <is>
          <t>S&amp;S availability/depth vary by listing and time - confirm live.</t>
        </is>
      </c>
    </row>
    <row r="973" ht="26" customHeight="1">
      <c r="A973" s="15" t="inlineStr">
        <is>
          <t>Health-Ade</t>
        </is>
      </c>
      <c r="B973" s="15" t="inlineStr">
        <is>
          <t>Health-Ade Kombucha | Ginger Lemon | 12-pack 473mL</t>
        </is>
      </c>
      <c r="C973" s="15" t="inlineStr">
        <is>
          <t>3) Functional beverage (still/sparkling)</t>
        </is>
      </c>
      <c r="D973" s="32">
        <f>'M3 - Functional Beverage'!I237</f>
        <v/>
      </c>
      <c r="E973" s="33">
        <f>'M3 - Functional Beverage'!J237</f>
        <v/>
      </c>
      <c r="F973" s="31">
        <f>'M3 - Functional Beverage'!K237</f>
        <v/>
      </c>
      <c r="G973" s="30">
        <f>'M3 - Functional Beverage'!F237</f>
        <v/>
      </c>
      <c r="H973" s="31">
        <f>IF(AND(ISNUMBER('M3 - Functional Beverage'!F237),ISNUMBER('M3 - Functional Beverage'!K237)),'M3 - Functional Beverage'!F237-'M3 - Functional Beverage'!K237,"")</f>
        <v/>
      </c>
      <c r="I973" s="15" t="inlineStr">
        <is>
          <t>S&amp;S availability/depth vary by listing and time - confirm live.</t>
        </is>
      </c>
    </row>
    <row r="974" ht="26" customHeight="1">
      <c r="A974" s="15" t="inlineStr">
        <is>
          <t>Health-Ade</t>
        </is>
      </c>
      <c r="B974" s="15" t="inlineStr">
        <is>
          <t>Health-Ade Kombucha | Ginger Lemon | 18-pack 473mL</t>
        </is>
      </c>
      <c r="C974" s="15" t="inlineStr">
        <is>
          <t>3) Functional beverage (still/sparkling)</t>
        </is>
      </c>
      <c r="D974" s="32">
        <f>'M3 - Functional Beverage'!I238</f>
        <v/>
      </c>
      <c r="E974" s="33">
        <f>'M3 - Functional Beverage'!J238</f>
        <v/>
      </c>
      <c r="F974" s="31">
        <f>'M3 - Functional Beverage'!K238</f>
        <v/>
      </c>
      <c r="G974" s="30">
        <f>'M3 - Functional Beverage'!F238</f>
        <v/>
      </c>
      <c r="H974" s="31">
        <f>IF(AND(ISNUMBER('M3 - Functional Beverage'!F238),ISNUMBER('M3 - Functional Beverage'!K238)),'M3 - Functional Beverage'!F238-'M3 - Functional Beverage'!K238,"")</f>
        <v/>
      </c>
      <c r="I974" s="15" t="inlineStr">
        <is>
          <t>S&amp;S availability/depth vary by listing and time - confirm live.</t>
        </is>
      </c>
    </row>
    <row r="975" ht="26" customHeight="1">
      <c r="A975" s="15" t="inlineStr">
        <is>
          <t>Health-Ade</t>
        </is>
      </c>
      <c r="B975" s="15" t="inlineStr">
        <is>
          <t>Health-Ade Kombucha | Ginger Lemon | 24-pack 473mL</t>
        </is>
      </c>
      <c r="C975" s="15" t="inlineStr">
        <is>
          <t>3) Functional beverage (still/sparkling)</t>
        </is>
      </c>
      <c r="D975" s="32">
        <f>'M3 - Functional Beverage'!I239</f>
        <v/>
      </c>
      <c r="E975" s="33">
        <f>'M3 - Functional Beverage'!J239</f>
        <v/>
      </c>
      <c r="F975" s="31">
        <f>'M3 - Functional Beverage'!K239</f>
        <v/>
      </c>
      <c r="G975" s="30">
        <f>'M3 - Functional Beverage'!F239</f>
        <v/>
      </c>
      <c r="H975" s="31">
        <f>IF(AND(ISNUMBER('M3 - Functional Beverage'!F239),ISNUMBER('M3 - Functional Beverage'!K239)),'M3 - Functional Beverage'!F239-'M3 - Functional Beverage'!K239,"")</f>
        <v/>
      </c>
      <c r="I975" s="15" t="inlineStr">
        <is>
          <t>S&amp;S availability/depth vary by listing and time - confirm live.</t>
        </is>
      </c>
    </row>
    <row r="976" ht="26" customHeight="1">
      <c r="A976" s="15" t="inlineStr">
        <is>
          <t>Health-Ade</t>
        </is>
      </c>
      <c r="B976" s="15" t="inlineStr">
        <is>
          <t>Health-Ade Kombucha | Bubbly Rose | single 473mL</t>
        </is>
      </c>
      <c r="C976" s="15" t="inlineStr">
        <is>
          <t>3) Functional beverage (still/sparkling)</t>
        </is>
      </c>
      <c r="D976" s="32">
        <f>'M3 - Functional Beverage'!I240</f>
        <v/>
      </c>
      <c r="E976" s="33">
        <f>'M3 - Functional Beverage'!J240</f>
        <v/>
      </c>
      <c r="F976" s="31">
        <f>'M3 - Functional Beverage'!K240</f>
        <v/>
      </c>
      <c r="G976" s="30">
        <f>'M3 - Functional Beverage'!F240</f>
        <v/>
      </c>
      <c r="H976" s="31">
        <f>IF(AND(ISNUMBER('M3 - Functional Beverage'!F240),ISNUMBER('M3 - Functional Beverage'!K240)),'M3 - Functional Beverage'!F240-'M3 - Functional Beverage'!K240,"")</f>
        <v/>
      </c>
      <c r="I976" s="15" t="inlineStr">
        <is>
          <t>S&amp;S availability/depth vary by listing and time - confirm live.</t>
        </is>
      </c>
    </row>
    <row r="977" ht="26" customHeight="1">
      <c r="A977" s="15" t="inlineStr">
        <is>
          <t>Health-Ade</t>
        </is>
      </c>
      <c r="B977" s="15" t="inlineStr">
        <is>
          <t>Health-Ade Kombucha | Bubbly Rose | 8-pack 473mL</t>
        </is>
      </c>
      <c r="C977" s="15" t="inlineStr">
        <is>
          <t>3) Functional beverage (still/sparkling)</t>
        </is>
      </c>
      <c r="D977" s="32">
        <f>'M3 - Functional Beverage'!I241</f>
        <v/>
      </c>
      <c r="E977" s="33">
        <f>'M3 - Functional Beverage'!J241</f>
        <v/>
      </c>
      <c r="F977" s="31">
        <f>'M3 - Functional Beverage'!K241</f>
        <v/>
      </c>
      <c r="G977" s="30">
        <f>'M3 - Functional Beverage'!F241</f>
        <v/>
      </c>
      <c r="H977" s="31">
        <f>IF(AND(ISNUMBER('M3 - Functional Beverage'!F241),ISNUMBER('M3 - Functional Beverage'!K241)),'M3 - Functional Beverage'!F241-'M3 - Functional Beverage'!K241,"")</f>
        <v/>
      </c>
      <c r="I977" s="15" t="inlineStr">
        <is>
          <t>S&amp;S availability/depth vary by listing and time - confirm live.</t>
        </is>
      </c>
    </row>
    <row r="978" ht="26" customHeight="1">
      <c r="A978" s="15" t="inlineStr">
        <is>
          <t>Health-Ade</t>
        </is>
      </c>
      <c r="B978" s="15" t="inlineStr">
        <is>
          <t>Health-Ade Kombucha | Bubbly Rose | 12-pack 473mL</t>
        </is>
      </c>
      <c r="C978" s="15" t="inlineStr">
        <is>
          <t>3) Functional beverage (still/sparkling)</t>
        </is>
      </c>
      <c r="D978" s="32">
        <f>'M3 - Functional Beverage'!I242</f>
        <v/>
      </c>
      <c r="E978" s="33">
        <f>'M3 - Functional Beverage'!J242</f>
        <v/>
      </c>
      <c r="F978" s="31">
        <f>'M3 - Functional Beverage'!K242</f>
        <v/>
      </c>
      <c r="G978" s="30">
        <f>'M3 - Functional Beverage'!F242</f>
        <v/>
      </c>
      <c r="H978" s="31">
        <f>IF(AND(ISNUMBER('M3 - Functional Beverage'!F242),ISNUMBER('M3 - Functional Beverage'!K242)),'M3 - Functional Beverage'!F242-'M3 - Functional Beverage'!K242,"")</f>
        <v/>
      </c>
      <c r="I978" s="15" t="inlineStr">
        <is>
          <t>S&amp;S availability/depth vary by listing and time - confirm live.</t>
        </is>
      </c>
    </row>
    <row r="979" ht="26" customHeight="1">
      <c r="A979" s="15" t="inlineStr">
        <is>
          <t>Health-Ade</t>
        </is>
      </c>
      <c r="B979" s="15" t="inlineStr">
        <is>
          <t>Health-Ade Kombucha | Bubbly Rose | 18-pack 473mL</t>
        </is>
      </c>
      <c r="C979" s="15" t="inlineStr">
        <is>
          <t>3) Functional beverage (still/sparkling)</t>
        </is>
      </c>
      <c r="D979" s="32">
        <f>'M3 - Functional Beverage'!I243</f>
        <v/>
      </c>
      <c r="E979" s="33">
        <f>'M3 - Functional Beverage'!J243</f>
        <v/>
      </c>
      <c r="F979" s="31">
        <f>'M3 - Functional Beverage'!K243</f>
        <v/>
      </c>
      <c r="G979" s="30">
        <f>'M3 - Functional Beverage'!F243</f>
        <v/>
      </c>
      <c r="H979" s="31">
        <f>IF(AND(ISNUMBER('M3 - Functional Beverage'!F243),ISNUMBER('M3 - Functional Beverage'!K243)),'M3 - Functional Beverage'!F243-'M3 - Functional Beverage'!K243,"")</f>
        <v/>
      </c>
      <c r="I979" s="15" t="inlineStr">
        <is>
          <t>S&amp;S availability/depth vary by listing and time - confirm live.</t>
        </is>
      </c>
    </row>
    <row r="980" ht="26" customHeight="1">
      <c r="A980" s="15" t="inlineStr">
        <is>
          <t>Health-Ade</t>
        </is>
      </c>
      <c r="B980" s="15" t="inlineStr">
        <is>
          <t>Health-Ade Kombucha | Bubbly Rose | 24-pack 473mL</t>
        </is>
      </c>
      <c r="C980" s="15" t="inlineStr">
        <is>
          <t>3) Functional beverage (still/sparkling)</t>
        </is>
      </c>
      <c r="D980" s="32">
        <f>'M3 - Functional Beverage'!I244</f>
        <v/>
      </c>
      <c r="E980" s="33">
        <f>'M3 - Functional Beverage'!J244</f>
        <v/>
      </c>
      <c r="F980" s="31">
        <f>'M3 - Functional Beverage'!K244</f>
        <v/>
      </c>
      <c r="G980" s="30">
        <f>'M3 - Functional Beverage'!F244</f>
        <v/>
      </c>
      <c r="H980" s="31">
        <f>IF(AND(ISNUMBER('M3 - Functional Beverage'!F244),ISNUMBER('M3 - Functional Beverage'!K244)),'M3 - Functional Beverage'!F244-'M3 - Functional Beverage'!K244,"")</f>
        <v/>
      </c>
      <c r="I980" s="15" t="inlineStr">
        <is>
          <t>S&amp;S availability/depth vary by listing and time - confirm live.</t>
        </is>
      </c>
    </row>
    <row r="981" ht="26" customHeight="1">
      <c r="A981" s="15" t="inlineStr">
        <is>
          <t>Health-Ade</t>
        </is>
      </c>
      <c r="B981" s="15" t="inlineStr">
        <is>
          <t>Health-Ade Kombucha | California Grape | single 473mL</t>
        </is>
      </c>
      <c r="C981" s="15" t="inlineStr">
        <is>
          <t>3) Functional beverage (still/sparkling)</t>
        </is>
      </c>
      <c r="D981" s="32">
        <f>'M3 - Functional Beverage'!I245</f>
        <v/>
      </c>
      <c r="E981" s="33">
        <f>'M3 - Functional Beverage'!J245</f>
        <v/>
      </c>
      <c r="F981" s="31">
        <f>'M3 - Functional Beverage'!K245</f>
        <v/>
      </c>
      <c r="G981" s="30">
        <f>'M3 - Functional Beverage'!F245</f>
        <v/>
      </c>
      <c r="H981" s="31">
        <f>IF(AND(ISNUMBER('M3 - Functional Beverage'!F245),ISNUMBER('M3 - Functional Beverage'!K245)),'M3 - Functional Beverage'!F245-'M3 - Functional Beverage'!K245,"")</f>
        <v/>
      </c>
      <c r="I981" s="15" t="inlineStr">
        <is>
          <t>S&amp;S availability/depth vary by listing and time - confirm live.</t>
        </is>
      </c>
    </row>
    <row r="982" ht="26" customHeight="1">
      <c r="A982" s="15" t="inlineStr">
        <is>
          <t>Health-Ade</t>
        </is>
      </c>
      <c r="B982" s="15" t="inlineStr">
        <is>
          <t>Health-Ade Kombucha | California Grape | 8-pack 473mL</t>
        </is>
      </c>
      <c r="C982" s="15" t="inlineStr">
        <is>
          <t>3) Functional beverage (still/sparkling)</t>
        </is>
      </c>
      <c r="D982" s="32">
        <f>'M3 - Functional Beverage'!I246</f>
        <v/>
      </c>
      <c r="E982" s="33">
        <f>'M3 - Functional Beverage'!J246</f>
        <v/>
      </c>
      <c r="F982" s="31">
        <f>'M3 - Functional Beverage'!K246</f>
        <v/>
      </c>
      <c r="G982" s="30">
        <f>'M3 - Functional Beverage'!F246</f>
        <v/>
      </c>
      <c r="H982" s="31">
        <f>IF(AND(ISNUMBER('M3 - Functional Beverage'!F246),ISNUMBER('M3 - Functional Beverage'!K246)),'M3 - Functional Beverage'!F246-'M3 - Functional Beverage'!K246,"")</f>
        <v/>
      </c>
      <c r="I982" s="15" t="inlineStr">
        <is>
          <t>S&amp;S availability/depth vary by listing and time - confirm live.</t>
        </is>
      </c>
    </row>
    <row r="983" ht="26" customHeight="1">
      <c r="A983" s="15" t="inlineStr">
        <is>
          <t>Health-Ade</t>
        </is>
      </c>
      <c r="B983" s="15" t="inlineStr">
        <is>
          <t>Health-Ade Kombucha | California Grape | 12-pack 473mL</t>
        </is>
      </c>
      <c r="C983" s="15" t="inlineStr">
        <is>
          <t>3) Functional beverage (still/sparkling)</t>
        </is>
      </c>
      <c r="D983" s="32">
        <f>'M3 - Functional Beverage'!I247</f>
        <v/>
      </c>
      <c r="E983" s="33">
        <f>'M3 - Functional Beverage'!J247</f>
        <v/>
      </c>
      <c r="F983" s="31">
        <f>'M3 - Functional Beverage'!K247</f>
        <v/>
      </c>
      <c r="G983" s="30">
        <f>'M3 - Functional Beverage'!F247</f>
        <v/>
      </c>
      <c r="H983" s="31">
        <f>IF(AND(ISNUMBER('M3 - Functional Beverage'!F247),ISNUMBER('M3 - Functional Beverage'!K247)),'M3 - Functional Beverage'!F247-'M3 - Functional Beverage'!K247,"")</f>
        <v/>
      </c>
      <c r="I983" s="15" t="inlineStr">
        <is>
          <t>S&amp;S availability/depth vary by listing and time - confirm live.</t>
        </is>
      </c>
    </row>
    <row r="984" ht="26" customHeight="1">
      <c r="A984" s="15" t="inlineStr">
        <is>
          <t>Health-Ade</t>
        </is>
      </c>
      <c r="B984" s="15" t="inlineStr">
        <is>
          <t>Health-Ade Kombucha | California Grape | 18-pack 473mL</t>
        </is>
      </c>
      <c r="C984" s="15" t="inlineStr">
        <is>
          <t>3) Functional beverage (still/sparkling)</t>
        </is>
      </c>
      <c r="D984" s="32">
        <f>'M3 - Functional Beverage'!I248</f>
        <v/>
      </c>
      <c r="E984" s="33">
        <f>'M3 - Functional Beverage'!J248</f>
        <v/>
      </c>
      <c r="F984" s="31">
        <f>'M3 - Functional Beverage'!K248</f>
        <v/>
      </c>
      <c r="G984" s="30">
        <f>'M3 - Functional Beverage'!F248</f>
        <v/>
      </c>
      <c r="H984" s="31">
        <f>IF(AND(ISNUMBER('M3 - Functional Beverage'!F248),ISNUMBER('M3 - Functional Beverage'!K248)),'M3 - Functional Beverage'!F248-'M3 - Functional Beverage'!K248,"")</f>
        <v/>
      </c>
      <c r="I984" s="15" t="inlineStr">
        <is>
          <t>S&amp;S availability/depth vary by listing and time - confirm live.</t>
        </is>
      </c>
    </row>
    <row r="985" ht="26" customHeight="1">
      <c r="A985" s="15" t="inlineStr">
        <is>
          <t>Health-Ade</t>
        </is>
      </c>
      <c r="B985" s="15" t="inlineStr">
        <is>
          <t>Health-Ade Kombucha | California Grape | 24-pack 473mL</t>
        </is>
      </c>
      <c r="C985" s="15" t="inlineStr">
        <is>
          <t>3) Functional beverage (still/sparkling)</t>
        </is>
      </c>
      <c r="D985" s="32">
        <f>'M3 - Functional Beverage'!I249</f>
        <v/>
      </c>
      <c r="E985" s="33">
        <f>'M3 - Functional Beverage'!J249</f>
        <v/>
      </c>
      <c r="F985" s="31">
        <f>'M3 - Functional Beverage'!K249</f>
        <v/>
      </c>
      <c r="G985" s="30">
        <f>'M3 - Functional Beverage'!F249</f>
        <v/>
      </c>
      <c r="H985" s="31">
        <f>IF(AND(ISNUMBER('M3 - Functional Beverage'!F249),ISNUMBER('M3 - Functional Beverage'!K249)),'M3 - Functional Beverage'!F249-'M3 - Functional Beverage'!K249,"")</f>
        <v/>
      </c>
      <c r="I985" s="15" t="inlineStr">
        <is>
          <t>S&amp;S availability/depth vary by listing and time - confirm live.</t>
        </is>
      </c>
    </row>
    <row r="986" ht="26" customHeight="1">
      <c r="A986" s="15" t="inlineStr">
        <is>
          <t>Remedy</t>
        </is>
      </c>
      <c r="B986" s="15" t="inlineStr">
        <is>
          <t>Remedy Kombucha | Raspberry Lemonade | 4-pack 250mL</t>
        </is>
      </c>
      <c r="C986" s="15" t="inlineStr">
        <is>
          <t>3) Functional beverage (still/sparkling)</t>
        </is>
      </c>
      <c r="D986" s="32">
        <f>'M3 - Functional Beverage'!I250</f>
        <v/>
      </c>
      <c r="E986" s="33">
        <f>'M3 - Functional Beverage'!J250</f>
        <v/>
      </c>
      <c r="F986" s="31">
        <f>'M3 - Functional Beverage'!K250</f>
        <v/>
      </c>
      <c r="G986" s="30">
        <f>'M3 - Functional Beverage'!F250</f>
        <v/>
      </c>
      <c r="H986" s="31">
        <f>IF(AND(ISNUMBER('M3 - Functional Beverage'!F250),ISNUMBER('M3 - Functional Beverage'!K250)),'M3 - Functional Beverage'!F250-'M3 - Functional Beverage'!K250,"")</f>
        <v/>
      </c>
      <c r="I986" s="15" t="inlineStr">
        <is>
          <t>S&amp;S availability/depth vary by listing and time - confirm live.</t>
        </is>
      </c>
    </row>
    <row r="987" ht="26" customHeight="1">
      <c r="A987" s="15" t="inlineStr">
        <is>
          <t>Remedy</t>
        </is>
      </c>
      <c r="B987" s="15" t="inlineStr">
        <is>
          <t>Remedy Kombucha | Raspberry Lemonade | 8-pack 250mL</t>
        </is>
      </c>
      <c r="C987" s="15" t="inlineStr">
        <is>
          <t>3) Functional beverage (still/sparkling)</t>
        </is>
      </c>
      <c r="D987" s="32">
        <f>'M3 - Functional Beverage'!I251</f>
        <v/>
      </c>
      <c r="E987" s="33">
        <f>'M3 - Functional Beverage'!J251</f>
        <v/>
      </c>
      <c r="F987" s="31">
        <f>'M3 - Functional Beverage'!K251</f>
        <v/>
      </c>
      <c r="G987" s="30">
        <f>'M3 - Functional Beverage'!F251</f>
        <v/>
      </c>
      <c r="H987" s="31">
        <f>IF(AND(ISNUMBER('M3 - Functional Beverage'!F251),ISNUMBER('M3 - Functional Beverage'!K251)),'M3 - Functional Beverage'!F251-'M3 - Functional Beverage'!K251,"")</f>
        <v/>
      </c>
      <c r="I987" s="15" t="inlineStr">
        <is>
          <t>S&amp;S availability/depth vary by listing and time - confirm live.</t>
        </is>
      </c>
    </row>
    <row r="988" ht="26" customHeight="1">
      <c r="A988" s="15" t="inlineStr">
        <is>
          <t>Remedy</t>
        </is>
      </c>
      <c r="B988" s="15" t="inlineStr">
        <is>
          <t>Remedy Kombucha | Raspberry Lemonade | 12-pack 250mL</t>
        </is>
      </c>
      <c r="C988" s="15" t="inlineStr">
        <is>
          <t>3) Functional beverage (still/sparkling)</t>
        </is>
      </c>
      <c r="D988" s="32">
        <f>'M3 - Functional Beverage'!I252</f>
        <v/>
      </c>
      <c r="E988" s="33">
        <f>'M3 - Functional Beverage'!J252</f>
        <v/>
      </c>
      <c r="F988" s="31">
        <f>'M3 - Functional Beverage'!K252</f>
        <v/>
      </c>
      <c r="G988" s="30">
        <f>'M3 - Functional Beverage'!F252</f>
        <v/>
      </c>
      <c r="H988" s="31">
        <f>IF(AND(ISNUMBER('M3 - Functional Beverage'!F252),ISNUMBER('M3 - Functional Beverage'!K252)),'M3 - Functional Beverage'!F252-'M3 - Functional Beverage'!K252,"")</f>
        <v/>
      </c>
      <c r="I988" s="15" t="inlineStr">
        <is>
          <t>S&amp;S availability/depth vary by listing and time - confirm live.</t>
        </is>
      </c>
    </row>
    <row r="989" ht="26" customHeight="1">
      <c r="A989" s="15" t="inlineStr">
        <is>
          <t>Remedy</t>
        </is>
      </c>
      <c r="B989" s="15" t="inlineStr">
        <is>
          <t>Remedy Kombucha | Raspberry Lemonade | 18-pack 250mL</t>
        </is>
      </c>
      <c r="C989" s="15" t="inlineStr">
        <is>
          <t>3) Functional beverage (still/sparkling)</t>
        </is>
      </c>
      <c r="D989" s="32">
        <f>'M3 - Functional Beverage'!I253</f>
        <v/>
      </c>
      <c r="E989" s="33">
        <f>'M3 - Functional Beverage'!J253</f>
        <v/>
      </c>
      <c r="F989" s="31">
        <f>'M3 - Functional Beverage'!K253</f>
        <v/>
      </c>
      <c r="G989" s="30">
        <f>'M3 - Functional Beverage'!F253</f>
        <v/>
      </c>
      <c r="H989" s="31">
        <f>IF(AND(ISNUMBER('M3 - Functional Beverage'!F253),ISNUMBER('M3 - Functional Beverage'!K253)),'M3 - Functional Beverage'!F253-'M3 - Functional Beverage'!K253,"")</f>
        <v/>
      </c>
      <c r="I989" s="15" t="inlineStr">
        <is>
          <t>S&amp;S availability/depth vary by listing and time - confirm live.</t>
        </is>
      </c>
    </row>
    <row r="990" ht="26" customHeight="1">
      <c r="A990" s="15" t="inlineStr">
        <is>
          <t>Remedy</t>
        </is>
      </c>
      <c r="B990" s="15" t="inlineStr">
        <is>
          <t>Remedy Kombucha | Raspberry Lemonade | 24-pack 250mL</t>
        </is>
      </c>
      <c r="C990" s="15" t="inlineStr">
        <is>
          <t>3) Functional beverage (still/sparkling)</t>
        </is>
      </c>
      <c r="D990" s="32">
        <f>'M3 - Functional Beverage'!I254</f>
        <v/>
      </c>
      <c r="E990" s="33">
        <f>'M3 - Functional Beverage'!J254</f>
        <v/>
      </c>
      <c r="F990" s="31">
        <f>'M3 - Functional Beverage'!K254</f>
        <v/>
      </c>
      <c r="G990" s="30">
        <f>'M3 - Functional Beverage'!F254</f>
        <v/>
      </c>
      <c r="H990" s="31">
        <f>IF(AND(ISNUMBER('M3 - Functional Beverage'!F254),ISNUMBER('M3 - Functional Beverage'!K254)),'M3 - Functional Beverage'!F254-'M3 - Functional Beverage'!K254,"")</f>
        <v/>
      </c>
      <c r="I990" s="15" t="inlineStr">
        <is>
          <t>S&amp;S availability/depth vary by listing and time - confirm live.</t>
        </is>
      </c>
    </row>
    <row r="991" ht="26" customHeight="1">
      <c r="A991" s="15" t="inlineStr">
        <is>
          <t>Remedy</t>
        </is>
      </c>
      <c r="B991" s="15" t="inlineStr">
        <is>
          <t>Remedy Kombucha | Ginger Lemon | 4-pack 250mL</t>
        </is>
      </c>
      <c r="C991" s="15" t="inlineStr">
        <is>
          <t>3) Functional beverage (still/sparkling)</t>
        </is>
      </c>
      <c r="D991" s="32">
        <f>'M3 - Functional Beverage'!I255</f>
        <v/>
      </c>
      <c r="E991" s="33">
        <f>'M3 - Functional Beverage'!J255</f>
        <v/>
      </c>
      <c r="F991" s="31">
        <f>'M3 - Functional Beverage'!K255</f>
        <v/>
      </c>
      <c r="G991" s="30">
        <f>'M3 - Functional Beverage'!F255</f>
        <v/>
      </c>
      <c r="H991" s="31">
        <f>IF(AND(ISNUMBER('M3 - Functional Beverage'!F255),ISNUMBER('M3 - Functional Beverage'!K255)),'M3 - Functional Beverage'!F255-'M3 - Functional Beverage'!K255,"")</f>
        <v/>
      </c>
      <c r="I991" s="15" t="inlineStr">
        <is>
          <t>S&amp;S availability/depth vary by listing and time - confirm live.</t>
        </is>
      </c>
    </row>
    <row r="992" ht="26" customHeight="1">
      <c r="A992" s="15" t="inlineStr">
        <is>
          <t>Remedy</t>
        </is>
      </c>
      <c r="B992" s="15" t="inlineStr">
        <is>
          <t>Remedy Kombucha | Ginger Lemon | 8-pack 250mL</t>
        </is>
      </c>
      <c r="C992" s="15" t="inlineStr">
        <is>
          <t>3) Functional beverage (still/sparkling)</t>
        </is>
      </c>
      <c r="D992" s="32">
        <f>'M3 - Functional Beverage'!I256</f>
        <v/>
      </c>
      <c r="E992" s="33">
        <f>'M3 - Functional Beverage'!J256</f>
        <v/>
      </c>
      <c r="F992" s="31">
        <f>'M3 - Functional Beverage'!K256</f>
        <v/>
      </c>
      <c r="G992" s="30">
        <f>'M3 - Functional Beverage'!F256</f>
        <v/>
      </c>
      <c r="H992" s="31">
        <f>IF(AND(ISNUMBER('M3 - Functional Beverage'!F256),ISNUMBER('M3 - Functional Beverage'!K256)),'M3 - Functional Beverage'!F256-'M3 - Functional Beverage'!K256,"")</f>
        <v/>
      </c>
      <c r="I992" s="15" t="inlineStr">
        <is>
          <t>S&amp;S availability/depth vary by listing and time - confirm live.</t>
        </is>
      </c>
    </row>
    <row r="993" ht="26" customHeight="1">
      <c r="A993" s="15" t="inlineStr">
        <is>
          <t>Remedy</t>
        </is>
      </c>
      <c r="B993" s="15" t="inlineStr">
        <is>
          <t>Remedy Kombucha | Ginger Lemon | 12-pack 250mL</t>
        </is>
      </c>
      <c r="C993" s="15" t="inlineStr">
        <is>
          <t>3) Functional beverage (still/sparkling)</t>
        </is>
      </c>
      <c r="D993" s="32">
        <f>'M3 - Functional Beverage'!I257</f>
        <v/>
      </c>
      <c r="E993" s="33">
        <f>'M3 - Functional Beverage'!J257</f>
        <v/>
      </c>
      <c r="F993" s="31">
        <f>'M3 - Functional Beverage'!K257</f>
        <v/>
      </c>
      <c r="G993" s="30">
        <f>'M3 - Functional Beverage'!F257</f>
        <v/>
      </c>
      <c r="H993" s="31">
        <f>IF(AND(ISNUMBER('M3 - Functional Beverage'!F257),ISNUMBER('M3 - Functional Beverage'!K257)),'M3 - Functional Beverage'!F257-'M3 - Functional Beverage'!K257,"")</f>
        <v/>
      </c>
      <c r="I993" s="15" t="inlineStr">
        <is>
          <t>S&amp;S availability/depth vary by listing and time - confirm live.</t>
        </is>
      </c>
    </row>
    <row r="994" ht="26" customHeight="1">
      <c r="A994" s="15" t="inlineStr">
        <is>
          <t>Remedy</t>
        </is>
      </c>
      <c r="B994" s="15" t="inlineStr">
        <is>
          <t>Remedy Kombucha | Ginger Lemon | 18-pack 250mL</t>
        </is>
      </c>
      <c r="C994" s="15" t="inlineStr">
        <is>
          <t>3) Functional beverage (still/sparkling)</t>
        </is>
      </c>
      <c r="D994" s="32">
        <f>'M3 - Functional Beverage'!I258</f>
        <v/>
      </c>
      <c r="E994" s="33">
        <f>'M3 - Functional Beverage'!J258</f>
        <v/>
      </c>
      <c r="F994" s="31">
        <f>'M3 - Functional Beverage'!K258</f>
        <v/>
      </c>
      <c r="G994" s="30">
        <f>'M3 - Functional Beverage'!F258</f>
        <v/>
      </c>
      <c r="H994" s="31">
        <f>IF(AND(ISNUMBER('M3 - Functional Beverage'!F258),ISNUMBER('M3 - Functional Beverage'!K258)),'M3 - Functional Beverage'!F258-'M3 - Functional Beverage'!K258,"")</f>
        <v/>
      </c>
      <c r="I994" s="15" t="inlineStr">
        <is>
          <t>S&amp;S availability/depth vary by listing and time - confirm live.</t>
        </is>
      </c>
    </row>
    <row r="995" ht="26" customHeight="1">
      <c r="A995" s="15" t="inlineStr">
        <is>
          <t>Remedy</t>
        </is>
      </c>
      <c r="B995" s="15" t="inlineStr">
        <is>
          <t>Remedy Kombucha | Ginger Lemon | 24-pack 250mL</t>
        </is>
      </c>
      <c r="C995" s="15" t="inlineStr">
        <is>
          <t>3) Functional beverage (still/sparkling)</t>
        </is>
      </c>
      <c r="D995" s="32">
        <f>'M3 - Functional Beverage'!I259</f>
        <v/>
      </c>
      <c r="E995" s="33">
        <f>'M3 - Functional Beverage'!J259</f>
        <v/>
      </c>
      <c r="F995" s="31">
        <f>'M3 - Functional Beverage'!K259</f>
        <v/>
      </c>
      <c r="G995" s="30">
        <f>'M3 - Functional Beverage'!F259</f>
        <v/>
      </c>
      <c r="H995" s="31">
        <f>IF(AND(ISNUMBER('M3 - Functional Beverage'!F259),ISNUMBER('M3 - Functional Beverage'!K259)),'M3 - Functional Beverage'!F259-'M3 - Functional Beverage'!K259,"")</f>
        <v/>
      </c>
      <c r="I995" s="15" t="inlineStr">
        <is>
          <t>S&amp;S availability/depth vary by listing and time - confirm live.</t>
        </is>
      </c>
    </row>
    <row r="996" ht="26" customHeight="1">
      <c r="A996" s="15" t="inlineStr">
        <is>
          <t>Remedy</t>
        </is>
      </c>
      <c r="B996" s="15" t="inlineStr">
        <is>
          <t>Remedy Kombucha | Peach | 4-pack 250mL</t>
        </is>
      </c>
      <c r="C996" s="15" t="inlineStr">
        <is>
          <t>3) Functional beverage (still/sparkling)</t>
        </is>
      </c>
      <c r="D996" s="32">
        <f>'M3 - Functional Beverage'!I260</f>
        <v/>
      </c>
      <c r="E996" s="33">
        <f>'M3 - Functional Beverage'!J260</f>
        <v/>
      </c>
      <c r="F996" s="31">
        <f>'M3 - Functional Beverage'!K260</f>
        <v/>
      </c>
      <c r="G996" s="30">
        <f>'M3 - Functional Beverage'!F260</f>
        <v/>
      </c>
      <c r="H996" s="31">
        <f>IF(AND(ISNUMBER('M3 - Functional Beverage'!F260),ISNUMBER('M3 - Functional Beverage'!K260)),'M3 - Functional Beverage'!F260-'M3 - Functional Beverage'!K260,"")</f>
        <v/>
      </c>
      <c r="I996" s="15" t="inlineStr">
        <is>
          <t>S&amp;S availability/depth vary by listing and time - confirm live.</t>
        </is>
      </c>
    </row>
    <row r="997" ht="26" customHeight="1">
      <c r="A997" s="15" t="inlineStr">
        <is>
          <t>Remedy</t>
        </is>
      </c>
      <c r="B997" s="15" t="inlineStr">
        <is>
          <t>Remedy Kombucha | Peach | 8-pack 250mL</t>
        </is>
      </c>
      <c r="C997" s="15" t="inlineStr">
        <is>
          <t>3) Functional beverage (still/sparkling)</t>
        </is>
      </c>
      <c r="D997" s="32">
        <f>'M3 - Functional Beverage'!I261</f>
        <v/>
      </c>
      <c r="E997" s="33">
        <f>'M3 - Functional Beverage'!J261</f>
        <v/>
      </c>
      <c r="F997" s="31">
        <f>'M3 - Functional Beverage'!K261</f>
        <v/>
      </c>
      <c r="G997" s="30">
        <f>'M3 - Functional Beverage'!F261</f>
        <v/>
      </c>
      <c r="H997" s="31">
        <f>IF(AND(ISNUMBER('M3 - Functional Beverage'!F261),ISNUMBER('M3 - Functional Beverage'!K261)),'M3 - Functional Beverage'!F261-'M3 - Functional Beverage'!K261,"")</f>
        <v/>
      </c>
      <c r="I997" s="15" t="inlineStr">
        <is>
          <t>S&amp;S availability/depth vary by listing and time - confirm live.</t>
        </is>
      </c>
    </row>
    <row r="998" ht="26" customHeight="1">
      <c r="A998" s="15" t="inlineStr">
        <is>
          <t>Remedy</t>
        </is>
      </c>
      <c r="B998" s="15" t="inlineStr">
        <is>
          <t>Remedy Kombucha | Peach | 12-pack 250mL</t>
        </is>
      </c>
      <c r="C998" s="15" t="inlineStr">
        <is>
          <t>3) Functional beverage (still/sparkling)</t>
        </is>
      </c>
      <c r="D998" s="32">
        <f>'M3 - Functional Beverage'!I262</f>
        <v/>
      </c>
      <c r="E998" s="33">
        <f>'M3 - Functional Beverage'!J262</f>
        <v/>
      </c>
      <c r="F998" s="31">
        <f>'M3 - Functional Beverage'!K262</f>
        <v/>
      </c>
      <c r="G998" s="30">
        <f>'M3 - Functional Beverage'!F262</f>
        <v/>
      </c>
      <c r="H998" s="31">
        <f>IF(AND(ISNUMBER('M3 - Functional Beverage'!F262),ISNUMBER('M3 - Functional Beverage'!K262)),'M3 - Functional Beverage'!F262-'M3 - Functional Beverage'!K262,"")</f>
        <v/>
      </c>
      <c r="I998" s="15" t="inlineStr">
        <is>
          <t>S&amp;S availability/depth vary by listing and time - confirm live.</t>
        </is>
      </c>
    </row>
    <row r="999" ht="26" customHeight="1">
      <c r="A999" s="15" t="inlineStr">
        <is>
          <t>Remedy</t>
        </is>
      </c>
      <c r="B999" s="15" t="inlineStr">
        <is>
          <t>Remedy Kombucha | Peach | 18-pack 250mL</t>
        </is>
      </c>
      <c r="C999" s="15" t="inlineStr">
        <is>
          <t>3) Functional beverage (still/sparkling)</t>
        </is>
      </c>
      <c r="D999" s="32">
        <f>'M3 - Functional Beverage'!I263</f>
        <v/>
      </c>
      <c r="E999" s="33">
        <f>'M3 - Functional Beverage'!J263</f>
        <v/>
      </c>
      <c r="F999" s="31">
        <f>'M3 - Functional Beverage'!K263</f>
        <v/>
      </c>
      <c r="G999" s="30">
        <f>'M3 - Functional Beverage'!F263</f>
        <v/>
      </c>
      <c r="H999" s="31">
        <f>IF(AND(ISNUMBER('M3 - Functional Beverage'!F263),ISNUMBER('M3 - Functional Beverage'!K263)),'M3 - Functional Beverage'!F263-'M3 - Functional Beverage'!K263,"")</f>
        <v/>
      </c>
      <c r="I999" s="15" t="inlineStr">
        <is>
          <t>S&amp;S availability/depth vary by listing and time - confirm live.</t>
        </is>
      </c>
    </row>
    <row r="1000" ht="26" customHeight="1">
      <c r="A1000" s="15" t="inlineStr">
        <is>
          <t>Remedy</t>
        </is>
      </c>
      <c r="B1000" s="15" t="inlineStr">
        <is>
          <t>Remedy Kombucha | Peach | 24-pack 250mL</t>
        </is>
      </c>
      <c r="C1000" s="15" t="inlineStr">
        <is>
          <t>3) Functional beverage (still/sparkling)</t>
        </is>
      </c>
      <c r="D1000" s="32">
        <f>'M3 - Functional Beverage'!I264</f>
        <v/>
      </c>
      <c r="E1000" s="33">
        <f>'M3 - Functional Beverage'!J264</f>
        <v/>
      </c>
      <c r="F1000" s="31">
        <f>'M3 - Functional Beverage'!K264</f>
        <v/>
      </c>
      <c r="G1000" s="30">
        <f>'M3 - Functional Beverage'!F264</f>
        <v/>
      </c>
      <c r="H1000" s="31">
        <f>IF(AND(ISNUMBER('M3 - Functional Beverage'!F264),ISNUMBER('M3 - Functional Beverage'!K264)),'M3 - Functional Beverage'!F264-'M3 - Functional Beverage'!K264,"")</f>
        <v/>
      </c>
      <c r="I1000" s="15" t="inlineStr">
        <is>
          <t>S&amp;S availability/depth vary by listing and time - confirm live.</t>
        </is>
      </c>
    </row>
    <row r="1001" ht="26" customHeight="1">
      <c r="A1001" s="15" t="inlineStr">
        <is>
          <t>Remedy</t>
        </is>
      </c>
      <c r="B1001" s="15" t="inlineStr">
        <is>
          <t>Remedy Kombucha | Cherry Plum | 4-pack 250mL</t>
        </is>
      </c>
      <c r="C1001" s="15" t="inlineStr">
        <is>
          <t>3) Functional beverage (still/sparkling)</t>
        </is>
      </c>
      <c r="D1001" s="32">
        <f>'M3 - Functional Beverage'!I265</f>
        <v/>
      </c>
      <c r="E1001" s="33">
        <f>'M3 - Functional Beverage'!J265</f>
        <v/>
      </c>
      <c r="F1001" s="31">
        <f>'M3 - Functional Beverage'!K265</f>
        <v/>
      </c>
      <c r="G1001" s="30">
        <f>'M3 - Functional Beverage'!F265</f>
        <v/>
      </c>
      <c r="H1001" s="31">
        <f>IF(AND(ISNUMBER('M3 - Functional Beverage'!F265),ISNUMBER('M3 - Functional Beverage'!K265)),'M3 - Functional Beverage'!F265-'M3 - Functional Beverage'!K265,"")</f>
        <v/>
      </c>
      <c r="I1001" s="15" t="inlineStr">
        <is>
          <t>S&amp;S availability/depth vary by listing and time - confirm live.</t>
        </is>
      </c>
    </row>
    <row r="1002" ht="26" customHeight="1">
      <c r="A1002" s="15" t="inlineStr">
        <is>
          <t>Remedy</t>
        </is>
      </c>
      <c r="B1002" s="15" t="inlineStr">
        <is>
          <t>Remedy Kombucha | Cherry Plum | 8-pack 250mL</t>
        </is>
      </c>
      <c r="C1002" s="15" t="inlineStr">
        <is>
          <t>3) Functional beverage (still/sparkling)</t>
        </is>
      </c>
      <c r="D1002" s="32">
        <f>'M3 - Functional Beverage'!I266</f>
        <v/>
      </c>
      <c r="E1002" s="33">
        <f>'M3 - Functional Beverage'!J266</f>
        <v/>
      </c>
      <c r="F1002" s="31">
        <f>'M3 - Functional Beverage'!K266</f>
        <v/>
      </c>
      <c r="G1002" s="30">
        <f>'M3 - Functional Beverage'!F266</f>
        <v/>
      </c>
      <c r="H1002" s="31">
        <f>IF(AND(ISNUMBER('M3 - Functional Beverage'!F266),ISNUMBER('M3 - Functional Beverage'!K266)),'M3 - Functional Beverage'!F266-'M3 - Functional Beverage'!K266,"")</f>
        <v/>
      </c>
      <c r="I1002" s="15" t="inlineStr">
        <is>
          <t>S&amp;S availability/depth vary by listing and time - confirm live.</t>
        </is>
      </c>
    </row>
    <row r="1003" ht="26" customHeight="1">
      <c r="A1003" s="15" t="inlineStr">
        <is>
          <t>Remedy</t>
        </is>
      </c>
      <c r="B1003" s="15" t="inlineStr">
        <is>
          <t>Remedy Kombucha | Cherry Plum | 12-pack 250mL</t>
        </is>
      </c>
      <c r="C1003" s="15" t="inlineStr">
        <is>
          <t>3) Functional beverage (still/sparkling)</t>
        </is>
      </c>
      <c r="D1003" s="32">
        <f>'M3 - Functional Beverage'!I267</f>
        <v/>
      </c>
      <c r="E1003" s="33">
        <f>'M3 - Functional Beverage'!J267</f>
        <v/>
      </c>
      <c r="F1003" s="31">
        <f>'M3 - Functional Beverage'!K267</f>
        <v/>
      </c>
      <c r="G1003" s="30">
        <f>'M3 - Functional Beverage'!F267</f>
        <v/>
      </c>
      <c r="H1003" s="31">
        <f>IF(AND(ISNUMBER('M3 - Functional Beverage'!F267),ISNUMBER('M3 - Functional Beverage'!K267)),'M3 - Functional Beverage'!F267-'M3 - Functional Beverage'!K267,"")</f>
        <v/>
      </c>
      <c r="I1003" s="15" t="inlineStr">
        <is>
          <t>S&amp;S availability/depth vary by listing and time - confirm live.</t>
        </is>
      </c>
    </row>
    <row r="1004" ht="26" customHeight="1">
      <c r="A1004" s="15" t="inlineStr">
        <is>
          <t>Remedy</t>
        </is>
      </c>
      <c r="B1004" s="15" t="inlineStr">
        <is>
          <t>Remedy Kombucha | Cherry Plum | 18-pack 250mL</t>
        </is>
      </c>
      <c r="C1004" s="15" t="inlineStr">
        <is>
          <t>3) Functional beverage (still/sparkling)</t>
        </is>
      </c>
      <c r="D1004" s="32">
        <f>'M3 - Functional Beverage'!I268</f>
        <v/>
      </c>
      <c r="E1004" s="33">
        <f>'M3 - Functional Beverage'!J268</f>
        <v/>
      </c>
      <c r="F1004" s="31">
        <f>'M3 - Functional Beverage'!K268</f>
        <v/>
      </c>
      <c r="G1004" s="30">
        <f>'M3 - Functional Beverage'!F268</f>
        <v/>
      </c>
      <c r="H1004" s="31">
        <f>IF(AND(ISNUMBER('M3 - Functional Beverage'!F268),ISNUMBER('M3 - Functional Beverage'!K268)),'M3 - Functional Beverage'!F268-'M3 - Functional Beverage'!K268,"")</f>
        <v/>
      </c>
      <c r="I1004" s="15" t="inlineStr">
        <is>
          <t>S&amp;S availability/depth vary by listing and time - confirm live.</t>
        </is>
      </c>
    </row>
    <row r="1005" ht="26" customHeight="1">
      <c r="A1005" s="15" t="inlineStr">
        <is>
          <t>Remedy</t>
        </is>
      </c>
      <c r="B1005" s="15" t="inlineStr">
        <is>
          <t>Remedy Kombucha | Cherry Plum | 24-pack 250mL</t>
        </is>
      </c>
      <c r="C1005" s="15" t="inlineStr">
        <is>
          <t>3) Functional beverage (still/sparkling)</t>
        </is>
      </c>
      <c r="D1005" s="32">
        <f>'M3 - Functional Beverage'!I269</f>
        <v/>
      </c>
      <c r="E1005" s="33">
        <f>'M3 - Functional Beverage'!J269</f>
        <v/>
      </c>
      <c r="F1005" s="31">
        <f>'M3 - Functional Beverage'!K269</f>
        <v/>
      </c>
      <c r="G1005" s="30">
        <f>'M3 - Functional Beverage'!F269</f>
        <v/>
      </c>
      <c r="H1005" s="31">
        <f>IF(AND(ISNUMBER('M3 - Functional Beverage'!F269),ISNUMBER('M3 - Functional Beverage'!K269)),'M3 - Functional Beverage'!F269-'M3 - Functional Beverage'!K269,"")</f>
        <v/>
      </c>
      <c r="I1005" s="15" t="inlineStr">
        <is>
          <t>S&amp;S availability/depth vary by listing and time - confirm live.</t>
        </is>
      </c>
    </row>
    <row r="1006" ht="26" customHeight="1">
      <c r="A1006" s="15" t="inlineStr">
        <is>
          <t>Remedy</t>
        </is>
      </c>
      <c r="B1006" s="15" t="inlineStr">
        <is>
          <t>Remedy Kombucha | Passionfruit | 4-pack 250mL</t>
        </is>
      </c>
      <c r="C1006" s="15" t="inlineStr">
        <is>
          <t>3) Functional beverage (still/sparkling)</t>
        </is>
      </c>
      <c r="D1006" s="32">
        <f>'M3 - Functional Beverage'!I270</f>
        <v/>
      </c>
      <c r="E1006" s="33">
        <f>'M3 - Functional Beverage'!J270</f>
        <v/>
      </c>
      <c r="F1006" s="31">
        <f>'M3 - Functional Beverage'!K270</f>
        <v/>
      </c>
      <c r="G1006" s="30">
        <f>'M3 - Functional Beverage'!F270</f>
        <v/>
      </c>
      <c r="H1006" s="31">
        <f>IF(AND(ISNUMBER('M3 - Functional Beverage'!F270),ISNUMBER('M3 - Functional Beverage'!K270)),'M3 - Functional Beverage'!F270-'M3 - Functional Beverage'!K270,"")</f>
        <v/>
      </c>
      <c r="I1006" s="15" t="inlineStr">
        <is>
          <t>S&amp;S availability/depth vary by listing and time - confirm live.</t>
        </is>
      </c>
    </row>
    <row r="1007" ht="26" customHeight="1">
      <c r="A1007" s="15" t="inlineStr">
        <is>
          <t>Remedy</t>
        </is>
      </c>
      <c r="B1007" s="15" t="inlineStr">
        <is>
          <t>Remedy Kombucha | Passionfruit | 8-pack 250mL</t>
        </is>
      </c>
      <c r="C1007" s="15" t="inlineStr">
        <is>
          <t>3) Functional beverage (still/sparkling)</t>
        </is>
      </c>
      <c r="D1007" s="32">
        <f>'M3 - Functional Beverage'!I271</f>
        <v/>
      </c>
      <c r="E1007" s="33">
        <f>'M3 - Functional Beverage'!J271</f>
        <v/>
      </c>
      <c r="F1007" s="31">
        <f>'M3 - Functional Beverage'!K271</f>
        <v/>
      </c>
      <c r="G1007" s="30">
        <f>'M3 - Functional Beverage'!F271</f>
        <v/>
      </c>
      <c r="H1007" s="31">
        <f>IF(AND(ISNUMBER('M3 - Functional Beverage'!F271),ISNUMBER('M3 - Functional Beverage'!K271)),'M3 - Functional Beverage'!F271-'M3 - Functional Beverage'!K271,"")</f>
        <v/>
      </c>
      <c r="I1007" s="15" t="inlineStr">
        <is>
          <t>S&amp;S availability/depth vary by listing and time - confirm live.</t>
        </is>
      </c>
    </row>
    <row r="1008" ht="26" customHeight="1">
      <c r="A1008" s="15" t="inlineStr">
        <is>
          <t>Remedy</t>
        </is>
      </c>
      <c r="B1008" s="15" t="inlineStr">
        <is>
          <t>Remedy Kombucha | Passionfruit | 12-pack 250mL</t>
        </is>
      </c>
      <c r="C1008" s="15" t="inlineStr">
        <is>
          <t>3) Functional beverage (still/sparkling)</t>
        </is>
      </c>
      <c r="D1008" s="32">
        <f>'M3 - Functional Beverage'!I272</f>
        <v/>
      </c>
      <c r="E1008" s="33">
        <f>'M3 - Functional Beverage'!J272</f>
        <v/>
      </c>
      <c r="F1008" s="31">
        <f>'M3 - Functional Beverage'!K272</f>
        <v/>
      </c>
      <c r="G1008" s="30">
        <f>'M3 - Functional Beverage'!F272</f>
        <v/>
      </c>
      <c r="H1008" s="31">
        <f>IF(AND(ISNUMBER('M3 - Functional Beverage'!F272),ISNUMBER('M3 - Functional Beverage'!K272)),'M3 - Functional Beverage'!F272-'M3 - Functional Beverage'!K272,"")</f>
        <v/>
      </c>
      <c r="I1008" s="15" t="inlineStr">
        <is>
          <t>S&amp;S availability/depth vary by listing and time - confirm live.</t>
        </is>
      </c>
    </row>
    <row r="1009" ht="26" customHeight="1">
      <c r="A1009" s="15" t="inlineStr">
        <is>
          <t>Remedy</t>
        </is>
      </c>
      <c r="B1009" s="15" t="inlineStr">
        <is>
          <t>Remedy Kombucha | Passionfruit | 18-pack 250mL</t>
        </is>
      </c>
      <c r="C1009" s="15" t="inlineStr">
        <is>
          <t>3) Functional beverage (still/sparkling)</t>
        </is>
      </c>
      <c r="D1009" s="32">
        <f>'M3 - Functional Beverage'!I273</f>
        <v/>
      </c>
      <c r="E1009" s="33">
        <f>'M3 - Functional Beverage'!J273</f>
        <v/>
      </c>
      <c r="F1009" s="31">
        <f>'M3 - Functional Beverage'!K273</f>
        <v/>
      </c>
      <c r="G1009" s="30">
        <f>'M3 - Functional Beverage'!F273</f>
        <v/>
      </c>
      <c r="H1009" s="31">
        <f>IF(AND(ISNUMBER('M3 - Functional Beverage'!F273),ISNUMBER('M3 - Functional Beverage'!K273)),'M3 - Functional Beverage'!F273-'M3 - Functional Beverage'!K273,"")</f>
        <v/>
      </c>
      <c r="I1009" s="15" t="inlineStr">
        <is>
          <t>S&amp;S availability/depth vary by listing and time - confirm live.</t>
        </is>
      </c>
    </row>
    <row r="1010" ht="26" customHeight="1">
      <c r="A1010" s="15" t="inlineStr">
        <is>
          <t>Remedy</t>
        </is>
      </c>
      <c r="B1010" s="15" t="inlineStr">
        <is>
          <t>Remedy Kombucha | Passionfruit | 24-pack 250mL</t>
        </is>
      </c>
      <c r="C1010" s="15" t="inlineStr">
        <is>
          <t>3) Functional beverage (still/sparkling)</t>
        </is>
      </c>
      <c r="D1010" s="32">
        <f>'M3 - Functional Beverage'!I274</f>
        <v/>
      </c>
      <c r="E1010" s="33">
        <f>'M3 - Functional Beverage'!J274</f>
        <v/>
      </c>
      <c r="F1010" s="31">
        <f>'M3 - Functional Beverage'!K274</f>
        <v/>
      </c>
      <c r="G1010" s="30">
        <f>'M3 - Functional Beverage'!F274</f>
        <v/>
      </c>
      <c r="H1010" s="31">
        <f>IF(AND(ISNUMBER('M3 - Functional Beverage'!F274),ISNUMBER('M3 - Functional Beverage'!K274)),'M3 - Functional Beverage'!F274-'M3 - Functional Beverage'!K274,"")</f>
        <v/>
      </c>
      <c r="I1010" s="15" t="inlineStr">
        <is>
          <t>S&amp;S availability/depth vary by listing and time - confirm live.</t>
        </is>
      </c>
    </row>
    <row r="1011" ht="26" customHeight="1">
      <c r="A1011" s="15" t="inlineStr">
        <is>
          <t>Recess</t>
        </is>
      </c>
      <c r="B1011" s="15" t="inlineStr">
        <is>
          <t>Recess Mood | Blackberry Chai | single 355mL</t>
        </is>
      </c>
      <c r="C1011" s="15" t="inlineStr">
        <is>
          <t>3) Functional beverage (still/sparkling)</t>
        </is>
      </c>
      <c r="D1011" s="32">
        <f>'M3 - Functional Beverage'!I275</f>
        <v/>
      </c>
      <c r="E1011" s="33">
        <f>'M3 - Functional Beverage'!J275</f>
        <v/>
      </c>
      <c r="F1011" s="31">
        <f>'M3 - Functional Beverage'!K275</f>
        <v/>
      </c>
      <c r="G1011" s="30">
        <f>'M3 - Functional Beverage'!F275</f>
        <v/>
      </c>
      <c r="H1011" s="31">
        <f>IF(AND(ISNUMBER('M3 - Functional Beverage'!F275),ISNUMBER('M3 - Functional Beverage'!K275)),'M3 - Functional Beverage'!F275-'M3 - Functional Beverage'!K275,"")</f>
        <v/>
      </c>
      <c r="I1011" s="15" t="inlineStr">
        <is>
          <t>S&amp;S availability/depth vary by listing and time - confirm live.</t>
        </is>
      </c>
    </row>
    <row r="1012" ht="26" customHeight="1">
      <c r="A1012" s="15" t="inlineStr">
        <is>
          <t>Recess</t>
        </is>
      </c>
      <c r="B1012" s="15" t="inlineStr">
        <is>
          <t>Recess Mood | Blackberry Chai | 8-pack 355mL</t>
        </is>
      </c>
      <c r="C1012" s="15" t="inlineStr">
        <is>
          <t>3) Functional beverage (still/sparkling)</t>
        </is>
      </c>
      <c r="D1012" s="32">
        <f>'M3 - Functional Beverage'!I276</f>
        <v/>
      </c>
      <c r="E1012" s="33">
        <f>'M3 - Functional Beverage'!J276</f>
        <v/>
      </c>
      <c r="F1012" s="31">
        <f>'M3 - Functional Beverage'!K276</f>
        <v/>
      </c>
      <c r="G1012" s="30">
        <f>'M3 - Functional Beverage'!F276</f>
        <v/>
      </c>
      <c r="H1012" s="31">
        <f>IF(AND(ISNUMBER('M3 - Functional Beverage'!F276),ISNUMBER('M3 - Functional Beverage'!K276)),'M3 - Functional Beverage'!F276-'M3 - Functional Beverage'!K276,"")</f>
        <v/>
      </c>
      <c r="I1012" s="15" t="inlineStr">
        <is>
          <t>S&amp;S availability/depth vary by listing and time - confirm live.</t>
        </is>
      </c>
    </row>
    <row r="1013" ht="26" customHeight="1">
      <c r="A1013" s="15" t="inlineStr">
        <is>
          <t>Recess</t>
        </is>
      </c>
      <c r="B1013" s="15" t="inlineStr">
        <is>
          <t>Recess Mood | Blackberry Chai | 12-pack 355mL</t>
        </is>
      </c>
      <c r="C1013" s="15" t="inlineStr">
        <is>
          <t>3) Functional beverage (still/sparkling)</t>
        </is>
      </c>
      <c r="D1013" s="32">
        <f>'M3 - Functional Beverage'!I277</f>
        <v/>
      </c>
      <c r="E1013" s="33">
        <f>'M3 - Functional Beverage'!J277</f>
        <v/>
      </c>
      <c r="F1013" s="31">
        <f>'M3 - Functional Beverage'!K277</f>
        <v/>
      </c>
      <c r="G1013" s="30">
        <f>'M3 - Functional Beverage'!F277</f>
        <v/>
      </c>
      <c r="H1013" s="31">
        <f>IF(AND(ISNUMBER('M3 - Functional Beverage'!F277),ISNUMBER('M3 - Functional Beverage'!K277)),'M3 - Functional Beverage'!F277-'M3 - Functional Beverage'!K277,"")</f>
        <v/>
      </c>
      <c r="I1013" s="15" t="inlineStr">
        <is>
          <t>S&amp;S availability/depth vary by listing and time - confirm live.</t>
        </is>
      </c>
    </row>
    <row r="1014" ht="26" customHeight="1">
      <c r="A1014" s="15" t="inlineStr">
        <is>
          <t>Recess</t>
        </is>
      </c>
      <c r="B1014" s="15" t="inlineStr">
        <is>
          <t>Recess Mood | Blackberry Chai | 15-pack 355mL</t>
        </is>
      </c>
      <c r="C1014" s="15" t="inlineStr">
        <is>
          <t>3) Functional beverage (still/sparkling)</t>
        </is>
      </c>
      <c r="D1014" s="32">
        <f>'M3 - Functional Beverage'!I278</f>
        <v/>
      </c>
      <c r="E1014" s="33">
        <f>'M3 - Functional Beverage'!J278</f>
        <v/>
      </c>
      <c r="F1014" s="31">
        <f>'M3 - Functional Beverage'!K278</f>
        <v/>
      </c>
      <c r="G1014" s="30">
        <f>'M3 - Functional Beverage'!F278</f>
        <v/>
      </c>
      <c r="H1014" s="31">
        <f>IF(AND(ISNUMBER('M3 - Functional Beverage'!F278),ISNUMBER('M3 - Functional Beverage'!K278)),'M3 - Functional Beverage'!F278-'M3 - Functional Beverage'!K278,"")</f>
        <v/>
      </c>
      <c r="I1014" s="15" t="inlineStr">
        <is>
          <t>S&amp;S availability/depth vary by listing and time - confirm live.</t>
        </is>
      </c>
    </row>
    <row r="1015" ht="26" customHeight="1">
      <c r="A1015" s="15" t="inlineStr">
        <is>
          <t>Recess</t>
        </is>
      </c>
      <c r="B1015" s="15" t="inlineStr">
        <is>
          <t>Recess Mood | Blackberry Chai | 18-pack 355mL</t>
        </is>
      </c>
      <c r="C1015" s="15" t="inlineStr">
        <is>
          <t>3) Functional beverage (still/sparkling)</t>
        </is>
      </c>
      <c r="D1015" s="32">
        <f>'M3 - Functional Beverage'!I279</f>
        <v/>
      </c>
      <c r="E1015" s="33">
        <f>'M3 - Functional Beverage'!J279</f>
        <v/>
      </c>
      <c r="F1015" s="31">
        <f>'M3 - Functional Beverage'!K279</f>
        <v/>
      </c>
      <c r="G1015" s="30">
        <f>'M3 - Functional Beverage'!F279</f>
        <v/>
      </c>
      <c r="H1015" s="31">
        <f>IF(AND(ISNUMBER('M3 - Functional Beverage'!F279),ISNUMBER('M3 - Functional Beverage'!K279)),'M3 - Functional Beverage'!F279-'M3 - Functional Beverage'!K279,"")</f>
        <v/>
      </c>
      <c r="I1015" s="15" t="inlineStr">
        <is>
          <t>S&amp;S availability/depth vary by listing and time - confirm live.</t>
        </is>
      </c>
    </row>
    <row r="1016" ht="26" customHeight="1">
      <c r="A1016" s="15" t="inlineStr">
        <is>
          <t>Recess</t>
        </is>
      </c>
      <c r="B1016" s="15" t="inlineStr">
        <is>
          <t>Recess Mood | Blackberry Chai | 24-pack 355mL</t>
        </is>
      </c>
      <c r="C1016" s="15" t="inlineStr">
        <is>
          <t>3) Functional beverage (still/sparkling)</t>
        </is>
      </c>
      <c r="D1016" s="32">
        <f>'M3 - Functional Beverage'!I280</f>
        <v/>
      </c>
      <c r="E1016" s="33">
        <f>'M3 - Functional Beverage'!J280</f>
        <v/>
      </c>
      <c r="F1016" s="31">
        <f>'M3 - Functional Beverage'!K280</f>
        <v/>
      </c>
      <c r="G1016" s="30">
        <f>'M3 - Functional Beverage'!F280</f>
        <v/>
      </c>
      <c r="H1016" s="31">
        <f>IF(AND(ISNUMBER('M3 - Functional Beverage'!F280),ISNUMBER('M3 - Functional Beverage'!K280)),'M3 - Functional Beverage'!F280-'M3 - Functional Beverage'!K280,"")</f>
        <v/>
      </c>
      <c r="I1016" s="15" t="inlineStr">
        <is>
          <t>S&amp;S availability/depth vary by listing and time - confirm live.</t>
        </is>
      </c>
    </row>
    <row r="1017" ht="26" customHeight="1">
      <c r="A1017" s="15" t="inlineStr">
        <is>
          <t>Recess</t>
        </is>
      </c>
      <c r="B1017" s="15" t="inlineStr">
        <is>
          <t>Recess Mood | Pomegranate Hibiscus | single 355mL</t>
        </is>
      </c>
      <c r="C1017" s="15" t="inlineStr">
        <is>
          <t>3) Functional beverage (still/sparkling)</t>
        </is>
      </c>
      <c r="D1017" s="32">
        <f>'M3 - Functional Beverage'!I281</f>
        <v/>
      </c>
      <c r="E1017" s="33">
        <f>'M3 - Functional Beverage'!J281</f>
        <v/>
      </c>
      <c r="F1017" s="31">
        <f>'M3 - Functional Beverage'!K281</f>
        <v/>
      </c>
      <c r="G1017" s="30">
        <f>'M3 - Functional Beverage'!F281</f>
        <v/>
      </c>
      <c r="H1017" s="31">
        <f>IF(AND(ISNUMBER('M3 - Functional Beverage'!F281),ISNUMBER('M3 - Functional Beverage'!K281)),'M3 - Functional Beverage'!F281-'M3 - Functional Beverage'!K281,"")</f>
        <v/>
      </c>
      <c r="I1017" s="15" t="inlineStr">
        <is>
          <t>S&amp;S availability/depth vary by listing and time - confirm live.</t>
        </is>
      </c>
    </row>
    <row r="1018" ht="26" customHeight="1">
      <c r="A1018" s="15" t="inlineStr">
        <is>
          <t>Recess</t>
        </is>
      </c>
      <c r="B1018" s="15" t="inlineStr">
        <is>
          <t>Recess Mood | Pomegranate Hibiscus | 8-pack 355mL</t>
        </is>
      </c>
      <c r="C1018" s="15" t="inlineStr">
        <is>
          <t>3) Functional beverage (still/sparkling)</t>
        </is>
      </c>
      <c r="D1018" s="32">
        <f>'M3 - Functional Beverage'!I282</f>
        <v/>
      </c>
      <c r="E1018" s="33">
        <f>'M3 - Functional Beverage'!J282</f>
        <v/>
      </c>
      <c r="F1018" s="31">
        <f>'M3 - Functional Beverage'!K282</f>
        <v/>
      </c>
      <c r="G1018" s="30">
        <f>'M3 - Functional Beverage'!F282</f>
        <v/>
      </c>
      <c r="H1018" s="31">
        <f>IF(AND(ISNUMBER('M3 - Functional Beverage'!F282),ISNUMBER('M3 - Functional Beverage'!K282)),'M3 - Functional Beverage'!F282-'M3 - Functional Beverage'!K282,"")</f>
        <v/>
      </c>
      <c r="I1018" s="15" t="inlineStr">
        <is>
          <t>S&amp;S availability/depth vary by listing and time - confirm live.</t>
        </is>
      </c>
    </row>
    <row r="1019" ht="26" customHeight="1">
      <c r="A1019" s="15" t="inlineStr">
        <is>
          <t>Recess</t>
        </is>
      </c>
      <c r="B1019" s="15" t="inlineStr">
        <is>
          <t>Recess Mood | Pomegranate Hibiscus | 12-pack 355mL</t>
        </is>
      </c>
      <c r="C1019" s="15" t="inlineStr">
        <is>
          <t>3) Functional beverage (still/sparkling)</t>
        </is>
      </c>
      <c r="D1019" s="32">
        <f>'M3 - Functional Beverage'!I283</f>
        <v/>
      </c>
      <c r="E1019" s="33">
        <f>'M3 - Functional Beverage'!J283</f>
        <v/>
      </c>
      <c r="F1019" s="31">
        <f>'M3 - Functional Beverage'!K283</f>
        <v/>
      </c>
      <c r="G1019" s="30">
        <f>'M3 - Functional Beverage'!F283</f>
        <v/>
      </c>
      <c r="H1019" s="31">
        <f>IF(AND(ISNUMBER('M3 - Functional Beverage'!F283),ISNUMBER('M3 - Functional Beverage'!K283)),'M3 - Functional Beverage'!F283-'M3 - Functional Beverage'!K283,"")</f>
        <v/>
      </c>
      <c r="I1019" s="15" t="inlineStr">
        <is>
          <t>S&amp;S availability/depth vary by listing and time - confirm live.</t>
        </is>
      </c>
    </row>
    <row r="1020" ht="26" customHeight="1">
      <c r="A1020" s="15" t="inlineStr">
        <is>
          <t>Recess</t>
        </is>
      </c>
      <c r="B1020" s="15" t="inlineStr">
        <is>
          <t>Recess Mood | Pomegranate Hibiscus | 15-pack 355mL</t>
        </is>
      </c>
      <c r="C1020" s="15" t="inlineStr">
        <is>
          <t>3) Functional beverage (still/sparkling)</t>
        </is>
      </c>
      <c r="D1020" s="32">
        <f>'M3 - Functional Beverage'!I284</f>
        <v/>
      </c>
      <c r="E1020" s="33">
        <f>'M3 - Functional Beverage'!J284</f>
        <v/>
      </c>
      <c r="F1020" s="31">
        <f>'M3 - Functional Beverage'!K284</f>
        <v/>
      </c>
      <c r="G1020" s="30">
        <f>'M3 - Functional Beverage'!F284</f>
        <v/>
      </c>
      <c r="H1020" s="31">
        <f>IF(AND(ISNUMBER('M3 - Functional Beverage'!F284),ISNUMBER('M3 - Functional Beverage'!K284)),'M3 - Functional Beverage'!F284-'M3 - Functional Beverage'!K284,"")</f>
        <v/>
      </c>
      <c r="I1020" s="15" t="inlineStr">
        <is>
          <t>S&amp;S availability/depth vary by listing and time - confirm live.</t>
        </is>
      </c>
    </row>
    <row r="1021" ht="26" customHeight="1">
      <c r="A1021" s="15" t="inlineStr">
        <is>
          <t>Recess</t>
        </is>
      </c>
      <c r="B1021" s="15" t="inlineStr">
        <is>
          <t>Recess Mood | Pomegranate Hibiscus | 18-pack 355mL</t>
        </is>
      </c>
      <c r="C1021" s="15" t="inlineStr">
        <is>
          <t>3) Functional beverage (still/sparkling)</t>
        </is>
      </c>
      <c r="D1021" s="32">
        <f>'M3 - Functional Beverage'!I285</f>
        <v/>
      </c>
      <c r="E1021" s="33">
        <f>'M3 - Functional Beverage'!J285</f>
        <v/>
      </c>
      <c r="F1021" s="31">
        <f>'M3 - Functional Beverage'!K285</f>
        <v/>
      </c>
      <c r="G1021" s="30">
        <f>'M3 - Functional Beverage'!F285</f>
        <v/>
      </c>
      <c r="H1021" s="31">
        <f>IF(AND(ISNUMBER('M3 - Functional Beverage'!F285),ISNUMBER('M3 - Functional Beverage'!K285)),'M3 - Functional Beverage'!F285-'M3 - Functional Beverage'!K285,"")</f>
        <v/>
      </c>
      <c r="I1021" s="15" t="inlineStr">
        <is>
          <t>S&amp;S availability/depth vary by listing and time - confirm live.</t>
        </is>
      </c>
    </row>
    <row r="1022" ht="26" customHeight="1">
      <c r="A1022" s="15" t="inlineStr">
        <is>
          <t>Recess</t>
        </is>
      </c>
      <c r="B1022" s="15" t="inlineStr">
        <is>
          <t>Recess Mood | Pomegranate Hibiscus | 24-pack 355mL</t>
        </is>
      </c>
      <c r="C1022" s="15" t="inlineStr">
        <is>
          <t>3) Functional beverage (still/sparkling)</t>
        </is>
      </c>
      <c r="D1022" s="32">
        <f>'M3 - Functional Beverage'!I286</f>
        <v/>
      </c>
      <c r="E1022" s="33">
        <f>'M3 - Functional Beverage'!J286</f>
        <v/>
      </c>
      <c r="F1022" s="31">
        <f>'M3 - Functional Beverage'!K286</f>
        <v/>
      </c>
      <c r="G1022" s="30">
        <f>'M3 - Functional Beverage'!F286</f>
        <v/>
      </c>
      <c r="H1022" s="31">
        <f>IF(AND(ISNUMBER('M3 - Functional Beverage'!F286),ISNUMBER('M3 - Functional Beverage'!K286)),'M3 - Functional Beverage'!F286-'M3 - Functional Beverage'!K286,"")</f>
        <v/>
      </c>
      <c r="I1022" s="15" t="inlineStr">
        <is>
          <t>S&amp;S availability/depth vary by listing and time - confirm live.</t>
        </is>
      </c>
    </row>
    <row r="1023" ht="26" customHeight="1">
      <c r="A1023" s="15" t="inlineStr">
        <is>
          <t>Recess</t>
        </is>
      </c>
      <c r="B1023" s="15" t="inlineStr">
        <is>
          <t>Recess Mood | Blood Orange | single 355mL</t>
        </is>
      </c>
      <c r="C1023" s="15" t="inlineStr">
        <is>
          <t>3) Functional beverage (still/sparkling)</t>
        </is>
      </c>
      <c r="D1023" s="32">
        <f>'M3 - Functional Beverage'!I287</f>
        <v/>
      </c>
      <c r="E1023" s="33">
        <f>'M3 - Functional Beverage'!J287</f>
        <v/>
      </c>
      <c r="F1023" s="31">
        <f>'M3 - Functional Beverage'!K287</f>
        <v/>
      </c>
      <c r="G1023" s="30">
        <f>'M3 - Functional Beverage'!F287</f>
        <v/>
      </c>
      <c r="H1023" s="31">
        <f>IF(AND(ISNUMBER('M3 - Functional Beverage'!F287),ISNUMBER('M3 - Functional Beverage'!K287)),'M3 - Functional Beverage'!F287-'M3 - Functional Beverage'!K287,"")</f>
        <v/>
      </c>
      <c r="I1023" s="15" t="inlineStr">
        <is>
          <t>S&amp;S availability/depth vary by listing and time - confirm live.</t>
        </is>
      </c>
    </row>
    <row r="1024" ht="26" customHeight="1">
      <c r="A1024" s="15" t="inlineStr">
        <is>
          <t>Recess</t>
        </is>
      </c>
      <c r="B1024" s="15" t="inlineStr">
        <is>
          <t>Recess Mood | Blood Orange | 8-pack 355mL</t>
        </is>
      </c>
      <c r="C1024" s="15" t="inlineStr">
        <is>
          <t>3) Functional beverage (still/sparkling)</t>
        </is>
      </c>
      <c r="D1024" s="32">
        <f>'M3 - Functional Beverage'!I288</f>
        <v/>
      </c>
      <c r="E1024" s="33">
        <f>'M3 - Functional Beverage'!J288</f>
        <v/>
      </c>
      <c r="F1024" s="31">
        <f>'M3 - Functional Beverage'!K288</f>
        <v/>
      </c>
      <c r="G1024" s="30">
        <f>'M3 - Functional Beverage'!F288</f>
        <v/>
      </c>
      <c r="H1024" s="31">
        <f>IF(AND(ISNUMBER('M3 - Functional Beverage'!F288),ISNUMBER('M3 - Functional Beverage'!K288)),'M3 - Functional Beverage'!F288-'M3 - Functional Beverage'!K288,"")</f>
        <v/>
      </c>
      <c r="I1024" s="15" t="inlineStr">
        <is>
          <t>S&amp;S availability/depth vary by listing and time - confirm live.</t>
        </is>
      </c>
    </row>
    <row r="1025" ht="26" customHeight="1">
      <c r="A1025" s="15" t="inlineStr">
        <is>
          <t>Recess</t>
        </is>
      </c>
      <c r="B1025" s="15" t="inlineStr">
        <is>
          <t>Recess Mood | Blood Orange | 12-pack 355mL</t>
        </is>
      </c>
      <c r="C1025" s="15" t="inlineStr">
        <is>
          <t>3) Functional beverage (still/sparkling)</t>
        </is>
      </c>
      <c r="D1025" s="32">
        <f>'M3 - Functional Beverage'!I289</f>
        <v/>
      </c>
      <c r="E1025" s="33">
        <f>'M3 - Functional Beverage'!J289</f>
        <v/>
      </c>
      <c r="F1025" s="31">
        <f>'M3 - Functional Beverage'!K289</f>
        <v/>
      </c>
      <c r="G1025" s="30">
        <f>'M3 - Functional Beverage'!F289</f>
        <v/>
      </c>
      <c r="H1025" s="31">
        <f>IF(AND(ISNUMBER('M3 - Functional Beverage'!F289),ISNUMBER('M3 - Functional Beverage'!K289)),'M3 - Functional Beverage'!F289-'M3 - Functional Beverage'!K289,"")</f>
        <v/>
      </c>
      <c r="I1025" s="15" t="inlineStr">
        <is>
          <t>S&amp;S availability/depth vary by listing and time - confirm live.</t>
        </is>
      </c>
    </row>
    <row r="1026" ht="26" customHeight="1">
      <c r="A1026" s="15" t="inlineStr">
        <is>
          <t>Recess</t>
        </is>
      </c>
      <c r="B1026" s="15" t="inlineStr">
        <is>
          <t>Recess Mood | Blood Orange | 15-pack 355mL</t>
        </is>
      </c>
      <c r="C1026" s="15" t="inlineStr">
        <is>
          <t>3) Functional beverage (still/sparkling)</t>
        </is>
      </c>
      <c r="D1026" s="32">
        <f>'M3 - Functional Beverage'!I290</f>
        <v/>
      </c>
      <c r="E1026" s="33">
        <f>'M3 - Functional Beverage'!J290</f>
        <v/>
      </c>
      <c r="F1026" s="31">
        <f>'M3 - Functional Beverage'!K290</f>
        <v/>
      </c>
      <c r="G1026" s="30">
        <f>'M3 - Functional Beverage'!F290</f>
        <v/>
      </c>
      <c r="H1026" s="31">
        <f>IF(AND(ISNUMBER('M3 - Functional Beverage'!F290),ISNUMBER('M3 - Functional Beverage'!K290)),'M3 - Functional Beverage'!F290-'M3 - Functional Beverage'!K290,"")</f>
        <v/>
      </c>
      <c r="I1026" s="15" t="inlineStr">
        <is>
          <t>S&amp;S availability/depth vary by listing and time - confirm live.</t>
        </is>
      </c>
    </row>
    <row r="1027" ht="26" customHeight="1">
      <c r="A1027" s="15" t="inlineStr">
        <is>
          <t>Recess</t>
        </is>
      </c>
      <c r="B1027" s="15" t="inlineStr">
        <is>
          <t>Recess Mood | Blood Orange | 18-pack 355mL</t>
        </is>
      </c>
      <c r="C1027" s="15" t="inlineStr">
        <is>
          <t>3) Functional beverage (still/sparkling)</t>
        </is>
      </c>
      <c r="D1027" s="32">
        <f>'M3 - Functional Beverage'!I291</f>
        <v/>
      </c>
      <c r="E1027" s="33">
        <f>'M3 - Functional Beverage'!J291</f>
        <v/>
      </c>
      <c r="F1027" s="31">
        <f>'M3 - Functional Beverage'!K291</f>
        <v/>
      </c>
      <c r="G1027" s="30">
        <f>'M3 - Functional Beverage'!F291</f>
        <v/>
      </c>
      <c r="H1027" s="31">
        <f>IF(AND(ISNUMBER('M3 - Functional Beverage'!F291),ISNUMBER('M3 - Functional Beverage'!K291)),'M3 - Functional Beverage'!F291-'M3 - Functional Beverage'!K291,"")</f>
        <v/>
      </c>
      <c r="I1027" s="15" t="inlineStr">
        <is>
          <t>S&amp;S availability/depth vary by listing and time - confirm live.</t>
        </is>
      </c>
    </row>
    <row r="1028" ht="26" customHeight="1">
      <c r="A1028" s="15" t="inlineStr">
        <is>
          <t>Recess</t>
        </is>
      </c>
      <c r="B1028" s="15" t="inlineStr">
        <is>
          <t>Recess Mood | Blood Orange | 24-pack 355mL</t>
        </is>
      </c>
      <c r="C1028" s="15" t="inlineStr">
        <is>
          <t>3) Functional beverage (still/sparkling)</t>
        </is>
      </c>
      <c r="D1028" s="32">
        <f>'M3 - Functional Beverage'!I292</f>
        <v/>
      </c>
      <c r="E1028" s="33">
        <f>'M3 - Functional Beverage'!J292</f>
        <v/>
      </c>
      <c r="F1028" s="31">
        <f>'M3 - Functional Beverage'!K292</f>
        <v/>
      </c>
      <c r="G1028" s="30">
        <f>'M3 - Functional Beverage'!F292</f>
        <v/>
      </c>
      <c r="H1028" s="31">
        <f>IF(AND(ISNUMBER('M3 - Functional Beverage'!F292),ISNUMBER('M3 - Functional Beverage'!K292)),'M3 - Functional Beverage'!F292-'M3 - Functional Beverage'!K292,"")</f>
        <v/>
      </c>
      <c r="I1028" s="15" t="inlineStr">
        <is>
          <t>S&amp;S availability/depth vary by listing and time - confirm live.</t>
        </is>
      </c>
    </row>
    <row r="1029" ht="26" customHeight="1">
      <c r="A1029" s="15" t="inlineStr">
        <is>
          <t>Recess</t>
        </is>
      </c>
      <c r="B1029" s="15" t="inlineStr">
        <is>
          <t>Recess Mood | Black Cherry | single 355mL</t>
        </is>
      </c>
      <c r="C1029" s="15" t="inlineStr">
        <is>
          <t>3) Functional beverage (still/sparkling)</t>
        </is>
      </c>
      <c r="D1029" s="32">
        <f>'M3 - Functional Beverage'!I293</f>
        <v/>
      </c>
      <c r="E1029" s="33">
        <f>'M3 - Functional Beverage'!J293</f>
        <v/>
      </c>
      <c r="F1029" s="31">
        <f>'M3 - Functional Beverage'!K293</f>
        <v/>
      </c>
      <c r="G1029" s="30">
        <f>'M3 - Functional Beverage'!F293</f>
        <v/>
      </c>
      <c r="H1029" s="31">
        <f>IF(AND(ISNUMBER('M3 - Functional Beverage'!F293),ISNUMBER('M3 - Functional Beverage'!K293)),'M3 - Functional Beverage'!F293-'M3 - Functional Beverage'!K293,"")</f>
        <v/>
      </c>
      <c r="I1029" s="15" t="inlineStr">
        <is>
          <t>S&amp;S availability/depth vary by listing and time - confirm live.</t>
        </is>
      </c>
    </row>
    <row r="1030" ht="26" customHeight="1">
      <c r="A1030" s="15" t="inlineStr">
        <is>
          <t>Recess</t>
        </is>
      </c>
      <c r="B1030" s="15" t="inlineStr">
        <is>
          <t>Recess Mood | Black Cherry | 8-pack 355mL</t>
        </is>
      </c>
      <c r="C1030" s="15" t="inlineStr">
        <is>
          <t>3) Functional beverage (still/sparkling)</t>
        </is>
      </c>
      <c r="D1030" s="32">
        <f>'M3 - Functional Beverage'!I294</f>
        <v/>
      </c>
      <c r="E1030" s="33">
        <f>'M3 - Functional Beverage'!J294</f>
        <v/>
      </c>
      <c r="F1030" s="31">
        <f>'M3 - Functional Beverage'!K294</f>
        <v/>
      </c>
      <c r="G1030" s="30">
        <f>'M3 - Functional Beverage'!F294</f>
        <v/>
      </c>
      <c r="H1030" s="31">
        <f>IF(AND(ISNUMBER('M3 - Functional Beverage'!F294),ISNUMBER('M3 - Functional Beverage'!K294)),'M3 - Functional Beverage'!F294-'M3 - Functional Beverage'!K294,"")</f>
        <v/>
      </c>
      <c r="I1030" s="15" t="inlineStr">
        <is>
          <t>S&amp;S availability/depth vary by listing and time - confirm live.</t>
        </is>
      </c>
    </row>
    <row r="1031" ht="26" customHeight="1">
      <c r="A1031" s="15" t="inlineStr">
        <is>
          <t>Recess</t>
        </is>
      </c>
      <c r="B1031" s="15" t="inlineStr">
        <is>
          <t>Recess Mood | Black Cherry | 12-pack 355mL</t>
        </is>
      </c>
      <c r="C1031" s="15" t="inlineStr">
        <is>
          <t>3) Functional beverage (still/sparkling)</t>
        </is>
      </c>
      <c r="D1031" s="32">
        <f>'M3 - Functional Beverage'!I295</f>
        <v/>
      </c>
      <c r="E1031" s="33">
        <f>'M3 - Functional Beverage'!J295</f>
        <v/>
      </c>
      <c r="F1031" s="31">
        <f>'M3 - Functional Beverage'!K295</f>
        <v/>
      </c>
      <c r="G1031" s="30">
        <f>'M3 - Functional Beverage'!F295</f>
        <v/>
      </c>
      <c r="H1031" s="31">
        <f>IF(AND(ISNUMBER('M3 - Functional Beverage'!F295),ISNUMBER('M3 - Functional Beverage'!K295)),'M3 - Functional Beverage'!F295-'M3 - Functional Beverage'!K295,"")</f>
        <v/>
      </c>
      <c r="I1031" s="15" t="inlineStr">
        <is>
          <t>S&amp;S availability/depth vary by listing and time - confirm live.</t>
        </is>
      </c>
    </row>
    <row r="1032" ht="26" customHeight="1">
      <c r="A1032" s="15" t="inlineStr">
        <is>
          <t>Recess</t>
        </is>
      </c>
      <c r="B1032" s="15" t="inlineStr">
        <is>
          <t>Recess Mood | Black Cherry | 15-pack 355mL</t>
        </is>
      </c>
      <c r="C1032" s="15" t="inlineStr">
        <is>
          <t>3) Functional beverage (still/sparkling)</t>
        </is>
      </c>
      <c r="D1032" s="32">
        <f>'M3 - Functional Beverage'!I296</f>
        <v/>
      </c>
      <c r="E1032" s="33">
        <f>'M3 - Functional Beverage'!J296</f>
        <v/>
      </c>
      <c r="F1032" s="31">
        <f>'M3 - Functional Beverage'!K296</f>
        <v/>
      </c>
      <c r="G1032" s="30">
        <f>'M3 - Functional Beverage'!F296</f>
        <v/>
      </c>
      <c r="H1032" s="31">
        <f>IF(AND(ISNUMBER('M3 - Functional Beverage'!F296),ISNUMBER('M3 - Functional Beverage'!K296)),'M3 - Functional Beverage'!F296-'M3 - Functional Beverage'!K296,"")</f>
        <v/>
      </c>
      <c r="I1032" s="15" t="inlineStr">
        <is>
          <t>S&amp;S availability/depth vary by listing and time - confirm live.</t>
        </is>
      </c>
    </row>
    <row r="1033" ht="26" customHeight="1">
      <c r="A1033" s="15" t="inlineStr">
        <is>
          <t>Recess</t>
        </is>
      </c>
      <c r="B1033" s="15" t="inlineStr">
        <is>
          <t>Recess Mood | Black Cherry | 18-pack 355mL</t>
        </is>
      </c>
      <c r="C1033" s="15" t="inlineStr">
        <is>
          <t>3) Functional beverage (still/sparkling)</t>
        </is>
      </c>
      <c r="D1033" s="32">
        <f>'M3 - Functional Beverage'!I297</f>
        <v/>
      </c>
      <c r="E1033" s="33">
        <f>'M3 - Functional Beverage'!J297</f>
        <v/>
      </c>
      <c r="F1033" s="31">
        <f>'M3 - Functional Beverage'!K297</f>
        <v/>
      </c>
      <c r="G1033" s="30">
        <f>'M3 - Functional Beverage'!F297</f>
        <v/>
      </c>
      <c r="H1033" s="31">
        <f>IF(AND(ISNUMBER('M3 - Functional Beverage'!F297),ISNUMBER('M3 - Functional Beverage'!K297)),'M3 - Functional Beverage'!F297-'M3 - Functional Beverage'!K297,"")</f>
        <v/>
      </c>
      <c r="I1033" s="15" t="inlineStr">
        <is>
          <t>S&amp;S availability/depth vary by listing and time - confirm live.</t>
        </is>
      </c>
    </row>
    <row r="1034" ht="26" customHeight="1">
      <c r="A1034" s="15" t="inlineStr">
        <is>
          <t>Recess</t>
        </is>
      </c>
      <c r="B1034" s="15" t="inlineStr">
        <is>
          <t>Recess Mood | Black Cherry | 24-pack 355mL</t>
        </is>
      </c>
      <c r="C1034" s="15" t="inlineStr">
        <is>
          <t>3) Functional beverage (still/sparkling)</t>
        </is>
      </c>
      <c r="D1034" s="32">
        <f>'M3 - Functional Beverage'!I298</f>
        <v/>
      </c>
      <c r="E1034" s="33">
        <f>'M3 - Functional Beverage'!J298</f>
        <v/>
      </c>
      <c r="F1034" s="31">
        <f>'M3 - Functional Beverage'!K298</f>
        <v/>
      </c>
      <c r="G1034" s="30">
        <f>'M3 - Functional Beverage'!F298</f>
        <v/>
      </c>
      <c r="H1034" s="31">
        <f>IF(AND(ISNUMBER('M3 - Functional Beverage'!F298),ISNUMBER('M3 - Functional Beverage'!K298)),'M3 - Functional Beverage'!F298-'M3 - Functional Beverage'!K298,"")</f>
        <v/>
      </c>
      <c r="I1034" s="15" t="inlineStr">
        <is>
          <t>S&amp;S availability/depth vary by listing and time - confirm live.</t>
        </is>
      </c>
    </row>
    <row r="1035" ht="26" customHeight="1">
      <c r="A1035" s="15" t="inlineStr">
        <is>
          <t>Recess</t>
        </is>
      </c>
      <c r="B1035" s="15" t="inlineStr">
        <is>
          <t>Recess Mood | Coconut Lime | single 355mL</t>
        </is>
      </c>
      <c r="C1035" s="15" t="inlineStr">
        <is>
          <t>3) Functional beverage (still/sparkling)</t>
        </is>
      </c>
      <c r="D1035" s="32">
        <f>'M3 - Functional Beverage'!I299</f>
        <v/>
      </c>
      <c r="E1035" s="33">
        <f>'M3 - Functional Beverage'!J299</f>
        <v/>
      </c>
      <c r="F1035" s="31">
        <f>'M3 - Functional Beverage'!K299</f>
        <v/>
      </c>
      <c r="G1035" s="30">
        <f>'M3 - Functional Beverage'!F299</f>
        <v/>
      </c>
      <c r="H1035" s="31">
        <f>IF(AND(ISNUMBER('M3 - Functional Beverage'!F299),ISNUMBER('M3 - Functional Beverage'!K299)),'M3 - Functional Beverage'!F299-'M3 - Functional Beverage'!K299,"")</f>
        <v/>
      </c>
      <c r="I1035" s="15" t="inlineStr">
        <is>
          <t>S&amp;S availability/depth vary by listing and time - confirm live.</t>
        </is>
      </c>
    </row>
    <row r="1036" ht="26" customHeight="1">
      <c r="A1036" s="15" t="inlineStr">
        <is>
          <t>Recess</t>
        </is>
      </c>
      <c r="B1036" s="15" t="inlineStr">
        <is>
          <t>Recess Mood | Coconut Lime | 8-pack 355mL</t>
        </is>
      </c>
      <c r="C1036" s="15" t="inlineStr">
        <is>
          <t>3) Functional beverage (still/sparkling)</t>
        </is>
      </c>
      <c r="D1036" s="32">
        <f>'M3 - Functional Beverage'!I300</f>
        <v/>
      </c>
      <c r="E1036" s="33">
        <f>'M3 - Functional Beverage'!J300</f>
        <v/>
      </c>
      <c r="F1036" s="31">
        <f>'M3 - Functional Beverage'!K300</f>
        <v/>
      </c>
      <c r="G1036" s="30">
        <f>'M3 - Functional Beverage'!F300</f>
        <v/>
      </c>
      <c r="H1036" s="31">
        <f>IF(AND(ISNUMBER('M3 - Functional Beverage'!F300),ISNUMBER('M3 - Functional Beverage'!K300)),'M3 - Functional Beverage'!F300-'M3 - Functional Beverage'!K300,"")</f>
        <v/>
      </c>
      <c r="I1036" s="15" t="inlineStr">
        <is>
          <t>S&amp;S availability/depth vary by listing and time - confirm live.</t>
        </is>
      </c>
    </row>
    <row r="1037" ht="26" customHeight="1">
      <c r="A1037" s="15" t="inlineStr">
        <is>
          <t>Recess</t>
        </is>
      </c>
      <c r="B1037" s="15" t="inlineStr">
        <is>
          <t>Recess Mood | Coconut Lime | 12-pack 355mL</t>
        </is>
      </c>
      <c r="C1037" s="15" t="inlineStr">
        <is>
          <t>3) Functional beverage (still/sparkling)</t>
        </is>
      </c>
      <c r="D1037" s="32">
        <f>'M3 - Functional Beverage'!I301</f>
        <v/>
      </c>
      <c r="E1037" s="33">
        <f>'M3 - Functional Beverage'!J301</f>
        <v/>
      </c>
      <c r="F1037" s="31">
        <f>'M3 - Functional Beverage'!K301</f>
        <v/>
      </c>
      <c r="G1037" s="30">
        <f>'M3 - Functional Beverage'!F301</f>
        <v/>
      </c>
      <c r="H1037" s="31">
        <f>IF(AND(ISNUMBER('M3 - Functional Beverage'!F301),ISNUMBER('M3 - Functional Beverage'!K301)),'M3 - Functional Beverage'!F301-'M3 - Functional Beverage'!K301,"")</f>
        <v/>
      </c>
      <c r="I1037" s="15" t="inlineStr">
        <is>
          <t>S&amp;S availability/depth vary by listing and time - confirm live.</t>
        </is>
      </c>
    </row>
    <row r="1038" ht="26" customHeight="1">
      <c r="A1038" s="15" t="inlineStr">
        <is>
          <t>Recess</t>
        </is>
      </c>
      <c r="B1038" s="15" t="inlineStr">
        <is>
          <t>Recess Mood | Coconut Lime | 15-pack 355mL</t>
        </is>
      </c>
      <c r="C1038" s="15" t="inlineStr">
        <is>
          <t>3) Functional beverage (still/sparkling)</t>
        </is>
      </c>
      <c r="D1038" s="32">
        <f>'M3 - Functional Beverage'!I302</f>
        <v/>
      </c>
      <c r="E1038" s="33">
        <f>'M3 - Functional Beverage'!J302</f>
        <v/>
      </c>
      <c r="F1038" s="31">
        <f>'M3 - Functional Beverage'!K302</f>
        <v/>
      </c>
      <c r="G1038" s="30">
        <f>'M3 - Functional Beverage'!F302</f>
        <v/>
      </c>
      <c r="H1038" s="31">
        <f>IF(AND(ISNUMBER('M3 - Functional Beverage'!F302),ISNUMBER('M3 - Functional Beverage'!K302)),'M3 - Functional Beverage'!F302-'M3 - Functional Beverage'!K302,"")</f>
        <v/>
      </c>
      <c r="I1038" s="15" t="inlineStr">
        <is>
          <t>S&amp;S availability/depth vary by listing and time - confirm live.</t>
        </is>
      </c>
    </row>
    <row r="1039" ht="26" customHeight="1">
      <c r="A1039" s="15" t="inlineStr">
        <is>
          <t>Recess</t>
        </is>
      </c>
      <c r="B1039" s="15" t="inlineStr">
        <is>
          <t>Recess Mood | Coconut Lime | 18-pack 355mL</t>
        </is>
      </c>
      <c r="C1039" s="15" t="inlineStr">
        <is>
          <t>3) Functional beverage (still/sparkling)</t>
        </is>
      </c>
      <c r="D1039" s="32">
        <f>'M3 - Functional Beverage'!I303</f>
        <v/>
      </c>
      <c r="E1039" s="33">
        <f>'M3 - Functional Beverage'!J303</f>
        <v/>
      </c>
      <c r="F1039" s="31">
        <f>'M3 - Functional Beverage'!K303</f>
        <v/>
      </c>
      <c r="G1039" s="30">
        <f>'M3 - Functional Beverage'!F303</f>
        <v/>
      </c>
      <c r="H1039" s="31">
        <f>IF(AND(ISNUMBER('M3 - Functional Beverage'!F303),ISNUMBER('M3 - Functional Beverage'!K303)),'M3 - Functional Beverage'!F303-'M3 - Functional Beverage'!K303,"")</f>
        <v/>
      </c>
      <c r="I1039" s="15" t="inlineStr">
        <is>
          <t>S&amp;S availability/depth vary by listing and time - confirm live.</t>
        </is>
      </c>
    </row>
    <row r="1040" ht="26" customHeight="1">
      <c r="A1040" s="15" t="inlineStr">
        <is>
          <t>Recess</t>
        </is>
      </c>
      <c r="B1040" s="15" t="inlineStr">
        <is>
          <t>Recess Mood | Coconut Lime | 24-pack 355mL</t>
        </is>
      </c>
      <c r="C1040" s="15" t="inlineStr">
        <is>
          <t>3) Functional beverage (still/sparkling)</t>
        </is>
      </c>
      <c r="D1040" s="32">
        <f>'M3 - Functional Beverage'!I304</f>
        <v/>
      </c>
      <c r="E1040" s="33">
        <f>'M3 - Functional Beverage'!J304</f>
        <v/>
      </c>
      <c r="F1040" s="31">
        <f>'M3 - Functional Beverage'!K304</f>
        <v/>
      </c>
      <c r="G1040" s="30">
        <f>'M3 - Functional Beverage'!F304</f>
        <v/>
      </c>
      <c r="H1040" s="31">
        <f>IF(AND(ISNUMBER('M3 - Functional Beverage'!F304),ISNUMBER('M3 - Functional Beverage'!K304)),'M3 - Functional Beverage'!F304-'M3 - Functional Beverage'!K304,"")</f>
        <v/>
      </c>
      <c r="I1040" s="15" t="inlineStr">
        <is>
          <t>S&amp;S availability/depth vary by listing and time - confirm live.</t>
        </is>
      </c>
    </row>
    <row r="1041" ht="26" customHeight="1">
      <c r="A1041" s="15" t="inlineStr">
        <is>
          <t>Protein2o</t>
        </is>
      </c>
      <c r="B1041" s="15" t="inlineStr">
        <is>
          <t>Protein2o Protein Infused Water | Wild Cherry | single 500mL</t>
        </is>
      </c>
      <c r="C1041" s="15" t="inlineStr">
        <is>
          <t>3) Functional beverage (still/sparkling)</t>
        </is>
      </c>
      <c r="D1041" s="32">
        <f>'M3 - Functional Beverage'!I305</f>
        <v/>
      </c>
      <c r="E1041" s="33">
        <f>'M3 - Functional Beverage'!J305</f>
        <v/>
      </c>
      <c r="F1041" s="31">
        <f>'M3 - Functional Beverage'!K305</f>
        <v/>
      </c>
      <c r="G1041" s="30">
        <f>'M3 - Functional Beverage'!F305</f>
        <v/>
      </c>
      <c r="H1041" s="31">
        <f>IF(AND(ISNUMBER('M3 - Functional Beverage'!F305),ISNUMBER('M3 - Functional Beverage'!K305)),'M3 - Functional Beverage'!F305-'M3 - Functional Beverage'!K305,"")</f>
        <v/>
      </c>
      <c r="I1041" s="15" t="inlineStr">
        <is>
          <t>S&amp;S availability/depth vary by listing and time - confirm live.</t>
        </is>
      </c>
    </row>
    <row r="1042" ht="26" customHeight="1">
      <c r="A1042" s="15" t="inlineStr">
        <is>
          <t>Protein2o</t>
        </is>
      </c>
      <c r="B1042" s="15" t="inlineStr">
        <is>
          <t>Protein2o Protein Infused Water | Wild Cherry | 8-pack 500mL</t>
        </is>
      </c>
      <c r="C1042" s="15" t="inlineStr">
        <is>
          <t>3) Functional beverage (still/sparkling)</t>
        </is>
      </c>
      <c r="D1042" s="32">
        <f>'M3 - Functional Beverage'!I306</f>
        <v/>
      </c>
      <c r="E1042" s="33">
        <f>'M3 - Functional Beverage'!J306</f>
        <v/>
      </c>
      <c r="F1042" s="31">
        <f>'M3 - Functional Beverage'!K306</f>
        <v/>
      </c>
      <c r="G1042" s="30">
        <f>'M3 - Functional Beverage'!F306</f>
        <v/>
      </c>
      <c r="H1042" s="31">
        <f>IF(AND(ISNUMBER('M3 - Functional Beverage'!F306),ISNUMBER('M3 - Functional Beverage'!K306)),'M3 - Functional Beverage'!F306-'M3 - Functional Beverage'!K306,"")</f>
        <v/>
      </c>
      <c r="I1042" s="15" t="inlineStr">
        <is>
          <t>S&amp;S availability/depth vary by listing and time - confirm live.</t>
        </is>
      </c>
    </row>
    <row r="1043" ht="26" customHeight="1">
      <c r="A1043" s="15" t="inlineStr">
        <is>
          <t>Protein2o</t>
        </is>
      </c>
      <c r="B1043" s="15" t="inlineStr">
        <is>
          <t>Protein2o Protein Infused Water | Wild Cherry | 12-pack 500mL</t>
        </is>
      </c>
      <c r="C1043" s="15" t="inlineStr">
        <is>
          <t>3) Functional beverage (still/sparkling)</t>
        </is>
      </c>
      <c r="D1043" s="32">
        <f>'M3 - Functional Beverage'!I307</f>
        <v/>
      </c>
      <c r="E1043" s="33">
        <f>'M3 - Functional Beverage'!J307</f>
        <v/>
      </c>
      <c r="F1043" s="31">
        <f>'M3 - Functional Beverage'!K307</f>
        <v/>
      </c>
      <c r="G1043" s="30">
        <f>'M3 - Functional Beverage'!F307</f>
        <v/>
      </c>
      <c r="H1043" s="31">
        <f>IF(AND(ISNUMBER('M3 - Functional Beverage'!F307),ISNUMBER('M3 - Functional Beverage'!K307)),'M3 - Functional Beverage'!F307-'M3 - Functional Beverage'!K307,"")</f>
        <v/>
      </c>
      <c r="I1043" s="15" t="inlineStr">
        <is>
          <t>S&amp;S availability/depth vary by listing and time - confirm live.</t>
        </is>
      </c>
    </row>
    <row r="1044" ht="26" customHeight="1">
      <c r="A1044" s="15" t="inlineStr">
        <is>
          <t>Protein2o</t>
        </is>
      </c>
      <c r="B1044" s="15" t="inlineStr">
        <is>
          <t>Protein2o Protein Infused Water | Wild Cherry | 18-pack 500mL</t>
        </is>
      </c>
      <c r="C1044" s="15" t="inlineStr">
        <is>
          <t>3) Functional beverage (still/sparkling)</t>
        </is>
      </c>
      <c r="D1044" s="32">
        <f>'M3 - Functional Beverage'!I308</f>
        <v/>
      </c>
      <c r="E1044" s="33">
        <f>'M3 - Functional Beverage'!J308</f>
        <v/>
      </c>
      <c r="F1044" s="31">
        <f>'M3 - Functional Beverage'!K308</f>
        <v/>
      </c>
      <c r="G1044" s="30">
        <f>'M3 - Functional Beverage'!F308</f>
        <v/>
      </c>
      <c r="H1044" s="31">
        <f>IF(AND(ISNUMBER('M3 - Functional Beverage'!F308),ISNUMBER('M3 - Functional Beverage'!K308)),'M3 - Functional Beverage'!F308-'M3 - Functional Beverage'!K308,"")</f>
        <v/>
      </c>
      <c r="I1044" s="15" t="inlineStr">
        <is>
          <t>S&amp;S availability/depth vary by listing and time - confirm live.</t>
        </is>
      </c>
    </row>
    <row r="1045" ht="26" customHeight="1">
      <c r="A1045" s="15" t="inlineStr">
        <is>
          <t>Protein2o</t>
        </is>
      </c>
      <c r="B1045" s="15" t="inlineStr">
        <is>
          <t>Protein2o Protein Infused Water | Wild Cherry | 24-pack 500mL</t>
        </is>
      </c>
      <c r="C1045" s="15" t="inlineStr">
        <is>
          <t>3) Functional beverage (still/sparkling)</t>
        </is>
      </c>
      <c r="D1045" s="32">
        <f>'M3 - Functional Beverage'!I309</f>
        <v/>
      </c>
      <c r="E1045" s="33">
        <f>'M3 - Functional Beverage'!J309</f>
        <v/>
      </c>
      <c r="F1045" s="31">
        <f>'M3 - Functional Beverage'!K309</f>
        <v/>
      </c>
      <c r="G1045" s="30">
        <f>'M3 - Functional Beverage'!F309</f>
        <v/>
      </c>
      <c r="H1045" s="31">
        <f>IF(AND(ISNUMBER('M3 - Functional Beverage'!F309),ISNUMBER('M3 - Functional Beverage'!K309)),'M3 - Functional Beverage'!F309-'M3 - Functional Beverage'!K309,"")</f>
        <v/>
      </c>
      <c r="I1045" s="15" t="inlineStr">
        <is>
          <t>S&amp;S availability/depth vary by listing and time - confirm live.</t>
        </is>
      </c>
    </row>
    <row r="1046" ht="26" customHeight="1">
      <c r="A1046" s="15" t="inlineStr">
        <is>
          <t>Protein2o</t>
        </is>
      </c>
      <c r="B1046" s="15" t="inlineStr">
        <is>
          <t>Protein2o Protein Infused Water | Mixed Berry | single 500mL</t>
        </is>
      </c>
      <c r="C1046" s="15" t="inlineStr">
        <is>
          <t>3) Functional beverage (still/sparkling)</t>
        </is>
      </c>
      <c r="D1046" s="32">
        <f>'M3 - Functional Beverage'!I310</f>
        <v/>
      </c>
      <c r="E1046" s="33">
        <f>'M3 - Functional Beverage'!J310</f>
        <v/>
      </c>
      <c r="F1046" s="31">
        <f>'M3 - Functional Beverage'!K310</f>
        <v/>
      </c>
      <c r="G1046" s="30">
        <f>'M3 - Functional Beverage'!F310</f>
        <v/>
      </c>
      <c r="H1046" s="31">
        <f>IF(AND(ISNUMBER('M3 - Functional Beverage'!F310),ISNUMBER('M3 - Functional Beverage'!K310)),'M3 - Functional Beverage'!F310-'M3 - Functional Beverage'!K310,"")</f>
        <v/>
      </c>
      <c r="I1046" s="15" t="inlineStr">
        <is>
          <t>S&amp;S availability/depth vary by listing and time - confirm live.</t>
        </is>
      </c>
    </row>
    <row r="1047" ht="26" customHeight="1">
      <c r="A1047" s="15" t="inlineStr">
        <is>
          <t>Protein2o</t>
        </is>
      </c>
      <c r="B1047" s="15" t="inlineStr">
        <is>
          <t>Protein2o Protein Infused Water | Mixed Berry | 8-pack 500mL</t>
        </is>
      </c>
      <c r="C1047" s="15" t="inlineStr">
        <is>
          <t>3) Functional beverage (still/sparkling)</t>
        </is>
      </c>
      <c r="D1047" s="32">
        <f>'M3 - Functional Beverage'!I311</f>
        <v/>
      </c>
      <c r="E1047" s="33">
        <f>'M3 - Functional Beverage'!J311</f>
        <v/>
      </c>
      <c r="F1047" s="31">
        <f>'M3 - Functional Beverage'!K311</f>
        <v/>
      </c>
      <c r="G1047" s="30">
        <f>'M3 - Functional Beverage'!F311</f>
        <v/>
      </c>
      <c r="H1047" s="31">
        <f>IF(AND(ISNUMBER('M3 - Functional Beverage'!F311),ISNUMBER('M3 - Functional Beverage'!K311)),'M3 - Functional Beverage'!F311-'M3 - Functional Beverage'!K311,"")</f>
        <v/>
      </c>
      <c r="I1047" s="15" t="inlineStr">
        <is>
          <t>S&amp;S availability/depth vary by listing and time - confirm live.</t>
        </is>
      </c>
    </row>
    <row r="1048" ht="26" customHeight="1">
      <c r="A1048" s="15" t="inlineStr">
        <is>
          <t>Protein2o</t>
        </is>
      </c>
      <c r="B1048" s="15" t="inlineStr">
        <is>
          <t>Protein2o Protein Infused Water | Mixed Berry | 12-pack 500mL</t>
        </is>
      </c>
      <c r="C1048" s="15" t="inlineStr">
        <is>
          <t>3) Functional beverage (still/sparkling)</t>
        </is>
      </c>
      <c r="D1048" s="32">
        <f>'M3 - Functional Beverage'!I312</f>
        <v/>
      </c>
      <c r="E1048" s="33">
        <f>'M3 - Functional Beverage'!J312</f>
        <v/>
      </c>
      <c r="F1048" s="31">
        <f>'M3 - Functional Beverage'!K312</f>
        <v/>
      </c>
      <c r="G1048" s="30">
        <f>'M3 - Functional Beverage'!F312</f>
        <v/>
      </c>
      <c r="H1048" s="31">
        <f>IF(AND(ISNUMBER('M3 - Functional Beverage'!F312),ISNUMBER('M3 - Functional Beverage'!K312)),'M3 - Functional Beverage'!F312-'M3 - Functional Beverage'!K312,"")</f>
        <v/>
      </c>
      <c r="I1048" s="15" t="inlineStr">
        <is>
          <t>S&amp;S availability/depth vary by listing and time - confirm live.</t>
        </is>
      </c>
    </row>
    <row r="1049" ht="26" customHeight="1">
      <c r="A1049" s="15" t="inlineStr">
        <is>
          <t>Protein2o</t>
        </is>
      </c>
      <c r="B1049" s="15" t="inlineStr">
        <is>
          <t>Protein2o Protein Infused Water | Mixed Berry | 18-pack 500mL</t>
        </is>
      </c>
      <c r="C1049" s="15" t="inlineStr">
        <is>
          <t>3) Functional beverage (still/sparkling)</t>
        </is>
      </c>
      <c r="D1049" s="32">
        <f>'M3 - Functional Beverage'!I313</f>
        <v/>
      </c>
      <c r="E1049" s="33">
        <f>'M3 - Functional Beverage'!J313</f>
        <v/>
      </c>
      <c r="F1049" s="31">
        <f>'M3 - Functional Beverage'!K313</f>
        <v/>
      </c>
      <c r="G1049" s="30">
        <f>'M3 - Functional Beverage'!F313</f>
        <v/>
      </c>
      <c r="H1049" s="31">
        <f>IF(AND(ISNUMBER('M3 - Functional Beverage'!F313),ISNUMBER('M3 - Functional Beverage'!K313)),'M3 - Functional Beverage'!F313-'M3 - Functional Beverage'!K313,"")</f>
        <v/>
      </c>
      <c r="I1049" s="15" t="inlineStr">
        <is>
          <t>S&amp;S availability/depth vary by listing and time - confirm live.</t>
        </is>
      </c>
    </row>
    <row r="1050" ht="26" customHeight="1">
      <c r="A1050" s="15" t="inlineStr">
        <is>
          <t>Protein2o</t>
        </is>
      </c>
      <c r="B1050" s="15" t="inlineStr">
        <is>
          <t>Protein2o Protein Infused Water | Mixed Berry | 24-pack 500mL</t>
        </is>
      </c>
      <c r="C1050" s="15" t="inlineStr">
        <is>
          <t>3) Functional beverage (still/sparkling)</t>
        </is>
      </c>
      <c r="D1050" s="32">
        <f>'M3 - Functional Beverage'!I314</f>
        <v/>
      </c>
      <c r="E1050" s="33">
        <f>'M3 - Functional Beverage'!J314</f>
        <v/>
      </c>
      <c r="F1050" s="31">
        <f>'M3 - Functional Beverage'!K314</f>
        <v/>
      </c>
      <c r="G1050" s="30">
        <f>'M3 - Functional Beverage'!F314</f>
        <v/>
      </c>
      <c r="H1050" s="31">
        <f>IF(AND(ISNUMBER('M3 - Functional Beverage'!F314),ISNUMBER('M3 - Functional Beverage'!K314)),'M3 - Functional Beverage'!F314-'M3 - Functional Beverage'!K314,"")</f>
        <v/>
      </c>
      <c r="I1050" s="15" t="inlineStr">
        <is>
          <t>S&amp;S availability/depth vary by listing and time - confirm live.</t>
        </is>
      </c>
    </row>
    <row r="1051" ht="26" customHeight="1">
      <c r="A1051" s="15" t="inlineStr">
        <is>
          <t>Protein2o</t>
        </is>
      </c>
      <c r="B1051" s="15" t="inlineStr">
        <is>
          <t>Protein2o Protein Infused Water | Tropical Coconut | single 500mL</t>
        </is>
      </c>
      <c r="C1051" s="15" t="inlineStr">
        <is>
          <t>3) Functional beverage (still/sparkling)</t>
        </is>
      </c>
      <c r="D1051" s="32">
        <f>'M3 - Functional Beverage'!I315</f>
        <v/>
      </c>
      <c r="E1051" s="33">
        <f>'M3 - Functional Beverage'!J315</f>
        <v/>
      </c>
      <c r="F1051" s="31">
        <f>'M3 - Functional Beverage'!K315</f>
        <v/>
      </c>
      <c r="G1051" s="30">
        <f>'M3 - Functional Beverage'!F315</f>
        <v/>
      </c>
      <c r="H1051" s="31">
        <f>IF(AND(ISNUMBER('M3 - Functional Beverage'!F315),ISNUMBER('M3 - Functional Beverage'!K315)),'M3 - Functional Beverage'!F315-'M3 - Functional Beverage'!K315,"")</f>
        <v/>
      </c>
      <c r="I1051" s="15" t="inlineStr">
        <is>
          <t>S&amp;S availability/depth vary by listing and time - confirm live.</t>
        </is>
      </c>
    </row>
    <row r="1052" ht="26" customHeight="1">
      <c r="A1052" s="15" t="inlineStr">
        <is>
          <t>Protein2o</t>
        </is>
      </c>
      <c r="B1052" s="15" t="inlineStr">
        <is>
          <t>Protein2o Protein Infused Water | Tropical Coconut | 8-pack 500mL</t>
        </is>
      </c>
      <c r="C1052" s="15" t="inlineStr">
        <is>
          <t>3) Functional beverage (still/sparkling)</t>
        </is>
      </c>
      <c r="D1052" s="32">
        <f>'M3 - Functional Beverage'!I316</f>
        <v/>
      </c>
      <c r="E1052" s="33">
        <f>'M3 - Functional Beverage'!J316</f>
        <v/>
      </c>
      <c r="F1052" s="31">
        <f>'M3 - Functional Beverage'!K316</f>
        <v/>
      </c>
      <c r="G1052" s="30">
        <f>'M3 - Functional Beverage'!F316</f>
        <v/>
      </c>
      <c r="H1052" s="31">
        <f>IF(AND(ISNUMBER('M3 - Functional Beverage'!F316),ISNUMBER('M3 - Functional Beverage'!K316)),'M3 - Functional Beverage'!F316-'M3 - Functional Beverage'!K316,"")</f>
        <v/>
      </c>
      <c r="I1052" s="15" t="inlineStr">
        <is>
          <t>S&amp;S availability/depth vary by listing and time - confirm live.</t>
        </is>
      </c>
    </row>
    <row r="1053" ht="26" customHeight="1">
      <c r="A1053" s="15" t="inlineStr">
        <is>
          <t>Protein2o</t>
        </is>
      </c>
      <c r="B1053" s="15" t="inlineStr">
        <is>
          <t>Protein2o Protein Infused Water | Tropical Coconut | 12-pack 500mL</t>
        </is>
      </c>
      <c r="C1053" s="15" t="inlineStr">
        <is>
          <t>3) Functional beverage (still/sparkling)</t>
        </is>
      </c>
      <c r="D1053" s="32">
        <f>'M3 - Functional Beverage'!I317</f>
        <v/>
      </c>
      <c r="E1053" s="33">
        <f>'M3 - Functional Beverage'!J317</f>
        <v/>
      </c>
      <c r="F1053" s="31">
        <f>'M3 - Functional Beverage'!K317</f>
        <v/>
      </c>
      <c r="G1053" s="30">
        <f>'M3 - Functional Beverage'!F317</f>
        <v/>
      </c>
      <c r="H1053" s="31">
        <f>IF(AND(ISNUMBER('M3 - Functional Beverage'!F317),ISNUMBER('M3 - Functional Beverage'!K317)),'M3 - Functional Beverage'!F317-'M3 - Functional Beverage'!K317,"")</f>
        <v/>
      </c>
      <c r="I1053" s="15" t="inlineStr">
        <is>
          <t>S&amp;S availability/depth vary by listing and time - confirm live.</t>
        </is>
      </c>
    </row>
    <row r="1054" ht="26" customHeight="1">
      <c r="A1054" s="15" t="inlineStr">
        <is>
          <t>Protein2o</t>
        </is>
      </c>
      <c r="B1054" s="15" t="inlineStr">
        <is>
          <t>Protein2o Protein Infused Water | Tropical Coconut | 18-pack 500mL</t>
        </is>
      </c>
      <c r="C1054" s="15" t="inlineStr">
        <is>
          <t>3) Functional beverage (still/sparkling)</t>
        </is>
      </c>
      <c r="D1054" s="32">
        <f>'M3 - Functional Beverage'!I318</f>
        <v/>
      </c>
      <c r="E1054" s="33">
        <f>'M3 - Functional Beverage'!J318</f>
        <v/>
      </c>
      <c r="F1054" s="31">
        <f>'M3 - Functional Beverage'!K318</f>
        <v/>
      </c>
      <c r="G1054" s="30">
        <f>'M3 - Functional Beverage'!F318</f>
        <v/>
      </c>
      <c r="H1054" s="31">
        <f>IF(AND(ISNUMBER('M3 - Functional Beverage'!F318),ISNUMBER('M3 - Functional Beverage'!K318)),'M3 - Functional Beverage'!F318-'M3 - Functional Beverage'!K318,"")</f>
        <v/>
      </c>
      <c r="I1054" s="15" t="inlineStr">
        <is>
          <t>S&amp;S availability/depth vary by listing and time - confirm live.</t>
        </is>
      </c>
    </row>
    <row r="1055" ht="26" customHeight="1">
      <c r="A1055" s="15" t="inlineStr">
        <is>
          <t>Protein2o</t>
        </is>
      </c>
      <c r="B1055" s="15" t="inlineStr">
        <is>
          <t>Protein2o Protein Infused Water | Tropical Coconut | 24-pack 500mL</t>
        </is>
      </c>
      <c r="C1055" s="15" t="inlineStr">
        <is>
          <t>3) Functional beverage (still/sparkling)</t>
        </is>
      </c>
      <c r="D1055" s="32">
        <f>'M3 - Functional Beverage'!I319</f>
        <v/>
      </c>
      <c r="E1055" s="33">
        <f>'M3 - Functional Beverage'!J319</f>
        <v/>
      </c>
      <c r="F1055" s="31">
        <f>'M3 - Functional Beverage'!K319</f>
        <v/>
      </c>
      <c r="G1055" s="30">
        <f>'M3 - Functional Beverage'!F319</f>
        <v/>
      </c>
      <c r="H1055" s="31">
        <f>IF(AND(ISNUMBER('M3 - Functional Beverage'!F319),ISNUMBER('M3 - Functional Beverage'!K319)),'M3 - Functional Beverage'!F319-'M3 - Functional Beverage'!K319,"")</f>
        <v/>
      </c>
      <c r="I1055" s="15" t="inlineStr">
        <is>
          <t>S&amp;S availability/depth vary by listing and time - confirm live.</t>
        </is>
      </c>
    </row>
    <row r="1056" ht="26" customHeight="1">
      <c r="A1056" s="15" t="inlineStr">
        <is>
          <t>Protein2o</t>
        </is>
      </c>
      <c r="B1056" s="15" t="inlineStr">
        <is>
          <t>Protein2o Protein Infused Water | Peach Mango | single 500mL</t>
        </is>
      </c>
      <c r="C1056" s="15" t="inlineStr">
        <is>
          <t>3) Functional beverage (still/sparkling)</t>
        </is>
      </c>
      <c r="D1056" s="32">
        <f>'M3 - Functional Beverage'!I320</f>
        <v/>
      </c>
      <c r="E1056" s="33">
        <f>'M3 - Functional Beverage'!J320</f>
        <v/>
      </c>
      <c r="F1056" s="31">
        <f>'M3 - Functional Beverage'!K320</f>
        <v/>
      </c>
      <c r="G1056" s="30">
        <f>'M3 - Functional Beverage'!F320</f>
        <v/>
      </c>
      <c r="H1056" s="31">
        <f>IF(AND(ISNUMBER('M3 - Functional Beverage'!F320),ISNUMBER('M3 - Functional Beverage'!K320)),'M3 - Functional Beverage'!F320-'M3 - Functional Beverage'!K320,"")</f>
        <v/>
      </c>
      <c r="I1056" s="15" t="inlineStr">
        <is>
          <t>S&amp;S availability/depth vary by listing and time - confirm live.</t>
        </is>
      </c>
    </row>
    <row r="1057" ht="26" customHeight="1">
      <c r="A1057" s="15" t="inlineStr">
        <is>
          <t>Protein2o</t>
        </is>
      </c>
      <c r="B1057" s="15" t="inlineStr">
        <is>
          <t>Protein2o Protein Infused Water | Peach Mango | 8-pack 500mL</t>
        </is>
      </c>
      <c r="C1057" s="15" t="inlineStr">
        <is>
          <t>3) Functional beverage (still/sparkling)</t>
        </is>
      </c>
      <c r="D1057" s="32">
        <f>'M3 - Functional Beverage'!I321</f>
        <v/>
      </c>
      <c r="E1057" s="33">
        <f>'M3 - Functional Beverage'!J321</f>
        <v/>
      </c>
      <c r="F1057" s="31">
        <f>'M3 - Functional Beverage'!K321</f>
        <v/>
      </c>
      <c r="G1057" s="30">
        <f>'M3 - Functional Beverage'!F321</f>
        <v/>
      </c>
      <c r="H1057" s="31">
        <f>IF(AND(ISNUMBER('M3 - Functional Beverage'!F321),ISNUMBER('M3 - Functional Beverage'!K321)),'M3 - Functional Beverage'!F321-'M3 - Functional Beverage'!K321,"")</f>
        <v/>
      </c>
      <c r="I1057" s="15" t="inlineStr">
        <is>
          <t>S&amp;S availability/depth vary by listing and time - confirm live.</t>
        </is>
      </c>
    </row>
    <row r="1058" ht="26" customHeight="1">
      <c r="A1058" s="15" t="inlineStr">
        <is>
          <t>Protein2o</t>
        </is>
      </c>
      <c r="B1058" s="15" t="inlineStr">
        <is>
          <t>Protein2o Protein Infused Water | Peach Mango | 12-pack 500mL</t>
        </is>
      </c>
      <c r="C1058" s="15" t="inlineStr">
        <is>
          <t>3) Functional beverage (still/sparkling)</t>
        </is>
      </c>
      <c r="D1058" s="32">
        <f>'M3 - Functional Beverage'!I322</f>
        <v/>
      </c>
      <c r="E1058" s="33">
        <f>'M3 - Functional Beverage'!J322</f>
        <v/>
      </c>
      <c r="F1058" s="31">
        <f>'M3 - Functional Beverage'!K322</f>
        <v/>
      </c>
      <c r="G1058" s="30">
        <f>'M3 - Functional Beverage'!F322</f>
        <v/>
      </c>
      <c r="H1058" s="31">
        <f>IF(AND(ISNUMBER('M3 - Functional Beverage'!F322),ISNUMBER('M3 - Functional Beverage'!K322)),'M3 - Functional Beverage'!F322-'M3 - Functional Beverage'!K322,"")</f>
        <v/>
      </c>
      <c r="I1058" s="15" t="inlineStr">
        <is>
          <t>S&amp;S availability/depth vary by listing and time - confirm live.</t>
        </is>
      </c>
    </row>
    <row r="1059" ht="26" customHeight="1">
      <c r="A1059" s="15" t="inlineStr">
        <is>
          <t>Protein2o</t>
        </is>
      </c>
      <c r="B1059" s="15" t="inlineStr">
        <is>
          <t>Protein2o Protein Infused Water | Peach Mango | 18-pack 500mL</t>
        </is>
      </c>
      <c r="C1059" s="15" t="inlineStr">
        <is>
          <t>3) Functional beverage (still/sparkling)</t>
        </is>
      </c>
      <c r="D1059" s="32">
        <f>'M3 - Functional Beverage'!I323</f>
        <v/>
      </c>
      <c r="E1059" s="33">
        <f>'M3 - Functional Beverage'!J323</f>
        <v/>
      </c>
      <c r="F1059" s="31">
        <f>'M3 - Functional Beverage'!K323</f>
        <v/>
      </c>
      <c r="G1059" s="30">
        <f>'M3 - Functional Beverage'!F323</f>
        <v/>
      </c>
      <c r="H1059" s="31">
        <f>IF(AND(ISNUMBER('M3 - Functional Beverage'!F323),ISNUMBER('M3 - Functional Beverage'!K323)),'M3 - Functional Beverage'!F323-'M3 - Functional Beverage'!K323,"")</f>
        <v/>
      </c>
      <c r="I1059" s="15" t="inlineStr">
        <is>
          <t>S&amp;S availability/depth vary by listing and time - confirm live.</t>
        </is>
      </c>
    </row>
    <row r="1060" ht="26" customHeight="1">
      <c r="A1060" s="15" t="inlineStr">
        <is>
          <t>Protein2o</t>
        </is>
      </c>
      <c r="B1060" s="15" t="inlineStr">
        <is>
          <t>Protein2o Protein Infused Water | Peach Mango | 24-pack 500mL</t>
        </is>
      </c>
      <c r="C1060" s="15" t="inlineStr">
        <is>
          <t>3) Functional beverage (still/sparkling)</t>
        </is>
      </c>
      <c r="D1060" s="32">
        <f>'M3 - Functional Beverage'!I324</f>
        <v/>
      </c>
      <c r="E1060" s="33">
        <f>'M3 - Functional Beverage'!J324</f>
        <v/>
      </c>
      <c r="F1060" s="31">
        <f>'M3 - Functional Beverage'!K324</f>
        <v/>
      </c>
      <c r="G1060" s="30">
        <f>'M3 - Functional Beverage'!F324</f>
        <v/>
      </c>
      <c r="H1060" s="31">
        <f>IF(AND(ISNUMBER('M3 - Functional Beverage'!F324),ISNUMBER('M3 - Functional Beverage'!K324)),'M3 - Functional Beverage'!F324-'M3 - Functional Beverage'!K324,"")</f>
        <v/>
      </c>
      <c r="I1060" s="15" t="inlineStr">
        <is>
          <t>S&amp;S availability/depth vary by listing and time - confirm live.</t>
        </is>
      </c>
    </row>
    <row r="1061" ht="26" customHeight="1">
      <c r="A1061" s="15" t="inlineStr">
        <is>
          <t>Protein2o</t>
        </is>
      </c>
      <c r="B1061" s="15" t="inlineStr">
        <is>
          <t>Protein2o Protein Infused Water | Blueberry Raspberry | single 500mL</t>
        </is>
      </c>
      <c r="C1061" s="15" t="inlineStr">
        <is>
          <t>3) Functional beverage (still/sparkling)</t>
        </is>
      </c>
      <c r="D1061" s="32">
        <f>'M3 - Functional Beverage'!I325</f>
        <v/>
      </c>
      <c r="E1061" s="33">
        <f>'M3 - Functional Beverage'!J325</f>
        <v/>
      </c>
      <c r="F1061" s="31">
        <f>'M3 - Functional Beverage'!K325</f>
        <v/>
      </c>
      <c r="G1061" s="30">
        <f>'M3 - Functional Beverage'!F325</f>
        <v/>
      </c>
      <c r="H1061" s="31">
        <f>IF(AND(ISNUMBER('M3 - Functional Beverage'!F325),ISNUMBER('M3 - Functional Beverage'!K325)),'M3 - Functional Beverage'!F325-'M3 - Functional Beverage'!K325,"")</f>
        <v/>
      </c>
      <c r="I1061" s="15" t="inlineStr">
        <is>
          <t>S&amp;S availability/depth vary by listing and time - confirm live.</t>
        </is>
      </c>
    </row>
    <row r="1062" ht="26" customHeight="1">
      <c r="A1062" s="15" t="inlineStr">
        <is>
          <t>Protein2o</t>
        </is>
      </c>
      <c r="B1062" s="15" t="inlineStr">
        <is>
          <t>Protein2o Protein Infused Water | Blueberry Raspberry | 8-pack 500mL</t>
        </is>
      </c>
      <c r="C1062" s="15" t="inlineStr">
        <is>
          <t>3) Functional beverage (still/sparkling)</t>
        </is>
      </c>
      <c r="D1062" s="32">
        <f>'M3 - Functional Beverage'!I326</f>
        <v/>
      </c>
      <c r="E1062" s="33">
        <f>'M3 - Functional Beverage'!J326</f>
        <v/>
      </c>
      <c r="F1062" s="31">
        <f>'M3 - Functional Beverage'!K326</f>
        <v/>
      </c>
      <c r="G1062" s="30">
        <f>'M3 - Functional Beverage'!F326</f>
        <v/>
      </c>
      <c r="H1062" s="31">
        <f>IF(AND(ISNUMBER('M3 - Functional Beverage'!F326),ISNUMBER('M3 - Functional Beverage'!K326)),'M3 - Functional Beverage'!F326-'M3 - Functional Beverage'!K326,"")</f>
        <v/>
      </c>
      <c r="I1062" s="15" t="inlineStr">
        <is>
          <t>S&amp;S availability/depth vary by listing and time - confirm live.</t>
        </is>
      </c>
    </row>
    <row r="1063" ht="26" customHeight="1">
      <c r="A1063" s="15" t="inlineStr">
        <is>
          <t>Protein2o</t>
        </is>
      </c>
      <c r="B1063" s="15" t="inlineStr">
        <is>
          <t>Protein2o Protein Infused Water | Blueberry Raspberry | 12-pack 500mL</t>
        </is>
      </c>
      <c r="C1063" s="15" t="inlineStr">
        <is>
          <t>3) Functional beverage (still/sparkling)</t>
        </is>
      </c>
      <c r="D1063" s="32">
        <f>'M3 - Functional Beverage'!I327</f>
        <v/>
      </c>
      <c r="E1063" s="33">
        <f>'M3 - Functional Beverage'!J327</f>
        <v/>
      </c>
      <c r="F1063" s="31">
        <f>'M3 - Functional Beverage'!K327</f>
        <v/>
      </c>
      <c r="G1063" s="30">
        <f>'M3 - Functional Beverage'!F327</f>
        <v/>
      </c>
      <c r="H1063" s="31">
        <f>IF(AND(ISNUMBER('M3 - Functional Beverage'!F327),ISNUMBER('M3 - Functional Beverage'!K327)),'M3 - Functional Beverage'!F327-'M3 - Functional Beverage'!K327,"")</f>
        <v/>
      </c>
      <c r="I1063" s="15" t="inlineStr">
        <is>
          <t>S&amp;S availability/depth vary by listing and time - confirm live.</t>
        </is>
      </c>
    </row>
    <row r="1064" ht="26" customHeight="1">
      <c r="A1064" s="15" t="inlineStr">
        <is>
          <t>Protein2o</t>
        </is>
      </c>
      <c r="B1064" s="15" t="inlineStr">
        <is>
          <t>Protein2o Protein Infused Water | Blueberry Raspberry | 18-pack 500mL</t>
        </is>
      </c>
      <c r="C1064" s="15" t="inlineStr">
        <is>
          <t>3) Functional beverage (still/sparkling)</t>
        </is>
      </c>
      <c r="D1064" s="32">
        <f>'M3 - Functional Beverage'!I328</f>
        <v/>
      </c>
      <c r="E1064" s="33">
        <f>'M3 - Functional Beverage'!J328</f>
        <v/>
      </c>
      <c r="F1064" s="31">
        <f>'M3 - Functional Beverage'!K328</f>
        <v/>
      </c>
      <c r="G1064" s="30">
        <f>'M3 - Functional Beverage'!F328</f>
        <v/>
      </c>
      <c r="H1064" s="31">
        <f>IF(AND(ISNUMBER('M3 - Functional Beverage'!F328),ISNUMBER('M3 - Functional Beverage'!K328)),'M3 - Functional Beverage'!F328-'M3 - Functional Beverage'!K328,"")</f>
        <v/>
      </c>
      <c r="I1064" s="15" t="inlineStr">
        <is>
          <t>S&amp;S availability/depth vary by listing and time - confirm live.</t>
        </is>
      </c>
    </row>
    <row r="1065" ht="26" customHeight="1">
      <c r="A1065" s="15" t="inlineStr">
        <is>
          <t>Protein2o</t>
        </is>
      </c>
      <c r="B1065" s="15" t="inlineStr">
        <is>
          <t>Protein2o Protein Infused Water | Blueberry Raspberry | 24-pack 500mL</t>
        </is>
      </c>
      <c r="C1065" s="15" t="inlineStr">
        <is>
          <t>3) Functional beverage (still/sparkling)</t>
        </is>
      </c>
      <c r="D1065" s="32">
        <f>'M3 - Functional Beverage'!I329</f>
        <v/>
      </c>
      <c r="E1065" s="33">
        <f>'M3 - Functional Beverage'!J329</f>
        <v/>
      </c>
      <c r="F1065" s="31">
        <f>'M3 - Functional Beverage'!K329</f>
        <v/>
      </c>
      <c r="G1065" s="30">
        <f>'M3 - Functional Beverage'!F329</f>
        <v/>
      </c>
      <c r="H1065" s="31">
        <f>IF(AND(ISNUMBER('M3 - Functional Beverage'!F329),ISNUMBER('M3 - Functional Beverage'!K329)),'M3 - Functional Beverage'!F329-'M3 - Functional Beverage'!K329,"")</f>
        <v/>
      </c>
      <c r="I1065" s="15" t="inlineStr">
        <is>
          <t>S&amp;S availability/depth vary by listing and time - confirm live.</t>
        </is>
      </c>
    </row>
    <row r="1066" ht="26" customHeight="1">
      <c r="A1066" s="15" t="inlineStr">
        <is>
          <t>vitaminwater</t>
        </is>
      </c>
      <c r="B1066" s="15" t="inlineStr">
        <is>
          <t>vitaminwater (glaceau) | XXX Acai-Blueberry-Pomegranate | single 591mL</t>
        </is>
      </c>
      <c r="C1066" s="15" t="inlineStr">
        <is>
          <t>3) Functional beverage (still/sparkling)</t>
        </is>
      </c>
      <c r="D1066" s="32">
        <f>'M3 - Functional Beverage'!I330</f>
        <v/>
      </c>
      <c r="E1066" s="33">
        <f>'M3 - Functional Beverage'!J330</f>
        <v/>
      </c>
      <c r="F1066" s="31">
        <f>'M3 - Functional Beverage'!K330</f>
        <v/>
      </c>
      <c r="G1066" s="30">
        <f>'M3 - Functional Beverage'!F330</f>
        <v/>
      </c>
      <c r="H1066" s="31">
        <f>IF(AND(ISNUMBER('M3 - Functional Beverage'!F330),ISNUMBER('M3 - Functional Beverage'!K330)),'M3 - Functional Beverage'!F330-'M3 - Functional Beverage'!K330,"")</f>
        <v/>
      </c>
      <c r="I1066" s="15" t="inlineStr">
        <is>
          <t>S&amp;S availability/depth vary by listing and time - confirm live.</t>
        </is>
      </c>
    </row>
    <row r="1067" ht="26" customHeight="1">
      <c r="A1067" s="15" t="inlineStr">
        <is>
          <t>vitaminwater</t>
        </is>
      </c>
      <c r="B1067" s="15" t="inlineStr">
        <is>
          <t>vitaminwater (glaceau) | XXX Acai-Blueberry-Pomegranate | 6-pack 591mL</t>
        </is>
      </c>
      <c r="C1067" s="15" t="inlineStr">
        <is>
          <t>3) Functional beverage (still/sparkling)</t>
        </is>
      </c>
      <c r="D1067" s="32">
        <f>'M3 - Functional Beverage'!I331</f>
        <v/>
      </c>
      <c r="E1067" s="33">
        <f>'M3 - Functional Beverage'!J331</f>
        <v/>
      </c>
      <c r="F1067" s="31">
        <f>'M3 - Functional Beverage'!K331</f>
        <v/>
      </c>
      <c r="G1067" s="30">
        <f>'M3 - Functional Beverage'!F331</f>
        <v/>
      </c>
      <c r="H1067" s="31">
        <f>IF(AND(ISNUMBER('M3 - Functional Beverage'!F331),ISNUMBER('M3 - Functional Beverage'!K331)),'M3 - Functional Beverage'!F331-'M3 - Functional Beverage'!K331,"")</f>
        <v/>
      </c>
      <c r="I1067" s="15" t="inlineStr">
        <is>
          <t>S&amp;S availability/depth vary by listing and time - confirm live.</t>
        </is>
      </c>
    </row>
    <row r="1068" ht="26" customHeight="1">
      <c r="A1068" s="15" t="inlineStr">
        <is>
          <t>vitaminwater</t>
        </is>
      </c>
      <c r="B1068" s="15" t="inlineStr">
        <is>
          <t>vitaminwater (glaceau) | XXX Acai-Blueberry-Pomegranate | 12-pack 591mL</t>
        </is>
      </c>
      <c r="C1068" s="15" t="inlineStr">
        <is>
          <t>3) Functional beverage (still/sparkling)</t>
        </is>
      </c>
      <c r="D1068" s="32">
        <f>'M3 - Functional Beverage'!I332</f>
        <v/>
      </c>
      <c r="E1068" s="33">
        <f>'M3 - Functional Beverage'!J332</f>
        <v/>
      </c>
      <c r="F1068" s="31">
        <f>'M3 - Functional Beverage'!K332</f>
        <v/>
      </c>
      <c r="G1068" s="30">
        <f>'M3 - Functional Beverage'!F332</f>
        <v/>
      </c>
      <c r="H1068" s="31">
        <f>IF(AND(ISNUMBER('M3 - Functional Beverage'!F332),ISNUMBER('M3 - Functional Beverage'!K332)),'M3 - Functional Beverage'!F332-'M3 - Functional Beverage'!K332,"")</f>
        <v/>
      </c>
      <c r="I1068" s="15" t="inlineStr">
        <is>
          <t>S&amp;S availability/depth vary by listing and time - confirm live.</t>
        </is>
      </c>
    </row>
    <row r="1069" ht="26" customHeight="1">
      <c r="A1069" s="15" t="inlineStr">
        <is>
          <t>vitaminwater</t>
        </is>
      </c>
      <c r="B1069" s="15" t="inlineStr">
        <is>
          <t>vitaminwater (glaceau) | XXX Acai-Blueberry-Pomegranate | 24-pack 591mL</t>
        </is>
      </c>
      <c r="C1069" s="15" t="inlineStr">
        <is>
          <t>3) Functional beverage (still/sparkling)</t>
        </is>
      </c>
      <c r="D1069" s="32">
        <f>'M3 - Functional Beverage'!I333</f>
        <v/>
      </c>
      <c r="E1069" s="33">
        <f>'M3 - Functional Beverage'!J333</f>
        <v/>
      </c>
      <c r="F1069" s="31">
        <f>'M3 - Functional Beverage'!K333</f>
        <v/>
      </c>
      <c r="G1069" s="30">
        <f>'M3 - Functional Beverage'!F333</f>
        <v/>
      </c>
      <c r="H1069" s="31">
        <f>IF(AND(ISNUMBER('M3 - Functional Beverage'!F333),ISNUMBER('M3 - Functional Beverage'!K333)),'M3 - Functional Beverage'!F333-'M3 - Functional Beverage'!K333,"")</f>
        <v/>
      </c>
      <c r="I1069" s="15" t="inlineStr">
        <is>
          <t>S&amp;S availability/depth vary by listing and time - confirm live.</t>
        </is>
      </c>
    </row>
    <row r="1070" ht="26" customHeight="1">
      <c r="A1070" s="15" t="inlineStr">
        <is>
          <t>vitaminwater</t>
        </is>
      </c>
      <c r="B1070" s="15" t="inlineStr">
        <is>
          <t>vitaminwater (glaceau) | Power-C Dragonfruit | single 591mL</t>
        </is>
      </c>
      <c r="C1070" s="15" t="inlineStr">
        <is>
          <t>3) Functional beverage (still/sparkling)</t>
        </is>
      </c>
      <c r="D1070" s="32">
        <f>'M3 - Functional Beverage'!I334</f>
        <v/>
      </c>
      <c r="E1070" s="33">
        <f>'M3 - Functional Beverage'!J334</f>
        <v/>
      </c>
      <c r="F1070" s="31">
        <f>'M3 - Functional Beverage'!K334</f>
        <v/>
      </c>
      <c r="G1070" s="30">
        <f>'M3 - Functional Beverage'!F334</f>
        <v/>
      </c>
      <c r="H1070" s="31">
        <f>IF(AND(ISNUMBER('M3 - Functional Beverage'!F334),ISNUMBER('M3 - Functional Beverage'!K334)),'M3 - Functional Beverage'!F334-'M3 - Functional Beverage'!K334,"")</f>
        <v/>
      </c>
      <c r="I1070" s="15" t="inlineStr">
        <is>
          <t>S&amp;S availability/depth vary by listing and time - confirm live.</t>
        </is>
      </c>
    </row>
    <row r="1071" ht="26" customHeight="1">
      <c r="A1071" s="15" t="inlineStr">
        <is>
          <t>vitaminwater</t>
        </is>
      </c>
      <c r="B1071" s="15" t="inlineStr">
        <is>
          <t>vitaminwater (glaceau) | Power-C Dragonfruit | 6-pack 591mL</t>
        </is>
      </c>
      <c r="C1071" s="15" t="inlineStr">
        <is>
          <t>3) Functional beverage (still/sparkling)</t>
        </is>
      </c>
      <c r="D1071" s="32">
        <f>'M3 - Functional Beverage'!I335</f>
        <v/>
      </c>
      <c r="E1071" s="33">
        <f>'M3 - Functional Beverage'!J335</f>
        <v/>
      </c>
      <c r="F1071" s="31">
        <f>'M3 - Functional Beverage'!K335</f>
        <v/>
      </c>
      <c r="G1071" s="30">
        <f>'M3 - Functional Beverage'!F335</f>
        <v/>
      </c>
      <c r="H1071" s="31">
        <f>IF(AND(ISNUMBER('M3 - Functional Beverage'!F335),ISNUMBER('M3 - Functional Beverage'!K335)),'M3 - Functional Beverage'!F335-'M3 - Functional Beverage'!K335,"")</f>
        <v/>
      </c>
      <c r="I1071" s="15" t="inlineStr">
        <is>
          <t>S&amp;S availability/depth vary by listing and time - confirm live.</t>
        </is>
      </c>
    </row>
    <row r="1072" ht="26" customHeight="1">
      <c r="A1072" s="15" t="inlineStr">
        <is>
          <t>vitaminwater</t>
        </is>
      </c>
      <c r="B1072" s="15" t="inlineStr">
        <is>
          <t>vitaminwater (glaceau) | Power-C Dragonfruit | 12-pack 591mL</t>
        </is>
      </c>
      <c r="C1072" s="15" t="inlineStr">
        <is>
          <t>3) Functional beverage (still/sparkling)</t>
        </is>
      </c>
      <c r="D1072" s="32">
        <f>'M3 - Functional Beverage'!I336</f>
        <v/>
      </c>
      <c r="E1072" s="33">
        <f>'M3 - Functional Beverage'!J336</f>
        <v/>
      </c>
      <c r="F1072" s="31">
        <f>'M3 - Functional Beverage'!K336</f>
        <v/>
      </c>
      <c r="G1072" s="30">
        <f>'M3 - Functional Beverage'!F336</f>
        <v/>
      </c>
      <c r="H1072" s="31">
        <f>IF(AND(ISNUMBER('M3 - Functional Beverage'!F336),ISNUMBER('M3 - Functional Beverage'!K336)),'M3 - Functional Beverage'!F336-'M3 - Functional Beverage'!K336,"")</f>
        <v/>
      </c>
      <c r="I1072" s="15" t="inlineStr">
        <is>
          <t>S&amp;S availability/depth vary by listing and time - confirm live.</t>
        </is>
      </c>
    </row>
    <row r="1073" ht="26" customHeight="1">
      <c r="A1073" s="15" t="inlineStr">
        <is>
          <t>vitaminwater</t>
        </is>
      </c>
      <c r="B1073" s="15" t="inlineStr">
        <is>
          <t>vitaminwater (glaceau) | Power-C Dragonfruit | 24-pack 591mL</t>
        </is>
      </c>
      <c r="C1073" s="15" t="inlineStr">
        <is>
          <t>3) Functional beverage (still/sparkling)</t>
        </is>
      </c>
      <c r="D1073" s="32">
        <f>'M3 - Functional Beverage'!I337</f>
        <v/>
      </c>
      <c r="E1073" s="33">
        <f>'M3 - Functional Beverage'!J337</f>
        <v/>
      </c>
      <c r="F1073" s="31">
        <f>'M3 - Functional Beverage'!K337</f>
        <v/>
      </c>
      <c r="G1073" s="30">
        <f>'M3 - Functional Beverage'!F337</f>
        <v/>
      </c>
      <c r="H1073" s="31">
        <f>IF(AND(ISNUMBER('M3 - Functional Beverage'!F337),ISNUMBER('M3 - Functional Beverage'!K337)),'M3 - Functional Beverage'!F337-'M3 - Functional Beverage'!K337,"")</f>
        <v/>
      </c>
      <c r="I1073" s="15" t="inlineStr">
        <is>
          <t>S&amp;S availability/depth vary by listing and time - confirm live.</t>
        </is>
      </c>
    </row>
    <row r="1074" ht="26" customHeight="1">
      <c r="A1074" s="15" t="inlineStr">
        <is>
          <t>vitaminwater</t>
        </is>
      </c>
      <c r="B1074" s="15" t="inlineStr">
        <is>
          <t>vitaminwater (glaceau) | Focus Kiwi-Strawberry | single 591mL</t>
        </is>
      </c>
      <c r="C1074" s="15" t="inlineStr">
        <is>
          <t>3) Functional beverage (still/sparkling)</t>
        </is>
      </c>
      <c r="D1074" s="32">
        <f>'M3 - Functional Beverage'!I338</f>
        <v/>
      </c>
      <c r="E1074" s="33">
        <f>'M3 - Functional Beverage'!J338</f>
        <v/>
      </c>
      <c r="F1074" s="31">
        <f>'M3 - Functional Beverage'!K338</f>
        <v/>
      </c>
      <c r="G1074" s="30">
        <f>'M3 - Functional Beverage'!F338</f>
        <v/>
      </c>
      <c r="H1074" s="31">
        <f>IF(AND(ISNUMBER('M3 - Functional Beverage'!F338),ISNUMBER('M3 - Functional Beverage'!K338)),'M3 - Functional Beverage'!F338-'M3 - Functional Beverage'!K338,"")</f>
        <v/>
      </c>
      <c r="I1074" s="15" t="inlineStr">
        <is>
          <t>S&amp;S availability/depth vary by listing and time - confirm live.</t>
        </is>
      </c>
    </row>
    <row r="1075" ht="26" customHeight="1">
      <c r="A1075" s="15" t="inlineStr">
        <is>
          <t>vitaminwater</t>
        </is>
      </c>
      <c r="B1075" s="15" t="inlineStr">
        <is>
          <t>vitaminwater (glaceau) | Focus Kiwi-Strawberry | 6-pack 591mL</t>
        </is>
      </c>
      <c r="C1075" s="15" t="inlineStr">
        <is>
          <t>3) Functional beverage (still/sparkling)</t>
        </is>
      </c>
      <c r="D1075" s="32">
        <f>'M3 - Functional Beverage'!I339</f>
        <v/>
      </c>
      <c r="E1075" s="33">
        <f>'M3 - Functional Beverage'!J339</f>
        <v/>
      </c>
      <c r="F1075" s="31">
        <f>'M3 - Functional Beverage'!K339</f>
        <v/>
      </c>
      <c r="G1075" s="30">
        <f>'M3 - Functional Beverage'!F339</f>
        <v/>
      </c>
      <c r="H1075" s="31">
        <f>IF(AND(ISNUMBER('M3 - Functional Beverage'!F339),ISNUMBER('M3 - Functional Beverage'!K339)),'M3 - Functional Beverage'!F339-'M3 - Functional Beverage'!K339,"")</f>
        <v/>
      </c>
      <c r="I1075" s="15" t="inlineStr">
        <is>
          <t>S&amp;S availability/depth vary by listing and time - confirm live.</t>
        </is>
      </c>
    </row>
    <row r="1076" ht="26" customHeight="1">
      <c r="A1076" s="15" t="inlineStr">
        <is>
          <t>vitaminwater</t>
        </is>
      </c>
      <c r="B1076" s="15" t="inlineStr">
        <is>
          <t>vitaminwater (glaceau) | Focus Kiwi-Strawberry | 12-pack 591mL</t>
        </is>
      </c>
      <c r="C1076" s="15" t="inlineStr">
        <is>
          <t>3) Functional beverage (still/sparkling)</t>
        </is>
      </c>
      <c r="D1076" s="32">
        <f>'M3 - Functional Beverage'!I340</f>
        <v/>
      </c>
      <c r="E1076" s="33">
        <f>'M3 - Functional Beverage'!J340</f>
        <v/>
      </c>
      <c r="F1076" s="31">
        <f>'M3 - Functional Beverage'!K340</f>
        <v/>
      </c>
      <c r="G1076" s="30">
        <f>'M3 - Functional Beverage'!F340</f>
        <v/>
      </c>
      <c r="H1076" s="31">
        <f>IF(AND(ISNUMBER('M3 - Functional Beverage'!F340),ISNUMBER('M3 - Functional Beverage'!K340)),'M3 - Functional Beverage'!F340-'M3 - Functional Beverage'!K340,"")</f>
        <v/>
      </c>
      <c r="I1076" s="15" t="inlineStr">
        <is>
          <t>S&amp;S availability/depth vary by listing and time - confirm live.</t>
        </is>
      </c>
    </row>
    <row r="1077" ht="26" customHeight="1">
      <c r="A1077" s="15" t="inlineStr">
        <is>
          <t>vitaminwater</t>
        </is>
      </c>
      <c r="B1077" s="15" t="inlineStr">
        <is>
          <t>vitaminwater (glaceau) | Focus Kiwi-Strawberry | 24-pack 591mL</t>
        </is>
      </c>
      <c r="C1077" s="15" t="inlineStr">
        <is>
          <t>3) Functional beverage (still/sparkling)</t>
        </is>
      </c>
      <c r="D1077" s="32">
        <f>'M3 - Functional Beverage'!I341</f>
        <v/>
      </c>
      <c r="E1077" s="33">
        <f>'M3 - Functional Beverage'!J341</f>
        <v/>
      </c>
      <c r="F1077" s="31">
        <f>'M3 - Functional Beverage'!K341</f>
        <v/>
      </c>
      <c r="G1077" s="30">
        <f>'M3 - Functional Beverage'!F341</f>
        <v/>
      </c>
      <c r="H1077" s="31">
        <f>IF(AND(ISNUMBER('M3 - Functional Beverage'!F341),ISNUMBER('M3 - Functional Beverage'!K341)),'M3 - Functional Beverage'!F341-'M3 - Functional Beverage'!K341,"")</f>
        <v/>
      </c>
      <c r="I1077" s="15" t="inlineStr">
        <is>
          <t>S&amp;S availability/depth vary by listing and time - confirm live.</t>
        </is>
      </c>
    </row>
    <row r="1078" ht="26" customHeight="1">
      <c r="A1078" s="15" t="inlineStr">
        <is>
          <t>vitaminwater</t>
        </is>
      </c>
      <c r="B1078" s="15" t="inlineStr">
        <is>
          <t>vitaminwater (glaceau) | Energy Tropical Citrus | single 591mL</t>
        </is>
      </c>
      <c r="C1078" s="15" t="inlineStr">
        <is>
          <t>3) Functional beverage (still/sparkling)</t>
        </is>
      </c>
      <c r="D1078" s="32">
        <f>'M3 - Functional Beverage'!I342</f>
        <v/>
      </c>
      <c r="E1078" s="33">
        <f>'M3 - Functional Beverage'!J342</f>
        <v/>
      </c>
      <c r="F1078" s="31">
        <f>'M3 - Functional Beverage'!K342</f>
        <v/>
      </c>
      <c r="G1078" s="30">
        <f>'M3 - Functional Beverage'!F342</f>
        <v/>
      </c>
      <c r="H1078" s="31">
        <f>IF(AND(ISNUMBER('M3 - Functional Beverage'!F342),ISNUMBER('M3 - Functional Beverage'!K342)),'M3 - Functional Beverage'!F342-'M3 - Functional Beverage'!K342,"")</f>
        <v/>
      </c>
      <c r="I1078" s="15" t="inlineStr">
        <is>
          <t>S&amp;S availability/depth vary by listing and time - confirm live.</t>
        </is>
      </c>
    </row>
    <row r="1079" ht="26" customHeight="1">
      <c r="A1079" s="15" t="inlineStr">
        <is>
          <t>vitaminwater</t>
        </is>
      </c>
      <c r="B1079" s="15" t="inlineStr">
        <is>
          <t>vitaminwater (glaceau) | Energy Tropical Citrus | 6-pack 591mL</t>
        </is>
      </c>
      <c r="C1079" s="15" t="inlineStr">
        <is>
          <t>3) Functional beverage (still/sparkling)</t>
        </is>
      </c>
      <c r="D1079" s="32">
        <f>'M3 - Functional Beverage'!I343</f>
        <v/>
      </c>
      <c r="E1079" s="33">
        <f>'M3 - Functional Beverage'!J343</f>
        <v/>
      </c>
      <c r="F1079" s="31">
        <f>'M3 - Functional Beverage'!K343</f>
        <v/>
      </c>
      <c r="G1079" s="30">
        <f>'M3 - Functional Beverage'!F343</f>
        <v/>
      </c>
      <c r="H1079" s="31">
        <f>IF(AND(ISNUMBER('M3 - Functional Beverage'!F343),ISNUMBER('M3 - Functional Beverage'!K343)),'M3 - Functional Beverage'!F343-'M3 - Functional Beverage'!K343,"")</f>
        <v/>
      </c>
      <c r="I1079" s="15" t="inlineStr">
        <is>
          <t>S&amp;S availability/depth vary by listing and time - confirm live.</t>
        </is>
      </c>
    </row>
    <row r="1080" ht="26" customHeight="1">
      <c r="A1080" s="15" t="inlineStr">
        <is>
          <t>vitaminwater</t>
        </is>
      </c>
      <c r="B1080" s="15" t="inlineStr">
        <is>
          <t>vitaminwater (glaceau) | Energy Tropical Citrus | 12-pack 591mL</t>
        </is>
      </c>
      <c r="C1080" s="15" t="inlineStr">
        <is>
          <t>3) Functional beverage (still/sparkling)</t>
        </is>
      </c>
      <c r="D1080" s="32">
        <f>'M3 - Functional Beverage'!I344</f>
        <v/>
      </c>
      <c r="E1080" s="33">
        <f>'M3 - Functional Beverage'!J344</f>
        <v/>
      </c>
      <c r="F1080" s="31">
        <f>'M3 - Functional Beverage'!K344</f>
        <v/>
      </c>
      <c r="G1080" s="30">
        <f>'M3 - Functional Beverage'!F344</f>
        <v/>
      </c>
      <c r="H1080" s="31">
        <f>IF(AND(ISNUMBER('M3 - Functional Beverage'!F344),ISNUMBER('M3 - Functional Beverage'!K344)),'M3 - Functional Beverage'!F344-'M3 - Functional Beverage'!K344,"")</f>
        <v/>
      </c>
      <c r="I1080" s="15" t="inlineStr">
        <is>
          <t>S&amp;S availability/depth vary by listing and time - confirm live.</t>
        </is>
      </c>
    </row>
    <row r="1081" ht="26" customHeight="1">
      <c r="A1081" s="15" t="inlineStr">
        <is>
          <t>vitaminwater</t>
        </is>
      </c>
      <c r="B1081" s="15" t="inlineStr">
        <is>
          <t>vitaminwater (glaceau) | Energy Tropical Citrus | 24-pack 591mL</t>
        </is>
      </c>
      <c r="C1081" s="15" t="inlineStr">
        <is>
          <t>3) Functional beverage (still/sparkling)</t>
        </is>
      </c>
      <c r="D1081" s="32">
        <f>'M3 - Functional Beverage'!I345</f>
        <v/>
      </c>
      <c r="E1081" s="33">
        <f>'M3 - Functional Beverage'!J345</f>
        <v/>
      </c>
      <c r="F1081" s="31">
        <f>'M3 - Functional Beverage'!K345</f>
        <v/>
      </c>
      <c r="G1081" s="30">
        <f>'M3 - Functional Beverage'!F345</f>
        <v/>
      </c>
      <c r="H1081" s="31">
        <f>IF(AND(ISNUMBER('M3 - Functional Beverage'!F345),ISNUMBER('M3 - Functional Beverage'!K345)),'M3 - Functional Beverage'!F345-'M3 - Functional Beverage'!K345,"")</f>
        <v/>
      </c>
      <c r="I1081" s="15" t="inlineStr">
        <is>
          <t>S&amp;S availability/depth vary by listing and time - confirm live.</t>
        </is>
      </c>
    </row>
    <row r="1082" ht="26" customHeight="1">
      <c r="A1082" s="15" t="inlineStr">
        <is>
          <t>vitaminwater</t>
        </is>
      </c>
      <c r="B1082" s="15" t="inlineStr">
        <is>
          <t>vitaminwater zero sugar | XXX | single 591mL</t>
        </is>
      </c>
      <c r="C1082" s="15" t="inlineStr">
        <is>
          <t>3) Functional beverage (still/sparkling)</t>
        </is>
      </c>
      <c r="D1082" s="32">
        <f>'M3 - Functional Beverage'!I346</f>
        <v/>
      </c>
      <c r="E1082" s="33">
        <f>'M3 - Functional Beverage'!J346</f>
        <v/>
      </c>
      <c r="F1082" s="31">
        <f>'M3 - Functional Beverage'!K346</f>
        <v/>
      </c>
      <c r="G1082" s="30">
        <f>'M3 - Functional Beverage'!F346</f>
        <v/>
      </c>
      <c r="H1082" s="31">
        <f>IF(AND(ISNUMBER('M3 - Functional Beverage'!F346),ISNUMBER('M3 - Functional Beverage'!K346)),'M3 - Functional Beverage'!F346-'M3 - Functional Beverage'!K346,"")</f>
        <v/>
      </c>
      <c r="I1082" s="15" t="inlineStr">
        <is>
          <t>S&amp;S availability/depth vary by listing and time - confirm live.</t>
        </is>
      </c>
    </row>
    <row r="1083" ht="26" customHeight="1">
      <c r="A1083" s="15" t="inlineStr">
        <is>
          <t>vitaminwater</t>
        </is>
      </c>
      <c r="B1083" s="15" t="inlineStr">
        <is>
          <t>vitaminwater zero sugar | XXX | 6-pack 591mL</t>
        </is>
      </c>
      <c r="C1083" s="15" t="inlineStr">
        <is>
          <t>3) Functional beverage (still/sparkling)</t>
        </is>
      </c>
      <c r="D1083" s="32">
        <f>'M3 - Functional Beverage'!I347</f>
        <v/>
      </c>
      <c r="E1083" s="33">
        <f>'M3 - Functional Beverage'!J347</f>
        <v/>
      </c>
      <c r="F1083" s="31">
        <f>'M3 - Functional Beverage'!K347</f>
        <v/>
      </c>
      <c r="G1083" s="30">
        <f>'M3 - Functional Beverage'!F347</f>
        <v/>
      </c>
      <c r="H1083" s="31">
        <f>IF(AND(ISNUMBER('M3 - Functional Beverage'!F347),ISNUMBER('M3 - Functional Beverage'!K347)),'M3 - Functional Beverage'!F347-'M3 - Functional Beverage'!K347,"")</f>
        <v/>
      </c>
      <c r="I1083" s="15" t="inlineStr">
        <is>
          <t>S&amp;S availability/depth vary by listing and time - confirm live.</t>
        </is>
      </c>
    </row>
    <row r="1084" ht="26" customHeight="1">
      <c r="A1084" s="15" t="inlineStr">
        <is>
          <t>vitaminwater</t>
        </is>
      </c>
      <c r="B1084" s="15" t="inlineStr">
        <is>
          <t>vitaminwater zero sugar | XXX | 12-pack 591mL</t>
        </is>
      </c>
      <c r="C1084" s="15" t="inlineStr">
        <is>
          <t>3) Functional beverage (still/sparkling)</t>
        </is>
      </c>
      <c r="D1084" s="32">
        <f>'M3 - Functional Beverage'!I348</f>
        <v/>
      </c>
      <c r="E1084" s="33">
        <f>'M3 - Functional Beverage'!J348</f>
        <v/>
      </c>
      <c r="F1084" s="31">
        <f>'M3 - Functional Beverage'!K348</f>
        <v/>
      </c>
      <c r="G1084" s="30">
        <f>'M3 - Functional Beverage'!F348</f>
        <v/>
      </c>
      <c r="H1084" s="31">
        <f>IF(AND(ISNUMBER('M3 - Functional Beverage'!F348),ISNUMBER('M3 - Functional Beverage'!K348)),'M3 - Functional Beverage'!F348-'M3 - Functional Beverage'!K348,"")</f>
        <v/>
      </c>
      <c r="I1084" s="15" t="inlineStr">
        <is>
          <t>S&amp;S availability/depth vary by listing and time - confirm live.</t>
        </is>
      </c>
    </row>
    <row r="1085" ht="26" customHeight="1">
      <c r="A1085" s="15" t="inlineStr">
        <is>
          <t>vitaminwater</t>
        </is>
      </c>
      <c r="B1085" s="15" t="inlineStr">
        <is>
          <t>vitaminwater zero sugar | XXX | 24-pack 591mL</t>
        </is>
      </c>
      <c r="C1085" s="15" t="inlineStr">
        <is>
          <t>3) Functional beverage (still/sparkling)</t>
        </is>
      </c>
      <c r="D1085" s="32">
        <f>'M3 - Functional Beverage'!I349</f>
        <v/>
      </c>
      <c r="E1085" s="33">
        <f>'M3 - Functional Beverage'!J349</f>
        <v/>
      </c>
      <c r="F1085" s="31">
        <f>'M3 - Functional Beverage'!K349</f>
        <v/>
      </c>
      <c r="G1085" s="30">
        <f>'M3 - Functional Beverage'!F349</f>
        <v/>
      </c>
      <c r="H1085" s="31">
        <f>IF(AND(ISNUMBER('M3 - Functional Beverage'!F349),ISNUMBER('M3 - Functional Beverage'!K349)),'M3 - Functional Beverage'!F349-'M3 - Functional Beverage'!K349,"")</f>
        <v/>
      </c>
      <c r="I1085" s="15" t="inlineStr">
        <is>
          <t>S&amp;S availability/depth vary by listing and time - confirm live.</t>
        </is>
      </c>
    </row>
    <row r="1086" ht="26" customHeight="1">
      <c r="A1086" s="15" t="inlineStr">
        <is>
          <t>vitaminwater</t>
        </is>
      </c>
      <c r="B1086" s="15" t="inlineStr">
        <is>
          <t>vitaminwater zero sugar | Power-C | single 591mL</t>
        </is>
      </c>
      <c r="C1086" s="15" t="inlineStr">
        <is>
          <t>3) Functional beverage (still/sparkling)</t>
        </is>
      </c>
      <c r="D1086" s="32">
        <f>'M3 - Functional Beverage'!I350</f>
        <v/>
      </c>
      <c r="E1086" s="33">
        <f>'M3 - Functional Beverage'!J350</f>
        <v/>
      </c>
      <c r="F1086" s="31">
        <f>'M3 - Functional Beverage'!K350</f>
        <v/>
      </c>
      <c r="G1086" s="30">
        <f>'M3 - Functional Beverage'!F350</f>
        <v/>
      </c>
      <c r="H1086" s="31">
        <f>IF(AND(ISNUMBER('M3 - Functional Beverage'!F350),ISNUMBER('M3 - Functional Beverage'!K350)),'M3 - Functional Beverage'!F350-'M3 - Functional Beverage'!K350,"")</f>
        <v/>
      </c>
      <c r="I1086" s="15" t="inlineStr">
        <is>
          <t>S&amp;S availability/depth vary by listing and time - confirm live.</t>
        </is>
      </c>
    </row>
    <row r="1087" ht="26" customHeight="1">
      <c r="A1087" s="15" t="inlineStr">
        <is>
          <t>vitaminwater</t>
        </is>
      </c>
      <c r="B1087" s="15" t="inlineStr">
        <is>
          <t>vitaminwater zero sugar | Power-C | 6-pack 591mL</t>
        </is>
      </c>
      <c r="C1087" s="15" t="inlineStr">
        <is>
          <t>3) Functional beverage (still/sparkling)</t>
        </is>
      </c>
      <c r="D1087" s="32">
        <f>'M3 - Functional Beverage'!I351</f>
        <v/>
      </c>
      <c r="E1087" s="33">
        <f>'M3 - Functional Beverage'!J351</f>
        <v/>
      </c>
      <c r="F1087" s="31">
        <f>'M3 - Functional Beverage'!K351</f>
        <v/>
      </c>
      <c r="G1087" s="30">
        <f>'M3 - Functional Beverage'!F351</f>
        <v/>
      </c>
      <c r="H1087" s="31">
        <f>IF(AND(ISNUMBER('M3 - Functional Beverage'!F351),ISNUMBER('M3 - Functional Beverage'!K351)),'M3 - Functional Beverage'!F351-'M3 - Functional Beverage'!K351,"")</f>
        <v/>
      </c>
      <c r="I1087" s="15" t="inlineStr">
        <is>
          <t>S&amp;S availability/depth vary by listing and time - confirm live.</t>
        </is>
      </c>
    </row>
    <row r="1088" ht="26" customHeight="1">
      <c r="A1088" s="15" t="inlineStr">
        <is>
          <t>vitaminwater</t>
        </is>
      </c>
      <c r="B1088" s="15" t="inlineStr">
        <is>
          <t>vitaminwater zero sugar | Power-C | 12-pack 591mL</t>
        </is>
      </c>
      <c r="C1088" s="15" t="inlineStr">
        <is>
          <t>3) Functional beverage (still/sparkling)</t>
        </is>
      </c>
      <c r="D1088" s="32">
        <f>'M3 - Functional Beverage'!I352</f>
        <v/>
      </c>
      <c r="E1088" s="33">
        <f>'M3 - Functional Beverage'!J352</f>
        <v/>
      </c>
      <c r="F1088" s="31">
        <f>'M3 - Functional Beverage'!K352</f>
        <v/>
      </c>
      <c r="G1088" s="30">
        <f>'M3 - Functional Beverage'!F352</f>
        <v/>
      </c>
      <c r="H1088" s="31">
        <f>IF(AND(ISNUMBER('M3 - Functional Beverage'!F352),ISNUMBER('M3 - Functional Beverage'!K352)),'M3 - Functional Beverage'!F352-'M3 - Functional Beverage'!K352,"")</f>
        <v/>
      </c>
      <c r="I1088" s="15" t="inlineStr">
        <is>
          <t>S&amp;S availability/depth vary by listing and time - confirm live.</t>
        </is>
      </c>
    </row>
    <row r="1089" ht="26" customHeight="1">
      <c r="A1089" s="15" t="inlineStr">
        <is>
          <t>vitaminwater</t>
        </is>
      </c>
      <c r="B1089" s="15" t="inlineStr">
        <is>
          <t>vitaminwater zero sugar | Power-C | 24-pack 591mL</t>
        </is>
      </c>
      <c r="C1089" s="15" t="inlineStr">
        <is>
          <t>3) Functional beverage (still/sparkling)</t>
        </is>
      </c>
      <c r="D1089" s="32">
        <f>'M3 - Functional Beverage'!I353</f>
        <v/>
      </c>
      <c r="E1089" s="33">
        <f>'M3 - Functional Beverage'!J353</f>
        <v/>
      </c>
      <c r="F1089" s="31">
        <f>'M3 - Functional Beverage'!K353</f>
        <v/>
      </c>
      <c r="G1089" s="30">
        <f>'M3 - Functional Beverage'!F353</f>
        <v/>
      </c>
      <c r="H1089" s="31">
        <f>IF(AND(ISNUMBER('M3 - Functional Beverage'!F353),ISNUMBER('M3 - Functional Beverage'!K353)),'M3 - Functional Beverage'!F353-'M3 - Functional Beverage'!K353,"")</f>
        <v/>
      </c>
      <c r="I1089" s="15" t="inlineStr">
        <is>
          <t>S&amp;S availability/depth vary by listing and time - confirm live.</t>
        </is>
      </c>
    </row>
    <row r="1090" ht="26" customHeight="1">
      <c r="A1090" s="15" t="inlineStr">
        <is>
          <t>vitaminwater</t>
        </is>
      </c>
      <c r="B1090" s="15" t="inlineStr">
        <is>
          <t>vitaminwater zero sugar | Squeezed Lemonade | single 591mL</t>
        </is>
      </c>
      <c r="C1090" s="15" t="inlineStr">
        <is>
          <t>3) Functional beverage (still/sparkling)</t>
        </is>
      </c>
      <c r="D1090" s="32">
        <f>'M3 - Functional Beverage'!I354</f>
        <v/>
      </c>
      <c r="E1090" s="33">
        <f>'M3 - Functional Beverage'!J354</f>
        <v/>
      </c>
      <c r="F1090" s="31">
        <f>'M3 - Functional Beverage'!K354</f>
        <v/>
      </c>
      <c r="G1090" s="30">
        <f>'M3 - Functional Beverage'!F354</f>
        <v/>
      </c>
      <c r="H1090" s="31">
        <f>IF(AND(ISNUMBER('M3 - Functional Beverage'!F354),ISNUMBER('M3 - Functional Beverage'!K354)),'M3 - Functional Beverage'!F354-'M3 - Functional Beverage'!K354,"")</f>
        <v/>
      </c>
      <c r="I1090" s="15" t="inlineStr">
        <is>
          <t>S&amp;S availability/depth vary by listing and time - confirm live.</t>
        </is>
      </c>
    </row>
    <row r="1091" ht="26" customHeight="1">
      <c r="A1091" s="15" t="inlineStr">
        <is>
          <t>vitaminwater</t>
        </is>
      </c>
      <c r="B1091" s="15" t="inlineStr">
        <is>
          <t>vitaminwater zero sugar | Squeezed Lemonade | 6-pack 591mL</t>
        </is>
      </c>
      <c r="C1091" s="15" t="inlineStr">
        <is>
          <t>3) Functional beverage (still/sparkling)</t>
        </is>
      </c>
      <c r="D1091" s="32">
        <f>'M3 - Functional Beverage'!I355</f>
        <v/>
      </c>
      <c r="E1091" s="33">
        <f>'M3 - Functional Beverage'!J355</f>
        <v/>
      </c>
      <c r="F1091" s="31">
        <f>'M3 - Functional Beverage'!K355</f>
        <v/>
      </c>
      <c r="G1091" s="30">
        <f>'M3 - Functional Beverage'!F355</f>
        <v/>
      </c>
      <c r="H1091" s="31">
        <f>IF(AND(ISNUMBER('M3 - Functional Beverage'!F355),ISNUMBER('M3 - Functional Beverage'!K355)),'M3 - Functional Beverage'!F355-'M3 - Functional Beverage'!K355,"")</f>
        <v/>
      </c>
      <c r="I1091" s="15" t="inlineStr">
        <is>
          <t>S&amp;S availability/depth vary by listing and time - confirm live.</t>
        </is>
      </c>
    </row>
    <row r="1092" ht="26" customHeight="1">
      <c r="A1092" s="15" t="inlineStr">
        <is>
          <t>vitaminwater</t>
        </is>
      </c>
      <c r="B1092" s="15" t="inlineStr">
        <is>
          <t>vitaminwater zero sugar | Squeezed Lemonade | 12-pack 591mL</t>
        </is>
      </c>
      <c r="C1092" s="15" t="inlineStr">
        <is>
          <t>3) Functional beverage (still/sparkling)</t>
        </is>
      </c>
      <c r="D1092" s="32">
        <f>'M3 - Functional Beverage'!I356</f>
        <v/>
      </c>
      <c r="E1092" s="33">
        <f>'M3 - Functional Beverage'!J356</f>
        <v/>
      </c>
      <c r="F1092" s="31">
        <f>'M3 - Functional Beverage'!K356</f>
        <v/>
      </c>
      <c r="G1092" s="30">
        <f>'M3 - Functional Beverage'!F356</f>
        <v/>
      </c>
      <c r="H1092" s="31">
        <f>IF(AND(ISNUMBER('M3 - Functional Beverage'!F356),ISNUMBER('M3 - Functional Beverage'!K356)),'M3 - Functional Beverage'!F356-'M3 - Functional Beverage'!K356,"")</f>
        <v/>
      </c>
      <c r="I1092" s="15" t="inlineStr">
        <is>
          <t>S&amp;S availability/depth vary by listing and time - confirm live.</t>
        </is>
      </c>
    </row>
    <row r="1093" ht="26" customHeight="1">
      <c r="A1093" s="15" t="inlineStr">
        <is>
          <t>vitaminwater</t>
        </is>
      </c>
      <c r="B1093" s="15" t="inlineStr">
        <is>
          <t>vitaminwater zero sugar | Squeezed Lemonade | 24-pack 591mL</t>
        </is>
      </c>
      <c r="C1093" s="15" t="inlineStr">
        <is>
          <t>3) Functional beverage (still/sparkling)</t>
        </is>
      </c>
      <c r="D1093" s="32">
        <f>'M3 - Functional Beverage'!I357</f>
        <v/>
      </c>
      <c r="E1093" s="33">
        <f>'M3 - Functional Beverage'!J357</f>
        <v/>
      </c>
      <c r="F1093" s="31">
        <f>'M3 - Functional Beverage'!K357</f>
        <v/>
      </c>
      <c r="G1093" s="30">
        <f>'M3 - Functional Beverage'!F357</f>
        <v/>
      </c>
      <c r="H1093" s="31">
        <f>IF(AND(ISNUMBER('M3 - Functional Beverage'!F357),ISNUMBER('M3 - Functional Beverage'!K357)),'M3 - Functional Beverage'!F357-'M3 - Functional Beverage'!K357,"")</f>
        <v/>
      </c>
      <c r="I1093" s="15" t="inlineStr">
        <is>
          <t>S&amp;S availability/depth vary by listing and time - confirm live.</t>
        </is>
      </c>
    </row>
    <row r="1094" ht="26" customHeight="1">
      <c r="A1094" s="15" t="inlineStr">
        <is>
          <t>vitaminwater</t>
        </is>
      </c>
      <c r="B1094" s="15" t="inlineStr">
        <is>
          <t>vitaminwater zero sugar | Rise Orange | single 591mL</t>
        </is>
      </c>
      <c r="C1094" s="15" t="inlineStr">
        <is>
          <t>3) Functional beverage (still/sparkling)</t>
        </is>
      </c>
      <c r="D1094" s="32">
        <f>'M3 - Functional Beverage'!I358</f>
        <v/>
      </c>
      <c r="E1094" s="33">
        <f>'M3 - Functional Beverage'!J358</f>
        <v/>
      </c>
      <c r="F1094" s="31">
        <f>'M3 - Functional Beverage'!K358</f>
        <v/>
      </c>
      <c r="G1094" s="30">
        <f>'M3 - Functional Beverage'!F358</f>
        <v/>
      </c>
      <c r="H1094" s="31">
        <f>IF(AND(ISNUMBER('M3 - Functional Beverage'!F358),ISNUMBER('M3 - Functional Beverage'!K358)),'M3 - Functional Beverage'!F358-'M3 - Functional Beverage'!K358,"")</f>
        <v/>
      </c>
      <c r="I1094" s="15" t="inlineStr">
        <is>
          <t>S&amp;S availability/depth vary by listing and time - confirm live.</t>
        </is>
      </c>
    </row>
    <row r="1095" ht="26" customHeight="1">
      <c r="A1095" s="15" t="inlineStr">
        <is>
          <t>vitaminwater</t>
        </is>
      </c>
      <c r="B1095" s="15" t="inlineStr">
        <is>
          <t>vitaminwater zero sugar | Rise Orange | 6-pack 591mL</t>
        </is>
      </c>
      <c r="C1095" s="15" t="inlineStr">
        <is>
          <t>3) Functional beverage (still/sparkling)</t>
        </is>
      </c>
      <c r="D1095" s="32">
        <f>'M3 - Functional Beverage'!I359</f>
        <v/>
      </c>
      <c r="E1095" s="33">
        <f>'M3 - Functional Beverage'!J359</f>
        <v/>
      </c>
      <c r="F1095" s="31">
        <f>'M3 - Functional Beverage'!K359</f>
        <v/>
      </c>
      <c r="G1095" s="30">
        <f>'M3 - Functional Beverage'!F359</f>
        <v/>
      </c>
      <c r="H1095" s="31">
        <f>IF(AND(ISNUMBER('M3 - Functional Beverage'!F359),ISNUMBER('M3 - Functional Beverage'!K359)),'M3 - Functional Beverage'!F359-'M3 - Functional Beverage'!K359,"")</f>
        <v/>
      </c>
      <c r="I1095" s="15" t="inlineStr">
        <is>
          <t>S&amp;S availability/depth vary by listing and time - confirm live.</t>
        </is>
      </c>
    </row>
    <row r="1096" ht="26" customHeight="1">
      <c r="A1096" s="15" t="inlineStr">
        <is>
          <t>vitaminwater</t>
        </is>
      </c>
      <c r="B1096" s="15" t="inlineStr">
        <is>
          <t>vitaminwater zero sugar | Rise Orange | 12-pack 591mL</t>
        </is>
      </c>
      <c r="C1096" s="15" t="inlineStr">
        <is>
          <t>3) Functional beverage (still/sparkling)</t>
        </is>
      </c>
      <c r="D1096" s="32">
        <f>'M3 - Functional Beverage'!I360</f>
        <v/>
      </c>
      <c r="E1096" s="33">
        <f>'M3 - Functional Beverage'!J360</f>
        <v/>
      </c>
      <c r="F1096" s="31">
        <f>'M3 - Functional Beverage'!K360</f>
        <v/>
      </c>
      <c r="G1096" s="30">
        <f>'M3 - Functional Beverage'!F360</f>
        <v/>
      </c>
      <c r="H1096" s="31">
        <f>IF(AND(ISNUMBER('M3 - Functional Beverage'!F360),ISNUMBER('M3 - Functional Beverage'!K360)),'M3 - Functional Beverage'!F360-'M3 - Functional Beverage'!K360,"")</f>
        <v/>
      </c>
      <c r="I1096" s="15" t="inlineStr">
        <is>
          <t>S&amp;S availability/depth vary by listing and time - confirm live.</t>
        </is>
      </c>
    </row>
    <row r="1097" ht="26" customHeight="1">
      <c r="A1097" s="15" t="inlineStr">
        <is>
          <t>vitaminwater</t>
        </is>
      </c>
      <c r="B1097" s="15" t="inlineStr">
        <is>
          <t>vitaminwater zero sugar | Rise Orange | 24-pack 591mL</t>
        </is>
      </c>
      <c r="C1097" s="15" t="inlineStr">
        <is>
          <t>3) Functional beverage (still/sparkling)</t>
        </is>
      </c>
      <c r="D1097" s="32">
        <f>'M3 - Functional Beverage'!I361</f>
        <v/>
      </c>
      <c r="E1097" s="33">
        <f>'M3 - Functional Beverage'!J361</f>
        <v/>
      </c>
      <c r="F1097" s="31">
        <f>'M3 - Functional Beverage'!K361</f>
        <v/>
      </c>
      <c r="G1097" s="30">
        <f>'M3 - Functional Beverage'!F361</f>
        <v/>
      </c>
      <c r="H1097" s="31">
        <f>IF(AND(ISNUMBER('M3 - Functional Beverage'!F361),ISNUMBER('M3 - Functional Beverage'!K361)),'M3 - Functional Beverage'!F361-'M3 - Functional Beverage'!K361,"")</f>
        <v/>
      </c>
      <c r="I1097" s="15" t="inlineStr">
        <is>
          <t>S&amp;S availability/depth vary by listing and time - confirm live.</t>
        </is>
      </c>
    </row>
    <row r="1098" ht="26" customHeight="1">
      <c r="A1098" s="15" t="inlineStr">
        <is>
          <t>Bai</t>
        </is>
      </c>
      <c r="B1098" s="15" t="inlineStr">
        <is>
          <t>Bai Antioxidant Infusion | Brasilia Blueberry | single 530mL</t>
        </is>
      </c>
      <c r="C1098" s="15" t="inlineStr">
        <is>
          <t>3) Functional beverage (still/sparkling)</t>
        </is>
      </c>
      <c r="D1098" s="32">
        <f>'M3 - Functional Beverage'!I362</f>
        <v/>
      </c>
      <c r="E1098" s="33">
        <f>'M3 - Functional Beverage'!J362</f>
        <v/>
      </c>
      <c r="F1098" s="31">
        <f>'M3 - Functional Beverage'!K362</f>
        <v/>
      </c>
      <c r="G1098" s="30">
        <f>'M3 - Functional Beverage'!F362</f>
        <v/>
      </c>
      <c r="H1098" s="31">
        <f>IF(AND(ISNUMBER('M3 - Functional Beverage'!F362),ISNUMBER('M3 - Functional Beverage'!K362)),'M3 - Functional Beverage'!F362-'M3 - Functional Beverage'!K362,"")</f>
        <v/>
      </c>
      <c r="I1098" s="15" t="inlineStr">
        <is>
          <t>S&amp;S availability/depth vary by listing and time - confirm live.</t>
        </is>
      </c>
    </row>
    <row r="1099" ht="26" customHeight="1">
      <c r="A1099" s="15" t="inlineStr">
        <is>
          <t>Bai</t>
        </is>
      </c>
      <c r="B1099" s="15" t="inlineStr">
        <is>
          <t>Bai Antioxidant Infusion | Brasilia Blueberry | 8-pack 530mL</t>
        </is>
      </c>
      <c r="C1099" s="15" t="inlineStr">
        <is>
          <t>3) Functional beverage (still/sparkling)</t>
        </is>
      </c>
      <c r="D1099" s="32">
        <f>'M3 - Functional Beverage'!I363</f>
        <v/>
      </c>
      <c r="E1099" s="33">
        <f>'M3 - Functional Beverage'!J363</f>
        <v/>
      </c>
      <c r="F1099" s="31">
        <f>'M3 - Functional Beverage'!K363</f>
        <v/>
      </c>
      <c r="G1099" s="30">
        <f>'M3 - Functional Beverage'!F363</f>
        <v/>
      </c>
      <c r="H1099" s="31">
        <f>IF(AND(ISNUMBER('M3 - Functional Beverage'!F363),ISNUMBER('M3 - Functional Beverage'!K363)),'M3 - Functional Beverage'!F363-'M3 - Functional Beverage'!K363,"")</f>
        <v/>
      </c>
      <c r="I1099" s="15" t="inlineStr">
        <is>
          <t>S&amp;S availability/depth vary by listing and time - confirm live.</t>
        </is>
      </c>
    </row>
    <row r="1100" ht="26" customHeight="1">
      <c r="A1100" s="15" t="inlineStr">
        <is>
          <t>Bai</t>
        </is>
      </c>
      <c r="B1100" s="15" t="inlineStr">
        <is>
          <t>Bai Antioxidant Infusion | Brasilia Blueberry | 12-pack 530mL</t>
        </is>
      </c>
      <c r="C1100" s="15" t="inlineStr">
        <is>
          <t>3) Functional beverage (still/sparkling)</t>
        </is>
      </c>
      <c r="D1100" s="32">
        <f>'M3 - Functional Beverage'!I364</f>
        <v/>
      </c>
      <c r="E1100" s="33">
        <f>'M3 - Functional Beverage'!J364</f>
        <v/>
      </c>
      <c r="F1100" s="31">
        <f>'M3 - Functional Beverage'!K364</f>
        <v/>
      </c>
      <c r="G1100" s="30">
        <f>'M3 - Functional Beverage'!F364</f>
        <v/>
      </c>
      <c r="H1100" s="31">
        <f>IF(AND(ISNUMBER('M3 - Functional Beverage'!F364),ISNUMBER('M3 - Functional Beverage'!K364)),'M3 - Functional Beverage'!F364-'M3 - Functional Beverage'!K364,"")</f>
        <v/>
      </c>
      <c r="I1100" s="15" t="inlineStr">
        <is>
          <t>S&amp;S availability/depth vary by listing and time - confirm live.</t>
        </is>
      </c>
    </row>
    <row r="1101" ht="26" customHeight="1">
      <c r="A1101" s="15" t="inlineStr">
        <is>
          <t>Bai</t>
        </is>
      </c>
      <c r="B1101" s="15" t="inlineStr">
        <is>
          <t>Bai Antioxidant Infusion | Brasilia Blueberry | 18-pack 530mL</t>
        </is>
      </c>
      <c r="C1101" s="15" t="inlineStr">
        <is>
          <t>3) Functional beverage (still/sparkling)</t>
        </is>
      </c>
      <c r="D1101" s="32">
        <f>'M3 - Functional Beverage'!I365</f>
        <v/>
      </c>
      <c r="E1101" s="33">
        <f>'M3 - Functional Beverage'!J365</f>
        <v/>
      </c>
      <c r="F1101" s="31">
        <f>'M3 - Functional Beverage'!K365</f>
        <v/>
      </c>
      <c r="G1101" s="30">
        <f>'M3 - Functional Beverage'!F365</f>
        <v/>
      </c>
      <c r="H1101" s="31">
        <f>IF(AND(ISNUMBER('M3 - Functional Beverage'!F365),ISNUMBER('M3 - Functional Beverage'!K365)),'M3 - Functional Beverage'!F365-'M3 - Functional Beverage'!K365,"")</f>
        <v/>
      </c>
      <c r="I1101" s="15" t="inlineStr">
        <is>
          <t>S&amp;S availability/depth vary by listing and time - confirm live.</t>
        </is>
      </c>
    </row>
    <row r="1102" ht="26" customHeight="1">
      <c r="A1102" s="15" t="inlineStr">
        <is>
          <t>Bai</t>
        </is>
      </c>
      <c r="B1102" s="15" t="inlineStr">
        <is>
          <t>Bai Antioxidant Infusion | Brasilia Blueberry | 24-pack 530mL</t>
        </is>
      </c>
      <c r="C1102" s="15" t="inlineStr">
        <is>
          <t>3) Functional beverage (still/sparkling)</t>
        </is>
      </c>
      <c r="D1102" s="32">
        <f>'M3 - Functional Beverage'!I366</f>
        <v/>
      </c>
      <c r="E1102" s="33">
        <f>'M3 - Functional Beverage'!J366</f>
        <v/>
      </c>
      <c r="F1102" s="31">
        <f>'M3 - Functional Beverage'!K366</f>
        <v/>
      </c>
      <c r="G1102" s="30">
        <f>'M3 - Functional Beverage'!F366</f>
        <v/>
      </c>
      <c r="H1102" s="31">
        <f>IF(AND(ISNUMBER('M3 - Functional Beverage'!F366),ISNUMBER('M3 - Functional Beverage'!K366)),'M3 - Functional Beverage'!F366-'M3 - Functional Beverage'!K366,"")</f>
        <v/>
      </c>
      <c r="I1102" s="15" t="inlineStr">
        <is>
          <t>S&amp;S availability/depth vary by listing and time - confirm live.</t>
        </is>
      </c>
    </row>
    <row r="1103" ht="26" customHeight="1">
      <c r="A1103" s="15" t="inlineStr">
        <is>
          <t>Bai</t>
        </is>
      </c>
      <c r="B1103" s="15" t="inlineStr">
        <is>
          <t>Bai Antioxidant Infusion | Costa Rica Clementine | single 530mL</t>
        </is>
      </c>
      <c r="C1103" s="15" t="inlineStr">
        <is>
          <t>3) Functional beverage (still/sparkling)</t>
        </is>
      </c>
      <c r="D1103" s="32">
        <f>'M3 - Functional Beverage'!I367</f>
        <v/>
      </c>
      <c r="E1103" s="33">
        <f>'M3 - Functional Beverage'!J367</f>
        <v/>
      </c>
      <c r="F1103" s="31">
        <f>'M3 - Functional Beverage'!K367</f>
        <v/>
      </c>
      <c r="G1103" s="30">
        <f>'M3 - Functional Beverage'!F367</f>
        <v/>
      </c>
      <c r="H1103" s="31">
        <f>IF(AND(ISNUMBER('M3 - Functional Beverage'!F367),ISNUMBER('M3 - Functional Beverage'!K367)),'M3 - Functional Beverage'!F367-'M3 - Functional Beverage'!K367,"")</f>
        <v/>
      </c>
      <c r="I1103" s="15" t="inlineStr">
        <is>
          <t>S&amp;S availability/depth vary by listing and time - confirm live.</t>
        </is>
      </c>
    </row>
    <row r="1104" ht="26" customHeight="1">
      <c r="A1104" s="15" t="inlineStr">
        <is>
          <t>Bai</t>
        </is>
      </c>
      <c r="B1104" s="15" t="inlineStr">
        <is>
          <t>Bai Antioxidant Infusion | Costa Rica Clementine | 8-pack 530mL</t>
        </is>
      </c>
      <c r="C1104" s="15" t="inlineStr">
        <is>
          <t>3) Functional beverage (still/sparkling)</t>
        </is>
      </c>
      <c r="D1104" s="32">
        <f>'M3 - Functional Beverage'!I368</f>
        <v/>
      </c>
      <c r="E1104" s="33">
        <f>'M3 - Functional Beverage'!J368</f>
        <v/>
      </c>
      <c r="F1104" s="31">
        <f>'M3 - Functional Beverage'!K368</f>
        <v/>
      </c>
      <c r="G1104" s="30">
        <f>'M3 - Functional Beverage'!F368</f>
        <v/>
      </c>
      <c r="H1104" s="31">
        <f>IF(AND(ISNUMBER('M3 - Functional Beverage'!F368),ISNUMBER('M3 - Functional Beverage'!K368)),'M3 - Functional Beverage'!F368-'M3 - Functional Beverage'!K368,"")</f>
        <v/>
      </c>
      <c r="I1104" s="15" t="inlineStr">
        <is>
          <t>S&amp;S availability/depth vary by listing and time - confirm live.</t>
        </is>
      </c>
    </row>
    <row r="1105" ht="26" customHeight="1">
      <c r="A1105" s="15" t="inlineStr">
        <is>
          <t>Bai</t>
        </is>
      </c>
      <c r="B1105" s="15" t="inlineStr">
        <is>
          <t>Bai Antioxidant Infusion | Costa Rica Clementine | 12-pack 530mL</t>
        </is>
      </c>
      <c r="C1105" s="15" t="inlineStr">
        <is>
          <t>3) Functional beverage (still/sparkling)</t>
        </is>
      </c>
      <c r="D1105" s="32">
        <f>'M3 - Functional Beverage'!I369</f>
        <v/>
      </c>
      <c r="E1105" s="33">
        <f>'M3 - Functional Beverage'!J369</f>
        <v/>
      </c>
      <c r="F1105" s="31">
        <f>'M3 - Functional Beverage'!K369</f>
        <v/>
      </c>
      <c r="G1105" s="30">
        <f>'M3 - Functional Beverage'!F369</f>
        <v/>
      </c>
      <c r="H1105" s="31">
        <f>IF(AND(ISNUMBER('M3 - Functional Beverage'!F369),ISNUMBER('M3 - Functional Beverage'!K369)),'M3 - Functional Beverage'!F369-'M3 - Functional Beverage'!K369,"")</f>
        <v/>
      </c>
      <c r="I1105" s="15" t="inlineStr">
        <is>
          <t>S&amp;S availability/depth vary by listing and time - confirm live.</t>
        </is>
      </c>
    </row>
    <row r="1106" ht="26" customHeight="1">
      <c r="A1106" s="15" t="inlineStr">
        <is>
          <t>Bai</t>
        </is>
      </c>
      <c r="B1106" s="15" t="inlineStr">
        <is>
          <t>Bai Antioxidant Infusion | Costa Rica Clementine | 18-pack 530mL</t>
        </is>
      </c>
      <c r="C1106" s="15" t="inlineStr">
        <is>
          <t>3) Functional beverage (still/sparkling)</t>
        </is>
      </c>
      <c r="D1106" s="32">
        <f>'M3 - Functional Beverage'!I370</f>
        <v/>
      </c>
      <c r="E1106" s="33">
        <f>'M3 - Functional Beverage'!J370</f>
        <v/>
      </c>
      <c r="F1106" s="31">
        <f>'M3 - Functional Beverage'!K370</f>
        <v/>
      </c>
      <c r="G1106" s="30">
        <f>'M3 - Functional Beverage'!F370</f>
        <v/>
      </c>
      <c r="H1106" s="31">
        <f>IF(AND(ISNUMBER('M3 - Functional Beverage'!F370),ISNUMBER('M3 - Functional Beverage'!K370)),'M3 - Functional Beverage'!F370-'M3 - Functional Beverage'!K370,"")</f>
        <v/>
      </c>
      <c r="I1106" s="15" t="inlineStr">
        <is>
          <t>S&amp;S availability/depth vary by listing and time - confirm live.</t>
        </is>
      </c>
    </row>
    <row r="1107" ht="26" customHeight="1">
      <c r="A1107" s="15" t="inlineStr">
        <is>
          <t>Bai</t>
        </is>
      </c>
      <c r="B1107" s="15" t="inlineStr">
        <is>
          <t>Bai Antioxidant Infusion | Costa Rica Clementine | 24-pack 530mL</t>
        </is>
      </c>
      <c r="C1107" s="15" t="inlineStr">
        <is>
          <t>3) Functional beverage (still/sparkling)</t>
        </is>
      </c>
      <c r="D1107" s="32">
        <f>'M3 - Functional Beverage'!I371</f>
        <v/>
      </c>
      <c r="E1107" s="33">
        <f>'M3 - Functional Beverage'!J371</f>
        <v/>
      </c>
      <c r="F1107" s="31">
        <f>'M3 - Functional Beverage'!K371</f>
        <v/>
      </c>
      <c r="G1107" s="30">
        <f>'M3 - Functional Beverage'!F371</f>
        <v/>
      </c>
      <c r="H1107" s="31">
        <f>IF(AND(ISNUMBER('M3 - Functional Beverage'!F371),ISNUMBER('M3 - Functional Beverage'!K371)),'M3 - Functional Beverage'!F371-'M3 - Functional Beverage'!K371,"")</f>
        <v/>
      </c>
      <c r="I1107" s="15" t="inlineStr">
        <is>
          <t>S&amp;S availability/depth vary by listing and time - confirm live.</t>
        </is>
      </c>
    </row>
    <row r="1108" ht="26" customHeight="1">
      <c r="A1108" s="15" t="inlineStr">
        <is>
          <t>Bai</t>
        </is>
      </c>
      <c r="B1108" s="15" t="inlineStr">
        <is>
          <t>Bai Antioxidant Infusion | Molokai Coconut | single 530mL</t>
        </is>
      </c>
      <c r="C1108" s="15" t="inlineStr">
        <is>
          <t>3) Functional beverage (still/sparkling)</t>
        </is>
      </c>
      <c r="D1108" s="32">
        <f>'M3 - Functional Beverage'!I372</f>
        <v/>
      </c>
      <c r="E1108" s="33">
        <f>'M3 - Functional Beverage'!J372</f>
        <v/>
      </c>
      <c r="F1108" s="31">
        <f>'M3 - Functional Beverage'!K372</f>
        <v/>
      </c>
      <c r="G1108" s="30">
        <f>'M3 - Functional Beverage'!F372</f>
        <v/>
      </c>
      <c r="H1108" s="31">
        <f>IF(AND(ISNUMBER('M3 - Functional Beverage'!F372),ISNUMBER('M3 - Functional Beverage'!K372)),'M3 - Functional Beverage'!F372-'M3 - Functional Beverage'!K372,"")</f>
        <v/>
      </c>
      <c r="I1108" s="15" t="inlineStr">
        <is>
          <t>S&amp;S availability/depth vary by listing and time - confirm live.</t>
        </is>
      </c>
    </row>
    <row r="1109" ht="26" customHeight="1">
      <c r="A1109" s="15" t="inlineStr">
        <is>
          <t>Bai</t>
        </is>
      </c>
      <c r="B1109" s="15" t="inlineStr">
        <is>
          <t>Bai Antioxidant Infusion | Molokai Coconut | 8-pack 530mL</t>
        </is>
      </c>
      <c r="C1109" s="15" t="inlineStr">
        <is>
          <t>3) Functional beverage (still/sparkling)</t>
        </is>
      </c>
      <c r="D1109" s="32">
        <f>'M3 - Functional Beverage'!I373</f>
        <v/>
      </c>
      <c r="E1109" s="33">
        <f>'M3 - Functional Beverage'!J373</f>
        <v/>
      </c>
      <c r="F1109" s="31">
        <f>'M3 - Functional Beverage'!K373</f>
        <v/>
      </c>
      <c r="G1109" s="30">
        <f>'M3 - Functional Beverage'!F373</f>
        <v/>
      </c>
      <c r="H1109" s="31">
        <f>IF(AND(ISNUMBER('M3 - Functional Beverage'!F373),ISNUMBER('M3 - Functional Beverage'!K373)),'M3 - Functional Beverage'!F373-'M3 - Functional Beverage'!K373,"")</f>
        <v/>
      </c>
      <c r="I1109" s="15" t="inlineStr">
        <is>
          <t>S&amp;S availability/depth vary by listing and time - confirm live.</t>
        </is>
      </c>
    </row>
    <row r="1110" ht="26" customHeight="1">
      <c r="A1110" s="15" t="inlineStr">
        <is>
          <t>Bai</t>
        </is>
      </c>
      <c r="B1110" s="15" t="inlineStr">
        <is>
          <t>Bai Antioxidant Infusion | Molokai Coconut | 12-pack 530mL</t>
        </is>
      </c>
      <c r="C1110" s="15" t="inlineStr">
        <is>
          <t>3) Functional beverage (still/sparkling)</t>
        </is>
      </c>
      <c r="D1110" s="32">
        <f>'M3 - Functional Beverage'!I374</f>
        <v/>
      </c>
      <c r="E1110" s="33">
        <f>'M3 - Functional Beverage'!J374</f>
        <v/>
      </c>
      <c r="F1110" s="31">
        <f>'M3 - Functional Beverage'!K374</f>
        <v/>
      </c>
      <c r="G1110" s="30">
        <f>'M3 - Functional Beverage'!F374</f>
        <v/>
      </c>
      <c r="H1110" s="31">
        <f>IF(AND(ISNUMBER('M3 - Functional Beverage'!F374),ISNUMBER('M3 - Functional Beverage'!K374)),'M3 - Functional Beverage'!F374-'M3 - Functional Beverage'!K374,"")</f>
        <v/>
      </c>
      <c r="I1110" s="15" t="inlineStr">
        <is>
          <t>S&amp;S availability/depth vary by listing and time - confirm live.</t>
        </is>
      </c>
    </row>
    <row r="1111" ht="26" customHeight="1">
      <c r="A1111" s="15" t="inlineStr">
        <is>
          <t>Bai</t>
        </is>
      </c>
      <c r="B1111" s="15" t="inlineStr">
        <is>
          <t>Bai Antioxidant Infusion | Molokai Coconut | 18-pack 530mL</t>
        </is>
      </c>
      <c r="C1111" s="15" t="inlineStr">
        <is>
          <t>3) Functional beverage (still/sparkling)</t>
        </is>
      </c>
      <c r="D1111" s="32">
        <f>'M3 - Functional Beverage'!I375</f>
        <v/>
      </c>
      <c r="E1111" s="33">
        <f>'M3 - Functional Beverage'!J375</f>
        <v/>
      </c>
      <c r="F1111" s="31">
        <f>'M3 - Functional Beverage'!K375</f>
        <v/>
      </c>
      <c r="G1111" s="30">
        <f>'M3 - Functional Beverage'!F375</f>
        <v/>
      </c>
      <c r="H1111" s="31">
        <f>IF(AND(ISNUMBER('M3 - Functional Beverage'!F375),ISNUMBER('M3 - Functional Beverage'!K375)),'M3 - Functional Beverage'!F375-'M3 - Functional Beverage'!K375,"")</f>
        <v/>
      </c>
      <c r="I1111" s="15" t="inlineStr">
        <is>
          <t>S&amp;S availability/depth vary by listing and time - confirm live.</t>
        </is>
      </c>
    </row>
    <row r="1112" ht="26" customHeight="1">
      <c r="A1112" s="15" t="inlineStr">
        <is>
          <t>Bai</t>
        </is>
      </c>
      <c r="B1112" s="15" t="inlineStr">
        <is>
          <t>Bai Antioxidant Infusion | Molokai Coconut | 24-pack 530mL</t>
        </is>
      </c>
      <c r="C1112" s="15" t="inlineStr">
        <is>
          <t>3) Functional beverage (still/sparkling)</t>
        </is>
      </c>
      <c r="D1112" s="32">
        <f>'M3 - Functional Beverage'!I376</f>
        <v/>
      </c>
      <c r="E1112" s="33">
        <f>'M3 - Functional Beverage'!J376</f>
        <v/>
      </c>
      <c r="F1112" s="31">
        <f>'M3 - Functional Beverage'!K376</f>
        <v/>
      </c>
      <c r="G1112" s="30">
        <f>'M3 - Functional Beverage'!F376</f>
        <v/>
      </c>
      <c r="H1112" s="31">
        <f>IF(AND(ISNUMBER('M3 - Functional Beverage'!F376),ISNUMBER('M3 - Functional Beverage'!K376)),'M3 - Functional Beverage'!F376-'M3 - Functional Beverage'!K376,"")</f>
        <v/>
      </c>
      <c r="I1112" s="15" t="inlineStr">
        <is>
          <t>S&amp;S availability/depth vary by listing and time - confirm live.</t>
        </is>
      </c>
    </row>
    <row r="1113" ht="26" customHeight="1">
      <c r="A1113" s="15" t="inlineStr">
        <is>
          <t>Bai</t>
        </is>
      </c>
      <c r="B1113" s="15" t="inlineStr">
        <is>
          <t>Bai Antioxidant Infusion | Ipanema Pomegranate | single 530mL</t>
        </is>
      </c>
      <c r="C1113" s="15" t="inlineStr">
        <is>
          <t>3) Functional beverage (still/sparkling)</t>
        </is>
      </c>
      <c r="D1113" s="32">
        <f>'M3 - Functional Beverage'!I377</f>
        <v/>
      </c>
      <c r="E1113" s="33">
        <f>'M3 - Functional Beverage'!J377</f>
        <v/>
      </c>
      <c r="F1113" s="31">
        <f>'M3 - Functional Beverage'!K377</f>
        <v/>
      </c>
      <c r="G1113" s="30">
        <f>'M3 - Functional Beverage'!F377</f>
        <v/>
      </c>
      <c r="H1113" s="31">
        <f>IF(AND(ISNUMBER('M3 - Functional Beverage'!F377),ISNUMBER('M3 - Functional Beverage'!K377)),'M3 - Functional Beverage'!F377-'M3 - Functional Beverage'!K377,"")</f>
        <v/>
      </c>
      <c r="I1113" s="15" t="inlineStr">
        <is>
          <t>S&amp;S availability/depth vary by listing and time - confirm live.</t>
        </is>
      </c>
    </row>
    <row r="1114" ht="26" customHeight="1">
      <c r="A1114" s="15" t="inlineStr">
        <is>
          <t>Bai</t>
        </is>
      </c>
      <c r="B1114" s="15" t="inlineStr">
        <is>
          <t>Bai Antioxidant Infusion | Ipanema Pomegranate | 8-pack 530mL</t>
        </is>
      </c>
      <c r="C1114" s="15" t="inlineStr">
        <is>
          <t>3) Functional beverage (still/sparkling)</t>
        </is>
      </c>
      <c r="D1114" s="32">
        <f>'M3 - Functional Beverage'!I378</f>
        <v/>
      </c>
      <c r="E1114" s="33">
        <f>'M3 - Functional Beverage'!J378</f>
        <v/>
      </c>
      <c r="F1114" s="31">
        <f>'M3 - Functional Beverage'!K378</f>
        <v/>
      </c>
      <c r="G1114" s="30">
        <f>'M3 - Functional Beverage'!F378</f>
        <v/>
      </c>
      <c r="H1114" s="31">
        <f>IF(AND(ISNUMBER('M3 - Functional Beverage'!F378),ISNUMBER('M3 - Functional Beverage'!K378)),'M3 - Functional Beverage'!F378-'M3 - Functional Beverage'!K378,"")</f>
        <v/>
      </c>
      <c r="I1114" s="15" t="inlineStr">
        <is>
          <t>S&amp;S availability/depth vary by listing and time - confirm live.</t>
        </is>
      </c>
    </row>
    <row r="1115" ht="26" customHeight="1">
      <c r="A1115" s="15" t="inlineStr">
        <is>
          <t>Bai</t>
        </is>
      </c>
      <c r="B1115" s="15" t="inlineStr">
        <is>
          <t>Bai Antioxidant Infusion | Ipanema Pomegranate | 12-pack 530mL</t>
        </is>
      </c>
      <c r="C1115" s="15" t="inlineStr">
        <is>
          <t>3) Functional beverage (still/sparkling)</t>
        </is>
      </c>
      <c r="D1115" s="32">
        <f>'M3 - Functional Beverage'!I379</f>
        <v/>
      </c>
      <c r="E1115" s="33">
        <f>'M3 - Functional Beverage'!J379</f>
        <v/>
      </c>
      <c r="F1115" s="31">
        <f>'M3 - Functional Beverage'!K379</f>
        <v/>
      </c>
      <c r="G1115" s="30">
        <f>'M3 - Functional Beverage'!F379</f>
        <v/>
      </c>
      <c r="H1115" s="31">
        <f>IF(AND(ISNUMBER('M3 - Functional Beverage'!F379),ISNUMBER('M3 - Functional Beverage'!K379)),'M3 - Functional Beverage'!F379-'M3 - Functional Beverage'!K379,"")</f>
        <v/>
      </c>
      <c r="I1115" s="15" t="inlineStr">
        <is>
          <t>S&amp;S availability/depth vary by listing and time - confirm live.</t>
        </is>
      </c>
    </row>
    <row r="1116" ht="26" customHeight="1">
      <c r="A1116" s="15" t="inlineStr">
        <is>
          <t>Bai</t>
        </is>
      </c>
      <c r="B1116" s="15" t="inlineStr">
        <is>
          <t>Bai Antioxidant Infusion | Ipanema Pomegranate | 18-pack 530mL</t>
        </is>
      </c>
      <c r="C1116" s="15" t="inlineStr">
        <is>
          <t>3) Functional beverage (still/sparkling)</t>
        </is>
      </c>
      <c r="D1116" s="32">
        <f>'M3 - Functional Beverage'!I380</f>
        <v/>
      </c>
      <c r="E1116" s="33">
        <f>'M3 - Functional Beverage'!J380</f>
        <v/>
      </c>
      <c r="F1116" s="31">
        <f>'M3 - Functional Beverage'!K380</f>
        <v/>
      </c>
      <c r="G1116" s="30">
        <f>'M3 - Functional Beverage'!F380</f>
        <v/>
      </c>
      <c r="H1116" s="31">
        <f>IF(AND(ISNUMBER('M3 - Functional Beverage'!F380),ISNUMBER('M3 - Functional Beverage'!K380)),'M3 - Functional Beverage'!F380-'M3 - Functional Beverage'!K380,"")</f>
        <v/>
      </c>
      <c r="I1116" s="15" t="inlineStr">
        <is>
          <t>S&amp;S availability/depth vary by listing and time - confirm live.</t>
        </is>
      </c>
    </row>
    <row r="1117" ht="26" customHeight="1">
      <c r="A1117" s="15" t="inlineStr">
        <is>
          <t>Bai</t>
        </is>
      </c>
      <c r="B1117" s="15" t="inlineStr">
        <is>
          <t>Bai Antioxidant Infusion | Ipanema Pomegranate | 24-pack 530mL</t>
        </is>
      </c>
      <c r="C1117" s="15" t="inlineStr">
        <is>
          <t>3) Functional beverage (still/sparkling)</t>
        </is>
      </c>
      <c r="D1117" s="32">
        <f>'M3 - Functional Beverage'!I381</f>
        <v/>
      </c>
      <c r="E1117" s="33">
        <f>'M3 - Functional Beverage'!J381</f>
        <v/>
      </c>
      <c r="F1117" s="31">
        <f>'M3 - Functional Beverage'!K381</f>
        <v/>
      </c>
      <c r="G1117" s="30">
        <f>'M3 - Functional Beverage'!F381</f>
        <v/>
      </c>
      <c r="H1117" s="31">
        <f>IF(AND(ISNUMBER('M3 - Functional Beverage'!F381),ISNUMBER('M3 - Functional Beverage'!K381)),'M3 - Functional Beverage'!F381-'M3 - Functional Beverage'!K381,"")</f>
        <v/>
      </c>
      <c r="I1117" s="15" t="inlineStr">
        <is>
          <t>S&amp;S availability/depth vary by listing and time - confirm live.</t>
        </is>
      </c>
    </row>
    <row r="1118" ht="26" customHeight="1">
      <c r="A1118" s="15" t="inlineStr">
        <is>
          <t>Hint</t>
        </is>
      </c>
      <c r="B1118" s="15" t="inlineStr">
        <is>
          <t>Hint Water (fruit-infused) | Watermelon | single 473mL</t>
        </is>
      </c>
      <c r="C1118" s="15" t="inlineStr">
        <is>
          <t>3) Functional beverage (still/sparkling)</t>
        </is>
      </c>
      <c r="D1118" s="32">
        <f>'M3 - Functional Beverage'!I382</f>
        <v/>
      </c>
      <c r="E1118" s="33">
        <f>'M3 - Functional Beverage'!J382</f>
        <v/>
      </c>
      <c r="F1118" s="31">
        <f>'M3 - Functional Beverage'!K382</f>
        <v/>
      </c>
      <c r="G1118" s="30">
        <f>'M3 - Functional Beverage'!F382</f>
        <v/>
      </c>
      <c r="H1118" s="31">
        <f>IF(AND(ISNUMBER('M3 - Functional Beverage'!F382),ISNUMBER('M3 - Functional Beverage'!K382)),'M3 - Functional Beverage'!F382-'M3 - Functional Beverage'!K382,"")</f>
        <v/>
      </c>
      <c r="I1118" s="15" t="inlineStr">
        <is>
          <t>S&amp;S availability/depth vary by listing and time - confirm live.</t>
        </is>
      </c>
    </row>
    <row r="1119" ht="26" customHeight="1">
      <c r="A1119" s="15" t="inlineStr">
        <is>
          <t>Hint</t>
        </is>
      </c>
      <c r="B1119" s="15" t="inlineStr">
        <is>
          <t>Hint Water (fruit-infused) | Watermelon | 8-pack 473mL</t>
        </is>
      </c>
      <c r="C1119" s="15" t="inlineStr">
        <is>
          <t>3) Functional beverage (still/sparkling)</t>
        </is>
      </c>
      <c r="D1119" s="32">
        <f>'M3 - Functional Beverage'!I383</f>
        <v/>
      </c>
      <c r="E1119" s="33">
        <f>'M3 - Functional Beverage'!J383</f>
        <v/>
      </c>
      <c r="F1119" s="31">
        <f>'M3 - Functional Beverage'!K383</f>
        <v/>
      </c>
      <c r="G1119" s="30">
        <f>'M3 - Functional Beverage'!F383</f>
        <v/>
      </c>
      <c r="H1119" s="31">
        <f>IF(AND(ISNUMBER('M3 - Functional Beverage'!F383),ISNUMBER('M3 - Functional Beverage'!K383)),'M3 - Functional Beverage'!F383-'M3 - Functional Beverage'!K383,"")</f>
        <v/>
      </c>
      <c r="I1119" s="15" t="inlineStr">
        <is>
          <t>S&amp;S availability/depth vary by listing and time - confirm live.</t>
        </is>
      </c>
    </row>
    <row r="1120" ht="26" customHeight="1">
      <c r="A1120" s="15" t="inlineStr">
        <is>
          <t>Hint</t>
        </is>
      </c>
      <c r="B1120" s="15" t="inlineStr">
        <is>
          <t>Hint Water (fruit-infused) | Watermelon | 12-pack 473mL</t>
        </is>
      </c>
      <c r="C1120" s="15" t="inlineStr">
        <is>
          <t>3) Functional beverage (still/sparkling)</t>
        </is>
      </c>
      <c r="D1120" s="32">
        <f>'M3 - Functional Beverage'!I384</f>
        <v/>
      </c>
      <c r="E1120" s="33">
        <f>'M3 - Functional Beverage'!J384</f>
        <v/>
      </c>
      <c r="F1120" s="31">
        <f>'M3 - Functional Beverage'!K384</f>
        <v/>
      </c>
      <c r="G1120" s="30">
        <f>'M3 - Functional Beverage'!F384</f>
        <v/>
      </c>
      <c r="H1120" s="31">
        <f>IF(AND(ISNUMBER('M3 - Functional Beverage'!F384),ISNUMBER('M3 - Functional Beverage'!K384)),'M3 - Functional Beverage'!F384-'M3 - Functional Beverage'!K384,"")</f>
        <v/>
      </c>
      <c r="I1120" s="15" t="inlineStr">
        <is>
          <t>S&amp;S availability/depth vary by listing and time - confirm live.</t>
        </is>
      </c>
    </row>
    <row r="1121" ht="26" customHeight="1">
      <c r="A1121" s="15" t="inlineStr">
        <is>
          <t>Hint</t>
        </is>
      </c>
      <c r="B1121" s="15" t="inlineStr">
        <is>
          <t>Hint Water (fruit-infused) | Watermelon | 18-pack 473mL</t>
        </is>
      </c>
      <c r="C1121" s="15" t="inlineStr">
        <is>
          <t>3) Functional beverage (still/sparkling)</t>
        </is>
      </c>
      <c r="D1121" s="32">
        <f>'M3 - Functional Beverage'!I385</f>
        <v/>
      </c>
      <c r="E1121" s="33">
        <f>'M3 - Functional Beverage'!J385</f>
        <v/>
      </c>
      <c r="F1121" s="31">
        <f>'M3 - Functional Beverage'!K385</f>
        <v/>
      </c>
      <c r="G1121" s="30">
        <f>'M3 - Functional Beverage'!F385</f>
        <v/>
      </c>
      <c r="H1121" s="31">
        <f>IF(AND(ISNUMBER('M3 - Functional Beverage'!F385),ISNUMBER('M3 - Functional Beverage'!K385)),'M3 - Functional Beverage'!F385-'M3 - Functional Beverage'!K385,"")</f>
        <v/>
      </c>
      <c r="I1121" s="15" t="inlineStr">
        <is>
          <t>S&amp;S availability/depth vary by listing and time - confirm live.</t>
        </is>
      </c>
    </row>
    <row r="1122" ht="26" customHeight="1">
      <c r="A1122" s="15" t="inlineStr">
        <is>
          <t>Hint</t>
        </is>
      </c>
      <c r="B1122" s="15" t="inlineStr">
        <is>
          <t>Hint Water (fruit-infused) | Watermelon | 24-pack 473mL</t>
        </is>
      </c>
      <c r="C1122" s="15" t="inlineStr">
        <is>
          <t>3) Functional beverage (still/sparkling)</t>
        </is>
      </c>
      <c r="D1122" s="32">
        <f>'M3 - Functional Beverage'!I386</f>
        <v/>
      </c>
      <c r="E1122" s="33">
        <f>'M3 - Functional Beverage'!J386</f>
        <v/>
      </c>
      <c r="F1122" s="31">
        <f>'M3 - Functional Beverage'!K386</f>
        <v/>
      </c>
      <c r="G1122" s="30">
        <f>'M3 - Functional Beverage'!F386</f>
        <v/>
      </c>
      <c r="H1122" s="31">
        <f>IF(AND(ISNUMBER('M3 - Functional Beverage'!F386),ISNUMBER('M3 - Functional Beverage'!K386)),'M3 - Functional Beverage'!F386-'M3 - Functional Beverage'!K386,"")</f>
        <v/>
      </c>
      <c r="I1122" s="15" t="inlineStr">
        <is>
          <t>S&amp;S availability/depth vary by listing and time - confirm live.</t>
        </is>
      </c>
    </row>
    <row r="1123" ht="26" customHeight="1">
      <c r="A1123" s="15" t="inlineStr">
        <is>
          <t>Hint</t>
        </is>
      </c>
      <c r="B1123" s="15" t="inlineStr">
        <is>
          <t>Hint Water (fruit-infused) | Blackberry | single 473mL</t>
        </is>
      </c>
      <c r="C1123" s="15" t="inlineStr">
        <is>
          <t>3) Functional beverage (still/sparkling)</t>
        </is>
      </c>
      <c r="D1123" s="32">
        <f>'M3 - Functional Beverage'!I387</f>
        <v/>
      </c>
      <c r="E1123" s="33">
        <f>'M3 - Functional Beverage'!J387</f>
        <v/>
      </c>
      <c r="F1123" s="31">
        <f>'M3 - Functional Beverage'!K387</f>
        <v/>
      </c>
      <c r="G1123" s="30">
        <f>'M3 - Functional Beverage'!F387</f>
        <v/>
      </c>
      <c r="H1123" s="31">
        <f>IF(AND(ISNUMBER('M3 - Functional Beverage'!F387),ISNUMBER('M3 - Functional Beverage'!K387)),'M3 - Functional Beverage'!F387-'M3 - Functional Beverage'!K387,"")</f>
        <v/>
      </c>
      <c r="I1123" s="15" t="inlineStr">
        <is>
          <t>S&amp;S availability/depth vary by listing and time - confirm live.</t>
        </is>
      </c>
    </row>
    <row r="1124" ht="26" customHeight="1">
      <c r="A1124" s="15" t="inlineStr">
        <is>
          <t>Hint</t>
        </is>
      </c>
      <c r="B1124" s="15" t="inlineStr">
        <is>
          <t>Hint Water (fruit-infused) | Blackberry | 8-pack 473mL</t>
        </is>
      </c>
      <c r="C1124" s="15" t="inlineStr">
        <is>
          <t>3) Functional beverage (still/sparkling)</t>
        </is>
      </c>
      <c r="D1124" s="32">
        <f>'M3 - Functional Beverage'!I388</f>
        <v/>
      </c>
      <c r="E1124" s="33">
        <f>'M3 - Functional Beverage'!J388</f>
        <v/>
      </c>
      <c r="F1124" s="31">
        <f>'M3 - Functional Beverage'!K388</f>
        <v/>
      </c>
      <c r="G1124" s="30">
        <f>'M3 - Functional Beverage'!F388</f>
        <v/>
      </c>
      <c r="H1124" s="31">
        <f>IF(AND(ISNUMBER('M3 - Functional Beverage'!F388),ISNUMBER('M3 - Functional Beverage'!K388)),'M3 - Functional Beverage'!F388-'M3 - Functional Beverage'!K388,"")</f>
        <v/>
      </c>
      <c r="I1124" s="15" t="inlineStr">
        <is>
          <t>S&amp;S availability/depth vary by listing and time - confirm live.</t>
        </is>
      </c>
    </row>
    <row r="1125" ht="26" customHeight="1">
      <c r="A1125" s="15" t="inlineStr">
        <is>
          <t>Hint</t>
        </is>
      </c>
      <c r="B1125" s="15" t="inlineStr">
        <is>
          <t>Hint Water (fruit-infused) | Blackberry | 12-pack 473mL</t>
        </is>
      </c>
      <c r="C1125" s="15" t="inlineStr">
        <is>
          <t>3) Functional beverage (still/sparkling)</t>
        </is>
      </c>
      <c r="D1125" s="32">
        <f>'M3 - Functional Beverage'!I389</f>
        <v/>
      </c>
      <c r="E1125" s="33">
        <f>'M3 - Functional Beverage'!J389</f>
        <v/>
      </c>
      <c r="F1125" s="31">
        <f>'M3 - Functional Beverage'!K389</f>
        <v/>
      </c>
      <c r="G1125" s="30">
        <f>'M3 - Functional Beverage'!F389</f>
        <v/>
      </c>
      <c r="H1125" s="31">
        <f>IF(AND(ISNUMBER('M3 - Functional Beverage'!F389),ISNUMBER('M3 - Functional Beverage'!K389)),'M3 - Functional Beverage'!F389-'M3 - Functional Beverage'!K389,"")</f>
        <v/>
      </c>
      <c r="I1125" s="15" t="inlineStr">
        <is>
          <t>S&amp;S availability/depth vary by listing and time - confirm live.</t>
        </is>
      </c>
    </row>
    <row r="1126" ht="26" customHeight="1">
      <c r="A1126" s="15" t="inlineStr">
        <is>
          <t>Hint</t>
        </is>
      </c>
      <c r="B1126" s="15" t="inlineStr">
        <is>
          <t>Hint Water (fruit-infused) | Blackberry | 18-pack 473mL</t>
        </is>
      </c>
      <c r="C1126" s="15" t="inlineStr">
        <is>
          <t>3) Functional beverage (still/sparkling)</t>
        </is>
      </c>
      <c r="D1126" s="32">
        <f>'M3 - Functional Beverage'!I390</f>
        <v/>
      </c>
      <c r="E1126" s="33">
        <f>'M3 - Functional Beverage'!J390</f>
        <v/>
      </c>
      <c r="F1126" s="31">
        <f>'M3 - Functional Beverage'!K390</f>
        <v/>
      </c>
      <c r="G1126" s="30">
        <f>'M3 - Functional Beverage'!F390</f>
        <v/>
      </c>
      <c r="H1126" s="31">
        <f>IF(AND(ISNUMBER('M3 - Functional Beverage'!F390),ISNUMBER('M3 - Functional Beverage'!K390)),'M3 - Functional Beverage'!F390-'M3 - Functional Beverage'!K390,"")</f>
        <v/>
      </c>
      <c r="I1126" s="15" t="inlineStr">
        <is>
          <t>S&amp;S availability/depth vary by listing and time - confirm live.</t>
        </is>
      </c>
    </row>
    <row r="1127" ht="26" customHeight="1">
      <c r="A1127" s="15" t="inlineStr">
        <is>
          <t>Hint</t>
        </is>
      </c>
      <c r="B1127" s="15" t="inlineStr">
        <is>
          <t>Hint Water (fruit-infused) | Blackberry | 24-pack 473mL</t>
        </is>
      </c>
      <c r="C1127" s="15" t="inlineStr">
        <is>
          <t>3) Functional beverage (still/sparkling)</t>
        </is>
      </c>
      <c r="D1127" s="32">
        <f>'M3 - Functional Beverage'!I391</f>
        <v/>
      </c>
      <c r="E1127" s="33">
        <f>'M3 - Functional Beverage'!J391</f>
        <v/>
      </c>
      <c r="F1127" s="31">
        <f>'M3 - Functional Beverage'!K391</f>
        <v/>
      </c>
      <c r="G1127" s="30">
        <f>'M3 - Functional Beverage'!F391</f>
        <v/>
      </c>
      <c r="H1127" s="31">
        <f>IF(AND(ISNUMBER('M3 - Functional Beverage'!F391),ISNUMBER('M3 - Functional Beverage'!K391)),'M3 - Functional Beverage'!F391-'M3 - Functional Beverage'!K391,"")</f>
        <v/>
      </c>
      <c r="I1127" s="15" t="inlineStr">
        <is>
          <t>S&amp;S availability/depth vary by listing and time - confirm live.</t>
        </is>
      </c>
    </row>
    <row r="1128" ht="26" customHeight="1">
      <c r="A1128" s="15" t="inlineStr">
        <is>
          <t>Hint</t>
        </is>
      </c>
      <c r="B1128" s="15" t="inlineStr">
        <is>
          <t>Hint Water (fruit-infused) | Cherry | single 473mL</t>
        </is>
      </c>
      <c r="C1128" s="15" t="inlineStr">
        <is>
          <t>3) Functional beverage (still/sparkling)</t>
        </is>
      </c>
      <c r="D1128" s="32">
        <f>'M3 - Functional Beverage'!I392</f>
        <v/>
      </c>
      <c r="E1128" s="33">
        <f>'M3 - Functional Beverage'!J392</f>
        <v/>
      </c>
      <c r="F1128" s="31">
        <f>'M3 - Functional Beverage'!K392</f>
        <v/>
      </c>
      <c r="G1128" s="30">
        <f>'M3 - Functional Beverage'!F392</f>
        <v/>
      </c>
      <c r="H1128" s="31">
        <f>IF(AND(ISNUMBER('M3 - Functional Beverage'!F392),ISNUMBER('M3 - Functional Beverage'!K392)),'M3 - Functional Beverage'!F392-'M3 - Functional Beverage'!K392,"")</f>
        <v/>
      </c>
      <c r="I1128" s="15" t="inlineStr">
        <is>
          <t>S&amp;S availability/depth vary by listing and time - confirm live.</t>
        </is>
      </c>
    </row>
    <row r="1129" ht="26" customHeight="1">
      <c r="A1129" s="15" t="inlineStr">
        <is>
          <t>Hint</t>
        </is>
      </c>
      <c r="B1129" s="15" t="inlineStr">
        <is>
          <t>Hint Water (fruit-infused) | Cherry | 8-pack 473mL</t>
        </is>
      </c>
      <c r="C1129" s="15" t="inlineStr">
        <is>
          <t>3) Functional beverage (still/sparkling)</t>
        </is>
      </c>
      <c r="D1129" s="32">
        <f>'M3 - Functional Beverage'!I393</f>
        <v/>
      </c>
      <c r="E1129" s="33">
        <f>'M3 - Functional Beverage'!J393</f>
        <v/>
      </c>
      <c r="F1129" s="31">
        <f>'M3 - Functional Beverage'!K393</f>
        <v/>
      </c>
      <c r="G1129" s="30">
        <f>'M3 - Functional Beverage'!F393</f>
        <v/>
      </c>
      <c r="H1129" s="31">
        <f>IF(AND(ISNUMBER('M3 - Functional Beverage'!F393),ISNUMBER('M3 - Functional Beverage'!K393)),'M3 - Functional Beverage'!F393-'M3 - Functional Beverage'!K393,"")</f>
        <v/>
      </c>
      <c r="I1129" s="15" t="inlineStr">
        <is>
          <t>S&amp;S availability/depth vary by listing and time - confirm live.</t>
        </is>
      </c>
    </row>
    <row r="1130" ht="26" customHeight="1">
      <c r="A1130" s="15" t="inlineStr">
        <is>
          <t>Hint</t>
        </is>
      </c>
      <c r="B1130" s="15" t="inlineStr">
        <is>
          <t>Hint Water (fruit-infused) | Cherry | 12-pack 473mL</t>
        </is>
      </c>
      <c r="C1130" s="15" t="inlineStr">
        <is>
          <t>3) Functional beverage (still/sparkling)</t>
        </is>
      </c>
      <c r="D1130" s="32">
        <f>'M3 - Functional Beverage'!I394</f>
        <v/>
      </c>
      <c r="E1130" s="33">
        <f>'M3 - Functional Beverage'!J394</f>
        <v/>
      </c>
      <c r="F1130" s="31">
        <f>'M3 - Functional Beverage'!K394</f>
        <v/>
      </c>
      <c r="G1130" s="30">
        <f>'M3 - Functional Beverage'!F394</f>
        <v/>
      </c>
      <c r="H1130" s="31">
        <f>IF(AND(ISNUMBER('M3 - Functional Beverage'!F394),ISNUMBER('M3 - Functional Beverage'!K394)),'M3 - Functional Beverage'!F394-'M3 - Functional Beverage'!K394,"")</f>
        <v/>
      </c>
      <c r="I1130" s="15" t="inlineStr">
        <is>
          <t>S&amp;S availability/depth vary by listing and time - confirm live.</t>
        </is>
      </c>
    </row>
    <row r="1131" ht="26" customHeight="1">
      <c r="A1131" s="15" t="inlineStr">
        <is>
          <t>Hint</t>
        </is>
      </c>
      <c r="B1131" s="15" t="inlineStr">
        <is>
          <t>Hint Water (fruit-infused) | Cherry | 18-pack 473mL</t>
        </is>
      </c>
      <c r="C1131" s="15" t="inlineStr">
        <is>
          <t>3) Functional beverage (still/sparkling)</t>
        </is>
      </c>
      <c r="D1131" s="32">
        <f>'M3 - Functional Beverage'!I395</f>
        <v/>
      </c>
      <c r="E1131" s="33">
        <f>'M3 - Functional Beverage'!J395</f>
        <v/>
      </c>
      <c r="F1131" s="31">
        <f>'M3 - Functional Beverage'!K395</f>
        <v/>
      </c>
      <c r="G1131" s="30">
        <f>'M3 - Functional Beverage'!F395</f>
        <v/>
      </c>
      <c r="H1131" s="31">
        <f>IF(AND(ISNUMBER('M3 - Functional Beverage'!F395),ISNUMBER('M3 - Functional Beverage'!K395)),'M3 - Functional Beverage'!F395-'M3 - Functional Beverage'!K395,"")</f>
        <v/>
      </c>
      <c r="I1131" s="15" t="inlineStr">
        <is>
          <t>S&amp;S availability/depth vary by listing and time - confirm live.</t>
        </is>
      </c>
    </row>
    <row r="1132" ht="26" customHeight="1">
      <c r="A1132" s="15" t="inlineStr">
        <is>
          <t>Hint</t>
        </is>
      </c>
      <c r="B1132" s="15" t="inlineStr">
        <is>
          <t>Hint Water (fruit-infused) | Cherry | 24-pack 473mL</t>
        </is>
      </c>
      <c r="C1132" s="15" t="inlineStr">
        <is>
          <t>3) Functional beverage (still/sparkling)</t>
        </is>
      </c>
      <c r="D1132" s="32">
        <f>'M3 - Functional Beverage'!I396</f>
        <v/>
      </c>
      <c r="E1132" s="33">
        <f>'M3 - Functional Beverage'!J396</f>
        <v/>
      </c>
      <c r="F1132" s="31">
        <f>'M3 - Functional Beverage'!K396</f>
        <v/>
      </c>
      <c r="G1132" s="30">
        <f>'M3 - Functional Beverage'!F396</f>
        <v/>
      </c>
      <c r="H1132" s="31">
        <f>IF(AND(ISNUMBER('M3 - Functional Beverage'!F396),ISNUMBER('M3 - Functional Beverage'!K396)),'M3 - Functional Beverage'!F396-'M3 - Functional Beverage'!K396,"")</f>
        <v/>
      </c>
      <c r="I1132" s="15" t="inlineStr">
        <is>
          <t>S&amp;S availability/depth vary by listing and time - confirm live.</t>
        </is>
      </c>
    </row>
    <row r="1133" ht="26" customHeight="1">
      <c r="A1133" s="15" t="inlineStr">
        <is>
          <t>Hint</t>
        </is>
      </c>
      <c r="B1133" s="15" t="inlineStr">
        <is>
          <t>Hint Water (fruit-infused) | Pineapple | single 473mL</t>
        </is>
      </c>
      <c r="C1133" s="15" t="inlineStr">
        <is>
          <t>3) Functional beverage (still/sparkling)</t>
        </is>
      </c>
      <c r="D1133" s="32">
        <f>'M3 - Functional Beverage'!I397</f>
        <v/>
      </c>
      <c r="E1133" s="33">
        <f>'M3 - Functional Beverage'!J397</f>
        <v/>
      </c>
      <c r="F1133" s="31">
        <f>'M3 - Functional Beverage'!K397</f>
        <v/>
      </c>
      <c r="G1133" s="30">
        <f>'M3 - Functional Beverage'!F397</f>
        <v/>
      </c>
      <c r="H1133" s="31">
        <f>IF(AND(ISNUMBER('M3 - Functional Beverage'!F397),ISNUMBER('M3 - Functional Beverage'!K397)),'M3 - Functional Beverage'!F397-'M3 - Functional Beverage'!K397,"")</f>
        <v/>
      </c>
      <c r="I1133" s="15" t="inlineStr">
        <is>
          <t>S&amp;S availability/depth vary by listing and time - confirm live.</t>
        </is>
      </c>
    </row>
    <row r="1134" ht="26" customHeight="1">
      <c r="A1134" s="15" t="inlineStr">
        <is>
          <t>Hint</t>
        </is>
      </c>
      <c r="B1134" s="15" t="inlineStr">
        <is>
          <t>Hint Water (fruit-infused) | Pineapple | 8-pack 473mL</t>
        </is>
      </c>
      <c r="C1134" s="15" t="inlineStr">
        <is>
          <t>3) Functional beverage (still/sparkling)</t>
        </is>
      </c>
      <c r="D1134" s="32">
        <f>'M3 - Functional Beverage'!I398</f>
        <v/>
      </c>
      <c r="E1134" s="33">
        <f>'M3 - Functional Beverage'!J398</f>
        <v/>
      </c>
      <c r="F1134" s="31">
        <f>'M3 - Functional Beverage'!K398</f>
        <v/>
      </c>
      <c r="G1134" s="30">
        <f>'M3 - Functional Beverage'!F398</f>
        <v/>
      </c>
      <c r="H1134" s="31">
        <f>IF(AND(ISNUMBER('M3 - Functional Beverage'!F398),ISNUMBER('M3 - Functional Beverage'!K398)),'M3 - Functional Beverage'!F398-'M3 - Functional Beverage'!K398,"")</f>
        <v/>
      </c>
      <c r="I1134" s="15" t="inlineStr">
        <is>
          <t>S&amp;S availability/depth vary by listing and time - confirm live.</t>
        </is>
      </c>
    </row>
    <row r="1135" ht="26" customHeight="1">
      <c r="A1135" s="15" t="inlineStr">
        <is>
          <t>Hint</t>
        </is>
      </c>
      <c r="B1135" s="15" t="inlineStr">
        <is>
          <t>Hint Water (fruit-infused) | Pineapple | 12-pack 473mL</t>
        </is>
      </c>
      <c r="C1135" s="15" t="inlineStr">
        <is>
          <t>3) Functional beverage (still/sparkling)</t>
        </is>
      </c>
      <c r="D1135" s="32">
        <f>'M3 - Functional Beverage'!I399</f>
        <v/>
      </c>
      <c r="E1135" s="33">
        <f>'M3 - Functional Beverage'!J399</f>
        <v/>
      </c>
      <c r="F1135" s="31">
        <f>'M3 - Functional Beverage'!K399</f>
        <v/>
      </c>
      <c r="G1135" s="30">
        <f>'M3 - Functional Beverage'!F399</f>
        <v/>
      </c>
      <c r="H1135" s="31">
        <f>IF(AND(ISNUMBER('M3 - Functional Beverage'!F399),ISNUMBER('M3 - Functional Beverage'!K399)),'M3 - Functional Beverage'!F399-'M3 - Functional Beverage'!K399,"")</f>
        <v/>
      </c>
      <c r="I1135" s="15" t="inlineStr">
        <is>
          <t>S&amp;S availability/depth vary by listing and time - confirm live.</t>
        </is>
      </c>
    </row>
    <row r="1136" ht="26" customHeight="1">
      <c r="A1136" s="15" t="inlineStr">
        <is>
          <t>Hint</t>
        </is>
      </c>
      <c r="B1136" s="15" t="inlineStr">
        <is>
          <t>Hint Water (fruit-infused) | Pineapple | 18-pack 473mL</t>
        </is>
      </c>
      <c r="C1136" s="15" t="inlineStr">
        <is>
          <t>3) Functional beverage (still/sparkling)</t>
        </is>
      </c>
      <c r="D1136" s="32">
        <f>'M3 - Functional Beverage'!I400</f>
        <v/>
      </c>
      <c r="E1136" s="33">
        <f>'M3 - Functional Beverage'!J400</f>
        <v/>
      </c>
      <c r="F1136" s="31">
        <f>'M3 - Functional Beverage'!K400</f>
        <v/>
      </c>
      <c r="G1136" s="30">
        <f>'M3 - Functional Beverage'!F400</f>
        <v/>
      </c>
      <c r="H1136" s="31">
        <f>IF(AND(ISNUMBER('M3 - Functional Beverage'!F400),ISNUMBER('M3 - Functional Beverage'!K400)),'M3 - Functional Beverage'!F400-'M3 - Functional Beverage'!K400,"")</f>
        <v/>
      </c>
      <c r="I1136" s="15" t="inlineStr">
        <is>
          <t>S&amp;S availability/depth vary by listing and time - confirm live.</t>
        </is>
      </c>
    </row>
    <row r="1137" ht="26" customHeight="1">
      <c r="A1137" s="15" t="inlineStr">
        <is>
          <t>Hint</t>
        </is>
      </c>
      <c r="B1137" s="15" t="inlineStr">
        <is>
          <t>Hint Water (fruit-infused) | Pineapple | 24-pack 473mL</t>
        </is>
      </c>
      <c r="C1137" s="15" t="inlineStr">
        <is>
          <t>3) Functional beverage (still/sparkling)</t>
        </is>
      </c>
      <c r="D1137" s="32">
        <f>'M3 - Functional Beverage'!I401</f>
        <v/>
      </c>
      <c r="E1137" s="33">
        <f>'M3 - Functional Beverage'!J401</f>
        <v/>
      </c>
      <c r="F1137" s="31">
        <f>'M3 - Functional Beverage'!K401</f>
        <v/>
      </c>
      <c r="G1137" s="30">
        <f>'M3 - Functional Beverage'!F401</f>
        <v/>
      </c>
      <c r="H1137" s="31">
        <f>IF(AND(ISNUMBER('M3 - Functional Beverage'!F401),ISNUMBER('M3 - Functional Beverage'!K401)),'M3 - Functional Beverage'!F401-'M3 - Functional Beverage'!K401,"")</f>
        <v/>
      </c>
      <c r="I1137" s="15" t="inlineStr">
        <is>
          <t>S&amp;S availability/depth vary by listing and time - confirm live.</t>
        </is>
      </c>
    </row>
    <row r="1138" ht="26" customHeight="1">
      <c r="A1138" s="15" t="inlineStr">
        <is>
          <t>Hint</t>
        </is>
      </c>
      <c r="B1138" s="15" t="inlineStr">
        <is>
          <t>Hint Water (fruit-infused) | Peach | single 473mL</t>
        </is>
      </c>
      <c r="C1138" s="15" t="inlineStr">
        <is>
          <t>3) Functional beverage (still/sparkling)</t>
        </is>
      </c>
      <c r="D1138" s="32">
        <f>'M3 - Functional Beverage'!I402</f>
        <v/>
      </c>
      <c r="E1138" s="33">
        <f>'M3 - Functional Beverage'!J402</f>
        <v/>
      </c>
      <c r="F1138" s="31">
        <f>'M3 - Functional Beverage'!K402</f>
        <v/>
      </c>
      <c r="G1138" s="30">
        <f>'M3 - Functional Beverage'!F402</f>
        <v/>
      </c>
      <c r="H1138" s="31">
        <f>IF(AND(ISNUMBER('M3 - Functional Beverage'!F402),ISNUMBER('M3 - Functional Beverage'!K402)),'M3 - Functional Beverage'!F402-'M3 - Functional Beverage'!K402,"")</f>
        <v/>
      </c>
      <c r="I1138" s="15" t="inlineStr">
        <is>
          <t>S&amp;S availability/depth vary by listing and time - confirm live.</t>
        </is>
      </c>
    </row>
    <row r="1139" ht="26" customHeight="1">
      <c r="A1139" s="15" t="inlineStr">
        <is>
          <t>Hint</t>
        </is>
      </c>
      <c r="B1139" s="15" t="inlineStr">
        <is>
          <t>Hint Water (fruit-infused) | Peach | 8-pack 473mL</t>
        </is>
      </c>
      <c r="C1139" s="15" t="inlineStr">
        <is>
          <t>3) Functional beverage (still/sparkling)</t>
        </is>
      </c>
      <c r="D1139" s="32">
        <f>'M3 - Functional Beverage'!I403</f>
        <v/>
      </c>
      <c r="E1139" s="33">
        <f>'M3 - Functional Beverage'!J403</f>
        <v/>
      </c>
      <c r="F1139" s="31">
        <f>'M3 - Functional Beverage'!K403</f>
        <v/>
      </c>
      <c r="G1139" s="30">
        <f>'M3 - Functional Beverage'!F403</f>
        <v/>
      </c>
      <c r="H1139" s="31">
        <f>IF(AND(ISNUMBER('M3 - Functional Beverage'!F403),ISNUMBER('M3 - Functional Beverage'!K403)),'M3 - Functional Beverage'!F403-'M3 - Functional Beverage'!K403,"")</f>
        <v/>
      </c>
      <c r="I1139" s="15" t="inlineStr">
        <is>
          <t>S&amp;S availability/depth vary by listing and time - confirm live.</t>
        </is>
      </c>
    </row>
    <row r="1140" ht="26" customHeight="1">
      <c r="A1140" s="15" t="inlineStr">
        <is>
          <t>Hint</t>
        </is>
      </c>
      <c r="B1140" s="15" t="inlineStr">
        <is>
          <t>Hint Water (fruit-infused) | Peach | 12-pack 473mL</t>
        </is>
      </c>
      <c r="C1140" s="15" t="inlineStr">
        <is>
          <t>3) Functional beverage (still/sparkling)</t>
        </is>
      </c>
      <c r="D1140" s="32">
        <f>'M3 - Functional Beverage'!I404</f>
        <v/>
      </c>
      <c r="E1140" s="33">
        <f>'M3 - Functional Beverage'!J404</f>
        <v/>
      </c>
      <c r="F1140" s="31">
        <f>'M3 - Functional Beverage'!K404</f>
        <v/>
      </c>
      <c r="G1140" s="30">
        <f>'M3 - Functional Beverage'!F404</f>
        <v/>
      </c>
      <c r="H1140" s="31">
        <f>IF(AND(ISNUMBER('M3 - Functional Beverage'!F404),ISNUMBER('M3 - Functional Beverage'!K404)),'M3 - Functional Beverage'!F404-'M3 - Functional Beverage'!K404,"")</f>
        <v/>
      </c>
      <c r="I1140" s="15" t="inlineStr">
        <is>
          <t>S&amp;S availability/depth vary by listing and time - confirm live.</t>
        </is>
      </c>
    </row>
    <row r="1141" ht="26" customHeight="1">
      <c r="A1141" s="15" t="inlineStr">
        <is>
          <t>Hint</t>
        </is>
      </c>
      <c r="B1141" s="15" t="inlineStr">
        <is>
          <t>Hint Water (fruit-infused) | Peach | 18-pack 473mL</t>
        </is>
      </c>
      <c r="C1141" s="15" t="inlineStr">
        <is>
          <t>3) Functional beverage (still/sparkling)</t>
        </is>
      </c>
      <c r="D1141" s="32">
        <f>'M3 - Functional Beverage'!I405</f>
        <v/>
      </c>
      <c r="E1141" s="33">
        <f>'M3 - Functional Beverage'!J405</f>
        <v/>
      </c>
      <c r="F1141" s="31">
        <f>'M3 - Functional Beverage'!K405</f>
        <v/>
      </c>
      <c r="G1141" s="30">
        <f>'M3 - Functional Beverage'!F405</f>
        <v/>
      </c>
      <c r="H1141" s="31">
        <f>IF(AND(ISNUMBER('M3 - Functional Beverage'!F405),ISNUMBER('M3 - Functional Beverage'!K405)),'M3 - Functional Beverage'!F405-'M3 - Functional Beverage'!K405,"")</f>
        <v/>
      </c>
      <c r="I1141" s="15" t="inlineStr">
        <is>
          <t>S&amp;S availability/depth vary by listing and time - confirm live.</t>
        </is>
      </c>
    </row>
    <row r="1142" ht="26" customHeight="1">
      <c r="A1142" s="15" t="inlineStr">
        <is>
          <t>Hint</t>
        </is>
      </c>
      <c r="B1142" s="15" t="inlineStr">
        <is>
          <t>Hint Water (fruit-infused) | Peach | 24-pack 473mL</t>
        </is>
      </c>
      <c r="C1142" s="15" t="inlineStr">
        <is>
          <t>3) Functional beverage (still/sparkling)</t>
        </is>
      </c>
      <c r="D1142" s="32">
        <f>'M3 - Functional Beverage'!I406</f>
        <v/>
      </c>
      <c r="E1142" s="33">
        <f>'M3 - Functional Beverage'!J406</f>
        <v/>
      </c>
      <c r="F1142" s="31">
        <f>'M3 - Functional Beverage'!K406</f>
        <v/>
      </c>
      <c r="G1142" s="30">
        <f>'M3 - Functional Beverage'!F406</f>
        <v/>
      </c>
      <c r="H1142" s="31">
        <f>IF(AND(ISNUMBER('M3 - Functional Beverage'!F406),ISNUMBER('M3 - Functional Beverage'!K406)),'M3 - Functional Beverage'!F406-'M3 - Functional Beverage'!K406,"")</f>
        <v/>
      </c>
      <c r="I1142" s="15" t="inlineStr">
        <is>
          <t>S&amp;S availability/depth vary by listing and time - confirm live.</t>
        </is>
      </c>
    </row>
    <row r="1143" ht="26" customHeight="1">
      <c r="A1143" s="15" t="inlineStr">
        <is>
          <t>Hint</t>
        </is>
      </c>
      <c r="B1143" s="15" t="inlineStr">
        <is>
          <t>Hint Water (fruit-infused) | Crisp Apple | single 473mL</t>
        </is>
      </c>
      <c r="C1143" s="15" t="inlineStr">
        <is>
          <t>3) Functional beverage (still/sparkling)</t>
        </is>
      </c>
      <c r="D1143" s="32">
        <f>'M3 - Functional Beverage'!I407</f>
        <v/>
      </c>
      <c r="E1143" s="33">
        <f>'M3 - Functional Beverage'!J407</f>
        <v/>
      </c>
      <c r="F1143" s="31">
        <f>'M3 - Functional Beverage'!K407</f>
        <v/>
      </c>
      <c r="G1143" s="30">
        <f>'M3 - Functional Beverage'!F407</f>
        <v/>
      </c>
      <c r="H1143" s="31">
        <f>IF(AND(ISNUMBER('M3 - Functional Beverage'!F407),ISNUMBER('M3 - Functional Beverage'!K407)),'M3 - Functional Beverage'!F407-'M3 - Functional Beverage'!K407,"")</f>
        <v/>
      </c>
      <c r="I1143" s="15" t="inlineStr">
        <is>
          <t>S&amp;S availability/depth vary by listing and time - confirm live.</t>
        </is>
      </c>
    </row>
    <row r="1144" ht="26" customHeight="1">
      <c r="A1144" s="15" t="inlineStr">
        <is>
          <t>Hint</t>
        </is>
      </c>
      <c r="B1144" s="15" t="inlineStr">
        <is>
          <t>Hint Water (fruit-infused) | Crisp Apple | 8-pack 473mL</t>
        </is>
      </c>
      <c r="C1144" s="15" t="inlineStr">
        <is>
          <t>3) Functional beverage (still/sparkling)</t>
        </is>
      </c>
      <c r="D1144" s="32">
        <f>'M3 - Functional Beverage'!I408</f>
        <v/>
      </c>
      <c r="E1144" s="33">
        <f>'M3 - Functional Beverage'!J408</f>
        <v/>
      </c>
      <c r="F1144" s="31">
        <f>'M3 - Functional Beverage'!K408</f>
        <v/>
      </c>
      <c r="G1144" s="30">
        <f>'M3 - Functional Beverage'!F408</f>
        <v/>
      </c>
      <c r="H1144" s="31">
        <f>IF(AND(ISNUMBER('M3 - Functional Beverage'!F408),ISNUMBER('M3 - Functional Beverage'!K408)),'M3 - Functional Beverage'!F408-'M3 - Functional Beverage'!K408,"")</f>
        <v/>
      </c>
      <c r="I1144" s="15" t="inlineStr">
        <is>
          <t>S&amp;S availability/depth vary by listing and time - confirm live.</t>
        </is>
      </c>
    </row>
    <row r="1145" ht="26" customHeight="1">
      <c r="A1145" s="15" t="inlineStr">
        <is>
          <t>Hint</t>
        </is>
      </c>
      <c r="B1145" s="15" t="inlineStr">
        <is>
          <t>Hint Water (fruit-infused) | Crisp Apple | 12-pack 473mL</t>
        </is>
      </c>
      <c r="C1145" s="15" t="inlineStr">
        <is>
          <t>3) Functional beverage (still/sparkling)</t>
        </is>
      </c>
      <c r="D1145" s="32">
        <f>'M3 - Functional Beverage'!I409</f>
        <v/>
      </c>
      <c r="E1145" s="33">
        <f>'M3 - Functional Beverage'!J409</f>
        <v/>
      </c>
      <c r="F1145" s="31">
        <f>'M3 - Functional Beverage'!K409</f>
        <v/>
      </c>
      <c r="G1145" s="30">
        <f>'M3 - Functional Beverage'!F409</f>
        <v/>
      </c>
      <c r="H1145" s="31">
        <f>IF(AND(ISNUMBER('M3 - Functional Beverage'!F409),ISNUMBER('M3 - Functional Beverage'!K409)),'M3 - Functional Beverage'!F409-'M3 - Functional Beverage'!K409,"")</f>
        <v/>
      </c>
      <c r="I1145" s="15" t="inlineStr">
        <is>
          <t>S&amp;S availability/depth vary by listing and time - confirm live.</t>
        </is>
      </c>
    </row>
    <row r="1146" ht="26" customHeight="1">
      <c r="A1146" s="15" t="inlineStr">
        <is>
          <t>Hint</t>
        </is>
      </c>
      <c r="B1146" s="15" t="inlineStr">
        <is>
          <t>Hint Water (fruit-infused) | Crisp Apple | 18-pack 473mL</t>
        </is>
      </c>
      <c r="C1146" s="15" t="inlineStr">
        <is>
          <t>3) Functional beverage (still/sparkling)</t>
        </is>
      </c>
      <c r="D1146" s="32">
        <f>'M3 - Functional Beverage'!I410</f>
        <v/>
      </c>
      <c r="E1146" s="33">
        <f>'M3 - Functional Beverage'!J410</f>
        <v/>
      </c>
      <c r="F1146" s="31">
        <f>'M3 - Functional Beverage'!K410</f>
        <v/>
      </c>
      <c r="G1146" s="30">
        <f>'M3 - Functional Beverage'!F410</f>
        <v/>
      </c>
      <c r="H1146" s="31">
        <f>IF(AND(ISNUMBER('M3 - Functional Beverage'!F410),ISNUMBER('M3 - Functional Beverage'!K410)),'M3 - Functional Beverage'!F410-'M3 - Functional Beverage'!K410,"")</f>
        <v/>
      </c>
      <c r="I1146" s="15" t="inlineStr">
        <is>
          <t>S&amp;S availability/depth vary by listing and time - confirm live.</t>
        </is>
      </c>
    </row>
    <row r="1147" ht="26" customHeight="1">
      <c r="A1147" s="15" t="inlineStr">
        <is>
          <t>Hint</t>
        </is>
      </c>
      <c r="B1147" s="15" t="inlineStr">
        <is>
          <t>Hint Water (fruit-infused) | Crisp Apple | 24-pack 473mL</t>
        </is>
      </c>
      <c r="C1147" s="15" t="inlineStr">
        <is>
          <t>3) Functional beverage (still/sparkling)</t>
        </is>
      </c>
      <c r="D1147" s="32">
        <f>'M3 - Functional Beverage'!I411</f>
        <v/>
      </c>
      <c r="E1147" s="33">
        <f>'M3 - Functional Beverage'!J411</f>
        <v/>
      </c>
      <c r="F1147" s="31">
        <f>'M3 - Functional Beverage'!K411</f>
        <v/>
      </c>
      <c r="G1147" s="30">
        <f>'M3 - Functional Beverage'!F411</f>
        <v/>
      </c>
      <c r="H1147" s="31">
        <f>IF(AND(ISNUMBER('M3 - Functional Beverage'!F411),ISNUMBER('M3 - Functional Beverage'!K411)),'M3 - Functional Beverage'!F411-'M3 - Functional Beverage'!K411,"")</f>
        <v/>
      </c>
      <c r="I1147" s="15" t="inlineStr">
        <is>
          <t>S&amp;S availability/depth vary by listing and time - confirm live.</t>
        </is>
      </c>
    </row>
    <row r="1148" ht="26" customHeight="1">
      <c r="A1148" s="15" t="inlineStr">
        <is>
          <t>wildwonder</t>
        </is>
      </c>
      <c r="B1148" s="15" t="inlineStr">
        <is>
          <t>wildwonder Sparkling Prebiotic+Probiotic | Strawberry Passion | single 355mL</t>
        </is>
      </c>
      <c r="C1148" s="15" t="inlineStr">
        <is>
          <t>3) Functional beverage (still/sparkling)</t>
        </is>
      </c>
      <c r="D1148" s="32">
        <f>'M3 - Functional Beverage'!I412</f>
        <v/>
      </c>
      <c r="E1148" s="33">
        <f>'M3 - Functional Beverage'!J412</f>
        <v/>
      </c>
      <c r="F1148" s="31">
        <f>'M3 - Functional Beverage'!K412</f>
        <v/>
      </c>
      <c r="G1148" s="30">
        <f>'M3 - Functional Beverage'!F412</f>
        <v/>
      </c>
      <c r="H1148" s="31">
        <f>IF(AND(ISNUMBER('M3 - Functional Beverage'!F412),ISNUMBER('M3 - Functional Beverage'!K412)),'M3 - Functional Beverage'!F412-'M3 - Functional Beverage'!K412,"")</f>
        <v/>
      </c>
      <c r="I1148" s="15" t="inlineStr">
        <is>
          <t>S&amp;S availability/depth vary by listing and time - confirm live.</t>
        </is>
      </c>
    </row>
    <row r="1149" ht="26" customHeight="1">
      <c r="A1149" s="15" t="inlineStr">
        <is>
          <t>wildwonder</t>
        </is>
      </c>
      <c r="B1149" s="15" t="inlineStr">
        <is>
          <t>wildwonder Sparkling Prebiotic+Probiotic | Strawberry Passion | 8-pack 355mL</t>
        </is>
      </c>
      <c r="C1149" s="15" t="inlineStr">
        <is>
          <t>3) Functional beverage (still/sparkling)</t>
        </is>
      </c>
      <c r="D1149" s="32">
        <f>'M3 - Functional Beverage'!I413</f>
        <v/>
      </c>
      <c r="E1149" s="33">
        <f>'M3 - Functional Beverage'!J413</f>
        <v/>
      </c>
      <c r="F1149" s="31">
        <f>'M3 - Functional Beverage'!K413</f>
        <v/>
      </c>
      <c r="G1149" s="30">
        <f>'M3 - Functional Beverage'!F413</f>
        <v/>
      </c>
      <c r="H1149" s="31">
        <f>IF(AND(ISNUMBER('M3 - Functional Beverage'!F413),ISNUMBER('M3 - Functional Beverage'!K413)),'M3 - Functional Beverage'!F413-'M3 - Functional Beverage'!K413,"")</f>
        <v/>
      </c>
      <c r="I1149" s="15" t="inlineStr">
        <is>
          <t>S&amp;S availability/depth vary by listing and time - confirm live.</t>
        </is>
      </c>
    </row>
    <row r="1150" ht="26" customHeight="1">
      <c r="A1150" s="15" t="inlineStr">
        <is>
          <t>wildwonder</t>
        </is>
      </c>
      <c r="B1150" s="15" t="inlineStr">
        <is>
          <t>wildwonder Sparkling Prebiotic+Probiotic | Strawberry Passion | 12-pack 355mL</t>
        </is>
      </c>
      <c r="C1150" s="15" t="inlineStr">
        <is>
          <t>3) Functional beverage (still/sparkling)</t>
        </is>
      </c>
      <c r="D1150" s="32">
        <f>'M3 - Functional Beverage'!I414</f>
        <v/>
      </c>
      <c r="E1150" s="33">
        <f>'M3 - Functional Beverage'!J414</f>
        <v/>
      </c>
      <c r="F1150" s="31">
        <f>'M3 - Functional Beverage'!K414</f>
        <v/>
      </c>
      <c r="G1150" s="30">
        <f>'M3 - Functional Beverage'!F414</f>
        <v/>
      </c>
      <c r="H1150" s="31">
        <f>IF(AND(ISNUMBER('M3 - Functional Beverage'!F414),ISNUMBER('M3 - Functional Beverage'!K414)),'M3 - Functional Beverage'!F414-'M3 - Functional Beverage'!K414,"")</f>
        <v/>
      </c>
      <c r="I1150" s="15" t="inlineStr">
        <is>
          <t>S&amp;S availability/depth vary by listing and time - confirm live.</t>
        </is>
      </c>
    </row>
    <row r="1151" ht="26" customHeight="1">
      <c r="A1151" s="15" t="inlineStr">
        <is>
          <t>wildwonder</t>
        </is>
      </c>
      <c r="B1151" s="15" t="inlineStr">
        <is>
          <t>wildwonder Sparkling Prebiotic+Probiotic | Strawberry Passion | 15-pack 355mL</t>
        </is>
      </c>
      <c r="C1151" s="15" t="inlineStr">
        <is>
          <t>3) Functional beverage (still/sparkling)</t>
        </is>
      </c>
      <c r="D1151" s="32">
        <f>'M3 - Functional Beverage'!I415</f>
        <v/>
      </c>
      <c r="E1151" s="33">
        <f>'M3 - Functional Beverage'!J415</f>
        <v/>
      </c>
      <c r="F1151" s="31">
        <f>'M3 - Functional Beverage'!K415</f>
        <v/>
      </c>
      <c r="G1151" s="30">
        <f>'M3 - Functional Beverage'!F415</f>
        <v/>
      </c>
      <c r="H1151" s="31">
        <f>IF(AND(ISNUMBER('M3 - Functional Beverage'!F415),ISNUMBER('M3 - Functional Beverage'!K415)),'M3 - Functional Beverage'!F415-'M3 - Functional Beverage'!K415,"")</f>
        <v/>
      </c>
      <c r="I1151" s="15" t="inlineStr">
        <is>
          <t>S&amp;S availability/depth vary by listing and time - confirm live.</t>
        </is>
      </c>
    </row>
    <row r="1152" ht="26" customHeight="1">
      <c r="A1152" s="15" t="inlineStr">
        <is>
          <t>wildwonder</t>
        </is>
      </c>
      <c r="B1152" s="15" t="inlineStr">
        <is>
          <t>wildwonder Sparkling Prebiotic+Probiotic | Strawberry Passion | 18-pack 355mL</t>
        </is>
      </c>
      <c r="C1152" s="15" t="inlineStr">
        <is>
          <t>3) Functional beverage (still/sparkling)</t>
        </is>
      </c>
      <c r="D1152" s="32">
        <f>'M3 - Functional Beverage'!I416</f>
        <v/>
      </c>
      <c r="E1152" s="33">
        <f>'M3 - Functional Beverage'!J416</f>
        <v/>
      </c>
      <c r="F1152" s="31">
        <f>'M3 - Functional Beverage'!K416</f>
        <v/>
      </c>
      <c r="G1152" s="30">
        <f>'M3 - Functional Beverage'!F416</f>
        <v/>
      </c>
      <c r="H1152" s="31">
        <f>IF(AND(ISNUMBER('M3 - Functional Beverage'!F416),ISNUMBER('M3 - Functional Beverage'!K416)),'M3 - Functional Beverage'!F416-'M3 - Functional Beverage'!K416,"")</f>
        <v/>
      </c>
      <c r="I1152" s="15" t="inlineStr">
        <is>
          <t>S&amp;S availability/depth vary by listing and time - confirm live.</t>
        </is>
      </c>
    </row>
    <row r="1153" ht="26" customHeight="1">
      <c r="A1153" s="15" t="inlineStr">
        <is>
          <t>wildwonder</t>
        </is>
      </c>
      <c r="B1153" s="15" t="inlineStr">
        <is>
          <t>wildwonder Sparkling Prebiotic+Probiotic | Strawberry Passion | 24-pack 355mL</t>
        </is>
      </c>
      <c r="C1153" s="15" t="inlineStr">
        <is>
          <t>3) Functional beverage (still/sparkling)</t>
        </is>
      </c>
      <c r="D1153" s="32">
        <f>'M3 - Functional Beverage'!I417</f>
        <v/>
      </c>
      <c r="E1153" s="33">
        <f>'M3 - Functional Beverage'!J417</f>
        <v/>
      </c>
      <c r="F1153" s="31">
        <f>'M3 - Functional Beverage'!K417</f>
        <v/>
      </c>
      <c r="G1153" s="30">
        <f>'M3 - Functional Beverage'!F417</f>
        <v/>
      </c>
      <c r="H1153" s="31">
        <f>IF(AND(ISNUMBER('M3 - Functional Beverage'!F417),ISNUMBER('M3 - Functional Beverage'!K417)),'M3 - Functional Beverage'!F417-'M3 - Functional Beverage'!K417,"")</f>
        <v/>
      </c>
      <c r="I1153" s="15" t="inlineStr">
        <is>
          <t>S&amp;S availability/depth vary by listing and time - confirm live.</t>
        </is>
      </c>
    </row>
    <row r="1154" ht="26" customHeight="1">
      <c r="A1154" s="15" t="inlineStr">
        <is>
          <t>wildwonder</t>
        </is>
      </c>
      <c r="B1154" s="15" t="inlineStr">
        <is>
          <t>wildwonder Sparkling Prebiotic+Probiotic | Peach Ginger | single 355mL</t>
        </is>
      </c>
      <c r="C1154" s="15" t="inlineStr">
        <is>
          <t>3) Functional beverage (still/sparkling)</t>
        </is>
      </c>
      <c r="D1154" s="32">
        <f>'M3 - Functional Beverage'!I418</f>
        <v/>
      </c>
      <c r="E1154" s="33">
        <f>'M3 - Functional Beverage'!J418</f>
        <v/>
      </c>
      <c r="F1154" s="31">
        <f>'M3 - Functional Beverage'!K418</f>
        <v/>
      </c>
      <c r="G1154" s="30">
        <f>'M3 - Functional Beverage'!F418</f>
        <v/>
      </c>
      <c r="H1154" s="31">
        <f>IF(AND(ISNUMBER('M3 - Functional Beverage'!F418),ISNUMBER('M3 - Functional Beverage'!K418)),'M3 - Functional Beverage'!F418-'M3 - Functional Beverage'!K418,"")</f>
        <v/>
      </c>
      <c r="I1154" s="15" t="inlineStr">
        <is>
          <t>S&amp;S availability/depth vary by listing and time - confirm live.</t>
        </is>
      </c>
    </row>
    <row r="1155" ht="26" customHeight="1">
      <c r="A1155" s="15" t="inlineStr">
        <is>
          <t>wildwonder</t>
        </is>
      </c>
      <c r="B1155" s="15" t="inlineStr">
        <is>
          <t>wildwonder Sparkling Prebiotic+Probiotic | Peach Ginger | 8-pack 355mL</t>
        </is>
      </c>
      <c r="C1155" s="15" t="inlineStr">
        <is>
          <t>3) Functional beverage (still/sparkling)</t>
        </is>
      </c>
      <c r="D1155" s="32">
        <f>'M3 - Functional Beverage'!I419</f>
        <v/>
      </c>
      <c r="E1155" s="33">
        <f>'M3 - Functional Beverage'!J419</f>
        <v/>
      </c>
      <c r="F1155" s="31">
        <f>'M3 - Functional Beverage'!K419</f>
        <v/>
      </c>
      <c r="G1155" s="30">
        <f>'M3 - Functional Beverage'!F419</f>
        <v/>
      </c>
      <c r="H1155" s="31">
        <f>IF(AND(ISNUMBER('M3 - Functional Beverage'!F419),ISNUMBER('M3 - Functional Beverage'!K419)),'M3 - Functional Beverage'!F419-'M3 - Functional Beverage'!K419,"")</f>
        <v/>
      </c>
      <c r="I1155" s="15" t="inlineStr">
        <is>
          <t>S&amp;S availability/depth vary by listing and time - confirm live.</t>
        </is>
      </c>
    </row>
    <row r="1156" ht="26" customHeight="1">
      <c r="A1156" s="15" t="inlineStr">
        <is>
          <t>wildwonder</t>
        </is>
      </c>
      <c r="B1156" s="15" t="inlineStr">
        <is>
          <t>wildwonder Sparkling Prebiotic+Probiotic | Peach Ginger | 12-pack 355mL</t>
        </is>
      </c>
      <c r="C1156" s="15" t="inlineStr">
        <is>
          <t>3) Functional beverage (still/sparkling)</t>
        </is>
      </c>
      <c r="D1156" s="32">
        <f>'M3 - Functional Beverage'!I420</f>
        <v/>
      </c>
      <c r="E1156" s="33">
        <f>'M3 - Functional Beverage'!J420</f>
        <v/>
      </c>
      <c r="F1156" s="31">
        <f>'M3 - Functional Beverage'!K420</f>
        <v/>
      </c>
      <c r="G1156" s="30">
        <f>'M3 - Functional Beverage'!F420</f>
        <v/>
      </c>
      <c r="H1156" s="31">
        <f>IF(AND(ISNUMBER('M3 - Functional Beverage'!F420),ISNUMBER('M3 - Functional Beverage'!K420)),'M3 - Functional Beverage'!F420-'M3 - Functional Beverage'!K420,"")</f>
        <v/>
      </c>
      <c r="I1156" s="15" t="inlineStr">
        <is>
          <t>S&amp;S availability/depth vary by listing and time - confirm live.</t>
        </is>
      </c>
    </row>
    <row r="1157" ht="26" customHeight="1">
      <c r="A1157" s="15" t="inlineStr">
        <is>
          <t>wildwonder</t>
        </is>
      </c>
      <c r="B1157" s="15" t="inlineStr">
        <is>
          <t>wildwonder Sparkling Prebiotic+Probiotic | Peach Ginger | 15-pack 355mL</t>
        </is>
      </c>
      <c r="C1157" s="15" t="inlineStr">
        <is>
          <t>3) Functional beverage (still/sparkling)</t>
        </is>
      </c>
      <c r="D1157" s="32">
        <f>'M3 - Functional Beverage'!I421</f>
        <v/>
      </c>
      <c r="E1157" s="33">
        <f>'M3 - Functional Beverage'!J421</f>
        <v/>
      </c>
      <c r="F1157" s="31">
        <f>'M3 - Functional Beverage'!K421</f>
        <v/>
      </c>
      <c r="G1157" s="30">
        <f>'M3 - Functional Beverage'!F421</f>
        <v/>
      </c>
      <c r="H1157" s="31">
        <f>IF(AND(ISNUMBER('M3 - Functional Beverage'!F421),ISNUMBER('M3 - Functional Beverage'!K421)),'M3 - Functional Beverage'!F421-'M3 - Functional Beverage'!K421,"")</f>
        <v/>
      </c>
      <c r="I1157" s="15" t="inlineStr">
        <is>
          <t>S&amp;S availability/depth vary by listing and time - confirm live.</t>
        </is>
      </c>
    </row>
    <row r="1158" ht="26" customHeight="1">
      <c r="A1158" s="15" t="inlineStr">
        <is>
          <t>wildwonder</t>
        </is>
      </c>
      <c r="B1158" s="15" t="inlineStr">
        <is>
          <t>wildwonder Sparkling Prebiotic+Probiotic | Peach Ginger | 18-pack 355mL</t>
        </is>
      </c>
      <c r="C1158" s="15" t="inlineStr">
        <is>
          <t>3) Functional beverage (still/sparkling)</t>
        </is>
      </c>
      <c r="D1158" s="32">
        <f>'M3 - Functional Beverage'!I422</f>
        <v/>
      </c>
      <c r="E1158" s="33">
        <f>'M3 - Functional Beverage'!J422</f>
        <v/>
      </c>
      <c r="F1158" s="31">
        <f>'M3 - Functional Beverage'!K422</f>
        <v/>
      </c>
      <c r="G1158" s="30">
        <f>'M3 - Functional Beverage'!F422</f>
        <v/>
      </c>
      <c r="H1158" s="31">
        <f>IF(AND(ISNUMBER('M3 - Functional Beverage'!F422),ISNUMBER('M3 - Functional Beverage'!K422)),'M3 - Functional Beverage'!F422-'M3 - Functional Beverage'!K422,"")</f>
        <v/>
      </c>
      <c r="I1158" s="15" t="inlineStr">
        <is>
          <t>S&amp;S availability/depth vary by listing and time - confirm live.</t>
        </is>
      </c>
    </row>
    <row r="1159" ht="26" customHeight="1">
      <c r="A1159" s="15" t="inlineStr">
        <is>
          <t>wildwonder</t>
        </is>
      </c>
      <c r="B1159" s="15" t="inlineStr">
        <is>
          <t>wildwonder Sparkling Prebiotic+Probiotic | Peach Ginger | 24-pack 355mL</t>
        </is>
      </c>
      <c r="C1159" s="15" t="inlineStr">
        <is>
          <t>3) Functional beverage (still/sparkling)</t>
        </is>
      </c>
      <c r="D1159" s="32">
        <f>'M3 - Functional Beverage'!I423</f>
        <v/>
      </c>
      <c r="E1159" s="33">
        <f>'M3 - Functional Beverage'!J423</f>
        <v/>
      </c>
      <c r="F1159" s="31">
        <f>'M3 - Functional Beverage'!K423</f>
        <v/>
      </c>
      <c r="G1159" s="30">
        <f>'M3 - Functional Beverage'!F423</f>
        <v/>
      </c>
      <c r="H1159" s="31">
        <f>IF(AND(ISNUMBER('M3 - Functional Beverage'!F423),ISNUMBER('M3 - Functional Beverage'!K423)),'M3 - Functional Beverage'!F423-'M3 - Functional Beverage'!K423,"")</f>
        <v/>
      </c>
      <c r="I1159" s="15" t="inlineStr">
        <is>
          <t>S&amp;S availability/depth vary by listing and time - confirm live.</t>
        </is>
      </c>
    </row>
    <row r="1160" ht="26" customHeight="1">
      <c r="A1160" s="15" t="inlineStr">
        <is>
          <t>wildwonder</t>
        </is>
      </c>
      <c r="B1160" s="15" t="inlineStr">
        <is>
          <t>wildwonder Sparkling Prebiotic+Probiotic | Raspberry Rose | single 355mL</t>
        </is>
      </c>
      <c r="C1160" s="15" t="inlineStr">
        <is>
          <t>3) Functional beverage (still/sparkling)</t>
        </is>
      </c>
      <c r="D1160" s="32">
        <f>'M3 - Functional Beverage'!I424</f>
        <v/>
      </c>
      <c r="E1160" s="33">
        <f>'M3 - Functional Beverage'!J424</f>
        <v/>
      </c>
      <c r="F1160" s="31">
        <f>'M3 - Functional Beverage'!K424</f>
        <v/>
      </c>
      <c r="G1160" s="30">
        <f>'M3 - Functional Beverage'!F424</f>
        <v/>
      </c>
      <c r="H1160" s="31">
        <f>IF(AND(ISNUMBER('M3 - Functional Beverage'!F424),ISNUMBER('M3 - Functional Beverage'!K424)),'M3 - Functional Beverage'!F424-'M3 - Functional Beverage'!K424,"")</f>
        <v/>
      </c>
      <c r="I1160" s="15" t="inlineStr">
        <is>
          <t>S&amp;S availability/depth vary by listing and time - confirm live.</t>
        </is>
      </c>
    </row>
    <row r="1161" ht="26" customHeight="1">
      <c r="A1161" s="15" t="inlineStr">
        <is>
          <t>wildwonder</t>
        </is>
      </c>
      <c r="B1161" s="15" t="inlineStr">
        <is>
          <t>wildwonder Sparkling Prebiotic+Probiotic | Raspberry Rose | 8-pack 355mL</t>
        </is>
      </c>
      <c r="C1161" s="15" t="inlineStr">
        <is>
          <t>3) Functional beverage (still/sparkling)</t>
        </is>
      </c>
      <c r="D1161" s="32">
        <f>'M3 - Functional Beverage'!I425</f>
        <v/>
      </c>
      <c r="E1161" s="33">
        <f>'M3 - Functional Beverage'!J425</f>
        <v/>
      </c>
      <c r="F1161" s="31">
        <f>'M3 - Functional Beverage'!K425</f>
        <v/>
      </c>
      <c r="G1161" s="30">
        <f>'M3 - Functional Beverage'!F425</f>
        <v/>
      </c>
      <c r="H1161" s="31">
        <f>IF(AND(ISNUMBER('M3 - Functional Beverage'!F425),ISNUMBER('M3 - Functional Beverage'!K425)),'M3 - Functional Beverage'!F425-'M3 - Functional Beverage'!K425,"")</f>
        <v/>
      </c>
      <c r="I1161" s="15" t="inlineStr">
        <is>
          <t>S&amp;S availability/depth vary by listing and time - confirm live.</t>
        </is>
      </c>
    </row>
    <row r="1162" ht="26" customHeight="1">
      <c r="A1162" s="15" t="inlineStr">
        <is>
          <t>wildwonder</t>
        </is>
      </c>
      <c r="B1162" s="15" t="inlineStr">
        <is>
          <t>wildwonder Sparkling Prebiotic+Probiotic | Raspberry Rose | 12-pack 355mL</t>
        </is>
      </c>
      <c r="C1162" s="15" t="inlineStr">
        <is>
          <t>3) Functional beverage (still/sparkling)</t>
        </is>
      </c>
      <c r="D1162" s="32">
        <f>'M3 - Functional Beverage'!I426</f>
        <v/>
      </c>
      <c r="E1162" s="33">
        <f>'M3 - Functional Beverage'!J426</f>
        <v/>
      </c>
      <c r="F1162" s="31">
        <f>'M3 - Functional Beverage'!K426</f>
        <v/>
      </c>
      <c r="G1162" s="30">
        <f>'M3 - Functional Beverage'!F426</f>
        <v/>
      </c>
      <c r="H1162" s="31">
        <f>IF(AND(ISNUMBER('M3 - Functional Beverage'!F426),ISNUMBER('M3 - Functional Beverage'!K426)),'M3 - Functional Beverage'!F426-'M3 - Functional Beverage'!K426,"")</f>
        <v/>
      </c>
      <c r="I1162" s="15" t="inlineStr">
        <is>
          <t>S&amp;S availability/depth vary by listing and time - confirm live.</t>
        </is>
      </c>
    </row>
    <row r="1163" ht="26" customHeight="1">
      <c r="A1163" s="15" t="inlineStr">
        <is>
          <t>wildwonder</t>
        </is>
      </c>
      <c r="B1163" s="15" t="inlineStr">
        <is>
          <t>wildwonder Sparkling Prebiotic+Probiotic | Raspberry Rose | 15-pack 355mL</t>
        </is>
      </c>
      <c r="C1163" s="15" t="inlineStr">
        <is>
          <t>3) Functional beverage (still/sparkling)</t>
        </is>
      </c>
      <c r="D1163" s="32">
        <f>'M3 - Functional Beverage'!I427</f>
        <v/>
      </c>
      <c r="E1163" s="33">
        <f>'M3 - Functional Beverage'!J427</f>
        <v/>
      </c>
      <c r="F1163" s="31">
        <f>'M3 - Functional Beverage'!K427</f>
        <v/>
      </c>
      <c r="G1163" s="30">
        <f>'M3 - Functional Beverage'!F427</f>
        <v/>
      </c>
      <c r="H1163" s="31">
        <f>IF(AND(ISNUMBER('M3 - Functional Beverage'!F427),ISNUMBER('M3 - Functional Beverage'!K427)),'M3 - Functional Beverage'!F427-'M3 - Functional Beverage'!K427,"")</f>
        <v/>
      </c>
      <c r="I1163" s="15" t="inlineStr">
        <is>
          <t>S&amp;S availability/depth vary by listing and time - confirm live.</t>
        </is>
      </c>
    </row>
    <row r="1164" ht="26" customHeight="1">
      <c r="A1164" s="15" t="inlineStr">
        <is>
          <t>wildwonder</t>
        </is>
      </c>
      <c r="B1164" s="15" t="inlineStr">
        <is>
          <t>wildwonder Sparkling Prebiotic+Probiotic | Raspberry Rose | 18-pack 355mL</t>
        </is>
      </c>
      <c r="C1164" s="15" t="inlineStr">
        <is>
          <t>3) Functional beverage (still/sparkling)</t>
        </is>
      </c>
      <c r="D1164" s="32">
        <f>'M3 - Functional Beverage'!I428</f>
        <v/>
      </c>
      <c r="E1164" s="33">
        <f>'M3 - Functional Beverage'!J428</f>
        <v/>
      </c>
      <c r="F1164" s="31">
        <f>'M3 - Functional Beverage'!K428</f>
        <v/>
      </c>
      <c r="G1164" s="30">
        <f>'M3 - Functional Beverage'!F428</f>
        <v/>
      </c>
      <c r="H1164" s="31">
        <f>IF(AND(ISNUMBER('M3 - Functional Beverage'!F428),ISNUMBER('M3 - Functional Beverage'!K428)),'M3 - Functional Beverage'!F428-'M3 - Functional Beverage'!K428,"")</f>
        <v/>
      </c>
      <c r="I1164" s="15" t="inlineStr">
        <is>
          <t>S&amp;S availability/depth vary by listing and time - confirm live.</t>
        </is>
      </c>
    </row>
    <row r="1165" ht="26" customHeight="1">
      <c r="A1165" s="15" t="inlineStr">
        <is>
          <t>wildwonder</t>
        </is>
      </c>
      <c r="B1165" s="15" t="inlineStr">
        <is>
          <t>wildwonder Sparkling Prebiotic+Probiotic | Raspberry Rose | 24-pack 355mL</t>
        </is>
      </c>
      <c r="C1165" s="15" t="inlineStr">
        <is>
          <t>3) Functional beverage (still/sparkling)</t>
        </is>
      </c>
      <c r="D1165" s="32">
        <f>'M3 - Functional Beverage'!I429</f>
        <v/>
      </c>
      <c r="E1165" s="33">
        <f>'M3 - Functional Beverage'!J429</f>
        <v/>
      </c>
      <c r="F1165" s="31">
        <f>'M3 - Functional Beverage'!K429</f>
        <v/>
      </c>
      <c r="G1165" s="30">
        <f>'M3 - Functional Beverage'!F429</f>
        <v/>
      </c>
      <c r="H1165" s="31">
        <f>IF(AND(ISNUMBER('M3 - Functional Beverage'!F429),ISNUMBER('M3 - Functional Beverage'!K429)),'M3 - Functional Beverage'!F429-'M3 - Functional Beverage'!K429,"")</f>
        <v/>
      </c>
      <c r="I1165" s="15" t="inlineStr">
        <is>
          <t>S&amp;S availability/depth vary by listing and time - confirm live.</t>
        </is>
      </c>
    </row>
    <row r="1166" ht="26" customHeight="1">
      <c r="A1166" s="15" t="inlineStr">
        <is>
          <t>wildwonder</t>
        </is>
      </c>
      <c r="B1166" s="15" t="inlineStr">
        <is>
          <t>wildwonder Sparkling Prebiotic+Probiotic | Lemon Elderflower | single 355mL</t>
        </is>
      </c>
      <c r="C1166" s="15" t="inlineStr">
        <is>
          <t>3) Functional beverage (still/sparkling)</t>
        </is>
      </c>
      <c r="D1166" s="32">
        <f>'M3 - Functional Beverage'!I430</f>
        <v/>
      </c>
      <c r="E1166" s="33">
        <f>'M3 - Functional Beverage'!J430</f>
        <v/>
      </c>
      <c r="F1166" s="31">
        <f>'M3 - Functional Beverage'!K430</f>
        <v/>
      </c>
      <c r="G1166" s="30">
        <f>'M3 - Functional Beverage'!F430</f>
        <v/>
      </c>
      <c r="H1166" s="31">
        <f>IF(AND(ISNUMBER('M3 - Functional Beverage'!F430),ISNUMBER('M3 - Functional Beverage'!K430)),'M3 - Functional Beverage'!F430-'M3 - Functional Beverage'!K430,"")</f>
        <v/>
      </c>
      <c r="I1166" s="15" t="inlineStr">
        <is>
          <t>S&amp;S availability/depth vary by listing and time - confirm live.</t>
        </is>
      </c>
    </row>
    <row r="1167" ht="26" customHeight="1">
      <c r="A1167" s="15" t="inlineStr">
        <is>
          <t>wildwonder</t>
        </is>
      </c>
      <c r="B1167" s="15" t="inlineStr">
        <is>
          <t>wildwonder Sparkling Prebiotic+Probiotic | Lemon Elderflower | 8-pack 355mL</t>
        </is>
      </c>
      <c r="C1167" s="15" t="inlineStr">
        <is>
          <t>3) Functional beverage (still/sparkling)</t>
        </is>
      </c>
      <c r="D1167" s="32">
        <f>'M3 - Functional Beverage'!I431</f>
        <v/>
      </c>
      <c r="E1167" s="33">
        <f>'M3 - Functional Beverage'!J431</f>
        <v/>
      </c>
      <c r="F1167" s="31">
        <f>'M3 - Functional Beverage'!K431</f>
        <v/>
      </c>
      <c r="G1167" s="30">
        <f>'M3 - Functional Beverage'!F431</f>
        <v/>
      </c>
      <c r="H1167" s="31">
        <f>IF(AND(ISNUMBER('M3 - Functional Beverage'!F431),ISNUMBER('M3 - Functional Beverage'!K431)),'M3 - Functional Beverage'!F431-'M3 - Functional Beverage'!K431,"")</f>
        <v/>
      </c>
      <c r="I1167" s="15" t="inlineStr">
        <is>
          <t>S&amp;S availability/depth vary by listing and time - confirm live.</t>
        </is>
      </c>
    </row>
    <row r="1168" ht="26" customHeight="1">
      <c r="A1168" s="15" t="inlineStr">
        <is>
          <t>wildwonder</t>
        </is>
      </c>
      <c r="B1168" s="15" t="inlineStr">
        <is>
          <t>wildwonder Sparkling Prebiotic+Probiotic | Lemon Elderflower | 12-pack 355mL</t>
        </is>
      </c>
      <c r="C1168" s="15" t="inlineStr">
        <is>
          <t>3) Functional beverage (still/sparkling)</t>
        </is>
      </c>
      <c r="D1168" s="32">
        <f>'M3 - Functional Beverage'!I432</f>
        <v/>
      </c>
      <c r="E1168" s="33">
        <f>'M3 - Functional Beverage'!J432</f>
        <v/>
      </c>
      <c r="F1168" s="31">
        <f>'M3 - Functional Beverage'!K432</f>
        <v/>
      </c>
      <c r="G1168" s="30">
        <f>'M3 - Functional Beverage'!F432</f>
        <v/>
      </c>
      <c r="H1168" s="31">
        <f>IF(AND(ISNUMBER('M3 - Functional Beverage'!F432),ISNUMBER('M3 - Functional Beverage'!K432)),'M3 - Functional Beverage'!F432-'M3 - Functional Beverage'!K432,"")</f>
        <v/>
      </c>
      <c r="I1168" s="15" t="inlineStr">
        <is>
          <t>S&amp;S availability/depth vary by listing and time - confirm live.</t>
        </is>
      </c>
    </row>
    <row r="1169" ht="26" customHeight="1">
      <c r="A1169" s="15" t="inlineStr">
        <is>
          <t>wildwonder</t>
        </is>
      </c>
      <c r="B1169" s="15" t="inlineStr">
        <is>
          <t>wildwonder Sparkling Prebiotic+Probiotic | Lemon Elderflower | 15-pack 355mL</t>
        </is>
      </c>
      <c r="C1169" s="15" t="inlineStr">
        <is>
          <t>3) Functional beverage (still/sparkling)</t>
        </is>
      </c>
      <c r="D1169" s="32">
        <f>'M3 - Functional Beverage'!I433</f>
        <v/>
      </c>
      <c r="E1169" s="33">
        <f>'M3 - Functional Beverage'!J433</f>
        <v/>
      </c>
      <c r="F1169" s="31">
        <f>'M3 - Functional Beverage'!K433</f>
        <v/>
      </c>
      <c r="G1169" s="30">
        <f>'M3 - Functional Beverage'!F433</f>
        <v/>
      </c>
      <c r="H1169" s="31">
        <f>IF(AND(ISNUMBER('M3 - Functional Beverage'!F433),ISNUMBER('M3 - Functional Beverage'!K433)),'M3 - Functional Beverage'!F433-'M3 - Functional Beverage'!K433,"")</f>
        <v/>
      </c>
      <c r="I1169" s="15" t="inlineStr">
        <is>
          <t>S&amp;S availability/depth vary by listing and time - confirm live.</t>
        </is>
      </c>
    </row>
    <row r="1170" ht="26" customHeight="1">
      <c r="A1170" s="15" t="inlineStr">
        <is>
          <t>wildwonder</t>
        </is>
      </c>
      <c r="B1170" s="15" t="inlineStr">
        <is>
          <t>wildwonder Sparkling Prebiotic+Probiotic | Lemon Elderflower | 18-pack 355mL</t>
        </is>
      </c>
      <c r="C1170" s="15" t="inlineStr">
        <is>
          <t>3) Functional beverage (still/sparkling)</t>
        </is>
      </c>
      <c r="D1170" s="32">
        <f>'M3 - Functional Beverage'!I434</f>
        <v/>
      </c>
      <c r="E1170" s="33">
        <f>'M3 - Functional Beverage'!J434</f>
        <v/>
      </c>
      <c r="F1170" s="31">
        <f>'M3 - Functional Beverage'!K434</f>
        <v/>
      </c>
      <c r="G1170" s="30">
        <f>'M3 - Functional Beverage'!F434</f>
        <v/>
      </c>
      <c r="H1170" s="31">
        <f>IF(AND(ISNUMBER('M3 - Functional Beverage'!F434),ISNUMBER('M3 - Functional Beverage'!K434)),'M3 - Functional Beverage'!F434-'M3 - Functional Beverage'!K434,"")</f>
        <v/>
      </c>
      <c r="I1170" s="15" t="inlineStr">
        <is>
          <t>S&amp;S availability/depth vary by listing and time - confirm live.</t>
        </is>
      </c>
    </row>
    <row r="1171" ht="26" customHeight="1">
      <c r="A1171" s="15" t="inlineStr">
        <is>
          <t>wildwonder</t>
        </is>
      </c>
      <c r="B1171" s="15" t="inlineStr">
        <is>
          <t>wildwonder Sparkling Prebiotic+Probiotic | Lemon Elderflower | 24-pack 355mL</t>
        </is>
      </c>
      <c r="C1171" s="15" t="inlineStr">
        <is>
          <t>3) Functional beverage (still/sparkling)</t>
        </is>
      </c>
      <c r="D1171" s="32">
        <f>'M3 - Functional Beverage'!I435</f>
        <v/>
      </c>
      <c r="E1171" s="33">
        <f>'M3 - Functional Beverage'!J435</f>
        <v/>
      </c>
      <c r="F1171" s="31">
        <f>'M3 - Functional Beverage'!K435</f>
        <v/>
      </c>
      <c r="G1171" s="30">
        <f>'M3 - Functional Beverage'!F435</f>
        <v/>
      </c>
      <c r="H1171" s="31">
        <f>IF(AND(ISNUMBER('M3 - Functional Beverage'!F435),ISNUMBER('M3 - Functional Beverage'!K435)),'M3 - Functional Beverage'!F435-'M3 - Functional Beverage'!K435,"")</f>
        <v/>
      </c>
      <c r="I1171" s="15" t="inlineStr">
        <is>
          <t>S&amp;S availability/depth vary by listing and time - confirm live.</t>
        </is>
      </c>
    </row>
    <row r="1172" ht="26" customHeight="1">
      <c r="A1172" s="15" t="inlineStr">
        <is>
          <t>wildwonder</t>
        </is>
      </c>
      <c r="B1172" s="15" t="inlineStr">
        <is>
          <t>wildwonder Sparkling Prebiotic+Probiotic | Pineapple Mango | single 355mL</t>
        </is>
      </c>
      <c r="C1172" s="15" t="inlineStr">
        <is>
          <t>3) Functional beverage (still/sparkling)</t>
        </is>
      </c>
      <c r="D1172" s="32">
        <f>'M3 - Functional Beverage'!I436</f>
        <v/>
      </c>
      <c r="E1172" s="33">
        <f>'M3 - Functional Beverage'!J436</f>
        <v/>
      </c>
      <c r="F1172" s="31">
        <f>'M3 - Functional Beverage'!K436</f>
        <v/>
      </c>
      <c r="G1172" s="30">
        <f>'M3 - Functional Beverage'!F436</f>
        <v/>
      </c>
      <c r="H1172" s="31">
        <f>IF(AND(ISNUMBER('M3 - Functional Beverage'!F436),ISNUMBER('M3 - Functional Beverage'!K436)),'M3 - Functional Beverage'!F436-'M3 - Functional Beverage'!K436,"")</f>
        <v/>
      </c>
      <c r="I1172" s="15" t="inlineStr">
        <is>
          <t>S&amp;S availability/depth vary by listing and time - confirm live.</t>
        </is>
      </c>
    </row>
    <row r="1173" ht="26" customHeight="1">
      <c r="A1173" s="15" t="inlineStr">
        <is>
          <t>wildwonder</t>
        </is>
      </c>
      <c r="B1173" s="15" t="inlineStr">
        <is>
          <t>wildwonder Sparkling Prebiotic+Probiotic | Pineapple Mango | 8-pack 355mL</t>
        </is>
      </c>
      <c r="C1173" s="15" t="inlineStr">
        <is>
          <t>3) Functional beverage (still/sparkling)</t>
        </is>
      </c>
      <c r="D1173" s="32">
        <f>'M3 - Functional Beverage'!I437</f>
        <v/>
      </c>
      <c r="E1173" s="33">
        <f>'M3 - Functional Beverage'!J437</f>
        <v/>
      </c>
      <c r="F1173" s="31">
        <f>'M3 - Functional Beverage'!K437</f>
        <v/>
      </c>
      <c r="G1173" s="30">
        <f>'M3 - Functional Beverage'!F437</f>
        <v/>
      </c>
      <c r="H1173" s="31">
        <f>IF(AND(ISNUMBER('M3 - Functional Beverage'!F437),ISNUMBER('M3 - Functional Beverage'!K437)),'M3 - Functional Beverage'!F437-'M3 - Functional Beverage'!K437,"")</f>
        <v/>
      </c>
      <c r="I1173" s="15" t="inlineStr">
        <is>
          <t>S&amp;S availability/depth vary by listing and time - confirm live.</t>
        </is>
      </c>
    </row>
    <row r="1174" ht="26" customHeight="1">
      <c r="A1174" s="15" t="inlineStr">
        <is>
          <t>wildwonder</t>
        </is>
      </c>
      <c r="B1174" s="15" t="inlineStr">
        <is>
          <t>wildwonder Sparkling Prebiotic+Probiotic | Pineapple Mango | 12-pack 355mL</t>
        </is>
      </c>
      <c r="C1174" s="15" t="inlineStr">
        <is>
          <t>3) Functional beverage (still/sparkling)</t>
        </is>
      </c>
      <c r="D1174" s="32">
        <f>'M3 - Functional Beverage'!I438</f>
        <v/>
      </c>
      <c r="E1174" s="33">
        <f>'M3 - Functional Beverage'!J438</f>
        <v/>
      </c>
      <c r="F1174" s="31">
        <f>'M3 - Functional Beverage'!K438</f>
        <v/>
      </c>
      <c r="G1174" s="30">
        <f>'M3 - Functional Beverage'!F438</f>
        <v/>
      </c>
      <c r="H1174" s="31">
        <f>IF(AND(ISNUMBER('M3 - Functional Beverage'!F438),ISNUMBER('M3 - Functional Beverage'!K438)),'M3 - Functional Beverage'!F438-'M3 - Functional Beverage'!K438,"")</f>
        <v/>
      </c>
      <c r="I1174" s="15" t="inlineStr">
        <is>
          <t>S&amp;S availability/depth vary by listing and time - confirm live.</t>
        </is>
      </c>
    </row>
    <row r="1175" ht="26" customHeight="1">
      <c r="A1175" s="15" t="inlineStr">
        <is>
          <t>wildwonder</t>
        </is>
      </c>
      <c r="B1175" s="15" t="inlineStr">
        <is>
          <t>wildwonder Sparkling Prebiotic+Probiotic | Pineapple Mango | 15-pack 355mL</t>
        </is>
      </c>
      <c r="C1175" s="15" t="inlineStr">
        <is>
          <t>3) Functional beverage (still/sparkling)</t>
        </is>
      </c>
      <c r="D1175" s="32">
        <f>'M3 - Functional Beverage'!I439</f>
        <v/>
      </c>
      <c r="E1175" s="33">
        <f>'M3 - Functional Beverage'!J439</f>
        <v/>
      </c>
      <c r="F1175" s="31">
        <f>'M3 - Functional Beverage'!K439</f>
        <v/>
      </c>
      <c r="G1175" s="30">
        <f>'M3 - Functional Beverage'!F439</f>
        <v/>
      </c>
      <c r="H1175" s="31">
        <f>IF(AND(ISNUMBER('M3 - Functional Beverage'!F439),ISNUMBER('M3 - Functional Beverage'!K439)),'M3 - Functional Beverage'!F439-'M3 - Functional Beverage'!K439,"")</f>
        <v/>
      </c>
      <c r="I1175" s="15" t="inlineStr">
        <is>
          <t>S&amp;S availability/depth vary by listing and time - confirm live.</t>
        </is>
      </c>
    </row>
    <row r="1176" ht="26" customHeight="1">
      <c r="A1176" s="15" t="inlineStr">
        <is>
          <t>wildwonder</t>
        </is>
      </c>
      <c r="B1176" s="15" t="inlineStr">
        <is>
          <t>wildwonder Sparkling Prebiotic+Probiotic | Pineapple Mango | 18-pack 355mL</t>
        </is>
      </c>
      <c r="C1176" s="15" t="inlineStr">
        <is>
          <t>3) Functional beverage (still/sparkling)</t>
        </is>
      </c>
      <c r="D1176" s="32">
        <f>'M3 - Functional Beverage'!I440</f>
        <v/>
      </c>
      <c r="E1176" s="33">
        <f>'M3 - Functional Beverage'!J440</f>
        <v/>
      </c>
      <c r="F1176" s="31">
        <f>'M3 - Functional Beverage'!K440</f>
        <v/>
      </c>
      <c r="G1176" s="30">
        <f>'M3 - Functional Beverage'!F440</f>
        <v/>
      </c>
      <c r="H1176" s="31">
        <f>IF(AND(ISNUMBER('M3 - Functional Beverage'!F440),ISNUMBER('M3 - Functional Beverage'!K440)),'M3 - Functional Beverage'!F440-'M3 - Functional Beverage'!K440,"")</f>
        <v/>
      </c>
      <c r="I1176" s="15" t="inlineStr">
        <is>
          <t>S&amp;S availability/depth vary by listing and time - confirm live.</t>
        </is>
      </c>
    </row>
    <row r="1177" ht="26" customHeight="1">
      <c r="A1177" s="15" t="inlineStr">
        <is>
          <t>wildwonder</t>
        </is>
      </c>
      <c r="B1177" s="15" t="inlineStr">
        <is>
          <t>wildwonder Sparkling Prebiotic+Probiotic | Pineapple Mango | 24-pack 355mL</t>
        </is>
      </c>
      <c r="C1177" s="15" t="inlineStr">
        <is>
          <t>3) Functional beverage (still/sparkling)</t>
        </is>
      </c>
      <c r="D1177" s="32">
        <f>'M3 - Functional Beverage'!I441</f>
        <v/>
      </c>
      <c r="E1177" s="33">
        <f>'M3 - Functional Beverage'!J441</f>
        <v/>
      </c>
      <c r="F1177" s="31">
        <f>'M3 - Functional Beverage'!K441</f>
        <v/>
      </c>
      <c r="G1177" s="30">
        <f>'M3 - Functional Beverage'!F441</f>
        <v/>
      </c>
      <c r="H1177" s="31">
        <f>IF(AND(ISNUMBER('M3 - Functional Beverage'!F441),ISNUMBER('M3 - Functional Beverage'!K441)),'M3 - Functional Beverage'!F441-'M3 - Functional Beverage'!K441,"")</f>
        <v/>
      </c>
      <c r="I1177" s="15" t="inlineStr">
        <is>
          <t>S&amp;S availability/depth vary by listing and time - confirm live.</t>
        </is>
      </c>
    </row>
    <row r="1178" ht="26" customHeight="1">
      <c r="A1178" s="15" t="inlineStr">
        <is>
          <t>Lemon Perfect</t>
        </is>
      </c>
      <c r="B1178" s="15" t="inlineStr">
        <is>
          <t>Lemon Perfect Cold-Pressed Lemon Water | Just Lemon | single 355mL</t>
        </is>
      </c>
      <c r="C1178" s="15" t="inlineStr">
        <is>
          <t>3) Functional beverage (still/sparkling)</t>
        </is>
      </c>
      <c r="D1178" s="32">
        <f>'M3 - Functional Beverage'!I442</f>
        <v/>
      </c>
      <c r="E1178" s="33">
        <f>'M3 - Functional Beverage'!J442</f>
        <v/>
      </c>
      <c r="F1178" s="31">
        <f>'M3 - Functional Beverage'!K442</f>
        <v/>
      </c>
      <c r="G1178" s="30">
        <f>'M3 - Functional Beverage'!F442</f>
        <v/>
      </c>
      <c r="H1178" s="31">
        <f>IF(AND(ISNUMBER('M3 - Functional Beverage'!F442),ISNUMBER('M3 - Functional Beverage'!K442)),'M3 - Functional Beverage'!F442-'M3 - Functional Beverage'!K442,"")</f>
        <v/>
      </c>
      <c r="I1178" s="15" t="inlineStr">
        <is>
          <t>S&amp;S availability/depth vary by listing and time - confirm live.</t>
        </is>
      </c>
    </row>
    <row r="1179" ht="26" customHeight="1">
      <c r="A1179" s="15" t="inlineStr">
        <is>
          <t>Lemon Perfect</t>
        </is>
      </c>
      <c r="B1179" s="15" t="inlineStr">
        <is>
          <t>Lemon Perfect Cold-Pressed Lemon Water | Just Lemon | 8-pack 355mL</t>
        </is>
      </c>
      <c r="C1179" s="15" t="inlineStr">
        <is>
          <t>3) Functional beverage (still/sparkling)</t>
        </is>
      </c>
      <c r="D1179" s="32">
        <f>'M3 - Functional Beverage'!I443</f>
        <v/>
      </c>
      <c r="E1179" s="33">
        <f>'M3 - Functional Beverage'!J443</f>
        <v/>
      </c>
      <c r="F1179" s="31">
        <f>'M3 - Functional Beverage'!K443</f>
        <v/>
      </c>
      <c r="G1179" s="30">
        <f>'M3 - Functional Beverage'!F443</f>
        <v/>
      </c>
      <c r="H1179" s="31">
        <f>IF(AND(ISNUMBER('M3 - Functional Beverage'!F443),ISNUMBER('M3 - Functional Beverage'!K443)),'M3 - Functional Beverage'!F443-'M3 - Functional Beverage'!K443,"")</f>
        <v/>
      </c>
      <c r="I1179" s="15" t="inlineStr">
        <is>
          <t>S&amp;S availability/depth vary by listing and time - confirm live.</t>
        </is>
      </c>
    </row>
    <row r="1180" ht="26" customHeight="1">
      <c r="A1180" s="15" t="inlineStr">
        <is>
          <t>Lemon Perfect</t>
        </is>
      </c>
      <c r="B1180" s="15" t="inlineStr">
        <is>
          <t>Lemon Perfect Cold-Pressed Lemon Water | Just Lemon | 12-pack 355mL</t>
        </is>
      </c>
      <c r="C1180" s="15" t="inlineStr">
        <is>
          <t>3) Functional beverage (still/sparkling)</t>
        </is>
      </c>
      <c r="D1180" s="32">
        <f>'M3 - Functional Beverage'!I444</f>
        <v/>
      </c>
      <c r="E1180" s="33">
        <f>'M3 - Functional Beverage'!J444</f>
        <v/>
      </c>
      <c r="F1180" s="31">
        <f>'M3 - Functional Beverage'!K444</f>
        <v/>
      </c>
      <c r="G1180" s="30">
        <f>'M3 - Functional Beverage'!F444</f>
        <v/>
      </c>
      <c r="H1180" s="31">
        <f>IF(AND(ISNUMBER('M3 - Functional Beverage'!F444),ISNUMBER('M3 - Functional Beverage'!K444)),'M3 - Functional Beverage'!F444-'M3 - Functional Beverage'!K444,"")</f>
        <v/>
      </c>
      <c r="I1180" s="15" t="inlineStr">
        <is>
          <t>S&amp;S availability/depth vary by listing and time - confirm live.</t>
        </is>
      </c>
    </row>
    <row r="1181" ht="26" customHeight="1">
      <c r="A1181" s="15" t="inlineStr">
        <is>
          <t>Lemon Perfect</t>
        </is>
      </c>
      <c r="B1181" s="15" t="inlineStr">
        <is>
          <t>Lemon Perfect Cold-Pressed Lemon Water | Just Lemon | 15-pack 355mL</t>
        </is>
      </c>
      <c r="C1181" s="15" t="inlineStr">
        <is>
          <t>3) Functional beverage (still/sparkling)</t>
        </is>
      </c>
      <c r="D1181" s="32">
        <f>'M3 - Functional Beverage'!I445</f>
        <v/>
      </c>
      <c r="E1181" s="33">
        <f>'M3 - Functional Beverage'!J445</f>
        <v/>
      </c>
      <c r="F1181" s="31">
        <f>'M3 - Functional Beverage'!K445</f>
        <v/>
      </c>
      <c r="G1181" s="30">
        <f>'M3 - Functional Beverage'!F445</f>
        <v/>
      </c>
      <c r="H1181" s="31">
        <f>IF(AND(ISNUMBER('M3 - Functional Beverage'!F445),ISNUMBER('M3 - Functional Beverage'!K445)),'M3 - Functional Beverage'!F445-'M3 - Functional Beverage'!K445,"")</f>
        <v/>
      </c>
      <c r="I1181" s="15" t="inlineStr">
        <is>
          <t>S&amp;S availability/depth vary by listing and time - confirm live.</t>
        </is>
      </c>
    </row>
    <row r="1182" ht="26" customHeight="1">
      <c r="A1182" s="15" t="inlineStr">
        <is>
          <t>Lemon Perfect</t>
        </is>
      </c>
      <c r="B1182" s="15" t="inlineStr">
        <is>
          <t>Lemon Perfect Cold-Pressed Lemon Water | Just Lemon | 18-pack 355mL</t>
        </is>
      </c>
      <c r="C1182" s="15" t="inlineStr">
        <is>
          <t>3) Functional beverage (still/sparkling)</t>
        </is>
      </c>
      <c r="D1182" s="32">
        <f>'M3 - Functional Beverage'!I446</f>
        <v/>
      </c>
      <c r="E1182" s="33">
        <f>'M3 - Functional Beverage'!J446</f>
        <v/>
      </c>
      <c r="F1182" s="31">
        <f>'M3 - Functional Beverage'!K446</f>
        <v/>
      </c>
      <c r="G1182" s="30">
        <f>'M3 - Functional Beverage'!F446</f>
        <v/>
      </c>
      <c r="H1182" s="31">
        <f>IF(AND(ISNUMBER('M3 - Functional Beverage'!F446),ISNUMBER('M3 - Functional Beverage'!K446)),'M3 - Functional Beverage'!F446-'M3 - Functional Beverage'!K446,"")</f>
        <v/>
      </c>
      <c r="I1182" s="15" t="inlineStr">
        <is>
          <t>S&amp;S availability/depth vary by listing and time - confirm live.</t>
        </is>
      </c>
    </row>
    <row r="1183" ht="26" customHeight="1">
      <c r="A1183" s="15" t="inlineStr">
        <is>
          <t>Lemon Perfect</t>
        </is>
      </c>
      <c r="B1183" s="15" t="inlineStr">
        <is>
          <t>Lemon Perfect Cold-Pressed Lemon Water | Just Lemon | 24-pack 355mL</t>
        </is>
      </c>
      <c r="C1183" s="15" t="inlineStr">
        <is>
          <t>3) Functional beverage (still/sparkling)</t>
        </is>
      </c>
      <c r="D1183" s="32">
        <f>'M3 - Functional Beverage'!I447</f>
        <v/>
      </c>
      <c r="E1183" s="33">
        <f>'M3 - Functional Beverage'!J447</f>
        <v/>
      </c>
      <c r="F1183" s="31">
        <f>'M3 - Functional Beverage'!K447</f>
        <v/>
      </c>
      <c r="G1183" s="30">
        <f>'M3 - Functional Beverage'!F447</f>
        <v/>
      </c>
      <c r="H1183" s="31">
        <f>IF(AND(ISNUMBER('M3 - Functional Beverage'!F447),ISNUMBER('M3 - Functional Beverage'!K447)),'M3 - Functional Beverage'!F447-'M3 - Functional Beverage'!K447,"")</f>
        <v/>
      </c>
      <c r="I1183" s="15" t="inlineStr">
        <is>
          <t>S&amp;S availability/depth vary by listing and time - confirm live.</t>
        </is>
      </c>
    </row>
    <row r="1184" ht="26" customHeight="1">
      <c r="A1184" s="15" t="inlineStr">
        <is>
          <t>Lemon Perfect</t>
        </is>
      </c>
      <c r="B1184" s="15" t="inlineStr">
        <is>
          <t>Lemon Perfect Cold-Pressed Lemon Water | Peach Raspberry | single 355mL</t>
        </is>
      </c>
      <c r="C1184" s="15" t="inlineStr">
        <is>
          <t>3) Functional beverage (still/sparkling)</t>
        </is>
      </c>
      <c r="D1184" s="32">
        <f>'M3 - Functional Beverage'!I448</f>
        <v/>
      </c>
      <c r="E1184" s="33">
        <f>'M3 - Functional Beverage'!J448</f>
        <v/>
      </c>
      <c r="F1184" s="31">
        <f>'M3 - Functional Beverage'!K448</f>
        <v/>
      </c>
      <c r="G1184" s="30">
        <f>'M3 - Functional Beverage'!F448</f>
        <v/>
      </c>
      <c r="H1184" s="31">
        <f>IF(AND(ISNUMBER('M3 - Functional Beverage'!F448),ISNUMBER('M3 - Functional Beverage'!K448)),'M3 - Functional Beverage'!F448-'M3 - Functional Beverage'!K448,"")</f>
        <v/>
      </c>
      <c r="I1184" s="15" t="inlineStr">
        <is>
          <t>S&amp;S availability/depth vary by listing and time - confirm live.</t>
        </is>
      </c>
    </row>
    <row r="1185" ht="26" customHeight="1">
      <c r="A1185" s="15" t="inlineStr">
        <is>
          <t>Lemon Perfect</t>
        </is>
      </c>
      <c r="B1185" s="15" t="inlineStr">
        <is>
          <t>Lemon Perfect Cold-Pressed Lemon Water | Peach Raspberry | 8-pack 355mL</t>
        </is>
      </c>
      <c r="C1185" s="15" t="inlineStr">
        <is>
          <t>3) Functional beverage (still/sparkling)</t>
        </is>
      </c>
      <c r="D1185" s="32">
        <f>'M3 - Functional Beverage'!I449</f>
        <v/>
      </c>
      <c r="E1185" s="33">
        <f>'M3 - Functional Beverage'!J449</f>
        <v/>
      </c>
      <c r="F1185" s="31">
        <f>'M3 - Functional Beverage'!K449</f>
        <v/>
      </c>
      <c r="G1185" s="30">
        <f>'M3 - Functional Beverage'!F449</f>
        <v/>
      </c>
      <c r="H1185" s="31">
        <f>IF(AND(ISNUMBER('M3 - Functional Beverage'!F449),ISNUMBER('M3 - Functional Beverage'!K449)),'M3 - Functional Beverage'!F449-'M3 - Functional Beverage'!K449,"")</f>
        <v/>
      </c>
      <c r="I1185" s="15" t="inlineStr">
        <is>
          <t>S&amp;S availability/depth vary by listing and time - confirm live.</t>
        </is>
      </c>
    </row>
    <row r="1186" ht="26" customHeight="1">
      <c r="A1186" s="15" t="inlineStr">
        <is>
          <t>Lemon Perfect</t>
        </is>
      </c>
      <c r="B1186" s="15" t="inlineStr">
        <is>
          <t>Lemon Perfect Cold-Pressed Lemon Water | Peach Raspberry | 12-pack 355mL</t>
        </is>
      </c>
      <c r="C1186" s="15" t="inlineStr">
        <is>
          <t>3) Functional beverage (still/sparkling)</t>
        </is>
      </c>
      <c r="D1186" s="32">
        <f>'M3 - Functional Beverage'!I450</f>
        <v/>
      </c>
      <c r="E1186" s="33">
        <f>'M3 - Functional Beverage'!J450</f>
        <v/>
      </c>
      <c r="F1186" s="31">
        <f>'M3 - Functional Beverage'!K450</f>
        <v/>
      </c>
      <c r="G1186" s="30">
        <f>'M3 - Functional Beverage'!F450</f>
        <v/>
      </c>
      <c r="H1186" s="31">
        <f>IF(AND(ISNUMBER('M3 - Functional Beverage'!F450),ISNUMBER('M3 - Functional Beverage'!K450)),'M3 - Functional Beverage'!F450-'M3 - Functional Beverage'!K450,"")</f>
        <v/>
      </c>
      <c r="I1186" s="15" t="inlineStr">
        <is>
          <t>S&amp;S availability/depth vary by listing and time - confirm live.</t>
        </is>
      </c>
    </row>
    <row r="1187" ht="26" customHeight="1">
      <c r="A1187" s="15" t="inlineStr">
        <is>
          <t>Lemon Perfect</t>
        </is>
      </c>
      <c r="B1187" s="15" t="inlineStr">
        <is>
          <t>Lemon Perfect Cold-Pressed Lemon Water | Peach Raspberry | 15-pack 355mL</t>
        </is>
      </c>
      <c r="C1187" s="15" t="inlineStr">
        <is>
          <t>3) Functional beverage (still/sparkling)</t>
        </is>
      </c>
      <c r="D1187" s="32">
        <f>'M3 - Functional Beverage'!I451</f>
        <v/>
      </c>
      <c r="E1187" s="33">
        <f>'M3 - Functional Beverage'!J451</f>
        <v/>
      </c>
      <c r="F1187" s="31">
        <f>'M3 - Functional Beverage'!K451</f>
        <v/>
      </c>
      <c r="G1187" s="30">
        <f>'M3 - Functional Beverage'!F451</f>
        <v/>
      </c>
      <c r="H1187" s="31">
        <f>IF(AND(ISNUMBER('M3 - Functional Beverage'!F451),ISNUMBER('M3 - Functional Beverage'!K451)),'M3 - Functional Beverage'!F451-'M3 - Functional Beverage'!K451,"")</f>
        <v/>
      </c>
      <c r="I1187" s="15" t="inlineStr">
        <is>
          <t>S&amp;S availability/depth vary by listing and time - confirm live.</t>
        </is>
      </c>
    </row>
    <row r="1188" ht="26" customHeight="1">
      <c r="A1188" s="15" t="inlineStr">
        <is>
          <t>Lemon Perfect</t>
        </is>
      </c>
      <c r="B1188" s="15" t="inlineStr">
        <is>
          <t>Lemon Perfect Cold-Pressed Lemon Water | Peach Raspberry | 18-pack 355mL</t>
        </is>
      </c>
      <c r="C1188" s="15" t="inlineStr">
        <is>
          <t>3) Functional beverage (still/sparkling)</t>
        </is>
      </c>
      <c r="D1188" s="32">
        <f>'M3 - Functional Beverage'!I452</f>
        <v/>
      </c>
      <c r="E1188" s="33">
        <f>'M3 - Functional Beverage'!J452</f>
        <v/>
      </c>
      <c r="F1188" s="31">
        <f>'M3 - Functional Beverage'!K452</f>
        <v/>
      </c>
      <c r="G1188" s="30">
        <f>'M3 - Functional Beverage'!F452</f>
        <v/>
      </c>
      <c r="H1188" s="31">
        <f>IF(AND(ISNUMBER('M3 - Functional Beverage'!F452),ISNUMBER('M3 - Functional Beverage'!K452)),'M3 - Functional Beverage'!F452-'M3 - Functional Beverage'!K452,"")</f>
        <v/>
      </c>
      <c r="I1188" s="15" t="inlineStr">
        <is>
          <t>S&amp;S availability/depth vary by listing and time - confirm live.</t>
        </is>
      </c>
    </row>
    <row r="1189" ht="26" customHeight="1">
      <c r="A1189" s="15" t="inlineStr">
        <is>
          <t>Lemon Perfect</t>
        </is>
      </c>
      <c r="B1189" s="15" t="inlineStr">
        <is>
          <t>Lemon Perfect Cold-Pressed Lemon Water | Peach Raspberry | 24-pack 355mL</t>
        </is>
      </c>
      <c r="C1189" s="15" t="inlineStr">
        <is>
          <t>3) Functional beverage (still/sparkling)</t>
        </is>
      </c>
      <c r="D1189" s="32">
        <f>'M3 - Functional Beverage'!I453</f>
        <v/>
      </c>
      <c r="E1189" s="33">
        <f>'M3 - Functional Beverage'!J453</f>
        <v/>
      </c>
      <c r="F1189" s="31">
        <f>'M3 - Functional Beverage'!K453</f>
        <v/>
      </c>
      <c r="G1189" s="30">
        <f>'M3 - Functional Beverage'!F453</f>
        <v/>
      </c>
      <c r="H1189" s="31">
        <f>IF(AND(ISNUMBER('M3 - Functional Beverage'!F453),ISNUMBER('M3 - Functional Beverage'!K453)),'M3 - Functional Beverage'!F453-'M3 - Functional Beverage'!K453,"")</f>
        <v/>
      </c>
      <c r="I1189" s="15" t="inlineStr">
        <is>
          <t>S&amp;S availability/depth vary by listing and time - confirm live.</t>
        </is>
      </c>
    </row>
    <row r="1190" ht="26" customHeight="1">
      <c r="A1190" s="15" t="inlineStr">
        <is>
          <t>Lemon Perfect</t>
        </is>
      </c>
      <c r="B1190" s="15" t="inlineStr">
        <is>
          <t>Lemon Perfect Cold-Pressed Lemon Water | Dragon Fruit Mango | single 355mL</t>
        </is>
      </c>
      <c r="C1190" s="15" t="inlineStr">
        <is>
          <t>3) Functional beverage (still/sparkling)</t>
        </is>
      </c>
      <c r="D1190" s="32">
        <f>'M3 - Functional Beverage'!I454</f>
        <v/>
      </c>
      <c r="E1190" s="33">
        <f>'M3 - Functional Beverage'!J454</f>
        <v/>
      </c>
      <c r="F1190" s="31">
        <f>'M3 - Functional Beverage'!K454</f>
        <v/>
      </c>
      <c r="G1190" s="30">
        <f>'M3 - Functional Beverage'!F454</f>
        <v/>
      </c>
      <c r="H1190" s="31">
        <f>IF(AND(ISNUMBER('M3 - Functional Beverage'!F454),ISNUMBER('M3 - Functional Beverage'!K454)),'M3 - Functional Beverage'!F454-'M3 - Functional Beverage'!K454,"")</f>
        <v/>
      </c>
      <c r="I1190" s="15" t="inlineStr">
        <is>
          <t>S&amp;S availability/depth vary by listing and time - confirm live.</t>
        </is>
      </c>
    </row>
    <row r="1191" ht="26" customHeight="1">
      <c r="A1191" s="15" t="inlineStr">
        <is>
          <t>Lemon Perfect</t>
        </is>
      </c>
      <c r="B1191" s="15" t="inlineStr">
        <is>
          <t>Lemon Perfect Cold-Pressed Lemon Water | Dragon Fruit Mango | 8-pack 355mL</t>
        </is>
      </c>
      <c r="C1191" s="15" t="inlineStr">
        <is>
          <t>3) Functional beverage (still/sparkling)</t>
        </is>
      </c>
      <c r="D1191" s="32">
        <f>'M3 - Functional Beverage'!I455</f>
        <v/>
      </c>
      <c r="E1191" s="33">
        <f>'M3 - Functional Beverage'!J455</f>
        <v/>
      </c>
      <c r="F1191" s="31">
        <f>'M3 - Functional Beverage'!K455</f>
        <v/>
      </c>
      <c r="G1191" s="30">
        <f>'M3 - Functional Beverage'!F455</f>
        <v/>
      </c>
      <c r="H1191" s="31">
        <f>IF(AND(ISNUMBER('M3 - Functional Beverage'!F455),ISNUMBER('M3 - Functional Beverage'!K455)),'M3 - Functional Beverage'!F455-'M3 - Functional Beverage'!K455,"")</f>
        <v/>
      </c>
      <c r="I1191" s="15" t="inlineStr">
        <is>
          <t>S&amp;S availability/depth vary by listing and time - confirm live.</t>
        </is>
      </c>
    </row>
    <row r="1192" ht="26" customHeight="1">
      <c r="A1192" s="15" t="inlineStr">
        <is>
          <t>Lemon Perfect</t>
        </is>
      </c>
      <c r="B1192" s="15" t="inlineStr">
        <is>
          <t>Lemon Perfect Cold-Pressed Lemon Water | Dragon Fruit Mango | 12-pack 355mL</t>
        </is>
      </c>
      <c r="C1192" s="15" t="inlineStr">
        <is>
          <t>3) Functional beverage (still/sparkling)</t>
        </is>
      </c>
      <c r="D1192" s="32">
        <f>'M3 - Functional Beverage'!I456</f>
        <v/>
      </c>
      <c r="E1192" s="33">
        <f>'M3 - Functional Beverage'!J456</f>
        <v/>
      </c>
      <c r="F1192" s="31">
        <f>'M3 - Functional Beverage'!K456</f>
        <v/>
      </c>
      <c r="G1192" s="30">
        <f>'M3 - Functional Beverage'!F456</f>
        <v/>
      </c>
      <c r="H1192" s="31">
        <f>IF(AND(ISNUMBER('M3 - Functional Beverage'!F456),ISNUMBER('M3 - Functional Beverage'!K456)),'M3 - Functional Beverage'!F456-'M3 - Functional Beverage'!K456,"")</f>
        <v/>
      </c>
      <c r="I1192" s="15" t="inlineStr">
        <is>
          <t>S&amp;S availability/depth vary by listing and time - confirm live.</t>
        </is>
      </c>
    </row>
    <row r="1193" ht="26" customHeight="1">
      <c r="A1193" s="15" t="inlineStr">
        <is>
          <t>Lemon Perfect</t>
        </is>
      </c>
      <c r="B1193" s="15" t="inlineStr">
        <is>
          <t>Lemon Perfect Cold-Pressed Lemon Water | Dragon Fruit Mango | 15-pack 355mL</t>
        </is>
      </c>
      <c r="C1193" s="15" t="inlineStr">
        <is>
          <t>3) Functional beverage (still/sparkling)</t>
        </is>
      </c>
      <c r="D1193" s="32">
        <f>'M3 - Functional Beverage'!I457</f>
        <v/>
      </c>
      <c r="E1193" s="33">
        <f>'M3 - Functional Beverage'!J457</f>
        <v/>
      </c>
      <c r="F1193" s="31">
        <f>'M3 - Functional Beverage'!K457</f>
        <v/>
      </c>
      <c r="G1193" s="30">
        <f>'M3 - Functional Beverage'!F457</f>
        <v/>
      </c>
      <c r="H1193" s="31">
        <f>IF(AND(ISNUMBER('M3 - Functional Beverage'!F457),ISNUMBER('M3 - Functional Beverage'!K457)),'M3 - Functional Beverage'!F457-'M3 - Functional Beverage'!K457,"")</f>
        <v/>
      </c>
      <c r="I1193" s="15" t="inlineStr">
        <is>
          <t>S&amp;S availability/depth vary by listing and time - confirm live.</t>
        </is>
      </c>
    </row>
    <row r="1194" ht="26" customHeight="1">
      <c r="A1194" s="15" t="inlineStr">
        <is>
          <t>Lemon Perfect</t>
        </is>
      </c>
      <c r="B1194" s="15" t="inlineStr">
        <is>
          <t>Lemon Perfect Cold-Pressed Lemon Water | Dragon Fruit Mango | 18-pack 355mL</t>
        </is>
      </c>
      <c r="C1194" s="15" t="inlineStr">
        <is>
          <t>3) Functional beverage (still/sparkling)</t>
        </is>
      </c>
      <c r="D1194" s="32">
        <f>'M3 - Functional Beverage'!I458</f>
        <v/>
      </c>
      <c r="E1194" s="33">
        <f>'M3 - Functional Beverage'!J458</f>
        <v/>
      </c>
      <c r="F1194" s="31">
        <f>'M3 - Functional Beverage'!K458</f>
        <v/>
      </c>
      <c r="G1194" s="30">
        <f>'M3 - Functional Beverage'!F458</f>
        <v/>
      </c>
      <c r="H1194" s="31">
        <f>IF(AND(ISNUMBER('M3 - Functional Beverage'!F458),ISNUMBER('M3 - Functional Beverage'!K458)),'M3 - Functional Beverage'!F458-'M3 - Functional Beverage'!K458,"")</f>
        <v/>
      </c>
      <c r="I1194" s="15" t="inlineStr">
        <is>
          <t>S&amp;S availability/depth vary by listing and time - confirm live.</t>
        </is>
      </c>
    </row>
    <row r="1195" ht="26" customHeight="1">
      <c r="A1195" s="15" t="inlineStr">
        <is>
          <t>Lemon Perfect</t>
        </is>
      </c>
      <c r="B1195" s="15" t="inlineStr">
        <is>
          <t>Lemon Perfect Cold-Pressed Lemon Water | Dragon Fruit Mango | 24-pack 355mL</t>
        </is>
      </c>
      <c r="C1195" s="15" t="inlineStr">
        <is>
          <t>3) Functional beverage (still/sparkling)</t>
        </is>
      </c>
      <c r="D1195" s="32">
        <f>'M3 - Functional Beverage'!I459</f>
        <v/>
      </c>
      <c r="E1195" s="33">
        <f>'M3 - Functional Beverage'!J459</f>
        <v/>
      </c>
      <c r="F1195" s="31">
        <f>'M3 - Functional Beverage'!K459</f>
        <v/>
      </c>
      <c r="G1195" s="30">
        <f>'M3 - Functional Beverage'!F459</f>
        <v/>
      </c>
      <c r="H1195" s="31">
        <f>IF(AND(ISNUMBER('M3 - Functional Beverage'!F459),ISNUMBER('M3 - Functional Beverage'!K459)),'M3 - Functional Beverage'!F459-'M3 - Functional Beverage'!K459,"")</f>
        <v/>
      </c>
      <c r="I1195" s="15" t="inlineStr">
        <is>
          <t>S&amp;S availability/depth vary by listing and time - confirm live.</t>
        </is>
      </c>
    </row>
    <row r="1196" ht="26" customHeight="1">
      <c r="A1196" s="15" t="inlineStr">
        <is>
          <t>Lemon Perfect</t>
        </is>
      </c>
      <c r="B1196" s="15" t="inlineStr">
        <is>
          <t>Lemon Perfect Cold-Pressed Lemon Water | Blueberry Acai | single 355mL</t>
        </is>
      </c>
      <c r="C1196" s="15" t="inlineStr">
        <is>
          <t>3) Functional beverage (still/sparkling)</t>
        </is>
      </c>
      <c r="D1196" s="32">
        <f>'M3 - Functional Beverage'!I460</f>
        <v/>
      </c>
      <c r="E1196" s="33">
        <f>'M3 - Functional Beverage'!J460</f>
        <v/>
      </c>
      <c r="F1196" s="31">
        <f>'M3 - Functional Beverage'!K460</f>
        <v/>
      </c>
      <c r="G1196" s="30">
        <f>'M3 - Functional Beverage'!F460</f>
        <v/>
      </c>
      <c r="H1196" s="31">
        <f>IF(AND(ISNUMBER('M3 - Functional Beverage'!F460),ISNUMBER('M3 - Functional Beverage'!K460)),'M3 - Functional Beverage'!F460-'M3 - Functional Beverage'!K460,"")</f>
        <v/>
      </c>
      <c r="I1196" s="15" t="inlineStr">
        <is>
          <t>S&amp;S availability/depth vary by listing and time - confirm live.</t>
        </is>
      </c>
    </row>
    <row r="1197" ht="26" customHeight="1">
      <c r="A1197" s="15" t="inlineStr">
        <is>
          <t>Lemon Perfect</t>
        </is>
      </c>
      <c r="B1197" s="15" t="inlineStr">
        <is>
          <t>Lemon Perfect Cold-Pressed Lemon Water | Blueberry Acai | 8-pack 355mL</t>
        </is>
      </c>
      <c r="C1197" s="15" t="inlineStr">
        <is>
          <t>3) Functional beverage (still/sparkling)</t>
        </is>
      </c>
      <c r="D1197" s="32">
        <f>'M3 - Functional Beverage'!I461</f>
        <v/>
      </c>
      <c r="E1197" s="33">
        <f>'M3 - Functional Beverage'!J461</f>
        <v/>
      </c>
      <c r="F1197" s="31">
        <f>'M3 - Functional Beverage'!K461</f>
        <v/>
      </c>
      <c r="G1197" s="30">
        <f>'M3 - Functional Beverage'!F461</f>
        <v/>
      </c>
      <c r="H1197" s="31">
        <f>IF(AND(ISNUMBER('M3 - Functional Beverage'!F461),ISNUMBER('M3 - Functional Beverage'!K461)),'M3 - Functional Beverage'!F461-'M3 - Functional Beverage'!K461,"")</f>
        <v/>
      </c>
      <c r="I1197" s="15" t="inlineStr">
        <is>
          <t>S&amp;S availability/depth vary by listing and time - confirm live.</t>
        </is>
      </c>
    </row>
    <row r="1198" ht="26" customHeight="1">
      <c r="A1198" s="15" t="inlineStr">
        <is>
          <t>Lemon Perfect</t>
        </is>
      </c>
      <c r="B1198" s="15" t="inlineStr">
        <is>
          <t>Lemon Perfect Cold-Pressed Lemon Water | Blueberry Acai | 12-pack 355mL</t>
        </is>
      </c>
      <c r="C1198" s="15" t="inlineStr">
        <is>
          <t>3) Functional beverage (still/sparkling)</t>
        </is>
      </c>
      <c r="D1198" s="32">
        <f>'M3 - Functional Beverage'!I462</f>
        <v/>
      </c>
      <c r="E1198" s="33">
        <f>'M3 - Functional Beverage'!J462</f>
        <v/>
      </c>
      <c r="F1198" s="31">
        <f>'M3 - Functional Beverage'!K462</f>
        <v/>
      </c>
      <c r="G1198" s="30">
        <f>'M3 - Functional Beverage'!F462</f>
        <v/>
      </c>
      <c r="H1198" s="31">
        <f>IF(AND(ISNUMBER('M3 - Functional Beverage'!F462),ISNUMBER('M3 - Functional Beverage'!K462)),'M3 - Functional Beverage'!F462-'M3 - Functional Beverage'!K462,"")</f>
        <v/>
      </c>
      <c r="I1198" s="15" t="inlineStr">
        <is>
          <t>S&amp;S availability/depth vary by listing and time - confirm live.</t>
        </is>
      </c>
    </row>
    <row r="1199" ht="26" customHeight="1">
      <c r="A1199" s="15" t="inlineStr">
        <is>
          <t>Lemon Perfect</t>
        </is>
      </c>
      <c r="B1199" s="15" t="inlineStr">
        <is>
          <t>Lemon Perfect Cold-Pressed Lemon Water | Blueberry Acai | 15-pack 355mL</t>
        </is>
      </c>
      <c r="C1199" s="15" t="inlineStr">
        <is>
          <t>3) Functional beverage (still/sparkling)</t>
        </is>
      </c>
      <c r="D1199" s="32">
        <f>'M3 - Functional Beverage'!I463</f>
        <v/>
      </c>
      <c r="E1199" s="33">
        <f>'M3 - Functional Beverage'!J463</f>
        <v/>
      </c>
      <c r="F1199" s="31">
        <f>'M3 - Functional Beverage'!K463</f>
        <v/>
      </c>
      <c r="G1199" s="30">
        <f>'M3 - Functional Beverage'!F463</f>
        <v/>
      </c>
      <c r="H1199" s="31">
        <f>IF(AND(ISNUMBER('M3 - Functional Beverage'!F463),ISNUMBER('M3 - Functional Beverage'!K463)),'M3 - Functional Beverage'!F463-'M3 - Functional Beverage'!K463,"")</f>
        <v/>
      </c>
      <c r="I1199" s="15" t="inlineStr">
        <is>
          <t>S&amp;S availability/depth vary by listing and time - confirm live.</t>
        </is>
      </c>
    </row>
    <row r="1200" ht="26" customHeight="1">
      <c r="A1200" s="15" t="inlineStr">
        <is>
          <t>Lemon Perfect</t>
        </is>
      </c>
      <c r="B1200" s="15" t="inlineStr">
        <is>
          <t>Lemon Perfect Cold-Pressed Lemon Water | Blueberry Acai | 18-pack 355mL</t>
        </is>
      </c>
      <c r="C1200" s="15" t="inlineStr">
        <is>
          <t>3) Functional beverage (still/sparkling)</t>
        </is>
      </c>
      <c r="D1200" s="32">
        <f>'M3 - Functional Beverage'!I464</f>
        <v/>
      </c>
      <c r="E1200" s="33">
        <f>'M3 - Functional Beverage'!J464</f>
        <v/>
      </c>
      <c r="F1200" s="31">
        <f>'M3 - Functional Beverage'!K464</f>
        <v/>
      </c>
      <c r="G1200" s="30">
        <f>'M3 - Functional Beverage'!F464</f>
        <v/>
      </c>
      <c r="H1200" s="31">
        <f>IF(AND(ISNUMBER('M3 - Functional Beverage'!F464),ISNUMBER('M3 - Functional Beverage'!K464)),'M3 - Functional Beverage'!F464-'M3 - Functional Beverage'!K464,"")</f>
        <v/>
      </c>
      <c r="I1200" s="15" t="inlineStr">
        <is>
          <t>S&amp;S availability/depth vary by listing and time - confirm live.</t>
        </is>
      </c>
    </row>
    <row r="1201" ht="26" customHeight="1">
      <c r="A1201" s="15" t="inlineStr">
        <is>
          <t>Lemon Perfect</t>
        </is>
      </c>
      <c r="B1201" s="15" t="inlineStr">
        <is>
          <t>Lemon Perfect Cold-Pressed Lemon Water | Blueberry Acai | 24-pack 355mL</t>
        </is>
      </c>
      <c r="C1201" s="15" t="inlineStr">
        <is>
          <t>3) Functional beverage (still/sparkling)</t>
        </is>
      </c>
      <c r="D1201" s="32">
        <f>'M3 - Functional Beverage'!I465</f>
        <v/>
      </c>
      <c r="E1201" s="33">
        <f>'M3 - Functional Beverage'!J465</f>
        <v/>
      </c>
      <c r="F1201" s="31">
        <f>'M3 - Functional Beverage'!K465</f>
        <v/>
      </c>
      <c r="G1201" s="30">
        <f>'M3 - Functional Beverage'!F465</f>
        <v/>
      </c>
      <c r="H1201" s="31">
        <f>IF(AND(ISNUMBER('M3 - Functional Beverage'!F465),ISNUMBER('M3 - Functional Beverage'!K465)),'M3 - Functional Beverage'!F465-'M3 - Functional Beverage'!K465,"")</f>
        <v/>
      </c>
      <c r="I1201" s="15" t="inlineStr">
        <is>
          <t>S&amp;S availability/depth vary by listing and time - confirm live.</t>
        </is>
      </c>
    </row>
    <row r="1202" ht="26" customHeight="1">
      <c r="A1202" s="15" t="inlineStr">
        <is>
          <t>Lemon Perfect</t>
        </is>
      </c>
      <c r="B1202" s="15" t="inlineStr">
        <is>
          <t>Lemon Perfect Cold-Pressed Lemon Water | Strawberry Passionfruit | single 355mL</t>
        </is>
      </c>
      <c r="C1202" s="15" t="inlineStr">
        <is>
          <t>3) Functional beverage (still/sparkling)</t>
        </is>
      </c>
      <c r="D1202" s="32">
        <f>'M3 - Functional Beverage'!I466</f>
        <v/>
      </c>
      <c r="E1202" s="33">
        <f>'M3 - Functional Beverage'!J466</f>
        <v/>
      </c>
      <c r="F1202" s="31">
        <f>'M3 - Functional Beverage'!K466</f>
        <v/>
      </c>
      <c r="G1202" s="30">
        <f>'M3 - Functional Beverage'!F466</f>
        <v/>
      </c>
      <c r="H1202" s="31">
        <f>IF(AND(ISNUMBER('M3 - Functional Beverage'!F466),ISNUMBER('M3 - Functional Beverage'!K466)),'M3 - Functional Beverage'!F466-'M3 - Functional Beverage'!K466,"")</f>
        <v/>
      </c>
      <c r="I1202" s="15" t="inlineStr">
        <is>
          <t>S&amp;S availability/depth vary by listing and time - confirm live.</t>
        </is>
      </c>
    </row>
    <row r="1203" ht="26" customHeight="1">
      <c r="A1203" s="15" t="inlineStr">
        <is>
          <t>Lemon Perfect</t>
        </is>
      </c>
      <c r="B1203" s="15" t="inlineStr">
        <is>
          <t>Lemon Perfect Cold-Pressed Lemon Water | Strawberry Passionfruit | 8-pack 355mL</t>
        </is>
      </c>
      <c r="C1203" s="15" t="inlineStr">
        <is>
          <t>3) Functional beverage (still/sparkling)</t>
        </is>
      </c>
      <c r="D1203" s="32">
        <f>'M3 - Functional Beverage'!I467</f>
        <v/>
      </c>
      <c r="E1203" s="33">
        <f>'M3 - Functional Beverage'!J467</f>
        <v/>
      </c>
      <c r="F1203" s="31">
        <f>'M3 - Functional Beverage'!K467</f>
        <v/>
      </c>
      <c r="G1203" s="30">
        <f>'M3 - Functional Beverage'!F467</f>
        <v/>
      </c>
      <c r="H1203" s="31">
        <f>IF(AND(ISNUMBER('M3 - Functional Beverage'!F467),ISNUMBER('M3 - Functional Beverage'!K467)),'M3 - Functional Beverage'!F467-'M3 - Functional Beverage'!K467,"")</f>
        <v/>
      </c>
      <c r="I1203" s="15" t="inlineStr">
        <is>
          <t>S&amp;S availability/depth vary by listing and time - confirm live.</t>
        </is>
      </c>
    </row>
    <row r="1204" ht="26" customHeight="1">
      <c r="A1204" s="15" t="inlineStr">
        <is>
          <t>Lemon Perfect</t>
        </is>
      </c>
      <c r="B1204" s="15" t="inlineStr">
        <is>
          <t>Lemon Perfect Cold-Pressed Lemon Water | Strawberry Passionfruit | 12-pack 355mL</t>
        </is>
      </c>
      <c r="C1204" s="15" t="inlineStr">
        <is>
          <t>3) Functional beverage (still/sparkling)</t>
        </is>
      </c>
      <c r="D1204" s="32">
        <f>'M3 - Functional Beverage'!I468</f>
        <v/>
      </c>
      <c r="E1204" s="33">
        <f>'M3 - Functional Beverage'!J468</f>
        <v/>
      </c>
      <c r="F1204" s="31">
        <f>'M3 - Functional Beverage'!K468</f>
        <v/>
      </c>
      <c r="G1204" s="30">
        <f>'M3 - Functional Beverage'!F468</f>
        <v/>
      </c>
      <c r="H1204" s="31">
        <f>IF(AND(ISNUMBER('M3 - Functional Beverage'!F468),ISNUMBER('M3 - Functional Beverage'!K468)),'M3 - Functional Beverage'!F468-'M3 - Functional Beverage'!K468,"")</f>
        <v/>
      </c>
      <c r="I1204" s="15" t="inlineStr">
        <is>
          <t>S&amp;S availability/depth vary by listing and time - confirm live.</t>
        </is>
      </c>
    </row>
    <row r="1205" ht="26" customHeight="1">
      <c r="A1205" s="15" t="inlineStr">
        <is>
          <t>Lemon Perfect</t>
        </is>
      </c>
      <c r="B1205" s="15" t="inlineStr">
        <is>
          <t>Lemon Perfect Cold-Pressed Lemon Water | Strawberry Passionfruit | 15-pack 355mL</t>
        </is>
      </c>
      <c r="C1205" s="15" t="inlineStr">
        <is>
          <t>3) Functional beverage (still/sparkling)</t>
        </is>
      </c>
      <c r="D1205" s="32">
        <f>'M3 - Functional Beverage'!I469</f>
        <v/>
      </c>
      <c r="E1205" s="33">
        <f>'M3 - Functional Beverage'!J469</f>
        <v/>
      </c>
      <c r="F1205" s="31">
        <f>'M3 - Functional Beverage'!K469</f>
        <v/>
      </c>
      <c r="G1205" s="30">
        <f>'M3 - Functional Beverage'!F469</f>
        <v/>
      </c>
      <c r="H1205" s="31">
        <f>IF(AND(ISNUMBER('M3 - Functional Beverage'!F469),ISNUMBER('M3 - Functional Beverage'!K469)),'M3 - Functional Beverage'!F469-'M3 - Functional Beverage'!K469,"")</f>
        <v/>
      </c>
      <c r="I1205" s="15" t="inlineStr">
        <is>
          <t>S&amp;S availability/depth vary by listing and time - confirm live.</t>
        </is>
      </c>
    </row>
    <row r="1206" ht="26" customHeight="1">
      <c r="A1206" s="15" t="inlineStr">
        <is>
          <t>Lemon Perfect</t>
        </is>
      </c>
      <c r="B1206" s="15" t="inlineStr">
        <is>
          <t>Lemon Perfect Cold-Pressed Lemon Water | Strawberry Passionfruit | 18-pack 355mL</t>
        </is>
      </c>
      <c r="C1206" s="15" t="inlineStr">
        <is>
          <t>3) Functional beverage (still/sparkling)</t>
        </is>
      </c>
      <c r="D1206" s="32">
        <f>'M3 - Functional Beverage'!I470</f>
        <v/>
      </c>
      <c r="E1206" s="33">
        <f>'M3 - Functional Beverage'!J470</f>
        <v/>
      </c>
      <c r="F1206" s="31">
        <f>'M3 - Functional Beverage'!K470</f>
        <v/>
      </c>
      <c r="G1206" s="30">
        <f>'M3 - Functional Beverage'!F470</f>
        <v/>
      </c>
      <c r="H1206" s="31">
        <f>IF(AND(ISNUMBER('M3 - Functional Beverage'!F470),ISNUMBER('M3 - Functional Beverage'!K470)),'M3 - Functional Beverage'!F470-'M3 - Functional Beverage'!K470,"")</f>
        <v/>
      </c>
      <c r="I1206" s="15" t="inlineStr">
        <is>
          <t>S&amp;S availability/depth vary by listing and time - confirm live.</t>
        </is>
      </c>
    </row>
    <row r="1207" ht="26" customHeight="1">
      <c r="A1207" s="15" t="inlineStr">
        <is>
          <t>Lemon Perfect</t>
        </is>
      </c>
      <c r="B1207" s="15" t="inlineStr">
        <is>
          <t>Lemon Perfect Cold-Pressed Lemon Water | Strawberry Passionfruit | 24-pack 355mL</t>
        </is>
      </c>
      <c r="C1207" s="15" t="inlineStr">
        <is>
          <t>3) Functional beverage (still/sparkling)</t>
        </is>
      </c>
      <c r="D1207" s="32">
        <f>'M3 - Functional Beverage'!I471</f>
        <v/>
      </c>
      <c r="E1207" s="33">
        <f>'M3 - Functional Beverage'!J471</f>
        <v/>
      </c>
      <c r="F1207" s="31">
        <f>'M3 - Functional Beverage'!K471</f>
        <v/>
      </c>
      <c r="G1207" s="30">
        <f>'M3 - Functional Beverage'!F471</f>
        <v/>
      </c>
      <c r="H1207" s="31">
        <f>IF(AND(ISNUMBER('M3 - Functional Beverage'!F471),ISNUMBER('M3 - Functional Beverage'!K471)),'M3 - Functional Beverage'!F471-'M3 - Functional Beverage'!K471,"")</f>
        <v/>
      </c>
      <c r="I1207" s="15" t="inlineStr">
        <is>
          <t>S&amp;S availability/depth vary by listing and time - confirm live.</t>
        </is>
      </c>
    </row>
    <row r="1208" ht="26" customHeight="1">
      <c r="A1208" s="15" t="inlineStr">
        <is>
          <t>Spindrift</t>
        </is>
      </c>
      <c r="B1208" s="15" t="inlineStr">
        <is>
          <t>Spindrift Sparkling Water | Lemon | single 355mL</t>
        </is>
      </c>
      <c r="C1208" s="15" t="inlineStr">
        <is>
          <t>5) Sparkling water &amp; soda</t>
        </is>
      </c>
      <c r="D1208" s="32">
        <f>'M5 - Sparkling Water &amp; Soda'!I2</f>
        <v/>
      </c>
      <c r="E1208" s="33">
        <f>'M5 - Sparkling Water &amp; Soda'!J2</f>
        <v/>
      </c>
      <c r="F1208" s="31">
        <f>'M5 - Sparkling Water &amp; Soda'!K2</f>
        <v/>
      </c>
      <c r="G1208" s="30">
        <f>'M5 - Sparkling Water &amp; Soda'!F2</f>
        <v/>
      </c>
      <c r="H1208" s="31">
        <f>IF(AND(ISNUMBER('M5 - Sparkling Water &amp; Soda'!F2),ISNUMBER('M5 - Sparkling Water &amp; Soda'!K2)),'M5 - Sparkling Water &amp; Soda'!F2-'M5 - Sparkling Water &amp; Soda'!K2,"")</f>
        <v/>
      </c>
      <c r="I1208" s="15" t="inlineStr">
        <is>
          <t>S&amp;S availability/depth vary by listing and time - confirm live.</t>
        </is>
      </c>
    </row>
    <row r="1209" ht="26" customHeight="1">
      <c r="A1209" s="15" t="inlineStr">
        <is>
          <t>Spindrift</t>
        </is>
      </c>
      <c r="B1209" s="15" t="inlineStr">
        <is>
          <t>Spindrift Sparkling Water | Lemon | 8-pack 355mL</t>
        </is>
      </c>
      <c r="C1209" s="15" t="inlineStr">
        <is>
          <t>5) Sparkling water &amp; soda</t>
        </is>
      </c>
      <c r="D1209" s="32">
        <f>'M5 - Sparkling Water &amp; Soda'!I3</f>
        <v/>
      </c>
      <c r="E1209" s="33">
        <f>'M5 - Sparkling Water &amp; Soda'!J3</f>
        <v/>
      </c>
      <c r="F1209" s="31">
        <f>'M5 - Sparkling Water &amp; Soda'!K3</f>
        <v/>
      </c>
      <c r="G1209" s="30">
        <f>'M5 - Sparkling Water &amp; Soda'!F3</f>
        <v/>
      </c>
      <c r="H1209" s="31">
        <f>IF(AND(ISNUMBER('M5 - Sparkling Water &amp; Soda'!F3),ISNUMBER('M5 - Sparkling Water &amp; Soda'!K3)),'M5 - Sparkling Water &amp; Soda'!F3-'M5 - Sparkling Water &amp; Soda'!K3,"")</f>
        <v/>
      </c>
      <c r="I1209" s="15" t="inlineStr">
        <is>
          <t>S&amp;S availability/depth vary by listing and time - confirm live.</t>
        </is>
      </c>
    </row>
    <row r="1210" ht="26" customHeight="1">
      <c r="A1210" s="15" t="inlineStr">
        <is>
          <t>Spindrift</t>
        </is>
      </c>
      <c r="B1210" s="15" t="inlineStr">
        <is>
          <t>Spindrift Sparkling Water | Lemon | 12-pack 355mL</t>
        </is>
      </c>
      <c r="C1210" s="15" t="inlineStr">
        <is>
          <t>5) Sparkling water &amp; soda</t>
        </is>
      </c>
      <c r="D1210" s="32">
        <f>'M5 - Sparkling Water &amp; Soda'!I4</f>
        <v/>
      </c>
      <c r="E1210" s="33">
        <f>'M5 - Sparkling Water &amp; Soda'!J4</f>
        <v/>
      </c>
      <c r="F1210" s="31">
        <f>'M5 - Sparkling Water &amp; Soda'!K4</f>
        <v/>
      </c>
      <c r="G1210" s="30">
        <f>'M5 - Sparkling Water &amp; Soda'!F4</f>
        <v/>
      </c>
      <c r="H1210" s="31">
        <f>IF(AND(ISNUMBER('M5 - Sparkling Water &amp; Soda'!F4),ISNUMBER('M5 - Sparkling Water &amp; Soda'!K4)),'M5 - Sparkling Water &amp; Soda'!F4-'M5 - Sparkling Water &amp; Soda'!K4,"")</f>
        <v/>
      </c>
      <c r="I1210" s="15" t="inlineStr">
        <is>
          <t>S&amp;S availability/depth vary by listing and time - confirm live.</t>
        </is>
      </c>
    </row>
    <row r="1211" ht="26" customHeight="1">
      <c r="A1211" s="15" t="inlineStr">
        <is>
          <t>Spindrift</t>
        </is>
      </c>
      <c r="B1211" s="15" t="inlineStr">
        <is>
          <t>Spindrift Sparkling Water | Lemon | 15-pack 355mL</t>
        </is>
      </c>
      <c r="C1211" s="15" t="inlineStr">
        <is>
          <t>5) Sparkling water &amp; soda</t>
        </is>
      </c>
      <c r="D1211" s="32">
        <f>'M5 - Sparkling Water &amp; Soda'!I5</f>
        <v/>
      </c>
      <c r="E1211" s="33">
        <f>'M5 - Sparkling Water &amp; Soda'!J5</f>
        <v/>
      </c>
      <c r="F1211" s="31">
        <f>'M5 - Sparkling Water &amp; Soda'!K5</f>
        <v/>
      </c>
      <c r="G1211" s="30">
        <f>'M5 - Sparkling Water &amp; Soda'!F5</f>
        <v/>
      </c>
      <c r="H1211" s="31">
        <f>IF(AND(ISNUMBER('M5 - Sparkling Water &amp; Soda'!F5),ISNUMBER('M5 - Sparkling Water &amp; Soda'!K5)),'M5 - Sparkling Water &amp; Soda'!F5-'M5 - Sparkling Water &amp; Soda'!K5,"")</f>
        <v/>
      </c>
      <c r="I1211" s="15" t="inlineStr">
        <is>
          <t>S&amp;S availability/depth vary by listing and time - confirm live.</t>
        </is>
      </c>
    </row>
    <row r="1212" ht="26" customHeight="1">
      <c r="A1212" s="15" t="inlineStr">
        <is>
          <t>Spindrift</t>
        </is>
      </c>
      <c r="B1212" s="15" t="inlineStr">
        <is>
          <t>Spindrift Sparkling Water | Lemon | 18-pack 355mL</t>
        </is>
      </c>
      <c r="C1212" s="15" t="inlineStr">
        <is>
          <t>5) Sparkling water &amp; soda</t>
        </is>
      </c>
      <c r="D1212" s="32">
        <f>'M5 - Sparkling Water &amp; Soda'!I6</f>
        <v/>
      </c>
      <c r="E1212" s="33">
        <f>'M5 - Sparkling Water &amp; Soda'!J6</f>
        <v/>
      </c>
      <c r="F1212" s="31">
        <f>'M5 - Sparkling Water &amp; Soda'!K6</f>
        <v/>
      </c>
      <c r="G1212" s="30">
        <f>'M5 - Sparkling Water &amp; Soda'!F6</f>
        <v/>
      </c>
      <c r="H1212" s="31">
        <f>IF(AND(ISNUMBER('M5 - Sparkling Water &amp; Soda'!F6),ISNUMBER('M5 - Sparkling Water &amp; Soda'!K6)),'M5 - Sparkling Water &amp; Soda'!F6-'M5 - Sparkling Water &amp; Soda'!K6,"")</f>
        <v/>
      </c>
      <c r="I1212" s="15" t="inlineStr">
        <is>
          <t>S&amp;S availability/depth vary by listing and time - confirm live.</t>
        </is>
      </c>
    </row>
    <row r="1213" ht="26" customHeight="1">
      <c r="A1213" s="15" t="inlineStr">
        <is>
          <t>Spindrift</t>
        </is>
      </c>
      <c r="B1213" s="15" t="inlineStr">
        <is>
          <t>Spindrift Sparkling Water | Lemon | 24-pack 355mL</t>
        </is>
      </c>
      <c r="C1213" s="15" t="inlineStr">
        <is>
          <t>5) Sparkling water &amp; soda</t>
        </is>
      </c>
      <c r="D1213" s="32">
        <f>'M5 - Sparkling Water &amp; Soda'!I7</f>
        <v/>
      </c>
      <c r="E1213" s="33">
        <f>'M5 - Sparkling Water &amp; Soda'!J7</f>
        <v/>
      </c>
      <c r="F1213" s="31">
        <f>'M5 - Sparkling Water &amp; Soda'!K7</f>
        <v/>
      </c>
      <c r="G1213" s="30">
        <f>'M5 - Sparkling Water &amp; Soda'!F7</f>
        <v/>
      </c>
      <c r="H1213" s="31">
        <f>IF(AND(ISNUMBER('M5 - Sparkling Water &amp; Soda'!F7),ISNUMBER('M5 - Sparkling Water &amp; Soda'!K7)),'M5 - Sparkling Water &amp; Soda'!F7-'M5 - Sparkling Water &amp; Soda'!K7,"")</f>
        <v/>
      </c>
      <c r="I1213" s="15" t="inlineStr">
        <is>
          <t>S&amp;S availability/depth vary by listing and time - confirm live.</t>
        </is>
      </c>
    </row>
    <row r="1214" ht="26" customHeight="1">
      <c r="A1214" s="15" t="inlineStr">
        <is>
          <t>Spindrift</t>
        </is>
      </c>
      <c r="B1214" s="15" t="inlineStr">
        <is>
          <t>Spindrift Sparkling Water | Raspberry Lime | single 355mL</t>
        </is>
      </c>
      <c r="C1214" s="15" t="inlineStr">
        <is>
          <t>5) Sparkling water &amp; soda</t>
        </is>
      </c>
      <c r="D1214" s="32">
        <f>'M5 - Sparkling Water &amp; Soda'!I8</f>
        <v/>
      </c>
      <c r="E1214" s="33">
        <f>'M5 - Sparkling Water &amp; Soda'!J8</f>
        <v/>
      </c>
      <c r="F1214" s="31">
        <f>'M5 - Sparkling Water &amp; Soda'!K8</f>
        <v/>
      </c>
      <c r="G1214" s="30">
        <f>'M5 - Sparkling Water &amp; Soda'!F8</f>
        <v/>
      </c>
      <c r="H1214" s="31">
        <f>IF(AND(ISNUMBER('M5 - Sparkling Water &amp; Soda'!F8),ISNUMBER('M5 - Sparkling Water &amp; Soda'!K8)),'M5 - Sparkling Water &amp; Soda'!F8-'M5 - Sparkling Water &amp; Soda'!K8,"")</f>
        <v/>
      </c>
      <c r="I1214" s="15" t="inlineStr">
        <is>
          <t>S&amp;S availability/depth vary by listing and time - confirm live.</t>
        </is>
      </c>
    </row>
    <row r="1215" ht="26" customHeight="1">
      <c r="A1215" s="15" t="inlineStr">
        <is>
          <t>Spindrift</t>
        </is>
      </c>
      <c r="B1215" s="15" t="inlineStr">
        <is>
          <t>Spindrift Sparkling Water | Raspberry Lime | 8-pack 355mL</t>
        </is>
      </c>
      <c r="C1215" s="15" t="inlineStr">
        <is>
          <t>5) Sparkling water &amp; soda</t>
        </is>
      </c>
      <c r="D1215" s="32">
        <f>'M5 - Sparkling Water &amp; Soda'!I9</f>
        <v/>
      </c>
      <c r="E1215" s="33">
        <f>'M5 - Sparkling Water &amp; Soda'!J9</f>
        <v/>
      </c>
      <c r="F1215" s="31">
        <f>'M5 - Sparkling Water &amp; Soda'!K9</f>
        <v/>
      </c>
      <c r="G1215" s="30">
        <f>'M5 - Sparkling Water &amp; Soda'!F9</f>
        <v/>
      </c>
      <c r="H1215" s="31">
        <f>IF(AND(ISNUMBER('M5 - Sparkling Water &amp; Soda'!F9),ISNUMBER('M5 - Sparkling Water &amp; Soda'!K9)),'M5 - Sparkling Water &amp; Soda'!F9-'M5 - Sparkling Water &amp; Soda'!K9,"")</f>
        <v/>
      </c>
      <c r="I1215" s="15" t="inlineStr">
        <is>
          <t>S&amp;S availability/depth vary by listing and time - confirm live.</t>
        </is>
      </c>
    </row>
    <row r="1216" ht="26" customHeight="1">
      <c r="A1216" s="15" t="inlineStr">
        <is>
          <t>Spindrift</t>
        </is>
      </c>
      <c r="B1216" s="15" t="inlineStr">
        <is>
          <t>Spindrift Sparkling Water | Raspberry Lime | 12-pack 355mL</t>
        </is>
      </c>
      <c r="C1216" s="15" t="inlineStr">
        <is>
          <t>5) Sparkling water &amp; soda</t>
        </is>
      </c>
      <c r="D1216" s="32">
        <f>'M5 - Sparkling Water &amp; Soda'!I10</f>
        <v/>
      </c>
      <c r="E1216" s="33">
        <f>'M5 - Sparkling Water &amp; Soda'!J10</f>
        <v/>
      </c>
      <c r="F1216" s="31">
        <f>'M5 - Sparkling Water &amp; Soda'!K10</f>
        <v/>
      </c>
      <c r="G1216" s="30">
        <f>'M5 - Sparkling Water &amp; Soda'!F10</f>
        <v/>
      </c>
      <c r="H1216" s="31">
        <f>IF(AND(ISNUMBER('M5 - Sparkling Water &amp; Soda'!F10),ISNUMBER('M5 - Sparkling Water &amp; Soda'!K10)),'M5 - Sparkling Water &amp; Soda'!F10-'M5 - Sparkling Water &amp; Soda'!K10,"")</f>
        <v/>
      </c>
      <c r="I1216" s="15" t="inlineStr">
        <is>
          <t>S&amp;S availability/depth vary by listing and time - confirm live.</t>
        </is>
      </c>
    </row>
    <row r="1217" ht="26" customHeight="1">
      <c r="A1217" s="15" t="inlineStr">
        <is>
          <t>Spindrift</t>
        </is>
      </c>
      <c r="B1217" s="15" t="inlineStr">
        <is>
          <t>Spindrift Sparkling Water | Raspberry Lime | 15-pack 355mL</t>
        </is>
      </c>
      <c r="C1217" s="15" t="inlineStr">
        <is>
          <t>5) Sparkling water &amp; soda</t>
        </is>
      </c>
      <c r="D1217" s="32">
        <f>'M5 - Sparkling Water &amp; Soda'!I11</f>
        <v/>
      </c>
      <c r="E1217" s="33">
        <f>'M5 - Sparkling Water &amp; Soda'!J11</f>
        <v/>
      </c>
      <c r="F1217" s="31">
        <f>'M5 - Sparkling Water &amp; Soda'!K11</f>
        <v/>
      </c>
      <c r="G1217" s="30">
        <f>'M5 - Sparkling Water &amp; Soda'!F11</f>
        <v/>
      </c>
      <c r="H1217" s="31">
        <f>IF(AND(ISNUMBER('M5 - Sparkling Water &amp; Soda'!F11),ISNUMBER('M5 - Sparkling Water &amp; Soda'!K11)),'M5 - Sparkling Water &amp; Soda'!F11-'M5 - Sparkling Water &amp; Soda'!K11,"")</f>
        <v/>
      </c>
      <c r="I1217" s="15" t="inlineStr">
        <is>
          <t>S&amp;S availability/depth vary by listing and time - confirm live.</t>
        </is>
      </c>
    </row>
    <row r="1218" ht="26" customHeight="1">
      <c r="A1218" s="15" t="inlineStr">
        <is>
          <t>Spindrift</t>
        </is>
      </c>
      <c r="B1218" s="15" t="inlineStr">
        <is>
          <t>Spindrift Sparkling Water | Raspberry Lime | 18-pack 355mL</t>
        </is>
      </c>
      <c r="C1218" s="15" t="inlineStr">
        <is>
          <t>5) Sparkling water &amp; soda</t>
        </is>
      </c>
      <c r="D1218" s="32">
        <f>'M5 - Sparkling Water &amp; Soda'!I12</f>
        <v/>
      </c>
      <c r="E1218" s="33">
        <f>'M5 - Sparkling Water &amp; Soda'!J12</f>
        <v/>
      </c>
      <c r="F1218" s="31">
        <f>'M5 - Sparkling Water &amp; Soda'!K12</f>
        <v/>
      </c>
      <c r="G1218" s="30">
        <f>'M5 - Sparkling Water &amp; Soda'!F12</f>
        <v/>
      </c>
      <c r="H1218" s="31">
        <f>IF(AND(ISNUMBER('M5 - Sparkling Water &amp; Soda'!F12),ISNUMBER('M5 - Sparkling Water &amp; Soda'!K12)),'M5 - Sparkling Water &amp; Soda'!F12-'M5 - Sparkling Water &amp; Soda'!K12,"")</f>
        <v/>
      </c>
      <c r="I1218" s="15" t="inlineStr">
        <is>
          <t>S&amp;S availability/depth vary by listing and time - confirm live.</t>
        </is>
      </c>
    </row>
    <row r="1219" ht="26" customHeight="1">
      <c r="A1219" s="15" t="inlineStr">
        <is>
          <t>Spindrift</t>
        </is>
      </c>
      <c r="B1219" s="15" t="inlineStr">
        <is>
          <t>Spindrift Sparkling Water | Raspberry Lime | 24-pack 355mL</t>
        </is>
      </c>
      <c r="C1219" s="15" t="inlineStr">
        <is>
          <t>5) Sparkling water &amp; soda</t>
        </is>
      </c>
      <c r="D1219" s="32">
        <f>'M5 - Sparkling Water &amp; Soda'!I13</f>
        <v/>
      </c>
      <c r="E1219" s="33">
        <f>'M5 - Sparkling Water &amp; Soda'!J13</f>
        <v/>
      </c>
      <c r="F1219" s="31">
        <f>'M5 - Sparkling Water &amp; Soda'!K13</f>
        <v/>
      </c>
      <c r="G1219" s="30">
        <f>'M5 - Sparkling Water &amp; Soda'!F13</f>
        <v/>
      </c>
      <c r="H1219" s="31">
        <f>IF(AND(ISNUMBER('M5 - Sparkling Water &amp; Soda'!F13),ISNUMBER('M5 - Sparkling Water &amp; Soda'!K13)),'M5 - Sparkling Water &amp; Soda'!F13-'M5 - Sparkling Water &amp; Soda'!K13,"")</f>
        <v/>
      </c>
      <c r="I1219" s="15" t="inlineStr">
        <is>
          <t>S&amp;S availability/depth vary by listing and time - confirm live.</t>
        </is>
      </c>
    </row>
    <row r="1220" ht="26" customHeight="1">
      <c r="A1220" s="15" t="inlineStr">
        <is>
          <t>Spindrift</t>
        </is>
      </c>
      <c r="B1220" s="15" t="inlineStr">
        <is>
          <t>Spindrift Sparkling Water | Grapefruit | single 355mL</t>
        </is>
      </c>
      <c r="C1220" s="15" t="inlineStr">
        <is>
          <t>5) Sparkling water &amp; soda</t>
        </is>
      </c>
      <c r="D1220" s="32">
        <f>'M5 - Sparkling Water &amp; Soda'!I14</f>
        <v/>
      </c>
      <c r="E1220" s="33">
        <f>'M5 - Sparkling Water &amp; Soda'!J14</f>
        <v/>
      </c>
      <c r="F1220" s="31">
        <f>'M5 - Sparkling Water &amp; Soda'!K14</f>
        <v/>
      </c>
      <c r="G1220" s="30">
        <f>'M5 - Sparkling Water &amp; Soda'!F14</f>
        <v/>
      </c>
      <c r="H1220" s="31">
        <f>IF(AND(ISNUMBER('M5 - Sparkling Water &amp; Soda'!F14),ISNUMBER('M5 - Sparkling Water &amp; Soda'!K14)),'M5 - Sparkling Water &amp; Soda'!F14-'M5 - Sparkling Water &amp; Soda'!K14,"")</f>
        <v/>
      </c>
      <c r="I1220" s="15" t="inlineStr">
        <is>
          <t>S&amp;S availability/depth vary by listing and time - confirm live.</t>
        </is>
      </c>
    </row>
    <row r="1221" ht="26" customHeight="1">
      <c r="A1221" s="15" t="inlineStr">
        <is>
          <t>Spindrift</t>
        </is>
      </c>
      <c r="B1221" s="15" t="inlineStr">
        <is>
          <t>Spindrift Sparkling Water | Grapefruit | 8-pack 355mL</t>
        </is>
      </c>
      <c r="C1221" s="15" t="inlineStr">
        <is>
          <t>5) Sparkling water &amp; soda</t>
        </is>
      </c>
      <c r="D1221" s="32">
        <f>'M5 - Sparkling Water &amp; Soda'!I15</f>
        <v/>
      </c>
      <c r="E1221" s="33">
        <f>'M5 - Sparkling Water &amp; Soda'!J15</f>
        <v/>
      </c>
      <c r="F1221" s="31">
        <f>'M5 - Sparkling Water &amp; Soda'!K15</f>
        <v/>
      </c>
      <c r="G1221" s="30">
        <f>'M5 - Sparkling Water &amp; Soda'!F15</f>
        <v/>
      </c>
      <c r="H1221" s="31">
        <f>IF(AND(ISNUMBER('M5 - Sparkling Water &amp; Soda'!F15),ISNUMBER('M5 - Sparkling Water &amp; Soda'!K15)),'M5 - Sparkling Water &amp; Soda'!F15-'M5 - Sparkling Water &amp; Soda'!K15,"")</f>
        <v/>
      </c>
      <c r="I1221" s="15" t="inlineStr">
        <is>
          <t>S&amp;S availability/depth vary by listing and time - confirm live.</t>
        </is>
      </c>
    </row>
    <row r="1222" ht="26" customHeight="1">
      <c r="A1222" s="15" t="inlineStr">
        <is>
          <t>Spindrift</t>
        </is>
      </c>
      <c r="B1222" s="15" t="inlineStr">
        <is>
          <t>Spindrift Sparkling Water | Grapefruit | 12-pack 355mL</t>
        </is>
      </c>
      <c r="C1222" s="15" t="inlineStr">
        <is>
          <t>5) Sparkling water &amp; soda</t>
        </is>
      </c>
      <c r="D1222" s="32">
        <f>'M5 - Sparkling Water &amp; Soda'!I16</f>
        <v/>
      </c>
      <c r="E1222" s="33">
        <f>'M5 - Sparkling Water &amp; Soda'!J16</f>
        <v/>
      </c>
      <c r="F1222" s="31">
        <f>'M5 - Sparkling Water &amp; Soda'!K16</f>
        <v/>
      </c>
      <c r="G1222" s="30">
        <f>'M5 - Sparkling Water &amp; Soda'!F16</f>
        <v/>
      </c>
      <c r="H1222" s="31">
        <f>IF(AND(ISNUMBER('M5 - Sparkling Water &amp; Soda'!F16),ISNUMBER('M5 - Sparkling Water &amp; Soda'!K16)),'M5 - Sparkling Water &amp; Soda'!F16-'M5 - Sparkling Water &amp; Soda'!K16,"")</f>
        <v/>
      </c>
      <c r="I1222" s="15" t="inlineStr">
        <is>
          <t>S&amp;S availability/depth vary by listing and time - confirm live.</t>
        </is>
      </c>
    </row>
    <row r="1223" ht="26" customHeight="1">
      <c r="A1223" s="15" t="inlineStr">
        <is>
          <t>Spindrift</t>
        </is>
      </c>
      <c r="B1223" s="15" t="inlineStr">
        <is>
          <t>Spindrift Sparkling Water | Grapefruit | 15-pack 355mL</t>
        </is>
      </c>
      <c r="C1223" s="15" t="inlineStr">
        <is>
          <t>5) Sparkling water &amp; soda</t>
        </is>
      </c>
      <c r="D1223" s="32">
        <f>'M5 - Sparkling Water &amp; Soda'!I17</f>
        <v/>
      </c>
      <c r="E1223" s="33">
        <f>'M5 - Sparkling Water &amp; Soda'!J17</f>
        <v/>
      </c>
      <c r="F1223" s="31">
        <f>'M5 - Sparkling Water &amp; Soda'!K17</f>
        <v/>
      </c>
      <c r="G1223" s="30">
        <f>'M5 - Sparkling Water &amp; Soda'!F17</f>
        <v/>
      </c>
      <c r="H1223" s="31">
        <f>IF(AND(ISNUMBER('M5 - Sparkling Water &amp; Soda'!F17),ISNUMBER('M5 - Sparkling Water &amp; Soda'!K17)),'M5 - Sparkling Water &amp; Soda'!F17-'M5 - Sparkling Water &amp; Soda'!K17,"")</f>
        <v/>
      </c>
      <c r="I1223" s="15" t="inlineStr">
        <is>
          <t>S&amp;S availability/depth vary by listing and time - confirm live.</t>
        </is>
      </c>
    </row>
    <row r="1224" ht="26" customHeight="1">
      <c r="A1224" s="15" t="inlineStr">
        <is>
          <t>Spindrift</t>
        </is>
      </c>
      <c r="B1224" s="15" t="inlineStr">
        <is>
          <t>Spindrift Sparkling Water | Grapefruit | 18-pack 355mL</t>
        </is>
      </c>
      <c r="C1224" s="15" t="inlineStr">
        <is>
          <t>5) Sparkling water &amp; soda</t>
        </is>
      </c>
      <c r="D1224" s="32">
        <f>'M5 - Sparkling Water &amp; Soda'!I18</f>
        <v/>
      </c>
      <c r="E1224" s="33">
        <f>'M5 - Sparkling Water &amp; Soda'!J18</f>
        <v/>
      </c>
      <c r="F1224" s="31">
        <f>'M5 - Sparkling Water &amp; Soda'!K18</f>
        <v/>
      </c>
      <c r="G1224" s="30">
        <f>'M5 - Sparkling Water &amp; Soda'!F18</f>
        <v/>
      </c>
      <c r="H1224" s="31">
        <f>IF(AND(ISNUMBER('M5 - Sparkling Water &amp; Soda'!F18),ISNUMBER('M5 - Sparkling Water &amp; Soda'!K18)),'M5 - Sparkling Water &amp; Soda'!F18-'M5 - Sparkling Water &amp; Soda'!K18,"")</f>
        <v/>
      </c>
      <c r="I1224" s="15" t="inlineStr">
        <is>
          <t>S&amp;S availability/depth vary by listing and time - confirm live.</t>
        </is>
      </c>
    </row>
    <row r="1225" ht="26" customHeight="1">
      <c r="A1225" s="15" t="inlineStr">
        <is>
          <t>Spindrift</t>
        </is>
      </c>
      <c r="B1225" s="15" t="inlineStr">
        <is>
          <t>Spindrift Sparkling Water | Grapefruit | 24-pack 355mL</t>
        </is>
      </c>
      <c r="C1225" s="15" t="inlineStr">
        <is>
          <t>5) Sparkling water &amp; soda</t>
        </is>
      </c>
      <c r="D1225" s="32">
        <f>'M5 - Sparkling Water &amp; Soda'!I19</f>
        <v/>
      </c>
      <c r="E1225" s="33">
        <f>'M5 - Sparkling Water &amp; Soda'!J19</f>
        <v/>
      </c>
      <c r="F1225" s="31">
        <f>'M5 - Sparkling Water &amp; Soda'!K19</f>
        <v/>
      </c>
      <c r="G1225" s="30">
        <f>'M5 - Sparkling Water &amp; Soda'!F19</f>
        <v/>
      </c>
      <c r="H1225" s="31">
        <f>IF(AND(ISNUMBER('M5 - Sparkling Water &amp; Soda'!F19),ISNUMBER('M5 - Sparkling Water &amp; Soda'!K19)),'M5 - Sparkling Water &amp; Soda'!F19-'M5 - Sparkling Water &amp; Soda'!K19,"")</f>
        <v/>
      </c>
      <c r="I1225" s="15" t="inlineStr">
        <is>
          <t>S&amp;S availability/depth vary by listing and time - confirm live.</t>
        </is>
      </c>
    </row>
    <row r="1226" ht="26" customHeight="1">
      <c r="A1226" s="15" t="inlineStr">
        <is>
          <t>Spindrift</t>
        </is>
      </c>
      <c r="B1226" s="15" t="inlineStr">
        <is>
          <t>Spindrift Sparkling Water | Half-Tea Half-Lemon | single 355mL</t>
        </is>
      </c>
      <c r="C1226" s="15" t="inlineStr">
        <is>
          <t>5) Sparkling water &amp; soda</t>
        </is>
      </c>
      <c r="D1226" s="32">
        <f>'M5 - Sparkling Water &amp; Soda'!I20</f>
        <v/>
      </c>
      <c r="E1226" s="33">
        <f>'M5 - Sparkling Water &amp; Soda'!J20</f>
        <v/>
      </c>
      <c r="F1226" s="31">
        <f>'M5 - Sparkling Water &amp; Soda'!K20</f>
        <v/>
      </c>
      <c r="G1226" s="30">
        <f>'M5 - Sparkling Water &amp; Soda'!F20</f>
        <v/>
      </c>
      <c r="H1226" s="31">
        <f>IF(AND(ISNUMBER('M5 - Sparkling Water &amp; Soda'!F20),ISNUMBER('M5 - Sparkling Water &amp; Soda'!K20)),'M5 - Sparkling Water &amp; Soda'!F20-'M5 - Sparkling Water &amp; Soda'!K20,"")</f>
        <v/>
      </c>
      <c r="I1226" s="15" t="inlineStr">
        <is>
          <t>S&amp;S availability/depth vary by listing and time - confirm live.</t>
        </is>
      </c>
    </row>
    <row r="1227" ht="26" customHeight="1">
      <c r="A1227" s="15" t="inlineStr">
        <is>
          <t>Spindrift</t>
        </is>
      </c>
      <c r="B1227" s="15" t="inlineStr">
        <is>
          <t>Spindrift Sparkling Water | Half-Tea Half-Lemon | 8-pack 355mL</t>
        </is>
      </c>
      <c r="C1227" s="15" t="inlineStr">
        <is>
          <t>5) Sparkling water &amp; soda</t>
        </is>
      </c>
      <c r="D1227" s="32">
        <f>'M5 - Sparkling Water &amp; Soda'!I21</f>
        <v/>
      </c>
      <c r="E1227" s="33">
        <f>'M5 - Sparkling Water &amp; Soda'!J21</f>
        <v/>
      </c>
      <c r="F1227" s="31">
        <f>'M5 - Sparkling Water &amp; Soda'!K21</f>
        <v/>
      </c>
      <c r="G1227" s="30">
        <f>'M5 - Sparkling Water &amp; Soda'!F21</f>
        <v/>
      </c>
      <c r="H1227" s="31">
        <f>IF(AND(ISNUMBER('M5 - Sparkling Water &amp; Soda'!F21),ISNUMBER('M5 - Sparkling Water &amp; Soda'!K21)),'M5 - Sparkling Water &amp; Soda'!F21-'M5 - Sparkling Water &amp; Soda'!K21,"")</f>
        <v/>
      </c>
      <c r="I1227" s="15" t="inlineStr">
        <is>
          <t>S&amp;S availability/depth vary by listing and time - confirm live.</t>
        </is>
      </c>
    </row>
    <row r="1228" ht="26" customHeight="1">
      <c r="A1228" s="15" t="inlineStr">
        <is>
          <t>Spindrift</t>
        </is>
      </c>
      <c r="B1228" s="15" t="inlineStr">
        <is>
          <t>Spindrift Sparkling Water | Half-Tea Half-Lemon | 12-pack 355mL</t>
        </is>
      </c>
      <c r="C1228" s="15" t="inlineStr">
        <is>
          <t>5) Sparkling water &amp; soda</t>
        </is>
      </c>
      <c r="D1228" s="32">
        <f>'M5 - Sparkling Water &amp; Soda'!I22</f>
        <v/>
      </c>
      <c r="E1228" s="33">
        <f>'M5 - Sparkling Water &amp; Soda'!J22</f>
        <v/>
      </c>
      <c r="F1228" s="31">
        <f>'M5 - Sparkling Water &amp; Soda'!K22</f>
        <v/>
      </c>
      <c r="G1228" s="30">
        <f>'M5 - Sparkling Water &amp; Soda'!F22</f>
        <v/>
      </c>
      <c r="H1228" s="31">
        <f>IF(AND(ISNUMBER('M5 - Sparkling Water &amp; Soda'!F22),ISNUMBER('M5 - Sparkling Water &amp; Soda'!K22)),'M5 - Sparkling Water &amp; Soda'!F22-'M5 - Sparkling Water &amp; Soda'!K22,"")</f>
        <v/>
      </c>
      <c r="I1228" s="15" t="inlineStr">
        <is>
          <t>S&amp;S availability/depth vary by listing and time - confirm live.</t>
        </is>
      </c>
    </row>
    <row r="1229" ht="26" customHeight="1">
      <c r="A1229" s="15" t="inlineStr">
        <is>
          <t>Spindrift</t>
        </is>
      </c>
      <c r="B1229" s="15" t="inlineStr">
        <is>
          <t>Spindrift Sparkling Water | Half-Tea Half-Lemon | 15-pack 355mL</t>
        </is>
      </c>
      <c r="C1229" s="15" t="inlineStr">
        <is>
          <t>5) Sparkling water &amp; soda</t>
        </is>
      </c>
      <c r="D1229" s="32">
        <f>'M5 - Sparkling Water &amp; Soda'!I23</f>
        <v/>
      </c>
      <c r="E1229" s="33">
        <f>'M5 - Sparkling Water &amp; Soda'!J23</f>
        <v/>
      </c>
      <c r="F1229" s="31">
        <f>'M5 - Sparkling Water &amp; Soda'!K23</f>
        <v/>
      </c>
      <c r="G1229" s="30">
        <f>'M5 - Sparkling Water &amp; Soda'!F23</f>
        <v/>
      </c>
      <c r="H1229" s="31">
        <f>IF(AND(ISNUMBER('M5 - Sparkling Water &amp; Soda'!F23),ISNUMBER('M5 - Sparkling Water &amp; Soda'!K23)),'M5 - Sparkling Water &amp; Soda'!F23-'M5 - Sparkling Water &amp; Soda'!K23,"")</f>
        <v/>
      </c>
      <c r="I1229" s="15" t="inlineStr">
        <is>
          <t>S&amp;S availability/depth vary by listing and time - confirm live.</t>
        </is>
      </c>
    </row>
    <row r="1230" ht="26" customHeight="1">
      <c r="A1230" s="15" t="inlineStr">
        <is>
          <t>Spindrift</t>
        </is>
      </c>
      <c r="B1230" s="15" t="inlineStr">
        <is>
          <t>Spindrift Sparkling Water | Half-Tea Half-Lemon | 18-pack 355mL</t>
        </is>
      </c>
      <c r="C1230" s="15" t="inlineStr">
        <is>
          <t>5) Sparkling water &amp; soda</t>
        </is>
      </c>
      <c r="D1230" s="32">
        <f>'M5 - Sparkling Water &amp; Soda'!I24</f>
        <v/>
      </c>
      <c r="E1230" s="33">
        <f>'M5 - Sparkling Water &amp; Soda'!J24</f>
        <v/>
      </c>
      <c r="F1230" s="31">
        <f>'M5 - Sparkling Water &amp; Soda'!K24</f>
        <v/>
      </c>
      <c r="G1230" s="30">
        <f>'M5 - Sparkling Water &amp; Soda'!F24</f>
        <v/>
      </c>
      <c r="H1230" s="31">
        <f>IF(AND(ISNUMBER('M5 - Sparkling Water &amp; Soda'!F24),ISNUMBER('M5 - Sparkling Water &amp; Soda'!K24)),'M5 - Sparkling Water &amp; Soda'!F24-'M5 - Sparkling Water &amp; Soda'!K24,"")</f>
        <v/>
      </c>
      <c r="I1230" s="15" t="inlineStr">
        <is>
          <t>S&amp;S availability/depth vary by listing and time - confirm live.</t>
        </is>
      </c>
    </row>
    <row r="1231" ht="26" customHeight="1">
      <c r="A1231" s="15" t="inlineStr">
        <is>
          <t>Spindrift</t>
        </is>
      </c>
      <c r="B1231" s="15" t="inlineStr">
        <is>
          <t>Spindrift Sparkling Water | Half-Tea Half-Lemon | 24-pack 355mL</t>
        </is>
      </c>
      <c r="C1231" s="15" t="inlineStr">
        <is>
          <t>5) Sparkling water &amp; soda</t>
        </is>
      </c>
      <c r="D1231" s="32">
        <f>'M5 - Sparkling Water &amp; Soda'!I25</f>
        <v/>
      </c>
      <c r="E1231" s="33">
        <f>'M5 - Sparkling Water &amp; Soda'!J25</f>
        <v/>
      </c>
      <c r="F1231" s="31">
        <f>'M5 - Sparkling Water &amp; Soda'!K25</f>
        <v/>
      </c>
      <c r="G1231" s="30">
        <f>'M5 - Sparkling Water &amp; Soda'!F25</f>
        <v/>
      </c>
      <c r="H1231" s="31">
        <f>IF(AND(ISNUMBER('M5 - Sparkling Water &amp; Soda'!F25),ISNUMBER('M5 - Sparkling Water &amp; Soda'!K25)),'M5 - Sparkling Water &amp; Soda'!F25-'M5 - Sparkling Water &amp; Soda'!K25,"")</f>
        <v/>
      </c>
      <c r="I1231" s="15" t="inlineStr">
        <is>
          <t>S&amp;S availability/depth vary by listing and time - confirm live.</t>
        </is>
      </c>
    </row>
    <row r="1232" ht="26" customHeight="1">
      <c r="A1232" s="15" t="inlineStr">
        <is>
          <t>Spindrift</t>
        </is>
      </c>
      <c r="B1232" s="15" t="inlineStr">
        <is>
          <t>Spindrift Sparkling Water | Pineapple | single 355mL</t>
        </is>
      </c>
      <c r="C1232" s="15" t="inlineStr">
        <is>
          <t>5) Sparkling water &amp; soda</t>
        </is>
      </c>
      <c r="D1232" s="32">
        <f>'M5 - Sparkling Water &amp; Soda'!I26</f>
        <v/>
      </c>
      <c r="E1232" s="33">
        <f>'M5 - Sparkling Water &amp; Soda'!J26</f>
        <v/>
      </c>
      <c r="F1232" s="31">
        <f>'M5 - Sparkling Water &amp; Soda'!K26</f>
        <v/>
      </c>
      <c r="G1232" s="30">
        <f>'M5 - Sparkling Water &amp; Soda'!F26</f>
        <v/>
      </c>
      <c r="H1232" s="31">
        <f>IF(AND(ISNUMBER('M5 - Sparkling Water &amp; Soda'!F26),ISNUMBER('M5 - Sparkling Water &amp; Soda'!K26)),'M5 - Sparkling Water &amp; Soda'!F26-'M5 - Sparkling Water &amp; Soda'!K26,"")</f>
        <v/>
      </c>
      <c r="I1232" s="15" t="inlineStr">
        <is>
          <t>S&amp;S availability/depth vary by listing and time - confirm live.</t>
        </is>
      </c>
    </row>
    <row r="1233" ht="26" customHeight="1">
      <c r="A1233" s="15" t="inlineStr">
        <is>
          <t>Spindrift</t>
        </is>
      </c>
      <c r="B1233" s="15" t="inlineStr">
        <is>
          <t>Spindrift Sparkling Water | Pineapple | 8-pack 355mL</t>
        </is>
      </c>
      <c r="C1233" s="15" t="inlineStr">
        <is>
          <t>5) Sparkling water &amp; soda</t>
        </is>
      </c>
      <c r="D1233" s="32">
        <f>'M5 - Sparkling Water &amp; Soda'!I27</f>
        <v/>
      </c>
      <c r="E1233" s="33">
        <f>'M5 - Sparkling Water &amp; Soda'!J27</f>
        <v/>
      </c>
      <c r="F1233" s="31">
        <f>'M5 - Sparkling Water &amp; Soda'!K27</f>
        <v/>
      </c>
      <c r="G1233" s="30">
        <f>'M5 - Sparkling Water &amp; Soda'!F27</f>
        <v/>
      </c>
      <c r="H1233" s="31">
        <f>IF(AND(ISNUMBER('M5 - Sparkling Water &amp; Soda'!F27),ISNUMBER('M5 - Sparkling Water &amp; Soda'!K27)),'M5 - Sparkling Water &amp; Soda'!F27-'M5 - Sparkling Water &amp; Soda'!K27,"")</f>
        <v/>
      </c>
      <c r="I1233" s="15" t="inlineStr">
        <is>
          <t>S&amp;S availability/depth vary by listing and time - confirm live.</t>
        </is>
      </c>
    </row>
    <row r="1234" ht="26" customHeight="1">
      <c r="A1234" s="15" t="inlineStr">
        <is>
          <t>Spindrift</t>
        </is>
      </c>
      <c r="B1234" s="15" t="inlineStr">
        <is>
          <t>Spindrift Sparkling Water | Pineapple | 12-pack 355mL</t>
        </is>
      </c>
      <c r="C1234" s="15" t="inlineStr">
        <is>
          <t>5) Sparkling water &amp; soda</t>
        </is>
      </c>
      <c r="D1234" s="32">
        <f>'M5 - Sparkling Water &amp; Soda'!I28</f>
        <v/>
      </c>
      <c r="E1234" s="33">
        <f>'M5 - Sparkling Water &amp; Soda'!J28</f>
        <v/>
      </c>
      <c r="F1234" s="31">
        <f>'M5 - Sparkling Water &amp; Soda'!K28</f>
        <v/>
      </c>
      <c r="G1234" s="30">
        <f>'M5 - Sparkling Water &amp; Soda'!F28</f>
        <v/>
      </c>
      <c r="H1234" s="31">
        <f>IF(AND(ISNUMBER('M5 - Sparkling Water &amp; Soda'!F28),ISNUMBER('M5 - Sparkling Water &amp; Soda'!K28)),'M5 - Sparkling Water &amp; Soda'!F28-'M5 - Sparkling Water &amp; Soda'!K28,"")</f>
        <v/>
      </c>
      <c r="I1234" s="15" t="inlineStr">
        <is>
          <t>S&amp;S availability/depth vary by listing and time - confirm live.</t>
        </is>
      </c>
    </row>
    <row r="1235" ht="26" customHeight="1">
      <c r="A1235" s="15" t="inlineStr">
        <is>
          <t>Spindrift</t>
        </is>
      </c>
      <c r="B1235" s="15" t="inlineStr">
        <is>
          <t>Spindrift Sparkling Water | Pineapple | 15-pack 355mL</t>
        </is>
      </c>
      <c r="C1235" s="15" t="inlineStr">
        <is>
          <t>5) Sparkling water &amp; soda</t>
        </is>
      </c>
      <c r="D1235" s="32">
        <f>'M5 - Sparkling Water &amp; Soda'!I29</f>
        <v/>
      </c>
      <c r="E1235" s="33">
        <f>'M5 - Sparkling Water &amp; Soda'!J29</f>
        <v/>
      </c>
      <c r="F1235" s="31">
        <f>'M5 - Sparkling Water &amp; Soda'!K29</f>
        <v/>
      </c>
      <c r="G1235" s="30">
        <f>'M5 - Sparkling Water &amp; Soda'!F29</f>
        <v/>
      </c>
      <c r="H1235" s="31">
        <f>IF(AND(ISNUMBER('M5 - Sparkling Water &amp; Soda'!F29),ISNUMBER('M5 - Sparkling Water &amp; Soda'!K29)),'M5 - Sparkling Water &amp; Soda'!F29-'M5 - Sparkling Water &amp; Soda'!K29,"")</f>
        <v/>
      </c>
      <c r="I1235" s="15" t="inlineStr">
        <is>
          <t>S&amp;S availability/depth vary by listing and time - confirm live.</t>
        </is>
      </c>
    </row>
    <row r="1236" ht="26" customHeight="1">
      <c r="A1236" s="15" t="inlineStr">
        <is>
          <t>Spindrift</t>
        </is>
      </c>
      <c r="B1236" s="15" t="inlineStr">
        <is>
          <t>Spindrift Sparkling Water | Pineapple | 18-pack 355mL</t>
        </is>
      </c>
      <c r="C1236" s="15" t="inlineStr">
        <is>
          <t>5) Sparkling water &amp; soda</t>
        </is>
      </c>
      <c r="D1236" s="32">
        <f>'M5 - Sparkling Water &amp; Soda'!I30</f>
        <v/>
      </c>
      <c r="E1236" s="33">
        <f>'M5 - Sparkling Water &amp; Soda'!J30</f>
        <v/>
      </c>
      <c r="F1236" s="31">
        <f>'M5 - Sparkling Water &amp; Soda'!K30</f>
        <v/>
      </c>
      <c r="G1236" s="30">
        <f>'M5 - Sparkling Water &amp; Soda'!F30</f>
        <v/>
      </c>
      <c r="H1236" s="31">
        <f>IF(AND(ISNUMBER('M5 - Sparkling Water &amp; Soda'!F30),ISNUMBER('M5 - Sparkling Water &amp; Soda'!K30)),'M5 - Sparkling Water &amp; Soda'!F30-'M5 - Sparkling Water &amp; Soda'!K30,"")</f>
        <v/>
      </c>
      <c r="I1236" s="15" t="inlineStr">
        <is>
          <t>S&amp;S availability/depth vary by listing and time - confirm live.</t>
        </is>
      </c>
    </row>
    <row r="1237" ht="26" customHeight="1">
      <c r="A1237" s="15" t="inlineStr">
        <is>
          <t>Spindrift</t>
        </is>
      </c>
      <c r="B1237" s="15" t="inlineStr">
        <is>
          <t>Spindrift Sparkling Water | Pineapple | 24-pack 355mL</t>
        </is>
      </c>
      <c r="C1237" s="15" t="inlineStr">
        <is>
          <t>5) Sparkling water &amp; soda</t>
        </is>
      </c>
      <c r="D1237" s="32">
        <f>'M5 - Sparkling Water &amp; Soda'!I31</f>
        <v/>
      </c>
      <c r="E1237" s="33">
        <f>'M5 - Sparkling Water &amp; Soda'!J31</f>
        <v/>
      </c>
      <c r="F1237" s="31">
        <f>'M5 - Sparkling Water &amp; Soda'!K31</f>
        <v/>
      </c>
      <c r="G1237" s="30">
        <f>'M5 - Sparkling Water &amp; Soda'!F31</f>
        <v/>
      </c>
      <c r="H1237" s="31">
        <f>IF(AND(ISNUMBER('M5 - Sparkling Water &amp; Soda'!F31),ISNUMBER('M5 - Sparkling Water &amp; Soda'!K31)),'M5 - Sparkling Water &amp; Soda'!F31-'M5 - Sparkling Water &amp; Soda'!K31,"")</f>
        <v/>
      </c>
      <c r="I1237" s="15" t="inlineStr">
        <is>
          <t>S&amp;S availability/depth vary by listing and time - confirm live.</t>
        </is>
      </c>
    </row>
    <row r="1238" ht="26" customHeight="1">
      <c r="A1238" s="15" t="inlineStr">
        <is>
          <t>Spindrift</t>
        </is>
      </c>
      <c r="B1238" s="15" t="inlineStr">
        <is>
          <t>Spindrift Sparkling Water | Blackberry | single 355mL</t>
        </is>
      </c>
      <c r="C1238" s="15" t="inlineStr">
        <is>
          <t>5) Sparkling water &amp; soda</t>
        </is>
      </c>
      <c r="D1238" s="32">
        <f>'M5 - Sparkling Water &amp; Soda'!I32</f>
        <v/>
      </c>
      <c r="E1238" s="33">
        <f>'M5 - Sparkling Water &amp; Soda'!J32</f>
        <v/>
      </c>
      <c r="F1238" s="31">
        <f>'M5 - Sparkling Water &amp; Soda'!K32</f>
        <v/>
      </c>
      <c r="G1238" s="30">
        <f>'M5 - Sparkling Water &amp; Soda'!F32</f>
        <v/>
      </c>
      <c r="H1238" s="31">
        <f>IF(AND(ISNUMBER('M5 - Sparkling Water &amp; Soda'!F32),ISNUMBER('M5 - Sparkling Water &amp; Soda'!K32)),'M5 - Sparkling Water &amp; Soda'!F32-'M5 - Sparkling Water &amp; Soda'!K32,"")</f>
        <v/>
      </c>
      <c r="I1238" s="15" t="inlineStr">
        <is>
          <t>S&amp;S availability/depth vary by listing and time - confirm live.</t>
        </is>
      </c>
    </row>
    <row r="1239" ht="26" customHeight="1">
      <c r="A1239" s="15" t="inlineStr">
        <is>
          <t>Spindrift</t>
        </is>
      </c>
      <c r="B1239" s="15" t="inlineStr">
        <is>
          <t>Spindrift Sparkling Water | Blackberry | 8-pack 355mL</t>
        </is>
      </c>
      <c r="C1239" s="15" t="inlineStr">
        <is>
          <t>5) Sparkling water &amp; soda</t>
        </is>
      </c>
      <c r="D1239" s="32">
        <f>'M5 - Sparkling Water &amp; Soda'!I33</f>
        <v/>
      </c>
      <c r="E1239" s="33">
        <f>'M5 - Sparkling Water &amp; Soda'!J33</f>
        <v/>
      </c>
      <c r="F1239" s="31">
        <f>'M5 - Sparkling Water &amp; Soda'!K33</f>
        <v/>
      </c>
      <c r="G1239" s="30">
        <f>'M5 - Sparkling Water &amp; Soda'!F33</f>
        <v/>
      </c>
      <c r="H1239" s="31">
        <f>IF(AND(ISNUMBER('M5 - Sparkling Water &amp; Soda'!F33),ISNUMBER('M5 - Sparkling Water &amp; Soda'!K33)),'M5 - Sparkling Water &amp; Soda'!F33-'M5 - Sparkling Water &amp; Soda'!K33,"")</f>
        <v/>
      </c>
      <c r="I1239" s="15" t="inlineStr">
        <is>
          <t>S&amp;S availability/depth vary by listing and time - confirm live.</t>
        </is>
      </c>
    </row>
    <row r="1240" ht="26" customHeight="1">
      <c r="A1240" s="15" t="inlineStr">
        <is>
          <t>Spindrift</t>
        </is>
      </c>
      <c r="B1240" s="15" t="inlineStr">
        <is>
          <t>Spindrift Sparkling Water | Blackberry | 12-pack 355mL</t>
        </is>
      </c>
      <c r="C1240" s="15" t="inlineStr">
        <is>
          <t>5) Sparkling water &amp; soda</t>
        </is>
      </c>
      <c r="D1240" s="32">
        <f>'M5 - Sparkling Water &amp; Soda'!I34</f>
        <v/>
      </c>
      <c r="E1240" s="33">
        <f>'M5 - Sparkling Water &amp; Soda'!J34</f>
        <v/>
      </c>
      <c r="F1240" s="31">
        <f>'M5 - Sparkling Water &amp; Soda'!K34</f>
        <v/>
      </c>
      <c r="G1240" s="30">
        <f>'M5 - Sparkling Water &amp; Soda'!F34</f>
        <v/>
      </c>
      <c r="H1240" s="31">
        <f>IF(AND(ISNUMBER('M5 - Sparkling Water &amp; Soda'!F34),ISNUMBER('M5 - Sparkling Water &amp; Soda'!K34)),'M5 - Sparkling Water &amp; Soda'!F34-'M5 - Sparkling Water &amp; Soda'!K34,"")</f>
        <v/>
      </c>
      <c r="I1240" s="15" t="inlineStr">
        <is>
          <t>S&amp;S availability/depth vary by listing and time - confirm live.</t>
        </is>
      </c>
    </row>
    <row r="1241" ht="26" customHeight="1">
      <c r="A1241" s="15" t="inlineStr">
        <is>
          <t>Spindrift</t>
        </is>
      </c>
      <c r="B1241" s="15" t="inlineStr">
        <is>
          <t>Spindrift Sparkling Water | Blackberry | 15-pack 355mL</t>
        </is>
      </c>
      <c r="C1241" s="15" t="inlineStr">
        <is>
          <t>5) Sparkling water &amp; soda</t>
        </is>
      </c>
      <c r="D1241" s="32">
        <f>'M5 - Sparkling Water &amp; Soda'!I35</f>
        <v/>
      </c>
      <c r="E1241" s="33">
        <f>'M5 - Sparkling Water &amp; Soda'!J35</f>
        <v/>
      </c>
      <c r="F1241" s="31">
        <f>'M5 - Sparkling Water &amp; Soda'!K35</f>
        <v/>
      </c>
      <c r="G1241" s="30">
        <f>'M5 - Sparkling Water &amp; Soda'!F35</f>
        <v/>
      </c>
      <c r="H1241" s="31">
        <f>IF(AND(ISNUMBER('M5 - Sparkling Water &amp; Soda'!F35),ISNUMBER('M5 - Sparkling Water &amp; Soda'!K35)),'M5 - Sparkling Water &amp; Soda'!F35-'M5 - Sparkling Water &amp; Soda'!K35,"")</f>
        <v/>
      </c>
      <c r="I1241" s="15" t="inlineStr">
        <is>
          <t>S&amp;S availability/depth vary by listing and time - confirm live.</t>
        </is>
      </c>
    </row>
    <row r="1242" ht="26" customHeight="1">
      <c r="A1242" s="15" t="inlineStr">
        <is>
          <t>Spindrift</t>
        </is>
      </c>
      <c r="B1242" s="15" t="inlineStr">
        <is>
          <t>Spindrift Sparkling Water | Blackberry | 18-pack 355mL</t>
        </is>
      </c>
      <c r="C1242" s="15" t="inlineStr">
        <is>
          <t>5) Sparkling water &amp; soda</t>
        </is>
      </c>
      <c r="D1242" s="32">
        <f>'M5 - Sparkling Water &amp; Soda'!I36</f>
        <v/>
      </c>
      <c r="E1242" s="33">
        <f>'M5 - Sparkling Water &amp; Soda'!J36</f>
        <v/>
      </c>
      <c r="F1242" s="31">
        <f>'M5 - Sparkling Water &amp; Soda'!K36</f>
        <v/>
      </c>
      <c r="G1242" s="30">
        <f>'M5 - Sparkling Water &amp; Soda'!F36</f>
        <v/>
      </c>
      <c r="H1242" s="31">
        <f>IF(AND(ISNUMBER('M5 - Sparkling Water &amp; Soda'!F36),ISNUMBER('M5 - Sparkling Water &amp; Soda'!K36)),'M5 - Sparkling Water &amp; Soda'!F36-'M5 - Sparkling Water &amp; Soda'!K36,"")</f>
        <v/>
      </c>
      <c r="I1242" s="15" t="inlineStr">
        <is>
          <t>S&amp;S availability/depth vary by listing and time - confirm live.</t>
        </is>
      </c>
    </row>
    <row r="1243" ht="26" customHeight="1">
      <c r="A1243" s="15" t="inlineStr">
        <is>
          <t>Spindrift</t>
        </is>
      </c>
      <c r="B1243" s="15" t="inlineStr">
        <is>
          <t>Spindrift Sparkling Water | Blackberry | 24-pack 355mL</t>
        </is>
      </c>
      <c r="C1243" s="15" t="inlineStr">
        <is>
          <t>5) Sparkling water &amp; soda</t>
        </is>
      </c>
      <c r="D1243" s="32">
        <f>'M5 - Sparkling Water &amp; Soda'!I37</f>
        <v/>
      </c>
      <c r="E1243" s="33">
        <f>'M5 - Sparkling Water &amp; Soda'!J37</f>
        <v/>
      </c>
      <c r="F1243" s="31">
        <f>'M5 - Sparkling Water &amp; Soda'!K37</f>
        <v/>
      </c>
      <c r="G1243" s="30">
        <f>'M5 - Sparkling Water &amp; Soda'!F37</f>
        <v/>
      </c>
      <c r="H1243" s="31">
        <f>IF(AND(ISNUMBER('M5 - Sparkling Water &amp; Soda'!F37),ISNUMBER('M5 - Sparkling Water &amp; Soda'!K37)),'M5 - Sparkling Water &amp; Soda'!F37-'M5 - Sparkling Water &amp; Soda'!K37,"")</f>
        <v/>
      </c>
      <c r="I1243" s="15" t="inlineStr">
        <is>
          <t>S&amp;S availability/depth vary by listing and time - confirm live.</t>
        </is>
      </c>
    </row>
    <row r="1244" ht="26" customHeight="1">
      <c r="A1244" s="15" t="inlineStr">
        <is>
          <t>Spindrift</t>
        </is>
      </c>
      <c r="B1244" s="15" t="inlineStr">
        <is>
          <t>Spindrift Sparkling Water | Strawberry | single 355mL</t>
        </is>
      </c>
      <c r="C1244" s="15" t="inlineStr">
        <is>
          <t>5) Sparkling water &amp; soda</t>
        </is>
      </c>
      <c r="D1244" s="32">
        <f>'M5 - Sparkling Water &amp; Soda'!I38</f>
        <v/>
      </c>
      <c r="E1244" s="33">
        <f>'M5 - Sparkling Water &amp; Soda'!J38</f>
        <v/>
      </c>
      <c r="F1244" s="31">
        <f>'M5 - Sparkling Water &amp; Soda'!K38</f>
        <v/>
      </c>
      <c r="G1244" s="30">
        <f>'M5 - Sparkling Water &amp; Soda'!F38</f>
        <v/>
      </c>
      <c r="H1244" s="31">
        <f>IF(AND(ISNUMBER('M5 - Sparkling Water &amp; Soda'!F38),ISNUMBER('M5 - Sparkling Water &amp; Soda'!K38)),'M5 - Sparkling Water &amp; Soda'!F38-'M5 - Sparkling Water &amp; Soda'!K38,"")</f>
        <v/>
      </c>
      <c r="I1244" s="15" t="inlineStr">
        <is>
          <t>S&amp;S availability/depth vary by listing and time - confirm live.</t>
        </is>
      </c>
    </row>
    <row r="1245" ht="26" customHeight="1">
      <c r="A1245" s="15" t="inlineStr">
        <is>
          <t>Spindrift</t>
        </is>
      </c>
      <c r="B1245" s="15" t="inlineStr">
        <is>
          <t>Spindrift Sparkling Water | Strawberry | 8-pack 355mL</t>
        </is>
      </c>
      <c r="C1245" s="15" t="inlineStr">
        <is>
          <t>5) Sparkling water &amp; soda</t>
        </is>
      </c>
      <c r="D1245" s="32">
        <f>'M5 - Sparkling Water &amp; Soda'!I39</f>
        <v/>
      </c>
      <c r="E1245" s="33">
        <f>'M5 - Sparkling Water &amp; Soda'!J39</f>
        <v/>
      </c>
      <c r="F1245" s="31">
        <f>'M5 - Sparkling Water &amp; Soda'!K39</f>
        <v/>
      </c>
      <c r="G1245" s="30">
        <f>'M5 - Sparkling Water &amp; Soda'!F39</f>
        <v/>
      </c>
      <c r="H1245" s="31">
        <f>IF(AND(ISNUMBER('M5 - Sparkling Water &amp; Soda'!F39),ISNUMBER('M5 - Sparkling Water &amp; Soda'!K39)),'M5 - Sparkling Water &amp; Soda'!F39-'M5 - Sparkling Water &amp; Soda'!K39,"")</f>
        <v/>
      </c>
      <c r="I1245" s="15" t="inlineStr">
        <is>
          <t>S&amp;S availability/depth vary by listing and time - confirm live.</t>
        </is>
      </c>
    </row>
    <row r="1246" ht="26" customHeight="1">
      <c r="A1246" s="15" t="inlineStr">
        <is>
          <t>Spindrift</t>
        </is>
      </c>
      <c r="B1246" s="15" t="inlineStr">
        <is>
          <t>Spindrift Sparkling Water | Strawberry | 12-pack 355mL</t>
        </is>
      </c>
      <c r="C1246" s="15" t="inlineStr">
        <is>
          <t>5) Sparkling water &amp; soda</t>
        </is>
      </c>
      <c r="D1246" s="32">
        <f>'M5 - Sparkling Water &amp; Soda'!I40</f>
        <v/>
      </c>
      <c r="E1246" s="33">
        <f>'M5 - Sparkling Water &amp; Soda'!J40</f>
        <v/>
      </c>
      <c r="F1246" s="31">
        <f>'M5 - Sparkling Water &amp; Soda'!K40</f>
        <v/>
      </c>
      <c r="G1246" s="30">
        <f>'M5 - Sparkling Water &amp; Soda'!F40</f>
        <v/>
      </c>
      <c r="H1246" s="31">
        <f>IF(AND(ISNUMBER('M5 - Sparkling Water &amp; Soda'!F40),ISNUMBER('M5 - Sparkling Water &amp; Soda'!K40)),'M5 - Sparkling Water &amp; Soda'!F40-'M5 - Sparkling Water &amp; Soda'!K40,"")</f>
        <v/>
      </c>
      <c r="I1246" s="15" t="inlineStr">
        <is>
          <t>S&amp;S availability/depth vary by listing and time - confirm live.</t>
        </is>
      </c>
    </row>
    <row r="1247" ht="26" customHeight="1">
      <c r="A1247" s="15" t="inlineStr">
        <is>
          <t>Spindrift</t>
        </is>
      </c>
      <c r="B1247" s="15" t="inlineStr">
        <is>
          <t>Spindrift Sparkling Water | Strawberry | 15-pack 355mL</t>
        </is>
      </c>
      <c r="C1247" s="15" t="inlineStr">
        <is>
          <t>5) Sparkling water &amp; soda</t>
        </is>
      </c>
      <c r="D1247" s="32">
        <f>'M5 - Sparkling Water &amp; Soda'!I41</f>
        <v/>
      </c>
      <c r="E1247" s="33">
        <f>'M5 - Sparkling Water &amp; Soda'!J41</f>
        <v/>
      </c>
      <c r="F1247" s="31">
        <f>'M5 - Sparkling Water &amp; Soda'!K41</f>
        <v/>
      </c>
      <c r="G1247" s="30">
        <f>'M5 - Sparkling Water &amp; Soda'!F41</f>
        <v/>
      </c>
      <c r="H1247" s="31">
        <f>IF(AND(ISNUMBER('M5 - Sparkling Water &amp; Soda'!F41),ISNUMBER('M5 - Sparkling Water &amp; Soda'!K41)),'M5 - Sparkling Water &amp; Soda'!F41-'M5 - Sparkling Water &amp; Soda'!K41,"")</f>
        <v/>
      </c>
      <c r="I1247" s="15" t="inlineStr">
        <is>
          <t>S&amp;S availability/depth vary by listing and time - confirm live.</t>
        </is>
      </c>
    </row>
    <row r="1248" ht="26" customHeight="1">
      <c r="A1248" s="15" t="inlineStr">
        <is>
          <t>Spindrift</t>
        </is>
      </c>
      <c r="B1248" s="15" t="inlineStr">
        <is>
          <t>Spindrift Sparkling Water | Strawberry | 18-pack 355mL</t>
        </is>
      </c>
      <c r="C1248" s="15" t="inlineStr">
        <is>
          <t>5) Sparkling water &amp; soda</t>
        </is>
      </c>
      <c r="D1248" s="32">
        <f>'M5 - Sparkling Water &amp; Soda'!I42</f>
        <v/>
      </c>
      <c r="E1248" s="33">
        <f>'M5 - Sparkling Water &amp; Soda'!J42</f>
        <v/>
      </c>
      <c r="F1248" s="31">
        <f>'M5 - Sparkling Water &amp; Soda'!K42</f>
        <v/>
      </c>
      <c r="G1248" s="30">
        <f>'M5 - Sparkling Water &amp; Soda'!F42</f>
        <v/>
      </c>
      <c r="H1248" s="31">
        <f>IF(AND(ISNUMBER('M5 - Sparkling Water &amp; Soda'!F42),ISNUMBER('M5 - Sparkling Water &amp; Soda'!K42)),'M5 - Sparkling Water &amp; Soda'!F42-'M5 - Sparkling Water &amp; Soda'!K42,"")</f>
        <v/>
      </c>
      <c r="I1248" s="15" t="inlineStr">
        <is>
          <t>S&amp;S availability/depth vary by listing and time - confirm live.</t>
        </is>
      </c>
    </row>
    <row r="1249" ht="26" customHeight="1">
      <c r="A1249" s="15" t="inlineStr">
        <is>
          <t>Spindrift</t>
        </is>
      </c>
      <c r="B1249" s="15" t="inlineStr">
        <is>
          <t>Spindrift Sparkling Water | Strawberry | 24-pack 355mL</t>
        </is>
      </c>
      <c r="C1249" s="15" t="inlineStr">
        <is>
          <t>5) Sparkling water &amp; soda</t>
        </is>
      </c>
      <c r="D1249" s="32">
        <f>'M5 - Sparkling Water &amp; Soda'!I43</f>
        <v/>
      </c>
      <c r="E1249" s="33">
        <f>'M5 - Sparkling Water &amp; Soda'!J43</f>
        <v/>
      </c>
      <c r="F1249" s="31">
        <f>'M5 - Sparkling Water &amp; Soda'!K43</f>
        <v/>
      </c>
      <c r="G1249" s="30">
        <f>'M5 - Sparkling Water &amp; Soda'!F43</f>
        <v/>
      </c>
      <c r="H1249" s="31">
        <f>IF(AND(ISNUMBER('M5 - Sparkling Water &amp; Soda'!F43),ISNUMBER('M5 - Sparkling Water &amp; Soda'!K43)),'M5 - Sparkling Water &amp; Soda'!F43-'M5 - Sparkling Water &amp; Soda'!K43,"")</f>
        <v/>
      </c>
      <c r="I1249" s="15" t="inlineStr">
        <is>
          <t>S&amp;S availability/depth vary by listing and time - confirm live.</t>
        </is>
      </c>
    </row>
    <row r="1250" ht="26" customHeight="1">
      <c r="A1250" s="15" t="inlineStr">
        <is>
          <t>Spindrift</t>
        </is>
      </c>
      <c r="B1250" s="15" t="inlineStr">
        <is>
          <t>Spindrift Sparkling Water | Orange Mango | single 355mL</t>
        </is>
      </c>
      <c r="C1250" s="15" t="inlineStr">
        <is>
          <t>5) Sparkling water &amp; soda</t>
        </is>
      </c>
      <c r="D1250" s="32">
        <f>'M5 - Sparkling Water &amp; Soda'!I44</f>
        <v/>
      </c>
      <c r="E1250" s="33">
        <f>'M5 - Sparkling Water &amp; Soda'!J44</f>
        <v/>
      </c>
      <c r="F1250" s="31">
        <f>'M5 - Sparkling Water &amp; Soda'!K44</f>
        <v/>
      </c>
      <c r="G1250" s="30">
        <f>'M5 - Sparkling Water &amp; Soda'!F44</f>
        <v/>
      </c>
      <c r="H1250" s="31">
        <f>IF(AND(ISNUMBER('M5 - Sparkling Water &amp; Soda'!F44),ISNUMBER('M5 - Sparkling Water &amp; Soda'!K44)),'M5 - Sparkling Water &amp; Soda'!F44-'M5 - Sparkling Water &amp; Soda'!K44,"")</f>
        <v/>
      </c>
      <c r="I1250" s="15" t="inlineStr">
        <is>
          <t>S&amp;S availability/depth vary by listing and time - confirm live.</t>
        </is>
      </c>
    </row>
    <row r="1251" ht="26" customHeight="1">
      <c r="A1251" s="15" t="inlineStr">
        <is>
          <t>Spindrift</t>
        </is>
      </c>
      <c r="B1251" s="15" t="inlineStr">
        <is>
          <t>Spindrift Sparkling Water | Orange Mango | 8-pack 355mL</t>
        </is>
      </c>
      <c r="C1251" s="15" t="inlineStr">
        <is>
          <t>5) Sparkling water &amp; soda</t>
        </is>
      </c>
      <c r="D1251" s="32">
        <f>'M5 - Sparkling Water &amp; Soda'!I45</f>
        <v/>
      </c>
      <c r="E1251" s="33">
        <f>'M5 - Sparkling Water &amp; Soda'!J45</f>
        <v/>
      </c>
      <c r="F1251" s="31">
        <f>'M5 - Sparkling Water &amp; Soda'!K45</f>
        <v/>
      </c>
      <c r="G1251" s="30">
        <f>'M5 - Sparkling Water &amp; Soda'!F45</f>
        <v/>
      </c>
      <c r="H1251" s="31">
        <f>IF(AND(ISNUMBER('M5 - Sparkling Water &amp; Soda'!F45),ISNUMBER('M5 - Sparkling Water &amp; Soda'!K45)),'M5 - Sparkling Water &amp; Soda'!F45-'M5 - Sparkling Water &amp; Soda'!K45,"")</f>
        <v/>
      </c>
      <c r="I1251" s="15" t="inlineStr">
        <is>
          <t>S&amp;S availability/depth vary by listing and time - confirm live.</t>
        </is>
      </c>
    </row>
    <row r="1252" ht="26" customHeight="1">
      <c r="A1252" s="15" t="inlineStr">
        <is>
          <t>Spindrift</t>
        </is>
      </c>
      <c r="B1252" s="15" t="inlineStr">
        <is>
          <t>Spindrift Sparkling Water | Orange Mango | 12-pack 355mL</t>
        </is>
      </c>
      <c r="C1252" s="15" t="inlineStr">
        <is>
          <t>5) Sparkling water &amp; soda</t>
        </is>
      </c>
      <c r="D1252" s="32">
        <f>'M5 - Sparkling Water &amp; Soda'!I46</f>
        <v/>
      </c>
      <c r="E1252" s="33">
        <f>'M5 - Sparkling Water &amp; Soda'!J46</f>
        <v/>
      </c>
      <c r="F1252" s="31">
        <f>'M5 - Sparkling Water &amp; Soda'!K46</f>
        <v/>
      </c>
      <c r="G1252" s="30">
        <f>'M5 - Sparkling Water &amp; Soda'!F46</f>
        <v/>
      </c>
      <c r="H1252" s="31">
        <f>IF(AND(ISNUMBER('M5 - Sparkling Water &amp; Soda'!F46),ISNUMBER('M5 - Sparkling Water &amp; Soda'!K46)),'M5 - Sparkling Water &amp; Soda'!F46-'M5 - Sparkling Water &amp; Soda'!K46,"")</f>
        <v/>
      </c>
      <c r="I1252" s="15" t="inlineStr">
        <is>
          <t>S&amp;S availability/depth vary by listing and time - confirm live.</t>
        </is>
      </c>
    </row>
    <row r="1253" ht="26" customHeight="1">
      <c r="A1253" s="15" t="inlineStr">
        <is>
          <t>Spindrift</t>
        </is>
      </c>
      <c r="B1253" s="15" t="inlineStr">
        <is>
          <t>Spindrift Sparkling Water | Orange Mango | 15-pack 355mL</t>
        </is>
      </c>
      <c r="C1253" s="15" t="inlineStr">
        <is>
          <t>5) Sparkling water &amp; soda</t>
        </is>
      </c>
      <c r="D1253" s="32">
        <f>'M5 - Sparkling Water &amp; Soda'!I47</f>
        <v/>
      </c>
      <c r="E1253" s="33">
        <f>'M5 - Sparkling Water &amp; Soda'!J47</f>
        <v/>
      </c>
      <c r="F1253" s="31">
        <f>'M5 - Sparkling Water &amp; Soda'!K47</f>
        <v/>
      </c>
      <c r="G1253" s="30">
        <f>'M5 - Sparkling Water &amp; Soda'!F47</f>
        <v/>
      </c>
      <c r="H1253" s="31">
        <f>IF(AND(ISNUMBER('M5 - Sparkling Water &amp; Soda'!F47),ISNUMBER('M5 - Sparkling Water &amp; Soda'!K47)),'M5 - Sparkling Water &amp; Soda'!F47-'M5 - Sparkling Water &amp; Soda'!K47,"")</f>
        <v/>
      </c>
      <c r="I1253" s="15" t="inlineStr">
        <is>
          <t>S&amp;S availability/depth vary by listing and time - confirm live.</t>
        </is>
      </c>
    </row>
    <row r="1254" ht="26" customHeight="1">
      <c r="A1254" s="15" t="inlineStr">
        <is>
          <t>Spindrift</t>
        </is>
      </c>
      <c r="B1254" s="15" t="inlineStr">
        <is>
          <t>Spindrift Sparkling Water | Orange Mango | 18-pack 355mL</t>
        </is>
      </c>
      <c r="C1254" s="15" t="inlineStr">
        <is>
          <t>5) Sparkling water &amp; soda</t>
        </is>
      </c>
      <c r="D1254" s="32">
        <f>'M5 - Sparkling Water &amp; Soda'!I48</f>
        <v/>
      </c>
      <c r="E1254" s="33">
        <f>'M5 - Sparkling Water &amp; Soda'!J48</f>
        <v/>
      </c>
      <c r="F1254" s="31">
        <f>'M5 - Sparkling Water &amp; Soda'!K48</f>
        <v/>
      </c>
      <c r="G1254" s="30">
        <f>'M5 - Sparkling Water &amp; Soda'!F48</f>
        <v/>
      </c>
      <c r="H1254" s="31">
        <f>IF(AND(ISNUMBER('M5 - Sparkling Water &amp; Soda'!F48),ISNUMBER('M5 - Sparkling Water &amp; Soda'!K48)),'M5 - Sparkling Water &amp; Soda'!F48-'M5 - Sparkling Water &amp; Soda'!K48,"")</f>
        <v/>
      </c>
      <c r="I1254" s="15" t="inlineStr">
        <is>
          <t>S&amp;S availability/depth vary by listing and time - confirm live.</t>
        </is>
      </c>
    </row>
    <row r="1255" ht="26" customHeight="1">
      <c r="A1255" s="15" t="inlineStr">
        <is>
          <t>Spindrift</t>
        </is>
      </c>
      <c r="B1255" s="15" t="inlineStr">
        <is>
          <t>Spindrift Sparkling Water | Orange Mango | 24-pack 355mL</t>
        </is>
      </c>
      <c r="C1255" s="15" t="inlineStr">
        <is>
          <t>5) Sparkling water &amp; soda</t>
        </is>
      </c>
      <c r="D1255" s="32">
        <f>'M5 - Sparkling Water &amp; Soda'!I49</f>
        <v/>
      </c>
      <c r="E1255" s="33">
        <f>'M5 - Sparkling Water &amp; Soda'!J49</f>
        <v/>
      </c>
      <c r="F1255" s="31">
        <f>'M5 - Sparkling Water &amp; Soda'!K49</f>
        <v/>
      </c>
      <c r="G1255" s="30">
        <f>'M5 - Sparkling Water &amp; Soda'!F49</f>
        <v/>
      </c>
      <c r="H1255" s="31">
        <f>IF(AND(ISNUMBER('M5 - Sparkling Water &amp; Soda'!F49),ISNUMBER('M5 - Sparkling Water &amp; Soda'!K49)),'M5 - Sparkling Water &amp; Soda'!F49-'M5 - Sparkling Water &amp; Soda'!K49,"")</f>
        <v/>
      </c>
      <c r="I1255" s="15" t="inlineStr">
        <is>
          <t>S&amp;S availability/depth vary by listing and time - confirm live.</t>
        </is>
      </c>
    </row>
    <row r="1256" ht="26" customHeight="1">
      <c r="A1256" s="15" t="inlineStr">
        <is>
          <t>LaCroix</t>
        </is>
      </c>
      <c r="B1256" s="15" t="inlineStr">
        <is>
          <t>LaCroix Sparkling Water | Pamplemousse | single 355mL</t>
        </is>
      </c>
      <c r="C1256" s="15" t="inlineStr">
        <is>
          <t>5) Sparkling water &amp; soda</t>
        </is>
      </c>
      <c r="D1256" s="32">
        <f>'M5 - Sparkling Water &amp; Soda'!I50</f>
        <v/>
      </c>
      <c r="E1256" s="33">
        <f>'M5 - Sparkling Water &amp; Soda'!J50</f>
        <v/>
      </c>
      <c r="F1256" s="31">
        <f>'M5 - Sparkling Water &amp; Soda'!K50</f>
        <v/>
      </c>
      <c r="G1256" s="30">
        <f>'M5 - Sparkling Water &amp; Soda'!F50</f>
        <v/>
      </c>
      <c r="H1256" s="31">
        <f>IF(AND(ISNUMBER('M5 - Sparkling Water &amp; Soda'!F50),ISNUMBER('M5 - Sparkling Water &amp; Soda'!K50)),'M5 - Sparkling Water &amp; Soda'!F50-'M5 - Sparkling Water &amp; Soda'!K50,"")</f>
        <v/>
      </c>
      <c r="I1256" s="15" t="inlineStr">
        <is>
          <t>S&amp;S availability/depth vary by listing and time - confirm live.</t>
        </is>
      </c>
    </row>
    <row r="1257" ht="26" customHeight="1">
      <c r="A1257" s="15" t="inlineStr">
        <is>
          <t>LaCroix</t>
        </is>
      </c>
      <c r="B1257" s="15" t="inlineStr">
        <is>
          <t>LaCroix Sparkling Water | Pamplemousse | 8-pack 355mL</t>
        </is>
      </c>
      <c r="C1257" s="15" t="inlineStr">
        <is>
          <t>5) Sparkling water &amp; soda</t>
        </is>
      </c>
      <c r="D1257" s="32">
        <f>'M5 - Sparkling Water &amp; Soda'!I51</f>
        <v/>
      </c>
      <c r="E1257" s="33">
        <f>'M5 - Sparkling Water &amp; Soda'!J51</f>
        <v/>
      </c>
      <c r="F1257" s="31">
        <f>'M5 - Sparkling Water &amp; Soda'!K51</f>
        <v/>
      </c>
      <c r="G1257" s="30">
        <f>'M5 - Sparkling Water &amp; Soda'!F51</f>
        <v/>
      </c>
      <c r="H1257" s="31">
        <f>IF(AND(ISNUMBER('M5 - Sparkling Water &amp; Soda'!F51),ISNUMBER('M5 - Sparkling Water &amp; Soda'!K51)),'M5 - Sparkling Water &amp; Soda'!F51-'M5 - Sparkling Water &amp; Soda'!K51,"")</f>
        <v/>
      </c>
      <c r="I1257" s="15" t="inlineStr">
        <is>
          <t>S&amp;S availability/depth vary by listing and time - confirm live.</t>
        </is>
      </c>
    </row>
    <row r="1258" ht="26" customHeight="1">
      <c r="A1258" s="15" t="inlineStr">
        <is>
          <t>LaCroix</t>
        </is>
      </c>
      <c r="B1258" s="15" t="inlineStr">
        <is>
          <t>LaCroix Sparkling Water | Pamplemousse | 12-pack 355mL</t>
        </is>
      </c>
      <c r="C1258" s="15" t="inlineStr">
        <is>
          <t>5) Sparkling water &amp; soda</t>
        </is>
      </c>
      <c r="D1258" s="32">
        <f>'M5 - Sparkling Water &amp; Soda'!I52</f>
        <v/>
      </c>
      <c r="E1258" s="33">
        <f>'M5 - Sparkling Water &amp; Soda'!J52</f>
        <v/>
      </c>
      <c r="F1258" s="31">
        <f>'M5 - Sparkling Water &amp; Soda'!K52</f>
        <v/>
      </c>
      <c r="G1258" s="30">
        <f>'M5 - Sparkling Water &amp; Soda'!F52</f>
        <v/>
      </c>
      <c r="H1258" s="31">
        <f>IF(AND(ISNUMBER('M5 - Sparkling Water &amp; Soda'!F52),ISNUMBER('M5 - Sparkling Water &amp; Soda'!K52)),'M5 - Sparkling Water &amp; Soda'!F52-'M5 - Sparkling Water &amp; Soda'!K52,"")</f>
        <v/>
      </c>
      <c r="I1258" s="15" t="inlineStr">
        <is>
          <t>S&amp;S availability/depth vary by listing and time - confirm live.</t>
        </is>
      </c>
    </row>
    <row r="1259" ht="26" customHeight="1">
      <c r="A1259" s="15" t="inlineStr">
        <is>
          <t>LaCroix</t>
        </is>
      </c>
      <c r="B1259" s="15" t="inlineStr">
        <is>
          <t>LaCroix Sparkling Water | Pamplemousse | 15-pack 355mL</t>
        </is>
      </c>
      <c r="C1259" s="15" t="inlineStr">
        <is>
          <t>5) Sparkling water &amp; soda</t>
        </is>
      </c>
      <c r="D1259" s="32">
        <f>'M5 - Sparkling Water &amp; Soda'!I53</f>
        <v/>
      </c>
      <c r="E1259" s="33">
        <f>'M5 - Sparkling Water &amp; Soda'!J53</f>
        <v/>
      </c>
      <c r="F1259" s="31">
        <f>'M5 - Sparkling Water &amp; Soda'!K53</f>
        <v/>
      </c>
      <c r="G1259" s="30">
        <f>'M5 - Sparkling Water &amp; Soda'!F53</f>
        <v/>
      </c>
      <c r="H1259" s="31">
        <f>IF(AND(ISNUMBER('M5 - Sparkling Water &amp; Soda'!F53),ISNUMBER('M5 - Sparkling Water &amp; Soda'!K53)),'M5 - Sparkling Water &amp; Soda'!F53-'M5 - Sparkling Water &amp; Soda'!K53,"")</f>
        <v/>
      </c>
      <c r="I1259" s="15" t="inlineStr">
        <is>
          <t>S&amp;S availability/depth vary by listing and time - confirm live.</t>
        </is>
      </c>
    </row>
    <row r="1260" ht="26" customHeight="1">
      <c r="A1260" s="15" t="inlineStr">
        <is>
          <t>LaCroix</t>
        </is>
      </c>
      <c r="B1260" s="15" t="inlineStr">
        <is>
          <t>LaCroix Sparkling Water | Pamplemousse | 18-pack 355mL</t>
        </is>
      </c>
      <c r="C1260" s="15" t="inlineStr">
        <is>
          <t>5) Sparkling water &amp; soda</t>
        </is>
      </c>
      <c r="D1260" s="32">
        <f>'M5 - Sparkling Water &amp; Soda'!I54</f>
        <v/>
      </c>
      <c r="E1260" s="33">
        <f>'M5 - Sparkling Water &amp; Soda'!J54</f>
        <v/>
      </c>
      <c r="F1260" s="31">
        <f>'M5 - Sparkling Water &amp; Soda'!K54</f>
        <v/>
      </c>
      <c r="G1260" s="30">
        <f>'M5 - Sparkling Water &amp; Soda'!F54</f>
        <v/>
      </c>
      <c r="H1260" s="31">
        <f>IF(AND(ISNUMBER('M5 - Sparkling Water &amp; Soda'!F54),ISNUMBER('M5 - Sparkling Water &amp; Soda'!K54)),'M5 - Sparkling Water &amp; Soda'!F54-'M5 - Sparkling Water &amp; Soda'!K54,"")</f>
        <v/>
      </c>
      <c r="I1260" s="15" t="inlineStr">
        <is>
          <t>S&amp;S availability/depth vary by listing and time - confirm live.</t>
        </is>
      </c>
    </row>
    <row r="1261" ht="26" customHeight="1">
      <c r="A1261" s="15" t="inlineStr">
        <is>
          <t>LaCroix</t>
        </is>
      </c>
      <c r="B1261" s="15" t="inlineStr">
        <is>
          <t>LaCroix Sparkling Water | Pamplemousse | 24-pack 355mL</t>
        </is>
      </c>
      <c r="C1261" s="15" t="inlineStr">
        <is>
          <t>5) Sparkling water &amp; soda</t>
        </is>
      </c>
      <c r="D1261" s="32">
        <f>'M5 - Sparkling Water &amp; Soda'!I55</f>
        <v/>
      </c>
      <c r="E1261" s="33">
        <f>'M5 - Sparkling Water &amp; Soda'!J55</f>
        <v/>
      </c>
      <c r="F1261" s="31">
        <f>'M5 - Sparkling Water &amp; Soda'!K55</f>
        <v/>
      </c>
      <c r="G1261" s="30">
        <f>'M5 - Sparkling Water &amp; Soda'!F55</f>
        <v/>
      </c>
      <c r="H1261" s="31">
        <f>IF(AND(ISNUMBER('M5 - Sparkling Water &amp; Soda'!F55),ISNUMBER('M5 - Sparkling Water &amp; Soda'!K55)),'M5 - Sparkling Water &amp; Soda'!F55-'M5 - Sparkling Water &amp; Soda'!K55,"")</f>
        <v/>
      </c>
      <c r="I1261" s="15" t="inlineStr">
        <is>
          <t>S&amp;S availability/depth vary by listing and time - confirm live.</t>
        </is>
      </c>
    </row>
    <row r="1262" ht="26" customHeight="1">
      <c r="A1262" s="15" t="inlineStr">
        <is>
          <t>LaCroix</t>
        </is>
      </c>
      <c r="B1262" s="15" t="inlineStr">
        <is>
          <t>LaCroix Sparkling Water | Lime | single 355mL</t>
        </is>
      </c>
      <c r="C1262" s="15" t="inlineStr">
        <is>
          <t>5) Sparkling water &amp; soda</t>
        </is>
      </c>
      <c r="D1262" s="32">
        <f>'M5 - Sparkling Water &amp; Soda'!I56</f>
        <v/>
      </c>
      <c r="E1262" s="33">
        <f>'M5 - Sparkling Water &amp; Soda'!J56</f>
        <v/>
      </c>
      <c r="F1262" s="31">
        <f>'M5 - Sparkling Water &amp; Soda'!K56</f>
        <v/>
      </c>
      <c r="G1262" s="30">
        <f>'M5 - Sparkling Water &amp; Soda'!F56</f>
        <v/>
      </c>
      <c r="H1262" s="31">
        <f>IF(AND(ISNUMBER('M5 - Sparkling Water &amp; Soda'!F56),ISNUMBER('M5 - Sparkling Water &amp; Soda'!K56)),'M5 - Sparkling Water &amp; Soda'!F56-'M5 - Sparkling Water &amp; Soda'!K56,"")</f>
        <v/>
      </c>
      <c r="I1262" s="15" t="inlineStr">
        <is>
          <t>S&amp;S availability/depth vary by listing and time - confirm live.</t>
        </is>
      </c>
    </row>
    <row r="1263" ht="26" customHeight="1">
      <c r="A1263" s="15" t="inlineStr">
        <is>
          <t>LaCroix</t>
        </is>
      </c>
      <c r="B1263" s="15" t="inlineStr">
        <is>
          <t>LaCroix Sparkling Water | Lime | 8-pack 355mL</t>
        </is>
      </c>
      <c r="C1263" s="15" t="inlineStr">
        <is>
          <t>5) Sparkling water &amp; soda</t>
        </is>
      </c>
      <c r="D1263" s="32">
        <f>'M5 - Sparkling Water &amp; Soda'!I57</f>
        <v/>
      </c>
      <c r="E1263" s="33">
        <f>'M5 - Sparkling Water &amp; Soda'!J57</f>
        <v/>
      </c>
      <c r="F1263" s="31">
        <f>'M5 - Sparkling Water &amp; Soda'!K57</f>
        <v/>
      </c>
      <c r="G1263" s="30">
        <f>'M5 - Sparkling Water &amp; Soda'!F57</f>
        <v/>
      </c>
      <c r="H1263" s="31">
        <f>IF(AND(ISNUMBER('M5 - Sparkling Water &amp; Soda'!F57),ISNUMBER('M5 - Sparkling Water &amp; Soda'!K57)),'M5 - Sparkling Water &amp; Soda'!F57-'M5 - Sparkling Water &amp; Soda'!K57,"")</f>
        <v/>
      </c>
      <c r="I1263" s="15" t="inlineStr">
        <is>
          <t>S&amp;S availability/depth vary by listing and time - confirm live.</t>
        </is>
      </c>
    </row>
    <row r="1264" ht="26" customHeight="1">
      <c r="A1264" s="15" t="inlineStr">
        <is>
          <t>LaCroix</t>
        </is>
      </c>
      <c r="B1264" s="15" t="inlineStr">
        <is>
          <t>LaCroix Sparkling Water | Lime | 12-pack 355mL</t>
        </is>
      </c>
      <c r="C1264" s="15" t="inlineStr">
        <is>
          <t>5) Sparkling water &amp; soda</t>
        </is>
      </c>
      <c r="D1264" s="32">
        <f>'M5 - Sparkling Water &amp; Soda'!I58</f>
        <v/>
      </c>
      <c r="E1264" s="33">
        <f>'M5 - Sparkling Water &amp; Soda'!J58</f>
        <v/>
      </c>
      <c r="F1264" s="31">
        <f>'M5 - Sparkling Water &amp; Soda'!K58</f>
        <v/>
      </c>
      <c r="G1264" s="30">
        <f>'M5 - Sparkling Water &amp; Soda'!F58</f>
        <v/>
      </c>
      <c r="H1264" s="31">
        <f>IF(AND(ISNUMBER('M5 - Sparkling Water &amp; Soda'!F58),ISNUMBER('M5 - Sparkling Water &amp; Soda'!K58)),'M5 - Sparkling Water &amp; Soda'!F58-'M5 - Sparkling Water &amp; Soda'!K58,"")</f>
        <v/>
      </c>
      <c r="I1264" s="15" t="inlineStr">
        <is>
          <t>S&amp;S availability/depth vary by listing and time - confirm live.</t>
        </is>
      </c>
    </row>
    <row r="1265" ht="26" customHeight="1">
      <c r="A1265" s="15" t="inlineStr">
        <is>
          <t>LaCroix</t>
        </is>
      </c>
      <c r="B1265" s="15" t="inlineStr">
        <is>
          <t>LaCroix Sparkling Water | Lime | 15-pack 355mL</t>
        </is>
      </c>
      <c r="C1265" s="15" t="inlineStr">
        <is>
          <t>5) Sparkling water &amp; soda</t>
        </is>
      </c>
      <c r="D1265" s="32">
        <f>'M5 - Sparkling Water &amp; Soda'!I59</f>
        <v/>
      </c>
      <c r="E1265" s="33">
        <f>'M5 - Sparkling Water &amp; Soda'!J59</f>
        <v/>
      </c>
      <c r="F1265" s="31">
        <f>'M5 - Sparkling Water &amp; Soda'!K59</f>
        <v/>
      </c>
      <c r="G1265" s="30">
        <f>'M5 - Sparkling Water &amp; Soda'!F59</f>
        <v/>
      </c>
      <c r="H1265" s="31">
        <f>IF(AND(ISNUMBER('M5 - Sparkling Water &amp; Soda'!F59),ISNUMBER('M5 - Sparkling Water &amp; Soda'!K59)),'M5 - Sparkling Water &amp; Soda'!F59-'M5 - Sparkling Water &amp; Soda'!K59,"")</f>
        <v/>
      </c>
      <c r="I1265" s="15" t="inlineStr">
        <is>
          <t>S&amp;S availability/depth vary by listing and time - confirm live.</t>
        </is>
      </c>
    </row>
    <row r="1266" ht="26" customHeight="1">
      <c r="A1266" s="15" t="inlineStr">
        <is>
          <t>LaCroix</t>
        </is>
      </c>
      <c r="B1266" s="15" t="inlineStr">
        <is>
          <t>LaCroix Sparkling Water | Lime | 18-pack 355mL</t>
        </is>
      </c>
      <c r="C1266" s="15" t="inlineStr">
        <is>
          <t>5) Sparkling water &amp; soda</t>
        </is>
      </c>
      <c r="D1266" s="32">
        <f>'M5 - Sparkling Water &amp; Soda'!I60</f>
        <v/>
      </c>
      <c r="E1266" s="33">
        <f>'M5 - Sparkling Water &amp; Soda'!J60</f>
        <v/>
      </c>
      <c r="F1266" s="31">
        <f>'M5 - Sparkling Water &amp; Soda'!K60</f>
        <v/>
      </c>
      <c r="G1266" s="30">
        <f>'M5 - Sparkling Water &amp; Soda'!F60</f>
        <v/>
      </c>
      <c r="H1266" s="31">
        <f>IF(AND(ISNUMBER('M5 - Sparkling Water &amp; Soda'!F60),ISNUMBER('M5 - Sparkling Water &amp; Soda'!K60)),'M5 - Sparkling Water &amp; Soda'!F60-'M5 - Sparkling Water &amp; Soda'!K60,"")</f>
        <v/>
      </c>
      <c r="I1266" s="15" t="inlineStr">
        <is>
          <t>S&amp;S availability/depth vary by listing and time - confirm live.</t>
        </is>
      </c>
    </row>
    <row r="1267" ht="26" customHeight="1">
      <c r="A1267" s="15" t="inlineStr">
        <is>
          <t>LaCroix</t>
        </is>
      </c>
      <c r="B1267" s="15" t="inlineStr">
        <is>
          <t>LaCroix Sparkling Water | Lime | 24-pack 355mL</t>
        </is>
      </c>
      <c r="C1267" s="15" t="inlineStr">
        <is>
          <t>5) Sparkling water &amp; soda</t>
        </is>
      </c>
      <c r="D1267" s="32">
        <f>'M5 - Sparkling Water &amp; Soda'!I61</f>
        <v/>
      </c>
      <c r="E1267" s="33">
        <f>'M5 - Sparkling Water &amp; Soda'!J61</f>
        <v/>
      </c>
      <c r="F1267" s="31">
        <f>'M5 - Sparkling Water &amp; Soda'!K61</f>
        <v/>
      </c>
      <c r="G1267" s="30">
        <f>'M5 - Sparkling Water &amp; Soda'!F61</f>
        <v/>
      </c>
      <c r="H1267" s="31">
        <f>IF(AND(ISNUMBER('M5 - Sparkling Water &amp; Soda'!F61),ISNUMBER('M5 - Sparkling Water &amp; Soda'!K61)),'M5 - Sparkling Water &amp; Soda'!F61-'M5 - Sparkling Water &amp; Soda'!K61,"")</f>
        <v/>
      </c>
      <c r="I1267" s="15" t="inlineStr">
        <is>
          <t>S&amp;S availability/depth vary by listing and time - confirm live.</t>
        </is>
      </c>
    </row>
    <row r="1268" ht="26" customHeight="1">
      <c r="A1268" s="15" t="inlineStr">
        <is>
          <t>LaCroix</t>
        </is>
      </c>
      <c r="B1268" s="15" t="inlineStr">
        <is>
          <t>LaCroix Sparkling Water | Pure | single 355mL</t>
        </is>
      </c>
      <c r="C1268" s="15" t="inlineStr">
        <is>
          <t>5) Sparkling water &amp; soda</t>
        </is>
      </c>
      <c r="D1268" s="32">
        <f>'M5 - Sparkling Water &amp; Soda'!I62</f>
        <v/>
      </c>
      <c r="E1268" s="33">
        <f>'M5 - Sparkling Water &amp; Soda'!J62</f>
        <v/>
      </c>
      <c r="F1268" s="31">
        <f>'M5 - Sparkling Water &amp; Soda'!K62</f>
        <v/>
      </c>
      <c r="G1268" s="30">
        <f>'M5 - Sparkling Water &amp; Soda'!F62</f>
        <v/>
      </c>
      <c r="H1268" s="31">
        <f>IF(AND(ISNUMBER('M5 - Sparkling Water &amp; Soda'!F62),ISNUMBER('M5 - Sparkling Water &amp; Soda'!K62)),'M5 - Sparkling Water &amp; Soda'!F62-'M5 - Sparkling Water &amp; Soda'!K62,"")</f>
        <v/>
      </c>
      <c r="I1268" s="15" t="inlineStr">
        <is>
          <t>S&amp;S availability/depth vary by listing and time - confirm live.</t>
        </is>
      </c>
    </row>
    <row r="1269" ht="26" customHeight="1">
      <c r="A1269" s="15" t="inlineStr">
        <is>
          <t>LaCroix</t>
        </is>
      </c>
      <c r="B1269" s="15" t="inlineStr">
        <is>
          <t>LaCroix Sparkling Water | Pure | 8-pack 355mL</t>
        </is>
      </c>
      <c r="C1269" s="15" t="inlineStr">
        <is>
          <t>5) Sparkling water &amp; soda</t>
        </is>
      </c>
      <c r="D1269" s="32">
        <f>'M5 - Sparkling Water &amp; Soda'!I63</f>
        <v/>
      </c>
      <c r="E1269" s="33">
        <f>'M5 - Sparkling Water &amp; Soda'!J63</f>
        <v/>
      </c>
      <c r="F1269" s="31">
        <f>'M5 - Sparkling Water &amp; Soda'!K63</f>
        <v/>
      </c>
      <c r="G1269" s="30">
        <f>'M5 - Sparkling Water &amp; Soda'!F63</f>
        <v/>
      </c>
      <c r="H1269" s="31">
        <f>IF(AND(ISNUMBER('M5 - Sparkling Water &amp; Soda'!F63),ISNUMBER('M5 - Sparkling Water &amp; Soda'!K63)),'M5 - Sparkling Water &amp; Soda'!F63-'M5 - Sparkling Water &amp; Soda'!K63,"")</f>
        <v/>
      </c>
      <c r="I1269" s="15" t="inlineStr">
        <is>
          <t>S&amp;S availability/depth vary by listing and time - confirm live.</t>
        </is>
      </c>
    </row>
    <row r="1270" ht="26" customHeight="1">
      <c r="A1270" s="15" t="inlineStr">
        <is>
          <t>LaCroix</t>
        </is>
      </c>
      <c r="B1270" s="15" t="inlineStr">
        <is>
          <t>LaCroix Sparkling Water | Pure | 12-pack 355mL</t>
        </is>
      </c>
      <c r="C1270" s="15" t="inlineStr">
        <is>
          <t>5) Sparkling water &amp; soda</t>
        </is>
      </c>
      <c r="D1270" s="32">
        <f>'M5 - Sparkling Water &amp; Soda'!I64</f>
        <v/>
      </c>
      <c r="E1270" s="33">
        <f>'M5 - Sparkling Water &amp; Soda'!J64</f>
        <v/>
      </c>
      <c r="F1270" s="31">
        <f>'M5 - Sparkling Water &amp; Soda'!K64</f>
        <v/>
      </c>
      <c r="G1270" s="30">
        <f>'M5 - Sparkling Water &amp; Soda'!F64</f>
        <v/>
      </c>
      <c r="H1270" s="31">
        <f>IF(AND(ISNUMBER('M5 - Sparkling Water &amp; Soda'!F64),ISNUMBER('M5 - Sparkling Water &amp; Soda'!K64)),'M5 - Sparkling Water &amp; Soda'!F64-'M5 - Sparkling Water &amp; Soda'!K64,"")</f>
        <v/>
      </c>
      <c r="I1270" s="15" t="inlineStr">
        <is>
          <t>S&amp;S availability/depth vary by listing and time - confirm live.</t>
        </is>
      </c>
    </row>
    <row r="1271" ht="26" customHeight="1">
      <c r="A1271" s="15" t="inlineStr">
        <is>
          <t>LaCroix</t>
        </is>
      </c>
      <c r="B1271" s="15" t="inlineStr">
        <is>
          <t>LaCroix Sparkling Water | Pure | 15-pack 355mL</t>
        </is>
      </c>
      <c r="C1271" s="15" t="inlineStr">
        <is>
          <t>5) Sparkling water &amp; soda</t>
        </is>
      </c>
      <c r="D1271" s="32">
        <f>'M5 - Sparkling Water &amp; Soda'!I65</f>
        <v/>
      </c>
      <c r="E1271" s="33">
        <f>'M5 - Sparkling Water &amp; Soda'!J65</f>
        <v/>
      </c>
      <c r="F1271" s="31">
        <f>'M5 - Sparkling Water &amp; Soda'!K65</f>
        <v/>
      </c>
      <c r="G1271" s="30">
        <f>'M5 - Sparkling Water &amp; Soda'!F65</f>
        <v/>
      </c>
      <c r="H1271" s="31">
        <f>IF(AND(ISNUMBER('M5 - Sparkling Water &amp; Soda'!F65),ISNUMBER('M5 - Sparkling Water &amp; Soda'!K65)),'M5 - Sparkling Water &amp; Soda'!F65-'M5 - Sparkling Water &amp; Soda'!K65,"")</f>
        <v/>
      </c>
      <c r="I1271" s="15" t="inlineStr">
        <is>
          <t>S&amp;S availability/depth vary by listing and time - confirm live.</t>
        </is>
      </c>
    </row>
    <row r="1272" ht="26" customHeight="1">
      <c r="A1272" s="15" t="inlineStr">
        <is>
          <t>LaCroix</t>
        </is>
      </c>
      <c r="B1272" s="15" t="inlineStr">
        <is>
          <t>LaCroix Sparkling Water | Pure | 18-pack 355mL</t>
        </is>
      </c>
      <c r="C1272" s="15" t="inlineStr">
        <is>
          <t>5) Sparkling water &amp; soda</t>
        </is>
      </c>
      <c r="D1272" s="32">
        <f>'M5 - Sparkling Water &amp; Soda'!I66</f>
        <v/>
      </c>
      <c r="E1272" s="33">
        <f>'M5 - Sparkling Water &amp; Soda'!J66</f>
        <v/>
      </c>
      <c r="F1272" s="31">
        <f>'M5 - Sparkling Water &amp; Soda'!K66</f>
        <v/>
      </c>
      <c r="G1272" s="30">
        <f>'M5 - Sparkling Water &amp; Soda'!F66</f>
        <v/>
      </c>
      <c r="H1272" s="31">
        <f>IF(AND(ISNUMBER('M5 - Sparkling Water &amp; Soda'!F66),ISNUMBER('M5 - Sparkling Water &amp; Soda'!K66)),'M5 - Sparkling Water &amp; Soda'!F66-'M5 - Sparkling Water &amp; Soda'!K66,"")</f>
        <v/>
      </c>
      <c r="I1272" s="15" t="inlineStr">
        <is>
          <t>S&amp;S availability/depth vary by listing and time - confirm live.</t>
        </is>
      </c>
    </row>
    <row r="1273" ht="26" customHeight="1">
      <c r="A1273" s="15" t="inlineStr">
        <is>
          <t>LaCroix</t>
        </is>
      </c>
      <c r="B1273" s="15" t="inlineStr">
        <is>
          <t>LaCroix Sparkling Water | Pure | 24-pack 355mL</t>
        </is>
      </c>
      <c r="C1273" s="15" t="inlineStr">
        <is>
          <t>5) Sparkling water &amp; soda</t>
        </is>
      </c>
      <c r="D1273" s="32">
        <f>'M5 - Sparkling Water &amp; Soda'!I67</f>
        <v/>
      </c>
      <c r="E1273" s="33">
        <f>'M5 - Sparkling Water &amp; Soda'!J67</f>
        <v/>
      </c>
      <c r="F1273" s="31">
        <f>'M5 - Sparkling Water &amp; Soda'!K67</f>
        <v/>
      </c>
      <c r="G1273" s="30">
        <f>'M5 - Sparkling Water &amp; Soda'!F67</f>
        <v/>
      </c>
      <c r="H1273" s="31">
        <f>IF(AND(ISNUMBER('M5 - Sparkling Water &amp; Soda'!F67),ISNUMBER('M5 - Sparkling Water &amp; Soda'!K67)),'M5 - Sparkling Water &amp; Soda'!F67-'M5 - Sparkling Water &amp; Soda'!K67,"")</f>
        <v/>
      </c>
      <c r="I1273" s="15" t="inlineStr">
        <is>
          <t>S&amp;S availability/depth vary by listing and time - confirm live.</t>
        </is>
      </c>
    </row>
    <row r="1274" ht="26" customHeight="1">
      <c r="A1274" s="15" t="inlineStr">
        <is>
          <t>LaCroix</t>
        </is>
      </c>
      <c r="B1274" s="15" t="inlineStr">
        <is>
          <t>LaCroix Sparkling Water | Coconut | single 355mL</t>
        </is>
      </c>
      <c r="C1274" s="15" t="inlineStr">
        <is>
          <t>5) Sparkling water &amp; soda</t>
        </is>
      </c>
      <c r="D1274" s="32">
        <f>'M5 - Sparkling Water &amp; Soda'!I68</f>
        <v/>
      </c>
      <c r="E1274" s="33">
        <f>'M5 - Sparkling Water &amp; Soda'!J68</f>
        <v/>
      </c>
      <c r="F1274" s="31">
        <f>'M5 - Sparkling Water &amp; Soda'!K68</f>
        <v/>
      </c>
      <c r="G1274" s="30">
        <f>'M5 - Sparkling Water &amp; Soda'!F68</f>
        <v/>
      </c>
      <c r="H1274" s="31">
        <f>IF(AND(ISNUMBER('M5 - Sparkling Water &amp; Soda'!F68),ISNUMBER('M5 - Sparkling Water &amp; Soda'!K68)),'M5 - Sparkling Water &amp; Soda'!F68-'M5 - Sparkling Water &amp; Soda'!K68,"")</f>
        <v/>
      </c>
      <c r="I1274" s="15" t="inlineStr">
        <is>
          <t>S&amp;S availability/depth vary by listing and time - confirm live.</t>
        </is>
      </c>
    </row>
    <row r="1275" ht="26" customHeight="1">
      <c r="A1275" s="15" t="inlineStr">
        <is>
          <t>LaCroix</t>
        </is>
      </c>
      <c r="B1275" s="15" t="inlineStr">
        <is>
          <t>LaCroix Sparkling Water | Coconut | 8-pack 355mL</t>
        </is>
      </c>
      <c r="C1275" s="15" t="inlineStr">
        <is>
          <t>5) Sparkling water &amp; soda</t>
        </is>
      </c>
      <c r="D1275" s="32">
        <f>'M5 - Sparkling Water &amp; Soda'!I69</f>
        <v/>
      </c>
      <c r="E1275" s="33">
        <f>'M5 - Sparkling Water &amp; Soda'!J69</f>
        <v/>
      </c>
      <c r="F1275" s="31">
        <f>'M5 - Sparkling Water &amp; Soda'!K69</f>
        <v/>
      </c>
      <c r="G1275" s="30">
        <f>'M5 - Sparkling Water &amp; Soda'!F69</f>
        <v/>
      </c>
      <c r="H1275" s="31">
        <f>IF(AND(ISNUMBER('M5 - Sparkling Water &amp; Soda'!F69),ISNUMBER('M5 - Sparkling Water &amp; Soda'!K69)),'M5 - Sparkling Water &amp; Soda'!F69-'M5 - Sparkling Water &amp; Soda'!K69,"")</f>
        <v/>
      </c>
      <c r="I1275" s="15" t="inlineStr">
        <is>
          <t>S&amp;S availability/depth vary by listing and time - confirm live.</t>
        </is>
      </c>
    </row>
    <row r="1276" ht="26" customHeight="1">
      <c r="A1276" s="15" t="inlineStr">
        <is>
          <t>LaCroix</t>
        </is>
      </c>
      <c r="B1276" s="15" t="inlineStr">
        <is>
          <t>LaCroix Sparkling Water | Coconut | 12-pack 355mL</t>
        </is>
      </c>
      <c r="C1276" s="15" t="inlineStr">
        <is>
          <t>5) Sparkling water &amp; soda</t>
        </is>
      </c>
      <c r="D1276" s="32">
        <f>'M5 - Sparkling Water &amp; Soda'!I70</f>
        <v/>
      </c>
      <c r="E1276" s="33">
        <f>'M5 - Sparkling Water &amp; Soda'!J70</f>
        <v/>
      </c>
      <c r="F1276" s="31">
        <f>'M5 - Sparkling Water &amp; Soda'!K70</f>
        <v/>
      </c>
      <c r="G1276" s="30">
        <f>'M5 - Sparkling Water &amp; Soda'!F70</f>
        <v/>
      </c>
      <c r="H1276" s="31">
        <f>IF(AND(ISNUMBER('M5 - Sparkling Water &amp; Soda'!F70),ISNUMBER('M5 - Sparkling Water &amp; Soda'!K70)),'M5 - Sparkling Water &amp; Soda'!F70-'M5 - Sparkling Water &amp; Soda'!K70,"")</f>
        <v/>
      </c>
      <c r="I1276" s="15" t="inlineStr">
        <is>
          <t>S&amp;S availability/depth vary by listing and time - confirm live.</t>
        </is>
      </c>
    </row>
    <row r="1277" ht="26" customHeight="1">
      <c r="A1277" s="15" t="inlineStr">
        <is>
          <t>LaCroix</t>
        </is>
      </c>
      <c r="B1277" s="15" t="inlineStr">
        <is>
          <t>LaCroix Sparkling Water | Coconut | 15-pack 355mL</t>
        </is>
      </c>
      <c r="C1277" s="15" t="inlineStr">
        <is>
          <t>5) Sparkling water &amp; soda</t>
        </is>
      </c>
      <c r="D1277" s="32">
        <f>'M5 - Sparkling Water &amp; Soda'!I71</f>
        <v/>
      </c>
      <c r="E1277" s="33">
        <f>'M5 - Sparkling Water &amp; Soda'!J71</f>
        <v/>
      </c>
      <c r="F1277" s="31">
        <f>'M5 - Sparkling Water &amp; Soda'!K71</f>
        <v/>
      </c>
      <c r="G1277" s="30">
        <f>'M5 - Sparkling Water &amp; Soda'!F71</f>
        <v/>
      </c>
      <c r="H1277" s="31">
        <f>IF(AND(ISNUMBER('M5 - Sparkling Water &amp; Soda'!F71),ISNUMBER('M5 - Sparkling Water &amp; Soda'!K71)),'M5 - Sparkling Water &amp; Soda'!F71-'M5 - Sparkling Water &amp; Soda'!K71,"")</f>
        <v/>
      </c>
      <c r="I1277" s="15" t="inlineStr">
        <is>
          <t>S&amp;S availability/depth vary by listing and time - confirm live.</t>
        </is>
      </c>
    </row>
    <row r="1278" ht="26" customHeight="1">
      <c r="A1278" s="15" t="inlineStr">
        <is>
          <t>LaCroix</t>
        </is>
      </c>
      <c r="B1278" s="15" t="inlineStr">
        <is>
          <t>LaCroix Sparkling Water | Coconut | 18-pack 355mL</t>
        </is>
      </c>
      <c r="C1278" s="15" t="inlineStr">
        <is>
          <t>5) Sparkling water &amp; soda</t>
        </is>
      </c>
      <c r="D1278" s="32">
        <f>'M5 - Sparkling Water &amp; Soda'!I72</f>
        <v/>
      </c>
      <c r="E1278" s="33">
        <f>'M5 - Sparkling Water &amp; Soda'!J72</f>
        <v/>
      </c>
      <c r="F1278" s="31">
        <f>'M5 - Sparkling Water &amp; Soda'!K72</f>
        <v/>
      </c>
      <c r="G1278" s="30">
        <f>'M5 - Sparkling Water &amp; Soda'!F72</f>
        <v/>
      </c>
      <c r="H1278" s="31">
        <f>IF(AND(ISNUMBER('M5 - Sparkling Water &amp; Soda'!F72),ISNUMBER('M5 - Sparkling Water &amp; Soda'!K72)),'M5 - Sparkling Water &amp; Soda'!F72-'M5 - Sparkling Water &amp; Soda'!K72,"")</f>
        <v/>
      </c>
      <c r="I1278" s="15" t="inlineStr">
        <is>
          <t>S&amp;S availability/depth vary by listing and time - confirm live.</t>
        </is>
      </c>
    </row>
    <row r="1279" ht="26" customHeight="1">
      <c r="A1279" s="15" t="inlineStr">
        <is>
          <t>LaCroix</t>
        </is>
      </c>
      <c r="B1279" s="15" t="inlineStr">
        <is>
          <t>LaCroix Sparkling Water | Coconut | 24-pack 355mL</t>
        </is>
      </c>
      <c r="C1279" s="15" t="inlineStr">
        <is>
          <t>5) Sparkling water &amp; soda</t>
        </is>
      </c>
      <c r="D1279" s="32">
        <f>'M5 - Sparkling Water &amp; Soda'!I73</f>
        <v/>
      </c>
      <c r="E1279" s="33">
        <f>'M5 - Sparkling Water &amp; Soda'!J73</f>
        <v/>
      </c>
      <c r="F1279" s="31">
        <f>'M5 - Sparkling Water &amp; Soda'!K73</f>
        <v/>
      </c>
      <c r="G1279" s="30">
        <f>'M5 - Sparkling Water &amp; Soda'!F73</f>
        <v/>
      </c>
      <c r="H1279" s="31">
        <f>IF(AND(ISNUMBER('M5 - Sparkling Water &amp; Soda'!F73),ISNUMBER('M5 - Sparkling Water &amp; Soda'!K73)),'M5 - Sparkling Water &amp; Soda'!F73-'M5 - Sparkling Water &amp; Soda'!K73,"")</f>
        <v/>
      </c>
      <c r="I1279" s="15" t="inlineStr">
        <is>
          <t>S&amp;S availability/depth vary by listing and time - confirm live.</t>
        </is>
      </c>
    </row>
    <row r="1280" ht="26" customHeight="1">
      <c r="A1280" s="15" t="inlineStr">
        <is>
          <t>LaCroix</t>
        </is>
      </c>
      <c r="B1280" s="15" t="inlineStr">
        <is>
          <t>LaCroix Sparkling Water | Berry | single 355mL</t>
        </is>
      </c>
      <c r="C1280" s="15" t="inlineStr">
        <is>
          <t>5) Sparkling water &amp; soda</t>
        </is>
      </c>
      <c r="D1280" s="32">
        <f>'M5 - Sparkling Water &amp; Soda'!I74</f>
        <v/>
      </c>
      <c r="E1280" s="33">
        <f>'M5 - Sparkling Water &amp; Soda'!J74</f>
        <v/>
      </c>
      <c r="F1280" s="31">
        <f>'M5 - Sparkling Water &amp; Soda'!K74</f>
        <v/>
      </c>
      <c r="G1280" s="30">
        <f>'M5 - Sparkling Water &amp; Soda'!F74</f>
        <v/>
      </c>
      <c r="H1280" s="31">
        <f>IF(AND(ISNUMBER('M5 - Sparkling Water &amp; Soda'!F74),ISNUMBER('M5 - Sparkling Water &amp; Soda'!K74)),'M5 - Sparkling Water &amp; Soda'!F74-'M5 - Sparkling Water &amp; Soda'!K74,"")</f>
        <v/>
      </c>
      <c r="I1280" s="15" t="inlineStr">
        <is>
          <t>S&amp;S availability/depth vary by listing and time - confirm live.</t>
        </is>
      </c>
    </row>
    <row r="1281" ht="26" customHeight="1">
      <c r="A1281" s="15" t="inlineStr">
        <is>
          <t>LaCroix</t>
        </is>
      </c>
      <c r="B1281" s="15" t="inlineStr">
        <is>
          <t>LaCroix Sparkling Water | Berry | 8-pack 355mL</t>
        </is>
      </c>
      <c r="C1281" s="15" t="inlineStr">
        <is>
          <t>5) Sparkling water &amp; soda</t>
        </is>
      </c>
      <c r="D1281" s="32">
        <f>'M5 - Sparkling Water &amp; Soda'!I75</f>
        <v/>
      </c>
      <c r="E1281" s="33">
        <f>'M5 - Sparkling Water &amp; Soda'!J75</f>
        <v/>
      </c>
      <c r="F1281" s="31">
        <f>'M5 - Sparkling Water &amp; Soda'!K75</f>
        <v/>
      </c>
      <c r="G1281" s="30">
        <f>'M5 - Sparkling Water &amp; Soda'!F75</f>
        <v/>
      </c>
      <c r="H1281" s="31">
        <f>IF(AND(ISNUMBER('M5 - Sparkling Water &amp; Soda'!F75),ISNUMBER('M5 - Sparkling Water &amp; Soda'!K75)),'M5 - Sparkling Water &amp; Soda'!F75-'M5 - Sparkling Water &amp; Soda'!K75,"")</f>
        <v/>
      </c>
      <c r="I1281" s="15" t="inlineStr">
        <is>
          <t>S&amp;S availability/depth vary by listing and time - confirm live.</t>
        </is>
      </c>
    </row>
    <row r="1282" ht="26" customHeight="1">
      <c r="A1282" s="15" t="inlineStr">
        <is>
          <t>LaCroix</t>
        </is>
      </c>
      <c r="B1282" s="15" t="inlineStr">
        <is>
          <t>LaCroix Sparkling Water | Berry | 12-pack 355mL</t>
        </is>
      </c>
      <c r="C1282" s="15" t="inlineStr">
        <is>
          <t>5) Sparkling water &amp; soda</t>
        </is>
      </c>
      <c r="D1282" s="32">
        <f>'M5 - Sparkling Water &amp; Soda'!I76</f>
        <v/>
      </c>
      <c r="E1282" s="33">
        <f>'M5 - Sparkling Water &amp; Soda'!J76</f>
        <v/>
      </c>
      <c r="F1282" s="31">
        <f>'M5 - Sparkling Water &amp; Soda'!K76</f>
        <v/>
      </c>
      <c r="G1282" s="30">
        <f>'M5 - Sparkling Water &amp; Soda'!F76</f>
        <v/>
      </c>
      <c r="H1282" s="31">
        <f>IF(AND(ISNUMBER('M5 - Sparkling Water &amp; Soda'!F76),ISNUMBER('M5 - Sparkling Water &amp; Soda'!K76)),'M5 - Sparkling Water &amp; Soda'!F76-'M5 - Sparkling Water &amp; Soda'!K76,"")</f>
        <v/>
      </c>
      <c r="I1282" s="15" t="inlineStr">
        <is>
          <t>S&amp;S availability/depth vary by listing and time - confirm live.</t>
        </is>
      </c>
    </row>
    <row r="1283" ht="26" customHeight="1">
      <c r="A1283" s="15" t="inlineStr">
        <is>
          <t>LaCroix</t>
        </is>
      </c>
      <c r="B1283" s="15" t="inlineStr">
        <is>
          <t>LaCroix Sparkling Water | Berry | 15-pack 355mL</t>
        </is>
      </c>
      <c r="C1283" s="15" t="inlineStr">
        <is>
          <t>5) Sparkling water &amp; soda</t>
        </is>
      </c>
      <c r="D1283" s="32">
        <f>'M5 - Sparkling Water &amp; Soda'!I77</f>
        <v/>
      </c>
      <c r="E1283" s="33">
        <f>'M5 - Sparkling Water &amp; Soda'!J77</f>
        <v/>
      </c>
      <c r="F1283" s="31">
        <f>'M5 - Sparkling Water &amp; Soda'!K77</f>
        <v/>
      </c>
      <c r="G1283" s="30">
        <f>'M5 - Sparkling Water &amp; Soda'!F77</f>
        <v/>
      </c>
      <c r="H1283" s="31">
        <f>IF(AND(ISNUMBER('M5 - Sparkling Water &amp; Soda'!F77),ISNUMBER('M5 - Sparkling Water &amp; Soda'!K77)),'M5 - Sparkling Water &amp; Soda'!F77-'M5 - Sparkling Water &amp; Soda'!K77,"")</f>
        <v/>
      </c>
      <c r="I1283" s="15" t="inlineStr">
        <is>
          <t>S&amp;S availability/depth vary by listing and time - confirm live.</t>
        </is>
      </c>
    </row>
    <row r="1284" ht="26" customHeight="1">
      <c r="A1284" s="15" t="inlineStr">
        <is>
          <t>LaCroix</t>
        </is>
      </c>
      <c r="B1284" s="15" t="inlineStr">
        <is>
          <t>LaCroix Sparkling Water | Berry | 18-pack 355mL</t>
        </is>
      </c>
      <c r="C1284" s="15" t="inlineStr">
        <is>
          <t>5) Sparkling water &amp; soda</t>
        </is>
      </c>
      <c r="D1284" s="32">
        <f>'M5 - Sparkling Water &amp; Soda'!I78</f>
        <v/>
      </c>
      <c r="E1284" s="33">
        <f>'M5 - Sparkling Water &amp; Soda'!J78</f>
        <v/>
      </c>
      <c r="F1284" s="31">
        <f>'M5 - Sparkling Water &amp; Soda'!K78</f>
        <v/>
      </c>
      <c r="G1284" s="30">
        <f>'M5 - Sparkling Water &amp; Soda'!F78</f>
        <v/>
      </c>
      <c r="H1284" s="31">
        <f>IF(AND(ISNUMBER('M5 - Sparkling Water &amp; Soda'!F78),ISNUMBER('M5 - Sparkling Water &amp; Soda'!K78)),'M5 - Sparkling Water &amp; Soda'!F78-'M5 - Sparkling Water &amp; Soda'!K78,"")</f>
        <v/>
      </c>
      <c r="I1284" s="15" t="inlineStr">
        <is>
          <t>S&amp;S availability/depth vary by listing and time - confirm live.</t>
        </is>
      </c>
    </row>
    <row r="1285" ht="26" customHeight="1">
      <c r="A1285" s="15" t="inlineStr">
        <is>
          <t>LaCroix</t>
        </is>
      </c>
      <c r="B1285" s="15" t="inlineStr">
        <is>
          <t>LaCroix Sparkling Water | Berry | 24-pack 355mL</t>
        </is>
      </c>
      <c r="C1285" s="15" t="inlineStr">
        <is>
          <t>5) Sparkling water &amp; soda</t>
        </is>
      </c>
      <c r="D1285" s="32">
        <f>'M5 - Sparkling Water &amp; Soda'!I79</f>
        <v/>
      </c>
      <c r="E1285" s="33">
        <f>'M5 - Sparkling Water &amp; Soda'!J79</f>
        <v/>
      </c>
      <c r="F1285" s="31">
        <f>'M5 - Sparkling Water &amp; Soda'!K79</f>
        <v/>
      </c>
      <c r="G1285" s="30">
        <f>'M5 - Sparkling Water &amp; Soda'!F79</f>
        <v/>
      </c>
      <c r="H1285" s="31">
        <f>IF(AND(ISNUMBER('M5 - Sparkling Water &amp; Soda'!F79),ISNUMBER('M5 - Sparkling Water &amp; Soda'!K79)),'M5 - Sparkling Water &amp; Soda'!F79-'M5 - Sparkling Water &amp; Soda'!K79,"")</f>
        <v/>
      </c>
      <c r="I1285" s="15" t="inlineStr">
        <is>
          <t>S&amp;S availability/depth vary by listing and time - confirm live.</t>
        </is>
      </c>
    </row>
    <row r="1286" ht="26" customHeight="1">
      <c r="A1286" s="15" t="inlineStr">
        <is>
          <t>LaCroix</t>
        </is>
      </c>
      <c r="B1286" s="15" t="inlineStr">
        <is>
          <t>LaCroix Sparkling Water | Passionfruit | single 355mL</t>
        </is>
      </c>
      <c r="C1286" s="15" t="inlineStr">
        <is>
          <t>5) Sparkling water &amp; soda</t>
        </is>
      </c>
      <c r="D1286" s="32">
        <f>'M5 - Sparkling Water &amp; Soda'!I80</f>
        <v/>
      </c>
      <c r="E1286" s="33">
        <f>'M5 - Sparkling Water &amp; Soda'!J80</f>
        <v/>
      </c>
      <c r="F1286" s="31">
        <f>'M5 - Sparkling Water &amp; Soda'!K80</f>
        <v/>
      </c>
      <c r="G1286" s="30">
        <f>'M5 - Sparkling Water &amp; Soda'!F80</f>
        <v/>
      </c>
      <c r="H1286" s="31">
        <f>IF(AND(ISNUMBER('M5 - Sparkling Water &amp; Soda'!F80),ISNUMBER('M5 - Sparkling Water &amp; Soda'!K80)),'M5 - Sparkling Water &amp; Soda'!F80-'M5 - Sparkling Water &amp; Soda'!K80,"")</f>
        <v/>
      </c>
      <c r="I1286" s="15" t="inlineStr">
        <is>
          <t>S&amp;S availability/depth vary by listing and time - confirm live.</t>
        </is>
      </c>
    </row>
    <row r="1287" ht="26" customHeight="1">
      <c r="A1287" s="15" t="inlineStr">
        <is>
          <t>LaCroix</t>
        </is>
      </c>
      <c r="B1287" s="15" t="inlineStr">
        <is>
          <t>LaCroix Sparkling Water | Passionfruit | 8-pack 355mL</t>
        </is>
      </c>
      <c r="C1287" s="15" t="inlineStr">
        <is>
          <t>5) Sparkling water &amp; soda</t>
        </is>
      </c>
      <c r="D1287" s="32">
        <f>'M5 - Sparkling Water &amp; Soda'!I81</f>
        <v/>
      </c>
      <c r="E1287" s="33">
        <f>'M5 - Sparkling Water &amp; Soda'!J81</f>
        <v/>
      </c>
      <c r="F1287" s="31">
        <f>'M5 - Sparkling Water &amp; Soda'!K81</f>
        <v/>
      </c>
      <c r="G1287" s="30">
        <f>'M5 - Sparkling Water &amp; Soda'!F81</f>
        <v/>
      </c>
      <c r="H1287" s="31">
        <f>IF(AND(ISNUMBER('M5 - Sparkling Water &amp; Soda'!F81),ISNUMBER('M5 - Sparkling Water &amp; Soda'!K81)),'M5 - Sparkling Water &amp; Soda'!F81-'M5 - Sparkling Water &amp; Soda'!K81,"")</f>
        <v/>
      </c>
      <c r="I1287" s="15" t="inlineStr">
        <is>
          <t>S&amp;S availability/depth vary by listing and time - confirm live.</t>
        </is>
      </c>
    </row>
    <row r="1288" ht="26" customHeight="1">
      <c r="A1288" s="15" t="inlineStr">
        <is>
          <t>LaCroix</t>
        </is>
      </c>
      <c r="B1288" s="15" t="inlineStr">
        <is>
          <t>LaCroix Sparkling Water | Passionfruit | 12-pack 355mL</t>
        </is>
      </c>
      <c r="C1288" s="15" t="inlineStr">
        <is>
          <t>5) Sparkling water &amp; soda</t>
        </is>
      </c>
      <c r="D1288" s="32">
        <f>'M5 - Sparkling Water &amp; Soda'!I82</f>
        <v/>
      </c>
      <c r="E1288" s="33">
        <f>'M5 - Sparkling Water &amp; Soda'!J82</f>
        <v/>
      </c>
      <c r="F1288" s="31">
        <f>'M5 - Sparkling Water &amp; Soda'!K82</f>
        <v/>
      </c>
      <c r="G1288" s="30">
        <f>'M5 - Sparkling Water &amp; Soda'!F82</f>
        <v/>
      </c>
      <c r="H1288" s="31">
        <f>IF(AND(ISNUMBER('M5 - Sparkling Water &amp; Soda'!F82),ISNUMBER('M5 - Sparkling Water &amp; Soda'!K82)),'M5 - Sparkling Water &amp; Soda'!F82-'M5 - Sparkling Water &amp; Soda'!K82,"")</f>
        <v/>
      </c>
      <c r="I1288" s="15" t="inlineStr">
        <is>
          <t>S&amp;S availability/depth vary by listing and time - confirm live.</t>
        </is>
      </c>
    </row>
    <row r="1289" ht="26" customHeight="1">
      <c r="A1289" s="15" t="inlineStr">
        <is>
          <t>LaCroix</t>
        </is>
      </c>
      <c r="B1289" s="15" t="inlineStr">
        <is>
          <t>LaCroix Sparkling Water | Passionfruit | 15-pack 355mL</t>
        </is>
      </c>
      <c r="C1289" s="15" t="inlineStr">
        <is>
          <t>5) Sparkling water &amp; soda</t>
        </is>
      </c>
      <c r="D1289" s="32">
        <f>'M5 - Sparkling Water &amp; Soda'!I83</f>
        <v/>
      </c>
      <c r="E1289" s="33">
        <f>'M5 - Sparkling Water &amp; Soda'!J83</f>
        <v/>
      </c>
      <c r="F1289" s="31">
        <f>'M5 - Sparkling Water &amp; Soda'!K83</f>
        <v/>
      </c>
      <c r="G1289" s="30">
        <f>'M5 - Sparkling Water &amp; Soda'!F83</f>
        <v/>
      </c>
      <c r="H1289" s="31">
        <f>IF(AND(ISNUMBER('M5 - Sparkling Water &amp; Soda'!F83),ISNUMBER('M5 - Sparkling Water &amp; Soda'!K83)),'M5 - Sparkling Water &amp; Soda'!F83-'M5 - Sparkling Water &amp; Soda'!K83,"")</f>
        <v/>
      </c>
      <c r="I1289" s="15" t="inlineStr">
        <is>
          <t>S&amp;S availability/depth vary by listing and time - confirm live.</t>
        </is>
      </c>
    </row>
    <row r="1290" ht="26" customHeight="1">
      <c r="A1290" s="15" t="inlineStr">
        <is>
          <t>LaCroix</t>
        </is>
      </c>
      <c r="B1290" s="15" t="inlineStr">
        <is>
          <t>LaCroix Sparkling Water | Passionfruit | 18-pack 355mL</t>
        </is>
      </c>
      <c r="C1290" s="15" t="inlineStr">
        <is>
          <t>5) Sparkling water &amp; soda</t>
        </is>
      </c>
      <c r="D1290" s="32">
        <f>'M5 - Sparkling Water &amp; Soda'!I84</f>
        <v/>
      </c>
      <c r="E1290" s="33">
        <f>'M5 - Sparkling Water &amp; Soda'!J84</f>
        <v/>
      </c>
      <c r="F1290" s="31">
        <f>'M5 - Sparkling Water &amp; Soda'!K84</f>
        <v/>
      </c>
      <c r="G1290" s="30">
        <f>'M5 - Sparkling Water &amp; Soda'!F84</f>
        <v/>
      </c>
      <c r="H1290" s="31">
        <f>IF(AND(ISNUMBER('M5 - Sparkling Water &amp; Soda'!F84),ISNUMBER('M5 - Sparkling Water &amp; Soda'!K84)),'M5 - Sparkling Water &amp; Soda'!F84-'M5 - Sparkling Water &amp; Soda'!K84,"")</f>
        <v/>
      </c>
      <c r="I1290" s="15" t="inlineStr">
        <is>
          <t>S&amp;S availability/depth vary by listing and time - confirm live.</t>
        </is>
      </c>
    </row>
    <row r="1291" ht="26" customHeight="1">
      <c r="A1291" s="15" t="inlineStr">
        <is>
          <t>LaCroix</t>
        </is>
      </c>
      <c r="B1291" s="15" t="inlineStr">
        <is>
          <t>LaCroix Sparkling Water | Passionfruit | 24-pack 355mL</t>
        </is>
      </c>
      <c r="C1291" s="15" t="inlineStr">
        <is>
          <t>5) Sparkling water &amp; soda</t>
        </is>
      </c>
      <c r="D1291" s="32">
        <f>'M5 - Sparkling Water &amp; Soda'!I85</f>
        <v/>
      </c>
      <c r="E1291" s="33">
        <f>'M5 - Sparkling Water &amp; Soda'!J85</f>
        <v/>
      </c>
      <c r="F1291" s="31">
        <f>'M5 - Sparkling Water &amp; Soda'!K85</f>
        <v/>
      </c>
      <c r="G1291" s="30">
        <f>'M5 - Sparkling Water &amp; Soda'!F85</f>
        <v/>
      </c>
      <c r="H1291" s="31">
        <f>IF(AND(ISNUMBER('M5 - Sparkling Water &amp; Soda'!F85),ISNUMBER('M5 - Sparkling Water &amp; Soda'!K85)),'M5 - Sparkling Water &amp; Soda'!F85-'M5 - Sparkling Water &amp; Soda'!K85,"")</f>
        <v/>
      </c>
      <c r="I1291" s="15" t="inlineStr">
        <is>
          <t>S&amp;S availability/depth vary by listing and time - confirm live.</t>
        </is>
      </c>
    </row>
    <row r="1292" ht="26" customHeight="1">
      <c r="A1292" s="15" t="inlineStr">
        <is>
          <t>LaCroix</t>
        </is>
      </c>
      <c r="B1292" s="15" t="inlineStr">
        <is>
          <t>LaCroix Sparkling Water | Key Lime | single 355mL</t>
        </is>
      </c>
      <c r="C1292" s="15" t="inlineStr">
        <is>
          <t>5) Sparkling water &amp; soda</t>
        </is>
      </c>
      <c r="D1292" s="32">
        <f>'M5 - Sparkling Water &amp; Soda'!I86</f>
        <v/>
      </c>
      <c r="E1292" s="33">
        <f>'M5 - Sparkling Water &amp; Soda'!J86</f>
        <v/>
      </c>
      <c r="F1292" s="31">
        <f>'M5 - Sparkling Water &amp; Soda'!K86</f>
        <v/>
      </c>
      <c r="G1292" s="30">
        <f>'M5 - Sparkling Water &amp; Soda'!F86</f>
        <v/>
      </c>
      <c r="H1292" s="31">
        <f>IF(AND(ISNUMBER('M5 - Sparkling Water &amp; Soda'!F86),ISNUMBER('M5 - Sparkling Water &amp; Soda'!K86)),'M5 - Sparkling Water &amp; Soda'!F86-'M5 - Sparkling Water &amp; Soda'!K86,"")</f>
        <v/>
      </c>
      <c r="I1292" s="15" t="inlineStr">
        <is>
          <t>S&amp;S availability/depth vary by listing and time - confirm live.</t>
        </is>
      </c>
    </row>
    <row r="1293" ht="26" customHeight="1">
      <c r="A1293" s="15" t="inlineStr">
        <is>
          <t>LaCroix</t>
        </is>
      </c>
      <c r="B1293" s="15" t="inlineStr">
        <is>
          <t>LaCroix Sparkling Water | Key Lime | 8-pack 355mL</t>
        </is>
      </c>
      <c r="C1293" s="15" t="inlineStr">
        <is>
          <t>5) Sparkling water &amp; soda</t>
        </is>
      </c>
      <c r="D1293" s="32">
        <f>'M5 - Sparkling Water &amp; Soda'!I87</f>
        <v/>
      </c>
      <c r="E1293" s="33">
        <f>'M5 - Sparkling Water &amp; Soda'!J87</f>
        <v/>
      </c>
      <c r="F1293" s="31">
        <f>'M5 - Sparkling Water &amp; Soda'!K87</f>
        <v/>
      </c>
      <c r="G1293" s="30">
        <f>'M5 - Sparkling Water &amp; Soda'!F87</f>
        <v/>
      </c>
      <c r="H1293" s="31">
        <f>IF(AND(ISNUMBER('M5 - Sparkling Water &amp; Soda'!F87),ISNUMBER('M5 - Sparkling Water &amp; Soda'!K87)),'M5 - Sparkling Water &amp; Soda'!F87-'M5 - Sparkling Water &amp; Soda'!K87,"")</f>
        <v/>
      </c>
      <c r="I1293" s="15" t="inlineStr">
        <is>
          <t>S&amp;S availability/depth vary by listing and time - confirm live.</t>
        </is>
      </c>
    </row>
    <row r="1294" ht="26" customHeight="1">
      <c r="A1294" s="15" t="inlineStr">
        <is>
          <t>LaCroix</t>
        </is>
      </c>
      <c r="B1294" s="15" t="inlineStr">
        <is>
          <t>LaCroix Sparkling Water | Key Lime | 12-pack 355mL</t>
        </is>
      </c>
      <c r="C1294" s="15" t="inlineStr">
        <is>
          <t>5) Sparkling water &amp; soda</t>
        </is>
      </c>
      <c r="D1294" s="32">
        <f>'M5 - Sparkling Water &amp; Soda'!I88</f>
        <v/>
      </c>
      <c r="E1294" s="33">
        <f>'M5 - Sparkling Water &amp; Soda'!J88</f>
        <v/>
      </c>
      <c r="F1294" s="31">
        <f>'M5 - Sparkling Water &amp; Soda'!K88</f>
        <v/>
      </c>
      <c r="G1294" s="30">
        <f>'M5 - Sparkling Water &amp; Soda'!F88</f>
        <v/>
      </c>
      <c r="H1294" s="31">
        <f>IF(AND(ISNUMBER('M5 - Sparkling Water &amp; Soda'!F88),ISNUMBER('M5 - Sparkling Water &amp; Soda'!K88)),'M5 - Sparkling Water &amp; Soda'!F88-'M5 - Sparkling Water &amp; Soda'!K88,"")</f>
        <v/>
      </c>
      <c r="I1294" s="15" t="inlineStr">
        <is>
          <t>S&amp;S availability/depth vary by listing and time - confirm live.</t>
        </is>
      </c>
    </row>
    <row r="1295" ht="26" customHeight="1">
      <c r="A1295" s="15" t="inlineStr">
        <is>
          <t>LaCroix</t>
        </is>
      </c>
      <c r="B1295" s="15" t="inlineStr">
        <is>
          <t>LaCroix Sparkling Water | Key Lime | 15-pack 355mL</t>
        </is>
      </c>
      <c r="C1295" s="15" t="inlineStr">
        <is>
          <t>5) Sparkling water &amp; soda</t>
        </is>
      </c>
      <c r="D1295" s="32">
        <f>'M5 - Sparkling Water &amp; Soda'!I89</f>
        <v/>
      </c>
      <c r="E1295" s="33">
        <f>'M5 - Sparkling Water &amp; Soda'!J89</f>
        <v/>
      </c>
      <c r="F1295" s="31">
        <f>'M5 - Sparkling Water &amp; Soda'!K89</f>
        <v/>
      </c>
      <c r="G1295" s="30">
        <f>'M5 - Sparkling Water &amp; Soda'!F89</f>
        <v/>
      </c>
      <c r="H1295" s="31">
        <f>IF(AND(ISNUMBER('M5 - Sparkling Water &amp; Soda'!F89),ISNUMBER('M5 - Sparkling Water &amp; Soda'!K89)),'M5 - Sparkling Water &amp; Soda'!F89-'M5 - Sparkling Water &amp; Soda'!K89,"")</f>
        <v/>
      </c>
      <c r="I1295" s="15" t="inlineStr">
        <is>
          <t>S&amp;S availability/depth vary by listing and time - confirm live.</t>
        </is>
      </c>
    </row>
    <row r="1296" ht="26" customHeight="1">
      <c r="A1296" s="15" t="inlineStr">
        <is>
          <t>LaCroix</t>
        </is>
      </c>
      <c r="B1296" s="15" t="inlineStr">
        <is>
          <t>LaCroix Sparkling Water | Key Lime | 18-pack 355mL</t>
        </is>
      </c>
      <c r="C1296" s="15" t="inlineStr">
        <is>
          <t>5) Sparkling water &amp; soda</t>
        </is>
      </c>
      <c r="D1296" s="32">
        <f>'M5 - Sparkling Water &amp; Soda'!I90</f>
        <v/>
      </c>
      <c r="E1296" s="33">
        <f>'M5 - Sparkling Water &amp; Soda'!J90</f>
        <v/>
      </c>
      <c r="F1296" s="31">
        <f>'M5 - Sparkling Water &amp; Soda'!K90</f>
        <v/>
      </c>
      <c r="G1296" s="30">
        <f>'M5 - Sparkling Water &amp; Soda'!F90</f>
        <v/>
      </c>
      <c r="H1296" s="31">
        <f>IF(AND(ISNUMBER('M5 - Sparkling Water &amp; Soda'!F90),ISNUMBER('M5 - Sparkling Water &amp; Soda'!K90)),'M5 - Sparkling Water &amp; Soda'!F90-'M5 - Sparkling Water &amp; Soda'!K90,"")</f>
        <v/>
      </c>
      <c r="I1296" s="15" t="inlineStr">
        <is>
          <t>S&amp;S availability/depth vary by listing and time - confirm live.</t>
        </is>
      </c>
    </row>
    <row r="1297" ht="26" customHeight="1">
      <c r="A1297" s="15" t="inlineStr">
        <is>
          <t>LaCroix</t>
        </is>
      </c>
      <c r="B1297" s="15" t="inlineStr">
        <is>
          <t>LaCroix Sparkling Water | Key Lime | 24-pack 355mL</t>
        </is>
      </c>
      <c r="C1297" s="15" t="inlineStr">
        <is>
          <t>5) Sparkling water &amp; soda</t>
        </is>
      </c>
      <c r="D1297" s="32">
        <f>'M5 - Sparkling Water &amp; Soda'!I91</f>
        <v/>
      </c>
      <c r="E1297" s="33">
        <f>'M5 - Sparkling Water &amp; Soda'!J91</f>
        <v/>
      </c>
      <c r="F1297" s="31">
        <f>'M5 - Sparkling Water &amp; Soda'!K91</f>
        <v/>
      </c>
      <c r="G1297" s="30">
        <f>'M5 - Sparkling Water &amp; Soda'!F91</f>
        <v/>
      </c>
      <c r="H1297" s="31">
        <f>IF(AND(ISNUMBER('M5 - Sparkling Water &amp; Soda'!F91),ISNUMBER('M5 - Sparkling Water &amp; Soda'!K91)),'M5 - Sparkling Water &amp; Soda'!F91-'M5 - Sparkling Water &amp; Soda'!K91,"")</f>
        <v/>
      </c>
      <c r="I1297" s="15" t="inlineStr">
        <is>
          <t>S&amp;S availability/depth vary by listing and time - confirm live.</t>
        </is>
      </c>
    </row>
    <row r="1298" ht="26" customHeight="1">
      <c r="A1298" s="15" t="inlineStr">
        <is>
          <t>LaCroix</t>
        </is>
      </c>
      <c r="B1298" s="15" t="inlineStr">
        <is>
          <t>LaCroix Sparkling Water | Cerise Limon | single 355mL</t>
        </is>
      </c>
      <c r="C1298" s="15" t="inlineStr">
        <is>
          <t>5) Sparkling water &amp; soda</t>
        </is>
      </c>
      <c r="D1298" s="32">
        <f>'M5 - Sparkling Water &amp; Soda'!I92</f>
        <v/>
      </c>
      <c r="E1298" s="33">
        <f>'M5 - Sparkling Water &amp; Soda'!J92</f>
        <v/>
      </c>
      <c r="F1298" s="31">
        <f>'M5 - Sparkling Water &amp; Soda'!K92</f>
        <v/>
      </c>
      <c r="G1298" s="30">
        <f>'M5 - Sparkling Water &amp; Soda'!F92</f>
        <v/>
      </c>
      <c r="H1298" s="31">
        <f>IF(AND(ISNUMBER('M5 - Sparkling Water &amp; Soda'!F92),ISNUMBER('M5 - Sparkling Water &amp; Soda'!K92)),'M5 - Sparkling Water &amp; Soda'!F92-'M5 - Sparkling Water &amp; Soda'!K92,"")</f>
        <v/>
      </c>
      <c r="I1298" s="15" t="inlineStr">
        <is>
          <t>S&amp;S availability/depth vary by listing and time - confirm live.</t>
        </is>
      </c>
    </row>
    <row r="1299" ht="26" customHeight="1">
      <c r="A1299" s="15" t="inlineStr">
        <is>
          <t>LaCroix</t>
        </is>
      </c>
      <c r="B1299" s="15" t="inlineStr">
        <is>
          <t>LaCroix Sparkling Water | Cerise Limon | 8-pack 355mL</t>
        </is>
      </c>
      <c r="C1299" s="15" t="inlineStr">
        <is>
          <t>5) Sparkling water &amp; soda</t>
        </is>
      </c>
      <c r="D1299" s="32">
        <f>'M5 - Sparkling Water &amp; Soda'!I93</f>
        <v/>
      </c>
      <c r="E1299" s="33">
        <f>'M5 - Sparkling Water &amp; Soda'!J93</f>
        <v/>
      </c>
      <c r="F1299" s="31">
        <f>'M5 - Sparkling Water &amp; Soda'!K93</f>
        <v/>
      </c>
      <c r="G1299" s="30">
        <f>'M5 - Sparkling Water &amp; Soda'!F93</f>
        <v/>
      </c>
      <c r="H1299" s="31">
        <f>IF(AND(ISNUMBER('M5 - Sparkling Water &amp; Soda'!F93),ISNUMBER('M5 - Sparkling Water &amp; Soda'!K93)),'M5 - Sparkling Water &amp; Soda'!F93-'M5 - Sparkling Water &amp; Soda'!K93,"")</f>
        <v/>
      </c>
      <c r="I1299" s="15" t="inlineStr">
        <is>
          <t>S&amp;S availability/depth vary by listing and time - confirm live.</t>
        </is>
      </c>
    </row>
    <row r="1300" ht="26" customHeight="1">
      <c r="A1300" s="15" t="inlineStr">
        <is>
          <t>LaCroix</t>
        </is>
      </c>
      <c r="B1300" s="15" t="inlineStr">
        <is>
          <t>LaCroix Sparkling Water | Cerise Limon | 12-pack 355mL</t>
        </is>
      </c>
      <c r="C1300" s="15" t="inlineStr">
        <is>
          <t>5) Sparkling water &amp; soda</t>
        </is>
      </c>
      <c r="D1300" s="32">
        <f>'M5 - Sparkling Water &amp; Soda'!I94</f>
        <v/>
      </c>
      <c r="E1300" s="33">
        <f>'M5 - Sparkling Water &amp; Soda'!J94</f>
        <v/>
      </c>
      <c r="F1300" s="31">
        <f>'M5 - Sparkling Water &amp; Soda'!K94</f>
        <v/>
      </c>
      <c r="G1300" s="30">
        <f>'M5 - Sparkling Water &amp; Soda'!F94</f>
        <v/>
      </c>
      <c r="H1300" s="31">
        <f>IF(AND(ISNUMBER('M5 - Sparkling Water &amp; Soda'!F94),ISNUMBER('M5 - Sparkling Water &amp; Soda'!K94)),'M5 - Sparkling Water &amp; Soda'!F94-'M5 - Sparkling Water &amp; Soda'!K94,"")</f>
        <v/>
      </c>
      <c r="I1300" s="15" t="inlineStr">
        <is>
          <t>S&amp;S availability/depth vary by listing and time - confirm live.</t>
        </is>
      </c>
    </row>
    <row r="1301" ht="26" customHeight="1">
      <c r="A1301" s="15" t="inlineStr">
        <is>
          <t>LaCroix</t>
        </is>
      </c>
      <c r="B1301" s="15" t="inlineStr">
        <is>
          <t>LaCroix Sparkling Water | Cerise Limon | 15-pack 355mL</t>
        </is>
      </c>
      <c r="C1301" s="15" t="inlineStr">
        <is>
          <t>5) Sparkling water &amp; soda</t>
        </is>
      </c>
      <c r="D1301" s="32">
        <f>'M5 - Sparkling Water &amp; Soda'!I95</f>
        <v/>
      </c>
      <c r="E1301" s="33">
        <f>'M5 - Sparkling Water &amp; Soda'!J95</f>
        <v/>
      </c>
      <c r="F1301" s="31">
        <f>'M5 - Sparkling Water &amp; Soda'!K95</f>
        <v/>
      </c>
      <c r="G1301" s="30">
        <f>'M5 - Sparkling Water &amp; Soda'!F95</f>
        <v/>
      </c>
      <c r="H1301" s="31">
        <f>IF(AND(ISNUMBER('M5 - Sparkling Water &amp; Soda'!F95),ISNUMBER('M5 - Sparkling Water &amp; Soda'!K95)),'M5 - Sparkling Water &amp; Soda'!F95-'M5 - Sparkling Water &amp; Soda'!K95,"")</f>
        <v/>
      </c>
      <c r="I1301" s="15" t="inlineStr">
        <is>
          <t>S&amp;S availability/depth vary by listing and time - confirm live.</t>
        </is>
      </c>
    </row>
    <row r="1302" ht="26" customHeight="1">
      <c r="A1302" s="15" t="inlineStr">
        <is>
          <t>LaCroix</t>
        </is>
      </c>
      <c r="B1302" s="15" t="inlineStr">
        <is>
          <t>LaCroix Sparkling Water | Cerise Limon | 18-pack 355mL</t>
        </is>
      </c>
      <c r="C1302" s="15" t="inlineStr">
        <is>
          <t>5) Sparkling water &amp; soda</t>
        </is>
      </c>
      <c r="D1302" s="32">
        <f>'M5 - Sparkling Water &amp; Soda'!I96</f>
        <v/>
      </c>
      <c r="E1302" s="33">
        <f>'M5 - Sparkling Water &amp; Soda'!J96</f>
        <v/>
      </c>
      <c r="F1302" s="31">
        <f>'M5 - Sparkling Water &amp; Soda'!K96</f>
        <v/>
      </c>
      <c r="G1302" s="30">
        <f>'M5 - Sparkling Water &amp; Soda'!F96</f>
        <v/>
      </c>
      <c r="H1302" s="31">
        <f>IF(AND(ISNUMBER('M5 - Sparkling Water &amp; Soda'!F96),ISNUMBER('M5 - Sparkling Water &amp; Soda'!K96)),'M5 - Sparkling Water &amp; Soda'!F96-'M5 - Sparkling Water &amp; Soda'!K96,"")</f>
        <v/>
      </c>
      <c r="I1302" s="15" t="inlineStr">
        <is>
          <t>S&amp;S availability/depth vary by listing and time - confirm live.</t>
        </is>
      </c>
    </row>
    <row r="1303" ht="26" customHeight="1">
      <c r="A1303" s="15" t="inlineStr">
        <is>
          <t>LaCroix</t>
        </is>
      </c>
      <c r="B1303" s="15" t="inlineStr">
        <is>
          <t>LaCroix Sparkling Water | Cerise Limon | 24-pack 355mL</t>
        </is>
      </c>
      <c r="C1303" s="15" t="inlineStr">
        <is>
          <t>5) Sparkling water &amp; soda</t>
        </is>
      </c>
      <c r="D1303" s="32">
        <f>'M5 - Sparkling Water &amp; Soda'!I97</f>
        <v/>
      </c>
      <c r="E1303" s="33">
        <f>'M5 - Sparkling Water &amp; Soda'!J97</f>
        <v/>
      </c>
      <c r="F1303" s="31">
        <f>'M5 - Sparkling Water &amp; Soda'!K97</f>
        <v/>
      </c>
      <c r="G1303" s="30">
        <f>'M5 - Sparkling Water &amp; Soda'!F97</f>
        <v/>
      </c>
      <c r="H1303" s="31">
        <f>IF(AND(ISNUMBER('M5 - Sparkling Water &amp; Soda'!F97),ISNUMBER('M5 - Sparkling Water &amp; Soda'!K97)),'M5 - Sparkling Water &amp; Soda'!F97-'M5 - Sparkling Water &amp; Soda'!K97,"")</f>
        <v/>
      </c>
      <c r="I1303" s="15" t="inlineStr">
        <is>
          <t>S&amp;S availability/depth vary by listing and time - confirm live.</t>
        </is>
      </c>
    </row>
    <row r="1304" ht="26" customHeight="1">
      <c r="A1304" s="15" t="inlineStr">
        <is>
          <t>bubly</t>
        </is>
      </c>
      <c r="B1304" s="15" t="inlineStr">
        <is>
          <t>bubly Sparkling Water | Cherry | single 355mL</t>
        </is>
      </c>
      <c r="C1304" s="15" t="inlineStr">
        <is>
          <t>5) Sparkling water &amp; soda</t>
        </is>
      </c>
      <c r="D1304" s="32">
        <f>'M5 - Sparkling Water &amp; Soda'!I98</f>
        <v/>
      </c>
      <c r="E1304" s="33">
        <f>'M5 - Sparkling Water &amp; Soda'!J98</f>
        <v/>
      </c>
      <c r="F1304" s="31">
        <f>'M5 - Sparkling Water &amp; Soda'!K98</f>
        <v/>
      </c>
      <c r="G1304" s="30">
        <f>'M5 - Sparkling Water &amp; Soda'!F98</f>
        <v/>
      </c>
      <c r="H1304" s="31">
        <f>IF(AND(ISNUMBER('M5 - Sparkling Water &amp; Soda'!F98),ISNUMBER('M5 - Sparkling Water &amp; Soda'!K98)),'M5 - Sparkling Water &amp; Soda'!F98-'M5 - Sparkling Water &amp; Soda'!K98,"")</f>
        <v/>
      </c>
      <c r="I1304" s="15" t="inlineStr">
        <is>
          <t>S&amp;S availability/depth vary by listing and time - confirm live.</t>
        </is>
      </c>
    </row>
    <row r="1305" ht="26" customHeight="1">
      <c r="A1305" s="15" t="inlineStr">
        <is>
          <t>bubly</t>
        </is>
      </c>
      <c r="B1305" s="15" t="inlineStr">
        <is>
          <t>bubly Sparkling Water | Cherry | 8-pack 355mL</t>
        </is>
      </c>
      <c r="C1305" s="15" t="inlineStr">
        <is>
          <t>5) Sparkling water &amp; soda</t>
        </is>
      </c>
      <c r="D1305" s="32">
        <f>'M5 - Sparkling Water &amp; Soda'!I99</f>
        <v/>
      </c>
      <c r="E1305" s="33">
        <f>'M5 - Sparkling Water &amp; Soda'!J99</f>
        <v/>
      </c>
      <c r="F1305" s="31">
        <f>'M5 - Sparkling Water &amp; Soda'!K99</f>
        <v/>
      </c>
      <c r="G1305" s="30">
        <f>'M5 - Sparkling Water &amp; Soda'!F99</f>
        <v/>
      </c>
      <c r="H1305" s="31">
        <f>IF(AND(ISNUMBER('M5 - Sparkling Water &amp; Soda'!F99),ISNUMBER('M5 - Sparkling Water &amp; Soda'!K99)),'M5 - Sparkling Water &amp; Soda'!F99-'M5 - Sparkling Water &amp; Soda'!K99,"")</f>
        <v/>
      </c>
      <c r="I1305" s="15" t="inlineStr">
        <is>
          <t>S&amp;S availability/depth vary by listing and time - confirm live.</t>
        </is>
      </c>
    </row>
    <row r="1306" ht="26" customHeight="1">
      <c r="A1306" s="15" t="inlineStr">
        <is>
          <t>bubly</t>
        </is>
      </c>
      <c r="B1306" s="15" t="inlineStr">
        <is>
          <t>bubly Sparkling Water | Cherry | 12-pack 355mL</t>
        </is>
      </c>
      <c r="C1306" s="15" t="inlineStr">
        <is>
          <t>5) Sparkling water &amp; soda</t>
        </is>
      </c>
      <c r="D1306" s="32">
        <f>'M5 - Sparkling Water &amp; Soda'!I100</f>
        <v/>
      </c>
      <c r="E1306" s="33">
        <f>'M5 - Sparkling Water &amp; Soda'!J100</f>
        <v/>
      </c>
      <c r="F1306" s="31">
        <f>'M5 - Sparkling Water &amp; Soda'!K100</f>
        <v/>
      </c>
      <c r="G1306" s="30">
        <f>'M5 - Sparkling Water &amp; Soda'!F100</f>
        <v/>
      </c>
      <c r="H1306" s="31">
        <f>IF(AND(ISNUMBER('M5 - Sparkling Water &amp; Soda'!F100),ISNUMBER('M5 - Sparkling Water &amp; Soda'!K100)),'M5 - Sparkling Water &amp; Soda'!F100-'M5 - Sparkling Water &amp; Soda'!K100,"")</f>
        <v/>
      </c>
      <c r="I1306" s="15" t="inlineStr">
        <is>
          <t>S&amp;S availability/depth vary by listing and time - confirm live.</t>
        </is>
      </c>
    </row>
    <row r="1307" ht="26" customHeight="1">
      <c r="A1307" s="15" t="inlineStr">
        <is>
          <t>bubly</t>
        </is>
      </c>
      <c r="B1307" s="15" t="inlineStr">
        <is>
          <t>bubly Sparkling Water | Cherry | 15-pack 355mL</t>
        </is>
      </c>
      <c r="C1307" s="15" t="inlineStr">
        <is>
          <t>5) Sparkling water &amp; soda</t>
        </is>
      </c>
      <c r="D1307" s="32">
        <f>'M5 - Sparkling Water &amp; Soda'!I101</f>
        <v/>
      </c>
      <c r="E1307" s="33">
        <f>'M5 - Sparkling Water &amp; Soda'!J101</f>
        <v/>
      </c>
      <c r="F1307" s="31">
        <f>'M5 - Sparkling Water &amp; Soda'!K101</f>
        <v/>
      </c>
      <c r="G1307" s="30">
        <f>'M5 - Sparkling Water &amp; Soda'!F101</f>
        <v/>
      </c>
      <c r="H1307" s="31">
        <f>IF(AND(ISNUMBER('M5 - Sparkling Water &amp; Soda'!F101),ISNUMBER('M5 - Sparkling Water &amp; Soda'!K101)),'M5 - Sparkling Water &amp; Soda'!F101-'M5 - Sparkling Water &amp; Soda'!K101,"")</f>
        <v/>
      </c>
      <c r="I1307" s="15" t="inlineStr">
        <is>
          <t>S&amp;S availability/depth vary by listing and time - confirm live.</t>
        </is>
      </c>
    </row>
    <row r="1308" ht="26" customHeight="1">
      <c r="A1308" s="15" t="inlineStr">
        <is>
          <t>bubly</t>
        </is>
      </c>
      <c r="B1308" s="15" t="inlineStr">
        <is>
          <t>bubly Sparkling Water | Cherry | 18-pack 355mL</t>
        </is>
      </c>
      <c r="C1308" s="15" t="inlineStr">
        <is>
          <t>5) Sparkling water &amp; soda</t>
        </is>
      </c>
      <c r="D1308" s="32">
        <f>'M5 - Sparkling Water &amp; Soda'!I102</f>
        <v/>
      </c>
      <c r="E1308" s="33">
        <f>'M5 - Sparkling Water &amp; Soda'!J102</f>
        <v/>
      </c>
      <c r="F1308" s="31">
        <f>'M5 - Sparkling Water &amp; Soda'!K102</f>
        <v/>
      </c>
      <c r="G1308" s="30">
        <f>'M5 - Sparkling Water &amp; Soda'!F102</f>
        <v/>
      </c>
      <c r="H1308" s="31">
        <f>IF(AND(ISNUMBER('M5 - Sparkling Water &amp; Soda'!F102),ISNUMBER('M5 - Sparkling Water &amp; Soda'!K102)),'M5 - Sparkling Water &amp; Soda'!F102-'M5 - Sparkling Water &amp; Soda'!K102,"")</f>
        <v/>
      </c>
      <c r="I1308" s="15" t="inlineStr">
        <is>
          <t>S&amp;S availability/depth vary by listing and time - confirm live.</t>
        </is>
      </c>
    </row>
    <row r="1309" ht="26" customHeight="1">
      <c r="A1309" s="15" t="inlineStr">
        <is>
          <t>bubly</t>
        </is>
      </c>
      <c r="B1309" s="15" t="inlineStr">
        <is>
          <t>bubly Sparkling Water | Cherry | 24-pack 355mL</t>
        </is>
      </c>
      <c r="C1309" s="15" t="inlineStr">
        <is>
          <t>5) Sparkling water &amp; soda</t>
        </is>
      </c>
      <c r="D1309" s="32">
        <f>'M5 - Sparkling Water &amp; Soda'!I103</f>
        <v/>
      </c>
      <c r="E1309" s="33">
        <f>'M5 - Sparkling Water &amp; Soda'!J103</f>
        <v/>
      </c>
      <c r="F1309" s="31">
        <f>'M5 - Sparkling Water &amp; Soda'!K103</f>
        <v/>
      </c>
      <c r="G1309" s="30">
        <f>'M5 - Sparkling Water &amp; Soda'!F103</f>
        <v/>
      </c>
      <c r="H1309" s="31">
        <f>IF(AND(ISNUMBER('M5 - Sparkling Water &amp; Soda'!F103),ISNUMBER('M5 - Sparkling Water &amp; Soda'!K103)),'M5 - Sparkling Water &amp; Soda'!F103-'M5 - Sparkling Water &amp; Soda'!K103,"")</f>
        <v/>
      </c>
      <c r="I1309" s="15" t="inlineStr">
        <is>
          <t>S&amp;S availability/depth vary by listing and time - confirm live.</t>
        </is>
      </c>
    </row>
    <row r="1310" ht="26" customHeight="1">
      <c r="A1310" s="15" t="inlineStr">
        <is>
          <t>bubly</t>
        </is>
      </c>
      <c r="B1310" s="15" t="inlineStr">
        <is>
          <t>bubly Sparkling Water | Lime | single 355mL</t>
        </is>
      </c>
      <c r="C1310" s="15" t="inlineStr">
        <is>
          <t>5) Sparkling water &amp; soda</t>
        </is>
      </c>
      <c r="D1310" s="32">
        <f>'M5 - Sparkling Water &amp; Soda'!I104</f>
        <v/>
      </c>
      <c r="E1310" s="33">
        <f>'M5 - Sparkling Water &amp; Soda'!J104</f>
        <v/>
      </c>
      <c r="F1310" s="31">
        <f>'M5 - Sparkling Water &amp; Soda'!K104</f>
        <v/>
      </c>
      <c r="G1310" s="30">
        <f>'M5 - Sparkling Water &amp; Soda'!F104</f>
        <v/>
      </c>
      <c r="H1310" s="31">
        <f>IF(AND(ISNUMBER('M5 - Sparkling Water &amp; Soda'!F104),ISNUMBER('M5 - Sparkling Water &amp; Soda'!K104)),'M5 - Sparkling Water &amp; Soda'!F104-'M5 - Sparkling Water &amp; Soda'!K104,"")</f>
        <v/>
      </c>
      <c r="I1310" s="15" t="inlineStr">
        <is>
          <t>S&amp;S availability/depth vary by listing and time - confirm live.</t>
        </is>
      </c>
    </row>
    <row r="1311" ht="26" customHeight="1">
      <c r="A1311" s="15" t="inlineStr">
        <is>
          <t>bubly</t>
        </is>
      </c>
      <c r="B1311" s="15" t="inlineStr">
        <is>
          <t>bubly Sparkling Water | Lime | 8-pack 355mL</t>
        </is>
      </c>
      <c r="C1311" s="15" t="inlineStr">
        <is>
          <t>5) Sparkling water &amp; soda</t>
        </is>
      </c>
      <c r="D1311" s="32">
        <f>'M5 - Sparkling Water &amp; Soda'!I105</f>
        <v/>
      </c>
      <c r="E1311" s="33">
        <f>'M5 - Sparkling Water &amp; Soda'!J105</f>
        <v/>
      </c>
      <c r="F1311" s="31">
        <f>'M5 - Sparkling Water &amp; Soda'!K105</f>
        <v/>
      </c>
      <c r="G1311" s="30">
        <f>'M5 - Sparkling Water &amp; Soda'!F105</f>
        <v/>
      </c>
      <c r="H1311" s="31">
        <f>IF(AND(ISNUMBER('M5 - Sparkling Water &amp; Soda'!F105),ISNUMBER('M5 - Sparkling Water &amp; Soda'!K105)),'M5 - Sparkling Water &amp; Soda'!F105-'M5 - Sparkling Water &amp; Soda'!K105,"")</f>
        <v/>
      </c>
      <c r="I1311" s="15" t="inlineStr">
        <is>
          <t>S&amp;S availability/depth vary by listing and time - confirm live.</t>
        </is>
      </c>
    </row>
    <row r="1312" ht="26" customHeight="1">
      <c r="A1312" s="15" t="inlineStr">
        <is>
          <t>bubly</t>
        </is>
      </c>
      <c r="B1312" s="15" t="inlineStr">
        <is>
          <t>bubly Sparkling Water | Lime | 12-pack 355mL</t>
        </is>
      </c>
      <c r="C1312" s="15" t="inlineStr">
        <is>
          <t>5) Sparkling water &amp; soda</t>
        </is>
      </c>
      <c r="D1312" s="32">
        <f>'M5 - Sparkling Water &amp; Soda'!I106</f>
        <v/>
      </c>
      <c r="E1312" s="33">
        <f>'M5 - Sparkling Water &amp; Soda'!J106</f>
        <v/>
      </c>
      <c r="F1312" s="31">
        <f>'M5 - Sparkling Water &amp; Soda'!K106</f>
        <v/>
      </c>
      <c r="G1312" s="30">
        <f>'M5 - Sparkling Water &amp; Soda'!F106</f>
        <v/>
      </c>
      <c r="H1312" s="31">
        <f>IF(AND(ISNUMBER('M5 - Sparkling Water &amp; Soda'!F106),ISNUMBER('M5 - Sparkling Water &amp; Soda'!K106)),'M5 - Sparkling Water &amp; Soda'!F106-'M5 - Sparkling Water &amp; Soda'!K106,"")</f>
        <v/>
      </c>
      <c r="I1312" s="15" t="inlineStr">
        <is>
          <t>S&amp;S availability/depth vary by listing and time - confirm live.</t>
        </is>
      </c>
    </row>
    <row r="1313" ht="26" customHeight="1">
      <c r="A1313" s="15" t="inlineStr">
        <is>
          <t>bubly</t>
        </is>
      </c>
      <c r="B1313" s="15" t="inlineStr">
        <is>
          <t>bubly Sparkling Water | Lime | 15-pack 355mL</t>
        </is>
      </c>
      <c r="C1313" s="15" t="inlineStr">
        <is>
          <t>5) Sparkling water &amp; soda</t>
        </is>
      </c>
      <c r="D1313" s="32">
        <f>'M5 - Sparkling Water &amp; Soda'!I107</f>
        <v/>
      </c>
      <c r="E1313" s="33">
        <f>'M5 - Sparkling Water &amp; Soda'!J107</f>
        <v/>
      </c>
      <c r="F1313" s="31">
        <f>'M5 - Sparkling Water &amp; Soda'!K107</f>
        <v/>
      </c>
      <c r="G1313" s="30">
        <f>'M5 - Sparkling Water &amp; Soda'!F107</f>
        <v/>
      </c>
      <c r="H1313" s="31">
        <f>IF(AND(ISNUMBER('M5 - Sparkling Water &amp; Soda'!F107),ISNUMBER('M5 - Sparkling Water &amp; Soda'!K107)),'M5 - Sparkling Water &amp; Soda'!F107-'M5 - Sparkling Water &amp; Soda'!K107,"")</f>
        <v/>
      </c>
      <c r="I1313" s="15" t="inlineStr">
        <is>
          <t>S&amp;S availability/depth vary by listing and time - confirm live.</t>
        </is>
      </c>
    </row>
    <row r="1314" ht="26" customHeight="1">
      <c r="A1314" s="15" t="inlineStr">
        <is>
          <t>bubly</t>
        </is>
      </c>
      <c r="B1314" s="15" t="inlineStr">
        <is>
          <t>bubly Sparkling Water | Lime | 18-pack 355mL</t>
        </is>
      </c>
      <c r="C1314" s="15" t="inlineStr">
        <is>
          <t>5) Sparkling water &amp; soda</t>
        </is>
      </c>
      <c r="D1314" s="32">
        <f>'M5 - Sparkling Water &amp; Soda'!I108</f>
        <v/>
      </c>
      <c r="E1314" s="33">
        <f>'M5 - Sparkling Water &amp; Soda'!J108</f>
        <v/>
      </c>
      <c r="F1314" s="31">
        <f>'M5 - Sparkling Water &amp; Soda'!K108</f>
        <v/>
      </c>
      <c r="G1314" s="30">
        <f>'M5 - Sparkling Water &amp; Soda'!F108</f>
        <v/>
      </c>
      <c r="H1314" s="31">
        <f>IF(AND(ISNUMBER('M5 - Sparkling Water &amp; Soda'!F108),ISNUMBER('M5 - Sparkling Water &amp; Soda'!K108)),'M5 - Sparkling Water &amp; Soda'!F108-'M5 - Sparkling Water &amp; Soda'!K108,"")</f>
        <v/>
      </c>
      <c r="I1314" s="15" t="inlineStr">
        <is>
          <t>S&amp;S availability/depth vary by listing and time - confirm live.</t>
        </is>
      </c>
    </row>
    <row r="1315" ht="26" customHeight="1">
      <c r="A1315" s="15" t="inlineStr">
        <is>
          <t>bubly</t>
        </is>
      </c>
      <c r="B1315" s="15" t="inlineStr">
        <is>
          <t>bubly Sparkling Water | Lime | 24-pack 355mL</t>
        </is>
      </c>
      <c r="C1315" s="15" t="inlineStr">
        <is>
          <t>5) Sparkling water &amp; soda</t>
        </is>
      </c>
      <c r="D1315" s="32">
        <f>'M5 - Sparkling Water &amp; Soda'!I109</f>
        <v/>
      </c>
      <c r="E1315" s="33">
        <f>'M5 - Sparkling Water &amp; Soda'!J109</f>
        <v/>
      </c>
      <c r="F1315" s="31">
        <f>'M5 - Sparkling Water &amp; Soda'!K109</f>
        <v/>
      </c>
      <c r="G1315" s="30">
        <f>'M5 - Sparkling Water &amp; Soda'!F109</f>
        <v/>
      </c>
      <c r="H1315" s="31">
        <f>IF(AND(ISNUMBER('M5 - Sparkling Water &amp; Soda'!F109),ISNUMBER('M5 - Sparkling Water &amp; Soda'!K109)),'M5 - Sparkling Water &amp; Soda'!F109-'M5 - Sparkling Water &amp; Soda'!K109,"")</f>
        <v/>
      </c>
      <c r="I1315" s="15" t="inlineStr">
        <is>
          <t>S&amp;S availability/depth vary by listing and time - confirm live.</t>
        </is>
      </c>
    </row>
    <row r="1316" ht="26" customHeight="1">
      <c r="A1316" s="15" t="inlineStr">
        <is>
          <t>bubly</t>
        </is>
      </c>
      <c r="B1316" s="15" t="inlineStr">
        <is>
          <t>bubly Sparkling Water | Grapefruit | single 355mL</t>
        </is>
      </c>
      <c r="C1316" s="15" t="inlineStr">
        <is>
          <t>5) Sparkling water &amp; soda</t>
        </is>
      </c>
      <c r="D1316" s="32">
        <f>'M5 - Sparkling Water &amp; Soda'!I110</f>
        <v/>
      </c>
      <c r="E1316" s="33">
        <f>'M5 - Sparkling Water &amp; Soda'!J110</f>
        <v/>
      </c>
      <c r="F1316" s="31">
        <f>'M5 - Sparkling Water &amp; Soda'!K110</f>
        <v/>
      </c>
      <c r="G1316" s="30">
        <f>'M5 - Sparkling Water &amp; Soda'!F110</f>
        <v/>
      </c>
      <c r="H1316" s="31">
        <f>IF(AND(ISNUMBER('M5 - Sparkling Water &amp; Soda'!F110),ISNUMBER('M5 - Sparkling Water &amp; Soda'!K110)),'M5 - Sparkling Water &amp; Soda'!F110-'M5 - Sparkling Water &amp; Soda'!K110,"")</f>
        <v/>
      </c>
      <c r="I1316" s="15" t="inlineStr">
        <is>
          <t>S&amp;S availability/depth vary by listing and time - confirm live.</t>
        </is>
      </c>
    </row>
    <row r="1317" ht="26" customHeight="1">
      <c r="A1317" s="15" t="inlineStr">
        <is>
          <t>bubly</t>
        </is>
      </c>
      <c r="B1317" s="15" t="inlineStr">
        <is>
          <t>bubly Sparkling Water | Grapefruit | 8-pack 355mL</t>
        </is>
      </c>
      <c r="C1317" s="15" t="inlineStr">
        <is>
          <t>5) Sparkling water &amp; soda</t>
        </is>
      </c>
      <c r="D1317" s="32">
        <f>'M5 - Sparkling Water &amp; Soda'!I111</f>
        <v/>
      </c>
      <c r="E1317" s="33">
        <f>'M5 - Sparkling Water &amp; Soda'!J111</f>
        <v/>
      </c>
      <c r="F1317" s="31">
        <f>'M5 - Sparkling Water &amp; Soda'!K111</f>
        <v/>
      </c>
      <c r="G1317" s="30">
        <f>'M5 - Sparkling Water &amp; Soda'!F111</f>
        <v/>
      </c>
      <c r="H1317" s="31">
        <f>IF(AND(ISNUMBER('M5 - Sparkling Water &amp; Soda'!F111),ISNUMBER('M5 - Sparkling Water &amp; Soda'!K111)),'M5 - Sparkling Water &amp; Soda'!F111-'M5 - Sparkling Water &amp; Soda'!K111,"")</f>
        <v/>
      </c>
      <c r="I1317" s="15" t="inlineStr">
        <is>
          <t>S&amp;S availability/depth vary by listing and time - confirm live.</t>
        </is>
      </c>
    </row>
    <row r="1318" ht="26" customHeight="1">
      <c r="A1318" s="15" t="inlineStr">
        <is>
          <t>bubly</t>
        </is>
      </c>
      <c r="B1318" s="15" t="inlineStr">
        <is>
          <t>bubly Sparkling Water | Grapefruit | 12-pack 355mL</t>
        </is>
      </c>
      <c r="C1318" s="15" t="inlineStr">
        <is>
          <t>5) Sparkling water &amp; soda</t>
        </is>
      </c>
      <c r="D1318" s="32">
        <f>'M5 - Sparkling Water &amp; Soda'!I112</f>
        <v/>
      </c>
      <c r="E1318" s="33">
        <f>'M5 - Sparkling Water &amp; Soda'!J112</f>
        <v/>
      </c>
      <c r="F1318" s="31">
        <f>'M5 - Sparkling Water &amp; Soda'!K112</f>
        <v/>
      </c>
      <c r="G1318" s="30">
        <f>'M5 - Sparkling Water &amp; Soda'!F112</f>
        <v/>
      </c>
      <c r="H1318" s="31">
        <f>IF(AND(ISNUMBER('M5 - Sparkling Water &amp; Soda'!F112),ISNUMBER('M5 - Sparkling Water &amp; Soda'!K112)),'M5 - Sparkling Water &amp; Soda'!F112-'M5 - Sparkling Water &amp; Soda'!K112,"")</f>
        <v/>
      </c>
      <c r="I1318" s="15" t="inlineStr">
        <is>
          <t>S&amp;S availability/depth vary by listing and time - confirm live.</t>
        </is>
      </c>
    </row>
    <row r="1319" ht="26" customHeight="1">
      <c r="A1319" s="15" t="inlineStr">
        <is>
          <t>bubly</t>
        </is>
      </c>
      <c r="B1319" s="15" t="inlineStr">
        <is>
          <t>bubly Sparkling Water | Grapefruit | 15-pack 355mL</t>
        </is>
      </c>
      <c r="C1319" s="15" t="inlineStr">
        <is>
          <t>5) Sparkling water &amp; soda</t>
        </is>
      </c>
      <c r="D1319" s="32">
        <f>'M5 - Sparkling Water &amp; Soda'!I113</f>
        <v/>
      </c>
      <c r="E1319" s="33">
        <f>'M5 - Sparkling Water &amp; Soda'!J113</f>
        <v/>
      </c>
      <c r="F1319" s="31">
        <f>'M5 - Sparkling Water &amp; Soda'!K113</f>
        <v/>
      </c>
      <c r="G1319" s="30">
        <f>'M5 - Sparkling Water &amp; Soda'!F113</f>
        <v/>
      </c>
      <c r="H1319" s="31">
        <f>IF(AND(ISNUMBER('M5 - Sparkling Water &amp; Soda'!F113),ISNUMBER('M5 - Sparkling Water &amp; Soda'!K113)),'M5 - Sparkling Water &amp; Soda'!F113-'M5 - Sparkling Water &amp; Soda'!K113,"")</f>
        <v/>
      </c>
      <c r="I1319" s="15" t="inlineStr">
        <is>
          <t>S&amp;S availability/depth vary by listing and time - confirm live.</t>
        </is>
      </c>
    </row>
    <row r="1320" ht="26" customHeight="1">
      <c r="A1320" s="15" t="inlineStr">
        <is>
          <t>bubly</t>
        </is>
      </c>
      <c r="B1320" s="15" t="inlineStr">
        <is>
          <t>bubly Sparkling Water | Grapefruit | 18-pack 355mL</t>
        </is>
      </c>
      <c r="C1320" s="15" t="inlineStr">
        <is>
          <t>5) Sparkling water &amp; soda</t>
        </is>
      </c>
      <c r="D1320" s="32">
        <f>'M5 - Sparkling Water &amp; Soda'!I114</f>
        <v/>
      </c>
      <c r="E1320" s="33">
        <f>'M5 - Sparkling Water &amp; Soda'!J114</f>
        <v/>
      </c>
      <c r="F1320" s="31">
        <f>'M5 - Sparkling Water &amp; Soda'!K114</f>
        <v/>
      </c>
      <c r="G1320" s="30">
        <f>'M5 - Sparkling Water &amp; Soda'!F114</f>
        <v/>
      </c>
      <c r="H1320" s="31">
        <f>IF(AND(ISNUMBER('M5 - Sparkling Water &amp; Soda'!F114),ISNUMBER('M5 - Sparkling Water &amp; Soda'!K114)),'M5 - Sparkling Water &amp; Soda'!F114-'M5 - Sparkling Water &amp; Soda'!K114,"")</f>
        <v/>
      </c>
      <c r="I1320" s="15" t="inlineStr">
        <is>
          <t>S&amp;S availability/depth vary by listing and time - confirm live.</t>
        </is>
      </c>
    </row>
    <row r="1321" ht="26" customHeight="1">
      <c r="A1321" s="15" t="inlineStr">
        <is>
          <t>bubly</t>
        </is>
      </c>
      <c r="B1321" s="15" t="inlineStr">
        <is>
          <t>bubly Sparkling Water | Grapefruit | 24-pack 355mL</t>
        </is>
      </c>
      <c r="C1321" s="15" t="inlineStr">
        <is>
          <t>5) Sparkling water &amp; soda</t>
        </is>
      </c>
      <c r="D1321" s="32">
        <f>'M5 - Sparkling Water &amp; Soda'!I115</f>
        <v/>
      </c>
      <c r="E1321" s="33">
        <f>'M5 - Sparkling Water &amp; Soda'!J115</f>
        <v/>
      </c>
      <c r="F1321" s="31">
        <f>'M5 - Sparkling Water &amp; Soda'!K115</f>
        <v/>
      </c>
      <c r="G1321" s="30">
        <f>'M5 - Sparkling Water &amp; Soda'!F115</f>
        <v/>
      </c>
      <c r="H1321" s="31">
        <f>IF(AND(ISNUMBER('M5 - Sparkling Water &amp; Soda'!F115),ISNUMBER('M5 - Sparkling Water &amp; Soda'!K115)),'M5 - Sparkling Water &amp; Soda'!F115-'M5 - Sparkling Water &amp; Soda'!K115,"")</f>
        <v/>
      </c>
      <c r="I1321" s="15" t="inlineStr">
        <is>
          <t>S&amp;S availability/depth vary by listing and time - confirm live.</t>
        </is>
      </c>
    </row>
    <row r="1322" ht="26" customHeight="1">
      <c r="A1322" s="15" t="inlineStr">
        <is>
          <t>bubly</t>
        </is>
      </c>
      <c r="B1322" s="15" t="inlineStr">
        <is>
          <t>bubly Sparkling Water | Mango | single 355mL</t>
        </is>
      </c>
      <c r="C1322" s="15" t="inlineStr">
        <is>
          <t>5) Sparkling water &amp; soda</t>
        </is>
      </c>
      <c r="D1322" s="32">
        <f>'M5 - Sparkling Water &amp; Soda'!I116</f>
        <v/>
      </c>
      <c r="E1322" s="33">
        <f>'M5 - Sparkling Water &amp; Soda'!J116</f>
        <v/>
      </c>
      <c r="F1322" s="31">
        <f>'M5 - Sparkling Water &amp; Soda'!K116</f>
        <v/>
      </c>
      <c r="G1322" s="30">
        <f>'M5 - Sparkling Water &amp; Soda'!F116</f>
        <v/>
      </c>
      <c r="H1322" s="31">
        <f>IF(AND(ISNUMBER('M5 - Sparkling Water &amp; Soda'!F116),ISNUMBER('M5 - Sparkling Water &amp; Soda'!K116)),'M5 - Sparkling Water &amp; Soda'!F116-'M5 - Sparkling Water &amp; Soda'!K116,"")</f>
        <v/>
      </c>
      <c r="I1322" s="15" t="inlineStr">
        <is>
          <t>S&amp;S availability/depth vary by listing and time - confirm live.</t>
        </is>
      </c>
    </row>
    <row r="1323" ht="26" customHeight="1">
      <c r="A1323" s="15" t="inlineStr">
        <is>
          <t>bubly</t>
        </is>
      </c>
      <c r="B1323" s="15" t="inlineStr">
        <is>
          <t>bubly Sparkling Water | Mango | 8-pack 355mL</t>
        </is>
      </c>
      <c r="C1323" s="15" t="inlineStr">
        <is>
          <t>5) Sparkling water &amp; soda</t>
        </is>
      </c>
      <c r="D1323" s="32">
        <f>'M5 - Sparkling Water &amp; Soda'!I117</f>
        <v/>
      </c>
      <c r="E1323" s="33">
        <f>'M5 - Sparkling Water &amp; Soda'!J117</f>
        <v/>
      </c>
      <c r="F1323" s="31">
        <f>'M5 - Sparkling Water &amp; Soda'!K117</f>
        <v/>
      </c>
      <c r="G1323" s="30">
        <f>'M5 - Sparkling Water &amp; Soda'!F117</f>
        <v/>
      </c>
      <c r="H1323" s="31">
        <f>IF(AND(ISNUMBER('M5 - Sparkling Water &amp; Soda'!F117),ISNUMBER('M5 - Sparkling Water &amp; Soda'!K117)),'M5 - Sparkling Water &amp; Soda'!F117-'M5 - Sparkling Water &amp; Soda'!K117,"")</f>
        <v/>
      </c>
      <c r="I1323" s="15" t="inlineStr">
        <is>
          <t>S&amp;S availability/depth vary by listing and time - confirm live.</t>
        </is>
      </c>
    </row>
    <row r="1324" ht="26" customHeight="1">
      <c r="A1324" s="15" t="inlineStr">
        <is>
          <t>bubly</t>
        </is>
      </c>
      <c r="B1324" s="15" t="inlineStr">
        <is>
          <t>bubly Sparkling Water | Mango | 12-pack 355mL</t>
        </is>
      </c>
      <c r="C1324" s="15" t="inlineStr">
        <is>
          <t>5) Sparkling water &amp; soda</t>
        </is>
      </c>
      <c r="D1324" s="32">
        <f>'M5 - Sparkling Water &amp; Soda'!I118</f>
        <v/>
      </c>
      <c r="E1324" s="33">
        <f>'M5 - Sparkling Water &amp; Soda'!J118</f>
        <v/>
      </c>
      <c r="F1324" s="31">
        <f>'M5 - Sparkling Water &amp; Soda'!K118</f>
        <v/>
      </c>
      <c r="G1324" s="30">
        <f>'M5 - Sparkling Water &amp; Soda'!F118</f>
        <v/>
      </c>
      <c r="H1324" s="31">
        <f>IF(AND(ISNUMBER('M5 - Sparkling Water &amp; Soda'!F118),ISNUMBER('M5 - Sparkling Water &amp; Soda'!K118)),'M5 - Sparkling Water &amp; Soda'!F118-'M5 - Sparkling Water &amp; Soda'!K118,"")</f>
        <v/>
      </c>
      <c r="I1324" s="15" t="inlineStr">
        <is>
          <t>S&amp;S availability/depth vary by listing and time - confirm live.</t>
        </is>
      </c>
    </row>
    <row r="1325" ht="26" customHeight="1">
      <c r="A1325" s="15" t="inlineStr">
        <is>
          <t>bubly</t>
        </is>
      </c>
      <c r="B1325" s="15" t="inlineStr">
        <is>
          <t>bubly Sparkling Water | Mango | 15-pack 355mL</t>
        </is>
      </c>
      <c r="C1325" s="15" t="inlineStr">
        <is>
          <t>5) Sparkling water &amp; soda</t>
        </is>
      </c>
      <c r="D1325" s="32">
        <f>'M5 - Sparkling Water &amp; Soda'!I119</f>
        <v/>
      </c>
      <c r="E1325" s="33">
        <f>'M5 - Sparkling Water &amp; Soda'!J119</f>
        <v/>
      </c>
      <c r="F1325" s="31">
        <f>'M5 - Sparkling Water &amp; Soda'!K119</f>
        <v/>
      </c>
      <c r="G1325" s="30">
        <f>'M5 - Sparkling Water &amp; Soda'!F119</f>
        <v/>
      </c>
      <c r="H1325" s="31">
        <f>IF(AND(ISNUMBER('M5 - Sparkling Water &amp; Soda'!F119),ISNUMBER('M5 - Sparkling Water &amp; Soda'!K119)),'M5 - Sparkling Water &amp; Soda'!F119-'M5 - Sparkling Water &amp; Soda'!K119,"")</f>
        <v/>
      </c>
      <c r="I1325" s="15" t="inlineStr">
        <is>
          <t>S&amp;S availability/depth vary by listing and time - confirm live.</t>
        </is>
      </c>
    </row>
    <row r="1326" ht="26" customHeight="1">
      <c r="A1326" s="15" t="inlineStr">
        <is>
          <t>bubly</t>
        </is>
      </c>
      <c r="B1326" s="15" t="inlineStr">
        <is>
          <t>bubly Sparkling Water | Mango | 18-pack 355mL</t>
        </is>
      </c>
      <c r="C1326" s="15" t="inlineStr">
        <is>
          <t>5) Sparkling water &amp; soda</t>
        </is>
      </c>
      <c r="D1326" s="32">
        <f>'M5 - Sparkling Water &amp; Soda'!I120</f>
        <v/>
      </c>
      <c r="E1326" s="33">
        <f>'M5 - Sparkling Water &amp; Soda'!J120</f>
        <v/>
      </c>
      <c r="F1326" s="31">
        <f>'M5 - Sparkling Water &amp; Soda'!K120</f>
        <v/>
      </c>
      <c r="G1326" s="30">
        <f>'M5 - Sparkling Water &amp; Soda'!F120</f>
        <v/>
      </c>
      <c r="H1326" s="31">
        <f>IF(AND(ISNUMBER('M5 - Sparkling Water &amp; Soda'!F120),ISNUMBER('M5 - Sparkling Water &amp; Soda'!K120)),'M5 - Sparkling Water &amp; Soda'!F120-'M5 - Sparkling Water &amp; Soda'!K120,"")</f>
        <v/>
      </c>
      <c r="I1326" s="15" t="inlineStr">
        <is>
          <t>S&amp;S availability/depth vary by listing and time - confirm live.</t>
        </is>
      </c>
    </row>
    <row r="1327" ht="26" customHeight="1">
      <c r="A1327" s="15" t="inlineStr">
        <is>
          <t>bubly</t>
        </is>
      </c>
      <c r="B1327" s="15" t="inlineStr">
        <is>
          <t>bubly Sparkling Water | Mango | 24-pack 355mL</t>
        </is>
      </c>
      <c r="C1327" s="15" t="inlineStr">
        <is>
          <t>5) Sparkling water &amp; soda</t>
        </is>
      </c>
      <c r="D1327" s="32">
        <f>'M5 - Sparkling Water &amp; Soda'!I121</f>
        <v/>
      </c>
      <c r="E1327" s="33">
        <f>'M5 - Sparkling Water &amp; Soda'!J121</f>
        <v/>
      </c>
      <c r="F1327" s="31">
        <f>'M5 - Sparkling Water &amp; Soda'!K121</f>
        <v/>
      </c>
      <c r="G1327" s="30">
        <f>'M5 - Sparkling Water &amp; Soda'!F121</f>
        <v/>
      </c>
      <c r="H1327" s="31">
        <f>IF(AND(ISNUMBER('M5 - Sparkling Water &amp; Soda'!F121),ISNUMBER('M5 - Sparkling Water &amp; Soda'!K121)),'M5 - Sparkling Water &amp; Soda'!F121-'M5 - Sparkling Water &amp; Soda'!K121,"")</f>
        <v/>
      </c>
      <c r="I1327" s="15" t="inlineStr">
        <is>
          <t>S&amp;S availability/depth vary by listing and time - confirm live.</t>
        </is>
      </c>
    </row>
    <row r="1328" ht="26" customHeight="1">
      <c r="A1328" s="15" t="inlineStr">
        <is>
          <t>bubly</t>
        </is>
      </c>
      <c r="B1328" s="15" t="inlineStr">
        <is>
          <t>bubly Sparkling Water | Strawberry | single 355mL</t>
        </is>
      </c>
      <c r="C1328" s="15" t="inlineStr">
        <is>
          <t>5) Sparkling water &amp; soda</t>
        </is>
      </c>
      <c r="D1328" s="32">
        <f>'M5 - Sparkling Water &amp; Soda'!I122</f>
        <v/>
      </c>
      <c r="E1328" s="33">
        <f>'M5 - Sparkling Water &amp; Soda'!J122</f>
        <v/>
      </c>
      <c r="F1328" s="31">
        <f>'M5 - Sparkling Water &amp; Soda'!K122</f>
        <v/>
      </c>
      <c r="G1328" s="30">
        <f>'M5 - Sparkling Water &amp; Soda'!F122</f>
        <v/>
      </c>
      <c r="H1328" s="31">
        <f>IF(AND(ISNUMBER('M5 - Sparkling Water &amp; Soda'!F122),ISNUMBER('M5 - Sparkling Water &amp; Soda'!K122)),'M5 - Sparkling Water &amp; Soda'!F122-'M5 - Sparkling Water &amp; Soda'!K122,"")</f>
        <v/>
      </c>
      <c r="I1328" s="15" t="inlineStr">
        <is>
          <t>S&amp;S availability/depth vary by listing and time - confirm live.</t>
        </is>
      </c>
    </row>
    <row r="1329" ht="26" customHeight="1">
      <c r="A1329" s="15" t="inlineStr">
        <is>
          <t>bubly</t>
        </is>
      </c>
      <c r="B1329" s="15" t="inlineStr">
        <is>
          <t>bubly Sparkling Water | Strawberry | 8-pack 355mL</t>
        </is>
      </c>
      <c r="C1329" s="15" t="inlineStr">
        <is>
          <t>5) Sparkling water &amp; soda</t>
        </is>
      </c>
      <c r="D1329" s="32">
        <f>'M5 - Sparkling Water &amp; Soda'!I123</f>
        <v/>
      </c>
      <c r="E1329" s="33">
        <f>'M5 - Sparkling Water &amp; Soda'!J123</f>
        <v/>
      </c>
      <c r="F1329" s="31">
        <f>'M5 - Sparkling Water &amp; Soda'!K123</f>
        <v/>
      </c>
      <c r="G1329" s="30">
        <f>'M5 - Sparkling Water &amp; Soda'!F123</f>
        <v/>
      </c>
      <c r="H1329" s="31">
        <f>IF(AND(ISNUMBER('M5 - Sparkling Water &amp; Soda'!F123),ISNUMBER('M5 - Sparkling Water &amp; Soda'!K123)),'M5 - Sparkling Water &amp; Soda'!F123-'M5 - Sparkling Water &amp; Soda'!K123,"")</f>
        <v/>
      </c>
      <c r="I1329" s="15" t="inlineStr">
        <is>
          <t>S&amp;S availability/depth vary by listing and time - confirm live.</t>
        </is>
      </c>
    </row>
    <row r="1330" ht="26" customHeight="1">
      <c r="A1330" s="15" t="inlineStr">
        <is>
          <t>bubly</t>
        </is>
      </c>
      <c r="B1330" s="15" t="inlineStr">
        <is>
          <t>bubly Sparkling Water | Strawberry | 12-pack 355mL</t>
        </is>
      </c>
      <c r="C1330" s="15" t="inlineStr">
        <is>
          <t>5) Sparkling water &amp; soda</t>
        </is>
      </c>
      <c r="D1330" s="32">
        <f>'M5 - Sparkling Water &amp; Soda'!I124</f>
        <v/>
      </c>
      <c r="E1330" s="33">
        <f>'M5 - Sparkling Water &amp; Soda'!J124</f>
        <v/>
      </c>
      <c r="F1330" s="31">
        <f>'M5 - Sparkling Water &amp; Soda'!K124</f>
        <v/>
      </c>
      <c r="G1330" s="30">
        <f>'M5 - Sparkling Water &amp; Soda'!F124</f>
        <v/>
      </c>
      <c r="H1330" s="31">
        <f>IF(AND(ISNUMBER('M5 - Sparkling Water &amp; Soda'!F124),ISNUMBER('M5 - Sparkling Water &amp; Soda'!K124)),'M5 - Sparkling Water &amp; Soda'!F124-'M5 - Sparkling Water &amp; Soda'!K124,"")</f>
        <v/>
      </c>
      <c r="I1330" s="15" t="inlineStr">
        <is>
          <t>S&amp;S availability/depth vary by listing and time - confirm live.</t>
        </is>
      </c>
    </row>
    <row r="1331" ht="26" customHeight="1">
      <c r="A1331" s="15" t="inlineStr">
        <is>
          <t>bubly</t>
        </is>
      </c>
      <c r="B1331" s="15" t="inlineStr">
        <is>
          <t>bubly Sparkling Water | Strawberry | 15-pack 355mL</t>
        </is>
      </c>
      <c r="C1331" s="15" t="inlineStr">
        <is>
          <t>5) Sparkling water &amp; soda</t>
        </is>
      </c>
      <c r="D1331" s="32">
        <f>'M5 - Sparkling Water &amp; Soda'!I125</f>
        <v/>
      </c>
      <c r="E1331" s="33">
        <f>'M5 - Sparkling Water &amp; Soda'!J125</f>
        <v/>
      </c>
      <c r="F1331" s="31">
        <f>'M5 - Sparkling Water &amp; Soda'!K125</f>
        <v/>
      </c>
      <c r="G1331" s="30">
        <f>'M5 - Sparkling Water &amp; Soda'!F125</f>
        <v/>
      </c>
      <c r="H1331" s="31">
        <f>IF(AND(ISNUMBER('M5 - Sparkling Water &amp; Soda'!F125),ISNUMBER('M5 - Sparkling Water &amp; Soda'!K125)),'M5 - Sparkling Water &amp; Soda'!F125-'M5 - Sparkling Water &amp; Soda'!K125,"")</f>
        <v/>
      </c>
      <c r="I1331" s="15" t="inlineStr">
        <is>
          <t>S&amp;S availability/depth vary by listing and time - confirm live.</t>
        </is>
      </c>
    </row>
    <row r="1332" ht="26" customHeight="1">
      <c r="A1332" s="15" t="inlineStr">
        <is>
          <t>bubly</t>
        </is>
      </c>
      <c r="B1332" s="15" t="inlineStr">
        <is>
          <t>bubly Sparkling Water | Strawberry | 18-pack 355mL</t>
        </is>
      </c>
      <c r="C1332" s="15" t="inlineStr">
        <is>
          <t>5) Sparkling water &amp; soda</t>
        </is>
      </c>
      <c r="D1332" s="32">
        <f>'M5 - Sparkling Water &amp; Soda'!I126</f>
        <v/>
      </c>
      <c r="E1332" s="33">
        <f>'M5 - Sparkling Water &amp; Soda'!J126</f>
        <v/>
      </c>
      <c r="F1332" s="31">
        <f>'M5 - Sparkling Water &amp; Soda'!K126</f>
        <v/>
      </c>
      <c r="G1332" s="30">
        <f>'M5 - Sparkling Water &amp; Soda'!F126</f>
        <v/>
      </c>
      <c r="H1332" s="31">
        <f>IF(AND(ISNUMBER('M5 - Sparkling Water &amp; Soda'!F126),ISNUMBER('M5 - Sparkling Water &amp; Soda'!K126)),'M5 - Sparkling Water &amp; Soda'!F126-'M5 - Sparkling Water &amp; Soda'!K126,"")</f>
        <v/>
      </c>
      <c r="I1332" s="15" t="inlineStr">
        <is>
          <t>S&amp;S availability/depth vary by listing and time - confirm live.</t>
        </is>
      </c>
    </row>
    <row r="1333" ht="26" customHeight="1">
      <c r="A1333" s="15" t="inlineStr">
        <is>
          <t>bubly</t>
        </is>
      </c>
      <c r="B1333" s="15" t="inlineStr">
        <is>
          <t>bubly Sparkling Water | Strawberry | 24-pack 355mL</t>
        </is>
      </c>
      <c r="C1333" s="15" t="inlineStr">
        <is>
          <t>5) Sparkling water &amp; soda</t>
        </is>
      </c>
      <c r="D1333" s="32">
        <f>'M5 - Sparkling Water &amp; Soda'!I127</f>
        <v/>
      </c>
      <c r="E1333" s="33">
        <f>'M5 - Sparkling Water &amp; Soda'!J127</f>
        <v/>
      </c>
      <c r="F1333" s="31">
        <f>'M5 - Sparkling Water &amp; Soda'!K127</f>
        <v/>
      </c>
      <c r="G1333" s="30">
        <f>'M5 - Sparkling Water &amp; Soda'!F127</f>
        <v/>
      </c>
      <c r="H1333" s="31">
        <f>IF(AND(ISNUMBER('M5 - Sparkling Water &amp; Soda'!F127),ISNUMBER('M5 - Sparkling Water &amp; Soda'!K127)),'M5 - Sparkling Water &amp; Soda'!F127-'M5 - Sparkling Water &amp; Soda'!K127,"")</f>
        <v/>
      </c>
      <c r="I1333" s="15" t="inlineStr">
        <is>
          <t>S&amp;S availability/depth vary by listing and time - confirm live.</t>
        </is>
      </c>
    </row>
    <row r="1334" ht="26" customHeight="1">
      <c r="A1334" s="15" t="inlineStr">
        <is>
          <t>bubly</t>
        </is>
      </c>
      <c r="B1334" s="15" t="inlineStr">
        <is>
          <t>bubly Sparkling Water | Blackberry | single 355mL</t>
        </is>
      </c>
      <c r="C1334" s="15" t="inlineStr">
        <is>
          <t>5) Sparkling water &amp; soda</t>
        </is>
      </c>
      <c r="D1334" s="32">
        <f>'M5 - Sparkling Water &amp; Soda'!I128</f>
        <v/>
      </c>
      <c r="E1334" s="33">
        <f>'M5 - Sparkling Water &amp; Soda'!J128</f>
        <v/>
      </c>
      <c r="F1334" s="31">
        <f>'M5 - Sparkling Water &amp; Soda'!K128</f>
        <v/>
      </c>
      <c r="G1334" s="30">
        <f>'M5 - Sparkling Water &amp; Soda'!F128</f>
        <v/>
      </c>
      <c r="H1334" s="31">
        <f>IF(AND(ISNUMBER('M5 - Sparkling Water &amp; Soda'!F128),ISNUMBER('M5 - Sparkling Water &amp; Soda'!K128)),'M5 - Sparkling Water &amp; Soda'!F128-'M5 - Sparkling Water &amp; Soda'!K128,"")</f>
        <v/>
      </c>
      <c r="I1334" s="15" t="inlineStr">
        <is>
          <t>S&amp;S availability/depth vary by listing and time - confirm live.</t>
        </is>
      </c>
    </row>
    <row r="1335" ht="26" customHeight="1">
      <c r="A1335" s="15" t="inlineStr">
        <is>
          <t>bubly</t>
        </is>
      </c>
      <c r="B1335" s="15" t="inlineStr">
        <is>
          <t>bubly Sparkling Water | Blackberry | 8-pack 355mL</t>
        </is>
      </c>
      <c r="C1335" s="15" t="inlineStr">
        <is>
          <t>5) Sparkling water &amp; soda</t>
        </is>
      </c>
      <c r="D1335" s="32">
        <f>'M5 - Sparkling Water &amp; Soda'!I129</f>
        <v/>
      </c>
      <c r="E1335" s="33">
        <f>'M5 - Sparkling Water &amp; Soda'!J129</f>
        <v/>
      </c>
      <c r="F1335" s="31">
        <f>'M5 - Sparkling Water &amp; Soda'!K129</f>
        <v/>
      </c>
      <c r="G1335" s="30">
        <f>'M5 - Sparkling Water &amp; Soda'!F129</f>
        <v/>
      </c>
      <c r="H1335" s="31">
        <f>IF(AND(ISNUMBER('M5 - Sparkling Water &amp; Soda'!F129),ISNUMBER('M5 - Sparkling Water &amp; Soda'!K129)),'M5 - Sparkling Water &amp; Soda'!F129-'M5 - Sparkling Water &amp; Soda'!K129,"")</f>
        <v/>
      </c>
      <c r="I1335" s="15" t="inlineStr">
        <is>
          <t>S&amp;S availability/depth vary by listing and time - confirm live.</t>
        </is>
      </c>
    </row>
    <row r="1336" ht="26" customHeight="1">
      <c r="A1336" s="15" t="inlineStr">
        <is>
          <t>bubly</t>
        </is>
      </c>
      <c r="B1336" s="15" t="inlineStr">
        <is>
          <t>bubly Sparkling Water | Blackberry | 12-pack 355mL</t>
        </is>
      </c>
      <c r="C1336" s="15" t="inlineStr">
        <is>
          <t>5) Sparkling water &amp; soda</t>
        </is>
      </c>
      <c r="D1336" s="32">
        <f>'M5 - Sparkling Water &amp; Soda'!I130</f>
        <v/>
      </c>
      <c r="E1336" s="33">
        <f>'M5 - Sparkling Water &amp; Soda'!J130</f>
        <v/>
      </c>
      <c r="F1336" s="31">
        <f>'M5 - Sparkling Water &amp; Soda'!K130</f>
        <v/>
      </c>
      <c r="G1336" s="30">
        <f>'M5 - Sparkling Water &amp; Soda'!F130</f>
        <v/>
      </c>
      <c r="H1336" s="31">
        <f>IF(AND(ISNUMBER('M5 - Sparkling Water &amp; Soda'!F130),ISNUMBER('M5 - Sparkling Water &amp; Soda'!K130)),'M5 - Sparkling Water &amp; Soda'!F130-'M5 - Sparkling Water &amp; Soda'!K130,"")</f>
        <v/>
      </c>
      <c r="I1336" s="15" t="inlineStr">
        <is>
          <t>S&amp;S availability/depth vary by listing and time - confirm live.</t>
        </is>
      </c>
    </row>
    <row r="1337" ht="26" customHeight="1">
      <c r="A1337" s="15" t="inlineStr">
        <is>
          <t>bubly</t>
        </is>
      </c>
      <c r="B1337" s="15" t="inlineStr">
        <is>
          <t>bubly Sparkling Water | Blackberry | 15-pack 355mL</t>
        </is>
      </c>
      <c r="C1337" s="15" t="inlineStr">
        <is>
          <t>5) Sparkling water &amp; soda</t>
        </is>
      </c>
      <c r="D1337" s="32">
        <f>'M5 - Sparkling Water &amp; Soda'!I131</f>
        <v/>
      </c>
      <c r="E1337" s="33">
        <f>'M5 - Sparkling Water &amp; Soda'!J131</f>
        <v/>
      </c>
      <c r="F1337" s="31">
        <f>'M5 - Sparkling Water &amp; Soda'!K131</f>
        <v/>
      </c>
      <c r="G1337" s="30">
        <f>'M5 - Sparkling Water &amp; Soda'!F131</f>
        <v/>
      </c>
      <c r="H1337" s="31">
        <f>IF(AND(ISNUMBER('M5 - Sparkling Water &amp; Soda'!F131),ISNUMBER('M5 - Sparkling Water &amp; Soda'!K131)),'M5 - Sparkling Water &amp; Soda'!F131-'M5 - Sparkling Water &amp; Soda'!K131,"")</f>
        <v/>
      </c>
      <c r="I1337" s="15" t="inlineStr">
        <is>
          <t>S&amp;S availability/depth vary by listing and time - confirm live.</t>
        </is>
      </c>
    </row>
    <row r="1338" ht="26" customHeight="1">
      <c r="A1338" s="15" t="inlineStr">
        <is>
          <t>bubly</t>
        </is>
      </c>
      <c r="B1338" s="15" t="inlineStr">
        <is>
          <t>bubly Sparkling Water | Blackberry | 18-pack 355mL</t>
        </is>
      </c>
      <c r="C1338" s="15" t="inlineStr">
        <is>
          <t>5) Sparkling water &amp; soda</t>
        </is>
      </c>
      <c r="D1338" s="32">
        <f>'M5 - Sparkling Water &amp; Soda'!I132</f>
        <v/>
      </c>
      <c r="E1338" s="33">
        <f>'M5 - Sparkling Water &amp; Soda'!J132</f>
        <v/>
      </c>
      <c r="F1338" s="31">
        <f>'M5 - Sparkling Water &amp; Soda'!K132</f>
        <v/>
      </c>
      <c r="G1338" s="30">
        <f>'M5 - Sparkling Water &amp; Soda'!F132</f>
        <v/>
      </c>
      <c r="H1338" s="31">
        <f>IF(AND(ISNUMBER('M5 - Sparkling Water &amp; Soda'!F132),ISNUMBER('M5 - Sparkling Water &amp; Soda'!K132)),'M5 - Sparkling Water &amp; Soda'!F132-'M5 - Sparkling Water &amp; Soda'!K132,"")</f>
        <v/>
      </c>
      <c r="I1338" s="15" t="inlineStr">
        <is>
          <t>S&amp;S availability/depth vary by listing and time - confirm live.</t>
        </is>
      </c>
    </row>
    <row r="1339" ht="26" customHeight="1">
      <c r="A1339" s="15" t="inlineStr">
        <is>
          <t>bubly</t>
        </is>
      </c>
      <c r="B1339" s="15" t="inlineStr">
        <is>
          <t>bubly Sparkling Water | Blackberry | 24-pack 355mL</t>
        </is>
      </c>
      <c r="C1339" s="15" t="inlineStr">
        <is>
          <t>5) Sparkling water &amp; soda</t>
        </is>
      </c>
      <c r="D1339" s="32">
        <f>'M5 - Sparkling Water &amp; Soda'!I133</f>
        <v/>
      </c>
      <c r="E1339" s="33">
        <f>'M5 - Sparkling Water &amp; Soda'!J133</f>
        <v/>
      </c>
      <c r="F1339" s="31">
        <f>'M5 - Sparkling Water &amp; Soda'!K133</f>
        <v/>
      </c>
      <c r="G1339" s="30">
        <f>'M5 - Sparkling Water &amp; Soda'!F133</f>
        <v/>
      </c>
      <c r="H1339" s="31">
        <f>IF(AND(ISNUMBER('M5 - Sparkling Water &amp; Soda'!F133),ISNUMBER('M5 - Sparkling Water &amp; Soda'!K133)),'M5 - Sparkling Water &amp; Soda'!F133-'M5 - Sparkling Water &amp; Soda'!K133,"")</f>
        <v/>
      </c>
      <c r="I1339" s="15" t="inlineStr">
        <is>
          <t>S&amp;S availability/depth vary by listing and time - confirm live.</t>
        </is>
      </c>
    </row>
    <row r="1340" ht="26" customHeight="1">
      <c r="A1340" s="15" t="inlineStr">
        <is>
          <t>bubly</t>
        </is>
      </c>
      <c r="B1340" s="15" t="inlineStr">
        <is>
          <t>bubly Sparkling Water | Raspberry | single 355mL</t>
        </is>
      </c>
      <c r="C1340" s="15" t="inlineStr">
        <is>
          <t>5) Sparkling water &amp; soda</t>
        </is>
      </c>
      <c r="D1340" s="32">
        <f>'M5 - Sparkling Water &amp; Soda'!I134</f>
        <v/>
      </c>
      <c r="E1340" s="33">
        <f>'M5 - Sparkling Water &amp; Soda'!J134</f>
        <v/>
      </c>
      <c r="F1340" s="31">
        <f>'M5 - Sparkling Water &amp; Soda'!K134</f>
        <v/>
      </c>
      <c r="G1340" s="30">
        <f>'M5 - Sparkling Water &amp; Soda'!F134</f>
        <v/>
      </c>
      <c r="H1340" s="31">
        <f>IF(AND(ISNUMBER('M5 - Sparkling Water &amp; Soda'!F134),ISNUMBER('M5 - Sparkling Water &amp; Soda'!K134)),'M5 - Sparkling Water &amp; Soda'!F134-'M5 - Sparkling Water &amp; Soda'!K134,"")</f>
        <v/>
      </c>
      <c r="I1340" s="15" t="inlineStr">
        <is>
          <t>S&amp;S availability/depth vary by listing and time - confirm live.</t>
        </is>
      </c>
    </row>
    <row r="1341" ht="26" customHeight="1">
      <c r="A1341" s="15" t="inlineStr">
        <is>
          <t>bubly</t>
        </is>
      </c>
      <c r="B1341" s="15" t="inlineStr">
        <is>
          <t>bubly Sparkling Water | Raspberry | 8-pack 355mL</t>
        </is>
      </c>
      <c r="C1341" s="15" t="inlineStr">
        <is>
          <t>5) Sparkling water &amp; soda</t>
        </is>
      </c>
      <c r="D1341" s="32">
        <f>'M5 - Sparkling Water &amp; Soda'!I135</f>
        <v/>
      </c>
      <c r="E1341" s="33">
        <f>'M5 - Sparkling Water &amp; Soda'!J135</f>
        <v/>
      </c>
      <c r="F1341" s="31">
        <f>'M5 - Sparkling Water &amp; Soda'!K135</f>
        <v/>
      </c>
      <c r="G1341" s="30">
        <f>'M5 - Sparkling Water &amp; Soda'!F135</f>
        <v/>
      </c>
      <c r="H1341" s="31">
        <f>IF(AND(ISNUMBER('M5 - Sparkling Water &amp; Soda'!F135),ISNUMBER('M5 - Sparkling Water &amp; Soda'!K135)),'M5 - Sparkling Water &amp; Soda'!F135-'M5 - Sparkling Water &amp; Soda'!K135,"")</f>
        <v/>
      </c>
      <c r="I1341" s="15" t="inlineStr">
        <is>
          <t>S&amp;S availability/depth vary by listing and time - confirm live.</t>
        </is>
      </c>
    </row>
    <row r="1342" ht="26" customHeight="1">
      <c r="A1342" s="15" t="inlineStr">
        <is>
          <t>bubly</t>
        </is>
      </c>
      <c r="B1342" s="15" t="inlineStr">
        <is>
          <t>bubly Sparkling Water | Raspberry | 12-pack 355mL</t>
        </is>
      </c>
      <c r="C1342" s="15" t="inlineStr">
        <is>
          <t>5) Sparkling water &amp; soda</t>
        </is>
      </c>
      <c r="D1342" s="32">
        <f>'M5 - Sparkling Water &amp; Soda'!I136</f>
        <v/>
      </c>
      <c r="E1342" s="33">
        <f>'M5 - Sparkling Water &amp; Soda'!J136</f>
        <v/>
      </c>
      <c r="F1342" s="31">
        <f>'M5 - Sparkling Water &amp; Soda'!K136</f>
        <v/>
      </c>
      <c r="G1342" s="30">
        <f>'M5 - Sparkling Water &amp; Soda'!F136</f>
        <v/>
      </c>
      <c r="H1342" s="31">
        <f>IF(AND(ISNUMBER('M5 - Sparkling Water &amp; Soda'!F136),ISNUMBER('M5 - Sparkling Water &amp; Soda'!K136)),'M5 - Sparkling Water &amp; Soda'!F136-'M5 - Sparkling Water &amp; Soda'!K136,"")</f>
        <v/>
      </c>
      <c r="I1342" s="15" t="inlineStr">
        <is>
          <t>S&amp;S availability/depth vary by listing and time - confirm live.</t>
        </is>
      </c>
    </row>
    <row r="1343" ht="26" customHeight="1">
      <c r="A1343" s="15" t="inlineStr">
        <is>
          <t>bubly</t>
        </is>
      </c>
      <c r="B1343" s="15" t="inlineStr">
        <is>
          <t>bubly Sparkling Water | Raspberry | 15-pack 355mL</t>
        </is>
      </c>
      <c r="C1343" s="15" t="inlineStr">
        <is>
          <t>5) Sparkling water &amp; soda</t>
        </is>
      </c>
      <c r="D1343" s="32">
        <f>'M5 - Sparkling Water &amp; Soda'!I137</f>
        <v/>
      </c>
      <c r="E1343" s="33">
        <f>'M5 - Sparkling Water &amp; Soda'!J137</f>
        <v/>
      </c>
      <c r="F1343" s="31">
        <f>'M5 - Sparkling Water &amp; Soda'!K137</f>
        <v/>
      </c>
      <c r="G1343" s="30">
        <f>'M5 - Sparkling Water &amp; Soda'!F137</f>
        <v/>
      </c>
      <c r="H1343" s="31">
        <f>IF(AND(ISNUMBER('M5 - Sparkling Water &amp; Soda'!F137),ISNUMBER('M5 - Sparkling Water &amp; Soda'!K137)),'M5 - Sparkling Water &amp; Soda'!F137-'M5 - Sparkling Water &amp; Soda'!K137,"")</f>
        <v/>
      </c>
      <c r="I1343" s="15" t="inlineStr">
        <is>
          <t>S&amp;S availability/depth vary by listing and time - confirm live.</t>
        </is>
      </c>
    </row>
    <row r="1344" ht="26" customHeight="1">
      <c r="A1344" s="15" t="inlineStr">
        <is>
          <t>bubly</t>
        </is>
      </c>
      <c r="B1344" s="15" t="inlineStr">
        <is>
          <t>bubly Sparkling Water | Raspberry | 18-pack 355mL</t>
        </is>
      </c>
      <c r="C1344" s="15" t="inlineStr">
        <is>
          <t>5) Sparkling water &amp; soda</t>
        </is>
      </c>
      <c r="D1344" s="32">
        <f>'M5 - Sparkling Water &amp; Soda'!I138</f>
        <v/>
      </c>
      <c r="E1344" s="33">
        <f>'M5 - Sparkling Water &amp; Soda'!J138</f>
        <v/>
      </c>
      <c r="F1344" s="31">
        <f>'M5 - Sparkling Water &amp; Soda'!K138</f>
        <v/>
      </c>
      <c r="G1344" s="30">
        <f>'M5 - Sparkling Water &amp; Soda'!F138</f>
        <v/>
      </c>
      <c r="H1344" s="31">
        <f>IF(AND(ISNUMBER('M5 - Sparkling Water &amp; Soda'!F138),ISNUMBER('M5 - Sparkling Water &amp; Soda'!K138)),'M5 - Sparkling Water &amp; Soda'!F138-'M5 - Sparkling Water &amp; Soda'!K138,"")</f>
        <v/>
      </c>
      <c r="I1344" s="15" t="inlineStr">
        <is>
          <t>S&amp;S availability/depth vary by listing and time - confirm live.</t>
        </is>
      </c>
    </row>
    <row r="1345" ht="26" customHeight="1">
      <c r="A1345" s="15" t="inlineStr">
        <is>
          <t>bubly</t>
        </is>
      </c>
      <c r="B1345" s="15" t="inlineStr">
        <is>
          <t>bubly Sparkling Water | Raspberry | 24-pack 355mL</t>
        </is>
      </c>
      <c r="C1345" s="15" t="inlineStr">
        <is>
          <t>5) Sparkling water &amp; soda</t>
        </is>
      </c>
      <c r="D1345" s="32">
        <f>'M5 - Sparkling Water &amp; Soda'!I139</f>
        <v/>
      </c>
      <c r="E1345" s="33">
        <f>'M5 - Sparkling Water &amp; Soda'!J139</f>
        <v/>
      </c>
      <c r="F1345" s="31">
        <f>'M5 - Sparkling Water &amp; Soda'!K139</f>
        <v/>
      </c>
      <c r="G1345" s="30">
        <f>'M5 - Sparkling Water &amp; Soda'!F139</f>
        <v/>
      </c>
      <c r="H1345" s="31">
        <f>IF(AND(ISNUMBER('M5 - Sparkling Water &amp; Soda'!F139),ISNUMBER('M5 - Sparkling Water &amp; Soda'!K139)),'M5 - Sparkling Water &amp; Soda'!F139-'M5 - Sparkling Water &amp; Soda'!K139,"")</f>
        <v/>
      </c>
      <c r="I1345" s="15" t="inlineStr">
        <is>
          <t>S&amp;S availability/depth vary by listing and time - confirm live.</t>
        </is>
      </c>
    </row>
    <row r="1346" ht="26" customHeight="1">
      <c r="A1346" s="15" t="inlineStr">
        <is>
          <t>bubly</t>
        </is>
      </c>
      <c r="B1346" s="15" t="inlineStr">
        <is>
          <t>bubly Sparkling Water | Watermelon | single 355mL</t>
        </is>
      </c>
      <c r="C1346" s="15" t="inlineStr">
        <is>
          <t>5) Sparkling water &amp; soda</t>
        </is>
      </c>
      <c r="D1346" s="32">
        <f>'M5 - Sparkling Water &amp; Soda'!I140</f>
        <v/>
      </c>
      <c r="E1346" s="33">
        <f>'M5 - Sparkling Water &amp; Soda'!J140</f>
        <v/>
      </c>
      <c r="F1346" s="31">
        <f>'M5 - Sparkling Water &amp; Soda'!K140</f>
        <v/>
      </c>
      <c r="G1346" s="30">
        <f>'M5 - Sparkling Water &amp; Soda'!F140</f>
        <v/>
      </c>
      <c r="H1346" s="31">
        <f>IF(AND(ISNUMBER('M5 - Sparkling Water &amp; Soda'!F140),ISNUMBER('M5 - Sparkling Water &amp; Soda'!K140)),'M5 - Sparkling Water &amp; Soda'!F140-'M5 - Sparkling Water &amp; Soda'!K140,"")</f>
        <v/>
      </c>
      <c r="I1346" s="15" t="inlineStr">
        <is>
          <t>S&amp;S availability/depth vary by listing and time - confirm live.</t>
        </is>
      </c>
    </row>
    <row r="1347" ht="26" customHeight="1">
      <c r="A1347" s="15" t="inlineStr">
        <is>
          <t>bubly</t>
        </is>
      </c>
      <c r="B1347" s="15" t="inlineStr">
        <is>
          <t>bubly Sparkling Water | Watermelon | 8-pack 355mL</t>
        </is>
      </c>
      <c r="C1347" s="15" t="inlineStr">
        <is>
          <t>5) Sparkling water &amp; soda</t>
        </is>
      </c>
      <c r="D1347" s="32">
        <f>'M5 - Sparkling Water &amp; Soda'!I141</f>
        <v/>
      </c>
      <c r="E1347" s="33">
        <f>'M5 - Sparkling Water &amp; Soda'!J141</f>
        <v/>
      </c>
      <c r="F1347" s="31">
        <f>'M5 - Sparkling Water &amp; Soda'!K141</f>
        <v/>
      </c>
      <c r="G1347" s="30">
        <f>'M5 - Sparkling Water &amp; Soda'!F141</f>
        <v/>
      </c>
      <c r="H1347" s="31">
        <f>IF(AND(ISNUMBER('M5 - Sparkling Water &amp; Soda'!F141),ISNUMBER('M5 - Sparkling Water &amp; Soda'!K141)),'M5 - Sparkling Water &amp; Soda'!F141-'M5 - Sparkling Water &amp; Soda'!K141,"")</f>
        <v/>
      </c>
      <c r="I1347" s="15" t="inlineStr">
        <is>
          <t>S&amp;S availability/depth vary by listing and time - confirm live.</t>
        </is>
      </c>
    </row>
    <row r="1348" ht="26" customHeight="1">
      <c r="A1348" s="15" t="inlineStr">
        <is>
          <t>bubly</t>
        </is>
      </c>
      <c r="B1348" s="15" t="inlineStr">
        <is>
          <t>bubly Sparkling Water | Watermelon | 12-pack 355mL</t>
        </is>
      </c>
      <c r="C1348" s="15" t="inlineStr">
        <is>
          <t>5) Sparkling water &amp; soda</t>
        </is>
      </c>
      <c r="D1348" s="32">
        <f>'M5 - Sparkling Water &amp; Soda'!I142</f>
        <v/>
      </c>
      <c r="E1348" s="33">
        <f>'M5 - Sparkling Water &amp; Soda'!J142</f>
        <v/>
      </c>
      <c r="F1348" s="31">
        <f>'M5 - Sparkling Water &amp; Soda'!K142</f>
        <v/>
      </c>
      <c r="G1348" s="30">
        <f>'M5 - Sparkling Water &amp; Soda'!F142</f>
        <v/>
      </c>
      <c r="H1348" s="31">
        <f>IF(AND(ISNUMBER('M5 - Sparkling Water &amp; Soda'!F142),ISNUMBER('M5 - Sparkling Water &amp; Soda'!K142)),'M5 - Sparkling Water &amp; Soda'!F142-'M5 - Sparkling Water &amp; Soda'!K142,"")</f>
        <v/>
      </c>
      <c r="I1348" s="15" t="inlineStr">
        <is>
          <t>S&amp;S availability/depth vary by listing and time - confirm live.</t>
        </is>
      </c>
    </row>
    <row r="1349" ht="26" customHeight="1">
      <c r="A1349" s="15" t="inlineStr">
        <is>
          <t>bubly</t>
        </is>
      </c>
      <c r="B1349" s="15" t="inlineStr">
        <is>
          <t>bubly Sparkling Water | Watermelon | 15-pack 355mL</t>
        </is>
      </c>
      <c r="C1349" s="15" t="inlineStr">
        <is>
          <t>5) Sparkling water &amp; soda</t>
        </is>
      </c>
      <c r="D1349" s="32">
        <f>'M5 - Sparkling Water &amp; Soda'!I143</f>
        <v/>
      </c>
      <c r="E1349" s="33">
        <f>'M5 - Sparkling Water &amp; Soda'!J143</f>
        <v/>
      </c>
      <c r="F1349" s="31">
        <f>'M5 - Sparkling Water &amp; Soda'!K143</f>
        <v/>
      </c>
      <c r="G1349" s="30">
        <f>'M5 - Sparkling Water &amp; Soda'!F143</f>
        <v/>
      </c>
      <c r="H1349" s="31">
        <f>IF(AND(ISNUMBER('M5 - Sparkling Water &amp; Soda'!F143),ISNUMBER('M5 - Sparkling Water &amp; Soda'!K143)),'M5 - Sparkling Water &amp; Soda'!F143-'M5 - Sparkling Water &amp; Soda'!K143,"")</f>
        <v/>
      </c>
      <c r="I1349" s="15" t="inlineStr">
        <is>
          <t>S&amp;S availability/depth vary by listing and time - confirm live.</t>
        </is>
      </c>
    </row>
    <row r="1350" ht="26" customHeight="1">
      <c r="A1350" s="15" t="inlineStr">
        <is>
          <t>bubly</t>
        </is>
      </c>
      <c r="B1350" s="15" t="inlineStr">
        <is>
          <t>bubly Sparkling Water | Watermelon | 18-pack 355mL</t>
        </is>
      </c>
      <c r="C1350" s="15" t="inlineStr">
        <is>
          <t>5) Sparkling water &amp; soda</t>
        </is>
      </c>
      <c r="D1350" s="32">
        <f>'M5 - Sparkling Water &amp; Soda'!I144</f>
        <v/>
      </c>
      <c r="E1350" s="33">
        <f>'M5 - Sparkling Water &amp; Soda'!J144</f>
        <v/>
      </c>
      <c r="F1350" s="31">
        <f>'M5 - Sparkling Water &amp; Soda'!K144</f>
        <v/>
      </c>
      <c r="G1350" s="30">
        <f>'M5 - Sparkling Water &amp; Soda'!F144</f>
        <v/>
      </c>
      <c r="H1350" s="31">
        <f>IF(AND(ISNUMBER('M5 - Sparkling Water &amp; Soda'!F144),ISNUMBER('M5 - Sparkling Water &amp; Soda'!K144)),'M5 - Sparkling Water &amp; Soda'!F144-'M5 - Sparkling Water &amp; Soda'!K144,"")</f>
        <v/>
      </c>
      <c r="I1350" s="15" t="inlineStr">
        <is>
          <t>S&amp;S availability/depth vary by listing and time - confirm live.</t>
        </is>
      </c>
    </row>
    <row r="1351" ht="26" customHeight="1">
      <c r="A1351" s="15" t="inlineStr">
        <is>
          <t>bubly</t>
        </is>
      </c>
      <c r="B1351" s="15" t="inlineStr">
        <is>
          <t>bubly Sparkling Water | Watermelon | 24-pack 355mL</t>
        </is>
      </c>
      <c r="C1351" s="15" t="inlineStr">
        <is>
          <t>5) Sparkling water &amp; soda</t>
        </is>
      </c>
      <c r="D1351" s="32">
        <f>'M5 - Sparkling Water &amp; Soda'!I145</f>
        <v/>
      </c>
      <c r="E1351" s="33">
        <f>'M5 - Sparkling Water &amp; Soda'!J145</f>
        <v/>
      </c>
      <c r="F1351" s="31">
        <f>'M5 - Sparkling Water &amp; Soda'!K145</f>
        <v/>
      </c>
      <c r="G1351" s="30">
        <f>'M5 - Sparkling Water &amp; Soda'!F145</f>
        <v/>
      </c>
      <c r="H1351" s="31">
        <f>IF(AND(ISNUMBER('M5 - Sparkling Water &amp; Soda'!F145),ISNUMBER('M5 - Sparkling Water &amp; Soda'!K145)),'M5 - Sparkling Water &amp; Soda'!F145-'M5 - Sparkling Water &amp; Soda'!K145,"")</f>
        <v/>
      </c>
      <c r="I1351" s="15" t="inlineStr">
        <is>
          <t>S&amp;S availability/depth vary by listing and time - confirm live.</t>
        </is>
      </c>
    </row>
    <row r="1352" ht="26" customHeight="1">
      <c r="A1352" s="15" t="inlineStr">
        <is>
          <t>Waterloo</t>
        </is>
      </c>
      <c r="B1352" s="15" t="inlineStr">
        <is>
          <t>Waterloo Sparkling Water | Black Cherry | single 355mL</t>
        </is>
      </c>
      <c r="C1352" s="15" t="inlineStr">
        <is>
          <t>5) Sparkling water &amp; soda</t>
        </is>
      </c>
      <c r="D1352" s="32">
        <f>'M5 - Sparkling Water &amp; Soda'!I146</f>
        <v/>
      </c>
      <c r="E1352" s="33">
        <f>'M5 - Sparkling Water &amp; Soda'!J146</f>
        <v/>
      </c>
      <c r="F1352" s="31">
        <f>'M5 - Sparkling Water &amp; Soda'!K146</f>
        <v/>
      </c>
      <c r="G1352" s="30">
        <f>'M5 - Sparkling Water &amp; Soda'!F146</f>
        <v/>
      </c>
      <c r="H1352" s="31">
        <f>IF(AND(ISNUMBER('M5 - Sparkling Water &amp; Soda'!F146),ISNUMBER('M5 - Sparkling Water &amp; Soda'!K146)),'M5 - Sparkling Water &amp; Soda'!F146-'M5 - Sparkling Water &amp; Soda'!K146,"")</f>
        <v/>
      </c>
      <c r="I1352" s="15" t="inlineStr">
        <is>
          <t>S&amp;S availability/depth vary by listing and time - confirm live.</t>
        </is>
      </c>
    </row>
    <row r="1353" ht="26" customHeight="1">
      <c r="A1353" s="15" t="inlineStr">
        <is>
          <t>Waterloo</t>
        </is>
      </c>
      <c r="B1353" s="15" t="inlineStr">
        <is>
          <t>Waterloo Sparkling Water | Black Cherry | 8-pack 355mL</t>
        </is>
      </c>
      <c r="C1353" s="15" t="inlineStr">
        <is>
          <t>5) Sparkling water &amp; soda</t>
        </is>
      </c>
      <c r="D1353" s="32">
        <f>'M5 - Sparkling Water &amp; Soda'!I147</f>
        <v/>
      </c>
      <c r="E1353" s="33">
        <f>'M5 - Sparkling Water &amp; Soda'!J147</f>
        <v/>
      </c>
      <c r="F1353" s="31">
        <f>'M5 - Sparkling Water &amp; Soda'!K147</f>
        <v/>
      </c>
      <c r="G1353" s="30">
        <f>'M5 - Sparkling Water &amp; Soda'!F147</f>
        <v/>
      </c>
      <c r="H1353" s="31">
        <f>IF(AND(ISNUMBER('M5 - Sparkling Water &amp; Soda'!F147),ISNUMBER('M5 - Sparkling Water &amp; Soda'!K147)),'M5 - Sparkling Water &amp; Soda'!F147-'M5 - Sparkling Water &amp; Soda'!K147,"")</f>
        <v/>
      </c>
      <c r="I1353" s="15" t="inlineStr">
        <is>
          <t>S&amp;S availability/depth vary by listing and time - confirm live.</t>
        </is>
      </c>
    </row>
    <row r="1354" ht="26" customHeight="1">
      <c r="A1354" s="15" t="inlineStr">
        <is>
          <t>Waterloo</t>
        </is>
      </c>
      <c r="B1354" s="15" t="inlineStr">
        <is>
          <t>Waterloo Sparkling Water | Black Cherry | 12-pack 355mL</t>
        </is>
      </c>
      <c r="C1354" s="15" t="inlineStr">
        <is>
          <t>5) Sparkling water &amp; soda</t>
        </is>
      </c>
      <c r="D1354" s="32">
        <f>'M5 - Sparkling Water &amp; Soda'!I148</f>
        <v/>
      </c>
      <c r="E1354" s="33">
        <f>'M5 - Sparkling Water &amp; Soda'!J148</f>
        <v/>
      </c>
      <c r="F1354" s="31">
        <f>'M5 - Sparkling Water &amp; Soda'!K148</f>
        <v/>
      </c>
      <c r="G1354" s="30">
        <f>'M5 - Sparkling Water &amp; Soda'!F148</f>
        <v/>
      </c>
      <c r="H1354" s="31">
        <f>IF(AND(ISNUMBER('M5 - Sparkling Water &amp; Soda'!F148),ISNUMBER('M5 - Sparkling Water &amp; Soda'!K148)),'M5 - Sparkling Water &amp; Soda'!F148-'M5 - Sparkling Water &amp; Soda'!K148,"")</f>
        <v/>
      </c>
      <c r="I1354" s="15" t="inlineStr">
        <is>
          <t>S&amp;S availability/depth vary by listing and time - confirm live.</t>
        </is>
      </c>
    </row>
    <row r="1355" ht="26" customHeight="1">
      <c r="A1355" s="15" t="inlineStr">
        <is>
          <t>Waterloo</t>
        </is>
      </c>
      <c r="B1355" s="15" t="inlineStr">
        <is>
          <t>Waterloo Sparkling Water | Black Cherry | 15-pack 355mL</t>
        </is>
      </c>
      <c r="C1355" s="15" t="inlineStr">
        <is>
          <t>5) Sparkling water &amp; soda</t>
        </is>
      </c>
      <c r="D1355" s="32">
        <f>'M5 - Sparkling Water &amp; Soda'!I149</f>
        <v/>
      </c>
      <c r="E1355" s="33">
        <f>'M5 - Sparkling Water &amp; Soda'!J149</f>
        <v/>
      </c>
      <c r="F1355" s="31">
        <f>'M5 - Sparkling Water &amp; Soda'!K149</f>
        <v/>
      </c>
      <c r="G1355" s="30">
        <f>'M5 - Sparkling Water &amp; Soda'!F149</f>
        <v/>
      </c>
      <c r="H1355" s="31">
        <f>IF(AND(ISNUMBER('M5 - Sparkling Water &amp; Soda'!F149),ISNUMBER('M5 - Sparkling Water &amp; Soda'!K149)),'M5 - Sparkling Water &amp; Soda'!F149-'M5 - Sparkling Water &amp; Soda'!K149,"")</f>
        <v/>
      </c>
      <c r="I1355" s="15" t="inlineStr">
        <is>
          <t>S&amp;S availability/depth vary by listing and time - confirm live.</t>
        </is>
      </c>
    </row>
    <row r="1356" ht="26" customHeight="1">
      <c r="A1356" s="15" t="inlineStr">
        <is>
          <t>Waterloo</t>
        </is>
      </c>
      <c r="B1356" s="15" t="inlineStr">
        <is>
          <t>Waterloo Sparkling Water | Black Cherry | 18-pack 355mL</t>
        </is>
      </c>
      <c r="C1356" s="15" t="inlineStr">
        <is>
          <t>5) Sparkling water &amp; soda</t>
        </is>
      </c>
      <c r="D1356" s="32">
        <f>'M5 - Sparkling Water &amp; Soda'!I150</f>
        <v/>
      </c>
      <c r="E1356" s="33">
        <f>'M5 - Sparkling Water &amp; Soda'!J150</f>
        <v/>
      </c>
      <c r="F1356" s="31">
        <f>'M5 - Sparkling Water &amp; Soda'!K150</f>
        <v/>
      </c>
      <c r="G1356" s="30">
        <f>'M5 - Sparkling Water &amp; Soda'!F150</f>
        <v/>
      </c>
      <c r="H1356" s="31">
        <f>IF(AND(ISNUMBER('M5 - Sparkling Water &amp; Soda'!F150),ISNUMBER('M5 - Sparkling Water &amp; Soda'!K150)),'M5 - Sparkling Water &amp; Soda'!F150-'M5 - Sparkling Water &amp; Soda'!K150,"")</f>
        <v/>
      </c>
      <c r="I1356" s="15" t="inlineStr">
        <is>
          <t>S&amp;S availability/depth vary by listing and time - confirm live.</t>
        </is>
      </c>
    </row>
    <row r="1357" ht="26" customHeight="1">
      <c r="A1357" s="15" t="inlineStr">
        <is>
          <t>Waterloo</t>
        </is>
      </c>
      <c r="B1357" s="15" t="inlineStr">
        <is>
          <t>Waterloo Sparkling Water | Black Cherry | 24-pack 355mL</t>
        </is>
      </c>
      <c r="C1357" s="15" t="inlineStr">
        <is>
          <t>5) Sparkling water &amp; soda</t>
        </is>
      </c>
      <c r="D1357" s="32">
        <f>'M5 - Sparkling Water &amp; Soda'!I151</f>
        <v/>
      </c>
      <c r="E1357" s="33">
        <f>'M5 - Sparkling Water &amp; Soda'!J151</f>
        <v/>
      </c>
      <c r="F1357" s="31">
        <f>'M5 - Sparkling Water &amp; Soda'!K151</f>
        <v/>
      </c>
      <c r="G1357" s="30">
        <f>'M5 - Sparkling Water &amp; Soda'!F151</f>
        <v/>
      </c>
      <c r="H1357" s="31">
        <f>IF(AND(ISNUMBER('M5 - Sparkling Water &amp; Soda'!F151),ISNUMBER('M5 - Sparkling Water &amp; Soda'!K151)),'M5 - Sparkling Water &amp; Soda'!F151-'M5 - Sparkling Water &amp; Soda'!K151,"")</f>
        <v/>
      </c>
      <c r="I1357" s="15" t="inlineStr">
        <is>
          <t>S&amp;S availability/depth vary by listing and time - confirm live.</t>
        </is>
      </c>
    </row>
    <row r="1358" ht="26" customHeight="1">
      <c r="A1358" s="15" t="inlineStr">
        <is>
          <t>Waterloo</t>
        </is>
      </c>
      <c r="B1358" s="15" t="inlineStr">
        <is>
          <t>Waterloo Sparkling Water | Grape | single 355mL</t>
        </is>
      </c>
      <c r="C1358" s="15" t="inlineStr">
        <is>
          <t>5) Sparkling water &amp; soda</t>
        </is>
      </c>
      <c r="D1358" s="32">
        <f>'M5 - Sparkling Water &amp; Soda'!I152</f>
        <v/>
      </c>
      <c r="E1358" s="33">
        <f>'M5 - Sparkling Water &amp; Soda'!J152</f>
        <v/>
      </c>
      <c r="F1358" s="31">
        <f>'M5 - Sparkling Water &amp; Soda'!K152</f>
        <v/>
      </c>
      <c r="G1358" s="30">
        <f>'M5 - Sparkling Water &amp; Soda'!F152</f>
        <v/>
      </c>
      <c r="H1358" s="31">
        <f>IF(AND(ISNUMBER('M5 - Sparkling Water &amp; Soda'!F152),ISNUMBER('M5 - Sparkling Water &amp; Soda'!K152)),'M5 - Sparkling Water &amp; Soda'!F152-'M5 - Sparkling Water &amp; Soda'!K152,"")</f>
        <v/>
      </c>
      <c r="I1358" s="15" t="inlineStr">
        <is>
          <t>S&amp;S availability/depth vary by listing and time - confirm live.</t>
        </is>
      </c>
    </row>
    <row r="1359" ht="26" customHeight="1">
      <c r="A1359" s="15" t="inlineStr">
        <is>
          <t>Waterloo</t>
        </is>
      </c>
      <c r="B1359" s="15" t="inlineStr">
        <is>
          <t>Waterloo Sparkling Water | Grape | 8-pack 355mL</t>
        </is>
      </c>
      <c r="C1359" s="15" t="inlineStr">
        <is>
          <t>5) Sparkling water &amp; soda</t>
        </is>
      </c>
      <c r="D1359" s="32">
        <f>'M5 - Sparkling Water &amp; Soda'!I153</f>
        <v/>
      </c>
      <c r="E1359" s="33">
        <f>'M5 - Sparkling Water &amp; Soda'!J153</f>
        <v/>
      </c>
      <c r="F1359" s="31">
        <f>'M5 - Sparkling Water &amp; Soda'!K153</f>
        <v/>
      </c>
      <c r="G1359" s="30">
        <f>'M5 - Sparkling Water &amp; Soda'!F153</f>
        <v/>
      </c>
      <c r="H1359" s="31">
        <f>IF(AND(ISNUMBER('M5 - Sparkling Water &amp; Soda'!F153),ISNUMBER('M5 - Sparkling Water &amp; Soda'!K153)),'M5 - Sparkling Water &amp; Soda'!F153-'M5 - Sparkling Water &amp; Soda'!K153,"")</f>
        <v/>
      </c>
      <c r="I1359" s="15" t="inlineStr">
        <is>
          <t>S&amp;S availability/depth vary by listing and time - confirm live.</t>
        </is>
      </c>
    </row>
    <row r="1360" ht="26" customHeight="1">
      <c r="A1360" s="15" t="inlineStr">
        <is>
          <t>Waterloo</t>
        </is>
      </c>
      <c r="B1360" s="15" t="inlineStr">
        <is>
          <t>Waterloo Sparkling Water | Grape | 12-pack 355mL</t>
        </is>
      </c>
      <c r="C1360" s="15" t="inlineStr">
        <is>
          <t>5) Sparkling water &amp; soda</t>
        </is>
      </c>
      <c r="D1360" s="32">
        <f>'M5 - Sparkling Water &amp; Soda'!I154</f>
        <v/>
      </c>
      <c r="E1360" s="33">
        <f>'M5 - Sparkling Water &amp; Soda'!J154</f>
        <v/>
      </c>
      <c r="F1360" s="31">
        <f>'M5 - Sparkling Water &amp; Soda'!K154</f>
        <v/>
      </c>
      <c r="G1360" s="30">
        <f>'M5 - Sparkling Water &amp; Soda'!F154</f>
        <v/>
      </c>
      <c r="H1360" s="31">
        <f>IF(AND(ISNUMBER('M5 - Sparkling Water &amp; Soda'!F154),ISNUMBER('M5 - Sparkling Water &amp; Soda'!K154)),'M5 - Sparkling Water &amp; Soda'!F154-'M5 - Sparkling Water &amp; Soda'!K154,"")</f>
        <v/>
      </c>
      <c r="I1360" s="15" t="inlineStr">
        <is>
          <t>S&amp;S availability/depth vary by listing and time - confirm live.</t>
        </is>
      </c>
    </row>
    <row r="1361" ht="26" customHeight="1">
      <c r="A1361" s="15" t="inlineStr">
        <is>
          <t>Waterloo</t>
        </is>
      </c>
      <c r="B1361" s="15" t="inlineStr">
        <is>
          <t>Waterloo Sparkling Water | Grape | 15-pack 355mL</t>
        </is>
      </c>
      <c r="C1361" s="15" t="inlineStr">
        <is>
          <t>5) Sparkling water &amp; soda</t>
        </is>
      </c>
      <c r="D1361" s="32">
        <f>'M5 - Sparkling Water &amp; Soda'!I155</f>
        <v/>
      </c>
      <c r="E1361" s="33">
        <f>'M5 - Sparkling Water &amp; Soda'!J155</f>
        <v/>
      </c>
      <c r="F1361" s="31">
        <f>'M5 - Sparkling Water &amp; Soda'!K155</f>
        <v/>
      </c>
      <c r="G1361" s="30">
        <f>'M5 - Sparkling Water &amp; Soda'!F155</f>
        <v/>
      </c>
      <c r="H1361" s="31">
        <f>IF(AND(ISNUMBER('M5 - Sparkling Water &amp; Soda'!F155),ISNUMBER('M5 - Sparkling Water &amp; Soda'!K155)),'M5 - Sparkling Water &amp; Soda'!F155-'M5 - Sparkling Water &amp; Soda'!K155,"")</f>
        <v/>
      </c>
      <c r="I1361" s="15" t="inlineStr">
        <is>
          <t>S&amp;S availability/depth vary by listing and time - confirm live.</t>
        </is>
      </c>
    </row>
    <row r="1362" ht="26" customHeight="1">
      <c r="A1362" s="15" t="inlineStr">
        <is>
          <t>Waterloo</t>
        </is>
      </c>
      <c r="B1362" s="15" t="inlineStr">
        <is>
          <t>Waterloo Sparkling Water | Grape | 18-pack 355mL</t>
        </is>
      </c>
      <c r="C1362" s="15" t="inlineStr">
        <is>
          <t>5) Sparkling water &amp; soda</t>
        </is>
      </c>
      <c r="D1362" s="32">
        <f>'M5 - Sparkling Water &amp; Soda'!I156</f>
        <v/>
      </c>
      <c r="E1362" s="33">
        <f>'M5 - Sparkling Water &amp; Soda'!J156</f>
        <v/>
      </c>
      <c r="F1362" s="31">
        <f>'M5 - Sparkling Water &amp; Soda'!K156</f>
        <v/>
      </c>
      <c r="G1362" s="30">
        <f>'M5 - Sparkling Water &amp; Soda'!F156</f>
        <v/>
      </c>
      <c r="H1362" s="31">
        <f>IF(AND(ISNUMBER('M5 - Sparkling Water &amp; Soda'!F156),ISNUMBER('M5 - Sparkling Water &amp; Soda'!K156)),'M5 - Sparkling Water &amp; Soda'!F156-'M5 - Sparkling Water &amp; Soda'!K156,"")</f>
        <v/>
      </c>
      <c r="I1362" s="15" t="inlineStr">
        <is>
          <t>S&amp;S availability/depth vary by listing and time - confirm live.</t>
        </is>
      </c>
    </row>
    <row r="1363" ht="26" customHeight="1">
      <c r="A1363" s="15" t="inlineStr">
        <is>
          <t>Waterloo</t>
        </is>
      </c>
      <c r="B1363" s="15" t="inlineStr">
        <is>
          <t>Waterloo Sparkling Water | Grape | 24-pack 355mL</t>
        </is>
      </c>
      <c r="C1363" s="15" t="inlineStr">
        <is>
          <t>5) Sparkling water &amp; soda</t>
        </is>
      </c>
      <c r="D1363" s="32">
        <f>'M5 - Sparkling Water &amp; Soda'!I157</f>
        <v/>
      </c>
      <c r="E1363" s="33">
        <f>'M5 - Sparkling Water &amp; Soda'!J157</f>
        <v/>
      </c>
      <c r="F1363" s="31">
        <f>'M5 - Sparkling Water &amp; Soda'!K157</f>
        <v/>
      </c>
      <c r="G1363" s="30">
        <f>'M5 - Sparkling Water &amp; Soda'!F157</f>
        <v/>
      </c>
      <c r="H1363" s="31">
        <f>IF(AND(ISNUMBER('M5 - Sparkling Water &amp; Soda'!F157),ISNUMBER('M5 - Sparkling Water &amp; Soda'!K157)),'M5 - Sparkling Water &amp; Soda'!F157-'M5 - Sparkling Water &amp; Soda'!K157,"")</f>
        <v/>
      </c>
      <c r="I1363" s="15" t="inlineStr">
        <is>
          <t>S&amp;S availability/depth vary by listing and time - confirm live.</t>
        </is>
      </c>
    </row>
    <row r="1364" ht="26" customHeight="1">
      <c r="A1364" s="15" t="inlineStr">
        <is>
          <t>Waterloo</t>
        </is>
      </c>
      <c r="B1364" s="15" t="inlineStr">
        <is>
          <t>Waterloo Sparkling Water | Watermelon | single 355mL</t>
        </is>
      </c>
      <c r="C1364" s="15" t="inlineStr">
        <is>
          <t>5) Sparkling water &amp; soda</t>
        </is>
      </c>
      <c r="D1364" s="32">
        <f>'M5 - Sparkling Water &amp; Soda'!I158</f>
        <v/>
      </c>
      <c r="E1364" s="33">
        <f>'M5 - Sparkling Water &amp; Soda'!J158</f>
        <v/>
      </c>
      <c r="F1364" s="31">
        <f>'M5 - Sparkling Water &amp; Soda'!K158</f>
        <v/>
      </c>
      <c r="G1364" s="30">
        <f>'M5 - Sparkling Water &amp; Soda'!F158</f>
        <v/>
      </c>
      <c r="H1364" s="31">
        <f>IF(AND(ISNUMBER('M5 - Sparkling Water &amp; Soda'!F158),ISNUMBER('M5 - Sparkling Water &amp; Soda'!K158)),'M5 - Sparkling Water &amp; Soda'!F158-'M5 - Sparkling Water &amp; Soda'!K158,"")</f>
        <v/>
      </c>
      <c r="I1364" s="15" t="inlineStr">
        <is>
          <t>S&amp;S availability/depth vary by listing and time - confirm live.</t>
        </is>
      </c>
    </row>
    <row r="1365" ht="26" customHeight="1">
      <c r="A1365" s="15" t="inlineStr">
        <is>
          <t>Waterloo</t>
        </is>
      </c>
      <c r="B1365" s="15" t="inlineStr">
        <is>
          <t>Waterloo Sparkling Water | Watermelon | 8-pack 355mL</t>
        </is>
      </c>
      <c r="C1365" s="15" t="inlineStr">
        <is>
          <t>5) Sparkling water &amp; soda</t>
        </is>
      </c>
      <c r="D1365" s="32">
        <f>'M5 - Sparkling Water &amp; Soda'!I159</f>
        <v/>
      </c>
      <c r="E1365" s="33">
        <f>'M5 - Sparkling Water &amp; Soda'!J159</f>
        <v/>
      </c>
      <c r="F1365" s="31">
        <f>'M5 - Sparkling Water &amp; Soda'!K159</f>
        <v/>
      </c>
      <c r="G1365" s="30">
        <f>'M5 - Sparkling Water &amp; Soda'!F159</f>
        <v/>
      </c>
      <c r="H1365" s="31">
        <f>IF(AND(ISNUMBER('M5 - Sparkling Water &amp; Soda'!F159),ISNUMBER('M5 - Sparkling Water &amp; Soda'!K159)),'M5 - Sparkling Water &amp; Soda'!F159-'M5 - Sparkling Water &amp; Soda'!K159,"")</f>
        <v/>
      </c>
      <c r="I1365" s="15" t="inlineStr">
        <is>
          <t>S&amp;S availability/depth vary by listing and time - confirm live.</t>
        </is>
      </c>
    </row>
    <row r="1366" ht="26" customHeight="1">
      <c r="A1366" s="15" t="inlineStr">
        <is>
          <t>Waterloo</t>
        </is>
      </c>
      <c r="B1366" s="15" t="inlineStr">
        <is>
          <t>Waterloo Sparkling Water | Watermelon | 12-pack 355mL</t>
        </is>
      </c>
      <c r="C1366" s="15" t="inlineStr">
        <is>
          <t>5) Sparkling water &amp; soda</t>
        </is>
      </c>
      <c r="D1366" s="32">
        <f>'M5 - Sparkling Water &amp; Soda'!I160</f>
        <v/>
      </c>
      <c r="E1366" s="33">
        <f>'M5 - Sparkling Water &amp; Soda'!J160</f>
        <v/>
      </c>
      <c r="F1366" s="31">
        <f>'M5 - Sparkling Water &amp; Soda'!K160</f>
        <v/>
      </c>
      <c r="G1366" s="30">
        <f>'M5 - Sparkling Water &amp; Soda'!F160</f>
        <v/>
      </c>
      <c r="H1366" s="31">
        <f>IF(AND(ISNUMBER('M5 - Sparkling Water &amp; Soda'!F160),ISNUMBER('M5 - Sparkling Water &amp; Soda'!K160)),'M5 - Sparkling Water &amp; Soda'!F160-'M5 - Sparkling Water &amp; Soda'!K160,"")</f>
        <v/>
      </c>
      <c r="I1366" s="15" t="inlineStr">
        <is>
          <t>S&amp;S availability/depth vary by listing and time - confirm live.</t>
        </is>
      </c>
    </row>
    <row r="1367" ht="26" customHeight="1">
      <c r="A1367" s="15" t="inlineStr">
        <is>
          <t>Waterloo</t>
        </is>
      </c>
      <c r="B1367" s="15" t="inlineStr">
        <is>
          <t>Waterloo Sparkling Water | Watermelon | 15-pack 355mL</t>
        </is>
      </c>
      <c r="C1367" s="15" t="inlineStr">
        <is>
          <t>5) Sparkling water &amp; soda</t>
        </is>
      </c>
      <c r="D1367" s="32">
        <f>'M5 - Sparkling Water &amp; Soda'!I161</f>
        <v/>
      </c>
      <c r="E1367" s="33">
        <f>'M5 - Sparkling Water &amp; Soda'!J161</f>
        <v/>
      </c>
      <c r="F1367" s="31">
        <f>'M5 - Sparkling Water &amp; Soda'!K161</f>
        <v/>
      </c>
      <c r="G1367" s="30">
        <f>'M5 - Sparkling Water &amp; Soda'!F161</f>
        <v/>
      </c>
      <c r="H1367" s="31">
        <f>IF(AND(ISNUMBER('M5 - Sparkling Water &amp; Soda'!F161),ISNUMBER('M5 - Sparkling Water &amp; Soda'!K161)),'M5 - Sparkling Water &amp; Soda'!F161-'M5 - Sparkling Water &amp; Soda'!K161,"")</f>
        <v/>
      </c>
      <c r="I1367" s="15" t="inlineStr">
        <is>
          <t>S&amp;S availability/depth vary by listing and time - confirm live.</t>
        </is>
      </c>
    </row>
    <row r="1368" ht="26" customHeight="1">
      <c r="A1368" s="15" t="inlineStr">
        <is>
          <t>Waterloo</t>
        </is>
      </c>
      <c r="B1368" s="15" t="inlineStr">
        <is>
          <t>Waterloo Sparkling Water | Watermelon | 18-pack 355mL</t>
        </is>
      </c>
      <c r="C1368" s="15" t="inlineStr">
        <is>
          <t>5) Sparkling water &amp; soda</t>
        </is>
      </c>
      <c r="D1368" s="32">
        <f>'M5 - Sparkling Water &amp; Soda'!I162</f>
        <v/>
      </c>
      <c r="E1368" s="33">
        <f>'M5 - Sparkling Water &amp; Soda'!J162</f>
        <v/>
      </c>
      <c r="F1368" s="31">
        <f>'M5 - Sparkling Water &amp; Soda'!K162</f>
        <v/>
      </c>
      <c r="G1368" s="30">
        <f>'M5 - Sparkling Water &amp; Soda'!F162</f>
        <v/>
      </c>
      <c r="H1368" s="31">
        <f>IF(AND(ISNUMBER('M5 - Sparkling Water &amp; Soda'!F162),ISNUMBER('M5 - Sparkling Water &amp; Soda'!K162)),'M5 - Sparkling Water &amp; Soda'!F162-'M5 - Sparkling Water &amp; Soda'!K162,"")</f>
        <v/>
      </c>
      <c r="I1368" s="15" t="inlineStr">
        <is>
          <t>S&amp;S availability/depth vary by listing and time - confirm live.</t>
        </is>
      </c>
    </row>
    <row r="1369" ht="26" customHeight="1">
      <c r="A1369" s="15" t="inlineStr">
        <is>
          <t>Waterloo</t>
        </is>
      </c>
      <c r="B1369" s="15" t="inlineStr">
        <is>
          <t>Waterloo Sparkling Water | Watermelon | 24-pack 355mL</t>
        </is>
      </c>
      <c r="C1369" s="15" t="inlineStr">
        <is>
          <t>5) Sparkling water &amp; soda</t>
        </is>
      </c>
      <c r="D1369" s="32">
        <f>'M5 - Sparkling Water &amp; Soda'!I163</f>
        <v/>
      </c>
      <c r="E1369" s="33">
        <f>'M5 - Sparkling Water &amp; Soda'!J163</f>
        <v/>
      </c>
      <c r="F1369" s="31">
        <f>'M5 - Sparkling Water &amp; Soda'!K163</f>
        <v/>
      </c>
      <c r="G1369" s="30">
        <f>'M5 - Sparkling Water &amp; Soda'!F163</f>
        <v/>
      </c>
      <c r="H1369" s="31">
        <f>IF(AND(ISNUMBER('M5 - Sparkling Water &amp; Soda'!F163),ISNUMBER('M5 - Sparkling Water &amp; Soda'!K163)),'M5 - Sparkling Water &amp; Soda'!F163-'M5 - Sparkling Water &amp; Soda'!K163,"")</f>
        <v/>
      </c>
      <c r="I1369" s="15" t="inlineStr">
        <is>
          <t>S&amp;S availability/depth vary by listing and time - confirm live.</t>
        </is>
      </c>
    </row>
    <row r="1370" ht="26" customHeight="1">
      <c r="A1370" s="15" t="inlineStr">
        <is>
          <t>Waterloo</t>
        </is>
      </c>
      <c r="B1370" s="15" t="inlineStr">
        <is>
          <t>Waterloo Sparkling Water | Lemon-Lime | single 355mL</t>
        </is>
      </c>
      <c r="C1370" s="15" t="inlineStr">
        <is>
          <t>5) Sparkling water &amp; soda</t>
        </is>
      </c>
      <c r="D1370" s="32">
        <f>'M5 - Sparkling Water &amp; Soda'!I164</f>
        <v/>
      </c>
      <c r="E1370" s="33">
        <f>'M5 - Sparkling Water &amp; Soda'!J164</f>
        <v/>
      </c>
      <c r="F1370" s="31">
        <f>'M5 - Sparkling Water &amp; Soda'!K164</f>
        <v/>
      </c>
      <c r="G1370" s="30">
        <f>'M5 - Sparkling Water &amp; Soda'!F164</f>
        <v/>
      </c>
      <c r="H1370" s="31">
        <f>IF(AND(ISNUMBER('M5 - Sparkling Water &amp; Soda'!F164),ISNUMBER('M5 - Sparkling Water &amp; Soda'!K164)),'M5 - Sparkling Water &amp; Soda'!F164-'M5 - Sparkling Water &amp; Soda'!K164,"")</f>
        <v/>
      </c>
      <c r="I1370" s="15" t="inlineStr">
        <is>
          <t>S&amp;S availability/depth vary by listing and time - confirm live.</t>
        </is>
      </c>
    </row>
    <row r="1371" ht="26" customHeight="1">
      <c r="A1371" s="15" t="inlineStr">
        <is>
          <t>Waterloo</t>
        </is>
      </c>
      <c r="B1371" s="15" t="inlineStr">
        <is>
          <t>Waterloo Sparkling Water | Lemon-Lime | 8-pack 355mL</t>
        </is>
      </c>
      <c r="C1371" s="15" t="inlineStr">
        <is>
          <t>5) Sparkling water &amp; soda</t>
        </is>
      </c>
      <c r="D1371" s="32">
        <f>'M5 - Sparkling Water &amp; Soda'!I165</f>
        <v/>
      </c>
      <c r="E1371" s="33">
        <f>'M5 - Sparkling Water &amp; Soda'!J165</f>
        <v/>
      </c>
      <c r="F1371" s="31">
        <f>'M5 - Sparkling Water &amp; Soda'!K165</f>
        <v/>
      </c>
      <c r="G1371" s="30">
        <f>'M5 - Sparkling Water &amp; Soda'!F165</f>
        <v/>
      </c>
      <c r="H1371" s="31">
        <f>IF(AND(ISNUMBER('M5 - Sparkling Water &amp; Soda'!F165),ISNUMBER('M5 - Sparkling Water &amp; Soda'!K165)),'M5 - Sparkling Water &amp; Soda'!F165-'M5 - Sparkling Water &amp; Soda'!K165,"")</f>
        <v/>
      </c>
      <c r="I1371" s="15" t="inlineStr">
        <is>
          <t>S&amp;S availability/depth vary by listing and time - confirm live.</t>
        </is>
      </c>
    </row>
    <row r="1372" ht="26" customHeight="1">
      <c r="A1372" s="15" t="inlineStr">
        <is>
          <t>Waterloo</t>
        </is>
      </c>
      <c r="B1372" s="15" t="inlineStr">
        <is>
          <t>Waterloo Sparkling Water | Lemon-Lime | 12-pack 355mL</t>
        </is>
      </c>
      <c r="C1372" s="15" t="inlineStr">
        <is>
          <t>5) Sparkling water &amp; soda</t>
        </is>
      </c>
      <c r="D1372" s="32">
        <f>'M5 - Sparkling Water &amp; Soda'!I166</f>
        <v/>
      </c>
      <c r="E1372" s="33">
        <f>'M5 - Sparkling Water &amp; Soda'!J166</f>
        <v/>
      </c>
      <c r="F1372" s="31">
        <f>'M5 - Sparkling Water &amp; Soda'!K166</f>
        <v/>
      </c>
      <c r="G1372" s="30">
        <f>'M5 - Sparkling Water &amp; Soda'!F166</f>
        <v/>
      </c>
      <c r="H1372" s="31">
        <f>IF(AND(ISNUMBER('M5 - Sparkling Water &amp; Soda'!F166),ISNUMBER('M5 - Sparkling Water &amp; Soda'!K166)),'M5 - Sparkling Water &amp; Soda'!F166-'M5 - Sparkling Water &amp; Soda'!K166,"")</f>
        <v/>
      </c>
      <c r="I1372" s="15" t="inlineStr">
        <is>
          <t>S&amp;S availability/depth vary by listing and time - confirm live.</t>
        </is>
      </c>
    </row>
    <row r="1373" ht="26" customHeight="1">
      <c r="A1373" s="15" t="inlineStr">
        <is>
          <t>Waterloo</t>
        </is>
      </c>
      <c r="B1373" s="15" t="inlineStr">
        <is>
          <t>Waterloo Sparkling Water | Lemon-Lime | 15-pack 355mL</t>
        </is>
      </c>
      <c r="C1373" s="15" t="inlineStr">
        <is>
          <t>5) Sparkling water &amp; soda</t>
        </is>
      </c>
      <c r="D1373" s="32">
        <f>'M5 - Sparkling Water &amp; Soda'!I167</f>
        <v/>
      </c>
      <c r="E1373" s="33">
        <f>'M5 - Sparkling Water &amp; Soda'!J167</f>
        <v/>
      </c>
      <c r="F1373" s="31">
        <f>'M5 - Sparkling Water &amp; Soda'!K167</f>
        <v/>
      </c>
      <c r="G1373" s="30">
        <f>'M5 - Sparkling Water &amp; Soda'!F167</f>
        <v/>
      </c>
      <c r="H1373" s="31">
        <f>IF(AND(ISNUMBER('M5 - Sparkling Water &amp; Soda'!F167),ISNUMBER('M5 - Sparkling Water &amp; Soda'!K167)),'M5 - Sparkling Water &amp; Soda'!F167-'M5 - Sparkling Water &amp; Soda'!K167,"")</f>
        <v/>
      </c>
      <c r="I1373" s="15" t="inlineStr">
        <is>
          <t>S&amp;S availability/depth vary by listing and time - confirm live.</t>
        </is>
      </c>
    </row>
    <row r="1374" ht="26" customHeight="1">
      <c r="A1374" s="15" t="inlineStr">
        <is>
          <t>Waterloo</t>
        </is>
      </c>
      <c r="B1374" s="15" t="inlineStr">
        <is>
          <t>Waterloo Sparkling Water | Lemon-Lime | 18-pack 355mL</t>
        </is>
      </c>
      <c r="C1374" s="15" t="inlineStr">
        <is>
          <t>5) Sparkling water &amp; soda</t>
        </is>
      </c>
      <c r="D1374" s="32">
        <f>'M5 - Sparkling Water &amp; Soda'!I168</f>
        <v/>
      </c>
      <c r="E1374" s="33">
        <f>'M5 - Sparkling Water &amp; Soda'!J168</f>
        <v/>
      </c>
      <c r="F1374" s="31">
        <f>'M5 - Sparkling Water &amp; Soda'!K168</f>
        <v/>
      </c>
      <c r="G1374" s="30">
        <f>'M5 - Sparkling Water &amp; Soda'!F168</f>
        <v/>
      </c>
      <c r="H1374" s="31">
        <f>IF(AND(ISNUMBER('M5 - Sparkling Water &amp; Soda'!F168),ISNUMBER('M5 - Sparkling Water &amp; Soda'!K168)),'M5 - Sparkling Water &amp; Soda'!F168-'M5 - Sparkling Water &amp; Soda'!K168,"")</f>
        <v/>
      </c>
      <c r="I1374" s="15" t="inlineStr">
        <is>
          <t>S&amp;S availability/depth vary by listing and time - confirm live.</t>
        </is>
      </c>
    </row>
    <row r="1375" ht="26" customHeight="1">
      <c r="A1375" s="15" t="inlineStr">
        <is>
          <t>Waterloo</t>
        </is>
      </c>
      <c r="B1375" s="15" t="inlineStr">
        <is>
          <t>Waterloo Sparkling Water | Lemon-Lime | 24-pack 355mL</t>
        </is>
      </c>
      <c r="C1375" s="15" t="inlineStr">
        <is>
          <t>5) Sparkling water &amp; soda</t>
        </is>
      </c>
      <c r="D1375" s="32">
        <f>'M5 - Sparkling Water &amp; Soda'!I169</f>
        <v/>
      </c>
      <c r="E1375" s="33">
        <f>'M5 - Sparkling Water &amp; Soda'!J169</f>
        <v/>
      </c>
      <c r="F1375" s="31">
        <f>'M5 - Sparkling Water &amp; Soda'!K169</f>
        <v/>
      </c>
      <c r="G1375" s="30">
        <f>'M5 - Sparkling Water &amp; Soda'!F169</f>
        <v/>
      </c>
      <c r="H1375" s="31">
        <f>IF(AND(ISNUMBER('M5 - Sparkling Water &amp; Soda'!F169),ISNUMBER('M5 - Sparkling Water &amp; Soda'!K169)),'M5 - Sparkling Water &amp; Soda'!F169-'M5 - Sparkling Water &amp; Soda'!K169,"")</f>
        <v/>
      </c>
      <c r="I1375" s="15" t="inlineStr">
        <is>
          <t>S&amp;S availability/depth vary by listing and time - confirm live.</t>
        </is>
      </c>
    </row>
    <row r="1376" ht="26" customHeight="1">
      <c r="A1376" s="15" t="inlineStr">
        <is>
          <t>Waterloo</t>
        </is>
      </c>
      <c r="B1376" s="15" t="inlineStr">
        <is>
          <t>Waterloo Sparkling Water | Peach | single 355mL</t>
        </is>
      </c>
      <c r="C1376" s="15" t="inlineStr">
        <is>
          <t>5) Sparkling water &amp; soda</t>
        </is>
      </c>
      <c r="D1376" s="32">
        <f>'M5 - Sparkling Water &amp; Soda'!I170</f>
        <v/>
      </c>
      <c r="E1376" s="33">
        <f>'M5 - Sparkling Water &amp; Soda'!J170</f>
        <v/>
      </c>
      <c r="F1376" s="31">
        <f>'M5 - Sparkling Water &amp; Soda'!K170</f>
        <v/>
      </c>
      <c r="G1376" s="30">
        <f>'M5 - Sparkling Water &amp; Soda'!F170</f>
        <v/>
      </c>
      <c r="H1376" s="31">
        <f>IF(AND(ISNUMBER('M5 - Sparkling Water &amp; Soda'!F170),ISNUMBER('M5 - Sparkling Water &amp; Soda'!K170)),'M5 - Sparkling Water &amp; Soda'!F170-'M5 - Sparkling Water &amp; Soda'!K170,"")</f>
        <v/>
      </c>
      <c r="I1376" s="15" t="inlineStr">
        <is>
          <t>S&amp;S availability/depth vary by listing and time - confirm live.</t>
        </is>
      </c>
    </row>
    <row r="1377" ht="26" customHeight="1">
      <c r="A1377" s="15" t="inlineStr">
        <is>
          <t>Waterloo</t>
        </is>
      </c>
      <c r="B1377" s="15" t="inlineStr">
        <is>
          <t>Waterloo Sparkling Water | Peach | 8-pack 355mL</t>
        </is>
      </c>
      <c r="C1377" s="15" t="inlineStr">
        <is>
          <t>5) Sparkling water &amp; soda</t>
        </is>
      </c>
      <c r="D1377" s="32">
        <f>'M5 - Sparkling Water &amp; Soda'!I171</f>
        <v/>
      </c>
      <c r="E1377" s="33">
        <f>'M5 - Sparkling Water &amp; Soda'!J171</f>
        <v/>
      </c>
      <c r="F1377" s="31">
        <f>'M5 - Sparkling Water &amp; Soda'!K171</f>
        <v/>
      </c>
      <c r="G1377" s="30">
        <f>'M5 - Sparkling Water &amp; Soda'!F171</f>
        <v/>
      </c>
      <c r="H1377" s="31">
        <f>IF(AND(ISNUMBER('M5 - Sparkling Water &amp; Soda'!F171),ISNUMBER('M5 - Sparkling Water &amp; Soda'!K171)),'M5 - Sparkling Water &amp; Soda'!F171-'M5 - Sparkling Water &amp; Soda'!K171,"")</f>
        <v/>
      </c>
      <c r="I1377" s="15" t="inlineStr">
        <is>
          <t>S&amp;S availability/depth vary by listing and time - confirm live.</t>
        </is>
      </c>
    </row>
    <row r="1378" ht="26" customHeight="1">
      <c r="A1378" s="15" t="inlineStr">
        <is>
          <t>Waterloo</t>
        </is>
      </c>
      <c r="B1378" s="15" t="inlineStr">
        <is>
          <t>Waterloo Sparkling Water | Peach | 12-pack 355mL</t>
        </is>
      </c>
      <c r="C1378" s="15" t="inlineStr">
        <is>
          <t>5) Sparkling water &amp; soda</t>
        </is>
      </c>
      <c r="D1378" s="32">
        <f>'M5 - Sparkling Water &amp; Soda'!I172</f>
        <v/>
      </c>
      <c r="E1378" s="33">
        <f>'M5 - Sparkling Water &amp; Soda'!J172</f>
        <v/>
      </c>
      <c r="F1378" s="31">
        <f>'M5 - Sparkling Water &amp; Soda'!K172</f>
        <v/>
      </c>
      <c r="G1378" s="30">
        <f>'M5 - Sparkling Water &amp; Soda'!F172</f>
        <v/>
      </c>
      <c r="H1378" s="31">
        <f>IF(AND(ISNUMBER('M5 - Sparkling Water &amp; Soda'!F172),ISNUMBER('M5 - Sparkling Water &amp; Soda'!K172)),'M5 - Sparkling Water &amp; Soda'!F172-'M5 - Sparkling Water &amp; Soda'!K172,"")</f>
        <v/>
      </c>
      <c r="I1378" s="15" t="inlineStr">
        <is>
          <t>S&amp;S availability/depth vary by listing and time - confirm live.</t>
        </is>
      </c>
    </row>
    <row r="1379" ht="26" customHeight="1">
      <c r="A1379" s="15" t="inlineStr">
        <is>
          <t>Waterloo</t>
        </is>
      </c>
      <c r="B1379" s="15" t="inlineStr">
        <is>
          <t>Waterloo Sparkling Water | Peach | 15-pack 355mL</t>
        </is>
      </c>
      <c r="C1379" s="15" t="inlineStr">
        <is>
          <t>5) Sparkling water &amp; soda</t>
        </is>
      </c>
      <c r="D1379" s="32">
        <f>'M5 - Sparkling Water &amp; Soda'!I173</f>
        <v/>
      </c>
      <c r="E1379" s="33">
        <f>'M5 - Sparkling Water &amp; Soda'!J173</f>
        <v/>
      </c>
      <c r="F1379" s="31">
        <f>'M5 - Sparkling Water &amp; Soda'!K173</f>
        <v/>
      </c>
      <c r="G1379" s="30">
        <f>'M5 - Sparkling Water &amp; Soda'!F173</f>
        <v/>
      </c>
      <c r="H1379" s="31">
        <f>IF(AND(ISNUMBER('M5 - Sparkling Water &amp; Soda'!F173),ISNUMBER('M5 - Sparkling Water &amp; Soda'!K173)),'M5 - Sparkling Water &amp; Soda'!F173-'M5 - Sparkling Water &amp; Soda'!K173,"")</f>
        <v/>
      </c>
      <c r="I1379" s="15" t="inlineStr">
        <is>
          <t>S&amp;S availability/depth vary by listing and time - confirm live.</t>
        </is>
      </c>
    </row>
    <row r="1380" ht="26" customHeight="1">
      <c r="A1380" s="15" t="inlineStr">
        <is>
          <t>Waterloo</t>
        </is>
      </c>
      <c r="B1380" s="15" t="inlineStr">
        <is>
          <t>Waterloo Sparkling Water | Peach | 18-pack 355mL</t>
        </is>
      </c>
      <c r="C1380" s="15" t="inlineStr">
        <is>
          <t>5) Sparkling water &amp; soda</t>
        </is>
      </c>
      <c r="D1380" s="32">
        <f>'M5 - Sparkling Water &amp; Soda'!I174</f>
        <v/>
      </c>
      <c r="E1380" s="33">
        <f>'M5 - Sparkling Water &amp; Soda'!J174</f>
        <v/>
      </c>
      <c r="F1380" s="31">
        <f>'M5 - Sparkling Water &amp; Soda'!K174</f>
        <v/>
      </c>
      <c r="G1380" s="30">
        <f>'M5 - Sparkling Water &amp; Soda'!F174</f>
        <v/>
      </c>
      <c r="H1380" s="31">
        <f>IF(AND(ISNUMBER('M5 - Sparkling Water &amp; Soda'!F174),ISNUMBER('M5 - Sparkling Water &amp; Soda'!K174)),'M5 - Sparkling Water &amp; Soda'!F174-'M5 - Sparkling Water &amp; Soda'!K174,"")</f>
        <v/>
      </c>
      <c r="I1380" s="15" t="inlineStr">
        <is>
          <t>S&amp;S availability/depth vary by listing and time - confirm live.</t>
        </is>
      </c>
    </row>
    <row r="1381" ht="26" customHeight="1">
      <c r="A1381" s="15" t="inlineStr">
        <is>
          <t>Waterloo</t>
        </is>
      </c>
      <c r="B1381" s="15" t="inlineStr">
        <is>
          <t>Waterloo Sparkling Water | Peach | 24-pack 355mL</t>
        </is>
      </c>
      <c r="C1381" s="15" t="inlineStr">
        <is>
          <t>5) Sparkling water &amp; soda</t>
        </is>
      </c>
      <c r="D1381" s="32">
        <f>'M5 - Sparkling Water &amp; Soda'!I175</f>
        <v/>
      </c>
      <c r="E1381" s="33">
        <f>'M5 - Sparkling Water &amp; Soda'!J175</f>
        <v/>
      </c>
      <c r="F1381" s="31">
        <f>'M5 - Sparkling Water &amp; Soda'!K175</f>
        <v/>
      </c>
      <c r="G1381" s="30">
        <f>'M5 - Sparkling Water &amp; Soda'!F175</f>
        <v/>
      </c>
      <c r="H1381" s="31">
        <f>IF(AND(ISNUMBER('M5 - Sparkling Water &amp; Soda'!F175),ISNUMBER('M5 - Sparkling Water &amp; Soda'!K175)),'M5 - Sparkling Water &amp; Soda'!F175-'M5 - Sparkling Water &amp; Soda'!K175,"")</f>
        <v/>
      </c>
      <c r="I1381" s="15" t="inlineStr">
        <is>
          <t>S&amp;S availability/depth vary by listing and time - confirm live.</t>
        </is>
      </c>
    </row>
    <row r="1382" ht="26" customHeight="1">
      <c r="A1382" s="15" t="inlineStr">
        <is>
          <t>Waterloo</t>
        </is>
      </c>
      <c r="B1382" s="15" t="inlineStr">
        <is>
          <t>Waterloo Sparkling Water | Mango Orange | single 355mL</t>
        </is>
      </c>
      <c r="C1382" s="15" t="inlineStr">
        <is>
          <t>5) Sparkling water &amp; soda</t>
        </is>
      </c>
      <c r="D1382" s="32">
        <f>'M5 - Sparkling Water &amp; Soda'!I176</f>
        <v/>
      </c>
      <c r="E1382" s="33">
        <f>'M5 - Sparkling Water &amp; Soda'!J176</f>
        <v/>
      </c>
      <c r="F1382" s="31">
        <f>'M5 - Sparkling Water &amp; Soda'!K176</f>
        <v/>
      </c>
      <c r="G1382" s="30">
        <f>'M5 - Sparkling Water &amp; Soda'!F176</f>
        <v/>
      </c>
      <c r="H1382" s="31">
        <f>IF(AND(ISNUMBER('M5 - Sparkling Water &amp; Soda'!F176),ISNUMBER('M5 - Sparkling Water &amp; Soda'!K176)),'M5 - Sparkling Water &amp; Soda'!F176-'M5 - Sparkling Water &amp; Soda'!K176,"")</f>
        <v/>
      </c>
      <c r="I1382" s="15" t="inlineStr">
        <is>
          <t>S&amp;S availability/depth vary by listing and time - confirm live.</t>
        </is>
      </c>
    </row>
    <row r="1383" ht="26" customHeight="1">
      <c r="A1383" s="15" t="inlineStr">
        <is>
          <t>Waterloo</t>
        </is>
      </c>
      <c r="B1383" s="15" t="inlineStr">
        <is>
          <t>Waterloo Sparkling Water | Mango Orange | 8-pack 355mL</t>
        </is>
      </c>
      <c r="C1383" s="15" t="inlineStr">
        <is>
          <t>5) Sparkling water &amp; soda</t>
        </is>
      </c>
      <c r="D1383" s="32">
        <f>'M5 - Sparkling Water &amp; Soda'!I177</f>
        <v/>
      </c>
      <c r="E1383" s="33">
        <f>'M5 - Sparkling Water &amp; Soda'!J177</f>
        <v/>
      </c>
      <c r="F1383" s="31">
        <f>'M5 - Sparkling Water &amp; Soda'!K177</f>
        <v/>
      </c>
      <c r="G1383" s="30">
        <f>'M5 - Sparkling Water &amp; Soda'!F177</f>
        <v/>
      </c>
      <c r="H1383" s="31">
        <f>IF(AND(ISNUMBER('M5 - Sparkling Water &amp; Soda'!F177),ISNUMBER('M5 - Sparkling Water &amp; Soda'!K177)),'M5 - Sparkling Water &amp; Soda'!F177-'M5 - Sparkling Water &amp; Soda'!K177,"")</f>
        <v/>
      </c>
      <c r="I1383" s="15" t="inlineStr">
        <is>
          <t>S&amp;S availability/depth vary by listing and time - confirm live.</t>
        </is>
      </c>
    </row>
    <row r="1384" ht="26" customHeight="1">
      <c r="A1384" s="15" t="inlineStr">
        <is>
          <t>Waterloo</t>
        </is>
      </c>
      <c r="B1384" s="15" t="inlineStr">
        <is>
          <t>Waterloo Sparkling Water | Mango Orange | 12-pack 355mL</t>
        </is>
      </c>
      <c r="C1384" s="15" t="inlineStr">
        <is>
          <t>5) Sparkling water &amp; soda</t>
        </is>
      </c>
      <c r="D1384" s="32">
        <f>'M5 - Sparkling Water &amp; Soda'!I178</f>
        <v/>
      </c>
      <c r="E1384" s="33">
        <f>'M5 - Sparkling Water &amp; Soda'!J178</f>
        <v/>
      </c>
      <c r="F1384" s="31">
        <f>'M5 - Sparkling Water &amp; Soda'!K178</f>
        <v/>
      </c>
      <c r="G1384" s="30">
        <f>'M5 - Sparkling Water &amp; Soda'!F178</f>
        <v/>
      </c>
      <c r="H1384" s="31">
        <f>IF(AND(ISNUMBER('M5 - Sparkling Water &amp; Soda'!F178),ISNUMBER('M5 - Sparkling Water &amp; Soda'!K178)),'M5 - Sparkling Water &amp; Soda'!F178-'M5 - Sparkling Water &amp; Soda'!K178,"")</f>
        <v/>
      </c>
      <c r="I1384" s="15" t="inlineStr">
        <is>
          <t>S&amp;S availability/depth vary by listing and time - confirm live.</t>
        </is>
      </c>
    </row>
    <row r="1385" ht="26" customHeight="1">
      <c r="A1385" s="15" t="inlineStr">
        <is>
          <t>Waterloo</t>
        </is>
      </c>
      <c r="B1385" s="15" t="inlineStr">
        <is>
          <t>Waterloo Sparkling Water | Mango Orange | 15-pack 355mL</t>
        </is>
      </c>
      <c r="C1385" s="15" t="inlineStr">
        <is>
          <t>5) Sparkling water &amp; soda</t>
        </is>
      </c>
      <c r="D1385" s="32">
        <f>'M5 - Sparkling Water &amp; Soda'!I179</f>
        <v/>
      </c>
      <c r="E1385" s="33">
        <f>'M5 - Sparkling Water &amp; Soda'!J179</f>
        <v/>
      </c>
      <c r="F1385" s="31">
        <f>'M5 - Sparkling Water &amp; Soda'!K179</f>
        <v/>
      </c>
      <c r="G1385" s="30">
        <f>'M5 - Sparkling Water &amp; Soda'!F179</f>
        <v/>
      </c>
      <c r="H1385" s="31">
        <f>IF(AND(ISNUMBER('M5 - Sparkling Water &amp; Soda'!F179),ISNUMBER('M5 - Sparkling Water &amp; Soda'!K179)),'M5 - Sparkling Water &amp; Soda'!F179-'M5 - Sparkling Water &amp; Soda'!K179,"")</f>
        <v/>
      </c>
      <c r="I1385" s="15" t="inlineStr">
        <is>
          <t>S&amp;S availability/depth vary by listing and time - confirm live.</t>
        </is>
      </c>
    </row>
    <row r="1386" ht="26" customHeight="1">
      <c r="A1386" s="15" t="inlineStr">
        <is>
          <t>Waterloo</t>
        </is>
      </c>
      <c r="B1386" s="15" t="inlineStr">
        <is>
          <t>Waterloo Sparkling Water | Mango Orange | 18-pack 355mL</t>
        </is>
      </c>
      <c r="C1386" s="15" t="inlineStr">
        <is>
          <t>5) Sparkling water &amp; soda</t>
        </is>
      </c>
      <c r="D1386" s="32">
        <f>'M5 - Sparkling Water &amp; Soda'!I180</f>
        <v/>
      </c>
      <c r="E1386" s="33">
        <f>'M5 - Sparkling Water &amp; Soda'!J180</f>
        <v/>
      </c>
      <c r="F1386" s="31">
        <f>'M5 - Sparkling Water &amp; Soda'!K180</f>
        <v/>
      </c>
      <c r="G1386" s="30">
        <f>'M5 - Sparkling Water &amp; Soda'!F180</f>
        <v/>
      </c>
      <c r="H1386" s="31">
        <f>IF(AND(ISNUMBER('M5 - Sparkling Water &amp; Soda'!F180),ISNUMBER('M5 - Sparkling Water &amp; Soda'!K180)),'M5 - Sparkling Water &amp; Soda'!F180-'M5 - Sparkling Water &amp; Soda'!K180,"")</f>
        <v/>
      </c>
      <c r="I1386" s="15" t="inlineStr">
        <is>
          <t>S&amp;S availability/depth vary by listing and time - confirm live.</t>
        </is>
      </c>
    </row>
    <row r="1387" ht="26" customHeight="1">
      <c r="A1387" s="15" t="inlineStr">
        <is>
          <t>Waterloo</t>
        </is>
      </c>
      <c r="B1387" s="15" t="inlineStr">
        <is>
          <t>Waterloo Sparkling Water | Mango Orange | 24-pack 355mL</t>
        </is>
      </c>
      <c r="C1387" s="15" t="inlineStr">
        <is>
          <t>5) Sparkling water &amp; soda</t>
        </is>
      </c>
      <c r="D1387" s="32">
        <f>'M5 - Sparkling Water &amp; Soda'!I181</f>
        <v/>
      </c>
      <c r="E1387" s="33">
        <f>'M5 - Sparkling Water &amp; Soda'!J181</f>
        <v/>
      </c>
      <c r="F1387" s="31">
        <f>'M5 - Sparkling Water &amp; Soda'!K181</f>
        <v/>
      </c>
      <c r="G1387" s="30">
        <f>'M5 - Sparkling Water &amp; Soda'!F181</f>
        <v/>
      </c>
      <c r="H1387" s="31">
        <f>IF(AND(ISNUMBER('M5 - Sparkling Water &amp; Soda'!F181),ISNUMBER('M5 - Sparkling Water &amp; Soda'!K181)),'M5 - Sparkling Water &amp; Soda'!F181-'M5 - Sparkling Water &amp; Soda'!K181,"")</f>
        <v/>
      </c>
      <c r="I1387" s="15" t="inlineStr">
        <is>
          <t>S&amp;S availability/depth vary by listing and time - confirm live.</t>
        </is>
      </c>
    </row>
    <row r="1388" ht="26" customHeight="1">
      <c r="A1388" s="15" t="inlineStr">
        <is>
          <t>Waterloo</t>
        </is>
      </c>
      <c r="B1388" s="15" t="inlineStr">
        <is>
          <t>Waterloo Sparkling Water | Summer Berry | single 355mL</t>
        </is>
      </c>
      <c r="C1388" s="15" t="inlineStr">
        <is>
          <t>5) Sparkling water &amp; soda</t>
        </is>
      </c>
      <c r="D1388" s="32">
        <f>'M5 - Sparkling Water &amp; Soda'!I182</f>
        <v/>
      </c>
      <c r="E1388" s="33">
        <f>'M5 - Sparkling Water &amp; Soda'!J182</f>
        <v/>
      </c>
      <c r="F1388" s="31">
        <f>'M5 - Sparkling Water &amp; Soda'!K182</f>
        <v/>
      </c>
      <c r="G1388" s="30">
        <f>'M5 - Sparkling Water &amp; Soda'!F182</f>
        <v/>
      </c>
      <c r="H1388" s="31">
        <f>IF(AND(ISNUMBER('M5 - Sparkling Water &amp; Soda'!F182),ISNUMBER('M5 - Sparkling Water &amp; Soda'!K182)),'M5 - Sparkling Water &amp; Soda'!F182-'M5 - Sparkling Water &amp; Soda'!K182,"")</f>
        <v/>
      </c>
      <c r="I1388" s="15" t="inlineStr">
        <is>
          <t>S&amp;S availability/depth vary by listing and time - confirm live.</t>
        </is>
      </c>
    </row>
    <row r="1389" ht="26" customHeight="1">
      <c r="A1389" s="15" t="inlineStr">
        <is>
          <t>Waterloo</t>
        </is>
      </c>
      <c r="B1389" s="15" t="inlineStr">
        <is>
          <t>Waterloo Sparkling Water | Summer Berry | 8-pack 355mL</t>
        </is>
      </c>
      <c r="C1389" s="15" t="inlineStr">
        <is>
          <t>5) Sparkling water &amp; soda</t>
        </is>
      </c>
      <c r="D1389" s="32">
        <f>'M5 - Sparkling Water &amp; Soda'!I183</f>
        <v/>
      </c>
      <c r="E1389" s="33">
        <f>'M5 - Sparkling Water &amp; Soda'!J183</f>
        <v/>
      </c>
      <c r="F1389" s="31">
        <f>'M5 - Sparkling Water &amp; Soda'!K183</f>
        <v/>
      </c>
      <c r="G1389" s="30">
        <f>'M5 - Sparkling Water &amp; Soda'!F183</f>
        <v/>
      </c>
      <c r="H1389" s="31">
        <f>IF(AND(ISNUMBER('M5 - Sparkling Water &amp; Soda'!F183),ISNUMBER('M5 - Sparkling Water &amp; Soda'!K183)),'M5 - Sparkling Water &amp; Soda'!F183-'M5 - Sparkling Water &amp; Soda'!K183,"")</f>
        <v/>
      </c>
      <c r="I1389" s="15" t="inlineStr">
        <is>
          <t>S&amp;S availability/depth vary by listing and time - confirm live.</t>
        </is>
      </c>
    </row>
    <row r="1390" ht="26" customHeight="1">
      <c r="A1390" s="15" t="inlineStr">
        <is>
          <t>Waterloo</t>
        </is>
      </c>
      <c r="B1390" s="15" t="inlineStr">
        <is>
          <t>Waterloo Sparkling Water | Summer Berry | 12-pack 355mL</t>
        </is>
      </c>
      <c r="C1390" s="15" t="inlineStr">
        <is>
          <t>5) Sparkling water &amp; soda</t>
        </is>
      </c>
      <c r="D1390" s="32">
        <f>'M5 - Sparkling Water &amp; Soda'!I184</f>
        <v/>
      </c>
      <c r="E1390" s="33">
        <f>'M5 - Sparkling Water &amp; Soda'!J184</f>
        <v/>
      </c>
      <c r="F1390" s="31">
        <f>'M5 - Sparkling Water &amp; Soda'!K184</f>
        <v/>
      </c>
      <c r="G1390" s="30">
        <f>'M5 - Sparkling Water &amp; Soda'!F184</f>
        <v/>
      </c>
      <c r="H1390" s="31">
        <f>IF(AND(ISNUMBER('M5 - Sparkling Water &amp; Soda'!F184),ISNUMBER('M5 - Sparkling Water &amp; Soda'!K184)),'M5 - Sparkling Water &amp; Soda'!F184-'M5 - Sparkling Water &amp; Soda'!K184,"")</f>
        <v/>
      </c>
      <c r="I1390" s="15" t="inlineStr">
        <is>
          <t>S&amp;S availability/depth vary by listing and time - confirm live.</t>
        </is>
      </c>
    </row>
    <row r="1391" ht="26" customHeight="1">
      <c r="A1391" s="15" t="inlineStr">
        <is>
          <t>Waterloo</t>
        </is>
      </c>
      <c r="B1391" s="15" t="inlineStr">
        <is>
          <t>Waterloo Sparkling Water | Summer Berry | 15-pack 355mL</t>
        </is>
      </c>
      <c r="C1391" s="15" t="inlineStr">
        <is>
          <t>5) Sparkling water &amp; soda</t>
        </is>
      </c>
      <c r="D1391" s="32">
        <f>'M5 - Sparkling Water &amp; Soda'!I185</f>
        <v/>
      </c>
      <c r="E1391" s="33">
        <f>'M5 - Sparkling Water &amp; Soda'!J185</f>
        <v/>
      </c>
      <c r="F1391" s="31">
        <f>'M5 - Sparkling Water &amp; Soda'!K185</f>
        <v/>
      </c>
      <c r="G1391" s="30">
        <f>'M5 - Sparkling Water &amp; Soda'!F185</f>
        <v/>
      </c>
      <c r="H1391" s="31">
        <f>IF(AND(ISNUMBER('M5 - Sparkling Water &amp; Soda'!F185),ISNUMBER('M5 - Sparkling Water &amp; Soda'!K185)),'M5 - Sparkling Water &amp; Soda'!F185-'M5 - Sparkling Water &amp; Soda'!K185,"")</f>
        <v/>
      </c>
      <c r="I1391" s="15" t="inlineStr">
        <is>
          <t>S&amp;S availability/depth vary by listing and time - confirm live.</t>
        </is>
      </c>
    </row>
    <row r="1392" ht="26" customHeight="1">
      <c r="A1392" s="15" t="inlineStr">
        <is>
          <t>Waterloo</t>
        </is>
      </c>
      <c r="B1392" s="15" t="inlineStr">
        <is>
          <t>Waterloo Sparkling Water | Summer Berry | 18-pack 355mL</t>
        </is>
      </c>
      <c r="C1392" s="15" t="inlineStr">
        <is>
          <t>5) Sparkling water &amp; soda</t>
        </is>
      </c>
      <c r="D1392" s="32">
        <f>'M5 - Sparkling Water &amp; Soda'!I186</f>
        <v/>
      </c>
      <c r="E1392" s="33">
        <f>'M5 - Sparkling Water &amp; Soda'!J186</f>
        <v/>
      </c>
      <c r="F1392" s="31">
        <f>'M5 - Sparkling Water &amp; Soda'!K186</f>
        <v/>
      </c>
      <c r="G1392" s="30">
        <f>'M5 - Sparkling Water &amp; Soda'!F186</f>
        <v/>
      </c>
      <c r="H1392" s="31">
        <f>IF(AND(ISNUMBER('M5 - Sparkling Water &amp; Soda'!F186),ISNUMBER('M5 - Sparkling Water &amp; Soda'!K186)),'M5 - Sparkling Water &amp; Soda'!F186-'M5 - Sparkling Water &amp; Soda'!K186,"")</f>
        <v/>
      </c>
      <c r="I1392" s="15" t="inlineStr">
        <is>
          <t>S&amp;S availability/depth vary by listing and time - confirm live.</t>
        </is>
      </c>
    </row>
    <row r="1393" ht="26" customHeight="1">
      <c r="A1393" s="15" t="inlineStr">
        <is>
          <t>Waterloo</t>
        </is>
      </c>
      <c r="B1393" s="15" t="inlineStr">
        <is>
          <t>Waterloo Sparkling Water | Summer Berry | 24-pack 355mL</t>
        </is>
      </c>
      <c r="C1393" s="15" t="inlineStr">
        <is>
          <t>5) Sparkling water &amp; soda</t>
        </is>
      </c>
      <c r="D1393" s="32">
        <f>'M5 - Sparkling Water &amp; Soda'!I187</f>
        <v/>
      </c>
      <c r="E1393" s="33">
        <f>'M5 - Sparkling Water &amp; Soda'!J187</f>
        <v/>
      </c>
      <c r="F1393" s="31">
        <f>'M5 - Sparkling Water &amp; Soda'!K187</f>
        <v/>
      </c>
      <c r="G1393" s="30">
        <f>'M5 - Sparkling Water &amp; Soda'!F187</f>
        <v/>
      </c>
      <c r="H1393" s="31">
        <f>IF(AND(ISNUMBER('M5 - Sparkling Water &amp; Soda'!F187),ISNUMBER('M5 - Sparkling Water &amp; Soda'!K187)),'M5 - Sparkling Water &amp; Soda'!F187-'M5 - Sparkling Water &amp; Soda'!K187,"")</f>
        <v/>
      </c>
      <c r="I1393" s="15" t="inlineStr">
        <is>
          <t>S&amp;S availability/depth vary by listing and time - confirm live.</t>
        </is>
      </c>
    </row>
    <row r="1394" ht="26" customHeight="1">
      <c r="A1394" s="15" t="inlineStr">
        <is>
          <t>Perrier</t>
        </is>
      </c>
      <c r="B1394" s="15" t="inlineStr">
        <is>
          <t>Perrier Carbonated Mineral Water | Original | single 330mL</t>
        </is>
      </c>
      <c r="C1394" s="15" t="inlineStr">
        <is>
          <t>5) Sparkling water &amp; soda</t>
        </is>
      </c>
      <c r="D1394" s="32">
        <f>'M5 - Sparkling Water &amp; Soda'!I188</f>
        <v/>
      </c>
      <c r="E1394" s="33">
        <f>'M5 - Sparkling Water &amp; Soda'!J188</f>
        <v/>
      </c>
      <c r="F1394" s="31">
        <f>'M5 - Sparkling Water &amp; Soda'!K188</f>
        <v/>
      </c>
      <c r="G1394" s="30">
        <f>'M5 - Sparkling Water &amp; Soda'!F188</f>
        <v/>
      </c>
      <c r="H1394" s="31">
        <f>IF(AND(ISNUMBER('M5 - Sparkling Water &amp; Soda'!F188),ISNUMBER('M5 - Sparkling Water &amp; Soda'!K188)),'M5 - Sparkling Water &amp; Soda'!F188-'M5 - Sparkling Water &amp; Soda'!K188,"")</f>
        <v/>
      </c>
      <c r="I1394" s="15" t="inlineStr">
        <is>
          <t>S&amp;S availability/depth vary by listing and time - confirm live.</t>
        </is>
      </c>
    </row>
    <row r="1395" ht="26" customHeight="1">
      <c r="A1395" s="15" t="inlineStr">
        <is>
          <t>Perrier</t>
        </is>
      </c>
      <c r="B1395" s="15" t="inlineStr">
        <is>
          <t>Perrier Carbonated Mineral Water | Original | 8-pack 330mL</t>
        </is>
      </c>
      <c r="C1395" s="15" t="inlineStr">
        <is>
          <t>5) Sparkling water &amp; soda</t>
        </is>
      </c>
      <c r="D1395" s="32">
        <f>'M5 - Sparkling Water &amp; Soda'!I189</f>
        <v/>
      </c>
      <c r="E1395" s="33">
        <f>'M5 - Sparkling Water &amp; Soda'!J189</f>
        <v/>
      </c>
      <c r="F1395" s="31">
        <f>'M5 - Sparkling Water &amp; Soda'!K189</f>
        <v/>
      </c>
      <c r="G1395" s="30">
        <f>'M5 - Sparkling Water &amp; Soda'!F189</f>
        <v/>
      </c>
      <c r="H1395" s="31">
        <f>IF(AND(ISNUMBER('M5 - Sparkling Water &amp; Soda'!F189),ISNUMBER('M5 - Sparkling Water &amp; Soda'!K189)),'M5 - Sparkling Water &amp; Soda'!F189-'M5 - Sparkling Water &amp; Soda'!K189,"")</f>
        <v/>
      </c>
      <c r="I1395" s="15" t="inlineStr">
        <is>
          <t>S&amp;S availability/depth vary by listing and time - confirm live.</t>
        </is>
      </c>
    </row>
    <row r="1396" ht="26" customHeight="1">
      <c r="A1396" s="15" t="inlineStr">
        <is>
          <t>Perrier</t>
        </is>
      </c>
      <c r="B1396" s="15" t="inlineStr">
        <is>
          <t>Perrier Carbonated Mineral Water | Original | 12-pack 330mL</t>
        </is>
      </c>
      <c r="C1396" s="15" t="inlineStr">
        <is>
          <t>5) Sparkling water &amp; soda</t>
        </is>
      </c>
      <c r="D1396" s="32">
        <f>'M5 - Sparkling Water &amp; Soda'!I190</f>
        <v/>
      </c>
      <c r="E1396" s="33">
        <f>'M5 - Sparkling Water &amp; Soda'!J190</f>
        <v/>
      </c>
      <c r="F1396" s="31">
        <f>'M5 - Sparkling Water &amp; Soda'!K190</f>
        <v/>
      </c>
      <c r="G1396" s="30">
        <f>'M5 - Sparkling Water &amp; Soda'!F190</f>
        <v/>
      </c>
      <c r="H1396" s="31">
        <f>IF(AND(ISNUMBER('M5 - Sparkling Water &amp; Soda'!F190),ISNUMBER('M5 - Sparkling Water &amp; Soda'!K190)),'M5 - Sparkling Water &amp; Soda'!F190-'M5 - Sparkling Water &amp; Soda'!K190,"")</f>
        <v/>
      </c>
      <c r="I1396" s="15" t="inlineStr">
        <is>
          <t>S&amp;S availability/depth vary by listing and time - confirm live.</t>
        </is>
      </c>
    </row>
    <row r="1397" ht="26" customHeight="1">
      <c r="A1397" s="15" t="inlineStr">
        <is>
          <t>Perrier</t>
        </is>
      </c>
      <c r="B1397" s="15" t="inlineStr">
        <is>
          <t>Perrier Carbonated Mineral Water | Original | 15-pack 330mL</t>
        </is>
      </c>
      <c r="C1397" s="15" t="inlineStr">
        <is>
          <t>5) Sparkling water &amp; soda</t>
        </is>
      </c>
      <c r="D1397" s="32">
        <f>'M5 - Sparkling Water &amp; Soda'!I191</f>
        <v/>
      </c>
      <c r="E1397" s="33">
        <f>'M5 - Sparkling Water &amp; Soda'!J191</f>
        <v/>
      </c>
      <c r="F1397" s="31">
        <f>'M5 - Sparkling Water &amp; Soda'!K191</f>
        <v/>
      </c>
      <c r="G1397" s="30">
        <f>'M5 - Sparkling Water &amp; Soda'!F191</f>
        <v/>
      </c>
      <c r="H1397" s="31">
        <f>IF(AND(ISNUMBER('M5 - Sparkling Water &amp; Soda'!F191),ISNUMBER('M5 - Sparkling Water &amp; Soda'!K191)),'M5 - Sparkling Water &amp; Soda'!F191-'M5 - Sparkling Water &amp; Soda'!K191,"")</f>
        <v/>
      </c>
      <c r="I1397" s="15" t="inlineStr">
        <is>
          <t>S&amp;S availability/depth vary by listing and time - confirm live.</t>
        </is>
      </c>
    </row>
    <row r="1398" ht="26" customHeight="1">
      <c r="A1398" s="15" t="inlineStr">
        <is>
          <t>Perrier</t>
        </is>
      </c>
      <c r="B1398" s="15" t="inlineStr">
        <is>
          <t>Perrier Carbonated Mineral Water | Original | 18-pack 330mL</t>
        </is>
      </c>
      <c r="C1398" s="15" t="inlineStr">
        <is>
          <t>5) Sparkling water &amp; soda</t>
        </is>
      </c>
      <c r="D1398" s="32">
        <f>'M5 - Sparkling Water &amp; Soda'!I192</f>
        <v/>
      </c>
      <c r="E1398" s="33">
        <f>'M5 - Sparkling Water &amp; Soda'!J192</f>
        <v/>
      </c>
      <c r="F1398" s="31">
        <f>'M5 - Sparkling Water &amp; Soda'!K192</f>
        <v/>
      </c>
      <c r="G1398" s="30">
        <f>'M5 - Sparkling Water &amp; Soda'!F192</f>
        <v/>
      </c>
      <c r="H1398" s="31">
        <f>IF(AND(ISNUMBER('M5 - Sparkling Water &amp; Soda'!F192),ISNUMBER('M5 - Sparkling Water &amp; Soda'!K192)),'M5 - Sparkling Water &amp; Soda'!F192-'M5 - Sparkling Water &amp; Soda'!K192,"")</f>
        <v/>
      </c>
      <c r="I1398" s="15" t="inlineStr">
        <is>
          <t>S&amp;S availability/depth vary by listing and time - confirm live.</t>
        </is>
      </c>
    </row>
    <row r="1399" ht="26" customHeight="1">
      <c r="A1399" s="15" t="inlineStr">
        <is>
          <t>Perrier</t>
        </is>
      </c>
      <c r="B1399" s="15" t="inlineStr">
        <is>
          <t>Perrier Carbonated Mineral Water | Original | 24-pack 330mL</t>
        </is>
      </c>
      <c r="C1399" s="15" t="inlineStr">
        <is>
          <t>5) Sparkling water &amp; soda</t>
        </is>
      </c>
      <c r="D1399" s="32">
        <f>'M5 - Sparkling Water &amp; Soda'!I193</f>
        <v/>
      </c>
      <c r="E1399" s="33">
        <f>'M5 - Sparkling Water &amp; Soda'!J193</f>
        <v/>
      </c>
      <c r="F1399" s="31">
        <f>'M5 - Sparkling Water &amp; Soda'!K193</f>
        <v/>
      </c>
      <c r="G1399" s="30">
        <f>'M5 - Sparkling Water &amp; Soda'!F193</f>
        <v/>
      </c>
      <c r="H1399" s="31">
        <f>IF(AND(ISNUMBER('M5 - Sparkling Water &amp; Soda'!F193),ISNUMBER('M5 - Sparkling Water &amp; Soda'!K193)),'M5 - Sparkling Water &amp; Soda'!F193-'M5 - Sparkling Water &amp; Soda'!K193,"")</f>
        <v/>
      </c>
      <c r="I1399" s="15" t="inlineStr">
        <is>
          <t>S&amp;S availability/depth vary by listing and time - confirm live.</t>
        </is>
      </c>
    </row>
    <row r="1400" ht="26" customHeight="1">
      <c r="A1400" s="15" t="inlineStr">
        <is>
          <t>Perrier</t>
        </is>
      </c>
      <c r="B1400" s="15" t="inlineStr">
        <is>
          <t>Perrier Carbonated Mineral Water | Lime | single 330mL</t>
        </is>
      </c>
      <c r="C1400" s="15" t="inlineStr">
        <is>
          <t>5) Sparkling water &amp; soda</t>
        </is>
      </c>
      <c r="D1400" s="32">
        <f>'M5 - Sparkling Water &amp; Soda'!I194</f>
        <v/>
      </c>
      <c r="E1400" s="33">
        <f>'M5 - Sparkling Water &amp; Soda'!J194</f>
        <v/>
      </c>
      <c r="F1400" s="31">
        <f>'M5 - Sparkling Water &amp; Soda'!K194</f>
        <v/>
      </c>
      <c r="G1400" s="30">
        <f>'M5 - Sparkling Water &amp; Soda'!F194</f>
        <v/>
      </c>
      <c r="H1400" s="31">
        <f>IF(AND(ISNUMBER('M5 - Sparkling Water &amp; Soda'!F194),ISNUMBER('M5 - Sparkling Water &amp; Soda'!K194)),'M5 - Sparkling Water &amp; Soda'!F194-'M5 - Sparkling Water &amp; Soda'!K194,"")</f>
        <v/>
      </c>
      <c r="I1400" s="15" t="inlineStr">
        <is>
          <t>S&amp;S availability/depth vary by listing and time - confirm live.</t>
        </is>
      </c>
    </row>
    <row r="1401" ht="26" customHeight="1">
      <c r="A1401" s="15" t="inlineStr">
        <is>
          <t>Perrier</t>
        </is>
      </c>
      <c r="B1401" s="15" t="inlineStr">
        <is>
          <t>Perrier Carbonated Mineral Water | Lime | 8-pack 330mL</t>
        </is>
      </c>
      <c r="C1401" s="15" t="inlineStr">
        <is>
          <t>5) Sparkling water &amp; soda</t>
        </is>
      </c>
      <c r="D1401" s="32">
        <f>'M5 - Sparkling Water &amp; Soda'!I195</f>
        <v/>
      </c>
      <c r="E1401" s="33">
        <f>'M5 - Sparkling Water &amp; Soda'!J195</f>
        <v/>
      </c>
      <c r="F1401" s="31">
        <f>'M5 - Sparkling Water &amp; Soda'!K195</f>
        <v/>
      </c>
      <c r="G1401" s="30">
        <f>'M5 - Sparkling Water &amp; Soda'!F195</f>
        <v/>
      </c>
      <c r="H1401" s="31">
        <f>IF(AND(ISNUMBER('M5 - Sparkling Water &amp; Soda'!F195),ISNUMBER('M5 - Sparkling Water &amp; Soda'!K195)),'M5 - Sparkling Water &amp; Soda'!F195-'M5 - Sparkling Water &amp; Soda'!K195,"")</f>
        <v/>
      </c>
      <c r="I1401" s="15" t="inlineStr">
        <is>
          <t>S&amp;S availability/depth vary by listing and time - confirm live.</t>
        </is>
      </c>
    </row>
    <row r="1402" ht="26" customHeight="1">
      <c r="A1402" s="15" t="inlineStr">
        <is>
          <t>Perrier</t>
        </is>
      </c>
      <c r="B1402" s="15" t="inlineStr">
        <is>
          <t>Perrier Carbonated Mineral Water | Lime | 12-pack 330mL</t>
        </is>
      </c>
      <c r="C1402" s="15" t="inlineStr">
        <is>
          <t>5) Sparkling water &amp; soda</t>
        </is>
      </c>
      <c r="D1402" s="32">
        <f>'M5 - Sparkling Water &amp; Soda'!I196</f>
        <v/>
      </c>
      <c r="E1402" s="33">
        <f>'M5 - Sparkling Water &amp; Soda'!J196</f>
        <v/>
      </c>
      <c r="F1402" s="31">
        <f>'M5 - Sparkling Water &amp; Soda'!K196</f>
        <v/>
      </c>
      <c r="G1402" s="30">
        <f>'M5 - Sparkling Water &amp; Soda'!F196</f>
        <v/>
      </c>
      <c r="H1402" s="31">
        <f>IF(AND(ISNUMBER('M5 - Sparkling Water &amp; Soda'!F196),ISNUMBER('M5 - Sparkling Water &amp; Soda'!K196)),'M5 - Sparkling Water &amp; Soda'!F196-'M5 - Sparkling Water &amp; Soda'!K196,"")</f>
        <v/>
      </c>
      <c r="I1402" s="15" t="inlineStr">
        <is>
          <t>S&amp;S availability/depth vary by listing and time - confirm live.</t>
        </is>
      </c>
    </row>
    <row r="1403" ht="26" customHeight="1">
      <c r="A1403" s="15" t="inlineStr">
        <is>
          <t>Perrier</t>
        </is>
      </c>
      <c r="B1403" s="15" t="inlineStr">
        <is>
          <t>Perrier Carbonated Mineral Water | Lime | 15-pack 330mL</t>
        </is>
      </c>
      <c r="C1403" s="15" t="inlineStr">
        <is>
          <t>5) Sparkling water &amp; soda</t>
        </is>
      </c>
      <c r="D1403" s="32">
        <f>'M5 - Sparkling Water &amp; Soda'!I197</f>
        <v/>
      </c>
      <c r="E1403" s="33">
        <f>'M5 - Sparkling Water &amp; Soda'!J197</f>
        <v/>
      </c>
      <c r="F1403" s="31">
        <f>'M5 - Sparkling Water &amp; Soda'!K197</f>
        <v/>
      </c>
      <c r="G1403" s="30">
        <f>'M5 - Sparkling Water &amp; Soda'!F197</f>
        <v/>
      </c>
      <c r="H1403" s="31">
        <f>IF(AND(ISNUMBER('M5 - Sparkling Water &amp; Soda'!F197),ISNUMBER('M5 - Sparkling Water &amp; Soda'!K197)),'M5 - Sparkling Water &amp; Soda'!F197-'M5 - Sparkling Water &amp; Soda'!K197,"")</f>
        <v/>
      </c>
      <c r="I1403" s="15" t="inlineStr">
        <is>
          <t>S&amp;S availability/depth vary by listing and time - confirm live.</t>
        </is>
      </c>
    </row>
    <row r="1404" ht="26" customHeight="1">
      <c r="A1404" s="15" t="inlineStr">
        <is>
          <t>Perrier</t>
        </is>
      </c>
      <c r="B1404" s="15" t="inlineStr">
        <is>
          <t>Perrier Carbonated Mineral Water | Lime | 18-pack 330mL</t>
        </is>
      </c>
      <c r="C1404" s="15" t="inlineStr">
        <is>
          <t>5) Sparkling water &amp; soda</t>
        </is>
      </c>
      <c r="D1404" s="32">
        <f>'M5 - Sparkling Water &amp; Soda'!I198</f>
        <v/>
      </c>
      <c r="E1404" s="33">
        <f>'M5 - Sparkling Water &amp; Soda'!J198</f>
        <v/>
      </c>
      <c r="F1404" s="31">
        <f>'M5 - Sparkling Water &amp; Soda'!K198</f>
        <v/>
      </c>
      <c r="G1404" s="30">
        <f>'M5 - Sparkling Water &amp; Soda'!F198</f>
        <v/>
      </c>
      <c r="H1404" s="31">
        <f>IF(AND(ISNUMBER('M5 - Sparkling Water &amp; Soda'!F198),ISNUMBER('M5 - Sparkling Water &amp; Soda'!K198)),'M5 - Sparkling Water &amp; Soda'!F198-'M5 - Sparkling Water &amp; Soda'!K198,"")</f>
        <v/>
      </c>
      <c r="I1404" s="15" t="inlineStr">
        <is>
          <t>S&amp;S availability/depth vary by listing and time - confirm live.</t>
        </is>
      </c>
    </row>
    <row r="1405" ht="26" customHeight="1">
      <c r="A1405" s="15" t="inlineStr">
        <is>
          <t>Perrier</t>
        </is>
      </c>
      <c r="B1405" s="15" t="inlineStr">
        <is>
          <t>Perrier Carbonated Mineral Water | Lime | 24-pack 330mL</t>
        </is>
      </c>
      <c r="C1405" s="15" t="inlineStr">
        <is>
          <t>5) Sparkling water &amp; soda</t>
        </is>
      </c>
      <c r="D1405" s="32">
        <f>'M5 - Sparkling Water &amp; Soda'!I199</f>
        <v/>
      </c>
      <c r="E1405" s="33">
        <f>'M5 - Sparkling Water &amp; Soda'!J199</f>
        <v/>
      </c>
      <c r="F1405" s="31">
        <f>'M5 - Sparkling Water &amp; Soda'!K199</f>
        <v/>
      </c>
      <c r="G1405" s="30">
        <f>'M5 - Sparkling Water &amp; Soda'!F199</f>
        <v/>
      </c>
      <c r="H1405" s="31">
        <f>IF(AND(ISNUMBER('M5 - Sparkling Water &amp; Soda'!F199),ISNUMBER('M5 - Sparkling Water &amp; Soda'!K199)),'M5 - Sparkling Water &amp; Soda'!F199-'M5 - Sparkling Water &amp; Soda'!K199,"")</f>
        <v/>
      </c>
      <c r="I1405" s="15" t="inlineStr">
        <is>
          <t>S&amp;S availability/depth vary by listing and time - confirm live.</t>
        </is>
      </c>
    </row>
    <row r="1406" ht="26" customHeight="1">
      <c r="A1406" s="15" t="inlineStr">
        <is>
          <t>Perrier</t>
        </is>
      </c>
      <c r="B1406" s="15" t="inlineStr">
        <is>
          <t>Perrier Carbonated Mineral Water | Lemon | single 330mL</t>
        </is>
      </c>
      <c r="C1406" s="15" t="inlineStr">
        <is>
          <t>5) Sparkling water &amp; soda</t>
        </is>
      </c>
      <c r="D1406" s="32">
        <f>'M5 - Sparkling Water &amp; Soda'!I200</f>
        <v/>
      </c>
      <c r="E1406" s="33">
        <f>'M5 - Sparkling Water &amp; Soda'!J200</f>
        <v/>
      </c>
      <c r="F1406" s="31">
        <f>'M5 - Sparkling Water &amp; Soda'!K200</f>
        <v/>
      </c>
      <c r="G1406" s="30">
        <f>'M5 - Sparkling Water &amp; Soda'!F200</f>
        <v/>
      </c>
      <c r="H1406" s="31">
        <f>IF(AND(ISNUMBER('M5 - Sparkling Water &amp; Soda'!F200),ISNUMBER('M5 - Sparkling Water &amp; Soda'!K200)),'M5 - Sparkling Water &amp; Soda'!F200-'M5 - Sparkling Water &amp; Soda'!K200,"")</f>
        <v/>
      </c>
      <c r="I1406" s="15" t="inlineStr">
        <is>
          <t>S&amp;S availability/depth vary by listing and time - confirm live.</t>
        </is>
      </c>
    </row>
    <row r="1407" ht="26" customHeight="1">
      <c r="A1407" s="15" t="inlineStr">
        <is>
          <t>Perrier</t>
        </is>
      </c>
      <c r="B1407" s="15" t="inlineStr">
        <is>
          <t>Perrier Carbonated Mineral Water | Lemon | 8-pack 330mL</t>
        </is>
      </c>
      <c r="C1407" s="15" t="inlineStr">
        <is>
          <t>5) Sparkling water &amp; soda</t>
        </is>
      </c>
      <c r="D1407" s="32">
        <f>'M5 - Sparkling Water &amp; Soda'!I201</f>
        <v/>
      </c>
      <c r="E1407" s="33">
        <f>'M5 - Sparkling Water &amp; Soda'!J201</f>
        <v/>
      </c>
      <c r="F1407" s="31">
        <f>'M5 - Sparkling Water &amp; Soda'!K201</f>
        <v/>
      </c>
      <c r="G1407" s="30">
        <f>'M5 - Sparkling Water &amp; Soda'!F201</f>
        <v/>
      </c>
      <c r="H1407" s="31">
        <f>IF(AND(ISNUMBER('M5 - Sparkling Water &amp; Soda'!F201),ISNUMBER('M5 - Sparkling Water &amp; Soda'!K201)),'M5 - Sparkling Water &amp; Soda'!F201-'M5 - Sparkling Water &amp; Soda'!K201,"")</f>
        <v/>
      </c>
      <c r="I1407" s="15" t="inlineStr">
        <is>
          <t>S&amp;S availability/depth vary by listing and time - confirm live.</t>
        </is>
      </c>
    </row>
    <row r="1408" ht="26" customHeight="1">
      <c r="A1408" s="15" t="inlineStr">
        <is>
          <t>Perrier</t>
        </is>
      </c>
      <c r="B1408" s="15" t="inlineStr">
        <is>
          <t>Perrier Carbonated Mineral Water | Lemon | 12-pack 330mL</t>
        </is>
      </c>
      <c r="C1408" s="15" t="inlineStr">
        <is>
          <t>5) Sparkling water &amp; soda</t>
        </is>
      </c>
      <c r="D1408" s="32">
        <f>'M5 - Sparkling Water &amp; Soda'!I202</f>
        <v/>
      </c>
      <c r="E1408" s="33">
        <f>'M5 - Sparkling Water &amp; Soda'!J202</f>
        <v/>
      </c>
      <c r="F1408" s="31">
        <f>'M5 - Sparkling Water &amp; Soda'!K202</f>
        <v/>
      </c>
      <c r="G1408" s="30">
        <f>'M5 - Sparkling Water &amp; Soda'!F202</f>
        <v/>
      </c>
      <c r="H1408" s="31">
        <f>IF(AND(ISNUMBER('M5 - Sparkling Water &amp; Soda'!F202),ISNUMBER('M5 - Sparkling Water &amp; Soda'!K202)),'M5 - Sparkling Water &amp; Soda'!F202-'M5 - Sparkling Water &amp; Soda'!K202,"")</f>
        <v/>
      </c>
      <c r="I1408" s="15" t="inlineStr">
        <is>
          <t>S&amp;S availability/depth vary by listing and time - confirm live.</t>
        </is>
      </c>
    </row>
    <row r="1409" ht="26" customHeight="1">
      <c r="A1409" s="15" t="inlineStr">
        <is>
          <t>Perrier</t>
        </is>
      </c>
      <c r="B1409" s="15" t="inlineStr">
        <is>
          <t>Perrier Carbonated Mineral Water | Lemon | 15-pack 330mL</t>
        </is>
      </c>
      <c r="C1409" s="15" t="inlineStr">
        <is>
          <t>5) Sparkling water &amp; soda</t>
        </is>
      </c>
      <c r="D1409" s="32">
        <f>'M5 - Sparkling Water &amp; Soda'!I203</f>
        <v/>
      </c>
      <c r="E1409" s="33">
        <f>'M5 - Sparkling Water &amp; Soda'!J203</f>
        <v/>
      </c>
      <c r="F1409" s="31">
        <f>'M5 - Sparkling Water &amp; Soda'!K203</f>
        <v/>
      </c>
      <c r="G1409" s="30">
        <f>'M5 - Sparkling Water &amp; Soda'!F203</f>
        <v/>
      </c>
      <c r="H1409" s="31">
        <f>IF(AND(ISNUMBER('M5 - Sparkling Water &amp; Soda'!F203),ISNUMBER('M5 - Sparkling Water &amp; Soda'!K203)),'M5 - Sparkling Water &amp; Soda'!F203-'M5 - Sparkling Water &amp; Soda'!K203,"")</f>
        <v/>
      </c>
      <c r="I1409" s="15" t="inlineStr">
        <is>
          <t>S&amp;S availability/depth vary by listing and time - confirm live.</t>
        </is>
      </c>
    </row>
    <row r="1410" ht="26" customHeight="1">
      <c r="A1410" s="15" t="inlineStr">
        <is>
          <t>Perrier</t>
        </is>
      </c>
      <c r="B1410" s="15" t="inlineStr">
        <is>
          <t>Perrier Carbonated Mineral Water | Lemon | 18-pack 330mL</t>
        </is>
      </c>
      <c r="C1410" s="15" t="inlineStr">
        <is>
          <t>5) Sparkling water &amp; soda</t>
        </is>
      </c>
      <c r="D1410" s="32">
        <f>'M5 - Sparkling Water &amp; Soda'!I204</f>
        <v/>
      </c>
      <c r="E1410" s="33">
        <f>'M5 - Sparkling Water &amp; Soda'!J204</f>
        <v/>
      </c>
      <c r="F1410" s="31">
        <f>'M5 - Sparkling Water &amp; Soda'!K204</f>
        <v/>
      </c>
      <c r="G1410" s="30">
        <f>'M5 - Sparkling Water &amp; Soda'!F204</f>
        <v/>
      </c>
      <c r="H1410" s="31">
        <f>IF(AND(ISNUMBER('M5 - Sparkling Water &amp; Soda'!F204),ISNUMBER('M5 - Sparkling Water &amp; Soda'!K204)),'M5 - Sparkling Water &amp; Soda'!F204-'M5 - Sparkling Water &amp; Soda'!K204,"")</f>
        <v/>
      </c>
      <c r="I1410" s="15" t="inlineStr">
        <is>
          <t>S&amp;S availability/depth vary by listing and time - confirm live.</t>
        </is>
      </c>
    </row>
    <row r="1411" ht="26" customHeight="1">
      <c r="A1411" s="15" t="inlineStr">
        <is>
          <t>Perrier</t>
        </is>
      </c>
      <c r="B1411" s="15" t="inlineStr">
        <is>
          <t>Perrier Carbonated Mineral Water | Lemon | 24-pack 330mL</t>
        </is>
      </c>
      <c r="C1411" s="15" t="inlineStr">
        <is>
          <t>5) Sparkling water &amp; soda</t>
        </is>
      </c>
      <c r="D1411" s="32">
        <f>'M5 - Sparkling Water &amp; Soda'!I205</f>
        <v/>
      </c>
      <c r="E1411" s="33">
        <f>'M5 - Sparkling Water &amp; Soda'!J205</f>
        <v/>
      </c>
      <c r="F1411" s="31">
        <f>'M5 - Sparkling Water &amp; Soda'!K205</f>
        <v/>
      </c>
      <c r="G1411" s="30">
        <f>'M5 - Sparkling Water &amp; Soda'!F205</f>
        <v/>
      </c>
      <c r="H1411" s="31">
        <f>IF(AND(ISNUMBER('M5 - Sparkling Water &amp; Soda'!F205),ISNUMBER('M5 - Sparkling Water &amp; Soda'!K205)),'M5 - Sparkling Water &amp; Soda'!F205-'M5 - Sparkling Water &amp; Soda'!K205,"")</f>
        <v/>
      </c>
      <c r="I1411" s="15" t="inlineStr">
        <is>
          <t>S&amp;S availability/depth vary by listing and time - confirm live.</t>
        </is>
      </c>
    </row>
    <row r="1412" ht="26" customHeight="1">
      <c r="A1412" s="15" t="inlineStr">
        <is>
          <t>Perrier</t>
        </is>
      </c>
      <c r="B1412" s="15" t="inlineStr">
        <is>
          <t>Perrier Carbonated Mineral Water | Pink Grapefruit | single 330mL</t>
        </is>
      </c>
      <c r="C1412" s="15" t="inlineStr">
        <is>
          <t>5) Sparkling water &amp; soda</t>
        </is>
      </c>
      <c r="D1412" s="32">
        <f>'M5 - Sparkling Water &amp; Soda'!I206</f>
        <v/>
      </c>
      <c r="E1412" s="33">
        <f>'M5 - Sparkling Water &amp; Soda'!J206</f>
        <v/>
      </c>
      <c r="F1412" s="31">
        <f>'M5 - Sparkling Water &amp; Soda'!K206</f>
        <v/>
      </c>
      <c r="G1412" s="30">
        <f>'M5 - Sparkling Water &amp; Soda'!F206</f>
        <v/>
      </c>
      <c r="H1412" s="31">
        <f>IF(AND(ISNUMBER('M5 - Sparkling Water &amp; Soda'!F206),ISNUMBER('M5 - Sparkling Water &amp; Soda'!K206)),'M5 - Sparkling Water &amp; Soda'!F206-'M5 - Sparkling Water &amp; Soda'!K206,"")</f>
        <v/>
      </c>
      <c r="I1412" s="15" t="inlineStr">
        <is>
          <t>S&amp;S availability/depth vary by listing and time - confirm live.</t>
        </is>
      </c>
    </row>
    <row r="1413" ht="26" customHeight="1">
      <c r="A1413" s="15" t="inlineStr">
        <is>
          <t>Perrier</t>
        </is>
      </c>
      <c r="B1413" s="15" t="inlineStr">
        <is>
          <t>Perrier Carbonated Mineral Water | Pink Grapefruit | 8-pack 330mL</t>
        </is>
      </c>
      <c r="C1413" s="15" t="inlineStr">
        <is>
          <t>5) Sparkling water &amp; soda</t>
        </is>
      </c>
      <c r="D1413" s="32">
        <f>'M5 - Sparkling Water &amp; Soda'!I207</f>
        <v/>
      </c>
      <c r="E1413" s="33">
        <f>'M5 - Sparkling Water &amp; Soda'!J207</f>
        <v/>
      </c>
      <c r="F1413" s="31">
        <f>'M5 - Sparkling Water &amp; Soda'!K207</f>
        <v/>
      </c>
      <c r="G1413" s="30">
        <f>'M5 - Sparkling Water &amp; Soda'!F207</f>
        <v/>
      </c>
      <c r="H1413" s="31">
        <f>IF(AND(ISNUMBER('M5 - Sparkling Water &amp; Soda'!F207),ISNUMBER('M5 - Sparkling Water &amp; Soda'!K207)),'M5 - Sparkling Water &amp; Soda'!F207-'M5 - Sparkling Water &amp; Soda'!K207,"")</f>
        <v/>
      </c>
      <c r="I1413" s="15" t="inlineStr">
        <is>
          <t>S&amp;S availability/depth vary by listing and time - confirm live.</t>
        </is>
      </c>
    </row>
    <row r="1414" ht="26" customHeight="1">
      <c r="A1414" s="15" t="inlineStr">
        <is>
          <t>Perrier</t>
        </is>
      </c>
      <c r="B1414" s="15" t="inlineStr">
        <is>
          <t>Perrier Carbonated Mineral Water | Pink Grapefruit | 12-pack 330mL</t>
        </is>
      </c>
      <c r="C1414" s="15" t="inlineStr">
        <is>
          <t>5) Sparkling water &amp; soda</t>
        </is>
      </c>
      <c r="D1414" s="32">
        <f>'M5 - Sparkling Water &amp; Soda'!I208</f>
        <v/>
      </c>
      <c r="E1414" s="33">
        <f>'M5 - Sparkling Water &amp; Soda'!J208</f>
        <v/>
      </c>
      <c r="F1414" s="31">
        <f>'M5 - Sparkling Water &amp; Soda'!K208</f>
        <v/>
      </c>
      <c r="G1414" s="30">
        <f>'M5 - Sparkling Water &amp; Soda'!F208</f>
        <v/>
      </c>
      <c r="H1414" s="31">
        <f>IF(AND(ISNUMBER('M5 - Sparkling Water &amp; Soda'!F208),ISNUMBER('M5 - Sparkling Water &amp; Soda'!K208)),'M5 - Sparkling Water &amp; Soda'!F208-'M5 - Sparkling Water &amp; Soda'!K208,"")</f>
        <v/>
      </c>
      <c r="I1414" s="15" t="inlineStr">
        <is>
          <t>S&amp;S availability/depth vary by listing and time - confirm live.</t>
        </is>
      </c>
    </row>
    <row r="1415" ht="26" customHeight="1">
      <c r="A1415" s="15" t="inlineStr">
        <is>
          <t>Perrier</t>
        </is>
      </c>
      <c r="B1415" s="15" t="inlineStr">
        <is>
          <t>Perrier Carbonated Mineral Water | Pink Grapefruit | 15-pack 330mL</t>
        </is>
      </c>
      <c r="C1415" s="15" t="inlineStr">
        <is>
          <t>5) Sparkling water &amp; soda</t>
        </is>
      </c>
      <c r="D1415" s="32">
        <f>'M5 - Sparkling Water &amp; Soda'!I209</f>
        <v/>
      </c>
      <c r="E1415" s="33">
        <f>'M5 - Sparkling Water &amp; Soda'!J209</f>
        <v/>
      </c>
      <c r="F1415" s="31">
        <f>'M5 - Sparkling Water &amp; Soda'!K209</f>
        <v/>
      </c>
      <c r="G1415" s="30">
        <f>'M5 - Sparkling Water &amp; Soda'!F209</f>
        <v/>
      </c>
      <c r="H1415" s="31">
        <f>IF(AND(ISNUMBER('M5 - Sparkling Water &amp; Soda'!F209),ISNUMBER('M5 - Sparkling Water &amp; Soda'!K209)),'M5 - Sparkling Water &amp; Soda'!F209-'M5 - Sparkling Water &amp; Soda'!K209,"")</f>
        <v/>
      </c>
      <c r="I1415" s="15" t="inlineStr">
        <is>
          <t>S&amp;S availability/depth vary by listing and time - confirm live.</t>
        </is>
      </c>
    </row>
    <row r="1416" ht="26" customHeight="1">
      <c r="A1416" s="15" t="inlineStr">
        <is>
          <t>Perrier</t>
        </is>
      </c>
      <c r="B1416" s="15" t="inlineStr">
        <is>
          <t>Perrier Carbonated Mineral Water | Pink Grapefruit | 18-pack 330mL</t>
        </is>
      </c>
      <c r="C1416" s="15" t="inlineStr">
        <is>
          <t>5) Sparkling water &amp; soda</t>
        </is>
      </c>
      <c r="D1416" s="32">
        <f>'M5 - Sparkling Water &amp; Soda'!I210</f>
        <v/>
      </c>
      <c r="E1416" s="33">
        <f>'M5 - Sparkling Water &amp; Soda'!J210</f>
        <v/>
      </c>
      <c r="F1416" s="31">
        <f>'M5 - Sparkling Water &amp; Soda'!K210</f>
        <v/>
      </c>
      <c r="G1416" s="30">
        <f>'M5 - Sparkling Water &amp; Soda'!F210</f>
        <v/>
      </c>
      <c r="H1416" s="31">
        <f>IF(AND(ISNUMBER('M5 - Sparkling Water &amp; Soda'!F210),ISNUMBER('M5 - Sparkling Water &amp; Soda'!K210)),'M5 - Sparkling Water &amp; Soda'!F210-'M5 - Sparkling Water &amp; Soda'!K210,"")</f>
        <v/>
      </c>
      <c r="I1416" s="15" t="inlineStr">
        <is>
          <t>S&amp;S availability/depth vary by listing and time - confirm live.</t>
        </is>
      </c>
    </row>
    <row r="1417" ht="26" customHeight="1">
      <c r="A1417" s="15" t="inlineStr">
        <is>
          <t>Perrier</t>
        </is>
      </c>
      <c r="B1417" s="15" t="inlineStr">
        <is>
          <t>Perrier Carbonated Mineral Water | Pink Grapefruit | 24-pack 330mL</t>
        </is>
      </c>
      <c r="C1417" s="15" t="inlineStr">
        <is>
          <t>5) Sparkling water &amp; soda</t>
        </is>
      </c>
      <c r="D1417" s="32">
        <f>'M5 - Sparkling Water &amp; Soda'!I211</f>
        <v/>
      </c>
      <c r="E1417" s="33">
        <f>'M5 - Sparkling Water &amp; Soda'!J211</f>
        <v/>
      </c>
      <c r="F1417" s="31">
        <f>'M5 - Sparkling Water &amp; Soda'!K211</f>
        <v/>
      </c>
      <c r="G1417" s="30">
        <f>'M5 - Sparkling Water &amp; Soda'!F211</f>
        <v/>
      </c>
      <c r="H1417" s="31">
        <f>IF(AND(ISNUMBER('M5 - Sparkling Water &amp; Soda'!F211),ISNUMBER('M5 - Sparkling Water &amp; Soda'!K211)),'M5 - Sparkling Water &amp; Soda'!F211-'M5 - Sparkling Water &amp; Soda'!K211,"")</f>
        <v/>
      </c>
      <c r="I1417" s="15" t="inlineStr">
        <is>
          <t>S&amp;S availability/depth vary by listing and time - confirm live.</t>
        </is>
      </c>
    </row>
    <row r="1418" ht="26" customHeight="1">
      <c r="A1418" s="15" t="inlineStr">
        <is>
          <t>Perrier</t>
        </is>
      </c>
      <c r="B1418" s="15" t="inlineStr">
        <is>
          <t>Perrier Carbonated Mineral Water | Strawberry | single 330mL</t>
        </is>
      </c>
      <c r="C1418" s="15" t="inlineStr">
        <is>
          <t>5) Sparkling water &amp; soda</t>
        </is>
      </c>
      <c r="D1418" s="32">
        <f>'M5 - Sparkling Water &amp; Soda'!I212</f>
        <v/>
      </c>
      <c r="E1418" s="33">
        <f>'M5 - Sparkling Water &amp; Soda'!J212</f>
        <v/>
      </c>
      <c r="F1418" s="31">
        <f>'M5 - Sparkling Water &amp; Soda'!K212</f>
        <v/>
      </c>
      <c r="G1418" s="30">
        <f>'M5 - Sparkling Water &amp; Soda'!F212</f>
        <v/>
      </c>
      <c r="H1418" s="31">
        <f>IF(AND(ISNUMBER('M5 - Sparkling Water &amp; Soda'!F212),ISNUMBER('M5 - Sparkling Water &amp; Soda'!K212)),'M5 - Sparkling Water &amp; Soda'!F212-'M5 - Sparkling Water &amp; Soda'!K212,"")</f>
        <v/>
      </c>
      <c r="I1418" s="15" t="inlineStr">
        <is>
          <t>S&amp;S availability/depth vary by listing and time - confirm live.</t>
        </is>
      </c>
    </row>
    <row r="1419" ht="26" customHeight="1">
      <c r="A1419" s="15" t="inlineStr">
        <is>
          <t>Perrier</t>
        </is>
      </c>
      <c r="B1419" s="15" t="inlineStr">
        <is>
          <t>Perrier Carbonated Mineral Water | Strawberry | 8-pack 330mL</t>
        </is>
      </c>
      <c r="C1419" s="15" t="inlineStr">
        <is>
          <t>5) Sparkling water &amp; soda</t>
        </is>
      </c>
      <c r="D1419" s="32">
        <f>'M5 - Sparkling Water &amp; Soda'!I213</f>
        <v/>
      </c>
      <c r="E1419" s="33">
        <f>'M5 - Sparkling Water &amp; Soda'!J213</f>
        <v/>
      </c>
      <c r="F1419" s="31">
        <f>'M5 - Sparkling Water &amp; Soda'!K213</f>
        <v/>
      </c>
      <c r="G1419" s="30">
        <f>'M5 - Sparkling Water &amp; Soda'!F213</f>
        <v/>
      </c>
      <c r="H1419" s="31">
        <f>IF(AND(ISNUMBER('M5 - Sparkling Water &amp; Soda'!F213),ISNUMBER('M5 - Sparkling Water &amp; Soda'!K213)),'M5 - Sparkling Water &amp; Soda'!F213-'M5 - Sparkling Water &amp; Soda'!K213,"")</f>
        <v/>
      </c>
      <c r="I1419" s="15" t="inlineStr">
        <is>
          <t>S&amp;S availability/depth vary by listing and time - confirm live.</t>
        </is>
      </c>
    </row>
    <row r="1420" ht="26" customHeight="1">
      <c r="A1420" s="15" t="inlineStr">
        <is>
          <t>Perrier</t>
        </is>
      </c>
      <c r="B1420" s="15" t="inlineStr">
        <is>
          <t>Perrier Carbonated Mineral Water | Strawberry | 12-pack 330mL</t>
        </is>
      </c>
      <c r="C1420" s="15" t="inlineStr">
        <is>
          <t>5) Sparkling water &amp; soda</t>
        </is>
      </c>
      <c r="D1420" s="32">
        <f>'M5 - Sparkling Water &amp; Soda'!I214</f>
        <v/>
      </c>
      <c r="E1420" s="33">
        <f>'M5 - Sparkling Water &amp; Soda'!J214</f>
        <v/>
      </c>
      <c r="F1420" s="31">
        <f>'M5 - Sparkling Water &amp; Soda'!K214</f>
        <v/>
      </c>
      <c r="G1420" s="30">
        <f>'M5 - Sparkling Water &amp; Soda'!F214</f>
        <v/>
      </c>
      <c r="H1420" s="31">
        <f>IF(AND(ISNUMBER('M5 - Sparkling Water &amp; Soda'!F214),ISNUMBER('M5 - Sparkling Water &amp; Soda'!K214)),'M5 - Sparkling Water &amp; Soda'!F214-'M5 - Sparkling Water &amp; Soda'!K214,"")</f>
        <v/>
      </c>
      <c r="I1420" s="15" t="inlineStr">
        <is>
          <t>S&amp;S availability/depth vary by listing and time - confirm live.</t>
        </is>
      </c>
    </row>
    <row r="1421" ht="26" customHeight="1">
      <c r="A1421" s="15" t="inlineStr">
        <is>
          <t>Perrier</t>
        </is>
      </c>
      <c r="B1421" s="15" t="inlineStr">
        <is>
          <t>Perrier Carbonated Mineral Water | Strawberry | 15-pack 330mL</t>
        </is>
      </c>
      <c r="C1421" s="15" t="inlineStr">
        <is>
          <t>5) Sparkling water &amp; soda</t>
        </is>
      </c>
      <c r="D1421" s="32">
        <f>'M5 - Sparkling Water &amp; Soda'!I215</f>
        <v/>
      </c>
      <c r="E1421" s="33">
        <f>'M5 - Sparkling Water &amp; Soda'!J215</f>
        <v/>
      </c>
      <c r="F1421" s="31">
        <f>'M5 - Sparkling Water &amp; Soda'!K215</f>
        <v/>
      </c>
      <c r="G1421" s="30">
        <f>'M5 - Sparkling Water &amp; Soda'!F215</f>
        <v/>
      </c>
      <c r="H1421" s="31">
        <f>IF(AND(ISNUMBER('M5 - Sparkling Water &amp; Soda'!F215),ISNUMBER('M5 - Sparkling Water &amp; Soda'!K215)),'M5 - Sparkling Water &amp; Soda'!F215-'M5 - Sparkling Water &amp; Soda'!K215,"")</f>
        <v/>
      </c>
      <c r="I1421" s="15" t="inlineStr">
        <is>
          <t>S&amp;S availability/depth vary by listing and time - confirm live.</t>
        </is>
      </c>
    </row>
    <row r="1422" ht="26" customHeight="1">
      <c r="A1422" s="15" t="inlineStr">
        <is>
          <t>Perrier</t>
        </is>
      </c>
      <c r="B1422" s="15" t="inlineStr">
        <is>
          <t>Perrier Carbonated Mineral Water | Strawberry | 18-pack 330mL</t>
        </is>
      </c>
      <c r="C1422" s="15" t="inlineStr">
        <is>
          <t>5) Sparkling water &amp; soda</t>
        </is>
      </c>
      <c r="D1422" s="32">
        <f>'M5 - Sparkling Water &amp; Soda'!I216</f>
        <v/>
      </c>
      <c r="E1422" s="33">
        <f>'M5 - Sparkling Water &amp; Soda'!J216</f>
        <v/>
      </c>
      <c r="F1422" s="31">
        <f>'M5 - Sparkling Water &amp; Soda'!K216</f>
        <v/>
      </c>
      <c r="G1422" s="30">
        <f>'M5 - Sparkling Water &amp; Soda'!F216</f>
        <v/>
      </c>
      <c r="H1422" s="31">
        <f>IF(AND(ISNUMBER('M5 - Sparkling Water &amp; Soda'!F216),ISNUMBER('M5 - Sparkling Water &amp; Soda'!K216)),'M5 - Sparkling Water &amp; Soda'!F216-'M5 - Sparkling Water &amp; Soda'!K216,"")</f>
        <v/>
      </c>
      <c r="I1422" s="15" t="inlineStr">
        <is>
          <t>S&amp;S availability/depth vary by listing and time - confirm live.</t>
        </is>
      </c>
    </row>
    <row r="1423" ht="26" customHeight="1">
      <c r="A1423" s="15" t="inlineStr">
        <is>
          <t>Perrier</t>
        </is>
      </c>
      <c r="B1423" s="15" t="inlineStr">
        <is>
          <t>Perrier Carbonated Mineral Water | Strawberry | 24-pack 330mL</t>
        </is>
      </c>
      <c r="C1423" s="15" t="inlineStr">
        <is>
          <t>5) Sparkling water &amp; soda</t>
        </is>
      </c>
      <c r="D1423" s="32">
        <f>'M5 - Sparkling Water &amp; Soda'!I217</f>
        <v/>
      </c>
      <c r="E1423" s="33">
        <f>'M5 - Sparkling Water &amp; Soda'!J217</f>
        <v/>
      </c>
      <c r="F1423" s="31">
        <f>'M5 - Sparkling Water &amp; Soda'!K217</f>
        <v/>
      </c>
      <c r="G1423" s="30">
        <f>'M5 - Sparkling Water &amp; Soda'!F217</f>
        <v/>
      </c>
      <c r="H1423" s="31">
        <f>IF(AND(ISNUMBER('M5 - Sparkling Water &amp; Soda'!F217),ISNUMBER('M5 - Sparkling Water &amp; Soda'!K217)),'M5 - Sparkling Water &amp; Soda'!F217-'M5 - Sparkling Water &amp; Soda'!K217,"")</f>
        <v/>
      </c>
      <c r="I1423" s="15" t="inlineStr">
        <is>
          <t>S&amp;S availability/depth vary by listing and time - confirm live.</t>
        </is>
      </c>
    </row>
    <row r="1424" ht="26" customHeight="1">
      <c r="A1424" s="15" t="inlineStr">
        <is>
          <t>Perrier</t>
        </is>
      </c>
      <c r="B1424" s="15" t="inlineStr">
        <is>
          <t>Perrier Carbonated Mineral Water | Peach | single 330mL</t>
        </is>
      </c>
      <c r="C1424" s="15" t="inlineStr">
        <is>
          <t>5) Sparkling water &amp; soda</t>
        </is>
      </c>
      <c r="D1424" s="32">
        <f>'M5 - Sparkling Water &amp; Soda'!I218</f>
        <v/>
      </c>
      <c r="E1424" s="33">
        <f>'M5 - Sparkling Water &amp; Soda'!J218</f>
        <v/>
      </c>
      <c r="F1424" s="31">
        <f>'M5 - Sparkling Water &amp; Soda'!K218</f>
        <v/>
      </c>
      <c r="G1424" s="30">
        <f>'M5 - Sparkling Water &amp; Soda'!F218</f>
        <v/>
      </c>
      <c r="H1424" s="31">
        <f>IF(AND(ISNUMBER('M5 - Sparkling Water &amp; Soda'!F218),ISNUMBER('M5 - Sparkling Water &amp; Soda'!K218)),'M5 - Sparkling Water &amp; Soda'!F218-'M5 - Sparkling Water &amp; Soda'!K218,"")</f>
        <v/>
      </c>
      <c r="I1424" s="15" t="inlineStr">
        <is>
          <t>S&amp;S availability/depth vary by listing and time - confirm live.</t>
        </is>
      </c>
    </row>
    <row r="1425" ht="26" customHeight="1">
      <c r="A1425" s="15" t="inlineStr">
        <is>
          <t>Perrier</t>
        </is>
      </c>
      <c r="B1425" s="15" t="inlineStr">
        <is>
          <t>Perrier Carbonated Mineral Water | Peach | 8-pack 330mL</t>
        </is>
      </c>
      <c r="C1425" s="15" t="inlineStr">
        <is>
          <t>5) Sparkling water &amp; soda</t>
        </is>
      </c>
      <c r="D1425" s="32">
        <f>'M5 - Sparkling Water &amp; Soda'!I219</f>
        <v/>
      </c>
      <c r="E1425" s="33">
        <f>'M5 - Sparkling Water &amp; Soda'!J219</f>
        <v/>
      </c>
      <c r="F1425" s="31">
        <f>'M5 - Sparkling Water &amp; Soda'!K219</f>
        <v/>
      </c>
      <c r="G1425" s="30">
        <f>'M5 - Sparkling Water &amp; Soda'!F219</f>
        <v/>
      </c>
      <c r="H1425" s="31">
        <f>IF(AND(ISNUMBER('M5 - Sparkling Water &amp; Soda'!F219),ISNUMBER('M5 - Sparkling Water &amp; Soda'!K219)),'M5 - Sparkling Water &amp; Soda'!F219-'M5 - Sparkling Water &amp; Soda'!K219,"")</f>
        <v/>
      </c>
      <c r="I1425" s="15" t="inlineStr">
        <is>
          <t>S&amp;S availability/depth vary by listing and time - confirm live.</t>
        </is>
      </c>
    </row>
    <row r="1426" ht="26" customHeight="1">
      <c r="A1426" s="15" t="inlineStr">
        <is>
          <t>Perrier</t>
        </is>
      </c>
      <c r="B1426" s="15" t="inlineStr">
        <is>
          <t>Perrier Carbonated Mineral Water | Peach | 12-pack 330mL</t>
        </is>
      </c>
      <c r="C1426" s="15" t="inlineStr">
        <is>
          <t>5) Sparkling water &amp; soda</t>
        </is>
      </c>
      <c r="D1426" s="32">
        <f>'M5 - Sparkling Water &amp; Soda'!I220</f>
        <v/>
      </c>
      <c r="E1426" s="33">
        <f>'M5 - Sparkling Water &amp; Soda'!J220</f>
        <v/>
      </c>
      <c r="F1426" s="31">
        <f>'M5 - Sparkling Water &amp; Soda'!K220</f>
        <v/>
      </c>
      <c r="G1426" s="30">
        <f>'M5 - Sparkling Water &amp; Soda'!F220</f>
        <v/>
      </c>
      <c r="H1426" s="31">
        <f>IF(AND(ISNUMBER('M5 - Sparkling Water &amp; Soda'!F220),ISNUMBER('M5 - Sparkling Water &amp; Soda'!K220)),'M5 - Sparkling Water &amp; Soda'!F220-'M5 - Sparkling Water &amp; Soda'!K220,"")</f>
        <v/>
      </c>
      <c r="I1426" s="15" t="inlineStr">
        <is>
          <t>S&amp;S availability/depth vary by listing and time - confirm live.</t>
        </is>
      </c>
    </row>
    <row r="1427" ht="26" customHeight="1">
      <c r="A1427" s="15" t="inlineStr">
        <is>
          <t>Perrier</t>
        </is>
      </c>
      <c r="B1427" s="15" t="inlineStr">
        <is>
          <t>Perrier Carbonated Mineral Water | Peach | 15-pack 330mL</t>
        </is>
      </c>
      <c r="C1427" s="15" t="inlineStr">
        <is>
          <t>5) Sparkling water &amp; soda</t>
        </is>
      </c>
      <c r="D1427" s="32">
        <f>'M5 - Sparkling Water &amp; Soda'!I221</f>
        <v/>
      </c>
      <c r="E1427" s="33">
        <f>'M5 - Sparkling Water &amp; Soda'!J221</f>
        <v/>
      </c>
      <c r="F1427" s="31">
        <f>'M5 - Sparkling Water &amp; Soda'!K221</f>
        <v/>
      </c>
      <c r="G1427" s="30">
        <f>'M5 - Sparkling Water &amp; Soda'!F221</f>
        <v/>
      </c>
      <c r="H1427" s="31">
        <f>IF(AND(ISNUMBER('M5 - Sparkling Water &amp; Soda'!F221),ISNUMBER('M5 - Sparkling Water &amp; Soda'!K221)),'M5 - Sparkling Water &amp; Soda'!F221-'M5 - Sparkling Water &amp; Soda'!K221,"")</f>
        <v/>
      </c>
      <c r="I1427" s="15" t="inlineStr">
        <is>
          <t>S&amp;S availability/depth vary by listing and time - confirm live.</t>
        </is>
      </c>
    </row>
    <row r="1428" ht="26" customHeight="1">
      <c r="A1428" s="15" t="inlineStr">
        <is>
          <t>Perrier</t>
        </is>
      </c>
      <c r="B1428" s="15" t="inlineStr">
        <is>
          <t>Perrier Carbonated Mineral Water | Peach | 18-pack 330mL</t>
        </is>
      </c>
      <c r="C1428" s="15" t="inlineStr">
        <is>
          <t>5) Sparkling water &amp; soda</t>
        </is>
      </c>
      <c r="D1428" s="32">
        <f>'M5 - Sparkling Water &amp; Soda'!I222</f>
        <v/>
      </c>
      <c r="E1428" s="33">
        <f>'M5 - Sparkling Water &amp; Soda'!J222</f>
        <v/>
      </c>
      <c r="F1428" s="31">
        <f>'M5 - Sparkling Water &amp; Soda'!K222</f>
        <v/>
      </c>
      <c r="G1428" s="30">
        <f>'M5 - Sparkling Water &amp; Soda'!F222</f>
        <v/>
      </c>
      <c r="H1428" s="31">
        <f>IF(AND(ISNUMBER('M5 - Sparkling Water &amp; Soda'!F222),ISNUMBER('M5 - Sparkling Water &amp; Soda'!K222)),'M5 - Sparkling Water &amp; Soda'!F222-'M5 - Sparkling Water &amp; Soda'!K222,"")</f>
        <v/>
      </c>
      <c r="I1428" s="15" t="inlineStr">
        <is>
          <t>S&amp;S availability/depth vary by listing and time - confirm live.</t>
        </is>
      </c>
    </row>
    <row r="1429" ht="26" customHeight="1">
      <c r="A1429" s="15" t="inlineStr">
        <is>
          <t>Perrier</t>
        </is>
      </c>
      <c r="B1429" s="15" t="inlineStr">
        <is>
          <t>Perrier Carbonated Mineral Water | Peach | 24-pack 330mL</t>
        </is>
      </c>
      <c r="C1429" s="15" t="inlineStr">
        <is>
          <t>5) Sparkling water &amp; soda</t>
        </is>
      </c>
      <c r="D1429" s="32">
        <f>'M5 - Sparkling Water &amp; Soda'!I223</f>
        <v/>
      </c>
      <c r="E1429" s="33">
        <f>'M5 - Sparkling Water &amp; Soda'!J223</f>
        <v/>
      </c>
      <c r="F1429" s="31">
        <f>'M5 - Sparkling Water &amp; Soda'!K223</f>
        <v/>
      </c>
      <c r="G1429" s="30">
        <f>'M5 - Sparkling Water &amp; Soda'!F223</f>
        <v/>
      </c>
      <c r="H1429" s="31">
        <f>IF(AND(ISNUMBER('M5 - Sparkling Water &amp; Soda'!F223),ISNUMBER('M5 - Sparkling Water &amp; Soda'!K223)),'M5 - Sparkling Water &amp; Soda'!F223-'M5 - Sparkling Water &amp; Soda'!K223,"")</f>
        <v/>
      </c>
      <c r="I1429" s="15" t="inlineStr">
        <is>
          <t>S&amp;S availability/depth vary by listing and time - confirm live.</t>
        </is>
      </c>
    </row>
    <row r="1430" ht="26" customHeight="1">
      <c r="A1430" s="15" t="inlineStr">
        <is>
          <t>San Pellegrino</t>
        </is>
      </c>
      <c r="B1430" s="15" t="inlineStr">
        <is>
          <t>S.Pellegrino Sparkling Natural Mineral Water | Original (mineral) | single 500mL</t>
        </is>
      </c>
      <c r="C1430" s="15" t="inlineStr">
        <is>
          <t>5) Sparkling water &amp; soda</t>
        </is>
      </c>
      <c r="D1430" s="32">
        <f>'M5 - Sparkling Water &amp; Soda'!I224</f>
        <v/>
      </c>
      <c r="E1430" s="33">
        <f>'M5 - Sparkling Water &amp; Soda'!J224</f>
        <v/>
      </c>
      <c r="F1430" s="31">
        <f>'M5 - Sparkling Water &amp; Soda'!K224</f>
        <v/>
      </c>
      <c r="G1430" s="30">
        <f>'M5 - Sparkling Water &amp; Soda'!F224</f>
        <v/>
      </c>
      <c r="H1430" s="31">
        <f>IF(AND(ISNUMBER('M5 - Sparkling Water &amp; Soda'!F224),ISNUMBER('M5 - Sparkling Water &amp; Soda'!K224)),'M5 - Sparkling Water &amp; Soda'!F224-'M5 - Sparkling Water &amp; Soda'!K224,"")</f>
        <v/>
      </c>
      <c r="I1430" s="15" t="inlineStr">
        <is>
          <t>S&amp;S availability/depth vary by listing and time - confirm live.</t>
        </is>
      </c>
    </row>
    <row r="1431" ht="26" customHeight="1">
      <c r="A1431" s="15" t="inlineStr">
        <is>
          <t>San Pellegrino</t>
        </is>
      </c>
      <c r="B1431" s="15" t="inlineStr">
        <is>
          <t>S.Pellegrino Sparkling Natural Mineral Water | Original (mineral) | 8-pack 500mL</t>
        </is>
      </c>
      <c r="C1431" s="15" t="inlineStr">
        <is>
          <t>5) Sparkling water &amp; soda</t>
        </is>
      </c>
      <c r="D1431" s="32">
        <f>'M5 - Sparkling Water &amp; Soda'!I225</f>
        <v/>
      </c>
      <c r="E1431" s="33">
        <f>'M5 - Sparkling Water &amp; Soda'!J225</f>
        <v/>
      </c>
      <c r="F1431" s="31">
        <f>'M5 - Sparkling Water &amp; Soda'!K225</f>
        <v/>
      </c>
      <c r="G1431" s="30">
        <f>'M5 - Sparkling Water &amp; Soda'!F225</f>
        <v/>
      </c>
      <c r="H1431" s="31">
        <f>IF(AND(ISNUMBER('M5 - Sparkling Water &amp; Soda'!F225),ISNUMBER('M5 - Sparkling Water &amp; Soda'!K225)),'M5 - Sparkling Water &amp; Soda'!F225-'M5 - Sparkling Water &amp; Soda'!K225,"")</f>
        <v/>
      </c>
      <c r="I1431" s="15" t="inlineStr">
        <is>
          <t>S&amp;S availability/depth vary by listing and time - confirm live.</t>
        </is>
      </c>
    </row>
    <row r="1432" ht="26" customHeight="1">
      <c r="A1432" s="15" t="inlineStr">
        <is>
          <t>San Pellegrino</t>
        </is>
      </c>
      <c r="B1432" s="15" t="inlineStr">
        <is>
          <t>S.Pellegrino Sparkling Natural Mineral Water | Original (mineral) | 12-pack 500mL</t>
        </is>
      </c>
      <c r="C1432" s="15" t="inlineStr">
        <is>
          <t>5) Sparkling water &amp; soda</t>
        </is>
      </c>
      <c r="D1432" s="32">
        <f>'M5 - Sparkling Water &amp; Soda'!I226</f>
        <v/>
      </c>
      <c r="E1432" s="33">
        <f>'M5 - Sparkling Water &amp; Soda'!J226</f>
        <v/>
      </c>
      <c r="F1432" s="31">
        <f>'M5 - Sparkling Water &amp; Soda'!K226</f>
        <v/>
      </c>
      <c r="G1432" s="30">
        <f>'M5 - Sparkling Water &amp; Soda'!F226</f>
        <v/>
      </c>
      <c r="H1432" s="31">
        <f>IF(AND(ISNUMBER('M5 - Sparkling Water &amp; Soda'!F226),ISNUMBER('M5 - Sparkling Water &amp; Soda'!K226)),'M5 - Sparkling Water &amp; Soda'!F226-'M5 - Sparkling Water &amp; Soda'!K226,"")</f>
        <v/>
      </c>
      <c r="I1432" s="15" t="inlineStr">
        <is>
          <t>S&amp;S availability/depth vary by listing and time - confirm live.</t>
        </is>
      </c>
    </row>
    <row r="1433" ht="26" customHeight="1">
      <c r="A1433" s="15" t="inlineStr">
        <is>
          <t>San Pellegrino</t>
        </is>
      </c>
      <c r="B1433" s="15" t="inlineStr">
        <is>
          <t>S.Pellegrino Sparkling Natural Mineral Water | Original (mineral) | 18-pack 500mL</t>
        </is>
      </c>
      <c r="C1433" s="15" t="inlineStr">
        <is>
          <t>5) Sparkling water &amp; soda</t>
        </is>
      </c>
      <c r="D1433" s="32">
        <f>'M5 - Sparkling Water &amp; Soda'!I227</f>
        <v/>
      </c>
      <c r="E1433" s="33">
        <f>'M5 - Sparkling Water &amp; Soda'!J227</f>
        <v/>
      </c>
      <c r="F1433" s="31">
        <f>'M5 - Sparkling Water &amp; Soda'!K227</f>
        <v/>
      </c>
      <c r="G1433" s="30">
        <f>'M5 - Sparkling Water &amp; Soda'!F227</f>
        <v/>
      </c>
      <c r="H1433" s="31">
        <f>IF(AND(ISNUMBER('M5 - Sparkling Water &amp; Soda'!F227),ISNUMBER('M5 - Sparkling Water &amp; Soda'!K227)),'M5 - Sparkling Water &amp; Soda'!F227-'M5 - Sparkling Water &amp; Soda'!K227,"")</f>
        <v/>
      </c>
      <c r="I1433" s="15" t="inlineStr">
        <is>
          <t>S&amp;S availability/depth vary by listing and time - confirm live.</t>
        </is>
      </c>
    </row>
    <row r="1434" ht="26" customHeight="1">
      <c r="A1434" s="15" t="inlineStr">
        <is>
          <t>San Pellegrino</t>
        </is>
      </c>
      <c r="B1434" s="15" t="inlineStr">
        <is>
          <t>S.Pellegrino Sparkling Natural Mineral Water | Original (mineral) | 24-pack 500mL</t>
        </is>
      </c>
      <c r="C1434" s="15" t="inlineStr">
        <is>
          <t>5) Sparkling water &amp; soda</t>
        </is>
      </c>
      <c r="D1434" s="32">
        <f>'M5 - Sparkling Water &amp; Soda'!I228</f>
        <v/>
      </c>
      <c r="E1434" s="33">
        <f>'M5 - Sparkling Water &amp; Soda'!J228</f>
        <v/>
      </c>
      <c r="F1434" s="31">
        <f>'M5 - Sparkling Water &amp; Soda'!K228</f>
        <v/>
      </c>
      <c r="G1434" s="30">
        <f>'M5 - Sparkling Water &amp; Soda'!F228</f>
        <v/>
      </c>
      <c r="H1434" s="31">
        <f>IF(AND(ISNUMBER('M5 - Sparkling Water &amp; Soda'!F228),ISNUMBER('M5 - Sparkling Water &amp; Soda'!K228)),'M5 - Sparkling Water &amp; Soda'!F228-'M5 - Sparkling Water &amp; Soda'!K228,"")</f>
        <v/>
      </c>
      <c r="I1434" s="15" t="inlineStr">
        <is>
          <t>S&amp;S availability/depth vary by listing and time - confirm live.</t>
        </is>
      </c>
    </row>
    <row r="1435" ht="26" customHeight="1">
      <c r="A1435" s="15" t="inlineStr">
        <is>
          <t>San Pellegrino</t>
        </is>
      </c>
      <c r="B1435" s="15" t="inlineStr">
        <is>
          <t>Sanpellegrino Aranciata (Italian Sparkling Drink) | Aranciata | single 330mL</t>
        </is>
      </c>
      <c r="C1435" s="15" t="inlineStr">
        <is>
          <t>5) Sparkling water &amp; soda</t>
        </is>
      </c>
      <c r="D1435" s="32">
        <f>'M5 - Sparkling Water &amp; Soda'!I229</f>
        <v/>
      </c>
      <c r="E1435" s="33">
        <f>'M5 - Sparkling Water &amp; Soda'!J229</f>
        <v/>
      </c>
      <c r="F1435" s="31">
        <f>'M5 - Sparkling Water &amp; Soda'!K229</f>
        <v/>
      </c>
      <c r="G1435" s="30">
        <f>'M5 - Sparkling Water &amp; Soda'!F229</f>
        <v/>
      </c>
      <c r="H1435" s="31">
        <f>IF(AND(ISNUMBER('M5 - Sparkling Water &amp; Soda'!F229),ISNUMBER('M5 - Sparkling Water &amp; Soda'!K229)),'M5 - Sparkling Water &amp; Soda'!F229-'M5 - Sparkling Water &amp; Soda'!K229,"")</f>
        <v/>
      </c>
      <c r="I1435" s="15" t="inlineStr">
        <is>
          <t>S&amp;S availability/depth vary by listing and time - confirm live.</t>
        </is>
      </c>
    </row>
    <row r="1436" ht="26" customHeight="1">
      <c r="A1436" s="15" t="inlineStr">
        <is>
          <t>San Pellegrino</t>
        </is>
      </c>
      <c r="B1436" s="15" t="inlineStr">
        <is>
          <t>Sanpellegrino Aranciata (Italian Sparkling Drink) | Aranciata | 8-pack 330mL</t>
        </is>
      </c>
      <c r="C1436" s="15" t="inlineStr">
        <is>
          <t>5) Sparkling water &amp; soda</t>
        </is>
      </c>
      <c r="D1436" s="32">
        <f>'M5 - Sparkling Water &amp; Soda'!I230</f>
        <v/>
      </c>
      <c r="E1436" s="33">
        <f>'M5 - Sparkling Water &amp; Soda'!J230</f>
        <v/>
      </c>
      <c r="F1436" s="31">
        <f>'M5 - Sparkling Water &amp; Soda'!K230</f>
        <v/>
      </c>
      <c r="G1436" s="30">
        <f>'M5 - Sparkling Water &amp; Soda'!F230</f>
        <v/>
      </c>
      <c r="H1436" s="31">
        <f>IF(AND(ISNUMBER('M5 - Sparkling Water &amp; Soda'!F230),ISNUMBER('M5 - Sparkling Water &amp; Soda'!K230)),'M5 - Sparkling Water &amp; Soda'!F230-'M5 - Sparkling Water &amp; Soda'!K230,"")</f>
        <v/>
      </c>
      <c r="I1436" s="15" t="inlineStr">
        <is>
          <t>S&amp;S availability/depth vary by listing and time - confirm live.</t>
        </is>
      </c>
    </row>
    <row r="1437" ht="26" customHeight="1">
      <c r="A1437" s="15" t="inlineStr">
        <is>
          <t>San Pellegrino</t>
        </is>
      </c>
      <c r="B1437" s="15" t="inlineStr">
        <is>
          <t>Sanpellegrino Aranciata (Italian Sparkling Drink) | Aranciata | 12-pack 330mL</t>
        </is>
      </c>
      <c r="C1437" s="15" t="inlineStr">
        <is>
          <t>5) Sparkling water &amp; soda</t>
        </is>
      </c>
      <c r="D1437" s="32">
        <f>'M5 - Sparkling Water &amp; Soda'!I231</f>
        <v/>
      </c>
      <c r="E1437" s="33">
        <f>'M5 - Sparkling Water &amp; Soda'!J231</f>
        <v/>
      </c>
      <c r="F1437" s="31">
        <f>'M5 - Sparkling Water &amp; Soda'!K231</f>
        <v/>
      </c>
      <c r="G1437" s="30">
        <f>'M5 - Sparkling Water &amp; Soda'!F231</f>
        <v/>
      </c>
      <c r="H1437" s="31">
        <f>IF(AND(ISNUMBER('M5 - Sparkling Water &amp; Soda'!F231),ISNUMBER('M5 - Sparkling Water &amp; Soda'!K231)),'M5 - Sparkling Water &amp; Soda'!F231-'M5 - Sparkling Water &amp; Soda'!K231,"")</f>
        <v/>
      </c>
      <c r="I1437" s="15" t="inlineStr">
        <is>
          <t>S&amp;S availability/depth vary by listing and time - confirm live.</t>
        </is>
      </c>
    </row>
    <row r="1438" ht="26" customHeight="1">
      <c r="A1438" s="15" t="inlineStr">
        <is>
          <t>San Pellegrino</t>
        </is>
      </c>
      <c r="B1438" s="15" t="inlineStr">
        <is>
          <t>Sanpellegrino Aranciata (Italian Sparkling Drink) | Aranciata | 15-pack 330mL</t>
        </is>
      </c>
      <c r="C1438" s="15" t="inlineStr">
        <is>
          <t>5) Sparkling water &amp; soda</t>
        </is>
      </c>
      <c r="D1438" s="32">
        <f>'M5 - Sparkling Water &amp; Soda'!I232</f>
        <v/>
      </c>
      <c r="E1438" s="33">
        <f>'M5 - Sparkling Water &amp; Soda'!J232</f>
        <v/>
      </c>
      <c r="F1438" s="31">
        <f>'M5 - Sparkling Water &amp; Soda'!K232</f>
        <v/>
      </c>
      <c r="G1438" s="30">
        <f>'M5 - Sparkling Water &amp; Soda'!F232</f>
        <v/>
      </c>
      <c r="H1438" s="31">
        <f>IF(AND(ISNUMBER('M5 - Sparkling Water &amp; Soda'!F232),ISNUMBER('M5 - Sparkling Water &amp; Soda'!K232)),'M5 - Sparkling Water &amp; Soda'!F232-'M5 - Sparkling Water &amp; Soda'!K232,"")</f>
        <v/>
      </c>
      <c r="I1438" s="15" t="inlineStr">
        <is>
          <t>S&amp;S availability/depth vary by listing and time - confirm live.</t>
        </is>
      </c>
    </row>
    <row r="1439" ht="26" customHeight="1">
      <c r="A1439" s="15" t="inlineStr">
        <is>
          <t>San Pellegrino</t>
        </is>
      </c>
      <c r="B1439" s="15" t="inlineStr">
        <is>
          <t>Sanpellegrino Aranciata (Italian Sparkling Drink) | Aranciata | 18-pack 330mL</t>
        </is>
      </c>
      <c r="C1439" s="15" t="inlineStr">
        <is>
          <t>5) Sparkling water &amp; soda</t>
        </is>
      </c>
      <c r="D1439" s="32">
        <f>'M5 - Sparkling Water &amp; Soda'!I233</f>
        <v/>
      </c>
      <c r="E1439" s="33">
        <f>'M5 - Sparkling Water &amp; Soda'!J233</f>
        <v/>
      </c>
      <c r="F1439" s="31">
        <f>'M5 - Sparkling Water &amp; Soda'!K233</f>
        <v/>
      </c>
      <c r="G1439" s="30">
        <f>'M5 - Sparkling Water &amp; Soda'!F233</f>
        <v/>
      </c>
      <c r="H1439" s="31">
        <f>IF(AND(ISNUMBER('M5 - Sparkling Water &amp; Soda'!F233),ISNUMBER('M5 - Sparkling Water &amp; Soda'!K233)),'M5 - Sparkling Water &amp; Soda'!F233-'M5 - Sparkling Water &amp; Soda'!K233,"")</f>
        <v/>
      </c>
      <c r="I1439" s="15" t="inlineStr">
        <is>
          <t>S&amp;S availability/depth vary by listing and time - confirm live.</t>
        </is>
      </c>
    </row>
    <row r="1440" ht="26" customHeight="1">
      <c r="A1440" s="15" t="inlineStr">
        <is>
          <t>San Pellegrino</t>
        </is>
      </c>
      <c r="B1440" s="15" t="inlineStr">
        <is>
          <t>Sanpellegrino Aranciata (Italian Sparkling Drink) | Aranciata | 24-pack 330mL</t>
        </is>
      </c>
      <c r="C1440" s="15" t="inlineStr">
        <is>
          <t>5) Sparkling water &amp; soda</t>
        </is>
      </c>
      <c r="D1440" s="32">
        <f>'M5 - Sparkling Water &amp; Soda'!I234</f>
        <v/>
      </c>
      <c r="E1440" s="33">
        <f>'M5 - Sparkling Water &amp; Soda'!J234</f>
        <v/>
      </c>
      <c r="F1440" s="31">
        <f>'M5 - Sparkling Water &amp; Soda'!K234</f>
        <v/>
      </c>
      <c r="G1440" s="30">
        <f>'M5 - Sparkling Water &amp; Soda'!F234</f>
        <v/>
      </c>
      <c r="H1440" s="31">
        <f>IF(AND(ISNUMBER('M5 - Sparkling Water &amp; Soda'!F234),ISNUMBER('M5 - Sparkling Water &amp; Soda'!K234)),'M5 - Sparkling Water &amp; Soda'!F234-'M5 - Sparkling Water &amp; Soda'!K234,"")</f>
        <v/>
      </c>
      <c r="I1440" s="15" t="inlineStr">
        <is>
          <t>S&amp;S availability/depth vary by listing and time - confirm live.</t>
        </is>
      </c>
    </row>
    <row r="1441" ht="26" customHeight="1">
      <c r="A1441" s="15" t="inlineStr">
        <is>
          <t>San Pellegrino</t>
        </is>
      </c>
      <c r="B1441" s="15" t="inlineStr">
        <is>
          <t>Sanpellegrino Aranciata (Italian Sparkling Drink) | Aranciata Rossa | single 330mL</t>
        </is>
      </c>
      <c r="C1441" s="15" t="inlineStr">
        <is>
          <t>5) Sparkling water &amp; soda</t>
        </is>
      </c>
      <c r="D1441" s="32">
        <f>'M5 - Sparkling Water &amp; Soda'!I235</f>
        <v/>
      </c>
      <c r="E1441" s="33">
        <f>'M5 - Sparkling Water &amp; Soda'!J235</f>
        <v/>
      </c>
      <c r="F1441" s="31">
        <f>'M5 - Sparkling Water &amp; Soda'!K235</f>
        <v/>
      </c>
      <c r="G1441" s="30">
        <f>'M5 - Sparkling Water &amp; Soda'!F235</f>
        <v/>
      </c>
      <c r="H1441" s="31">
        <f>IF(AND(ISNUMBER('M5 - Sparkling Water &amp; Soda'!F235),ISNUMBER('M5 - Sparkling Water &amp; Soda'!K235)),'M5 - Sparkling Water &amp; Soda'!F235-'M5 - Sparkling Water &amp; Soda'!K235,"")</f>
        <v/>
      </c>
      <c r="I1441" s="15" t="inlineStr">
        <is>
          <t>S&amp;S availability/depth vary by listing and time - confirm live.</t>
        </is>
      </c>
    </row>
    <row r="1442" ht="26" customHeight="1">
      <c r="A1442" s="15" t="inlineStr">
        <is>
          <t>San Pellegrino</t>
        </is>
      </c>
      <c r="B1442" s="15" t="inlineStr">
        <is>
          <t>Sanpellegrino Aranciata (Italian Sparkling Drink) | Aranciata Rossa | 8-pack 330mL</t>
        </is>
      </c>
      <c r="C1442" s="15" t="inlineStr">
        <is>
          <t>5) Sparkling water &amp; soda</t>
        </is>
      </c>
      <c r="D1442" s="32">
        <f>'M5 - Sparkling Water &amp; Soda'!I236</f>
        <v/>
      </c>
      <c r="E1442" s="33">
        <f>'M5 - Sparkling Water &amp; Soda'!J236</f>
        <v/>
      </c>
      <c r="F1442" s="31">
        <f>'M5 - Sparkling Water &amp; Soda'!K236</f>
        <v/>
      </c>
      <c r="G1442" s="30">
        <f>'M5 - Sparkling Water &amp; Soda'!F236</f>
        <v/>
      </c>
      <c r="H1442" s="31">
        <f>IF(AND(ISNUMBER('M5 - Sparkling Water &amp; Soda'!F236),ISNUMBER('M5 - Sparkling Water &amp; Soda'!K236)),'M5 - Sparkling Water &amp; Soda'!F236-'M5 - Sparkling Water &amp; Soda'!K236,"")</f>
        <v/>
      </c>
      <c r="I1442" s="15" t="inlineStr">
        <is>
          <t>S&amp;S availability/depth vary by listing and time - confirm live.</t>
        </is>
      </c>
    </row>
    <row r="1443" ht="26" customHeight="1">
      <c r="A1443" s="15" t="inlineStr">
        <is>
          <t>San Pellegrino</t>
        </is>
      </c>
      <c r="B1443" s="15" t="inlineStr">
        <is>
          <t>Sanpellegrino Aranciata (Italian Sparkling Drink) | Aranciata Rossa | 12-pack 330mL</t>
        </is>
      </c>
      <c r="C1443" s="15" t="inlineStr">
        <is>
          <t>5) Sparkling water &amp; soda</t>
        </is>
      </c>
      <c r="D1443" s="32">
        <f>'M5 - Sparkling Water &amp; Soda'!I237</f>
        <v/>
      </c>
      <c r="E1443" s="33">
        <f>'M5 - Sparkling Water &amp; Soda'!J237</f>
        <v/>
      </c>
      <c r="F1443" s="31">
        <f>'M5 - Sparkling Water &amp; Soda'!K237</f>
        <v/>
      </c>
      <c r="G1443" s="30">
        <f>'M5 - Sparkling Water &amp; Soda'!F237</f>
        <v/>
      </c>
      <c r="H1443" s="31">
        <f>IF(AND(ISNUMBER('M5 - Sparkling Water &amp; Soda'!F237),ISNUMBER('M5 - Sparkling Water &amp; Soda'!K237)),'M5 - Sparkling Water &amp; Soda'!F237-'M5 - Sparkling Water &amp; Soda'!K237,"")</f>
        <v/>
      </c>
      <c r="I1443" s="15" t="inlineStr">
        <is>
          <t>S&amp;S availability/depth vary by listing and time - confirm live.</t>
        </is>
      </c>
    </row>
    <row r="1444" ht="26" customHeight="1">
      <c r="A1444" s="15" t="inlineStr">
        <is>
          <t>San Pellegrino</t>
        </is>
      </c>
      <c r="B1444" s="15" t="inlineStr">
        <is>
          <t>Sanpellegrino Aranciata (Italian Sparkling Drink) | Aranciata Rossa | 15-pack 330mL</t>
        </is>
      </c>
      <c r="C1444" s="15" t="inlineStr">
        <is>
          <t>5) Sparkling water &amp; soda</t>
        </is>
      </c>
      <c r="D1444" s="32">
        <f>'M5 - Sparkling Water &amp; Soda'!I238</f>
        <v/>
      </c>
      <c r="E1444" s="33">
        <f>'M5 - Sparkling Water &amp; Soda'!J238</f>
        <v/>
      </c>
      <c r="F1444" s="31">
        <f>'M5 - Sparkling Water &amp; Soda'!K238</f>
        <v/>
      </c>
      <c r="G1444" s="30">
        <f>'M5 - Sparkling Water &amp; Soda'!F238</f>
        <v/>
      </c>
      <c r="H1444" s="31">
        <f>IF(AND(ISNUMBER('M5 - Sparkling Water &amp; Soda'!F238),ISNUMBER('M5 - Sparkling Water &amp; Soda'!K238)),'M5 - Sparkling Water &amp; Soda'!F238-'M5 - Sparkling Water &amp; Soda'!K238,"")</f>
        <v/>
      </c>
      <c r="I1444" s="15" t="inlineStr">
        <is>
          <t>S&amp;S availability/depth vary by listing and time - confirm live.</t>
        </is>
      </c>
    </row>
    <row r="1445" ht="26" customHeight="1">
      <c r="A1445" s="15" t="inlineStr">
        <is>
          <t>San Pellegrino</t>
        </is>
      </c>
      <c r="B1445" s="15" t="inlineStr">
        <is>
          <t>Sanpellegrino Aranciata (Italian Sparkling Drink) | Aranciata Rossa | 18-pack 330mL</t>
        </is>
      </c>
      <c r="C1445" s="15" t="inlineStr">
        <is>
          <t>5) Sparkling water &amp; soda</t>
        </is>
      </c>
      <c r="D1445" s="32">
        <f>'M5 - Sparkling Water &amp; Soda'!I239</f>
        <v/>
      </c>
      <c r="E1445" s="33">
        <f>'M5 - Sparkling Water &amp; Soda'!J239</f>
        <v/>
      </c>
      <c r="F1445" s="31">
        <f>'M5 - Sparkling Water &amp; Soda'!K239</f>
        <v/>
      </c>
      <c r="G1445" s="30">
        <f>'M5 - Sparkling Water &amp; Soda'!F239</f>
        <v/>
      </c>
      <c r="H1445" s="31">
        <f>IF(AND(ISNUMBER('M5 - Sparkling Water &amp; Soda'!F239),ISNUMBER('M5 - Sparkling Water &amp; Soda'!K239)),'M5 - Sparkling Water &amp; Soda'!F239-'M5 - Sparkling Water &amp; Soda'!K239,"")</f>
        <v/>
      </c>
      <c r="I1445" s="15" t="inlineStr">
        <is>
          <t>S&amp;S availability/depth vary by listing and time - confirm live.</t>
        </is>
      </c>
    </row>
    <row r="1446" ht="26" customHeight="1">
      <c r="A1446" s="15" t="inlineStr">
        <is>
          <t>San Pellegrino</t>
        </is>
      </c>
      <c r="B1446" s="15" t="inlineStr">
        <is>
          <t>Sanpellegrino Aranciata (Italian Sparkling Drink) | Aranciata Rossa | 24-pack 330mL</t>
        </is>
      </c>
      <c r="C1446" s="15" t="inlineStr">
        <is>
          <t>5) Sparkling water &amp; soda</t>
        </is>
      </c>
      <c r="D1446" s="32">
        <f>'M5 - Sparkling Water &amp; Soda'!I240</f>
        <v/>
      </c>
      <c r="E1446" s="33">
        <f>'M5 - Sparkling Water &amp; Soda'!J240</f>
        <v/>
      </c>
      <c r="F1446" s="31">
        <f>'M5 - Sparkling Water &amp; Soda'!K240</f>
        <v/>
      </c>
      <c r="G1446" s="30">
        <f>'M5 - Sparkling Water &amp; Soda'!F240</f>
        <v/>
      </c>
      <c r="H1446" s="31">
        <f>IF(AND(ISNUMBER('M5 - Sparkling Water &amp; Soda'!F240),ISNUMBER('M5 - Sparkling Water &amp; Soda'!K240)),'M5 - Sparkling Water &amp; Soda'!F240-'M5 - Sparkling Water &amp; Soda'!K240,"")</f>
        <v/>
      </c>
      <c r="I1446" s="15" t="inlineStr">
        <is>
          <t>S&amp;S availability/depth vary by listing and time - confirm live.</t>
        </is>
      </c>
    </row>
    <row r="1447" ht="26" customHeight="1">
      <c r="A1447" s="15" t="inlineStr">
        <is>
          <t>San Pellegrino</t>
        </is>
      </c>
      <c r="B1447" s="15" t="inlineStr">
        <is>
          <t>Sanpellegrino Aranciata (Italian Sparkling Drink) | Limonata | single 330mL</t>
        </is>
      </c>
      <c r="C1447" s="15" t="inlineStr">
        <is>
          <t>5) Sparkling water &amp; soda</t>
        </is>
      </c>
      <c r="D1447" s="32">
        <f>'M5 - Sparkling Water &amp; Soda'!I241</f>
        <v/>
      </c>
      <c r="E1447" s="33">
        <f>'M5 - Sparkling Water &amp; Soda'!J241</f>
        <v/>
      </c>
      <c r="F1447" s="31">
        <f>'M5 - Sparkling Water &amp; Soda'!K241</f>
        <v/>
      </c>
      <c r="G1447" s="30">
        <f>'M5 - Sparkling Water &amp; Soda'!F241</f>
        <v/>
      </c>
      <c r="H1447" s="31">
        <f>IF(AND(ISNUMBER('M5 - Sparkling Water &amp; Soda'!F241),ISNUMBER('M5 - Sparkling Water &amp; Soda'!K241)),'M5 - Sparkling Water &amp; Soda'!F241-'M5 - Sparkling Water &amp; Soda'!K241,"")</f>
        <v/>
      </c>
      <c r="I1447" s="15" t="inlineStr">
        <is>
          <t>S&amp;S availability/depth vary by listing and time - confirm live.</t>
        </is>
      </c>
    </row>
    <row r="1448" ht="26" customHeight="1">
      <c r="A1448" s="15" t="inlineStr">
        <is>
          <t>San Pellegrino</t>
        </is>
      </c>
      <c r="B1448" s="15" t="inlineStr">
        <is>
          <t>Sanpellegrino Aranciata (Italian Sparkling Drink) | Limonata | 8-pack 330mL</t>
        </is>
      </c>
      <c r="C1448" s="15" t="inlineStr">
        <is>
          <t>5) Sparkling water &amp; soda</t>
        </is>
      </c>
      <c r="D1448" s="32">
        <f>'M5 - Sparkling Water &amp; Soda'!I242</f>
        <v/>
      </c>
      <c r="E1448" s="33">
        <f>'M5 - Sparkling Water &amp; Soda'!J242</f>
        <v/>
      </c>
      <c r="F1448" s="31">
        <f>'M5 - Sparkling Water &amp; Soda'!K242</f>
        <v/>
      </c>
      <c r="G1448" s="30">
        <f>'M5 - Sparkling Water &amp; Soda'!F242</f>
        <v/>
      </c>
      <c r="H1448" s="31">
        <f>IF(AND(ISNUMBER('M5 - Sparkling Water &amp; Soda'!F242),ISNUMBER('M5 - Sparkling Water &amp; Soda'!K242)),'M5 - Sparkling Water &amp; Soda'!F242-'M5 - Sparkling Water &amp; Soda'!K242,"")</f>
        <v/>
      </c>
      <c r="I1448" s="15" t="inlineStr">
        <is>
          <t>S&amp;S availability/depth vary by listing and time - confirm live.</t>
        </is>
      </c>
    </row>
    <row r="1449" ht="26" customHeight="1">
      <c r="A1449" s="15" t="inlineStr">
        <is>
          <t>San Pellegrino</t>
        </is>
      </c>
      <c r="B1449" s="15" t="inlineStr">
        <is>
          <t>Sanpellegrino Aranciata (Italian Sparkling Drink) | Limonata | 12-pack 330mL</t>
        </is>
      </c>
      <c r="C1449" s="15" t="inlineStr">
        <is>
          <t>5) Sparkling water &amp; soda</t>
        </is>
      </c>
      <c r="D1449" s="32">
        <f>'M5 - Sparkling Water &amp; Soda'!I243</f>
        <v/>
      </c>
      <c r="E1449" s="33">
        <f>'M5 - Sparkling Water &amp; Soda'!J243</f>
        <v/>
      </c>
      <c r="F1449" s="31">
        <f>'M5 - Sparkling Water &amp; Soda'!K243</f>
        <v/>
      </c>
      <c r="G1449" s="30">
        <f>'M5 - Sparkling Water &amp; Soda'!F243</f>
        <v/>
      </c>
      <c r="H1449" s="31">
        <f>IF(AND(ISNUMBER('M5 - Sparkling Water &amp; Soda'!F243),ISNUMBER('M5 - Sparkling Water &amp; Soda'!K243)),'M5 - Sparkling Water &amp; Soda'!F243-'M5 - Sparkling Water &amp; Soda'!K243,"")</f>
        <v/>
      </c>
      <c r="I1449" s="15" t="inlineStr">
        <is>
          <t>S&amp;S availability/depth vary by listing and time - confirm live.</t>
        </is>
      </c>
    </row>
    <row r="1450" ht="26" customHeight="1">
      <c r="A1450" s="15" t="inlineStr">
        <is>
          <t>San Pellegrino</t>
        </is>
      </c>
      <c r="B1450" s="15" t="inlineStr">
        <is>
          <t>Sanpellegrino Aranciata (Italian Sparkling Drink) | Limonata | 15-pack 330mL</t>
        </is>
      </c>
      <c r="C1450" s="15" t="inlineStr">
        <is>
          <t>5) Sparkling water &amp; soda</t>
        </is>
      </c>
      <c r="D1450" s="32">
        <f>'M5 - Sparkling Water &amp; Soda'!I244</f>
        <v/>
      </c>
      <c r="E1450" s="33">
        <f>'M5 - Sparkling Water &amp; Soda'!J244</f>
        <v/>
      </c>
      <c r="F1450" s="31">
        <f>'M5 - Sparkling Water &amp; Soda'!K244</f>
        <v/>
      </c>
      <c r="G1450" s="30">
        <f>'M5 - Sparkling Water &amp; Soda'!F244</f>
        <v/>
      </c>
      <c r="H1450" s="31">
        <f>IF(AND(ISNUMBER('M5 - Sparkling Water &amp; Soda'!F244),ISNUMBER('M5 - Sparkling Water &amp; Soda'!K244)),'M5 - Sparkling Water &amp; Soda'!F244-'M5 - Sparkling Water &amp; Soda'!K244,"")</f>
        <v/>
      </c>
      <c r="I1450" s="15" t="inlineStr">
        <is>
          <t>S&amp;S availability/depth vary by listing and time - confirm live.</t>
        </is>
      </c>
    </row>
    <row r="1451" ht="26" customHeight="1">
      <c r="A1451" s="15" t="inlineStr">
        <is>
          <t>San Pellegrino</t>
        </is>
      </c>
      <c r="B1451" s="15" t="inlineStr">
        <is>
          <t>Sanpellegrino Aranciata (Italian Sparkling Drink) | Limonata | 18-pack 330mL</t>
        </is>
      </c>
      <c r="C1451" s="15" t="inlineStr">
        <is>
          <t>5) Sparkling water &amp; soda</t>
        </is>
      </c>
      <c r="D1451" s="32">
        <f>'M5 - Sparkling Water &amp; Soda'!I245</f>
        <v/>
      </c>
      <c r="E1451" s="33">
        <f>'M5 - Sparkling Water &amp; Soda'!J245</f>
        <v/>
      </c>
      <c r="F1451" s="31">
        <f>'M5 - Sparkling Water &amp; Soda'!K245</f>
        <v/>
      </c>
      <c r="G1451" s="30">
        <f>'M5 - Sparkling Water &amp; Soda'!F245</f>
        <v/>
      </c>
      <c r="H1451" s="31">
        <f>IF(AND(ISNUMBER('M5 - Sparkling Water &amp; Soda'!F245),ISNUMBER('M5 - Sparkling Water &amp; Soda'!K245)),'M5 - Sparkling Water &amp; Soda'!F245-'M5 - Sparkling Water &amp; Soda'!K245,"")</f>
        <v/>
      </c>
      <c r="I1451" s="15" t="inlineStr">
        <is>
          <t>S&amp;S availability/depth vary by listing and time - confirm live.</t>
        </is>
      </c>
    </row>
    <row r="1452" ht="26" customHeight="1">
      <c r="A1452" s="15" t="inlineStr">
        <is>
          <t>San Pellegrino</t>
        </is>
      </c>
      <c r="B1452" s="15" t="inlineStr">
        <is>
          <t>Sanpellegrino Aranciata (Italian Sparkling Drink) | Limonata | 24-pack 330mL</t>
        </is>
      </c>
      <c r="C1452" s="15" t="inlineStr">
        <is>
          <t>5) Sparkling water &amp; soda</t>
        </is>
      </c>
      <c r="D1452" s="32">
        <f>'M5 - Sparkling Water &amp; Soda'!I246</f>
        <v/>
      </c>
      <c r="E1452" s="33">
        <f>'M5 - Sparkling Water &amp; Soda'!J246</f>
        <v/>
      </c>
      <c r="F1452" s="31">
        <f>'M5 - Sparkling Water &amp; Soda'!K246</f>
        <v/>
      </c>
      <c r="G1452" s="30">
        <f>'M5 - Sparkling Water &amp; Soda'!F246</f>
        <v/>
      </c>
      <c r="H1452" s="31">
        <f>IF(AND(ISNUMBER('M5 - Sparkling Water &amp; Soda'!F246),ISNUMBER('M5 - Sparkling Water &amp; Soda'!K246)),'M5 - Sparkling Water &amp; Soda'!F246-'M5 - Sparkling Water &amp; Soda'!K246,"")</f>
        <v/>
      </c>
      <c r="I1452" s="15" t="inlineStr">
        <is>
          <t>S&amp;S availability/depth vary by listing and time - confirm live.</t>
        </is>
      </c>
    </row>
    <row r="1453" ht="26" customHeight="1">
      <c r="A1453" s="15" t="inlineStr">
        <is>
          <t>San Pellegrino</t>
        </is>
      </c>
      <c r="B1453" s="15" t="inlineStr">
        <is>
          <t>Sanpellegrino Aranciata (Italian Sparkling Drink) | Pompelmo | single 330mL</t>
        </is>
      </c>
      <c r="C1453" s="15" t="inlineStr">
        <is>
          <t>5) Sparkling water &amp; soda</t>
        </is>
      </c>
      <c r="D1453" s="32">
        <f>'M5 - Sparkling Water &amp; Soda'!I247</f>
        <v/>
      </c>
      <c r="E1453" s="33">
        <f>'M5 - Sparkling Water &amp; Soda'!J247</f>
        <v/>
      </c>
      <c r="F1453" s="31">
        <f>'M5 - Sparkling Water &amp; Soda'!K247</f>
        <v/>
      </c>
      <c r="G1453" s="30">
        <f>'M5 - Sparkling Water &amp; Soda'!F247</f>
        <v/>
      </c>
      <c r="H1453" s="31">
        <f>IF(AND(ISNUMBER('M5 - Sparkling Water &amp; Soda'!F247),ISNUMBER('M5 - Sparkling Water &amp; Soda'!K247)),'M5 - Sparkling Water &amp; Soda'!F247-'M5 - Sparkling Water &amp; Soda'!K247,"")</f>
        <v/>
      </c>
      <c r="I1453" s="15" t="inlineStr">
        <is>
          <t>S&amp;S availability/depth vary by listing and time - confirm live.</t>
        </is>
      </c>
    </row>
    <row r="1454" ht="26" customHeight="1">
      <c r="A1454" s="15" t="inlineStr">
        <is>
          <t>San Pellegrino</t>
        </is>
      </c>
      <c r="B1454" s="15" t="inlineStr">
        <is>
          <t>Sanpellegrino Aranciata (Italian Sparkling Drink) | Pompelmo | 8-pack 330mL</t>
        </is>
      </c>
      <c r="C1454" s="15" t="inlineStr">
        <is>
          <t>5) Sparkling water &amp; soda</t>
        </is>
      </c>
      <c r="D1454" s="32">
        <f>'M5 - Sparkling Water &amp; Soda'!I248</f>
        <v/>
      </c>
      <c r="E1454" s="33">
        <f>'M5 - Sparkling Water &amp; Soda'!J248</f>
        <v/>
      </c>
      <c r="F1454" s="31">
        <f>'M5 - Sparkling Water &amp; Soda'!K248</f>
        <v/>
      </c>
      <c r="G1454" s="30">
        <f>'M5 - Sparkling Water &amp; Soda'!F248</f>
        <v/>
      </c>
      <c r="H1454" s="31">
        <f>IF(AND(ISNUMBER('M5 - Sparkling Water &amp; Soda'!F248),ISNUMBER('M5 - Sparkling Water &amp; Soda'!K248)),'M5 - Sparkling Water &amp; Soda'!F248-'M5 - Sparkling Water &amp; Soda'!K248,"")</f>
        <v/>
      </c>
      <c r="I1454" s="15" t="inlineStr">
        <is>
          <t>S&amp;S availability/depth vary by listing and time - confirm live.</t>
        </is>
      </c>
    </row>
    <row r="1455" ht="26" customHeight="1">
      <c r="A1455" s="15" t="inlineStr">
        <is>
          <t>San Pellegrino</t>
        </is>
      </c>
      <c r="B1455" s="15" t="inlineStr">
        <is>
          <t>Sanpellegrino Aranciata (Italian Sparkling Drink) | Pompelmo | 12-pack 330mL</t>
        </is>
      </c>
      <c r="C1455" s="15" t="inlineStr">
        <is>
          <t>5) Sparkling water &amp; soda</t>
        </is>
      </c>
      <c r="D1455" s="32">
        <f>'M5 - Sparkling Water &amp; Soda'!I249</f>
        <v/>
      </c>
      <c r="E1455" s="33">
        <f>'M5 - Sparkling Water &amp; Soda'!J249</f>
        <v/>
      </c>
      <c r="F1455" s="31">
        <f>'M5 - Sparkling Water &amp; Soda'!K249</f>
        <v/>
      </c>
      <c r="G1455" s="30">
        <f>'M5 - Sparkling Water &amp; Soda'!F249</f>
        <v/>
      </c>
      <c r="H1455" s="31">
        <f>IF(AND(ISNUMBER('M5 - Sparkling Water &amp; Soda'!F249),ISNUMBER('M5 - Sparkling Water &amp; Soda'!K249)),'M5 - Sparkling Water &amp; Soda'!F249-'M5 - Sparkling Water &amp; Soda'!K249,"")</f>
        <v/>
      </c>
      <c r="I1455" s="15" t="inlineStr">
        <is>
          <t>S&amp;S availability/depth vary by listing and time - confirm live.</t>
        </is>
      </c>
    </row>
    <row r="1456" ht="26" customHeight="1">
      <c r="A1456" s="15" t="inlineStr">
        <is>
          <t>San Pellegrino</t>
        </is>
      </c>
      <c r="B1456" s="15" t="inlineStr">
        <is>
          <t>Sanpellegrino Aranciata (Italian Sparkling Drink) | Pompelmo | 15-pack 330mL</t>
        </is>
      </c>
      <c r="C1456" s="15" t="inlineStr">
        <is>
          <t>5) Sparkling water &amp; soda</t>
        </is>
      </c>
      <c r="D1456" s="32">
        <f>'M5 - Sparkling Water &amp; Soda'!I250</f>
        <v/>
      </c>
      <c r="E1456" s="33">
        <f>'M5 - Sparkling Water &amp; Soda'!J250</f>
        <v/>
      </c>
      <c r="F1456" s="31">
        <f>'M5 - Sparkling Water &amp; Soda'!K250</f>
        <v/>
      </c>
      <c r="G1456" s="30">
        <f>'M5 - Sparkling Water &amp; Soda'!F250</f>
        <v/>
      </c>
      <c r="H1456" s="31">
        <f>IF(AND(ISNUMBER('M5 - Sparkling Water &amp; Soda'!F250),ISNUMBER('M5 - Sparkling Water &amp; Soda'!K250)),'M5 - Sparkling Water &amp; Soda'!F250-'M5 - Sparkling Water &amp; Soda'!K250,"")</f>
        <v/>
      </c>
      <c r="I1456" s="15" t="inlineStr">
        <is>
          <t>S&amp;S availability/depth vary by listing and time - confirm live.</t>
        </is>
      </c>
    </row>
    <row r="1457" ht="26" customHeight="1">
      <c r="A1457" s="15" t="inlineStr">
        <is>
          <t>San Pellegrino</t>
        </is>
      </c>
      <c r="B1457" s="15" t="inlineStr">
        <is>
          <t>Sanpellegrino Aranciata (Italian Sparkling Drink) | Pompelmo | 18-pack 330mL</t>
        </is>
      </c>
      <c r="C1457" s="15" t="inlineStr">
        <is>
          <t>5) Sparkling water &amp; soda</t>
        </is>
      </c>
      <c r="D1457" s="32">
        <f>'M5 - Sparkling Water &amp; Soda'!I251</f>
        <v/>
      </c>
      <c r="E1457" s="33">
        <f>'M5 - Sparkling Water &amp; Soda'!J251</f>
        <v/>
      </c>
      <c r="F1457" s="31">
        <f>'M5 - Sparkling Water &amp; Soda'!K251</f>
        <v/>
      </c>
      <c r="G1457" s="30">
        <f>'M5 - Sparkling Water &amp; Soda'!F251</f>
        <v/>
      </c>
      <c r="H1457" s="31">
        <f>IF(AND(ISNUMBER('M5 - Sparkling Water &amp; Soda'!F251),ISNUMBER('M5 - Sparkling Water &amp; Soda'!K251)),'M5 - Sparkling Water &amp; Soda'!F251-'M5 - Sparkling Water &amp; Soda'!K251,"")</f>
        <v/>
      </c>
      <c r="I1457" s="15" t="inlineStr">
        <is>
          <t>S&amp;S availability/depth vary by listing and time - confirm live.</t>
        </is>
      </c>
    </row>
    <row r="1458" ht="26" customHeight="1">
      <c r="A1458" s="15" t="inlineStr">
        <is>
          <t>San Pellegrino</t>
        </is>
      </c>
      <c r="B1458" s="15" t="inlineStr">
        <is>
          <t>Sanpellegrino Aranciata (Italian Sparkling Drink) | Pompelmo | 24-pack 330mL</t>
        </is>
      </c>
      <c r="C1458" s="15" t="inlineStr">
        <is>
          <t>5) Sparkling water &amp; soda</t>
        </is>
      </c>
      <c r="D1458" s="32">
        <f>'M5 - Sparkling Water &amp; Soda'!I252</f>
        <v/>
      </c>
      <c r="E1458" s="33">
        <f>'M5 - Sparkling Water &amp; Soda'!J252</f>
        <v/>
      </c>
      <c r="F1458" s="31">
        <f>'M5 - Sparkling Water &amp; Soda'!K252</f>
        <v/>
      </c>
      <c r="G1458" s="30">
        <f>'M5 - Sparkling Water &amp; Soda'!F252</f>
        <v/>
      </c>
      <c r="H1458" s="31">
        <f>IF(AND(ISNUMBER('M5 - Sparkling Water &amp; Soda'!F252),ISNUMBER('M5 - Sparkling Water &amp; Soda'!K252)),'M5 - Sparkling Water &amp; Soda'!F252-'M5 - Sparkling Water &amp; Soda'!K252,"")</f>
        <v/>
      </c>
      <c r="I1458" s="15" t="inlineStr">
        <is>
          <t>S&amp;S availability/depth vary by listing and time - confirm live.</t>
        </is>
      </c>
    </row>
    <row r="1459" ht="26" customHeight="1">
      <c r="A1459" s="15" t="inlineStr">
        <is>
          <t>San Pellegrino</t>
        </is>
      </c>
      <c r="B1459" s="15" t="inlineStr">
        <is>
          <t>Sanpellegrino Aranciata (Italian Sparkling Drink) | Melograno e Arancia | single 330mL</t>
        </is>
      </c>
      <c r="C1459" s="15" t="inlineStr">
        <is>
          <t>5) Sparkling water &amp; soda</t>
        </is>
      </c>
      <c r="D1459" s="32">
        <f>'M5 - Sparkling Water &amp; Soda'!I253</f>
        <v/>
      </c>
      <c r="E1459" s="33">
        <f>'M5 - Sparkling Water &amp; Soda'!J253</f>
        <v/>
      </c>
      <c r="F1459" s="31">
        <f>'M5 - Sparkling Water &amp; Soda'!K253</f>
        <v/>
      </c>
      <c r="G1459" s="30">
        <f>'M5 - Sparkling Water &amp; Soda'!F253</f>
        <v/>
      </c>
      <c r="H1459" s="31">
        <f>IF(AND(ISNUMBER('M5 - Sparkling Water &amp; Soda'!F253),ISNUMBER('M5 - Sparkling Water &amp; Soda'!K253)),'M5 - Sparkling Water &amp; Soda'!F253-'M5 - Sparkling Water &amp; Soda'!K253,"")</f>
        <v/>
      </c>
      <c r="I1459" s="15" t="inlineStr">
        <is>
          <t>S&amp;S availability/depth vary by listing and time - confirm live.</t>
        </is>
      </c>
    </row>
    <row r="1460" ht="26" customHeight="1">
      <c r="A1460" s="15" t="inlineStr">
        <is>
          <t>San Pellegrino</t>
        </is>
      </c>
      <c r="B1460" s="15" t="inlineStr">
        <is>
          <t>Sanpellegrino Aranciata (Italian Sparkling Drink) | Melograno e Arancia | 8-pack 330mL</t>
        </is>
      </c>
      <c r="C1460" s="15" t="inlineStr">
        <is>
          <t>5) Sparkling water &amp; soda</t>
        </is>
      </c>
      <c r="D1460" s="32">
        <f>'M5 - Sparkling Water &amp; Soda'!I254</f>
        <v/>
      </c>
      <c r="E1460" s="33">
        <f>'M5 - Sparkling Water &amp; Soda'!J254</f>
        <v/>
      </c>
      <c r="F1460" s="31">
        <f>'M5 - Sparkling Water &amp; Soda'!K254</f>
        <v/>
      </c>
      <c r="G1460" s="30">
        <f>'M5 - Sparkling Water &amp; Soda'!F254</f>
        <v/>
      </c>
      <c r="H1460" s="31">
        <f>IF(AND(ISNUMBER('M5 - Sparkling Water &amp; Soda'!F254),ISNUMBER('M5 - Sparkling Water &amp; Soda'!K254)),'M5 - Sparkling Water &amp; Soda'!F254-'M5 - Sparkling Water &amp; Soda'!K254,"")</f>
        <v/>
      </c>
      <c r="I1460" s="15" t="inlineStr">
        <is>
          <t>S&amp;S availability/depth vary by listing and time - confirm live.</t>
        </is>
      </c>
    </row>
    <row r="1461" ht="26" customHeight="1">
      <c r="A1461" s="15" t="inlineStr">
        <is>
          <t>San Pellegrino</t>
        </is>
      </c>
      <c r="B1461" s="15" t="inlineStr">
        <is>
          <t>Sanpellegrino Aranciata (Italian Sparkling Drink) | Melograno e Arancia | 12-pack 330mL</t>
        </is>
      </c>
      <c r="C1461" s="15" t="inlineStr">
        <is>
          <t>5) Sparkling water &amp; soda</t>
        </is>
      </c>
      <c r="D1461" s="32">
        <f>'M5 - Sparkling Water &amp; Soda'!I255</f>
        <v/>
      </c>
      <c r="E1461" s="33">
        <f>'M5 - Sparkling Water &amp; Soda'!J255</f>
        <v/>
      </c>
      <c r="F1461" s="31">
        <f>'M5 - Sparkling Water &amp; Soda'!K255</f>
        <v/>
      </c>
      <c r="G1461" s="30">
        <f>'M5 - Sparkling Water &amp; Soda'!F255</f>
        <v/>
      </c>
      <c r="H1461" s="31">
        <f>IF(AND(ISNUMBER('M5 - Sparkling Water &amp; Soda'!F255),ISNUMBER('M5 - Sparkling Water &amp; Soda'!K255)),'M5 - Sparkling Water &amp; Soda'!F255-'M5 - Sparkling Water &amp; Soda'!K255,"")</f>
        <v/>
      </c>
      <c r="I1461" s="15" t="inlineStr">
        <is>
          <t>S&amp;S availability/depth vary by listing and time - confirm live.</t>
        </is>
      </c>
    </row>
    <row r="1462" ht="26" customHeight="1">
      <c r="A1462" s="15" t="inlineStr">
        <is>
          <t>San Pellegrino</t>
        </is>
      </c>
      <c r="B1462" s="15" t="inlineStr">
        <is>
          <t>Sanpellegrino Aranciata (Italian Sparkling Drink) | Melograno e Arancia | 15-pack 330mL</t>
        </is>
      </c>
      <c r="C1462" s="15" t="inlineStr">
        <is>
          <t>5) Sparkling water &amp; soda</t>
        </is>
      </c>
      <c r="D1462" s="32">
        <f>'M5 - Sparkling Water &amp; Soda'!I256</f>
        <v/>
      </c>
      <c r="E1462" s="33">
        <f>'M5 - Sparkling Water &amp; Soda'!J256</f>
        <v/>
      </c>
      <c r="F1462" s="31">
        <f>'M5 - Sparkling Water &amp; Soda'!K256</f>
        <v/>
      </c>
      <c r="G1462" s="30">
        <f>'M5 - Sparkling Water &amp; Soda'!F256</f>
        <v/>
      </c>
      <c r="H1462" s="31">
        <f>IF(AND(ISNUMBER('M5 - Sparkling Water &amp; Soda'!F256),ISNUMBER('M5 - Sparkling Water &amp; Soda'!K256)),'M5 - Sparkling Water &amp; Soda'!F256-'M5 - Sparkling Water &amp; Soda'!K256,"")</f>
        <v/>
      </c>
      <c r="I1462" s="15" t="inlineStr">
        <is>
          <t>S&amp;S availability/depth vary by listing and time - confirm live.</t>
        </is>
      </c>
    </row>
    <row r="1463" ht="26" customHeight="1">
      <c r="A1463" s="15" t="inlineStr">
        <is>
          <t>San Pellegrino</t>
        </is>
      </c>
      <c r="B1463" s="15" t="inlineStr">
        <is>
          <t>Sanpellegrino Aranciata (Italian Sparkling Drink) | Melograno e Arancia | 18-pack 330mL</t>
        </is>
      </c>
      <c r="C1463" s="15" t="inlineStr">
        <is>
          <t>5) Sparkling water &amp; soda</t>
        </is>
      </c>
      <c r="D1463" s="32">
        <f>'M5 - Sparkling Water &amp; Soda'!I257</f>
        <v/>
      </c>
      <c r="E1463" s="33">
        <f>'M5 - Sparkling Water &amp; Soda'!J257</f>
        <v/>
      </c>
      <c r="F1463" s="31">
        <f>'M5 - Sparkling Water &amp; Soda'!K257</f>
        <v/>
      </c>
      <c r="G1463" s="30">
        <f>'M5 - Sparkling Water &amp; Soda'!F257</f>
        <v/>
      </c>
      <c r="H1463" s="31">
        <f>IF(AND(ISNUMBER('M5 - Sparkling Water &amp; Soda'!F257),ISNUMBER('M5 - Sparkling Water &amp; Soda'!K257)),'M5 - Sparkling Water &amp; Soda'!F257-'M5 - Sparkling Water &amp; Soda'!K257,"")</f>
        <v/>
      </c>
      <c r="I1463" s="15" t="inlineStr">
        <is>
          <t>S&amp;S availability/depth vary by listing and time - confirm live.</t>
        </is>
      </c>
    </row>
    <row r="1464" ht="26" customHeight="1">
      <c r="A1464" s="15" t="inlineStr">
        <is>
          <t>San Pellegrino</t>
        </is>
      </c>
      <c r="B1464" s="15" t="inlineStr">
        <is>
          <t>Sanpellegrino Aranciata (Italian Sparkling Drink) | Melograno e Arancia | 24-pack 330mL</t>
        </is>
      </c>
      <c r="C1464" s="15" t="inlineStr">
        <is>
          <t>5) Sparkling water &amp; soda</t>
        </is>
      </c>
      <c r="D1464" s="32">
        <f>'M5 - Sparkling Water &amp; Soda'!I258</f>
        <v/>
      </c>
      <c r="E1464" s="33">
        <f>'M5 - Sparkling Water &amp; Soda'!J258</f>
        <v/>
      </c>
      <c r="F1464" s="31">
        <f>'M5 - Sparkling Water &amp; Soda'!K258</f>
        <v/>
      </c>
      <c r="G1464" s="30">
        <f>'M5 - Sparkling Water &amp; Soda'!F258</f>
        <v/>
      </c>
      <c r="H1464" s="31">
        <f>IF(AND(ISNUMBER('M5 - Sparkling Water &amp; Soda'!F258),ISNUMBER('M5 - Sparkling Water &amp; Soda'!K258)),'M5 - Sparkling Water &amp; Soda'!F258-'M5 - Sparkling Water &amp; Soda'!K258,"")</f>
        <v/>
      </c>
      <c r="I1464" s="15" t="inlineStr">
        <is>
          <t>S&amp;S availability/depth vary by listing and time - confirm live.</t>
        </is>
      </c>
    </row>
    <row r="1465" ht="26" customHeight="1">
      <c r="A1465" s="15" t="inlineStr">
        <is>
          <t>Liquid Death</t>
        </is>
      </c>
      <c r="B1465" s="15" t="inlineStr">
        <is>
          <t>Liquid Death Sparkling Water | Severed Lime | single 500mL</t>
        </is>
      </c>
      <c r="C1465" s="15" t="inlineStr">
        <is>
          <t>5) Sparkling water &amp; soda</t>
        </is>
      </c>
      <c r="D1465" s="32">
        <f>'M5 - Sparkling Water &amp; Soda'!I259</f>
        <v/>
      </c>
      <c r="E1465" s="33">
        <f>'M5 - Sparkling Water &amp; Soda'!J259</f>
        <v/>
      </c>
      <c r="F1465" s="31">
        <f>'M5 - Sparkling Water &amp; Soda'!K259</f>
        <v/>
      </c>
      <c r="G1465" s="30">
        <f>'M5 - Sparkling Water &amp; Soda'!F259</f>
        <v/>
      </c>
      <c r="H1465" s="31">
        <f>IF(AND(ISNUMBER('M5 - Sparkling Water &amp; Soda'!F259),ISNUMBER('M5 - Sparkling Water &amp; Soda'!K259)),'M5 - Sparkling Water &amp; Soda'!F259-'M5 - Sparkling Water &amp; Soda'!K259,"")</f>
        <v/>
      </c>
      <c r="I1465" s="15" t="inlineStr">
        <is>
          <t>S&amp;S availability/depth vary by listing and time - confirm live.</t>
        </is>
      </c>
    </row>
    <row r="1466" ht="26" customHeight="1">
      <c r="A1466" s="15" t="inlineStr">
        <is>
          <t>Liquid Death</t>
        </is>
      </c>
      <c r="B1466" s="15" t="inlineStr">
        <is>
          <t>Liquid Death Sparkling Water | Severed Lime | 8-pack 500mL</t>
        </is>
      </c>
      <c r="C1466" s="15" t="inlineStr">
        <is>
          <t>5) Sparkling water &amp; soda</t>
        </is>
      </c>
      <c r="D1466" s="32">
        <f>'M5 - Sparkling Water &amp; Soda'!I260</f>
        <v/>
      </c>
      <c r="E1466" s="33">
        <f>'M5 - Sparkling Water &amp; Soda'!J260</f>
        <v/>
      </c>
      <c r="F1466" s="31">
        <f>'M5 - Sparkling Water &amp; Soda'!K260</f>
        <v/>
      </c>
      <c r="G1466" s="30">
        <f>'M5 - Sparkling Water &amp; Soda'!F260</f>
        <v/>
      </c>
      <c r="H1466" s="31">
        <f>IF(AND(ISNUMBER('M5 - Sparkling Water &amp; Soda'!F260),ISNUMBER('M5 - Sparkling Water &amp; Soda'!K260)),'M5 - Sparkling Water &amp; Soda'!F260-'M5 - Sparkling Water &amp; Soda'!K260,"")</f>
        <v/>
      </c>
      <c r="I1466" s="15" t="inlineStr">
        <is>
          <t>S&amp;S availability/depth vary by listing and time - confirm live.</t>
        </is>
      </c>
    </row>
    <row r="1467" ht="26" customHeight="1">
      <c r="A1467" s="15" t="inlineStr">
        <is>
          <t>Liquid Death</t>
        </is>
      </c>
      <c r="B1467" s="15" t="inlineStr">
        <is>
          <t>Liquid Death Sparkling Water | Severed Lime | 12-pack 500mL</t>
        </is>
      </c>
      <c r="C1467" s="15" t="inlineStr">
        <is>
          <t>5) Sparkling water &amp; soda</t>
        </is>
      </c>
      <c r="D1467" s="32">
        <f>'M5 - Sparkling Water &amp; Soda'!I261</f>
        <v/>
      </c>
      <c r="E1467" s="33">
        <f>'M5 - Sparkling Water &amp; Soda'!J261</f>
        <v/>
      </c>
      <c r="F1467" s="31">
        <f>'M5 - Sparkling Water &amp; Soda'!K261</f>
        <v/>
      </c>
      <c r="G1467" s="30">
        <f>'M5 - Sparkling Water &amp; Soda'!F261</f>
        <v/>
      </c>
      <c r="H1467" s="31">
        <f>IF(AND(ISNUMBER('M5 - Sparkling Water &amp; Soda'!F261),ISNUMBER('M5 - Sparkling Water &amp; Soda'!K261)),'M5 - Sparkling Water &amp; Soda'!F261-'M5 - Sparkling Water &amp; Soda'!K261,"")</f>
        <v/>
      </c>
      <c r="I1467" s="15" t="inlineStr">
        <is>
          <t>S&amp;S availability/depth vary by listing and time - confirm live.</t>
        </is>
      </c>
    </row>
    <row r="1468" ht="26" customHeight="1">
      <c r="A1468" s="15" t="inlineStr">
        <is>
          <t>Liquid Death</t>
        </is>
      </c>
      <c r="B1468" s="15" t="inlineStr">
        <is>
          <t>Liquid Death Sparkling Water | Severed Lime | 18-pack 500mL</t>
        </is>
      </c>
      <c r="C1468" s="15" t="inlineStr">
        <is>
          <t>5) Sparkling water &amp; soda</t>
        </is>
      </c>
      <c r="D1468" s="32">
        <f>'M5 - Sparkling Water &amp; Soda'!I262</f>
        <v/>
      </c>
      <c r="E1468" s="33">
        <f>'M5 - Sparkling Water &amp; Soda'!J262</f>
        <v/>
      </c>
      <c r="F1468" s="31">
        <f>'M5 - Sparkling Water &amp; Soda'!K262</f>
        <v/>
      </c>
      <c r="G1468" s="30">
        <f>'M5 - Sparkling Water &amp; Soda'!F262</f>
        <v/>
      </c>
      <c r="H1468" s="31">
        <f>IF(AND(ISNUMBER('M5 - Sparkling Water &amp; Soda'!F262),ISNUMBER('M5 - Sparkling Water &amp; Soda'!K262)),'M5 - Sparkling Water &amp; Soda'!F262-'M5 - Sparkling Water &amp; Soda'!K262,"")</f>
        <v/>
      </c>
      <c r="I1468" s="15" t="inlineStr">
        <is>
          <t>S&amp;S availability/depth vary by listing and time - confirm live.</t>
        </is>
      </c>
    </row>
    <row r="1469" ht="26" customHeight="1">
      <c r="A1469" s="15" t="inlineStr">
        <is>
          <t>Liquid Death</t>
        </is>
      </c>
      <c r="B1469" s="15" t="inlineStr">
        <is>
          <t>Liquid Death Sparkling Water | Severed Lime | 24-pack 500mL</t>
        </is>
      </c>
      <c r="C1469" s="15" t="inlineStr">
        <is>
          <t>5) Sparkling water &amp; soda</t>
        </is>
      </c>
      <c r="D1469" s="32">
        <f>'M5 - Sparkling Water &amp; Soda'!I263</f>
        <v/>
      </c>
      <c r="E1469" s="33">
        <f>'M5 - Sparkling Water &amp; Soda'!J263</f>
        <v/>
      </c>
      <c r="F1469" s="31">
        <f>'M5 - Sparkling Water &amp; Soda'!K263</f>
        <v/>
      </c>
      <c r="G1469" s="30">
        <f>'M5 - Sparkling Water &amp; Soda'!F263</f>
        <v/>
      </c>
      <c r="H1469" s="31">
        <f>IF(AND(ISNUMBER('M5 - Sparkling Water &amp; Soda'!F263),ISNUMBER('M5 - Sparkling Water &amp; Soda'!K263)),'M5 - Sparkling Water &amp; Soda'!F263-'M5 - Sparkling Water &amp; Soda'!K263,"")</f>
        <v/>
      </c>
      <c r="I1469" s="15" t="inlineStr">
        <is>
          <t>S&amp;S availability/depth vary by listing and time - confirm live.</t>
        </is>
      </c>
    </row>
    <row r="1470" ht="26" customHeight="1">
      <c r="A1470" s="15" t="inlineStr">
        <is>
          <t>Liquid Death</t>
        </is>
      </c>
      <c r="B1470" s="15" t="inlineStr">
        <is>
          <t>Liquid Death Sparkling Water | Mango Chainsaw | single 500mL</t>
        </is>
      </c>
      <c r="C1470" s="15" t="inlineStr">
        <is>
          <t>5) Sparkling water &amp; soda</t>
        </is>
      </c>
      <c r="D1470" s="32">
        <f>'M5 - Sparkling Water &amp; Soda'!I264</f>
        <v/>
      </c>
      <c r="E1470" s="33">
        <f>'M5 - Sparkling Water &amp; Soda'!J264</f>
        <v/>
      </c>
      <c r="F1470" s="31">
        <f>'M5 - Sparkling Water &amp; Soda'!K264</f>
        <v/>
      </c>
      <c r="G1470" s="30">
        <f>'M5 - Sparkling Water &amp; Soda'!F264</f>
        <v/>
      </c>
      <c r="H1470" s="31">
        <f>IF(AND(ISNUMBER('M5 - Sparkling Water &amp; Soda'!F264),ISNUMBER('M5 - Sparkling Water &amp; Soda'!K264)),'M5 - Sparkling Water &amp; Soda'!F264-'M5 - Sparkling Water &amp; Soda'!K264,"")</f>
        <v/>
      </c>
      <c r="I1470" s="15" t="inlineStr">
        <is>
          <t>S&amp;S availability/depth vary by listing and time - confirm live.</t>
        </is>
      </c>
    </row>
    <row r="1471" ht="26" customHeight="1">
      <c r="A1471" s="15" t="inlineStr">
        <is>
          <t>Liquid Death</t>
        </is>
      </c>
      <c r="B1471" s="15" t="inlineStr">
        <is>
          <t>Liquid Death Sparkling Water | Mango Chainsaw | 8-pack 500mL</t>
        </is>
      </c>
      <c r="C1471" s="15" t="inlineStr">
        <is>
          <t>5) Sparkling water &amp; soda</t>
        </is>
      </c>
      <c r="D1471" s="32">
        <f>'M5 - Sparkling Water &amp; Soda'!I265</f>
        <v/>
      </c>
      <c r="E1471" s="33">
        <f>'M5 - Sparkling Water &amp; Soda'!J265</f>
        <v/>
      </c>
      <c r="F1471" s="31">
        <f>'M5 - Sparkling Water &amp; Soda'!K265</f>
        <v/>
      </c>
      <c r="G1471" s="30">
        <f>'M5 - Sparkling Water &amp; Soda'!F265</f>
        <v/>
      </c>
      <c r="H1471" s="31">
        <f>IF(AND(ISNUMBER('M5 - Sparkling Water &amp; Soda'!F265),ISNUMBER('M5 - Sparkling Water &amp; Soda'!K265)),'M5 - Sparkling Water &amp; Soda'!F265-'M5 - Sparkling Water &amp; Soda'!K265,"")</f>
        <v/>
      </c>
      <c r="I1471" s="15" t="inlineStr">
        <is>
          <t>S&amp;S availability/depth vary by listing and time - confirm live.</t>
        </is>
      </c>
    </row>
    <row r="1472" ht="26" customHeight="1">
      <c r="A1472" s="15" t="inlineStr">
        <is>
          <t>Liquid Death</t>
        </is>
      </c>
      <c r="B1472" s="15" t="inlineStr">
        <is>
          <t>Liquid Death Sparkling Water | Mango Chainsaw | 12-pack 500mL</t>
        </is>
      </c>
      <c r="C1472" s="15" t="inlineStr">
        <is>
          <t>5) Sparkling water &amp; soda</t>
        </is>
      </c>
      <c r="D1472" s="32">
        <f>'M5 - Sparkling Water &amp; Soda'!I266</f>
        <v/>
      </c>
      <c r="E1472" s="33">
        <f>'M5 - Sparkling Water &amp; Soda'!J266</f>
        <v/>
      </c>
      <c r="F1472" s="31">
        <f>'M5 - Sparkling Water &amp; Soda'!K266</f>
        <v/>
      </c>
      <c r="G1472" s="30">
        <f>'M5 - Sparkling Water &amp; Soda'!F266</f>
        <v/>
      </c>
      <c r="H1472" s="31">
        <f>IF(AND(ISNUMBER('M5 - Sparkling Water &amp; Soda'!F266),ISNUMBER('M5 - Sparkling Water &amp; Soda'!K266)),'M5 - Sparkling Water &amp; Soda'!F266-'M5 - Sparkling Water &amp; Soda'!K266,"")</f>
        <v/>
      </c>
      <c r="I1472" s="15" t="inlineStr">
        <is>
          <t>S&amp;S availability/depth vary by listing and time - confirm live.</t>
        </is>
      </c>
    </row>
    <row r="1473" ht="26" customHeight="1">
      <c r="A1473" s="15" t="inlineStr">
        <is>
          <t>Liquid Death</t>
        </is>
      </c>
      <c r="B1473" s="15" t="inlineStr">
        <is>
          <t>Liquid Death Sparkling Water | Mango Chainsaw | 18-pack 500mL</t>
        </is>
      </c>
      <c r="C1473" s="15" t="inlineStr">
        <is>
          <t>5) Sparkling water &amp; soda</t>
        </is>
      </c>
      <c r="D1473" s="32">
        <f>'M5 - Sparkling Water &amp; Soda'!I267</f>
        <v/>
      </c>
      <c r="E1473" s="33">
        <f>'M5 - Sparkling Water &amp; Soda'!J267</f>
        <v/>
      </c>
      <c r="F1473" s="31">
        <f>'M5 - Sparkling Water &amp; Soda'!K267</f>
        <v/>
      </c>
      <c r="G1473" s="30">
        <f>'M5 - Sparkling Water &amp; Soda'!F267</f>
        <v/>
      </c>
      <c r="H1473" s="31">
        <f>IF(AND(ISNUMBER('M5 - Sparkling Water &amp; Soda'!F267),ISNUMBER('M5 - Sparkling Water &amp; Soda'!K267)),'M5 - Sparkling Water &amp; Soda'!F267-'M5 - Sparkling Water &amp; Soda'!K267,"")</f>
        <v/>
      </c>
      <c r="I1473" s="15" t="inlineStr">
        <is>
          <t>S&amp;S availability/depth vary by listing and time - confirm live.</t>
        </is>
      </c>
    </row>
    <row r="1474" ht="26" customHeight="1">
      <c r="A1474" s="15" t="inlineStr">
        <is>
          <t>Liquid Death</t>
        </is>
      </c>
      <c r="B1474" s="15" t="inlineStr">
        <is>
          <t>Liquid Death Sparkling Water | Mango Chainsaw | 24-pack 500mL</t>
        </is>
      </c>
      <c r="C1474" s="15" t="inlineStr">
        <is>
          <t>5) Sparkling water &amp; soda</t>
        </is>
      </c>
      <c r="D1474" s="32">
        <f>'M5 - Sparkling Water &amp; Soda'!I268</f>
        <v/>
      </c>
      <c r="E1474" s="33">
        <f>'M5 - Sparkling Water &amp; Soda'!J268</f>
        <v/>
      </c>
      <c r="F1474" s="31">
        <f>'M5 - Sparkling Water &amp; Soda'!K268</f>
        <v/>
      </c>
      <c r="G1474" s="30">
        <f>'M5 - Sparkling Water &amp; Soda'!F268</f>
        <v/>
      </c>
      <c r="H1474" s="31">
        <f>IF(AND(ISNUMBER('M5 - Sparkling Water &amp; Soda'!F268),ISNUMBER('M5 - Sparkling Water &amp; Soda'!K268)),'M5 - Sparkling Water &amp; Soda'!F268-'M5 - Sparkling Water &amp; Soda'!K268,"")</f>
        <v/>
      </c>
      <c r="I1474" s="15" t="inlineStr">
        <is>
          <t>S&amp;S availability/depth vary by listing and time - confirm live.</t>
        </is>
      </c>
    </row>
    <row r="1475" ht="26" customHeight="1">
      <c r="A1475" s="15" t="inlineStr">
        <is>
          <t>Liquid Death</t>
        </is>
      </c>
      <c r="B1475" s="15" t="inlineStr">
        <is>
          <t>Liquid Death Sparkling Water | Berry It Alive | single 500mL</t>
        </is>
      </c>
      <c r="C1475" s="15" t="inlineStr">
        <is>
          <t>5) Sparkling water &amp; soda</t>
        </is>
      </c>
      <c r="D1475" s="32">
        <f>'M5 - Sparkling Water &amp; Soda'!I269</f>
        <v/>
      </c>
      <c r="E1475" s="33">
        <f>'M5 - Sparkling Water &amp; Soda'!J269</f>
        <v/>
      </c>
      <c r="F1475" s="31">
        <f>'M5 - Sparkling Water &amp; Soda'!K269</f>
        <v/>
      </c>
      <c r="G1475" s="30">
        <f>'M5 - Sparkling Water &amp; Soda'!F269</f>
        <v/>
      </c>
      <c r="H1475" s="31">
        <f>IF(AND(ISNUMBER('M5 - Sparkling Water &amp; Soda'!F269),ISNUMBER('M5 - Sparkling Water &amp; Soda'!K269)),'M5 - Sparkling Water &amp; Soda'!F269-'M5 - Sparkling Water &amp; Soda'!K269,"")</f>
        <v/>
      </c>
      <c r="I1475" s="15" t="inlineStr">
        <is>
          <t>S&amp;S availability/depth vary by listing and time - confirm live.</t>
        </is>
      </c>
    </row>
    <row r="1476" ht="26" customHeight="1">
      <c r="A1476" s="15" t="inlineStr">
        <is>
          <t>Liquid Death</t>
        </is>
      </c>
      <c r="B1476" s="15" t="inlineStr">
        <is>
          <t>Liquid Death Sparkling Water | Berry It Alive | 8-pack 500mL</t>
        </is>
      </c>
      <c r="C1476" s="15" t="inlineStr">
        <is>
          <t>5) Sparkling water &amp; soda</t>
        </is>
      </c>
      <c r="D1476" s="32">
        <f>'M5 - Sparkling Water &amp; Soda'!I270</f>
        <v/>
      </c>
      <c r="E1476" s="33">
        <f>'M5 - Sparkling Water &amp; Soda'!J270</f>
        <v/>
      </c>
      <c r="F1476" s="31">
        <f>'M5 - Sparkling Water &amp; Soda'!K270</f>
        <v/>
      </c>
      <c r="G1476" s="30">
        <f>'M5 - Sparkling Water &amp; Soda'!F270</f>
        <v/>
      </c>
      <c r="H1476" s="31">
        <f>IF(AND(ISNUMBER('M5 - Sparkling Water &amp; Soda'!F270),ISNUMBER('M5 - Sparkling Water &amp; Soda'!K270)),'M5 - Sparkling Water &amp; Soda'!F270-'M5 - Sparkling Water &amp; Soda'!K270,"")</f>
        <v/>
      </c>
      <c r="I1476" s="15" t="inlineStr">
        <is>
          <t>S&amp;S availability/depth vary by listing and time - confirm live.</t>
        </is>
      </c>
    </row>
    <row r="1477" ht="26" customHeight="1">
      <c r="A1477" s="15" t="inlineStr">
        <is>
          <t>Liquid Death</t>
        </is>
      </c>
      <c r="B1477" s="15" t="inlineStr">
        <is>
          <t>Liquid Death Sparkling Water | Berry It Alive | 12-pack 500mL</t>
        </is>
      </c>
      <c r="C1477" s="15" t="inlineStr">
        <is>
          <t>5) Sparkling water &amp; soda</t>
        </is>
      </c>
      <c r="D1477" s="32">
        <f>'M5 - Sparkling Water &amp; Soda'!I271</f>
        <v/>
      </c>
      <c r="E1477" s="33">
        <f>'M5 - Sparkling Water &amp; Soda'!J271</f>
        <v/>
      </c>
      <c r="F1477" s="31">
        <f>'M5 - Sparkling Water &amp; Soda'!K271</f>
        <v/>
      </c>
      <c r="G1477" s="30">
        <f>'M5 - Sparkling Water &amp; Soda'!F271</f>
        <v/>
      </c>
      <c r="H1477" s="31">
        <f>IF(AND(ISNUMBER('M5 - Sparkling Water &amp; Soda'!F271),ISNUMBER('M5 - Sparkling Water &amp; Soda'!K271)),'M5 - Sparkling Water &amp; Soda'!F271-'M5 - Sparkling Water &amp; Soda'!K271,"")</f>
        <v/>
      </c>
      <c r="I1477" s="15" t="inlineStr">
        <is>
          <t>S&amp;S availability/depth vary by listing and time - confirm live.</t>
        </is>
      </c>
    </row>
    <row r="1478" ht="26" customHeight="1">
      <c r="A1478" s="15" t="inlineStr">
        <is>
          <t>Liquid Death</t>
        </is>
      </c>
      <c r="B1478" s="15" t="inlineStr">
        <is>
          <t>Liquid Death Sparkling Water | Berry It Alive | 18-pack 500mL</t>
        </is>
      </c>
      <c r="C1478" s="15" t="inlineStr">
        <is>
          <t>5) Sparkling water &amp; soda</t>
        </is>
      </c>
      <c r="D1478" s="32">
        <f>'M5 - Sparkling Water &amp; Soda'!I272</f>
        <v/>
      </c>
      <c r="E1478" s="33">
        <f>'M5 - Sparkling Water &amp; Soda'!J272</f>
        <v/>
      </c>
      <c r="F1478" s="31">
        <f>'M5 - Sparkling Water &amp; Soda'!K272</f>
        <v/>
      </c>
      <c r="G1478" s="30">
        <f>'M5 - Sparkling Water &amp; Soda'!F272</f>
        <v/>
      </c>
      <c r="H1478" s="31">
        <f>IF(AND(ISNUMBER('M5 - Sparkling Water &amp; Soda'!F272),ISNUMBER('M5 - Sparkling Water &amp; Soda'!K272)),'M5 - Sparkling Water &amp; Soda'!F272-'M5 - Sparkling Water &amp; Soda'!K272,"")</f>
        <v/>
      </c>
      <c r="I1478" s="15" t="inlineStr">
        <is>
          <t>S&amp;S availability/depth vary by listing and time - confirm live.</t>
        </is>
      </c>
    </row>
    <row r="1479" ht="26" customHeight="1">
      <c r="A1479" s="15" t="inlineStr">
        <is>
          <t>Liquid Death</t>
        </is>
      </c>
      <c r="B1479" s="15" t="inlineStr">
        <is>
          <t>Liquid Death Sparkling Water | Berry It Alive | 24-pack 500mL</t>
        </is>
      </c>
      <c r="C1479" s="15" t="inlineStr">
        <is>
          <t>5) Sparkling water &amp; soda</t>
        </is>
      </c>
      <c r="D1479" s="32">
        <f>'M5 - Sparkling Water &amp; Soda'!I273</f>
        <v/>
      </c>
      <c r="E1479" s="33">
        <f>'M5 - Sparkling Water &amp; Soda'!J273</f>
        <v/>
      </c>
      <c r="F1479" s="31">
        <f>'M5 - Sparkling Water &amp; Soda'!K273</f>
        <v/>
      </c>
      <c r="G1479" s="30">
        <f>'M5 - Sparkling Water &amp; Soda'!F273</f>
        <v/>
      </c>
      <c r="H1479" s="31">
        <f>IF(AND(ISNUMBER('M5 - Sparkling Water &amp; Soda'!F273),ISNUMBER('M5 - Sparkling Water &amp; Soda'!K273)),'M5 - Sparkling Water &amp; Soda'!F273-'M5 - Sparkling Water &amp; Soda'!K273,"")</f>
        <v/>
      </c>
      <c r="I1479" s="15" t="inlineStr">
        <is>
          <t>S&amp;S availability/depth vary by listing and time - confirm live.</t>
        </is>
      </c>
    </row>
    <row r="1480" ht="26" customHeight="1">
      <c r="A1480" s="15" t="inlineStr">
        <is>
          <t>Liquid Death</t>
        </is>
      </c>
      <c r="B1480" s="15" t="inlineStr">
        <is>
          <t>Liquid Death Sparkling Water | Convicted Melon | single 500mL</t>
        </is>
      </c>
      <c r="C1480" s="15" t="inlineStr">
        <is>
          <t>5) Sparkling water &amp; soda</t>
        </is>
      </c>
      <c r="D1480" s="32">
        <f>'M5 - Sparkling Water &amp; Soda'!I274</f>
        <v/>
      </c>
      <c r="E1480" s="33">
        <f>'M5 - Sparkling Water &amp; Soda'!J274</f>
        <v/>
      </c>
      <c r="F1480" s="31">
        <f>'M5 - Sparkling Water &amp; Soda'!K274</f>
        <v/>
      </c>
      <c r="G1480" s="30">
        <f>'M5 - Sparkling Water &amp; Soda'!F274</f>
        <v/>
      </c>
      <c r="H1480" s="31">
        <f>IF(AND(ISNUMBER('M5 - Sparkling Water &amp; Soda'!F274),ISNUMBER('M5 - Sparkling Water &amp; Soda'!K274)),'M5 - Sparkling Water &amp; Soda'!F274-'M5 - Sparkling Water &amp; Soda'!K274,"")</f>
        <v/>
      </c>
      <c r="I1480" s="15" t="inlineStr">
        <is>
          <t>S&amp;S availability/depth vary by listing and time - confirm live.</t>
        </is>
      </c>
    </row>
    <row r="1481" ht="26" customHeight="1">
      <c r="A1481" s="15" t="inlineStr">
        <is>
          <t>Liquid Death</t>
        </is>
      </c>
      <c r="B1481" s="15" t="inlineStr">
        <is>
          <t>Liquid Death Sparkling Water | Convicted Melon | 8-pack 500mL</t>
        </is>
      </c>
      <c r="C1481" s="15" t="inlineStr">
        <is>
          <t>5) Sparkling water &amp; soda</t>
        </is>
      </c>
      <c r="D1481" s="32">
        <f>'M5 - Sparkling Water &amp; Soda'!I275</f>
        <v/>
      </c>
      <c r="E1481" s="33">
        <f>'M5 - Sparkling Water &amp; Soda'!J275</f>
        <v/>
      </c>
      <c r="F1481" s="31">
        <f>'M5 - Sparkling Water &amp; Soda'!K275</f>
        <v/>
      </c>
      <c r="G1481" s="30">
        <f>'M5 - Sparkling Water &amp; Soda'!F275</f>
        <v/>
      </c>
      <c r="H1481" s="31">
        <f>IF(AND(ISNUMBER('M5 - Sparkling Water &amp; Soda'!F275),ISNUMBER('M5 - Sparkling Water &amp; Soda'!K275)),'M5 - Sparkling Water &amp; Soda'!F275-'M5 - Sparkling Water &amp; Soda'!K275,"")</f>
        <v/>
      </c>
      <c r="I1481" s="15" t="inlineStr">
        <is>
          <t>S&amp;S availability/depth vary by listing and time - confirm live.</t>
        </is>
      </c>
    </row>
    <row r="1482" ht="26" customHeight="1">
      <c r="A1482" s="15" t="inlineStr">
        <is>
          <t>Liquid Death</t>
        </is>
      </c>
      <c r="B1482" s="15" t="inlineStr">
        <is>
          <t>Liquid Death Sparkling Water | Convicted Melon | 12-pack 500mL</t>
        </is>
      </c>
      <c r="C1482" s="15" t="inlineStr">
        <is>
          <t>5) Sparkling water &amp; soda</t>
        </is>
      </c>
      <c r="D1482" s="32">
        <f>'M5 - Sparkling Water &amp; Soda'!I276</f>
        <v/>
      </c>
      <c r="E1482" s="33">
        <f>'M5 - Sparkling Water &amp; Soda'!J276</f>
        <v/>
      </c>
      <c r="F1482" s="31">
        <f>'M5 - Sparkling Water &amp; Soda'!K276</f>
        <v/>
      </c>
      <c r="G1482" s="30">
        <f>'M5 - Sparkling Water &amp; Soda'!F276</f>
        <v/>
      </c>
      <c r="H1482" s="31">
        <f>IF(AND(ISNUMBER('M5 - Sparkling Water &amp; Soda'!F276),ISNUMBER('M5 - Sparkling Water &amp; Soda'!K276)),'M5 - Sparkling Water &amp; Soda'!F276-'M5 - Sparkling Water &amp; Soda'!K276,"")</f>
        <v/>
      </c>
      <c r="I1482" s="15" t="inlineStr">
        <is>
          <t>S&amp;S availability/depth vary by listing and time - confirm live.</t>
        </is>
      </c>
    </row>
    <row r="1483" ht="26" customHeight="1">
      <c r="A1483" s="15" t="inlineStr">
        <is>
          <t>Liquid Death</t>
        </is>
      </c>
      <c r="B1483" s="15" t="inlineStr">
        <is>
          <t>Liquid Death Sparkling Water | Convicted Melon | 18-pack 500mL</t>
        </is>
      </c>
      <c r="C1483" s="15" t="inlineStr">
        <is>
          <t>5) Sparkling water &amp; soda</t>
        </is>
      </c>
      <c r="D1483" s="32">
        <f>'M5 - Sparkling Water &amp; Soda'!I277</f>
        <v/>
      </c>
      <c r="E1483" s="33">
        <f>'M5 - Sparkling Water &amp; Soda'!J277</f>
        <v/>
      </c>
      <c r="F1483" s="31">
        <f>'M5 - Sparkling Water &amp; Soda'!K277</f>
        <v/>
      </c>
      <c r="G1483" s="30">
        <f>'M5 - Sparkling Water &amp; Soda'!F277</f>
        <v/>
      </c>
      <c r="H1483" s="31">
        <f>IF(AND(ISNUMBER('M5 - Sparkling Water &amp; Soda'!F277),ISNUMBER('M5 - Sparkling Water &amp; Soda'!K277)),'M5 - Sparkling Water &amp; Soda'!F277-'M5 - Sparkling Water &amp; Soda'!K277,"")</f>
        <v/>
      </c>
      <c r="I1483" s="15" t="inlineStr">
        <is>
          <t>S&amp;S availability/depth vary by listing and time - confirm live.</t>
        </is>
      </c>
    </row>
    <row r="1484" ht="26" customHeight="1">
      <c r="A1484" s="15" t="inlineStr">
        <is>
          <t>Liquid Death</t>
        </is>
      </c>
      <c r="B1484" s="15" t="inlineStr">
        <is>
          <t>Liquid Death Sparkling Water | Convicted Melon | 24-pack 500mL</t>
        </is>
      </c>
      <c r="C1484" s="15" t="inlineStr">
        <is>
          <t>5) Sparkling water &amp; soda</t>
        </is>
      </c>
      <c r="D1484" s="32">
        <f>'M5 - Sparkling Water &amp; Soda'!I278</f>
        <v/>
      </c>
      <c r="E1484" s="33">
        <f>'M5 - Sparkling Water &amp; Soda'!J278</f>
        <v/>
      </c>
      <c r="F1484" s="31">
        <f>'M5 - Sparkling Water &amp; Soda'!K278</f>
        <v/>
      </c>
      <c r="G1484" s="30">
        <f>'M5 - Sparkling Water &amp; Soda'!F278</f>
        <v/>
      </c>
      <c r="H1484" s="31">
        <f>IF(AND(ISNUMBER('M5 - Sparkling Water &amp; Soda'!F278),ISNUMBER('M5 - Sparkling Water &amp; Soda'!K278)),'M5 - Sparkling Water &amp; Soda'!F278-'M5 - Sparkling Water &amp; Soda'!K278,"")</f>
        <v/>
      </c>
      <c r="I1484" s="15" t="inlineStr">
        <is>
          <t>S&amp;S availability/depth vary by listing and time - confirm live.</t>
        </is>
      </c>
    </row>
    <row r="1485" ht="26" customHeight="1">
      <c r="A1485" s="15" t="inlineStr">
        <is>
          <t>Liquid Death</t>
        </is>
      </c>
      <c r="B1485" s="15" t="inlineStr">
        <is>
          <t>Liquid Death Sparkling Water | Grave Fruit | single 500mL</t>
        </is>
      </c>
      <c r="C1485" s="15" t="inlineStr">
        <is>
          <t>5) Sparkling water &amp; soda</t>
        </is>
      </c>
      <c r="D1485" s="32">
        <f>'M5 - Sparkling Water &amp; Soda'!I279</f>
        <v/>
      </c>
      <c r="E1485" s="33">
        <f>'M5 - Sparkling Water &amp; Soda'!J279</f>
        <v/>
      </c>
      <c r="F1485" s="31">
        <f>'M5 - Sparkling Water &amp; Soda'!K279</f>
        <v/>
      </c>
      <c r="G1485" s="30">
        <f>'M5 - Sparkling Water &amp; Soda'!F279</f>
        <v/>
      </c>
      <c r="H1485" s="31">
        <f>IF(AND(ISNUMBER('M5 - Sparkling Water &amp; Soda'!F279),ISNUMBER('M5 - Sparkling Water &amp; Soda'!K279)),'M5 - Sparkling Water &amp; Soda'!F279-'M5 - Sparkling Water &amp; Soda'!K279,"")</f>
        <v/>
      </c>
      <c r="I1485" s="15" t="inlineStr">
        <is>
          <t>S&amp;S availability/depth vary by listing and time - confirm live.</t>
        </is>
      </c>
    </row>
    <row r="1486" ht="26" customHeight="1">
      <c r="A1486" s="15" t="inlineStr">
        <is>
          <t>Liquid Death</t>
        </is>
      </c>
      <c r="B1486" s="15" t="inlineStr">
        <is>
          <t>Liquid Death Sparkling Water | Grave Fruit | 8-pack 500mL</t>
        </is>
      </c>
      <c r="C1486" s="15" t="inlineStr">
        <is>
          <t>5) Sparkling water &amp; soda</t>
        </is>
      </c>
      <c r="D1486" s="32">
        <f>'M5 - Sparkling Water &amp; Soda'!I280</f>
        <v/>
      </c>
      <c r="E1486" s="33">
        <f>'M5 - Sparkling Water &amp; Soda'!J280</f>
        <v/>
      </c>
      <c r="F1486" s="31">
        <f>'M5 - Sparkling Water &amp; Soda'!K280</f>
        <v/>
      </c>
      <c r="G1486" s="30">
        <f>'M5 - Sparkling Water &amp; Soda'!F280</f>
        <v/>
      </c>
      <c r="H1486" s="31">
        <f>IF(AND(ISNUMBER('M5 - Sparkling Water &amp; Soda'!F280),ISNUMBER('M5 - Sparkling Water &amp; Soda'!K280)),'M5 - Sparkling Water &amp; Soda'!F280-'M5 - Sparkling Water &amp; Soda'!K280,"")</f>
        <v/>
      </c>
      <c r="I1486" s="15" t="inlineStr">
        <is>
          <t>S&amp;S availability/depth vary by listing and time - confirm live.</t>
        </is>
      </c>
    </row>
    <row r="1487" ht="26" customHeight="1">
      <c r="A1487" s="15" t="inlineStr">
        <is>
          <t>Liquid Death</t>
        </is>
      </c>
      <c r="B1487" s="15" t="inlineStr">
        <is>
          <t>Liquid Death Sparkling Water | Grave Fruit | 12-pack 500mL</t>
        </is>
      </c>
      <c r="C1487" s="15" t="inlineStr">
        <is>
          <t>5) Sparkling water &amp; soda</t>
        </is>
      </c>
      <c r="D1487" s="32">
        <f>'M5 - Sparkling Water &amp; Soda'!I281</f>
        <v/>
      </c>
      <c r="E1487" s="33">
        <f>'M5 - Sparkling Water &amp; Soda'!J281</f>
        <v/>
      </c>
      <c r="F1487" s="31">
        <f>'M5 - Sparkling Water &amp; Soda'!K281</f>
        <v/>
      </c>
      <c r="G1487" s="30">
        <f>'M5 - Sparkling Water &amp; Soda'!F281</f>
        <v/>
      </c>
      <c r="H1487" s="31">
        <f>IF(AND(ISNUMBER('M5 - Sparkling Water &amp; Soda'!F281),ISNUMBER('M5 - Sparkling Water &amp; Soda'!K281)),'M5 - Sparkling Water &amp; Soda'!F281-'M5 - Sparkling Water &amp; Soda'!K281,"")</f>
        <v/>
      </c>
      <c r="I1487" s="15" t="inlineStr">
        <is>
          <t>S&amp;S availability/depth vary by listing and time - confirm live.</t>
        </is>
      </c>
    </row>
    <row r="1488" ht="26" customHeight="1">
      <c r="A1488" s="15" t="inlineStr">
        <is>
          <t>Liquid Death</t>
        </is>
      </c>
      <c r="B1488" s="15" t="inlineStr">
        <is>
          <t>Liquid Death Sparkling Water | Grave Fruit | 18-pack 500mL</t>
        </is>
      </c>
      <c r="C1488" s="15" t="inlineStr">
        <is>
          <t>5) Sparkling water &amp; soda</t>
        </is>
      </c>
      <c r="D1488" s="32">
        <f>'M5 - Sparkling Water &amp; Soda'!I282</f>
        <v/>
      </c>
      <c r="E1488" s="33">
        <f>'M5 - Sparkling Water &amp; Soda'!J282</f>
        <v/>
      </c>
      <c r="F1488" s="31">
        <f>'M5 - Sparkling Water &amp; Soda'!K282</f>
        <v/>
      </c>
      <c r="G1488" s="30">
        <f>'M5 - Sparkling Water &amp; Soda'!F282</f>
        <v/>
      </c>
      <c r="H1488" s="31">
        <f>IF(AND(ISNUMBER('M5 - Sparkling Water &amp; Soda'!F282),ISNUMBER('M5 - Sparkling Water &amp; Soda'!K282)),'M5 - Sparkling Water &amp; Soda'!F282-'M5 - Sparkling Water &amp; Soda'!K282,"")</f>
        <v/>
      </c>
      <c r="I1488" s="15" t="inlineStr">
        <is>
          <t>S&amp;S availability/depth vary by listing and time - confirm live.</t>
        </is>
      </c>
    </row>
    <row r="1489" ht="26" customHeight="1">
      <c r="A1489" s="15" t="inlineStr">
        <is>
          <t>Liquid Death</t>
        </is>
      </c>
      <c r="B1489" s="15" t="inlineStr">
        <is>
          <t>Liquid Death Sparkling Water | Grave Fruit | 24-pack 500mL</t>
        </is>
      </c>
      <c r="C1489" s="15" t="inlineStr">
        <is>
          <t>5) Sparkling water &amp; soda</t>
        </is>
      </c>
      <c r="D1489" s="32">
        <f>'M5 - Sparkling Water &amp; Soda'!I283</f>
        <v/>
      </c>
      <c r="E1489" s="33">
        <f>'M5 - Sparkling Water &amp; Soda'!J283</f>
        <v/>
      </c>
      <c r="F1489" s="31">
        <f>'M5 - Sparkling Water &amp; Soda'!K283</f>
        <v/>
      </c>
      <c r="G1489" s="30">
        <f>'M5 - Sparkling Water &amp; Soda'!F283</f>
        <v/>
      </c>
      <c r="H1489" s="31">
        <f>IF(AND(ISNUMBER('M5 - Sparkling Water &amp; Soda'!F283),ISNUMBER('M5 - Sparkling Water &amp; Soda'!K283)),'M5 - Sparkling Water &amp; Soda'!F283-'M5 - Sparkling Water &amp; Soda'!K283,"")</f>
        <v/>
      </c>
      <c r="I1489" s="15" t="inlineStr">
        <is>
          <t>S&amp;S availability/depth vary by listing and time - confirm live.</t>
        </is>
      </c>
    </row>
    <row r="1490" ht="26" customHeight="1">
      <c r="A1490" s="15" t="inlineStr">
        <is>
          <t>Liquid Death</t>
        </is>
      </c>
      <c r="B1490" s="15" t="inlineStr">
        <is>
          <t>Liquid Death Sparkling Water | Pina Killada | single 500mL</t>
        </is>
      </c>
      <c r="C1490" s="15" t="inlineStr">
        <is>
          <t>5) Sparkling water &amp; soda</t>
        </is>
      </c>
      <c r="D1490" s="32">
        <f>'M5 - Sparkling Water &amp; Soda'!I284</f>
        <v/>
      </c>
      <c r="E1490" s="33">
        <f>'M5 - Sparkling Water &amp; Soda'!J284</f>
        <v/>
      </c>
      <c r="F1490" s="31">
        <f>'M5 - Sparkling Water &amp; Soda'!K284</f>
        <v/>
      </c>
      <c r="G1490" s="30">
        <f>'M5 - Sparkling Water &amp; Soda'!F284</f>
        <v/>
      </c>
      <c r="H1490" s="31">
        <f>IF(AND(ISNUMBER('M5 - Sparkling Water &amp; Soda'!F284),ISNUMBER('M5 - Sparkling Water &amp; Soda'!K284)),'M5 - Sparkling Water &amp; Soda'!F284-'M5 - Sparkling Water &amp; Soda'!K284,"")</f>
        <v/>
      </c>
      <c r="I1490" s="15" t="inlineStr">
        <is>
          <t>S&amp;S availability/depth vary by listing and time - confirm live.</t>
        </is>
      </c>
    </row>
    <row r="1491" ht="26" customHeight="1">
      <c r="A1491" s="15" t="inlineStr">
        <is>
          <t>Liquid Death</t>
        </is>
      </c>
      <c r="B1491" s="15" t="inlineStr">
        <is>
          <t>Liquid Death Sparkling Water | Pina Killada | 8-pack 500mL</t>
        </is>
      </c>
      <c r="C1491" s="15" t="inlineStr">
        <is>
          <t>5) Sparkling water &amp; soda</t>
        </is>
      </c>
      <c r="D1491" s="32">
        <f>'M5 - Sparkling Water &amp; Soda'!I285</f>
        <v/>
      </c>
      <c r="E1491" s="33">
        <f>'M5 - Sparkling Water &amp; Soda'!J285</f>
        <v/>
      </c>
      <c r="F1491" s="31">
        <f>'M5 - Sparkling Water &amp; Soda'!K285</f>
        <v/>
      </c>
      <c r="G1491" s="30">
        <f>'M5 - Sparkling Water &amp; Soda'!F285</f>
        <v/>
      </c>
      <c r="H1491" s="31">
        <f>IF(AND(ISNUMBER('M5 - Sparkling Water &amp; Soda'!F285),ISNUMBER('M5 - Sparkling Water &amp; Soda'!K285)),'M5 - Sparkling Water &amp; Soda'!F285-'M5 - Sparkling Water &amp; Soda'!K285,"")</f>
        <v/>
      </c>
      <c r="I1491" s="15" t="inlineStr">
        <is>
          <t>S&amp;S availability/depth vary by listing and time - confirm live.</t>
        </is>
      </c>
    </row>
    <row r="1492" ht="26" customHeight="1">
      <c r="A1492" s="15" t="inlineStr">
        <is>
          <t>Liquid Death</t>
        </is>
      </c>
      <c r="B1492" s="15" t="inlineStr">
        <is>
          <t>Liquid Death Sparkling Water | Pina Killada | 12-pack 500mL</t>
        </is>
      </c>
      <c r="C1492" s="15" t="inlineStr">
        <is>
          <t>5) Sparkling water &amp; soda</t>
        </is>
      </c>
      <c r="D1492" s="32">
        <f>'M5 - Sparkling Water &amp; Soda'!I286</f>
        <v/>
      </c>
      <c r="E1492" s="33">
        <f>'M5 - Sparkling Water &amp; Soda'!J286</f>
        <v/>
      </c>
      <c r="F1492" s="31">
        <f>'M5 - Sparkling Water &amp; Soda'!K286</f>
        <v/>
      </c>
      <c r="G1492" s="30">
        <f>'M5 - Sparkling Water &amp; Soda'!F286</f>
        <v/>
      </c>
      <c r="H1492" s="31">
        <f>IF(AND(ISNUMBER('M5 - Sparkling Water &amp; Soda'!F286),ISNUMBER('M5 - Sparkling Water &amp; Soda'!K286)),'M5 - Sparkling Water &amp; Soda'!F286-'M5 - Sparkling Water &amp; Soda'!K286,"")</f>
        <v/>
      </c>
      <c r="I1492" s="15" t="inlineStr">
        <is>
          <t>S&amp;S availability/depth vary by listing and time - confirm live.</t>
        </is>
      </c>
    </row>
    <row r="1493" ht="26" customHeight="1">
      <c r="A1493" s="15" t="inlineStr">
        <is>
          <t>Liquid Death</t>
        </is>
      </c>
      <c r="B1493" s="15" t="inlineStr">
        <is>
          <t>Liquid Death Sparkling Water | Pina Killada | 18-pack 500mL</t>
        </is>
      </c>
      <c r="C1493" s="15" t="inlineStr">
        <is>
          <t>5) Sparkling water &amp; soda</t>
        </is>
      </c>
      <c r="D1493" s="32">
        <f>'M5 - Sparkling Water &amp; Soda'!I287</f>
        <v/>
      </c>
      <c r="E1493" s="33">
        <f>'M5 - Sparkling Water &amp; Soda'!J287</f>
        <v/>
      </c>
      <c r="F1493" s="31">
        <f>'M5 - Sparkling Water &amp; Soda'!K287</f>
        <v/>
      </c>
      <c r="G1493" s="30">
        <f>'M5 - Sparkling Water &amp; Soda'!F287</f>
        <v/>
      </c>
      <c r="H1493" s="31">
        <f>IF(AND(ISNUMBER('M5 - Sparkling Water &amp; Soda'!F287),ISNUMBER('M5 - Sparkling Water &amp; Soda'!K287)),'M5 - Sparkling Water &amp; Soda'!F287-'M5 - Sparkling Water &amp; Soda'!K287,"")</f>
        <v/>
      </c>
      <c r="I1493" s="15" t="inlineStr">
        <is>
          <t>S&amp;S availability/depth vary by listing and time - confirm live.</t>
        </is>
      </c>
    </row>
    <row r="1494" ht="26" customHeight="1">
      <c r="A1494" s="15" t="inlineStr">
        <is>
          <t>Liquid Death</t>
        </is>
      </c>
      <c r="B1494" s="15" t="inlineStr">
        <is>
          <t>Liquid Death Sparkling Water | Pina Killada | 24-pack 500mL</t>
        </is>
      </c>
      <c r="C1494" s="15" t="inlineStr">
        <is>
          <t>5) Sparkling water &amp; soda</t>
        </is>
      </c>
      <c r="D1494" s="32">
        <f>'M5 - Sparkling Water &amp; Soda'!I288</f>
        <v/>
      </c>
      <c r="E1494" s="33">
        <f>'M5 - Sparkling Water &amp; Soda'!J288</f>
        <v/>
      </c>
      <c r="F1494" s="31">
        <f>'M5 - Sparkling Water &amp; Soda'!K288</f>
        <v/>
      </c>
      <c r="G1494" s="30">
        <f>'M5 - Sparkling Water &amp; Soda'!F288</f>
        <v/>
      </c>
      <c r="H1494" s="31">
        <f>IF(AND(ISNUMBER('M5 - Sparkling Water &amp; Soda'!F288),ISNUMBER('M5 - Sparkling Water &amp; Soda'!K288)),'M5 - Sparkling Water &amp; Soda'!F288-'M5 - Sparkling Water &amp; Soda'!K288,"")</f>
        <v/>
      </c>
      <c r="I1494" s="15" t="inlineStr">
        <is>
          <t>S&amp;S availability/depth vary by listing and time - confirm live.</t>
        </is>
      </c>
    </row>
    <row r="1495" ht="26" customHeight="1">
      <c r="A1495" s="15" t="inlineStr">
        <is>
          <t>Liquid Death</t>
        </is>
      </c>
      <c r="B1495" s="15" t="inlineStr">
        <is>
          <t>Liquid Death Mountain Water (Still) | Still (unflavoured) | single 500mL</t>
        </is>
      </c>
      <c r="C1495" s="15" t="inlineStr">
        <is>
          <t>5) Sparkling water &amp; soda</t>
        </is>
      </c>
      <c r="D1495" s="32">
        <f>'M5 - Sparkling Water &amp; Soda'!I289</f>
        <v/>
      </c>
      <c r="E1495" s="33">
        <f>'M5 - Sparkling Water &amp; Soda'!J289</f>
        <v/>
      </c>
      <c r="F1495" s="31">
        <f>'M5 - Sparkling Water &amp; Soda'!K289</f>
        <v/>
      </c>
      <c r="G1495" s="30">
        <f>'M5 - Sparkling Water &amp; Soda'!F289</f>
        <v/>
      </c>
      <c r="H1495" s="31">
        <f>IF(AND(ISNUMBER('M5 - Sparkling Water &amp; Soda'!F289),ISNUMBER('M5 - Sparkling Water &amp; Soda'!K289)),'M5 - Sparkling Water &amp; Soda'!F289-'M5 - Sparkling Water &amp; Soda'!K289,"")</f>
        <v/>
      </c>
      <c r="I1495" s="15" t="inlineStr">
        <is>
          <t>S&amp;S availability/depth vary by listing and time - confirm live.</t>
        </is>
      </c>
    </row>
    <row r="1496" ht="26" customHeight="1">
      <c r="A1496" s="15" t="inlineStr">
        <is>
          <t>Liquid Death</t>
        </is>
      </c>
      <c r="B1496" s="15" t="inlineStr">
        <is>
          <t>Liquid Death Mountain Water (Still) | Still (unflavoured) | 8-pack 500mL</t>
        </is>
      </c>
      <c r="C1496" s="15" t="inlineStr">
        <is>
          <t>5) Sparkling water &amp; soda</t>
        </is>
      </c>
      <c r="D1496" s="32">
        <f>'M5 - Sparkling Water &amp; Soda'!I290</f>
        <v/>
      </c>
      <c r="E1496" s="33">
        <f>'M5 - Sparkling Water &amp; Soda'!J290</f>
        <v/>
      </c>
      <c r="F1496" s="31">
        <f>'M5 - Sparkling Water &amp; Soda'!K290</f>
        <v/>
      </c>
      <c r="G1496" s="30">
        <f>'M5 - Sparkling Water &amp; Soda'!F290</f>
        <v/>
      </c>
      <c r="H1496" s="31">
        <f>IF(AND(ISNUMBER('M5 - Sparkling Water &amp; Soda'!F290),ISNUMBER('M5 - Sparkling Water &amp; Soda'!K290)),'M5 - Sparkling Water &amp; Soda'!F290-'M5 - Sparkling Water &amp; Soda'!K290,"")</f>
        <v/>
      </c>
      <c r="I1496" s="15" t="inlineStr">
        <is>
          <t>S&amp;S availability/depth vary by listing and time - confirm live.</t>
        </is>
      </c>
    </row>
    <row r="1497" ht="26" customHeight="1">
      <c r="A1497" s="15" t="inlineStr">
        <is>
          <t>Liquid Death</t>
        </is>
      </c>
      <c r="B1497" s="15" t="inlineStr">
        <is>
          <t>Liquid Death Mountain Water (Still) | Still (unflavoured) | 12-pack 500mL</t>
        </is>
      </c>
      <c r="C1497" s="15" t="inlineStr">
        <is>
          <t>5) Sparkling water &amp; soda</t>
        </is>
      </c>
      <c r="D1497" s="32">
        <f>'M5 - Sparkling Water &amp; Soda'!I291</f>
        <v/>
      </c>
      <c r="E1497" s="33">
        <f>'M5 - Sparkling Water &amp; Soda'!J291</f>
        <v/>
      </c>
      <c r="F1497" s="31">
        <f>'M5 - Sparkling Water &amp; Soda'!K291</f>
        <v/>
      </c>
      <c r="G1497" s="30">
        <f>'M5 - Sparkling Water &amp; Soda'!F291</f>
        <v/>
      </c>
      <c r="H1497" s="31">
        <f>IF(AND(ISNUMBER('M5 - Sparkling Water &amp; Soda'!F291),ISNUMBER('M5 - Sparkling Water &amp; Soda'!K291)),'M5 - Sparkling Water &amp; Soda'!F291-'M5 - Sparkling Water &amp; Soda'!K291,"")</f>
        <v/>
      </c>
      <c r="I1497" s="15" t="inlineStr">
        <is>
          <t>S&amp;S availability/depth vary by listing and time - confirm live.</t>
        </is>
      </c>
    </row>
    <row r="1498" ht="26" customHeight="1">
      <c r="A1498" s="15" t="inlineStr">
        <is>
          <t>Liquid Death</t>
        </is>
      </c>
      <c r="B1498" s="15" t="inlineStr">
        <is>
          <t>Liquid Death Mountain Water (Still) | Still (unflavoured) | 18-pack 500mL</t>
        </is>
      </c>
      <c r="C1498" s="15" t="inlineStr">
        <is>
          <t>5) Sparkling water &amp; soda</t>
        </is>
      </c>
      <c r="D1498" s="32">
        <f>'M5 - Sparkling Water &amp; Soda'!I292</f>
        <v/>
      </c>
      <c r="E1498" s="33">
        <f>'M5 - Sparkling Water &amp; Soda'!J292</f>
        <v/>
      </c>
      <c r="F1498" s="31">
        <f>'M5 - Sparkling Water &amp; Soda'!K292</f>
        <v/>
      </c>
      <c r="G1498" s="30">
        <f>'M5 - Sparkling Water &amp; Soda'!F292</f>
        <v/>
      </c>
      <c r="H1498" s="31">
        <f>IF(AND(ISNUMBER('M5 - Sparkling Water &amp; Soda'!F292),ISNUMBER('M5 - Sparkling Water &amp; Soda'!K292)),'M5 - Sparkling Water &amp; Soda'!F292-'M5 - Sparkling Water &amp; Soda'!K292,"")</f>
        <v/>
      </c>
      <c r="I1498" s="15" t="inlineStr">
        <is>
          <t>S&amp;S availability/depth vary by listing and time - confirm live.</t>
        </is>
      </c>
    </row>
    <row r="1499" ht="26" customHeight="1">
      <c r="A1499" s="15" t="inlineStr">
        <is>
          <t>Liquid Death</t>
        </is>
      </c>
      <c r="B1499" s="15" t="inlineStr">
        <is>
          <t>Liquid Death Mountain Water (Still) | Still (unflavoured) | 24-pack 500mL</t>
        </is>
      </c>
      <c r="C1499" s="15" t="inlineStr">
        <is>
          <t>5) Sparkling water &amp; soda</t>
        </is>
      </c>
      <c r="D1499" s="32">
        <f>'M5 - Sparkling Water &amp; Soda'!I293</f>
        <v/>
      </c>
      <c r="E1499" s="33">
        <f>'M5 - Sparkling Water &amp; Soda'!J293</f>
        <v/>
      </c>
      <c r="F1499" s="31">
        <f>'M5 - Sparkling Water &amp; Soda'!K293</f>
        <v/>
      </c>
      <c r="G1499" s="30">
        <f>'M5 - Sparkling Water &amp; Soda'!F293</f>
        <v/>
      </c>
      <c r="H1499" s="31">
        <f>IF(AND(ISNUMBER('M5 - Sparkling Water &amp; Soda'!F293),ISNUMBER('M5 - Sparkling Water &amp; Soda'!K293)),'M5 - Sparkling Water &amp; Soda'!F293-'M5 - Sparkling Water &amp; Soda'!K293,"")</f>
        <v/>
      </c>
      <c r="I1499" s="15" t="inlineStr">
        <is>
          <t>S&amp;S availability/depth vary by listing and time - confirm live.</t>
        </is>
      </c>
    </row>
    <row r="1500" ht="26" customHeight="1">
      <c r="A1500" s="15" t="inlineStr">
        <is>
          <t>Topo Chico</t>
        </is>
      </c>
      <c r="B1500" s="15" t="inlineStr">
        <is>
          <t>Topo Chico Mineral Water | Original | single 355mL</t>
        </is>
      </c>
      <c r="C1500" s="15" t="inlineStr">
        <is>
          <t>5) Sparkling water &amp; soda</t>
        </is>
      </c>
      <c r="D1500" s="32">
        <f>'M5 - Sparkling Water &amp; Soda'!I294</f>
        <v/>
      </c>
      <c r="E1500" s="33">
        <f>'M5 - Sparkling Water &amp; Soda'!J294</f>
        <v/>
      </c>
      <c r="F1500" s="31">
        <f>'M5 - Sparkling Water &amp; Soda'!K294</f>
        <v/>
      </c>
      <c r="G1500" s="30">
        <f>'M5 - Sparkling Water &amp; Soda'!F294</f>
        <v/>
      </c>
      <c r="H1500" s="31">
        <f>IF(AND(ISNUMBER('M5 - Sparkling Water &amp; Soda'!F294),ISNUMBER('M5 - Sparkling Water &amp; Soda'!K294)),'M5 - Sparkling Water &amp; Soda'!F294-'M5 - Sparkling Water &amp; Soda'!K294,"")</f>
        <v/>
      </c>
      <c r="I1500" s="15" t="inlineStr">
        <is>
          <t>S&amp;S availability/depth vary by listing and time - confirm live.</t>
        </is>
      </c>
    </row>
    <row r="1501" ht="26" customHeight="1">
      <c r="A1501" s="15" t="inlineStr">
        <is>
          <t>Topo Chico</t>
        </is>
      </c>
      <c r="B1501" s="15" t="inlineStr">
        <is>
          <t>Topo Chico Mineral Water | Original | 8-pack 355mL</t>
        </is>
      </c>
      <c r="C1501" s="15" t="inlineStr">
        <is>
          <t>5) Sparkling water &amp; soda</t>
        </is>
      </c>
      <c r="D1501" s="32">
        <f>'M5 - Sparkling Water &amp; Soda'!I295</f>
        <v/>
      </c>
      <c r="E1501" s="33">
        <f>'M5 - Sparkling Water &amp; Soda'!J295</f>
        <v/>
      </c>
      <c r="F1501" s="31">
        <f>'M5 - Sparkling Water &amp; Soda'!K295</f>
        <v/>
      </c>
      <c r="G1501" s="30">
        <f>'M5 - Sparkling Water &amp; Soda'!F295</f>
        <v/>
      </c>
      <c r="H1501" s="31">
        <f>IF(AND(ISNUMBER('M5 - Sparkling Water &amp; Soda'!F295),ISNUMBER('M5 - Sparkling Water &amp; Soda'!K295)),'M5 - Sparkling Water &amp; Soda'!F295-'M5 - Sparkling Water &amp; Soda'!K295,"")</f>
        <v/>
      </c>
      <c r="I1501" s="15" t="inlineStr">
        <is>
          <t>S&amp;S availability/depth vary by listing and time - confirm live.</t>
        </is>
      </c>
    </row>
    <row r="1502" ht="26" customHeight="1">
      <c r="A1502" s="15" t="inlineStr">
        <is>
          <t>Topo Chico</t>
        </is>
      </c>
      <c r="B1502" s="15" t="inlineStr">
        <is>
          <t>Topo Chico Mineral Water | Original | 12-pack 355mL</t>
        </is>
      </c>
      <c r="C1502" s="15" t="inlineStr">
        <is>
          <t>5) Sparkling water &amp; soda</t>
        </is>
      </c>
      <c r="D1502" s="32">
        <f>'M5 - Sparkling Water &amp; Soda'!I296</f>
        <v/>
      </c>
      <c r="E1502" s="33">
        <f>'M5 - Sparkling Water &amp; Soda'!J296</f>
        <v/>
      </c>
      <c r="F1502" s="31">
        <f>'M5 - Sparkling Water &amp; Soda'!K296</f>
        <v/>
      </c>
      <c r="G1502" s="30">
        <f>'M5 - Sparkling Water &amp; Soda'!F296</f>
        <v/>
      </c>
      <c r="H1502" s="31">
        <f>IF(AND(ISNUMBER('M5 - Sparkling Water &amp; Soda'!F296),ISNUMBER('M5 - Sparkling Water &amp; Soda'!K296)),'M5 - Sparkling Water &amp; Soda'!F296-'M5 - Sparkling Water &amp; Soda'!K296,"")</f>
        <v/>
      </c>
      <c r="I1502" s="15" t="inlineStr">
        <is>
          <t>S&amp;S availability/depth vary by listing and time - confirm live.</t>
        </is>
      </c>
    </row>
    <row r="1503" ht="26" customHeight="1">
      <c r="A1503" s="15" t="inlineStr">
        <is>
          <t>Topo Chico</t>
        </is>
      </c>
      <c r="B1503" s="15" t="inlineStr">
        <is>
          <t>Topo Chico Mineral Water | Original | 15-pack 355mL</t>
        </is>
      </c>
      <c r="C1503" s="15" t="inlineStr">
        <is>
          <t>5) Sparkling water &amp; soda</t>
        </is>
      </c>
      <c r="D1503" s="32">
        <f>'M5 - Sparkling Water &amp; Soda'!I297</f>
        <v/>
      </c>
      <c r="E1503" s="33">
        <f>'M5 - Sparkling Water &amp; Soda'!J297</f>
        <v/>
      </c>
      <c r="F1503" s="31">
        <f>'M5 - Sparkling Water &amp; Soda'!K297</f>
        <v/>
      </c>
      <c r="G1503" s="30">
        <f>'M5 - Sparkling Water &amp; Soda'!F297</f>
        <v/>
      </c>
      <c r="H1503" s="31">
        <f>IF(AND(ISNUMBER('M5 - Sparkling Water &amp; Soda'!F297),ISNUMBER('M5 - Sparkling Water &amp; Soda'!K297)),'M5 - Sparkling Water &amp; Soda'!F297-'M5 - Sparkling Water &amp; Soda'!K297,"")</f>
        <v/>
      </c>
      <c r="I1503" s="15" t="inlineStr">
        <is>
          <t>S&amp;S availability/depth vary by listing and time - confirm live.</t>
        </is>
      </c>
    </row>
    <row r="1504" ht="26" customHeight="1">
      <c r="A1504" s="15" t="inlineStr">
        <is>
          <t>Topo Chico</t>
        </is>
      </c>
      <c r="B1504" s="15" t="inlineStr">
        <is>
          <t>Topo Chico Mineral Water | Original | 18-pack 355mL</t>
        </is>
      </c>
      <c r="C1504" s="15" t="inlineStr">
        <is>
          <t>5) Sparkling water &amp; soda</t>
        </is>
      </c>
      <c r="D1504" s="32">
        <f>'M5 - Sparkling Water &amp; Soda'!I298</f>
        <v/>
      </c>
      <c r="E1504" s="33">
        <f>'M5 - Sparkling Water &amp; Soda'!J298</f>
        <v/>
      </c>
      <c r="F1504" s="31">
        <f>'M5 - Sparkling Water &amp; Soda'!K298</f>
        <v/>
      </c>
      <c r="G1504" s="30">
        <f>'M5 - Sparkling Water &amp; Soda'!F298</f>
        <v/>
      </c>
      <c r="H1504" s="31">
        <f>IF(AND(ISNUMBER('M5 - Sparkling Water &amp; Soda'!F298),ISNUMBER('M5 - Sparkling Water &amp; Soda'!K298)),'M5 - Sparkling Water &amp; Soda'!F298-'M5 - Sparkling Water &amp; Soda'!K298,"")</f>
        <v/>
      </c>
      <c r="I1504" s="15" t="inlineStr">
        <is>
          <t>S&amp;S availability/depth vary by listing and time - confirm live.</t>
        </is>
      </c>
    </row>
    <row r="1505" ht="26" customHeight="1">
      <c r="A1505" s="15" t="inlineStr">
        <is>
          <t>Topo Chico</t>
        </is>
      </c>
      <c r="B1505" s="15" t="inlineStr">
        <is>
          <t>Topo Chico Mineral Water | Original | 24-pack 355mL</t>
        </is>
      </c>
      <c r="C1505" s="15" t="inlineStr">
        <is>
          <t>5) Sparkling water &amp; soda</t>
        </is>
      </c>
      <c r="D1505" s="32">
        <f>'M5 - Sparkling Water &amp; Soda'!I299</f>
        <v/>
      </c>
      <c r="E1505" s="33">
        <f>'M5 - Sparkling Water &amp; Soda'!J299</f>
        <v/>
      </c>
      <c r="F1505" s="31">
        <f>'M5 - Sparkling Water &amp; Soda'!K299</f>
        <v/>
      </c>
      <c r="G1505" s="30">
        <f>'M5 - Sparkling Water &amp; Soda'!F299</f>
        <v/>
      </c>
      <c r="H1505" s="31">
        <f>IF(AND(ISNUMBER('M5 - Sparkling Water &amp; Soda'!F299),ISNUMBER('M5 - Sparkling Water &amp; Soda'!K299)),'M5 - Sparkling Water &amp; Soda'!F299-'M5 - Sparkling Water &amp; Soda'!K299,"")</f>
        <v/>
      </c>
      <c r="I1505" s="15" t="inlineStr">
        <is>
          <t>S&amp;S availability/depth vary by listing and time - confirm live.</t>
        </is>
      </c>
    </row>
    <row r="1506" ht="26" customHeight="1">
      <c r="A1506" s="15" t="inlineStr">
        <is>
          <t>Topo Chico</t>
        </is>
      </c>
      <c r="B1506" s="15" t="inlineStr">
        <is>
          <t>Topo Chico Mineral Water | Twist of Lime | single 355mL</t>
        </is>
      </c>
      <c r="C1506" s="15" t="inlineStr">
        <is>
          <t>5) Sparkling water &amp; soda</t>
        </is>
      </c>
      <c r="D1506" s="32">
        <f>'M5 - Sparkling Water &amp; Soda'!I300</f>
        <v/>
      </c>
      <c r="E1506" s="33">
        <f>'M5 - Sparkling Water &amp; Soda'!J300</f>
        <v/>
      </c>
      <c r="F1506" s="31">
        <f>'M5 - Sparkling Water &amp; Soda'!K300</f>
        <v/>
      </c>
      <c r="G1506" s="30">
        <f>'M5 - Sparkling Water &amp; Soda'!F300</f>
        <v/>
      </c>
      <c r="H1506" s="31">
        <f>IF(AND(ISNUMBER('M5 - Sparkling Water &amp; Soda'!F300),ISNUMBER('M5 - Sparkling Water &amp; Soda'!K300)),'M5 - Sparkling Water &amp; Soda'!F300-'M5 - Sparkling Water &amp; Soda'!K300,"")</f>
        <v/>
      </c>
      <c r="I1506" s="15" t="inlineStr">
        <is>
          <t>S&amp;S availability/depth vary by listing and time - confirm live.</t>
        </is>
      </c>
    </row>
    <row r="1507" ht="26" customHeight="1">
      <c r="A1507" s="15" t="inlineStr">
        <is>
          <t>Topo Chico</t>
        </is>
      </c>
      <c r="B1507" s="15" t="inlineStr">
        <is>
          <t>Topo Chico Mineral Water | Twist of Lime | 8-pack 355mL</t>
        </is>
      </c>
      <c r="C1507" s="15" t="inlineStr">
        <is>
          <t>5) Sparkling water &amp; soda</t>
        </is>
      </c>
      <c r="D1507" s="32">
        <f>'M5 - Sparkling Water &amp; Soda'!I301</f>
        <v/>
      </c>
      <c r="E1507" s="33">
        <f>'M5 - Sparkling Water &amp; Soda'!J301</f>
        <v/>
      </c>
      <c r="F1507" s="31">
        <f>'M5 - Sparkling Water &amp; Soda'!K301</f>
        <v/>
      </c>
      <c r="G1507" s="30">
        <f>'M5 - Sparkling Water &amp; Soda'!F301</f>
        <v/>
      </c>
      <c r="H1507" s="31">
        <f>IF(AND(ISNUMBER('M5 - Sparkling Water &amp; Soda'!F301),ISNUMBER('M5 - Sparkling Water &amp; Soda'!K301)),'M5 - Sparkling Water &amp; Soda'!F301-'M5 - Sparkling Water &amp; Soda'!K301,"")</f>
        <v/>
      </c>
      <c r="I1507" s="15" t="inlineStr">
        <is>
          <t>S&amp;S availability/depth vary by listing and time - confirm live.</t>
        </is>
      </c>
    </row>
    <row r="1508" ht="26" customHeight="1">
      <c r="A1508" s="15" t="inlineStr">
        <is>
          <t>Topo Chico</t>
        </is>
      </c>
      <c r="B1508" s="15" t="inlineStr">
        <is>
          <t>Topo Chico Mineral Water | Twist of Lime | 12-pack 355mL</t>
        </is>
      </c>
      <c r="C1508" s="15" t="inlineStr">
        <is>
          <t>5) Sparkling water &amp; soda</t>
        </is>
      </c>
      <c r="D1508" s="32">
        <f>'M5 - Sparkling Water &amp; Soda'!I302</f>
        <v/>
      </c>
      <c r="E1508" s="33">
        <f>'M5 - Sparkling Water &amp; Soda'!J302</f>
        <v/>
      </c>
      <c r="F1508" s="31">
        <f>'M5 - Sparkling Water &amp; Soda'!K302</f>
        <v/>
      </c>
      <c r="G1508" s="30">
        <f>'M5 - Sparkling Water &amp; Soda'!F302</f>
        <v/>
      </c>
      <c r="H1508" s="31">
        <f>IF(AND(ISNUMBER('M5 - Sparkling Water &amp; Soda'!F302),ISNUMBER('M5 - Sparkling Water &amp; Soda'!K302)),'M5 - Sparkling Water &amp; Soda'!F302-'M5 - Sparkling Water &amp; Soda'!K302,"")</f>
        <v/>
      </c>
      <c r="I1508" s="15" t="inlineStr">
        <is>
          <t>S&amp;S availability/depth vary by listing and time - confirm live.</t>
        </is>
      </c>
    </row>
    <row r="1509" ht="26" customHeight="1">
      <c r="A1509" s="15" t="inlineStr">
        <is>
          <t>Topo Chico</t>
        </is>
      </c>
      <c r="B1509" s="15" t="inlineStr">
        <is>
          <t>Topo Chico Mineral Water | Twist of Lime | 15-pack 355mL</t>
        </is>
      </c>
      <c r="C1509" s="15" t="inlineStr">
        <is>
          <t>5) Sparkling water &amp; soda</t>
        </is>
      </c>
      <c r="D1509" s="32">
        <f>'M5 - Sparkling Water &amp; Soda'!I303</f>
        <v/>
      </c>
      <c r="E1509" s="33">
        <f>'M5 - Sparkling Water &amp; Soda'!J303</f>
        <v/>
      </c>
      <c r="F1509" s="31">
        <f>'M5 - Sparkling Water &amp; Soda'!K303</f>
        <v/>
      </c>
      <c r="G1509" s="30">
        <f>'M5 - Sparkling Water &amp; Soda'!F303</f>
        <v/>
      </c>
      <c r="H1509" s="31">
        <f>IF(AND(ISNUMBER('M5 - Sparkling Water &amp; Soda'!F303),ISNUMBER('M5 - Sparkling Water &amp; Soda'!K303)),'M5 - Sparkling Water &amp; Soda'!F303-'M5 - Sparkling Water &amp; Soda'!K303,"")</f>
        <v/>
      </c>
      <c r="I1509" s="15" t="inlineStr">
        <is>
          <t>S&amp;S availability/depth vary by listing and time - confirm live.</t>
        </is>
      </c>
    </row>
    <row r="1510" ht="26" customHeight="1">
      <c r="A1510" s="15" t="inlineStr">
        <is>
          <t>Topo Chico</t>
        </is>
      </c>
      <c r="B1510" s="15" t="inlineStr">
        <is>
          <t>Topo Chico Mineral Water | Twist of Lime | 18-pack 355mL</t>
        </is>
      </c>
      <c r="C1510" s="15" t="inlineStr">
        <is>
          <t>5) Sparkling water &amp; soda</t>
        </is>
      </c>
      <c r="D1510" s="32">
        <f>'M5 - Sparkling Water &amp; Soda'!I304</f>
        <v/>
      </c>
      <c r="E1510" s="33">
        <f>'M5 - Sparkling Water &amp; Soda'!J304</f>
        <v/>
      </c>
      <c r="F1510" s="31">
        <f>'M5 - Sparkling Water &amp; Soda'!K304</f>
        <v/>
      </c>
      <c r="G1510" s="30">
        <f>'M5 - Sparkling Water &amp; Soda'!F304</f>
        <v/>
      </c>
      <c r="H1510" s="31">
        <f>IF(AND(ISNUMBER('M5 - Sparkling Water &amp; Soda'!F304),ISNUMBER('M5 - Sparkling Water &amp; Soda'!K304)),'M5 - Sparkling Water &amp; Soda'!F304-'M5 - Sparkling Water &amp; Soda'!K304,"")</f>
        <v/>
      </c>
      <c r="I1510" s="15" t="inlineStr">
        <is>
          <t>S&amp;S availability/depth vary by listing and time - confirm live.</t>
        </is>
      </c>
    </row>
    <row r="1511" ht="26" customHeight="1">
      <c r="A1511" s="15" t="inlineStr">
        <is>
          <t>Topo Chico</t>
        </is>
      </c>
      <c r="B1511" s="15" t="inlineStr">
        <is>
          <t>Topo Chico Mineral Water | Twist of Lime | 24-pack 355mL</t>
        </is>
      </c>
      <c r="C1511" s="15" t="inlineStr">
        <is>
          <t>5) Sparkling water &amp; soda</t>
        </is>
      </c>
      <c r="D1511" s="32">
        <f>'M5 - Sparkling Water &amp; Soda'!I305</f>
        <v/>
      </c>
      <c r="E1511" s="33">
        <f>'M5 - Sparkling Water &amp; Soda'!J305</f>
        <v/>
      </c>
      <c r="F1511" s="31">
        <f>'M5 - Sparkling Water &amp; Soda'!K305</f>
        <v/>
      </c>
      <c r="G1511" s="30">
        <f>'M5 - Sparkling Water &amp; Soda'!F305</f>
        <v/>
      </c>
      <c r="H1511" s="31">
        <f>IF(AND(ISNUMBER('M5 - Sparkling Water &amp; Soda'!F305),ISNUMBER('M5 - Sparkling Water &amp; Soda'!K305)),'M5 - Sparkling Water &amp; Soda'!F305-'M5 - Sparkling Water &amp; Soda'!K305,"")</f>
        <v/>
      </c>
      <c r="I1511" s="15" t="inlineStr">
        <is>
          <t>S&amp;S availability/depth vary by listing and time - confirm live.</t>
        </is>
      </c>
    </row>
    <row r="1512" ht="26" customHeight="1">
      <c r="A1512" s="15" t="inlineStr">
        <is>
          <t>Topo Chico</t>
        </is>
      </c>
      <c r="B1512" s="15" t="inlineStr">
        <is>
          <t>Topo Chico Mineral Water | Twist of Grapefruit | single 355mL</t>
        </is>
      </c>
      <c r="C1512" s="15" t="inlineStr">
        <is>
          <t>5) Sparkling water &amp; soda</t>
        </is>
      </c>
      <c r="D1512" s="32">
        <f>'M5 - Sparkling Water &amp; Soda'!I306</f>
        <v/>
      </c>
      <c r="E1512" s="33">
        <f>'M5 - Sparkling Water &amp; Soda'!J306</f>
        <v/>
      </c>
      <c r="F1512" s="31">
        <f>'M5 - Sparkling Water &amp; Soda'!K306</f>
        <v/>
      </c>
      <c r="G1512" s="30">
        <f>'M5 - Sparkling Water &amp; Soda'!F306</f>
        <v/>
      </c>
      <c r="H1512" s="31">
        <f>IF(AND(ISNUMBER('M5 - Sparkling Water &amp; Soda'!F306),ISNUMBER('M5 - Sparkling Water &amp; Soda'!K306)),'M5 - Sparkling Water &amp; Soda'!F306-'M5 - Sparkling Water &amp; Soda'!K306,"")</f>
        <v/>
      </c>
      <c r="I1512" s="15" t="inlineStr">
        <is>
          <t>S&amp;S availability/depth vary by listing and time - confirm live.</t>
        </is>
      </c>
    </row>
    <row r="1513" ht="26" customHeight="1">
      <c r="A1513" s="15" t="inlineStr">
        <is>
          <t>Topo Chico</t>
        </is>
      </c>
      <c r="B1513" s="15" t="inlineStr">
        <is>
          <t>Topo Chico Mineral Water | Twist of Grapefruit | 8-pack 355mL</t>
        </is>
      </c>
      <c r="C1513" s="15" t="inlineStr">
        <is>
          <t>5) Sparkling water &amp; soda</t>
        </is>
      </c>
      <c r="D1513" s="32">
        <f>'M5 - Sparkling Water &amp; Soda'!I307</f>
        <v/>
      </c>
      <c r="E1513" s="33">
        <f>'M5 - Sparkling Water &amp; Soda'!J307</f>
        <v/>
      </c>
      <c r="F1513" s="31">
        <f>'M5 - Sparkling Water &amp; Soda'!K307</f>
        <v/>
      </c>
      <c r="G1513" s="30">
        <f>'M5 - Sparkling Water &amp; Soda'!F307</f>
        <v/>
      </c>
      <c r="H1513" s="31">
        <f>IF(AND(ISNUMBER('M5 - Sparkling Water &amp; Soda'!F307),ISNUMBER('M5 - Sparkling Water &amp; Soda'!K307)),'M5 - Sparkling Water &amp; Soda'!F307-'M5 - Sparkling Water &amp; Soda'!K307,"")</f>
        <v/>
      </c>
      <c r="I1513" s="15" t="inlineStr">
        <is>
          <t>S&amp;S availability/depth vary by listing and time - confirm live.</t>
        </is>
      </c>
    </row>
    <row r="1514" ht="26" customHeight="1">
      <c r="A1514" s="15" t="inlineStr">
        <is>
          <t>Topo Chico</t>
        </is>
      </c>
      <c r="B1514" s="15" t="inlineStr">
        <is>
          <t>Topo Chico Mineral Water | Twist of Grapefruit | 12-pack 355mL</t>
        </is>
      </c>
      <c r="C1514" s="15" t="inlineStr">
        <is>
          <t>5) Sparkling water &amp; soda</t>
        </is>
      </c>
      <c r="D1514" s="32">
        <f>'M5 - Sparkling Water &amp; Soda'!I308</f>
        <v/>
      </c>
      <c r="E1514" s="33">
        <f>'M5 - Sparkling Water &amp; Soda'!J308</f>
        <v/>
      </c>
      <c r="F1514" s="31">
        <f>'M5 - Sparkling Water &amp; Soda'!K308</f>
        <v/>
      </c>
      <c r="G1514" s="30">
        <f>'M5 - Sparkling Water &amp; Soda'!F308</f>
        <v/>
      </c>
      <c r="H1514" s="31">
        <f>IF(AND(ISNUMBER('M5 - Sparkling Water &amp; Soda'!F308),ISNUMBER('M5 - Sparkling Water &amp; Soda'!K308)),'M5 - Sparkling Water &amp; Soda'!F308-'M5 - Sparkling Water &amp; Soda'!K308,"")</f>
        <v/>
      </c>
      <c r="I1514" s="15" t="inlineStr">
        <is>
          <t>S&amp;S availability/depth vary by listing and time - confirm live.</t>
        </is>
      </c>
    </row>
    <row r="1515" ht="26" customHeight="1">
      <c r="A1515" s="15" t="inlineStr">
        <is>
          <t>Topo Chico</t>
        </is>
      </c>
      <c r="B1515" s="15" t="inlineStr">
        <is>
          <t>Topo Chico Mineral Water | Twist of Grapefruit | 15-pack 355mL</t>
        </is>
      </c>
      <c r="C1515" s="15" t="inlineStr">
        <is>
          <t>5) Sparkling water &amp; soda</t>
        </is>
      </c>
      <c r="D1515" s="32">
        <f>'M5 - Sparkling Water &amp; Soda'!I309</f>
        <v/>
      </c>
      <c r="E1515" s="33">
        <f>'M5 - Sparkling Water &amp; Soda'!J309</f>
        <v/>
      </c>
      <c r="F1515" s="31">
        <f>'M5 - Sparkling Water &amp; Soda'!K309</f>
        <v/>
      </c>
      <c r="G1515" s="30">
        <f>'M5 - Sparkling Water &amp; Soda'!F309</f>
        <v/>
      </c>
      <c r="H1515" s="31">
        <f>IF(AND(ISNUMBER('M5 - Sparkling Water &amp; Soda'!F309),ISNUMBER('M5 - Sparkling Water &amp; Soda'!K309)),'M5 - Sparkling Water &amp; Soda'!F309-'M5 - Sparkling Water &amp; Soda'!K309,"")</f>
        <v/>
      </c>
      <c r="I1515" s="15" t="inlineStr">
        <is>
          <t>S&amp;S availability/depth vary by listing and time - confirm live.</t>
        </is>
      </c>
    </row>
    <row r="1516" ht="26" customHeight="1">
      <c r="A1516" s="15" t="inlineStr">
        <is>
          <t>Topo Chico</t>
        </is>
      </c>
      <c r="B1516" s="15" t="inlineStr">
        <is>
          <t>Topo Chico Mineral Water | Twist of Grapefruit | 18-pack 355mL</t>
        </is>
      </c>
      <c r="C1516" s="15" t="inlineStr">
        <is>
          <t>5) Sparkling water &amp; soda</t>
        </is>
      </c>
      <c r="D1516" s="32">
        <f>'M5 - Sparkling Water &amp; Soda'!I310</f>
        <v/>
      </c>
      <c r="E1516" s="33">
        <f>'M5 - Sparkling Water &amp; Soda'!J310</f>
        <v/>
      </c>
      <c r="F1516" s="31">
        <f>'M5 - Sparkling Water &amp; Soda'!K310</f>
        <v/>
      </c>
      <c r="G1516" s="30">
        <f>'M5 - Sparkling Water &amp; Soda'!F310</f>
        <v/>
      </c>
      <c r="H1516" s="31">
        <f>IF(AND(ISNUMBER('M5 - Sparkling Water &amp; Soda'!F310),ISNUMBER('M5 - Sparkling Water &amp; Soda'!K310)),'M5 - Sparkling Water &amp; Soda'!F310-'M5 - Sparkling Water &amp; Soda'!K310,"")</f>
        <v/>
      </c>
      <c r="I1516" s="15" t="inlineStr">
        <is>
          <t>S&amp;S availability/depth vary by listing and time - confirm live.</t>
        </is>
      </c>
    </row>
    <row r="1517" ht="26" customHeight="1">
      <c r="A1517" s="15" t="inlineStr">
        <is>
          <t>Topo Chico</t>
        </is>
      </c>
      <c r="B1517" s="15" t="inlineStr">
        <is>
          <t>Topo Chico Mineral Water | Twist of Grapefruit | 24-pack 355mL</t>
        </is>
      </c>
      <c r="C1517" s="15" t="inlineStr">
        <is>
          <t>5) Sparkling water &amp; soda</t>
        </is>
      </c>
      <c r="D1517" s="32">
        <f>'M5 - Sparkling Water &amp; Soda'!I311</f>
        <v/>
      </c>
      <c r="E1517" s="33">
        <f>'M5 - Sparkling Water &amp; Soda'!J311</f>
        <v/>
      </c>
      <c r="F1517" s="31">
        <f>'M5 - Sparkling Water &amp; Soda'!K311</f>
        <v/>
      </c>
      <c r="G1517" s="30">
        <f>'M5 - Sparkling Water &amp; Soda'!F311</f>
        <v/>
      </c>
      <c r="H1517" s="31">
        <f>IF(AND(ISNUMBER('M5 - Sparkling Water &amp; Soda'!F311),ISNUMBER('M5 - Sparkling Water &amp; Soda'!K311)),'M5 - Sparkling Water &amp; Soda'!F311-'M5 - Sparkling Water &amp; Soda'!K311,"")</f>
        <v/>
      </c>
      <c r="I1517" s="15" t="inlineStr">
        <is>
          <t>S&amp;S availability/depth vary by listing and time - confirm live.</t>
        </is>
      </c>
    </row>
    <row r="1518" ht="26" customHeight="1">
      <c r="A1518" s="15" t="inlineStr">
        <is>
          <t>Topo Chico</t>
        </is>
      </c>
      <c r="B1518" s="15" t="inlineStr">
        <is>
          <t>Topo Chico Mineral Water | Tangerine | single 355mL</t>
        </is>
      </c>
      <c r="C1518" s="15" t="inlineStr">
        <is>
          <t>5) Sparkling water &amp; soda</t>
        </is>
      </c>
      <c r="D1518" s="32">
        <f>'M5 - Sparkling Water &amp; Soda'!I312</f>
        <v/>
      </c>
      <c r="E1518" s="33">
        <f>'M5 - Sparkling Water &amp; Soda'!J312</f>
        <v/>
      </c>
      <c r="F1518" s="31">
        <f>'M5 - Sparkling Water &amp; Soda'!K312</f>
        <v/>
      </c>
      <c r="G1518" s="30">
        <f>'M5 - Sparkling Water &amp; Soda'!F312</f>
        <v/>
      </c>
      <c r="H1518" s="31">
        <f>IF(AND(ISNUMBER('M5 - Sparkling Water &amp; Soda'!F312),ISNUMBER('M5 - Sparkling Water &amp; Soda'!K312)),'M5 - Sparkling Water &amp; Soda'!F312-'M5 - Sparkling Water &amp; Soda'!K312,"")</f>
        <v/>
      </c>
      <c r="I1518" s="15" t="inlineStr">
        <is>
          <t>S&amp;S availability/depth vary by listing and time - confirm live.</t>
        </is>
      </c>
    </row>
    <row r="1519" ht="26" customHeight="1">
      <c r="A1519" s="15" t="inlineStr">
        <is>
          <t>Topo Chico</t>
        </is>
      </c>
      <c r="B1519" s="15" t="inlineStr">
        <is>
          <t>Topo Chico Mineral Water | Tangerine | 8-pack 355mL</t>
        </is>
      </c>
      <c r="C1519" s="15" t="inlineStr">
        <is>
          <t>5) Sparkling water &amp; soda</t>
        </is>
      </c>
      <c r="D1519" s="32">
        <f>'M5 - Sparkling Water &amp; Soda'!I313</f>
        <v/>
      </c>
      <c r="E1519" s="33">
        <f>'M5 - Sparkling Water &amp; Soda'!J313</f>
        <v/>
      </c>
      <c r="F1519" s="31">
        <f>'M5 - Sparkling Water &amp; Soda'!K313</f>
        <v/>
      </c>
      <c r="G1519" s="30">
        <f>'M5 - Sparkling Water &amp; Soda'!F313</f>
        <v/>
      </c>
      <c r="H1519" s="31">
        <f>IF(AND(ISNUMBER('M5 - Sparkling Water &amp; Soda'!F313),ISNUMBER('M5 - Sparkling Water &amp; Soda'!K313)),'M5 - Sparkling Water &amp; Soda'!F313-'M5 - Sparkling Water &amp; Soda'!K313,"")</f>
        <v/>
      </c>
      <c r="I1519" s="15" t="inlineStr">
        <is>
          <t>S&amp;S availability/depth vary by listing and time - confirm live.</t>
        </is>
      </c>
    </row>
    <row r="1520" ht="26" customHeight="1">
      <c r="A1520" s="15" t="inlineStr">
        <is>
          <t>Topo Chico</t>
        </is>
      </c>
      <c r="B1520" s="15" t="inlineStr">
        <is>
          <t>Topo Chico Mineral Water | Tangerine | 12-pack 355mL</t>
        </is>
      </c>
      <c r="C1520" s="15" t="inlineStr">
        <is>
          <t>5) Sparkling water &amp; soda</t>
        </is>
      </c>
      <c r="D1520" s="32">
        <f>'M5 - Sparkling Water &amp; Soda'!I314</f>
        <v/>
      </c>
      <c r="E1520" s="33">
        <f>'M5 - Sparkling Water &amp; Soda'!J314</f>
        <v/>
      </c>
      <c r="F1520" s="31">
        <f>'M5 - Sparkling Water &amp; Soda'!K314</f>
        <v/>
      </c>
      <c r="G1520" s="30">
        <f>'M5 - Sparkling Water &amp; Soda'!F314</f>
        <v/>
      </c>
      <c r="H1520" s="31">
        <f>IF(AND(ISNUMBER('M5 - Sparkling Water &amp; Soda'!F314),ISNUMBER('M5 - Sparkling Water &amp; Soda'!K314)),'M5 - Sparkling Water &amp; Soda'!F314-'M5 - Sparkling Water &amp; Soda'!K314,"")</f>
        <v/>
      </c>
      <c r="I1520" s="15" t="inlineStr">
        <is>
          <t>S&amp;S availability/depth vary by listing and time - confirm live.</t>
        </is>
      </c>
    </row>
    <row r="1521" ht="26" customHeight="1">
      <c r="A1521" s="15" t="inlineStr">
        <is>
          <t>Topo Chico</t>
        </is>
      </c>
      <c r="B1521" s="15" t="inlineStr">
        <is>
          <t>Topo Chico Mineral Water | Tangerine | 15-pack 355mL</t>
        </is>
      </c>
      <c r="C1521" s="15" t="inlineStr">
        <is>
          <t>5) Sparkling water &amp; soda</t>
        </is>
      </c>
      <c r="D1521" s="32">
        <f>'M5 - Sparkling Water &amp; Soda'!I315</f>
        <v/>
      </c>
      <c r="E1521" s="33">
        <f>'M5 - Sparkling Water &amp; Soda'!J315</f>
        <v/>
      </c>
      <c r="F1521" s="31">
        <f>'M5 - Sparkling Water &amp; Soda'!K315</f>
        <v/>
      </c>
      <c r="G1521" s="30">
        <f>'M5 - Sparkling Water &amp; Soda'!F315</f>
        <v/>
      </c>
      <c r="H1521" s="31">
        <f>IF(AND(ISNUMBER('M5 - Sparkling Water &amp; Soda'!F315),ISNUMBER('M5 - Sparkling Water &amp; Soda'!K315)),'M5 - Sparkling Water &amp; Soda'!F315-'M5 - Sparkling Water &amp; Soda'!K315,"")</f>
        <v/>
      </c>
      <c r="I1521" s="15" t="inlineStr">
        <is>
          <t>S&amp;S availability/depth vary by listing and time - confirm live.</t>
        </is>
      </c>
    </row>
    <row r="1522" ht="26" customHeight="1">
      <c r="A1522" s="15" t="inlineStr">
        <is>
          <t>Topo Chico</t>
        </is>
      </c>
      <c r="B1522" s="15" t="inlineStr">
        <is>
          <t>Topo Chico Mineral Water | Tangerine | 18-pack 355mL</t>
        </is>
      </c>
      <c r="C1522" s="15" t="inlineStr">
        <is>
          <t>5) Sparkling water &amp; soda</t>
        </is>
      </c>
      <c r="D1522" s="32">
        <f>'M5 - Sparkling Water &amp; Soda'!I316</f>
        <v/>
      </c>
      <c r="E1522" s="33">
        <f>'M5 - Sparkling Water &amp; Soda'!J316</f>
        <v/>
      </c>
      <c r="F1522" s="31">
        <f>'M5 - Sparkling Water &amp; Soda'!K316</f>
        <v/>
      </c>
      <c r="G1522" s="30">
        <f>'M5 - Sparkling Water &amp; Soda'!F316</f>
        <v/>
      </c>
      <c r="H1522" s="31">
        <f>IF(AND(ISNUMBER('M5 - Sparkling Water &amp; Soda'!F316),ISNUMBER('M5 - Sparkling Water &amp; Soda'!K316)),'M5 - Sparkling Water &amp; Soda'!F316-'M5 - Sparkling Water &amp; Soda'!K316,"")</f>
        <v/>
      </c>
      <c r="I1522" s="15" t="inlineStr">
        <is>
          <t>S&amp;S availability/depth vary by listing and time - confirm live.</t>
        </is>
      </c>
    </row>
    <row r="1523" ht="26" customHeight="1">
      <c r="A1523" s="15" t="inlineStr">
        <is>
          <t>Topo Chico</t>
        </is>
      </c>
      <c r="B1523" s="15" t="inlineStr">
        <is>
          <t>Topo Chico Mineral Water | Tangerine | 24-pack 355mL</t>
        </is>
      </c>
      <c r="C1523" s="15" t="inlineStr">
        <is>
          <t>5) Sparkling water &amp; soda</t>
        </is>
      </c>
      <c r="D1523" s="32">
        <f>'M5 - Sparkling Water &amp; Soda'!I317</f>
        <v/>
      </c>
      <c r="E1523" s="33">
        <f>'M5 - Sparkling Water &amp; Soda'!J317</f>
        <v/>
      </c>
      <c r="F1523" s="31">
        <f>'M5 - Sparkling Water &amp; Soda'!K317</f>
        <v/>
      </c>
      <c r="G1523" s="30">
        <f>'M5 - Sparkling Water &amp; Soda'!F317</f>
        <v/>
      </c>
      <c r="H1523" s="31">
        <f>IF(AND(ISNUMBER('M5 - Sparkling Water &amp; Soda'!F317),ISNUMBER('M5 - Sparkling Water &amp; Soda'!K317)),'M5 - Sparkling Water &amp; Soda'!F317-'M5 - Sparkling Water &amp; Soda'!K317,"")</f>
        <v/>
      </c>
      <c r="I1523" s="15" t="inlineStr">
        <is>
          <t>S&amp;S availability/depth vary by listing and time - confirm live.</t>
        </is>
      </c>
    </row>
    <row r="1524" ht="26" customHeight="1">
      <c r="A1524" s="15" t="inlineStr">
        <is>
          <t>Polar</t>
        </is>
      </c>
      <c r="B1524" s="15" t="inlineStr">
        <is>
          <t>Polar Seltzer | Black Cherry | single 355mL</t>
        </is>
      </c>
      <c r="C1524" s="15" t="inlineStr">
        <is>
          <t>5) Sparkling water &amp; soda</t>
        </is>
      </c>
      <c r="D1524" s="32">
        <f>'M5 - Sparkling Water &amp; Soda'!I318</f>
        <v/>
      </c>
      <c r="E1524" s="33">
        <f>'M5 - Sparkling Water &amp; Soda'!J318</f>
        <v/>
      </c>
      <c r="F1524" s="31">
        <f>'M5 - Sparkling Water &amp; Soda'!K318</f>
        <v/>
      </c>
      <c r="G1524" s="30">
        <f>'M5 - Sparkling Water &amp; Soda'!F318</f>
        <v/>
      </c>
      <c r="H1524" s="31">
        <f>IF(AND(ISNUMBER('M5 - Sparkling Water &amp; Soda'!F318),ISNUMBER('M5 - Sparkling Water &amp; Soda'!K318)),'M5 - Sparkling Water &amp; Soda'!F318-'M5 - Sparkling Water &amp; Soda'!K318,"")</f>
        <v/>
      </c>
      <c r="I1524" s="15" t="inlineStr">
        <is>
          <t>S&amp;S availability/depth vary by listing and time - confirm live.</t>
        </is>
      </c>
    </row>
    <row r="1525" ht="26" customHeight="1">
      <c r="A1525" s="15" t="inlineStr">
        <is>
          <t>Polar</t>
        </is>
      </c>
      <c r="B1525" s="15" t="inlineStr">
        <is>
          <t>Polar Seltzer | Black Cherry | 8-pack 355mL</t>
        </is>
      </c>
      <c r="C1525" s="15" t="inlineStr">
        <is>
          <t>5) Sparkling water &amp; soda</t>
        </is>
      </c>
      <c r="D1525" s="32">
        <f>'M5 - Sparkling Water &amp; Soda'!I319</f>
        <v/>
      </c>
      <c r="E1525" s="33">
        <f>'M5 - Sparkling Water &amp; Soda'!J319</f>
        <v/>
      </c>
      <c r="F1525" s="31">
        <f>'M5 - Sparkling Water &amp; Soda'!K319</f>
        <v/>
      </c>
      <c r="G1525" s="30">
        <f>'M5 - Sparkling Water &amp; Soda'!F319</f>
        <v/>
      </c>
      <c r="H1525" s="31">
        <f>IF(AND(ISNUMBER('M5 - Sparkling Water &amp; Soda'!F319),ISNUMBER('M5 - Sparkling Water &amp; Soda'!K319)),'M5 - Sparkling Water &amp; Soda'!F319-'M5 - Sparkling Water &amp; Soda'!K319,"")</f>
        <v/>
      </c>
      <c r="I1525" s="15" t="inlineStr">
        <is>
          <t>S&amp;S availability/depth vary by listing and time - confirm live.</t>
        </is>
      </c>
    </row>
    <row r="1526" ht="26" customHeight="1">
      <c r="A1526" s="15" t="inlineStr">
        <is>
          <t>Polar</t>
        </is>
      </c>
      <c r="B1526" s="15" t="inlineStr">
        <is>
          <t>Polar Seltzer | Black Cherry | 12-pack 355mL</t>
        </is>
      </c>
      <c r="C1526" s="15" t="inlineStr">
        <is>
          <t>5) Sparkling water &amp; soda</t>
        </is>
      </c>
      <c r="D1526" s="32">
        <f>'M5 - Sparkling Water &amp; Soda'!I320</f>
        <v/>
      </c>
      <c r="E1526" s="33">
        <f>'M5 - Sparkling Water &amp; Soda'!J320</f>
        <v/>
      </c>
      <c r="F1526" s="31">
        <f>'M5 - Sparkling Water &amp; Soda'!K320</f>
        <v/>
      </c>
      <c r="G1526" s="30">
        <f>'M5 - Sparkling Water &amp; Soda'!F320</f>
        <v/>
      </c>
      <c r="H1526" s="31">
        <f>IF(AND(ISNUMBER('M5 - Sparkling Water &amp; Soda'!F320),ISNUMBER('M5 - Sparkling Water &amp; Soda'!K320)),'M5 - Sparkling Water &amp; Soda'!F320-'M5 - Sparkling Water &amp; Soda'!K320,"")</f>
        <v/>
      </c>
      <c r="I1526" s="15" t="inlineStr">
        <is>
          <t>S&amp;S availability/depth vary by listing and time - confirm live.</t>
        </is>
      </c>
    </row>
    <row r="1527" ht="26" customHeight="1">
      <c r="A1527" s="15" t="inlineStr">
        <is>
          <t>Polar</t>
        </is>
      </c>
      <c r="B1527" s="15" t="inlineStr">
        <is>
          <t>Polar Seltzer | Black Cherry | 15-pack 355mL</t>
        </is>
      </c>
      <c r="C1527" s="15" t="inlineStr">
        <is>
          <t>5) Sparkling water &amp; soda</t>
        </is>
      </c>
      <c r="D1527" s="32">
        <f>'M5 - Sparkling Water &amp; Soda'!I321</f>
        <v/>
      </c>
      <c r="E1527" s="33">
        <f>'M5 - Sparkling Water &amp; Soda'!J321</f>
        <v/>
      </c>
      <c r="F1527" s="31">
        <f>'M5 - Sparkling Water &amp; Soda'!K321</f>
        <v/>
      </c>
      <c r="G1527" s="30">
        <f>'M5 - Sparkling Water &amp; Soda'!F321</f>
        <v/>
      </c>
      <c r="H1527" s="31">
        <f>IF(AND(ISNUMBER('M5 - Sparkling Water &amp; Soda'!F321),ISNUMBER('M5 - Sparkling Water &amp; Soda'!K321)),'M5 - Sparkling Water &amp; Soda'!F321-'M5 - Sparkling Water &amp; Soda'!K321,"")</f>
        <v/>
      </c>
      <c r="I1527" s="15" t="inlineStr">
        <is>
          <t>S&amp;S availability/depth vary by listing and time - confirm live.</t>
        </is>
      </c>
    </row>
    <row r="1528" ht="26" customHeight="1">
      <c r="A1528" s="15" t="inlineStr">
        <is>
          <t>Polar</t>
        </is>
      </c>
      <c r="B1528" s="15" t="inlineStr">
        <is>
          <t>Polar Seltzer | Black Cherry | 18-pack 355mL</t>
        </is>
      </c>
      <c r="C1528" s="15" t="inlineStr">
        <is>
          <t>5) Sparkling water &amp; soda</t>
        </is>
      </c>
      <c r="D1528" s="32">
        <f>'M5 - Sparkling Water &amp; Soda'!I322</f>
        <v/>
      </c>
      <c r="E1528" s="33">
        <f>'M5 - Sparkling Water &amp; Soda'!J322</f>
        <v/>
      </c>
      <c r="F1528" s="31">
        <f>'M5 - Sparkling Water &amp; Soda'!K322</f>
        <v/>
      </c>
      <c r="G1528" s="30">
        <f>'M5 - Sparkling Water &amp; Soda'!F322</f>
        <v/>
      </c>
      <c r="H1528" s="31">
        <f>IF(AND(ISNUMBER('M5 - Sparkling Water &amp; Soda'!F322),ISNUMBER('M5 - Sparkling Water &amp; Soda'!K322)),'M5 - Sparkling Water &amp; Soda'!F322-'M5 - Sparkling Water &amp; Soda'!K322,"")</f>
        <v/>
      </c>
      <c r="I1528" s="15" t="inlineStr">
        <is>
          <t>S&amp;S availability/depth vary by listing and time - confirm live.</t>
        </is>
      </c>
    </row>
    <row r="1529" ht="26" customHeight="1">
      <c r="A1529" s="15" t="inlineStr">
        <is>
          <t>Polar</t>
        </is>
      </c>
      <c r="B1529" s="15" t="inlineStr">
        <is>
          <t>Polar Seltzer | Black Cherry | 24-pack 355mL</t>
        </is>
      </c>
      <c r="C1529" s="15" t="inlineStr">
        <is>
          <t>5) Sparkling water &amp; soda</t>
        </is>
      </c>
      <c r="D1529" s="32">
        <f>'M5 - Sparkling Water &amp; Soda'!I323</f>
        <v/>
      </c>
      <c r="E1529" s="33">
        <f>'M5 - Sparkling Water &amp; Soda'!J323</f>
        <v/>
      </c>
      <c r="F1529" s="31">
        <f>'M5 - Sparkling Water &amp; Soda'!K323</f>
        <v/>
      </c>
      <c r="G1529" s="30">
        <f>'M5 - Sparkling Water &amp; Soda'!F323</f>
        <v/>
      </c>
      <c r="H1529" s="31">
        <f>IF(AND(ISNUMBER('M5 - Sparkling Water &amp; Soda'!F323),ISNUMBER('M5 - Sparkling Water &amp; Soda'!K323)),'M5 - Sparkling Water &amp; Soda'!F323-'M5 - Sparkling Water &amp; Soda'!K323,"")</f>
        <v/>
      </c>
      <c r="I1529" s="15" t="inlineStr">
        <is>
          <t>S&amp;S availability/depth vary by listing and time - confirm live.</t>
        </is>
      </c>
    </row>
    <row r="1530" ht="26" customHeight="1">
      <c r="A1530" s="15" t="inlineStr">
        <is>
          <t>Polar</t>
        </is>
      </c>
      <c r="B1530" s="15" t="inlineStr">
        <is>
          <t>Polar Seltzer | Ruby Red Grapefruit | single 355mL</t>
        </is>
      </c>
      <c r="C1530" s="15" t="inlineStr">
        <is>
          <t>5) Sparkling water &amp; soda</t>
        </is>
      </c>
      <c r="D1530" s="32">
        <f>'M5 - Sparkling Water &amp; Soda'!I324</f>
        <v/>
      </c>
      <c r="E1530" s="33">
        <f>'M5 - Sparkling Water &amp; Soda'!J324</f>
        <v/>
      </c>
      <c r="F1530" s="31">
        <f>'M5 - Sparkling Water &amp; Soda'!K324</f>
        <v/>
      </c>
      <c r="G1530" s="30">
        <f>'M5 - Sparkling Water &amp; Soda'!F324</f>
        <v/>
      </c>
      <c r="H1530" s="31">
        <f>IF(AND(ISNUMBER('M5 - Sparkling Water &amp; Soda'!F324),ISNUMBER('M5 - Sparkling Water &amp; Soda'!K324)),'M5 - Sparkling Water &amp; Soda'!F324-'M5 - Sparkling Water &amp; Soda'!K324,"")</f>
        <v/>
      </c>
      <c r="I1530" s="15" t="inlineStr">
        <is>
          <t>S&amp;S availability/depth vary by listing and time - confirm live.</t>
        </is>
      </c>
    </row>
    <row r="1531" ht="26" customHeight="1">
      <c r="A1531" s="15" t="inlineStr">
        <is>
          <t>Polar</t>
        </is>
      </c>
      <c r="B1531" s="15" t="inlineStr">
        <is>
          <t>Polar Seltzer | Ruby Red Grapefruit | 8-pack 355mL</t>
        </is>
      </c>
      <c r="C1531" s="15" t="inlineStr">
        <is>
          <t>5) Sparkling water &amp; soda</t>
        </is>
      </c>
      <c r="D1531" s="32">
        <f>'M5 - Sparkling Water &amp; Soda'!I325</f>
        <v/>
      </c>
      <c r="E1531" s="33">
        <f>'M5 - Sparkling Water &amp; Soda'!J325</f>
        <v/>
      </c>
      <c r="F1531" s="31">
        <f>'M5 - Sparkling Water &amp; Soda'!K325</f>
        <v/>
      </c>
      <c r="G1531" s="30">
        <f>'M5 - Sparkling Water &amp; Soda'!F325</f>
        <v/>
      </c>
      <c r="H1531" s="31">
        <f>IF(AND(ISNUMBER('M5 - Sparkling Water &amp; Soda'!F325),ISNUMBER('M5 - Sparkling Water &amp; Soda'!K325)),'M5 - Sparkling Water &amp; Soda'!F325-'M5 - Sparkling Water &amp; Soda'!K325,"")</f>
        <v/>
      </c>
      <c r="I1531" s="15" t="inlineStr">
        <is>
          <t>S&amp;S availability/depth vary by listing and time - confirm live.</t>
        </is>
      </c>
    </row>
    <row r="1532" ht="26" customHeight="1">
      <c r="A1532" s="15" t="inlineStr">
        <is>
          <t>Polar</t>
        </is>
      </c>
      <c r="B1532" s="15" t="inlineStr">
        <is>
          <t>Polar Seltzer | Ruby Red Grapefruit | 12-pack 355mL</t>
        </is>
      </c>
      <c r="C1532" s="15" t="inlineStr">
        <is>
          <t>5) Sparkling water &amp; soda</t>
        </is>
      </c>
      <c r="D1532" s="32">
        <f>'M5 - Sparkling Water &amp; Soda'!I326</f>
        <v/>
      </c>
      <c r="E1532" s="33">
        <f>'M5 - Sparkling Water &amp; Soda'!J326</f>
        <v/>
      </c>
      <c r="F1532" s="31">
        <f>'M5 - Sparkling Water &amp; Soda'!K326</f>
        <v/>
      </c>
      <c r="G1532" s="30">
        <f>'M5 - Sparkling Water &amp; Soda'!F326</f>
        <v/>
      </c>
      <c r="H1532" s="31">
        <f>IF(AND(ISNUMBER('M5 - Sparkling Water &amp; Soda'!F326),ISNUMBER('M5 - Sparkling Water &amp; Soda'!K326)),'M5 - Sparkling Water &amp; Soda'!F326-'M5 - Sparkling Water &amp; Soda'!K326,"")</f>
        <v/>
      </c>
      <c r="I1532" s="15" t="inlineStr">
        <is>
          <t>S&amp;S availability/depth vary by listing and time - confirm live.</t>
        </is>
      </c>
    </row>
    <row r="1533" ht="26" customHeight="1">
      <c r="A1533" s="15" t="inlineStr">
        <is>
          <t>Polar</t>
        </is>
      </c>
      <c r="B1533" s="15" t="inlineStr">
        <is>
          <t>Polar Seltzer | Ruby Red Grapefruit | 15-pack 355mL</t>
        </is>
      </c>
      <c r="C1533" s="15" t="inlineStr">
        <is>
          <t>5) Sparkling water &amp; soda</t>
        </is>
      </c>
      <c r="D1533" s="32">
        <f>'M5 - Sparkling Water &amp; Soda'!I327</f>
        <v/>
      </c>
      <c r="E1533" s="33">
        <f>'M5 - Sparkling Water &amp; Soda'!J327</f>
        <v/>
      </c>
      <c r="F1533" s="31">
        <f>'M5 - Sparkling Water &amp; Soda'!K327</f>
        <v/>
      </c>
      <c r="G1533" s="30">
        <f>'M5 - Sparkling Water &amp; Soda'!F327</f>
        <v/>
      </c>
      <c r="H1533" s="31">
        <f>IF(AND(ISNUMBER('M5 - Sparkling Water &amp; Soda'!F327),ISNUMBER('M5 - Sparkling Water &amp; Soda'!K327)),'M5 - Sparkling Water &amp; Soda'!F327-'M5 - Sparkling Water &amp; Soda'!K327,"")</f>
        <v/>
      </c>
      <c r="I1533" s="15" t="inlineStr">
        <is>
          <t>S&amp;S availability/depth vary by listing and time - confirm live.</t>
        </is>
      </c>
    </row>
    <row r="1534" ht="26" customHeight="1">
      <c r="A1534" s="15" t="inlineStr">
        <is>
          <t>Polar</t>
        </is>
      </c>
      <c r="B1534" s="15" t="inlineStr">
        <is>
          <t>Polar Seltzer | Ruby Red Grapefruit | 18-pack 355mL</t>
        </is>
      </c>
      <c r="C1534" s="15" t="inlineStr">
        <is>
          <t>5) Sparkling water &amp; soda</t>
        </is>
      </c>
      <c r="D1534" s="32">
        <f>'M5 - Sparkling Water &amp; Soda'!I328</f>
        <v/>
      </c>
      <c r="E1534" s="33">
        <f>'M5 - Sparkling Water &amp; Soda'!J328</f>
        <v/>
      </c>
      <c r="F1534" s="31">
        <f>'M5 - Sparkling Water &amp; Soda'!K328</f>
        <v/>
      </c>
      <c r="G1534" s="30">
        <f>'M5 - Sparkling Water &amp; Soda'!F328</f>
        <v/>
      </c>
      <c r="H1534" s="31">
        <f>IF(AND(ISNUMBER('M5 - Sparkling Water &amp; Soda'!F328),ISNUMBER('M5 - Sparkling Water &amp; Soda'!K328)),'M5 - Sparkling Water &amp; Soda'!F328-'M5 - Sparkling Water &amp; Soda'!K328,"")</f>
        <v/>
      </c>
      <c r="I1534" s="15" t="inlineStr">
        <is>
          <t>S&amp;S availability/depth vary by listing and time - confirm live.</t>
        </is>
      </c>
    </row>
    <row r="1535" ht="26" customHeight="1">
      <c r="A1535" s="15" t="inlineStr">
        <is>
          <t>Polar</t>
        </is>
      </c>
      <c r="B1535" s="15" t="inlineStr">
        <is>
          <t>Polar Seltzer | Ruby Red Grapefruit | 24-pack 355mL</t>
        </is>
      </c>
      <c r="C1535" s="15" t="inlineStr">
        <is>
          <t>5) Sparkling water &amp; soda</t>
        </is>
      </c>
      <c r="D1535" s="32">
        <f>'M5 - Sparkling Water &amp; Soda'!I329</f>
        <v/>
      </c>
      <c r="E1535" s="33">
        <f>'M5 - Sparkling Water &amp; Soda'!J329</f>
        <v/>
      </c>
      <c r="F1535" s="31">
        <f>'M5 - Sparkling Water &amp; Soda'!K329</f>
        <v/>
      </c>
      <c r="G1535" s="30">
        <f>'M5 - Sparkling Water &amp; Soda'!F329</f>
        <v/>
      </c>
      <c r="H1535" s="31">
        <f>IF(AND(ISNUMBER('M5 - Sparkling Water &amp; Soda'!F329),ISNUMBER('M5 - Sparkling Water &amp; Soda'!K329)),'M5 - Sparkling Water &amp; Soda'!F329-'M5 - Sparkling Water &amp; Soda'!K329,"")</f>
        <v/>
      </c>
      <c r="I1535" s="15" t="inlineStr">
        <is>
          <t>S&amp;S availability/depth vary by listing and time - confirm live.</t>
        </is>
      </c>
    </row>
    <row r="1536" ht="26" customHeight="1">
      <c r="A1536" s="15" t="inlineStr">
        <is>
          <t>Polar</t>
        </is>
      </c>
      <c r="B1536" s="15" t="inlineStr">
        <is>
          <t>Polar Seltzer | Lime | single 355mL</t>
        </is>
      </c>
      <c r="C1536" s="15" t="inlineStr">
        <is>
          <t>5) Sparkling water &amp; soda</t>
        </is>
      </c>
      <c r="D1536" s="32">
        <f>'M5 - Sparkling Water &amp; Soda'!I330</f>
        <v/>
      </c>
      <c r="E1536" s="33">
        <f>'M5 - Sparkling Water &amp; Soda'!J330</f>
        <v/>
      </c>
      <c r="F1536" s="31">
        <f>'M5 - Sparkling Water &amp; Soda'!K330</f>
        <v/>
      </c>
      <c r="G1536" s="30">
        <f>'M5 - Sparkling Water &amp; Soda'!F330</f>
        <v/>
      </c>
      <c r="H1536" s="31">
        <f>IF(AND(ISNUMBER('M5 - Sparkling Water &amp; Soda'!F330),ISNUMBER('M5 - Sparkling Water &amp; Soda'!K330)),'M5 - Sparkling Water &amp; Soda'!F330-'M5 - Sparkling Water &amp; Soda'!K330,"")</f>
        <v/>
      </c>
      <c r="I1536" s="15" t="inlineStr">
        <is>
          <t>S&amp;S availability/depth vary by listing and time - confirm live.</t>
        </is>
      </c>
    </row>
    <row r="1537" ht="26" customHeight="1">
      <c r="A1537" s="15" t="inlineStr">
        <is>
          <t>Polar</t>
        </is>
      </c>
      <c r="B1537" s="15" t="inlineStr">
        <is>
          <t>Polar Seltzer | Lime | 8-pack 355mL</t>
        </is>
      </c>
      <c r="C1537" s="15" t="inlineStr">
        <is>
          <t>5) Sparkling water &amp; soda</t>
        </is>
      </c>
      <c r="D1537" s="32">
        <f>'M5 - Sparkling Water &amp; Soda'!I331</f>
        <v/>
      </c>
      <c r="E1537" s="33">
        <f>'M5 - Sparkling Water &amp; Soda'!J331</f>
        <v/>
      </c>
      <c r="F1537" s="31">
        <f>'M5 - Sparkling Water &amp; Soda'!K331</f>
        <v/>
      </c>
      <c r="G1537" s="30">
        <f>'M5 - Sparkling Water &amp; Soda'!F331</f>
        <v/>
      </c>
      <c r="H1537" s="31">
        <f>IF(AND(ISNUMBER('M5 - Sparkling Water &amp; Soda'!F331),ISNUMBER('M5 - Sparkling Water &amp; Soda'!K331)),'M5 - Sparkling Water &amp; Soda'!F331-'M5 - Sparkling Water &amp; Soda'!K331,"")</f>
        <v/>
      </c>
      <c r="I1537" s="15" t="inlineStr">
        <is>
          <t>S&amp;S availability/depth vary by listing and time - confirm live.</t>
        </is>
      </c>
    </row>
    <row r="1538" ht="26" customHeight="1">
      <c r="A1538" s="15" t="inlineStr">
        <is>
          <t>Polar</t>
        </is>
      </c>
      <c r="B1538" s="15" t="inlineStr">
        <is>
          <t>Polar Seltzer | Lime | 12-pack 355mL</t>
        </is>
      </c>
      <c r="C1538" s="15" t="inlineStr">
        <is>
          <t>5) Sparkling water &amp; soda</t>
        </is>
      </c>
      <c r="D1538" s="32">
        <f>'M5 - Sparkling Water &amp; Soda'!I332</f>
        <v/>
      </c>
      <c r="E1538" s="33">
        <f>'M5 - Sparkling Water &amp; Soda'!J332</f>
        <v/>
      </c>
      <c r="F1538" s="31">
        <f>'M5 - Sparkling Water &amp; Soda'!K332</f>
        <v/>
      </c>
      <c r="G1538" s="30">
        <f>'M5 - Sparkling Water &amp; Soda'!F332</f>
        <v/>
      </c>
      <c r="H1538" s="31">
        <f>IF(AND(ISNUMBER('M5 - Sparkling Water &amp; Soda'!F332),ISNUMBER('M5 - Sparkling Water &amp; Soda'!K332)),'M5 - Sparkling Water &amp; Soda'!F332-'M5 - Sparkling Water &amp; Soda'!K332,"")</f>
        <v/>
      </c>
      <c r="I1538" s="15" t="inlineStr">
        <is>
          <t>S&amp;S availability/depth vary by listing and time - confirm live.</t>
        </is>
      </c>
    </row>
    <row r="1539" ht="26" customHeight="1">
      <c r="A1539" s="15" t="inlineStr">
        <is>
          <t>Polar</t>
        </is>
      </c>
      <c r="B1539" s="15" t="inlineStr">
        <is>
          <t>Polar Seltzer | Lime | 15-pack 355mL</t>
        </is>
      </c>
      <c r="C1539" s="15" t="inlineStr">
        <is>
          <t>5) Sparkling water &amp; soda</t>
        </is>
      </c>
      <c r="D1539" s="32">
        <f>'M5 - Sparkling Water &amp; Soda'!I333</f>
        <v/>
      </c>
      <c r="E1539" s="33">
        <f>'M5 - Sparkling Water &amp; Soda'!J333</f>
        <v/>
      </c>
      <c r="F1539" s="31">
        <f>'M5 - Sparkling Water &amp; Soda'!K333</f>
        <v/>
      </c>
      <c r="G1539" s="30">
        <f>'M5 - Sparkling Water &amp; Soda'!F333</f>
        <v/>
      </c>
      <c r="H1539" s="31">
        <f>IF(AND(ISNUMBER('M5 - Sparkling Water &amp; Soda'!F333),ISNUMBER('M5 - Sparkling Water &amp; Soda'!K333)),'M5 - Sparkling Water &amp; Soda'!F333-'M5 - Sparkling Water &amp; Soda'!K333,"")</f>
        <v/>
      </c>
      <c r="I1539" s="15" t="inlineStr">
        <is>
          <t>S&amp;S availability/depth vary by listing and time - confirm live.</t>
        </is>
      </c>
    </row>
    <row r="1540" ht="26" customHeight="1">
      <c r="A1540" s="15" t="inlineStr">
        <is>
          <t>Polar</t>
        </is>
      </c>
      <c r="B1540" s="15" t="inlineStr">
        <is>
          <t>Polar Seltzer | Lime | 18-pack 355mL</t>
        </is>
      </c>
      <c r="C1540" s="15" t="inlineStr">
        <is>
          <t>5) Sparkling water &amp; soda</t>
        </is>
      </c>
      <c r="D1540" s="32">
        <f>'M5 - Sparkling Water &amp; Soda'!I334</f>
        <v/>
      </c>
      <c r="E1540" s="33">
        <f>'M5 - Sparkling Water &amp; Soda'!J334</f>
        <v/>
      </c>
      <c r="F1540" s="31">
        <f>'M5 - Sparkling Water &amp; Soda'!K334</f>
        <v/>
      </c>
      <c r="G1540" s="30">
        <f>'M5 - Sparkling Water &amp; Soda'!F334</f>
        <v/>
      </c>
      <c r="H1540" s="31">
        <f>IF(AND(ISNUMBER('M5 - Sparkling Water &amp; Soda'!F334),ISNUMBER('M5 - Sparkling Water &amp; Soda'!K334)),'M5 - Sparkling Water &amp; Soda'!F334-'M5 - Sparkling Water &amp; Soda'!K334,"")</f>
        <v/>
      </c>
      <c r="I1540" s="15" t="inlineStr">
        <is>
          <t>S&amp;S availability/depth vary by listing and time - confirm live.</t>
        </is>
      </c>
    </row>
    <row r="1541" ht="26" customHeight="1">
      <c r="A1541" s="15" t="inlineStr">
        <is>
          <t>Polar</t>
        </is>
      </c>
      <c r="B1541" s="15" t="inlineStr">
        <is>
          <t>Polar Seltzer | Lime | 24-pack 355mL</t>
        </is>
      </c>
      <c r="C1541" s="15" t="inlineStr">
        <is>
          <t>5) Sparkling water &amp; soda</t>
        </is>
      </c>
      <c r="D1541" s="32">
        <f>'M5 - Sparkling Water &amp; Soda'!I335</f>
        <v/>
      </c>
      <c r="E1541" s="33">
        <f>'M5 - Sparkling Water &amp; Soda'!J335</f>
        <v/>
      </c>
      <c r="F1541" s="31">
        <f>'M5 - Sparkling Water &amp; Soda'!K335</f>
        <v/>
      </c>
      <c r="G1541" s="30">
        <f>'M5 - Sparkling Water &amp; Soda'!F335</f>
        <v/>
      </c>
      <c r="H1541" s="31">
        <f>IF(AND(ISNUMBER('M5 - Sparkling Water &amp; Soda'!F335),ISNUMBER('M5 - Sparkling Water &amp; Soda'!K335)),'M5 - Sparkling Water &amp; Soda'!F335-'M5 - Sparkling Water &amp; Soda'!K335,"")</f>
        <v/>
      </c>
      <c r="I1541" s="15" t="inlineStr">
        <is>
          <t>S&amp;S availability/depth vary by listing and time - confirm live.</t>
        </is>
      </c>
    </row>
    <row r="1542" ht="26" customHeight="1">
      <c r="A1542" s="15" t="inlineStr">
        <is>
          <t>Polar</t>
        </is>
      </c>
      <c r="B1542" s="15" t="inlineStr">
        <is>
          <t>Polar Seltzer | Mandarin | single 355mL</t>
        </is>
      </c>
      <c r="C1542" s="15" t="inlineStr">
        <is>
          <t>5) Sparkling water &amp; soda</t>
        </is>
      </c>
      <c r="D1542" s="32">
        <f>'M5 - Sparkling Water &amp; Soda'!I336</f>
        <v/>
      </c>
      <c r="E1542" s="33">
        <f>'M5 - Sparkling Water &amp; Soda'!J336</f>
        <v/>
      </c>
      <c r="F1542" s="31">
        <f>'M5 - Sparkling Water &amp; Soda'!K336</f>
        <v/>
      </c>
      <c r="G1542" s="30">
        <f>'M5 - Sparkling Water &amp; Soda'!F336</f>
        <v/>
      </c>
      <c r="H1542" s="31">
        <f>IF(AND(ISNUMBER('M5 - Sparkling Water &amp; Soda'!F336),ISNUMBER('M5 - Sparkling Water &amp; Soda'!K336)),'M5 - Sparkling Water &amp; Soda'!F336-'M5 - Sparkling Water &amp; Soda'!K336,"")</f>
        <v/>
      </c>
      <c r="I1542" s="15" t="inlineStr">
        <is>
          <t>S&amp;S availability/depth vary by listing and time - confirm live.</t>
        </is>
      </c>
    </row>
    <row r="1543" ht="26" customHeight="1">
      <c r="A1543" s="15" t="inlineStr">
        <is>
          <t>Polar</t>
        </is>
      </c>
      <c r="B1543" s="15" t="inlineStr">
        <is>
          <t>Polar Seltzer | Mandarin | 8-pack 355mL</t>
        </is>
      </c>
      <c r="C1543" s="15" t="inlineStr">
        <is>
          <t>5) Sparkling water &amp; soda</t>
        </is>
      </c>
      <c r="D1543" s="32">
        <f>'M5 - Sparkling Water &amp; Soda'!I337</f>
        <v/>
      </c>
      <c r="E1543" s="33">
        <f>'M5 - Sparkling Water &amp; Soda'!J337</f>
        <v/>
      </c>
      <c r="F1543" s="31">
        <f>'M5 - Sparkling Water &amp; Soda'!K337</f>
        <v/>
      </c>
      <c r="G1543" s="30">
        <f>'M5 - Sparkling Water &amp; Soda'!F337</f>
        <v/>
      </c>
      <c r="H1543" s="31">
        <f>IF(AND(ISNUMBER('M5 - Sparkling Water &amp; Soda'!F337),ISNUMBER('M5 - Sparkling Water &amp; Soda'!K337)),'M5 - Sparkling Water &amp; Soda'!F337-'M5 - Sparkling Water &amp; Soda'!K337,"")</f>
        <v/>
      </c>
      <c r="I1543" s="15" t="inlineStr">
        <is>
          <t>S&amp;S availability/depth vary by listing and time - confirm live.</t>
        </is>
      </c>
    </row>
    <row r="1544" ht="26" customHeight="1">
      <c r="A1544" s="15" t="inlineStr">
        <is>
          <t>Polar</t>
        </is>
      </c>
      <c r="B1544" s="15" t="inlineStr">
        <is>
          <t>Polar Seltzer | Mandarin | 12-pack 355mL</t>
        </is>
      </c>
      <c r="C1544" s="15" t="inlineStr">
        <is>
          <t>5) Sparkling water &amp; soda</t>
        </is>
      </c>
      <c r="D1544" s="32">
        <f>'M5 - Sparkling Water &amp; Soda'!I338</f>
        <v/>
      </c>
      <c r="E1544" s="33">
        <f>'M5 - Sparkling Water &amp; Soda'!J338</f>
        <v/>
      </c>
      <c r="F1544" s="31">
        <f>'M5 - Sparkling Water &amp; Soda'!K338</f>
        <v/>
      </c>
      <c r="G1544" s="30">
        <f>'M5 - Sparkling Water &amp; Soda'!F338</f>
        <v/>
      </c>
      <c r="H1544" s="31">
        <f>IF(AND(ISNUMBER('M5 - Sparkling Water &amp; Soda'!F338),ISNUMBER('M5 - Sparkling Water &amp; Soda'!K338)),'M5 - Sparkling Water &amp; Soda'!F338-'M5 - Sparkling Water &amp; Soda'!K338,"")</f>
        <v/>
      </c>
      <c r="I1544" s="15" t="inlineStr">
        <is>
          <t>S&amp;S availability/depth vary by listing and time - confirm live.</t>
        </is>
      </c>
    </row>
    <row r="1545" ht="26" customHeight="1">
      <c r="A1545" s="15" t="inlineStr">
        <is>
          <t>Polar</t>
        </is>
      </c>
      <c r="B1545" s="15" t="inlineStr">
        <is>
          <t>Polar Seltzer | Mandarin | 15-pack 355mL</t>
        </is>
      </c>
      <c r="C1545" s="15" t="inlineStr">
        <is>
          <t>5) Sparkling water &amp; soda</t>
        </is>
      </c>
      <c r="D1545" s="32">
        <f>'M5 - Sparkling Water &amp; Soda'!I339</f>
        <v/>
      </c>
      <c r="E1545" s="33">
        <f>'M5 - Sparkling Water &amp; Soda'!J339</f>
        <v/>
      </c>
      <c r="F1545" s="31">
        <f>'M5 - Sparkling Water &amp; Soda'!K339</f>
        <v/>
      </c>
      <c r="G1545" s="30">
        <f>'M5 - Sparkling Water &amp; Soda'!F339</f>
        <v/>
      </c>
      <c r="H1545" s="31">
        <f>IF(AND(ISNUMBER('M5 - Sparkling Water &amp; Soda'!F339),ISNUMBER('M5 - Sparkling Water &amp; Soda'!K339)),'M5 - Sparkling Water &amp; Soda'!F339-'M5 - Sparkling Water &amp; Soda'!K339,"")</f>
        <v/>
      </c>
      <c r="I1545" s="15" t="inlineStr">
        <is>
          <t>S&amp;S availability/depth vary by listing and time - confirm live.</t>
        </is>
      </c>
    </row>
    <row r="1546" ht="26" customHeight="1">
      <c r="A1546" s="15" t="inlineStr">
        <is>
          <t>Polar</t>
        </is>
      </c>
      <c r="B1546" s="15" t="inlineStr">
        <is>
          <t>Polar Seltzer | Mandarin | 18-pack 355mL</t>
        </is>
      </c>
      <c r="C1546" s="15" t="inlineStr">
        <is>
          <t>5) Sparkling water &amp; soda</t>
        </is>
      </c>
      <c r="D1546" s="32">
        <f>'M5 - Sparkling Water &amp; Soda'!I340</f>
        <v/>
      </c>
      <c r="E1546" s="33">
        <f>'M5 - Sparkling Water &amp; Soda'!J340</f>
        <v/>
      </c>
      <c r="F1546" s="31">
        <f>'M5 - Sparkling Water &amp; Soda'!K340</f>
        <v/>
      </c>
      <c r="G1546" s="30">
        <f>'M5 - Sparkling Water &amp; Soda'!F340</f>
        <v/>
      </c>
      <c r="H1546" s="31">
        <f>IF(AND(ISNUMBER('M5 - Sparkling Water &amp; Soda'!F340),ISNUMBER('M5 - Sparkling Water &amp; Soda'!K340)),'M5 - Sparkling Water &amp; Soda'!F340-'M5 - Sparkling Water &amp; Soda'!K340,"")</f>
        <v/>
      </c>
      <c r="I1546" s="15" t="inlineStr">
        <is>
          <t>S&amp;S availability/depth vary by listing and time - confirm live.</t>
        </is>
      </c>
    </row>
    <row r="1547" ht="26" customHeight="1">
      <c r="A1547" s="15" t="inlineStr">
        <is>
          <t>Polar</t>
        </is>
      </c>
      <c r="B1547" s="15" t="inlineStr">
        <is>
          <t>Polar Seltzer | Mandarin | 24-pack 355mL</t>
        </is>
      </c>
      <c r="C1547" s="15" t="inlineStr">
        <is>
          <t>5) Sparkling water &amp; soda</t>
        </is>
      </c>
      <c r="D1547" s="32">
        <f>'M5 - Sparkling Water &amp; Soda'!I341</f>
        <v/>
      </c>
      <c r="E1547" s="33">
        <f>'M5 - Sparkling Water &amp; Soda'!J341</f>
        <v/>
      </c>
      <c r="F1547" s="31">
        <f>'M5 - Sparkling Water &amp; Soda'!K341</f>
        <v/>
      </c>
      <c r="G1547" s="30">
        <f>'M5 - Sparkling Water &amp; Soda'!F341</f>
        <v/>
      </c>
      <c r="H1547" s="31">
        <f>IF(AND(ISNUMBER('M5 - Sparkling Water &amp; Soda'!F341),ISNUMBER('M5 - Sparkling Water &amp; Soda'!K341)),'M5 - Sparkling Water &amp; Soda'!F341-'M5 - Sparkling Water &amp; Soda'!K341,"")</f>
        <v/>
      </c>
      <c r="I1547" s="15" t="inlineStr">
        <is>
          <t>S&amp;S availability/depth vary by listing and time - confirm live.</t>
        </is>
      </c>
    </row>
    <row r="1548" ht="26" customHeight="1">
      <c r="A1548" s="15" t="inlineStr">
        <is>
          <t>Polar</t>
        </is>
      </c>
      <c r="B1548" s="15" t="inlineStr">
        <is>
          <t>Polar Seltzer | Raspberry Lime | single 355mL</t>
        </is>
      </c>
      <c r="C1548" s="15" t="inlineStr">
        <is>
          <t>5) Sparkling water &amp; soda</t>
        </is>
      </c>
      <c r="D1548" s="32">
        <f>'M5 - Sparkling Water &amp; Soda'!I342</f>
        <v/>
      </c>
      <c r="E1548" s="33">
        <f>'M5 - Sparkling Water &amp; Soda'!J342</f>
        <v/>
      </c>
      <c r="F1548" s="31">
        <f>'M5 - Sparkling Water &amp; Soda'!K342</f>
        <v/>
      </c>
      <c r="G1548" s="30">
        <f>'M5 - Sparkling Water &amp; Soda'!F342</f>
        <v/>
      </c>
      <c r="H1548" s="31">
        <f>IF(AND(ISNUMBER('M5 - Sparkling Water &amp; Soda'!F342),ISNUMBER('M5 - Sparkling Water &amp; Soda'!K342)),'M5 - Sparkling Water &amp; Soda'!F342-'M5 - Sparkling Water &amp; Soda'!K342,"")</f>
        <v/>
      </c>
      <c r="I1548" s="15" t="inlineStr">
        <is>
          <t>S&amp;S availability/depth vary by listing and time - confirm live.</t>
        </is>
      </c>
    </row>
    <row r="1549" ht="26" customHeight="1">
      <c r="A1549" s="15" t="inlineStr">
        <is>
          <t>Polar</t>
        </is>
      </c>
      <c r="B1549" s="15" t="inlineStr">
        <is>
          <t>Polar Seltzer | Raspberry Lime | 8-pack 355mL</t>
        </is>
      </c>
      <c r="C1549" s="15" t="inlineStr">
        <is>
          <t>5) Sparkling water &amp; soda</t>
        </is>
      </c>
      <c r="D1549" s="32">
        <f>'M5 - Sparkling Water &amp; Soda'!I343</f>
        <v/>
      </c>
      <c r="E1549" s="33">
        <f>'M5 - Sparkling Water &amp; Soda'!J343</f>
        <v/>
      </c>
      <c r="F1549" s="31">
        <f>'M5 - Sparkling Water &amp; Soda'!K343</f>
        <v/>
      </c>
      <c r="G1549" s="30">
        <f>'M5 - Sparkling Water &amp; Soda'!F343</f>
        <v/>
      </c>
      <c r="H1549" s="31">
        <f>IF(AND(ISNUMBER('M5 - Sparkling Water &amp; Soda'!F343),ISNUMBER('M5 - Sparkling Water &amp; Soda'!K343)),'M5 - Sparkling Water &amp; Soda'!F343-'M5 - Sparkling Water &amp; Soda'!K343,"")</f>
        <v/>
      </c>
      <c r="I1549" s="15" t="inlineStr">
        <is>
          <t>S&amp;S availability/depth vary by listing and time - confirm live.</t>
        </is>
      </c>
    </row>
    <row r="1550" ht="26" customHeight="1">
      <c r="A1550" s="15" t="inlineStr">
        <is>
          <t>Polar</t>
        </is>
      </c>
      <c r="B1550" s="15" t="inlineStr">
        <is>
          <t>Polar Seltzer | Raspberry Lime | 12-pack 355mL</t>
        </is>
      </c>
      <c r="C1550" s="15" t="inlineStr">
        <is>
          <t>5) Sparkling water &amp; soda</t>
        </is>
      </c>
      <c r="D1550" s="32">
        <f>'M5 - Sparkling Water &amp; Soda'!I344</f>
        <v/>
      </c>
      <c r="E1550" s="33">
        <f>'M5 - Sparkling Water &amp; Soda'!J344</f>
        <v/>
      </c>
      <c r="F1550" s="31">
        <f>'M5 - Sparkling Water &amp; Soda'!K344</f>
        <v/>
      </c>
      <c r="G1550" s="30">
        <f>'M5 - Sparkling Water &amp; Soda'!F344</f>
        <v/>
      </c>
      <c r="H1550" s="31">
        <f>IF(AND(ISNUMBER('M5 - Sparkling Water &amp; Soda'!F344),ISNUMBER('M5 - Sparkling Water &amp; Soda'!K344)),'M5 - Sparkling Water &amp; Soda'!F344-'M5 - Sparkling Water &amp; Soda'!K344,"")</f>
        <v/>
      </c>
      <c r="I1550" s="15" t="inlineStr">
        <is>
          <t>S&amp;S availability/depth vary by listing and time - confirm live.</t>
        </is>
      </c>
    </row>
    <row r="1551" ht="26" customHeight="1">
      <c r="A1551" s="15" t="inlineStr">
        <is>
          <t>Polar</t>
        </is>
      </c>
      <c r="B1551" s="15" t="inlineStr">
        <is>
          <t>Polar Seltzer | Raspberry Lime | 15-pack 355mL</t>
        </is>
      </c>
      <c r="C1551" s="15" t="inlineStr">
        <is>
          <t>5) Sparkling water &amp; soda</t>
        </is>
      </c>
      <c r="D1551" s="32">
        <f>'M5 - Sparkling Water &amp; Soda'!I345</f>
        <v/>
      </c>
      <c r="E1551" s="33">
        <f>'M5 - Sparkling Water &amp; Soda'!J345</f>
        <v/>
      </c>
      <c r="F1551" s="31">
        <f>'M5 - Sparkling Water &amp; Soda'!K345</f>
        <v/>
      </c>
      <c r="G1551" s="30">
        <f>'M5 - Sparkling Water &amp; Soda'!F345</f>
        <v/>
      </c>
      <c r="H1551" s="31">
        <f>IF(AND(ISNUMBER('M5 - Sparkling Water &amp; Soda'!F345),ISNUMBER('M5 - Sparkling Water &amp; Soda'!K345)),'M5 - Sparkling Water &amp; Soda'!F345-'M5 - Sparkling Water &amp; Soda'!K345,"")</f>
        <v/>
      </c>
      <c r="I1551" s="15" t="inlineStr">
        <is>
          <t>S&amp;S availability/depth vary by listing and time - confirm live.</t>
        </is>
      </c>
    </row>
    <row r="1552" ht="26" customHeight="1">
      <c r="A1552" s="15" t="inlineStr">
        <is>
          <t>Polar</t>
        </is>
      </c>
      <c r="B1552" s="15" t="inlineStr">
        <is>
          <t>Polar Seltzer | Raspberry Lime | 18-pack 355mL</t>
        </is>
      </c>
      <c r="C1552" s="15" t="inlineStr">
        <is>
          <t>5) Sparkling water &amp; soda</t>
        </is>
      </c>
      <c r="D1552" s="32">
        <f>'M5 - Sparkling Water &amp; Soda'!I346</f>
        <v/>
      </c>
      <c r="E1552" s="33">
        <f>'M5 - Sparkling Water &amp; Soda'!J346</f>
        <v/>
      </c>
      <c r="F1552" s="31">
        <f>'M5 - Sparkling Water &amp; Soda'!K346</f>
        <v/>
      </c>
      <c r="G1552" s="30">
        <f>'M5 - Sparkling Water &amp; Soda'!F346</f>
        <v/>
      </c>
      <c r="H1552" s="31">
        <f>IF(AND(ISNUMBER('M5 - Sparkling Water &amp; Soda'!F346),ISNUMBER('M5 - Sparkling Water &amp; Soda'!K346)),'M5 - Sparkling Water &amp; Soda'!F346-'M5 - Sparkling Water &amp; Soda'!K346,"")</f>
        <v/>
      </c>
      <c r="I1552" s="15" t="inlineStr">
        <is>
          <t>S&amp;S availability/depth vary by listing and time - confirm live.</t>
        </is>
      </c>
    </row>
    <row r="1553" ht="26" customHeight="1">
      <c r="A1553" s="15" t="inlineStr">
        <is>
          <t>Polar</t>
        </is>
      </c>
      <c r="B1553" s="15" t="inlineStr">
        <is>
          <t>Polar Seltzer | Raspberry Lime | 24-pack 355mL</t>
        </is>
      </c>
      <c r="C1553" s="15" t="inlineStr">
        <is>
          <t>5) Sparkling water &amp; soda</t>
        </is>
      </c>
      <c r="D1553" s="32">
        <f>'M5 - Sparkling Water &amp; Soda'!I347</f>
        <v/>
      </c>
      <c r="E1553" s="33">
        <f>'M5 - Sparkling Water &amp; Soda'!J347</f>
        <v/>
      </c>
      <c r="F1553" s="31">
        <f>'M5 - Sparkling Water &amp; Soda'!K347</f>
        <v/>
      </c>
      <c r="G1553" s="30">
        <f>'M5 - Sparkling Water &amp; Soda'!F347</f>
        <v/>
      </c>
      <c r="H1553" s="31">
        <f>IF(AND(ISNUMBER('M5 - Sparkling Water &amp; Soda'!F347),ISNUMBER('M5 - Sparkling Water &amp; Soda'!K347)),'M5 - Sparkling Water &amp; Soda'!F347-'M5 - Sparkling Water &amp; Soda'!K347,"")</f>
        <v/>
      </c>
      <c r="I1553" s="15" t="inlineStr">
        <is>
          <t>S&amp;S availability/depth vary by listing and time - confirm live.</t>
        </is>
      </c>
    </row>
    <row r="1554" ht="26" customHeight="1">
      <c r="A1554" s="15" t="inlineStr">
        <is>
          <t>Polar</t>
        </is>
      </c>
      <c r="B1554" s="15" t="inlineStr">
        <is>
          <t>Polar Seltzer | Vanilla | single 355mL</t>
        </is>
      </c>
      <c r="C1554" s="15" t="inlineStr">
        <is>
          <t>5) Sparkling water &amp; soda</t>
        </is>
      </c>
      <c r="D1554" s="32">
        <f>'M5 - Sparkling Water &amp; Soda'!I348</f>
        <v/>
      </c>
      <c r="E1554" s="33">
        <f>'M5 - Sparkling Water &amp; Soda'!J348</f>
        <v/>
      </c>
      <c r="F1554" s="31">
        <f>'M5 - Sparkling Water &amp; Soda'!K348</f>
        <v/>
      </c>
      <c r="G1554" s="30">
        <f>'M5 - Sparkling Water &amp; Soda'!F348</f>
        <v/>
      </c>
      <c r="H1554" s="31">
        <f>IF(AND(ISNUMBER('M5 - Sparkling Water &amp; Soda'!F348),ISNUMBER('M5 - Sparkling Water &amp; Soda'!K348)),'M5 - Sparkling Water &amp; Soda'!F348-'M5 - Sparkling Water &amp; Soda'!K348,"")</f>
        <v/>
      </c>
      <c r="I1554" s="15" t="inlineStr">
        <is>
          <t>S&amp;S availability/depth vary by listing and time - confirm live.</t>
        </is>
      </c>
    </row>
    <row r="1555" ht="26" customHeight="1">
      <c r="A1555" s="15" t="inlineStr">
        <is>
          <t>Polar</t>
        </is>
      </c>
      <c r="B1555" s="15" t="inlineStr">
        <is>
          <t>Polar Seltzer | Vanilla | 8-pack 355mL</t>
        </is>
      </c>
      <c r="C1555" s="15" t="inlineStr">
        <is>
          <t>5) Sparkling water &amp; soda</t>
        </is>
      </c>
      <c r="D1555" s="32">
        <f>'M5 - Sparkling Water &amp; Soda'!I349</f>
        <v/>
      </c>
      <c r="E1555" s="33">
        <f>'M5 - Sparkling Water &amp; Soda'!J349</f>
        <v/>
      </c>
      <c r="F1555" s="31">
        <f>'M5 - Sparkling Water &amp; Soda'!K349</f>
        <v/>
      </c>
      <c r="G1555" s="30">
        <f>'M5 - Sparkling Water &amp; Soda'!F349</f>
        <v/>
      </c>
      <c r="H1555" s="31">
        <f>IF(AND(ISNUMBER('M5 - Sparkling Water &amp; Soda'!F349),ISNUMBER('M5 - Sparkling Water &amp; Soda'!K349)),'M5 - Sparkling Water &amp; Soda'!F349-'M5 - Sparkling Water &amp; Soda'!K349,"")</f>
        <v/>
      </c>
      <c r="I1555" s="15" t="inlineStr">
        <is>
          <t>S&amp;S availability/depth vary by listing and time - confirm live.</t>
        </is>
      </c>
    </row>
    <row r="1556" ht="26" customHeight="1">
      <c r="A1556" s="15" t="inlineStr">
        <is>
          <t>Polar</t>
        </is>
      </c>
      <c r="B1556" s="15" t="inlineStr">
        <is>
          <t>Polar Seltzer | Vanilla | 12-pack 355mL</t>
        </is>
      </c>
      <c r="C1556" s="15" t="inlineStr">
        <is>
          <t>5) Sparkling water &amp; soda</t>
        </is>
      </c>
      <c r="D1556" s="32">
        <f>'M5 - Sparkling Water &amp; Soda'!I350</f>
        <v/>
      </c>
      <c r="E1556" s="33">
        <f>'M5 - Sparkling Water &amp; Soda'!J350</f>
        <v/>
      </c>
      <c r="F1556" s="31">
        <f>'M5 - Sparkling Water &amp; Soda'!K350</f>
        <v/>
      </c>
      <c r="G1556" s="30">
        <f>'M5 - Sparkling Water &amp; Soda'!F350</f>
        <v/>
      </c>
      <c r="H1556" s="31">
        <f>IF(AND(ISNUMBER('M5 - Sparkling Water &amp; Soda'!F350),ISNUMBER('M5 - Sparkling Water &amp; Soda'!K350)),'M5 - Sparkling Water &amp; Soda'!F350-'M5 - Sparkling Water &amp; Soda'!K350,"")</f>
        <v/>
      </c>
      <c r="I1556" s="15" t="inlineStr">
        <is>
          <t>S&amp;S availability/depth vary by listing and time - confirm live.</t>
        </is>
      </c>
    </row>
    <row r="1557" ht="26" customHeight="1">
      <c r="A1557" s="15" t="inlineStr">
        <is>
          <t>Polar</t>
        </is>
      </c>
      <c r="B1557" s="15" t="inlineStr">
        <is>
          <t>Polar Seltzer | Vanilla | 15-pack 355mL</t>
        </is>
      </c>
      <c r="C1557" s="15" t="inlineStr">
        <is>
          <t>5) Sparkling water &amp; soda</t>
        </is>
      </c>
      <c r="D1557" s="32">
        <f>'M5 - Sparkling Water &amp; Soda'!I351</f>
        <v/>
      </c>
      <c r="E1557" s="33">
        <f>'M5 - Sparkling Water &amp; Soda'!J351</f>
        <v/>
      </c>
      <c r="F1557" s="31">
        <f>'M5 - Sparkling Water &amp; Soda'!K351</f>
        <v/>
      </c>
      <c r="G1557" s="30">
        <f>'M5 - Sparkling Water &amp; Soda'!F351</f>
        <v/>
      </c>
      <c r="H1557" s="31">
        <f>IF(AND(ISNUMBER('M5 - Sparkling Water &amp; Soda'!F351),ISNUMBER('M5 - Sparkling Water &amp; Soda'!K351)),'M5 - Sparkling Water &amp; Soda'!F351-'M5 - Sparkling Water &amp; Soda'!K351,"")</f>
        <v/>
      </c>
      <c r="I1557" s="15" t="inlineStr">
        <is>
          <t>S&amp;S availability/depth vary by listing and time - confirm live.</t>
        </is>
      </c>
    </row>
    <row r="1558" ht="26" customHeight="1">
      <c r="A1558" s="15" t="inlineStr">
        <is>
          <t>Polar</t>
        </is>
      </c>
      <c r="B1558" s="15" t="inlineStr">
        <is>
          <t>Polar Seltzer | Vanilla | 18-pack 355mL</t>
        </is>
      </c>
      <c r="C1558" s="15" t="inlineStr">
        <is>
          <t>5) Sparkling water &amp; soda</t>
        </is>
      </c>
      <c r="D1558" s="32">
        <f>'M5 - Sparkling Water &amp; Soda'!I352</f>
        <v/>
      </c>
      <c r="E1558" s="33">
        <f>'M5 - Sparkling Water &amp; Soda'!J352</f>
        <v/>
      </c>
      <c r="F1558" s="31">
        <f>'M5 - Sparkling Water &amp; Soda'!K352</f>
        <v/>
      </c>
      <c r="G1558" s="30">
        <f>'M5 - Sparkling Water &amp; Soda'!F352</f>
        <v/>
      </c>
      <c r="H1558" s="31">
        <f>IF(AND(ISNUMBER('M5 - Sparkling Water &amp; Soda'!F352),ISNUMBER('M5 - Sparkling Water &amp; Soda'!K352)),'M5 - Sparkling Water &amp; Soda'!F352-'M5 - Sparkling Water &amp; Soda'!K352,"")</f>
        <v/>
      </c>
      <c r="I1558" s="15" t="inlineStr">
        <is>
          <t>S&amp;S availability/depth vary by listing and time - confirm live.</t>
        </is>
      </c>
    </row>
    <row r="1559" ht="26" customHeight="1">
      <c r="A1559" s="15" t="inlineStr">
        <is>
          <t>Polar</t>
        </is>
      </c>
      <c r="B1559" s="15" t="inlineStr">
        <is>
          <t>Polar Seltzer | Vanilla | 24-pack 355mL</t>
        </is>
      </c>
      <c r="C1559" s="15" t="inlineStr">
        <is>
          <t>5) Sparkling water &amp; soda</t>
        </is>
      </c>
      <c r="D1559" s="32">
        <f>'M5 - Sparkling Water &amp; Soda'!I353</f>
        <v/>
      </c>
      <c r="E1559" s="33">
        <f>'M5 - Sparkling Water &amp; Soda'!J353</f>
        <v/>
      </c>
      <c r="F1559" s="31">
        <f>'M5 - Sparkling Water &amp; Soda'!K353</f>
        <v/>
      </c>
      <c r="G1559" s="30">
        <f>'M5 - Sparkling Water &amp; Soda'!F353</f>
        <v/>
      </c>
      <c r="H1559" s="31">
        <f>IF(AND(ISNUMBER('M5 - Sparkling Water &amp; Soda'!F353),ISNUMBER('M5 - Sparkling Water &amp; Soda'!K353)),'M5 - Sparkling Water &amp; Soda'!F353-'M5 - Sparkling Water &amp; Soda'!K353,"")</f>
        <v/>
      </c>
      <c r="I1559" s="15" t="inlineStr">
        <is>
          <t>S&amp;S availability/depth vary by listing and time - confirm live.</t>
        </is>
      </c>
    </row>
    <row r="1560" ht="26" customHeight="1">
      <c r="A1560" s="15" t="inlineStr">
        <is>
          <t>AHA</t>
        </is>
      </c>
      <c r="B1560" s="15" t="inlineStr">
        <is>
          <t>AHA Sparkling Water | Lime + Watermelon | single 355mL</t>
        </is>
      </c>
      <c r="C1560" s="15" t="inlineStr">
        <is>
          <t>5) Sparkling water &amp; soda</t>
        </is>
      </c>
      <c r="D1560" s="32">
        <f>'M5 - Sparkling Water &amp; Soda'!I354</f>
        <v/>
      </c>
      <c r="E1560" s="33">
        <f>'M5 - Sparkling Water &amp; Soda'!J354</f>
        <v/>
      </c>
      <c r="F1560" s="31">
        <f>'M5 - Sparkling Water &amp; Soda'!K354</f>
        <v/>
      </c>
      <c r="G1560" s="30">
        <f>'M5 - Sparkling Water &amp; Soda'!F354</f>
        <v/>
      </c>
      <c r="H1560" s="31">
        <f>IF(AND(ISNUMBER('M5 - Sparkling Water &amp; Soda'!F354),ISNUMBER('M5 - Sparkling Water &amp; Soda'!K354)),'M5 - Sparkling Water &amp; Soda'!F354-'M5 - Sparkling Water &amp; Soda'!K354,"")</f>
        <v/>
      </c>
      <c r="I1560" s="15" t="inlineStr">
        <is>
          <t>S&amp;S availability/depth vary by listing and time - confirm live.</t>
        </is>
      </c>
    </row>
    <row r="1561" ht="26" customHeight="1">
      <c r="A1561" s="15" t="inlineStr">
        <is>
          <t>AHA</t>
        </is>
      </c>
      <c r="B1561" s="15" t="inlineStr">
        <is>
          <t>AHA Sparkling Water | Lime + Watermelon | 8-pack 355mL</t>
        </is>
      </c>
      <c r="C1561" s="15" t="inlineStr">
        <is>
          <t>5) Sparkling water &amp; soda</t>
        </is>
      </c>
      <c r="D1561" s="32">
        <f>'M5 - Sparkling Water &amp; Soda'!I355</f>
        <v/>
      </c>
      <c r="E1561" s="33">
        <f>'M5 - Sparkling Water &amp; Soda'!J355</f>
        <v/>
      </c>
      <c r="F1561" s="31">
        <f>'M5 - Sparkling Water &amp; Soda'!K355</f>
        <v/>
      </c>
      <c r="G1561" s="30">
        <f>'M5 - Sparkling Water &amp; Soda'!F355</f>
        <v/>
      </c>
      <c r="H1561" s="31">
        <f>IF(AND(ISNUMBER('M5 - Sparkling Water &amp; Soda'!F355),ISNUMBER('M5 - Sparkling Water &amp; Soda'!K355)),'M5 - Sparkling Water &amp; Soda'!F355-'M5 - Sparkling Water &amp; Soda'!K355,"")</f>
        <v/>
      </c>
      <c r="I1561" s="15" t="inlineStr">
        <is>
          <t>S&amp;S availability/depth vary by listing and time - confirm live.</t>
        </is>
      </c>
    </row>
    <row r="1562" ht="26" customHeight="1">
      <c r="A1562" s="15" t="inlineStr">
        <is>
          <t>AHA</t>
        </is>
      </c>
      <c r="B1562" s="15" t="inlineStr">
        <is>
          <t>AHA Sparkling Water | Lime + Watermelon | 12-pack 355mL</t>
        </is>
      </c>
      <c r="C1562" s="15" t="inlineStr">
        <is>
          <t>5) Sparkling water &amp; soda</t>
        </is>
      </c>
      <c r="D1562" s="32">
        <f>'M5 - Sparkling Water &amp; Soda'!I356</f>
        <v/>
      </c>
      <c r="E1562" s="33">
        <f>'M5 - Sparkling Water &amp; Soda'!J356</f>
        <v/>
      </c>
      <c r="F1562" s="31">
        <f>'M5 - Sparkling Water &amp; Soda'!K356</f>
        <v/>
      </c>
      <c r="G1562" s="30">
        <f>'M5 - Sparkling Water &amp; Soda'!F356</f>
        <v/>
      </c>
      <c r="H1562" s="31">
        <f>IF(AND(ISNUMBER('M5 - Sparkling Water &amp; Soda'!F356),ISNUMBER('M5 - Sparkling Water &amp; Soda'!K356)),'M5 - Sparkling Water &amp; Soda'!F356-'M5 - Sparkling Water &amp; Soda'!K356,"")</f>
        <v/>
      </c>
      <c r="I1562" s="15" t="inlineStr">
        <is>
          <t>S&amp;S availability/depth vary by listing and time - confirm live.</t>
        </is>
      </c>
    </row>
    <row r="1563" ht="26" customHeight="1">
      <c r="A1563" s="15" t="inlineStr">
        <is>
          <t>AHA</t>
        </is>
      </c>
      <c r="B1563" s="15" t="inlineStr">
        <is>
          <t>AHA Sparkling Water | Lime + Watermelon | 15-pack 355mL</t>
        </is>
      </c>
      <c r="C1563" s="15" t="inlineStr">
        <is>
          <t>5) Sparkling water &amp; soda</t>
        </is>
      </c>
      <c r="D1563" s="32">
        <f>'M5 - Sparkling Water &amp; Soda'!I357</f>
        <v/>
      </c>
      <c r="E1563" s="33">
        <f>'M5 - Sparkling Water &amp; Soda'!J357</f>
        <v/>
      </c>
      <c r="F1563" s="31">
        <f>'M5 - Sparkling Water &amp; Soda'!K357</f>
        <v/>
      </c>
      <c r="G1563" s="30">
        <f>'M5 - Sparkling Water &amp; Soda'!F357</f>
        <v/>
      </c>
      <c r="H1563" s="31">
        <f>IF(AND(ISNUMBER('M5 - Sparkling Water &amp; Soda'!F357),ISNUMBER('M5 - Sparkling Water &amp; Soda'!K357)),'M5 - Sparkling Water &amp; Soda'!F357-'M5 - Sparkling Water &amp; Soda'!K357,"")</f>
        <v/>
      </c>
      <c r="I1563" s="15" t="inlineStr">
        <is>
          <t>S&amp;S availability/depth vary by listing and time - confirm live.</t>
        </is>
      </c>
    </row>
    <row r="1564" ht="26" customHeight="1">
      <c r="A1564" s="15" t="inlineStr">
        <is>
          <t>AHA</t>
        </is>
      </c>
      <c r="B1564" s="15" t="inlineStr">
        <is>
          <t>AHA Sparkling Water | Lime + Watermelon | 18-pack 355mL</t>
        </is>
      </c>
      <c r="C1564" s="15" t="inlineStr">
        <is>
          <t>5) Sparkling water &amp; soda</t>
        </is>
      </c>
      <c r="D1564" s="32">
        <f>'M5 - Sparkling Water &amp; Soda'!I358</f>
        <v/>
      </c>
      <c r="E1564" s="33">
        <f>'M5 - Sparkling Water &amp; Soda'!J358</f>
        <v/>
      </c>
      <c r="F1564" s="31">
        <f>'M5 - Sparkling Water &amp; Soda'!K358</f>
        <v/>
      </c>
      <c r="G1564" s="30">
        <f>'M5 - Sparkling Water &amp; Soda'!F358</f>
        <v/>
      </c>
      <c r="H1564" s="31">
        <f>IF(AND(ISNUMBER('M5 - Sparkling Water &amp; Soda'!F358),ISNUMBER('M5 - Sparkling Water &amp; Soda'!K358)),'M5 - Sparkling Water &amp; Soda'!F358-'M5 - Sparkling Water &amp; Soda'!K358,"")</f>
        <v/>
      </c>
      <c r="I1564" s="15" t="inlineStr">
        <is>
          <t>S&amp;S availability/depth vary by listing and time - confirm live.</t>
        </is>
      </c>
    </row>
    <row r="1565" ht="26" customHeight="1">
      <c r="A1565" s="15" t="inlineStr">
        <is>
          <t>AHA</t>
        </is>
      </c>
      <c r="B1565" s="15" t="inlineStr">
        <is>
          <t>AHA Sparkling Water | Lime + Watermelon | 24-pack 355mL</t>
        </is>
      </c>
      <c r="C1565" s="15" t="inlineStr">
        <is>
          <t>5) Sparkling water &amp; soda</t>
        </is>
      </c>
      <c r="D1565" s="32">
        <f>'M5 - Sparkling Water &amp; Soda'!I359</f>
        <v/>
      </c>
      <c r="E1565" s="33">
        <f>'M5 - Sparkling Water &amp; Soda'!J359</f>
        <v/>
      </c>
      <c r="F1565" s="31">
        <f>'M5 - Sparkling Water &amp; Soda'!K359</f>
        <v/>
      </c>
      <c r="G1565" s="30">
        <f>'M5 - Sparkling Water &amp; Soda'!F359</f>
        <v/>
      </c>
      <c r="H1565" s="31">
        <f>IF(AND(ISNUMBER('M5 - Sparkling Water &amp; Soda'!F359),ISNUMBER('M5 - Sparkling Water &amp; Soda'!K359)),'M5 - Sparkling Water &amp; Soda'!F359-'M5 - Sparkling Water &amp; Soda'!K359,"")</f>
        <v/>
      </c>
      <c r="I1565" s="15" t="inlineStr">
        <is>
          <t>S&amp;S availability/depth vary by listing and time - confirm live.</t>
        </is>
      </c>
    </row>
    <row r="1566" ht="26" customHeight="1">
      <c r="A1566" s="15" t="inlineStr">
        <is>
          <t>AHA</t>
        </is>
      </c>
      <c r="B1566" s="15" t="inlineStr">
        <is>
          <t>AHA Sparkling Water | Citrus + Green Tea (+caffeine) | single 355mL</t>
        </is>
      </c>
      <c r="C1566" s="15" t="inlineStr">
        <is>
          <t>5) Sparkling water &amp; soda</t>
        </is>
      </c>
      <c r="D1566" s="32">
        <f>'M5 - Sparkling Water &amp; Soda'!I360</f>
        <v/>
      </c>
      <c r="E1566" s="33">
        <f>'M5 - Sparkling Water &amp; Soda'!J360</f>
        <v/>
      </c>
      <c r="F1566" s="31">
        <f>'M5 - Sparkling Water &amp; Soda'!K360</f>
        <v/>
      </c>
      <c r="G1566" s="30">
        <f>'M5 - Sparkling Water &amp; Soda'!F360</f>
        <v/>
      </c>
      <c r="H1566" s="31">
        <f>IF(AND(ISNUMBER('M5 - Sparkling Water &amp; Soda'!F360),ISNUMBER('M5 - Sparkling Water &amp; Soda'!K360)),'M5 - Sparkling Water &amp; Soda'!F360-'M5 - Sparkling Water &amp; Soda'!K360,"")</f>
        <v/>
      </c>
      <c r="I1566" s="15" t="inlineStr">
        <is>
          <t>S&amp;S availability/depth vary by listing and time - confirm live.</t>
        </is>
      </c>
    </row>
    <row r="1567" ht="26" customHeight="1">
      <c r="A1567" s="15" t="inlineStr">
        <is>
          <t>AHA</t>
        </is>
      </c>
      <c r="B1567" s="15" t="inlineStr">
        <is>
          <t>AHA Sparkling Water | Citrus + Green Tea (+caffeine) | 8-pack 355mL</t>
        </is>
      </c>
      <c r="C1567" s="15" t="inlineStr">
        <is>
          <t>5) Sparkling water &amp; soda</t>
        </is>
      </c>
      <c r="D1567" s="32">
        <f>'M5 - Sparkling Water &amp; Soda'!I361</f>
        <v/>
      </c>
      <c r="E1567" s="33">
        <f>'M5 - Sparkling Water &amp; Soda'!J361</f>
        <v/>
      </c>
      <c r="F1567" s="31">
        <f>'M5 - Sparkling Water &amp; Soda'!K361</f>
        <v/>
      </c>
      <c r="G1567" s="30">
        <f>'M5 - Sparkling Water &amp; Soda'!F361</f>
        <v/>
      </c>
      <c r="H1567" s="31">
        <f>IF(AND(ISNUMBER('M5 - Sparkling Water &amp; Soda'!F361),ISNUMBER('M5 - Sparkling Water &amp; Soda'!K361)),'M5 - Sparkling Water &amp; Soda'!F361-'M5 - Sparkling Water &amp; Soda'!K361,"")</f>
        <v/>
      </c>
      <c r="I1567" s="15" t="inlineStr">
        <is>
          <t>S&amp;S availability/depth vary by listing and time - confirm live.</t>
        </is>
      </c>
    </row>
    <row r="1568" ht="26" customHeight="1">
      <c r="A1568" s="15" t="inlineStr">
        <is>
          <t>AHA</t>
        </is>
      </c>
      <c r="B1568" s="15" t="inlineStr">
        <is>
          <t>AHA Sparkling Water | Citrus + Green Tea (+caffeine) | 12-pack 355mL</t>
        </is>
      </c>
      <c r="C1568" s="15" t="inlineStr">
        <is>
          <t>5) Sparkling water &amp; soda</t>
        </is>
      </c>
      <c r="D1568" s="32">
        <f>'M5 - Sparkling Water &amp; Soda'!I362</f>
        <v/>
      </c>
      <c r="E1568" s="33">
        <f>'M5 - Sparkling Water &amp; Soda'!J362</f>
        <v/>
      </c>
      <c r="F1568" s="31">
        <f>'M5 - Sparkling Water &amp; Soda'!K362</f>
        <v/>
      </c>
      <c r="G1568" s="30">
        <f>'M5 - Sparkling Water &amp; Soda'!F362</f>
        <v/>
      </c>
      <c r="H1568" s="31">
        <f>IF(AND(ISNUMBER('M5 - Sparkling Water &amp; Soda'!F362),ISNUMBER('M5 - Sparkling Water &amp; Soda'!K362)),'M5 - Sparkling Water &amp; Soda'!F362-'M5 - Sparkling Water &amp; Soda'!K362,"")</f>
        <v/>
      </c>
      <c r="I1568" s="15" t="inlineStr">
        <is>
          <t>S&amp;S availability/depth vary by listing and time - confirm live.</t>
        </is>
      </c>
    </row>
    <row r="1569" ht="26" customHeight="1">
      <c r="A1569" s="15" t="inlineStr">
        <is>
          <t>AHA</t>
        </is>
      </c>
      <c r="B1569" s="15" t="inlineStr">
        <is>
          <t>AHA Sparkling Water | Citrus + Green Tea (+caffeine) | 15-pack 355mL</t>
        </is>
      </c>
      <c r="C1569" s="15" t="inlineStr">
        <is>
          <t>5) Sparkling water &amp; soda</t>
        </is>
      </c>
      <c r="D1569" s="32">
        <f>'M5 - Sparkling Water &amp; Soda'!I363</f>
        <v/>
      </c>
      <c r="E1569" s="33">
        <f>'M5 - Sparkling Water &amp; Soda'!J363</f>
        <v/>
      </c>
      <c r="F1569" s="31">
        <f>'M5 - Sparkling Water &amp; Soda'!K363</f>
        <v/>
      </c>
      <c r="G1569" s="30">
        <f>'M5 - Sparkling Water &amp; Soda'!F363</f>
        <v/>
      </c>
      <c r="H1569" s="31">
        <f>IF(AND(ISNUMBER('M5 - Sparkling Water &amp; Soda'!F363),ISNUMBER('M5 - Sparkling Water &amp; Soda'!K363)),'M5 - Sparkling Water &amp; Soda'!F363-'M5 - Sparkling Water &amp; Soda'!K363,"")</f>
        <v/>
      </c>
      <c r="I1569" s="15" t="inlineStr">
        <is>
          <t>S&amp;S availability/depth vary by listing and time - confirm live.</t>
        </is>
      </c>
    </row>
    <row r="1570" ht="26" customHeight="1">
      <c r="A1570" s="15" t="inlineStr">
        <is>
          <t>AHA</t>
        </is>
      </c>
      <c r="B1570" s="15" t="inlineStr">
        <is>
          <t>AHA Sparkling Water | Citrus + Green Tea (+caffeine) | 18-pack 355mL</t>
        </is>
      </c>
      <c r="C1570" s="15" t="inlineStr">
        <is>
          <t>5) Sparkling water &amp; soda</t>
        </is>
      </c>
      <c r="D1570" s="32">
        <f>'M5 - Sparkling Water &amp; Soda'!I364</f>
        <v/>
      </c>
      <c r="E1570" s="33">
        <f>'M5 - Sparkling Water &amp; Soda'!J364</f>
        <v/>
      </c>
      <c r="F1570" s="31">
        <f>'M5 - Sparkling Water &amp; Soda'!K364</f>
        <v/>
      </c>
      <c r="G1570" s="30">
        <f>'M5 - Sparkling Water &amp; Soda'!F364</f>
        <v/>
      </c>
      <c r="H1570" s="31">
        <f>IF(AND(ISNUMBER('M5 - Sparkling Water &amp; Soda'!F364),ISNUMBER('M5 - Sparkling Water &amp; Soda'!K364)),'M5 - Sparkling Water &amp; Soda'!F364-'M5 - Sparkling Water &amp; Soda'!K364,"")</f>
        <v/>
      </c>
      <c r="I1570" s="15" t="inlineStr">
        <is>
          <t>S&amp;S availability/depth vary by listing and time - confirm live.</t>
        </is>
      </c>
    </row>
    <row r="1571" ht="26" customHeight="1">
      <c r="A1571" s="15" t="inlineStr">
        <is>
          <t>AHA</t>
        </is>
      </c>
      <c r="B1571" s="15" t="inlineStr">
        <is>
          <t>AHA Sparkling Water | Citrus + Green Tea (+caffeine) | 24-pack 355mL</t>
        </is>
      </c>
      <c r="C1571" s="15" t="inlineStr">
        <is>
          <t>5) Sparkling water &amp; soda</t>
        </is>
      </c>
      <c r="D1571" s="32">
        <f>'M5 - Sparkling Water &amp; Soda'!I365</f>
        <v/>
      </c>
      <c r="E1571" s="33">
        <f>'M5 - Sparkling Water &amp; Soda'!J365</f>
        <v/>
      </c>
      <c r="F1571" s="31">
        <f>'M5 - Sparkling Water &amp; Soda'!K365</f>
        <v/>
      </c>
      <c r="G1571" s="30">
        <f>'M5 - Sparkling Water &amp; Soda'!F365</f>
        <v/>
      </c>
      <c r="H1571" s="31">
        <f>IF(AND(ISNUMBER('M5 - Sparkling Water &amp; Soda'!F365),ISNUMBER('M5 - Sparkling Water &amp; Soda'!K365)),'M5 - Sparkling Water &amp; Soda'!F365-'M5 - Sparkling Water &amp; Soda'!K365,"")</f>
        <v/>
      </c>
      <c r="I1571" s="15" t="inlineStr">
        <is>
          <t>S&amp;S availability/depth vary by listing and time - confirm live.</t>
        </is>
      </c>
    </row>
    <row r="1572" ht="26" customHeight="1">
      <c r="A1572" s="15" t="inlineStr">
        <is>
          <t>AHA</t>
        </is>
      </c>
      <c r="B1572" s="15" t="inlineStr">
        <is>
          <t>AHA Sparkling Water | Black Cherry + Coffee | single 355mL</t>
        </is>
      </c>
      <c r="C1572" s="15" t="inlineStr">
        <is>
          <t>5) Sparkling water &amp; soda</t>
        </is>
      </c>
      <c r="D1572" s="32">
        <f>'M5 - Sparkling Water &amp; Soda'!I366</f>
        <v/>
      </c>
      <c r="E1572" s="33">
        <f>'M5 - Sparkling Water &amp; Soda'!J366</f>
        <v/>
      </c>
      <c r="F1572" s="31">
        <f>'M5 - Sparkling Water &amp; Soda'!K366</f>
        <v/>
      </c>
      <c r="G1572" s="30">
        <f>'M5 - Sparkling Water &amp; Soda'!F366</f>
        <v/>
      </c>
      <c r="H1572" s="31">
        <f>IF(AND(ISNUMBER('M5 - Sparkling Water &amp; Soda'!F366),ISNUMBER('M5 - Sparkling Water &amp; Soda'!K366)),'M5 - Sparkling Water &amp; Soda'!F366-'M5 - Sparkling Water &amp; Soda'!K366,"")</f>
        <v/>
      </c>
      <c r="I1572" s="15" t="inlineStr">
        <is>
          <t>S&amp;S availability/depth vary by listing and time - confirm live.</t>
        </is>
      </c>
    </row>
    <row r="1573" ht="26" customHeight="1">
      <c r="A1573" s="15" t="inlineStr">
        <is>
          <t>AHA</t>
        </is>
      </c>
      <c r="B1573" s="15" t="inlineStr">
        <is>
          <t>AHA Sparkling Water | Black Cherry + Coffee | 8-pack 355mL</t>
        </is>
      </c>
      <c r="C1573" s="15" t="inlineStr">
        <is>
          <t>5) Sparkling water &amp; soda</t>
        </is>
      </c>
      <c r="D1573" s="32">
        <f>'M5 - Sparkling Water &amp; Soda'!I367</f>
        <v/>
      </c>
      <c r="E1573" s="33">
        <f>'M5 - Sparkling Water &amp; Soda'!J367</f>
        <v/>
      </c>
      <c r="F1573" s="31">
        <f>'M5 - Sparkling Water &amp; Soda'!K367</f>
        <v/>
      </c>
      <c r="G1573" s="30">
        <f>'M5 - Sparkling Water &amp; Soda'!F367</f>
        <v/>
      </c>
      <c r="H1573" s="31">
        <f>IF(AND(ISNUMBER('M5 - Sparkling Water &amp; Soda'!F367),ISNUMBER('M5 - Sparkling Water &amp; Soda'!K367)),'M5 - Sparkling Water &amp; Soda'!F367-'M5 - Sparkling Water &amp; Soda'!K367,"")</f>
        <v/>
      </c>
      <c r="I1573" s="15" t="inlineStr">
        <is>
          <t>S&amp;S availability/depth vary by listing and time - confirm live.</t>
        </is>
      </c>
    </row>
    <row r="1574" ht="26" customHeight="1">
      <c r="A1574" s="15" t="inlineStr">
        <is>
          <t>AHA</t>
        </is>
      </c>
      <c r="B1574" s="15" t="inlineStr">
        <is>
          <t>AHA Sparkling Water | Black Cherry + Coffee | 12-pack 355mL</t>
        </is>
      </c>
      <c r="C1574" s="15" t="inlineStr">
        <is>
          <t>5) Sparkling water &amp; soda</t>
        </is>
      </c>
      <c r="D1574" s="32">
        <f>'M5 - Sparkling Water &amp; Soda'!I368</f>
        <v/>
      </c>
      <c r="E1574" s="33">
        <f>'M5 - Sparkling Water &amp; Soda'!J368</f>
        <v/>
      </c>
      <c r="F1574" s="31">
        <f>'M5 - Sparkling Water &amp; Soda'!K368</f>
        <v/>
      </c>
      <c r="G1574" s="30">
        <f>'M5 - Sparkling Water &amp; Soda'!F368</f>
        <v/>
      </c>
      <c r="H1574" s="31">
        <f>IF(AND(ISNUMBER('M5 - Sparkling Water &amp; Soda'!F368),ISNUMBER('M5 - Sparkling Water &amp; Soda'!K368)),'M5 - Sparkling Water &amp; Soda'!F368-'M5 - Sparkling Water &amp; Soda'!K368,"")</f>
        <v/>
      </c>
      <c r="I1574" s="15" t="inlineStr">
        <is>
          <t>S&amp;S availability/depth vary by listing and time - confirm live.</t>
        </is>
      </c>
    </row>
    <row r="1575" ht="26" customHeight="1">
      <c r="A1575" s="15" t="inlineStr">
        <is>
          <t>AHA</t>
        </is>
      </c>
      <c r="B1575" s="15" t="inlineStr">
        <is>
          <t>AHA Sparkling Water | Black Cherry + Coffee | 15-pack 355mL</t>
        </is>
      </c>
      <c r="C1575" s="15" t="inlineStr">
        <is>
          <t>5) Sparkling water &amp; soda</t>
        </is>
      </c>
      <c r="D1575" s="32">
        <f>'M5 - Sparkling Water &amp; Soda'!I369</f>
        <v/>
      </c>
      <c r="E1575" s="33">
        <f>'M5 - Sparkling Water &amp; Soda'!J369</f>
        <v/>
      </c>
      <c r="F1575" s="31">
        <f>'M5 - Sparkling Water &amp; Soda'!K369</f>
        <v/>
      </c>
      <c r="G1575" s="30">
        <f>'M5 - Sparkling Water &amp; Soda'!F369</f>
        <v/>
      </c>
      <c r="H1575" s="31">
        <f>IF(AND(ISNUMBER('M5 - Sparkling Water &amp; Soda'!F369),ISNUMBER('M5 - Sparkling Water &amp; Soda'!K369)),'M5 - Sparkling Water &amp; Soda'!F369-'M5 - Sparkling Water &amp; Soda'!K369,"")</f>
        <v/>
      </c>
      <c r="I1575" s="15" t="inlineStr">
        <is>
          <t>S&amp;S availability/depth vary by listing and time - confirm live.</t>
        </is>
      </c>
    </row>
    <row r="1576" ht="26" customHeight="1">
      <c r="A1576" s="15" t="inlineStr">
        <is>
          <t>AHA</t>
        </is>
      </c>
      <c r="B1576" s="15" t="inlineStr">
        <is>
          <t>AHA Sparkling Water | Black Cherry + Coffee | 18-pack 355mL</t>
        </is>
      </c>
      <c r="C1576" s="15" t="inlineStr">
        <is>
          <t>5) Sparkling water &amp; soda</t>
        </is>
      </c>
      <c r="D1576" s="32">
        <f>'M5 - Sparkling Water &amp; Soda'!I370</f>
        <v/>
      </c>
      <c r="E1576" s="33">
        <f>'M5 - Sparkling Water &amp; Soda'!J370</f>
        <v/>
      </c>
      <c r="F1576" s="31">
        <f>'M5 - Sparkling Water &amp; Soda'!K370</f>
        <v/>
      </c>
      <c r="G1576" s="30">
        <f>'M5 - Sparkling Water &amp; Soda'!F370</f>
        <v/>
      </c>
      <c r="H1576" s="31">
        <f>IF(AND(ISNUMBER('M5 - Sparkling Water &amp; Soda'!F370),ISNUMBER('M5 - Sparkling Water &amp; Soda'!K370)),'M5 - Sparkling Water &amp; Soda'!F370-'M5 - Sparkling Water &amp; Soda'!K370,"")</f>
        <v/>
      </c>
      <c r="I1576" s="15" t="inlineStr">
        <is>
          <t>S&amp;S availability/depth vary by listing and time - confirm live.</t>
        </is>
      </c>
    </row>
    <row r="1577" ht="26" customHeight="1">
      <c r="A1577" s="15" t="inlineStr">
        <is>
          <t>AHA</t>
        </is>
      </c>
      <c r="B1577" s="15" t="inlineStr">
        <is>
          <t>AHA Sparkling Water | Black Cherry + Coffee | 24-pack 355mL</t>
        </is>
      </c>
      <c r="C1577" s="15" t="inlineStr">
        <is>
          <t>5) Sparkling water &amp; soda</t>
        </is>
      </c>
      <c r="D1577" s="32">
        <f>'M5 - Sparkling Water &amp; Soda'!I371</f>
        <v/>
      </c>
      <c r="E1577" s="33">
        <f>'M5 - Sparkling Water &amp; Soda'!J371</f>
        <v/>
      </c>
      <c r="F1577" s="31">
        <f>'M5 - Sparkling Water &amp; Soda'!K371</f>
        <v/>
      </c>
      <c r="G1577" s="30">
        <f>'M5 - Sparkling Water &amp; Soda'!F371</f>
        <v/>
      </c>
      <c r="H1577" s="31">
        <f>IF(AND(ISNUMBER('M5 - Sparkling Water &amp; Soda'!F371),ISNUMBER('M5 - Sparkling Water &amp; Soda'!K371)),'M5 - Sparkling Water &amp; Soda'!F371-'M5 - Sparkling Water &amp; Soda'!K371,"")</f>
        <v/>
      </c>
      <c r="I1577" s="15" t="inlineStr">
        <is>
          <t>S&amp;S availability/depth vary by listing and time - confirm live.</t>
        </is>
      </c>
    </row>
    <row r="1578" ht="26" customHeight="1">
      <c r="A1578" s="15" t="inlineStr">
        <is>
          <t>AHA</t>
        </is>
      </c>
      <c r="B1578" s="15" t="inlineStr">
        <is>
          <t>AHA Sparkling Water | Peach + Honey | single 355mL</t>
        </is>
      </c>
      <c r="C1578" s="15" t="inlineStr">
        <is>
          <t>5) Sparkling water &amp; soda</t>
        </is>
      </c>
      <c r="D1578" s="32">
        <f>'M5 - Sparkling Water &amp; Soda'!I372</f>
        <v/>
      </c>
      <c r="E1578" s="33">
        <f>'M5 - Sparkling Water &amp; Soda'!J372</f>
        <v/>
      </c>
      <c r="F1578" s="31">
        <f>'M5 - Sparkling Water &amp; Soda'!K372</f>
        <v/>
      </c>
      <c r="G1578" s="30">
        <f>'M5 - Sparkling Water &amp; Soda'!F372</f>
        <v/>
      </c>
      <c r="H1578" s="31">
        <f>IF(AND(ISNUMBER('M5 - Sparkling Water &amp; Soda'!F372),ISNUMBER('M5 - Sparkling Water &amp; Soda'!K372)),'M5 - Sparkling Water &amp; Soda'!F372-'M5 - Sparkling Water &amp; Soda'!K372,"")</f>
        <v/>
      </c>
      <c r="I1578" s="15" t="inlineStr">
        <is>
          <t>S&amp;S availability/depth vary by listing and time - confirm live.</t>
        </is>
      </c>
    </row>
    <row r="1579" ht="26" customHeight="1">
      <c r="A1579" s="15" t="inlineStr">
        <is>
          <t>AHA</t>
        </is>
      </c>
      <c r="B1579" s="15" t="inlineStr">
        <is>
          <t>AHA Sparkling Water | Peach + Honey | 8-pack 355mL</t>
        </is>
      </c>
      <c r="C1579" s="15" t="inlineStr">
        <is>
          <t>5) Sparkling water &amp; soda</t>
        </is>
      </c>
      <c r="D1579" s="32">
        <f>'M5 - Sparkling Water &amp; Soda'!I373</f>
        <v/>
      </c>
      <c r="E1579" s="33">
        <f>'M5 - Sparkling Water &amp; Soda'!J373</f>
        <v/>
      </c>
      <c r="F1579" s="31">
        <f>'M5 - Sparkling Water &amp; Soda'!K373</f>
        <v/>
      </c>
      <c r="G1579" s="30">
        <f>'M5 - Sparkling Water &amp; Soda'!F373</f>
        <v/>
      </c>
      <c r="H1579" s="31">
        <f>IF(AND(ISNUMBER('M5 - Sparkling Water &amp; Soda'!F373),ISNUMBER('M5 - Sparkling Water &amp; Soda'!K373)),'M5 - Sparkling Water &amp; Soda'!F373-'M5 - Sparkling Water &amp; Soda'!K373,"")</f>
        <v/>
      </c>
      <c r="I1579" s="15" t="inlineStr">
        <is>
          <t>S&amp;S availability/depth vary by listing and time - confirm live.</t>
        </is>
      </c>
    </row>
    <row r="1580" ht="26" customHeight="1">
      <c r="A1580" s="15" t="inlineStr">
        <is>
          <t>AHA</t>
        </is>
      </c>
      <c r="B1580" s="15" t="inlineStr">
        <is>
          <t>AHA Sparkling Water | Peach + Honey | 12-pack 355mL</t>
        </is>
      </c>
      <c r="C1580" s="15" t="inlineStr">
        <is>
          <t>5) Sparkling water &amp; soda</t>
        </is>
      </c>
      <c r="D1580" s="32">
        <f>'M5 - Sparkling Water &amp; Soda'!I374</f>
        <v/>
      </c>
      <c r="E1580" s="33">
        <f>'M5 - Sparkling Water &amp; Soda'!J374</f>
        <v/>
      </c>
      <c r="F1580" s="31">
        <f>'M5 - Sparkling Water &amp; Soda'!K374</f>
        <v/>
      </c>
      <c r="G1580" s="30">
        <f>'M5 - Sparkling Water &amp; Soda'!F374</f>
        <v/>
      </c>
      <c r="H1580" s="31">
        <f>IF(AND(ISNUMBER('M5 - Sparkling Water &amp; Soda'!F374),ISNUMBER('M5 - Sparkling Water &amp; Soda'!K374)),'M5 - Sparkling Water &amp; Soda'!F374-'M5 - Sparkling Water &amp; Soda'!K374,"")</f>
        <v/>
      </c>
      <c r="I1580" s="15" t="inlineStr">
        <is>
          <t>S&amp;S availability/depth vary by listing and time - confirm live.</t>
        </is>
      </c>
    </row>
    <row r="1581" ht="26" customHeight="1">
      <c r="A1581" s="15" t="inlineStr">
        <is>
          <t>AHA</t>
        </is>
      </c>
      <c r="B1581" s="15" t="inlineStr">
        <is>
          <t>AHA Sparkling Water | Peach + Honey | 15-pack 355mL</t>
        </is>
      </c>
      <c r="C1581" s="15" t="inlineStr">
        <is>
          <t>5) Sparkling water &amp; soda</t>
        </is>
      </c>
      <c r="D1581" s="32">
        <f>'M5 - Sparkling Water &amp; Soda'!I375</f>
        <v/>
      </c>
      <c r="E1581" s="33">
        <f>'M5 - Sparkling Water &amp; Soda'!J375</f>
        <v/>
      </c>
      <c r="F1581" s="31">
        <f>'M5 - Sparkling Water &amp; Soda'!K375</f>
        <v/>
      </c>
      <c r="G1581" s="30">
        <f>'M5 - Sparkling Water &amp; Soda'!F375</f>
        <v/>
      </c>
      <c r="H1581" s="31">
        <f>IF(AND(ISNUMBER('M5 - Sparkling Water &amp; Soda'!F375),ISNUMBER('M5 - Sparkling Water &amp; Soda'!K375)),'M5 - Sparkling Water &amp; Soda'!F375-'M5 - Sparkling Water &amp; Soda'!K375,"")</f>
        <v/>
      </c>
      <c r="I1581" s="15" t="inlineStr">
        <is>
          <t>S&amp;S availability/depth vary by listing and time - confirm live.</t>
        </is>
      </c>
    </row>
    <row r="1582" ht="26" customHeight="1">
      <c r="A1582" s="15" t="inlineStr">
        <is>
          <t>AHA</t>
        </is>
      </c>
      <c r="B1582" s="15" t="inlineStr">
        <is>
          <t>AHA Sparkling Water | Peach + Honey | 18-pack 355mL</t>
        </is>
      </c>
      <c r="C1582" s="15" t="inlineStr">
        <is>
          <t>5) Sparkling water &amp; soda</t>
        </is>
      </c>
      <c r="D1582" s="32">
        <f>'M5 - Sparkling Water &amp; Soda'!I376</f>
        <v/>
      </c>
      <c r="E1582" s="33">
        <f>'M5 - Sparkling Water &amp; Soda'!J376</f>
        <v/>
      </c>
      <c r="F1582" s="31">
        <f>'M5 - Sparkling Water &amp; Soda'!K376</f>
        <v/>
      </c>
      <c r="G1582" s="30">
        <f>'M5 - Sparkling Water &amp; Soda'!F376</f>
        <v/>
      </c>
      <c r="H1582" s="31">
        <f>IF(AND(ISNUMBER('M5 - Sparkling Water &amp; Soda'!F376),ISNUMBER('M5 - Sparkling Water &amp; Soda'!K376)),'M5 - Sparkling Water &amp; Soda'!F376-'M5 - Sparkling Water &amp; Soda'!K376,"")</f>
        <v/>
      </c>
      <c r="I1582" s="15" t="inlineStr">
        <is>
          <t>S&amp;S availability/depth vary by listing and time - confirm live.</t>
        </is>
      </c>
    </row>
    <row r="1583" ht="26" customHeight="1">
      <c r="A1583" s="15" t="inlineStr">
        <is>
          <t>AHA</t>
        </is>
      </c>
      <c r="B1583" s="15" t="inlineStr">
        <is>
          <t>AHA Sparkling Water | Peach + Honey | 24-pack 355mL</t>
        </is>
      </c>
      <c r="C1583" s="15" t="inlineStr">
        <is>
          <t>5) Sparkling water &amp; soda</t>
        </is>
      </c>
      <c r="D1583" s="32">
        <f>'M5 - Sparkling Water &amp; Soda'!I377</f>
        <v/>
      </c>
      <c r="E1583" s="33">
        <f>'M5 - Sparkling Water &amp; Soda'!J377</f>
        <v/>
      </c>
      <c r="F1583" s="31">
        <f>'M5 - Sparkling Water &amp; Soda'!K377</f>
        <v/>
      </c>
      <c r="G1583" s="30">
        <f>'M5 - Sparkling Water &amp; Soda'!F377</f>
        <v/>
      </c>
      <c r="H1583" s="31">
        <f>IF(AND(ISNUMBER('M5 - Sparkling Water &amp; Soda'!F377),ISNUMBER('M5 - Sparkling Water &amp; Soda'!K377)),'M5 - Sparkling Water &amp; Soda'!F377-'M5 - Sparkling Water &amp; Soda'!K377,"")</f>
        <v/>
      </c>
      <c r="I1583" s="15" t="inlineStr">
        <is>
          <t>S&amp;S availability/depth vary by listing and time - confirm live.</t>
        </is>
      </c>
    </row>
    <row r="1584" ht="26" customHeight="1">
      <c r="A1584" s="15" t="inlineStr">
        <is>
          <t>Montellier</t>
        </is>
      </c>
      <c r="B1584" s="15" t="inlineStr">
        <is>
          <t>Montellier Carbonated Natural Spring Water | Original | single 355mL</t>
        </is>
      </c>
      <c r="C1584" s="15" t="inlineStr">
        <is>
          <t>5) Sparkling water &amp; soda</t>
        </is>
      </c>
      <c r="D1584" s="32">
        <f>'M5 - Sparkling Water &amp; Soda'!I378</f>
        <v/>
      </c>
      <c r="E1584" s="33">
        <f>'M5 - Sparkling Water &amp; Soda'!J378</f>
        <v/>
      </c>
      <c r="F1584" s="31">
        <f>'M5 - Sparkling Water &amp; Soda'!K378</f>
        <v/>
      </c>
      <c r="G1584" s="30">
        <f>'M5 - Sparkling Water &amp; Soda'!F378</f>
        <v/>
      </c>
      <c r="H1584" s="31">
        <f>IF(AND(ISNUMBER('M5 - Sparkling Water &amp; Soda'!F378),ISNUMBER('M5 - Sparkling Water &amp; Soda'!K378)),'M5 - Sparkling Water &amp; Soda'!F378-'M5 - Sparkling Water &amp; Soda'!K378,"")</f>
        <v/>
      </c>
      <c r="I1584" s="15" t="inlineStr">
        <is>
          <t>S&amp;S availability/depth vary by listing and time - confirm live.</t>
        </is>
      </c>
    </row>
    <row r="1585" ht="26" customHeight="1">
      <c r="A1585" s="15" t="inlineStr">
        <is>
          <t>Montellier</t>
        </is>
      </c>
      <c r="B1585" s="15" t="inlineStr">
        <is>
          <t>Montellier Carbonated Natural Spring Water | Original | 8-pack 355mL</t>
        </is>
      </c>
      <c r="C1585" s="15" t="inlineStr">
        <is>
          <t>5) Sparkling water &amp; soda</t>
        </is>
      </c>
      <c r="D1585" s="32">
        <f>'M5 - Sparkling Water &amp; Soda'!I379</f>
        <v/>
      </c>
      <c r="E1585" s="33">
        <f>'M5 - Sparkling Water &amp; Soda'!J379</f>
        <v/>
      </c>
      <c r="F1585" s="31">
        <f>'M5 - Sparkling Water &amp; Soda'!K379</f>
        <v/>
      </c>
      <c r="G1585" s="30">
        <f>'M5 - Sparkling Water &amp; Soda'!F379</f>
        <v/>
      </c>
      <c r="H1585" s="31">
        <f>IF(AND(ISNUMBER('M5 - Sparkling Water &amp; Soda'!F379),ISNUMBER('M5 - Sparkling Water &amp; Soda'!K379)),'M5 - Sparkling Water &amp; Soda'!F379-'M5 - Sparkling Water &amp; Soda'!K379,"")</f>
        <v/>
      </c>
      <c r="I1585" s="15" t="inlineStr">
        <is>
          <t>S&amp;S availability/depth vary by listing and time - confirm live.</t>
        </is>
      </c>
    </row>
    <row r="1586" ht="26" customHeight="1">
      <c r="A1586" s="15" t="inlineStr">
        <is>
          <t>Montellier</t>
        </is>
      </c>
      <c r="B1586" s="15" t="inlineStr">
        <is>
          <t>Montellier Carbonated Natural Spring Water | Original | 12-pack 355mL</t>
        </is>
      </c>
      <c r="C1586" s="15" t="inlineStr">
        <is>
          <t>5) Sparkling water &amp; soda</t>
        </is>
      </c>
      <c r="D1586" s="32">
        <f>'M5 - Sparkling Water &amp; Soda'!I380</f>
        <v/>
      </c>
      <c r="E1586" s="33">
        <f>'M5 - Sparkling Water &amp; Soda'!J380</f>
        <v/>
      </c>
      <c r="F1586" s="31">
        <f>'M5 - Sparkling Water &amp; Soda'!K380</f>
        <v/>
      </c>
      <c r="G1586" s="30">
        <f>'M5 - Sparkling Water &amp; Soda'!F380</f>
        <v/>
      </c>
      <c r="H1586" s="31">
        <f>IF(AND(ISNUMBER('M5 - Sparkling Water &amp; Soda'!F380),ISNUMBER('M5 - Sparkling Water &amp; Soda'!K380)),'M5 - Sparkling Water &amp; Soda'!F380-'M5 - Sparkling Water &amp; Soda'!K380,"")</f>
        <v/>
      </c>
      <c r="I1586" s="15" t="inlineStr">
        <is>
          <t>S&amp;S availability/depth vary by listing and time - confirm live.</t>
        </is>
      </c>
    </row>
    <row r="1587" ht="26" customHeight="1">
      <c r="A1587" s="15" t="inlineStr">
        <is>
          <t>Montellier</t>
        </is>
      </c>
      <c r="B1587" s="15" t="inlineStr">
        <is>
          <t>Montellier Carbonated Natural Spring Water | Original | 15-pack 355mL</t>
        </is>
      </c>
      <c r="C1587" s="15" t="inlineStr">
        <is>
          <t>5) Sparkling water &amp; soda</t>
        </is>
      </c>
      <c r="D1587" s="32">
        <f>'M5 - Sparkling Water &amp; Soda'!I381</f>
        <v/>
      </c>
      <c r="E1587" s="33">
        <f>'M5 - Sparkling Water &amp; Soda'!J381</f>
        <v/>
      </c>
      <c r="F1587" s="31">
        <f>'M5 - Sparkling Water &amp; Soda'!K381</f>
        <v/>
      </c>
      <c r="G1587" s="30">
        <f>'M5 - Sparkling Water &amp; Soda'!F381</f>
        <v/>
      </c>
      <c r="H1587" s="31">
        <f>IF(AND(ISNUMBER('M5 - Sparkling Water &amp; Soda'!F381),ISNUMBER('M5 - Sparkling Water &amp; Soda'!K381)),'M5 - Sparkling Water &amp; Soda'!F381-'M5 - Sparkling Water &amp; Soda'!K381,"")</f>
        <v/>
      </c>
      <c r="I1587" s="15" t="inlineStr">
        <is>
          <t>S&amp;S availability/depth vary by listing and time - confirm live.</t>
        </is>
      </c>
    </row>
    <row r="1588" ht="26" customHeight="1">
      <c r="A1588" s="15" t="inlineStr">
        <is>
          <t>Montellier</t>
        </is>
      </c>
      <c r="B1588" s="15" t="inlineStr">
        <is>
          <t>Montellier Carbonated Natural Spring Water | Original | 18-pack 355mL</t>
        </is>
      </c>
      <c r="C1588" s="15" t="inlineStr">
        <is>
          <t>5) Sparkling water &amp; soda</t>
        </is>
      </c>
      <c r="D1588" s="32">
        <f>'M5 - Sparkling Water &amp; Soda'!I382</f>
        <v/>
      </c>
      <c r="E1588" s="33">
        <f>'M5 - Sparkling Water &amp; Soda'!J382</f>
        <v/>
      </c>
      <c r="F1588" s="31">
        <f>'M5 - Sparkling Water &amp; Soda'!K382</f>
        <v/>
      </c>
      <c r="G1588" s="30">
        <f>'M5 - Sparkling Water &amp; Soda'!F382</f>
        <v/>
      </c>
      <c r="H1588" s="31">
        <f>IF(AND(ISNUMBER('M5 - Sparkling Water &amp; Soda'!F382),ISNUMBER('M5 - Sparkling Water &amp; Soda'!K382)),'M5 - Sparkling Water &amp; Soda'!F382-'M5 - Sparkling Water &amp; Soda'!K382,"")</f>
        <v/>
      </c>
      <c r="I1588" s="15" t="inlineStr">
        <is>
          <t>S&amp;S availability/depth vary by listing and time - confirm live.</t>
        </is>
      </c>
    </row>
    <row r="1589" ht="26" customHeight="1">
      <c r="A1589" s="15" t="inlineStr">
        <is>
          <t>Montellier</t>
        </is>
      </c>
      <c r="B1589" s="15" t="inlineStr">
        <is>
          <t>Montellier Carbonated Natural Spring Water | Original | 24-pack 355mL</t>
        </is>
      </c>
      <c r="C1589" s="15" t="inlineStr">
        <is>
          <t>5) Sparkling water &amp; soda</t>
        </is>
      </c>
      <c r="D1589" s="32">
        <f>'M5 - Sparkling Water &amp; Soda'!I383</f>
        <v/>
      </c>
      <c r="E1589" s="33">
        <f>'M5 - Sparkling Water &amp; Soda'!J383</f>
        <v/>
      </c>
      <c r="F1589" s="31">
        <f>'M5 - Sparkling Water &amp; Soda'!K383</f>
        <v/>
      </c>
      <c r="G1589" s="30">
        <f>'M5 - Sparkling Water &amp; Soda'!F383</f>
        <v/>
      </c>
      <c r="H1589" s="31">
        <f>IF(AND(ISNUMBER('M5 - Sparkling Water &amp; Soda'!F383),ISNUMBER('M5 - Sparkling Water &amp; Soda'!K383)),'M5 - Sparkling Water &amp; Soda'!F383-'M5 - Sparkling Water &amp; Soda'!K383,"")</f>
        <v/>
      </c>
      <c r="I1589" s="15" t="inlineStr">
        <is>
          <t>S&amp;S availability/depth vary by listing and time - confirm live.</t>
        </is>
      </c>
    </row>
    <row r="1590" ht="26" customHeight="1">
      <c r="A1590" s="15" t="inlineStr">
        <is>
          <t>Montellier</t>
        </is>
      </c>
      <c r="B1590" s="15" t="inlineStr">
        <is>
          <t>Montellier Carbonated Natural Spring Water | Lime | single 355mL</t>
        </is>
      </c>
      <c r="C1590" s="15" t="inlineStr">
        <is>
          <t>5) Sparkling water &amp; soda</t>
        </is>
      </c>
      <c r="D1590" s="32">
        <f>'M5 - Sparkling Water &amp; Soda'!I384</f>
        <v/>
      </c>
      <c r="E1590" s="33">
        <f>'M5 - Sparkling Water &amp; Soda'!J384</f>
        <v/>
      </c>
      <c r="F1590" s="31">
        <f>'M5 - Sparkling Water &amp; Soda'!K384</f>
        <v/>
      </c>
      <c r="G1590" s="30">
        <f>'M5 - Sparkling Water &amp; Soda'!F384</f>
        <v/>
      </c>
      <c r="H1590" s="31">
        <f>IF(AND(ISNUMBER('M5 - Sparkling Water &amp; Soda'!F384),ISNUMBER('M5 - Sparkling Water &amp; Soda'!K384)),'M5 - Sparkling Water &amp; Soda'!F384-'M5 - Sparkling Water &amp; Soda'!K384,"")</f>
        <v/>
      </c>
      <c r="I1590" s="15" t="inlineStr">
        <is>
          <t>S&amp;S availability/depth vary by listing and time - confirm live.</t>
        </is>
      </c>
    </row>
    <row r="1591" ht="26" customHeight="1">
      <c r="A1591" s="15" t="inlineStr">
        <is>
          <t>Montellier</t>
        </is>
      </c>
      <c r="B1591" s="15" t="inlineStr">
        <is>
          <t>Montellier Carbonated Natural Spring Water | Lime | 8-pack 355mL</t>
        </is>
      </c>
      <c r="C1591" s="15" t="inlineStr">
        <is>
          <t>5) Sparkling water &amp; soda</t>
        </is>
      </c>
      <c r="D1591" s="32">
        <f>'M5 - Sparkling Water &amp; Soda'!I385</f>
        <v/>
      </c>
      <c r="E1591" s="33">
        <f>'M5 - Sparkling Water &amp; Soda'!J385</f>
        <v/>
      </c>
      <c r="F1591" s="31">
        <f>'M5 - Sparkling Water &amp; Soda'!K385</f>
        <v/>
      </c>
      <c r="G1591" s="30">
        <f>'M5 - Sparkling Water &amp; Soda'!F385</f>
        <v/>
      </c>
      <c r="H1591" s="31">
        <f>IF(AND(ISNUMBER('M5 - Sparkling Water &amp; Soda'!F385),ISNUMBER('M5 - Sparkling Water &amp; Soda'!K385)),'M5 - Sparkling Water &amp; Soda'!F385-'M5 - Sparkling Water &amp; Soda'!K385,"")</f>
        <v/>
      </c>
      <c r="I1591" s="15" t="inlineStr">
        <is>
          <t>S&amp;S availability/depth vary by listing and time - confirm live.</t>
        </is>
      </c>
    </row>
    <row r="1592" ht="26" customHeight="1">
      <c r="A1592" s="15" t="inlineStr">
        <is>
          <t>Montellier</t>
        </is>
      </c>
      <c r="B1592" s="15" t="inlineStr">
        <is>
          <t>Montellier Carbonated Natural Spring Water | Lime | 12-pack 355mL</t>
        </is>
      </c>
      <c r="C1592" s="15" t="inlineStr">
        <is>
          <t>5) Sparkling water &amp; soda</t>
        </is>
      </c>
      <c r="D1592" s="32">
        <f>'M5 - Sparkling Water &amp; Soda'!I386</f>
        <v/>
      </c>
      <c r="E1592" s="33">
        <f>'M5 - Sparkling Water &amp; Soda'!J386</f>
        <v/>
      </c>
      <c r="F1592" s="31">
        <f>'M5 - Sparkling Water &amp; Soda'!K386</f>
        <v/>
      </c>
      <c r="G1592" s="30">
        <f>'M5 - Sparkling Water &amp; Soda'!F386</f>
        <v/>
      </c>
      <c r="H1592" s="31">
        <f>IF(AND(ISNUMBER('M5 - Sparkling Water &amp; Soda'!F386),ISNUMBER('M5 - Sparkling Water &amp; Soda'!K386)),'M5 - Sparkling Water &amp; Soda'!F386-'M5 - Sparkling Water &amp; Soda'!K386,"")</f>
        <v/>
      </c>
      <c r="I1592" s="15" t="inlineStr">
        <is>
          <t>S&amp;S availability/depth vary by listing and time - confirm live.</t>
        </is>
      </c>
    </row>
    <row r="1593" ht="26" customHeight="1">
      <c r="A1593" s="15" t="inlineStr">
        <is>
          <t>Montellier</t>
        </is>
      </c>
      <c r="B1593" s="15" t="inlineStr">
        <is>
          <t>Montellier Carbonated Natural Spring Water | Lime | 15-pack 355mL</t>
        </is>
      </c>
      <c r="C1593" s="15" t="inlineStr">
        <is>
          <t>5) Sparkling water &amp; soda</t>
        </is>
      </c>
      <c r="D1593" s="32">
        <f>'M5 - Sparkling Water &amp; Soda'!I387</f>
        <v/>
      </c>
      <c r="E1593" s="33">
        <f>'M5 - Sparkling Water &amp; Soda'!J387</f>
        <v/>
      </c>
      <c r="F1593" s="31">
        <f>'M5 - Sparkling Water &amp; Soda'!K387</f>
        <v/>
      </c>
      <c r="G1593" s="30">
        <f>'M5 - Sparkling Water &amp; Soda'!F387</f>
        <v/>
      </c>
      <c r="H1593" s="31">
        <f>IF(AND(ISNUMBER('M5 - Sparkling Water &amp; Soda'!F387),ISNUMBER('M5 - Sparkling Water &amp; Soda'!K387)),'M5 - Sparkling Water &amp; Soda'!F387-'M5 - Sparkling Water &amp; Soda'!K387,"")</f>
        <v/>
      </c>
      <c r="I1593" s="15" t="inlineStr">
        <is>
          <t>S&amp;S availability/depth vary by listing and time - confirm live.</t>
        </is>
      </c>
    </row>
    <row r="1594" ht="26" customHeight="1">
      <c r="A1594" s="15" t="inlineStr">
        <is>
          <t>Montellier</t>
        </is>
      </c>
      <c r="B1594" s="15" t="inlineStr">
        <is>
          <t>Montellier Carbonated Natural Spring Water | Lime | 18-pack 355mL</t>
        </is>
      </c>
      <c r="C1594" s="15" t="inlineStr">
        <is>
          <t>5) Sparkling water &amp; soda</t>
        </is>
      </c>
      <c r="D1594" s="32">
        <f>'M5 - Sparkling Water &amp; Soda'!I388</f>
        <v/>
      </c>
      <c r="E1594" s="33">
        <f>'M5 - Sparkling Water &amp; Soda'!J388</f>
        <v/>
      </c>
      <c r="F1594" s="31">
        <f>'M5 - Sparkling Water &amp; Soda'!K388</f>
        <v/>
      </c>
      <c r="G1594" s="30">
        <f>'M5 - Sparkling Water &amp; Soda'!F388</f>
        <v/>
      </c>
      <c r="H1594" s="31">
        <f>IF(AND(ISNUMBER('M5 - Sparkling Water &amp; Soda'!F388),ISNUMBER('M5 - Sparkling Water &amp; Soda'!K388)),'M5 - Sparkling Water &amp; Soda'!F388-'M5 - Sparkling Water &amp; Soda'!K388,"")</f>
        <v/>
      </c>
      <c r="I1594" s="15" t="inlineStr">
        <is>
          <t>S&amp;S availability/depth vary by listing and time - confirm live.</t>
        </is>
      </c>
    </row>
    <row r="1595" ht="26" customHeight="1">
      <c r="A1595" s="15" t="inlineStr">
        <is>
          <t>Montellier</t>
        </is>
      </c>
      <c r="B1595" s="15" t="inlineStr">
        <is>
          <t>Montellier Carbonated Natural Spring Water | Lime | 24-pack 355mL</t>
        </is>
      </c>
      <c r="C1595" s="15" t="inlineStr">
        <is>
          <t>5) Sparkling water &amp; soda</t>
        </is>
      </c>
      <c r="D1595" s="32">
        <f>'M5 - Sparkling Water &amp; Soda'!I389</f>
        <v/>
      </c>
      <c r="E1595" s="33">
        <f>'M5 - Sparkling Water &amp; Soda'!J389</f>
        <v/>
      </c>
      <c r="F1595" s="31">
        <f>'M5 - Sparkling Water &amp; Soda'!K389</f>
        <v/>
      </c>
      <c r="G1595" s="30">
        <f>'M5 - Sparkling Water &amp; Soda'!F389</f>
        <v/>
      </c>
      <c r="H1595" s="31">
        <f>IF(AND(ISNUMBER('M5 - Sparkling Water &amp; Soda'!F389),ISNUMBER('M5 - Sparkling Water &amp; Soda'!K389)),'M5 - Sparkling Water &amp; Soda'!F389-'M5 - Sparkling Water &amp; Soda'!K389,"")</f>
        <v/>
      </c>
      <c r="I1595" s="15" t="inlineStr">
        <is>
          <t>S&amp;S availability/depth vary by listing and time - confirm live.</t>
        </is>
      </c>
    </row>
    <row r="1596" ht="26" customHeight="1">
      <c r="A1596" s="15" t="inlineStr">
        <is>
          <t>Montellier</t>
        </is>
      </c>
      <c r="B1596" s="15" t="inlineStr">
        <is>
          <t>Montellier Carbonated Natural Spring Water | Lemon | single 355mL</t>
        </is>
      </c>
      <c r="C1596" s="15" t="inlineStr">
        <is>
          <t>5) Sparkling water &amp; soda</t>
        </is>
      </c>
      <c r="D1596" s="32">
        <f>'M5 - Sparkling Water &amp; Soda'!I390</f>
        <v/>
      </c>
      <c r="E1596" s="33">
        <f>'M5 - Sparkling Water &amp; Soda'!J390</f>
        <v/>
      </c>
      <c r="F1596" s="31">
        <f>'M5 - Sparkling Water &amp; Soda'!K390</f>
        <v/>
      </c>
      <c r="G1596" s="30">
        <f>'M5 - Sparkling Water &amp; Soda'!F390</f>
        <v/>
      </c>
      <c r="H1596" s="31">
        <f>IF(AND(ISNUMBER('M5 - Sparkling Water &amp; Soda'!F390),ISNUMBER('M5 - Sparkling Water &amp; Soda'!K390)),'M5 - Sparkling Water &amp; Soda'!F390-'M5 - Sparkling Water &amp; Soda'!K390,"")</f>
        <v/>
      </c>
      <c r="I1596" s="15" t="inlineStr">
        <is>
          <t>S&amp;S availability/depth vary by listing and time - confirm live.</t>
        </is>
      </c>
    </row>
    <row r="1597" ht="26" customHeight="1">
      <c r="A1597" s="15" t="inlineStr">
        <is>
          <t>Montellier</t>
        </is>
      </c>
      <c r="B1597" s="15" t="inlineStr">
        <is>
          <t>Montellier Carbonated Natural Spring Water | Lemon | 8-pack 355mL</t>
        </is>
      </c>
      <c r="C1597" s="15" t="inlineStr">
        <is>
          <t>5) Sparkling water &amp; soda</t>
        </is>
      </c>
      <c r="D1597" s="32">
        <f>'M5 - Sparkling Water &amp; Soda'!I391</f>
        <v/>
      </c>
      <c r="E1597" s="33">
        <f>'M5 - Sparkling Water &amp; Soda'!J391</f>
        <v/>
      </c>
      <c r="F1597" s="31">
        <f>'M5 - Sparkling Water &amp; Soda'!K391</f>
        <v/>
      </c>
      <c r="G1597" s="30">
        <f>'M5 - Sparkling Water &amp; Soda'!F391</f>
        <v/>
      </c>
      <c r="H1597" s="31">
        <f>IF(AND(ISNUMBER('M5 - Sparkling Water &amp; Soda'!F391),ISNUMBER('M5 - Sparkling Water &amp; Soda'!K391)),'M5 - Sparkling Water &amp; Soda'!F391-'M5 - Sparkling Water &amp; Soda'!K391,"")</f>
        <v/>
      </c>
      <c r="I1597" s="15" t="inlineStr">
        <is>
          <t>S&amp;S availability/depth vary by listing and time - confirm live.</t>
        </is>
      </c>
    </row>
    <row r="1598" ht="26" customHeight="1">
      <c r="A1598" s="15" t="inlineStr">
        <is>
          <t>Montellier</t>
        </is>
      </c>
      <c r="B1598" s="15" t="inlineStr">
        <is>
          <t>Montellier Carbonated Natural Spring Water | Lemon | 12-pack 355mL</t>
        </is>
      </c>
      <c r="C1598" s="15" t="inlineStr">
        <is>
          <t>5) Sparkling water &amp; soda</t>
        </is>
      </c>
      <c r="D1598" s="32">
        <f>'M5 - Sparkling Water &amp; Soda'!I392</f>
        <v/>
      </c>
      <c r="E1598" s="33">
        <f>'M5 - Sparkling Water &amp; Soda'!J392</f>
        <v/>
      </c>
      <c r="F1598" s="31">
        <f>'M5 - Sparkling Water &amp; Soda'!K392</f>
        <v/>
      </c>
      <c r="G1598" s="30">
        <f>'M5 - Sparkling Water &amp; Soda'!F392</f>
        <v/>
      </c>
      <c r="H1598" s="31">
        <f>IF(AND(ISNUMBER('M5 - Sparkling Water &amp; Soda'!F392),ISNUMBER('M5 - Sparkling Water &amp; Soda'!K392)),'M5 - Sparkling Water &amp; Soda'!F392-'M5 - Sparkling Water &amp; Soda'!K392,"")</f>
        <v/>
      </c>
      <c r="I1598" s="15" t="inlineStr">
        <is>
          <t>S&amp;S availability/depth vary by listing and time - confirm live.</t>
        </is>
      </c>
    </row>
    <row r="1599" ht="26" customHeight="1">
      <c r="A1599" s="15" t="inlineStr">
        <is>
          <t>Montellier</t>
        </is>
      </c>
      <c r="B1599" s="15" t="inlineStr">
        <is>
          <t>Montellier Carbonated Natural Spring Water | Lemon | 15-pack 355mL</t>
        </is>
      </c>
      <c r="C1599" s="15" t="inlineStr">
        <is>
          <t>5) Sparkling water &amp; soda</t>
        </is>
      </c>
      <c r="D1599" s="32">
        <f>'M5 - Sparkling Water &amp; Soda'!I393</f>
        <v/>
      </c>
      <c r="E1599" s="33">
        <f>'M5 - Sparkling Water &amp; Soda'!J393</f>
        <v/>
      </c>
      <c r="F1599" s="31">
        <f>'M5 - Sparkling Water &amp; Soda'!K393</f>
        <v/>
      </c>
      <c r="G1599" s="30">
        <f>'M5 - Sparkling Water &amp; Soda'!F393</f>
        <v/>
      </c>
      <c r="H1599" s="31">
        <f>IF(AND(ISNUMBER('M5 - Sparkling Water &amp; Soda'!F393),ISNUMBER('M5 - Sparkling Water &amp; Soda'!K393)),'M5 - Sparkling Water &amp; Soda'!F393-'M5 - Sparkling Water &amp; Soda'!K393,"")</f>
        <v/>
      </c>
      <c r="I1599" s="15" t="inlineStr">
        <is>
          <t>S&amp;S availability/depth vary by listing and time - confirm live.</t>
        </is>
      </c>
    </row>
    <row r="1600" ht="26" customHeight="1">
      <c r="A1600" s="15" t="inlineStr">
        <is>
          <t>Montellier</t>
        </is>
      </c>
      <c r="B1600" s="15" t="inlineStr">
        <is>
          <t>Montellier Carbonated Natural Spring Water | Lemon | 18-pack 355mL</t>
        </is>
      </c>
      <c r="C1600" s="15" t="inlineStr">
        <is>
          <t>5) Sparkling water &amp; soda</t>
        </is>
      </c>
      <c r="D1600" s="32">
        <f>'M5 - Sparkling Water &amp; Soda'!I394</f>
        <v/>
      </c>
      <c r="E1600" s="33">
        <f>'M5 - Sparkling Water &amp; Soda'!J394</f>
        <v/>
      </c>
      <c r="F1600" s="31">
        <f>'M5 - Sparkling Water &amp; Soda'!K394</f>
        <v/>
      </c>
      <c r="G1600" s="30">
        <f>'M5 - Sparkling Water &amp; Soda'!F394</f>
        <v/>
      </c>
      <c r="H1600" s="31">
        <f>IF(AND(ISNUMBER('M5 - Sparkling Water &amp; Soda'!F394),ISNUMBER('M5 - Sparkling Water &amp; Soda'!K394)),'M5 - Sparkling Water &amp; Soda'!F394-'M5 - Sparkling Water &amp; Soda'!K394,"")</f>
        <v/>
      </c>
      <c r="I1600" s="15" t="inlineStr">
        <is>
          <t>S&amp;S availability/depth vary by listing and time - confirm live.</t>
        </is>
      </c>
    </row>
    <row r="1601" ht="26" customHeight="1">
      <c r="A1601" s="15" t="inlineStr">
        <is>
          <t>Montellier</t>
        </is>
      </c>
      <c r="B1601" s="15" t="inlineStr">
        <is>
          <t>Montellier Carbonated Natural Spring Water | Lemon | 24-pack 355mL</t>
        </is>
      </c>
      <c r="C1601" s="15" t="inlineStr">
        <is>
          <t>5) Sparkling water &amp; soda</t>
        </is>
      </c>
      <c r="D1601" s="32">
        <f>'M5 - Sparkling Water &amp; Soda'!I395</f>
        <v/>
      </c>
      <c r="E1601" s="33">
        <f>'M5 - Sparkling Water &amp; Soda'!J395</f>
        <v/>
      </c>
      <c r="F1601" s="31">
        <f>'M5 - Sparkling Water &amp; Soda'!K395</f>
        <v/>
      </c>
      <c r="G1601" s="30">
        <f>'M5 - Sparkling Water &amp; Soda'!F395</f>
        <v/>
      </c>
      <c r="H1601" s="31">
        <f>IF(AND(ISNUMBER('M5 - Sparkling Water &amp; Soda'!F395),ISNUMBER('M5 - Sparkling Water &amp; Soda'!K395)),'M5 - Sparkling Water &amp; Soda'!F395-'M5 - Sparkling Water &amp; Soda'!K395,"")</f>
        <v/>
      </c>
      <c r="I1601" s="15" t="inlineStr">
        <is>
          <t>S&amp;S availability/depth vary by listing and time - confirm live.</t>
        </is>
      </c>
    </row>
    <row r="1602" ht="26" customHeight="1">
      <c r="A1602" s="15" t="inlineStr">
        <is>
          <t>Montellier</t>
        </is>
      </c>
      <c r="B1602" s="15" t="inlineStr">
        <is>
          <t>Montellier Carbonated Natural Spring Water | Mango | single 355mL</t>
        </is>
      </c>
      <c r="C1602" s="15" t="inlineStr">
        <is>
          <t>5) Sparkling water &amp; soda</t>
        </is>
      </c>
      <c r="D1602" s="32">
        <f>'M5 - Sparkling Water &amp; Soda'!I396</f>
        <v/>
      </c>
      <c r="E1602" s="33">
        <f>'M5 - Sparkling Water &amp; Soda'!J396</f>
        <v/>
      </c>
      <c r="F1602" s="31">
        <f>'M5 - Sparkling Water &amp; Soda'!K396</f>
        <v/>
      </c>
      <c r="G1602" s="30">
        <f>'M5 - Sparkling Water &amp; Soda'!F396</f>
        <v/>
      </c>
      <c r="H1602" s="31">
        <f>IF(AND(ISNUMBER('M5 - Sparkling Water &amp; Soda'!F396),ISNUMBER('M5 - Sparkling Water &amp; Soda'!K396)),'M5 - Sparkling Water &amp; Soda'!F396-'M5 - Sparkling Water &amp; Soda'!K396,"")</f>
        <v/>
      </c>
      <c r="I1602" s="15" t="inlineStr">
        <is>
          <t>S&amp;S availability/depth vary by listing and time - confirm live.</t>
        </is>
      </c>
    </row>
    <row r="1603" ht="26" customHeight="1">
      <c r="A1603" s="15" t="inlineStr">
        <is>
          <t>Montellier</t>
        </is>
      </c>
      <c r="B1603" s="15" t="inlineStr">
        <is>
          <t>Montellier Carbonated Natural Spring Water | Mango | 8-pack 355mL</t>
        </is>
      </c>
      <c r="C1603" s="15" t="inlineStr">
        <is>
          <t>5) Sparkling water &amp; soda</t>
        </is>
      </c>
      <c r="D1603" s="32">
        <f>'M5 - Sparkling Water &amp; Soda'!I397</f>
        <v/>
      </c>
      <c r="E1603" s="33">
        <f>'M5 - Sparkling Water &amp; Soda'!J397</f>
        <v/>
      </c>
      <c r="F1603" s="31">
        <f>'M5 - Sparkling Water &amp; Soda'!K397</f>
        <v/>
      </c>
      <c r="G1603" s="30">
        <f>'M5 - Sparkling Water &amp; Soda'!F397</f>
        <v/>
      </c>
      <c r="H1603" s="31">
        <f>IF(AND(ISNUMBER('M5 - Sparkling Water &amp; Soda'!F397),ISNUMBER('M5 - Sparkling Water &amp; Soda'!K397)),'M5 - Sparkling Water &amp; Soda'!F397-'M5 - Sparkling Water &amp; Soda'!K397,"")</f>
        <v/>
      </c>
      <c r="I1603" s="15" t="inlineStr">
        <is>
          <t>S&amp;S availability/depth vary by listing and time - confirm live.</t>
        </is>
      </c>
    </row>
    <row r="1604" ht="26" customHeight="1">
      <c r="A1604" s="15" t="inlineStr">
        <is>
          <t>Montellier</t>
        </is>
      </c>
      <c r="B1604" s="15" t="inlineStr">
        <is>
          <t>Montellier Carbonated Natural Spring Water | Mango | 12-pack 355mL</t>
        </is>
      </c>
      <c r="C1604" s="15" t="inlineStr">
        <is>
          <t>5) Sparkling water &amp; soda</t>
        </is>
      </c>
      <c r="D1604" s="32">
        <f>'M5 - Sparkling Water &amp; Soda'!I398</f>
        <v/>
      </c>
      <c r="E1604" s="33">
        <f>'M5 - Sparkling Water &amp; Soda'!J398</f>
        <v/>
      </c>
      <c r="F1604" s="31">
        <f>'M5 - Sparkling Water &amp; Soda'!K398</f>
        <v/>
      </c>
      <c r="G1604" s="30">
        <f>'M5 - Sparkling Water &amp; Soda'!F398</f>
        <v/>
      </c>
      <c r="H1604" s="31">
        <f>IF(AND(ISNUMBER('M5 - Sparkling Water &amp; Soda'!F398),ISNUMBER('M5 - Sparkling Water &amp; Soda'!K398)),'M5 - Sparkling Water &amp; Soda'!F398-'M5 - Sparkling Water &amp; Soda'!K398,"")</f>
        <v/>
      </c>
      <c r="I1604" s="15" t="inlineStr">
        <is>
          <t>S&amp;S availability/depth vary by listing and time - confirm live.</t>
        </is>
      </c>
    </row>
    <row r="1605" ht="26" customHeight="1">
      <c r="A1605" s="15" t="inlineStr">
        <is>
          <t>Montellier</t>
        </is>
      </c>
      <c r="B1605" s="15" t="inlineStr">
        <is>
          <t>Montellier Carbonated Natural Spring Water | Mango | 15-pack 355mL</t>
        </is>
      </c>
      <c r="C1605" s="15" t="inlineStr">
        <is>
          <t>5) Sparkling water &amp; soda</t>
        </is>
      </c>
      <c r="D1605" s="32">
        <f>'M5 - Sparkling Water &amp; Soda'!I399</f>
        <v/>
      </c>
      <c r="E1605" s="33">
        <f>'M5 - Sparkling Water &amp; Soda'!J399</f>
        <v/>
      </c>
      <c r="F1605" s="31">
        <f>'M5 - Sparkling Water &amp; Soda'!K399</f>
        <v/>
      </c>
      <c r="G1605" s="30">
        <f>'M5 - Sparkling Water &amp; Soda'!F399</f>
        <v/>
      </c>
      <c r="H1605" s="31">
        <f>IF(AND(ISNUMBER('M5 - Sparkling Water &amp; Soda'!F399),ISNUMBER('M5 - Sparkling Water &amp; Soda'!K399)),'M5 - Sparkling Water &amp; Soda'!F399-'M5 - Sparkling Water &amp; Soda'!K399,"")</f>
        <v/>
      </c>
      <c r="I1605" s="15" t="inlineStr">
        <is>
          <t>S&amp;S availability/depth vary by listing and time - confirm live.</t>
        </is>
      </c>
    </row>
    <row r="1606" ht="26" customHeight="1">
      <c r="A1606" s="15" t="inlineStr">
        <is>
          <t>Montellier</t>
        </is>
      </c>
      <c r="B1606" s="15" t="inlineStr">
        <is>
          <t>Montellier Carbonated Natural Spring Water | Mango | 18-pack 355mL</t>
        </is>
      </c>
      <c r="C1606" s="15" t="inlineStr">
        <is>
          <t>5) Sparkling water &amp; soda</t>
        </is>
      </c>
      <c r="D1606" s="32">
        <f>'M5 - Sparkling Water &amp; Soda'!I400</f>
        <v/>
      </c>
      <c r="E1606" s="33">
        <f>'M5 - Sparkling Water &amp; Soda'!J400</f>
        <v/>
      </c>
      <c r="F1606" s="31">
        <f>'M5 - Sparkling Water &amp; Soda'!K400</f>
        <v/>
      </c>
      <c r="G1606" s="30">
        <f>'M5 - Sparkling Water &amp; Soda'!F400</f>
        <v/>
      </c>
      <c r="H1606" s="31">
        <f>IF(AND(ISNUMBER('M5 - Sparkling Water &amp; Soda'!F400),ISNUMBER('M5 - Sparkling Water &amp; Soda'!K400)),'M5 - Sparkling Water &amp; Soda'!F400-'M5 - Sparkling Water &amp; Soda'!K400,"")</f>
        <v/>
      </c>
      <c r="I1606" s="15" t="inlineStr">
        <is>
          <t>S&amp;S availability/depth vary by listing and time - confirm live.</t>
        </is>
      </c>
    </row>
    <row r="1607" ht="26" customHeight="1">
      <c r="A1607" s="15" t="inlineStr">
        <is>
          <t>Montellier</t>
        </is>
      </c>
      <c r="B1607" s="15" t="inlineStr">
        <is>
          <t>Montellier Carbonated Natural Spring Water | Mango | 24-pack 355mL</t>
        </is>
      </c>
      <c r="C1607" s="15" t="inlineStr">
        <is>
          <t>5) Sparkling water &amp; soda</t>
        </is>
      </c>
      <c r="D1607" s="32">
        <f>'M5 - Sparkling Water &amp; Soda'!I401</f>
        <v/>
      </c>
      <c r="E1607" s="33">
        <f>'M5 - Sparkling Water &amp; Soda'!J401</f>
        <v/>
      </c>
      <c r="F1607" s="31">
        <f>'M5 - Sparkling Water &amp; Soda'!K401</f>
        <v/>
      </c>
      <c r="G1607" s="30">
        <f>'M5 - Sparkling Water &amp; Soda'!F401</f>
        <v/>
      </c>
      <c r="H1607" s="31">
        <f>IF(AND(ISNUMBER('M5 - Sparkling Water &amp; Soda'!F401),ISNUMBER('M5 - Sparkling Water &amp; Soda'!K401)),'M5 - Sparkling Water &amp; Soda'!F401-'M5 - Sparkling Water &amp; Soda'!K401,"")</f>
        <v/>
      </c>
      <c r="I1607" s="15" t="inlineStr">
        <is>
          <t>S&amp;S availability/depth vary by listing and time - confirm live.</t>
        </is>
      </c>
    </row>
    <row r="1608" ht="26" customHeight="1">
      <c r="A1608" s="15" t="inlineStr">
        <is>
          <t>Montellier</t>
        </is>
      </c>
      <c r="B1608" s="15" t="inlineStr">
        <is>
          <t>Montellier Carbonated Natural Spring Water | Cranberry | single 355mL</t>
        </is>
      </c>
      <c r="C1608" s="15" t="inlineStr">
        <is>
          <t>5) Sparkling water &amp; soda</t>
        </is>
      </c>
      <c r="D1608" s="32">
        <f>'M5 - Sparkling Water &amp; Soda'!I402</f>
        <v/>
      </c>
      <c r="E1608" s="33">
        <f>'M5 - Sparkling Water &amp; Soda'!J402</f>
        <v/>
      </c>
      <c r="F1608" s="31">
        <f>'M5 - Sparkling Water &amp; Soda'!K402</f>
        <v/>
      </c>
      <c r="G1608" s="30">
        <f>'M5 - Sparkling Water &amp; Soda'!F402</f>
        <v/>
      </c>
      <c r="H1608" s="31">
        <f>IF(AND(ISNUMBER('M5 - Sparkling Water &amp; Soda'!F402),ISNUMBER('M5 - Sparkling Water &amp; Soda'!K402)),'M5 - Sparkling Water &amp; Soda'!F402-'M5 - Sparkling Water &amp; Soda'!K402,"")</f>
        <v/>
      </c>
      <c r="I1608" s="15" t="inlineStr">
        <is>
          <t>S&amp;S availability/depth vary by listing and time - confirm live.</t>
        </is>
      </c>
    </row>
    <row r="1609" ht="26" customHeight="1">
      <c r="A1609" s="15" t="inlineStr">
        <is>
          <t>Montellier</t>
        </is>
      </c>
      <c r="B1609" s="15" t="inlineStr">
        <is>
          <t>Montellier Carbonated Natural Spring Water | Cranberry | 8-pack 355mL</t>
        </is>
      </c>
      <c r="C1609" s="15" t="inlineStr">
        <is>
          <t>5) Sparkling water &amp; soda</t>
        </is>
      </c>
      <c r="D1609" s="32">
        <f>'M5 - Sparkling Water &amp; Soda'!I403</f>
        <v/>
      </c>
      <c r="E1609" s="33">
        <f>'M5 - Sparkling Water &amp; Soda'!J403</f>
        <v/>
      </c>
      <c r="F1609" s="31">
        <f>'M5 - Sparkling Water &amp; Soda'!K403</f>
        <v/>
      </c>
      <c r="G1609" s="30">
        <f>'M5 - Sparkling Water &amp; Soda'!F403</f>
        <v/>
      </c>
      <c r="H1609" s="31">
        <f>IF(AND(ISNUMBER('M5 - Sparkling Water &amp; Soda'!F403),ISNUMBER('M5 - Sparkling Water &amp; Soda'!K403)),'M5 - Sparkling Water &amp; Soda'!F403-'M5 - Sparkling Water &amp; Soda'!K403,"")</f>
        <v/>
      </c>
      <c r="I1609" s="15" t="inlineStr">
        <is>
          <t>S&amp;S availability/depth vary by listing and time - confirm live.</t>
        </is>
      </c>
    </row>
    <row r="1610" ht="26" customHeight="1">
      <c r="A1610" s="15" t="inlineStr">
        <is>
          <t>Montellier</t>
        </is>
      </c>
      <c r="B1610" s="15" t="inlineStr">
        <is>
          <t>Montellier Carbonated Natural Spring Water | Cranberry | 12-pack 355mL</t>
        </is>
      </c>
      <c r="C1610" s="15" t="inlineStr">
        <is>
          <t>5) Sparkling water &amp; soda</t>
        </is>
      </c>
      <c r="D1610" s="32">
        <f>'M5 - Sparkling Water &amp; Soda'!I404</f>
        <v/>
      </c>
      <c r="E1610" s="33">
        <f>'M5 - Sparkling Water &amp; Soda'!J404</f>
        <v/>
      </c>
      <c r="F1610" s="31">
        <f>'M5 - Sparkling Water &amp; Soda'!K404</f>
        <v/>
      </c>
      <c r="G1610" s="30">
        <f>'M5 - Sparkling Water &amp; Soda'!F404</f>
        <v/>
      </c>
      <c r="H1610" s="31">
        <f>IF(AND(ISNUMBER('M5 - Sparkling Water &amp; Soda'!F404),ISNUMBER('M5 - Sparkling Water &amp; Soda'!K404)),'M5 - Sparkling Water &amp; Soda'!F404-'M5 - Sparkling Water &amp; Soda'!K404,"")</f>
        <v/>
      </c>
      <c r="I1610" s="15" t="inlineStr">
        <is>
          <t>S&amp;S availability/depth vary by listing and time - confirm live.</t>
        </is>
      </c>
    </row>
    <row r="1611" ht="26" customHeight="1">
      <c r="A1611" s="15" t="inlineStr">
        <is>
          <t>Montellier</t>
        </is>
      </c>
      <c r="B1611" s="15" t="inlineStr">
        <is>
          <t>Montellier Carbonated Natural Spring Water | Cranberry | 15-pack 355mL</t>
        </is>
      </c>
      <c r="C1611" s="15" t="inlineStr">
        <is>
          <t>5) Sparkling water &amp; soda</t>
        </is>
      </c>
      <c r="D1611" s="32">
        <f>'M5 - Sparkling Water &amp; Soda'!I405</f>
        <v/>
      </c>
      <c r="E1611" s="33">
        <f>'M5 - Sparkling Water &amp; Soda'!J405</f>
        <v/>
      </c>
      <c r="F1611" s="31">
        <f>'M5 - Sparkling Water &amp; Soda'!K405</f>
        <v/>
      </c>
      <c r="G1611" s="30">
        <f>'M5 - Sparkling Water &amp; Soda'!F405</f>
        <v/>
      </c>
      <c r="H1611" s="31">
        <f>IF(AND(ISNUMBER('M5 - Sparkling Water &amp; Soda'!F405),ISNUMBER('M5 - Sparkling Water &amp; Soda'!K405)),'M5 - Sparkling Water &amp; Soda'!F405-'M5 - Sparkling Water &amp; Soda'!K405,"")</f>
        <v/>
      </c>
      <c r="I1611" s="15" t="inlineStr">
        <is>
          <t>S&amp;S availability/depth vary by listing and time - confirm live.</t>
        </is>
      </c>
    </row>
    <row r="1612" ht="26" customHeight="1">
      <c r="A1612" s="15" t="inlineStr">
        <is>
          <t>Montellier</t>
        </is>
      </c>
      <c r="B1612" s="15" t="inlineStr">
        <is>
          <t>Montellier Carbonated Natural Spring Water | Cranberry | 18-pack 355mL</t>
        </is>
      </c>
      <c r="C1612" s="15" t="inlineStr">
        <is>
          <t>5) Sparkling water &amp; soda</t>
        </is>
      </c>
      <c r="D1612" s="32">
        <f>'M5 - Sparkling Water &amp; Soda'!I406</f>
        <v/>
      </c>
      <c r="E1612" s="33">
        <f>'M5 - Sparkling Water &amp; Soda'!J406</f>
        <v/>
      </c>
      <c r="F1612" s="31">
        <f>'M5 - Sparkling Water &amp; Soda'!K406</f>
        <v/>
      </c>
      <c r="G1612" s="30">
        <f>'M5 - Sparkling Water &amp; Soda'!F406</f>
        <v/>
      </c>
      <c r="H1612" s="31">
        <f>IF(AND(ISNUMBER('M5 - Sparkling Water &amp; Soda'!F406),ISNUMBER('M5 - Sparkling Water &amp; Soda'!K406)),'M5 - Sparkling Water &amp; Soda'!F406-'M5 - Sparkling Water &amp; Soda'!K406,"")</f>
        <v/>
      </c>
      <c r="I1612" s="15" t="inlineStr">
        <is>
          <t>S&amp;S availability/depth vary by listing and time - confirm live.</t>
        </is>
      </c>
    </row>
    <row r="1613" ht="26" customHeight="1">
      <c r="A1613" s="15" t="inlineStr">
        <is>
          <t>Montellier</t>
        </is>
      </c>
      <c r="B1613" s="15" t="inlineStr">
        <is>
          <t>Montellier Carbonated Natural Spring Water | Cranberry | 24-pack 355mL</t>
        </is>
      </c>
      <c r="C1613" s="15" t="inlineStr">
        <is>
          <t>5) Sparkling water &amp; soda</t>
        </is>
      </c>
      <c r="D1613" s="32">
        <f>'M5 - Sparkling Water &amp; Soda'!I407</f>
        <v/>
      </c>
      <c r="E1613" s="33">
        <f>'M5 - Sparkling Water &amp; Soda'!J407</f>
        <v/>
      </c>
      <c r="F1613" s="31">
        <f>'M5 - Sparkling Water &amp; Soda'!K407</f>
        <v/>
      </c>
      <c r="G1613" s="30">
        <f>'M5 - Sparkling Water &amp; Soda'!F407</f>
        <v/>
      </c>
      <c r="H1613" s="31">
        <f>IF(AND(ISNUMBER('M5 - Sparkling Water &amp; Soda'!F407),ISNUMBER('M5 - Sparkling Water &amp; Soda'!K407)),'M5 - Sparkling Water &amp; Soda'!F407-'M5 - Sparkling Water &amp; Soda'!K407,"")</f>
        <v/>
      </c>
      <c r="I1613" s="15" t="inlineStr">
        <is>
          <t>S&amp;S availability/depth vary by listing and time - confirm live.</t>
        </is>
      </c>
    </row>
    <row r="1614" ht="26" customHeight="1">
      <c r="A1614" s="15" t="inlineStr">
        <is>
          <t>Montellier</t>
        </is>
      </c>
      <c r="B1614" s="15" t="inlineStr">
        <is>
          <t>Montellier Carbonated Natural Spring Water | Raspberry | single 355mL</t>
        </is>
      </c>
      <c r="C1614" s="15" t="inlineStr">
        <is>
          <t>5) Sparkling water &amp; soda</t>
        </is>
      </c>
      <c r="D1614" s="32">
        <f>'M5 - Sparkling Water &amp; Soda'!I408</f>
        <v/>
      </c>
      <c r="E1614" s="33">
        <f>'M5 - Sparkling Water &amp; Soda'!J408</f>
        <v/>
      </c>
      <c r="F1614" s="31">
        <f>'M5 - Sparkling Water &amp; Soda'!K408</f>
        <v/>
      </c>
      <c r="G1614" s="30">
        <f>'M5 - Sparkling Water &amp; Soda'!F408</f>
        <v/>
      </c>
      <c r="H1614" s="31">
        <f>IF(AND(ISNUMBER('M5 - Sparkling Water &amp; Soda'!F408),ISNUMBER('M5 - Sparkling Water &amp; Soda'!K408)),'M5 - Sparkling Water &amp; Soda'!F408-'M5 - Sparkling Water &amp; Soda'!K408,"")</f>
        <v/>
      </c>
      <c r="I1614" s="15" t="inlineStr">
        <is>
          <t>S&amp;S availability/depth vary by listing and time - confirm live.</t>
        </is>
      </c>
    </row>
    <row r="1615" ht="26" customHeight="1">
      <c r="A1615" s="15" t="inlineStr">
        <is>
          <t>Montellier</t>
        </is>
      </c>
      <c r="B1615" s="15" t="inlineStr">
        <is>
          <t>Montellier Carbonated Natural Spring Water | Raspberry | 8-pack 355mL</t>
        </is>
      </c>
      <c r="C1615" s="15" t="inlineStr">
        <is>
          <t>5) Sparkling water &amp; soda</t>
        </is>
      </c>
      <c r="D1615" s="32">
        <f>'M5 - Sparkling Water &amp; Soda'!I409</f>
        <v/>
      </c>
      <c r="E1615" s="33">
        <f>'M5 - Sparkling Water &amp; Soda'!J409</f>
        <v/>
      </c>
      <c r="F1615" s="31">
        <f>'M5 - Sparkling Water &amp; Soda'!K409</f>
        <v/>
      </c>
      <c r="G1615" s="30">
        <f>'M5 - Sparkling Water &amp; Soda'!F409</f>
        <v/>
      </c>
      <c r="H1615" s="31">
        <f>IF(AND(ISNUMBER('M5 - Sparkling Water &amp; Soda'!F409),ISNUMBER('M5 - Sparkling Water &amp; Soda'!K409)),'M5 - Sparkling Water &amp; Soda'!F409-'M5 - Sparkling Water &amp; Soda'!K409,"")</f>
        <v/>
      </c>
      <c r="I1615" s="15" t="inlineStr">
        <is>
          <t>S&amp;S availability/depth vary by listing and time - confirm live.</t>
        </is>
      </c>
    </row>
    <row r="1616" ht="26" customHeight="1">
      <c r="A1616" s="15" t="inlineStr">
        <is>
          <t>Montellier</t>
        </is>
      </c>
      <c r="B1616" s="15" t="inlineStr">
        <is>
          <t>Montellier Carbonated Natural Spring Water | Raspberry | 12-pack 355mL</t>
        </is>
      </c>
      <c r="C1616" s="15" t="inlineStr">
        <is>
          <t>5) Sparkling water &amp; soda</t>
        </is>
      </c>
      <c r="D1616" s="32">
        <f>'M5 - Sparkling Water &amp; Soda'!I410</f>
        <v/>
      </c>
      <c r="E1616" s="33">
        <f>'M5 - Sparkling Water &amp; Soda'!J410</f>
        <v/>
      </c>
      <c r="F1616" s="31">
        <f>'M5 - Sparkling Water &amp; Soda'!K410</f>
        <v/>
      </c>
      <c r="G1616" s="30">
        <f>'M5 - Sparkling Water &amp; Soda'!F410</f>
        <v/>
      </c>
      <c r="H1616" s="31">
        <f>IF(AND(ISNUMBER('M5 - Sparkling Water &amp; Soda'!F410),ISNUMBER('M5 - Sparkling Water &amp; Soda'!K410)),'M5 - Sparkling Water &amp; Soda'!F410-'M5 - Sparkling Water &amp; Soda'!K410,"")</f>
        <v/>
      </c>
      <c r="I1616" s="15" t="inlineStr">
        <is>
          <t>S&amp;S availability/depth vary by listing and time - confirm live.</t>
        </is>
      </c>
    </row>
    <row r="1617" ht="26" customHeight="1">
      <c r="A1617" s="15" t="inlineStr">
        <is>
          <t>Montellier</t>
        </is>
      </c>
      <c r="B1617" s="15" t="inlineStr">
        <is>
          <t>Montellier Carbonated Natural Spring Water | Raspberry | 15-pack 355mL</t>
        </is>
      </c>
      <c r="C1617" s="15" t="inlineStr">
        <is>
          <t>5) Sparkling water &amp; soda</t>
        </is>
      </c>
      <c r="D1617" s="32">
        <f>'M5 - Sparkling Water &amp; Soda'!I411</f>
        <v/>
      </c>
      <c r="E1617" s="33">
        <f>'M5 - Sparkling Water &amp; Soda'!J411</f>
        <v/>
      </c>
      <c r="F1617" s="31">
        <f>'M5 - Sparkling Water &amp; Soda'!K411</f>
        <v/>
      </c>
      <c r="G1617" s="30">
        <f>'M5 - Sparkling Water &amp; Soda'!F411</f>
        <v/>
      </c>
      <c r="H1617" s="31">
        <f>IF(AND(ISNUMBER('M5 - Sparkling Water &amp; Soda'!F411),ISNUMBER('M5 - Sparkling Water &amp; Soda'!K411)),'M5 - Sparkling Water &amp; Soda'!F411-'M5 - Sparkling Water &amp; Soda'!K411,"")</f>
        <v/>
      </c>
      <c r="I1617" s="15" t="inlineStr">
        <is>
          <t>S&amp;S availability/depth vary by listing and time - confirm live.</t>
        </is>
      </c>
    </row>
    <row r="1618" ht="26" customHeight="1">
      <c r="A1618" s="15" t="inlineStr">
        <is>
          <t>Montellier</t>
        </is>
      </c>
      <c r="B1618" s="15" t="inlineStr">
        <is>
          <t>Montellier Carbonated Natural Spring Water | Raspberry | 18-pack 355mL</t>
        </is>
      </c>
      <c r="C1618" s="15" t="inlineStr">
        <is>
          <t>5) Sparkling water &amp; soda</t>
        </is>
      </c>
      <c r="D1618" s="32">
        <f>'M5 - Sparkling Water &amp; Soda'!I412</f>
        <v/>
      </c>
      <c r="E1618" s="33">
        <f>'M5 - Sparkling Water &amp; Soda'!J412</f>
        <v/>
      </c>
      <c r="F1618" s="31">
        <f>'M5 - Sparkling Water &amp; Soda'!K412</f>
        <v/>
      </c>
      <c r="G1618" s="30">
        <f>'M5 - Sparkling Water &amp; Soda'!F412</f>
        <v/>
      </c>
      <c r="H1618" s="31">
        <f>IF(AND(ISNUMBER('M5 - Sparkling Water &amp; Soda'!F412),ISNUMBER('M5 - Sparkling Water &amp; Soda'!K412)),'M5 - Sparkling Water &amp; Soda'!F412-'M5 - Sparkling Water &amp; Soda'!K412,"")</f>
        <v/>
      </c>
      <c r="I1618" s="15" t="inlineStr">
        <is>
          <t>S&amp;S availability/depth vary by listing and time - confirm live.</t>
        </is>
      </c>
    </row>
    <row r="1619" ht="26" customHeight="1">
      <c r="A1619" s="15" t="inlineStr">
        <is>
          <t>Montellier</t>
        </is>
      </c>
      <c r="B1619" s="15" t="inlineStr">
        <is>
          <t>Montellier Carbonated Natural Spring Water | Raspberry | 24-pack 355mL</t>
        </is>
      </c>
      <c r="C1619" s="15" t="inlineStr">
        <is>
          <t>5) Sparkling water &amp; soda</t>
        </is>
      </c>
      <c r="D1619" s="32">
        <f>'M5 - Sparkling Water &amp; Soda'!I413</f>
        <v/>
      </c>
      <c r="E1619" s="33">
        <f>'M5 - Sparkling Water &amp; Soda'!J413</f>
        <v/>
      </c>
      <c r="F1619" s="31">
        <f>'M5 - Sparkling Water &amp; Soda'!K413</f>
        <v/>
      </c>
      <c r="G1619" s="30">
        <f>'M5 - Sparkling Water &amp; Soda'!F413</f>
        <v/>
      </c>
      <c r="H1619" s="31">
        <f>IF(AND(ISNUMBER('M5 - Sparkling Water &amp; Soda'!F413),ISNUMBER('M5 - Sparkling Water &amp; Soda'!K413)),'M5 - Sparkling Water &amp; Soda'!F413-'M5 - Sparkling Water &amp; Soda'!K413,"")</f>
        <v/>
      </c>
      <c r="I1619" s="15" t="inlineStr">
        <is>
          <t>S&amp;S availability/depth vary by listing and time - confirm live.</t>
        </is>
      </c>
    </row>
    <row r="1620" ht="26" customHeight="1">
      <c r="A1620" s="15" t="inlineStr">
        <is>
          <t>Eska</t>
        </is>
      </c>
      <c r="B1620" s="15" t="inlineStr">
        <is>
          <t>Eska Sparkling Spring Water | Original | single 500mL</t>
        </is>
      </c>
      <c r="C1620" s="15" t="inlineStr">
        <is>
          <t>5) Sparkling water &amp; soda</t>
        </is>
      </c>
      <c r="D1620" s="32">
        <f>'M5 - Sparkling Water &amp; Soda'!I414</f>
        <v/>
      </c>
      <c r="E1620" s="33">
        <f>'M5 - Sparkling Water &amp; Soda'!J414</f>
        <v/>
      </c>
      <c r="F1620" s="31">
        <f>'M5 - Sparkling Water &amp; Soda'!K414</f>
        <v/>
      </c>
      <c r="G1620" s="30">
        <f>'M5 - Sparkling Water &amp; Soda'!F414</f>
        <v/>
      </c>
      <c r="H1620" s="31">
        <f>IF(AND(ISNUMBER('M5 - Sparkling Water &amp; Soda'!F414),ISNUMBER('M5 - Sparkling Water &amp; Soda'!K414)),'M5 - Sparkling Water &amp; Soda'!F414-'M5 - Sparkling Water &amp; Soda'!K414,"")</f>
        <v/>
      </c>
      <c r="I1620" s="15" t="inlineStr">
        <is>
          <t>S&amp;S availability/depth vary by listing and time - confirm live.</t>
        </is>
      </c>
    </row>
    <row r="1621" ht="26" customHeight="1">
      <c r="A1621" s="15" t="inlineStr">
        <is>
          <t>Eska</t>
        </is>
      </c>
      <c r="B1621" s="15" t="inlineStr">
        <is>
          <t>Eska Sparkling Spring Water | Original | 8-pack 500mL</t>
        </is>
      </c>
      <c r="C1621" s="15" t="inlineStr">
        <is>
          <t>5) Sparkling water &amp; soda</t>
        </is>
      </c>
      <c r="D1621" s="32">
        <f>'M5 - Sparkling Water &amp; Soda'!I415</f>
        <v/>
      </c>
      <c r="E1621" s="33">
        <f>'M5 - Sparkling Water &amp; Soda'!J415</f>
        <v/>
      </c>
      <c r="F1621" s="31">
        <f>'M5 - Sparkling Water &amp; Soda'!K415</f>
        <v/>
      </c>
      <c r="G1621" s="30">
        <f>'M5 - Sparkling Water &amp; Soda'!F415</f>
        <v/>
      </c>
      <c r="H1621" s="31">
        <f>IF(AND(ISNUMBER('M5 - Sparkling Water &amp; Soda'!F415),ISNUMBER('M5 - Sparkling Water &amp; Soda'!K415)),'M5 - Sparkling Water &amp; Soda'!F415-'M5 - Sparkling Water &amp; Soda'!K415,"")</f>
        <v/>
      </c>
      <c r="I1621" s="15" t="inlineStr">
        <is>
          <t>S&amp;S availability/depth vary by listing and time - confirm live.</t>
        </is>
      </c>
    </row>
    <row r="1622" ht="26" customHeight="1">
      <c r="A1622" s="15" t="inlineStr">
        <is>
          <t>Eska</t>
        </is>
      </c>
      <c r="B1622" s="15" t="inlineStr">
        <is>
          <t>Eska Sparkling Spring Water | Original | 12-pack 500mL</t>
        </is>
      </c>
      <c r="C1622" s="15" t="inlineStr">
        <is>
          <t>5) Sparkling water &amp; soda</t>
        </is>
      </c>
      <c r="D1622" s="32">
        <f>'M5 - Sparkling Water &amp; Soda'!I416</f>
        <v/>
      </c>
      <c r="E1622" s="33">
        <f>'M5 - Sparkling Water &amp; Soda'!J416</f>
        <v/>
      </c>
      <c r="F1622" s="31">
        <f>'M5 - Sparkling Water &amp; Soda'!K416</f>
        <v/>
      </c>
      <c r="G1622" s="30">
        <f>'M5 - Sparkling Water &amp; Soda'!F416</f>
        <v/>
      </c>
      <c r="H1622" s="31">
        <f>IF(AND(ISNUMBER('M5 - Sparkling Water &amp; Soda'!F416),ISNUMBER('M5 - Sparkling Water &amp; Soda'!K416)),'M5 - Sparkling Water &amp; Soda'!F416-'M5 - Sparkling Water &amp; Soda'!K416,"")</f>
        <v/>
      </c>
      <c r="I1622" s="15" t="inlineStr">
        <is>
          <t>S&amp;S availability/depth vary by listing and time - confirm live.</t>
        </is>
      </c>
    </row>
    <row r="1623" ht="26" customHeight="1">
      <c r="A1623" s="15" t="inlineStr">
        <is>
          <t>Eska</t>
        </is>
      </c>
      <c r="B1623" s="15" t="inlineStr">
        <is>
          <t>Eska Sparkling Spring Water | Original | 18-pack 500mL</t>
        </is>
      </c>
      <c r="C1623" s="15" t="inlineStr">
        <is>
          <t>5) Sparkling water &amp; soda</t>
        </is>
      </c>
      <c r="D1623" s="32">
        <f>'M5 - Sparkling Water &amp; Soda'!I417</f>
        <v/>
      </c>
      <c r="E1623" s="33">
        <f>'M5 - Sparkling Water &amp; Soda'!J417</f>
        <v/>
      </c>
      <c r="F1623" s="31">
        <f>'M5 - Sparkling Water &amp; Soda'!K417</f>
        <v/>
      </c>
      <c r="G1623" s="30">
        <f>'M5 - Sparkling Water &amp; Soda'!F417</f>
        <v/>
      </c>
      <c r="H1623" s="31">
        <f>IF(AND(ISNUMBER('M5 - Sparkling Water &amp; Soda'!F417),ISNUMBER('M5 - Sparkling Water &amp; Soda'!K417)),'M5 - Sparkling Water &amp; Soda'!F417-'M5 - Sparkling Water &amp; Soda'!K417,"")</f>
        <v/>
      </c>
      <c r="I1623" s="15" t="inlineStr">
        <is>
          <t>S&amp;S availability/depth vary by listing and time - confirm live.</t>
        </is>
      </c>
    </row>
    <row r="1624" ht="26" customHeight="1">
      <c r="A1624" s="15" t="inlineStr">
        <is>
          <t>Eska</t>
        </is>
      </c>
      <c r="B1624" s="15" t="inlineStr">
        <is>
          <t>Eska Sparkling Spring Water | Original | 24-pack 500mL</t>
        </is>
      </c>
      <c r="C1624" s="15" t="inlineStr">
        <is>
          <t>5) Sparkling water &amp; soda</t>
        </is>
      </c>
      <c r="D1624" s="32">
        <f>'M5 - Sparkling Water &amp; Soda'!I418</f>
        <v/>
      </c>
      <c r="E1624" s="33">
        <f>'M5 - Sparkling Water &amp; Soda'!J418</f>
        <v/>
      </c>
      <c r="F1624" s="31">
        <f>'M5 - Sparkling Water &amp; Soda'!K418</f>
        <v/>
      </c>
      <c r="G1624" s="30">
        <f>'M5 - Sparkling Water &amp; Soda'!F418</f>
        <v/>
      </c>
      <c r="H1624" s="31">
        <f>IF(AND(ISNUMBER('M5 - Sparkling Water &amp; Soda'!F418),ISNUMBER('M5 - Sparkling Water &amp; Soda'!K418)),'M5 - Sparkling Water &amp; Soda'!F418-'M5 - Sparkling Water &amp; Soda'!K418,"")</f>
        <v/>
      </c>
      <c r="I1624" s="15" t="inlineStr">
        <is>
          <t>S&amp;S availability/depth vary by listing and time - confirm live.</t>
        </is>
      </c>
    </row>
    <row r="1625" ht="26" customHeight="1">
      <c r="A1625" s="15" t="inlineStr">
        <is>
          <t>Eska</t>
        </is>
      </c>
      <c r="B1625" s="15" t="inlineStr">
        <is>
          <t>Eska Sparkling Spring Water | Lemon | single 500mL</t>
        </is>
      </c>
      <c r="C1625" s="15" t="inlineStr">
        <is>
          <t>5) Sparkling water &amp; soda</t>
        </is>
      </c>
      <c r="D1625" s="32">
        <f>'M5 - Sparkling Water &amp; Soda'!I419</f>
        <v/>
      </c>
      <c r="E1625" s="33">
        <f>'M5 - Sparkling Water &amp; Soda'!J419</f>
        <v/>
      </c>
      <c r="F1625" s="31">
        <f>'M5 - Sparkling Water &amp; Soda'!K419</f>
        <v/>
      </c>
      <c r="G1625" s="30">
        <f>'M5 - Sparkling Water &amp; Soda'!F419</f>
        <v/>
      </c>
      <c r="H1625" s="31">
        <f>IF(AND(ISNUMBER('M5 - Sparkling Water &amp; Soda'!F419),ISNUMBER('M5 - Sparkling Water &amp; Soda'!K419)),'M5 - Sparkling Water &amp; Soda'!F419-'M5 - Sparkling Water &amp; Soda'!K419,"")</f>
        <v/>
      </c>
      <c r="I1625" s="15" t="inlineStr">
        <is>
          <t>S&amp;S availability/depth vary by listing and time - confirm live.</t>
        </is>
      </c>
    </row>
    <row r="1626" ht="26" customHeight="1">
      <c r="A1626" s="15" t="inlineStr">
        <is>
          <t>Eska</t>
        </is>
      </c>
      <c r="B1626" s="15" t="inlineStr">
        <is>
          <t>Eska Sparkling Spring Water | Lemon | 8-pack 500mL</t>
        </is>
      </c>
      <c r="C1626" s="15" t="inlineStr">
        <is>
          <t>5) Sparkling water &amp; soda</t>
        </is>
      </c>
      <c r="D1626" s="32">
        <f>'M5 - Sparkling Water &amp; Soda'!I420</f>
        <v/>
      </c>
      <c r="E1626" s="33">
        <f>'M5 - Sparkling Water &amp; Soda'!J420</f>
        <v/>
      </c>
      <c r="F1626" s="31">
        <f>'M5 - Sparkling Water &amp; Soda'!K420</f>
        <v/>
      </c>
      <c r="G1626" s="30">
        <f>'M5 - Sparkling Water &amp; Soda'!F420</f>
        <v/>
      </c>
      <c r="H1626" s="31">
        <f>IF(AND(ISNUMBER('M5 - Sparkling Water &amp; Soda'!F420),ISNUMBER('M5 - Sparkling Water &amp; Soda'!K420)),'M5 - Sparkling Water &amp; Soda'!F420-'M5 - Sparkling Water &amp; Soda'!K420,"")</f>
        <v/>
      </c>
      <c r="I1626" s="15" t="inlineStr">
        <is>
          <t>S&amp;S availability/depth vary by listing and time - confirm live.</t>
        </is>
      </c>
    </row>
    <row r="1627" ht="26" customHeight="1">
      <c r="A1627" s="15" t="inlineStr">
        <is>
          <t>Eska</t>
        </is>
      </c>
      <c r="B1627" s="15" t="inlineStr">
        <is>
          <t>Eska Sparkling Spring Water | Lemon | 12-pack 500mL</t>
        </is>
      </c>
      <c r="C1627" s="15" t="inlineStr">
        <is>
          <t>5) Sparkling water &amp; soda</t>
        </is>
      </c>
      <c r="D1627" s="32">
        <f>'M5 - Sparkling Water &amp; Soda'!I421</f>
        <v/>
      </c>
      <c r="E1627" s="33">
        <f>'M5 - Sparkling Water &amp; Soda'!J421</f>
        <v/>
      </c>
      <c r="F1627" s="31">
        <f>'M5 - Sparkling Water &amp; Soda'!K421</f>
        <v/>
      </c>
      <c r="G1627" s="30">
        <f>'M5 - Sparkling Water &amp; Soda'!F421</f>
        <v/>
      </c>
      <c r="H1627" s="31">
        <f>IF(AND(ISNUMBER('M5 - Sparkling Water &amp; Soda'!F421),ISNUMBER('M5 - Sparkling Water &amp; Soda'!K421)),'M5 - Sparkling Water &amp; Soda'!F421-'M5 - Sparkling Water &amp; Soda'!K421,"")</f>
        <v/>
      </c>
      <c r="I1627" s="15" t="inlineStr">
        <is>
          <t>S&amp;S availability/depth vary by listing and time - confirm live.</t>
        </is>
      </c>
    </row>
    <row r="1628" ht="26" customHeight="1">
      <c r="A1628" s="15" t="inlineStr">
        <is>
          <t>Eska</t>
        </is>
      </c>
      <c r="B1628" s="15" t="inlineStr">
        <is>
          <t>Eska Sparkling Spring Water | Lemon | 18-pack 500mL</t>
        </is>
      </c>
      <c r="C1628" s="15" t="inlineStr">
        <is>
          <t>5) Sparkling water &amp; soda</t>
        </is>
      </c>
      <c r="D1628" s="32">
        <f>'M5 - Sparkling Water &amp; Soda'!I422</f>
        <v/>
      </c>
      <c r="E1628" s="33">
        <f>'M5 - Sparkling Water &amp; Soda'!J422</f>
        <v/>
      </c>
      <c r="F1628" s="31">
        <f>'M5 - Sparkling Water &amp; Soda'!K422</f>
        <v/>
      </c>
      <c r="G1628" s="30">
        <f>'M5 - Sparkling Water &amp; Soda'!F422</f>
        <v/>
      </c>
      <c r="H1628" s="31">
        <f>IF(AND(ISNUMBER('M5 - Sparkling Water &amp; Soda'!F422),ISNUMBER('M5 - Sparkling Water &amp; Soda'!K422)),'M5 - Sparkling Water &amp; Soda'!F422-'M5 - Sparkling Water &amp; Soda'!K422,"")</f>
        <v/>
      </c>
      <c r="I1628" s="15" t="inlineStr">
        <is>
          <t>S&amp;S availability/depth vary by listing and time - confirm live.</t>
        </is>
      </c>
    </row>
    <row r="1629" ht="26" customHeight="1">
      <c r="A1629" s="15" t="inlineStr">
        <is>
          <t>Eska</t>
        </is>
      </c>
      <c r="B1629" s="15" t="inlineStr">
        <is>
          <t>Eska Sparkling Spring Water | Lemon | 24-pack 500mL</t>
        </is>
      </c>
      <c r="C1629" s="15" t="inlineStr">
        <is>
          <t>5) Sparkling water &amp; soda</t>
        </is>
      </c>
      <c r="D1629" s="32">
        <f>'M5 - Sparkling Water &amp; Soda'!I423</f>
        <v/>
      </c>
      <c r="E1629" s="33">
        <f>'M5 - Sparkling Water &amp; Soda'!J423</f>
        <v/>
      </c>
      <c r="F1629" s="31">
        <f>'M5 - Sparkling Water &amp; Soda'!K423</f>
        <v/>
      </c>
      <c r="G1629" s="30">
        <f>'M5 - Sparkling Water &amp; Soda'!F423</f>
        <v/>
      </c>
      <c r="H1629" s="31">
        <f>IF(AND(ISNUMBER('M5 - Sparkling Water &amp; Soda'!F423),ISNUMBER('M5 - Sparkling Water &amp; Soda'!K423)),'M5 - Sparkling Water &amp; Soda'!F423-'M5 - Sparkling Water &amp; Soda'!K423,"")</f>
        <v/>
      </c>
      <c r="I1629" s="15" t="inlineStr">
        <is>
          <t>S&amp;S availability/depth vary by listing and time - confirm live.</t>
        </is>
      </c>
    </row>
    <row r="1630" ht="26" customHeight="1">
      <c r="A1630" s="15" t="inlineStr">
        <is>
          <t>Eska</t>
        </is>
      </c>
      <c r="B1630" s="15" t="inlineStr">
        <is>
          <t>Eska Sparkling Spring Water | Lime | single 500mL</t>
        </is>
      </c>
      <c r="C1630" s="15" t="inlineStr">
        <is>
          <t>5) Sparkling water &amp; soda</t>
        </is>
      </c>
      <c r="D1630" s="32">
        <f>'M5 - Sparkling Water &amp; Soda'!I424</f>
        <v/>
      </c>
      <c r="E1630" s="33">
        <f>'M5 - Sparkling Water &amp; Soda'!J424</f>
        <v/>
      </c>
      <c r="F1630" s="31">
        <f>'M5 - Sparkling Water &amp; Soda'!K424</f>
        <v/>
      </c>
      <c r="G1630" s="30">
        <f>'M5 - Sparkling Water &amp; Soda'!F424</f>
        <v/>
      </c>
      <c r="H1630" s="31">
        <f>IF(AND(ISNUMBER('M5 - Sparkling Water &amp; Soda'!F424),ISNUMBER('M5 - Sparkling Water &amp; Soda'!K424)),'M5 - Sparkling Water &amp; Soda'!F424-'M5 - Sparkling Water &amp; Soda'!K424,"")</f>
        <v/>
      </c>
      <c r="I1630" s="15" t="inlineStr">
        <is>
          <t>S&amp;S availability/depth vary by listing and time - confirm live.</t>
        </is>
      </c>
    </row>
    <row r="1631" ht="26" customHeight="1">
      <c r="A1631" s="15" t="inlineStr">
        <is>
          <t>Eska</t>
        </is>
      </c>
      <c r="B1631" s="15" t="inlineStr">
        <is>
          <t>Eska Sparkling Spring Water | Lime | 8-pack 500mL</t>
        </is>
      </c>
      <c r="C1631" s="15" t="inlineStr">
        <is>
          <t>5) Sparkling water &amp; soda</t>
        </is>
      </c>
      <c r="D1631" s="32">
        <f>'M5 - Sparkling Water &amp; Soda'!I425</f>
        <v/>
      </c>
      <c r="E1631" s="33">
        <f>'M5 - Sparkling Water &amp; Soda'!J425</f>
        <v/>
      </c>
      <c r="F1631" s="31">
        <f>'M5 - Sparkling Water &amp; Soda'!K425</f>
        <v/>
      </c>
      <c r="G1631" s="30">
        <f>'M5 - Sparkling Water &amp; Soda'!F425</f>
        <v/>
      </c>
      <c r="H1631" s="31">
        <f>IF(AND(ISNUMBER('M5 - Sparkling Water &amp; Soda'!F425),ISNUMBER('M5 - Sparkling Water &amp; Soda'!K425)),'M5 - Sparkling Water &amp; Soda'!F425-'M5 - Sparkling Water &amp; Soda'!K425,"")</f>
        <v/>
      </c>
      <c r="I1631" s="15" t="inlineStr">
        <is>
          <t>S&amp;S availability/depth vary by listing and time - confirm live.</t>
        </is>
      </c>
    </row>
    <row r="1632" ht="26" customHeight="1">
      <c r="A1632" s="15" t="inlineStr">
        <is>
          <t>Eska</t>
        </is>
      </c>
      <c r="B1632" s="15" t="inlineStr">
        <is>
          <t>Eska Sparkling Spring Water | Lime | 12-pack 500mL</t>
        </is>
      </c>
      <c r="C1632" s="15" t="inlineStr">
        <is>
          <t>5) Sparkling water &amp; soda</t>
        </is>
      </c>
      <c r="D1632" s="32">
        <f>'M5 - Sparkling Water &amp; Soda'!I426</f>
        <v/>
      </c>
      <c r="E1632" s="33">
        <f>'M5 - Sparkling Water &amp; Soda'!J426</f>
        <v/>
      </c>
      <c r="F1632" s="31">
        <f>'M5 - Sparkling Water &amp; Soda'!K426</f>
        <v/>
      </c>
      <c r="G1632" s="30">
        <f>'M5 - Sparkling Water &amp; Soda'!F426</f>
        <v/>
      </c>
      <c r="H1632" s="31">
        <f>IF(AND(ISNUMBER('M5 - Sparkling Water &amp; Soda'!F426),ISNUMBER('M5 - Sparkling Water &amp; Soda'!K426)),'M5 - Sparkling Water &amp; Soda'!F426-'M5 - Sparkling Water &amp; Soda'!K426,"")</f>
        <v/>
      </c>
      <c r="I1632" s="15" t="inlineStr">
        <is>
          <t>S&amp;S availability/depth vary by listing and time - confirm live.</t>
        </is>
      </c>
    </row>
    <row r="1633" ht="26" customHeight="1">
      <c r="A1633" s="15" t="inlineStr">
        <is>
          <t>Eska</t>
        </is>
      </c>
      <c r="B1633" s="15" t="inlineStr">
        <is>
          <t>Eska Sparkling Spring Water | Lime | 18-pack 500mL</t>
        </is>
      </c>
      <c r="C1633" s="15" t="inlineStr">
        <is>
          <t>5) Sparkling water &amp; soda</t>
        </is>
      </c>
      <c r="D1633" s="32">
        <f>'M5 - Sparkling Water &amp; Soda'!I427</f>
        <v/>
      </c>
      <c r="E1633" s="33">
        <f>'M5 - Sparkling Water &amp; Soda'!J427</f>
        <v/>
      </c>
      <c r="F1633" s="31">
        <f>'M5 - Sparkling Water &amp; Soda'!K427</f>
        <v/>
      </c>
      <c r="G1633" s="30">
        <f>'M5 - Sparkling Water &amp; Soda'!F427</f>
        <v/>
      </c>
      <c r="H1633" s="31">
        <f>IF(AND(ISNUMBER('M5 - Sparkling Water &amp; Soda'!F427),ISNUMBER('M5 - Sparkling Water &amp; Soda'!K427)),'M5 - Sparkling Water &amp; Soda'!F427-'M5 - Sparkling Water &amp; Soda'!K427,"")</f>
        <v/>
      </c>
      <c r="I1633" s="15" t="inlineStr">
        <is>
          <t>S&amp;S availability/depth vary by listing and time - confirm live.</t>
        </is>
      </c>
    </row>
    <row r="1634" ht="26" customHeight="1">
      <c r="A1634" s="15" t="inlineStr">
        <is>
          <t>Eska</t>
        </is>
      </c>
      <c r="B1634" s="15" t="inlineStr">
        <is>
          <t>Eska Sparkling Spring Water | Lime | 24-pack 500mL</t>
        </is>
      </c>
      <c r="C1634" s="15" t="inlineStr">
        <is>
          <t>5) Sparkling water &amp; soda</t>
        </is>
      </c>
      <c r="D1634" s="32">
        <f>'M5 - Sparkling Water &amp; Soda'!I428</f>
        <v/>
      </c>
      <c r="E1634" s="33">
        <f>'M5 - Sparkling Water &amp; Soda'!J428</f>
        <v/>
      </c>
      <c r="F1634" s="31">
        <f>'M5 - Sparkling Water &amp; Soda'!K428</f>
        <v/>
      </c>
      <c r="G1634" s="30">
        <f>'M5 - Sparkling Water &amp; Soda'!F428</f>
        <v/>
      </c>
      <c r="H1634" s="31">
        <f>IF(AND(ISNUMBER('M5 - Sparkling Water &amp; Soda'!F428),ISNUMBER('M5 - Sparkling Water &amp; Soda'!K428)),'M5 - Sparkling Water &amp; Soda'!F428-'M5 - Sparkling Water &amp; Soda'!K428,"")</f>
        <v/>
      </c>
      <c r="I1634" s="15" t="inlineStr">
        <is>
          <t>S&amp;S availability/depth vary by listing and time - confirm live.</t>
        </is>
      </c>
    </row>
    <row r="1635" ht="26" customHeight="1">
      <c r="A1635" s="15" t="inlineStr">
        <is>
          <t>Coca-Cola</t>
        </is>
      </c>
      <c r="B1635" s="15" t="inlineStr">
        <is>
          <t>Coca-Cola Classic | Classic | single 355mL</t>
        </is>
      </c>
      <c r="C1635" s="15" t="inlineStr">
        <is>
          <t>5) Sparkling water &amp; soda</t>
        </is>
      </c>
      <c r="D1635" s="32">
        <f>'M5 - Sparkling Water &amp; Soda'!I429</f>
        <v/>
      </c>
      <c r="E1635" s="33">
        <f>'M5 - Sparkling Water &amp; Soda'!J429</f>
        <v/>
      </c>
      <c r="F1635" s="31">
        <f>'M5 - Sparkling Water &amp; Soda'!K429</f>
        <v/>
      </c>
      <c r="G1635" s="30">
        <f>'M5 - Sparkling Water &amp; Soda'!F429</f>
        <v/>
      </c>
      <c r="H1635" s="31">
        <f>IF(AND(ISNUMBER('M5 - Sparkling Water &amp; Soda'!F429),ISNUMBER('M5 - Sparkling Water &amp; Soda'!K429)),'M5 - Sparkling Water &amp; Soda'!F429-'M5 - Sparkling Water &amp; Soda'!K429,"")</f>
        <v/>
      </c>
      <c r="I1635" s="15" t="inlineStr">
        <is>
          <t>S&amp;S availability/depth vary by listing and time - confirm live.</t>
        </is>
      </c>
    </row>
    <row r="1636" ht="26" customHeight="1">
      <c r="A1636" s="15" t="inlineStr">
        <is>
          <t>Coca-Cola</t>
        </is>
      </c>
      <c r="B1636" s="15" t="inlineStr">
        <is>
          <t>Coca-Cola Classic | Classic | 8-pack 355mL</t>
        </is>
      </c>
      <c r="C1636" s="15" t="inlineStr">
        <is>
          <t>5) Sparkling water &amp; soda</t>
        </is>
      </c>
      <c r="D1636" s="32">
        <f>'M5 - Sparkling Water &amp; Soda'!I430</f>
        <v/>
      </c>
      <c r="E1636" s="33">
        <f>'M5 - Sparkling Water &amp; Soda'!J430</f>
        <v/>
      </c>
      <c r="F1636" s="31">
        <f>'M5 - Sparkling Water &amp; Soda'!K430</f>
        <v/>
      </c>
      <c r="G1636" s="30">
        <f>'M5 - Sparkling Water &amp; Soda'!F430</f>
        <v/>
      </c>
      <c r="H1636" s="31">
        <f>IF(AND(ISNUMBER('M5 - Sparkling Water &amp; Soda'!F430),ISNUMBER('M5 - Sparkling Water &amp; Soda'!K430)),'M5 - Sparkling Water &amp; Soda'!F430-'M5 - Sparkling Water &amp; Soda'!K430,"")</f>
        <v/>
      </c>
      <c r="I1636" s="15" t="inlineStr">
        <is>
          <t>S&amp;S availability/depth vary by listing and time - confirm live.</t>
        </is>
      </c>
    </row>
    <row r="1637" ht="26" customHeight="1">
      <c r="A1637" s="15" t="inlineStr">
        <is>
          <t>Coca-Cola</t>
        </is>
      </c>
      <c r="B1637" s="15" t="inlineStr">
        <is>
          <t>Coca-Cola Classic | Classic | 12-pack 355mL</t>
        </is>
      </c>
      <c r="C1637" s="15" t="inlineStr">
        <is>
          <t>5) Sparkling water &amp; soda</t>
        </is>
      </c>
      <c r="D1637" s="32">
        <f>'M5 - Sparkling Water &amp; Soda'!I431</f>
        <v/>
      </c>
      <c r="E1637" s="33">
        <f>'M5 - Sparkling Water &amp; Soda'!J431</f>
        <v/>
      </c>
      <c r="F1637" s="31">
        <f>'M5 - Sparkling Water &amp; Soda'!K431</f>
        <v/>
      </c>
      <c r="G1637" s="30">
        <f>'M5 - Sparkling Water &amp; Soda'!F431</f>
        <v/>
      </c>
      <c r="H1637" s="31">
        <f>IF(AND(ISNUMBER('M5 - Sparkling Water &amp; Soda'!F431),ISNUMBER('M5 - Sparkling Water &amp; Soda'!K431)),'M5 - Sparkling Water &amp; Soda'!F431-'M5 - Sparkling Water &amp; Soda'!K431,"")</f>
        <v/>
      </c>
      <c r="I1637" s="15" t="inlineStr">
        <is>
          <t>S&amp;S availability/depth vary by listing and time - confirm live.</t>
        </is>
      </c>
    </row>
    <row r="1638" ht="26" customHeight="1">
      <c r="A1638" s="15" t="inlineStr">
        <is>
          <t>Coca-Cola</t>
        </is>
      </c>
      <c r="B1638" s="15" t="inlineStr">
        <is>
          <t>Coca-Cola Classic | Classic | 15-pack 355mL</t>
        </is>
      </c>
      <c r="C1638" s="15" t="inlineStr">
        <is>
          <t>5) Sparkling water &amp; soda</t>
        </is>
      </c>
      <c r="D1638" s="32">
        <f>'M5 - Sparkling Water &amp; Soda'!I432</f>
        <v/>
      </c>
      <c r="E1638" s="33">
        <f>'M5 - Sparkling Water &amp; Soda'!J432</f>
        <v/>
      </c>
      <c r="F1638" s="31">
        <f>'M5 - Sparkling Water &amp; Soda'!K432</f>
        <v/>
      </c>
      <c r="G1638" s="30">
        <f>'M5 - Sparkling Water &amp; Soda'!F432</f>
        <v/>
      </c>
      <c r="H1638" s="31">
        <f>IF(AND(ISNUMBER('M5 - Sparkling Water &amp; Soda'!F432),ISNUMBER('M5 - Sparkling Water &amp; Soda'!K432)),'M5 - Sparkling Water &amp; Soda'!F432-'M5 - Sparkling Water &amp; Soda'!K432,"")</f>
        <v/>
      </c>
      <c r="I1638" s="15" t="inlineStr">
        <is>
          <t>S&amp;S availability/depth vary by listing and time - confirm live.</t>
        </is>
      </c>
    </row>
    <row r="1639" ht="26" customHeight="1">
      <c r="A1639" s="15" t="inlineStr">
        <is>
          <t>Coca-Cola</t>
        </is>
      </c>
      <c r="B1639" s="15" t="inlineStr">
        <is>
          <t>Coca-Cola Classic | Classic | 18-pack 355mL</t>
        </is>
      </c>
      <c r="C1639" s="15" t="inlineStr">
        <is>
          <t>5) Sparkling water &amp; soda</t>
        </is>
      </c>
      <c r="D1639" s="32">
        <f>'M5 - Sparkling Water &amp; Soda'!I433</f>
        <v/>
      </c>
      <c r="E1639" s="33">
        <f>'M5 - Sparkling Water &amp; Soda'!J433</f>
        <v/>
      </c>
      <c r="F1639" s="31">
        <f>'M5 - Sparkling Water &amp; Soda'!K433</f>
        <v/>
      </c>
      <c r="G1639" s="30">
        <f>'M5 - Sparkling Water &amp; Soda'!F433</f>
        <v/>
      </c>
      <c r="H1639" s="31">
        <f>IF(AND(ISNUMBER('M5 - Sparkling Water &amp; Soda'!F433),ISNUMBER('M5 - Sparkling Water &amp; Soda'!K433)),'M5 - Sparkling Water &amp; Soda'!F433-'M5 - Sparkling Water &amp; Soda'!K433,"")</f>
        <v/>
      </c>
      <c r="I1639" s="15" t="inlineStr">
        <is>
          <t>S&amp;S availability/depth vary by listing and time - confirm live.</t>
        </is>
      </c>
    </row>
    <row r="1640" ht="26" customHeight="1">
      <c r="A1640" s="15" t="inlineStr">
        <is>
          <t>Coca-Cola</t>
        </is>
      </c>
      <c r="B1640" s="15" t="inlineStr">
        <is>
          <t>Coca-Cola Classic | Classic | 24-pack 355mL</t>
        </is>
      </c>
      <c r="C1640" s="15" t="inlineStr">
        <is>
          <t>5) Sparkling water &amp; soda</t>
        </is>
      </c>
      <c r="D1640" s="32">
        <f>'M5 - Sparkling Water &amp; Soda'!I434</f>
        <v/>
      </c>
      <c r="E1640" s="33">
        <f>'M5 - Sparkling Water &amp; Soda'!J434</f>
        <v/>
      </c>
      <c r="F1640" s="31">
        <f>'M5 - Sparkling Water &amp; Soda'!K434</f>
        <v/>
      </c>
      <c r="G1640" s="30">
        <f>'M5 - Sparkling Water &amp; Soda'!F434</f>
        <v/>
      </c>
      <c r="H1640" s="31">
        <f>IF(AND(ISNUMBER('M5 - Sparkling Water &amp; Soda'!F434),ISNUMBER('M5 - Sparkling Water &amp; Soda'!K434)),'M5 - Sparkling Water &amp; Soda'!F434-'M5 - Sparkling Water &amp; Soda'!K434,"")</f>
        <v/>
      </c>
      <c r="I1640" s="15" t="inlineStr">
        <is>
          <t>S&amp;S availability/depth vary by listing and time - confirm live.</t>
        </is>
      </c>
    </row>
    <row r="1641" ht="26" customHeight="1">
      <c r="A1641" s="15" t="inlineStr">
        <is>
          <t>Zevia</t>
        </is>
      </c>
      <c r="B1641" s="15" t="inlineStr">
        <is>
          <t>Zevia Zero Calorie Soda | Cola | single 355mL</t>
        </is>
      </c>
      <c r="C1641" s="15" t="inlineStr">
        <is>
          <t>5) Sparkling water &amp; soda</t>
        </is>
      </c>
      <c r="D1641" s="32">
        <f>'M5 - Sparkling Water &amp; Soda'!I435</f>
        <v/>
      </c>
      <c r="E1641" s="33">
        <f>'M5 - Sparkling Water &amp; Soda'!J435</f>
        <v/>
      </c>
      <c r="F1641" s="31">
        <f>'M5 - Sparkling Water &amp; Soda'!K435</f>
        <v/>
      </c>
      <c r="G1641" s="30">
        <f>'M5 - Sparkling Water &amp; Soda'!F435</f>
        <v/>
      </c>
      <c r="H1641" s="31">
        <f>IF(AND(ISNUMBER('M5 - Sparkling Water &amp; Soda'!F435),ISNUMBER('M5 - Sparkling Water &amp; Soda'!K435)),'M5 - Sparkling Water &amp; Soda'!F435-'M5 - Sparkling Water &amp; Soda'!K435,"")</f>
        <v/>
      </c>
      <c r="I1641" s="15" t="inlineStr">
        <is>
          <t>S&amp;S availability/depth vary by listing and time - confirm live.</t>
        </is>
      </c>
    </row>
    <row r="1642" ht="26" customHeight="1">
      <c r="A1642" s="15" t="inlineStr">
        <is>
          <t>Zevia</t>
        </is>
      </c>
      <c r="B1642" s="15" t="inlineStr">
        <is>
          <t>Zevia Zero Calorie Soda | Cola | 8-pack 355mL</t>
        </is>
      </c>
      <c r="C1642" s="15" t="inlineStr">
        <is>
          <t>5) Sparkling water &amp; soda</t>
        </is>
      </c>
      <c r="D1642" s="32">
        <f>'M5 - Sparkling Water &amp; Soda'!I436</f>
        <v/>
      </c>
      <c r="E1642" s="33">
        <f>'M5 - Sparkling Water &amp; Soda'!J436</f>
        <v/>
      </c>
      <c r="F1642" s="31">
        <f>'M5 - Sparkling Water &amp; Soda'!K436</f>
        <v/>
      </c>
      <c r="G1642" s="30">
        <f>'M5 - Sparkling Water &amp; Soda'!F436</f>
        <v/>
      </c>
      <c r="H1642" s="31">
        <f>IF(AND(ISNUMBER('M5 - Sparkling Water &amp; Soda'!F436),ISNUMBER('M5 - Sparkling Water &amp; Soda'!K436)),'M5 - Sparkling Water &amp; Soda'!F436-'M5 - Sparkling Water &amp; Soda'!K436,"")</f>
        <v/>
      </c>
      <c r="I1642" s="15" t="inlineStr">
        <is>
          <t>S&amp;S availability/depth vary by listing and time - confirm live.</t>
        </is>
      </c>
    </row>
    <row r="1643" ht="26" customHeight="1">
      <c r="A1643" s="15" t="inlineStr">
        <is>
          <t>Zevia</t>
        </is>
      </c>
      <c r="B1643" s="15" t="inlineStr">
        <is>
          <t>Zevia Zero Calorie Soda | Cola | 12-pack 355mL</t>
        </is>
      </c>
      <c r="C1643" s="15" t="inlineStr">
        <is>
          <t>5) Sparkling water &amp; soda</t>
        </is>
      </c>
      <c r="D1643" s="32">
        <f>'M5 - Sparkling Water &amp; Soda'!I437</f>
        <v/>
      </c>
      <c r="E1643" s="33">
        <f>'M5 - Sparkling Water &amp; Soda'!J437</f>
        <v/>
      </c>
      <c r="F1643" s="31">
        <f>'M5 - Sparkling Water &amp; Soda'!K437</f>
        <v/>
      </c>
      <c r="G1643" s="30">
        <f>'M5 - Sparkling Water &amp; Soda'!F437</f>
        <v/>
      </c>
      <c r="H1643" s="31">
        <f>IF(AND(ISNUMBER('M5 - Sparkling Water &amp; Soda'!F437),ISNUMBER('M5 - Sparkling Water &amp; Soda'!K437)),'M5 - Sparkling Water &amp; Soda'!F437-'M5 - Sparkling Water &amp; Soda'!K437,"")</f>
        <v/>
      </c>
      <c r="I1643" s="15" t="inlineStr">
        <is>
          <t>S&amp;S availability/depth vary by listing and time - confirm live.</t>
        </is>
      </c>
    </row>
    <row r="1644" ht="26" customHeight="1">
      <c r="A1644" s="15" t="inlineStr">
        <is>
          <t>Zevia</t>
        </is>
      </c>
      <c r="B1644" s="15" t="inlineStr">
        <is>
          <t>Zevia Zero Calorie Soda | Cola | 15-pack 355mL</t>
        </is>
      </c>
      <c r="C1644" s="15" t="inlineStr">
        <is>
          <t>5) Sparkling water &amp; soda</t>
        </is>
      </c>
      <c r="D1644" s="32">
        <f>'M5 - Sparkling Water &amp; Soda'!I438</f>
        <v/>
      </c>
      <c r="E1644" s="33">
        <f>'M5 - Sparkling Water &amp; Soda'!J438</f>
        <v/>
      </c>
      <c r="F1644" s="31">
        <f>'M5 - Sparkling Water &amp; Soda'!K438</f>
        <v/>
      </c>
      <c r="G1644" s="30">
        <f>'M5 - Sparkling Water &amp; Soda'!F438</f>
        <v/>
      </c>
      <c r="H1644" s="31">
        <f>IF(AND(ISNUMBER('M5 - Sparkling Water &amp; Soda'!F438),ISNUMBER('M5 - Sparkling Water &amp; Soda'!K438)),'M5 - Sparkling Water &amp; Soda'!F438-'M5 - Sparkling Water &amp; Soda'!K438,"")</f>
        <v/>
      </c>
      <c r="I1644" s="15" t="inlineStr">
        <is>
          <t>S&amp;S availability/depth vary by listing and time - confirm live.</t>
        </is>
      </c>
    </row>
    <row r="1645" ht="26" customHeight="1">
      <c r="A1645" s="15" t="inlineStr">
        <is>
          <t>Zevia</t>
        </is>
      </c>
      <c r="B1645" s="15" t="inlineStr">
        <is>
          <t>Zevia Zero Calorie Soda | Cola | 18-pack 355mL</t>
        </is>
      </c>
      <c r="C1645" s="15" t="inlineStr">
        <is>
          <t>5) Sparkling water &amp; soda</t>
        </is>
      </c>
      <c r="D1645" s="32">
        <f>'M5 - Sparkling Water &amp; Soda'!I439</f>
        <v/>
      </c>
      <c r="E1645" s="33">
        <f>'M5 - Sparkling Water &amp; Soda'!J439</f>
        <v/>
      </c>
      <c r="F1645" s="31">
        <f>'M5 - Sparkling Water &amp; Soda'!K439</f>
        <v/>
      </c>
      <c r="G1645" s="30">
        <f>'M5 - Sparkling Water &amp; Soda'!F439</f>
        <v/>
      </c>
      <c r="H1645" s="31">
        <f>IF(AND(ISNUMBER('M5 - Sparkling Water &amp; Soda'!F439),ISNUMBER('M5 - Sparkling Water &amp; Soda'!K439)),'M5 - Sparkling Water &amp; Soda'!F439-'M5 - Sparkling Water &amp; Soda'!K439,"")</f>
        <v/>
      </c>
      <c r="I1645" s="15" t="inlineStr">
        <is>
          <t>S&amp;S availability/depth vary by listing and time - confirm live.</t>
        </is>
      </c>
    </row>
    <row r="1646" ht="26" customHeight="1">
      <c r="A1646" s="15" t="inlineStr">
        <is>
          <t>Zevia</t>
        </is>
      </c>
      <c r="B1646" s="15" t="inlineStr">
        <is>
          <t>Zevia Zero Calorie Soda | Cola | 24-pack 355mL</t>
        </is>
      </c>
      <c r="C1646" s="15" t="inlineStr">
        <is>
          <t>5) Sparkling water &amp; soda</t>
        </is>
      </c>
      <c r="D1646" s="32">
        <f>'M5 - Sparkling Water &amp; Soda'!I440</f>
        <v/>
      </c>
      <c r="E1646" s="33">
        <f>'M5 - Sparkling Water &amp; Soda'!J440</f>
        <v/>
      </c>
      <c r="F1646" s="31">
        <f>'M5 - Sparkling Water &amp; Soda'!K440</f>
        <v/>
      </c>
      <c r="G1646" s="30">
        <f>'M5 - Sparkling Water &amp; Soda'!F440</f>
        <v/>
      </c>
      <c r="H1646" s="31">
        <f>IF(AND(ISNUMBER('M5 - Sparkling Water &amp; Soda'!F440),ISNUMBER('M5 - Sparkling Water &amp; Soda'!K440)),'M5 - Sparkling Water &amp; Soda'!F440-'M5 - Sparkling Water &amp; Soda'!K440,"")</f>
        <v/>
      </c>
      <c r="I1646" s="15" t="inlineStr">
        <is>
          <t>S&amp;S availability/depth vary by listing and time - confirm live.</t>
        </is>
      </c>
    </row>
    <row r="1647" ht="26" customHeight="1">
      <c r="A1647" s="15" t="inlineStr">
        <is>
          <t>Zevia</t>
        </is>
      </c>
      <c r="B1647" s="15" t="inlineStr">
        <is>
          <t>Zevia Zero Calorie Soda | Ginger Root Beer | single 355mL</t>
        </is>
      </c>
      <c r="C1647" s="15" t="inlineStr">
        <is>
          <t>5) Sparkling water &amp; soda</t>
        </is>
      </c>
      <c r="D1647" s="32">
        <f>'M5 - Sparkling Water &amp; Soda'!I441</f>
        <v/>
      </c>
      <c r="E1647" s="33">
        <f>'M5 - Sparkling Water &amp; Soda'!J441</f>
        <v/>
      </c>
      <c r="F1647" s="31">
        <f>'M5 - Sparkling Water &amp; Soda'!K441</f>
        <v/>
      </c>
      <c r="G1647" s="30">
        <f>'M5 - Sparkling Water &amp; Soda'!F441</f>
        <v/>
      </c>
      <c r="H1647" s="31">
        <f>IF(AND(ISNUMBER('M5 - Sparkling Water &amp; Soda'!F441),ISNUMBER('M5 - Sparkling Water &amp; Soda'!K441)),'M5 - Sparkling Water &amp; Soda'!F441-'M5 - Sparkling Water &amp; Soda'!K441,"")</f>
        <v/>
      </c>
      <c r="I1647" s="15" t="inlineStr">
        <is>
          <t>S&amp;S availability/depth vary by listing and time - confirm live.</t>
        </is>
      </c>
    </row>
    <row r="1648" ht="26" customHeight="1">
      <c r="A1648" s="15" t="inlineStr">
        <is>
          <t>Zevia</t>
        </is>
      </c>
      <c r="B1648" s="15" t="inlineStr">
        <is>
          <t>Zevia Zero Calorie Soda | Ginger Root Beer | 8-pack 355mL</t>
        </is>
      </c>
      <c r="C1648" s="15" t="inlineStr">
        <is>
          <t>5) Sparkling water &amp; soda</t>
        </is>
      </c>
      <c r="D1648" s="32">
        <f>'M5 - Sparkling Water &amp; Soda'!I442</f>
        <v/>
      </c>
      <c r="E1648" s="33">
        <f>'M5 - Sparkling Water &amp; Soda'!J442</f>
        <v/>
      </c>
      <c r="F1648" s="31">
        <f>'M5 - Sparkling Water &amp; Soda'!K442</f>
        <v/>
      </c>
      <c r="G1648" s="30">
        <f>'M5 - Sparkling Water &amp; Soda'!F442</f>
        <v/>
      </c>
      <c r="H1648" s="31">
        <f>IF(AND(ISNUMBER('M5 - Sparkling Water &amp; Soda'!F442),ISNUMBER('M5 - Sparkling Water &amp; Soda'!K442)),'M5 - Sparkling Water &amp; Soda'!F442-'M5 - Sparkling Water &amp; Soda'!K442,"")</f>
        <v/>
      </c>
      <c r="I1648" s="15" t="inlineStr">
        <is>
          <t>S&amp;S availability/depth vary by listing and time - confirm live.</t>
        </is>
      </c>
    </row>
    <row r="1649" ht="26" customHeight="1">
      <c r="A1649" s="15" t="inlineStr">
        <is>
          <t>Zevia</t>
        </is>
      </c>
      <c r="B1649" s="15" t="inlineStr">
        <is>
          <t>Zevia Zero Calorie Soda | Ginger Root Beer | 12-pack 355mL</t>
        </is>
      </c>
      <c r="C1649" s="15" t="inlineStr">
        <is>
          <t>5) Sparkling water &amp; soda</t>
        </is>
      </c>
      <c r="D1649" s="32">
        <f>'M5 - Sparkling Water &amp; Soda'!I443</f>
        <v/>
      </c>
      <c r="E1649" s="33">
        <f>'M5 - Sparkling Water &amp; Soda'!J443</f>
        <v/>
      </c>
      <c r="F1649" s="31">
        <f>'M5 - Sparkling Water &amp; Soda'!K443</f>
        <v/>
      </c>
      <c r="G1649" s="30">
        <f>'M5 - Sparkling Water &amp; Soda'!F443</f>
        <v/>
      </c>
      <c r="H1649" s="31">
        <f>IF(AND(ISNUMBER('M5 - Sparkling Water &amp; Soda'!F443),ISNUMBER('M5 - Sparkling Water &amp; Soda'!K443)),'M5 - Sparkling Water &amp; Soda'!F443-'M5 - Sparkling Water &amp; Soda'!K443,"")</f>
        <v/>
      </c>
      <c r="I1649" s="15" t="inlineStr">
        <is>
          <t>S&amp;S availability/depth vary by listing and time - confirm live.</t>
        </is>
      </c>
    </row>
    <row r="1650" ht="26" customHeight="1">
      <c r="A1650" s="15" t="inlineStr">
        <is>
          <t>Zevia</t>
        </is>
      </c>
      <c r="B1650" s="15" t="inlineStr">
        <is>
          <t>Zevia Zero Calorie Soda | Ginger Root Beer | 15-pack 355mL</t>
        </is>
      </c>
      <c r="C1650" s="15" t="inlineStr">
        <is>
          <t>5) Sparkling water &amp; soda</t>
        </is>
      </c>
      <c r="D1650" s="32">
        <f>'M5 - Sparkling Water &amp; Soda'!I444</f>
        <v/>
      </c>
      <c r="E1650" s="33">
        <f>'M5 - Sparkling Water &amp; Soda'!J444</f>
        <v/>
      </c>
      <c r="F1650" s="31">
        <f>'M5 - Sparkling Water &amp; Soda'!K444</f>
        <v/>
      </c>
      <c r="G1650" s="30">
        <f>'M5 - Sparkling Water &amp; Soda'!F444</f>
        <v/>
      </c>
      <c r="H1650" s="31">
        <f>IF(AND(ISNUMBER('M5 - Sparkling Water &amp; Soda'!F444),ISNUMBER('M5 - Sparkling Water &amp; Soda'!K444)),'M5 - Sparkling Water &amp; Soda'!F444-'M5 - Sparkling Water &amp; Soda'!K444,"")</f>
        <v/>
      </c>
      <c r="I1650" s="15" t="inlineStr">
        <is>
          <t>S&amp;S availability/depth vary by listing and time - confirm live.</t>
        </is>
      </c>
    </row>
    <row r="1651" ht="26" customHeight="1">
      <c r="A1651" s="15" t="inlineStr">
        <is>
          <t>Zevia</t>
        </is>
      </c>
      <c r="B1651" s="15" t="inlineStr">
        <is>
          <t>Zevia Zero Calorie Soda | Ginger Root Beer | 18-pack 355mL</t>
        </is>
      </c>
      <c r="C1651" s="15" t="inlineStr">
        <is>
          <t>5) Sparkling water &amp; soda</t>
        </is>
      </c>
      <c r="D1651" s="32">
        <f>'M5 - Sparkling Water &amp; Soda'!I445</f>
        <v/>
      </c>
      <c r="E1651" s="33">
        <f>'M5 - Sparkling Water &amp; Soda'!J445</f>
        <v/>
      </c>
      <c r="F1651" s="31">
        <f>'M5 - Sparkling Water &amp; Soda'!K445</f>
        <v/>
      </c>
      <c r="G1651" s="30">
        <f>'M5 - Sparkling Water &amp; Soda'!F445</f>
        <v/>
      </c>
      <c r="H1651" s="31">
        <f>IF(AND(ISNUMBER('M5 - Sparkling Water &amp; Soda'!F445),ISNUMBER('M5 - Sparkling Water &amp; Soda'!K445)),'M5 - Sparkling Water &amp; Soda'!F445-'M5 - Sparkling Water &amp; Soda'!K445,"")</f>
        <v/>
      </c>
      <c r="I1651" s="15" t="inlineStr">
        <is>
          <t>S&amp;S availability/depth vary by listing and time - confirm live.</t>
        </is>
      </c>
    </row>
    <row r="1652" ht="26" customHeight="1">
      <c r="A1652" s="15" t="inlineStr">
        <is>
          <t>Zevia</t>
        </is>
      </c>
      <c r="B1652" s="15" t="inlineStr">
        <is>
          <t>Zevia Zero Calorie Soda | Ginger Root Beer | 24-pack 355mL</t>
        </is>
      </c>
      <c r="C1652" s="15" t="inlineStr">
        <is>
          <t>5) Sparkling water &amp; soda</t>
        </is>
      </c>
      <c r="D1652" s="32">
        <f>'M5 - Sparkling Water &amp; Soda'!I446</f>
        <v/>
      </c>
      <c r="E1652" s="33">
        <f>'M5 - Sparkling Water &amp; Soda'!J446</f>
        <v/>
      </c>
      <c r="F1652" s="31">
        <f>'M5 - Sparkling Water &amp; Soda'!K446</f>
        <v/>
      </c>
      <c r="G1652" s="30">
        <f>'M5 - Sparkling Water &amp; Soda'!F446</f>
        <v/>
      </c>
      <c r="H1652" s="31">
        <f>IF(AND(ISNUMBER('M5 - Sparkling Water &amp; Soda'!F446),ISNUMBER('M5 - Sparkling Water &amp; Soda'!K446)),'M5 - Sparkling Water &amp; Soda'!F446-'M5 - Sparkling Water &amp; Soda'!K446,"")</f>
        <v/>
      </c>
      <c r="I1652" s="15" t="inlineStr">
        <is>
          <t>S&amp;S availability/depth vary by listing and time - confirm live.</t>
        </is>
      </c>
    </row>
    <row r="1653" ht="26" customHeight="1">
      <c r="A1653" s="15" t="inlineStr">
        <is>
          <t>Zevia</t>
        </is>
      </c>
      <c r="B1653" s="15" t="inlineStr">
        <is>
          <t>Zevia Zero Calorie Soda | Cream Soda | single 355mL</t>
        </is>
      </c>
      <c r="C1653" s="15" t="inlineStr">
        <is>
          <t>5) Sparkling water &amp; soda</t>
        </is>
      </c>
      <c r="D1653" s="32">
        <f>'M5 - Sparkling Water &amp; Soda'!I447</f>
        <v/>
      </c>
      <c r="E1653" s="33">
        <f>'M5 - Sparkling Water &amp; Soda'!J447</f>
        <v/>
      </c>
      <c r="F1653" s="31">
        <f>'M5 - Sparkling Water &amp; Soda'!K447</f>
        <v/>
      </c>
      <c r="G1653" s="30">
        <f>'M5 - Sparkling Water &amp; Soda'!F447</f>
        <v/>
      </c>
      <c r="H1653" s="31">
        <f>IF(AND(ISNUMBER('M5 - Sparkling Water &amp; Soda'!F447),ISNUMBER('M5 - Sparkling Water &amp; Soda'!K447)),'M5 - Sparkling Water &amp; Soda'!F447-'M5 - Sparkling Water &amp; Soda'!K447,"")</f>
        <v/>
      </c>
      <c r="I1653" s="15" t="inlineStr">
        <is>
          <t>S&amp;S availability/depth vary by listing and time - confirm live.</t>
        </is>
      </c>
    </row>
    <row r="1654" ht="26" customHeight="1">
      <c r="A1654" s="15" t="inlineStr">
        <is>
          <t>Zevia</t>
        </is>
      </c>
      <c r="B1654" s="15" t="inlineStr">
        <is>
          <t>Zevia Zero Calorie Soda | Cream Soda | 8-pack 355mL</t>
        </is>
      </c>
      <c r="C1654" s="15" t="inlineStr">
        <is>
          <t>5) Sparkling water &amp; soda</t>
        </is>
      </c>
      <c r="D1654" s="32">
        <f>'M5 - Sparkling Water &amp; Soda'!I448</f>
        <v/>
      </c>
      <c r="E1654" s="33">
        <f>'M5 - Sparkling Water &amp; Soda'!J448</f>
        <v/>
      </c>
      <c r="F1654" s="31">
        <f>'M5 - Sparkling Water &amp; Soda'!K448</f>
        <v/>
      </c>
      <c r="G1654" s="30">
        <f>'M5 - Sparkling Water &amp; Soda'!F448</f>
        <v/>
      </c>
      <c r="H1654" s="31">
        <f>IF(AND(ISNUMBER('M5 - Sparkling Water &amp; Soda'!F448),ISNUMBER('M5 - Sparkling Water &amp; Soda'!K448)),'M5 - Sparkling Water &amp; Soda'!F448-'M5 - Sparkling Water &amp; Soda'!K448,"")</f>
        <v/>
      </c>
      <c r="I1654" s="15" t="inlineStr">
        <is>
          <t>S&amp;S availability/depth vary by listing and time - confirm live.</t>
        </is>
      </c>
    </row>
    <row r="1655" ht="26" customHeight="1">
      <c r="A1655" s="15" t="inlineStr">
        <is>
          <t>Zevia</t>
        </is>
      </c>
      <c r="B1655" s="15" t="inlineStr">
        <is>
          <t>Zevia Zero Calorie Soda | Cream Soda | 12-pack 355mL</t>
        </is>
      </c>
      <c r="C1655" s="15" t="inlineStr">
        <is>
          <t>5) Sparkling water &amp; soda</t>
        </is>
      </c>
      <c r="D1655" s="32">
        <f>'M5 - Sparkling Water &amp; Soda'!I449</f>
        <v/>
      </c>
      <c r="E1655" s="33">
        <f>'M5 - Sparkling Water &amp; Soda'!J449</f>
        <v/>
      </c>
      <c r="F1655" s="31">
        <f>'M5 - Sparkling Water &amp; Soda'!K449</f>
        <v/>
      </c>
      <c r="G1655" s="30">
        <f>'M5 - Sparkling Water &amp; Soda'!F449</f>
        <v/>
      </c>
      <c r="H1655" s="31">
        <f>IF(AND(ISNUMBER('M5 - Sparkling Water &amp; Soda'!F449),ISNUMBER('M5 - Sparkling Water &amp; Soda'!K449)),'M5 - Sparkling Water &amp; Soda'!F449-'M5 - Sparkling Water &amp; Soda'!K449,"")</f>
        <v/>
      </c>
      <c r="I1655" s="15" t="inlineStr">
        <is>
          <t>S&amp;S availability/depth vary by listing and time - confirm live.</t>
        </is>
      </c>
    </row>
    <row r="1656" ht="26" customHeight="1">
      <c r="A1656" s="15" t="inlineStr">
        <is>
          <t>Zevia</t>
        </is>
      </c>
      <c r="B1656" s="15" t="inlineStr">
        <is>
          <t>Zevia Zero Calorie Soda | Cream Soda | 15-pack 355mL</t>
        </is>
      </c>
      <c r="C1656" s="15" t="inlineStr">
        <is>
          <t>5) Sparkling water &amp; soda</t>
        </is>
      </c>
      <c r="D1656" s="32">
        <f>'M5 - Sparkling Water &amp; Soda'!I450</f>
        <v/>
      </c>
      <c r="E1656" s="33">
        <f>'M5 - Sparkling Water &amp; Soda'!J450</f>
        <v/>
      </c>
      <c r="F1656" s="31">
        <f>'M5 - Sparkling Water &amp; Soda'!K450</f>
        <v/>
      </c>
      <c r="G1656" s="30">
        <f>'M5 - Sparkling Water &amp; Soda'!F450</f>
        <v/>
      </c>
      <c r="H1656" s="31">
        <f>IF(AND(ISNUMBER('M5 - Sparkling Water &amp; Soda'!F450),ISNUMBER('M5 - Sparkling Water &amp; Soda'!K450)),'M5 - Sparkling Water &amp; Soda'!F450-'M5 - Sparkling Water &amp; Soda'!K450,"")</f>
        <v/>
      </c>
      <c r="I1656" s="15" t="inlineStr">
        <is>
          <t>S&amp;S availability/depth vary by listing and time - confirm live.</t>
        </is>
      </c>
    </row>
    <row r="1657" ht="26" customHeight="1">
      <c r="A1657" s="15" t="inlineStr">
        <is>
          <t>Zevia</t>
        </is>
      </c>
      <c r="B1657" s="15" t="inlineStr">
        <is>
          <t>Zevia Zero Calorie Soda | Cream Soda | 18-pack 355mL</t>
        </is>
      </c>
      <c r="C1657" s="15" t="inlineStr">
        <is>
          <t>5) Sparkling water &amp; soda</t>
        </is>
      </c>
      <c r="D1657" s="32">
        <f>'M5 - Sparkling Water &amp; Soda'!I451</f>
        <v/>
      </c>
      <c r="E1657" s="33">
        <f>'M5 - Sparkling Water &amp; Soda'!J451</f>
        <v/>
      </c>
      <c r="F1657" s="31">
        <f>'M5 - Sparkling Water &amp; Soda'!K451</f>
        <v/>
      </c>
      <c r="G1657" s="30">
        <f>'M5 - Sparkling Water &amp; Soda'!F451</f>
        <v/>
      </c>
      <c r="H1657" s="31">
        <f>IF(AND(ISNUMBER('M5 - Sparkling Water &amp; Soda'!F451),ISNUMBER('M5 - Sparkling Water &amp; Soda'!K451)),'M5 - Sparkling Water &amp; Soda'!F451-'M5 - Sparkling Water &amp; Soda'!K451,"")</f>
        <v/>
      </c>
      <c r="I1657" s="15" t="inlineStr">
        <is>
          <t>S&amp;S availability/depth vary by listing and time - confirm live.</t>
        </is>
      </c>
    </row>
    <row r="1658" ht="26" customHeight="1">
      <c r="A1658" s="15" t="inlineStr">
        <is>
          <t>Zevia</t>
        </is>
      </c>
      <c r="B1658" s="15" t="inlineStr">
        <is>
          <t>Zevia Zero Calorie Soda | Cream Soda | 24-pack 355mL</t>
        </is>
      </c>
      <c r="C1658" s="15" t="inlineStr">
        <is>
          <t>5) Sparkling water &amp; soda</t>
        </is>
      </c>
      <c r="D1658" s="32">
        <f>'M5 - Sparkling Water &amp; Soda'!I452</f>
        <v/>
      </c>
      <c r="E1658" s="33">
        <f>'M5 - Sparkling Water &amp; Soda'!J452</f>
        <v/>
      </c>
      <c r="F1658" s="31">
        <f>'M5 - Sparkling Water &amp; Soda'!K452</f>
        <v/>
      </c>
      <c r="G1658" s="30">
        <f>'M5 - Sparkling Water &amp; Soda'!F452</f>
        <v/>
      </c>
      <c r="H1658" s="31">
        <f>IF(AND(ISNUMBER('M5 - Sparkling Water &amp; Soda'!F452),ISNUMBER('M5 - Sparkling Water &amp; Soda'!K452)),'M5 - Sparkling Water &amp; Soda'!F452-'M5 - Sparkling Water &amp; Soda'!K452,"")</f>
        <v/>
      </c>
      <c r="I1658" s="15" t="inlineStr">
        <is>
          <t>S&amp;S availability/depth vary by listing and time - confirm live.</t>
        </is>
      </c>
    </row>
    <row r="1659" ht="26" customHeight="1">
      <c r="A1659" s="15" t="inlineStr">
        <is>
          <t>Zevia</t>
        </is>
      </c>
      <c r="B1659" s="15" t="inlineStr">
        <is>
          <t>Zevia Zero Calorie Soda | Dr. Zevia | single 355mL</t>
        </is>
      </c>
      <c r="C1659" s="15" t="inlineStr">
        <is>
          <t>5) Sparkling water &amp; soda</t>
        </is>
      </c>
      <c r="D1659" s="32">
        <f>'M5 - Sparkling Water &amp; Soda'!I453</f>
        <v/>
      </c>
      <c r="E1659" s="33">
        <f>'M5 - Sparkling Water &amp; Soda'!J453</f>
        <v/>
      </c>
      <c r="F1659" s="31">
        <f>'M5 - Sparkling Water &amp; Soda'!K453</f>
        <v/>
      </c>
      <c r="G1659" s="30">
        <f>'M5 - Sparkling Water &amp; Soda'!F453</f>
        <v/>
      </c>
      <c r="H1659" s="31">
        <f>IF(AND(ISNUMBER('M5 - Sparkling Water &amp; Soda'!F453),ISNUMBER('M5 - Sparkling Water &amp; Soda'!K453)),'M5 - Sparkling Water &amp; Soda'!F453-'M5 - Sparkling Water &amp; Soda'!K453,"")</f>
        <v/>
      </c>
      <c r="I1659" s="15" t="inlineStr">
        <is>
          <t>S&amp;S availability/depth vary by listing and time - confirm live.</t>
        </is>
      </c>
    </row>
    <row r="1660" ht="26" customHeight="1">
      <c r="A1660" s="15" t="inlineStr">
        <is>
          <t>Zevia</t>
        </is>
      </c>
      <c r="B1660" s="15" t="inlineStr">
        <is>
          <t>Zevia Zero Calorie Soda | Dr. Zevia | 8-pack 355mL</t>
        </is>
      </c>
      <c r="C1660" s="15" t="inlineStr">
        <is>
          <t>5) Sparkling water &amp; soda</t>
        </is>
      </c>
      <c r="D1660" s="32">
        <f>'M5 - Sparkling Water &amp; Soda'!I454</f>
        <v/>
      </c>
      <c r="E1660" s="33">
        <f>'M5 - Sparkling Water &amp; Soda'!J454</f>
        <v/>
      </c>
      <c r="F1660" s="31">
        <f>'M5 - Sparkling Water &amp; Soda'!K454</f>
        <v/>
      </c>
      <c r="G1660" s="30">
        <f>'M5 - Sparkling Water &amp; Soda'!F454</f>
        <v/>
      </c>
      <c r="H1660" s="31">
        <f>IF(AND(ISNUMBER('M5 - Sparkling Water &amp; Soda'!F454),ISNUMBER('M5 - Sparkling Water &amp; Soda'!K454)),'M5 - Sparkling Water &amp; Soda'!F454-'M5 - Sparkling Water &amp; Soda'!K454,"")</f>
        <v/>
      </c>
      <c r="I1660" s="15" t="inlineStr">
        <is>
          <t>S&amp;S availability/depth vary by listing and time - confirm live.</t>
        </is>
      </c>
    </row>
    <row r="1661" ht="26" customHeight="1">
      <c r="A1661" s="15" t="inlineStr">
        <is>
          <t>Zevia</t>
        </is>
      </c>
      <c r="B1661" s="15" t="inlineStr">
        <is>
          <t>Zevia Zero Calorie Soda | Dr. Zevia | 12-pack 355mL</t>
        </is>
      </c>
      <c r="C1661" s="15" t="inlineStr">
        <is>
          <t>5) Sparkling water &amp; soda</t>
        </is>
      </c>
      <c r="D1661" s="32">
        <f>'M5 - Sparkling Water &amp; Soda'!I455</f>
        <v/>
      </c>
      <c r="E1661" s="33">
        <f>'M5 - Sparkling Water &amp; Soda'!J455</f>
        <v/>
      </c>
      <c r="F1661" s="31">
        <f>'M5 - Sparkling Water &amp; Soda'!K455</f>
        <v/>
      </c>
      <c r="G1661" s="30">
        <f>'M5 - Sparkling Water &amp; Soda'!F455</f>
        <v/>
      </c>
      <c r="H1661" s="31">
        <f>IF(AND(ISNUMBER('M5 - Sparkling Water &amp; Soda'!F455),ISNUMBER('M5 - Sparkling Water &amp; Soda'!K455)),'M5 - Sparkling Water &amp; Soda'!F455-'M5 - Sparkling Water &amp; Soda'!K455,"")</f>
        <v/>
      </c>
      <c r="I1661" s="15" t="inlineStr">
        <is>
          <t>S&amp;S availability/depth vary by listing and time - confirm live.</t>
        </is>
      </c>
    </row>
    <row r="1662" ht="26" customHeight="1">
      <c r="A1662" s="15" t="inlineStr">
        <is>
          <t>Zevia</t>
        </is>
      </c>
      <c r="B1662" s="15" t="inlineStr">
        <is>
          <t>Zevia Zero Calorie Soda | Dr. Zevia | 15-pack 355mL</t>
        </is>
      </c>
      <c r="C1662" s="15" t="inlineStr">
        <is>
          <t>5) Sparkling water &amp; soda</t>
        </is>
      </c>
      <c r="D1662" s="32">
        <f>'M5 - Sparkling Water &amp; Soda'!I456</f>
        <v/>
      </c>
      <c r="E1662" s="33">
        <f>'M5 - Sparkling Water &amp; Soda'!J456</f>
        <v/>
      </c>
      <c r="F1662" s="31">
        <f>'M5 - Sparkling Water &amp; Soda'!K456</f>
        <v/>
      </c>
      <c r="G1662" s="30">
        <f>'M5 - Sparkling Water &amp; Soda'!F456</f>
        <v/>
      </c>
      <c r="H1662" s="31">
        <f>IF(AND(ISNUMBER('M5 - Sparkling Water &amp; Soda'!F456),ISNUMBER('M5 - Sparkling Water &amp; Soda'!K456)),'M5 - Sparkling Water &amp; Soda'!F456-'M5 - Sparkling Water &amp; Soda'!K456,"")</f>
        <v/>
      </c>
      <c r="I1662" s="15" t="inlineStr">
        <is>
          <t>S&amp;S availability/depth vary by listing and time - confirm live.</t>
        </is>
      </c>
    </row>
    <row r="1663" ht="26" customHeight="1">
      <c r="A1663" s="15" t="inlineStr">
        <is>
          <t>Zevia</t>
        </is>
      </c>
      <c r="B1663" s="15" t="inlineStr">
        <is>
          <t>Zevia Zero Calorie Soda | Dr. Zevia | 18-pack 355mL</t>
        </is>
      </c>
      <c r="C1663" s="15" t="inlineStr">
        <is>
          <t>5) Sparkling water &amp; soda</t>
        </is>
      </c>
      <c r="D1663" s="32">
        <f>'M5 - Sparkling Water &amp; Soda'!I457</f>
        <v/>
      </c>
      <c r="E1663" s="33">
        <f>'M5 - Sparkling Water &amp; Soda'!J457</f>
        <v/>
      </c>
      <c r="F1663" s="31">
        <f>'M5 - Sparkling Water &amp; Soda'!K457</f>
        <v/>
      </c>
      <c r="G1663" s="30">
        <f>'M5 - Sparkling Water &amp; Soda'!F457</f>
        <v/>
      </c>
      <c r="H1663" s="31">
        <f>IF(AND(ISNUMBER('M5 - Sparkling Water &amp; Soda'!F457),ISNUMBER('M5 - Sparkling Water &amp; Soda'!K457)),'M5 - Sparkling Water &amp; Soda'!F457-'M5 - Sparkling Water &amp; Soda'!K457,"")</f>
        <v/>
      </c>
      <c r="I1663" s="15" t="inlineStr">
        <is>
          <t>S&amp;S availability/depth vary by listing and time - confirm live.</t>
        </is>
      </c>
    </row>
    <row r="1664" ht="26" customHeight="1">
      <c r="A1664" s="15" t="inlineStr">
        <is>
          <t>Zevia</t>
        </is>
      </c>
      <c r="B1664" s="15" t="inlineStr">
        <is>
          <t>Zevia Zero Calorie Soda | Dr. Zevia | 24-pack 355mL</t>
        </is>
      </c>
      <c r="C1664" s="15" t="inlineStr">
        <is>
          <t>5) Sparkling water &amp; soda</t>
        </is>
      </c>
      <c r="D1664" s="32">
        <f>'M5 - Sparkling Water &amp; Soda'!I458</f>
        <v/>
      </c>
      <c r="E1664" s="33">
        <f>'M5 - Sparkling Water &amp; Soda'!J458</f>
        <v/>
      </c>
      <c r="F1664" s="31">
        <f>'M5 - Sparkling Water &amp; Soda'!K458</f>
        <v/>
      </c>
      <c r="G1664" s="30">
        <f>'M5 - Sparkling Water &amp; Soda'!F458</f>
        <v/>
      </c>
      <c r="H1664" s="31">
        <f>IF(AND(ISNUMBER('M5 - Sparkling Water &amp; Soda'!F458),ISNUMBER('M5 - Sparkling Water &amp; Soda'!K458)),'M5 - Sparkling Water &amp; Soda'!F458-'M5 - Sparkling Water &amp; Soda'!K458,"")</f>
        <v/>
      </c>
      <c r="I1664" s="15" t="inlineStr">
        <is>
          <t>S&amp;S availability/depth vary by listing and time - confirm live.</t>
        </is>
      </c>
    </row>
    <row r="1665" ht="26" customHeight="1">
      <c r="A1665" s="15" t="inlineStr">
        <is>
          <t>Zevia</t>
        </is>
      </c>
      <c r="B1665" s="15" t="inlineStr">
        <is>
          <t>Zevia Zero Calorie Soda | Black Cherry | single 355mL</t>
        </is>
      </c>
      <c r="C1665" s="15" t="inlineStr">
        <is>
          <t>5) Sparkling water &amp; soda</t>
        </is>
      </c>
      <c r="D1665" s="32">
        <f>'M5 - Sparkling Water &amp; Soda'!I459</f>
        <v/>
      </c>
      <c r="E1665" s="33">
        <f>'M5 - Sparkling Water &amp; Soda'!J459</f>
        <v/>
      </c>
      <c r="F1665" s="31">
        <f>'M5 - Sparkling Water &amp; Soda'!K459</f>
        <v/>
      </c>
      <c r="G1665" s="30">
        <f>'M5 - Sparkling Water &amp; Soda'!F459</f>
        <v/>
      </c>
      <c r="H1665" s="31">
        <f>IF(AND(ISNUMBER('M5 - Sparkling Water &amp; Soda'!F459),ISNUMBER('M5 - Sparkling Water &amp; Soda'!K459)),'M5 - Sparkling Water &amp; Soda'!F459-'M5 - Sparkling Water &amp; Soda'!K459,"")</f>
        <v/>
      </c>
      <c r="I1665" s="15" t="inlineStr">
        <is>
          <t>S&amp;S availability/depth vary by listing and time - confirm live.</t>
        </is>
      </c>
    </row>
    <row r="1666" ht="26" customHeight="1">
      <c r="A1666" s="15" t="inlineStr">
        <is>
          <t>Zevia</t>
        </is>
      </c>
      <c r="B1666" s="15" t="inlineStr">
        <is>
          <t>Zevia Zero Calorie Soda | Black Cherry | 8-pack 355mL</t>
        </is>
      </c>
      <c r="C1666" s="15" t="inlineStr">
        <is>
          <t>5) Sparkling water &amp; soda</t>
        </is>
      </c>
      <c r="D1666" s="32">
        <f>'M5 - Sparkling Water &amp; Soda'!I460</f>
        <v/>
      </c>
      <c r="E1666" s="33">
        <f>'M5 - Sparkling Water &amp; Soda'!J460</f>
        <v/>
      </c>
      <c r="F1666" s="31">
        <f>'M5 - Sparkling Water &amp; Soda'!K460</f>
        <v/>
      </c>
      <c r="G1666" s="30">
        <f>'M5 - Sparkling Water &amp; Soda'!F460</f>
        <v/>
      </c>
      <c r="H1666" s="31">
        <f>IF(AND(ISNUMBER('M5 - Sparkling Water &amp; Soda'!F460),ISNUMBER('M5 - Sparkling Water &amp; Soda'!K460)),'M5 - Sparkling Water &amp; Soda'!F460-'M5 - Sparkling Water &amp; Soda'!K460,"")</f>
        <v/>
      </c>
      <c r="I1666" s="15" t="inlineStr">
        <is>
          <t>S&amp;S availability/depth vary by listing and time - confirm live.</t>
        </is>
      </c>
    </row>
    <row r="1667" ht="26" customHeight="1">
      <c r="A1667" s="15" t="inlineStr">
        <is>
          <t>Zevia</t>
        </is>
      </c>
      <c r="B1667" s="15" t="inlineStr">
        <is>
          <t>Zevia Zero Calorie Soda | Black Cherry | 12-pack 355mL</t>
        </is>
      </c>
      <c r="C1667" s="15" t="inlineStr">
        <is>
          <t>5) Sparkling water &amp; soda</t>
        </is>
      </c>
      <c r="D1667" s="32">
        <f>'M5 - Sparkling Water &amp; Soda'!I461</f>
        <v/>
      </c>
      <c r="E1667" s="33">
        <f>'M5 - Sparkling Water &amp; Soda'!J461</f>
        <v/>
      </c>
      <c r="F1667" s="31">
        <f>'M5 - Sparkling Water &amp; Soda'!K461</f>
        <v/>
      </c>
      <c r="G1667" s="30">
        <f>'M5 - Sparkling Water &amp; Soda'!F461</f>
        <v/>
      </c>
      <c r="H1667" s="31">
        <f>IF(AND(ISNUMBER('M5 - Sparkling Water &amp; Soda'!F461),ISNUMBER('M5 - Sparkling Water &amp; Soda'!K461)),'M5 - Sparkling Water &amp; Soda'!F461-'M5 - Sparkling Water &amp; Soda'!K461,"")</f>
        <v/>
      </c>
      <c r="I1667" s="15" t="inlineStr">
        <is>
          <t>S&amp;S availability/depth vary by listing and time - confirm live.</t>
        </is>
      </c>
    </row>
    <row r="1668" ht="26" customHeight="1">
      <c r="A1668" s="15" t="inlineStr">
        <is>
          <t>Zevia</t>
        </is>
      </c>
      <c r="B1668" s="15" t="inlineStr">
        <is>
          <t>Zevia Zero Calorie Soda | Black Cherry | 15-pack 355mL</t>
        </is>
      </c>
      <c r="C1668" s="15" t="inlineStr">
        <is>
          <t>5) Sparkling water &amp; soda</t>
        </is>
      </c>
      <c r="D1668" s="32">
        <f>'M5 - Sparkling Water &amp; Soda'!I462</f>
        <v/>
      </c>
      <c r="E1668" s="33">
        <f>'M5 - Sparkling Water &amp; Soda'!J462</f>
        <v/>
      </c>
      <c r="F1668" s="31">
        <f>'M5 - Sparkling Water &amp; Soda'!K462</f>
        <v/>
      </c>
      <c r="G1668" s="30">
        <f>'M5 - Sparkling Water &amp; Soda'!F462</f>
        <v/>
      </c>
      <c r="H1668" s="31">
        <f>IF(AND(ISNUMBER('M5 - Sparkling Water &amp; Soda'!F462),ISNUMBER('M5 - Sparkling Water &amp; Soda'!K462)),'M5 - Sparkling Water &amp; Soda'!F462-'M5 - Sparkling Water &amp; Soda'!K462,"")</f>
        <v/>
      </c>
      <c r="I1668" s="15" t="inlineStr">
        <is>
          <t>S&amp;S availability/depth vary by listing and time - confirm live.</t>
        </is>
      </c>
    </row>
    <row r="1669" ht="26" customHeight="1">
      <c r="A1669" s="15" t="inlineStr">
        <is>
          <t>Zevia</t>
        </is>
      </c>
      <c r="B1669" s="15" t="inlineStr">
        <is>
          <t>Zevia Zero Calorie Soda | Black Cherry | 18-pack 355mL</t>
        </is>
      </c>
      <c r="C1669" s="15" t="inlineStr">
        <is>
          <t>5) Sparkling water &amp; soda</t>
        </is>
      </c>
      <c r="D1669" s="32">
        <f>'M5 - Sparkling Water &amp; Soda'!I463</f>
        <v/>
      </c>
      <c r="E1669" s="33">
        <f>'M5 - Sparkling Water &amp; Soda'!J463</f>
        <v/>
      </c>
      <c r="F1669" s="31">
        <f>'M5 - Sparkling Water &amp; Soda'!K463</f>
        <v/>
      </c>
      <c r="G1669" s="30">
        <f>'M5 - Sparkling Water &amp; Soda'!F463</f>
        <v/>
      </c>
      <c r="H1669" s="31">
        <f>IF(AND(ISNUMBER('M5 - Sparkling Water &amp; Soda'!F463),ISNUMBER('M5 - Sparkling Water &amp; Soda'!K463)),'M5 - Sparkling Water &amp; Soda'!F463-'M5 - Sparkling Water &amp; Soda'!K463,"")</f>
        <v/>
      </c>
      <c r="I1669" s="15" t="inlineStr">
        <is>
          <t>S&amp;S availability/depth vary by listing and time - confirm live.</t>
        </is>
      </c>
    </row>
    <row r="1670" ht="26" customHeight="1">
      <c r="A1670" s="15" t="inlineStr">
        <is>
          <t>Zevia</t>
        </is>
      </c>
      <c r="B1670" s="15" t="inlineStr">
        <is>
          <t>Zevia Zero Calorie Soda | Black Cherry | 24-pack 355mL</t>
        </is>
      </c>
      <c r="C1670" s="15" t="inlineStr">
        <is>
          <t>5) Sparkling water &amp; soda</t>
        </is>
      </c>
      <c r="D1670" s="32">
        <f>'M5 - Sparkling Water &amp; Soda'!I464</f>
        <v/>
      </c>
      <c r="E1670" s="33">
        <f>'M5 - Sparkling Water &amp; Soda'!J464</f>
        <v/>
      </c>
      <c r="F1670" s="31">
        <f>'M5 - Sparkling Water &amp; Soda'!K464</f>
        <v/>
      </c>
      <c r="G1670" s="30">
        <f>'M5 - Sparkling Water &amp; Soda'!F464</f>
        <v/>
      </c>
      <c r="H1670" s="31">
        <f>IF(AND(ISNUMBER('M5 - Sparkling Water &amp; Soda'!F464),ISNUMBER('M5 - Sparkling Water &amp; Soda'!K464)),'M5 - Sparkling Water &amp; Soda'!F464-'M5 - Sparkling Water &amp; Soda'!K464,"")</f>
        <v/>
      </c>
      <c r="I1670" s="15" t="inlineStr">
        <is>
          <t>S&amp;S availability/depth vary by listing and time - confirm live.</t>
        </is>
      </c>
    </row>
    <row r="1671" ht="26" customHeight="1">
      <c r="A1671" s="15" t="inlineStr">
        <is>
          <t>Zevia</t>
        </is>
      </c>
      <c r="B1671" s="15" t="inlineStr">
        <is>
          <t>Zevia Zero Calorie Soda | Grape | single 355mL</t>
        </is>
      </c>
      <c r="C1671" s="15" t="inlineStr">
        <is>
          <t>5) Sparkling water &amp; soda</t>
        </is>
      </c>
      <c r="D1671" s="32">
        <f>'M5 - Sparkling Water &amp; Soda'!I465</f>
        <v/>
      </c>
      <c r="E1671" s="33">
        <f>'M5 - Sparkling Water &amp; Soda'!J465</f>
        <v/>
      </c>
      <c r="F1671" s="31">
        <f>'M5 - Sparkling Water &amp; Soda'!K465</f>
        <v/>
      </c>
      <c r="G1671" s="30">
        <f>'M5 - Sparkling Water &amp; Soda'!F465</f>
        <v/>
      </c>
      <c r="H1671" s="31">
        <f>IF(AND(ISNUMBER('M5 - Sparkling Water &amp; Soda'!F465),ISNUMBER('M5 - Sparkling Water &amp; Soda'!K465)),'M5 - Sparkling Water &amp; Soda'!F465-'M5 - Sparkling Water &amp; Soda'!K465,"")</f>
        <v/>
      </c>
      <c r="I1671" s="15" t="inlineStr">
        <is>
          <t>S&amp;S availability/depth vary by listing and time - confirm live.</t>
        </is>
      </c>
    </row>
    <row r="1672" ht="26" customHeight="1">
      <c r="A1672" s="15" t="inlineStr">
        <is>
          <t>Zevia</t>
        </is>
      </c>
      <c r="B1672" s="15" t="inlineStr">
        <is>
          <t>Zevia Zero Calorie Soda | Grape | 8-pack 355mL</t>
        </is>
      </c>
      <c r="C1672" s="15" t="inlineStr">
        <is>
          <t>5) Sparkling water &amp; soda</t>
        </is>
      </c>
      <c r="D1672" s="32">
        <f>'M5 - Sparkling Water &amp; Soda'!I466</f>
        <v/>
      </c>
      <c r="E1672" s="33">
        <f>'M5 - Sparkling Water &amp; Soda'!J466</f>
        <v/>
      </c>
      <c r="F1672" s="31">
        <f>'M5 - Sparkling Water &amp; Soda'!K466</f>
        <v/>
      </c>
      <c r="G1672" s="30">
        <f>'M5 - Sparkling Water &amp; Soda'!F466</f>
        <v/>
      </c>
      <c r="H1672" s="31">
        <f>IF(AND(ISNUMBER('M5 - Sparkling Water &amp; Soda'!F466),ISNUMBER('M5 - Sparkling Water &amp; Soda'!K466)),'M5 - Sparkling Water &amp; Soda'!F466-'M5 - Sparkling Water &amp; Soda'!K466,"")</f>
        <v/>
      </c>
      <c r="I1672" s="15" t="inlineStr">
        <is>
          <t>S&amp;S availability/depth vary by listing and time - confirm live.</t>
        </is>
      </c>
    </row>
    <row r="1673" ht="26" customHeight="1">
      <c r="A1673" s="15" t="inlineStr">
        <is>
          <t>Zevia</t>
        </is>
      </c>
      <c r="B1673" s="15" t="inlineStr">
        <is>
          <t>Zevia Zero Calorie Soda | Grape | 12-pack 355mL</t>
        </is>
      </c>
      <c r="C1673" s="15" t="inlineStr">
        <is>
          <t>5) Sparkling water &amp; soda</t>
        </is>
      </c>
      <c r="D1673" s="32">
        <f>'M5 - Sparkling Water &amp; Soda'!I467</f>
        <v/>
      </c>
      <c r="E1673" s="33">
        <f>'M5 - Sparkling Water &amp; Soda'!J467</f>
        <v/>
      </c>
      <c r="F1673" s="31">
        <f>'M5 - Sparkling Water &amp; Soda'!K467</f>
        <v/>
      </c>
      <c r="G1673" s="30">
        <f>'M5 - Sparkling Water &amp; Soda'!F467</f>
        <v/>
      </c>
      <c r="H1673" s="31">
        <f>IF(AND(ISNUMBER('M5 - Sparkling Water &amp; Soda'!F467),ISNUMBER('M5 - Sparkling Water &amp; Soda'!K467)),'M5 - Sparkling Water &amp; Soda'!F467-'M5 - Sparkling Water &amp; Soda'!K467,"")</f>
        <v/>
      </c>
      <c r="I1673" s="15" t="inlineStr">
        <is>
          <t>S&amp;S availability/depth vary by listing and time - confirm live.</t>
        </is>
      </c>
    </row>
    <row r="1674" ht="26" customHeight="1">
      <c r="A1674" s="15" t="inlineStr">
        <is>
          <t>Zevia</t>
        </is>
      </c>
      <c r="B1674" s="15" t="inlineStr">
        <is>
          <t>Zevia Zero Calorie Soda | Grape | 15-pack 355mL</t>
        </is>
      </c>
      <c r="C1674" s="15" t="inlineStr">
        <is>
          <t>5) Sparkling water &amp; soda</t>
        </is>
      </c>
      <c r="D1674" s="32">
        <f>'M5 - Sparkling Water &amp; Soda'!I468</f>
        <v/>
      </c>
      <c r="E1674" s="33">
        <f>'M5 - Sparkling Water &amp; Soda'!J468</f>
        <v/>
      </c>
      <c r="F1674" s="31">
        <f>'M5 - Sparkling Water &amp; Soda'!K468</f>
        <v/>
      </c>
      <c r="G1674" s="30">
        <f>'M5 - Sparkling Water &amp; Soda'!F468</f>
        <v/>
      </c>
      <c r="H1674" s="31">
        <f>IF(AND(ISNUMBER('M5 - Sparkling Water &amp; Soda'!F468),ISNUMBER('M5 - Sparkling Water &amp; Soda'!K468)),'M5 - Sparkling Water &amp; Soda'!F468-'M5 - Sparkling Water &amp; Soda'!K468,"")</f>
        <v/>
      </c>
      <c r="I1674" s="15" t="inlineStr">
        <is>
          <t>S&amp;S availability/depth vary by listing and time - confirm live.</t>
        </is>
      </c>
    </row>
    <row r="1675" ht="26" customHeight="1">
      <c r="A1675" s="15" t="inlineStr">
        <is>
          <t>Zevia</t>
        </is>
      </c>
      <c r="B1675" s="15" t="inlineStr">
        <is>
          <t>Zevia Zero Calorie Soda | Grape | 18-pack 355mL</t>
        </is>
      </c>
      <c r="C1675" s="15" t="inlineStr">
        <is>
          <t>5) Sparkling water &amp; soda</t>
        </is>
      </c>
      <c r="D1675" s="32">
        <f>'M5 - Sparkling Water &amp; Soda'!I469</f>
        <v/>
      </c>
      <c r="E1675" s="33">
        <f>'M5 - Sparkling Water &amp; Soda'!J469</f>
        <v/>
      </c>
      <c r="F1675" s="31">
        <f>'M5 - Sparkling Water &amp; Soda'!K469</f>
        <v/>
      </c>
      <c r="G1675" s="30">
        <f>'M5 - Sparkling Water &amp; Soda'!F469</f>
        <v/>
      </c>
      <c r="H1675" s="31">
        <f>IF(AND(ISNUMBER('M5 - Sparkling Water &amp; Soda'!F469),ISNUMBER('M5 - Sparkling Water &amp; Soda'!K469)),'M5 - Sparkling Water &amp; Soda'!F469-'M5 - Sparkling Water &amp; Soda'!K469,"")</f>
        <v/>
      </c>
      <c r="I1675" s="15" t="inlineStr">
        <is>
          <t>S&amp;S availability/depth vary by listing and time - confirm live.</t>
        </is>
      </c>
    </row>
    <row r="1676" ht="26" customHeight="1">
      <c r="A1676" s="15" t="inlineStr">
        <is>
          <t>Zevia</t>
        </is>
      </c>
      <c r="B1676" s="15" t="inlineStr">
        <is>
          <t>Zevia Zero Calorie Soda | Grape | 24-pack 355mL</t>
        </is>
      </c>
      <c r="C1676" s="15" t="inlineStr">
        <is>
          <t>5) Sparkling water &amp; soda</t>
        </is>
      </c>
      <c r="D1676" s="32">
        <f>'M5 - Sparkling Water &amp; Soda'!I470</f>
        <v/>
      </c>
      <c r="E1676" s="33">
        <f>'M5 - Sparkling Water &amp; Soda'!J470</f>
        <v/>
      </c>
      <c r="F1676" s="31">
        <f>'M5 - Sparkling Water &amp; Soda'!K470</f>
        <v/>
      </c>
      <c r="G1676" s="30">
        <f>'M5 - Sparkling Water &amp; Soda'!F470</f>
        <v/>
      </c>
      <c r="H1676" s="31">
        <f>IF(AND(ISNUMBER('M5 - Sparkling Water &amp; Soda'!F470),ISNUMBER('M5 - Sparkling Water &amp; Soda'!K470)),'M5 - Sparkling Water &amp; Soda'!F470-'M5 - Sparkling Water &amp; Soda'!K470,"")</f>
        <v/>
      </c>
      <c r="I1676" s="15" t="inlineStr">
        <is>
          <t>S&amp;S availability/depth vary by listing and time - confirm live.</t>
        </is>
      </c>
    </row>
    <row r="1677" ht="26" customHeight="1">
      <c r="A1677" s="15" t="inlineStr">
        <is>
          <t>Zevia</t>
        </is>
      </c>
      <c r="B1677" s="15" t="inlineStr">
        <is>
          <t>Zevia Zero Calorie Soda | Lemon Lime Twist | single 355mL</t>
        </is>
      </c>
      <c r="C1677" s="15" t="inlineStr">
        <is>
          <t>5) Sparkling water &amp; soda</t>
        </is>
      </c>
      <c r="D1677" s="32">
        <f>'M5 - Sparkling Water &amp; Soda'!I471</f>
        <v/>
      </c>
      <c r="E1677" s="33">
        <f>'M5 - Sparkling Water &amp; Soda'!J471</f>
        <v/>
      </c>
      <c r="F1677" s="31">
        <f>'M5 - Sparkling Water &amp; Soda'!K471</f>
        <v/>
      </c>
      <c r="G1677" s="30">
        <f>'M5 - Sparkling Water &amp; Soda'!F471</f>
        <v/>
      </c>
      <c r="H1677" s="31">
        <f>IF(AND(ISNUMBER('M5 - Sparkling Water &amp; Soda'!F471),ISNUMBER('M5 - Sparkling Water &amp; Soda'!K471)),'M5 - Sparkling Water &amp; Soda'!F471-'M5 - Sparkling Water &amp; Soda'!K471,"")</f>
        <v/>
      </c>
      <c r="I1677" s="15" t="inlineStr">
        <is>
          <t>S&amp;S availability/depth vary by listing and time - confirm live.</t>
        </is>
      </c>
    </row>
    <row r="1678" ht="26" customHeight="1">
      <c r="A1678" s="15" t="inlineStr">
        <is>
          <t>Zevia</t>
        </is>
      </c>
      <c r="B1678" s="15" t="inlineStr">
        <is>
          <t>Zevia Zero Calorie Soda | Lemon Lime Twist | 8-pack 355mL</t>
        </is>
      </c>
      <c r="C1678" s="15" t="inlineStr">
        <is>
          <t>5) Sparkling water &amp; soda</t>
        </is>
      </c>
      <c r="D1678" s="32">
        <f>'M5 - Sparkling Water &amp; Soda'!I472</f>
        <v/>
      </c>
      <c r="E1678" s="33">
        <f>'M5 - Sparkling Water &amp; Soda'!J472</f>
        <v/>
      </c>
      <c r="F1678" s="31">
        <f>'M5 - Sparkling Water &amp; Soda'!K472</f>
        <v/>
      </c>
      <c r="G1678" s="30">
        <f>'M5 - Sparkling Water &amp; Soda'!F472</f>
        <v/>
      </c>
      <c r="H1678" s="31">
        <f>IF(AND(ISNUMBER('M5 - Sparkling Water &amp; Soda'!F472),ISNUMBER('M5 - Sparkling Water &amp; Soda'!K472)),'M5 - Sparkling Water &amp; Soda'!F472-'M5 - Sparkling Water &amp; Soda'!K472,"")</f>
        <v/>
      </c>
      <c r="I1678" s="15" t="inlineStr">
        <is>
          <t>S&amp;S availability/depth vary by listing and time - confirm live.</t>
        </is>
      </c>
    </row>
    <row r="1679" ht="26" customHeight="1">
      <c r="A1679" s="15" t="inlineStr">
        <is>
          <t>Zevia</t>
        </is>
      </c>
      <c r="B1679" s="15" t="inlineStr">
        <is>
          <t>Zevia Zero Calorie Soda | Lemon Lime Twist | 12-pack 355mL</t>
        </is>
      </c>
      <c r="C1679" s="15" t="inlineStr">
        <is>
          <t>5) Sparkling water &amp; soda</t>
        </is>
      </c>
      <c r="D1679" s="32">
        <f>'M5 - Sparkling Water &amp; Soda'!I473</f>
        <v/>
      </c>
      <c r="E1679" s="33">
        <f>'M5 - Sparkling Water &amp; Soda'!J473</f>
        <v/>
      </c>
      <c r="F1679" s="31">
        <f>'M5 - Sparkling Water &amp; Soda'!K473</f>
        <v/>
      </c>
      <c r="G1679" s="30">
        <f>'M5 - Sparkling Water &amp; Soda'!F473</f>
        <v/>
      </c>
      <c r="H1679" s="31">
        <f>IF(AND(ISNUMBER('M5 - Sparkling Water &amp; Soda'!F473),ISNUMBER('M5 - Sparkling Water &amp; Soda'!K473)),'M5 - Sparkling Water &amp; Soda'!F473-'M5 - Sparkling Water &amp; Soda'!K473,"")</f>
        <v/>
      </c>
      <c r="I1679" s="15" t="inlineStr">
        <is>
          <t>S&amp;S availability/depth vary by listing and time - confirm live.</t>
        </is>
      </c>
    </row>
    <row r="1680" ht="26" customHeight="1">
      <c r="A1680" s="15" t="inlineStr">
        <is>
          <t>Zevia</t>
        </is>
      </c>
      <c r="B1680" s="15" t="inlineStr">
        <is>
          <t>Zevia Zero Calorie Soda | Lemon Lime Twist | 15-pack 355mL</t>
        </is>
      </c>
      <c r="C1680" s="15" t="inlineStr">
        <is>
          <t>5) Sparkling water &amp; soda</t>
        </is>
      </c>
      <c r="D1680" s="32">
        <f>'M5 - Sparkling Water &amp; Soda'!I474</f>
        <v/>
      </c>
      <c r="E1680" s="33">
        <f>'M5 - Sparkling Water &amp; Soda'!J474</f>
        <v/>
      </c>
      <c r="F1680" s="31">
        <f>'M5 - Sparkling Water &amp; Soda'!K474</f>
        <v/>
      </c>
      <c r="G1680" s="30">
        <f>'M5 - Sparkling Water &amp; Soda'!F474</f>
        <v/>
      </c>
      <c r="H1680" s="31">
        <f>IF(AND(ISNUMBER('M5 - Sparkling Water &amp; Soda'!F474),ISNUMBER('M5 - Sparkling Water &amp; Soda'!K474)),'M5 - Sparkling Water &amp; Soda'!F474-'M5 - Sparkling Water &amp; Soda'!K474,"")</f>
        <v/>
      </c>
      <c r="I1680" s="15" t="inlineStr">
        <is>
          <t>S&amp;S availability/depth vary by listing and time - confirm live.</t>
        </is>
      </c>
    </row>
    <row r="1681" ht="26" customHeight="1">
      <c r="A1681" s="15" t="inlineStr">
        <is>
          <t>Zevia</t>
        </is>
      </c>
      <c r="B1681" s="15" t="inlineStr">
        <is>
          <t>Zevia Zero Calorie Soda | Lemon Lime Twist | 18-pack 355mL</t>
        </is>
      </c>
      <c r="C1681" s="15" t="inlineStr">
        <is>
          <t>5) Sparkling water &amp; soda</t>
        </is>
      </c>
      <c r="D1681" s="32">
        <f>'M5 - Sparkling Water &amp; Soda'!I475</f>
        <v/>
      </c>
      <c r="E1681" s="33">
        <f>'M5 - Sparkling Water &amp; Soda'!J475</f>
        <v/>
      </c>
      <c r="F1681" s="31">
        <f>'M5 - Sparkling Water &amp; Soda'!K475</f>
        <v/>
      </c>
      <c r="G1681" s="30">
        <f>'M5 - Sparkling Water &amp; Soda'!F475</f>
        <v/>
      </c>
      <c r="H1681" s="31">
        <f>IF(AND(ISNUMBER('M5 - Sparkling Water &amp; Soda'!F475),ISNUMBER('M5 - Sparkling Water &amp; Soda'!K475)),'M5 - Sparkling Water &amp; Soda'!F475-'M5 - Sparkling Water &amp; Soda'!K475,"")</f>
        <v/>
      </c>
      <c r="I1681" s="15" t="inlineStr">
        <is>
          <t>S&amp;S availability/depth vary by listing and time - confirm live.</t>
        </is>
      </c>
    </row>
    <row r="1682" ht="26" customHeight="1">
      <c r="A1682" s="15" t="inlineStr">
        <is>
          <t>Zevia</t>
        </is>
      </c>
      <c r="B1682" s="15" t="inlineStr">
        <is>
          <t>Zevia Zero Calorie Soda | Lemon Lime Twist | 24-pack 355mL</t>
        </is>
      </c>
      <c r="C1682" s="15" t="inlineStr">
        <is>
          <t>5) Sparkling water &amp; soda</t>
        </is>
      </c>
      <c r="D1682" s="32">
        <f>'M5 - Sparkling Water &amp; Soda'!I476</f>
        <v/>
      </c>
      <c r="E1682" s="33">
        <f>'M5 - Sparkling Water &amp; Soda'!J476</f>
        <v/>
      </c>
      <c r="F1682" s="31">
        <f>'M5 - Sparkling Water &amp; Soda'!K476</f>
        <v/>
      </c>
      <c r="G1682" s="30">
        <f>'M5 - Sparkling Water &amp; Soda'!F476</f>
        <v/>
      </c>
      <c r="H1682" s="31">
        <f>IF(AND(ISNUMBER('M5 - Sparkling Water &amp; Soda'!F476),ISNUMBER('M5 - Sparkling Water &amp; Soda'!K476)),'M5 - Sparkling Water &amp; Soda'!F476-'M5 - Sparkling Water &amp; Soda'!K476,"")</f>
        <v/>
      </c>
      <c r="I1682" s="15" t="inlineStr">
        <is>
          <t>S&amp;S availability/depth vary by listing and time - confirm live.</t>
        </is>
      </c>
    </row>
    <row r="1683" ht="26" customHeight="1">
      <c r="A1683" s="15" t="inlineStr">
        <is>
          <t>Nixie</t>
        </is>
      </c>
      <c r="B1683" s="15" t="inlineStr">
        <is>
          <t>Nixie Organic Sparkling Water | Grapefruit Twist | single 355mL</t>
        </is>
      </c>
      <c r="C1683" s="15" t="inlineStr">
        <is>
          <t>5) Sparkling water &amp; soda</t>
        </is>
      </c>
      <c r="D1683" s="32">
        <f>'M5 - Sparkling Water &amp; Soda'!I477</f>
        <v/>
      </c>
      <c r="E1683" s="33">
        <f>'M5 - Sparkling Water &amp; Soda'!J477</f>
        <v/>
      </c>
      <c r="F1683" s="31">
        <f>'M5 - Sparkling Water &amp; Soda'!K477</f>
        <v/>
      </c>
      <c r="G1683" s="30">
        <f>'M5 - Sparkling Water &amp; Soda'!F477</f>
        <v/>
      </c>
      <c r="H1683" s="31">
        <f>IF(AND(ISNUMBER('M5 - Sparkling Water &amp; Soda'!F477),ISNUMBER('M5 - Sparkling Water &amp; Soda'!K477)),'M5 - Sparkling Water &amp; Soda'!F477-'M5 - Sparkling Water &amp; Soda'!K477,"")</f>
        <v/>
      </c>
      <c r="I1683" s="15" t="inlineStr">
        <is>
          <t>S&amp;S availability/depth vary by listing and time - confirm live.</t>
        </is>
      </c>
    </row>
    <row r="1684" ht="26" customHeight="1">
      <c r="A1684" s="15" t="inlineStr">
        <is>
          <t>Nixie</t>
        </is>
      </c>
      <c r="B1684" s="15" t="inlineStr">
        <is>
          <t>Nixie Organic Sparkling Water | Grapefruit Twist | 8-pack 355mL</t>
        </is>
      </c>
      <c r="C1684" s="15" t="inlineStr">
        <is>
          <t>5) Sparkling water &amp; soda</t>
        </is>
      </c>
      <c r="D1684" s="32">
        <f>'M5 - Sparkling Water &amp; Soda'!I478</f>
        <v/>
      </c>
      <c r="E1684" s="33">
        <f>'M5 - Sparkling Water &amp; Soda'!J478</f>
        <v/>
      </c>
      <c r="F1684" s="31">
        <f>'M5 - Sparkling Water &amp; Soda'!K478</f>
        <v/>
      </c>
      <c r="G1684" s="30">
        <f>'M5 - Sparkling Water &amp; Soda'!F478</f>
        <v/>
      </c>
      <c r="H1684" s="31">
        <f>IF(AND(ISNUMBER('M5 - Sparkling Water &amp; Soda'!F478),ISNUMBER('M5 - Sparkling Water &amp; Soda'!K478)),'M5 - Sparkling Water &amp; Soda'!F478-'M5 - Sparkling Water &amp; Soda'!K478,"")</f>
        <v/>
      </c>
      <c r="I1684" s="15" t="inlineStr">
        <is>
          <t>S&amp;S availability/depth vary by listing and time - confirm live.</t>
        </is>
      </c>
    </row>
    <row r="1685" ht="26" customHeight="1">
      <c r="A1685" s="15" t="inlineStr">
        <is>
          <t>Nixie</t>
        </is>
      </c>
      <c r="B1685" s="15" t="inlineStr">
        <is>
          <t>Nixie Organic Sparkling Water | Grapefruit Twist | 12-pack 355mL</t>
        </is>
      </c>
      <c r="C1685" s="15" t="inlineStr">
        <is>
          <t>5) Sparkling water &amp; soda</t>
        </is>
      </c>
      <c r="D1685" s="32">
        <f>'M5 - Sparkling Water &amp; Soda'!I479</f>
        <v/>
      </c>
      <c r="E1685" s="33">
        <f>'M5 - Sparkling Water &amp; Soda'!J479</f>
        <v/>
      </c>
      <c r="F1685" s="31">
        <f>'M5 - Sparkling Water &amp; Soda'!K479</f>
        <v/>
      </c>
      <c r="G1685" s="30">
        <f>'M5 - Sparkling Water &amp; Soda'!F479</f>
        <v/>
      </c>
      <c r="H1685" s="31">
        <f>IF(AND(ISNUMBER('M5 - Sparkling Water &amp; Soda'!F479),ISNUMBER('M5 - Sparkling Water &amp; Soda'!K479)),'M5 - Sparkling Water &amp; Soda'!F479-'M5 - Sparkling Water &amp; Soda'!K479,"")</f>
        <v/>
      </c>
      <c r="I1685" s="15" t="inlineStr">
        <is>
          <t>S&amp;S availability/depth vary by listing and time - confirm live.</t>
        </is>
      </c>
    </row>
    <row r="1686" ht="26" customHeight="1">
      <c r="A1686" s="15" t="inlineStr">
        <is>
          <t>Nixie</t>
        </is>
      </c>
      <c r="B1686" s="15" t="inlineStr">
        <is>
          <t>Nixie Organic Sparkling Water | Grapefruit Twist | 15-pack 355mL</t>
        </is>
      </c>
      <c r="C1686" s="15" t="inlineStr">
        <is>
          <t>5) Sparkling water &amp; soda</t>
        </is>
      </c>
      <c r="D1686" s="32">
        <f>'M5 - Sparkling Water &amp; Soda'!I480</f>
        <v/>
      </c>
      <c r="E1686" s="33">
        <f>'M5 - Sparkling Water &amp; Soda'!J480</f>
        <v/>
      </c>
      <c r="F1686" s="31">
        <f>'M5 - Sparkling Water &amp; Soda'!K480</f>
        <v/>
      </c>
      <c r="G1686" s="30">
        <f>'M5 - Sparkling Water &amp; Soda'!F480</f>
        <v/>
      </c>
      <c r="H1686" s="31">
        <f>IF(AND(ISNUMBER('M5 - Sparkling Water &amp; Soda'!F480),ISNUMBER('M5 - Sparkling Water &amp; Soda'!K480)),'M5 - Sparkling Water &amp; Soda'!F480-'M5 - Sparkling Water &amp; Soda'!K480,"")</f>
        <v/>
      </c>
      <c r="I1686" s="15" t="inlineStr">
        <is>
          <t>S&amp;S availability/depth vary by listing and time - confirm live.</t>
        </is>
      </c>
    </row>
    <row r="1687" ht="26" customHeight="1">
      <c r="A1687" s="15" t="inlineStr">
        <is>
          <t>Nixie</t>
        </is>
      </c>
      <c r="B1687" s="15" t="inlineStr">
        <is>
          <t>Nixie Organic Sparkling Water | Grapefruit Twist | 18-pack 355mL</t>
        </is>
      </c>
      <c r="C1687" s="15" t="inlineStr">
        <is>
          <t>5) Sparkling water &amp; soda</t>
        </is>
      </c>
      <c r="D1687" s="32">
        <f>'M5 - Sparkling Water &amp; Soda'!I481</f>
        <v/>
      </c>
      <c r="E1687" s="33">
        <f>'M5 - Sparkling Water &amp; Soda'!J481</f>
        <v/>
      </c>
      <c r="F1687" s="31">
        <f>'M5 - Sparkling Water &amp; Soda'!K481</f>
        <v/>
      </c>
      <c r="G1687" s="30">
        <f>'M5 - Sparkling Water &amp; Soda'!F481</f>
        <v/>
      </c>
      <c r="H1687" s="31">
        <f>IF(AND(ISNUMBER('M5 - Sparkling Water &amp; Soda'!F481),ISNUMBER('M5 - Sparkling Water &amp; Soda'!K481)),'M5 - Sparkling Water &amp; Soda'!F481-'M5 - Sparkling Water &amp; Soda'!K481,"")</f>
        <v/>
      </c>
      <c r="I1687" s="15" t="inlineStr">
        <is>
          <t>S&amp;S availability/depth vary by listing and time - confirm live.</t>
        </is>
      </c>
    </row>
    <row r="1688" ht="26" customHeight="1">
      <c r="A1688" s="15" t="inlineStr">
        <is>
          <t>Nixie</t>
        </is>
      </c>
      <c r="B1688" s="15" t="inlineStr">
        <is>
          <t>Nixie Organic Sparkling Water | Grapefruit Twist | 24-pack 355mL</t>
        </is>
      </c>
      <c r="C1688" s="15" t="inlineStr">
        <is>
          <t>5) Sparkling water &amp; soda</t>
        </is>
      </c>
      <c r="D1688" s="32">
        <f>'M5 - Sparkling Water &amp; Soda'!I482</f>
        <v/>
      </c>
      <c r="E1688" s="33">
        <f>'M5 - Sparkling Water &amp; Soda'!J482</f>
        <v/>
      </c>
      <c r="F1688" s="31">
        <f>'M5 - Sparkling Water &amp; Soda'!K482</f>
        <v/>
      </c>
      <c r="G1688" s="30">
        <f>'M5 - Sparkling Water &amp; Soda'!F482</f>
        <v/>
      </c>
      <c r="H1688" s="31">
        <f>IF(AND(ISNUMBER('M5 - Sparkling Water &amp; Soda'!F482),ISNUMBER('M5 - Sparkling Water &amp; Soda'!K482)),'M5 - Sparkling Water &amp; Soda'!F482-'M5 - Sparkling Water &amp; Soda'!K482,"")</f>
        <v/>
      </c>
      <c r="I1688" s="15" t="inlineStr">
        <is>
          <t>S&amp;S availability/depth vary by listing and time - confirm live.</t>
        </is>
      </c>
    </row>
    <row r="1689" ht="26" customHeight="1">
      <c r="A1689" s="15" t="inlineStr">
        <is>
          <t>Nixie</t>
        </is>
      </c>
      <c r="B1689" s="15" t="inlineStr">
        <is>
          <t>Nixie Organic Sparkling Water | Lime | single 355mL</t>
        </is>
      </c>
      <c r="C1689" s="15" t="inlineStr">
        <is>
          <t>5) Sparkling water &amp; soda</t>
        </is>
      </c>
      <c r="D1689" s="32">
        <f>'M5 - Sparkling Water &amp; Soda'!I483</f>
        <v/>
      </c>
      <c r="E1689" s="33">
        <f>'M5 - Sparkling Water &amp; Soda'!J483</f>
        <v/>
      </c>
      <c r="F1689" s="31">
        <f>'M5 - Sparkling Water &amp; Soda'!K483</f>
        <v/>
      </c>
      <c r="G1689" s="30">
        <f>'M5 - Sparkling Water &amp; Soda'!F483</f>
        <v/>
      </c>
      <c r="H1689" s="31">
        <f>IF(AND(ISNUMBER('M5 - Sparkling Water &amp; Soda'!F483),ISNUMBER('M5 - Sparkling Water &amp; Soda'!K483)),'M5 - Sparkling Water &amp; Soda'!F483-'M5 - Sparkling Water &amp; Soda'!K483,"")</f>
        <v/>
      </c>
      <c r="I1689" s="15" t="inlineStr">
        <is>
          <t>S&amp;S availability/depth vary by listing and time - confirm live.</t>
        </is>
      </c>
    </row>
    <row r="1690" ht="26" customHeight="1">
      <c r="A1690" s="15" t="inlineStr">
        <is>
          <t>Nixie</t>
        </is>
      </c>
      <c r="B1690" s="15" t="inlineStr">
        <is>
          <t>Nixie Organic Sparkling Water | Lime | 8-pack 355mL</t>
        </is>
      </c>
      <c r="C1690" s="15" t="inlineStr">
        <is>
          <t>5) Sparkling water &amp; soda</t>
        </is>
      </c>
      <c r="D1690" s="32">
        <f>'M5 - Sparkling Water &amp; Soda'!I484</f>
        <v/>
      </c>
      <c r="E1690" s="33">
        <f>'M5 - Sparkling Water &amp; Soda'!J484</f>
        <v/>
      </c>
      <c r="F1690" s="31">
        <f>'M5 - Sparkling Water &amp; Soda'!K484</f>
        <v/>
      </c>
      <c r="G1690" s="30">
        <f>'M5 - Sparkling Water &amp; Soda'!F484</f>
        <v/>
      </c>
      <c r="H1690" s="31">
        <f>IF(AND(ISNUMBER('M5 - Sparkling Water &amp; Soda'!F484),ISNUMBER('M5 - Sparkling Water &amp; Soda'!K484)),'M5 - Sparkling Water &amp; Soda'!F484-'M5 - Sparkling Water &amp; Soda'!K484,"")</f>
        <v/>
      </c>
      <c r="I1690" s="15" t="inlineStr">
        <is>
          <t>S&amp;S availability/depth vary by listing and time - confirm live.</t>
        </is>
      </c>
    </row>
    <row r="1691" ht="26" customHeight="1">
      <c r="A1691" s="15" t="inlineStr">
        <is>
          <t>Nixie</t>
        </is>
      </c>
      <c r="B1691" s="15" t="inlineStr">
        <is>
          <t>Nixie Organic Sparkling Water | Lime | 12-pack 355mL</t>
        </is>
      </c>
      <c r="C1691" s="15" t="inlineStr">
        <is>
          <t>5) Sparkling water &amp; soda</t>
        </is>
      </c>
      <c r="D1691" s="32">
        <f>'M5 - Sparkling Water &amp; Soda'!I485</f>
        <v/>
      </c>
      <c r="E1691" s="33">
        <f>'M5 - Sparkling Water &amp; Soda'!J485</f>
        <v/>
      </c>
      <c r="F1691" s="31">
        <f>'M5 - Sparkling Water &amp; Soda'!K485</f>
        <v/>
      </c>
      <c r="G1691" s="30">
        <f>'M5 - Sparkling Water &amp; Soda'!F485</f>
        <v/>
      </c>
      <c r="H1691" s="31">
        <f>IF(AND(ISNUMBER('M5 - Sparkling Water &amp; Soda'!F485),ISNUMBER('M5 - Sparkling Water &amp; Soda'!K485)),'M5 - Sparkling Water &amp; Soda'!F485-'M5 - Sparkling Water &amp; Soda'!K485,"")</f>
        <v/>
      </c>
      <c r="I1691" s="15" t="inlineStr">
        <is>
          <t>S&amp;S availability/depth vary by listing and time - confirm live.</t>
        </is>
      </c>
    </row>
    <row r="1692" ht="26" customHeight="1">
      <c r="A1692" s="15" t="inlineStr">
        <is>
          <t>Nixie</t>
        </is>
      </c>
      <c r="B1692" s="15" t="inlineStr">
        <is>
          <t>Nixie Organic Sparkling Water | Lime | 15-pack 355mL</t>
        </is>
      </c>
      <c r="C1692" s="15" t="inlineStr">
        <is>
          <t>5) Sparkling water &amp; soda</t>
        </is>
      </c>
      <c r="D1692" s="32">
        <f>'M5 - Sparkling Water &amp; Soda'!I486</f>
        <v/>
      </c>
      <c r="E1692" s="33">
        <f>'M5 - Sparkling Water &amp; Soda'!J486</f>
        <v/>
      </c>
      <c r="F1692" s="31">
        <f>'M5 - Sparkling Water &amp; Soda'!K486</f>
        <v/>
      </c>
      <c r="G1692" s="30">
        <f>'M5 - Sparkling Water &amp; Soda'!F486</f>
        <v/>
      </c>
      <c r="H1692" s="31">
        <f>IF(AND(ISNUMBER('M5 - Sparkling Water &amp; Soda'!F486),ISNUMBER('M5 - Sparkling Water &amp; Soda'!K486)),'M5 - Sparkling Water &amp; Soda'!F486-'M5 - Sparkling Water &amp; Soda'!K486,"")</f>
        <v/>
      </c>
      <c r="I1692" s="15" t="inlineStr">
        <is>
          <t>S&amp;S availability/depth vary by listing and time - confirm live.</t>
        </is>
      </c>
    </row>
    <row r="1693" ht="26" customHeight="1">
      <c r="A1693" s="15" t="inlineStr">
        <is>
          <t>Nixie</t>
        </is>
      </c>
      <c r="B1693" s="15" t="inlineStr">
        <is>
          <t>Nixie Organic Sparkling Water | Lime | 18-pack 355mL</t>
        </is>
      </c>
      <c r="C1693" s="15" t="inlineStr">
        <is>
          <t>5) Sparkling water &amp; soda</t>
        </is>
      </c>
      <c r="D1693" s="32">
        <f>'M5 - Sparkling Water &amp; Soda'!I487</f>
        <v/>
      </c>
      <c r="E1693" s="33">
        <f>'M5 - Sparkling Water &amp; Soda'!J487</f>
        <v/>
      </c>
      <c r="F1693" s="31">
        <f>'M5 - Sparkling Water &amp; Soda'!K487</f>
        <v/>
      </c>
      <c r="G1693" s="30">
        <f>'M5 - Sparkling Water &amp; Soda'!F487</f>
        <v/>
      </c>
      <c r="H1693" s="31">
        <f>IF(AND(ISNUMBER('M5 - Sparkling Water &amp; Soda'!F487),ISNUMBER('M5 - Sparkling Water &amp; Soda'!K487)),'M5 - Sparkling Water &amp; Soda'!F487-'M5 - Sparkling Water &amp; Soda'!K487,"")</f>
        <v/>
      </c>
      <c r="I1693" s="15" t="inlineStr">
        <is>
          <t>S&amp;S availability/depth vary by listing and time - confirm live.</t>
        </is>
      </c>
    </row>
    <row r="1694" ht="26" customHeight="1">
      <c r="A1694" s="15" t="inlineStr">
        <is>
          <t>Nixie</t>
        </is>
      </c>
      <c r="B1694" s="15" t="inlineStr">
        <is>
          <t>Nixie Organic Sparkling Water | Lime | 24-pack 355mL</t>
        </is>
      </c>
      <c r="C1694" s="15" t="inlineStr">
        <is>
          <t>5) Sparkling water &amp; soda</t>
        </is>
      </c>
      <c r="D1694" s="32">
        <f>'M5 - Sparkling Water &amp; Soda'!I488</f>
        <v/>
      </c>
      <c r="E1694" s="33">
        <f>'M5 - Sparkling Water &amp; Soda'!J488</f>
        <v/>
      </c>
      <c r="F1694" s="31">
        <f>'M5 - Sparkling Water &amp; Soda'!K488</f>
        <v/>
      </c>
      <c r="G1694" s="30">
        <f>'M5 - Sparkling Water &amp; Soda'!F488</f>
        <v/>
      </c>
      <c r="H1694" s="31">
        <f>IF(AND(ISNUMBER('M5 - Sparkling Water &amp; Soda'!F488),ISNUMBER('M5 - Sparkling Water &amp; Soda'!K488)),'M5 - Sparkling Water &amp; Soda'!F488-'M5 - Sparkling Water &amp; Soda'!K488,"")</f>
        <v/>
      </c>
      <c r="I1694" s="15" t="inlineStr">
        <is>
          <t>S&amp;S availability/depth vary by listing and time - confirm live.</t>
        </is>
      </c>
    </row>
    <row r="1695" ht="26" customHeight="1">
      <c r="A1695" s="15" t="inlineStr">
        <is>
          <t>Nixie</t>
        </is>
      </c>
      <c r="B1695" s="15" t="inlineStr">
        <is>
          <t>Nixie Organic Sparkling Water | Black Cherry | single 355mL</t>
        </is>
      </c>
      <c r="C1695" s="15" t="inlineStr">
        <is>
          <t>5) Sparkling water &amp; soda</t>
        </is>
      </c>
      <c r="D1695" s="32">
        <f>'M5 - Sparkling Water &amp; Soda'!I489</f>
        <v/>
      </c>
      <c r="E1695" s="33">
        <f>'M5 - Sparkling Water &amp; Soda'!J489</f>
        <v/>
      </c>
      <c r="F1695" s="31">
        <f>'M5 - Sparkling Water &amp; Soda'!K489</f>
        <v/>
      </c>
      <c r="G1695" s="30">
        <f>'M5 - Sparkling Water &amp; Soda'!F489</f>
        <v/>
      </c>
      <c r="H1695" s="31">
        <f>IF(AND(ISNUMBER('M5 - Sparkling Water &amp; Soda'!F489),ISNUMBER('M5 - Sparkling Water &amp; Soda'!K489)),'M5 - Sparkling Water &amp; Soda'!F489-'M5 - Sparkling Water &amp; Soda'!K489,"")</f>
        <v/>
      </c>
      <c r="I1695" s="15" t="inlineStr">
        <is>
          <t>S&amp;S availability/depth vary by listing and time - confirm live.</t>
        </is>
      </c>
    </row>
    <row r="1696" ht="26" customHeight="1">
      <c r="A1696" s="15" t="inlineStr">
        <is>
          <t>Nixie</t>
        </is>
      </c>
      <c r="B1696" s="15" t="inlineStr">
        <is>
          <t>Nixie Organic Sparkling Water | Black Cherry | 8-pack 355mL</t>
        </is>
      </c>
      <c r="C1696" s="15" t="inlineStr">
        <is>
          <t>5) Sparkling water &amp; soda</t>
        </is>
      </c>
      <c r="D1696" s="32">
        <f>'M5 - Sparkling Water &amp; Soda'!I490</f>
        <v/>
      </c>
      <c r="E1696" s="33">
        <f>'M5 - Sparkling Water &amp; Soda'!J490</f>
        <v/>
      </c>
      <c r="F1696" s="31">
        <f>'M5 - Sparkling Water &amp; Soda'!K490</f>
        <v/>
      </c>
      <c r="G1696" s="30">
        <f>'M5 - Sparkling Water &amp; Soda'!F490</f>
        <v/>
      </c>
      <c r="H1696" s="31">
        <f>IF(AND(ISNUMBER('M5 - Sparkling Water &amp; Soda'!F490),ISNUMBER('M5 - Sparkling Water &amp; Soda'!K490)),'M5 - Sparkling Water &amp; Soda'!F490-'M5 - Sparkling Water &amp; Soda'!K490,"")</f>
        <v/>
      </c>
      <c r="I1696" s="15" t="inlineStr">
        <is>
          <t>S&amp;S availability/depth vary by listing and time - confirm live.</t>
        </is>
      </c>
    </row>
    <row r="1697" ht="26" customHeight="1">
      <c r="A1697" s="15" t="inlineStr">
        <is>
          <t>Nixie</t>
        </is>
      </c>
      <c r="B1697" s="15" t="inlineStr">
        <is>
          <t>Nixie Organic Sparkling Water | Black Cherry | 12-pack 355mL</t>
        </is>
      </c>
      <c r="C1697" s="15" t="inlineStr">
        <is>
          <t>5) Sparkling water &amp; soda</t>
        </is>
      </c>
      <c r="D1697" s="32">
        <f>'M5 - Sparkling Water &amp; Soda'!I491</f>
        <v/>
      </c>
      <c r="E1697" s="33">
        <f>'M5 - Sparkling Water &amp; Soda'!J491</f>
        <v/>
      </c>
      <c r="F1697" s="31">
        <f>'M5 - Sparkling Water &amp; Soda'!K491</f>
        <v/>
      </c>
      <c r="G1697" s="30">
        <f>'M5 - Sparkling Water &amp; Soda'!F491</f>
        <v/>
      </c>
      <c r="H1697" s="31">
        <f>IF(AND(ISNUMBER('M5 - Sparkling Water &amp; Soda'!F491),ISNUMBER('M5 - Sparkling Water &amp; Soda'!K491)),'M5 - Sparkling Water &amp; Soda'!F491-'M5 - Sparkling Water &amp; Soda'!K491,"")</f>
        <v/>
      </c>
      <c r="I1697" s="15" t="inlineStr">
        <is>
          <t>S&amp;S availability/depth vary by listing and time - confirm live.</t>
        </is>
      </c>
    </row>
    <row r="1698" ht="26" customHeight="1">
      <c r="A1698" s="15" t="inlineStr">
        <is>
          <t>Nixie</t>
        </is>
      </c>
      <c r="B1698" s="15" t="inlineStr">
        <is>
          <t>Nixie Organic Sparkling Water | Black Cherry | 15-pack 355mL</t>
        </is>
      </c>
      <c r="C1698" s="15" t="inlineStr">
        <is>
          <t>5) Sparkling water &amp; soda</t>
        </is>
      </c>
      <c r="D1698" s="32">
        <f>'M5 - Sparkling Water &amp; Soda'!I492</f>
        <v/>
      </c>
      <c r="E1698" s="33">
        <f>'M5 - Sparkling Water &amp; Soda'!J492</f>
        <v/>
      </c>
      <c r="F1698" s="31">
        <f>'M5 - Sparkling Water &amp; Soda'!K492</f>
        <v/>
      </c>
      <c r="G1698" s="30">
        <f>'M5 - Sparkling Water &amp; Soda'!F492</f>
        <v/>
      </c>
      <c r="H1698" s="31">
        <f>IF(AND(ISNUMBER('M5 - Sparkling Water &amp; Soda'!F492),ISNUMBER('M5 - Sparkling Water &amp; Soda'!K492)),'M5 - Sparkling Water &amp; Soda'!F492-'M5 - Sparkling Water &amp; Soda'!K492,"")</f>
        <v/>
      </c>
      <c r="I1698" s="15" t="inlineStr">
        <is>
          <t>S&amp;S availability/depth vary by listing and time - confirm live.</t>
        </is>
      </c>
    </row>
    <row r="1699" ht="26" customHeight="1">
      <c r="A1699" s="15" t="inlineStr">
        <is>
          <t>Nixie</t>
        </is>
      </c>
      <c r="B1699" s="15" t="inlineStr">
        <is>
          <t>Nixie Organic Sparkling Water | Black Cherry | 18-pack 355mL</t>
        </is>
      </c>
      <c r="C1699" s="15" t="inlineStr">
        <is>
          <t>5) Sparkling water &amp; soda</t>
        </is>
      </c>
      <c r="D1699" s="32">
        <f>'M5 - Sparkling Water &amp; Soda'!I493</f>
        <v/>
      </c>
      <c r="E1699" s="33">
        <f>'M5 - Sparkling Water &amp; Soda'!J493</f>
        <v/>
      </c>
      <c r="F1699" s="31">
        <f>'M5 - Sparkling Water &amp; Soda'!K493</f>
        <v/>
      </c>
      <c r="G1699" s="30">
        <f>'M5 - Sparkling Water &amp; Soda'!F493</f>
        <v/>
      </c>
      <c r="H1699" s="31">
        <f>IF(AND(ISNUMBER('M5 - Sparkling Water &amp; Soda'!F493),ISNUMBER('M5 - Sparkling Water &amp; Soda'!K493)),'M5 - Sparkling Water &amp; Soda'!F493-'M5 - Sparkling Water &amp; Soda'!K493,"")</f>
        <v/>
      </c>
      <c r="I1699" s="15" t="inlineStr">
        <is>
          <t>S&amp;S availability/depth vary by listing and time - confirm live.</t>
        </is>
      </c>
    </row>
    <row r="1700" ht="26" customHeight="1">
      <c r="A1700" s="15" t="inlineStr">
        <is>
          <t>Nixie</t>
        </is>
      </c>
      <c r="B1700" s="15" t="inlineStr">
        <is>
          <t>Nixie Organic Sparkling Water | Black Cherry | 24-pack 355mL</t>
        </is>
      </c>
      <c r="C1700" s="15" t="inlineStr">
        <is>
          <t>5) Sparkling water &amp; soda</t>
        </is>
      </c>
      <c r="D1700" s="32">
        <f>'M5 - Sparkling Water &amp; Soda'!I494</f>
        <v/>
      </c>
      <c r="E1700" s="33">
        <f>'M5 - Sparkling Water &amp; Soda'!J494</f>
        <v/>
      </c>
      <c r="F1700" s="31">
        <f>'M5 - Sparkling Water &amp; Soda'!K494</f>
        <v/>
      </c>
      <c r="G1700" s="30">
        <f>'M5 - Sparkling Water &amp; Soda'!F494</f>
        <v/>
      </c>
      <c r="H1700" s="31">
        <f>IF(AND(ISNUMBER('M5 - Sparkling Water &amp; Soda'!F494),ISNUMBER('M5 - Sparkling Water &amp; Soda'!K494)),'M5 - Sparkling Water &amp; Soda'!F494-'M5 - Sparkling Water &amp; Soda'!K494,"")</f>
        <v/>
      </c>
      <c r="I1700" s="15" t="inlineStr">
        <is>
          <t>S&amp;S availability/depth vary by listing and time - confirm live.</t>
        </is>
      </c>
    </row>
    <row r="1701" ht="26" customHeight="1">
      <c r="A1701" s="15" t="inlineStr">
        <is>
          <t>Nixie</t>
        </is>
      </c>
      <c r="B1701" s="15" t="inlineStr">
        <is>
          <t>Nixie Organic Sparkling Water | Blackberry Mint | single 355mL</t>
        </is>
      </c>
      <c r="C1701" s="15" t="inlineStr">
        <is>
          <t>5) Sparkling water &amp; soda</t>
        </is>
      </c>
      <c r="D1701" s="32">
        <f>'M5 - Sparkling Water &amp; Soda'!I495</f>
        <v/>
      </c>
      <c r="E1701" s="33">
        <f>'M5 - Sparkling Water &amp; Soda'!J495</f>
        <v/>
      </c>
      <c r="F1701" s="31">
        <f>'M5 - Sparkling Water &amp; Soda'!K495</f>
        <v/>
      </c>
      <c r="G1701" s="30">
        <f>'M5 - Sparkling Water &amp; Soda'!F495</f>
        <v/>
      </c>
      <c r="H1701" s="31">
        <f>IF(AND(ISNUMBER('M5 - Sparkling Water &amp; Soda'!F495),ISNUMBER('M5 - Sparkling Water &amp; Soda'!K495)),'M5 - Sparkling Water &amp; Soda'!F495-'M5 - Sparkling Water &amp; Soda'!K495,"")</f>
        <v/>
      </c>
      <c r="I1701" s="15" t="inlineStr">
        <is>
          <t>S&amp;S availability/depth vary by listing and time - confirm live.</t>
        </is>
      </c>
    </row>
    <row r="1702" ht="26" customHeight="1">
      <c r="A1702" s="15" t="inlineStr">
        <is>
          <t>Nixie</t>
        </is>
      </c>
      <c r="B1702" s="15" t="inlineStr">
        <is>
          <t>Nixie Organic Sparkling Water | Blackberry Mint | 8-pack 355mL</t>
        </is>
      </c>
      <c r="C1702" s="15" t="inlineStr">
        <is>
          <t>5) Sparkling water &amp; soda</t>
        </is>
      </c>
      <c r="D1702" s="32">
        <f>'M5 - Sparkling Water &amp; Soda'!I496</f>
        <v/>
      </c>
      <c r="E1702" s="33">
        <f>'M5 - Sparkling Water &amp; Soda'!J496</f>
        <v/>
      </c>
      <c r="F1702" s="31">
        <f>'M5 - Sparkling Water &amp; Soda'!K496</f>
        <v/>
      </c>
      <c r="G1702" s="30">
        <f>'M5 - Sparkling Water &amp; Soda'!F496</f>
        <v/>
      </c>
      <c r="H1702" s="31">
        <f>IF(AND(ISNUMBER('M5 - Sparkling Water &amp; Soda'!F496),ISNUMBER('M5 - Sparkling Water &amp; Soda'!K496)),'M5 - Sparkling Water &amp; Soda'!F496-'M5 - Sparkling Water &amp; Soda'!K496,"")</f>
        <v/>
      </c>
      <c r="I1702" s="15" t="inlineStr">
        <is>
          <t>S&amp;S availability/depth vary by listing and time - confirm live.</t>
        </is>
      </c>
    </row>
    <row r="1703" ht="26" customHeight="1">
      <c r="A1703" s="15" t="inlineStr">
        <is>
          <t>Nixie</t>
        </is>
      </c>
      <c r="B1703" s="15" t="inlineStr">
        <is>
          <t>Nixie Organic Sparkling Water | Blackberry Mint | 12-pack 355mL</t>
        </is>
      </c>
      <c r="C1703" s="15" t="inlineStr">
        <is>
          <t>5) Sparkling water &amp; soda</t>
        </is>
      </c>
      <c r="D1703" s="32">
        <f>'M5 - Sparkling Water &amp; Soda'!I497</f>
        <v/>
      </c>
      <c r="E1703" s="33">
        <f>'M5 - Sparkling Water &amp; Soda'!J497</f>
        <v/>
      </c>
      <c r="F1703" s="31">
        <f>'M5 - Sparkling Water &amp; Soda'!K497</f>
        <v/>
      </c>
      <c r="G1703" s="30">
        <f>'M5 - Sparkling Water &amp; Soda'!F497</f>
        <v/>
      </c>
      <c r="H1703" s="31">
        <f>IF(AND(ISNUMBER('M5 - Sparkling Water &amp; Soda'!F497),ISNUMBER('M5 - Sparkling Water &amp; Soda'!K497)),'M5 - Sparkling Water &amp; Soda'!F497-'M5 - Sparkling Water &amp; Soda'!K497,"")</f>
        <v/>
      </c>
      <c r="I1703" s="15" t="inlineStr">
        <is>
          <t>S&amp;S availability/depth vary by listing and time - confirm live.</t>
        </is>
      </c>
    </row>
    <row r="1704" ht="26" customHeight="1">
      <c r="A1704" s="15" t="inlineStr">
        <is>
          <t>Nixie</t>
        </is>
      </c>
      <c r="B1704" s="15" t="inlineStr">
        <is>
          <t>Nixie Organic Sparkling Water | Blackberry Mint | 15-pack 355mL</t>
        </is>
      </c>
      <c r="C1704" s="15" t="inlineStr">
        <is>
          <t>5) Sparkling water &amp; soda</t>
        </is>
      </c>
      <c r="D1704" s="32">
        <f>'M5 - Sparkling Water &amp; Soda'!I498</f>
        <v/>
      </c>
      <c r="E1704" s="33">
        <f>'M5 - Sparkling Water &amp; Soda'!J498</f>
        <v/>
      </c>
      <c r="F1704" s="31">
        <f>'M5 - Sparkling Water &amp; Soda'!K498</f>
        <v/>
      </c>
      <c r="G1704" s="30">
        <f>'M5 - Sparkling Water &amp; Soda'!F498</f>
        <v/>
      </c>
      <c r="H1704" s="31">
        <f>IF(AND(ISNUMBER('M5 - Sparkling Water &amp; Soda'!F498),ISNUMBER('M5 - Sparkling Water &amp; Soda'!K498)),'M5 - Sparkling Water &amp; Soda'!F498-'M5 - Sparkling Water &amp; Soda'!K498,"")</f>
        <v/>
      </c>
      <c r="I1704" s="15" t="inlineStr">
        <is>
          <t>S&amp;S availability/depth vary by listing and time - confirm live.</t>
        </is>
      </c>
    </row>
    <row r="1705" ht="26" customHeight="1">
      <c r="A1705" s="15" t="inlineStr">
        <is>
          <t>Nixie</t>
        </is>
      </c>
      <c r="B1705" s="15" t="inlineStr">
        <is>
          <t>Nixie Organic Sparkling Water | Blackberry Mint | 18-pack 355mL</t>
        </is>
      </c>
      <c r="C1705" s="15" t="inlineStr">
        <is>
          <t>5) Sparkling water &amp; soda</t>
        </is>
      </c>
      <c r="D1705" s="32">
        <f>'M5 - Sparkling Water &amp; Soda'!I499</f>
        <v/>
      </c>
      <c r="E1705" s="33">
        <f>'M5 - Sparkling Water &amp; Soda'!J499</f>
        <v/>
      </c>
      <c r="F1705" s="31">
        <f>'M5 - Sparkling Water &amp; Soda'!K499</f>
        <v/>
      </c>
      <c r="G1705" s="30">
        <f>'M5 - Sparkling Water &amp; Soda'!F499</f>
        <v/>
      </c>
      <c r="H1705" s="31">
        <f>IF(AND(ISNUMBER('M5 - Sparkling Water &amp; Soda'!F499),ISNUMBER('M5 - Sparkling Water &amp; Soda'!K499)),'M5 - Sparkling Water &amp; Soda'!F499-'M5 - Sparkling Water &amp; Soda'!K499,"")</f>
        <v/>
      </c>
      <c r="I1705" s="15" t="inlineStr">
        <is>
          <t>S&amp;S availability/depth vary by listing and time - confirm live.</t>
        </is>
      </c>
    </row>
    <row r="1706" ht="26" customHeight="1">
      <c r="A1706" s="15" t="inlineStr">
        <is>
          <t>Nixie</t>
        </is>
      </c>
      <c r="B1706" s="15" t="inlineStr">
        <is>
          <t>Nixie Organic Sparkling Water | Blackberry Mint | 24-pack 355mL</t>
        </is>
      </c>
      <c r="C1706" s="15" t="inlineStr">
        <is>
          <t>5) Sparkling water &amp; soda</t>
        </is>
      </c>
      <c r="D1706" s="32">
        <f>'M5 - Sparkling Water &amp; Soda'!I500</f>
        <v/>
      </c>
      <c r="E1706" s="33">
        <f>'M5 - Sparkling Water &amp; Soda'!J500</f>
        <v/>
      </c>
      <c r="F1706" s="31">
        <f>'M5 - Sparkling Water &amp; Soda'!K500</f>
        <v/>
      </c>
      <c r="G1706" s="30">
        <f>'M5 - Sparkling Water &amp; Soda'!F500</f>
        <v/>
      </c>
      <c r="H1706" s="31">
        <f>IF(AND(ISNUMBER('M5 - Sparkling Water &amp; Soda'!F500),ISNUMBER('M5 - Sparkling Water &amp; Soda'!K500)),'M5 - Sparkling Water &amp; Soda'!F500-'M5 - Sparkling Water &amp; Soda'!K500,"")</f>
        <v/>
      </c>
      <c r="I1706" s="15" t="inlineStr">
        <is>
          <t>S&amp;S availability/depth vary by listing and time - confirm live.</t>
        </is>
      </c>
    </row>
    <row r="1707" ht="26" customHeight="1">
      <c r="A1707" s="15" t="inlineStr">
        <is>
          <t>Nixie</t>
        </is>
      </c>
      <c r="B1707" s="15" t="inlineStr">
        <is>
          <t>Nixie Organic Sparkling Water | Watermelon Mint | single 355mL</t>
        </is>
      </c>
      <c r="C1707" s="15" t="inlineStr">
        <is>
          <t>5) Sparkling water &amp; soda</t>
        </is>
      </c>
      <c r="D1707" s="32">
        <f>'M5 - Sparkling Water &amp; Soda'!I501</f>
        <v/>
      </c>
      <c r="E1707" s="33">
        <f>'M5 - Sparkling Water &amp; Soda'!J501</f>
        <v/>
      </c>
      <c r="F1707" s="31">
        <f>'M5 - Sparkling Water &amp; Soda'!K501</f>
        <v/>
      </c>
      <c r="G1707" s="30">
        <f>'M5 - Sparkling Water &amp; Soda'!F501</f>
        <v/>
      </c>
      <c r="H1707" s="31">
        <f>IF(AND(ISNUMBER('M5 - Sparkling Water &amp; Soda'!F501),ISNUMBER('M5 - Sparkling Water &amp; Soda'!K501)),'M5 - Sparkling Water &amp; Soda'!F501-'M5 - Sparkling Water &amp; Soda'!K501,"")</f>
        <v/>
      </c>
      <c r="I1707" s="15" t="inlineStr">
        <is>
          <t>S&amp;S availability/depth vary by listing and time - confirm live.</t>
        </is>
      </c>
    </row>
    <row r="1708" ht="26" customHeight="1">
      <c r="A1708" s="15" t="inlineStr">
        <is>
          <t>Nixie</t>
        </is>
      </c>
      <c r="B1708" s="15" t="inlineStr">
        <is>
          <t>Nixie Organic Sparkling Water | Watermelon Mint | 8-pack 355mL</t>
        </is>
      </c>
      <c r="C1708" s="15" t="inlineStr">
        <is>
          <t>5) Sparkling water &amp; soda</t>
        </is>
      </c>
      <c r="D1708" s="32">
        <f>'M5 - Sparkling Water &amp; Soda'!I502</f>
        <v/>
      </c>
      <c r="E1708" s="33">
        <f>'M5 - Sparkling Water &amp; Soda'!J502</f>
        <v/>
      </c>
      <c r="F1708" s="31">
        <f>'M5 - Sparkling Water &amp; Soda'!K502</f>
        <v/>
      </c>
      <c r="G1708" s="30">
        <f>'M5 - Sparkling Water &amp; Soda'!F502</f>
        <v/>
      </c>
      <c r="H1708" s="31">
        <f>IF(AND(ISNUMBER('M5 - Sparkling Water &amp; Soda'!F502),ISNUMBER('M5 - Sparkling Water &amp; Soda'!K502)),'M5 - Sparkling Water &amp; Soda'!F502-'M5 - Sparkling Water &amp; Soda'!K502,"")</f>
        <v/>
      </c>
      <c r="I1708" s="15" t="inlineStr">
        <is>
          <t>S&amp;S availability/depth vary by listing and time - confirm live.</t>
        </is>
      </c>
    </row>
    <row r="1709" ht="26" customHeight="1">
      <c r="A1709" s="15" t="inlineStr">
        <is>
          <t>Nixie</t>
        </is>
      </c>
      <c r="B1709" s="15" t="inlineStr">
        <is>
          <t>Nixie Organic Sparkling Water | Watermelon Mint | 12-pack 355mL</t>
        </is>
      </c>
      <c r="C1709" s="15" t="inlineStr">
        <is>
          <t>5) Sparkling water &amp; soda</t>
        </is>
      </c>
      <c r="D1709" s="32">
        <f>'M5 - Sparkling Water &amp; Soda'!I503</f>
        <v/>
      </c>
      <c r="E1709" s="33">
        <f>'M5 - Sparkling Water &amp; Soda'!J503</f>
        <v/>
      </c>
      <c r="F1709" s="31">
        <f>'M5 - Sparkling Water &amp; Soda'!K503</f>
        <v/>
      </c>
      <c r="G1709" s="30">
        <f>'M5 - Sparkling Water &amp; Soda'!F503</f>
        <v/>
      </c>
      <c r="H1709" s="31">
        <f>IF(AND(ISNUMBER('M5 - Sparkling Water &amp; Soda'!F503),ISNUMBER('M5 - Sparkling Water &amp; Soda'!K503)),'M5 - Sparkling Water &amp; Soda'!F503-'M5 - Sparkling Water &amp; Soda'!K503,"")</f>
        <v/>
      </c>
      <c r="I1709" s="15" t="inlineStr">
        <is>
          <t>S&amp;S availability/depth vary by listing and time - confirm live.</t>
        </is>
      </c>
    </row>
    <row r="1710" ht="26" customHeight="1">
      <c r="A1710" s="15" t="inlineStr">
        <is>
          <t>Nixie</t>
        </is>
      </c>
      <c r="B1710" s="15" t="inlineStr">
        <is>
          <t>Nixie Organic Sparkling Water | Watermelon Mint | 15-pack 355mL</t>
        </is>
      </c>
      <c r="C1710" s="15" t="inlineStr">
        <is>
          <t>5) Sparkling water &amp; soda</t>
        </is>
      </c>
      <c r="D1710" s="32">
        <f>'M5 - Sparkling Water &amp; Soda'!I504</f>
        <v/>
      </c>
      <c r="E1710" s="33">
        <f>'M5 - Sparkling Water &amp; Soda'!J504</f>
        <v/>
      </c>
      <c r="F1710" s="31">
        <f>'M5 - Sparkling Water &amp; Soda'!K504</f>
        <v/>
      </c>
      <c r="G1710" s="30">
        <f>'M5 - Sparkling Water &amp; Soda'!F504</f>
        <v/>
      </c>
      <c r="H1710" s="31">
        <f>IF(AND(ISNUMBER('M5 - Sparkling Water &amp; Soda'!F504),ISNUMBER('M5 - Sparkling Water &amp; Soda'!K504)),'M5 - Sparkling Water &amp; Soda'!F504-'M5 - Sparkling Water &amp; Soda'!K504,"")</f>
        <v/>
      </c>
      <c r="I1710" s="15" t="inlineStr">
        <is>
          <t>S&amp;S availability/depth vary by listing and time - confirm live.</t>
        </is>
      </c>
    </row>
    <row r="1711" ht="26" customHeight="1">
      <c r="A1711" s="15" t="inlineStr">
        <is>
          <t>Nixie</t>
        </is>
      </c>
      <c r="B1711" s="15" t="inlineStr">
        <is>
          <t>Nixie Organic Sparkling Water | Watermelon Mint | 18-pack 355mL</t>
        </is>
      </c>
      <c r="C1711" s="15" t="inlineStr">
        <is>
          <t>5) Sparkling water &amp; soda</t>
        </is>
      </c>
      <c r="D1711" s="32">
        <f>'M5 - Sparkling Water &amp; Soda'!I505</f>
        <v/>
      </c>
      <c r="E1711" s="33">
        <f>'M5 - Sparkling Water &amp; Soda'!J505</f>
        <v/>
      </c>
      <c r="F1711" s="31">
        <f>'M5 - Sparkling Water &amp; Soda'!K505</f>
        <v/>
      </c>
      <c r="G1711" s="30">
        <f>'M5 - Sparkling Water &amp; Soda'!F505</f>
        <v/>
      </c>
      <c r="H1711" s="31">
        <f>IF(AND(ISNUMBER('M5 - Sparkling Water &amp; Soda'!F505),ISNUMBER('M5 - Sparkling Water &amp; Soda'!K505)),'M5 - Sparkling Water &amp; Soda'!F505-'M5 - Sparkling Water &amp; Soda'!K505,"")</f>
        <v/>
      </c>
      <c r="I1711" s="15" t="inlineStr">
        <is>
          <t>S&amp;S availability/depth vary by listing and time - confirm live.</t>
        </is>
      </c>
    </row>
    <row r="1712" ht="26" customHeight="1">
      <c r="A1712" s="15" t="inlineStr">
        <is>
          <t>Nixie</t>
        </is>
      </c>
      <c r="B1712" s="15" t="inlineStr">
        <is>
          <t>Nixie Organic Sparkling Water | Watermelon Mint | 24-pack 355mL</t>
        </is>
      </c>
      <c r="C1712" s="15" t="inlineStr">
        <is>
          <t>5) Sparkling water &amp; soda</t>
        </is>
      </c>
      <c r="D1712" s="32">
        <f>'M5 - Sparkling Water &amp; Soda'!I506</f>
        <v/>
      </c>
      <c r="E1712" s="33">
        <f>'M5 - Sparkling Water &amp; Soda'!J506</f>
        <v/>
      </c>
      <c r="F1712" s="31">
        <f>'M5 - Sparkling Water &amp; Soda'!K506</f>
        <v/>
      </c>
      <c r="G1712" s="30">
        <f>'M5 - Sparkling Water &amp; Soda'!F506</f>
        <v/>
      </c>
      <c r="H1712" s="31">
        <f>IF(AND(ISNUMBER('M5 - Sparkling Water &amp; Soda'!F506),ISNUMBER('M5 - Sparkling Water &amp; Soda'!K506)),'M5 - Sparkling Water &amp; Soda'!F506-'M5 - Sparkling Water &amp; Soda'!K506,"")</f>
        <v/>
      </c>
      <c r="I1712" s="15" t="inlineStr">
        <is>
          <t>S&amp;S availability/depth vary by listing and time - confirm live.</t>
        </is>
      </c>
    </row>
    <row r="1713" ht="26" customHeight="1">
      <c r="A1713" s="15" t="inlineStr">
        <is>
          <t>Sparkling Ice</t>
        </is>
      </c>
      <c r="B1713" s="15" t="inlineStr">
        <is>
          <t>Sparkling Ice (+ Antioxidants &amp; Vitamins) | Black Raspberry | single 503mL</t>
        </is>
      </c>
      <c r="C1713" s="15" t="inlineStr">
        <is>
          <t>1) Sparkling electrolyte / functional sparkling</t>
        </is>
      </c>
      <c r="D1713" s="32">
        <f>'M1 - Sparkling Electrolyte'!I2</f>
        <v/>
      </c>
      <c r="E1713" s="33">
        <f>'M1 - Sparkling Electrolyte'!J2</f>
        <v/>
      </c>
      <c r="F1713" s="31">
        <f>'M1 - Sparkling Electrolyte'!K2</f>
        <v/>
      </c>
      <c r="G1713" s="30">
        <f>'M1 - Sparkling Electrolyte'!F2</f>
        <v/>
      </c>
      <c r="H1713" s="31">
        <f>IF(AND(ISNUMBER('M1 - Sparkling Electrolyte'!F2),ISNUMBER('M1 - Sparkling Electrolyte'!K2)),'M1 - Sparkling Electrolyte'!F2-'M1 - Sparkling Electrolyte'!K2,"")</f>
        <v/>
      </c>
      <c r="I1713" s="15" t="inlineStr">
        <is>
          <t>S&amp;S availability/depth vary by listing and time - confirm live.</t>
        </is>
      </c>
    </row>
    <row r="1714" ht="26" customHeight="1">
      <c r="A1714" s="15" t="inlineStr">
        <is>
          <t>Sparkling Ice</t>
        </is>
      </c>
      <c r="B1714" s="15" t="inlineStr">
        <is>
          <t>Sparkling Ice (+ Antioxidants &amp; Vitamins) | Black Raspberry | 8-pack 503mL</t>
        </is>
      </c>
      <c r="C1714" s="15" t="inlineStr">
        <is>
          <t>1) Sparkling electrolyte / functional sparkling</t>
        </is>
      </c>
      <c r="D1714" s="32">
        <f>'M1 - Sparkling Electrolyte'!I3</f>
        <v/>
      </c>
      <c r="E1714" s="33">
        <f>'M1 - Sparkling Electrolyte'!J3</f>
        <v/>
      </c>
      <c r="F1714" s="31">
        <f>'M1 - Sparkling Electrolyte'!K3</f>
        <v/>
      </c>
      <c r="G1714" s="30">
        <f>'M1 - Sparkling Electrolyte'!F3</f>
        <v/>
      </c>
      <c r="H1714" s="31">
        <f>IF(AND(ISNUMBER('M1 - Sparkling Electrolyte'!F3),ISNUMBER('M1 - Sparkling Electrolyte'!K3)),'M1 - Sparkling Electrolyte'!F3-'M1 - Sparkling Electrolyte'!K3,"")</f>
        <v/>
      </c>
      <c r="I1714" s="15" t="inlineStr">
        <is>
          <t>S&amp;S availability/depth vary by listing and time - confirm live.</t>
        </is>
      </c>
    </row>
    <row r="1715" ht="26" customHeight="1">
      <c r="A1715" s="15" t="inlineStr">
        <is>
          <t>Sparkling Ice</t>
        </is>
      </c>
      <c r="B1715" s="15" t="inlineStr">
        <is>
          <t>Sparkling Ice (+ Antioxidants &amp; Vitamins) | Black Raspberry | 12-pack 503mL</t>
        </is>
      </c>
      <c r="C1715" s="15" t="inlineStr">
        <is>
          <t>1) Sparkling electrolyte / functional sparkling</t>
        </is>
      </c>
      <c r="D1715" s="32">
        <f>'M1 - Sparkling Electrolyte'!I4</f>
        <v/>
      </c>
      <c r="E1715" s="33">
        <f>'M1 - Sparkling Electrolyte'!J4</f>
        <v/>
      </c>
      <c r="F1715" s="31">
        <f>'M1 - Sparkling Electrolyte'!K4</f>
        <v/>
      </c>
      <c r="G1715" s="30">
        <f>'M1 - Sparkling Electrolyte'!F4</f>
        <v/>
      </c>
      <c r="H1715" s="31">
        <f>IF(AND(ISNUMBER('M1 - Sparkling Electrolyte'!F4),ISNUMBER('M1 - Sparkling Electrolyte'!K4)),'M1 - Sparkling Electrolyte'!F4-'M1 - Sparkling Electrolyte'!K4,"")</f>
        <v/>
      </c>
      <c r="I1715" s="15" t="inlineStr">
        <is>
          <t>S&amp;S availability/depth vary by listing and time - confirm live.</t>
        </is>
      </c>
    </row>
    <row r="1716" ht="26" customHeight="1">
      <c r="A1716" s="15" t="inlineStr">
        <is>
          <t>Sparkling Ice</t>
        </is>
      </c>
      <c r="B1716" s="15" t="inlineStr">
        <is>
          <t>Sparkling Ice (+ Antioxidants &amp; Vitamins) | Black Raspberry | 18-pack 503mL</t>
        </is>
      </c>
      <c r="C1716" s="15" t="inlineStr">
        <is>
          <t>1) Sparkling electrolyte / functional sparkling</t>
        </is>
      </c>
      <c r="D1716" s="32">
        <f>'M1 - Sparkling Electrolyte'!I5</f>
        <v/>
      </c>
      <c r="E1716" s="33">
        <f>'M1 - Sparkling Electrolyte'!J5</f>
        <v/>
      </c>
      <c r="F1716" s="31">
        <f>'M1 - Sparkling Electrolyte'!K5</f>
        <v/>
      </c>
      <c r="G1716" s="30">
        <f>'M1 - Sparkling Electrolyte'!F5</f>
        <v/>
      </c>
      <c r="H1716" s="31">
        <f>IF(AND(ISNUMBER('M1 - Sparkling Electrolyte'!F5),ISNUMBER('M1 - Sparkling Electrolyte'!K5)),'M1 - Sparkling Electrolyte'!F5-'M1 - Sparkling Electrolyte'!K5,"")</f>
        <v/>
      </c>
      <c r="I1716" s="15" t="inlineStr">
        <is>
          <t>S&amp;S availability/depth vary by listing and time - confirm live.</t>
        </is>
      </c>
    </row>
    <row r="1717" ht="26" customHeight="1">
      <c r="A1717" s="15" t="inlineStr">
        <is>
          <t>Sparkling Ice</t>
        </is>
      </c>
      <c r="B1717" s="15" t="inlineStr">
        <is>
          <t>Sparkling Ice (+ Antioxidants &amp; Vitamins) | Black Raspberry | 24-pack 503mL</t>
        </is>
      </c>
      <c r="C1717" s="15" t="inlineStr">
        <is>
          <t>1) Sparkling electrolyte / functional sparkling</t>
        </is>
      </c>
      <c r="D1717" s="32">
        <f>'M1 - Sparkling Electrolyte'!I6</f>
        <v/>
      </c>
      <c r="E1717" s="33">
        <f>'M1 - Sparkling Electrolyte'!J6</f>
        <v/>
      </c>
      <c r="F1717" s="31">
        <f>'M1 - Sparkling Electrolyte'!K6</f>
        <v/>
      </c>
      <c r="G1717" s="30">
        <f>'M1 - Sparkling Electrolyte'!F6</f>
        <v/>
      </c>
      <c r="H1717" s="31">
        <f>IF(AND(ISNUMBER('M1 - Sparkling Electrolyte'!F6),ISNUMBER('M1 - Sparkling Electrolyte'!K6)),'M1 - Sparkling Electrolyte'!F6-'M1 - Sparkling Electrolyte'!K6,"")</f>
        <v/>
      </c>
      <c r="I1717" s="15" t="inlineStr">
        <is>
          <t>S&amp;S availability/depth vary by listing and time - confirm live.</t>
        </is>
      </c>
    </row>
    <row r="1718" ht="26" customHeight="1">
      <c r="A1718" s="15" t="inlineStr">
        <is>
          <t>Sparkling Ice</t>
        </is>
      </c>
      <c r="B1718" s="15" t="inlineStr">
        <is>
          <t>Sparkling Ice (+ Antioxidants &amp; Vitamins) | Cherry Limeade | single 503mL</t>
        </is>
      </c>
      <c r="C1718" s="15" t="inlineStr">
        <is>
          <t>1) Sparkling electrolyte / functional sparkling</t>
        </is>
      </c>
      <c r="D1718" s="32">
        <f>'M1 - Sparkling Electrolyte'!I7</f>
        <v/>
      </c>
      <c r="E1718" s="33">
        <f>'M1 - Sparkling Electrolyte'!J7</f>
        <v/>
      </c>
      <c r="F1718" s="31">
        <f>'M1 - Sparkling Electrolyte'!K7</f>
        <v/>
      </c>
      <c r="G1718" s="30">
        <f>'M1 - Sparkling Electrolyte'!F7</f>
        <v/>
      </c>
      <c r="H1718" s="31">
        <f>IF(AND(ISNUMBER('M1 - Sparkling Electrolyte'!F7),ISNUMBER('M1 - Sparkling Electrolyte'!K7)),'M1 - Sparkling Electrolyte'!F7-'M1 - Sparkling Electrolyte'!K7,"")</f>
        <v/>
      </c>
      <c r="I1718" s="15" t="inlineStr">
        <is>
          <t>S&amp;S availability/depth vary by listing and time - confirm live.</t>
        </is>
      </c>
    </row>
    <row r="1719" ht="26" customHeight="1">
      <c r="A1719" s="15" t="inlineStr">
        <is>
          <t>Sparkling Ice</t>
        </is>
      </c>
      <c r="B1719" s="15" t="inlineStr">
        <is>
          <t>Sparkling Ice (+ Antioxidants &amp; Vitamins) | Cherry Limeade | 8-pack 503mL</t>
        </is>
      </c>
      <c r="C1719" s="15" t="inlineStr">
        <is>
          <t>1) Sparkling electrolyte / functional sparkling</t>
        </is>
      </c>
      <c r="D1719" s="32">
        <f>'M1 - Sparkling Electrolyte'!I8</f>
        <v/>
      </c>
      <c r="E1719" s="33">
        <f>'M1 - Sparkling Electrolyte'!J8</f>
        <v/>
      </c>
      <c r="F1719" s="31">
        <f>'M1 - Sparkling Electrolyte'!K8</f>
        <v/>
      </c>
      <c r="G1719" s="30">
        <f>'M1 - Sparkling Electrolyte'!F8</f>
        <v/>
      </c>
      <c r="H1719" s="31">
        <f>IF(AND(ISNUMBER('M1 - Sparkling Electrolyte'!F8),ISNUMBER('M1 - Sparkling Electrolyte'!K8)),'M1 - Sparkling Electrolyte'!F8-'M1 - Sparkling Electrolyte'!K8,"")</f>
        <v/>
      </c>
      <c r="I1719" s="15" t="inlineStr">
        <is>
          <t>S&amp;S availability/depth vary by listing and time - confirm live.</t>
        </is>
      </c>
    </row>
    <row r="1720" ht="26" customHeight="1">
      <c r="A1720" s="15" t="inlineStr">
        <is>
          <t>Sparkling Ice</t>
        </is>
      </c>
      <c r="B1720" s="15" t="inlineStr">
        <is>
          <t>Sparkling Ice (+ Antioxidants &amp; Vitamins) | Cherry Limeade | 12-pack 503mL</t>
        </is>
      </c>
      <c r="C1720" s="15" t="inlineStr">
        <is>
          <t>1) Sparkling electrolyte / functional sparkling</t>
        </is>
      </c>
      <c r="D1720" s="32">
        <f>'M1 - Sparkling Electrolyte'!I9</f>
        <v/>
      </c>
      <c r="E1720" s="33">
        <f>'M1 - Sparkling Electrolyte'!J9</f>
        <v/>
      </c>
      <c r="F1720" s="31">
        <f>'M1 - Sparkling Electrolyte'!K9</f>
        <v/>
      </c>
      <c r="G1720" s="30">
        <f>'M1 - Sparkling Electrolyte'!F9</f>
        <v/>
      </c>
      <c r="H1720" s="31">
        <f>IF(AND(ISNUMBER('M1 - Sparkling Electrolyte'!F9),ISNUMBER('M1 - Sparkling Electrolyte'!K9)),'M1 - Sparkling Electrolyte'!F9-'M1 - Sparkling Electrolyte'!K9,"")</f>
        <v/>
      </c>
      <c r="I1720" s="15" t="inlineStr">
        <is>
          <t>S&amp;S availability/depth vary by listing and time - confirm live.</t>
        </is>
      </c>
    </row>
    <row r="1721" ht="26" customHeight="1">
      <c r="A1721" s="15" t="inlineStr">
        <is>
          <t>Sparkling Ice</t>
        </is>
      </c>
      <c r="B1721" s="15" t="inlineStr">
        <is>
          <t>Sparkling Ice (+ Antioxidants &amp; Vitamins) | Cherry Limeade | 18-pack 503mL</t>
        </is>
      </c>
      <c r="C1721" s="15" t="inlineStr">
        <is>
          <t>1) Sparkling electrolyte / functional sparkling</t>
        </is>
      </c>
      <c r="D1721" s="32">
        <f>'M1 - Sparkling Electrolyte'!I10</f>
        <v/>
      </c>
      <c r="E1721" s="33">
        <f>'M1 - Sparkling Electrolyte'!J10</f>
        <v/>
      </c>
      <c r="F1721" s="31">
        <f>'M1 - Sparkling Electrolyte'!K10</f>
        <v/>
      </c>
      <c r="G1721" s="30">
        <f>'M1 - Sparkling Electrolyte'!F10</f>
        <v/>
      </c>
      <c r="H1721" s="31">
        <f>IF(AND(ISNUMBER('M1 - Sparkling Electrolyte'!F10),ISNUMBER('M1 - Sparkling Electrolyte'!K10)),'M1 - Sparkling Electrolyte'!F10-'M1 - Sparkling Electrolyte'!K10,"")</f>
        <v/>
      </c>
      <c r="I1721" s="15" t="inlineStr">
        <is>
          <t>S&amp;S availability/depth vary by listing and time - confirm live.</t>
        </is>
      </c>
    </row>
    <row r="1722" ht="26" customHeight="1">
      <c r="A1722" s="15" t="inlineStr">
        <is>
          <t>Sparkling Ice</t>
        </is>
      </c>
      <c r="B1722" s="15" t="inlineStr">
        <is>
          <t>Sparkling Ice (+ Antioxidants &amp; Vitamins) | Cherry Limeade | 24-pack 503mL</t>
        </is>
      </c>
      <c r="C1722" s="15" t="inlineStr">
        <is>
          <t>1) Sparkling electrolyte / functional sparkling</t>
        </is>
      </c>
      <c r="D1722" s="32">
        <f>'M1 - Sparkling Electrolyte'!I11</f>
        <v/>
      </c>
      <c r="E1722" s="33">
        <f>'M1 - Sparkling Electrolyte'!J11</f>
        <v/>
      </c>
      <c r="F1722" s="31">
        <f>'M1 - Sparkling Electrolyte'!K11</f>
        <v/>
      </c>
      <c r="G1722" s="30">
        <f>'M1 - Sparkling Electrolyte'!F11</f>
        <v/>
      </c>
      <c r="H1722" s="31">
        <f>IF(AND(ISNUMBER('M1 - Sparkling Electrolyte'!F11),ISNUMBER('M1 - Sparkling Electrolyte'!K11)),'M1 - Sparkling Electrolyte'!F11-'M1 - Sparkling Electrolyte'!K11,"")</f>
        <v/>
      </c>
      <c r="I1722" s="15" t="inlineStr">
        <is>
          <t>S&amp;S availability/depth vary by listing and time - confirm live.</t>
        </is>
      </c>
    </row>
    <row r="1723" ht="26" customHeight="1">
      <c r="A1723" s="15" t="inlineStr">
        <is>
          <t>Sparkling Ice</t>
        </is>
      </c>
      <c r="B1723" s="15" t="inlineStr">
        <is>
          <t>Sparkling Ice (+ Antioxidants &amp; Vitamins) | Orange Mango | single 503mL</t>
        </is>
      </c>
      <c r="C1723" s="15" t="inlineStr">
        <is>
          <t>1) Sparkling electrolyte / functional sparkling</t>
        </is>
      </c>
      <c r="D1723" s="32">
        <f>'M1 - Sparkling Electrolyte'!I12</f>
        <v/>
      </c>
      <c r="E1723" s="33">
        <f>'M1 - Sparkling Electrolyte'!J12</f>
        <v/>
      </c>
      <c r="F1723" s="31">
        <f>'M1 - Sparkling Electrolyte'!K12</f>
        <v/>
      </c>
      <c r="G1723" s="30">
        <f>'M1 - Sparkling Electrolyte'!F12</f>
        <v/>
      </c>
      <c r="H1723" s="31">
        <f>IF(AND(ISNUMBER('M1 - Sparkling Electrolyte'!F12),ISNUMBER('M1 - Sparkling Electrolyte'!K12)),'M1 - Sparkling Electrolyte'!F12-'M1 - Sparkling Electrolyte'!K12,"")</f>
        <v/>
      </c>
      <c r="I1723" s="15" t="inlineStr">
        <is>
          <t>S&amp;S availability/depth vary by listing and time - confirm live.</t>
        </is>
      </c>
    </row>
    <row r="1724" ht="26" customHeight="1">
      <c r="A1724" s="15" t="inlineStr">
        <is>
          <t>Sparkling Ice</t>
        </is>
      </c>
      <c r="B1724" s="15" t="inlineStr">
        <is>
          <t>Sparkling Ice (+ Antioxidants &amp; Vitamins) | Orange Mango | 8-pack 503mL</t>
        </is>
      </c>
      <c r="C1724" s="15" t="inlineStr">
        <is>
          <t>1) Sparkling electrolyte / functional sparkling</t>
        </is>
      </c>
      <c r="D1724" s="32">
        <f>'M1 - Sparkling Electrolyte'!I13</f>
        <v/>
      </c>
      <c r="E1724" s="33">
        <f>'M1 - Sparkling Electrolyte'!J13</f>
        <v/>
      </c>
      <c r="F1724" s="31">
        <f>'M1 - Sparkling Electrolyte'!K13</f>
        <v/>
      </c>
      <c r="G1724" s="30">
        <f>'M1 - Sparkling Electrolyte'!F13</f>
        <v/>
      </c>
      <c r="H1724" s="31">
        <f>IF(AND(ISNUMBER('M1 - Sparkling Electrolyte'!F13),ISNUMBER('M1 - Sparkling Electrolyte'!K13)),'M1 - Sparkling Electrolyte'!F13-'M1 - Sparkling Electrolyte'!K13,"")</f>
        <v/>
      </c>
      <c r="I1724" s="15" t="inlineStr">
        <is>
          <t>S&amp;S availability/depth vary by listing and time - confirm live.</t>
        </is>
      </c>
    </row>
    <row r="1725" ht="26" customHeight="1">
      <c r="A1725" s="15" t="inlineStr">
        <is>
          <t>Sparkling Ice</t>
        </is>
      </c>
      <c r="B1725" s="15" t="inlineStr">
        <is>
          <t>Sparkling Ice (+ Antioxidants &amp; Vitamins) | Orange Mango | 12-pack 503mL</t>
        </is>
      </c>
      <c r="C1725" s="15" t="inlineStr">
        <is>
          <t>1) Sparkling electrolyte / functional sparkling</t>
        </is>
      </c>
      <c r="D1725" s="32">
        <f>'M1 - Sparkling Electrolyte'!I14</f>
        <v/>
      </c>
      <c r="E1725" s="33">
        <f>'M1 - Sparkling Electrolyte'!J14</f>
        <v/>
      </c>
      <c r="F1725" s="31">
        <f>'M1 - Sparkling Electrolyte'!K14</f>
        <v/>
      </c>
      <c r="G1725" s="30">
        <f>'M1 - Sparkling Electrolyte'!F14</f>
        <v/>
      </c>
      <c r="H1725" s="31">
        <f>IF(AND(ISNUMBER('M1 - Sparkling Electrolyte'!F14),ISNUMBER('M1 - Sparkling Electrolyte'!K14)),'M1 - Sparkling Electrolyte'!F14-'M1 - Sparkling Electrolyte'!K14,"")</f>
        <v/>
      </c>
      <c r="I1725" s="15" t="inlineStr">
        <is>
          <t>S&amp;S availability/depth vary by listing and time - confirm live.</t>
        </is>
      </c>
    </row>
    <row r="1726" ht="26" customHeight="1">
      <c r="A1726" s="15" t="inlineStr">
        <is>
          <t>Sparkling Ice</t>
        </is>
      </c>
      <c r="B1726" s="15" t="inlineStr">
        <is>
          <t>Sparkling Ice (+ Antioxidants &amp; Vitamins) | Orange Mango | 18-pack 503mL</t>
        </is>
      </c>
      <c r="C1726" s="15" t="inlineStr">
        <is>
          <t>1) Sparkling electrolyte / functional sparkling</t>
        </is>
      </c>
      <c r="D1726" s="32">
        <f>'M1 - Sparkling Electrolyte'!I15</f>
        <v/>
      </c>
      <c r="E1726" s="33">
        <f>'M1 - Sparkling Electrolyte'!J15</f>
        <v/>
      </c>
      <c r="F1726" s="31">
        <f>'M1 - Sparkling Electrolyte'!K15</f>
        <v/>
      </c>
      <c r="G1726" s="30">
        <f>'M1 - Sparkling Electrolyte'!F15</f>
        <v/>
      </c>
      <c r="H1726" s="31">
        <f>IF(AND(ISNUMBER('M1 - Sparkling Electrolyte'!F15),ISNUMBER('M1 - Sparkling Electrolyte'!K15)),'M1 - Sparkling Electrolyte'!F15-'M1 - Sparkling Electrolyte'!K15,"")</f>
        <v/>
      </c>
      <c r="I1726" s="15" t="inlineStr">
        <is>
          <t>S&amp;S availability/depth vary by listing and time - confirm live.</t>
        </is>
      </c>
    </row>
    <row r="1727" ht="26" customHeight="1">
      <c r="A1727" s="15" t="inlineStr">
        <is>
          <t>Sparkling Ice</t>
        </is>
      </c>
      <c r="B1727" s="15" t="inlineStr">
        <is>
          <t>Sparkling Ice (+ Antioxidants &amp; Vitamins) | Orange Mango | 24-pack 503mL</t>
        </is>
      </c>
      <c r="C1727" s="15" t="inlineStr">
        <is>
          <t>1) Sparkling electrolyte / functional sparkling</t>
        </is>
      </c>
      <c r="D1727" s="32">
        <f>'M1 - Sparkling Electrolyte'!I16</f>
        <v/>
      </c>
      <c r="E1727" s="33">
        <f>'M1 - Sparkling Electrolyte'!J16</f>
        <v/>
      </c>
      <c r="F1727" s="31">
        <f>'M1 - Sparkling Electrolyte'!K16</f>
        <v/>
      </c>
      <c r="G1727" s="30">
        <f>'M1 - Sparkling Electrolyte'!F16</f>
        <v/>
      </c>
      <c r="H1727" s="31">
        <f>IF(AND(ISNUMBER('M1 - Sparkling Electrolyte'!F16),ISNUMBER('M1 - Sparkling Electrolyte'!K16)),'M1 - Sparkling Electrolyte'!F16-'M1 - Sparkling Electrolyte'!K16,"")</f>
        <v/>
      </c>
      <c r="I1727" s="15" t="inlineStr">
        <is>
          <t>S&amp;S availability/depth vary by listing and time - confirm live.</t>
        </is>
      </c>
    </row>
    <row r="1728" ht="26" customHeight="1">
      <c r="A1728" s="15" t="inlineStr">
        <is>
          <t>Sparkling Ice</t>
        </is>
      </c>
      <c r="B1728" s="15" t="inlineStr">
        <is>
          <t>Sparkling Ice (+ Antioxidants &amp; Vitamins) | Kiwi Strawberry | single 503mL</t>
        </is>
      </c>
      <c r="C1728" s="15" t="inlineStr">
        <is>
          <t>1) Sparkling electrolyte / functional sparkling</t>
        </is>
      </c>
      <c r="D1728" s="32">
        <f>'M1 - Sparkling Electrolyte'!I17</f>
        <v/>
      </c>
      <c r="E1728" s="33">
        <f>'M1 - Sparkling Electrolyte'!J17</f>
        <v/>
      </c>
      <c r="F1728" s="31">
        <f>'M1 - Sparkling Electrolyte'!K17</f>
        <v/>
      </c>
      <c r="G1728" s="30">
        <f>'M1 - Sparkling Electrolyte'!F17</f>
        <v/>
      </c>
      <c r="H1728" s="31">
        <f>IF(AND(ISNUMBER('M1 - Sparkling Electrolyte'!F17),ISNUMBER('M1 - Sparkling Electrolyte'!K17)),'M1 - Sparkling Electrolyte'!F17-'M1 - Sparkling Electrolyte'!K17,"")</f>
        <v/>
      </c>
      <c r="I1728" s="15" t="inlineStr">
        <is>
          <t>S&amp;S availability/depth vary by listing and time - confirm live.</t>
        </is>
      </c>
    </row>
    <row r="1729" ht="26" customHeight="1">
      <c r="A1729" s="15" t="inlineStr">
        <is>
          <t>Sparkling Ice</t>
        </is>
      </c>
      <c r="B1729" s="15" t="inlineStr">
        <is>
          <t>Sparkling Ice (+ Antioxidants &amp; Vitamins) | Kiwi Strawberry | 8-pack 503mL</t>
        </is>
      </c>
      <c r="C1729" s="15" t="inlineStr">
        <is>
          <t>1) Sparkling electrolyte / functional sparkling</t>
        </is>
      </c>
      <c r="D1729" s="32">
        <f>'M1 - Sparkling Electrolyte'!I18</f>
        <v/>
      </c>
      <c r="E1729" s="33">
        <f>'M1 - Sparkling Electrolyte'!J18</f>
        <v/>
      </c>
      <c r="F1729" s="31">
        <f>'M1 - Sparkling Electrolyte'!K18</f>
        <v/>
      </c>
      <c r="G1729" s="30">
        <f>'M1 - Sparkling Electrolyte'!F18</f>
        <v/>
      </c>
      <c r="H1729" s="31">
        <f>IF(AND(ISNUMBER('M1 - Sparkling Electrolyte'!F18),ISNUMBER('M1 - Sparkling Electrolyte'!K18)),'M1 - Sparkling Electrolyte'!F18-'M1 - Sparkling Electrolyte'!K18,"")</f>
        <v/>
      </c>
      <c r="I1729" s="15" t="inlineStr">
        <is>
          <t>S&amp;S availability/depth vary by listing and time - confirm live.</t>
        </is>
      </c>
    </row>
    <row r="1730" ht="26" customHeight="1">
      <c r="A1730" s="15" t="inlineStr">
        <is>
          <t>Sparkling Ice</t>
        </is>
      </c>
      <c r="B1730" s="15" t="inlineStr">
        <is>
          <t>Sparkling Ice (+ Antioxidants &amp; Vitamins) | Kiwi Strawberry | 12-pack 503mL</t>
        </is>
      </c>
      <c r="C1730" s="15" t="inlineStr">
        <is>
          <t>1) Sparkling electrolyte / functional sparkling</t>
        </is>
      </c>
      <c r="D1730" s="32">
        <f>'M1 - Sparkling Electrolyte'!I19</f>
        <v/>
      </c>
      <c r="E1730" s="33">
        <f>'M1 - Sparkling Electrolyte'!J19</f>
        <v/>
      </c>
      <c r="F1730" s="31">
        <f>'M1 - Sparkling Electrolyte'!K19</f>
        <v/>
      </c>
      <c r="G1730" s="30">
        <f>'M1 - Sparkling Electrolyte'!F19</f>
        <v/>
      </c>
      <c r="H1730" s="31">
        <f>IF(AND(ISNUMBER('M1 - Sparkling Electrolyte'!F19),ISNUMBER('M1 - Sparkling Electrolyte'!K19)),'M1 - Sparkling Electrolyte'!F19-'M1 - Sparkling Electrolyte'!K19,"")</f>
        <v/>
      </c>
      <c r="I1730" s="15" t="inlineStr">
        <is>
          <t>S&amp;S availability/depth vary by listing and time - confirm live.</t>
        </is>
      </c>
    </row>
    <row r="1731" ht="26" customHeight="1">
      <c r="A1731" s="15" t="inlineStr">
        <is>
          <t>Sparkling Ice</t>
        </is>
      </c>
      <c r="B1731" s="15" t="inlineStr">
        <is>
          <t>Sparkling Ice (+ Antioxidants &amp; Vitamins) | Kiwi Strawberry | 18-pack 503mL</t>
        </is>
      </c>
      <c r="C1731" s="15" t="inlineStr">
        <is>
          <t>1) Sparkling electrolyte / functional sparkling</t>
        </is>
      </c>
      <c r="D1731" s="32">
        <f>'M1 - Sparkling Electrolyte'!I20</f>
        <v/>
      </c>
      <c r="E1731" s="33">
        <f>'M1 - Sparkling Electrolyte'!J20</f>
        <v/>
      </c>
      <c r="F1731" s="31">
        <f>'M1 - Sparkling Electrolyte'!K20</f>
        <v/>
      </c>
      <c r="G1731" s="30">
        <f>'M1 - Sparkling Electrolyte'!F20</f>
        <v/>
      </c>
      <c r="H1731" s="31">
        <f>IF(AND(ISNUMBER('M1 - Sparkling Electrolyte'!F20),ISNUMBER('M1 - Sparkling Electrolyte'!K20)),'M1 - Sparkling Electrolyte'!F20-'M1 - Sparkling Electrolyte'!K20,"")</f>
        <v/>
      </c>
      <c r="I1731" s="15" t="inlineStr">
        <is>
          <t>S&amp;S availability/depth vary by listing and time - confirm live.</t>
        </is>
      </c>
    </row>
    <row r="1732" ht="26" customHeight="1">
      <c r="A1732" s="15" t="inlineStr">
        <is>
          <t>Sparkling Ice</t>
        </is>
      </c>
      <c r="B1732" s="15" t="inlineStr">
        <is>
          <t>Sparkling Ice (+ Antioxidants &amp; Vitamins) | Kiwi Strawberry | 24-pack 503mL</t>
        </is>
      </c>
      <c r="C1732" s="15" t="inlineStr">
        <is>
          <t>1) Sparkling electrolyte / functional sparkling</t>
        </is>
      </c>
      <c r="D1732" s="32">
        <f>'M1 - Sparkling Electrolyte'!I21</f>
        <v/>
      </c>
      <c r="E1732" s="33">
        <f>'M1 - Sparkling Electrolyte'!J21</f>
        <v/>
      </c>
      <c r="F1732" s="31">
        <f>'M1 - Sparkling Electrolyte'!K21</f>
        <v/>
      </c>
      <c r="G1732" s="30">
        <f>'M1 - Sparkling Electrolyte'!F21</f>
        <v/>
      </c>
      <c r="H1732" s="31">
        <f>IF(AND(ISNUMBER('M1 - Sparkling Electrolyte'!F21),ISNUMBER('M1 - Sparkling Electrolyte'!K21)),'M1 - Sparkling Electrolyte'!F21-'M1 - Sparkling Electrolyte'!K21,"")</f>
        <v/>
      </c>
      <c r="I1732" s="15" t="inlineStr">
        <is>
          <t>S&amp;S availability/depth vary by listing and time - confirm live.</t>
        </is>
      </c>
    </row>
    <row r="1733" ht="26" customHeight="1">
      <c r="A1733" s="15" t="inlineStr">
        <is>
          <t>Sparkling Ice</t>
        </is>
      </c>
      <c r="B1733" s="15" t="inlineStr">
        <is>
          <t>Sparkling Ice (+ Antioxidants &amp; Vitamins) | Coconut Pineapple | single 503mL</t>
        </is>
      </c>
      <c r="C1733" s="15" t="inlineStr">
        <is>
          <t>1) Sparkling electrolyte / functional sparkling</t>
        </is>
      </c>
      <c r="D1733" s="32">
        <f>'M1 - Sparkling Electrolyte'!I22</f>
        <v/>
      </c>
      <c r="E1733" s="33">
        <f>'M1 - Sparkling Electrolyte'!J22</f>
        <v/>
      </c>
      <c r="F1733" s="31">
        <f>'M1 - Sparkling Electrolyte'!K22</f>
        <v/>
      </c>
      <c r="G1733" s="30">
        <f>'M1 - Sparkling Electrolyte'!F22</f>
        <v/>
      </c>
      <c r="H1733" s="31">
        <f>IF(AND(ISNUMBER('M1 - Sparkling Electrolyte'!F22),ISNUMBER('M1 - Sparkling Electrolyte'!K22)),'M1 - Sparkling Electrolyte'!F22-'M1 - Sparkling Electrolyte'!K22,"")</f>
        <v/>
      </c>
      <c r="I1733" s="15" t="inlineStr">
        <is>
          <t>S&amp;S availability/depth vary by listing and time - confirm live.</t>
        </is>
      </c>
    </row>
    <row r="1734" ht="26" customHeight="1">
      <c r="A1734" s="15" t="inlineStr">
        <is>
          <t>Sparkling Ice</t>
        </is>
      </c>
      <c r="B1734" s="15" t="inlineStr">
        <is>
          <t>Sparkling Ice (+ Antioxidants &amp; Vitamins) | Coconut Pineapple | 8-pack 503mL</t>
        </is>
      </c>
      <c r="C1734" s="15" t="inlineStr">
        <is>
          <t>1) Sparkling electrolyte / functional sparkling</t>
        </is>
      </c>
      <c r="D1734" s="32">
        <f>'M1 - Sparkling Electrolyte'!I23</f>
        <v/>
      </c>
      <c r="E1734" s="33">
        <f>'M1 - Sparkling Electrolyte'!J23</f>
        <v/>
      </c>
      <c r="F1734" s="31">
        <f>'M1 - Sparkling Electrolyte'!K23</f>
        <v/>
      </c>
      <c r="G1734" s="30">
        <f>'M1 - Sparkling Electrolyte'!F23</f>
        <v/>
      </c>
      <c r="H1734" s="31">
        <f>IF(AND(ISNUMBER('M1 - Sparkling Electrolyte'!F23),ISNUMBER('M1 - Sparkling Electrolyte'!K23)),'M1 - Sparkling Electrolyte'!F23-'M1 - Sparkling Electrolyte'!K23,"")</f>
        <v/>
      </c>
      <c r="I1734" s="15" t="inlineStr">
        <is>
          <t>S&amp;S availability/depth vary by listing and time - confirm live.</t>
        </is>
      </c>
    </row>
    <row r="1735" ht="26" customHeight="1">
      <c r="A1735" s="15" t="inlineStr">
        <is>
          <t>Sparkling Ice</t>
        </is>
      </c>
      <c r="B1735" s="15" t="inlineStr">
        <is>
          <t>Sparkling Ice (+ Antioxidants &amp; Vitamins) | Coconut Pineapple | 12-pack 503mL</t>
        </is>
      </c>
      <c r="C1735" s="15" t="inlineStr">
        <is>
          <t>1) Sparkling electrolyte / functional sparkling</t>
        </is>
      </c>
      <c r="D1735" s="32">
        <f>'M1 - Sparkling Electrolyte'!I24</f>
        <v/>
      </c>
      <c r="E1735" s="33">
        <f>'M1 - Sparkling Electrolyte'!J24</f>
        <v/>
      </c>
      <c r="F1735" s="31">
        <f>'M1 - Sparkling Electrolyte'!K24</f>
        <v/>
      </c>
      <c r="G1735" s="30">
        <f>'M1 - Sparkling Electrolyte'!F24</f>
        <v/>
      </c>
      <c r="H1735" s="31">
        <f>IF(AND(ISNUMBER('M1 - Sparkling Electrolyte'!F24),ISNUMBER('M1 - Sparkling Electrolyte'!K24)),'M1 - Sparkling Electrolyte'!F24-'M1 - Sparkling Electrolyte'!K24,"")</f>
        <v/>
      </c>
      <c r="I1735" s="15" t="inlineStr">
        <is>
          <t>S&amp;S availability/depth vary by listing and time - confirm live.</t>
        </is>
      </c>
    </row>
    <row r="1736" ht="26" customHeight="1">
      <c r="A1736" s="15" t="inlineStr">
        <is>
          <t>Sparkling Ice</t>
        </is>
      </c>
      <c r="B1736" s="15" t="inlineStr">
        <is>
          <t>Sparkling Ice (+ Antioxidants &amp; Vitamins) | Coconut Pineapple | 18-pack 503mL</t>
        </is>
      </c>
      <c r="C1736" s="15" t="inlineStr">
        <is>
          <t>1) Sparkling electrolyte / functional sparkling</t>
        </is>
      </c>
      <c r="D1736" s="32">
        <f>'M1 - Sparkling Electrolyte'!I25</f>
        <v/>
      </c>
      <c r="E1736" s="33">
        <f>'M1 - Sparkling Electrolyte'!J25</f>
        <v/>
      </c>
      <c r="F1736" s="31">
        <f>'M1 - Sparkling Electrolyte'!K25</f>
        <v/>
      </c>
      <c r="G1736" s="30">
        <f>'M1 - Sparkling Electrolyte'!F25</f>
        <v/>
      </c>
      <c r="H1736" s="31">
        <f>IF(AND(ISNUMBER('M1 - Sparkling Electrolyte'!F25),ISNUMBER('M1 - Sparkling Electrolyte'!K25)),'M1 - Sparkling Electrolyte'!F25-'M1 - Sparkling Electrolyte'!K25,"")</f>
        <v/>
      </c>
      <c r="I1736" s="15" t="inlineStr">
        <is>
          <t>S&amp;S availability/depth vary by listing and time - confirm live.</t>
        </is>
      </c>
    </row>
    <row r="1737" ht="26" customHeight="1">
      <c r="A1737" s="15" t="inlineStr">
        <is>
          <t>Sparkling Ice</t>
        </is>
      </c>
      <c r="B1737" s="15" t="inlineStr">
        <is>
          <t>Sparkling Ice (+ Antioxidants &amp; Vitamins) | Coconut Pineapple | 24-pack 503mL</t>
        </is>
      </c>
      <c r="C1737" s="15" t="inlineStr">
        <is>
          <t>1) Sparkling electrolyte / functional sparkling</t>
        </is>
      </c>
      <c r="D1737" s="32">
        <f>'M1 - Sparkling Electrolyte'!I26</f>
        <v/>
      </c>
      <c r="E1737" s="33">
        <f>'M1 - Sparkling Electrolyte'!J26</f>
        <v/>
      </c>
      <c r="F1737" s="31">
        <f>'M1 - Sparkling Electrolyte'!K26</f>
        <v/>
      </c>
      <c r="G1737" s="30">
        <f>'M1 - Sparkling Electrolyte'!F26</f>
        <v/>
      </c>
      <c r="H1737" s="31">
        <f>IF(AND(ISNUMBER('M1 - Sparkling Electrolyte'!F26),ISNUMBER('M1 - Sparkling Electrolyte'!K26)),'M1 - Sparkling Electrolyte'!F26-'M1 - Sparkling Electrolyte'!K26,"")</f>
        <v/>
      </c>
      <c r="I1737" s="15" t="inlineStr">
        <is>
          <t>S&amp;S availability/depth vary by listing and time - confirm live.</t>
        </is>
      </c>
    </row>
    <row r="1738" ht="26" customHeight="1">
      <c r="A1738" s="15" t="inlineStr">
        <is>
          <t>Sparkling Ice</t>
        </is>
      </c>
      <c r="B1738" s="15" t="inlineStr">
        <is>
          <t>Sparkling Ice (+ Antioxidants &amp; Vitamins) | Classic Lemonade | single 503mL</t>
        </is>
      </c>
      <c r="C1738" s="15" t="inlineStr">
        <is>
          <t>1) Sparkling electrolyte / functional sparkling</t>
        </is>
      </c>
      <c r="D1738" s="32">
        <f>'M1 - Sparkling Electrolyte'!I27</f>
        <v/>
      </c>
      <c r="E1738" s="33">
        <f>'M1 - Sparkling Electrolyte'!J27</f>
        <v/>
      </c>
      <c r="F1738" s="31">
        <f>'M1 - Sparkling Electrolyte'!K27</f>
        <v/>
      </c>
      <c r="G1738" s="30">
        <f>'M1 - Sparkling Electrolyte'!F27</f>
        <v/>
      </c>
      <c r="H1738" s="31">
        <f>IF(AND(ISNUMBER('M1 - Sparkling Electrolyte'!F27),ISNUMBER('M1 - Sparkling Electrolyte'!K27)),'M1 - Sparkling Electrolyte'!F27-'M1 - Sparkling Electrolyte'!K27,"")</f>
        <v/>
      </c>
      <c r="I1738" s="15" t="inlineStr">
        <is>
          <t>S&amp;S availability/depth vary by listing and time - confirm live.</t>
        </is>
      </c>
    </row>
    <row r="1739" ht="26" customHeight="1">
      <c r="A1739" s="15" t="inlineStr">
        <is>
          <t>Sparkling Ice</t>
        </is>
      </c>
      <c r="B1739" s="15" t="inlineStr">
        <is>
          <t>Sparkling Ice (+ Antioxidants &amp; Vitamins) | Classic Lemonade | 8-pack 503mL</t>
        </is>
      </c>
      <c r="C1739" s="15" t="inlineStr">
        <is>
          <t>1) Sparkling electrolyte / functional sparkling</t>
        </is>
      </c>
      <c r="D1739" s="32">
        <f>'M1 - Sparkling Electrolyte'!I28</f>
        <v/>
      </c>
      <c r="E1739" s="33">
        <f>'M1 - Sparkling Electrolyte'!J28</f>
        <v/>
      </c>
      <c r="F1739" s="31">
        <f>'M1 - Sparkling Electrolyte'!K28</f>
        <v/>
      </c>
      <c r="G1739" s="30">
        <f>'M1 - Sparkling Electrolyte'!F28</f>
        <v/>
      </c>
      <c r="H1739" s="31">
        <f>IF(AND(ISNUMBER('M1 - Sparkling Electrolyte'!F28),ISNUMBER('M1 - Sparkling Electrolyte'!K28)),'M1 - Sparkling Electrolyte'!F28-'M1 - Sparkling Electrolyte'!K28,"")</f>
        <v/>
      </c>
      <c r="I1739" s="15" t="inlineStr">
        <is>
          <t>S&amp;S availability/depth vary by listing and time - confirm live.</t>
        </is>
      </c>
    </row>
    <row r="1740" ht="26" customHeight="1">
      <c r="A1740" s="15" t="inlineStr">
        <is>
          <t>Sparkling Ice</t>
        </is>
      </c>
      <c r="B1740" s="15" t="inlineStr">
        <is>
          <t>Sparkling Ice (+ Antioxidants &amp; Vitamins) | Classic Lemonade | 12-pack 503mL</t>
        </is>
      </c>
      <c r="C1740" s="15" t="inlineStr">
        <is>
          <t>1) Sparkling electrolyte / functional sparkling</t>
        </is>
      </c>
      <c r="D1740" s="32">
        <f>'M1 - Sparkling Electrolyte'!I29</f>
        <v/>
      </c>
      <c r="E1740" s="33">
        <f>'M1 - Sparkling Electrolyte'!J29</f>
        <v/>
      </c>
      <c r="F1740" s="31">
        <f>'M1 - Sparkling Electrolyte'!K29</f>
        <v/>
      </c>
      <c r="G1740" s="30">
        <f>'M1 - Sparkling Electrolyte'!F29</f>
        <v/>
      </c>
      <c r="H1740" s="31">
        <f>IF(AND(ISNUMBER('M1 - Sparkling Electrolyte'!F29),ISNUMBER('M1 - Sparkling Electrolyte'!K29)),'M1 - Sparkling Electrolyte'!F29-'M1 - Sparkling Electrolyte'!K29,"")</f>
        <v/>
      </c>
      <c r="I1740" s="15" t="inlineStr">
        <is>
          <t>S&amp;S availability/depth vary by listing and time - confirm live.</t>
        </is>
      </c>
    </row>
    <row r="1741" ht="26" customHeight="1">
      <c r="A1741" s="15" t="inlineStr">
        <is>
          <t>Sparkling Ice</t>
        </is>
      </c>
      <c r="B1741" s="15" t="inlineStr">
        <is>
          <t>Sparkling Ice (+ Antioxidants &amp; Vitamins) | Classic Lemonade | 18-pack 503mL</t>
        </is>
      </c>
      <c r="C1741" s="15" t="inlineStr">
        <is>
          <t>1) Sparkling electrolyte / functional sparkling</t>
        </is>
      </c>
      <c r="D1741" s="32">
        <f>'M1 - Sparkling Electrolyte'!I30</f>
        <v/>
      </c>
      <c r="E1741" s="33">
        <f>'M1 - Sparkling Electrolyte'!J30</f>
        <v/>
      </c>
      <c r="F1741" s="31">
        <f>'M1 - Sparkling Electrolyte'!K30</f>
        <v/>
      </c>
      <c r="G1741" s="30">
        <f>'M1 - Sparkling Electrolyte'!F30</f>
        <v/>
      </c>
      <c r="H1741" s="31">
        <f>IF(AND(ISNUMBER('M1 - Sparkling Electrolyte'!F30),ISNUMBER('M1 - Sparkling Electrolyte'!K30)),'M1 - Sparkling Electrolyte'!F30-'M1 - Sparkling Electrolyte'!K30,"")</f>
        <v/>
      </c>
      <c r="I1741" s="15" t="inlineStr">
        <is>
          <t>S&amp;S availability/depth vary by listing and time - confirm live.</t>
        </is>
      </c>
    </row>
    <row r="1742" ht="26" customHeight="1">
      <c r="A1742" s="15" t="inlineStr">
        <is>
          <t>Sparkling Ice</t>
        </is>
      </c>
      <c r="B1742" s="15" t="inlineStr">
        <is>
          <t>Sparkling Ice (+ Antioxidants &amp; Vitamins) | Classic Lemonade | 24-pack 503mL</t>
        </is>
      </c>
      <c r="C1742" s="15" t="inlineStr">
        <is>
          <t>1) Sparkling electrolyte / functional sparkling</t>
        </is>
      </c>
      <c r="D1742" s="32">
        <f>'M1 - Sparkling Electrolyte'!I31</f>
        <v/>
      </c>
      <c r="E1742" s="33">
        <f>'M1 - Sparkling Electrolyte'!J31</f>
        <v/>
      </c>
      <c r="F1742" s="31">
        <f>'M1 - Sparkling Electrolyte'!K31</f>
        <v/>
      </c>
      <c r="G1742" s="30">
        <f>'M1 - Sparkling Electrolyte'!F31</f>
        <v/>
      </c>
      <c r="H1742" s="31">
        <f>IF(AND(ISNUMBER('M1 - Sparkling Electrolyte'!F31),ISNUMBER('M1 - Sparkling Electrolyte'!K31)),'M1 - Sparkling Electrolyte'!F31-'M1 - Sparkling Electrolyte'!K31,"")</f>
        <v/>
      </c>
      <c r="I1742" s="15" t="inlineStr">
        <is>
          <t>S&amp;S availability/depth vary by listing and time - confirm live.</t>
        </is>
      </c>
    </row>
    <row r="1743" ht="26" customHeight="1">
      <c r="A1743" s="15" t="inlineStr">
        <is>
          <t>BUBBL'R</t>
        </is>
      </c>
      <c r="B1743" s="15" t="inlineStr">
        <is>
          <t>BUBBL'R Antioxidant Sparkling Water | Blackberribrilliance | single 473mL</t>
        </is>
      </c>
      <c r="C1743" s="15" t="inlineStr">
        <is>
          <t>1) Sparkling electrolyte / functional sparkling</t>
        </is>
      </c>
      <c r="D1743" s="32">
        <f>'M1 - Sparkling Electrolyte'!I32</f>
        <v/>
      </c>
      <c r="E1743" s="33">
        <f>'M1 - Sparkling Electrolyte'!J32</f>
        <v/>
      </c>
      <c r="F1743" s="31">
        <f>'M1 - Sparkling Electrolyte'!K32</f>
        <v/>
      </c>
      <c r="G1743" s="30">
        <f>'M1 - Sparkling Electrolyte'!F32</f>
        <v/>
      </c>
      <c r="H1743" s="31">
        <f>IF(AND(ISNUMBER('M1 - Sparkling Electrolyte'!F32),ISNUMBER('M1 - Sparkling Electrolyte'!K32)),'M1 - Sparkling Electrolyte'!F32-'M1 - Sparkling Electrolyte'!K32,"")</f>
        <v/>
      </c>
      <c r="I1743" s="15" t="inlineStr">
        <is>
          <t>S&amp;S availability/depth vary by listing and time - confirm live.</t>
        </is>
      </c>
    </row>
    <row r="1744" ht="26" customHeight="1">
      <c r="A1744" s="15" t="inlineStr">
        <is>
          <t>BUBBL'R</t>
        </is>
      </c>
      <c r="B1744" s="15" t="inlineStr">
        <is>
          <t>BUBBL'R Antioxidant Sparkling Water | Blackberribrilliance | 8-pack 473mL</t>
        </is>
      </c>
      <c r="C1744" s="15" t="inlineStr">
        <is>
          <t>1) Sparkling electrolyte / functional sparkling</t>
        </is>
      </c>
      <c r="D1744" s="32">
        <f>'M1 - Sparkling Electrolyte'!I33</f>
        <v/>
      </c>
      <c r="E1744" s="33">
        <f>'M1 - Sparkling Electrolyte'!J33</f>
        <v/>
      </c>
      <c r="F1744" s="31">
        <f>'M1 - Sparkling Electrolyte'!K33</f>
        <v/>
      </c>
      <c r="G1744" s="30">
        <f>'M1 - Sparkling Electrolyte'!F33</f>
        <v/>
      </c>
      <c r="H1744" s="31">
        <f>IF(AND(ISNUMBER('M1 - Sparkling Electrolyte'!F33),ISNUMBER('M1 - Sparkling Electrolyte'!K33)),'M1 - Sparkling Electrolyte'!F33-'M1 - Sparkling Electrolyte'!K33,"")</f>
        <v/>
      </c>
      <c r="I1744" s="15" t="inlineStr">
        <is>
          <t>S&amp;S availability/depth vary by listing and time - confirm live.</t>
        </is>
      </c>
    </row>
    <row r="1745" ht="26" customHeight="1">
      <c r="A1745" s="15" t="inlineStr">
        <is>
          <t>BUBBL'R</t>
        </is>
      </c>
      <c r="B1745" s="15" t="inlineStr">
        <is>
          <t>BUBBL'R Antioxidant Sparkling Water | Blackberribrilliance | 12-pack 473mL</t>
        </is>
      </c>
      <c r="C1745" s="15" t="inlineStr">
        <is>
          <t>1) Sparkling electrolyte / functional sparkling</t>
        </is>
      </c>
      <c r="D1745" s="32">
        <f>'M1 - Sparkling Electrolyte'!I34</f>
        <v/>
      </c>
      <c r="E1745" s="33">
        <f>'M1 - Sparkling Electrolyte'!J34</f>
        <v/>
      </c>
      <c r="F1745" s="31">
        <f>'M1 - Sparkling Electrolyte'!K34</f>
        <v/>
      </c>
      <c r="G1745" s="30">
        <f>'M1 - Sparkling Electrolyte'!F34</f>
        <v/>
      </c>
      <c r="H1745" s="31">
        <f>IF(AND(ISNUMBER('M1 - Sparkling Electrolyte'!F34),ISNUMBER('M1 - Sparkling Electrolyte'!K34)),'M1 - Sparkling Electrolyte'!F34-'M1 - Sparkling Electrolyte'!K34,"")</f>
        <v/>
      </c>
      <c r="I1745" s="15" t="inlineStr">
        <is>
          <t>S&amp;S availability/depth vary by listing and time - confirm live.</t>
        </is>
      </c>
    </row>
    <row r="1746" ht="26" customHeight="1">
      <c r="A1746" s="15" t="inlineStr">
        <is>
          <t>BUBBL'R</t>
        </is>
      </c>
      <c r="B1746" s="15" t="inlineStr">
        <is>
          <t>BUBBL'R Antioxidant Sparkling Water | Blackberribrilliance | 18-pack 473mL</t>
        </is>
      </c>
      <c r="C1746" s="15" t="inlineStr">
        <is>
          <t>1) Sparkling electrolyte / functional sparkling</t>
        </is>
      </c>
      <c r="D1746" s="32">
        <f>'M1 - Sparkling Electrolyte'!I35</f>
        <v/>
      </c>
      <c r="E1746" s="33">
        <f>'M1 - Sparkling Electrolyte'!J35</f>
        <v/>
      </c>
      <c r="F1746" s="31">
        <f>'M1 - Sparkling Electrolyte'!K35</f>
        <v/>
      </c>
      <c r="G1746" s="30">
        <f>'M1 - Sparkling Electrolyte'!F35</f>
        <v/>
      </c>
      <c r="H1746" s="31">
        <f>IF(AND(ISNUMBER('M1 - Sparkling Electrolyte'!F35),ISNUMBER('M1 - Sparkling Electrolyte'!K35)),'M1 - Sparkling Electrolyte'!F35-'M1 - Sparkling Electrolyte'!K35,"")</f>
        <v/>
      </c>
      <c r="I1746" s="15" t="inlineStr">
        <is>
          <t>S&amp;S availability/depth vary by listing and time - confirm live.</t>
        </is>
      </c>
    </row>
    <row r="1747" ht="26" customHeight="1">
      <c r="A1747" s="15" t="inlineStr">
        <is>
          <t>BUBBL'R</t>
        </is>
      </c>
      <c r="B1747" s="15" t="inlineStr">
        <is>
          <t>BUBBL'R Antioxidant Sparkling Water | Blackberribrilliance | 24-pack 473mL</t>
        </is>
      </c>
      <c r="C1747" s="15" t="inlineStr">
        <is>
          <t>1) Sparkling electrolyte / functional sparkling</t>
        </is>
      </c>
      <c r="D1747" s="32">
        <f>'M1 - Sparkling Electrolyte'!I36</f>
        <v/>
      </c>
      <c r="E1747" s="33">
        <f>'M1 - Sparkling Electrolyte'!J36</f>
        <v/>
      </c>
      <c r="F1747" s="31">
        <f>'M1 - Sparkling Electrolyte'!K36</f>
        <v/>
      </c>
      <c r="G1747" s="30">
        <f>'M1 - Sparkling Electrolyte'!F36</f>
        <v/>
      </c>
      <c r="H1747" s="31">
        <f>IF(AND(ISNUMBER('M1 - Sparkling Electrolyte'!F36),ISNUMBER('M1 - Sparkling Electrolyte'!K36)),'M1 - Sparkling Electrolyte'!F36-'M1 - Sparkling Electrolyte'!K36,"")</f>
        <v/>
      </c>
      <c r="I1747" s="15" t="inlineStr">
        <is>
          <t>S&amp;S availability/depth vary by listing and time - confirm live.</t>
        </is>
      </c>
    </row>
    <row r="1748" ht="26" customHeight="1">
      <c r="A1748" s="15" t="inlineStr">
        <is>
          <t>BUBBL'R</t>
        </is>
      </c>
      <c r="B1748" s="15" t="inlineStr">
        <is>
          <t>BUBBL'R Antioxidant Sparkling Water | Strawbeary Lemonade | single 473mL</t>
        </is>
      </c>
      <c r="C1748" s="15" t="inlineStr">
        <is>
          <t>1) Sparkling electrolyte / functional sparkling</t>
        </is>
      </c>
      <c r="D1748" s="32">
        <f>'M1 - Sparkling Electrolyte'!I37</f>
        <v/>
      </c>
      <c r="E1748" s="33">
        <f>'M1 - Sparkling Electrolyte'!J37</f>
        <v/>
      </c>
      <c r="F1748" s="31">
        <f>'M1 - Sparkling Electrolyte'!K37</f>
        <v/>
      </c>
      <c r="G1748" s="30">
        <f>'M1 - Sparkling Electrolyte'!F37</f>
        <v/>
      </c>
      <c r="H1748" s="31">
        <f>IF(AND(ISNUMBER('M1 - Sparkling Electrolyte'!F37),ISNUMBER('M1 - Sparkling Electrolyte'!K37)),'M1 - Sparkling Electrolyte'!F37-'M1 - Sparkling Electrolyte'!K37,"")</f>
        <v/>
      </c>
      <c r="I1748" s="15" t="inlineStr">
        <is>
          <t>S&amp;S availability/depth vary by listing and time - confirm live.</t>
        </is>
      </c>
    </row>
    <row r="1749" ht="26" customHeight="1">
      <c r="A1749" s="15" t="inlineStr">
        <is>
          <t>BUBBL'R</t>
        </is>
      </c>
      <c r="B1749" s="15" t="inlineStr">
        <is>
          <t>BUBBL'R Antioxidant Sparkling Water | Strawbeary Lemonade | 8-pack 473mL</t>
        </is>
      </c>
      <c r="C1749" s="15" t="inlineStr">
        <is>
          <t>1) Sparkling electrolyte / functional sparkling</t>
        </is>
      </c>
      <c r="D1749" s="32">
        <f>'M1 - Sparkling Electrolyte'!I38</f>
        <v/>
      </c>
      <c r="E1749" s="33">
        <f>'M1 - Sparkling Electrolyte'!J38</f>
        <v/>
      </c>
      <c r="F1749" s="31">
        <f>'M1 - Sparkling Electrolyte'!K38</f>
        <v/>
      </c>
      <c r="G1749" s="30">
        <f>'M1 - Sparkling Electrolyte'!F38</f>
        <v/>
      </c>
      <c r="H1749" s="31">
        <f>IF(AND(ISNUMBER('M1 - Sparkling Electrolyte'!F38),ISNUMBER('M1 - Sparkling Electrolyte'!K38)),'M1 - Sparkling Electrolyte'!F38-'M1 - Sparkling Electrolyte'!K38,"")</f>
        <v/>
      </c>
      <c r="I1749" s="15" t="inlineStr">
        <is>
          <t>S&amp;S availability/depth vary by listing and time - confirm live.</t>
        </is>
      </c>
    </row>
    <row r="1750" ht="26" customHeight="1">
      <c r="A1750" s="15" t="inlineStr">
        <is>
          <t>BUBBL'R</t>
        </is>
      </c>
      <c r="B1750" s="15" t="inlineStr">
        <is>
          <t>BUBBL'R Antioxidant Sparkling Water | Strawbeary Lemonade | 12-pack 473mL</t>
        </is>
      </c>
      <c r="C1750" s="15" t="inlineStr">
        <is>
          <t>1) Sparkling electrolyte / functional sparkling</t>
        </is>
      </c>
      <c r="D1750" s="32">
        <f>'M1 - Sparkling Electrolyte'!I39</f>
        <v/>
      </c>
      <c r="E1750" s="33">
        <f>'M1 - Sparkling Electrolyte'!J39</f>
        <v/>
      </c>
      <c r="F1750" s="31">
        <f>'M1 - Sparkling Electrolyte'!K39</f>
        <v/>
      </c>
      <c r="G1750" s="30">
        <f>'M1 - Sparkling Electrolyte'!F39</f>
        <v/>
      </c>
      <c r="H1750" s="31">
        <f>IF(AND(ISNUMBER('M1 - Sparkling Electrolyte'!F39),ISNUMBER('M1 - Sparkling Electrolyte'!K39)),'M1 - Sparkling Electrolyte'!F39-'M1 - Sparkling Electrolyte'!K39,"")</f>
        <v/>
      </c>
      <c r="I1750" s="15" t="inlineStr">
        <is>
          <t>S&amp;S availability/depth vary by listing and time - confirm live.</t>
        </is>
      </c>
    </row>
    <row r="1751" ht="26" customHeight="1">
      <c r="A1751" s="15" t="inlineStr">
        <is>
          <t>BUBBL'R</t>
        </is>
      </c>
      <c r="B1751" s="15" t="inlineStr">
        <is>
          <t>BUBBL'R Antioxidant Sparkling Water | Strawbeary Lemonade | 18-pack 473mL</t>
        </is>
      </c>
      <c r="C1751" s="15" t="inlineStr">
        <is>
          <t>1) Sparkling electrolyte / functional sparkling</t>
        </is>
      </c>
      <c r="D1751" s="32">
        <f>'M1 - Sparkling Electrolyte'!I40</f>
        <v/>
      </c>
      <c r="E1751" s="33">
        <f>'M1 - Sparkling Electrolyte'!J40</f>
        <v/>
      </c>
      <c r="F1751" s="31">
        <f>'M1 - Sparkling Electrolyte'!K40</f>
        <v/>
      </c>
      <c r="G1751" s="30">
        <f>'M1 - Sparkling Electrolyte'!F40</f>
        <v/>
      </c>
      <c r="H1751" s="31">
        <f>IF(AND(ISNUMBER('M1 - Sparkling Electrolyte'!F40),ISNUMBER('M1 - Sparkling Electrolyte'!K40)),'M1 - Sparkling Electrolyte'!F40-'M1 - Sparkling Electrolyte'!K40,"")</f>
        <v/>
      </c>
      <c r="I1751" s="15" t="inlineStr">
        <is>
          <t>S&amp;S availability/depth vary by listing and time - confirm live.</t>
        </is>
      </c>
    </row>
    <row r="1752" ht="26" customHeight="1">
      <c r="A1752" s="15" t="inlineStr">
        <is>
          <t>BUBBL'R</t>
        </is>
      </c>
      <c r="B1752" s="15" t="inlineStr">
        <is>
          <t>BUBBL'R Antioxidant Sparkling Water | Strawbeary Lemonade | 24-pack 473mL</t>
        </is>
      </c>
      <c r="C1752" s="15" t="inlineStr">
        <is>
          <t>1) Sparkling electrolyte / functional sparkling</t>
        </is>
      </c>
      <c r="D1752" s="32">
        <f>'M1 - Sparkling Electrolyte'!I41</f>
        <v/>
      </c>
      <c r="E1752" s="33">
        <f>'M1 - Sparkling Electrolyte'!J41</f>
        <v/>
      </c>
      <c r="F1752" s="31">
        <f>'M1 - Sparkling Electrolyte'!K41</f>
        <v/>
      </c>
      <c r="G1752" s="30">
        <f>'M1 - Sparkling Electrolyte'!F41</f>
        <v/>
      </c>
      <c r="H1752" s="31">
        <f>IF(AND(ISNUMBER('M1 - Sparkling Electrolyte'!F41),ISNUMBER('M1 - Sparkling Electrolyte'!K41)),'M1 - Sparkling Electrolyte'!F41-'M1 - Sparkling Electrolyte'!K41,"")</f>
        <v/>
      </c>
      <c r="I1752" s="15" t="inlineStr">
        <is>
          <t>S&amp;S availability/depth vary by listing and time - confirm live.</t>
        </is>
      </c>
    </row>
    <row r="1753" ht="26" customHeight="1">
      <c r="A1753" s="15" t="inlineStr">
        <is>
          <t>BUBBL'R</t>
        </is>
      </c>
      <c r="B1753" s="15" t="inlineStr">
        <is>
          <t>BUBBL'R Antioxidant Sparkling Water | Tropic'b'r | single 473mL</t>
        </is>
      </c>
      <c r="C1753" s="15" t="inlineStr">
        <is>
          <t>1) Sparkling electrolyte / functional sparkling</t>
        </is>
      </c>
      <c r="D1753" s="32">
        <f>'M1 - Sparkling Electrolyte'!I42</f>
        <v/>
      </c>
      <c r="E1753" s="33">
        <f>'M1 - Sparkling Electrolyte'!J42</f>
        <v/>
      </c>
      <c r="F1753" s="31">
        <f>'M1 - Sparkling Electrolyte'!K42</f>
        <v/>
      </c>
      <c r="G1753" s="30">
        <f>'M1 - Sparkling Electrolyte'!F42</f>
        <v/>
      </c>
      <c r="H1753" s="31">
        <f>IF(AND(ISNUMBER('M1 - Sparkling Electrolyte'!F42),ISNUMBER('M1 - Sparkling Electrolyte'!K42)),'M1 - Sparkling Electrolyte'!F42-'M1 - Sparkling Electrolyte'!K42,"")</f>
        <v/>
      </c>
      <c r="I1753" s="15" t="inlineStr">
        <is>
          <t>S&amp;S availability/depth vary by listing and time - confirm live.</t>
        </is>
      </c>
    </row>
    <row r="1754" ht="26" customHeight="1">
      <c r="A1754" s="15" t="inlineStr">
        <is>
          <t>BUBBL'R</t>
        </is>
      </c>
      <c r="B1754" s="15" t="inlineStr">
        <is>
          <t>BUBBL'R Antioxidant Sparkling Water | Tropic'b'r | 8-pack 473mL</t>
        </is>
      </c>
      <c r="C1754" s="15" t="inlineStr">
        <is>
          <t>1) Sparkling electrolyte / functional sparkling</t>
        </is>
      </c>
      <c r="D1754" s="32">
        <f>'M1 - Sparkling Electrolyte'!I43</f>
        <v/>
      </c>
      <c r="E1754" s="33">
        <f>'M1 - Sparkling Electrolyte'!J43</f>
        <v/>
      </c>
      <c r="F1754" s="31">
        <f>'M1 - Sparkling Electrolyte'!K43</f>
        <v/>
      </c>
      <c r="G1754" s="30">
        <f>'M1 - Sparkling Electrolyte'!F43</f>
        <v/>
      </c>
      <c r="H1754" s="31">
        <f>IF(AND(ISNUMBER('M1 - Sparkling Electrolyte'!F43),ISNUMBER('M1 - Sparkling Electrolyte'!K43)),'M1 - Sparkling Electrolyte'!F43-'M1 - Sparkling Electrolyte'!K43,"")</f>
        <v/>
      </c>
      <c r="I1754" s="15" t="inlineStr">
        <is>
          <t>S&amp;S availability/depth vary by listing and time - confirm live.</t>
        </is>
      </c>
    </row>
    <row r="1755" ht="26" customHeight="1">
      <c r="A1755" s="15" t="inlineStr">
        <is>
          <t>BUBBL'R</t>
        </is>
      </c>
      <c r="B1755" s="15" t="inlineStr">
        <is>
          <t>BUBBL'R Antioxidant Sparkling Water | Tropic'b'r | 12-pack 473mL</t>
        </is>
      </c>
      <c r="C1755" s="15" t="inlineStr">
        <is>
          <t>1) Sparkling electrolyte / functional sparkling</t>
        </is>
      </c>
      <c r="D1755" s="32">
        <f>'M1 - Sparkling Electrolyte'!I44</f>
        <v/>
      </c>
      <c r="E1755" s="33">
        <f>'M1 - Sparkling Electrolyte'!J44</f>
        <v/>
      </c>
      <c r="F1755" s="31">
        <f>'M1 - Sparkling Electrolyte'!K44</f>
        <v/>
      </c>
      <c r="G1755" s="30">
        <f>'M1 - Sparkling Electrolyte'!F44</f>
        <v/>
      </c>
      <c r="H1755" s="31">
        <f>IF(AND(ISNUMBER('M1 - Sparkling Electrolyte'!F44),ISNUMBER('M1 - Sparkling Electrolyte'!K44)),'M1 - Sparkling Electrolyte'!F44-'M1 - Sparkling Electrolyte'!K44,"")</f>
        <v/>
      </c>
      <c r="I1755" s="15" t="inlineStr">
        <is>
          <t>S&amp;S availability/depth vary by listing and time - confirm live.</t>
        </is>
      </c>
    </row>
    <row r="1756" ht="26" customHeight="1">
      <c r="A1756" s="15" t="inlineStr">
        <is>
          <t>BUBBL'R</t>
        </is>
      </c>
      <c r="B1756" s="15" t="inlineStr">
        <is>
          <t>BUBBL'R Antioxidant Sparkling Water | Tropic'b'r | 18-pack 473mL</t>
        </is>
      </c>
      <c r="C1756" s="15" t="inlineStr">
        <is>
          <t>1) Sparkling electrolyte / functional sparkling</t>
        </is>
      </c>
      <c r="D1756" s="32">
        <f>'M1 - Sparkling Electrolyte'!I45</f>
        <v/>
      </c>
      <c r="E1756" s="33">
        <f>'M1 - Sparkling Electrolyte'!J45</f>
        <v/>
      </c>
      <c r="F1756" s="31">
        <f>'M1 - Sparkling Electrolyte'!K45</f>
        <v/>
      </c>
      <c r="G1756" s="30">
        <f>'M1 - Sparkling Electrolyte'!F45</f>
        <v/>
      </c>
      <c r="H1756" s="31">
        <f>IF(AND(ISNUMBER('M1 - Sparkling Electrolyte'!F45),ISNUMBER('M1 - Sparkling Electrolyte'!K45)),'M1 - Sparkling Electrolyte'!F45-'M1 - Sparkling Electrolyte'!K45,"")</f>
        <v/>
      </c>
      <c r="I1756" s="15" t="inlineStr">
        <is>
          <t>S&amp;S availability/depth vary by listing and time - confirm live.</t>
        </is>
      </c>
    </row>
    <row r="1757" ht="26" customHeight="1">
      <c r="A1757" s="15" t="inlineStr">
        <is>
          <t>BUBBL'R</t>
        </is>
      </c>
      <c r="B1757" s="15" t="inlineStr">
        <is>
          <t>BUBBL'R Antioxidant Sparkling Water | Tropic'b'r | 24-pack 473mL</t>
        </is>
      </c>
      <c r="C1757" s="15" t="inlineStr">
        <is>
          <t>1) Sparkling electrolyte / functional sparkling</t>
        </is>
      </c>
      <c r="D1757" s="32">
        <f>'M1 - Sparkling Electrolyte'!I46</f>
        <v/>
      </c>
      <c r="E1757" s="33">
        <f>'M1 - Sparkling Electrolyte'!J46</f>
        <v/>
      </c>
      <c r="F1757" s="31">
        <f>'M1 - Sparkling Electrolyte'!K46</f>
        <v/>
      </c>
      <c r="G1757" s="30">
        <f>'M1 - Sparkling Electrolyte'!F46</f>
        <v/>
      </c>
      <c r="H1757" s="31">
        <f>IF(AND(ISNUMBER('M1 - Sparkling Electrolyte'!F46),ISNUMBER('M1 - Sparkling Electrolyte'!K46)),'M1 - Sparkling Electrolyte'!F46-'M1 - Sparkling Electrolyte'!K46,"")</f>
        <v/>
      </c>
      <c r="I1757" s="15" t="inlineStr">
        <is>
          <t>S&amp;S availability/depth vary by listing and time - confirm live.</t>
        </is>
      </c>
    </row>
    <row r="1758" ht="26" customHeight="1">
      <c r="A1758" s="15" t="inlineStr">
        <is>
          <t>BUBBL'R</t>
        </is>
      </c>
      <c r="B1758" s="15" t="inlineStr">
        <is>
          <t>BUBBL'R Antioxidant Sparkling Water | Raspberry Lemonade | single 473mL</t>
        </is>
      </c>
      <c r="C1758" s="15" t="inlineStr">
        <is>
          <t>1) Sparkling electrolyte / functional sparkling</t>
        </is>
      </c>
      <c r="D1758" s="32">
        <f>'M1 - Sparkling Electrolyte'!I47</f>
        <v/>
      </c>
      <c r="E1758" s="33">
        <f>'M1 - Sparkling Electrolyte'!J47</f>
        <v/>
      </c>
      <c r="F1758" s="31">
        <f>'M1 - Sparkling Electrolyte'!K47</f>
        <v/>
      </c>
      <c r="G1758" s="30">
        <f>'M1 - Sparkling Electrolyte'!F47</f>
        <v/>
      </c>
      <c r="H1758" s="31">
        <f>IF(AND(ISNUMBER('M1 - Sparkling Electrolyte'!F47),ISNUMBER('M1 - Sparkling Electrolyte'!K47)),'M1 - Sparkling Electrolyte'!F47-'M1 - Sparkling Electrolyte'!K47,"")</f>
        <v/>
      </c>
      <c r="I1758" s="15" t="inlineStr">
        <is>
          <t>S&amp;S availability/depth vary by listing and time - confirm live.</t>
        </is>
      </c>
    </row>
    <row r="1759" ht="26" customHeight="1">
      <c r="A1759" s="15" t="inlineStr">
        <is>
          <t>BUBBL'R</t>
        </is>
      </c>
      <c r="B1759" s="15" t="inlineStr">
        <is>
          <t>BUBBL'R Antioxidant Sparkling Water | Raspberry Lemonade | 8-pack 473mL</t>
        </is>
      </c>
      <c r="C1759" s="15" t="inlineStr">
        <is>
          <t>1) Sparkling electrolyte / functional sparkling</t>
        </is>
      </c>
      <c r="D1759" s="32">
        <f>'M1 - Sparkling Electrolyte'!I48</f>
        <v/>
      </c>
      <c r="E1759" s="33">
        <f>'M1 - Sparkling Electrolyte'!J48</f>
        <v/>
      </c>
      <c r="F1759" s="31">
        <f>'M1 - Sparkling Electrolyte'!K48</f>
        <v/>
      </c>
      <c r="G1759" s="30">
        <f>'M1 - Sparkling Electrolyte'!F48</f>
        <v/>
      </c>
      <c r="H1759" s="31">
        <f>IF(AND(ISNUMBER('M1 - Sparkling Electrolyte'!F48),ISNUMBER('M1 - Sparkling Electrolyte'!K48)),'M1 - Sparkling Electrolyte'!F48-'M1 - Sparkling Electrolyte'!K48,"")</f>
        <v/>
      </c>
      <c r="I1759" s="15" t="inlineStr">
        <is>
          <t>S&amp;S availability/depth vary by listing and time - confirm live.</t>
        </is>
      </c>
    </row>
    <row r="1760" ht="26" customHeight="1">
      <c r="A1760" s="15" t="inlineStr">
        <is>
          <t>BUBBL'R</t>
        </is>
      </c>
      <c r="B1760" s="15" t="inlineStr">
        <is>
          <t>BUBBL'R Antioxidant Sparkling Water | Raspberry Lemonade | 12-pack 473mL</t>
        </is>
      </c>
      <c r="C1760" s="15" t="inlineStr">
        <is>
          <t>1) Sparkling electrolyte / functional sparkling</t>
        </is>
      </c>
      <c r="D1760" s="32">
        <f>'M1 - Sparkling Electrolyte'!I49</f>
        <v/>
      </c>
      <c r="E1760" s="33">
        <f>'M1 - Sparkling Electrolyte'!J49</f>
        <v/>
      </c>
      <c r="F1760" s="31">
        <f>'M1 - Sparkling Electrolyte'!K49</f>
        <v/>
      </c>
      <c r="G1760" s="30">
        <f>'M1 - Sparkling Electrolyte'!F49</f>
        <v/>
      </c>
      <c r="H1760" s="31">
        <f>IF(AND(ISNUMBER('M1 - Sparkling Electrolyte'!F49),ISNUMBER('M1 - Sparkling Electrolyte'!K49)),'M1 - Sparkling Electrolyte'!F49-'M1 - Sparkling Electrolyte'!K49,"")</f>
        <v/>
      </c>
      <c r="I1760" s="15" t="inlineStr">
        <is>
          <t>S&amp;S availability/depth vary by listing and time - confirm live.</t>
        </is>
      </c>
    </row>
    <row r="1761" ht="26" customHeight="1">
      <c r="A1761" s="15" t="inlineStr">
        <is>
          <t>BUBBL'R</t>
        </is>
      </c>
      <c r="B1761" s="15" t="inlineStr">
        <is>
          <t>BUBBL'R Antioxidant Sparkling Water | Raspberry Lemonade | 18-pack 473mL</t>
        </is>
      </c>
      <c r="C1761" s="15" t="inlineStr">
        <is>
          <t>1) Sparkling electrolyte / functional sparkling</t>
        </is>
      </c>
      <c r="D1761" s="32">
        <f>'M1 - Sparkling Electrolyte'!I50</f>
        <v/>
      </c>
      <c r="E1761" s="33">
        <f>'M1 - Sparkling Electrolyte'!J50</f>
        <v/>
      </c>
      <c r="F1761" s="31">
        <f>'M1 - Sparkling Electrolyte'!K50</f>
        <v/>
      </c>
      <c r="G1761" s="30">
        <f>'M1 - Sparkling Electrolyte'!F50</f>
        <v/>
      </c>
      <c r="H1761" s="31">
        <f>IF(AND(ISNUMBER('M1 - Sparkling Electrolyte'!F50),ISNUMBER('M1 - Sparkling Electrolyte'!K50)),'M1 - Sparkling Electrolyte'!F50-'M1 - Sparkling Electrolyte'!K50,"")</f>
        <v/>
      </c>
      <c r="I1761" s="15" t="inlineStr">
        <is>
          <t>S&amp;S availability/depth vary by listing and time - confirm live.</t>
        </is>
      </c>
    </row>
    <row r="1762" ht="26" customHeight="1">
      <c r="A1762" s="15" t="inlineStr">
        <is>
          <t>BUBBL'R</t>
        </is>
      </c>
      <c r="B1762" s="15" t="inlineStr">
        <is>
          <t>BUBBL'R Antioxidant Sparkling Water | Raspberry Lemonade | 24-pack 473mL</t>
        </is>
      </c>
      <c r="C1762" s="15" t="inlineStr">
        <is>
          <t>1) Sparkling electrolyte / functional sparkling</t>
        </is>
      </c>
      <c r="D1762" s="32">
        <f>'M1 - Sparkling Electrolyte'!I51</f>
        <v/>
      </c>
      <c r="E1762" s="33">
        <f>'M1 - Sparkling Electrolyte'!J51</f>
        <v/>
      </c>
      <c r="F1762" s="31">
        <f>'M1 - Sparkling Electrolyte'!K51</f>
        <v/>
      </c>
      <c r="G1762" s="30">
        <f>'M1 - Sparkling Electrolyte'!F51</f>
        <v/>
      </c>
      <c r="H1762" s="31">
        <f>IF(AND(ISNUMBER('M1 - Sparkling Electrolyte'!F51),ISNUMBER('M1 - Sparkling Electrolyte'!K51)),'M1 - Sparkling Electrolyte'!F51-'M1 - Sparkling Electrolyte'!K51,"")</f>
        <v/>
      </c>
      <c r="I1762" s="15" t="inlineStr">
        <is>
          <t>S&amp;S availability/depth vary by listing and time - confirm live.</t>
        </is>
      </c>
    </row>
    <row r="1763" ht="26" customHeight="1">
      <c r="A1763" s="15" t="inlineStr">
        <is>
          <t>BUBBL'R</t>
        </is>
      </c>
      <c r="B1763" s="15" t="inlineStr">
        <is>
          <t>BUBBL'R Antioxidant Sparkling Water | Blue Crush'r | single 473mL</t>
        </is>
      </c>
      <c r="C1763" s="15" t="inlineStr">
        <is>
          <t>1) Sparkling electrolyte / functional sparkling</t>
        </is>
      </c>
      <c r="D1763" s="32">
        <f>'M1 - Sparkling Electrolyte'!I52</f>
        <v/>
      </c>
      <c r="E1763" s="33">
        <f>'M1 - Sparkling Electrolyte'!J52</f>
        <v/>
      </c>
      <c r="F1763" s="31">
        <f>'M1 - Sparkling Electrolyte'!K52</f>
        <v/>
      </c>
      <c r="G1763" s="30">
        <f>'M1 - Sparkling Electrolyte'!F52</f>
        <v/>
      </c>
      <c r="H1763" s="31">
        <f>IF(AND(ISNUMBER('M1 - Sparkling Electrolyte'!F52),ISNUMBER('M1 - Sparkling Electrolyte'!K52)),'M1 - Sparkling Electrolyte'!F52-'M1 - Sparkling Electrolyte'!K52,"")</f>
        <v/>
      </c>
      <c r="I1763" s="15" t="inlineStr">
        <is>
          <t>S&amp;S availability/depth vary by listing and time - confirm live.</t>
        </is>
      </c>
    </row>
    <row r="1764" ht="26" customHeight="1">
      <c r="A1764" s="15" t="inlineStr">
        <is>
          <t>BUBBL'R</t>
        </is>
      </c>
      <c r="B1764" s="15" t="inlineStr">
        <is>
          <t>BUBBL'R Antioxidant Sparkling Water | Blue Crush'r | 8-pack 473mL</t>
        </is>
      </c>
      <c r="C1764" s="15" t="inlineStr">
        <is>
          <t>1) Sparkling electrolyte / functional sparkling</t>
        </is>
      </c>
      <c r="D1764" s="32">
        <f>'M1 - Sparkling Electrolyte'!I53</f>
        <v/>
      </c>
      <c r="E1764" s="33">
        <f>'M1 - Sparkling Electrolyte'!J53</f>
        <v/>
      </c>
      <c r="F1764" s="31">
        <f>'M1 - Sparkling Electrolyte'!K53</f>
        <v/>
      </c>
      <c r="G1764" s="30">
        <f>'M1 - Sparkling Electrolyte'!F53</f>
        <v/>
      </c>
      <c r="H1764" s="31">
        <f>IF(AND(ISNUMBER('M1 - Sparkling Electrolyte'!F53),ISNUMBER('M1 - Sparkling Electrolyte'!K53)),'M1 - Sparkling Electrolyte'!F53-'M1 - Sparkling Electrolyte'!K53,"")</f>
        <v/>
      </c>
      <c r="I1764" s="15" t="inlineStr">
        <is>
          <t>S&amp;S availability/depth vary by listing and time - confirm live.</t>
        </is>
      </c>
    </row>
    <row r="1765" ht="26" customHeight="1">
      <c r="A1765" s="15" t="inlineStr">
        <is>
          <t>BUBBL'R</t>
        </is>
      </c>
      <c r="B1765" s="15" t="inlineStr">
        <is>
          <t>BUBBL'R Antioxidant Sparkling Water | Blue Crush'r | 12-pack 473mL</t>
        </is>
      </c>
      <c r="C1765" s="15" t="inlineStr">
        <is>
          <t>1) Sparkling electrolyte / functional sparkling</t>
        </is>
      </c>
      <c r="D1765" s="32">
        <f>'M1 - Sparkling Electrolyte'!I54</f>
        <v/>
      </c>
      <c r="E1765" s="33">
        <f>'M1 - Sparkling Electrolyte'!J54</f>
        <v/>
      </c>
      <c r="F1765" s="31">
        <f>'M1 - Sparkling Electrolyte'!K54</f>
        <v/>
      </c>
      <c r="G1765" s="30">
        <f>'M1 - Sparkling Electrolyte'!F54</f>
        <v/>
      </c>
      <c r="H1765" s="31">
        <f>IF(AND(ISNUMBER('M1 - Sparkling Electrolyte'!F54),ISNUMBER('M1 - Sparkling Electrolyte'!K54)),'M1 - Sparkling Electrolyte'!F54-'M1 - Sparkling Electrolyte'!K54,"")</f>
        <v/>
      </c>
      <c r="I1765" s="15" t="inlineStr">
        <is>
          <t>S&amp;S availability/depth vary by listing and time - confirm live.</t>
        </is>
      </c>
    </row>
    <row r="1766" ht="26" customHeight="1">
      <c r="A1766" s="15" t="inlineStr">
        <is>
          <t>BUBBL'R</t>
        </is>
      </c>
      <c r="B1766" s="15" t="inlineStr">
        <is>
          <t>BUBBL'R Antioxidant Sparkling Water | Blue Crush'r | 18-pack 473mL</t>
        </is>
      </c>
      <c r="C1766" s="15" t="inlineStr">
        <is>
          <t>1) Sparkling electrolyte / functional sparkling</t>
        </is>
      </c>
      <c r="D1766" s="32">
        <f>'M1 - Sparkling Electrolyte'!I55</f>
        <v/>
      </c>
      <c r="E1766" s="33">
        <f>'M1 - Sparkling Electrolyte'!J55</f>
        <v/>
      </c>
      <c r="F1766" s="31">
        <f>'M1 - Sparkling Electrolyte'!K55</f>
        <v/>
      </c>
      <c r="G1766" s="30">
        <f>'M1 - Sparkling Electrolyte'!F55</f>
        <v/>
      </c>
      <c r="H1766" s="31">
        <f>IF(AND(ISNUMBER('M1 - Sparkling Electrolyte'!F55),ISNUMBER('M1 - Sparkling Electrolyte'!K55)),'M1 - Sparkling Electrolyte'!F55-'M1 - Sparkling Electrolyte'!K55,"")</f>
        <v/>
      </c>
      <c r="I1766" s="15" t="inlineStr">
        <is>
          <t>S&amp;S availability/depth vary by listing and time - confirm live.</t>
        </is>
      </c>
    </row>
    <row r="1767" ht="26" customHeight="1">
      <c r="A1767" s="15" t="inlineStr">
        <is>
          <t>BUBBL'R</t>
        </is>
      </c>
      <c r="B1767" s="15" t="inlineStr">
        <is>
          <t>BUBBL'R Antioxidant Sparkling Water | Blue Crush'r | 24-pack 473mL</t>
        </is>
      </c>
      <c r="C1767" s="15" t="inlineStr">
        <is>
          <t>1) Sparkling electrolyte / functional sparkling</t>
        </is>
      </c>
      <c r="D1767" s="32">
        <f>'M1 - Sparkling Electrolyte'!I56</f>
        <v/>
      </c>
      <c r="E1767" s="33">
        <f>'M1 - Sparkling Electrolyte'!J56</f>
        <v/>
      </c>
      <c r="F1767" s="31">
        <f>'M1 - Sparkling Electrolyte'!K56</f>
        <v/>
      </c>
      <c r="G1767" s="30">
        <f>'M1 - Sparkling Electrolyte'!F56</f>
        <v/>
      </c>
      <c r="H1767" s="31">
        <f>IF(AND(ISNUMBER('M1 - Sparkling Electrolyte'!F56),ISNUMBER('M1 - Sparkling Electrolyte'!K56)),'M1 - Sparkling Electrolyte'!F56-'M1 - Sparkling Electrolyte'!K56,"")</f>
        <v/>
      </c>
      <c r="I1767" s="15" t="inlineStr">
        <is>
          <t>S&amp;S availability/depth vary by listing and time - confirm live.</t>
        </is>
      </c>
    </row>
    <row r="1768" ht="26" customHeight="1">
      <c r="A1768" s="15" t="inlineStr">
        <is>
          <t>Phocus</t>
        </is>
      </c>
      <c r="B1768" s="15" t="inlineStr">
        <is>
          <t>Phocus Caffeinated Sparkling Water | Grapefruit | single 350mL</t>
        </is>
      </c>
      <c r="C1768" s="15" t="inlineStr">
        <is>
          <t>1) Sparkling electrolyte / functional sparkling</t>
        </is>
      </c>
      <c r="D1768" s="32">
        <f>'M1 - Sparkling Electrolyte'!I57</f>
        <v/>
      </c>
      <c r="E1768" s="33">
        <f>'M1 - Sparkling Electrolyte'!J57</f>
        <v/>
      </c>
      <c r="F1768" s="31">
        <f>'M1 - Sparkling Electrolyte'!K57</f>
        <v/>
      </c>
      <c r="G1768" s="30">
        <f>'M1 - Sparkling Electrolyte'!F57</f>
        <v/>
      </c>
      <c r="H1768" s="31">
        <f>IF(AND(ISNUMBER('M1 - Sparkling Electrolyte'!F57),ISNUMBER('M1 - Sparkling Electrolyte'!K57)),'M1 - Sparkling Electrolyte'!F57-'M1 - Sparkling Electrolyte'!K57,"")</f>
        <v/>
      </c>
      <c r="I1768" s="15" t="inlineStr">
        <is>
          <t>S&amp;S availability/depth vary by listing and time - confirm live.</t>
        </is>
      </c>
    </row>
    <row r="1769" ht="26" customHeight="1">
      <c r="A1769" s="15" t="inlineStr">
        <is>
          <t>Phocus</t>
        </is>
      </c>
      <c r="B1769" s="15" t="inlineStr">
        <is>
          <t>Phocus Caffeinated Sparkling Water | Grapefruit | 8-pack 350mL</t>
        </is>
      </c>
      <c r="C1769" s="15" t="inlineStr">
        <is>
          <t>1) Sparkling electrolyte / functional sparkling</t>
        </is>
      </c>
      <c r="D1769" s="32">
        <f>'M1 - Sparkling Electrolyte'!I58</f>
        <v/>
      </c>
      <c r="E1769" s="33">
        <f>'M1 - Sparkling Electrolyte'!J58</f>
        <v/>
      </c>
      <c r="F1769" s="31">
        <f>'M1 - Sparkling Electrolyte'!K58</f>
        <v/>
      </c>
      <c r="G1769" s="30">
        <f>'M1 - Sparkling Electrolyte'!F58</f>
        <v/>
      </c>
      <c r="H1769" s="31">
        <f>IF(AND(ISNUMBER('M1 - Sparkling Electrolyte'!F58),ISNUMBER('M1 - Sparkling Electrolyte'!K58)),'M1 - Sparkling Electrolyte'!F58-'M1 - Sparkling Electrolyte'!K58,"")</f>
        <v/>
      </c>
      <c r="I1769" s="15" t="inlineStr">
        <is>
          <t>S&amp;S availability/depth vary by listing and time - confirm live.</t>
        </is>
      </c>
    </row>
    <row r="1770" ht="26" customHeight="1">
      <c r="A1770" s="15" t="inlineStr">
        <is>
          <t>Phocus</t>
        </is>
      </c>
      <c r="B1770" s="15" t="inlineStr">
        <is>
          <t>Phocus Caffeinated Sparkling Water | Grapefruit | 12-pack 350mL</t>
        </is>
      </c>
      <c r="C1770" s="15" t="inlineStr">
        <is>
          <t>1) Sparkling electrolyte / functional sparkling</t>
        </is>
      </c>
      <c r="D1770" s="32">
        <f>'M1 - Sparkling Electrolyte'!I59</f>
        <v/>
      </c>
      <c r="E1770" s="33">
        <f>'M1 - Sparkling Electrolyte'!J59</f>
        <v/>
      </c>
      <c r="F1770" s="31">
        <f>'M1 - Sparkling Electrolyte'!K59</f>
        <v/>
      </c>
      <c r="G1770" s="30">
        <f>'M1 - Sparkling Electrolyte'!F59</f>
        <v/>
      </c>
      <c r="H1770" s="31">
        <f>IF(AND(ISNUMBER('M1 - Sparkling Electrolyte'!F59),ISNUMBER('M1 - Sparkling Electrolyte'!K59)),'M1 - Sparkling Electrolyte'!F59-'M1 - Sparkling Electrolyte'!K59,"")</f>
        <v/>
      </c>
      <c r="I1770" s="15" t="inlineStr">
        <is>
          <t>S&amp;S availability/depth vary by listing and time - confirm live.</t>
        </is>
      </c>
    </row>
    <row r="1771" ht="26" customHeight="1">
      <c r="A1771" s="15" t="inlineStr">
        <is>
          <t>Phocus</t>
        </is>
      </c>
      <c r="B1771" s="15" t="inlineStr">
        <is>
          <t>Phocus Caffeinated Sparkling Water | Grapefruit | 15-pack 350mL</t>
        </is>
      </c>
      <c r="C1771" s="15" t="inlineStr">
        <is>
          <t>1) Sparkling electrolyte / functional sparkling</t>
        </is>
      </c>
      <c r="D1771" s="32">
        <f>'M1 - Sparkling Electrolyte'!I60</f>
        <v/>
      </c>
      <c r="E1771" s="33">
        <f>'M1 - Sparkling Electrolyte'!J60</f>
        <v/>
      </c>
      <c r="F1771" s="31">
        <f>'M1 - Sparkling Electrolyte'!K60</f>
        <v/>
      </c>
      <c r="G1771" s="30">
        <f>'M1 - Sparkling Electrolyte'!F60</f>
        <v/>
      </c>
      <c r="H1771" s="31">
        <f>IF(AND(ISNUMBER('M1 - Sparkling Electrolyte'!F60),ISNUMBER('M1 - Sparkling Electrolyte'!K60)),'M1 - Sparkling Electrolyte'!F60-'M1 - Sparkling Electrolyte'!K60,"")</f>
        <v/>
      </c>
      <c r="I1771" s="15" t="inlineStr">
        <is>
          <t>S&amp;S availability/depth vary by listing and time - confirm live.</t>
        </is>
      </c>
    </row>
    <row r="1772" ht="26" customHeight="1">
      <c r="A1772" s="15" t="inlineStr">
        <is>
          <t>Phocus</t>
        </is>
      </c>
      <c r="B1772" s="15" t="inlineStr">
        <is>
          <t>Phocus Caffeinated Sparkling Water | Grapefruit | 18-pack 350mL</t>
        </is>
      </c>
      <c r="C1772" s="15" t="inlineStr">
        <is>
          <t>1) Sparkling electrolyte / functional sparkling</t>
        </is>
      </c>
      <c r="D1772" s="32">
        <f>'M1 - Sparkling Electrolyte'!I61</f>
        <v/>
      </c>
      <c r="E1772" s="33">
        <f>'M1 - Sparkling Electrolyte'!J61</f>
        <v/>
      </c>
      <c r="F1772" s="31">
        <f>'M1 - Sparkling Electrolyte'!K61</f>
        <v/>
      </c>
      <c r="G1772" s="30">
        <f>'M1 - Sparkling Electrolyte'!F61</f>
        <v/>
      </c>
      <c r="H1772" s="31">
        <f>IF(AND(ISNUMBER('M1 - Sparkling Electrolyte'!F61),ISNUMBER('M1 - Sparkling Electrolyte'!K61)),'M1 - Sparkling Electrolyte'!F61-'M1 - Sparkling Electrolyte'!K61,"")</f>
        <v/>
      </c>
      <c r="I1772" s="15" t="inlineStr">
        <is>
          <t>S&amp;S availability/depth vary by listing and time - confirm live.</t>
        </is>
      </c>
    </row>
    <row r="1773" ht="26" customHeight="1">
      <c r="A1773" s="15" t="inlineStr">
        <is>
          <t>Phocus</t>
        </is>
      </c>
      <c r="B1773" s="15" t="inlineStr">
        <is>
          <t>Phocus Caffeinated Sparkling Water | Grapefruit | 24-pack 350mL</t>
        </is>
      </c>
      <c r="C1773" s="15" t="inlineStr">
        <is>
          <t>1) Sparkling electrolyte / functional sparkling</t>
        </is>
      </c>
      <c r="D1773" s="32">
        <f>'M1 - Sparkling Electrolyte'!I62</f>
        <v/>
      </c>
      <c r="E1773" s="33">
        <f>'M1 - Sparkling Electrolyte'!J62</f>
        <v/>
      </c>
      <c r="F1773" s="31">
        <f>'M1 - Sparkling Electrolyte'!K62</f>
        <v/>
      </c>
      <c r="G1773" s="30">
        <f>'M1 - Sparkling Electrolyte'!F62</f>
        <v/>
      </c>
      <c r="H1773" s="31">
        <f>IF(AND(ISNUMBER('M1 - Sparkling Electrolyte'!F62),ISNUMBER('M1 - Sparkling Electrolyte'!K62)),'M1 - Sparkling Electrolyte'!F62-'M1 - Sparkling Electrolyte'!K62,"")</f>
        <v/>
      </c>
      <c r="I1773" s="15" t="inlineStr">
        <is>
          <t>S&amp;S availability/depth vary by listing and time - confirm live.</t>
        </is>
      </c>
    </row>
    <row r="1774" ht="26" customHeight="1">
      <c r="A1774" s="15" t="inlineStr">
        <is>
          <t>Phocus</t>
        </is>
      </c>
      <c r="B1774" s="15" t="inlineStr">
        <is>
          <t>Phocus Caffeinated Sparkling Water | Yuzu Lime | single 350mL</t>
        </is>
      </c>
      <c r="C1774" s="15" t="inlineStr">
        <is>
          <t>1) Sparkling electrolyte / functional sparkling</t>
        </is>
      </c>
      <c r="D1774" s="32">
        <f>'M1 - Sparkling Electrolyte'!I63</f>
        <v/>
      </c>
      <c r="E1774" s="33">
        <f>'M1 - Sparkling Electrolyte'!J63</f>
        <v/>
      </c>
      <c r="F1774" s="31">
        <f>'M1 - Sparkling Electrolyte'!K63</f>
        <v/>
      </c>
      <c r="G1774" s="30">
        <f>'M1 - Sparkling Electrolyte'!F63</f>
        <v/>
      </c>
      <c r="H1774" s="31">
        <f>IF(AND(ISNUMBER('M1 - Sparkling Electrolyte'!F63),ISNUMBER('M1 - Sparkling Electrolyte'!K63)),'M1 - Sparkling Electrolyte'!F63-'M1 - Sparkling Electrolyte'!K63,"")</f>
        <v/>
      </c>
      <c r="I1774" s="15" t="inlineStr">
        <is>
          <t>S&amp;S availability/depth vary by listing and time - confirm live.</t>
        </is>
      </c>
    </row>
    <row r="1775" ht="26" customHeight="1">
      <c r="A1775" s="15" t="inlineStr">
        <is>
          <t>Phocus</t>
        </is>
      </c>
      <c r="B1775" s="15" t="inlineStr">
        <is>
          <t>Phocus Caffeinated Sparkling Water | Yuzu Lime | 8-pack 350mL</t>
        </is>
      </c>
      <c r="C1775" s="15" t="inlineStr">
        <is>
          <t>1) Sparkling electrolyte / functional sparkling</t>
        </is>
      </c>
      <c r="D1775" s="32">
        <f>'M1 - Sparkling Electrolyte'!I64</f>
        <v/>
      </c>
      <c r="E1775" s="33">
        <f>'M1 - Sparkling Electrolyte'!J64</f>
        <v/>
      </c>
      <c r="F1775" s="31">
        <f>'M1 - Sparkling Electrolyte'!K64</f>
        <v/>
      </c>
      <c r="G1775" s="30">
        <f>'M1 - Sparkling Electrolyte'!F64</f>
        <v/>
      </c>
      <c r="H1775" s="31">
        <f>IF(AND(ISNUMBER('M1 - Sparkling Electrolyte'!F64),ISNUMBER('M1 - Sparkling Electrolyte'!K64)),'M1 - Sparkling Electrolyte'!F64-'M1 - Sparkling Electrolyte'!K64,"")</f>
        <v/>
      </c>
      <c r="I1775" s="15" t="inlineStr">
        <is>
          <t>S&amp;S availability/depth vary by listing and time - confirm live.</t>
        </is>
      </c>
    </row>
    <row r="1776" ht="26" customHeight="1">
      <c r="A1776" s="15" t="inlineStr">
        <is>
          <t>Phocus</t>
        </is>
      </c>
      <c r="B1776" s="15" t="inlineStr">
        <is>
          <t>Phocus Caffeinated Sparkling Water | Yuzu Lime | 12-pack 350mL</t>
        </is>
      </c>
      <c r="C1776" s="15" t="inlineStr">
        <is>
          <t>1) Sparkling electrolyte / functional sparkling</t>
        </is>
      </c>
      <c r="D1776" s="32">
        <f>'M1 - Sparkling Electrolyte'!I65</f>
        <v/>
      </c>
      <c r="E1776" s="33">
        <f>'M1 - Sparkling Electrolyte'!J65</f>
        <v/>
      </c>
      <c r="F1776" s="31">
        <f>'M1 - Sparkling Electrolyte'!K65</f>
        <v/>
      </c>
      <c r="G1776" s="30">
        <f>'M1 - Sparkling Electrolyte'!F65</f>
        <v/>
      </c>
      <c r="H1776" s="31">
        <f>IF(AND(ISNUMBER('M1 - Sparkling Electrolyte'!F65),ISNUMBER('M1 - Sparkling Electrolyte'!K65)),'M1 - Sparkling Electrolyte'!F65-'M1 - Sparkling Electrolyte'!K65,"")</f>
        <v/>
      </c>
      <c r="I1776" s="15" t="inlineStr">
        <is>
          <t>S&amp;S availability/depth vary by listing and time - confirm live.</t>
        </is>
      </c>
    </row>
    <row r="1777" ht="26" customHeight="1">
      <c r="A1777" s="15" t="inlineStr">
        <is>
          <t>Phocus</t>
        </is>
      </c>
      <c r="B1777" s="15" t="inlineStr">
        <is>
          <t>Phocus Caffeinated Sparkling Water | Yuzu Lime | 15-pack 350mL</t>
        </is>
      </c>
      <c r="C1777" s="15" t="inlineStr">
        <is>
          <t>1) Sparkling electrolyte / functional sparkling</t>
        </is>
      </c>
      <c r="D1777" s="32">
        <f>'M1 - Sparkling Electrolyte'!I66</f>
        <v/>
      </c>
      <c r="E1777" s="33">
        <f>'M1 - Sparkling Electrolyte'!J66</f>
        <v/>
      </c>
      <c r="F1777" s="31">
        <f>'M1 - Sparkling Electrolyte'!K66</f>
        <v/>
      </c>
      <c r="G1777" s="30">
        <f>'M1 - Sparkling Electrolyte'!F66</f>
        <v/>
      </c>
      <c r="H1777" s="31">
        <f>IF(AND(ISNUMBER('M1 - Sparkling Electrolyte'!F66),ISNUMBER('M1 - Sparkling Electrolyte'!K66)),'M1 - Sparkling Electrolyte'!F66-'M1 - Sparkling Electrolyte'!K66,"")</f>
        <v/>
      </c>
      <c r="I1777" s="15" t="inlineStr">
        <is>
          <t>S&amp;S availability/depth vary by listing and time - confirm live.</t>
        </is>
      </c>
    </row>
    <row r="1778" ht="26" customHeight="1">
      <c r="A1778" s="15" t="inlineStr">
        <is>
          <t>Phocus</t>
        </is>
      </c>
      <c r="B1778" s="15" t="inlineStr">
        <is>
          <t>Phocus Caffeinated Sparkling Water | Yuzu Lime | 18-pack 350mL</t>
        </is>
      </c>
      <c r="C1778" s="15" t="inlineStr">
        <is>
          <t>1) Sparkling electrolyte / functional sparkling</t>
        </is>
      </c>
      <c r="D1778" s="32">
        <f>'M1 - Sparkling Electrolyte'!I67</f>
        <v/>
      </c>
      <c r="E1778" s="33">
        <f>'M1 - Sparkling Electrolyte'!J67</f>
        <v/>
      </c>
      <c r="F1778" s="31">
        <f>'M1 - Sparkling Electrolyte'!K67</f>
        <v/>
      </c>
      <c r="G1778" s="30">
        <f>'M1 - Sparkling Electrolyte'!F67</f>
        <v/>
      </c>
      <c r="H1778" s="31">
        <f>IF(AND(ISNUMBER('M1 - Sparkling Electrolyte'!F67),ISNUMBER('M1 - Sparkling Electrolyte'!K67)),'M1 - Sparkling Electrolyte'!F67-'M1 - Sparkling Electrolyte'!K67,"")</f>
        <v/>
      </c>
      <c r="I1778" s="15" t="inlineStr">
        <is>
          <t>S&amp;S availability/depth vary by listing and time - confirm live.</t>
        </is>
      </c>
    </row>
    <row r="1779" ht="26" customHeight="1">
      <c r="A1779" s="15" t="inlineStr">
        <is>
          <t>Phocus</t>
        </is>
      </c>
      <c r="B1779" s="15" t="inlineStr">
        <is>
          <t>Phocus Caffeinated Sparkling Water | Yuzu Lime | 24-pack 350mL</t>
        </is>
      </c>
      <c r="C1779" s="15" t="inlineStr">
        <is>
          <t>1) Sparkling electrolyte / functional sparkling</t>
        </is>
      </c>
      <c r="D1779" s="32">
        <f>'M1 - Sparkling Electrolyte'!I68</f>
        <v/>
      </c>
      <c r="E1779" s="33">
        <f>'M1 - Sparkling Electrolyte'!J68</f>
        <v/>
      </c>
      <c r="F1779" s="31">
        <f>'M1 - Sparkling Electrolyte'!K68</f>
        <v/>
      </c>
      <c r="G1779" s="30">
        <f>'M1 - Sparkling Electrolyte'!F68</f>
        <v/>
      </c>
      <c r="H1779" s="31">
        <f>IF(AND(ISNUMBER('M1 - Sparkling Electrolyte'!F68),ISNUMBER('M1 - Sparkling Electrolyte'!K68)),'M1 - Sparkling Electrolyte'!F68-'M1 - Sparkling Electrolyte'!K68,"")</f>
        <v/>
      </c>
      <c r="I1779" s="15" t="inlineStr">
        <is>
          <t>S&amp;S availability/depth vary by listing and time - confirm live.</t>
        </is>
      </c>
    </row>
    <row r="1780" ht="26" customHeight="1">
      <c r="A1780" s="15" t="inlineStr">
        <is>
          <t>Phocus</t>
        </is>
      </c>
      <c r="B1780" s="15" t="inlineStr">
        <is>
          <t>Phocus Caffeinated Sparkling Water | Cucumber | single 350mL</t>
        </is>
      </c>
      <c r="C1780" s="15" t="inlineStr">
        <is>
          <t>1) Sparkling electrolyte / functional sparkling</t>
        </is>
      </c>
      <c r="D1780" s="32">
        <f>'M1 - Sparkling Electrolyte'!I69</f>
        <v/>
      </c>
      <c r="E1780" s="33">
        <f>'M1 - Sparkling Electrolyte'!J69</f>
        <v/>
      </c>
      <c r="F1780" s="31">
        <f>'M1 - Sparkling Electrolyte'!K69</f>
        <v/>
      </c>
      <c r="G1780" s="30">
        <f>'M1 - Sparkling Electrolyte'!F69</f>
        <v/>
      </c>
      <c r="H1780" s="31">
        <f>IF(AND(ISNUMBER('M1 - Sparkling Electrolyte'!F69),ISNUMBER('M1 - Sparkling Electrolyte'!K69)),'M1 - Sparkling Electrolyte'!F69-'M1 - Sparkling Electrolyte'!K69,"")</f>
        <v/>
      </c>
      <c r="I1780" s="15" t="inlineStr">
        <is>
          <t>S&amp;S availability/depth vary by listing and time - confirm live.</t>
        </is>
      </c>
    </row>
    <row r="1781" ht="26" customHeight="1">
      <c r="A1781" s="15" t="inlineStr">
        <is>
          <t>Phocus</t>
        </is>
      </c>
      <c r="B1781" s="15" t="inlineStr">
        <is>
          <t>Phocus Caffeinated Sparkling Water | Cucumber | 8-pack 350mL</t>
        </is>
      </c>
      <c r="C1781" s="15" t="inlineStr">
        <is>
          <t>1) Sparkling electrolyte / functional sparkling</t>
        </is>
      </c>
      <c r="D1781" s="32">
        <f>'M1 - Sparkling Electrolyte'!I70</f>
        <v/>
      </c>
      <c r="E1781" s="33">
        <f>'M1 - Sparkling Electrolyte'!J70</f>
        <v/>
      </c>
      <c r="F1781" s="31">
        <f>'M1 - Sparkling Electrolyte'!K70</f>
        <v/>
      </c>
      <c r="G1781" s="30">
        <f>'M1 - Sparkling Electrolyte'!F70</f>
        <v/>
      </c>
      <c r="H1781" s="31">
        <f>IF(AND(ISNUMBER('M1 - Sparkling Electrolyte'!F70),ISNUMBER('M1 - Sparkling Electrolyte'!K70)),'M1 - Sparkling Electrolyte'!F70-'M1 - Sparkling Electrolyte'!K70,"")</f>
        <v/>
      </c>
      <c r="I1781" s="15" t="inlineStr">
        <is>
          <t>S&amp;S availability/depth vary by listing and time - confirm live.</t>
        </is>
      </c>
    </row>
    <row r="1782" ht="26" customHeight="1">
      <c r="A1782" s="15" t="inlineStr">
        <is>
          <t>Phocus</t>
        </is>
      </c>
      <c r="B1782" s="15" t="inlineStr">
        <is>
          <t>Phocus Caffeinated Sparkling Water | Cucumber | 12-pack 350mL</t>
        </is>
      </c>
      <c r="C1782" s="15" t="inlineStr">
        <is>
          <t>1) Sparkling electrolyte / functional sparkling</t>
        </is>
      </c>
      <c r="D1782" s="32">
        <f>'M1 - Sparkling Electrolyte'!I71</f>
        <v/>
      </c>
      <c r="E1782" s="33">
        <f>'M1 - Sparkling Electrolyte'!J71</f>
        <v/>
      </c>
      <c r="F1782" s="31">
        <f>'M1 - Sparkling Electrolyte'!K71</f>
        <v/>
      </c>
      <c r="G1782" s="30">
        <f>'M1 - Sparkling Electrolyte'!F71</f>
        <v/>
      </c>
      <c r="H1782" s="31">
        <f>IF(AND(ISNUMBER('M1 - Sparkling Electrolyte'!F71),ISNUMBER('M1 - Sparkling Electrolyte'!K71)),'M1 - Sparkling Electrolyte'!F71-'M1 - Sparkling Electrolyte'!K71,"")</f>
        <v/>
      </c>
      <c r="I1782" s="15" t="inlineStr">
        <is>
          <t>S&amp;S availability/depth vary by listing and time - confirm live.</t>
        </is>
      </c>
    </row>
    <row r="1783" ht="26" customHeight="1">
      <c r="A1783" s="15" t="inlineStr">
        <is>
          <t>Phocus</t>
        </is>
      </c>
      <c r="B1783" s="15" t="inlineStr">
        <is>
          <t>Phocus Caffeinated Sparkling Water | Cucumber | 15-pack 350mL</t>
        </is>
      </c>
      <c r="C1783" s="15" t="inlineStr">
        <is>
          <t>1) Sparkling electrolyte / functional sparkling</t>
        </is>
      </c>
      <c r="D1783" s="32">
        <f>'M1 - Sparkling Electrolyte'!I72</f>
        <v/>
      </c>
      <c r="E1783" s="33">
        <f>'M1 - Sparkling Electrolyte'!J72</f>
        <v/>
      </c>
      <c r="F1783" s="31">
        <f>'M1 - Sparkling Electrolyte'!K72</f>
        <v/>
      </c>
      <c r="G1783" s="30">
        <f>'M1 - Sparkling Electrolyte'!F72</f>
        <v/>
      </c>
      <c r="H1783" s="31">
        <f>IF(AND(ISNUMBER('M1 - Sparkling Electrolyte'!F72),ISNUMBER('M1 - Sparkling Electrolyte'!K72)),'M1 - Sparkling Electrolyte'!F72-'M1 - Sparkling Electrolyte'!K72,"")</f>
        <v/>
      </c>
      <c r="I1783" s="15" t="inlineStr">
        <is>
          <t>S&amp;S availability/depth vary by listing and time - confirm live.</t>
        </is>
      </c>
    </row>
    <row r="1784" ht="26" customHeight="1">
      <c r="A1784" s="15" t="inlineStr">
        <is>
          <t>Phocus</t>
        </is>
      </c>
      <c r="B1784" s="15" t="inlineStr">
        <is>
          <t>Phocus Caffeinated Sparkling Water | Cucumber | 18-pack 350mL</t>
        </is>
      </c>
      <c r="C1784" s="15" t="inlineStr">
        <is>
          <t>1) Sparkling electrolyte / functional sparkling</t>
        </is>
      </c>
      <c r="D1784" s="32">
        <f>'M1 - Sparkling Electrolyte'!I73</f>
        <v/>
      </c>
      <c r="E1784" s="33">
        <f>'M1 - Sparkling Electrolyte'!J73</f>
        <v/>
      </c>
      <c r="F1784" s="31">
        <f>'M1 - Sparkling Electrolyte'!K73</f>
        <v/>
      </c>
      <c r="G1784" s="30">
        <f>'M1 - Sparkling Electrolyte'!F73</f>
        <v/>
      </c>
      <c r="H1784" s="31">
        <f>IF(AND(ISNUMBER('M1 - Sparkling Electrolyte'!F73),ISNUMBER('M1 - Sparkling Electrolyte'!K73)),'M1 - Sparkling Electrolyte'!F73-'M1 - Sparkling Electrolyte'!K73,"")</f>
        <v/>
      </c>
      <c r="I1784" s="15" t="inlineStr">
        <is>
          <t>S&amp;S availability/depth vary by listing and time - confirm live.</t>
        </is>
      </c>
    </row>
    <row r="1785" ht="26" customHeight="1">
      <c r="A1785" s="15" t="inlineStr">
        <is>
          <t>Phocus</t>
        </is>
      </c>
      <c r="B1785" s="15" t="inlineStr">
        <is>
          <t>Phocus Caffeinated Sparkling Water | Cucumber | 24-pack 350mL</t>
        </is>
      </c>
      <c r="C1785" s="15" t="inlineStr">
        <is>
          <t>1) Sparkling electrolyte / functional sparkling</t>
        </is>
      </c>
      <c r="D1785" s="32">
        <f>'M1 - Sparkling Electrolyte'!I74</f>
        <v/>
      </c>
      <c r="E1785" s="33">
        <f>'M1 - Sparkling Electrolyte'!J74</f>
        <v/>
      </c>
      <c r="F1785" s="31">
        <f>'M1 - Sparkling Electrolyte'!K74</f>
        <v/>
      </c>
      <c r="G1785" s="30">
        <f>'M1 - Sparkling Electrolyte'!F74</f>
        <v/>
      </c>
      <c r="H1785" s="31">
        <f>IF(AND(ISNUMBER('M1 - Sparkling Electrolyte'!F74),ISNUMBER('M1 - Sparkling Electrolyte'!K74)),'M1 - Sparkling Electrolyte'!F74-'M1 - Sparkling Electrolyte'!K74,"")</f>
        <v/>
      </c>
      <c r="I1785" s="15" t="inlineStr">
        <is>
          <t>S&amp;S availability/depth vary by listing and time - confirm live.</t>
        </is>
      </c>
    </row>
    <row r="1786" ht="26" customHeight="1">
      <c r="A1786" s="15" t="inlineStr">
        <is>
          <t>Phocus</t>
        </is>
      </c>
      <c r="B1786" s="15" t="inlineStr">
        <is>
          <t>Phocus Caffeinated Sparkling Water | Black Cherry | single 350mL</t>
        </is>
      </c>
      <c r="C1786" s="15" t="inlineStr">
        <is>
          <t>1) Sparkling electrolyte / functional sparkling</t>
        </is>
      </c>
      <c r="D1786" s="32">
        <f>'M1 - Sparkling Electrolyte'!I75</f>
        <v/>
      </c>
      <c r="E1786" s="33">
        <f>'M1 - Sparkling Electrolyte'!J75</f>
        <v/>
      </c>
      <c r="F1786" s="31">
        <f>'M1 - Sparkling Electrolyte'!K75</f>
        <v/>
      </c>
      <c r="G1786" s="30">
        <f>'M1 - Sparkling Electrolyte'!F75</f>
        <v/>
      </c>
      <c r="H1786" s="31">
        <f>IF(AND(ISNUMBER('M1 - Sparkling Electrolyte'!F75),ISNUMBER('M1 - Sparkling Electrolyte'!K75)),'M1 - Sparkling Electrolyte'!F75-'M1 - Sparkling Electrolyte'!K75,"")</f>
        <v/>
      </c>
      <c r="I1786" s="15" t="inlineStr">
        <is>
          <t>S&amp;S availability/depth vary by listing and time - confirm live.</t>
        </is>
      </c>
    </row>
    <row r="1787" ht="26" customHeight="1">
      <c r="A1787" s="15" t="inlineStr">
        <is>
          <t>Phocus</t>
        </is>
      </c>
      <c r="B1787" s="15" t="inlineStr">
        <is>
          <t>Phocus Caffeinated Sparkling Water | Black Cherry | 8-pack 350mL</t>
        </is>
      </c>
      <c r="C1787" s="15" t="inlineStr">
        <is>
          <t>1) Sparkling electrolyte / functional sparkling</t>
        </is>
      </c>
      <c r="D1787" s="32">
        <f>'M1 - Sparkling Electrolyte'!I76</f>
        <v/>
      </c>
      <c r="E1787" s="33">
        <f>'M1 - Sparkling Electrolyte'!J76</f>
        <v/>
      </c>
      <c r="F1787" s="31">
        <f>'M1 - Sparkling Electrolyte'!K76</f>
        <v/>
      </c>
      <c r="G1787" s="30">
        <f>'M1 - Sparkling Electrolyte'!F76</f>
        <v/>
      </c>
      <c r="H1787" s="31">
        <f>IF(AND(ISNUMBER('M1 - Sparkling Electrolyte'!F76),ISNUMBER('M1 - Sparkling Electrolyte'!K76)),'M1 - Sparkling Electrolyte'!F76-'M1 - Sparkling Electrolyte'!K76,"")</f>
        <v/>
      </c>
      <c r="I1787" s="15" t="inlineStr">
        <is>
          <t>S&amp;S availability/depth vary by listing and time - confirm live.</t>
        </is>
      </c>
    </row>
    <row r="1788" ht="26" customHeight="1">
      <c r="A1788" s="15" t="inlineStr">
        <is>
          <t>Phocus</t>
        </is>
      </c>
      <c r="B1788" s="15" t="inlineStr">
        <is>
          <t>Phocus Caffeinated Sparkling Water | Black Cherry | 12-pack 350mL</t>
        </is>
      </c>
      <c r="C1788" s="15" t="inlineStr">
        <is>
          <t>1) Sparkling electrolyte / functional sparkling</t>
        </is>
      </c>
      <c r="D1788" s="32">
        <f>'M1 - Sparkling Electrolyte'!I77</f>
        <v/>
      </c>
      <c r="E1788" s="33">
        <f>'M1 - Sparkling Electrolyte'!J77</f>
        <v/>
      </c>
      <c r="F1788" s="31">
        <f>'M1 - Sparkling Electrolyte'!K77</f>
        <v/>
      </c>
      <c r="G1788" s="30">
        <f>'M1 - Sparkling Electrolyte'!F77</f>
        <v/>
      </c>
      <c r="H1788" s="31">
        <f>IF(AND(ISNUMBER('M1 - Sparkling Electrolyte'!F77),ISNUMBER('M1 - Sparkling Electrolyte'!K77)),'M1 - Sparkling Electrolyte'!F77-'M1 - Sparkling Electrolyte'!K77,"")</f>
        <v/>
      </c>
      <c r="I1788" s="15" t="inlineStr">
        <is>
          <t>S&amp;S availability/depth vary by listing and time - confirm live.</t>
        </is>
      </c>
    </row>
    <row r="1789" ht="26" customHeight="1">
      <c r="A1789" s="15" t="inlineStr">
        <is>
          <t>Phocus</t>
        </is>
      </c>
      <c r="B1789" s="15" t="inlineStr">
        <is>
          <t>Phocus Caffeinated Sparkling Water | Black Cherry | 15-pack 350mL</t>
        </is>
      </c>
      <c r="C1789" s="15" t="inlineStr">
        <is>
          <t>1) Sparkling electrolyte / functional sparkling</t>
        </is>
      </c>
      <c r="D1789" s="32">
        <f>'M1 - Sparkling Electrolyte'!I78</f>
        <v/>
      </c>
      <c r="E1789" s="33">
        <f>'M1 - Sparkling Electrolyte'!J78</f>
        <v/>
      </c>
      <c r="F1789" s="31">
        <f>'M1 - Sparkling Electrolyte'!K78</f>
        <v/>
      </c>
      <c r="G1789" s="30">
        <f>'M1 - Sparkling Electrolyte'!F78</f>
        <v/>
      </c>
      <c r="H1789" s="31">
        <f>IF(AND(ISNUMBER('M1 - Sparkling Electrolyte'!F78),ISNUMBER('M1 - Sparkling Electrolyte'!K78)),'M1 - Sparkling Electrolyte'!F78-'M1 - Sparkling Electrolyte'!K78,"")</f>
        <v/>
      </c>
      <c r="I1789" s="15" t="inlineStr">
        <is>
          <t>S&amp;S availability/depth vary by listing and time - confirm live.</t>
        </is>
      </c>
    </row>
    <row r="1790" ht="26" customHeight="1">
      <c r="A1790" s="15" t="inlineStr">
        <is>
          <t>Phocus</t>
        </is>
      </c>
      <c r="B1790" s="15" t="inlineStr">
        <is>
          <t>Phocus Caffeinated Sparkling Water | Black Cherry | 18-pack 350mL</t>
        </is>
      </c>
      <c r="C1790" s="15" t="inlineStr">
        <is>
          <t>1) Sparkling electrolyte / functional sparkling</t>
        </is>
      </c>
      <c r="D1790" s="32">
        <f>'M1 - Sparkling Electrolyte'!I79</f>
        <v/>
      </c>
      <c r="E1790" s="33">
        <f>'M1 - Sparkling Electrolyte'!J79</f>
        <v/>
      </c>
      <c r="F1790" s="31">
        <f>'M1 - Sparkling Electrolyte'!K79</f>
        <v/>
      </c>
      <c r="G1790" s="30">
        <f>'M1 - Sparkling Electrolyte'!F79</f>
        <v/>
      </c>
      <c r="H1790" s="31">
        <f>IF(AND(ISNUMBER('M1 - Sparkling Electrolyte'!F79),ISNUMBER('M1 - Sparkling Electrolyte'!K79)),'M1 - Sparkling Electrolyte'!F79-'M1 - Sparkling Electrolyte'!K79,"")</f>
        <v/>
      </c>
      <c r="I1790" s="15" t="inlineStr">
        <is>
          <t>S&amp;S availability/depth vary by listing and time - confirm live.</t>
        </is>
      </c>
    </row>
    <row r="1791" ht="26" customHeight="1">
      <c r="A1791" s="15" t="inlineStr">
        <is>
          <t>Phocus</t>
        </is>
      </c>
      <c r="B1791" s="15" t="inlineStr">
        <is>
          <t>Phocus Caffeinated Sparkling Water | Black Cherry | 24-pack 350mL</t>
        </is>
      </c>
      <c r="C1791" s="15" t="inlineStr">
        <is>
          <t>1) Sparkling electrolyte / functional sparkling</t>
        </is>
      </c>
      <c r="D1791" s="32">
        <f>'M1 - Sparkling Electrolyte'!I80</f>
        <v/>
      </c>
      <c r="E1791" s="33">
        <f>'M1 - Sparkling Electrolyte'!J80</f>
        <v/>
      </c>
      <c r="F1791" s="31">
        <f>'M1 - Sparkling Electrolyte'!K80</f>
        <v/>
      </c>
      <c r="G1791" s="30">
        <f>'M1 - Sparkling Electrolyte'!F80</f>
        <v/>
      </c>
      <c r="H1791" s="31">
        <f>IF(AND(ISNUMBER('M1 - Sparkling Electrolyte'!F80),ISNUMBER('M1 - Sparkling Electrolyte'!K80)),'M1 - Sparkling Electrolyte'!F80-'M1 - Sparkling Electrolyte'!K80,"")</f>
        <v/>
      </c>
      <c r="I1791" s="15" t="inlineStr">
        <is>
          <t>S&amp;S availability/depth vary by listing and time - confirm live.</t>
        </is>
      </c>
    </row>
    <row r="1792" ht="26" customHeight="1">
      <c r="A1792" s="15" t="inlineStr">
        <is>
          <t>Phocus</t>
        </is>
      </c>
      <c r="B1792" s="15" t="inlineStr">
        <is>
          <t>Phocus Caffeinated Sparkling Water | Natural | single 350mL</t>
        </is>
      </c>
      <c r="C1792" s="15" t="inlineStr">
        <is>
          <t>1) Sparkling electrolyte / functional sparkling</t>
        </is>
      </c>
      <c r="D1792" s="32">
        <f>'M1 - Sparkling Electrolyte'!I81</f>
        <v/>
      </c>
      <c r="E1792" s="33">
        <f>'M1 - Sparkling Electrolyte'!J81</f>
        <v/>
      </c>
      <c r="F1792" s="31">
        <f>'M1 - Sparkling Electrolyte'!K81</f>
        <v/>
      </c>
      <c r="G1792" s="30">
        <f>'M1 - Sparkling Electrolyte'!F81</f>
        <v/>
      </c>
      <c r="H1792" s="31">
        <f>IF(AND(ISNUMBER('M1 - Sparkling Electrolyte'!F81),ISNUMBER('M1 - Sparkling Electrolyte'!K81)),'M1 - Sparkling Electrolyte'!F81-'M1 - Sparkling Electrolyte'!K81,"")</f>
        <v/>
      </c>
      <c r="I1792" s="15" t="inlineStr">
        <is>
          <t>S&amp;S availability/depth vary by listing and time - confirm live.</t>
        </is>
      </c>
    </row>
    <row r="1793" ht="26" customHeight="1">
      <c r="A1793" s="15" t="inlineStr">
        <is>
          <t>Phocus</t>
        </is>
      </c>
      <c r="B1793" s="15" t="inlineStr">
        <is>
          <t>Phocus Caffeinated Sparkling Water | Natural | 8-pack 350mL</t>
        </is>
      </c>
      <c r="C1793" s="15" t="inlineStr">
        <is>
          <t>1) Sparkling electrolyte / functional sparkling</t>
        </is>
      </c>
      <c r="D1793" s="32">
        <f>'M1 - Sparkling Electrolyte'!I82</f>
        <v/>
      </c>
      <c r="E1793" s="33">
        <f>'M1 - Sparkling Electrolyte'!J82</f>
        <v/>
      </c>
      <c r="F1793" s="31">
        <f>'M1 - Sparkling Electrolyte'!K82</f>
        <v/>
      </c>
      <c r="G1793" s="30">
        <f>'M1 - Sparkling Electrolyte'!F82</f>
        <v/>
      </c>
      <c r="H1793" s="31">
        <f>IF(AND(ISNUMBER('M1 - Sparkling Electrolyte'!F82),ISNUMBER('M1 - Sparkling Electrolyte'!K82)),'M1 - Sparkling Electrolyte'!F82-'M1 - Sparkling Electrolyte'!K82,"")</f>
        <v/>
      </c>
      <c r="I1793" s="15" t="inlineStr">
        <is>
          <t>S&amp;S availability/depth vary by listing and time - confirm live.</t>
        </is>
      </c>
    </row>
    <row r="1794" ht="26" customHeight="1">
      <c r="A1794" s="15" t="inlineStr">
        <is>
          <t>Phocus</t>
        </is>
      </c>
      <c r="B1794" s="15" t="inlineStr">
        <is>
          <t>Phocus Caffeinated Sparkling Water | Natural | 12-pack 350mL</t>
        </is>
      </c>
      <c r="C1794" s="15" t="inlineStr">
        <is>
          <t>1) Sparkling electrolyte / functional sparkling</t>
        </is>
      </c>
      <c r="D1794" s="32">
        <f>'M1 - Sparkling Electrolyte'!I83</f>
        <v/>
      </c>
      <c r="E1794" s="33">
        <f>'M1 - Sparkling Electrolyte'!J83</f>
        <v/>
      </c>
      <c r="F1794" s="31">
        <f>'M1 - Sparkling Electrolyte'!K83</f>
        <v/>
      </c>
      <c r="G1794" s="30">
        <f>'M1 - Sparkling Electrolyte'!F83</f>
        <v/>
      </c>
      <c r="H1794" s="31">
        <f>IF(AND(ISNUMBER('M1 - Sparkling Electrolyte'!F83),ISNUMBER('M1 - Sparkling Electrolyte'!K83)),'M1 - Sparkling Electrolyte'!F83-'M1 - Sparkling Electrolyte'!K83,"")</f>
        <v/>
      </c>
      <c r="I1794" s="15" t="inlineStr">
        <is>
          <t>S&amp;S availability/depth vary by listing and time - confirm live.</t>
        </is>
      </c>
    </row>
    <row r="1795" ht="26" customHeight="1">
      <c r="A1795" s="15" t="inlineStr">
        <is>
          <t>Phocus</t>
        </is>
      </c>
      <c r="B1795" s="15" t="inlineStr">
        <is>
          <t>Phocus Caffeinated Sparkling Water | Natural | 15-pack 350mL</t>
        </is>
      </c>
      <c r="C1795" s="15" t="inlineStr">
        <is>
          <t>1) Sparkling electrolyte / functional sparkling</t>
        </is>
      </c>
      <c r="D1795" s="32">
        <f>'M1 - Sparkling Electrolyte'!I84</f>
        <v/>
      </c>
      <c r="E1795" s="33">
        <f>'M1 - Sparkling Electrolyte'!J84</f>
        <v/>
      </c>
      <c r="F1795" s="31">
        <f>'M1 - Sparkling Electrolyte'!K84</f>
        <v/>
      </c>
      <c r="G1795" s="30">
        <f>'M1 - Sparkling Electrolyte'!F84</f>
        <v/>
      </c>
      <c r="H1795" s="31">
        <f>IF(AND(ISNUMBER('M1 - Sparkling Electrolyte'!F84),ISNUMBER('M1 - Sparkling Electrolyte'!K84)),'M1 - Sparkling Electrolyte'!F84-'M1 - Sparkling Electrolyte'!K84,"")</f>
        <v/>
      </c>
      <c r="I1795" s="15" t="inlineStr">
        <is>
          <t>S&amp;S availability/depth vary by listing and time - confirm live.</t>
        </is>
      </c>
    </row>
    <row r="1796" ht="26" customHeight="1">
      <c r="A1796" s="15" t="inlineStr">
        <is>
          <t>Phocus</t>
        </is>
      </c>
      <c r="B1796" s="15" t="inlineStr">
        <is>
          <t>Phocus Caffeinated Sparkling Water | Natural | 18-pack 350mL</t>
        </is>
      </c>
      <c r="C1796" s="15" t="inlineStr">
        <is>
          <t>1) Sparkling electrolyte / functional sparkling</t>
        </is>
      </c>
      <c r="D1796" s="32">
        <f>'M1 - Sparkling Electrolyte'!I85</f>
        <v/>
      </c>
      <c r="E1796" s="33">
        <f>'M1 - Sparkling Electrolyte'!J85</f>
        <v/>
      </c>
      <c r="F1796" s="31">
        <f>'M1 - Sparkling Electrolyte'!K85</f>
        <v/>
      </c>
      <c r="G1796" s="30">
        <f>'M1 - Sparkling Electrolyte'!F85</f>
        <v/>
      </c>
      <c r="H1796" s="31">
        <f>IF(AND(ISNUMBER('M1 - Sparkling Electrolyte'!F85),ISNUMBER('M1 - Sparkling Electrolyte'!K85)),'M1 - Sparkling Electrolyte'!F85-'M1 - Sparkling Electrolyte'!K85,"")</f>
        <v/>
      </c>
      <c r="I1796" s="15" t="inlineStr">
        <is>
          <t>S&amp;S availability/depth vary by listing and time - confirm live.</t>
        </is>
      </c>
    </row>
    <row r="1797" ht="26" customHeight="1">
      <c r="A1797" s="15" t="inlineStr">
        <is>
          <t>Phocus</t>
        </is>
      </c>
      <c r="B1797" s="15" t="inlineStr">
        <is>
          <t>Phocus Caffeinated Sparkling Water | Natural | 24-pack 350mL</t>
        </is>
      </c>
      <c r="C1797" s="15" t="inlineStr">
        <is>
          <t>1) Sparkling electrolyte / functional sparkling</t>
        </is>
      </c>
      <c r="D1797" s="32">
        <f>'M1 - Sparkling Electrolyte'!I86</f>
        <v/>
      </c>
      <c r="E1797" s="33">
        <f>'M1 - Sparkling Electrolyte'!J86</f>
        <v/>
      </c>
      <c r="F1797" s="31">
        <f>'M1 - Sparkling Electrolyte'!K86</f>
        <v/>
      </c>
      <c r="G1797" s="30">
        <f>'M1 - Sparkling Electrolyte'!F86</f>
        <v/>
      </c>
      <c r="H1797" s="31">
        <f>IF(AND(ISNUMBER('M1 - Sparkling Electrolyte'!F86),ISNUMBER('M1 - Sparkling Electrolyte'!K86)),'M1 - Sparkling Electrolyte'!F86-'M1 - Sparkling Electrolyte'!K86,"")</f>
        <v/>
      </c>
      <c r="I1797" s="15" t="inlineStr">
        <is>
          <t>S&amp;S availability/depth vary by listing and time - confirm live.</t>
        </is>
      </c>
    </row>
    <row r="1798" ht="26" customHeight="1">
      <c r="A1798" s="15" t="inlineStr">
        <is>
          <t>Phocus</t>
        </is>
      </c>
      <c r="B1798" s="15" t="inlineStr">
        <is>
          <t>Phocus Caffeinated Sparkling Water | Lemon | single 350mL</t>
        </is>
      </c>
      <c r="C1798" s="15" t="inlineStr">
        <is>
          <t>1) Sparkling electrolyte / functional sparkling</t>
        </is>
      </c>
      <c r="D1798" s="32">
        <f>'M1 - Sparkling Electrolyte'!I87</f>
        <v/>
      </c>
      <c r="E1798" s="33">
        <f>'M1 - Sparkling Electrolyte'!J87</f>
        <v/>
      </c>
      <c r="F1798" s="31">
        <f>'M1 - Sparkling Electrolyte'!K87</f>
        <v/>
      </c>
      <c r="G1798" s="30">
        <f>'M1 - Sparkling Electrolyte'!F87</f>
        <v/>
      </c>
      <c r="H1798" s="31">
        <f>IF(AND(ISNUMBER('M1 - Sparkling Electrolyte'!F87),ISNUMBER('M1 - Sparkling Electrolyte'!K87)),'M1 - Sparkling Electrolyte'!F87-'M1 - Sparkling Electrolyte'!K87,"")</f>
        <v/>
      </c>
      <c r="I1798" s="15" t="inlineStr">
        <is>
          <t>S&amp;S availability/depth vary by listing and time - confirm live.</t>
        </is>
      </c>
    </row>
    <row r="1799" ht="26" customHeight="1">
      <c r="A1799" s="15" t="inlineStr">
        <is>
          <t>Phocus</t>
        </is>
      </c>
      <c r="B1799" s="15" t="inlineStr">
        <is>
          <t>Phocus Caffeinated Sparkling Water | Lemon | 8-pack 350mL</t>
        </is>
      </c>
      <c r="C1799" s="15" t="inlineStr">
        <is>
          <t>1) Sparkling electrolyte / functional sparkling</t>
        </is>
      </c>
      <c r="D1799" s="32">
        <f>'M1 - Sparkling Electrolyte'!I88</f>
        <v/>
      </c>
      <c r="E1799" s="33">
        <f>'M1 - Sparkling Electrolyte'!J88</f>
        <v/>
      </c>
      <c r="F1799" s="31">
        <f>'M1 - Sparkling Electrolyte'!K88</f>
        <v/>
      </c>
      <c r="G1799" s="30">
        <f>'M1 - Sparkling Electrolyte'!F88</f>
        <v/>
      </c>
      <c r="H1799" s="31">
        <f>IF(AND(ISNUMBER('M1 - Sparkling Electrolyte'!F88),ISNUMBER('M1 - Sparkling Electrolyte'!K88)),'M1 - Sparkling Electrolyte'!F88-'M1 - Sparkling Electrolyte'!K88,"")</f>
        <v/>
      </c>
      <c r="I1799" s="15" t="inlineStr">
        <is>
          <t>S&amp;S availability/depth vary by listing and time - confirm live.</t>
        </is>
      </c>
    </row>
    <row r="1800" ht="26" customHeight="1">
      <c r="A1800" s="15" t="inlineStr">
        <is>
          <t>Phocus</t>
        </is>
      </c>
      <c r="B1800" s="15" t="inlineStr">
        <is>
          <t>Phocus Caffeinated Sparkling Water | Lemon | 12-pack 350mL</t>
        </is>
      </c>
      <c r="C1800" s="15" t="inlineStr">
        <is>
          <t>1) Sparkling electrolyte / functional sparkling</t>
        </is>
      </c>
      <c r="D1800" s="32">
        <f>'M1 - Sparkling Electrolyte'!I89</f>
        <v/>
      </c>
      <c r="E1800" s="33">
        <f>'M1 - Sparkling Electrolyte'!J89</f>
        <v/>
      </c>
      <c r="F1800" s="31">
        <f>'M1 - Sparkling Electrolyte'!K89</f>
        <v/>
      </c>
      <c r="G1800" s="30">
        <f>'M1 - Sparkling Electrolyte'!F89</f>
        <v/>
      </c>
      <c r="H1800" s="31">
        <f>IF(AND(ISNUMBER('M1 - Sparkling Electrolyte'!F89),ISNUMBER('M1 - Sparkling Electrolyte'!K89)),'M1 - Sparkling Electrolyte'!F89-'M1 - Sparkling Electrolyte'!K89,"")</f>
        <v/>
      </c>
      <c r="I1800" s="15" t="inlineStr">
        <is>
          <t>S&amp;S availability/depth vary by listing and time - confirm live.</t>
        </is>
      </c>
    </row>
    <row r="1801" ht="26" customHeight="1">
      <c r="A1801" s="15" t="inlineStr">
        <is>
          <t>Phocus</t>
        </is>
      </c>
      <c r="B1801" s="15" t="inlineStr">
        <is>
          <t>Phocus Caffeinated Sparkling Water | Lemon | 15-pack 350mL</t>
        </is>
      </c>
      <c r="C1801" s="15" t="inlineStr">
        <is>
          <t>1) Sparkling electrolyte / functional sparkling</t>
        </is>
      </c>
      <c r="D1801" s="32">
        <f>'M1 - Sparkling Electrolyte'!I90</f>
        <v/>
      </c>
      <c r="E1801" s="33">
        <f>'M1 - Sparkling Electrolyte'!J90</f>
        <v/>
      </c>
      <c r="F1801" s="31">
        <f>'M1 - Sparkling Electrolyte'!K90</f>
        <v/>
      </c>
      <c r="G1801" s="30">
        <f>'M1 - Sparkling Electrolyte'!F90</f>
        <v/>
      </c>
      <c r="H1801" s="31">
        <f>IF(AND(ISNUMBER('M1 - Sparkling Electrolyte'!F90),ISNUMBER('M1 - Sparkling Electrolyte'!K90)),'M1 - Sparkling Electrolyte'!F90-'M1 - Sparkling Electrolyte'!K90,"")</f>
        <v/>
      </c>
      <c r="I1801" s="15" t="inlineStr">
        <is>
          <t>S&amp;S availability/depth vary by listing and time - confirm live.</t>
        </is>
      </c>
    </row>
    <row r="1802" ht="26" customHeight="1">
      <c r="A1802" s="15" t="inlineStr">
        <is>
          <t>Phocus</t>
        </is>
      </c>
      <c r="B1802" s="15" t="inlineStr">
        <is>
          <t>Phocus Caffeinated Sparkling Water | Lemon | 18-pack 350mL</t>
        </is>
      </c>
      <c r="C1802" s="15" t="inlineStr">
        <is>
          <t>1) Sparkling electrolyte / functional sparkling</t>
        </is>
      </c>
      <c r="D1802" s="32">
        <f>'M1 - Sparkling Electrolyte'!I91</f>
        <v/>
      </c>
      <c r="E1802" s="33">
        <f>'M1 - Sparkling Electrolyte'!J91</f>
        <v/>
      </c>
      <c r="F1802" s="31">
        <f>'M1 - Sparkling Electrolyte'!K91</f>
        <v/>
      </c>
      <c r="G1802" s="30">
        <f>'M1 - Sparkling Electrolyte'!F91</f>
        <v/>
      </c>
      <c r="H1802" s="31">
        <f>IF(AND(ISNUMBER('M1 - Sparkling Electrolyte'!F91),ISNUMBER('M1 - Sparkling Electrolyte'!K91)),'M1 - Sparkling Electrolyte'!F91-'M1 - Sparkling Electrolyte'!K91,"")</f>
        <v/>
      </c>
      <c r="I1802" s="15" t="inlineStr">
        <is>
          <t>S&amp;S availability/depth vary by listing and time - confirm live.</t>
        </is>
      </c>
    </row>
    <row r="1803" ht="26" customHeight="1">
      <c r="A1803" s="15" t="inlineStr">
        <is>
          <t>Phocus</t>
        </is>
      </c>
      <c r="B1803" s="15" t="inlineStr">
        <is>
          <t>Phocus Caffeinated Sparkling Water | Lemon | 24-pack 350mL</t>
        </is>
      </c>
      <c r="C1803" s="15" t="inlineStr">
        <is>
          <t>1) Sparkling electrolyte / functional sparkling</t>
        </is>
      </c>
      <c r="D1803" s="32">
        <f>'M1 - Sparkling Electrolyte'!I92</f>
        <v/>
      </c>
      <c r="E1803" s="33">
        <f>'M1 - Sparkling Electrolyte'!J92</f>
        <v/>
      </c>
      <c r="F1803" s="31">
        <f>'M1 - Sparkling Electrolyte'!K92</f>
        <v/>
      </c>
      <c r="G1803" s="30">
        <f>'M1 - Sparkling Electrolyte'!F92</f>
        <v/>
      </c>
      <c r="H1803" s="31">
        <f>IF(AND(ISNUMBER('M1 - Sparkling Electrolyte'!F92),ISNUMBER('M1 - Sparkling Electrolyte'!K92)),'M1 - Sparkling Electrolyte'!F92-'M1 - Sparkling Electrolyte'!K92,"")</f>
        <v/>
      </c>
      <c r="I1803" s="15" t="inlineStr">
        <is>
          <t>S&amp;S availability/depth vary by listing and time - confirm live.</t>
        </is>
      </c>
    </row>
    <row r="1804" ht="26" customHeight="1">
      <c r="A1804" s="15" t="inlineStr">
        <is>
          <t>Aura Bora</t>
        </is>
      </c>
      <c r="B1804" s="15" t="inlineStr">
        <is>
          <t>Aura Bora Herbal Sparkling Water | Lavender Cucumber | single 355mL</t>
        </is>
      </c>
      <c r="C1804" s="15" t="inlineStr">
        <is>
          <t>1) Sparkling electrolyte / functional sparkling</t>
        </is>
      </c>
      <c r="D1804" s="32">
        <f>'M1 - Sparkling Electrolyte'!I93</f>
        <v/>
      </c>
      <c r="E1804" s="33">
        <f>'M1 - Sparkling Electrolyte'!J93</f>
        <v/>
      </c>
      <c r="F1804" s="31">
        <f>'M1 - Sparkling Electrolyte'!K93</f>
        <v/>
      </c>
      <c r="G1804" s="30">
        <f>'M1 - Sparkling Electrolyte'!F93</f>
        <v/>
      </c>
      <c r="H1804" s="31">
        <f>IF(AND(ISNUMBER('M1 - Sparkling Electrolyte'!F93),ISNUMBER('M1 - Sparkling Electrolyte'!K93)),'M1 - Sparkling Electrolyte'!F93-'M1 - Sparkling Electrolyte'!K93,"")</f>
        <v/>
      </c>
      <c r="I1804" s="15" t="inlineStr">
        <is>
          <t>S&amp;S availability/depth vary by listing and time - confirm live.</t>
        </is>
      </c>
    </row>
    <row r="1805" ht="26" customHeight="1">
      <c r="A1805" s="15" t="inlineStr">
        <is>
          <t>Aura Bora</t>
        </is>
      </c>
      <c r="B1805" s="15" t="inlineStr">
        <is>
          <t>Aura Bora Herbal Sparkling Water | Lavender Cucumber | 8-pack 355mL</t>
        </is>
      </c>
      <c r="C1805" s="15" t="inlineStr">
        <is>
          <t>1) Sparkling electrolyte / functional sparkling</t>
        </is>
      </c>
      <c r="D1805" s="32">
        <f>'M1 - Sparkling Electrolyte'!I94</f>
        <v/>
      </c>
      <c r="E1805" s="33">
        <f>'M1 - Sparkling Electrolyte'!J94</f>
        <v/>
      </c>
      <c r="F1805" s="31">
        <f>'M1 - Sparkling Electrolyte'!K94</f>
        <v/>
      </c>
      <c r="G1805" s="30">
        <f>'M1 - Sparkling Electrolyte'!F94</f>
        <v/>
      </c>
      <c r="H1805" s="31">
        <f>IF(AND(ISNUMBER('M1 - Sparkling Electrolyte'!F94),ISNUMBER('M1 - Sparkling Electrolyte'!K94)),'M1 - Sparkling Electrolyte'!F94-'M1 - Sparkling Electrolyte'!K94,"")</f>
        <v/>
      </c>
      <c r="I1805" s="15" t="inlineStr">
        <is>
          <t>S&amp;S availability/depth vary by listing and time - confirm live.</t>
        </is>
      </c>
    </row>
    <row r="1806" ht="26" customHeight="1">
      <c r="A1806" s="15" t="inlineStr">
        <is>
          <t>Aura Bora</t>
        </is>
      </c>
      <c r="B1806" s="15" t="inlineStr">
        <is>
          <t>Aura Bora Herbal Sparkling Water | Lavender Cucumber | 12-pack 355mL</t>
        </is>
      </c>
      <c r="C1806" s="15" t="inlineStr">
        <is>
          <t>1) Sparkling electrolyte / functional sparkling</t>
        </is>
      </c>
      <c r="D1806" s="32">
        <f>'M1 - Sparkling Electrolyte'!I95</f>
        <v/>
      </c>
      <c r="E1806" s="33">
        <f>'M1 - Sparkling Electrolyte'!J95</f>
        <v/>
      </c>
      <c r="F1806" s="31">
        <f>'M1 - Sparkling Electrolyte'!K95</f>
        <v/>
      </c>
      <c r="G1806" s="30">
        <f>'M1 - Sparkling Electrolyte'!F95</f>
        <v/>
      </c>
      <c r="H1806" s="31">
        <f>IF(AND(ISNUMBER('M1 - Sparkling Electrolyte'!F95),ISNUMBER('M1 - Sparkling Electrolyte'!K95)),'M1 - Sparkling Electrolyte'!F95-'M1 - Sparkling Electrolyte'!K95,"")</f>
        <v/>
      </c>
      <c r="I1806" s="15" t="inlineStr">
        <is>
          <t>S&amp;S availability/depth vary by listing and time - confirm live.</t>
        </is>
      </c>
    </row>
    <row r="1807" ht="26" customHeight="1">
      <c r="A1807" s="15" t="inlineStr">
        <is>
          <t>Aura Bora</t>
        </is>
      </c>
      <c r="B1807" s="15" t="inlineStr">
        <is>
          <t>Aura Bora Herbal Sparkling Water | Lavender Cucumber | 15-pack 355mL</t>
        </is>
      </c>
      <c r="C1807" s="15" t="inlineStr">
        <is>
          <t>1) Sparkling electrolyte / functional sparkling</t>
        </is>
      </c>
      <c r="D1807" s="32">
        <f>'M1 - Sparkling Electrolyte'!I96</f>
        <v/>
      </c>
      <c r="E1807" s="33">
        <f>'M1 - Sparkling Electrolyte'!J96</f>
        <v/>
      </c>
      <c r="F1807" s="31">
        <f>'M1 - Sparkling Electrolyte'!K96</f>
        <v/>
      </c>
      <c r="G1807" s="30">
        <f>'M1 - Sparkling Electrolyte'!F96</f>
        <v/>
      </c>
      <c r="H1807" s="31">
        <f>IF(AND(ISNUMBER('M1 - Sparkling Electrolyte'!F96),ISNUMBER('M1 - Sparkling Electrolyte'!K96)),'M1 - Sparkling Electrolyte'!F96-'M1 - Sparkling Electrolyte'!K96,"")</f>
        <v/>
      </c>
      <c r="I1807" s="15" t="inlineStr">
        <is>
          <t>S&amp;S availability/depth vary by listing and time - confirm live.</t>
        </is>
      </c>
    </row>
    <row r="1808" ht="26" customHeight="1">
      <c r="A1808" s="15" t="inlineStr">
        <is>
          <t>Aura Bora</t>
        </is>
      </c>
      <c r="B1808" s="15" t="inlineStr">
        <is>
          <t>Aura Bora Herbal Sparkling Water | Lavender Cucumber | 18-pack 355mL</t>
        </is>
      </c>
      <c r="C1808" s="15" t="inlineStr">
        <is>
          <t>1) Sparkling electrolyte / functional sparkling</t>
        </is>
      </c>
      <c r="D1808" s="32">
        <f>'M1 - Sparkling Electrolyte'!I97</f>
        <v/>
      </c>
      <c r="E1808" s="33">
        <f>'M1 - Sparkling Electrolyte'!J97</f>
        <v/>
      </c>
      <c r="F1808" s="31">
        <f>'M1 - Sparkling Electrolyte'!K97</f>
        <v/>
      </c>
      <c r="G1808" s="30">
        <f>'M1 - Sparkling Electrolyte'!F97</f>
        <v/>
      </c>
      <c r="H1808" s="31">
        <f>IF(AND(ISNUMBER('M1 - Sparkling Electrolyte'!F97),ISNUMBER('M1 - Sparkling Electrolyte'!K97)),'M1 - Sparkling Electrolyte'!F97-'M1 - Sparkling Electrolyte'!K97,"")</f>
        <v/>
      </c>
      <c r="I1808" s="15" t="inlineStr">
        <is>
          <t>S&amp;S availability/depth vary by listing and time - confirm live.</t>
        </is>
      </c>
    </row>
    <row r="1809" ht="26" customHeight="1">
      <c r="A1809" s="15" t="inlineStr">
        <is>
          <t>Aura Bora</t>
        </is>
      </c>
      <c r="B1809" s="15" t="inlineStr">
        <is>
          <t>Aura Bora Herbal Sparkling Water | Lavender Cucumber | 24-pack 355mL</t>
        </is>
      </c>
      <c r="C1809" s="15" t="inlineStr">
        <is>
          <t>1) Sparkling electrolyte / functional sparkling</t>
        </is>
      </c>
      <c r="D1809" s="32">
        <f>'M1 - Sparkling Electrolyte'!I98</f>
        <v/>
      </c>
      <c r="E1809" s="33">
        <f>'M1 - Sparkling Electrolyte'!J98</f>
        <v/>
      </c>
      <c r="F1809" s="31">
        <f>'M1 - Sparkling Electrolyte'!K98</f>
        <v/>
      </c>
      <c r="G1809" s="30">
        <f>'M1 - Sparkling Electrolyte'!F98</f>
        <v/>
      </c>
      <c r="H1809" s="31">
        <f>IF(AND(ISNUMBER('M1 - Sparkling Electrolyte'!F98),ISNUMBER('M1 - Sparkling Electrolyte'!K98)),'M1 - Sparkling Electrolyte'!F98-'M1 - Sparkling Electrolyte'!K98,"")</f>
        <v/>
      </c>
      <c r="I1809" s="15" t="inlineStr">
        <is>
          <t>S&amp;S availability/depth vary by listing and time - confirm live.</t>
        </is>
      </c>
    </row>
    <row r="1810" ht="26" customHeight="1">
      <c r="A1810" s="15" t="inlineStr">
        <is>
          <t>Aura Bora</t>
        </is>
      </c>
      <c r="B1810" s="15" t="inlineStr">
        <is>
          <t>Aura Bora Herbal Sparkling Water | Basil Berry | single 355mL</t>
        </is>
      </c>
      <c r="C1810" s="15" t="inlineStr">
        <is>
          <t>1) Sparkling electrolyte / functional sparkling</t>
        </is>
      </c>
      <c r="D1810" s="32">
        <f>'M1 - Sparkling Electrolyte'!I99</f>
        <v/>
      </c>
      <c r="E1810" s="33">
        <f>'M1 - Sparkling Electrolyte'!J99</f>
        <v/>
      </c>
      <c r="F1810" s="31">
        <f>'M1 - Sparkling Electrolyte'!K99</f>
        <v/>
      </c>
      <c r="G1810" s="30">
        <f>'M1 - Sparkling Electrolyte'!F99</f>
        <v/>
      </c>
      <c r="H1810" s="31">
        <f>IF(AND(ISNUMBER('M1 - Sparkling Electrolyte'!F99),ISNUMBER('M1 - Sparkling Electrolyte'!K99)),'M1 - Sparkling Electrolyte'!F99-'M1 - Sparkling Electrolyte'!K99,"")</f>
        <v/>
      </c>
      <c r="I1810" s="15" t="inlineStr">
        <is>
          <t>S&amp;S availability/depth vary by listing and time - confirm live.</t>
        </is>
      </c>
    </row>
    <row r="1811" ht="26" customHeight="1">
      <c r="A1811" s="15" t="inlineStr">
        <is>
          <t>Aura Bora</t>
        </is>
      </c>
      <c r="B1811" s="15" t="inlineStr">
        <is>
          <t>Aura Bora Herbal Sparkling Water | Basil Berry | 8-pack 355mL</t>
        </is>
      </c>
      <c r="C1811" s="15" t="inlineStr">
        <is>
          <t>1) Sparkling electrolyte / functional sparkling</t>
        </is>
      </c>
      <c r="D1811" s="32">
        <f>'M1 - Sparkling Electrolyte'!I100</f>
        <v/>
      </c>
      <c r="E1811" s="33">
        <f>'M1 - Sparkling Electrolyte'!J100</f>
        <v/>
      </c>
      <c r="F1811" s="31">
        <f>'M1 - Sparkling Electrolyte'!K100</f>
        <v/>
      </c>
      <c r="G1811" s="30">
        <f>'M1 - Sparkling Electrolyte'!F100</f>
        <v/>
      </c>
      <c r="H1811" s="31">
        <f>IF(AND(ISNUMBER('M1 - Sparkling Electrolyte'!F100),ISNUMBER('M1 - Sparkling Electrolyte'!K100)),'M1 - Sparkling Electrolyte'!F100-'M1 - Sparkling Electrolyte'!K100,"")</f>
        <v/>
      </c>
      <c r="I1811" s="15" t="inlineStr">
        <is>
          <t>S&amp;S availability/depth vary by listing and time - confirm live.</t>
        </is>
      </c>
    </row>
    <row r="1812" ht="26" customHeight="1">
      <c r="A1812" s="15" t="inlineStr">
        <is>
          <t>Aura Bora</t>
        </is>
      </c>
      <c r="B1812" s="15" t="inlineStr">
        <is>
          <t>Aura Bora Herbal Sparkling Water | Basil Berry | 12-pack 355mL</t>
        </is>
      </c>
      <c r="C1812" s="15" t="inlineStr">
        <is>
          <t>1) Sparkling electrolyte / functional sparkling</t>
        </is>
      </c>
      <c r="D1812" s="32">
        <f>'M1 - Sparkling Electrolyte'!I101</f>
        <v/>
      </c>
      <c r="E1812" s="33">
        <f>'M1 - Sparkling Electrolyte'!J101</f>
        <v/>
      </c>
      <c r="F1812" s="31">
        <f>'M1 - Sparkling Electrolyte'!K101</f>
        <v/>
      </c>
      <c r="G1812" s="30">
        <f>'M1 - Sparkling Electrolyte'!F101</f>
        <v/>
      </c>
      <c r="H1812" s="31">
        <f>IF(AND(ISNUMBER('M1 - Sparkling Electrolyte'!F101),ISNUMBER('M1 - Sparkling Electrolyte'!K101)),'M1 - Sparkling Electrolyte'!F101-'M1 - Sparkling Electrolyte'!K101,"")</f>
        <v/>
      </c>
      <c r="I1812" s="15" t="inlineStr">
        <is>
          <t>S&amp;S availability/depth vary by listing and time - confirm live.</t>
        </is>
      </c>
    </row>
    <row r="1813" ht="26" customHeight="1">
      <c r="A1813" s="15" t="inlineStr">
        <is>
          <t>Aura Bora</t>
        </is>
      </c>
      <c r="B1813" s="15" t="inlineStr">
        <is>
          <t>Aura Bora Herbal Sparkling Water | Basil Berry | 15-pack 355mL</t>
        </is>
      </c>
      <c r="C1813" s="15" t="inlineStr">
        <is>
          <t>1) Sparkling electrolyte / functional sparkling</t>
        </is>
      </c>
      <c r="D1813" s="32">
        <f>'M1 - Sparkling Electrolyte'!I102</f>
        <v/>
      </c>
      <c r="E1813" s="33">
        <f>'M1 - Sparkling Electrolyte'!J102</f>
        <v/>
      </c>
      <c r="F1813" s="31">
        <f>'M1 - Sparkling Electrolyte'!K102</f>
        <v/>
      </c>
      <c r="G1813" s="30">
        <f>'M1 - Sparkling Electrolyte'!F102</f>
        <v/>
      </c>
      <c r="H1813" s="31">
        <f>IF(AND(ISNUMBER('M1 - Sparkling Electrolyte'!F102),ISNUMBER('M1 - Sparkling Electrolyte'!K102)),'M1 - Sparkling Electrolyte'!F102-'M1 - Sparkling Electrolyte'!K102,"")</f>
        <v/>
      </c>
      <c r="I1813" s="15" t="inlineStr">
        <is>
          <t>S&amp;S availability/depth vary by listing and time - confirm live.</t>
        </is>
      </c>
    </row>
    <row r="1814" ht="26" customHeight="1">
      <c r="A1814" s="15" t="inlineStr">
        <is>
          <t>Aura Bora</t>
        </is>
      </c>
      <c r="B1814" s="15" t="inlineStr">
        <is>
          <t>Aura Bora Herbal Sparkling Water | Basil Berry | 18-pack 355mL</t>
        </is>
      </c>
      <c r="C1814" s="15" t="inlineStr">
        <is>
          <t>1) Sparkling electrolyte / functional sparkling</t>
        </is>
      </c>
      <c r="D1814" s="32">
        <f>'M1 - Sparkling Electrolyte'!I103</f>
        <v/>
      </c>
      <c r="E1814" s="33">
        <f>'M1 - Sparkling Electrolyte'!J103</f>
        <v/>
      </c>
      <c r="F1814" s="31">
        <f>'M1 - Sparkling Electrolyte'!K103</f>
        <v/>
      </c>
      <c r="G1814" s="30">
        <f>'M1 - Sparkling Electrolyte'!F103</f>
        <v/>
      </c>
      <c r="H1814" s="31">
        <f>IF(AND(ISNUMBER('M1 - Sparkling Electrolyte'!F103),ISNUMBER('M1 - Sparkling Electrolyte'!K103)),'M1 - Sparkling Electrolyte'!F103-'M1 - Sparkling Electrolyte'!K103,"")</f>
        <v/>
      </c>
      <c r="I1814" s="15" t="inlineStr">
        <is>
          <t>S&amp;S availability/depth vary by listing and time - confirm live.</t>
        </is>
      </c>
    </row>
    <row r="1815" ht="26" customHeight="1">
      <c r="A1815" s="15" t="inlineStr">
        <is>
          <t>Aura Bora</t>
        </is>
      </c>
      <c r="B1815" s="15" t="inlineStr">
        <is>
          <t>Aura Bora Herbal Sparkling Water | Basil Berry | 24-pack 355mL</t>
        </is>
      </c>
      <c r="C1815" s="15" t="inlineStr">
        <is>
          <t>1) Sparkling electrolyte / functional sparkling</t>
        </is>
      </c>
      <c r="D1815" s="32">
        <f>'M1 - Sparkling Electrolyte'!I104</f>
        <v/>
      </c>
      <c r="E1815" s="33">
        <f>'M1 - Sparkling Electrolyte'!J104</f>
        <v/>
      </c>
      <c r="F1815" s="31">
        <f>'M1 - Sparkling Electrolyte'!K104</f>
        <v/>
      </c>
      <c r="G1815" s="30">
        <f>'M1 - Sparkling Electrolyte'!F104</f>
        <v/>
      </c>
      <c r="H1815" s="31">
        <f>IF(AND(ISNUMBER('M1 - Sparkling Electrolyte'!F104),ISNUMBER('M1 - Sparkling Electrolyte'!K104)),'M1 - Sparkling Electrolyte'!F104-'M1 - Sparkling Electrolyte'!K104,"")</f>
        <v/>
      </c>
      <c r="I1815" s="15" t="inlineStr">
        <is>
          <t>S&amp;S availability/depth vary by listing and time - confirm live.</t>
        </is>
      </c>
    </row>
    <row r="1816" ht="26" customHeight="1">
      <c r="A1816" s="15" t="inlineStr">
        <is>
          <t>Aura Bora</t>
        </is>
      </c>
      <c r="B1816" s="15" t="inlineStr">
        <is>
          <t>Aura Bora Herbal Sparkling Water | Lemongrass Coconut | single 355mL</t>
        </is>
      </c>
      <c r="C1816" s="15" t="inlineStr">
        <is>
          <t>1) Sparkling electrolyte / functional sparkling</t>
        </is>
      </c>
      <c r="D1816" s="32">
        <f>'M1 - Sparkling Electrolyte'!I105</f>
        <v/>
      </c>
      <c r="E1816" s="33">
        <f>'M1 - Sparkling Electrolyte'!J105</f>
        <v/>
      </c>
      <c r="F1816" s="31">
        <f>'M1 - Sparkling Electrolyte'!K105</f>
        <v/>
      </c>
      <c r="G1816" s="30">
        <f>'M1 - Sparkling Electrolyte'!F105</f>
        <v/>
      </c>
      <c r="H1816" s="31">
        <f>IF(AND(ISNUMBER('M1 - Sparkling Electrolyte'!F105),ISNUMBER('M1 - Sparkling Electrolyte'!K105)),'M1 - Sparkling Electrolyte'!F105-'M1 - Sparkling Electrolyte'!K105,"")</f>
        <v/>
      </c>
      <c r="I1816" s="15" t="inlineStr">
        <is>
          <t>S&amp;S availability/depth vary by listing and time - confirm live.</t>
        </is>
      </c>
    </row>
    <row r="1817" ht="26" customHeight="1">
      <c r="A1817" s="15" t="inlineStr">
        <is>
          <t>Aura Bora</t>
        </is>
      </c>
      <c r="B1817" s="15" t="inlineStr">
        <is>
          <t>Aura Bora Herbal Sparkling Water | Lemongrass Coconut | 8-pack 355mL</t>
        </is>
      </c>
      <c r="C1817" s="15" t="inlineStr">
        <is>
          <t>1) Sparkling electrolyte / functional sparkling</t>
        </is>
      </c>
      <c r="D1817" s="32">
        <f>'M1 - Sparkling Electrolyte'!I106</f>
        <v/>
      </c>
      <c r="E1817" s="33">
        <f>'M1 - Sparkling Electrolyte'!J106</f>
        <v/>
      </c>
      <c r="F1817" s="31">
        <f>'M1 - Sparkling Electrolyte'!K106</f>
        <v/>
      </c>
      <c r="G1817" s="30">
        <f>'M1 - Sparkling Electrolyte'!F106</f>
        <v/>
      </c>
      <c r="H1817" s="31">
        <f>IF(AND(ISNUMBER('M1 - Sparkling Electrolyte'!F106),ISNUMBER('M1 - Sparkling Electrolyte'!K106)),'M1 - Sparkling Electrolyte'!F106-'M1 - Sparkling Electrolyte'!K106,"")</f>
        <v/>
      </c>
      <c r="I1817" s="15" t="inlineStr">
        <is>
          <t>S&amp;S availability/depth vary by listing and time - confirm live.</t>
        </is>
      </c>
    </row>
    <row r="1818" ht="26" customHeight="1">
      <c r="A1818" s="15" t="inlineStr">
        <is>
          <t>Aura Bora</t>
        </is>
      </c>
      <c r="B1818" s="15" t="inlineStr">
        <is>
          <t>Aura Bora Herbal Sparkling Water | Lemongrass Coconut | 12-pack 355mL</t>
        </is>
      </c>
      <c r="C1818" s="15" t="inlineStr">
        <is>
          <t>1) Sparkling electrolyte / functional sparkling</t>
        </is>
      </c>
      <c r="D1818" s="32">
        <f>'M1 - Sparkling Electrolyte'!I107</f>
        <v/>
      </c>
      <c r="E1818" s="33">
        <f>'M1 - Sparkling Electrolyte'!J107</f>
        <v/>
      </c>
      <c r="F1818" s="31">
        <f>'M1 - Sparkling Electrolyte'!K107</f>
        <v/>
      </c>
      <c r="G1818" s="30">
        <f>'M1 - Sparkling Electrolyte'!F107</f>
        <v/>
      </c>
      <c r="H1818" s="31">
        <f>IF(AND(ISNUMBER('M1 - Sparkling Electrolyte'!F107),ISNUMBER('M1 - Sparkling Electrolyte'!K107)),'M1 - Sparkling Electrolyte'!F107-'M1 - Sparkling Electrolyte'!K107,"")</f>
        <v/>
      </c>
      <c r="I1818" s="15" t="inlineStr">
        <is>
          <t>S&amp;S availability/depth vary by listing and time - confirm live.</t>
        </is>
      </c>
    </row>
    <row r="1819" ht="26" customHeight="1">
      <c r="A1819" s="15" t="inlineStr">
        <is>
          <t>Aura Bora</t>
        </is>
      </c>
      <c r="B1819" s="15" t="inlineStr">
        <is>
          <t>Aura Bora Herbal Sparkling Water | Lemongrass Coconut | 15-pack 355mL</t>
        </is>
      </c>
      <c r="C1819" s="15" t="inlineStr">
        <is>
          <t>1) Sparkling electrolyte / functional sparkling</t>
        </is>
      </c>
      <c r="D1819" s="32">
        <f>'M1 - Sparkling Electrolyte'!I108</f>
        <v/>
      </c>
      <c r="E1819" s="33">
        <f>'M1 - Sparkling Electrolyte'!J108</f>
        <v/>
      </c>
      <c r="F1819" s="31">
        <f>'M1 - Sparkling Electrolyte'!K108</f>
        <v/>
      </c>
      <c r="G1819" s="30">
        <f>'M1 - Sparkling Electrolyte'!F108</f>
        <v/>
      </c>
      <c r="H1819" s="31">
        <f>IF(AND(ISNUMBER('M1 - Sparkling Electrolyte'!F108),ISNUMBER('M1 - Sparkling Electrolyte'!K108)),'M1 - Sparkling Electrolyte'!F108-'M1 - Sparkling Electrolyte'!K108,"")</f>
        <v/>
      </c>
      <c r="I1819" s="15" t="inlineStr">
        <is>
          <t>S&amp;S availability/depth vary by listing and time - confirm live.</t>
        </is>
      </c>
    </row>
    <row r="1820" ht="26" customHeight="1">
      <c r="A1820" s="15" t="inlineStr">
        <is>
          <t>Aura Bora</t>
        </is>
      </c>
      <c r="B1820" s="15" t="inlineStr">
        <is>
          <t>Aura Bora Herbal Sparkling Water | Lemongrass Coconut | 18-pack 355mL</t>
        </is>
      </c>
      <c r="C1820" s="15" t="inlineStr">
        <is>
          <t>1) Sparkling electrolyte / functional sparkling</t>
        </is>
      </c>
      <c r="D1820" s="32">
        <f>'M1 - Sparkling Electrolyte'!I109</f>
        <v/>
      </c>
      <c r="E1820" s="33">
        <f>'M1 - Sparkling Electrolyte'!J109</f>
        <v/>
      </c>
      <c r="F1820" s="31">
        <f>'M1 - Sparkling Electrolyte'!K109</f>
        <v/>
      </c>
      <c r="G1820" s="30">
        <f>'M1 - Sparkling Electrolyte'!F109</f>
        <v/>
      </c>
      <c r="H1820" s="31">
        <f>IF(AND(ISNUMBER('M1 - Sparkling Electrolyte'!F109),ISNUMBER('M1 - Sparkling Electrolyte'!K109)),'M1 - Sparkling Electrolyte'!F109-'M1 - Sparkling Electrolyte'!K109,"")</f>
        <v/>
      </c>
      <c r="I1820" s="15" t="inlineStr">
        <is>
          <t>S&amp;S availability/depth vary by listing and time - confirm live.</t>
        </is>
      </c>
    </row>
    <row r="1821" ht="26" customHeight="1">
      <c r="A1821" s="15" t="inlineStr">
        <is>
          <t>Aura Bora</t>
        </is>
      </c>
      <c r="B1821" s="15" t="inlineStr">
        <is>
          <t>Aura Bora Herbal Sparkling Water | Lemongrass Coconut | 24-pack 355mL</t>
        </is>
      </c>
      <c r="C1821" s="15" t="inlineStr">
        <is>
          <t>1) Sparkling electrolyte / functional sparkling</t>
        </is>
      </c>
      <c r="D1821" s="32">
        <f>'M1 - Sparkling Electrolyte'!I110</f>
        <v/>
      </c>
      <c r="E1821" s="33">
        <f>'M1 - Sparkling Electrolyte'!J110</f>
        <v/>
      </c>
      <c r="F1821" s="31">
        <f>'M1 - Sparkling Electrolyte'!K110</f>
        <v/>
      </c>
      <c r="G1821" s="30">
        <f>'M1 - Sparkling Electrolyte'!F110</f>
        <v/>
      </c>
      <c r="H1821" s="31">
        <f>IF(AND(ISNUMBER('M1 - Sparkling Electrolyte'!F110),ISNUMBER('M1 - Sparkling Electrolyte'!K110)),'M1 - Sparkling Electrolyte'!F110-'M1 - Sparkling Electrolyte'!K110,"")</f>
        <v/>
      </c>
      <c r="I1821" s="15" t="inlineStr">
        <is>
          <t>S&amp;S availability/depth vary by listing and time - confirm live.</t>
        </is>
      </c>
    </row>
    <row r="1822" ht="26" customHeight="1">
      <c r="A1822" s="15" t="inlineStr">
        <is>
          <t>Aura Bora</t>
        </is>
      </c>
      <c r="B1822" s="15" t="inlineStr">
        <is>
          <t>Aura Bora Herbal Sparkling Water | Cactus Rose | single 355mL</t>
        </is>
      </c>
      <c r="C1822" s="15" t="inlineStr">
        <is>
          <t>1) Sparkling electrolyte / functional sparkling</t>
        </is>
      </c>
      <c r="D1822" s="32">
        <f>'M1 - Sparkling Electrolyte'!I111</f>
        <v/>
      </c>
      <c r="E1822" s="33">
        <f>'M1 - Sparkling Electrolyte'!J111</f>
        <v/>
      </c>
      <c r="F1822" s="31">
        <f>'M1 - Sparkling Electrolyte'!K111</f>
        <v/>
      </c>
      <c r="G1822" s="30">
        <f>'M1 - Sparkling Electrolyte'!F111</f>
        <v/>
      </c>
      <c r="H1822" s="31">
        <f>IF(AND(ISNUMBER('M1 - Sparkling Electrolyte'!F111),ISNUMBER('M1 - Sparkling Electrolyte'!K111)),'M1 - Sparkling Electrolyte'!F111-'M1 - Sparkling Electrolyte'!K111,"")</f>
        <v/>
      </c>
      <c r="I1822" s="15" t="inlineStr">
        <is>
          <t>S&amp;S availability/depth vary by listing and time - confirm live.</t>
        </is>
      </c>
    </row>
    <row r="1823" ht="26" customHeight="1">
      <c r="A1823" s="15" t="inlineStr">
        <is>
          <t>Aura Bora</t>
        </is>
      </c>
      <c r="B1823" s="15" t="inlineStr">
        <is>
          <t>Aura Bora Herbal Sparkling Water | Cactus Rose | 8-pack 355mL</t>
        </is>
      </c>
      <c r="C1823" s="15" t="inlineStr">
        <is>
          <t>1) Sparkling electrolyte / functional sparkling</t>
        </is>
      </c>
      <c r="D1823" s="32">
        <f>'M1 - Sparkling Electrolyte'!I112</f>
        <v/>
      </c>
      <c r="E1823" s="33">
        <f>'M1 - Sparkling Electrolyte'!J112</f>
        <v/>
      </c>
      <c r="F1823" s="31">
        <f>'M1 - Sparkling Electrolyte'!K112</f>
        <v/>
      </c>
      <c r="G1823" s="30">
        <f>'M1 - Sparkling Electrolyte'!F112</f>
        <v/>
      </c>
      <c r="H1823" s="31">
        <f>IF(AND(ISNUMBER('M1 - Sparkling Electrolyte'!F112),ISNUMBER('M1 - Sparkling Electrolyte'!K112)),'M1 - Sparkling Electrolyte'!F112-'M1 - Sparkling Electrolyte'!K112,"")</f>
        <v/>
      </c>
      <c r="I1823" s="15" t="inlineStr">
        <is>
          <t>S&amp;S availability/depth vary by listing and time - confirm live.</t>
        </is>
      </c>
    </row>
    <row r="1824" ht="26" customHeight="1">
      <c r="A1824" s="15" t="inlineStr">
        <is>
          <t>Aura Bora</t>
        </is>
      </c>
      <c r="B1824" s="15" t="inlineStr">
        <is>
          <t>Aura Bora Herbal Sparkling Water | Cactus Rose | 12-pack 355mL</t>
        </is>
      </c>
      <c r="C1824" s="15" t="inlineStr">
        <is>
          <t>1) Sparkling electrolyte / functional sparkling</t>
        </is>
      </c>
      <c r="D1824" s="32">
        <f>'M1 - Sparkling Electrolyte'!I113</f>
        <v/>
      </c>
      <c r="E1824" s="33">
        <f>'M1 - Sparkling Electrolyte'!J113</f>
        <v/>
      </c>
      <c r="F1824" s="31">
        <f>'M1 - Sparkling Electrolyte'!K113</f>
        <v/>
      </c>
      <c r="G1824" s="30">
        <f>'M1 - Sparkling Electrolyte'!F113</f>
        <v/>
      </c>
      <c r="H1824" s="31">
        <f>IF(AND(ISNUMBER('M1 - Sparkling Electrolyte'!F113),ISNUMBER('M1 - Sparkling Electrolyte'!K113)),'M1 - Sparkling Electrolyte'!F113-'M1 - Sparkling Electrolyte'!K113,"")</f>
        <v/>
      </c>
      <c r="I1824" s="15" t="inlineStr">
        <is>
          <t>S&amp;S availability/depth vary by listing and time - confirm live.</t>
        </is>
      </c>
    </row>
    <row r="1825" ht="26" customHeight="1">
      <c r="A1825" s="15" t="inlineStr">
        <is>
          <t>Aura Bora</t>
        </is>
      </c>
      <c r="B1825" s="15" t="inlineStr">
        <is>
          <t>Aura Bora Herbal Sparkling Water | Cactus Rose | 15-pack 355mL</t>
        </is>
      </c>
      <c r="C1825" s="15" t="inlineStr">
        <is>
          <t>1) Sparkling electrolyte / functional sparkling</t>
        </is>
      </c>
      <c r="D1825" s="32">
        <f>'M1 - Sparkling Electrolyte'!I114</f>
        <v/>
      </c>
      <c r="E1825" s="33">
        <f>'M1 - Sparkling Electrolyte'!J114</f>
        <v/>
      </c>
      <c r="F1825" s="31">
        <f>'M1 - Sparkling Electrolyte'!K114</f>
        <v/>
      </c>
      <c r="G1825" s="30">
        <f>'M1 - Sparkling Electrolyte'!F114</f>
        <v/>
      </c>
      <c r="H1825" s="31">
        <f>IF(AND(ISNUMBER('M1 - Sparkling Electrolyte'!F114),ISNUMBER('M1 - Sparkling Electrolyte'!K114)),'M1 - Sparkling Electrolyte'!F114-'M1 - Sparkling Electrolyte'!K114,"")</f>
        <v/>
      </c>
      <c r="I1825" s="15" t="inlineStr">
        <is>
          <t>S&amp;S availability/depth vary by listing and time - confirm live.</t>
        </is>
      </c>
    </row>
    <row r="1826" ht="26" customHeight="1">
      <c r="A1826" s="15" t="inlineStr">
        <is>
          <t>Aura Bora</t>
        </is>
      </c>
      <c r="B1826" s="15" t="inlineStr">
        <is>
          <t>Aura Bora Herbal Sparkling Water | Cactus Rose | 18-pack 355mL</t>
        </is>
      </c>
      <c r="C1826" s="15" t="inlineStr">
        <is>
          <t>1) Sparkling electrolyte / functional sparkling</t>
        </is>
      </c>
      <c r="D1826" s="32">
        <f>'M1 - Sparkling Electrolyte'!I115</f>
        <v/>
      </c>
      <c r="E1826" s="33">
        <f>'M1 - Sparkling Electrolyte'!J115</f>
        <v/>
      </c>
      <c r="F1826" s="31">
        <f>'M1 - Sparkling Electrolyte'!K115</f>
        <v/>
      </c>
      <c r="G1826" s="30">
        <f>'M1 - Sparkling Electrolyte'!F115</f>
        <v/>
      </c>
      <c r="H1826" s="31">
        <f>IF(AND(ISNUMBER('M1 - Sparkling Electrolyte'!F115),ISNUMBER('M1 - Sparkling Electrolyte'!K115)),'M1 - Sparkling Electrolyte'!F115-'M1 - Sparkling Electrolyte'!K115,"")</f>
        <v/>
      </c>
      <c r="I1826" s="15" t="inlineStr">
        <is>
          <t>S&amp;S availability/depth vary by listing and time - confirm live.</t>
        </is>
      </c>
    </row>
    <row r="1827" ht="26" customHeight="1">
      <c r="A1827" s="15" t="inlineStr">
        <is>
          <t>Aura Bora</t>
        </is>
      </c>
      <c r="B1827" s="15" t="inlineStr">
        <is>
          <t>Aura Bora Herbal Sparkling Water | Cactus Rose | 24-pack 355mL</t>
        </is>
      </c>
      <c r="C1827" s="15" t="inlineStr">
        <is>
          <t>1) Sparkling electrolyte / functional sparkling</t>
        </is>
      </c>
      <c r="D1827" s="32">
        <f>'M1 - Sparkling Electrolyte'!I116</f>
        <v/>
      </c>
      <c r="E1827" s="33">
        <f>'M1 - Sparkling Electrolyte'!J116</f>
        <v/>
      </c>
      <c r="F1827" s="31">
        <f>'M1 - Sparkling Electrolyte'!K116</f>
        <v/>
      </c>
      <c r="G1827" s="30">
        <f>'M1 - Sparkling Electrolyte'!F116</f>
        <v/>
      </c>
      <c r="H1827" s="31">
        <f>IF(AND(ISNUMBER('M1 - Sparkling Electrolyte'!F116),ISNUMBER('M1 - Sparkling Electrolyte'!K116)),'M1 - Sparkling Electrolyte'!F116-'M1 - Sparkling Electrolyte'!K116,"")</f>
        <v/>
      </c>
      <c r="I1827" s="15" t="inlineStr">
        <is>
          <t>S&amp;S availability/depth vary by listing and time - confirm live.</t>
        </is>
      </c>
    </row>
    <row r="1828" ht="26" customHeight="1">
      <c r="A1828" s="15" t="inlineStr">
        <is>
          <t>Aura Bora</t>
        </is>
      </c>
      <c r="B1828" s="15" t="inlineStr">
        <is>
          <t>Aura Bora Herbal Sparkling Water | Peppermint Watermelon | single 355mL</t>
        </is>
      </c>
      <c r="C1828" s="15" t="inlineStr">
        <is>
          <t>1) Sparkling electrolyte / functional sparkling</t>
        </is>
      </c>
      <c r="D1828" s="32">
        <f>'M1 - Sparkling Electrolyte'!I117</f>
        <v/>
      </c>
      <c r="E1828" s="33">
        <f>'M1 - Sparkling Electrolyte'!J117</f>
        <v/>
      </c>
      <c r="F1828" s="31">
        <f>'M1 - Sparkling Electrolyte'!K117</f>
        <v/>
      </c>
      <c r="G1828" s="30">
        <f>'M1 - Sparkling Electrolyte'!F117</f>
        <v/>
      </c>
      <c r="H1828" s="31">
        <f>IF(AND(ISNUMBER('M1 - Sparkling Electrolyte'!F117),ISNUMBER('M1 - Sparkling Electrolyte'!K117)),'M1 - Sparkling Electrolyte'!F117-'M1 - Sparkling Electrolyte'!K117,"")</f>
        <v/>
      </c>
      <c r="I1828" s="15" t="inlineStr">
        <is>
          <t>S&amp;S availability/depth vary by listing and time - confirm live.</t>
        </is>
      </c>
    </row>
    <row r="1829" ht="26" customHeight="1">
      <c r="A1829" s="15" t="inlineStr">
        <is>
          <t>Aura Bora</t>
        </is>
      </c>
      <c r="B1829" s="15" t="inlineStr">
        <is>
          <t>Aura Bora Herbal Sparkling Water | Peppermint Watermelon | 8-pack 355mL</t>
        </is>
      </c>
      <c r="C1829" s="15" t="inlineStr">
        <is>
          <t>1) Sparkling electrolyte / functional sparkling</t>
        </is>
      </c>
      <c r="D1829" s="32">
        <f>'M1 - Sparkling Electrolyte'!I118</f>
        <v/>
      </c>
      <c r="E1829" s="33">
        <f>'M1 - Sparkling Electrolyte'!J118</f>
        <v/>
      </c>
      <c r="F1829" s="31">
        <f>'M1 - Sparkling Electrolyte'!K118</f>
        <v/>
      </c>
      <c r="G1829" s="30">
        <f>'M1 - Sparkling Electrolyte'!F118</f>
        <v/>
      </c>
      <c r="H1829" s="31">
        <f>IF(AND(ISNUMBER('M1 - Sparkling Electrolyte'!F118),ISNUMBER('M1 - Sparkling Electrolyte'!K118)),'M1 - Sparkling Electrolyte'!F118-'M1 - Sparkling Electrolyte'!K118,"")</f>
        <v/>
      </c>
      <c r="I1829" s="15" t="inlineStr">
        <is>
          <t>S&amp;S availability/depth vary by listing and time - confirm live.</t>
        </is>
      </c>
    </row>
    <row r="1830" ht="26" customHeight="1">
      <c r="A1830" s="15" t="inlineStr">
        <is>
          <t>Aura Bora</t>
        </is>
      </c>
      <c r="B1830" s="15" t="inlineStr">
        <is>
          <t>Aura Bora Herbal Sparkling Water | Peppermint Watermelon | 12-pack 355mL</t>
        </is>
      </c>
      <c r="C1830" s="15" t="inlineStr">
        <is>
          <t>1) Sparkling electrolyte / functional sparkling</t>
        </is>
      </c>
      <c r="D1830" s="32">
        <f>'M1 - Sparkling Electrolyte'!I119</f>
        <v/>
      </c>
      <c r="E1830" s="33">
        <f>'M1 - Sparkling Electrolyte'!J119</f>
        <v/>
      </c>
      <c r="F1830" s="31">
        <f>'M1 - Sparkling Electrolyte'!K119</f>
        <v/>
      </c>
      <c r="G1830" s="30">
        <f>'M1 - Sparkling Electrolyte'!F119</f>
        <v/>
      </c>
      <c r="H1830" s="31">
        <f>IF(AND(ISNUMBER('M1 - Sparkling Electrolyte'!F119),ISNUMBER('M1 - Sparkling Electrolyte'!K119)),'M1 - Sparkling Electrolyte'!F119-'M1 - Sparkling Electrolyte'!K119,"")</f>
        <v/>
      </c>
      <c r="I1830" s="15" t="inlineStr">
        <is>
          <t>S&amp;S availability/depth vary by listing and time - confirm live.</t>
        </is>
      </c>
    </row>
    <row r="1831" ht="26" customHeight="1">
      <c r="A1831" s="15" t="inlineStr">
        <is>
          <t>Aura Bora</t>
        </is>
      </c>
      <c r="B1831" s="15" t="inlineStr">
        <is>
          <t>Aura Bora Herbal Sparkling Water | Peppermint Watermelon | 15-pack 355mL</t>
        </is>
      </c>
      <c r="C1831" s="15" t="inlineStr">
        <is>
          <t>1) Sparkling electrolyte / functional sparkling</t>
        </is>
      </c>
      <c r="D1831" s="32">
        <f>'M1 - Sparkling Electrolyte'!I120</f>
        <v/>
      </c>
      <c r="E1831" s="33">
        <f>'M1 - Sparkling Electrolyte'!J120</f>
        <v/>
      </c>
      <c r="F1831" s="31">
        <f>'M1 - Sparkling Electrolyte'!K120</f>
        <v/>
      </c>
      <c r="G1831" s="30">
        <f>'M1 - Sparkling Electrolyte'!F120</f>
        <v/>
      </c>
      <c r="H1831" s="31">
        <f>IF(AND(ISNUMBER('M1 - Sparkling Electrolyte'!F120),ISNUMBER('M1 - Sparkling Electrolyte'!K120)),'M1 - Sparkling Electrolyte'!F120-'M1 - Sparkling Electrolyte'!K120,"")</f>
        <v/>
      </c>
      <c r="I1831" s="15" t="inlineStr">
        <is>
          <t>S&amp;S availability/depth vary by listing and time - confirm live.</t>
        </is>
      </c>
    </row>
    <row r="1832" ht="26" customHeight="1">
      <c r="A1832" s="15" t="inlineStr">
        <is>
          <t>Aura Bora</t>
        </is>
      </c>
      <c r="B1832" s="15" t="inlineStr">
        <is>
          <t>Aura Bora Herbal Sparkling Water | Peppermint Watermelon | 18-pack 355mL</t>
        </is>
      </c>
      <c r="C1832" s="15" t="inlineStr">
        <is>
          <t>1) Sparkling electrolyte / functional sparkling</t>
        </is>
      </c>
      <c r="D1832" s="32">
        <f>'M1 - Sparkling Electrolyte'!I121</f>
        <v/>
      </c>
      <c r="E1832" s="33">
        <f>'M1 - Sparkling Electrolyte'!J121</f>
        <v/>
      </c>
      <c r="F1832" s="31">
        <f>'M1 - Sparkling Electrolyte'!K121</f>
        <v/>
      </c>
      <c r="G1832" s="30">
        <f>'M1 - Sparkling Electrolyte'!F121</f>
        <v/>
      </c>
      <c r="H1832" s="31">
        <f>IF(AND(ISNUMBER('M1 - Sparkling Electrolyte'!F121),ISNUMBER('M1 - Sparkling Electrolyte'!K121)),'M1 - Sparkling Electrolyte'!F121-'M1 - Sparkling Electrolyte'!K121,"")</f>
        <v/>
      </c>
      <c r="I1832" s="15" t="inlineStr">
        <is>
          <t>S&amp;S availability/depth vary by listing and time - confirm live.</t>
        </is>
      </c>
    </row>
    <row r="1833" ht="26" customHeight="1">
      <c r="A1833" s="15" t="inlineStr">
        <is>
          <t>Aura Bora</t>
        </is>
      </c>
      <c r="B1833" s="15" t="inlineStr">
        <is>
          <t>Aura Bora Herbal Sparkling Water | Peppermint Watermelon | 24-pack 355mL</t>
        </is>
      </c>
      <c r="C1833" s="15" t="inlineStr">
        <is>
          <t>1) Sparkling electrolyte / functional sparkling</t>
        </is>
      </c>
      <c r="D1833" s="32">
        <f>'M1 - Sparkling Electrolyte'!I122</f>
        <v/>
      </c>
      <c r="E1833" s="33">
        <f>'M1 - Sparkling Electrolyte'!J122</f>
        <v/>
      </c>
      <c r="F1833" s="31">
        <f>'M1 - Sparkling Electrolyte'!K122</f>
        <v/>
      </c>
      <c r="G1833" s="30">
        <f>'M1 - Sparkling Electrolyte'!F122</f>
        <v/>
      </c>
      <c r="H1833" s="31">
        <f>IF(AND(ISNUMBER('M1 - Sparkling Electrolyte'!F122),ISNUMBER('M1 - Sparkling Electrolyte'!K122)),'M1 - Sparkling Electrolyte'!F122-'M1 - Sparkling Electrolyte'!K122,"")</f>
        <v/>
      </c>
      <c r="I1833" s="15" t="inlineStr">
        <is>
          <t>S&amp;S availability/depth vary by listing and time - confirm live.</t>
        </is>
      </c>
    </row>
    <row r="1834" ht="26" customHeight="1">
      <c r="A1834" s="15" t="inlineStr">
        <is>
          <t>Sound</t>
        </is>
      </c>
      <c r="B1834" s="15" t="inlineStr">
        <is>
          <t>Sound Sparkling Water (Tea/Botanical) | Blackberry + Lemon Verbena | single 355mL</t>
        </is>
      </c>
      <c r="C1834" s="15" t="inlineStr">
        <is>
          <t>1) Sparkling electrolyte / functional sparkling</t>
        </is>
      </c>
      <c r="D1834" s="32">
        <f>'M1 - Sparkling Electrolyte'!I123</f>
        <v/>
      </c>
      <c r="E1834" s="33">
        <f>'M1 - Sparkling Electrolyte'!J123</f>
        <v/>
      </c>
      <c r="F1834" s="31">
        <f>'M1 - Sparkling Electrolyte'!K123</f>
        <v/>
      </c>
      <c r="G1834" s="30">
        <f>'M1 - Sparkling Electrolyte'!F123</f>
        <v/>
      </c>
      <c r="H1834" s="31">
        <f>IF(AND(ISNUMBER('M1 - Sparkling Electrolyte'!F123),ISNUMBER('M1 - Sparkling Electrolyte'!K123)),'M1 - Sparkling Electrolyte'!F123-'M1 - Sparkling Electrolyte'!K123,"")</f>
        <v/>
      </c>
      <c r="I1834" s="15" t="inlineStr">
        <is>
          <t>S&amp;S availability/depth vary by listing and time - confirm live.</t>
        </is>
      </c>
    </row>
    <row r="1835" ht="26" customHeight="1">
      <c r="A1835" s="15" t="inlineStr">
        <is>
          <t>Sound</t>
        </is>
      </c>
      <c r="B1835" s="15" t="inlineStr">
        <is>
          <t>Sound Sparkling Water (Tea/Botanical) | Blackberry + Lemon Verbena | 8-pack 355mL</t>
        </is>
      </c>
      <c r="C1835" s="15" t="inlineStr">
        <is>
          <t>1) Sparkling electrolyte / functional sparkling</t>
        </is>
      </c>
      <c r="D1835" s="32">
        <f>'M1 - Sparkling Electrolyte'!I124</f>
        <v/>
      </c>
      <c r="E1835" s="33">
        <f>'M1 - Sparkling Electrolyte'!J124</f>
        <v/>
      </c>
      <c r="F1835" s="31">
        <f>'M1 - Sparkling Electrolyte'!K124</f>
        <v/>
      </c>
      <c r="G1835" s="30">
        <f>'M1 - Sparkling Electrolyte'!F124</f>
        <v/>
      </c>
      <c r="H1835" s="31">
        <f>IF(AND(ISNUMBER('M1 - Sparkling Electrolyte'!F124),ISNUMBER('M1 - Sparkling Electrolyte'!K124)),'M1 - Sparkling Electrolyte'!F124-'M1 - Sparkling Electrolyte'!K124,"")</f>
        <v/>
      </c>
      <c r="I1835" s="15" t="inlineStr">
        <is>
          <t>S&amp;S availability/depth vary by listing and time - confirm live.</t>
        </is>
      </c>
    </row>
    <row r="1836" ht="26" customHeight="1">
      <c r="A1836" s="15" t="inlineStr">
        <is>
          <t>Sound</t>
        </is>
      </c>
      <c r="B1836" s="15" t="inlineStr">
        <is>
          <t>Sound Sparkling Water (Tea/Botanical) | Blackberry + Lemon Verbena | 12-pack 355mL</t>
        </is>
      </c>
      <c r="C1836" s="15" t="inlineStr">
        <is>
          <t>1) Sparkling electrolyte / functional sparkling</t>
        </is>
      </c>
      <c r="D1836" s="32">
        <f>'M1 - Sparkling Electrolyte'!I125</f>
        <v/>
      </c>
      <c r="E1836" s="33">
        <f>'M1 - Sparkling Electrolyte'!J125</f>
        <v/>
      </c>
      <c r="F1836" s="31">
        <f>'M1 - Sparkling Electrolyte'!K125</f>
        <v/>
      </c>
      <c r="G1836" s="30">
        <f>'M1 - Sparkling Electrolyte'!F125</f>
        <v/>
      </c>
      <c r="H1836" s="31">
        <f>IF(AND(ISNUMBER('M1 - Sparkling Electrolyte'!F125),ISNUMBER('M1 - Sparkling Electrolyte'!K125)),'M1 - Sparkling Electrolyte'!F125-'M1 - Sparkling Electrolyte'!K125,"")</f>
        <v/>
      </c>
      <c r="I1836" s="15" t="inlineStr">
        <is>
          <t>S&amp;S availability/depth vary by listing and time - confirm live.</t>
        </is>
      </c>
    </row>
    <row r="1837" ht="26" customHeight="1">
      <c r="A1837" s="15" t="inlineStr">
        <is>
          <t>Sound</t>
        </is>
      </c>
      <c r="B1837" s="15" t="inlineStr">
        <is>
          <t>Sound Sparkling Water (Tea/Botanical) | Blackberry + Lemon Verbena | 15-pack 355mL</t>
        </is>
      </c>
      <c r="C1837" s="15" t="inlineStr">
        <is>
          <t>1) Sparkling electrolyte / functional sparkling</t>
        </is>
      </c>
      <c r="D1837" s="32">
        <f>'M1 - Sparkling Electrolyte'!I126</f>
        <v/>
      </c>
      <c r="E1837" s="33">
        <f>'M1 - Sparkling Electrolyte'!J126</f>
        <v/>
      </c>
      <c r="F1837" s="31">
        <f>'M1 - Sparkling Electrolyte'!K126</f>
        <v/>
      </c>
      <c r="G1837" s="30">
        <f>'M1 - Sparkling Electrolyte'!F126</f>
        <v/>
      </c>
      <c r="H1837" s="31">
        <f>IF(AND(ISNUMBER('M1 - Sparkling Electrolyte'!F126),ISNUMBER('M1 - Sparkling Electrolyte'!K126)),'M1 - Sparkling Electrolyte'!F126-'M1 - Sparkling Electrolyte'!K126,"")</f>
        <v/>
      </c>
      <c r="I1837" s="15" t="inlineStr">
        <is>
          <t>S&amp;S availability/depth vary by listing and time - confirm live.</t>
        </is>
      </c>
    </row>
    <row r="1838" ht="26" customHeight="1">
      <c r="A1838" s="15" t="inlineStr">
        <is>
          <t>Sound</t>
        </is>
      </c>
      <c r="B1838" s="15" t="inlineStr">
        <is>
          <t>Sound Sparkling Water (Tea/Botanical) | Blackberry + Lemon Verbena | 18-pack 355mL</t>
        </is>
      </c>
      <c r="C1838" s="15" t="inlineStr">
        <is>
          <t>1) Sparkling electrolyte / functional sparkling</t>
        </is>
      </c>
      <c r="D1838" s="32">
        <f>'M1 - Sparkling Electrolyte'!I127</f>
        <v/>
      </c>
      <c r="E1838" s="33">
        <f>'M1 - Sparkling Electrolyte'!J127</f>
        <v/>
      </c>
      <c r="F1838" s="31">
        <f>'M1 - Sparkling Electrolyte'!K127</f>
        <v/>
      </c>
      <c r="G1838" s="30">
        <f>'M1 - Sparkling Electrolyte'!F127</f>
        <v/>
      </c>
      <c r="H1838" s="31">
        <f>IF(AND(ISNUMBER('M1 - Sparkling Electrolyte'!F127),ISNUMBER('M1 - Sparkling Electrolyte'!K127)),'M1 - Sparkling Electrolyte'!F127-'M1 - Sparkling Electrolyte'!K127,"")</f>
        <v/>
      </c>
      <c r="I1838" s="15" t="inlineStr">
        <is>
          <t>S&amp;S availability/depth vary by listing and time - confirm live.</t>
        </is>
      </c>
    </row>
    <row r="1839" ht="26" customHeight="1">
      <c r="A1839" s="15" t="inlineStr">
        <is>
          <t>Sound</t>
        </is>
      </c>
      <c r="B1839" s="15" t="inlineStr">
        <is>
          <t>Sound Sparkling Water (Tea/Botanical) | Blackberry + Lemon Verbena | 24-pack 355mL</t>
        </is>
      </c>
      <c r="C1839" s="15" t="inlineStr">
        <is>
          <t>1) Sparkling electrolyte / functional sparkling</t>
        </is>
      </c>
      <c r="D1839" s="32">
        <f>'M1 - Sparkling Electrolyte'!I128</f>
        <v/>
      </c>
      <c r="E1839" s="33">
        <f>'M1 - Sparkling Electrolyte'!J128</f>
        <v/>
      </c>
      <c r="F1839" s="31">
        <f>'M1 - Sparkling Electrolyte'!K128</f>
        <v/>
      </c>
      <c r="G1839" s="30">
        <f>'M1 - Sparkling Electrolyte'!F128</f>
        <v/>
      </c>
      <c r="H1839" s="31">
        <f>IF(AND(ISNUMBER('M1 - Sparkling Electrolyte'!F128),ISNUMBER('M1 - Sparkling Electrolyte'!K128)),'M1 - Sparkling Electrolyte'!F128-'M1 - Sparkling Electrolyte'!K128,"")</f>
        <v/>
      </c>
      <c r="I1839" s="15" t="inlineStr">
        <is>
          <t>S&amp;S availability/depth vary by listing and time - confirm live.</t>
        </is>
      </c>
    </row>
    <row r="1840" ht="26" customHeight="1">
      <c r="A1840" s="15" t="inlineStr">
        <is>
          <t>Sound</t>
        </is>
      </c>
      <c r="B1840" s="15" t="inlineStr">
        <is>
          <t>Sound Sparkling Water (Tea/Botanical) | Grapefruit + Hops | single 355mL</t>
        </is>
      </c>
      <c r="C1840" s="15" t="inlineStr">
        <is>
          <t>1) Sparkling electrolyte / functional sparkling</t>
        </is>
      </c>
      <c r="D1840" s="32">
        <f>'M1 - Sparkling Electrolyte'!I129</f>
        <v/>
      </c>
      <c r="E1840" s="33">
        <f>'M1 - Sparkling Electrolyte'!J129</f>
        <v/>
      </c>
      <c r="F1840" s="31">
        <f>'M1 - Sparkling Electrolyte'!K129</f>
        <v/>
      </c>
      <c r="G1840" s="30">
        <f>'M1 - Sparkling Electrolyte'!F129</f>
        <v/>
      </c>
      <c r="H1840" s="31">
        <f>IF(AND(ISNUMBER('M1 - Sparkling Electrolyte'!F129),ISNUMBER('M1 - Sparkling Electrolyte'!K129)),'M1 - Sparkling Electrolyte'!F129-'M1 - Sparkling Electrolyte'!K129,"")</f>
        <v/>
      </c>
      <c r="I1840" s="15" t="inlineStr">
        <is>
          <t>S&amp;S availability/depth vary by listing and time - confirm live.</t>
        </is>
      </c>
    </row>
    <row r="1841" ht="26" customHeight="1">
      <c r="A1841" s="15" t="inlineStr">
        <is>
          <t>Sound</t>
        </is>
      </c>
      <c r="B1841" s="15" t="inlineStr">
        <is>
          <t>Sound Sparkling Water (Tea/Botanical) | Grapefruit + Hops | 8-pack 355mL</t>
        </is>
      </c>
      <c r="C1841" s="15" t="inlineStr">
        <is>
          <t>1) Sparkling electrolyte / functional sparkling</t>
        </is>
      </c>
      <c r="D1841" s="32">
        <f>'M1 - Sparkling Electrolyte'!I130</f>
        <v/>
      </c>
      <c r="E1841" s="33">
        <f>'M1 - Sparkling Electrolyte'!J130</f>
        <v/>
      </c>
      <c r="F1841" s="31">
        <f>'M1 - Sparkling Electrolyte'!K130</f>
        <v/>
      </c>
      <c r="G1841" s="30">
        <f>'M1 - Sparkling Electrolyte'!F130</f>
        <v/>
      </c>
      <c r="H1841" s="31">
        <f>IF(AND(ISNUMBER('M1 - Sparkling Electrolyte'!F130),ISNUMBER('M1 - Sparkling Electrolyte'!K130)),'M1 - Sparkling Electrolyte'!F130-'M1 - Sparkling Electrolyte'!K130,"")</f>
        <v/>
      </c>
      <c r="I1841" s="15" t="inlineStr">
        <is>
          <t>S&amp;S availability/depth vary by listing and time - confirm live.</t>
        </is>
      </c>
    </row>
    <row r="1842" ht="26" customHeight="1">
      <c r="A1842" s="15" t="inlineStr">
        <is>
          <t>Sound</t>
        </is>
      </c>
      <c r="B1842" s="15" t="inlineStr">
        <is>
          <t>Sound Sparkling Water (Tea/Botanical) | Grapefruit + Hops | 12-pack 355mL</t>
        </is>
      </c>
      <c r="C1842" s="15" t="inlineStr">
        <is>
          <t>1) Sparkling electrolyte / functional sparkling</t>
        </is>
      </c>
      <c r="D1842" s="32">
        <f>'M1 - Sparkling Electrolyte'!I131</f>
        <v/>
      </c>
      <c r="E1842" s="33">
        <f>'M1 - Sparkling Electrolyte'!J131</f>
        <v/>
      </c>
      <c r="F1842" s="31">
        <f>'M1 - Sparkling Electrolyte'!K131</f>
        <v/>
      </c>
      <c r="G1842" s="30">
        <f>'M1 - Sparkling Electrolyte'!F131</f>
        <v/>
      </c>
      <c r="H1842" s="31">
        <f>IF(AND(ISNUMBER('M1 - Sparkling Electrolyte'!F131),ISNUMBER('M1 - Sparkling Electrolyte'!K131)),'M1 - Sparkling Electrolyte'!F131-'M1 - Sparkling Electrolyte'!K131,"")</f>
        <v/>
      </c>
      <c r="I1842" s="15" t="inlineStr">
        <is>
          <t>S&amp;S availability/depth vary by listing and time - confirm live.</t>
        </is>
      </c>
    </row>
    <row r="1843" ht="26" customHeight="1">
      <c r="A1843" s="15" t="inlineStr">
        <is>
          <t>Sound</t>
        </is>
      </c>
      <c r="B1843" s="15" t="inlineStr">
        <is>
          <t>Sound Sparkling Water (Tea/Botanical) | Grapefruit + Hops | 15-pack 355mL</t>
        </is>
      </c>
      <c r="C1843" s="15" t="inlineStr">
        <is>
          <t>1) Sparkling electrolyte / functional sparkling</t>
        </is>
      </c>
      <c r="D1843" s="32">
        <f>'M1 - Sparkling Electrolyte'!I132</f>
        <v/>
      </c>
      <c r="E1843" s="33">
        <f>'M1 - Sparkling Electrolyte'!J132</f>
        <v/>
      </c>
      <c r="F1843" s="31">
        <f>'M1 - Sparkling Electrolyte'!K132</f>
        <v/>
      </c>
      <c r="G1843" s="30">
        <f>'M1 - Sparkling Electrolyte'!F132</f>
        <v/>
      </c>
      <c r="H1843" s="31">
        <f>IF(AND(ISNUMBER('M1 - Sparkling Electrolyte'!F132),ISNUMBER('M1 - Sparkling Electrolyte'!K132)),'M1 - Sparkling Electrolyte'!F132-'M1 - Sparkling Electrolyte'!K132,"")</f>
        <v/>
      </c>
      <c r="I1843" s="15" t="inlineStr">
        <is>
          <t>S&amp;S availability/depth vary by listing and time - confirm live.</t>
        </is>
      </c>
    </row>
    <row r="1844" ht="26" customHeight="1">
      <c r="A1844" s="15" t="inlineStr">
        <is>
          <t>Sound</t>
        </is>
      </c>
      <c r="B1844" s="15" t="inlineStr">
        <is>
          <t>Sound Sparkling Water (Tea/Botanical) | Grapefruit + Hops | 18-pack 355mL</t>
        </is>
      </c>
      <c r="C1844" s="15" t="inlineStr">
        <is>
          <t>1) Sparkling electrolyte / functional sparkling</t>
        </is>
      </c>
      <c r="D1844" s="32">
        <f>'M1 - Sparkling Electrolyte'!I133</f>
        <v/>
      </c>
      <c r="E1844" s="33">
        <f>'M1 - Sparkling Electrolyte'!J133</f>
        <v/>
      </c>
      <c r="F1844" s="31">
        <f>'M1 - Sparkling Electrolyte'!K133</f>
        <v/>
      </c>
      <c r="G1844" s="30">
        <f>'M1 - Sparkling Electrolyte'!F133</f>
        <v/>
      </c>
      <c r="H1844" s="31">
        <f>IF(AND(ISNUMBER('M1 - Sparkling Electrolyte'!F133),ISNUMBER('M1 - Sparkling Electrolyte'!K133)),'M1 - Sparkling Electrolyte'!F133-'M1 - Sparkling Electrolyte'!K133,"")</f>
        <v/>
      </c>
      <c r="I1844" s="15" t="inlineStr">
        <is>
          <t>S&amp;S availability/depth vary by listing and time - confirm live.</t>
        </is>
      </c>
    </row>
    <row r="1845" ht="26" customHeight="1">
      <c r="A1845" s="15" t="inlineStr">
        <is>
          <t>Sound</t>
        </is>
      </c>
      <c r="B1845" s="15" t="inlineStr">
        <is>
          <t>Sound Sparkling Water (Tea/Botanical) | Grapefruit + Hops | 24-pack 355mL</t>
        </is>
      </c>
      <c r="C1845" s="15" t="inlineStr">
        <is>
          <t>1) Sparkling electrolyte / functional sparkling</t>
        </is>
      </c>
      <c r="D1845" s="32">
        <f>'M1 - Sparkling Electrolyte'!I134</f>
        <v/>
      </c>
      <c r="E1845" s="33">
        <f>'M1 - Sparkling Electrolyte'!J134</f>
        <v/>
      </c>
      <c r="F1845" s="31">
        <f>'M1 - Sparkling Electrolyte'!K134</f>
        <v/>
      </c>
      <c r="G1845" s="30">
        <f>'M1 - Sparkling Electrolyte'!F134</f>
        <v/>
      </c>
      <c r="H1845" s="31">
        <f>IF(AND(ISNUMBER('M1 - Sparkling Electrolyte'!F134),ISNUMBER('M1 - Sparkling Electrolyte'!K134)),'M1 - Sparkling Electrolyte'!F134-'M1 - Sparkling Electrolyte'!K134,"")</f>
        <v/>
      </c>
      <c r="I1845" s="15" t="inlineStr">
        <is>
          <t>S&amp;S availability/depth vary by listing and time - confirm live.</t>
        </is>
      </c>
    </row>
    <row r="1846" ht="26" customHeight="1">
      <c r="A1846" s="15" t="inlineStr">
        <is>
          <t>Sound</t>
        </is>
      </c>
      <c r="B1846" s="15" t="inlineStr">
        <is>
          <t>Sound Sparkling Water (Tea/Botanical) | Lemon Ginger | single 355mL</t>
        </is>
      </c>
      <c r="C1846" s="15" t="inlineStr">
        <is>
          <t>1) Sparkling electrolyte / functional sparkling</t>
        </is>
      </c>
      <c r="D1846" s="32">
        <f>'M1 - Sparkling Electrolyte'!I135</f>
        <v/>
      </c>
      <c r="E1846" s="33">
        <f>'M1 - Sparkling Electrolyte'!J135</f>
        <v/>
      </c>
      <c r="F1846" s="31">
        <f>'M1 - Sparkling Electrolyte'!K135</f>
        <v/>
      </c>
      <c r="G1846" s="30">
        <f>'M1 - Sparkling Electrolyte'!F135</f>
        <v/>
      </c>
      <c r="H1846" s="31">
        <f>IF(AND(ISNUMBER('M1 - Sparkling Electrolyte'!F135),ISNUMBER('M1 - Sparkling Electrolyte'!K135)),'M1 - Sparkling Electrolyte'!F135-'M1 - Sparkling Electrolyte'!K135,"")</f>
        <v/>
      </c>
      <c r="I1846" s="15" t="inlineStr">
        <is>
          <t>S&amp;S availability/depth vary by listing and time - confirm live.</t>
        </is>
      </c>
    </row>
    <row r="1847" ht="26" customHeight="1">
      <c r="A1847" s="15" t="inlineStr">
        <is>
          <t>Sound</t>
        </is>
      </c>
      <c r="B1847" s="15" t="inlineStr">
        <is>
          <t>Sound Sparkling Water (Tea/Botanical) | Lemon Ginger | 8-pack 355mL</t>
        </is>
      </c>
      <c r="C1847" s="15" t="inlineStr">
        <is>
          <t>1) Sparkling electrolyte / functional sparkling</t>
        </is>
      </c>
      <c r="D1847" s="32">
        <f>'M1 - Sparkling Electrolyte'!I136</f>
        <v/>
      </c>
      <c r="E1847" s="33">
        <f>'M1 - Sparkling Electrolyte'!J136</f>
        <v/>
      </c>
      <c r="F1847" s="31">
        <f>'M1 - Sparkling Electrolyte'!K136</f>
        <v/>
      </c>
      <c r="G1847" s="30">
        <f>'M1 - Sparkling Electrolyte'!F136</f>
        <v/>
      </c>
      <c r="H1847" s="31">
        <f>IF(AND(ISNUMBER('M1 - Sparkling Electrolyte'!F136),ISNUMBER('M1 - Sparkling Electrolyte'!K136)),'M1 - Sparkling Electrolyte'!F136-'M1 - Sparkling Electrolyte'!K136,"")</f>
        <v/>
      </c>
      <c r="I1847" s="15" t="inlineStr">
        <is>
          <t>S&amp;S availability/depth vary by listing and time - confirm live.</t>
        </is>
      </c>
    </row>
    <row r="1848" ht="26" customHeight="1">
      <c r="A1848" s="15" t="inlineStr">
        <is>
          <t>Sound</t>
        </is>
      </c>
      <c r="B1848" s="15" t="inlineStr">
        <is>
          <t>Sound Sparkling Water (Tea/Botanical) | Lemon Ginger | 12-pack 355mL</t>
        </is>
      </c>
      <c r="C1848" s="15" t="inlineStr">
        <is>
          <t>1) Sparkling electrolyte / functional sparkling</t>
        </is>
      </c>
      <c r="D1848" s="32">
        <f>'M1 - Sparkling Electrolyte'!I137</f>
        <v/>
      </c>
      <c r="E1848" s="33">
        <f>'M1 - Sparkling Electrolyte'!J137</f>
        <v/>
      </c>
      <c r="F1848" s="31">
        <f>'M1 - Sparkling Electrolyte'!K137</f>
        <v/>
      </c>
      <c r="G1848" s="30">
        <f>'M1 - Sparkling Electrolyte'!F137</f>
        <v/>
      </c>
      <c r="H1848" s="31">
        <f>IF(AND(ISNUMBER('M1 - Sparkling Electrolyte'!F137),ISNUMBER('M1 - Sparkling Electrolyte'!K137)),'M1 - Sparkling Electrolyte'!F137-'M1 - Sparkling Electrolyte'!K137,"")</f>
        <v/>
      </c>
      <c r="I1848" s="15" t="inlineStr">
        <is>
          <t>S&amp;S availability/depth vary by listing and time - confirm live.</t>
        </is>
      </c>
    </row>
    <row r="1849" ht="26" customHeight="1">
      <c r="A1849" s="15" t="inlineStr">
        <is>
          <t>Sound</t>
        </is>
      </c>
      <c r="B1849" s="15" t="inlineStr">
        <is>
          <t>Sound Sparkling Water (Tea/Botanical) | Lemon Ginger | 15-pack 355mL</t>
        </is>
      </c>
      <c r="C1849" s="15" t="inlineStr">
        <is>
          <t>1) Sparkling electrolyte / functional sparkling</t>
        </is>
      </c>
      <c r="D1849" s="32">
        <f>'M1 - Sparkling Electrolyte'!I138</f>
        <v/>
      </c>
      <c r="E1849" s="33">
        <f>'M1 - Sparkling Electrolyte'!J138</f>
        <v/>
      </c>
      <c r="F1849" s="31">
        <f>'M1 - Sparkling Electrolyte'!K138</f>
        <v/>
      </c>
      <c r="G1849" s="30">
        <f>'M1 - Sparkling Electrolyte'!F138</f>
        <v/>
      </c>
      <c r="H1849" s="31">
        <f>IF(AND(ISNUMBER('M1 - Sparkling Electrolyte'!F138),ISNUMBER('M1 - Sparkling Electrolyte'!K138)),'M1 - Sparkling Electrolyte'!F138-'M1 - Sparkling Electrolyte'!K138,"")</f>
        <v/>
      </c>
      <c r="I1849" s="15" t="inlineStr">
        <is>
          <t>S&amp;S availability/depth vary by listing and time - confirm live.</t>
        </is>
      </c>
    </row>
    <row r="1850" ht="26" customHeight="1">
      <c r="A1850" s="15" t="inlineStr">
        <is>
          <t>Sound</t>
        </is>
      </c>
      <c r="B1850" s="15" t="inlineStr">
        <is>
          <t>Sound Sparkling Water (Tea/Botanical) | Lemon Ginger | 18-pack 355mL</t>
        </is>
      </c>
      <c r="C1850" s="15" t="inlineStr">
        <is>
          <t>1) Sparkling electrolyte / functional sparkling</t>
        </is>
      </c>
      <c r="D1850" s="32">
        <f>'M1 - Sparkling Electrolyte'!I139</f>
        <v/>
      </c>
      <c r="E1850" s="33">
        <f>'M1 - Sparkling Electrolyte'!J139</f>
        <v/>
      </c>
      <c r="F1850" s="31">
        <f>'M1 - Sparkling Electrolyte'!K139</f>
        <v/>
      </c>
      <c r="G1850" s="30">
        <f>'M1 - Sparkling Electrolyte'!F139</f>
        <v/>
      </c>
      <c r="H1850" s="31">
        <f>IF(AND(ISNUMBER('M1 - Sparkling Electrolyte'!F139),ISNUMBER('M1 - Sparkling Electrolyte'!K139)),'M1 - Sparkling Electrolyte'!F139-'M1 - Sparkling Electrolyte'!K139,"")</f>
        <v/>
      </c>
      <c r="I1850" s="15" t="inlineStr">
        <is>
          <t>S&amp;S availability/depth vary by listing and time - confirm live.</t>
        </is>
      </c>
    </row>
    <row r="1851" ht="26" customHeight="1">
      <c r="A1851" s="15" t="inlineStr">
        <is>
          <t>Sound</t>
        </is>
      </c>
      <c r="B1851" s="15" t="inlineStr">
        <is>
          <t>Sound Sparkling Water (Tea/Botanical) | Lemon Ginger | 24-pack 355mL</t>
        </is>
      </c>
      <c r="C1851" s="15" t="inlineStr">
        <is>
          <t>1) Sparkling electrolyte / functional sparkling</t>
        </is>
      </c>
      <c r="D1851" s="32">
        <f>'M1 - Sparkling Electrolyte'!I140</f>
        <v/>
      </c>
      <c r="E1851" s="33">
        <f>'M1 - Sparkling Electrolyte'!J140</f>
        <v/>
      </c>
      <c r="F1851" s="31">
        <f>'M1 - Sparkling Electrolyte'!K140</f>
        <v/>
      </c>
      <c r="G1851" s="30">
        <f>'M1 - Sparkling Electrolyte'!F140</f>
        <v/>
      </c>
      <c r="H1851" s="31">
        <f>IF(AND(ISNUMBER('M1 - Sparkling Electrolyte'!F140),ISNUMBER('M1 - Sparkling Electrolyte'!K140)),'M1 - Sparkling Electrolyte'!F140-'M1 - Sparkling Electrolyte'!K140,"")</f>
        <v/>
      </c>
      <c r="I1851" s="15" t="inlineStr">
        <is>
          <t>S&amp;S availability/depth vary by listing and time - confirm live.</t>
        </is>
      </c>
    </row>
    <row r="1852" ht="26" customHeight="1">
      <c r="A1852" s="15" t="inlineStr">
        <is>
          <t>Sound</t>
        </is>
      </c>
      <c r="B1852" s="15" t="inlineStr">
        <is>
          <t>Sound Sparkling Water (Tea/Botanical) | Cucumber + Mint Green Tea | single 355mL</t>
        </is>
      </c>
      <c r="C1852" s="15" t="inlineStr">
        <is>
          <t>1) Sparkling electrolyte / functional sparkling</t>
        </is>
      </c>
      <c r="D1852" s="32">
        <f>'M1 - Sparkling Electrolyte'!I141</f>
        <v/>
      </c>
      <c r="E1852" s="33">
        <f>'M1 - Sparkling Electrolyte'!J141</f>
        <v/>
      </c>
      <c r="F1852" s="31">
        <f>'M1 - Sparkling Electrolyte'!K141</f>
        <v/>
      </c>
      <c r="G1852" s="30">
        <f>'M1 - Sparkling Electrolyte'!F141</f>
        <v/>
      </c>
      <c r="H1852" s="31">
        <f>IF(AND(ISNUMBER('M1 - Sparkling Electrolyte'!F141),ISNUMBER('M1 - Sparkling Electrolyte'!K141)),'M1 - Sparkling Electrolyte'!F141-'M1 - Sparkling Electrolyte'!K141,"")</f>
        <v/>
      </c>
      <c r="I1852" s="15" t="inlineStr">
        <is>
          <t>S&amp;S availability/depth vary by listing and time - confirm live.</t>
        </is>
      </c>
    </row>
    <row r="1853" ht="26" customHeight="1">
      <c r="A1853" s="15" t="inlineStr">
        <is>
          <t>Sound</t>
        </is>
      </c>
      <c r="B1853" s="15" t="inlineStr">
        <is>
          <t>Sound Sparkling Water (Tea/Botanical) | Cucumber + Mint Green Tea | 8-pack 355mL</t>
        </is>
      </c>
      <c r="C1853" s="15" t="inlineStr">
        <is>
          <t>1) Sparkling electrolyte / functional sparkling</t>
        </is>
      </c>
      <c r="D1853" s="32">
        <f>'M1 - Sparkling Electrolyte'!I142</f>
        <v/>
      </c>
      <c r="E1853" s="33">
        <f>'M1 - Sparkling Electrolyte'!J142</f>
        <v/>
      </c>
      <c r="F1853" s="31">
        <f>'M1 - Sparkling Electrolyte'!K142</f>
        <v/>
      </c>
      <c r="G1853" s="30">
        <f>'M1 - Sparkling Electrolyte'!F142</f>
        <v/>
      </c>
      <c r="H1853" s="31">
        <f>IF(AND(ISNUMBER('M1 - Sparkling Electrolyte'!F142),ISNUMBER('M1 - Sparkling Electrolyte'!K142)),'M1 - Sparkling Electrolyte'!F142-'M1 - Sparkling Electrolyte'!K142,"")</f>
        <v/>
      </c>
      <c r="I1853" s="15" t="inlineStr">
        <is>
          <t>S&amp;S availability/depth vary by listing and time - confirm live.</t>
        </is>
      </c>
    </row>
    <row r="1854" ht="26" customHeight="1">
      <c r="A1854" s="15" t="inlineStr">
        <is>
          <t>Sound</t>
        </is>
      </c>
      <c r="B1854" s="15" t="inlineStr">
        <is>
          <t>Sound Sparkling Water (Tea/Botanical) | Cucumber + Mint Green Tea | 12-pack 355mL</t>
        </is>
      </c>
      <c r="C1854" s="15" t="inlineStr">
        <is>
          <t>1) Sparkling electrolyte / functional sparkling</t>
        </is>
      </c>
      <c r="D1854" s="32">
        <f>'M1 - Sparkling Electrolyte'!I143</f>
        <v/>
      </c>
      <c r="E1854" s="33">
        <f>'M1 - Sparkling Electrolyte'!J143</f>
        <v/>
      </c>
      <c r="F1854" s="31">
        <f>'M1 - Sparkling Electrolyte'!K143</f>
        <v/>
      </c>
      <c r="G1854" s="30">
        <f>'M1 - Sparkling Electrolyte'!F143</f>
        <v/>
      </c>
      <c r="H1854" s="31">
        <f>IF(AND(ISNUMBER('M1 - Sparkling Electrolyte'!F143),ISNUMBER('M1 - Sparkling Electrolyte'!K143)),'M1 - Sparkling Electrolyte'!F143-'M1 - Sparkling Electrolyte'!K143,"")</f>
        <v/>
      </c>
      <c r="I1854" s="15" t="inlineStr">
        <is>
          <t>S&amp;S availability/depth vary by listing and time - confirm live.</t>
        </is>
      </c>
    </row>
    <row r="1855" ht="26" customHeight="1">
      <c r="A1855" s="15" t="inlineStr">
        <is>
          <t>Sound</t>
        </is>
      </c>
      <c r="B1855" s="15" t="inlineStr">
        <is>
          <t>Sound Sparkling Water (Tea/Botanical) | Cucumber + Mint Green Tea | 15-pack 355mL</t>
        </is>
      </c>
      <c r="C1855" s="15" t="inlineStr">
        <is>
          <t>1) Sparkling electrolyte / functional sparkling</t>
        </is>
      </c>
      <c r="D1855" s="32">
        <f>'M1 - Sparkling Electrolyte'!I144</f>
        <v/>
      </c>
      <c r="E1855" s="33">
        <f>'M1 - Sparkling Electrolyte'!J144</f>
        <v/>
      </c>
      <c r="F1855" s="31">
        <f>'M1 - Sparkling Electrolyte'!K144</f>
        <v/>
      </c>
      <c r="G1855" s="30">
        <f>'M1 - Sparkling Electrolyte'!F144</f>
        <v/>
      </c>
      <c r="H1855" s="31">
        <f>IF(AND(ISNUMBER('M1 - Sparkling Electrolyte'!F144),ISNUMBER('M1 - Sparkling Electrolyte'!K144)),'M1 - Sparkling Electrolyte'!F144-'M1 - Sparkling Electrolyte'!K144,"")</f>
        <v/>
      </c>
      <c r="I1855" s="15" t="inlineStr">
        <is>
          <t>S&amp;S availability/depth vary by listing and time - confirm live.</t>
        </is>
      </c>
    </row>
    <row r="1856" ht="26" customHeight="1">
      <c r="A1856" s="15" t="inlineStr">
        <is>
          <t>Sound</t>
        </is>
      </c>
      <c r="B1856" s="15" t="inlineStr">
        <is>
          <t>Sound Sparkling Water (Tea/Botanical) | Cucumber + Mint Green Tea | 18-pack 355mL</t>
        </is>
      </c>
      <c r="C1856" s="15" t="inlineStr">
        <is>
          <t>1) Sparkling electrolyte / functional sparkling</t>
        </is>
      </c>
      <c r="D1856" s="32">
        <f>'M1 - Sparkling Electrolyte'!I145</f>
        <v/>
      </c>
      <c r="E1856" s="33">
        <f>'M1 - Sparkling Electrolyte'!J145</f>
        <v/>
      </c>
      <c r="F1856" s="31">
        <f>'M1 - Sparkling Electrolyte'!K145</f>
        <v/>
      </c>
      <c r="G1856" s="30">
        <f>'M1 - Sparkling Electrolyte'!F145</f>
        <v/>
      </c>
      <c r="H1856" s="31">
        <f>IF(AND(ISNUMBER('M1 - Sparkling Electrolyte'!F145),ISNUMBER('M1 - Sparkling Electrolyte'!K145)),'M1 - Sparkling Electrolyte'!F145-'M1 - Sparkling Electrolyte'!K145,"")</f>
        <v/>
      </c>
      <c r="I1856" s="15" t="inlineStr">
        <is>
          <t>S&amp;S availability/depth vary by listing and time - confirm live.</t>
        </is>
      </c>
    </row>
    <row r="1857" ht="26" customHeight="1">
      <c r="A1857" s="15" t="inlineStr">
        <is>
          <t>Sound</t>
        </is>
      </c>
      <c r="B1857" s="15" t="inlineStr">
        <is>
          <t>Sound Sparkling Water (Tea/Botanical) | Cucumber + Mint Green Tea | 24-pack 355mL</t>
        </is>
      </c>
      <c r="C1857" s="15" t="inlineStr">
        <is>
          <t>1) Sparkling electrolyte / functional sparkling</t>
        </is>
      </c>
      <c r="D1857" s="32">
        <f>'M1 - Sparkling Electrolyte'!I146</f>
        <v/>
      </c>
      <c r="E1857" s="33">
        <f>'M1 - Sparkling Electrolyte'!J146</f>
        <v/>
      </c>
      <c r="F1857" s="31">
        <f>'M1 - Sparkling Electrolyte'!K146</f>
        <v/>
      </c>
      <c r="G1857" s="30">
        <f>'M1 - Sparkling Electrolyte'!F146</f>
        <v/>
      </c>
      <c r="H1857" s="31">
        <f>IF(AND(ISNUMBER('M1 - Sparkling Electrolyte'!F146),ISNUMBER('M1 - Sparkling Electrolyte'!K146)),'M1 - Sparkling Electrolyte'!F146-'M1 - Sparkling Electrolyte'!K146,"")</f>
        <v/>
      </c>
      <c r="I1857" s="15" t="inlineStr">
        <is>
          <t>S&amp;S availability/depth vary by listing and time - confirm live.</t>
        </is>
      </c>
    </row>
    <row r="1858" ht="26" customHeight="1">
      <c r="A1858" s="15" t="inlineStr">
        <is>
          <t>Halo Sport</t>
        </is>
      </c>
      <c r="B1858" s="15" t="inlineStr">
        <is>
          <t>Halo Sport Sparkling Electrolyte Water | Lemon Lime | single 355mL</t>
        </is>
      </c>
      <c r="C1858" s="15" t="inlineStr">
        <is>
          <t>1) Sparkling electrolyte / functional sparkling</t>
        </is>
      </c>
      <c r="D1858" s="32">
        <f>'M1 - Sparkling Electrolyte'!I147</f>
        <v/>
      </c>
      <c r="E1858" s="33">
        <f>'M1 - Sparkling Electrolyte'!J147</f>
        <v/>
      </c>
      <c r="F1858" s="31">
        <f>'M1 - Sparkling Electrolyte'!K147</f>
        <v/>
      </c>
      <c r="G1858" s="30">
        <f>'M1 - Sparkling Electrolyte'!F147</f>
        <v/>
      </c>
      <c r="H1858" s="31">
        <f>IF(AND(ISNUMBER('M1 - Sparkling Electrolyte'!F147),ISNUMBER('M1 - Sparkling Electrolyte'!K147)),'M1 - Sparkling Electrolyte'!F147-'M1 - Sparkling Electrolyte'!K147,"")</f>
        <v/>
      </c>
      <c r="I1858" s="15" t="inlineStr">
        <is>
          <t>S&amp;S availability/depth vary by listing and time - confirm live.</t>
        </is>
      </c>
    </row>
    <row r="1859" ht="26" customHeight="1">
      <c r="A1859" s="15" t="inlineStr">
        <is>
          <t>Halo Sport</t>
        </is>
      </c>
      <c r="B1859" s="15" t="inlineStr">
        <is>
          <t>Halo Sport Sparkling Electrolyte Water | Lemon Lime | 8-pack 355mL</t>
        </is>
      </c>
      <c r="C1859" s="15" t="inlineStr">
        <is>
          <t>1) Sparkling electrolyte / functional sparkling</t>
        </is>
      </c>
      <c r="D1859" s="32">
        <f>'M1 - Sparkling Electrolyte'!I148</f>
        <v/>
      </c>
      <c r="E1859" s="33">
        <f>'M1 - Sparkling Electrolyte'!J148</f>
        <v/>
      </c>
      <c r="F1859" s="31">
        <f>'M1 - Sparkling Electrolyte'!K148</f>
        <v/>
      </c>
      <c r="G1859" s="30">
        <f>'M1 - Sparkling Electrolyte'!F148</f>
        <v/>
      </c>
      <c r="H1859" s="31">
        <f>IF(AND(ISNUMBER('M1 - Sparkling Electrolyte'!F148),ISNUMBER('M1 - Sparkling Electrolyte'!K148)),'M1 - Sparkling Electrolyte'!F148-'M1 - Sparkling Electrolyte'!K148,"")</f>
        <v/>
      </c>
      <c r="I1859" s="15" t="inlineStr">
        <is>
          <t>S&amp;S availability/depth vary by listing and time - confirm live.</t>
        </is>
      </c>
    </row>
    <row r="1860" ht="26" customHeight="1">
      <c r="A1860" s="15" t="inlineStr">
        <is>
          <t>Halo Sport</t>
        </is>
      </c>
      <c r="B1860" s="15" t="inlineStr">
        <is>
          <t>Halo Sport Sparkling Electrolyte Water | Lemon Lime | 12-pack 355mL</t>
        </is>
      </c>
      <c r="C1860" s="15" t="inlineStr">
        <is>
          <t>1) Sparkling electrolyte / functional sparkling</t>
        </is>
      </c>
      <c r="D1860" s="32">
        <f>'M1 - Sparkling Electrolyte'!I149</f>
        <v/>
      </c>
      <c r="E1860" s="33">
        <f>'M1 - Sparkling Electrolyte'!J149</f>
        <v/>
      </c>
      <c r="F1860" s="31">
        <f>'M1 - Sparkling Electrolyte'!K149</f>
        <v/>
      </c>
      <c r="G1860" s="30">
        <f>'M1 - Sparkling Electrolyte'!F149</f>
        <v/>
      </c>
      <c r="H1860" s="31">
        <f>IF(AND(ISNUMBER('M1 - Sparkling Electrolyte'!F149),ISNUMBER('M1 - Sparkling Electrolyte'!K149)),'M1 - Sparkling Electrolyte'!F149-'M1 - Sparkling Electrolyte'!K149,"")</f>
        <v/>
      </c>
      <c r="I1860" s="15" t="inlineStr">
        <is>
          <t>S&amp;S availability/depth vary by listing and time - confirm live.</t>
        </is>
      </c>
    </row>
    <row r="1861" ht="26" customHeight="1">
      <c r="A1861" s="15" t="inlineStr">
        <is>
          <t>Halo Sport</t>
        </is>
      </c>
      <c r="B1861" s="15" t="inlineStr">
        <is>
          <t>Halo Sport Sparkling Electrolyte Water | Lemon Lime | 15-pack 355mL</t>
        </is>
      </c>
      <c r="C1861" s="15" t="inlineStr">
        <is>
          <t>1) Sparkling electrolyte / functional sparkling</t>
        </is>
      </c>
      <c r="D1861" s="32">
        <f>'M1 - Sparkling Electrolyte'!I150</f>
        <v/>
      </c>
      <c r="E1861" s="33">
        <f>'M1 - Sparkling Electrolyte'!J150</f>
        <v/>
      </c>
      <c r="F1861" s="31">
        <f>'M1 - Sparkling Electrolyte'!K150</f>
        <v/>
      </c>
      <c r="G1861" s="30">
        <f>'M1 - Sparkling Electrolyte'!F150</f>
        <v/>
      </c>
      <c r="H1861" s="31">
        <f>IF(AND(ISNUMBER('M1 - Sparkling Electrolyte'!F150),ISNUMBER('M1 - Sparkling Electrolyte'!K150)),'M1 - Sparkling Electrolyte'!F150-'M1 - Sparkling Electrolyte'!K150,"")</f>
        <v/>
      </c>
      <c r="I1861" s="15" t="inlineStr">
        <is>
          <t>S&amp;S availability/depth vary by listing and time - confirm live.</t>
        </is>
      </c>
    </row>
    <row r="1862" ht="26" customHeight="1">
      <c r="A1862" s="15" t="inlineStr">
        <is>
          <t>Halo Sport</t>
        </is>
      </c>
      <c r="B1862" s="15" t="inlineStr">
        <is>
          <t>Halo Sport Sparkling Electrolyte Water | Lemon Lime | 18-pack 355mL</t>
        </is>
      </c>
      <c r="C1862" s="15" t="inlineStr">
        <is>
          <t>1) Sparkling electrolyte / functional sparkling</t>
        </is>
      </c>
      <c r="D1862" s="32">
        <f>'M1 - Sparkling Electrolyte'!I151</f>
        <v/>
      </c>
      <c r="E1862" s="33">
        <f>'M1 - Sparkling Electrolyte'!J151</f>
        <v/>
      </c>
      <c r="F1862" s="31">
        <f>'M1 - Sparkling Electrolyte'!K151</f>
        <v/>
      </c>
      <c r="G1862" s="30">
        <f>'M1 - Sparkling Electrolyte'!F151</f>
        <v/>
      </c>
      <c r="H1862" s="31">
        <f>IF(AND(ISNUMBER('M1 - Sparkling Electrolyte'!F151),ISNUMBER('M1 - Sparkling Electrolyte'!K151)),'M1 - Sparkling Electrolyte'!F151-'M1 - Sparkling Electrolyte'!K151,"")</f>
        <v/>
      </c>
      <c r="I1862" s="15" t="inlineStr">
        <is>
          <t>S&amp;S availability/depth vary by listing and time - confirm live.</t>
        </is>
      </c>
    </row>
    <row r="1863" ht="26" customHeight="1">
      <c r="A1863" s="15" t="inlineStr">
        <is>
          <t>Halo Sport</t>
        </is>
      </c>
      <c r="B1863" s="15" t="inlineStr">
        <is>
          <t>Halo Sport Sparkling Electrolyte Water | Lemon Lime | 24-pack 355mL</t>
        </is>
      </c>
      <c r="C1863" s="15" t="inlineStr">
        <is>
          <t>1) Sparkling electrolyte / functional sparkling</t>
        </is>
      </c>
      <c r="D1863" s="32">
        <f>'M1 - Sparkling Electrolyte'!I152</f>
        <v/>
      </c>
      <c r="E1863" s="33">
        <f>'M1 - Sparkling Electrolyte'!J152</f>
        <v/>
      </c>
      <c r="F1863" s="31">
        <f>'M1 - Sparkling Electrolyte'!K152</f>
        <v/>
      </c>
      <c r="G1863" s="30">
        <f>'M1 - Sparkling Electrolyte'!F152</f>
        <v/>
      </c>
      <c r="H1863" s="31">
        <f>IF(AND(ISNUMBER('M1 - Sparkling Electrolyte'!F152),ISNUMBER('M1 - Sparkling Electrolyte'!K152)),'M1 - Sparkling Electrolyte'!F152-'M1 - Sparkling Electrolyte'!K152,"")</f>
        <v/>
      </c>
      <c r="I1863" s="15" t="inlineStr">
        <is>
          <t>S&amp;S availability/depth vary by listing and time - confirm live.</t>
        </is>
      </c>
    </row>
    <row r="1864" ht="26" customHeight="1">
      <c r="A1864" s="15" t="inlineStr">
        <is>
          <t>Halo Sport</t>
        </is>
      </c>
      <c r="B1864" s="15" t="inlineStr">
        <is>
          <t>Halo Sport Sparkling Electrolyte Water | Berry | single 355mL</t>
        </is>
      </c>
      <c r="C1864" s="15" t="inlineStr">
        <is>
          <t>1) Sparkling electrolyte / functional sparkling</t>
        </is>
      </c>
      <c r="D1864" s="32">
        <f>'M1 - Sparkling Electrolyte'!I153</f>
        <v/>
      </c>
      <c r="E1864" s="33">
        <f>'M1 - Sparkling Electrolyte'!J153</f>
        <v/>
      </c>
      <c r="F1864" s="31">
        <f>'M1 - Sparkling Electrolyte'!K153</f>
        <v/>
      </c>
      <c r="G1864" s="30">
        <f>'M1 - Sparkling Electrolyte'!F153</f>
        <v/>
      </c>
      <c r="H1864" s="31">
        <f>IF(AND(ISNUMBER('M1 - Sparkling Electrolyte'!F153),ISNUMBER('M1 - Sparkling Electrolyte'!K153)),'M1 - Sparkling Electrolyte'!F153-'M1 - Sparkling Electrolyte'!K153,"")</f>
        <v/>
      </c>
      <c r="I1864" s="15" t="inlineStr">
        <is>
          <t>S&amp;S availability/depth vary by listing and time - confirm live.</t>
        </is>
      </c>
    </row>
    <row r="1865" ht="26" customHeight="1">
      <c r="A1865" s="15" t="inlineStr">
        <is>
          <t>Halo Sport</t>
        </is>
      </c>
      <c r="B1865" s="15" t="inlineStr">
        <is>
          <t>Halo Sport Sparkling Electrolyte Water | Berry | 8-pack 355mL</t>
        </is>
      </c>
      <c r="C1865" s="15" t="inlineStr">
        <is>
          <t>1) Sparkling electrolyte / functional sparkling</t>
        </is>
      </c>
      <c r="D1865" s="32">
        <f>'M1 - Sparkling Electrolyte'!I154</f>
        <v/>
      </c>
      <c r="E1865" s="33">
        <f>'M1 - Sparkling Electrolyte'!J154</f>
        <v/>
      </c>
      <c r="F1865" s="31">
        <f>'M1 - Sparkling Electrolyte'!K154</f>
        <v/>
      </c>
      <c r="G1865" s="30">
        <f>'M1 - Sparkling Electrolyte'!F154</f>
        <v/>
      </c>
      <c r="H1865" s="31">
        <f>IF(AND(ISNUMBER('M1 - Sparkling Electrolyte'!F154),ISNUMBER('M1 - Sparkling Electrolyte'!K154)),'M1 - Sparkling Electrolyte'!F154-'M1 - Sparkling Electrolyte'!K154,"")</f>
        <v/>
      </c>
      <c r="I1865" s="15" t="inlineStr">
        <is>
          <t>S&amp;S availability/depth vary by listing and time - confirm live.</t>
        </is>
      </c>
    </row>
    <row r="1866" ht="26" customHeight="1">
      <c r="A1866" s="15" t="inlineStr">
        <is>
          <t>Halo Sport</t>
        </is>
      </c>
      <c r="B1866" s="15" t="inlineStr">
        <is>
          <t>Halo Sport Sparkling Electrolyte Water | Berry | 12-pack 355mL</t>
        </is>
      </c>
      <c r="C1866" s="15" t="inlineStr">
        <is>
          <t>1) Sparkling electrolyte / functional sparkling</t>
        </is>
      </c>
      <c r="D1866" s="32">
        <f>'M1 - Sparkling Electrolyte'!I155</f>
        <v/>
      </c>
      <c r="E1866" s="33">
        <f>'M1 - Sparkling Electrolyte'!J155</f>
        <v/>
      </c>
      <c r="F1866" s="31">
        <f>'M1 - Sparkling Electrolyte'!K155</f>
        <v/>
      </c>
      <c r="G1866" s="30">
        <f>'M1 - Sparkling Electrolyte'!F155</f>
        <v/>
      </c>
      <c r="H1866" s="31">
        <f>IF(AND(ISNUMBER('M1 - Sparkling Electrolyte'!F155),ISNUMBER('M1 - Sparkling Electrolyte'!K155)),'M1 - Sparkling Electrolyte'!F155-'M1 - Sparkling Electrolyte'!K155,"")</f>
        <v/>
      </c>
      <c r="I1866" s="15" t="inlineStr">
        <is>
          <t>S&amp;S availability/depth vary by listing and time - confirm live.</t>
        </is>
      </c>
    </row>
    <row r="1867" ht="26" customHeight="1">
      <c r="A1867" s="15" t="inlineStr">
        <is>
          <t>Halo Sport</t>
        </is>
      </c>
      <c r="B1867" s="15" t="inlineStr">
        <is>
          <t>Halo Sport Sparkling Electrolyte Water | Berry | 15-pack 355mL</t>
        </is>
      </c>
      <c r="C1867" s="15" t="inlineStr">
        <is>
          <t>1) Sparkling electrolyte / functional sparkling</t>
        </is>
      </c>
      <c r="D1867" s="32">
        <f>'M1 - Sparkling Electrolyte'!I156</f>
        <v/>
      </c>
      <c r="E1867" s="33">
        <f>'M1 - Sparkling Electrolyte'!J156</f>
        <v/>
      </c>
      <c r="F1867" s="31">
        <f>'M1 - Sparkling Electrolyte'!K156</f>
        <v/>
      </c>
      <c r="G1867" s="30">
        <f>'M1 - Sparkling Electrolyte'!F156</f>
        <v/>
      </c>
      <c r="H1867" s="31">
        <f>IF(AND(ISNUMBER('M1 - Sparkling Electrolyte'!F156),ISNUMBER('M1 - Sparkling Electrolyte'!K156)),'M1 - Sparkling Electrolyte'!F156-'M1 - Sparkling Electrolyte'!K156,"")</f>
        <v/>
      </c>
      <c r="I1867" s="15" t="inlineStr">
        <is>
          <t>S&amp;S availability/depth vary by listing and time - confirm live.</t>
        </is>
      </c>
    </row>
    <row r="1868" ht="26" customHeight="1">
      <c r="A1868" s="15" t="inlineStr">
        <is>
          <t>Halo Sport</t>
        </is>
      </c>
      <c r="B1868" s="15" t="inlineStr">
        <is>
          <t>Halo Sport Sparkling Electrolyte Water | Berry | 18-pack 355mL</t>
        </is>
      </c>
      <c r="C1868" s="15" t="inlineStr">
        <is>
          <t>1) Sparkling electrolyte / functional sparkling</t>
        </is>
      </c>
      <c r="D1868" s="32">
        <f>'M1 - Sparkling Electrolyte'!I157</f>
        <v/>
      </c>
      <c r="E1868" s="33">
        <f>'M1 - Sparkling Electrolyte'!J157</f>
        <v/>
      </c>
      <c r="F1868" s="31">
        <f>'M1 - Sparkling Electrolyte'!K157</f>
        <v/>
      </c>
      <c r="G1868" s="30">
        <f>'M1 - Sparkling Electrolyte'!F157</f>
        <v/>
      </c>
      <c r="H1868" s="31">
        <f>IF(AND(ISNUMBER('M1 - Sparkling Electrolyte'!F157),ISNUMBER('M1 - Sparkling Electrolyte'!K157)),'M1 - Sparkling Electrolyte'!F157-'M1 - Sparkling Electrolyte'!K157,"")</f>
        <v/>
      </c>
      <c r="I1868" s="15" t="inlineStr">
        <is>
          <t>S&amp;S availability/depth vary by listing and time - confirm live.</t>
        </is>
      </c>
    </row>
    <row r="1869" ht="26" customHeight="1">
      <c r="A1869" s="15" t="inlineStr">
        <is>
          <t>Halo Sport</t>
        </is>
      </c>
      <c r="B1869" s="15" t="inlineStr">
        <is>
          <t>Halo Sport Sparkling Electrolyte Water | Berry | 24-pack 355mL</t>
        </is>
      </c>
      <c r="C1869" s="15" t="inlineStr">
        <is>
          <t>1) Sparkling electrolyte / functional sparkling</t>
        </is>
      </c>
      <c r="D1869" s="32">
        <f>'M1 - Sparkling Electrolyte'!I158</f>
        <v/>
      </c>
      <c r="E1869" s="33">
        <f>'M1 - Sparkling Electrolyte'!J158</f>
        <v/>
      </c>
      <c r="F1869" s="31">
        <f>'M1 - Sparkling Electrolyte'!K158</f>
        <v/>
      </c>
      <c r="G1869" s="30">
        <f>'M1 - Sparkling Electrolyte'!F158</f>
        <v/>
      </c>
      <c r="H1869" s="31">
        <f>IF(AND(ISNUMBER('M1 - Sparkling Electrolyte'!F158),ISNUMBER('M1 - Sparkling Electrolyte'!K158)),'M1 - Sparkling Electrolyte'!F158-'M1 - Sparkling Electrolyte'!K158,"")</f>
        <v/>
      </c>
      <c r="I1869" s="15" t="inlineStr">
        <is>
          <t>S&amp;S availability/depth vary by listing and time - confirm live.</t>
        </is>
      </c>
    </row>
    <row r="1870" ht="26" customHeight="1">
      <c r="A1870" s="15" t="inlineStr">
        <is>
          <t>Halo Sport</t>
        </is>
      </c>
      <c r="B1870" s="15" t="inlineStr">
        <is>
          <t>Halo Sport Sparkling Electrolyte Water | Orange | single 355mL</t>
        </is>
      </c>
      <c r="C1870" s="15" t="inlineStr">
        <is>
          <t>1) Sparkling electrolyte / functional sparkling</t>
        </is>
      </c>
      <c r="D1870" s="32">
        <f>'M1 - Sparkling Electrolyte'!I159</f>
        <v/>
      </c>
      <c r="E1870" s="33">
        <f>'M1 - Sparkling Electrolyte'!J159</f>
        <v/>
      </c>
      <c r="F1870" s="31">
        <f>'M1 - Sparkling Electrolyte'!K159</f>
        <v/>
      </c>
      <c r="G1870" s="30">
        <f>'M1 - Sparkling Electrolyte'!F159</f>
        <v/>
      </c>
      <c r="H1870" s="31">
        <f>IF(AND(ISNUMBER('M1 - Sparkling Electrolyte'!F159),ISNUMBER('M1 - Sparkling Electrolyte'!K159)),'M1 - Sparkling Electrolyte'!F159-'M1 - Sparkling Electrolyte'!K159,"")</f>
        <v/>
      </c>
      <c r="I1870" s="15" t="inlineStr">
        <is>
          <t>S&amp;S availability/depth vary by listing and time - confirm live.</t>
        </is>
      </c>
    </row>
    <row r="1871" ht="26" customHeight="1">
      <c r="A1871" s="15" t="inlineStr">
        <is>
          <t>Halo Sport</t>
        </is>
      </c>
      <c r="B1871" s="15" t="inlineStr">
        <is>
          <t>Halo Sport Sparkling Electrolyte Water | Orange | 8-pack 355mL</t>
        </is>
      </c>
      <c r="C1871" s="15" t="inlineStr">
        <is>
          <t>1) Sparkling electrolyte / functional sparkling</t>
        </is>
      </c>
      <c r="D1871" s="32">
        <f>'M1 - Sparkling Electrolyte'!I160</f>
        <v/>
      </c>
      <c r="E1871" s="33">
        <f>'M1 - Sparkling Electrolyte'!J160</f>
        <v/>
      </c>
      <c r="F1871" s="31">
        <f>'M1 - Sparkling Electrolyte'!K160</f>
        <v/>
      </c>
      <c r="G1871" s="30">
        <f>'M1 - Sparkling Electrolyte'!F160</f>
        <v/>
      </c>
      <c r="H1871" s="31">
        <f>IF(AND(ISNUMBER('M1 - Sparkling Electrolyte'!F160),ISNUMBER('M1 - Sparkling Electrolyte'!K160)),'M1 - Sparkling Electrolyte'!F160-'M1 - Sparkling Electrolyte'!K160,"")</f>
        <v/>
      </c>
      <c r="I1871" s="15" t="inlineStr">
        <is>
          <t>S&amp;S availability/depth vary by listing and time - confirm live.</t>
        </is>
      </c>
    </row>
    <row r="1872" ht="26" customHeight="1">
      <c r="A1872" s="15" t="inlineStr">
        <is>
          <t>Halo Sport</t>
        </is>
      </c>
      <c r="B1872" s="15" t="inlineStr">
        <is>
          <t>Halo Sport Sparkling Electrolyte Water | Orange | 12-pack 355mL</t>
        </is>
      </c>
      <c r="C1872" s="15" t="inlineStr">
        <is>
          <t>1) Sparkling electrolyte / functional sparkling</t>
        </is>
      </c>
      <c r="D1872" s="32">
        <f>'M1 - Sparkling Electrolyte'!I161</f>
        <v/>
      </c>
      <c r="E1872" s="33">
        <f>'M1 - Sparkling Electrolyte'!J161</f>
        <v/>
      </c>
      <c r="F1872" s="31">
        <f>'M1 - Sparkling Electrolyte'!K161</f>
        <v/>
      </c>
      <c r="G1872" s="30">
        <f>'M1 - Sparkling Electrolyte'!F161</f>
        <v/>
      </c>
      <c r="H1872" s="31">
        <f>IF(AND(ISNUMBER('M1 - Sparkling Electrolyte'!F161),ISNUMBER('M1 - Sparkling Electrolyte'!K161)),'M1 - Sparkling Electrolyte'!F161-'M1 - Sparkling Electrolyte'!K161,"")</f>
        <v/>
      </c>
      <c r="I1872" s="15" t="inlineStr">
        <is>
          <t>S&amp;S availability/depth vary by listing and time - confirm live.</t>
        </is>
      </c>
    </row>
    <row r="1873" ht="26" customHeight="1">
      <c r="A1873" s="15" t="inlineStr">
        <is>
          <t>Halo Sport</t>
        </is>
      </c>
      <c r="B1873" s="15" t="inlineStr">
        <is>
          <t>Halo Sport Sparkling Electrolyte Water | Orange | 15-pack 355mL</t>
        </is>
      </c>
      <c r="C1873" s="15" t="inlineStr">
        <is>
          <t>1) Sparkling electrolyte / functional sparkling</t>
        </is>
      </c>
      <c r="D1873" s="32">
        <f>'M1 - Sparkling Electrolyte'!I162</f>
        <v/>
      </c>
      <c r="E1873" s="33">
        <f>'M1 - Sparkling Electrolyte'!J162</f>
        <v/>
      </c>
      <c r="F1873" s="31">
        <f>'M1 - Sparkling Electrolyte'!K162</f>
        <v/>
      </c>
      <c r="G1873" s="30">
        <f>'M1 - Sparkling Electrolyte'!F162</f>
        <v/>
      </c>
      <c r="H1873" s="31">
        <f>IF(AND(ISNUMBER('M1 - Sparkling Electrolyte'!F162),ISNUMBER('M1 - Sparkling Electrolyte'!K162)),'M1 - Sparkling Electrolyte'!F162-'M1 - Sparkling Electrolyte'!K162,"")</f>
        <v/>
      </c>
      <c r="I1873" s="15" t="inlineStr">
        <is>
          <t>S&amp;S availability/depth vary by listing and time - confirm live.</t>
        </is>
      </c>
    </row>
    <row r="1874" ht="26" customHeight="1">
      <c r="A1874" s="15" t="inlineStr">
        <is>
          <t>Halo Sport</t>
        </is>
      </c>
      <c r="B1874" s="15" t="inlineStr">
        <is>
          <t>Halo Sport Sparkling Electrolyte Water | Orange | 18-pack 355mL</t>
        </is>
      </c>
      <c r="C1874" s="15" t="inlineStr">
        <is>
          <t>1) Sparkling electrolyte / functional sparkling</t>
        </is>
      </c>
      <c r="D1874" s="32">
        <f>'M1 - Sparkling Electrolyte'!I163</f>
        <v/>
      </c>
      <c r="E1874" s="33">
        <f>'M1 - Sparkling Electrolyte'!J163</f>
        <v/>
      </c>
      <c r="F1874" s="31">
        <f>'M1 - Sparkling Electrolyte'!K163</f>
        <v/>
      </c>
      <c r="G1874" s="30">
        <f>'M1 - Sparkling Electrolyte'!F163</f>
        <v/>
      </c>
      <c r="H1874" s="31">
        <f>IF(AND(ISNUMBER('M1 - Sparkling Electrolyte'!F163),ISNUMBER('M1 - Sparkling Electrolyte'!K163)),'M1 - Sparkling Electrolyte'!F163-'M1 - Sparkling Electrolyte'!K163,"")</f>
        <v/>
      </c>
      <c r="I1874" s="15" t="inlineStr">
        <is>
          <t>S&amp;S availability/depth vary by listing and time - confirm live.</t>
        </is>
      </c>
    </row>
    <row r="1875" ht="26" customHeight="1">
      <c r="A1875" s="15" t="inlineStr">
        <is>
          <t>Halo Sport</t>
        </is>
      </c>
      <c r="B1875" s="15" t="inlineStr">
        <is>
          <t>Halo Sport Sparkling Electrolyte Water | Orange | 24-pack 355mL</t>
        </is>
      </c>
      <c r="C1875" s="15" t="inlineStr">
        <is>
          <t>1) Sparkling electrolyte / functional sparkling</t>
        </is>
      </c>
      <c r="D1875" s="32">
        <f>'M1 - Sparkling Electrolyte'!I164</f>
        <v/>
      </c>
      <c r="E1875" s="33">
        <f>'M1 - Sparkling Electrolyte'!J164</f>
        <v/>
      </c>
      <c r="F1875" s="31">
        <f>'M1 - Sparkling Electrolyte'!K164</f>
        <v/>
      </c>
      <c r="G1875" s="30">
        <f>'M1 - Sparkling Electrolyte'!F164</f>
        <v/>
      </c>
      <c r="H1875" s="31">
        <f>IF(AND(ISNUMBER('M1 - Sparkling Electrolyte'!F164),ISNUMBER('M1 - Sparkling Electrolyte'!K164)),'M1 - Sparkling Electrolyte'!F164-'M1 - Sparkling Electrolyte'!K164,"")</f>
        <v/>
      </c>
      <c r="I1875" s="15" t="inlineStr">
        <is>
          <t>S&amp;S availability/depth vary by listing and time - confirm live.</t>
        </is>
      </c>
    </row>
    <row r="1876" ht="26" customHeight="1">
      <c r="A1876" s="15" t="inlineStr">
        <is>
          <t>Halo Sport</t>
        </is>
      </c>
      <c r="B1876" s="15" t="inlineStr">
        <is>
          <t>Halo Sport Sparkling Electrolyte Water | Grapefruit | single 355mL</t>
        </is>
      </c>
      <c r="C1876" s="15" t="inlineStr">
        <is>
          <t>1) Sparkling electrolyte / functional sparkling</t>
        </is>
      </c>
      <c r="D1876" s="32">
        <f>'M1 - Sparkling Electrolyte'!I165</f>
        <v/>
      </c>
      <c r="E1876" s="33">
        <f>'M1 - Sparkling Electrolyte'!J165</f>
        <v/>
      </c>
      <c r="F1876" s="31">
        <f>'M1 - Sparkling Electrolyte'!K165</f>
        <v/>
      </c>
      <c r="G1876" s="30">
        <f>'M1 - Sparkling Electrolyte'!F165</f>
        <v/>
      </c>
      <c r="H1876" s="31">
        <f>IF(AND(ISNUMBER('M1 - Sparkling Electrolyte'!F165),ISNUMBER('M1 - Sparkling Electrolyte'!K165)),'M1 - Sparkling Electrolyte'!F165-'M1 - Sparkling Electrolyte'!K165,"")</f>
        <v/>
      </c>
      <c r="I1876" s="15" t="inlineStr">
        <is>
          <t>S&amp;S availability/depth vary by listing and time - confirm live.</t>
        </is>
      </c>
    </row>
    <row r="1877" ht="26" customHeight="1">
      <c r="A1877" s="15" t="inlineStr">
        <is>
          <t>Halo Sport</t>
        </is>
      </c>
      <c r="B1877" s="15" t="inlineStr">
        <is>
          <t>Halo Sport Sparkling Electrolyte Water | Grapefruit | 8-pack 355mL</t>
        </is>
      </c>
      <c r="C1877" s="15" t="inlineStr">
        <is>
          <t>1) Sparkling electrolyte / functional sparkling</t>
        </is>
      </c>
      <c r="D1877" s="32">
        <f>'M1 - Sparkling Electrolyte'!I166</f>
        <v/>
      </c>
      <c r="E1877" s="33">
        <f>'M1 - Sparkling Electrolyte'!J166</f>
        <v/>
      </c>
      <c r="F1877" s="31">
        <f>'M1 - Sparkling Electrolyte'!K166</f>
        <v/>
      </c>
      <c r="G1877" s="30">
        <f>'M1 - Sparkling Electrolyte'!F166</f>
        <v/>
      </c>
      <c r="H1877" s="31">
        <f>IF(AND(ISNUMBER('M1 - Sparkling Electrolyte'!F166),ISNUMBER('M1 - Sparkling Electrolyte'!K166)),'M1 - Sparkling Electrolyte'!F166-'M1 - Sparkling Electrolyte'!K166,"")</f>
        <v/>
      </c>
      <c r="I1877" s="15" t="inlineStr">
        <is>
          <t>S&amp;S availability/depth vary by listing and time - confirm live.</t>
        </is>
      </c>
    </row>
    <row r="1878" ht="26" customHeight="1">
      <c r="A1878" s="15" t="inlineStr">
        <is>
          <t>Halo Sport</t>
        </is>
      </c>
      <c r="B1878" s="15" t="inlineStr">
        <is>
          <t>Halo Sport Sparkling Electrolyte Water | Grapefruit | 12-pack 355mL</t>
        </is>
      </c>
      <c r="C1878" s="15" t="inlineStr">
        <is>
          <t>1) Sparkling electrolyte / functional sparkling</t>
        </is>
      </c>
      <c r="D1878" s="32">
        <f>'M1 - Sparkling Electrolyte'!I167</f>
        <v/>
      </c>
      <c r="E1878" s="33">
        <f>'M1 - Sparkling Electrolyte'!J167</f>
        <v/>
      </c>
      <c r="F1878" s="31">
        <f>'M1 - Sparkling Electrolyte'!K167</f>
        <v/>
      </c>
      <c r="G1878" s="30">
        <f>'M1 - Sparkling Electrolyte'!F167</f>
        <v/>
      </c>
      <c r="H1878" s="31">
        <f>IF(AND(ISNUMBER('M1 - Sparkling Electrolyte'!F167),ISNUMBER('M1 - Sparkling Electrolyte'!K167)),'M1 - Sparkling Electrolyte'!F167-'M1 - Sparkling Electrolyte'!K167,"")</f>
        <v/>
      </c>
      <c r="I1878" s="15" t="inlineStr">
        <is>
          <t>S&amp;S availability/depth vary by listing and time - confirm live.</t>
        </is>
      </c>
    </row>
    <row r="1879" ht="26" customHeight="1">
      <c r="A1879" s="15" t="inlineStr">
        <is>
          <t>Halo Sport</t>
        </is>
      </c>
      <c r="B1879" s="15" t="inlineStr">
        <is>
          <t>Halo Sport Sparkling Electrolyte Water | Grapefruit | 15-pack 355mL</t>
        </is>
      </c>
      <c r="C1879" s="15" t="inlineStr">
        <is>
          <t>1) Sparkling electrolyte / functional sparkling</t>
        </is>
      </c>
      <c r="D1879" s="32">
        <f>'M1 - Sparkling Electrolyte'!I168</f>
        <v/>
      </c>
      <c r="E1879" s="33">
        <f>'M1 - Sparkling Electrolyte'!J168</f>
        <v/>
      </c>
      <c r="F1879" s="31">
        <f>'M1 - Sparkling Electrolyte'!K168</f>
        <v/>
      </c>
      <c r="G1879" s="30">
        <f>'M1 - Sparkling Electrolyte'!F168</f>
        <v/>
      </c>
      <c r="H1879" s="31">
        <f>IF(AND(ISNUMBER('M1 - Sparkling Electrolyte'!F168),ISNUMBER('M1 - Sparkling Electrolyte'!K168)),'M1 - Sparkling Electrolyte'!F168-'M1 - Sparkling Electrolyte'!K168,"")</f>
        <v/>
      </c>
      <c r="I1879" s="15" t="inlineStr">
        <is>
          <t>S&amp;S availability/depth vary by listing and time - confirm live.</t>
        </is>
      </c>
    </row>
    <row r="1880" ht="26" customHeight="1">
      <c r="A1880" s="15" t="inlineStr">
        <is>
          <t>Halo Sport</t>
        </is>
      </c>
      <c r="B1880" s="15" t="inlineStr">
        <is>
          <t>Halo Sport Sparkling Electrolyte Water | Grapefruit | 18-pack 355mL</t>
        </is>
      </c>
      <c r="C1880" s="15" t="inlineStr">
        <is>
          <t>1) Sparkling electrolyte / functional sparkling</t>
        </is>
      </c>
      <c r="D1880" s="32">
        <f>'M1 - Sparkling Electrolyte'!I169</f>
        <v/>
      </c>
      <c r="E1880" s="33">
        <f>'M1 - Sparkling Electrolyte'!J169</f>
        <v/>
      </c>
      <c r="F1880" s="31">
        <f>'M1 - Sparkling Electrolyte'!K169</f>
        <v/>
      </c>
      <c r="G1880" s="30">
        <f>'M1 - Sparkling Electrolyte'!F169</f>
        <v/>
      </c>
      <c r="H1880" s="31">
        <f>IF(AND(ISNUMBER('M1 - Sparkling Electrolyte'!F169),ISNUMBER('M1 - Sparkling Electrolyte'!K169)),'M1 - Sparkling Electrolyte'!F169-'M1 - Sparkling Electrolyte'!K169,"")</f>
        <v/>
      </c>
      <c r="I1880" s="15" t="inlineStr">
        <is>
          <t>S&amp;S availability/depth vary by listing and time - confirm live.</t>
        </is>
      </c>
    </row>
    <row r="1881" ht="26" customHeight="1">
      <c r="A1881" s="15" t="inlineStr">
        <is>
          <t>Halo Sport</t>
        </is>
      </c>
      <c r="B1881" s="15" t="inlineStr">
        <is>
          <t>Halo Sport Sparkling Electrolyte Water | Grapefruit | 24-pack 355mL</t>
        </is>
      </c>
      <c r="C1881" s="15" t="inlineStr">
        <is>
          <t>1) Sparkling electrolyte / functional sparkling</t>
        </is>
      </c>
      <c r="D1881" s="32">
        <f>'M1 - Sparkling Electrolyte'!I170</f>
        <v/>
      </c>
      <c r="E1881" s="33">
        <f>'M1 - Sparkling Electrolyte'!J170</f>
        <v/>
      </c>
      <c r="F1881" s="31">
        <f>'M1 - Sparkling Electrolyte'!K170</f>
        <v/>
      </c>
      <c r="G1881" s="30">
        <f>'M1 - Sparkling Electrolyte'!F170</f>
        <v/>
      </c>
      <c r="H1881" s="31">
        <f>IF(AND(ISNUMBER('M1 - Sparkling Electrolyte'!F170),ISNUMBER('M1 - Sparkling Electrolyte'!K170)),'M1 - Sparkling Electrolyte'!F170-'M1 - Sparkling Electrolyte'!K170,"")</f>
        <v/>
      </c>
      <c r="I1881" s="15" t="inlineStr">
        <is>
          <t>S&amp;S availability/depth vary by listing and time - confirm live.</t>
        </is>
      </c>
    </row>
    <row r="1882" ht="26" customHeight="1">
      <c r="A1882" s="15" t="inlineStr">
        <is>
          <t>Gorgie</t>
        </is>
      </c>
      <c r="B1882" s="15" t="inlineStr">
        <is>
          <t>Gorgie Energy Sparkling Water | Watermelon | single 355mL</t>
        </is>
      </c>
      <c r="C1882" s="15" t="inlineStr">
        <is>
          <t>1) Sparkling electrolyte / functional sparkling</t>
        </is>
      </c>
      <c r="D1882" s="32">
        <f>'M1 - Sparkling Electrolyte'!I171</f>
        <v/>
      </c>
      <c r="E1882" s="33">
        <f>'M1 - Sparkling Electrolyte'!J171</f>
        <v/>
      </c>
      <c r="F1882" s="31">
        <f>'M1 - Sparkling Electrolyte'!K171</f>
        <v/>
      </c>
      <c r="G1882" s="30">
        <f>'M1 - Sparkling Electrolyte'!F171</f>
        <v/>
      </c>
      <c r="H1882" s="31">
        <f>IF(AND(ISNUMBER('M1 - Sparkling Electrolyte'!F171),ISNUMBER('M1 - Sparkling Electrolyte'!K171)),'M1 - Sparkling Electrolyte'!F171-'M1 - Sparkling Electrolyte'!K171,"")</f>
        <v/>
      </c>
      <c r="I1882" s="15" t="inlineStr">
        <is>
          <t>S&amp;S availability/depth vary by listing and time - confirm live.</t>
        </is>
      </c>
    </row>
    <row r="1883" ht="26" customHeight="1">
      <c r="A1883" s="15" t="inlineStr">
        <is>
          <t>Gorgie</t>
        </is>
      </c>
      <c r="B1883" s="15" t="inlineStr">
        <is>
          <t>Gorgie Energy Sparkling Water | Watermelon | 8-pack 355mL</t>
        </is>
      </c>
      <c r="C1883" s="15" t="inlineStr">
        <is>
          <t>1) Sparkling electrolyte / functional sparkling</t>
        </is>
      </c>
      <c r="D1883" s="32">
        <f>'M1 - Sparkling Electrolyte'!I172</f>
        <v/>
      </c>
      <c r="E1883" s="33">
        <f>'M1 - Sparkling Electrolyte'!J172</f>
        <v/>
      </c>
      <c r="F1883" s="31">
        <f>'M1 - Sparkling Electrolyte'!K172</f>
        <v/>
      </c>
      <c r="G1883" s="30">
        <f>'M1 - Sparkling Electrolyte'!F172</f>
        <v/>
      </c>
      <c r="H1883" s="31">
        <f>IF(AND(ISNUMBER('M1 - Sparkling Electrolyte'!F172),ISNUMBER('M1 - Sparkling Electrolyte'!K172)),'M1 - Sparkling Electrolyte'!F172-'M1 - Sparkling Electrolyte'!K172,"")</f>
        <v/>
      </c>
      <c r="I1883" s="15" t="inlineStr">
        <is>
          <t>S&amp;S availability/depth vary by listing and time - confirm live.</t>
        </is>
      </c>
    </row>
    <row r="1884" ht="26" customHeight="1">
      <c r="A1884" s="15" t="inlineStr">
        <is>
          <t>Gorgie</t>
        </is>
      </c>
      <c r="B1884" s="15" t="inlineStr">
        <is>
          <t>Gorgie Energy Sparkling Water | Watermelon | 12-pack 355mL</t>
        </is>
      </c>
      <c r="C1884" s="15" t="inlineStr">
        <is>
          <t>1) Sparkling electrolyte / functional sparkling</t>
        </is>
      </c>
      <c r="D1884" s="32">
        <f>'M1 - Sparkling Electrolyte'!I173</f>
        <v/>
      </c>
      <c r="E1884" s="33">
        <f>'M1 - Sparkling Electrolyte'!J173</f>
        <v/>
      </c>
      <c r="F1884" s="31">
        <f>'M1 - Sparkling Electrolyte'!K173</f>
        <v/>
      </c>
      <c r="G1884" s="30">
        <f>'M1 - Sparkling Electrolyte'!F173</f>
        <v/>
      </c>
      <c r="H1884" s="31">
        <f>IF(AND(ISNUMBER('M1 - Sparkling Electrolyte'!F173),ISNUMBER('M1 - Sparkling Electrolyte'!K173)),'M1 - Sparkling Electrolyte'!F173-'M1 - Sparkling Electrolyte'!K173,"")</f>
        <v/>
      </c>
      <c r="I1884" s="15" t="inlineStr">
        <is>
          <t>S&amp;S availability/depth vary by listing and time - confirm live.</t>
        </is>
      </c>
    </row>
    <row r="1885" ht="26" customHeight="1">
      <c r="A1885" s="15" t="inlineStr">
        <is>
          <t>Gorgie</t>
        </is>
      </c>
      <c r="B1885" s="15" t="inlineStr">
        <is>
          <t>Gorgie Energy Sparkling Water | Watermelon | 15-pack 355mL</t>
        </is>
      </c>
      <c r="C1885" s="15" t="inlineStr">
        <is>
          <t>1) Sparkling electrolyte / functional sparkling</t>
        </is>
      </c>
      <c r="D1885" s="32">
        <f>'M1 - Sparkling Electrolyte'!I174</f>
        <v/>
      </c>
      <c r="E1885" s="33">
        <f>'M1 - Sparkling Electrolyte'!J174</f>
        <v/>
      </c>
      <c r="F1885" s="31">
        <f>'M1 - Sparkling Electrolyte'!K174</f>
        <v/>
      </c>
      <c r="G1885" s="30">
        <f>'M1 - Sparkling Electrolyte'!F174</f>
        <v/>
      </c>
      <c r="H1885" s="31">
        <f>IF(AND(ISNUMBER('M1 - Sparkling Electrolyte'!F174),ISNUMBER('M1 - Sparkling Electrolyte'!K174)),'M1 - Sparkling Electrolyte'!F174-'M1 - Sparkling Electrolyte'!K174,"")</f>
        <v/>
      </c>
      <c r="I1885" s="15" t="inlineStr">
        <is>
          <t>S&amp;S availability/depth vary by listing and time - confirm live.</t>
        </is>
      </c>
    </row>
    <row r="1886" ht="26" customHeight="1">
      <c r="A1886" s="15" t="inlineStr">
        <is>
          <t>Gorgie</t>
        </is>
      </c>
      <c r="B1886" s="15" t="inlineStr">
        <is>
          <t>Gorgie Energy Sparkling Water | Watermelon | 18-pack 355mL</t>
        </is>
      </c>
      <c r="C1886" s="15" t="inlineStr">
        <is>
          <t>1) Sparkling electrolyte / functional sparkling</t>
        </is>
      </c>
      <c r="D1886" s="32">
        <f>'M1 - Sparkling Electrolyte'!I175</f>
        <v/>
      </c>
      <c r="E1886" s="33">
        <f>'M1 - Sparkling Electrolyte'!J175</f>
        <v/>
      </c>
      <c r="F1886" s="31">
        <f>'M1 - Sparkling Electrolyte'!K175</f>
        <v/>
      </c>
      <c r="G1886" s="30">
        <f>'M1 - Sparkling Electrolyte'!F175</f>
        <v/>
      </c>
      <c r="H1886" s="31">
        <f>IF(AND(ISNUMBER('M1 - Sparkling Electrolyte'!F175),ISNUMBER('M1 - Sparkling Electrolyte'!K175)),'M1 - Sparkling Electrolyte'!F175-'M1 - Sparkling Electrolyte'!K175,"")</f>
        <v/>
      </c>
      <c r="I1886" s="15" t="inlineStr">
        <is>
          <t>S&amp;S availability/depth vary by listing and time - confirm live.</t>
        </is>
      </c>
    </row>
    <row r="1887" ht="26" customHeight="1">
      <c r="A1887" s="15" t="inlineStr">
        <is>
          <t>Gorgie</t>
        </is>
      </c>
      <c r="B1887" s="15" t="inlineStr">
        <is>
          <t>Gorgie Energy Sparkling Water | Watermelon | 24-pack 355mL</t>
        </is>
      </c>
      <c r="C1887" s="15" t="inlineStr">
        <is>
          <t>1) Sparkling electrolyte / functional sparkling</t>
        </is>
      </c>
      <c r="D1887" s="32">
        <f>'M1 - Sparkling Electrolyte'!I176</f>
        <v/>
      </c>
      <c r="E1887" s="33">
        <f>'M1 - Sparkling Electrolyte'!J176</f>
        <v/>
      </c>
      <c r="F1887" s="31">
        <f>'M1 - Sparkling Electrolyte'!K176</f>
        <v/>
      </c>
      <c r="G1887" s="30">
        <f>'M1 - Sparkling Electrolyte'!F176</f>
        <v/>
      </c>
      <c r="H1887" s="31">
        <f>IF(AND(ISNUMBER('M1 - Sparkling Electrolyte'!F176),ISNUMBER('M1 - Sparkling Electrolyte'!K176)),'M1 - Sparkling Electrolyte'!F176-'M1 - Sparkling Electrolyte'!K176,"")</f>
        <v/>
      </c>
      <c r="I1887" s="15" t="inlineStr">
        <is>
          <t>S&amp;S availability/depth vary by listing and time - confirm live.</t>
        </is>
      </c>
    </row>
    <row r="1888" ht="26" customHeight="1">
      <c r="A1888" s="15" t="inlineStr">
        <is>
          <t>Gorgie</t>
        </is>
      </c>
      <c r="B1888" s="15" t="inlineStr">
        <is>
          <t>Gorgie Energy Sparkling Water | Tropical | single 355mL</t>
        </is>
      </c>
      <c r="C1888" s="15" t="inlineStr">
        <is>
          <t>1) Sparkling electrolyte / functional sparkling</t>
        </is>
      </c>
      <c r="D1888" s="32">
        <f>'M1 - Sparkling Electrolyte'!I177</f>
        <v/>
      </c>
      <c r="E1888" s="33">
        <f>'M1 - Sparkling Electrolyte'!J177</f>
        <v/>
      </c>
      <c r="F1888" s="31">
        <f>'M1 - Sparkling Electrolyte'!K177</f>
        <v/>
      </c>
      <c r="G1888" s="30">
        <f>'M1 - Sparkling Electrolyte'!F177</f>
        <v/>
      </c>
      <c r="H1888" s="31">
        <f>IF(AND(ISNUMBER('M1 - Sparkling Electrolyte'!F177),ISNUMBER('M1 - Sparkling Electrolyte'!K177)),'M1 - Sparkling Electrolyte'!F177-'M1 - Sparkling Electrolyte'!K177,"")</f>
        <v/>
      </c>
      <c r="I1888" s="15" t="inlineStr">
        <is>
          <t>S&amp;S availability/depth vary by listing and time - confirm live.</t>
        </is>
      </c>
    </row>
    <row r="1889" ht="26" customHeight="1">
      <c r="A1889" s="15" t="inlineStr">
        <is>
          <t>Gorgie</t>
        </is>
      </c>
      <c r="B1889" s="15" t="inlineStr">
        <is>
          <t>Gorgie Energy Sparkling Water | Tropical | 8-pack 355mL</t>
        </is>
      </c>
      <c r="C1889" s="15" t="inlineStr">
        <is>
          <t>1) Sparkling electrolyte / functional sparkling</t>
        </is>
      </c>
      <c r="D1889" s="32">
        <f>'M1 - Sparkling Electrolyte'!I178</f>
        <v/>
      </c>
      <c r="E1889" s="33">
        <f>'M1 - Sparkling Electrolyte'!J178</f>
        <v/>
      </c>
      <c r="F1889" s="31">
        <f>'M1 - Sparkling Electrolyte'!K178</f>
        <v/>
      </c>
      <c r="G1889" s="30">
        <f>'M1 - Sparkling Electrolyte'!F178</f>
        <v/>
      </c>
      <c r="H1889" s="31">
        <f>IF(AND(ISNUMBER('M1 - Sparkling Electrolyte'!F178),ISNUMBER('M1 - Sparkling Electrolyte'!K178)),'M1 - Sparkling Electrolyte'!F178-'M1 - Sparkling Electrolyte'!K178,"")</f>
        <v/>
      </c>
      <c r="I1889" s="15" t="inlineStr">
        <is>
          <t>S&amp;S availability/depth vary by listing and time - confirm live.</t>
        </is>
      </c>
    </row>
    <row r="1890" ht="26" customHeight="1">
      <c r="A1890" s="15" t="inlineStr">
        <is>
          <t>Gorgie</t>
        </is>
      </c>
      <c r="B1890" s="15" t="inlineStr">
        <is>
          <t>Gorgie Energy Sparkling Water | Tropical | 12-pack 355mL</t>
        </is>
      </c>
      <c r="C1890" s="15" t="inlineStr">
        <is>
          <t>1) Sparkling electrolyte / functional sparkling</t>
        </is>
      </c>
      <c r="D1890" s="32">
        <f>'M1 - Sparkling Electrolyte'!I179</f>
        <v/>
      </c>
      <c r="E1890" s="33">
        <f>'M1 - Sparkling Electrolyte'!J179</f>
        <v/>
      </c>
      <c r="F1890" s="31">
        <f>'M1 - Sparkling Electrolyte'!K179</f>
        <v/>
      </c>
      <c r="G1890" s="30">
        <f>'M1 - Sparkling Electrolyte'!F179</f>
        <v/>
      </c>
      <c r="H1890" s="31">
        <f>IF(AND(ISNUMBER('M1 - Sparkling Electrolyte'!F179),ISNUMBER('M1 - Sparkling Electrolyte'!K179)),'M1 - Sparkling Electrolyte'!F179-'M1 - Sparkling Electrolyte'!K179,"")</f>
        <v/>
      </c>
      <c r="I1890" s="15" t="inlineStr">
        <is>
          <t>S&amp;S availability/depth vary by listing and time - confirm live.</t>
        </is>
      </c>
    </row>
    <row r="1891" ht="26" customHeight="1">
      <c r="A1891" s="15" t="inlineStr">
        <is>
          <t>Gorgie</t>
        </is>
      </c>
      <c r="B1891" s="15" t="inlineStr">
        <is>
          <t>Gorgie Energy Sparkling Water | Tropical | 15-pack 355mL</t>
        </is>
      </c>
      <c r="C1891" s="15" t="inlineStr">
        <is>
          <t>1) Sparkling electrolyte / functional sparkling</t>
        </is>
      </c>
      <c r="D1891" s="32">
        <f>'M1 - Sparkling Electrolyte'!I180</f>
        <v/>
      </c>
      <c r="E1891" s="33">
        <f>'M1 - Sparkling Electrolyte'!J180</f>
        <v/>
      </c>
      <c r="F1891" s="31">
        <f>'M1 - Sparkling Electrolyte'!K180</f>
        <v/>
      </c>
      <c r="G1891" s="30">
        <f>'M1 - Sparkling Electrolyte'!F180</f>
        <v/>
      </c>
      <c r="H1891" s="31">
        <f>IF(AND(ISNUMBER('M1 - Sparkling Electrolyte'!F180),ISNUMBER('M1 - Sparkling Electrolyte'!K180)),'M1 - Sparkling Electrolyte'!F180-'M1 - Sparkling Electrolyte'!K180,"")</f>
        <v/>
      </c>
      <c r="I1891" s="15" t="inlineStr">
        <is>
          <t>S&amp;S availability/depth vary by listing and time - confirm live.</t>
        </is>
      </c>
    </row>
    <row r="1892" ht="26" customHeight="1">
      <c r="A1892" s="15" t="inlineStr">
        <is>
          <t>Gorgie</t>
        </is>
      </c>
      <c r="B1892" s="15" t="inlineStr">
        <is>
          <t>Gorgie Energy Sparkling Water | Tropical | 18-pack 355mL</t>
        </is>
      </c>
      <c r="C1892" s="15" t="inlineStr">
        <is>
          <t>1) Sparkling electrolyte / functional sparkling</t>
        </is>
      </c>
      <c r="D1892" s="32">
        <f>'M1 - Sparkling Electrolyte'!I181</f>
        <v/>
      </c>
      <c r="E1892" s="33">
        <f>'M1 - Sparkling Electrolyte'!J181</f>
        <v/>
      </c>
      <c r="F1892" s="31">
        <f>'M1 - Sparkling Electrolyte'!K181</f>
        <v/>
      </c>
      <c r="G1892" s="30">
        <f>'M1 - Sparkling Electrolyte'!F181</f>
        <v/>
      </c>
      <c r="H1892" s="31">
        <f>IF(AND(ISNUMBER('M1 - Sparkling Electrolyte'!F181),ISNUMBER('M1 - Sparkling Electrolyte'!K181)),'M1 - Sparkling Electrolyte'!F181-'M1 - Sparkling Electrolyte'!K181,"")</f>
        <v/>
      </c>
      <c r="I1892" s="15" t="inlineStr">
        <is>
          <t>S&amp;S availability/depth vary by listing and time - confirm live.</t>
        </is>
      </c>
    </row>
    <row r="1893" ht="26" customHeight="1">
      <c r="A1893" s="15" t="inlineStr">
        <is>
          <t>Gorgie</t>
        </is>
      </c>
      <c r="B1893" s="15" t="inlineStr">
        <is>
          <t>Gorgie Energy Sparkling Water | Tropical | 24-pack 355mL</t>
        </is>
      </c>
      <c r="C1893" s="15" t="inlineStr">
        <is>
          <t>1) Sparkling electrolyte / functional sparkling</t>
        </is>
      </c>
      <c r="D1893" s="32">
        <f>'M1 - Sparkling Electrolyte'!I182</f>
        <v/>
      </c>
      <c r="E1893" s="33">
        <f>'M1 - Sparkling Electrolyte'!J182</f>
        <v/>
      </c>
      <c r="F1893" s="31">
        <f>'M1 - Sparkling Electrolyte'!K182</f>
        <v/>
      </c>
      <c r="G1893" s="30">
        <f>'M1 - Sparkling Electrolyte'!F182</f>
        <v/>
      </c>
      <c r="H1893" s="31">
        <f>IF(AND(ISNUMBER('M1 - Sparkling Electrolyte'!F182),ISNUMBER('M1 - Sparkling Electrolyte'!K182)),'M1 - Sparkling Electrolyte'!F182-'M1 - Sparkling Electrolyte'!K182,"")</f>
        <v/>
      </c>
      <c r="I1893" s="15" t="inlineStr">
        <is>
          <t>S&amp;S availability/depth vary by listing and time - confirm live.</t>
        </is>
      </c>
    </row>
    <row r="1894" ht="26" customHeight="1">
      <c r="A1894" s="15" t="inlineStr">
        <is>
          <t>Gorgie</t>
        </is>
      </c>
      <c r="B1894" s="15" t="inlineStr">
        <is>
          <t>Gorgie Energy Sparkling Water | Strawberry Lemonade | single 355mL</t>
        </is>
      </c>
      <c r="C1894" s="15" t="inlineStr">
        <is>
          <t>1) Sparkling electrolyte / functional sparkling</t>
        </is>
      </c>
      <c r="D1894" s="32">
        <f>'M1 - Sparkling Electrolyte'!I183</f>
        <v/>
      </c>
      <c r="E1894" s="33">
        <f>'M1 - Sparkling Electrolyte'!J183</f>
        <v/>
      </c>
      <c r="F1894" s="31">
        <f>'M1 - Sparkling Electrolyte'!K183</f>
        <v/>
      </c>
      <c r="G1894" s="30">
        <f>'M1 - Sparkling Electrolyte'!F183</f>
        <v/>
      </c>
      <c r="H1894" s="31">
        <f>IF(AND(ISNUMBER('M1 - Sparkling Electrolyte'!F183),ISNUMBER('M1 - Sparkling Electrolyte'!K183)),'M1 - Sparkling Electrolyte'!F183-'M1 - Sparkling Electrolyte'!K183,"")</f>
        <v/>
      </c>
      <c r="I1894" s="15" t="inlineStr">
        <is>
          <t>S&amp;S availability/depth vary by listing and time - confirm live.</t>
        </is>
      </c>
    </row>
    <row r="1895" ht="26" customHeight="1">
      <c r="A1895" s="15" t="inlineStr">
        <is>
          <t>Gorgie</t>
        </is>
      </c>
      <c r="B1895" s="15" t="inlineStr">
        <is>
          <t>Gorgie Energy Sparkling Water | Strawberry Lemonade | 8-pack 355mL</t>
        </is>
      </c>
      <c r="C1895" s="15" t="inlineStr">
        <is>
          <t>1) Sparkling electrolyte / functional sparkling</t>
        </is>
      </c>
      <c r="D1895" s="32">
        <f>'M1 - Sparkling Electrolyte'!I184</f>
        <v/>
      </c>
      <c r="E1895" s="33">
        <f>'M1 - Sparkling Electrolyte'!J184</f>
        <v/>
      </c>
      <c r="F1895" s="31">
        <f>'M1 - Sparkling Electrolyte'!K184</f>
        <v/>
      </c>
      <c r="G1895" s="30">
        <f>'M1 - Sparkling Electrolyte'!F184</f>
        <v/>
      </c>
      <c r="H1895" s="31">
        <f>IF(AND(ISNUMBER('M1 - Sparkling Electrolyte'!F184),ISNUMBER('M1 - Sparkling Electrolyte'!K184)),'M1 - Sparkling Electrolyte'!F184-'M1 - Sparkling Electrolyte'!K184,"")</f>
        <v/>
      </c>
      <c r="I1895" s="15" t="inlineStr">
        <is>
          <t>S&amp;S availability/depth vary by listing and time - confirm live.</t>
        </is>
      </c>
    </row>
    <row r="1896" ht="26" customHeight="1">
      <c r="A1896" s="15" t="inlineStr">
        <is>
          <t>Gorgie</t>
        </is>
      </c>
      <c r="B1896" s="15" t="inlineStr">
        <is>
          <t>Gorgie Energy Sparkling Water | Strawberry Lemonade | 12-pack 355mL</t>
        </is>
      </c>
      <c r="C1896" s="15" t="inlineStr">
        <is>
          <t>1) Sparkling electrolyte / functional sparkling</t>
        </is>
      </c>
      <c r="D1896" s="32">
        <f>'M1 - Sparkling Electrolyte'!I185</f>
        <v/>
      </c>
      <c r="E1896" s="33">
        <f>'M1 - Sparkling Electrolyte'!J185</f>
        <v/>
      </c>
      <c r="F1896" s="31">
        <f>'M1 - Sparkling Electrolyte'!K185</f>
        <v/>
      </c>
      <c r="G1896" s="30">
        <f>'M1 - Sparkling Electrolyte'!F185</f>
        <v/>
      </c>
      <c r="H1896" s="31">
        <f>IF(AND(ISNUMBER('M1 - Sparkling Electrolyte'!F185),ISNUMBER('M1 - Sparkling Electrolyte'!K185)),'M1 - Sparkling Electrolyte'!F185-'M1 - Sparkling Electrolyte'!K185,"")</f>
        <v/>
      </c>
      <c r="I1896" s="15" t="inlineStr">
        <is>
          <t>S&amp;S availability/depth vary by listing and time - confirm live.</t>
        </is>
      </c>
    </row>
    <row r="1897" ht="26" customHeight="1">
      <c r="A1897" s="15" t="inlineStr">
        <is>
          <t>Gorgie</t>
        </is>
      </c>
      <c r="B1897" s="15" t="inlineStr">
        <is>
          <t>Gorgie Energy Sparkling Water | Strawberry Lemonade | 15-pack 355mL</t>
        </is>
      </c>
      <c r="C1897" s="15" t="inlineStr">
        <is>
          <t>1) Sparkling electrolyte / functional sparkling</t>
        </is>
      </c>
      <c r="D1897" s="32">
        <f>'M1 - Sparkling Electrolyte'!I186</f>
        <v/>
      </c>
      <c r="E1897" s="33">
        <f>'M1 - Sparkling Electrolyte'!J186</f>
        <v/>
      </c>
      <c r="F1897" s="31">
        <f>'M1 - Sparkling Electrolyte'!K186</f>
        <v/>
      </c>
      <c r="G1897" s="30">
        <f>'M1 - Sparkling Electrolyte'!F186</f>
        <v/>
      </c>
      <c r="H1897" s="31">
        <f>IF(AND(ISNUMBER('M1 - Sparkling Electrolyte'!F186),ISNUMBER('M1 - Sparkling Electrolyte'!K186)),'M1 - Sparkling Electrolyte'!F186-'M1 - Sparkling Electrolyte'!K186,"")</f>
        <v/>
      </c>
      <c r="I1897" s="15" t="inlineStr">
        <is>
          <t>S&amp;S availability/depth vary by listing and time - confirm live.</t>
        </is>
      </c>
    </row>
    <row r="1898" ht="26" customHeight="1">
      <c r="A1898" s="15" t="inlineStr">
        <is>
          <t>Gorgie</t>
        </is>
      </c>
      <c r="B1898" s="15" t="inlineStr">
        <is>
          <t>Gorgie Energy Sparkling Water | Strawberry Lemonade | 18-pack 355mL</t>
        </is>
      </c>
      <c r="C1898" s="15" t="inlineStr">
        <is>
          <t>1) Sparkling electrolyte / functional sparkling</t>
        </is>
      </c>
      <c r="D1898" s="32">
        <f>'M1 - Sparkling Electrolyte'!I187</f>
        <v/>
      </c>
      <c r="E1898" s="33">
        <f>'M1 - Sparkling Electrolyte'!J187</f>
        <v/>
      </c>
      <c r="F1898" s="31">
        <f>'M1 - Sparkling Electrolyte'!K187</f>
        <v/>
      </c>
      <c r="G1898" s="30">
        <f>'M1 - Sparkling Electrolyte'!F187</f>
        <v/>
      </c>
      <c r="H1898" s="31">
        <f>IF(AND(ISNUMBER('M1 - Sparkling Electrolyte'!F187),ISNUMBER('M1 - Sparkling Electrolyte'!K187)),'M1 - Sparkling Electrolyte'!F187-'M1 - Sparkling Electrolyte'!K187,"")</f>
        <v/>
      </c>
      <c r="I1898" s="15" t="inlineStr">
        <is>
          <t>S&amp;S availability/depth vary by listing and time - confirm live.</t>
        </is>
      </c>
    </row>
    <row r="1899" ht="26" customHeight="1">
      <c r="A1899" s="15" t="inlineStr">
        <is>
          <t>Gorgie</t>
        </is>
      </c>
      <c r="B1899" s="15" t="inlineStr">
        <is>
          <t>Gorgie Energy Sparkling Water | Strawberry Lemonade | 24-pack 355mL</t>
        </is>
      </c>
      <c r="C1899" s="15" t="inlineStr">
        <is>
          <t>1) Sparkling electrolyte / functional sparkling</t>
        </is>
      </c>
      <c r="D1899" s="32">
        <f>'M1 - Sparkling Electrolyte'!I188</f>
        <v/>
      </c>
      <c r="E1899" s="33">
        <f>'M1 - Sparkling Electrolyte'!J188</f>
        <v/>
      </c>
      <c r="F1899" s="31">
        <f>'M1 - Sparkling Electrolyte'!K188</f>
        <v/>
      </c>
      <c r="G1899" s="30">
        <f>'M1 - Sparkling Electrolyte'!F188</f>
        <v/>
      </c>
      <c r="H1899" s="31">
        <f>IF(AND(ISNUMBER('M1 - Sparkling Electrolyte'!F188),ISNUMBER('M1 - Sparkling Electrolyte'!K188)),'M1 - Sparkling Electrolyte'!F188-'M1 - Sparkling Electrolyte'!K188,"")</f>
        <v/>
      </c>
      <c r="I1899" s="15" t="inlineStr">
        <is>
          <t>S&amp;S availability/depth vary by listing and time - confirm live.</t>
        </is>
      </c>
    </row>
    <row r="1900" ht="26" customHeight="1">
      <c r="A1900" s="15" t="inlineStr">
        <is>
          <t>Gorgie</t>
        </is>
      </c>
      <c r="B1900" s="15" t="inlineStr">
        <is>
          <t>Gorgie Energy Sparkling Water | Cherry Limeade | single 355mL</t>
        </is>
      </c>
      <c r="C1900" s="15" t="inlineStr">
        <is>
          <t>1) Sparkling electrolyte / functional sparkling</t>
        </is>
      </c>
      <c r="D1900" s="32">
        <f>'M1 - Sparkling Electrolyte'!I189</f>
        <v/>
      </c>
      <c r="E1900" s="33">
        <f>'M1 - Sparkling Electrolyte'!J189</f>
        <v/>
      </c>
      <c r="F1900" s="31">
        <f>'M1 - Sparkling Electrolyte'!K189</f>
        <v/>
      </c>
      <c r="G1900" s="30">
        <f>'M1 - Sparkling Electrolyte'!F189</f>
        <v/>
      </c>
      <c r="H1900" s="31">
        <f>IF(AND(ISNUMBER('M1 - Sparkling Electrolyte'!F189),ISNUMBER('M1 - Sparkling Electrolyte'!K189)),'M1 - Sparkling Electrolyte'!F189-'M1 - Sparkling Electrolyte'!K189,"")</f>
        <v/>
      </c>
      <c r="I1900" s="15" t="inlineStr">
        <is>
          <t>S&amp;S availability/depth vary by listing and time - confirm live.</t>
        </is>
      </c>
    </row>
    <row r="1901" ht="26" customHeight="1">
      <c r="A1901" s="15" t="inlineStr">
        <is>
          <t>Gorgie</t>
        </is>
      </c>
      <c r="B1901" s="15" t="inlineStr">
        <is>
          <t>Gorgie Energy Sparkling Water | Cherry Limeade | 8-pack 355mL</t>
        </is>
      </c>
      <c r="C1901" s="15" t="inlineStr">
        <is>
          <t>1) Sparkling electrolyte / functional sparkling</t>
        </is>
      </c>
      <c r="D1901" s="32">
        <f>'M1 - Sparkling Electrolyte'!I190</f>
        <v/>
      </c>
      <c r="E1901" s="33">
        <f>'M1 - Sparkling Electrolyte'!J190</f>
        <v/>
      </c>
      <c r="F1901" s="31">
        <f>'M1 - Sparkling Electrolyte'!K190</f>
        <v/>
      </c>
      <c r="G1901" s="30">
        <f>'M1 - Sparkling Electrolyte'!F190</f>
        <v/>
      </c>
      <c r="H1901" s="31">
        <f>IF(AND(ISNUMBER('M1 - Sparkling Electrolyte'!F190),ISNUMBER('M1 - Sparkling Electrolyte'!K190)),'M1 - Sparkling Electrolyte'!F190-'M1 - Sparkling Electrolyte'!K190,"")</f>
        <v/>
      </c>
      <c r="I1901" s="15" t="inlineStr">
        <is>
          <t>S&amp;S availability/depth vary by listing and time - confirm live.</t>
        </is>
      </c>
    </row>
    <row r="1902" ht="26" customHeight="1">
      <c r="A1902" s="15" t="inlineStr">
        <is>
          <t>Gorgie</t>
        </is>
      </c>
      <c r="B1902" s="15" t="inlineStr">
        <is>
          <t>Gorgie Energy Sparkling Water | Cherry Limeade | 12-pack 355mL</t>
        </is>
      </c>
      <c r="C1902" s="15" t="inlineStr">
        <is>
          <t>1) Sparkling electrolyte / functional sparkling</t>
        </is>
      </c>
      <c r="D1902" s="32">
        <f>'M1 - Sparkling Electrolyte'!I191</f>
        <v/>
      </c>
      <c r="E1902" s="33">
        <f>'M1 - Sparkling Electrolyte'!J191</f>
        <v/>
      </c>
      <c r="F1902" s="31">
        <f>'M1 - Sparkling Electrolyte'!K191</f>
        <v/>
      </c>
      <c r="G1902" s="30">
        <f>'M1 - Sparkling Electrolyte'!F191</f>
        <v/>
      </c>
      <c r="H1902" s="31">
        <f>IF(AND(ISNUMBER('M1 - Sparkling Electrolyte'!F191),ISNUMBER('M1 - Sparkling Electrolyte'!K191)),'M1 - Sparkling Electrolyte'!F191-'M1 - Sparkling Electrolyte'!K191,"")</f>
        <v/>
      </c>
      <c r="I1902" s="15" t="inlineStr">
        <is>
          <t>S&amp;S availability/depth vary by listing and time - confirm live.</t>
        </is>
      </c>
    </row>
    <row r="1903" ht="26" customHeight="1">
      <c r="A1903" s="15" t="inlineStr">
        <is>
          <t>Gorgie</t>
        </is>
      </c>
      <c r="B1903" s="15" t="inlineStr">
        <is>
          <t>Gorgie Energy Sparkling Water | Cherry Limeade | 15-pack 355mL</t>
        </is>
      </c>
      <c r="C1903" s="15" t="inlineStr">
        <is>
          <t>1) Sparkling electrolyte / functional sparkling</t>
        </is>
      </c>
      <c r="D1903" s="32">
        <f>'M1 - Sparkling Electrolyte'!I192</f>
        <v/>
      </c>
      <c r="E1903" s="33">
        <f>'M1 - Sparkling Electrolyte'!J192</f>
        <v/>
      </c>
      <c r="F1903" s="31">
        <f>'M1 - Sparkling Electrolyte'!K192</f>
        <v/>
      </c>
      <c r="G1903" s="30">
        <f>'M1 - Sparkling Electrolyte'!F192</f>
        <v/>
      </c>
      <c r="H1903" s="31">
        <f>IF(AND(ISNUMBER('M1 - Sparkling Electrolyte'!F192),ISNUMBER('M1 - Sparkling Electrolyte'!K192)),'M1 - Sparkling Electrolyte'!F192-'M1 - Sparkling Electrolyte'!K192,"")</f>
        <v/>
      </c>
      <c r="I1903" s="15" t="inlineStr">
        <is>
          <t>S&amp;S availability/depth vary by listing and time - confirm live.</t>
        </is>
      </c>
    </row>
    <row r="1904" ht="26" customHeight="1">
      <c r="A1904" s="15" t="inlineStr">
        <is>
          <t>Gorgie</t>
        </is>
      </c>
      <c r="B1904" s="15" t="inlineStr">
        <is>
          <t>Gorgie Energy Sparkling Water | Cherry Limeade | 18-pack 355mL</t>
        </is>
      </c>
      <c r="C1904" s="15" t="inlineStr">
        <is>
          <t>1) Sparkling electrolyte / functional sparkling</t>
        </is>
      </c>
      <c r="D1904" s="32">
        <f>'M1 - Sparkling Electrolyte'!I193</f>
        <v/>
      </c>
      <c r="E1904" s="33">
        <f>'M1 - Sparkling Electrolyte'!J193</f>
        <v/>
      </c>
      <c r="F1904" s="31">
        <f>'M1 - Sparkling Electrolyte'!K193</f>
        <v/>
      </c>
      <c r="G1904" s="30">
        <f>'M1 - Sparkling Electrolyte'!F193</f>
        <v/>
      </c>
      <c r="H1904" s="31">
        <f>IF(AND(ISNUMBER('M1 - Sparkling Electrolyte'!F193),ISNUMBER('M1 - Sparkling Electrolyte'!K193)),'M1 - Sparkling Electrolyte'!F193-'M1 - Sparkling Electrolyte'!K193,"")</f>
        <v/>
      </c>
      <c r="I1904" s="15" t="inlineStr">
        <is>
          <t>S&amp;S availability/depth vary by listing and time - confirm live.</t>
        </is>
      </c>
    </row>
    <row r="1905" ht="26" customHeight="1">
      <c r="A1905" s="15" t="inlineStr">
        <is>
          <t>Gorgie</t>
        </is>
      </c>
      <c r="B1905" s="15" t="inlineStr">
        <is>
          <t>Gorgie Energy Sparkling Water | Cherry Limeade | 24-pack 355mL</t>
        </is>
      </c>
      <c r="C1905" s="15" t="inlineStr">
        <is>
          <t>1) Sparkling electrolyte / functional sparkling</t>
        </is>
      </c>
      <c r="D1905" s="32">
        <f>'M1 - Sparkling Electrolyte'!I194</f>
        <v/>
      </c>
      <c r="E1905" s="33">
        <f>'M1 - Sparkling Electrolyte'!J194</f>
        <v/>
      </c>
      <c r="F1905" s="31">
        <f>'M1 - Sparkling Electrolyte'!K194</f>
        <v/>
      </c>
      <c r="G1905" s="30">
        <f>'M1 - Sparkling Electrolyte'!F194</f>
        <v/>
      </c>
      <c r="H1905" s="31">
        <f>IF(AND(ISNUMBER('M1 - Sparkling Electrolyte'!F194),ISNUMBER('M1 - Sparkling Electrolyte'!K194)),'M1 - Sparkling Electrolyte'!F194-'M1 - Sparkling Electrolyte'!K194,"")</f>
        <v/>
      </c>
      <c r="I1905" s="15" t="inlineStr">
        <is>
          <t>S&amp;S availability/depth vary by listing and time - confirm live.</t>
        </is>
      </c>
    </row>
    <row r="1906" ht="26" customHeight="1">
      <c r="A1906" s="15" t="inlineStr">
        <is>
          <t>United Sodas</t>
        </is>
      </c>
      <c r="B1906" s="15" t="inlineStr">
        <is>
          <t>United Sodas of America | Wild Berry | single 355mL</t>
        </is>
      </c>
      <c r="C1906" s="15" t="inlineStr">
        <is>
          <t>1) Sparkling electrolyte / functional sparkling</t>
        </is>
      </c>
      <c r="D1906" s="32">
        <f>'M1 - Sparkling Electrolyte'!I195</f>
        <v/>
      </c>
      <c r="E1906" s="33">
        <f>'M1 - Sparkling Electrolyte'!J195</f>
        <v/>
      </c>
      <c r="F1906" s="31">
        <f>'M1 - Sparkling Electrolyte'!K195</f>
        <v/>
      </c>
      <c r="G1906" s="30">
        <f>'M1 - Sparkling Electrolyte'!F195</f>
        <v/>
      </c>
      <c r="H1906" s="31">
        <f>IF(AND(ISNUMBER('M1 - Sparkling Electrolyte'!F195),ISNUMBER('M1 - Sparkling Electrolyte'!K195)),'M1 - Sparkling Electrolyte'!F195-'M1 - Sparkling Electrolyte'!K195,"")</f>
        <v/>
      </c>
      <c r="I1906" s="15" t="inlineStr">
        <is>
          <t>S&amp;S availability/depth vary by listing and time - confirm live.</t>
        </is>
      </c>
    </row>
    <row r="1907" ht="26" customHeight="1">
      <c r="A1907" s="15" t="inlineStr">
        <is>
          <t>United Sodas</t>
        </is>
      </c>
      <c r="B1907" s="15" t="inlineStr">
        <is>
          <t>United Sodas of America | Wild Berry | 8-pack 355mL</t>
        </is>
      </c>
      <c r="C1907" s="15" t="inlineStr">
        <is>
          <t>1) Sparkling electrolyte / functional sparkling</t>
        </is>
      </c>
      <c r="D1907" s="32">
        <f>'M1 - Sparkling Electrolyte'!I196</f>
        <v/>
      </c>
      <c r="E1907" s="33">
        <f>'M1 - Sparkling Electrolyte'!J196</f>
        <v/>
      </c>
      <c r="F1907" s="31">
        <f>'M1 - Sparkling Electrolyte'!K196</f>
        <v/>
      </c>
      <c r="G1907" s="30">
        <f>'M1 - Sparkling Electrolyte'!F196</f>
        <v/>
      </c>
      <c r="H1907" s="31">
        <f>IF(AND(ISNUMBER('M1 - Sparkling Electrolyte'!F196),ISNUMBER('M1 - Sparkling Electrolyte'!K196)),'M1 - Sparkling Electrolyte'!F196-'M1 - Sparkling Electrolyte'!K196,"")</f>
        <v/>
      </c>
      <c r="I1907" s="15" t="inlineStr">
        <is>
          <t>S&amp;S availability/depth vary by listing and time - confirm live.</t>
        </is>
      </c>
    </row>
    <row r="1908" ht="26" customHeight="1">
      <c r="A1908" s="15" t="inlineStr">
        <is>
          <t>United Sodas</t>
        </is>
      </c>
      <c r="B1908" s="15" t="inlineStr">
        <is>
          <t>United Sodas of America | Wild Berry | 12-pack 355mL</t>
        </is>
      </c>
      <c r="C1908" s="15" t="inlineStr">
        <is>
          <t>1) Sparkling electrolyte / functional sparkling</t>
        </is>
      </c>
      <c r="D1908" s="32">
        <f>'M1 - Sparkling Electrolyte'!I197</f>
        <v/>
      </c>
      <c r="E1908" s="33">
        <f>'M1 - Sparkling Electrolyte'!J197</f>
        <v/>
      </c>
      <c r="F1908" s="31">
        <f>'M1 - Sparkling Electrolyte'!K197</f>
        <v/>
      </c>
      <c r="G1908" s="30">
        <f>'M1 - Sparkling Electrolyte'!F197</f>
        <v/>
      </c>
      <c r="H1908" s="31">
        <f>IF(AND(ISNUMBER('M1 - Sparkling Electrolyte'!F197),ISNUMBER('M1 - Sparkling Electrolyte'!K197)),'M1 - Sparkling Electrolyte'!F197-'M1 - Sparkling Electrolyte'!K197,"")</f>
        <v/>
      </c>
      <c r="I1908" s="15" t="inlineStr">
        <is>
          <t>S&amp;S availability/depth vary by listing and time - confirm live.</t>
        </is>
      </c>
    </row>
    <row r="1909" ht="26" customHeight="1">
      <c r="A1909" s="15" t="inlineStr">
        <is>
          <t>United Sodas</t>
        </is>
      </c>
      <c r="B1909" s="15" t="inlineStr">
        <is>
          <t>United Sodas of America | Wild Berry | 15-pack 355mL</t>
        </is>
      </c>
      <c r="C1909" s="15" t="inlineStr">
        <is>
          <t>1) Sparkling electrolyte / functional sparkling</t>
        </is>
      </c>
      <c r="D1909" s="32">
        <f>'M1 - Sparkling Electrolyte'!I198</f>
        <v/>
      </c>
      <c r="E1909" s="33">
        <f>'M1 - Sparkling Electrolyte'!J198</f>
        <v/>
      </c>
      <c r="F1909" s="31">
        <f>'M1 - Sparkling Electrolyte'!K198</f>
        <v/>
      </c>
      <c r="G1909" s="30">
        <f>'M1 - Sparkling Electrolyte'!F198</f>
        <v/>
      </c>
      <c r="H1909" s="31">
        <f>IF(AND(ISNUMBER('M1 - Sparkling Electrolyte'!F198),ISNUMBER('M1 - Sparkling Electrolyte'!K198)),'M1 - Sparkling Electrolyte'!F198-'M1 - Sparkling Electrolyte'!K198,"")</f>
        <v/>
      </c>
      <c r="I1909" s="15" t="inlineStr">
        <is>
          <t>S&amp;S availability/depth vary by listing and time - confirm live.</t>
        </is>
      </c>
    </row>
    <row r="1910" ht="26" customHeight="1">
      <c r="A1910" s="15" t="inlineStr">
        <is>
          <t>United Sodas</t>
        </is>
      </c>
      <c r="B1910" s="15" t="inlineStr">
        <is>
          <t>United Sodas of America | Wild Berry | 18-pack 355mL</t>
        </is>
      </c>
      <c r="C1910" s="15" t="inlineStr">
        <is>
          <t>1) Sparkling electrolyte / functional sparkling</t>
        </is>
      </c>
      <c r="D1910" s="32">
        <f>'M1 - Sparkling Electrolyte'!I199</f>
        <v/>
      </c>
      <c r="E1910" s="33">
        <f>'M1 - Sparkling Electrolyte'!J199</f>
        <v/>
      </c>
      <c r="F1910" s="31">
        <f>'M1 - Sparkling Electrolyte'!K199</f>
        <v/>
      </c>
      <c r="G1910" s="30">
        <f>'M1 - Sparkling Electrolyte'!F199</f>
        <v/>
      </c>
      <c r="H1910" s="31">
        <f>IF(AND(ISNUMBER('M1 - Sparkling Electrolyte'!F199),ISNUMBER('M1 - Sparkling Electrolyte'!K199)),'M1 - Sparkling Electrolyte'!F199-'M1 - Sparkling Electrolyte'!K199,"")</f>
        <v/>
      </c>
      <c r="I1910" s="15" t="inlineStr">
        <is>
          <t>S&amp;S availability/depth vary by listing and time - confirm live.</t>
        </is>
      </c>
    </row>
    <row r="1911" ht="26" customHeight="1">
      <c r="A1911" s="15" t="inlineStr">
        <is>
          <t>United Sodas</t>
        </is>
      </c>
      <c r="B1911" s="15" t="inlineStr">
        <is>
          <t>United Sodas of America | Wild Berry | 24-pack 355mL</t>
        </is>
      </c>
      <c r="C1911" s="15" t="inlineStr">
        <is>
          <t>1) Sparkling electrolyte / functional sparkling</t>
        </is>
      </c>
      <c r="D1911" s="32">
        <f>'M1 - Sparkling Electrolyte'!I200</f>
        <v/>
      </c>
      <c r="E1911" s="33">
        <f>'M1 - Sparkling Electrolyte'!J200</f>
        <v/>
      </c>
      <c r="F1911" s="31">
        <f>'M1 - Sparkling Electrolyte'!K200</f>
        <v/>
      </c>
      <c r="G1911" s="30">
        <f>'M1 - Sparkling Electrolyte'!F200</f>
        <v/>
      </c>
      <c r="H1911" s="31">
        <f>IF(AND(ISNUMBER('M1 - Sparkling Electrolyte'!F200),ISNUMBER('M1 - Sparkling Electrolyte'!K200)),'M1 - Sparkling Electrolyte'!F200-'M1 - Sparkling Electrolyte'!K200,"")</f>
        <v/>
      </c>
      <c r="I1911" s="15" t="inlineStr">
        <is>
          <t>S&amp;S availability/depth vary by listing and time - confirm live.</t>
        </is>
      </c>
    </row>
    <row r="1912" ht="26" customHeight="1">
      <c r="A1912" s="15" t="inlineStr">
        <is>
          <t>United Sodas</t>
        </is>
      </c>
      <c r="B1912" s="15" t="inlineStr">
        <is>
          <t>United Sodas of America | Black Cherry | single 355mL</t>
        </is>
      </c>
      <c r="C1912" s="15" t="inlineStr">
        <is>
          <t>1) Sparkling electrolyte / functional sparkling</t>
        </is>
      </c>
      <c r="D1912" s="32">
        <f>'M1 - Sparkling Electrolyte'!I201</f>
        <v/>
      </c>
      <c r="E1912" s="33">
        <f>'M1 - Sparkling Electrolyte'!J201</f>
        <v/>
      </c>
      <c r="F1912" s="31">
        <f>'M1 - Sparkling Electrolyte'!K201</f>
        <v/>
      </c>
      <c r="G1912" s="30">
        <f>'M1 - Sparkling Electrolyte'!F201</f>
        <v/>
      </c>
      <c r="H1912" s="31">
        <f>IF(AND(ISNUMBER('M1 - Sparkling Electrolyte'!F201),ISNUMBER('M1 - Sparkling Electrolyte'!K201)),'M1 - Sparkling Electrolyte'!F201-'M1 - Sparkling Electrolyte'!K201,"")</f>
        <v/>
      </c>
      <c r="I1912" s="15" t="inlineStr">
        <is>
          <t>S&amp;S availability/depth vary by listing and time - confirm live.</t>
        </is>
      </c>
    </row>
    <row r="1913" ht="26" customHeight="1">
      <c r="A1913" s="15" t="inlineStr">
        <is>
          <t>United Sodas</t>
        </is>
      </c>
      <c r="B1913" s="15" t="inlineStr">
        <is>
          <t>United Sodas of America | Black Cherry | 8-pack 355mL</t>
        </is>
      </c>
      <c r="C1913" s="15" t="inlineStr">
        <is>
          <t>1) Sparkling electrolyte / functional sparkling</t>
        </is>
      </c>
      <c r="D1913" s="32">
        <f>'M1 - Sparkling Electrolyte'!I202</f>
        <v/>
      </c>
      <c r="E1913" s="33">
        <f>'M1 - Sparkling Electrolyte'!J202</f>
        <v/>
      </c>
      <c r="F1913" s="31">
        <f>'M1 - Sparkling Electrolyte'!K202</f>
        <v/>
      </c>
      <c r="G1913" s="30">
        <f>'M1 - Sparkling Electrolyte'!F202</f>
        <v/>
      </c>
      <c r="H1913" s="31">
        <f>IF(AND(ISNUMBER('M1 - Sparkling Electrolyte'!F202),ISNUMBER('M1 - Sparkling Electrolyte'!K202)),'M1 - Sparkling Electrolyte'!F202-'M1 - Sparkling Electrolyte'!K202,"")</f>
        <v/>
      </c>
      <c r="I1913" s="15" t="inlineStr">
        <is>
          <t>S&amp;S availability/depth vary by listing and time - confirm live.</t>
        </is>
      </c>
    </row>
    <row r="1914" ht="26" customHeight="1">
      <c r="A1914" s="15" t="inlineStr">
        <is>
          <t>United Sodas</t>
        </is>
      </c>
      <c r="B1914" s="15" t="inlineStr">
        <is>
          <t>United Sodas of America | Black Cherry | 12-pack 355mL</t>
        </is>
      </c>
      <c r="C1914" s="15" t="inlineStr">
        <is>
          <t>1) Sparkling electrolyte / functional sparkling</t>
        </is>
      </c>
      <c r="D1914" s="32">
        <f>'M1 - Sparkling Electrolyte'!I203</f>
        <v/>
      </c>
      <c r="E1914" s="33">
        <f>'M1 - Sparkling Electrolyte'!J203</f>
        <v/>
      </c>
      <c r="F1914" s="31">
        <f>'M1 - Sparkling Electrolyte'!K203</f>
        <v/>
      </c>
      <c r="G1914" s="30">
        <f>'M1 - Sparkling Electrolyte'!F203</f>
        <v/>
      </c>
      <c r="H1914" s="31">
        <f>IF(AND(ISNUMBER('M1 - Sparkling Electrolyte'!F203),ISNUMBER('M1 - Sparkling Electrolyte'!K203)),'M1 - Sparkling Electrolyte'!F203-'M1 - Sparkling Electrolyte'!K203,"")</f>
        <v/>
      </c>
      <c r="I1914" s="15" t="inlineStr">
        <is>
          <t>S&amp;S availability/depth vary by listing and time - confirm live.</t>
        </is>
      </c>
    </row>
    <row r="1915" ht="26" customHeight="1">
      <c r="A1915" s="15" t="inlineStr">
        <is>
          <t>United Sodas</t>
        </is>
      </c>
      <c r="B1915" s="15" t="inlineStr">
        <is>
          <t>United Sodas of America | Black Cherry | 15-pack 355mL</t>
        </is>
      </c>
      <c r="C1915" s="15" t="inlineStr">
        <is>
          <t>1) Sparkling electrolyte / functional sparkling</t>
        </is>
      </c>
      <c r="D1915" s="32">
        <f>'M1 - Sparkling Electrolyte'!I204</f>
        <v/>
      </c>
      <c r="E1915" s="33">
        <f>'M1 - Sparkling Electrolyte'!J204</f>
        <v/>
      </c>
      <c r="F1915" s="31">
        <f>'M1 - Sparkling Electrolyte'!K204</f>
        <v/>
      </c>
      <c r="G1915" s="30">
        <f>'M1 - Sparkling Electrolyte'!F204</f>
        <v/>
      </c>
      <c r="H1915" s="31">
        <f>IF(AND(ISNUMBER('M1 - Sparkling Electrolyte'!F204),ISNUMBER('M1 - Sparkling Electrolyte'!K204)),'M1 - Sparkling Electrolyte'!F204-'M1 - Sparkling Electrolyte'!K204,"")</f>
        <v/>
      </c>
      <c r="I1915" s="15" t="inlineStr">
        <is>
          <t>S&amp;S availability/depth vary by listing and time - confirm live.</t>
        </is>
      </c>
    </row>
    <row r="1916" ht="26" customHeight="1">
      <c r="A1916" s="15" t="inlineStr">
        <is>
          <t>United Sodas</t>
        </is>
      </c>
      <c r="B1916" s="15" t="inlineStr">
        <is>
          <t>United Sodas of America | Black Cherry | 18-pack 355mL</t>
        </is>
      </c>
      <c r="C1916" s="15" t="inlineStr">
        <is>
          <t>1) Sparkling electrolyte / functional sparkling</t>
        </is>
      </c>
      <c r="D1916" s="32">
        <f>'M1 - Sparkling Electrolyte'!I205</f>
        <v/>
      </c>
      <c r="E1916" s="33">
        <f>'M1 - Sparkling Electrolyte'!J205</f>
        <v/>
      </c>
      <c r="F1916" s="31">
        <f>'M1 - Sparkling Electrolyte'!K205</f>
        <v/>
      </c>
      <c r="G1916" s="30">
        <f>'M1 - Sparkling Electrolyte'!F205</f>
        <v/>
      </c>
      <c r="H1916" s="31">
        <f>IF(AND(ISNUMBER('M1 - Sparkling Electrolyte'!F205),ISNUMBER('M1 - Sparkling Electrolyte'!K205)),'M1 - Sparkling Electrolyte'!F205-'M1 - Sparkling Electrolyte'!K205,"")</f>
        <v/>
      </c>
      <c r="I1916" s="15" t="inlineStr">
        <is>
          <t>S&amp;S availability/depth vary by listing and time - confirm live.</t>
        </is>
      </c>
    </row>
    <row r="1917" ht="26" customHeight="1">
      <c r="A1917" s="15" t="inlineStr">
        <is>
          <t>United Sodas</t>
        </is>
      </c>
      <c r="B1917" s="15" t="inlineStr">
        <is>
          <t>United Sodas of America | Black Cherry | 24-pack 355mL</t>
        </is>
      </c>
      <c r="C1917" s="15" t="inlineStr">
        <is>
          <t>1) Sparkling electrolyte / functional sparkling</t>
        </is>
      </c>
      <c r="D1917" s="32">
        <f>'M1 - Sparkling Electrolyte'!I206</f>
        <v/>
      </c>
      <c r="E1917" s="33">
        <f>'M1 - Sparkling Electrolyte'!J206</f>
        <v/>
      </c>
      <c r="F1917" s="31">
        <f>'M1 - Sparkling Electrolyte'!K206</f>
        <v/>
      </c>
      <c r="G1917" s="30">
        <f>'M1 - Sparkling Electrolyte'!F206</f>
        <v/>
      </c>
      <c r="H1917" s="31">
        <f>IF(AND(ISNUMBER('M1 - Sparkling Electrolyte'!F206),ISNUMBER('M1 - Sparkling Electrolyte'!K206)),'M1 - Sparkling Electrolyte'!F206-'M1 - Sparkling Electrolyte'!K206,"")</f>
        <v/>
      </c>
      <c r="I1917" s="15" t="inlineStr">
        <is>
          <t>S&amp;S availability/depth vary by listing and time - confirm live.</t>
        </is>
      </c>
    </row>
    <row r="1918" ht="26" customHeight="1">
      <c r="A1918" s="15" t="inlineStr">
        <is>
          <t>United Sodas</t>
        </is>
      </c>
      <c r="B1918" s="15" t="inlineStr">
        <is>
          <t>United Sodas of America | Mango Chili | single 355mL</t>
        </is>
      </c>
      <c r="C1918" s="15" t="inlineStr">
        <is>
          <t>1) Sparkling electrolyte / functional sparkling</t>
        </is>
      </c>
      <c r="D1918" s="32">
        <f>'M1 - Sparkling Electrolyte'!I207</f>
        <v/>
      </c>
      <c r="E1918" s="33">
        <f>'M1 - Sparkling Electrolyte'!J207</f>
        <v/>
      </c>
      <c r="F1918" s="31">
        <f>'M1 - Sparkling Electrolyte'!K207</f>
        <v/>
      </c>
      <c r="G1918" s="30">
        <f>'M1 - Sparkling Electrolyte'!F207</f>
        <v/>
      </c>
      <c r="H1918" s="31">
        <f>IF(AND(ISNUMBER('M1 - Sparkling Electrolyte'!F207),ISNUMBER('M1 - Sparkling Electrolyte'!K207)),'M1 - Sparkling Electrolyte'!F207-'M1 - Sparkling Electrolyte'!K207,"")</f>
        <v/>
      </c>
      <c r="I1918" s="15" t="inlineStr">
        <is>
          <t>S&amp;S availability/depth vary by listing and time - confirm live.</t>
        </is>
      </c>
    </row>
    <row r="1919" ht="26" customHeight="1">
      <c r="A1919" s="15" t="inlineStr">
        <is>
          <t>United Sodas</t>
        </is>
      </c>
      <c r="B1919" s="15" t="inlineStr">
        <is>
          <t>United Sodas of America | Mango Chili | 8-pack 355mL</t>
        </is>
      </c>
      <c r="C1919" s="15" t="inlineStr">
        <is>
          <t>1) Sparkling electrolyte / functional sparkling</t>
        </is>
      </c>
      <c r="D1919" s="32">
        <f>'M1 - Sparkling Electrolyte'!I208</f>
        <v/>
      </c>
      <c r="E1919" s="33">
        <f>'M1 - Sparkling Electrolyte'!J208</f>
        <v/>
      </c>
      <c r="F1919" s="31">
        <f>'M1 - Sparkling Electrolyte'!K208</f>
        <v/>
      </c>
      <c r="G1919" s="30">
        <f>'M1 - Sparkling Electrolyte'!F208</f>
        <v/>
      </c>
      <c r="H1919" s="31">
        <f>IF(AND(ISNUMBER('M1 - Sparkling Electrolyte'!F208),ISNUMBER('M1 - Sparkling Electrolyte'!K208)),'M1 - Sparkling Electrolyte'!F208-'M1 - Sparkling Electrolyte'!K208,"")</f>
        <v/>
      </c>
      <c r="I1919" s="15" t="inlineStr">
        <is>
          <t>S&amp;S availability/depth vary by listing and time - confirm live.</t>
        </is>
      </c>
    </row>
    <row r="1920" ht="26" customHeight="1">
      <c r="A1920" s="15" t="inlineStr">
        <is>
          <t>United Sodas</t>
        </is>
      </c>
      <c r="B1920" s="15" t="inlineStr">
        <is>
          <t>United Sodas of America | Mango Chili | 12-pack 355mL</t>
        </is>
      </c>
      <c r="C1920" s="15" t="inlineStr">
        <is>
          <t>1) Sparkling electrolyte / functional sparkling</t>
        </is>
      </c>
      <c r="D1920" s="32">
        <f>'M1 - Sparkling Electrolyte'!I209</f>
        <v/>
      </c>
      <c r="E1920" s="33">
        <f>'M1 - Sparkling Electrolyte'!J209</f>
        <v/>
      </c>
      <c r="F1920" s="31">
        <f>'M1 - Sparkling Electrolyte'!K209</f>
        <v/>
      </c>
      <c r="G1920" s="30">
        <f>'M1 - Sparkling Electrolyte'!F209</f>
        <v/>
      </c>
      <c r="H1920" s="31">
        <f>IF(AND(ISNUMBER('M1 - Sparkling Electrolyte'!F209),ISNUMBER('M1 - Sparkling Electrolyte'!K209)),'M1 - Sparkling Electrolyte'!F209-'M1 - Sparkling Electrolyte'!K209,"")</f>
        <v/>
      </c>
      <c r="I1920" s="15" t="inlineStr">
        <is>
          <t>S&amp;S availability/depth vary by listing and time - confirm live.</t>
        </is>
      </c>
    </row>
    <row r="1921" ht="26" customHeight="1">
      <c r="A1921" s="15" t="inlineStr">
        <is>
          <t>United Sodas</t>
        </is>
      </c>
      <c r="B1921" s="15" t="inlineStr">
        <is>
          <t>United Sodas of America | Mango Chili | 15-pack 355mL</t>
        </is>
      </c>
      <c r="C1921" s="15" t="inlineStr">
        <is>
          <t>1) Sparkling electrolyte / functional sparkling</t>
        </is>
      </c>
      <c r="D1921" s="32">
        <f>'M1 - Sparkling Electrolyte'!I210</f>
        <v/>
      </c>
      <c r="E1921" s="33">
        <f>'M1 - Sparkling Electrolyte'!J210</f>
        <v/>
      </c>
      <c r="F1921" s="31">
        <f>'M1 - Sparkling Electrolyte'!K210</f>
        <v/>
      </c>
      <c r="G1921" s="30">
        <f>'M1 - Sparkling Electrolyte'!F210</f>
        <v/>
      </c>
      <c r="H1921" s="31">
        <f>IF(AND(ISNUMBER('M1 - Sparkling Electrolyte'!F210),ISNUMBER('M1 - Sparkling Electrolyte'!K210)),'M1 - Sparkling Electrolyte'!F210-'M1 - Sparkling Electrolyte'!K210,"")</f>
        <v/>
      </c>
      <c r="I1921" s="15" t="inlineStr">
        <is>
          <t>S&amp;S availability/depth vary by listing and time - confirm live.</t>
        </is>
      </c>
    </row>
    <row r="1922" ht="26" customHeight="1">
      <c r="A1922" s="15" t="inlineStr">
        <is>
          <t>United Sodas</t>
        </is>
      </c>
      <c r="B1922" s="15" t="inlineStr">
        <is>
          <t>United Sodas of America | Mango Chili | 18-pack 355mL</t>
        </is>
      </c>
      <c r="C1922" s="15" t="inlineStr">
        <is>
          <t>1) Sparkling electrolyte / functional sparkling</t>
        </is>
      </c>
      <c r="D1922" s="32">
        <f>'M1 - Sparkling Electrolyte'!I211</f>
        <v/>
      </c>
      <c r="E1922" s="33">
        <f>'M1 - Sparkling Electrolyte'!J211</f>
        <v/>
      </c>
      <c r="F1922" s="31">
        <f>'M1 - Sparkling Electrolyte'!K211</f>
        <v/>
      </c>
      <c r="G1922" s="30">
        <f>'M1 - Sparkling Electrolyte'!F211</f>
        <v/>
      </c>
      <c r="H1922" s="31">
        <f>IF(AND(ISNUMBER('M1 - Sparkling Electrolyte'!F211),ISNUMBER('M1 - Sparkling Electrolyte'!K211)),'M1 - Sparkling Electrolyte'!F211-'M1 - Sparkling Electrolyte'!K211,"")</f>
        <v/>
      </c>
      <c r="I1922" s="15" t="inlineStr">
        <is>
          <t>S&amp;S availability/depth vary by listing and time - confirm live.</t>
        </is>
      </c>
    </row>
    <row r="1923" ht="26" customHeight="1">
      <c r="A1923" s="15" t="inlineStr">
        <is>
          <t>United Sodas</t>
        </is>
      </c>
      <c r="B1923" s="15" t="inlineStr">
        <is>
          <t>United Sodas of America | Mango Chili | 24-pack 355mL</t>
        </is>
      </c>
      <c r="C1923" s="15" t="inlineStr">
        <is>
          <t>1) Sparkling electrolyte / functional sparkling</t>
        </is>
      </c>
      <c r="D1923" s="32">
        <f>'M1 - Sparkling Electrolyte'!I212</f>
        <v/>
      </c>
      <c r="E1923" s="33">
        <f>'M1 - Sparkling Electrolyte'!J212</f>
        <v/>
      </c>
      <c r="F1923" s="31">
        <f>'M1 - Sparkling Electrolyte'!K212</f>
        <v/>
      </c>
      <c r="G1923" s="30">
        <f>'M1 - Sparkling Electrolyte'!F212</f>
        <v/>
      </c>
      <c r="H1923" s="31">
        <f>IF(AND(ISNUMBER('M1 - Sparkling Electrolyte'!F212),ISNUMBER('M1 - Sparkling Electrolyte'!K212)),'M1 - Sparkling Electrolyte'!F212-'M1 - Sparkling Electrolyte'!K212,"")</f>
        <v/>
      </c>
      <c r="I1923" s="15" t="inlineStr">
        <is>
          <t>S&amp;S availability/depth vary by listing and time - confirm live.</t>
        </is>
      </c>
    </row>
    <row r="1924" ht="26" customHeight="1">
      <c r="A1924" s="15" t="inlineStr">
        <is>
          <t>United Sodas</t>
        </is>
      </c>
      <c r="B1924" s="15" t="inlineStr">
        <is>
          <t>United Sodas of America | Lemon Lime | single 355mL</t>
        </is>
      </c>
      <c r="C1924" s="15" t="inlineStr">
        <is>
          <t>1) Sparkling electrolyte / functional sparkling</t>
        </is>
      </c>
      <c r="D1924" s="32">
        <f>'M1 - Sparkling Electrolyte'!I213</f>
        <v/>
      </c>
      <c r="E1924" s="33">
        <f>'M1 - Sparkling Electrolyte'!J213</f>
        <v/>
      </c>
      <c r="F1924" s="31">
        <f>'M1 - Sparkling Electrolyte'!K213</f>
        <v/>
      </c>
      <c r="G1924" s="30">
        <f>'M1 - Sparkling Electrolyte'!F213</f>
        <v/>
      </c>
      <c r="H1924" s="31">
        <f>IF(AND(ISNUMBER('M1 - Sparkling Electrolyte'!F213),ISNUMBER('M1 - Sparkling Electrolyte'!K213)),'M1 - Sparkling Electrolyte'!F213-'M1 - Sparkling Electrolyte'!K213,"")</f>
        <v/>
      </c>
      <c r="I1924" s="15" t="inlineStr">
        <is>
          <t>S&amp;S availability/depth vary by listing and time - confirm live.</t>
        </is>
      </c>
    </row>
    <row r="1925" ht="26" customHeight="1">
      <c r="A1925" s="15" t="inlineStr">
        <is>
          <t>United Sodas</t>
        </is>
      </c>
      <c r="B1925" s="15" t="inlineStr">
        <is>
          <t>United Sodas of America | Lemon Lime | 8-pack 355mL</t>
        </is>
      </c>
      <c r="C1925" s="15" t="inlineStr">
        <is>
          <t>1) Sparkling electrolyte / functional sparkling</t>
        </is>
      </c>
      <c r="D1925" s="32">
        <f>'M1 - Sparkling Electrolyte'!I214</f>
        <v/>
      </c>
      <c r="E1925" s="33">
        <f>'M1 - Sparkling Electrolyte'!J214</f>
        <v/>
      </c>
      <c r="F1925" s="31">
        <f>'M1 - Sparkling Electrolyte'!K214</f>
        <v/>
      </c>
      <c r="G1925" s="30">
        <f>'M1 - Sparkling Electrolyte'!F214</f>
        <v/>
      </c>
      <c r="H1925" s="31">
        <f>IF(AND(ISNUMBER('M1 - Sparkling Electrolyte'!F214),ISNUMBER('M1 - Sparkling Electrolyte'!K214)),'M1 - Sparkling Electrolyte'!F214-'M1 - Sparkling Electrolyte'!K214,"")</f>
        <v/>
      </c>
      <c r="I1925" s="15" t="inlineStr">
        <is>
          <t>S&amp;S availability/depth vary by listing and time - confirm live.</t>
        </is>
      </c>
    </row>
    <row r="1926" ht="26" customHeight="1">
      <c r="A1926" s="15" t="inlineStr">
        <is>
          <t>United Sodas</t>
        </is>
      </c>
      <c r="B1926" s="15" t="inlineStr">
        <is>
          <t>United Sodas of America | Lemon Lime | 12-pack 355mL</t>
        </is>
      </c>
      <c r="C1926" s="15" t="inlineStr">
        <is>
          <t>1) Sparkling electrolyte / functional sparkling</t>
        </is>
      </c>
      <c r="D1926" s="32">
        <f>'M1 - Sparkling Electrolyte'!I215</f>
        <v/>
      </c>
      <c r="E1926" s="33">
        <f>'M1 - Sparkling Electrolyte'!J215</f>
        <v/>
      </c>
      <c r="F1926" s="31">
        <f>'M1 - Sparkling Electrolyte'!K215</f>
        <v/>
      </c>
      <c r="G1926" s="30">
        <f>'M1 - Sparkling Electrolyte'!F215</f>
        <v/>
      </c>
      <c r="H1926" s="31">
        <f>IF(AND(ISNUMBER('M1 - Sparkling Electrolyte'!F215),ISNUMBER('M1 - Sparkling Electrolyte'!K215)),'M1 - Sparkling Electrolyte'!F215-'M1 - Sparkling Electrolyte'!K215,"")</f>
        <v/>
      </c>
      <c r="I1926" s="15" t="inlineStr">
        <is>
          <t>S&amp;S availability/depth vary by listing and time - confirm live.</t>
        </is>
      </c>
    </row>
    <row r="1927" ht="26" customHeight="1">
      <c r="A1927" s="15" t="inlineStr">
        <is>
          <t>United Sodas</t>
        </is>
      </c>
      <c r="B1927" s="15" t="inlineStr">
        <is>
          <t>United Sodas of America | Lemon Lime | 15-pack 355mL</t>
        </is>
      </c>
      <c r="C1927" s="15" t="inlineStr">
        <is>
          <t>1) Sparkling electrolyte / functional sparkling</t>
        </is>
      </c>
      <c r="D1927" s="32">
        <f>'M1 - Sparkling Electrolyte'!I216</f>
        <v/>
      </c>
      <c r="E1927" s="33">
        <f>'M1 - Sparkling Electrolyte'!J216</f>
        <v/>
      </c>
      <c r="F1927" s="31">
        <f>'M1 - Sparkling Electrolyte'!K216</f>
        <v/>
      </c>
      <c r="G1927" s="30">
        <f>'M1 - Sparkling Electrolyte'!F216</f>
        <v/>
      </c>
      <c r="H1927" s="31">
        <f>IF(AND(ISNUMBER('M1 - Sparkling Electrolyte'!F216),ISNUMBER('M1 - Sparkling Electrolyte'!K216)),'M1 - Sparkling Electrolyte'!F216-'M1 - Sparkling Electrolyte'!K216,"")</f>
        <v/>
      </c>
      <c r="I1927" s="15" t="inlineStr">
        <is>
          <t>S&amp;S availability/depth vary by listing and time - confirm live.</t>
        </is>
      </c>
    </row>
    <row r="1928" ht="26" customHeight="1">
      <c r="A1928" s="15" t="inlineStr">
        <is>
          <t>United Sodas</t>
        </is>
      </c>
      <c r="B1928" s="15" t="inlineStr">
        <is>
          <t>United Sodas of America | Lemon Lime | 18-pack 355mL</t>
        </is>
      </c>
      <c r="C1928" s="15" t="inlineStr">
        <is>
          <t>1) Sparkling electrolyte / functional sparkling</t>
        </is>
      </c>
      <c r="D1928" s="32">
        <f>'M1 - Sparkling Electrolyte'!I217</f>
        <v/>
      </c>
      <c r="E1928" s="33">
        <f>'M1 - Sparkling Electrolyte'!J217</f>
        <v/>
      </c>
      <c r="F1928" s="31">
        <f>'M1 - Sparkling Electrolyte'!K217</f>
        <v/>
      </c>
      <c r="G1928" s="30">
        <f>'M1 - Sparkling Electrolyte'!F217</f>
        <v/>
      </c>
      <c r="H1928" s="31">
        <f>IF(AND(ISNUMBER('M1 - Sparkling Electrolyte'!F217),ISNUMBER('M1 - Sparkling Electrolyte'!K217)),'M1 - Sparkling Electrolyte'!F217-'M1 - Sparkling Electrolyte'!K217,"")</f>
        <v/>
      </c>
      <c r="I1928" s="15" t="inlineStr">
        <is>
          <t>S&amp;S availability/depth vary by listing and time - confirm live.</t>
        </is>
      </c>
    </row>
    <row r="1929" ht="26" customHeight="1">
      <c r="A1929" s="15" t="inlineStr">
        <is>
          <t>United Sodas</t>
        </is>
      </c>
      <c r="B1929" s="15" t="inlineStr">
        <is>
          <t>United Sodas of America | Lemon Lime | 24-pack 355mL</t>
        </is>
      </c>
      <c r="C1929" s="15" t="inlineStr">
        <is>
          <t>1) Sparkling electrolyte / functional sparkling</t>
        </is>
      </c>
      <c r="D1929" s="32">
        <f>'M1 - Sparkling Electrolyte'!I218</f>
        <v/>
      </c>
      <c r="E1929" s="33">
        <f>'M1 - Sparkling Electrolyte'!J218</f>
        <v/>
      </c>
      <c r="F1929" s="31">
        <f>'M1 - Sparkling Electrolyte'!K218</f>
        <v/>
      </c>
      <c r="G1929" s="30">
        <f>'M1 - Sparkling Electrolyte'!F218</f>
        <v/>
      </c>
      <c r="H1929" s="31">
        <f>IF(AND(ISNUMBER('M1 - Sparkling Electrolyte'!F218),ISNUMBER('M1 - Sparkling Electrolyte'!K218)),'M1 - Sparkling Electrolyte'!F218-'M1 - Sparkling Electrolyte'!K218,"")</f>
        <v/>
      </c>
      <c r="I1929" s="15" t="inlineStr">
        <is>
          <t>S&amp;S availability/depth vary by listing and time - confirm live.</t>
        </is>
      </c>
    </row>
    <row r="1930" ht="26" customHeight="1">
      <c r="A1930" s="15" t="inlineStr">
        <is>
          <t>United Sodas</t>
        </is>
      </c>
      <c r="B1930" s="15" t="inlineStr">
        <is>
          <t>United Sodas of America | Peach Vanilla | single 355mL</t>
        </is>
      </c>
      <c r="C1930" s="15" t="inlineStr">
        <is>
          <t>1) Sparkling electrolyte / functional sparkling</t>
        </is>
      </c>
      <c r="D1930" s="32">
        <f>'M1 - Sparkling Electrolyte'!I219</f>
        <v/>
      </c>
      <c r="E1930" s="33">
        <f>'M1 - Sparkling Electrolyte'!J219</f>
        <v/>
      </c>
      <c r="F1930" s="31">
        <f>'M1 - Sparkling Electrolyte'!K219</f>
        <v/>
      </c>
      <c r="G1930" s="30">
        <f>'M1 - Sparkling Electrolyte'!F219</f>
        <v/>
      </c>
      <c r="H1930" s="31">
        <f>IF(AND(ISNUMBER('M1 - Sparkling Electrolyte'!F219),ISNUMBER('M1 - Sparkling Electrolyte'!K219)),'M1 - Sparkling Electrolyte'!F219-'M1 - Sparkling Electrolyte'!K219,"")</f>
        <v/>
      </c>
      <c r="I1930" s="15" t="inlineStr">
        <is>
          <t>S&amp;S availability/depth vary by listing and time - confirm live.</t>
        </is>
      </c>
    </row>
    <row r="1931" ht="26" customHeight="1">
      <c r="A1931" s="15" t="inlineStr">
        <is>
          <t>United Sodas</t>
        </is>
      </c>
      <c r="B1931" s="15" t="inlineStr">
        <is>
          <t>United Sodas of America | Peach Vanilla | 8-pack 355mL</t>
        </is>
      </c>
      <c r="C1931" s="15" t="inlineStr">
        <is>
          <t>1) Sparkling electrolyte / functional sparkling</t>
        </is>
      </c>
      <c r="D1931" s="32">
        <f>'M1 - Sparkling Electrolyte'!I220</f>
        <v/>
      </c>
      <c r="E1931" s="33">
        <f>'M1 - Sparkling Electrolyte'!J220</f>
        <v/>
      </c>
      <c r="F1931" s="31">
        <f>'M1 - Sparkling Electrolyte'!K220</f>
        <v/>
      </c>
      <c r="G1931" s="30">
        <f>'M1 - Sparkling Electrolyte'!F220</f>
        <v/>
      </c>
      <c r="H1931" s="31">
        <f>IF(AND(ISNUMBER('M1 - Sparkling Electrolyte'!F220),ISNUMBER('M1 - Sparkling Electrolyte'!K220)),'M1 - Sparkling Electrolyte'!F220-'M1 - Sparkling Electrolyte'!K220,"")</f>
        <v/>
      </c>
      <c r="I1931" s="15" t="inlineStr">
        <is>
          <t>S&amp;S availability/depth vary by listing and time - confirm live.</t>
        </is>
      </c>
    </row>
    <row r="1932" ht="26" customHeight="1">
      <c r="A1932" s="15" t="inlineStr">
        <is>
          <t>United Sodas</t>
        </is>
      </c>
      <c r="B1932" s="15" t="inlineStr">
        <is>
          <t>United Sodas of America | Peach Vanilla | 12-pack 355mL</t>
        </is>
      </c>
      <c r="C1932" s="15" t="inlineStr">
        <is>
          <t>1) Sparkling electrolyte / functional sparkling</t>
        </is>
      </c>
      <c r="D1932" s="32">
        <f>'M1 - Sparkling Electrolyte'!I221</f>
        <v/>
      </c>
      <c r="E1932" s="33">
        <f>'M1 - Sparkling Electrolyte'!J221</f>
        <v/>
      </c>
      <c r="F1932" s="31">
        <f>'M1 - Sparkling Electrolyte'!K221</f>
        <v/>
      </c>
      <c r="G1932" s="30">
        <f>'M1 - Sparkling Electrolyte'!F221</f>
        <v/>
      </c>
      <c r="H1932" s="31">
        <f>IF(AND(ISNUMBER('M1 - Sparkling Electrolyte'!F221),ISNUMBER('M1 - Sparkling Electrolyte'!K221)),'M1 - Sparkling Electrolyte'!F221-'M1 - Sparkling Electrolyte'!K221,"")</f>
        <v/>
      </c>
      <c r="I1932" s="15" t="inlineStr">
        <is>
          <t>S&amp;S availability/depth vary by listing and time - confirm live.</t>
        </is>
      </c>
    </row>
    <row r="1933" ht="26" customHeight="1">
      <c r="A1933" s="15" t="inlineStr">
        <is>
          <t>United Sodas</t>
        </is>
      </c>
      <c r="B1933" s="15" t="inlineStr">
        <is>
          <t>United Sodas of America | Peach Vanilla | 15-pack 355mL</t>
        </is>
      </c>
      <c r="C1933" s="15" t="inlineStr">
        <is>
          <t>1) Sparkling electrolyte / functional sparkling</t>
        </is>
      </c>
      <c r="D1933" s="32">
        <f>'M1 - Sparkling Electrolyte'!I222</f>
        <v/>
      </c>
      <c r="E1933" s="33">
        <f>'M1 - Sparkling Electrolyte'!J222</f>
        <v/>
      </c>
      <c r="F1933" s="31">
        <f>'M1 - Sparkling Electrolyte'!K222</f>
        <v/>
      </c>
      <c r="G1933" s="30">
        <f>'M1 - Sparkling Electrolyte'!F222</f>
        <v/>
      </c>
      <c r="H1933" s="31">
        <f>IF(AND(ISNUMBER('M1 - Sparkling Electrolyte'!F222),ISNUMBER('M1 - Sparkling Electrolyte'!K222)),'M1 - Sparkling Electrolyte'!F222-'M1 - Sparkling Electrolyte'!K222,"")</f>
        <v/>
      </c>
      <c r="I1933" s="15" t="inlineStr">
        <is>
          <t>S&amp;S availability/depth vary by listing and time - confirm live.</t>
        </is>
      </c>
    </row>
    <row r="1934" ht="26" customHeight="1">
      <c r="A1934" s="15" t="inlineStr">
        <is>
          <t>United Sodas</t>
        </is>
      </c>
      <c r="B1934" s="15" t="inlineStr">
        <is>
          <t>United Sodas of America | Peach Vanilla | 18-pack 355mL</t>
        </is>
      </c>
      <c r="C1934" s="15" t="inlineStr">
        <is>
          <t>1) Sparkling electrolyte / functional sparkling</t>
        </is>
      </c>
      <c r="D1934" s="32">
        <f>'M1 - Sparkling Electrolyte'!I223</f>
        <v/>
      </c>
      <c r="E1934" s="33">
        <f>'M1 - Sparkling Electrolyte'!J223</f>
        <v/>
      </c>
      <c r="F1934" s="31">
        <f>'M1 - Sparkling Electrolyte'!K223</f>
        <v/>
      </c>
      <c r="G1934" s="30">
        <f>'M1 - Sparkling Electrolyte'!F223</f>
        <v/>
      </c>
      <c r="H1934" s="31">
        <f>IF(AND(ISNUMBER('M1 - Sparkling Electrolyte'!F223),ISNUMBER('M1 - Sparkling Electrolyte'!K223)),'M1 - Sparkling Electrolyte'!F223-'M1 - Sparkling Electrolyte'!K223,"")</f>
        <v/>
      </c>
      <c r="I1934" s="15" t="inlineStr">
        <is>
          <t>S&amp;S availability/depth vary by listing and time - confirm live.</t>
        </is>
      </c>
    </row>
    <row r="1935" ht="26" customHeight="1">
      <c r="A1935" s="15" t="inlineStr">
        <is>
          <t>United Sodas</t>
        </is>
      </c>
      <c r="B1935" s="15" t="inlineStr">
        <is>
          <t>United Sodas of America | Peach Vanilla | 24-pack 355mL</t>
        </is>
      </c>
      <c r="C1935" s="15" t="inlineStr">
        <is>
          <t>1) Sparkling electrolyte / functional sparkling</t>
        </is>
      </c>
      <c r="D1935" s="32">
        <f>'M1 - Sparkling Electrolyte'!I224</f>
        <v/>
      </c>
      <c r="E1935" s="33">
        <f>'M1 - Sparkling Electrolyte'!J224</f>
        <v/>
      </c>
      <c r="F1935" s="31">
        <f>'M1 - Sparkling Electrolyte'!K224</f>
        <v/>
      </c>
      <c r="G1935" s="30">
        <f>'M1 - Sparkling Electrolyte'!F224</f>
        <v/>
      </c>
      <c r="H1935" s="31">
        <f>IF(AND(ISNUMBER('M1 - Sparkling Electrolyte'!F224),ISNUMBER('M1 - Sparkling Electrolyte'!K224)),'M1 - Sparkling Electrolyte'!F224-'M1 - Sparkling Electrolyte'!K224,"")</f>
        <v/>
      </c>
      <c r="I1935" s="15" t="inlineStr">
        <is>
          <t>S&amp;S availability/depth vary by listing and time - confirm live.</t>
        </is>
      </c>
    </row>
    <row r="1936" ht="26" customHeight="1">
      <c r="A1936" s="15" t="inlineStr">
        <is>
          <t>Full Throttle</t>
        </is>
      </c>
      <c r="B1936" s="15" t="inlineStr">
        <is>
          <t>Full Throttle Energy | Original Citrus | single 473mL</t>
        </is>
      </c>
      <c r="C1936" s="15" t="inlineStr">
        <is>
          <t>4) Caffeine &amp; energy beverage</t>
        </is>
      </c>
      <c r="D1936" s="32">
        <f>'M4 - Caffeine &amp; Energy'!I418</f>
        <v/>
      </c>
      <c r="E1936" s="33">
        <f>'M4 - Caffeine &amp; Energy'!J418</f>
        <v/>
      </c>
      <c r="F1936" s="31">
        <f>'M4 - Caffeine &amp; Energy'!K418</f>
        <v/>
      </c>
      <c r="G1936" s="30">
        <f>'M4 - Caffeine &amp; Energy'!F418</f>
        <v/>
      </c>
      <c r="H1936" s="31">
        <f>IF(AND(ISNUMBER('M4 - Caffeine &amp; Energy'!F418),ISNUMBER('M4 - Caffeine &amp; Energy'!K418)),'M4 - Caffeine &amp; Energy'!F418-'M4 - Caffeine &amp; Energy'!K418,"")</f>
        <v/>
      </c>
      <c r="I1936" s="15" t="inlineStr">
        <is>
          <t>S&amp;S availability/depth vary by listing and time - confirm live.</t>
        </is>
      </c>
    </row>
    <row r="1937" ht="26" customHeight="1">
      <c r="A1937" s="15" t="inlineStr">
        <is>
          <t>Full Throttle</t>
        </is>
      </c>
      <c r="B1937" s="15" t="inlineStr">
        <is>
          <t>Full Throttle Energy | Original Citrus | 8-pack 473mL</t>
        </is>
      </c>
      <c r="C1937" s="15" t="inlineStr">
        <is>
          <t>4) Caffeine &amp; energy beverage</t>
        </is>
      </c>
      <c r="D1937" s="32">
        <f>'M4 - Caffeine &amp; Energy'!I419</f>
        <v/>
      </c>
      <c r="E1937" s="33">
        <f>'M4 - Caffeine &amp; Energy'!J419</f>
        <v/>
      </c>
      <c r="F1937" s="31">
        <f>'M4 - Caffeine &amp; Energy'!K419</f>
        <v/>
      </c>
      <c r="G1937" s="30">
        <f>'M4 - Caffeine &amp; Energy'!F419</f>
        <v/>
      </c>
      <c r="H1937" s="31">
        <f>IF(AND(ISNUMBER('M4 - Caffeine &amp; Energy'!F419),ISNUMBER('M4 - Caffeine &amp; Energy'!K419)),'M4 - Caffeine &amp; Energy'!F419-'M4 - Caffeine &amp; Energy'!K419,"")</f>
        <v/>
      </c>
      <c r="I1937" s="15" t="inlineStr">
        <is>
          <t>S&amp;S availability/depth vary by listing and time - confirm live.</t>
        </is>
      </c>
    </row>
    <row r="1938" ht="26" customHeight="1">
      <c r="A1938" s="15" t="inlineStr">
        <is>
          <t>Full Throttle</t>
        </is>
      </c>
      <c r="B1938" s="15" t="inlineStr">
        <is>
          <t>Full Throttle Energy | Original Citrus | 12-pack 473mL</t>
        </is>
      </c>
      <c r="C1938" s="15" t="inlineStr">
        <is>
          <t>4) Caffeine &amp; energy beverage</t>
        </is>
      </c>
      <c r="D1938" s="32">
        <f>'M4 - Caffeine &amp; Energy'!I420</f>
        <v/>
      </c>
      <c r="E1938" s="33">
        <f>'M4 - Caffeine &amp; Energy'!J420</f>
        <v/>
      </c>
      <c r="F1938" s="31">
        <f>'M4 - Caffeine &amp; Energy'!K420</f>
        <v/>
      </c>
      <c r="G1938" s="30">
        <f>'M4 - Caffeine &amp; Energy'!F420</f>
        <v/>
      </c>
      <c r="H1938" s="31">
        <f>IF(AND(ISNUMBER('M4 - Caffeine &amp; Energy'!F420),ISNUMBER('M4 - Caffeine &amp; Energy'!K420)),'M4 - Caffeine &amp; Energy'!F420-'M4 - Caffeine &amp; Energy'!K420,"")</f>
        <v/>
      </c>
      <c r="I1938" s="15" t="inlineStr">
        <is>
          <t>S&amp;S availability/depth vary by listing and time - confirm live.</t>
        </is>
      </c>
    </row>
    <row r="1939" ht="26" customHeight="1">
      <c r="A1939" s="15" t="inlineStr">
        <is>
          <t>Full Throttle</t>
        </is>
      </c>
      <c r="B1939" s="15" t="inlineStr">
        <is>
          <t>Full Throttle Energy | Original Citrus | 18-pack 473mL</t>
        </is>
      </c>
      <c r="C1939" s="15" t="inlineStr">
        <is>
          <t>4) Caffeine &amp; energy beverage</t>
        </is>
      </c>
      <c r="D1939" s="32">
        <f>'M4 - Caffeine &amp; Energy'!I421</f>
        <v/>
      </c>
      <c r="E1939" s="33">
        <f>'M4 - Caffeine &amp; Energy'!J421</f>
        <v/>
      </c>
      <c r="F1939" s="31">
        <f>'M4 - Caffeine &amp; Energy'!K421</f>
        <v/>
      </c>
      <c r="G1939" s="30">
        <f>'M4 - Caffeine &amp; Energy'!F421</f>
        <v/>
      </c>
      <c r="H1939" s="31">
        <f>IF(AND(ISNUMBER('M4 - Caffeine &amp; Energy'!F421),ISNUMBER('M4 - Caffeine &amp; Energy'!K421)),'M4 - Caffeine &amp; Energy'!F421-'M4 - Caffeine &amp; Energy'!K421,"")</f>
        <v/>
      </c>
      <c r="I1939" s="15" t="inlineStr">
        <is>
          <t>S&amp;S availability/depth vary by listing and time - confirm live.</t>
        </is>
      </c>
    </row>
    <row r="1940" ht="26" customHeight="1">
      <c r="A1940" s="15" t="inlineStr">
        <is>
          <t>Full Throttle</t>
        </is>
      </c>
      <c r="B1940" s="15" t="inlineStr">
        <is>
          <t>Full Throttle Energy | Original Citrus | 24-pack 473mL</t>
        </is>
      </c>
      <c r="C1940" s="15" t="inlineStr">
        <is>
          <t>4) Caffeine &amp; energy beverage</t>
        </is>
      </c>
      <c r="D1940" s="32">
        <f>'M4 - Caffeine &amp; Energy'!I422</f>
        <v/>
      </c>
      <c r="E1940" s="33">
        <f>'M4 - Caffeine &amp; Energy'!J422</f>
        <v/>
      </c>
      <c r="F1940" s="31">
        <f>'M4 - Caffeine &amp; Energy'!K422</f>
        <v/>
      </c>
      <c r="G1940" s="30">
        <f>'M4 - Caffeine &amp; Energy'!F422</f>
        <v/>
      </c>
      <c r="H1940" s="31">
        <f>IF(AND(ISNUMBER('M4 - Caffeine &amp; Energy'!F422),ISNUMBER('M4 - Caffeine &amp; Energy'!K422)),'M4 - Caffeine &amp; Energy'!F422-'M4 - Caffeine &amp; Energy'!K422,"")</f>
        <v/>
      </c>
      <c r="I1940" s="15" t="inlineStr">
        <is>
          <t>S&amp;S availability/depth vary by listing and time - confirm live.</t>
        </is>
      </c>
    </row>
    <row r="1941" ht="26" customHeight="1">
      <c r="A1941" s="15" t="inlineStr">
        <is>
          <t>Full Throttle</t>
        </is>
      </c>
      <c r="B1941" s="15" t="inlineStr">
        <is>
          <t>Full Throttle Energy | Blue Agave | single 473mL</t>
        </is>
      </c>
      <c r="C1941" s="15" t="inlineStr">
        <is>
          <t>4) Caffeine &amp; energy beverage</t>
        </is>
      </c>
      <c r="D1941" s="32">
        <f>'M4 - Caffeine &amp; Energy'!I423</f>
        <v/>
      </c>
      <c r="E1941" s="33">
        <f>'M4 - Caffeine &amp; Energy'!J423</f>
        <v/>
      </c>
      <c r="F1941" s="31">
        <f>'M4 - Caffeine &amp; Energy'!K423</f>
        <v/>
      </c>
      <c r="G1941" s="30">
        <f>'M4 - Caffeine &amp; Energy'!F423</f>
        <v/>
      </c>
      <c r="H1941" s="31">
        <f>IF(AND(ISNUMBER('M4 - Caffeine &amp; Energy'!F423),ISNUMBER('M4 - Caffeine &amp; Energy'!K423)),'M4 - Caffeine &amp; Energy'!F423-'M4 - Caffeine &amp; Energy'!K423,"")</f>
        <v/>
      </c>
      <c r="I1941" s="15" t="inlineStr">
        <is>
          <t>S&amp;S availability/depth vary by listing and time - confirm live.</t>
        </is>
      </c>
    </row>
    <row r="1942" ht="26" customHeight="1">
      <c r="A1942" s="15" t="inlineStr">
        <is>
          <t>Full Throttle</t>
        </is>
      </c>
      <c r="B1942" s="15" t="inlineStr">
        <is>
          <t>Full Throttle Energy | Blue Agave | 8-pack 473mL</t>
        </is>
      </c>
      <c r="C1942" s="15" t="inlineStr">
        <is>
          <t>4) Caffeine &amp; energy beverage</t>
        </is>
      </c>
      <c r="D1942" s="32">
        <f>'M4 - Caffeine &amp; Energy'!I424</f>
        <v/>
      </c>
      <c r="E1942" s="33">
        <f>'M4 - Caffeine &amp; Energy'!J424</f>
        <v/>
      </c>
      <c r="F1942" s="31">
        <f>'M4 - Caffeine &amp; Energy'!K424</f>
        <v/>
      </c>
      <c r="G1942" s="30">
        <f>'M4 - Caffeine &amp; Energy'!F424</f>
        <v/>
      </c>
      <c r="H1942" s="31">
        <f>IF(AND(ISNUMBER('M4 - Caffeine &amp; Energy'!F424),ISNUMBER('M4 - Caffeine &amp; Energy'!K424)),'M4 - Caffeine &amp; Energy'!F424-'M4 - Caffeine &amp; Energy'!K424,"")</f>
        <v/>
      </c>
      <c r="I1942" s="15" t="inlineStr">
        <is>
          <t>S&amp;S availability/depth vary by listing and time - confirm live.</t>
        </is>
      </c>
    </row>
    <row r="1943" ht="26" customHeight="1">
      <c r="A1943" s="15" t="inlineStr">
        <is>
          <t>Full Throttle</t>
        </is>
      </c>
      <c r="B1943" s="15" t="inlineStr">
        <is>
          <t>Full Throttle Energy | Blue Agave | 12-pack 473mL</t>
        </is>
      </c>
      <c r="C1943" s="15" t="inlineStr">
        <is>
          <t>4) Caffeine &amp; energy beverage</t>
        </is>
      </c>
      <c r="D1943" s="32">
        <f>'M4 - Caffeine &amp; Energy'!I425</f>
        <v/>
      </c>
      <c r="E1943" s="33">
        <f>'M4 - Caffeine &amp; Energy'!J425</f>
        <v/>
      </c>
      <c r="F1943" s="31">
        <f>'M4 - Caffeine &amp; Energy'!K425</f>
        <v/>
      </c>
      <c r="G1943" s="30">
        <f>'M4 - Caffeine &amp; Energy'!F425</f>
        <v/>
      </c>
      <c r="H1943" s="31">
        <f>IF(AND(ISNUMBER('M4 - Caffeine &amp; Energy'!F425),ISNUMBER('M4 - Caffeine &amp; Energy'!K425)),'M4 - Caffeine &amp; Energy'!F425-'M4 - Caffeine &amp; Energy'!K425,"")</f>
        <v/>
      </c>
      <c r="I1943" s="15" t="inlineStr">
        <is>
          <t>S&amp;S availability/depth vary by listing and time - confirm live.</t>
        </is>
      </c>
    </row>
    <row r="1944" ht="26" customHeight="1">
      <c r="A1944" s="15" t="inlineStr">
        <is>
          <t>Full Throttle</t>
        </is>
      </c>
      <c r="B1944" s="15" t="inlineStr">
        <is>
          <t>Full Throttle Energy | Blue Agave | 18-pack 473mL</t>
        </is>
      </c>
      <c r="C1944" s="15" t="inlineStr">
        <is>
          <t>4) Caffeine &amp; energy beverage</t>
        </is>
      </c>
      <c r="D1944" s="32">
        <f>'M4 - Caffeine &amp; Energy'!I426</f>
        <v/>
      </c>
      <c r="E1944" s="33">
        <f>'M4 - Caffeine &amp; Energy'!J426</f>
        <v/>
      </c>
      <c r="F1944" s="31">
        <f>'M4 - Caffeine &amp; Energy'!K426</f>
        <v/>
      </c>
      <c r="G1944" s="30">
        <f>'M4 - Caffeine &amp; Energy'!F426</f>
        <v/>
      </c>
      <c r="H1944" s="31">
        <f>IF(AND(ISNUMBER('M4 - Caffeine &amp; Energy'!F426),ISNUMBER('M4 - Caffeine &amp; Energy'!K426)),'M4 - Caffeine &amp; Energy'!F426-'M4 - Caffeine &amp; Energy'!K426,"")</f>
        <v/>
      </c>
      <c r="I1944" s="15" t="inlineStr">
        <is>
          <t>S&amp;S availability/depth vary by listing and time - confirm live.</t>
        </is>
      </c>
    </row>
    <row r="1945" ht="26" customHeight="1">
      <c r="A1945" s="15" t="inlineStr">
        <is>
          <t>Full Throttle</t>
        </is>
      </c>
      <c r="B1945" s="15" t="inlineStr">
        <is>
          <t>Full Throttle Energy | Blue Agave | 24-pack 473mL</t>
        </is>
      </c>
      <c r="C1945" s="15" t="inlineStr">
        <is>
          <t>4) Caffeine &amp; energy beverage</t>
        </is>
      </c>
      <c r="D1945" s="32">
        <f>'M4 - Caffeine &amp; Energy'!I427</f>
        <v/>
      </c>
      <c r="E1945" s="33">
        <f>'M4 - Caffeine &amp; Energy'!J427</f>
        <v/>
      </c>
      <c r="F1945" s="31">
        <f>'M4 - Caffeine &amp; Energy'!K427</f>
        <v/>
      </c>
      <c r="G1945" s="30">
        <f>'M4 - Caffeine &amp; Energy'!F427</f>
        <v/>
      </c>
      <c r="H1945" s="31">
        <f>IF(AND(ISNUMBER('M4 - Caffeine &amp; Energy'!F427),ISNUMBER('M4 - Caffeine &amp; Energy'!K427)),'M4 - Caffeine &amp; Energy'!F427-'M4 - Caffeine &amp; Energy'!K427,"")</f>
        <v/>
      </c>
      <c r="I1945" s="15" t="inlineStr">
        <is>
          <t>S&amp;S availability/depth vary by listing and time - confirm live.</t>
        </is>
      </c>
    </row>
    <row r="1946" ht="26" customHeight="1">
      <c r="A1946" s="15" t="inlineStr">
        <is>
          <t>Full Throttle</t>
        </is>
      </c>
      <c r="B1946" s="15" t="inlineStr">
        <is>
          <t>Full Throttle Energy | Berry | single 473mL</t>
        </is>
      </c>
      <c r="C1946" s="15" t="inlineStr">
        <is>
          <t>4) Caffeine &amp; energy beverage</t>
        </is>
      </c>
      <c r="D1946" s="32">
        <f>'M4 - Caffeine &amp; Energy'!I428</f>
        <v/>
      </c>
      <c r="E1946" s="33">
        <f>'M4 - Caffeine &amp; Energy'!J428</f>
        <v/>
      </c>
      <c r="F1946" s="31">
        <f>'M4 - Caffeine &amp; Energy'!K428</f>
        <v/>
      </c>
      <c r="G1946" s="30">
        <f>'M4 - Caffeine &amp; Energy'!F428</f>
        <v/>
      </c>
      <c r="H1946" s="31">
        <f>IF(AND(ISNUMBER('M4 - Caffeine &amp; Energy'!F428),ISNUMBER('M4 - Caffeine &amp; Energy'!K428)),'M4 - Caffeine &amp; Energy'!F428-'M4 - Caffeine &amp; Energy'!K428,"")</f>
        <v/>
      </c>
      <c r="I1946" s="15" t="inlineStr">
        <is>
          <t>S&amp;S availability/depth vary by listing and time - confirm live.</t>
        </is>
      </c>
    </row>
    <row r="1947" ht="26" customHeight="1">
      <c r="A1947" s="15" t="inlineStr">
        <is>
          <t>Full Throttle</t>
        </is>
      </c>
      <c r="B1947" s="15" t="inlineStr">
        <is>
          <t>Full Throttle Energy | Berry | 8-pack 473mL</t>
        </is>
      </c>
      <c r="C1947" s="15" t="inlineStr">
        <is>
          <t>4) Caffeine &amp; energy beverage</t>
        </is>
      </c>
      <c r="D1947" s="32">
        <f>'M4 - Caffeine &amp; Energy'!I429</f>
        <v/>
      </c>
      <c r="E1947" s="33">
        <f>'M4 - Caffeine &amp; Energy'!J429</f>
        <v/>
      </c>
      <c r="F1947" s="31">
        <f>'M4 - Caffeine &amp; Energy'!K429</f>
        <v/>
      </c>
      <c r="G1947" s="30">
        <f>'M4 - Caffeine &amp; Energy'!F429</f>
        <v/>
      </c>
      <c r="H1947" s="31">
        <f>IF(AND(ISNUMBER('M4 - Caffeine &amp; Energy'!F429),ISNUMBER('M4 - Caffeine &amp; Energy'!K429)),'M4 - Caffeine &amp; Energy'!F429-'M4 - Caffeine &amp; Energy'!K429,"")</f>
        <v/>
      </c>
      <c r="I1947" s="15" t="inlineStr">
        <is>
          <t>S&amp;S availability/depth vary by listing and time - confirm live.</t>
        </is>
      </c>
    </row>
    <row r="1948" ht="26" customHeight="1">
      <c r="A1948" s="15" t="inlineStr">
        <is>
          <t>Full Throttle</t>
        </is>
      </c>
      <c r="B1948" s="15" t="inlineStr">
        <is>
          <t>Full Throttle Energy | Berry | 12-pack 473mL</t>
        </is>
      </c>
      <c r="C1948" s="15" t="inlineStr">
        <is>
          <t>4) Caffeine &amp; energy beverage</t>
        </is>
      </c>
      <c r="D1948" s="32">
        <f>'M4 - Caffeine &amp; Energy'!I430</f>
        <v/>
      </c>
      <c r="E1948" s="33">
        <f>'M4 - Caffeine &amp; Energy'!J430</f>
        <v/>
      </c>
      <c r="F1948" s="31">
        <f>'M4 - Caffeine &amp; Energy'!K430</f>
        <v/>
      </c>
      <c r="G1948" s="30">
        <f>'M4 - Caffeine &amp; Energy'!F430</f>
        <v/>
      </c>
      <c r="H1948" s="31">
        <f>IF(AND(ISNUMBER('M4 - Caffeine &amp; Energy'!F430),ISNUMBER('M4 - Caffeine &amp; Energy'!K430)),'M4 - Caffeine &amp; Energy'!F430-'M4 - Caffeine &amp; Energy'!K430,"")</f>
        <v/>
      </c>
      <c r="I1948" s="15" t="inlineStr">
        <is>
          <t>S&amp;S availability/depth vary by listing and time - confirm live.</t>
        </is>
      </c>
    </row>
    <row r="1949" ht="26" customHeight="1">
      <c r="A1949" s="15" t="inlineStr">
        <is>
          <t>Full Throttle</t>
        </is>
      </c>
      <c r="B1949" s="15" t="inlineStr">
        <is>
          <t>Full Throttle Energy | Berry | 18-pack 473mL</t>
        </is>
      </c>
      <c r="C1949" s="15" t="inlineStr">
        <is>
          <t>4) Caffeine &amp; energy beverage</t>
        </is>
      </c>
      <c r="D1949" s="32">
        <f>'M4 - Caffeine &amp; Energy'!I431</f>
        <v/>
      </c>
      <c r="E1949" s="33">
        <f>'M4 - Caffeine &amp; Energy'!J431</f>
        <v/>
      </c>
      <c r="F1949" s="31">
        <f>'M4 - Caffeine &amp; Energy'!K431</f>
        <v/>
      </c>
      <c r="G1949" s="30">
        <f>'M4 - Caffeine &amp; Energy'!F431</f>
        <v/>
      </c>
      <c r="H1949" s="31">
        <f>IF(AND(ISNUMBER('M4 - Caffeine &amp; Energy'!F431),ISNUMBER('M4 - Caffeine &amp; Energy'!K431)),'M4 - Caffeine &amp; Energy'!F431-'M4 - Caffeine &amp; Energy'!K431,"")</f>
        <v/>
      </c>
      <c r="I1949" s="15" t="inlineStr">
        <is>
          <t>S&amp;S availability/depth vary by listing and time - confirm live.</t>
        </is>
      </c>
    </row>
    <row r="1950" ht="26" customHeight="1">
      <c r="A1950" s="15" t="inlineStr">
        <is>
          <t>Full Throttle</t>
        </is>
      </c>
      <c r="B1950" s="15" t="inlineStr">
        <is>
          <t>Full Throttle Energy | Berry | 24-pack 473mL</t>
        </is>
      </c>
      <c r="C1950" s="15" t="inlineStr">
        <is>
          <t>4) Caffeine &amp; energy beverage</t>
        </is>
      </c>
      <c r="D1950" s="32">
        <f>'M4 - Caffeine &amp; Energy'!I432</f>
        <v/>
      </c>
      <c r="E1950" s="33">
        <f>'M4 - Caffeine &amp; Energy'!J432</f>
        <v/>
      </c>
      <c r="F1950" s="31">
        <f>'M4 - Caffeine &amp; Energy'!K432</f>
        <v/>
      </c>
      <c r="G1950" s="30">
        <f>'M4 - Caffeine &amp; Energy'!F432</f>
        <v/>
      </c>
      <c r="H1950" s="31">
        <f>IF(AND(ISNUMBER('M4 - Caffeine &amp; Energy'!F432),ISNUMBER('M4 - Caffeine &amp; Energy'!K432)),'M4 - Caffeine &amp; Energy'!F432-'M4 - Caffeine &amp; Energy'!K432,"")</f>
        <v/>
      </c>
      <c r="I1950" s="15" t="inlineStr">
        <is>
          <t>S&amp;S availability/depth vary by listing and time - confirm live.</t>
        </is>
      </c>
    </row>
    <row r="1951" ht="26" customHeight="1">
      <c r="A1951" s="15" t="inlineStr">
        <is>
          <t>Venom</t>
        </is>
      </c>
      <c r="B1951" s="15" t="inlineStr">
        <is>
          <t>Venom Energy | Black Mamba | single 473mL</t>
        </is>
      </c>
      <c r="C1951" s="15" t="inlineStr">
        <is>
          <t>4) Caffeine &amp; energy beverage</t>
        </is>
      </c>
      <c r="D1951" s="32">
        <f>'M4 - Caffeine &amp; Energy'!I433</f>
        <v/>
      </c>
      <c r="E1951" s="33">
        <f>'M4 - Caffeine &amp; Energy'!J433</f>
        <v/>
      </c>
      <c r="F1951" s="31">
        <f>'M4 - Caffeine &amp; Energy'!K433</f>
        <v/>
      </c>
      <c r="G1951" s="30">
        <f>'M4 - Caffeine &amp; Energy'!F433</f>
        <v/>
      </c>
      <c r="H1951" s="31">
        <f>IF(AND(ISNUMBER('M4 - Caffeine &amp; Energy'!F433),ISNUMBER('M4 - Caffeine &amp; Energy'!K433)),'M4 - Caffeine &amp; Energy'!F433-'M4 - Caffeine &amp; Energy'!K433,"")</f>
        <v/>
      </c>
      <c r="I1951" s="15" t="inlineStr">
        <is>
          <t>S&amp;S availability/depth vary by listing and time - confirm live.</t>
        </is>
      </c>
    </row>
    <row r="1952" ht="26" customHeight="1">
      <c r="A1952" s="15" t="inlineStr">
        <is>
          <t>Venom</t>
        </is>
      </c>
      <c r="B1952" s="15" t="inlineStr">
        <is>
          <t>Venom Energy | Black Mamba | 8-pack 473mL</t>
        </is>
      </c>
      <c r="C1952" s="15" t="inlineStr">
        <is>
          <t>4) Caffeine &amp; energy beverage</t>
        </is>
      </c>
      <c r="D1952" s="32">
        <f>'M4 - Caffeine &amp; Energy'!I434</f>
        <v/>
      </c>
      <c r="E1952" s="33">
        <f>'M4 - Caffeine &amp; Energy'!J434</f>
        <v/>
      </c>
      <c r="F1952" s="31">
        <f>'M4 - Caffeine &amp; Energy'!K434</f>
        <v/>
      </c>
      <c r="G1952" s="30">
        <f>'M4 - Caffeine &amp; Energy'!F434</f>
        <v/>
      </c>
      <c r="H1952" s="31">
        <f>IF(AND(ISNUMBER('M4 - Caffeine &amp; Energy'!F434),ISNUMBER('M4 - Caffeine &amp; Energy'!K434)),'M4 - Caffeine &amp; Energy'!F434-'M4 - Caffeine &amp; Energy'!K434,"")</f>
        <v/>
      </c>
      <c r="I1952" s="15" t="inlineStr">
        <is>
          <t>S&amp;S availability/depth vary by listing and time - confirm live.</t>
        </is>
      </c>
    </row>
    <row r="1953" ht="26" customHeight="1">
      <c r="A1953" s="15" t="inlineStr">
        <is>
          <t>Venom</t>
        </is>
      </c>
      <c r="B1953" s="15" t="inlineStr">
        <is>
          <t>Venom Energy | Black Mamba | 12-pack 473mL</t>
        </is>
      </c>
      <c r="C1953" s="15" t="inlineStr">
        <is>
          <t>4) Caffeine &amp; energy beverage</t>
        </is>
      </c>
      <c r="D1953" s="32">
        <f>'M4 - Caffeine &amp; Energy'!I435</f>
        <v/>
      </c>
      <c r="E1953" s="33">
        <f>'M4 - Caffeine &amp; Energy'!J435</f>
        <v/>
      </c>
      <c r="F1953" s="31">
        <f>'M4 - Caffeine &amp; Energy'!K435</f>
        <v/>
      </c>
      <c r="G1953" s="30">
        <f>'M4 - Caffeine &amp; Energy'!F435</f>
        <v/>
      </c>
      <c r="H1953" s="31">
        <f>IF(AND(ISNUMBER('M4 - Caffeine &amp; Energy'!F435),ISNUMBER('M4 - Caffeine &amp; Energy'!K435)),'M4 - Caffeine &amp; Energy'!F435-'M4 - Caffeine &amp; Energy'!K435,"")</f>
        <v/>
      </c>
      <c r="I1953" s="15" t="inlineStr">
        <is>
          <t>S&amp;S availability/depth vary by listing and time - confirm live.</t>
        </is>
      </c>
    </row>
    <row r="1954" ht="26" customHeight="1">
      <c r="A1954" s="15" t="inlineStr">
        <is>
          <t>Venom</t>
        </is>
      </c>
      <c r="B1954" s="15" t="inlineStr">
        <is>
          <t>Venom Energy | Black Mamba | 18-pack 473mL</t>
        </is>
      </c>
      <c r="C1954" s="15" t="inlineStr">
        <is>
          <t>4) Caffeine &amp; energy beverage</t>
        </is>
      </c>
      <c r="D1954" s="32">
        <f>'M4 - Caffeine &amp; Energy'!I436</f>
        <v/>
      </c>
      <c r="E1954" s="33">
        <f>'M4 - Caffeine &amp; Energy'!J436</f>
        <v/>
      </c>
      <c r="F1954" s="31">
        <f>'M4 - Caffeine &amp; Energy'!K436</f>
        <v/>
      </c>
      <c r="G1954" s="30">
        <f>'M4 - Caffeine &amp; Energy'!F436</f>
        <v/>
      </c>
      <c r="H1954" s="31">
        <f>IF(AND(ISNUMBER('M4 - Caffeine &amp; Energy'!F436),ISNUMBER('M4 - Caffeine &amp; Energy'!K436)),'M4 - Caffeine &amp; Energy'!F436-'M4 - Caffeine &amp; Energy'!K436,"")</f>
        <v/>
      </c>
      <c r="I1954" s="15" t="inlineStr">
        <is>
          <t>S&amp;S availability/depth vary by listing and time - confirm live.</t>
        </is>
      </c>
    </row>
    <row r="1955" ht="26" customHeight="1">
      <c r="A1955" s="15" t="inlineStr">
        <is>
          <t>Venom</t>
        </is>
      </c>
      <c r="B1955" s="15" t="inlineStr">
        <is>
          <t>Venom Energy | Black Mamba | 24-pack 473mL</t>
        </is>
      </c>
      <c r="C1955" s="15" t="inlineStr">
        <is>
          <t>4) Caffeine &amp; energy beverage</t>
        </is>
      </c>
      <c r="D1955" s="32">
        <f>'M4 - Caffeine &amp; Energy'!I437</f>
        <v/>
      </c>
      <c r="E1955" s="33">
        <f>'M4 - Caffeine &amp; Energy'!J437</f>
        <v/>
      </c>
      <c r="F1955" s="31">
        <f>'M4 - Caffeine &amp; Energy'!K437</f>
        <v/>
      </c>
      <c r="G1955" s="30">
        <f>'M4 - Caffeine &amp; Energy'!F437</f>
        <v/>
      </c>
      <c r="H1955" s="31">
        <f>IF(AND(ISNUMBER('M4 - Caffeine &amp; Energy'!F437),ISNUMBER('M4 - Caffeine &amp; Energy'!K437)),'M4 - Caffeine &amp; Energy'!F437-'M4 - Caffeine &amp; Energy'!K437,"")</f>
        <v/>
      </c>
      <c r="I1955" s="15" t="inlineStr">
        <is>
          <t>S&amp;S availability/depth vary by listing and time - confirm live.</t>
        </is>
      </c>
    </row>
    <row r="1956" ht="26" customHeight="1">
      <c r="A1956" s="15" t="inlineStr">
        <is>
          <t>Venom</t>
        </is>
      </c>
      <c r="B1956" s="15" t="inlineStr">
        <is>
          <t>Venom Energy | Mojave Rattler | single 473mL</t>
        </is>
      </c>
      <c r="C1956" s="15" t="inlineStr">
        <is>
          <t>4) Caffeine &amp; energy beverage</t>
        </is>
      </c>
      <c r="D1956" s="32">
        <f>'M4 - Caffeine &amp; Energy'!I438</f>
        <v/>
      </c>
      <c r="E1956" s="33">
        <f>'M4 - Caffeine &amp; Energy'!J438</f>
        <v/>
      </c>
      <c r="F1956" s="31">
        <f>'M4 - Caffeine &amp; Energy'!K438</f>
        <v/>
      </c>
      <c r="G1956" s="30">
        <f>'M4 - Caffeine &amp; Energy'!F438</f>
        <v/>
      </c>
      <c r="H1956" s="31">
        <f>IF(AND(ISNUMBER('M4 - Caffeine &amp; Energy'!F438),ISNUMBER('M4 - Caffeine &amp; Energy'!K438)),'M4 - Caffeine &amp; Energy'!F438-'M4 - Caffeine &amp; Energy'!K438,"")</f>
        <v/>
      </c>
      <c r="I1956" s="15" t="inlineStr">
        <is>
          <t>S&amp;S availability/depth vary by listing and time - confirm live.</t>
        </is>
      </c>
    </row>
    <row r="1957" ht="26" customHeight="1">
      <c r="A1957" s="15" t="inlineStr">
        <is>
          <t>Venom</t>
        </is>
      </c>
      <c r="B1957" s="15" t="inlineStr">
        <is>
          <t>Venom Energy | Mojave Rattler | 8-pack 473mL</t>
        </is>
      </c>
      <c r="C1957" s="15" t="inlineStr">
        <is>
          <t>4) Caffeine &amp; energy beverage</t>
        </is>
      </c>
      <c r="D1957" s="32">
        <f>'M4 - Caffeine &amp; Energy'!I439</f>
        <v/>
      </c>
      <c r="E1957" s="33">
        <f>'M4 - Caffeine &amp; Energy'!J439</f>
        <v/>
      </c>
      <c r="F1957" s="31">
        <f>'M4 - Caffeine &amp; Energy'!K439</f>
        <v/>
      </c>
      <c r="G1957" s="30">
        <f>'M4 - Caffeine &amp; Energy'!F439</f>
        <v/>
      </c>
      <c r="H1957" s="31">
        <f>IF(AND(ISNUMBER('M4 - Caffeine &amp; Energy'!F439),ISNUMBER('M4 - Caffeine &amp; Energy'!K439)),'M4 - Caffeine &amp; Energy'!F439-'M4 - Caffeine &amp; Energy'!K439,"")</f>
        <v/>
      </c>
      <c r="I1957" s="15" t="inlineStr">
        <is>
          <t>S&amp;S availability/depth vary by listing and time - confirm live.</t>
        </is>
      </c>
    </row>
    <row r="1958" ht="26" customHeight="1">
      <c r="A1958" s="15" t="inlineStr">
        <is>
          <t>Venom</t>
        </is>
      </c>
      <c r="B1958" s="15" t="inlineStr">
        <is>
          <t>Venom Energy | Mojave Rattler | 12-pack 473mL</t>
        </is>
      </c>
      <c r="C1958" s="15" t="inlineStr">
        <is>
          <t>4) Caffeine &amp; energy beverage</t>
        </is>
      </c>
      <c r="D1958" s="32">
        <f>'M4 - Caffeine &amp; Energy'!I440</f>
        <v/>
      </c>
      <c r="E1958" s="33">
        <f>'M4 - Caffeine &amp; Energy'!J440</f>
        <v/>
      </c>
      <c r="F1958" s="31">
        <f>'M4 - Caffeine &amp; Energy'!K440</f>
        <v/>
      </c>
      <c r="G1958" s="30">
        <f>'M4 - Caffeine &amp; Energy'!F440</f>
        <v/>
      </c>
      <c r="H1958" s="31">
        <f>IF(AND(ISNUMBER('M4 - Caffeine &amp; Energy'!F440),ISNUMBER('M4 - Caffeine &amp; Energy'!K440)),'M4 - Caffeine &amp; Energy'!F440-'M4 - Caffeine &amp; Energy'!K440,"")</f>
        <v/>
      </c>
      <c r="I1958" s="15" t="inlineStr">
        <is>
          <t>S&amp;S availability/depth vary by listing and time - confirm live.</t>
        </is>
      </c>
    </row>
    <row r="1959" ht="26" customHeight="1">
      <c r="A1959" s="15" t="inlineStr">
        <is>
          <t>Venom</t>
        </is>
      </c>
      <c r="B1959" s="15" t="inlineStr">
        <is>
          <t>Venom Energy | Mojave Rattler | 18-pack 473mL</t>
        </is>
      </c>
      <c r="C1959" s="15" t="inlineStr">
        <is>
          <t>4) Caffeine &amp; energy beverage</t>
        </is>
      </c>
      <c r="D1959" s="32">
        <f>'M4 - Caffeine &amp; Energy'!I441</f>
        <v/>
      </c>
      <c r="E1959" s="33">
        <f>'M4 - Caffeine &amp; Energy'!J441</f>
        <v/>
      </c>
      <c r="F1959" s="31">
        <f>'M4 - Caffeine &amp; Energy'!K441</f>
        <v/>
      </c>
      <c r="G1959" s="30">
        <f>'M4 - Caffeine &amp; Energy'!F441</f>
        <v/>
      </c>
      <c r="H1959" s="31">
        <f>IF(AND(ISNUMBER('M4 - Caffeine &amp; Energy'!F441),ISNUMBER('M4 - Caffeine &amp; Energy'!K441)),'M4 - Caffeine &amp; Energy'!F441-'M4 - Caffeine &amp; Energy'!K441,"")</f>
        <v/>
      </c>
      <c r="I1959" s="15" t="inlineStr">
        <is>
          <t>S&amp;S availability/depth vary by listing and time - confirm live.</t>
        </is>
      </c>
    </row>
    <row r="1960" ht="26" customHeight="1">
      <c r="A1960" s="15" t="inlineStr">
        <is>
          <t>Venom</t>
        </is>
      </c>
      <c r="B1960" s="15" t="inlineStr">
        <is>
          <t>Venom Energy | Mojave Rattler | 24-pack 473mL</t>
        </is>
      </c>
      <c r="C1960" s="15" t="inlineStr">
        <is>
          <t>4) Caffeine &amp; energy beverage</t>
        </is>
      </c>
      <c r="D1960" s="32">
        <f>'M4 - Caffeine &amp; Energy'!I442</f>
        <v/>
      </c>
      <c r="E1960" s="33">
        <f>'M4 - Caffeine &amp; Energy'!J442</f>
        <v/>
      </c>
      <c r="F1960" s="31">
        <f>'M4 - Caffeine &amp; Energy'!K442</f>
        <v/>
      </c>
      <c r="G1960" s="30">
        <f>'M4 - Caffeine &amp; Energy'!F442</f>
        <v/>
      </c>
      <c r="H1960" s="31">
        <f>IF(AND(ISNUMBER('M4 - Caffeine &amp; Energy'!F442),ISNUMBER('M4 - Caffeine &amp; Energy'!K442)),'M4 - Caffeine &amp; Energy'!F442-'M4 - Caffeine &amp; Energy'!K442,"")</f>
        <v/>
      </c>
      <c r="I1960" s="15" t="inlineStr">
        <is>
          <t>S&amp;S availability/depth vary by listing and time - confirm live.</t>
        </is>
      </c>
    </row>
    <row r="1961" ht="26" customHeight="1">
      <c r="A1961" s="15" t="inlineStr">
        <is>
          <t>Venom</t>
        </is>
      </c>
      <c r="B1961" s="15" t="inlineStr">
        <is>
          <t>Venom Energy | Death Adder | single 473mL</t>
        </is>
      </c>
      <c r="C1961" s="15" t="inlineStr">
        <is>
          <t>4) Caffeine &amp; energy beverage</t>
        </is>
      </c>
      <c r="D1961" s="32">
        <f>'M4 - Caffeine &amp; Energy'!I443</f>
        <v/>
      </c>
      <c r="E1961" s="33">
        <f>'M4 - Caffeine &amp; Energy'!J443</f>
        <v/>
      </c>
      <c r="F1961" s="31">
        <f>'M4 - Caffeine &amp; Energy'!K443</f>
        <v/>
      </c>
      <c r="G1961" s="30">
        <f>'M4 - Caffeine &amp; Energy'!F443</f>
        <v/>
      </c>
      <c r="H1961" s="31">
        <f>IF(AND(ISNUMBER('M4 - Caffeine &amp; Energy'!F443),ISNUMBER('M4 - Caffeine &amp; Energy'!K443)),'M4 - Caffeine &amp; Energy'!F443-'M4 - Caffeine &amp; Energy'!K443,"")</f>
        <v/>
      </c>
      <c r="I1961" s="15" t="inlineStr">
        <is>
          <t>S&amp;S availability/depth vary by listing and time - confirm live.</t>
        </is>
      </c>
    </row>
    <row r="1962" ht="26" customHeight="1">
      <c r="A1962" s="15" t="inlineStr">
        <is>
          <t>Venom</t>
        </is>
      </c>
      <c r="B1962" s="15" t="inlineStr">
        <is>
          <t>Venom Energy | Death Adder | 8-pack 473mL</t>
        </is>
      </c>
      <c r="C1962" s="15" t="inlineStr">
        <is>
          <t>4) Caffeine &amp; energy beverage</t>
        </is>
      </c>
      <c r="D1962" s="32">
        <f>'M4 - Caffeine &amp; Energy'!I444</f>
        <v/>
      </c>
      <c r="E1962" s="33">
        <f>'M4 - Caffeine &amp; Energy'!J444</f>
        <v/>
      </c>
      <c r="F1962" s="31">
        <f>'M4 - Caffeine &amp; Energy'!K444</f>
        <v/>
      </c>
      <c r="G1962" s="30">
        <f>'M4 - Caffeine &amp; Energy'!F444</f>
        <v/>
      </c>
      <c r="H1962" s="31">
        <f>IF(AND(ISNUMBER('M4 - Caffeine &amp; Energy'!F444),ISNUMBER('M4 - Caffeine &amp; Energy'!K444)),'M4 - Caffeine &amp; Energy'!F444-'M4 - Caffeine &amp; Energy'!K444,"")</f>
        <v/>
      </c>
      <c r="I1962" s="15" t="inlineStr">
        <is>
          <t>S&amp;S availability/depth vary by listing and time - confirm live.</t>
        </is>
      </c>
    </row>
    <row r="1963" ht="26" customHeight="1">
      <c r="A1963" s="15" t="inlineStr">
        <is>
          <t>Venom</t>
        </is>
      </c>
      <c r="B1963" s="15" t="inlineStr">
        <is>
          <t>Venom Energy | Death Adder | 12-pack 473mL</t>
        </is>
      </c>
      <c r="C1963" s="15" t="inlineStr">
        <is>
          <t>4) Caffeine &amp; energy beverage</t>
        </is>
      </c>
      <c r="D1963" s="32">
        <f>'M4 - Caffeine &amp; Energy'!I445</f>
        <v/>
      </c>
      <c r="E1963" s="33">
        <f>'M4 - Caffeine &amp; Energy'!J445</f>
        <v/>
      </c>
      <c r="F1963" s="31">
        <f>'M4 - Caffeine &amp; Energy'!K445</f>
        <v/>
      </c>
      <c r="G1963" s="30">
        <f>'M4 - Caffeine &amp; Energy'!F445</f>
        <v/>
      </c>
      <c r="H1963" s="31">
        <f>IF(AND(ISNUMBER('M4 - Caffeine &amp; Energy'!F445),ISNUMBER('M4 - Caffeine &amp; Energy'!K445)),'M4 - Caffeine &amp; Energy'!F445-'M4 - Caffeine &amp; Energy'!K445,"")</f>
        <v/>
      </c>
      <c r="I1963" s="15" t="inlineStr">
        <is>
          <t>S&amp;S availability/depth vary by listing and time - confirm live.</t>
        </is>
      </c>
    </row>
    <row r="1964" ht="26" customHeight="1">
      <c r="A1964" s="15" t="inlineStr">
        <is>
          <t>Venom</t>
        </is>
      </c>
      <c r="B1964" s="15" t="inlineStr">
        <is>
          <t>Venom Energy | Death Adder | 18-pack 473mL</t>
        </is>
      </c>
      <c r="C1964" s="15" t="inlineStr">
        <is>
          <t>4) Caffeine &amp; energy beverage</t>
        </is>
      </c>
      <c r="D1964" s="32">
        <f>'M4 - Caffeine &amp; Energy'!I446</f>
        <v/>
      </c>
      <c r="E1964" s="33">
        <f>'M4 - Caffeine &amp; Energy'!J446</f>
        <v/>
      </c>
      <c r="F1964" s="31">
        <f>'M4 - Caffeine &amp; Energy'!K446</f>
        <v/>
      </c>
      <c r="G1964" s="30">
        <f>'M4 - Caffeine &amp; Energy'!F446</f>
        <v/>
      </c>
      <c r="H1964" s="31">
        <f>IF(AND(ISNUMBER('M4 - Caffeine &amp; Energy'!F446),ISNUMBER('M4 - Caffeine &amp; Energy'!K446)),'M4 - Caffeine &amp; Energy'!F446-'M4 - Caffeine &amp; Energy'!K446,"")</f>
        <v/>
      </c>
      <c r="I1964" s="15" t="inlineStr">
        <is>
          <t>S&amp;S availability/depth vary by listing and time - confirm live.</t>
        </is>
      </c>
    </row>
    <row r="1965" ht="26" customHeight="1">
      <c r="A1965" s="15" t="inlineStr">
        <is>
          <t>Venom</t>
        </is>
      </c>
      <c r="B1965" s="15" t="inlineStr">
        <is>
          <t>Venom Energy | Death Adder | 24-pack 473mL</t>
        </is>
      </c>
      <c r="C1965" s="15" t="inlineStr">
        <is>
          <t>4) Caffeine &amp; energy beverage</t>
        </is>
      </c>
      <c r="D1965" s="32">
        <f>'M4 - Caffeine &amp; Energy'!I447</f>
        <v/>
      </c>
      <c r="E1965" s="33">
        <f>'M4 - Caffeine &amp; Energy'!J447</f>
        <v/>
      </c>
      <c r="F1965" s="31">
        <f>'M4 - Caffeine &amp; Energy'!K447</f>
        <v/>
      </c>
      <c r="G1965" s="30">
        <f>'M4 - Caffeine &amp; Energy'!F447</f>
        <v/>
      </c>
      <c r="H1965" s="31">
        <f>IF(AND(ISNUMBER('M4 - Caffeine &amp; Energy'!F447),ISNUMBER('M4 - Caffeine &amp; Energy'!K447)),'M4 - Caffeine &amp; Energy'!F447-'M4 - Caffeine &amp; Energy'!K447,"")</f>
        <v/>
      </c>
      <c r="I1965" s="15" t="inlineStr">
        <is>
          <t>S&amp;S availability/depth vary by listing and time - confirm live.</t>
        </is>
      </c>
    </row>
    <row r="1966" ht="26" customHeight="1">
      <c r="A1966" s="15" t="inlineStr">
        <is>
          <t>AMP</t>
        </is>
      </c>
      <c r="B1966" s="15" t="inlineStr">
        <is>
          <t>AMP Energy | Original | single 473mL</t>
        </is>
      </c>
      <c r="C1966" s="15" t="inlineStr">
        <is>
          <t>4) Caffeine &amp; energy beverage</t>
        </is>
      </c>
      <c r="D1966" s="32">
        <f>'M4 - Caffeine &amp; Energy'!I448</f>
        <v/>
      </c>
      <c r="E1966" s="33">
        <f>'M4 - Caffeine &amp; Energy'!J448</f>
        <v/>
      </c>
      <c r="F1966" s="31">
        <f>'M4 - Caffeine &amp; Energy'!K448</f>
        <v/>
      </c>
      <c r="G1966" s="30">
        <f>'M4 - Caffeine &amp; Energy'!F448</f>
        <v/>
      </c>
      <c r="H1966" s="31">
        <f>IF(AND(ISNUMBER('M4 - Caffeine &amp; Energy'!F448),ISNUMBER('M4 - Caffeine &amp; Energy'!K448)),'M4 - Caffeine &amp; Energy'!F448-'M4 - Caffeine &amp; Energy'!K448,"")</f>
        <v/>
      </c>
      <c r="I1966" s="15" t="inlineStr">
        <is>
          <t>S&amp;S availability/depth vary by listing and time - confirm live.</t>
        </is>
      </c>
    </row>
    <row r="1967" ht="26" customHeight="1">
      <c r="A1967" s="15" t="inlineStr">
        <is>
          <t>AMP</t>
        </is>
      </c>
      <c r="B1967" s="15" t="inlineStr">
        <is>
          <t>AMP Energy | Original | 8-pack 473mL</t>
        </is>
      </c>
      <c r="C1967" s="15" t="inlineStr">
        <is>
          <t>4) Caffeine &amp; energy beverage</t>
        </is>
      </c>
      <c r="D1967" s="32">
        <f>'M4 - Caffeine &amp; Energy'!I449</f>
        <v/>
      </c>
      <c r="E1967" s="33">
        <f>'M4 - Caffeine &amp; Energy'!J449</f>
        <v/>
      </c>
      <c r="F1967" s="31">
        <f>'M4 - Caffeine &amp; Energy'!K449</f>
        <v/>
      </c>
      <c r="G1967" s="30">
        <f>'M4 - Caffeine &amp; Energy'!F449</f>
        <v/>
      </c>
      <c r="H1967" s="31">
        <f>IF(AND(ISNUMBER('M4 - Caffeine &amp; Energy'!F449),ISNUMBER('M4 - Caffeine &amp; Energy'!K449)),'M4 - Caffeine &amp; Energy'!F449-'M4 - Caffeine &amp; Energy'!K449,"")</f>
        <v/>
      </c>
      <c r="I1967" s="15" t="inlineStr">
        <is>
          <t>S&amp;S availability/depth vary by listing and time - confirm live.</t>
        </is>
      </c>
    </row>
    <row r="1968" ht="26" customHeight="1">
      <c r="A1968" s="15" t="inlineStr">
        <is>
          <t>AMP</t>
        </is>
      </c>
      <c r="B1968" s="15" t="inlineStr">
        <is>
          <t>AMP Energy | Original | 12-pack 473mL</t>
        </is>
      </c>
      <c r="C1968" s="15" t="inlineStr">
        <is>
          <t>4) Caffeine &amp; energy beverage</t>
        </is>
      </c>
      <c r="D1968" s="32">
        <f>'M4 - Caffeine &amp; Energy'!I450</f>
        <v/>
      </c>
      <c r="E1968" s="33">
        <f>'M4 - Caffeine &amp; Energy'!J450</f>
        <v/>
      </c>
      <c r="F1968" s="31">
        <f>'M4 - Caffeine &amp; Energy'!K450</f>
        <v/>
      </c>
      <c r="G1968" s="30">
        <f>'M4 - Caffeine &amp; Energy'!F450</f>
        <v/>
      </c>
      <c r="H1968" s="31">
        <f>IF(AND(ISNUMBER('M4 - Caffeine &amp; Energy'!F450),ISNUMBER('M4 - Caffeine &amp; Energy'!K450)),'M4 - Caffeine &amp; Energy'!F450-'M4 - Caffeine &amp; Energy'!K450,"")</f>
        <v/>
      </c>
      <c r="I1968" s="15" t="inlineStr">
        <is>
          <t>S&amp;S availability/depth vary by listing and time - confirm live.</t>
        </is>
      </c>
    </row>
    <row r="1969" ht="26" customHeight="1">
      <c r="A1969" s="15" t="inlineStr">
        <is>
          <t>AMP</t>
        </is>
      </c>
      <c r="B1969" s="15" t="inlineStr">
        <is>
          <t>AMP Energy | Original | 18-pack 473mL</t>
        </is>
      </c>
      <c r="C1969" s="15" t="inlineStr">
        <is>
          <t>4) Caffeine &amp; energy beverage</t>
        </is>
      </c>
      <c r="D1969" s="32">
        <f>'M4 - Caffeine &amp; Energy'!I451</f>
        <v/>
      </c>
      <c r="E1969" s="33">
        <f>'M4 - Caffeine &amp; Energy'!J451</f>
        <v/>
      </c>
      <c r="F1969" s="31">
        <f>'M4 - Caffeine &amp; Energy'!K451</f>
        <v/>
      </c>
      <c r="G1969" s="30">
        <f>'M4 - Caffeine &amp; Energy'!F451</f>
        <v/>
      </c>
      <c r="H1969" s="31">
        <f>IF(AND(ISNUMBER('M4 - Caffeine &amp; Energy'!F451),ISNUMBER('M4 - Caffeine &amp; Energy'!K451)),'M4 - Caffeine &amp; Energy'!F451-'M4 - Caffeine &amp; Energy'!K451,"")</f>
        <v/>
      </c>
      <c r="I1969" s="15" t="inlineStr">
        <is>
          <t>S&amp;S availability/depth vary by listing and time - confirm live.</t>
        </is>
      </c>
    </row>
    <row r="1970" ht="26" customHeight="1">
      <c r="A1970" s="15" t="inlineStr">
        <is>
          <t>AMP</t>
        </is>
      </c>
      <c r="B1970" s="15" t="inlineStr">
        <is>
          <t>AMP Energy | Original | 24-pack 473mL</t>
        </is>
      </c>
      <c r="C1970" s="15" t="inlineStr">
        <is>
          <t>4) Caffeine &amp; energy beverage</t>
        </is>
      </c>
      <c r="D1970" s="32">
        <f>'M4 - Caffeine &amp; Energy'!I452</f>
        <v/>
      </c>
      <c r="E1970" s="33">
        <f>'M4 - Caffeine &amp; Energy'!J452</f>
        <v/>
      </c>
      <c r="F1970" s="31">
        <f>'M4 - Caffeine &amp; Energy'!K452</f>
        <v/>
      </c>
      <c r="G1970" s="30">
        <f>'M4 - Caffeine &amp; Energy'!F452</f>
        <v/>
      </c>
      <c r="H1970" s="31">
        <f>IF(AND(ISNUMBER('M4 - Caffeine &amp; Energy'!F452),ISNUMBER('M4 - Caffeine &amp; Energy'!K452)),'M4 - Caffeine &amp; Energy'!F452-'M4 - Caffeine &amp; Energy'!K452,"")</f>
        <v/>
      </c>
      <c r="I1970" s="15" t="inlineStr">
        <is>
          <t>S&amp;S availability/depth vary by listing and time - confirm live.</t>
        </is>
      </c>
    </row>
    <row r="1971" ht="26" customHeight="1">
      <c r="A1971" s="15" t="inlineStr">
        <is>
          <t>AMP</t>
        </is>
      </c>
      <c r="B1971" s="15" t="inlineStr">
        <is>
          <t>AMP Energy | Cherry Blast | single 473mL</t>
        </is>
      </c>
      <c r="C1971" s="15" t="inlineStr">
        <is>
          <t>4) Caffeine &amp; energy beverage</t>
        </is>
      </c>
      <c r="D1971" s="32">
        <f>'M4 - Caffeine &amp; Energy'!I453</f>
        <v/>
      </c>
      <c r="E1971" s="33">
        <f>'M4 - Caffeine &amp; Energy'!J453</f>
        <v/>
      </c>
      <c r="F1971" s="31">
        <f>'M4 - Caffeine &amp; Energy'!K453</f>
        <v/>
      </c>
      <c r="G1971" s="30">
        <f>'M4 - Caffeine &amp; Energy'!F453</f>
        <v/>
      </c>
      <c r="H1971" s="31">
        <f>IF(AND(ISNUMBER('M4 - Caffeine &amp; Energy'!F453),ISNUMBER('M4 - Caffeine &amp; Energy'!K453)),'M4 - Caffeine &amp; Energy'!F453-'M4 - Caffeine &amp; Energy'!K453,"")</f>
        <v/>
      </c>
      <c r="I1971" s="15" t="inlineStr">
        <is>
          <t>S&amp;S availability/depth vary by listing and time - confirm live.</t>
        </is>
      </c>
    </row>
    <row r="1972" ht="26" customHeight="1">
      <c r="A1972" s="15" t="inlineStr">
        <is>
          <t>AMP</t>
        </is>
      </c>
      <c r="B1972" s="15" t="inlineStr">
        <is>
          <t>AMP Energy | Cherry Blast | 8-pack 473mL</t>
        </is>
      </c>
      <c r="C1972" s="15" t="inlineStr">
        <is>
          <t>4) Caffeine &amp; energy beverage</t>
        </is>
      </c>
      <c r="D1972" s="32">
        <f>'M4 - Caffeine &amp; Energy'!I454</f>
        <v/>
      </c>
      <c r="E1972" s="33">
        <f>'M4 - Caffeine &amp; Energy'!J454</f>
        <v/>
      </c>
      <c r="F1972" s="31">
        <f>'M4 - Caffeine &amp; Energy'!K454</f>
        <v/>
      </c>
      <c r="G1972" s="30">
        <f>'M4 - Caffeine &amp; Energy'!F454</f>
        <v/>
      </c>
      <c r="H1972" s="31">
        <f>IF(AND(ISNUMBER('M4 - Caffeine &amp; Energy'!F454),ISNUMBER('M4 - Caffeine &amp; Energy'!K454)),'M4 - Caffeine &amp; Energy'!F454-'M4 - Caffeine &amp; Energy'!K454,"")</f>
        <v/>
      </c>
      <c r="I1972" s="15" t="inlineStr">
        <is>
          <t>S&amp;S availability/depth vary by listing and time - confirm live.</t>
        </is>
      </c>
    </row>
    <row r="1973" ht="26" customHeight="1">
      <c r="A1973" s="15" t="inlineStr">
        <is>
          <t>AMP</t>
        </is>
      </c>
      <c r="B1973" s="15" t="inlineStr">
        <is>
          <t>AMP Energy | Cherry Blast | 12-pack 473mL</t>
        </is>
      </c>
      <c r="C1973" s="15" t="inlineStr">
        <is>
          <t>4) Caffeine &amp; energy beverage</t>
        </is>
      </c>
      <c r="D1973" s="32">
        <f>'M4 - Caffeine &amp; Energy'!I455</f>
        <v/>
      </c>
      <c r="E1973" s="33">
        <f>'M4 - Caffeine &amp; Energy'!J455</f>
        <v/>
      </c>
      <c r="F1973" s="31">
        <f>'M4 - Caffeine &amp; Energy'!K455</f>
        <v/>
      </c>
      <c r="G1973" s="30">
        <f>'M4 - Caffeine &amp; Energy'!F455</f>
        <v/>
      </c>
      <c r="H1973" s="31">
        <f>IF(AND(ISNUMBER('M4 - Caffeine &amp; Energy'!F455),ISNUMBER('M4 - Caffeine &amp; Energy'!K455)),'M4 - Caffeine &amp; Energy'!F455-'M4 - Caffeine &amp; Energy'!K455,"")</f>
        <v/>
      </c>
      <c r="I1973" s="15" t="inlineStr">
        <is>
          <t>S&amp;S availability/depth vary by listing and time - confirm live.</t>
        </is>
      </c>
    </row>
    <row r="1974" ht="26" customHeight="1">
      <c r="A1974" s="15" t="inlineStr">
        <is>
          <t>AMP</t>
        </is>
      </c>
      <c r="B1974" s="15" t="inlineStr">
        <is>
          <t>AMP Energy | Cherry Blast | 18-pack 473mL</t>
        </is>
      </c>
      <c r="C1974" s="15" t="inlineStr">
        <is>
          <t>4) Caffeine &amp; energy beverage</t>
        </is>
      </c>
      <c r="D1974" s="32">
        <f>'M4 - Caffeine &amp; Energy'!I456</f>
        <v/>
      </c>
      <c r="E1974" s="33">
        <f>'M4 - Caffeine &amp; Energy'!J456</f>
        <v/>
      </c>
      <c r="F1974" s="31">
        <f>'M4 - Caffeine &amp; Energy'!K456</f>
        <v/>
      </c>
      <c r="G1974" s="30">
        <f>'M4 - Caffeine &amp; Energy'!F456</f>
        <v/>
      </c>
      <c r="H1974" s="31">
        <f>IF(AND(ISNUMBER('M4 - Caffeine &amp; Energy'!F456),ISNUMBER('M4 - Caffeine &amp; Energy'!K456)),'M4 - Caffeine &amp; Energy'!F456-'M4 - Caffeine &amp; Energy'!K456,"")</f>
        <v/>
      </c>
      <c r="I1974" s="15" t="inlineStr">
        <is>
          <t>S&amp;S availability/depth vary by listing and time - confirm live.</t>
        </is>
      </c>
    </row>
    <row r="1975" ht="26" customHeight="1">
      <c r="A1975" s="15" t="inlineStr">
        <is>
          <t>AMP</t>
        </is>
      </c>
      <c r="B1975" s="15" t="inlineStr">
        <is>
          <t>AMP Energy | Cherry Blast | 24-pack 473mL</t>
        </is>
      </c>
      <c r="C1975" s="15" t="inlineStr">
        <is>
          <t>4) Caffeine &amp; energy beverage</t>
        </is>
      </c>
      <c r="D1975" s="32">
        <f>'M4 - Caffeine &amp; Energy'!I457</f>
        <v/>
      </c>
      <c r="E1975" s="33">
        <f>'M4 - Caffeine &amp; Energy'!J457</f>
        <v/>
      </c>
      <c r="F1975" s="31">
        <f>'M4 - Caffeine &amp; Energy'!K457</f>
        <v/>
      </c>
      <c r="G1975" s="30">
        <f>'M4 - Caffeine &amp; Energy'!F457</f>
        <v/>
      </c>
      <c r="H1975" s="31">
        <f>IF(AND(ISNUMBER('M4 - Caffeine &amp; Energy'!F457),ISNUMBER('M4 - Caffeine &amp; Energy'!K457)),'M4 - Caffeine &amp; Energy'!F457-'M4 - Caffeine &amp; Energy'!K457,"")</f>
        <v/>
      </c>
      <c r="I1975" s="15" t="inlineStr">
        <is>
          <t>S&amp;S availability/depth vary by listing and time - confirm live.</t>
        </is>
      </c>
    </row>
    <row r="1976" ht="26" customHeight="1">
      <c r="A1976" s="15" t="inlineStr">
        <is>
          <t>5-hour Energy</t>
        </is>
      </c>
      <c r="B1976" s="15" t="inlineStr">
        <is>
          <t>5-hour Energy Shot | Berry | 6-pack 57mL</t>
        </is>
      </c>
      <c r="C1976" s="15" t="inlineStr">
        <is>
          <t>4) Caffeine &amp; energy beverage</t>
        </is>
      </c>
      <c r="D1976" s="32">
        <f>'M4 - Caffeine &amp; Energy'!I458</f>
        <v/>
      </c>
      <c r="E1976" s="33">
        <f>'M4 - Caffeine &amp; Energy'!J458</f>
        <v/>
      </c>
      <c r="F1976" s="31">
        <f>'M4 - Caffeine &amp; Energy'!K458</f>
        <v/>
      </c>
      <c r="G1976" s="30">
        <f>'M4 - Caffeine &amp; Energy'!F458</f>
        <v/>
      </c>
      <c r="H1976" s="31">
        <f>IF(AND(ISNUMBER('M4 - Caffeine &amp; Energy'!F458),ISNUMBER('M4 - Caffeine &amp; Energy'!K458)),'M4 - Caffeine &amp; Energy'!F458-'M4 - Caffeine &amp; Energy'!K458,"")</f>
        <v/>
      </c>
      <c r="I1976" s="15" t="inlineStr">
        <is>
          <t>S&amp;S availability/depth vary by listing and time - confirm live.</t>
        </is>
      </c>
    </row>
    <row r="1977" ht="26" customHeight="1">
      <c r="A1977" s="15" t="inlineStr">
        <is>
          <t>5-hour Energy</t>
        </is>
      </c>
      <c r="B1977" s="15" t="inlineStr">
        <is>
          <t>5-hour Energy Shot | Berry | 12-pack 57mL</t>
        </is>
      </c>
      <c r="C1977" s="15" t="inlineStr">
        <is>
          <t>4) Caffeine &amp; energy beverage</t>
        </is>
      </c>
      <c r="D1977" s="32">
        <f>'M4 - Caffeine &amp; Energy'!I459</f>
        <v/>
      </c>
      <c r="E1977" s="33">
        <f>'M4 - Caffeine &amp; Energy'!J459</f>
        <v/>
      </c>
      <c r="F1977" s="31">
        <f>'M4 - Caffeine &amp; Energy'!K459</f>
        <v/>
      </c>
      <c r="G1977" s="30">
        <f>'M4 - Caffeine &amp; Energy'!F459</f>
        <v/>
      </c>
      <c r="H1977" s="31">
        <f>IF(AND(ISNUMBER('M4 - Caffeine &amp; Energy'!F459),ISNUMBER('M4 - Caffeine &amp; Energy'!K459)),'M4 - Caffeine &amp; Energy'!F459-'M4 - Caffeine &amp; Energy'!K459,"")</f>
        <v/>
      </c>
      <c r="I1977" s="15" t="inlineStr">
        <is>
          <t>S&amp;S availability/depth vary by listing and time - confirm live.</t>
        </is>
      </c>
    </row>
    <row r="1978" ht="26" customHeight="1">
      <c r="A1978" s="15" t="inlineStr">
        <is>
          <t>5-hour Energy</t>
        </is>
      </c>
      <c r="B1978" s="15" t="inlineStr">
        <is>
          <t>5-hour Energy Shot | Berry | 18-pack 57mL</t>
        </is>
      </c>
      <c r="C1978" s="15" t="inlineStr">
        <is>
          <t>4) Caffeine &amp; energy beverage</t>
        </is>
      </c>
      <c r="D1978" s="32">
        <f>'M4 - Caffeine &amp; Energy'!I460</f>
        <v/>
      </c>
      <c r="E1978" s="33">
        <f>'M4 - Caffeine &amp; Energy'!J460</f>
        <v/>
      </c>
      <c r="F1978" s="31">
        <f>'M4 - Caffeine &amp; Energy'!K460</f>
        <v/>
      </c>
      <c r="G1978" s="30">
        <f>'M4 - Caffeine &amp; Energy'!F460</f>
        <v/>
      </c>
      <c r="H1978" s="31">
        <f>IF(AND(ISNUMBER('M4 - Caffeine &amp; Energy'!F460),ISNUMBER('M4 - Caffeine &amp; Energy'!K460)),'M4 - Caffeine &amp; Energy'!F460-'M4 - Caffeine &amp; Energy'!K460,"")</f>
        <v/>
      </c>
      <c r="I1978" s="15" t="inlineStr">
        <is>
          <t>S&amp;S availability/depth vary by listing and time - confirm live.</t>
        </is>
      </c>
    </row>
    <row r="1979" ht="26" customHeight="1">
      <c r="A1979" s="15" t="inlineStr">
        <is>
          <t>5-hour Energy</t>
        </is>
      </c>
      <c r="B1979" s="15" t="inlineStr">
        <is>
          <t>5-hour Energy Shot | Berry | 24-pack 57mL</t>
        </is>
      </c>
      <c r="C1979" s="15" t="inlineStr">
        <is>
          <t>4) Caffeine &amp; energy beverage</t>
        </is>
      </c>
      <c r="D1979" s="32">
        <f>'M4 - Caffeine &amp; Energy'!I461</f>
        <v/>
      </c>
      <c r="E1979" s="33">
        <f>'M4 - Caffeine &amp; Energy'!J461</f>
        <v/>
      </c>
      <c r="F1979" s="31">
        <f>'M4 - Caffeine &amp; Energy'!K461</f>
        <v/>
      </c>
      <c r="G1979" s="30">
        <f>'M4 - Caffeine &amp; Energy'!F461</f>
        <v/>
      </c>
      <c r="H1979" s="31">
        <f>IF(AND(ISNUMBER('M4 - Caffeine &amp; Energy'!F461),ISNUMBER('M4 - Caffeine &amp; Energy'!K461)),'M4 - Caffeine &amp; Energy'!F461-'M4 - Caffeine &amp; Energy'!K461,"")</f>
        <v/>
      </c>
      <c r="I1979" s="15" t="inlineStr">
        <is>
          <t>S&amp;S availability/depth vary by listing and time - confirm live.</t>
        </is>
      </c>
    </row>
    <row r="1980" ht="26" customHeight="1">
      <c r="A1980" s="15" t="inlineStr">
        <is>
          <t>5-hour Energy</t>
        </is>
      </c>
      <c r="B1980" s="15" t="inlineStr">
        <is>
          <t>5-hour Energy Shot | Grape | 6-pack 57mL</t>
        </is>
      </c>
      <c r="C1980" s="15" t="inlineStr">
        <is>
          <t>4) Caffeine &amp; energy beverage</t>
        </is>
      </c>
      <c r="D1980" s="32">
        <f>'M4 - Caffeine &amp; Energy'!I462</f>
        <v/>
      </c>
      <c r="E1980" s="33">
        <f>'M4 - Caffeine &amp; Energy'!J462</f>
        <v/>
      </c>
      <c r="F1980" s="31">
        <f>'M4 - Caffeine &amp; Energy'!K462</f>
        <v/>
      </c>
      <c r="G1980" s="30">
        <f>'M4 - Caffeine &amp; Energy'!F462</f>
        <v/>
      </c>
      <c r="H1980" s="31">
        <f>IF(AND(ISNUMBER('M4 - Caffeine &amp; Energy'!F462),ISNUMBER('M4 - Caffeine &amp; Energy'!K462)),'M4 - Caffeine &amp; Energy'!F462-'M4 - Caffeine &amp; Energy'!K462,"")</f>
        <v/>
      </c>
      <c r="I1980" s="15" t="inlineStr">
        <is>
          <t>S&amp;S availability/depth vary by listing and time - confirm live.</t>
        </is>
      </c>
    </row>
    <row r="1981" ht="26" customHeight="1">
      <c r="A1981" s="15" t="inlineStr">
        <is>
          <t>5-hour Energy</t>
        </is>
      </c>
      <c r="B1981" s="15" t="inlineStr">
        <is>
          <t>5-hour Energy Shot | Grape | 12-pack 57mL</t>
        </is>
      </c>
      <c r="C1981" s="15" t="inlineStr">
        <is>
          <t>4) Caffeine &amp; energy beverage</t>
        </is>
      </c>
      <c r="D1981" s="32">
        <f>'M4 - Caffeine &amp; Energy'!I463</f>
        <v/>
      </c>
      <c r="E1981" s="33">
        <f>'M4 - Caffeine &amp; Energy'!J463</f>
        <v/>
      </c>
      <c r="F1981" s="31">
        <f>'M4 - Caffeine &amp; Energy'!K463</f>
        <v/>
      </c>
      <c r="G1981" s="30">
        <f>'M4 - Caffeine &amp; Energy'!F463</f>
        <v/>
      </c>
      <c r="H1981" s="31">
        <f>IF(AND(ISNUMBER('M4 - Caffeine &amp; Energy'!F463),ISNUMBER('M4 - Caffeine &amp; Energy'!K463)),'M4 - Caffeine &amp; Energy'!F463-'M4 - Caffeine &amp; Energy'!K463,"")</f>
        <v/>
      </c>
      <c r="I1981" s="15" t="inlineStr">
        <is>
          <t>S&amp;S availability/depth vary by listing and time - confirm live.</t>
        </is>
      </c>
    </row>
    <row r="1982" ht="26" customHeight="1">
      <c r="A1982" s="15" t="inlineStr">
        <is>
          <t>5-hour Energy</t>
        </is>
      </c>
      <c r="B1982" s="15" t="inlineStr">
        <is>
          <t>5-hour Energy Shot | Grape | 18-pack 57mL</t>
        </is>
      </c>
      <c r="C1982" s="15" t="inlineStr">
        <is>
          <t>4) Caffeine &amp; energy beverage</t>
        </is>
      </c>
      <c r="D1982" s="32">
        <f>'M4 - Caffeine &amp; Energy'!I464</f>
        <v/>
      </c>
      <c r="E1982" s="33">
        <f>'M4 - Caffeine &amp; Energy'!J464</f>
        <v/>
      </c>
      <c r="F1982" s="31">
        <f>'M4 - Caffeine &amp; Energy'!K464</f>
        <v/>
      </c>
      <c r="G1982" s="30">
        <f>'M4 - Caffeine &amp; Energy'!F464</f>
        <v/>
      </c>
      <c r="H1982" s="31">
        <f>IF(AND(ISNUMBER('M4 - Caffeine &amp; Energy'!F464),ISNUMBER('M4 - Caffeine &amp; Energy'!K464)),'M4 - Caffeine &amp; Energy'!F464-'M4 - Caffeine &amp; Energy'!K464,"")</f>
        <v/>
      </c>
      <c r="I1982" s="15" t="inlineStr">
        <is>
          <t>S&amp;S availability/depth vary by listing and time - confirm live.</t>
        </is>
      </c>
    </row>
    <row r="1983" ht="26" customHeight="1">
      <c r="A1983" s="15" t="inlineStr">
        <is>
          <t>5-hour Energy</t>
        </is>
      </c>
      <c r="B1983" s="15" t="inlineStr">
        <is>
          <t>5-hour Energy Shot | Grape | 24-pack 57mL</t>
        </is>
      </c>
      <c r="C1983" s="15" t="inlineStr">
        <is>
          <t>4) Caffeine &amp; energy beverage</t>
        </is>
      </c>
      <c r="D1983" s="32">
        <f>'M4 - Caffeine &amp; Energy'!I465</f>
        <v/>
      </c>
      <c r="E1983" s="33">
        <f>'M4 - Caffeine &amp; Energy'!J465</f>
        <v/>
      </c>
      <c r="F1983" s="31">
        <f>'M4 - Caffeine &amp; Energy'!K465</f>
        <v/>
      </c>
      <c r="G1983" s="30">
        <f>'M4 - Caffeine &amp; Energy'!F465</f>
        <v/>
      </c>
      <c r="H1983" s="31">
        <f>IF(AND(ISNUMBER('M4 - Caffeine &amp; Energy'!F465),ISNUMBER('M4 - Caffeine &amp; Energy'!K465)),'M4 - Caffeine &amp; Energy'!F465-'M4 - Caffeine &amp; Energy'!K465,"")</f>
        <v/>
      </c>
      <c r="I1983" s="15" t="inlineStr">
        <is>
          <t>S&amp;S availability/depth vary by listing and time - confirm live.</t>
        </is>
      </c>
    </row>
    <row r="1984" ht="26" customHeight="1">
      <c r="A1984" s="15" t="inlineStr">
        <is>
          <t>5-hour Energy</t>
        </is>
      </c>
      <c r="B1984" s="15" t="inlineStr">
        <is>
          <t>5-hour Energy Shot | Orange | 6-pack 57mL</t>
        </is>
      </c>
      <c r="C1984" s="15" t="inlineStr">
        <is>
          <t>4) Caffeine &amp; energy beverage</t>
        </is>
      </c>
      <c r="D1984" s="32">
        <f>'M4 - Caffeine &amp; Energy'!I466</f>
        <v/>
      </c>
      <c r="E1984" s="33">
        <f>'M4 - Caffeine &amp; Energy'!J466</f>
        <v/>
      </c>
      <c r="F1984" s="31">
        <f>'M4 - Caffeine &amp; Energy'!K466</f>
        <v/>
      </c>
      <c r="G1984" s="30">
        <f>'M4 - Caffeine &amp; Energy'!F466</f>
        <v/>
      </c>
      <c r="H1984" s="31">
        <f>IF(AND(ISNUMBER('M4 - Caffeine &amp; Energy'!F466),ISNUMBER('M4 - Caffeine &amp; Energy'!K466)),'M4 - Caffeine &amp; Energy'!F466-'M4 - Caffeine &amp; Energy'!K466,"")</f>
        <v/>
      </c>
      <c r="I1984" s="15" t="inlineStr">
        <is>
          <t>S&amp;S availability/depth vary by listing and time - confirm live.</t>
        </is>
      </c>
    </row>
    <row r="1985" ht="26" customHeight="1">
      <c r="A1985" s="15" t="inlineStr">
        <is>
          <t>5-hour Energy</t>
        </is>
      </c>
      <c r="B1985" s="15" t="inlineStr">
        <is>
          <t>5-hour Energy Shot | Orange | 12-pack 57mL</t>
        </is>
      </c>
      <c r="C1985" s="15" t="inlineStr">
        <is>
          <t>4) Caffeine &amp; energy beverage</t>
        </is>
      </c>
      <c r="D1985" s="32">
        <f>'M4 - Caffeine &amp; Energy'!I467</f>
        <v/>
      </c>
      <c r="E1985" s="33">
        <f>'M4 - Caffeine &amp; Energy'!J467</f>
        <v/>
      </c>
      <c r="F1985" s="31">
        <f>'M4 - Caffeine &amp; Energy'!K467</f>
        <v/>
      </c>
      <c r="G1985" s="30">
        <f>'M4 - Caffeine &amp; Energy'!F467</f>
        <v/>
      </c>
      <c r="H1985" s="31">
        <f>IF(AND(ISNUMBER('M4 - Caffeine &amp; Energy'!F467),ISNUMBER('M4 - Caffeine &amp; Energy'!K467)),'M4 - Caffeine &amp; Energy'!F467-'M4 - Caffeine &amp; Energy'!K467,"")</f>
        <v/>
      </c>
      <c r="I1985" s="15" t="inlineStr">
        <is>
          <t>S&amp;S availability/depth vary by listing and time - confirm live.</t>
        </is>
      </c>
    </row>
    <row r="1986" ht="26" customHeight="1">
      <c r="A1986" s="15" t="inlineStr">
        <is>
          <t>5-hour Energy</t>
        </is>
      </c>
      <c r="B1986" s="15" t="inlineStr">
        <is>
          <t>5-hour Energy Shot | Orange | 18-pack 57mL</t>
        </is>
      </c>
      <c r="C1986" s="15" t="inlineStr">
        <is>
          <t>4) Caffeine &amp; energy beverage</t>
        </is>
      </c>
      <c r="D1986" s="32">
        <f>'M4 - Caffeine &amp; Energy'!I468</f>
        <v/>
      </c>
      <c r="E1986" s="33">
        <f>'M4 - Caffeine &amp; Energy'!J468</f>
        <v/>
      </c>
      <c r="F1986" s="31">
        <f>'M4 - Caffeine &amp; Energy'!K468</f>
        <v/>
      </c>
      <c r="G1986" s="30">
        <f>'M4 - Caffeine &amp; Energy'!F468</f>
        <v/>
      </c>
      <c r="H1986" s="31">
        <f>IF(AND(ISNUMBER('M4 - Caffeine &amp; Energy'!F468),ISNUMBER('M4 - Caffeine &amp; Energy'!K468)),'M4 - Caffeine &amp; Energy'!F468-'M4 - Caffeine &amp; Energy'!K468,"")</f>
        <v/>
      </c>
      <c r="I1986" s="15" t="inlineStr">
        <is>
          <t>S&amp;S availability/depth vary by listing and time - confirm live.</t>
        </is>
      </c>
    </row>
    <row r="1987" ht="26" customHeight="1">
      <c r="A1987" s="15" t="inlineStr">
        <is>
          <t>5-hour Energy</t>
        </is>
      </c>
      <c r="B1987" s="15" t="inlineStr">
        <is>
          <t>5-hour Energy Shot | Orange | 24-pack 57mL</t>
        </is>
      </c>
      <c r="C1987" s="15" t="inlineStr">
        <is>
          <t>4) Caffeine &amp; energy beverage</t>
        </is>
      </c>
      <c r="D1987" s="32">
        <f>'M4 - Caffeine &amp; Energy'!I469</f>
        <v/>
      </c>
      <c r="E1987" s="33">
        <f>'M4 - Caffeine &amp; Energy'!J469</f>
        <v/>
      </c>
      <c r="F1987" s="31">
        <f>'M4 - Caffeine &amp; Energy'!K469</f>
        <v/>
      </c>
      <c r="G1987" s="30">
        <f>'M4 - Caffeine &amp; Energy'!F469</f>
        <v/>
      </c>
      <c r="H1987" s="31">
        <f>IF(AND(ISNUMBER('M4 - Caffeine &amp; Energy'!F469),ISNUMBER('M4 - Caffeine &amp; Energy'!K469)),'M4 - Caffeine &amp; Energy'!F469-'M4 - Caffeine &amp; Energy'!K469,"")</f>
        <v/>
      </c>
      <c r="I1987" s="15" t="inlineStr">
        <is>
          <t>S&amp;S availability/depth vary by listing and time - confirm live.</t>
        </is>
      </c>
    </row>
    <row r="1988" ht="26" customHeight="1">
      <c r="A1988" s="15" t="inlineStr">
        <is>
          <t>5-hour Energy</t>
        </is>
      </c>
      <c r="B1988" s="15" t="inlineStr">
        <is>
          <t>5-hour Energy Shot | Pomegranate | 6-pack 57mL</t>
        </is>
      </c>
      <c r="C1988" s="15" t="inlineStr">
        <is>
          <t>4) Caffeine &amp; energy beverage</t>
        </is>
      </c>
      <c r="D1988" s="32">
        <f>'M4 - Caffeine &amp; Energy'!I470</f>
        <v/>
      </c>
      <c r="E1988" s="33">
        <f>'M4 - Caffeine &amp; Energy'!J470</f>
        <v/>
      </c>
      <c r="F1988" s="31">
        <f>'M4 - Caffeine &amp; Energy'!K470</f>
        <v/>
      </c>
      <c r="G1988" s="30">
        <f>'M4 - Caffeine &amp; Energy'!F470</f>
        <v/>
      </c>
      <c r="H1988" s="31">
        <f>IF(AND(ISNUMBER('M4 - Caffeine &amp; Energy'!F470),ISNUMBER('M4 - Caffeine &amp; Energy'!K470)),'M4 - Caffeine &amp; Energy'!F470-'M4 - Caffeine &amp; Energy'!K470,"")</f>
        <v/>
      </c>
      <c r="I1988" s="15" t="inlineStr">
        <is>
          <t>S&amp;S availability/depth vary by listing and time - confirm live.</t>
        </is>
      </c>
    </row>
    <row r="1989" ht="26" customHeight="1">
      <c r="A1989" s="15" t="inlineStr">
        <is>
          <t>5-hour Energy</t>
        </is>
      </c>
      <c r="B1989" s="15" t="inlineStr">
        <is>
          <t>5-hour Energy Shot | Pomegranate | 12-pack 57mL</t>
        </is>
      </c>
      <c r="C1989" s="15" t="inlineStr">
        <is>
          <t>4) Caffeine &amp; energy beverage</t>
        </is>
      </c>
      <c r="D1989" s="32">
        <f>'M4 - Caffeine &amp; Energy'!I471</f>
        <v/>
      </c>
      <c r="E1989" s="33">
        <f>'M4 - Caffeine &amp; Energy'!J471</f>
        <v/>
      </c>
      <c r="F1989" s="31">
        <f>'M4 - Caffeine &amp; Energy'!K471</f>
        <v/>
      </c>
      <c r="G1989" s="30">
        <f>'M4 - Caffeine &amp; Energy'!F471</f>
        <v/>
      </c>
      <c r="H1989" s="31">
        <f>IF(AND(ISNUMBER('M4 - Caffeine &amp; Energy'!F471),ISNUMBER('M4 - Caffeine &amp; Energy'!K471)),'M4 - Caffeine &amp; Energy'!F471-'M4 - Caffeine &amp; Energy'!K471,"")</f>
        <v/>
      </c>
      <c r="I1989" s="15" t="inlineStr">
        <is>
          <t>S&amp;S availability/depth vary by listing and time - confirm live.</t>
        </is>
      </c>
    </row>
    <row r="1990" ht="26" customHeight="1">
      <c r="A1990" s="15" t="inlineStr">
        <is>
          <t>5-hour Energy</t>
        </is>
      </c>
      <c r="B1990" s="15" t="inlineStr">
        <is>
          <t>5-hour Energy Shot | Pomegranate | 18-pack 57mL</t>
        </is>
      </c>
      <c r="C1990" s="15" t="inlineStr">
        <is>
          <t>4) Caffeine &amp; energy beverage</t>
        </is>
      </c>
      <c r="D1990" s="32">
        <f>'M4 - Caffeine &amp; Energy'!I472</f>
        <v/>
      </c>
      <c r="E1990" s="33">
        <f>'M4 - Caffeine &amp; Energy'!J472</f>
        <v/>
      </c>
      <c r="F1990" s="31">
        <f>'M4 - Caffeine &amp; Energy'!K472</f>
        <v/>
      </c>
      <c r="G1990" s="30">
        <f>'M4 - Caffeine &amp; Energy'!F472</f>
        <v/>
      </c>
      <c r="H1990" s="31">
        <f>IF(AND(ISNUMBER('M4 - Caffeine &amp; Energy'!F472),ISNUMBER('M4 - Caffeine &amp; Energy'!K472)),'M4 - Caffeine &amp; Energy'!F472-'M4 - Caffeine &amp; Energy'!K472,"")</f>
        <v/>
      </c>
      <c r="I1990" s="15" t="inlineStr">
        <is>
          <t>S&amp;S availability/depth vary by listing and time - confirm live.</t>
        </is>
      </c>
    </row>
    <row r="1991" ht="26" customHeight="1">
      <c r="A1991" s="15" t="inlineStr">
        <is>
          <t>5-hour Energy</t>
        </is>
      </c>
      <c r="B1991" s="15" t="inlineStr">
        <is>
          <t>5-hour Energy Shot | Pomegranate | 24-pack 57mL</t>
        </is>
      </c>
      <c r="C1991" s="15" t="inlineStr">
        <is>
          <t>4) Caffeine &amp; energy beverage</t>
        </is>
      </c>
      <c r="D1991" s="32">
        <f>'M4 - Caffeine &amp; Energy'!I473</f>
        <v/>
      </c>
      <c r="E1991" s="33">
        <f>'M4 - Caffeine &amp; Energy'!J473</f>
        <v/>
      </c>
      <c r="F1991" s="31">
        <f>'M4 - Caffeine &amp; Energy'!K473</f>
        <v/>
      </c>
      <c r="G1991" s="30">
        <f>'M4 - Caffeine &amp; Energy'!F473</f>
        <v/>
      </c>
      <c r="H1991" s="31">
        <f>IF(AND(ISNUMBER('M4 - Caffeine &amp; Energy'!F473),ISNUMBER('M4 - Caffeine &amp; Energy'!K473)),'M4 - Caffeine &amp; Energy'!F473-'M4 - Caffeine &amp; Energy'!K473,"")</f>
        <v/>
      </c>
      <c r="I1991" s="15" t="inlineStr">
        <is>
          <t>S&amp;S availability/depth vary by listing and time - confirm live.</t>
        </is>
      </c>
    </row>
    <row r="1992" ht="26" customHeight="1">
      <c r="A1992" s="15" t="inlineStr">
        <is>
          <t>5-hour Energy</t>
        </is>
      </c>
      <c r="B1992" s="15" t="inlineStr">
        <is>
          <t>5-hour Energy Shot | Peach Mango | 6-pack 57mL</t>
        </is>
      </c>
      <c r="C1992" s="15" t="inlineStr">
        <is>
          <t>4) Caffeine &amp; energy beverage</t>
        </is>
      </c>
      <c r="D1992" s="32">
        <f>'M4 - Caffeine &amp; Energy'!I474</f>
        <v/>
      </c>
      <c r="E1992" s="33">
        <f>'M4 - Caffeine &amp; Energy'!J474</f>
        <v/>
      </c>
      <c r="F1992" s="31">
        <f>'M4 - Caffeine &amp; Energy'!K474</f>
        <v/>
      </c>
      <c r="G1992" s="30">
        <f>'M4 - Caffeine &amp; Energy'!F474</f>
        <v/>
      </c>
      <c r="H1992" s="31">
        <f>IF(AND(ISNUMBER('M4 - Caffeine &amp; Energy'!F474),ISNUMBER('M4 - Caffeine &amp; Energy'!K474)),'M4 - Caffeine &amp; Energy'!F474-'M4 - Caffeine &amp; Energy'!K474,"")</f>
        <v/>
      </c>
      <c r="I1992" s="15" t="inlineStr">
        <is>
          <t>S&amp;S availability/depth vary by listing and time - confirm live.</t>
        </is>
      </c>
    </row>
    <row r="1993" ht="26" customHeight="1">
      <c r="A1993" s="15" t="inlineStr">
        <is>
          <t>5-hour Energy</t>
        </is>
      </c>
      <c r="B1993" s="15" t="inlineStr">
        <is>
          <t>5-hour Energy Shot | Peach Mango | 12-pack 57mL</t>
        </is>
      </c>
      <c r="C1993" s="15" t="inlineStr">
        <is>
          <t>4) Caffeine &amp; energy beverage</t>
        </is>
      </c>
      <c r="D1993" s="32">
        <f>'M4 - Caffeine &amp; Energy'!I475</f>
        <v/>
      </c>
      <c r="E1993" s="33">
        <f>'M4 - Caffeine &amp; Energy'!J475</f>
        <v/>
      </c>
      <c r="F1993" s="31">
        <f>'M4 - Caffeine &amp; Energy'!K475</f>
        <v/>
      </c>
      <c r="G1993" s="30">
        <f>'M4 - Caffeine &amp; Energy'!F475</f>
        <v/>
      </c>
      <c r="H1993" s="31">
        <f>IF(AND(ISNUMBER('M4 - Caffeine &amp; Energy'!F475),ISNUMBER('M4 - Caffeine &amp; Energy'!K475)),'M4 - Caffeine &amp; Energy'!F475-'M4 - Caffeine &amp; Energy'!K475,"")</f>
        <v/>
      </c>
      <c r="I1993" s="15" t="inlineStr">
        <is>
          <t>S&amp;S availability/depth vary by listing and time - confirm live.</t>
        </is>
      </c>
    </row>
    <row r="1994" ht="26" customHeight="1">
      <c r="A1994" s="15" t="inlineStr">
        <is>
          <t>5-hour Energy</t>
        </is>
      </c>
      <c r="B1994" s="15" t="inlineStr">
        <is>
          <t>5-hour Energy Shot | Peach Mango | 18-pack 57mL</t>
        </is>
      </c>
      <c r="C1994" s="15" t="inlineStr">
        <is>
          <t>4) Caffeine &amp; energy beverage</t>
        </is>
      </c>
      <c r="D1994" s="32">
        <f>'M4 - Caffeine &amp; Energy'!I476</f>
        <v/>
      </c>
      <c r="E1994" s="33">
        <f>'M4 - Caffeine &amp; Energy'!J476</f>
        <v/>
      </c>
      <c r="F1994" s="31">
        <f>'M4 - Caffeine &amp; Energy'!K476</f>
        <v/>
      </c>
      <c r="G1994" s="30">
        <f>'M4 - Caffeine &amp; Energy'!F476</f>
        <v/>
      </c>
      <c r="H1994" s="31">
        <f>IF(AND(ISNUMBER('M4 - Caffeine &amp; Energy'!F476),ISNUMBER('M4 - Caffeine &amp; Energy'!K476)),'M4 - Caffeine &amp; Energy'!F476-'M4 - Caffeine &amp; Energy'!K476,"")</f>
        <v/>
      </c>
      <c r="I1994" s="15" t="inlineStr">
        <is>
          <t>S&amp;S availability/depth vary by listing and time - confirm live.</t>
        </is>
      </c>
    </row>
    <row r="1995" ht="26" customHeight="1">
      <c r="A1995" s="15" t="inlineStr">
        <is>
          <t>5-hour Energy</t>
        </is>
      </c>
      <c r="B1995" s="15" t="inlineStr">
        <is>
          <t>5-hour Energy Shot | Peach Mango | 24-pack 57mL</t>
        </is>
      </c>
      <c r="C1995" s="15" t="inlineStr">
        <is>
          <t>4) Caffeine &amp; energy beverage</t>
        </is>
      </c>
      <c r="D1995" s="32">
        <f>'M4 - Caffeine &amp; Energy'!I477</f>
        <v/>
      </c>
      <c r="E1995" s="33">
        <f>'M4 - Caffeine &amp; Energy'!J477</f>
        <v/>
      </c>
      <c r="F1995" s="31">
        <f>'M4 - Caffeine &amp; Energy'!K477</f>
        <v/>
      </c>
      <c r="G1995" s="30">
        <f>'M4 - Caffeine &amp; Energy'!F477</f>
        <v/>
      </c>
      <c r="H1995" s="31">
        <f>IF(AND(ISNUMBER('M4 - Caffeine &amp; Energy'!F477),ISNUMBER('M4 - Caffeine &amp; Energy'!K477)),'M4 - Caffeine &amp; Energy'!F477-'M4 - Caffeine &amp; Energy'!K477,"")</f>
        <v/>
      </c>
      <c r="I1995" s="15" t="inlineStr">
        <is>
          <t>S&amp;S availability/depth vary by listing and time - confirm live.</t>
        </is>
      </c>
    </row>
    <row r="1996" ht="26" customHeight="1">
      <c r="A1996" s="15" t="inlineStr">
        <is>
          <t>5-hour Energy</t>
        </is>
      </c>
      <c r="B1996" s="15" t="inlineStr">
        <is>
          <t>5-hour Energy Shot | Extra Strength Berry | 6-pack 57mL</t>
        </is>
      </c>
      <c r="C1996" s="15" t="inlineStr">
        <is>
          <t>4) Caffeine &amp; energy beverage</t>
        </is>
      </c>
      <c r="D1996" s="32">
        <f>'M4 - Caffeine &amp; Energy'!I478</f>
        <v/>
      </c>
      <c r="E1996" s="33">
        <f>'M4 - Caffeine &amp; Energy'!J478</f>
        <v/>
      </c>
      <c r="F1996" s="31">
        <f>'M4 - Caffeine &amp; Energy'!K478</f>
        <v/>
      </c>
      <c r="G1996" s="30">
        <f>'M4 - Caffeine &amp; Energy'!F478</f>
        <v/>
      </c>
      <c r="H1996" s="31">
        <f>IF(AND(ISNUMBER('M4 - Caffeine &amp; Energy'!F478),ISNUMBER('M4 - Caffeine &amp; Energy'!K478)),'M4 - Caffeine &amp; Energy'!F478-'M4 - Caffeine &amp; Energy'!K478,"")</f>
        <v/>
      </c>
      <c r="I1996" s="15" t="inlineStr">
        <is>
          <t>S&amp;S availability/depth vary by listing and time - confirm live.</t>
        </is>
      </c>
    </row>
    <row r="1997" ht="26" customHeight="1">
      <c r="A1997" s="15" t="inlineStr">
        <is>
          <t>5-hour Energy</t>
        </is>
      </c>
      <c r="B1997" s="15" t="inlineStr">
        <is>
          <t>5-hour Energy Shot | Extra Strength Berry | 12-pack 57mL</t>
        </is>
      </c>
      <c r="C1997" s="15" t="inlineStr">
        <is>
          <t>4) Caffeine &amp; energy beverage</t>
        </is>
      </c>
      <c r="D1997" s="32">
        <f>'M4 - Caffeine &amp; Energy'!I479</f>
        <v/>
      </c>
      <c r="E1997" s="33">
        <f>'M4 - Caffeine &amp; Energy'!J479</f>
        <v/>
      </c>
      <c r="F1997" s="31">
        <f>'M4 - Caffeine &amp; Energy'!K479</f>
        <v/>
      </c>
      <c r="G1997" s="30">
        <f>'M4 - Caffeine &amp; Energy'!F479</f>
        <v/>
      </c>
      <c r="H1997" s="31">
        <f>IF(AND(ISNUMBER('M4 - Caffeine &amp; Energy'!F479),ISNUMBER('M4 - Caffeine &amp; Energy'!K479)),'M4 - Caffeine &amp; Energy'!F479-'M4 - Caffeine &amp; Energy'!K479,"")</f>
        <v/>
      </c>
      <c r="I1997" s="15" t="inlineStr">
        <is>
          <t>S&amp;S availability/depth vary by listing and time - confirm live.</t>
        </is>
      </c>
    </row>
    <row r="1998" ht="26" customHeight="1">
      <c r="A1998" s="15" t="inlineStr">
        <is>
          <t>5-hour Energy</t>
        </is>
      </c>
      <c r="B1998" s="15" t="inlineStr">
        <is>
          <t>5-hour Energy Shot | Extra Strength Berry | 18-pack 57mL</t>
        </is>
      </c>
      <c r="C1998" s="15" t="inlineStr">
        <is>
          <t>4) Caffeine &amp; energy beverage</t>
        </is>
      </c>
      <c r="D1998" s="32">
        <f>'M4 - Caffeine &amp; Energy'!I480</f>
        <v/>
      </c>
      <c r="E1998" s="33">
        <f>'M4 - Caffeine &amp; Energy'!J480</f>
        <v/>
      </c>
      <c r="F1998" s="31">
        <f>'M4 - Caffeine &amp; Energy'!K480</f>
        <v/>
      </c>
      <c r="G1998" s="30">
        <f>'M4 - Caffeine &amp; Energy'!F480</f>
        <v/>
      </c>
      <c r="H1998" s="31">
        <f>IF(AND(ISNUMBER('M4 - Caffeine &amp; Energy'!F480),ISNUMBER('M4 - Caffeine &amp; Energy'!K480)),'M4 - Caffeine &amp; Energy'!F480-'M4 - Caffeine &amp; Energy'!K480,"")</f>
        <v/>
      </c>
      <c r="I1998" s="15" t="inlineStr">
        <is>
          <t>S&amp;S availability/depth vary by listing and time - confirm live.</t>
        </is>
      </c>
    </row>
    <row r="1999" ht="26" customHeight="1">
      <c r="A1999" s="15" t="inlineStr">
        <is>
          <t>5-hour Energy</t>
        </is>
      </c>
      <c r="B1999" s="15" t="inlineStr">
        <is>
          <t>5-hour Energy Shot | Extra Strength Berry | 24-pack 57mL</t>
        </is>
      </c>
      <c r="C1999" s="15" t="inlineStr">
        <is>
          <t>4) Caffeine &amp; energy beverage</t>
        </is>
      </c>
      <c r="D1999" s="32">
        <f>'M4 - Caffeine &amp; Energy'!I481</f>
        <v/>
      </c>
      <c r="E1999" s="33">
        <f>'M4 - Caffeine &amp; Energy'!J481</f>
        <v/>
      </c>
      <c r="F1999" s="31">
        <f>'M4 - Caffeine &amp; Energy'!K481</f>
        <v/>
      </c>
      <c r="G1999" s="30">
        <f>'M4 - Caffeine &amp; Energy'!F481</f>
        <v/>
      </c>
      <c r="H1999" s="31">
        <f>IF(AND(ISNUMBER('M4 - Caffeine &amp; Energy'!F481),ISNUMBER('M4 - Caffeine &amp; Energy'!K481)),'M4 - Caffeine &amp; Energy'!F481-'M4 - Caffeine &amp; Energy'!K481,"")</f>
        <v/>
      </c>
      <c r="I1999" s="15" t="inlineStr">
        <is>
          <t>S&amp;S availability/depth vary by listing and time - confirm live.</t>
        </is>
      </c>
    </row>
    <row r="2000" ht="26" customHeight="1">
      <c r="A2000" s="15" t="inlineStr">
        <is>
          <t>Monster</t>
        </is>
      </c>
      <c r="B2000" s="15" t="inlineStr">
        <is>
          <t>Monster Java | Mean Bean | single 444mL</t>
        </is>
      </c>
      <c r="C2000" s="15" t="inlineStr">
        <is>
          <t>4) Caffeine &amp; energy beverage</t>
        </is>
      </c>
      <c r="D2000" s="32">
        <f>'M4 - Caffeine &amp; Energy'!I482</f>
        <v/>
      </c>
      <c r="E2000" s="33">
        <f>'M4 - Caffeine &amp; Energy'!J482</f>
        <v/>
      </c>
      <c r="F2000" s="31">
        <f>'M4 - Caffeine &amp; Energy'!K482</f>
        <v/>
      </c>
      <c r="G2000" s="30">
        <f>'M4 - Caffeine &amp; Energy'!F482</f>
        <v/>
      </c>
      <c r="H2000" s="31">
        <f>IF(AND(ISNUMBER('M4 - Caffeine &amp; Energy'!F482),ISNUMBER('M4 - Caffeine &amp; Energy'!K482)),'M4 - Caffeine &amp; Energy'!F482-'M4 - Caffeine &amp; Energy'!K482,"")</f>
        <v/>
      </c>
      <c r="I2000" s="15" t="inlineStr">
        <is>
          <t>S&amp;S availability/depth vary by listing and time - confirm live.</t>
        </is>
      </c>
    </row>
    <row r="2001" ht="26" customHeight="1">
      <c r="A2001" s="15" t="inlineStr">
        <is>
          <t>Monster</t>
        </is>
      </c>
      <c r="B2001" s="15" t="inlineStr">
        <is>
          <t>Monster Java | Mean Bean | 8-pack 444mL</t>
        </is>
      </c>
      <c r="C2001" s="15" t="inlineStr">
        <is>
          <t>4) Caffeine &amp; energy beverage</t>
        </is>
      </c>
      <c r="D2001" s="32">
        <f>'M4 - Caffeine &amp; Energy'!I483</f>
        <v/>
      </c>
      <c r="E2001" s="33">
        <f>'M4 - Caffeine &amp; Energy'!J483</f>
        <v/>
      </c>
      <c r="F2001" s="31">
        <f>'M4 - Caffeine &amp; Energy'!K483</f>
        <v/>
      </c>
      <c r="G2001" s="30">
        <f>'M4 - Caffeine &amp; Energy'!F483</f>
        <v/>
      </c>
      <c r="H2001" s="31">
        <f>IF(AND(ISNUMBER('M4 - Caffeine &amp; Energy'!F483),ISNUMBER('M4 - Caffeine &amp; Energy'!K483)),'M4 - Caffeine &amp; Energy'!F483-'M4 - Caffeine &amp; Energy'!K483,"")</f>
        <v/>
      </c>
      <c r="I2001" s="15" t="inlineStr">
        <is>
          <t>S&amp;S availability/depth vary by listing and time - confirm live.</t>
        </is>
      </c>
    </row>
    <row r="2002" ht="26" customHeight="1">
      <c r="A2002" s="15" t="inlineStr">
        <is>
          <t>Monster</t>
        </is>
      </c>
      <c r="B2002" s="15" t="inlineStr">
        <is>
          <t>Monster Java | Mean Bean | 12-pack 444mL</t>
        </is>
      </c>
      <c r="C2002" s="15" t="inlineStr">
        <is>
          <t>4) Caffeine &amp; energy beverage</t>
        </is>
      </c>
      <c r="D2002" s="32">
        <f>'M4 - Caffeine &amp; Energy'!I484</f>
        <v/>
      </c>
      <c r="E2002" s="33">
        <f>'M4 - Caffeine &amp; Energy'!J484</f>
        <v/>
      </c>
      <c r="F2002" s="31">
        <f>'M4 - Caffeine &amp; Energy'!K484</f>
        <v/>
      </c>
      <c r="G2002" s="30">
        <f>'M4 - Caffeine &amp; Energy'!F484</f>
        <v/>
      </c>
      <c r="H2002" s="31">
        <f>IF(AND(ISNUMBER('M4 - Caffeine &amp; Energy'!F484),ISNUMBER('M4 - Caffeine &amp; Energy'!K484)),'M4 - Caffeine &amp; Energy'!F484-'M4 - Caffeine &amp; Energy'!K484,"")</f>
        <v/>
      </c>
      <c r="I2002" s="15" t="inlineStr">
        <is>
          <t>S&amp;S availability/depth vary by listing and time - confirm live.</t>
        </is>
      </c>
    </row>
    <row r="2003" ht="26" customHeight="1">
      <c r="A2003" s="15" t="inlineStr">
        <is>
          <t>Monster</t>
        </is>
      </c>
      <c r="B2003" s="15" t="inlineStr">
        <is>
          <t>Monster Java | Mean Bean | 18-pack 444mL</t>
        </is>
      </c>
      <c r="C2003" s="15" t="inlineStr">
        <is>
          <t>4) Caffeine &amp; energy beverage</t>
        </is>
      </c>
      <c r="D2003" s="32">
        <f>'M4 - Caffeine &amp; Energy'!I485</f>
        <v/>
      </c>
      <c r="E2003" s="33">
        <f>'M4 - Caffeine &amp; Energy'!J485</f>
        <v/>
      </c>
      <c r="F2003" s="31">
        <f>'M4 - Caffeine &amp; Energy'!K485</f>
        <v/>
      </c>
      <c r="G2003" s="30">
        <f>'M4 - Caffeine &amp; Energy'!F485</f>
        <v/>
      </c>
      <c r="H2003" s="31">
        <f>IF(AND(ISNUMBER('M4 - Caffeine &amp; Energy'!F485),ISNUMBER('M4 - Caffeine &amp; Energy'!K485)),'M4 - Caffeine &amp; Energy'!F485-'M4 - Caffeine &amp; Energy'!K485,"")</f>
        <v/>
      </c>
      <c r="I2003" s="15" t="inlineStr">
        <is>
          <t>S&amp;S availability/depth vary by listing and time - confirm live.</t>
        </is>
      </c>
    </row>
    <row r="2004" ht="26" customHeight="1">
      <c r="A2004" s="15" t="inlineStr">
        <is>
          <t>Monster</t>
        </is>
      </c>
      <c r="B2004" s="15" t="inlineStr">
        <is>
          <t>Monster Java | Mean Bean | 24-pack 444mL</t>
        </is>
      </c>
      <c r="C2004" s="15" t="inlineStr">
        <is>
          <t>4) Caffeine &amp; energy beverage</t>
        </is>
      </c>
      <c r="D2004" s="32">
        <f>'M4 - Caffeine &amp; Energy'!I486</f>
        <v/>
      </c>
      <c r="E2004" s="33">
        <f>'M4 - Caffeine &amp; Energy'!J486</f>
        <v/>
      </c>
      <c r="F2004" s="31">
        <f>'M4 - Caffeine &amp; Energy'!K486</f>
        <v/>
      </c>
      <c r="G2004" s="30">
        <f>'M4 - Caffeine &amp; Energy'!F486</f>
        <v/>
      </c>
      <c r="H2004" s="31">
        <f>IF(AND(ISNUMBER('M4 - Caffeine &amp; Energy'!F486),ISNUMBER('M4 - Caffeine &amp; Energy'!K486)),'M4 - Caffeine &amp; Energy'!F486-'M4 - Caffeine &amp; Energy'!K486,"")</f>
        <v/>
      </c>
      <c r="I2004" s="15" t="inlineStr">
        <is>
          <t>S&amp;S availability/depth vary by listing and time - confirm live.</t>
        </is>
      </c>
    </row>
    <row r="2005" ht="26" customHeight="1">
      <c r="A2005" s="15" t="inlineStr">
        <is>
          <t>Monster</t>
        </is>
      </c>
      <c r="B2005" s="15" t="inlineStr">
        <is>
          <t>Monster Java | Loca Moca | single 444mL</t>
        </is>
      </c>
      <c r="C2005" s="15" t="inlineStr">
        <is>
          <t>4) Caffeine &amp; energy beverage</t>
        </is>
      </c>
      <c r="D2005" s="32">
        <f>'M4 - Caffeine &amp; Energy'!I487</f>
        <v/>
      </c>
      <c r="E2005" s="33">
        <f>'M4 - Caffeine &amp; Energy'!J487</f>
        <v/>
      </c>
      <c r="F2005" s="31">
        <f>'M4 - Caffeine &amp; Energy'!K487</f>
        <v/>
      </c>
      <c r="G2005" s="30">
        <f>'M4 - Caffeine &amp; Energy'!F487</f>
        <v/>
      </c>
      <c r="H2005" s="31">
        <f>IF(AND(ISNUMBER('M4 - Caffeine &amp; Energy'!F487),ISNUMBER('M4 - Caffeine &amp; Energy'!K487)),'M4 - Caffeine &amp; Energy'!F487-'M4 - Caffeine &amp; Energy'!K487,"")</f>
        <v/>
      </c>
      <c r="I2005" s="15" t="inlineStr">
        <is>
          <t>S&amp;S availability/depth vary by listing and time - confirm live.</t>
        </is>
      </c>
    </row>
    <row r="2006" ht="26" customHeight="1">
      <c r="A2006" s="15" t="inlineStr">
        <is>
          <t>Monster</t>
        </is>
      </c>
      <c r="B2006" s="15" t="inlineStr">
        <is>
          <t>Monster Java | Loca Moca | 8-pack 444mL</t>
        </is>
      </c>
      <c r="C2006" s="15" t="inlineStr">
        <is>
          <t>4) Caffeine &amp; energy beverage</t>
        </is>
      </c>
      <c r="D2006" s="32">
        <f>'M4 - Caffeine &amp; Energy'!I488</f>
        <v/>
      </c>
      <c r="E2006" s="33">
        <f>'M4 - Caffeine &amp; Energy'!J488</f>
        <v/>
      </c>
      <c r="F2006" s="31">
        <f>'M4 - Caffeine &amp; Energy'!K488</f>
        <v/>
      </c>
      <c r="G2006" s="30">
        <f>'M4 - Caffeine &amp; Energy'!F488</f>
        <v/>
      </c>
      <c r="H2006" s="31">
        <f>IF(AND(ISNUMBER('M4 - Caffeine &amp; Energy'!F488),ISNUMBER('M4 - Caffeine &amp; Energy'!K488)),'M4 - Caffeine &amp; Energy'!F488-'M4 - Caffeine &amp; Energy'!K488,"")</f>
        <v/>
      </c>
      <c r="I2006" s="15" t="inlineStr">
        <is>
          <t>S&amp;S availability/depth vary by listing and time - confirm live.</t>
        </is>
      </c>
    </row>
    <row r="2007" ht="26" customHeight="1">
      <c r="A2007" s="15" t="inlineStr">
        <is>
          <t>Monster</t>
        </is>
      </c>
      <c r="B2007" s="15" t="inlineStr">
        <is>
          <t>Monster Java | Loca Moca | 12-pack 444mL</t>
        </is>
      </c>
      <c r="C2007" s="15" t="inlineStr">
        <is>
          <t>4) Caffeine &amp; energy beverage</t>
        </is>
      </c>
      <c r="D2007" s="32">
        <f>'M4 - Caffeine &amp; Energy'!I489</f>
        <v/>
      </c>
      <c r="E2007" s="33">
        <f>'M4 - Caffeine &amp; Energy'!J489</f>
        <v/>
      </c>
      <c r="F2007" s="31">
        <f>'M4 - Caffeine &amp; Energy'!K489</f>
        <v/>
      </c>
      <c r="G2007" s="30">
        <f>'M4 - Caffeine &amp; Energy'!F489</f>
        <v/>
      </c>
      <c r="H2007" s="31">
        <f>IF(AND(ISNUMBER('M4 - Caffeine &amp; Energy'!F489),ISNUMBER('M4 - Caffeine &amp; Energy'!K489)),'M4 - Caffeine &amp; Energy'!F489-'M4 - Caffeine &amp; Energy'!K489,"")</f>
        <v/>
      </c>
      <c r="I2007" s="15" t="inlineStr">
        <is>
          <t>S&amp;S availability/depth vary by listing and time - confirm live.</t>
        </is>
      </c>
    </row>
    <row r="2008" ht="26" customHeight="1">
      <c r="A2008" s="15" t="inlineStr">
        <is>
          <t>Monster</t>
        </is>
      </c>
      <c r="B2008" s="15" t="inlineStr">
        <is>
          <t>Monster Java | Loca Moca | 18-pack 444mL</t>
        </is>
      </c>
      <c r="C2008" s="15" t="inlineStr">
        <is>
          <t>4) Caffeine &amp; energy beverage</t>
        </is>
      </c>
      <c r="D2008" s="32">
        <f>'M4 - Caffeine &amp; Energy'!I490</f>
        <v/>
      </c>
      <c r="E2008" s="33">
        <f>'M4 - Caffeine &amp; Energy'!J490</f>
        <v/>
      </c>
      <c r="F2008" s="31">
        <f>'M4 - Caffeine &amp; Energy'!K490</f>
        <v/>
      </c>
      <c r="G2008" s="30">
        <f>'M4 - Caffeine &amp; Energy'!F490</f>
        <v/>
      </c>
      <c r="H2008" s="31">
        <f>IF(AND(ISNUMBER('M4 - Caffeine &amp; Energy'!F490),ISNUMBER('M4 - Caffeine &amp; Energy'!K490)),'M4 - Caffeine &amp; Energy'!F490-'M4 - Caffeine &amp; Energy'!K490,"")</f>
        <v/>
      </c>
      <c r="I2008" s="15" t="inlineStr">
        <is>
          <t>S&amp;S availability/depth vary by listing and time - confirm live.</t>
        </is>
      </c>
    </row>
    <row r="2009" ht="26" customHeight="1">
      <c r="A2009" s="15" t="inlineStr">
        <is>
          <t>Monster</t>
        </is>
      </c>
      <c r="B2009" s="15" t="inlineStr">
        <is>
          <t>Monster Java | Loca Moca | 24-pack 444mL</t>
        </is>
      </c>
      <c r="C2009" s="15" t="inlineStr">
        <is>
          <t>4) Caffeine &amp; energy beverage</t>
        </is>
      </c>
      <c r="D2009" s="32">
        <f>'M4 - Caffeine &amp; Energy'!I491</f>
        <v/>
      </c>
      <c r="E2009" s="33">
        <f>'M4 - Caffeine &amp; Energy'!J491</f>
        <v/>
      </c>
      <c r="F2009" s="31">
        <f>'M4 - Caffeine &amp; Energy'!K491</f>
        <v/>
      </c>
      <c r="G2009" s="30">
        <f>'M4 - Caffeine &amp; Energy'!F491</f>
        <v/>
      </c>
      <c r="H2009" s="31">
        <f>IF(AND(ISNUMBER('M4 - Caffeine &amp; Energy'!F491),ISNUMBER('M4 - Caffeine &amp; Energy'!K491)),'M4 - Caffeine &amp; Energy'!F491-'M4 - Caffeine &amp; Energy'!K491,"")</f>
        <v/>
      </c>
      <c r="I2009" s="15" t="inlineStr">
        <is>
          <t>S&amp;S availability/depth vary by listing and time - confirm live.</t>
        </is>
      </c>
    </row>
    <row r="2010" ht="26" customHeight="1">
      <c r="A2010" s="15" t="inlineStr">
        <is>
          <t>Monster</t>
        </is>
      </c>
      <c r="B2010" s="15" t="inlineStr">
        <is>
          <t>Monster Java | Salted Caramel | single 444mL</t>
        </is>
      </c>
      <c r="C2010" s="15" t="inlineStr">
        <is>
          <t>4) Caffeine &amp; energy beverage</t>
        </is>
      </c>
      <c r="D2010" s="32">
        <f>'M4 - Caffeine &amp; Energy'!I492</f>
        <v/>
      </c>
      <c r="E2010" s="33">
        <f>'M4 - Caffeine &amp; Energy'!J492</f>
        <v/>
      </c>
      <c r="F2010" s="31">
        <f>'M4 - Caffeine &amp; Energy'!K492</f>
        <v/>
      </c>
      <c r="G2010" s="30">
        <f>'M4 - Caffeine &amp; Energy'!F492</f>
        <v/>
      </c>
      <c r="H2010" s="31">
        <f>IF(AND(ISNUMBER('M4 - Caffeine &amp; Energy'!F492),ISNUMBER('M4 - Caffeine &amp; Energy'!K492)),'M4 - Caffeine &amp; Energy'!F492-'M4 - Caffeine &amp; Energy'!K492,"")</f>
        <v/>
      </c>
      <c r="I2010" s="15" t="inlineStr">
        <is>
          <t>S&amp;S availability/depth vary by listing and time - confirm live.</t>
        </is>
      </c>
    </row>
    <row r="2011" ht="26" customHeight="1">
      <c r="A2011" s="15" t="inlineStr">
        <is>
          <t>Monster</t>
        </is>
      </c>
      <c r="B2011" s="15" t="inlineStr">
        <is>
          <t>Monster Java | Salted Caramel | 8-pack 444mL</t>
        </is>
      </c>
      <c r="C2011" s="15" t="inlineStr">
        <is>
          <t>4) Caffeine &amp; energy beverage</t>
        </is>
      </c>
      <c r="D2011" s="32">
        <f>'M4 - Caffeine &amp; Energy'!I493</f>
        <v/>
      </c>
      <c r="E2011" s="33">
        <f>'M4 - Caffeine &amp; Energy'!J493</f>
        <v/>
      </c>
      <c r="F2011" s="31">
        <f>'M4 - Caffeine &amp; Energy'!K493</f>
        <v/>
      </c>
      <c r="G2011" s="30">
        <f>'M4 - Caffeine &amp; Energy'!F493</f>
        <v/>
      </c>
      <c r="H2011" s="31">
        <f>IF(AND(ISNUMBER('M4 - Caffeine &amp; Energy'!F493),ISNUMBER('M4 - Caffeine &amp; Energy'!K493)),'M4 - Caffeine &amp; Energy'!F493-'M4 - Caffeine &amp; Energy'!K493,"")</f>
        <v/>
      </c>
      <c r="I2011" s="15" t="inlineStr">
        <is>
          <t>S&amp;S availability/depth vary by listing and time - confirm live.</t>
        </is>
      </c>
    </row>
    <row r="2012" ht="26" customHeight="1">
      <c r="A2012" s="15" t="inlineStr">
        <is>
          <t>Monster</t>
        </is>
      </c>
      <c r="B2012" s="15" t="inlineStr">
        <is>
          <t>Monster Java | Salted Caramel | 12-pack 444mL</t>
        </is>
      </c>
      <c r="C2012" s="15" t="inlineStr">
        <is>
          <t>4) Caffeine &amp; energy beverage</t>
        </is>
      </c>
      <c r="D2012" s="32">
        <f>'M4 - Caffeine &amp; Energy'!I494</f>
        <v/>
      </c>
      <c r="E2012" s="33">
        <f>'M4 - Caffeine &amp; Energy'!J494</f>
        <v/>
      </c>
      <c r="F2012" s="31">
        <f>'M4 - Caffeine &amp; Energy'!K494</f>
        <v/>
      </c>
      <c r="G2012" s="30">
        <f>'M4 - Caffeine &amp; Energy'!F494</f>
        <v/>
      </c>
      <c r="H2012" s="31">
        <f>IF(AND(ISNUMBER('M4 - Caffeine &amp; Energy'!F494),ISNUMBER('M4 - Caffeine &amp; Energy'!K494)),'M4 - Caffeine &amp; Energy'!F494-'M4 - Caffeine &amp; Energy'!K494,"")</f>
        <v/>
      </c>
      <c r="I2012" s="15" t="inlineStr">
        <is>
          <t>S&amp;S availability/depth vary by listing and time - confirm live.</t>
        </is>
      </c>
    </row>
    <row r="2013" ht="26" customHeight="1">
      <c r="A2013" s="15" t="inlineStr">
        <is>
          <t>Monster</t>
        </is>
      </c>
      <c r="B2013" s="15" t="inlineStr">
        <is>
          <t>Monster Java | Salted Caramel | 18-pack 444mL</t>
        </is>
      </c>
      <c r="C2013" s="15" t="inlineStr">
        <is>
          <t>4) Caffeine &amp; energy beverage</t>
        </is>
      </c>
      <c r="D2013" s="32">
        <f>'M4 - Caffeine &amp; Energy'!I495</f>
        <v/>
      </c>
      <c r="E2013" s="33">
        <f>'M4 - Caffeine &amp; Energy'!J495</f>
        <v/>
      </c>
      <c r="F2013" s="31">
        <f>'M4 - Caffeine &amp; Energy'!K495</f>
        <v/>
      </c>
      <c r="G2013" s="30">
        <f>'M4 - Caffeine &amp; Energy'!F495</f>
        <v/>
      </c>
      <c r="H2013" s="31">
        <f>IF(AND(ISNUMBER('M4 - Caffeine &amp; Energy'!F495),ISNUMBER('M4 - Caffeine &amp; Energy'!K495)),'M4 - Caffeine &amp; Energy'!F495-'M4 - Caffeine &amp; Energy'!K495,"")</f>
        <v/>
      </c>
      <c r="I2013" s="15" t="inlineStr">
        <is>
          <t>S&amp;S availability/depth vary by listing and time - confirm live.</t>
        </is>
      </c>
    </row>
    <row r="2014" ht="26" customHeight="1">
      <c r="A2014" s="15" t="inlineStr">
        <is>
          <t>Monster</t>
        </is>
      </c>
      <c r="B2014" s="15" t="inlineStr">
        <is>
          <t>Monster Java | Salted Caramel | 24-pack 444mL</t>
        </is>
      </c>
      <c r="C2014" s="15" t="inlineStr">
        <is>
          <t>4) Caffeine &amp; energy beverage</t>
        </is>
      </c>
      <c r="D2014" s="32">
        <f>'M4 - Caffeine &amp; Energy'!I496</f>
        <v/>
      </c>
      <c r="E2014" s="33">
        <f>'M4 - Caffeine &amp; Energy'!J496</f>
        <v/>
      </c>
      <c r="F2014" s="31">
        <f>'M4 - Caffeine &amp; Energy'!K496</f>
        <v/>
      </c>
      <c r="G2014" s="30">
        <f>'M4 - Caffeine &amp; Energy'!F496</f>
        <v/>
      </c>
      <c r="H2014" s="31">
        <f>IF(AND(ISNUMBER('M4 - Caffeine &amp; Energy'!F496),ISNUMBER('M4 - Caffeine &amp; Energy'!K496)),'M4 - Caffeine &amp; Energy'!F496-'M4 - Caffeine &amp; Energy'!K496,"")</f>
        <v/>
      </c>
      <c r="I2014" s="15" t="inlineStr">
        <is>
          <t>S&amp;S availability/depth vary by listing and time - confirm live.</t>
        </is>
      </c>
    </row>
    <row r="2015" ht="26" customHeight="1">
      <c r="A2015" s="15" t="inlineStr">
        <is>
          <t>Monster</t>
        </is>
      </c>
      <c r="B2015" s="15" t="inlineStr">
        <is>
          <t>Monster Java | Vanilla | single 444mL</t>
        </is>
      </c>
      <c r="C2015" s="15" t="inlineStr">
        <is>
          <t>4) Caffeine &amp; energy beverage</t>
        </is>
      </c>
      <c r="D2015" s="32">
        <f>'M4 - Caffeine &amp; Energy'!I497</f>
        <v/>
      </c>
      <c r="E2015" s="33">
        <f>'M4 - Caffeine &amp; Energy'!J497</f>
        <v/>
      </c>
      <c r="F2015" s="31">
        <f>'M4 - Caffeine &amp; Energy'!K497</f>
        <v/>
      </c>
      <c r="G2015" s="30">
        <f>'M4 - Caffeine &amp; Energy'!F497</f>
        <v/>
      </c>
      <c r="H2015" s="31">
        <f>IF(AND(ISNUMBER('M4 - Caffeine &amp; Energy'!F497),ISNUMBER('M4 - Caffeine &amp; Energy'!K497)),'M4 - Caffeine &amp; Energy'!F497-'M4 - Caffeine &amp; Energy'!K497,"")</f>
        <v/>
      </c>
      <c r="I2015" s="15" t="inlineStr">
        <is>
          <t>S&amp;S availability/depth vary by listing and time - confirm live.</t>
        </is>
      </c>
    </row>
    <row r="2016" ht="26" customHeight="1">
      <c r="A2016" s="15" t="inlineStr">
        <is>
          <t>Monster</t>
        </is>
      </c>
      <c r="B2016" s="15" t="inlineStr">
        <is>
          <t>Monster Java | Vanilla | 8-pack 444mL</t>
        </is>
      </c>
      <c r="C2016" s="15" t="inlineStr">
        <is>
          <t>4) Caffeine &amp; energy beverage</t>
        </is>
      </c>
      <c r="D2016" s="32">
        <f>'M4 - Caffeine &amp; Energy'!I498</f>
        <v/>
      </c>
      <c r="E2016" s="33">
        <f>'M4 - Caffeine &amp; Energy'!J498</f>
        <v/>
      </c>
      <c r="F2016" s="31">
        <f>'M4 - Caffeine &amp; Energy'!K498</f>
        <v/>
      </c>
      <c r="G2016" s="30">
        <f>'M4 - Caffeine &amp; Energy'!F498</f>
        <v/>
      </c>
      <c r="H2016" s="31">
        <f>IF(AND(ISNUMBER('M4 - Caffeine &amp; Energy'!F498),ISNUMBER('M4 - Caffeine &amp; Energy'!K498)),'M4 - Caffeine &amp; Energy'!F498-'M4 - Caffeine &amp; Energy'!K498,"")</f>
        <v/>
      </c>
      <c r="I2016" s="15" t="inlineStr">
        <is>
          <t>S&amp;S availability/depth vary by listing and time - confirm live.</t>
        </is>
      </c>
    </row>
    <row r="2017" ht="26" customHeight="1">
      <c r="A2017" s="15" t="inlineStr">
        <is>
          <t>Monster</t>
        </is>
      </c>
      <c r="B2017" s="15" t="inlineStr">
        <is>
          <t>Monster Java | Vanilla | 12-pack 444mL</t>
        </is>
      </c>
      <c r="C2017" s="15" t="inlineStr">
        <is>
          <t>4) Caffeine &amp; energy beverage</t>
        </is>
      </c>
      <c r="D2017" s="32">
        <f>'M4 - Caffeine &amp; Energy'!I499</f>
        <v/>
      </c>
      <c r="E2017" s="33">
        <f>'M4 - Caffeine &amp; Energy'!J499</f>
        <v/>
      </c>
      <c r="F2017" s="31">
        <f>'M4 - Caffeine &amp; Energy'!K499</f>
        <v/>
      </c>
      <c r="G2017" s="30">
        <f>'M4 - Caffeine &amp; Energy'!F499</f>
        <v/>
      </c>
      <c r="H2017" s="31">
        <f>IF(AND(ISNUMBER('M4 - Caffeine &amp; Energy'!F499),ISNUMBER('M4 - Caffeine &amp; Energy'!K499)),'M4 - Caffeine &amp; Energy'!F499-'M4 - Caffeine &amp; Energy'!K499,"")</f>
        <v/>
      </c>
      <c r="I2017" s="15" t="inlineStr">
        <is>
          <t>S&amp;S availability/depth vary by listing and time - confirm live.</t>
        </is>
      </c>
    </row>
    <row r="2018" ht="26" customHeight="1">
      <c r="A2018" s="15" t="inlineStr">
        <is>
          <t>Monster</t>
        </is>
      </c>
      <c r="B2018" s="15" t="inlineStr">
        <is>
          <t>Monster Java | Vanilla | 18-pack 444mL</t>
        </is>
      </c>
      <c r="C2018" s="15" t="inlineStr">
        <is>
          <t>4) Caffeine &amp; energy beverage</t>
        </is>
      </c>
      <c r="D2018" s="32">
        <f>'M4 - Caffeine &amp; Energy'!I500</f>
        <v/>
      </c>
      <c r="E2018" s="33">
        <f>'M4 - Caffeine &amp; Energy'!J500</f>
        <v/>
      </c>
      <c r="F2018" s="31">
        <f>'M4 - Caffeine &amp; Energy'!K500</f>
        <v/>
      </c>
      <c r="G2018" s="30">
        <f>'M4 - Caffeine &amp; Energy'!F500</f>
        <v/>
      </c>
      <c r="H2018" s="31">
        <f>IF(AND(ISNUMBER('M4 - Caffeine &amp; Energy'!F500),ISNUMBER('M4 - Caffeine &amp; Energy'!K500)),'M4 - Caffeine &amp; Energy'!F500-'M4 - Caffeine &amp; Energy'!K500,"")</f>
        <v/>
      </c>
      <c r="I2018" s="15" t="inlineStr">
        <is>
          <t>S&amp;S availability/depth vary by listing and time - confirm live.</t>
        </is>
      </c>
    </row>
    <row r="2019" ht="26" customHeight="1">
      <c r="A2019" s="15" t="inlineStr">
        <is>
          <t>Monster</t>
        </is>
      </c>
      <c r="B2019" s="15" t="inlineStr">
        <is>
          <t>Monster Java | Vanilla | 24-pack 444mL</t>
        </is>
      </c>
      <c r="C2019" s="15" t="inlineStr">
        <is>
          <t>4) Caffeine &amp; energy beverage</t>
        </is>
      </c>
      <c r="D2019" s="32">
        <f>'M4 - Caffeine &amp; Energy'!I501</f>
        <v/>
      </c>
      <c r="E2019" s="33">
        <f>'M4 - Caffeine &amp; Energy'!J501</f>
        <v/>
      </c>
      <c r="F2019" s="31">
        <f>'M4 - Caffeine &amp; Energy'!K501</f>
        <v/>
      </c>
      <c r="G2019" s="30">
        <f>'M4 - Caffeine &amp; Energy'!F501</f>
        <v/>
      </c>
      <c r="H2019" s="31">
        <f>IF(AND(ISNUMBER('M4 - Caffeine &amp; Energy'!F501),ISNUMBER('M4 - Caffeine &amp; Energy'!K501)),'M4 - Caffeine &amp; Energy'!F501-'M4 - Caffeine &amp; Energy'!K501,"")</f>
        <v/>
      </c>
      <c r="I2019" s="15" t="inlineStr">
        <is>
          <t>S&amp;S availability/depth vary by listing and time - confirm live.</t>
        </is>
      </c>
    </row>
    <row r="2020" ht="26" customHeight="1">
      <c r="A2020" s="15" t="inlineStr">
        <is>
          <t>Red Bull</t>
        </is>
      </c>
      <c r="B2020" s="15" t="inlineStr">
        <is>
          <t>Red Bull Editions | Red (Watermelon) | 4-pack 250mL</t>
        </is>
      </c>
      <c r="C2020" s="15" t="inlineStr">
        <is>
          <t>4) Caffeine &amp; energy beverage</t>
        </is>
      </c>
      <c r="D2020" s="32">
        <f>'M4 - Caffeine &amp; Energy'!I502</f>
        <v/>
      </c>
      <c r="E2020" s="33">
        <f>'M4 - Caffeine &amp; Energy'!J502</f>
        <v/>
      </c>
      <c r="F2020" s="31">
        <f>'M4 - Caffeine &amp; Energy'!K502</f>
        <v/>
      </c>
      <c r="G2020" s="30">
        <f>'M4 - Caffeine &amp; Energy'!F502</f>
        <v/>
      </c>
      <c r="H2020" s="31">
        <f>IF(AND(ISNUMBER('M4 - Caffeine &amp; Energy'!F502),ISNUMBER('M4 - Caffeine &amp; Energy'!K502)),'M4 - Caffeine &amp; Energy'!F502-'M4 - Caffeine &amp; Energy'!K502,"")</f>
        <v/>
      </c>
      <c r="I2020" s="15" t="inlineStr">
        <is>
          <t>S&amp;S availability/depth vary by listing and time - confirm live.</t>
        </is>
      </c>
    </row>
    <row r="2021" ht="26" customHeight="1">
      <c r="A2021" s="15" t="inlineStr">
        <is>
          <t>Red Bull</t>
        </is>
      </c>
      <c r="B2021" s="15" t="inlineStr">
        <is>
          <t>Red Bull Editions | Red (Watermelon) | 8-pack 250mL</t>
        </is>
      </c>
      <c r="C2021" s="15" t="inlineStr">
        <is>
          <t>4) Caffeine &amp; energy beverage</t>
        </is>
      </c>
      <c r="D2021" s="32">
        <f>'M4 - Caffeine &amp; Energy'!I503</f>
        <v/>
      </c>
      <c r="E2021" s="33">
        <f>'M4 - Caffeine &amp; Energy'!J503</f>
        <v/>
      </c>
      <c r="F2021" s="31">
        <f>'M4 - Caffeine &amp; Energy'!K503</f>
        <v/>
      </c>
      <c r="G2021" s="30">
        <f>'M4 - Caffeine &amp; Energy'!F503</f>
        <v/>
      </c>
      <c r="H2021" s="31">
        <f>IF(AND(ISNUMBER('M4 - Caffeine &amp; Energy'!F503),ISNUMBER('M4 - Caffeine &amp; Energy'!K503)),'M4 - Caffeine &amp; Energy'!F503-'M4 - Caffeine &amp; Energy'!K503,"")</f>
        <v/>
      </c>
      <c r="I2021" s="15" t="inlineStr">
        <is>
          <t>S&amp;S availability/depth vary by listing and time - confirm live.</t>
        </is>
      </c>
    </row>
    <row r="2022" ht="26" customHeight="1">
      <c r="A2022" s="15" t="inlineStr">
        <is>
          <t>Red Bull</t>
        </is>
      </c>
      <c r="B2022" s="15" t="inlineStr">
        <is>
          <t>Red Bull Editions | Red (Watermelon) | 12-pack 250mL</t>
        </is>
      </c>
      <c r="C2022" s="15" t="inlineStr">
        <is>
          <t>4) Caffeine &amp; energy beverage</t>
        </is>
      </c>
      <c r="D2022" s="32">
        <f>'M4 - Caffeine &amp; Energy'!I504</f>
        <v/>
      </c>
      <c r="E2022" s="33">
        <f>'M4 - Caffeine &amp; Energy'!J504</f>
        <v/>
      </c>
      <c r="F2022" s="31">
        <f>'M4 - Caffeine &amp; Energy'!K504</f>
        <v/>
      </c>
      <c r="G2022" s="30">
        <f>'M4 - Caffeine &amp; Energy'!F504</f>
        <v/>
      </c>
      <c r="H2022" s="31">
        <f>IF(AND(ISNUMBER('M4 - Caffeine &amp; Energy'!F504),ISNUMBER('M4 - Caffeine &amp; Energy'!K504)),'M4 - Caffeine &amp; Energy'!F504-'M4 - Caffeine &amp; Energy'!K504,"")</f>
        <v/>
      </c>
      <c r="I2022" s="15" t="inlineStr">
        <is>
          <t>S&amp;S availability/depth vary by listing and time - confirm live.</t>
        </is>
      </c>
    </row>
    <row r="2023" ht="26" customHeight="1">
      <c r="A2023" s="15" t="inlineStr">
        <is>
          <t>Red Bull</t>
        </is>
      </c>
      <c r="B2023" s="15" t="inlineStr">
        <is>
          <t>Red Bull Editions | Red (Watermelon) | 18-pack 250mL</t>
        </is>
      </c>
      <c r="C2023" s="15" t="inlineStr">
        <is>
          <t>4) Caffeine &amp; energy beverage</t>
        </is>
      </c>
      <c r="D2023" s="32">
        <f>'M4 - Caffeine &amp; Energy'!I505</f>
        <v/>
      </c>
      <c r="E2023" s="33">
        <f>'M4 - Caffeine &amp; Energy'!J505</f>
        <v/>
      </c>
      <c r="F2023" s="31">
        <f>'M4 - Caffeine &amp; Energy'!K505</f>
        <v/>
      </c>
      <c r="G2023" s="30">
        <f>'M4 - Caffeine &amp; Energy'!F505</f>
        <v/>
      </c>
      <c r="H2023" s="31">
        <f>IF(AND(ISNUMBER('M4 - Caffeine &amp; Energy'!F505),ISNUMBER('M4 - Caffeine &amp; Energy'!K505)),'M4 - Caffeine &amp; Energy'!F505-'M4 - Caffeine &amp; Energy'!K505,"")</f>
        <v/>
      </c>
      <c r="I2023" s="15" t="inlineStr">
        <is>
          <t>S&amp;S availability/depth vary by listing and time - confirm live.</t>
        </is>
      </c>
    </row>
    <row r="2024" ht="26" customHeight="1">
      <c r="A2024" s="15" t="inlineStr">
        <is>
          <t>Red Bull</t>
        </is>
      </c>
      <c r="B2024" s="15" t="inlineStr">
        <is>
          <t>Red Bull Editions | Red (Watermelon) | 24-pack 250mL</t>
        </is>
      </c>
      <c r="C2024" s="15" t="inlineStr">
        <is>
          <t>4) Caffeine &amp; energy beverage</t>
        </is>
      </c>
      <c r="D2024" s="32">
        <f>'M4 - Caffeine &amp; Energy'!I506</f>
        <v/>
      </c>
      <c r="E2024" s="33">
        <f>'M4 - Caffeine &amp; Energy'!J506</f>
        <v/>
      </c>
      <c r="F2024" s="31">
        <f>'M4 - Caffeine &amp; Energy'!K506</f>
        <v/>
      </c>
      <c r="G2024" s="30">
        <f>'M4 - Caffeine &amp; Energy'!F506</f>
        <v/>
      </c>
      <c r="H2024" s="31">
        <f>IF(AND(ISNUMBER('M4 - Caffeine &amp; Energy'!F506),ISNUMBER('M4 - Caffeine &amp; Energy'!K506)),'M4 - Caffeine &amp; Energy'!F506-'M4 - Caffeine &amp; Energy'!K506,"")</f>
        <v/>
      </c>
      <c r="I2024" s="15" t="inlineStr">
        <is>
          <t>S&amp;S availability/depth vary by listing and time - confirm live.</t>
        </is>
      </c>
    </row>
    <row r="2025" ht="26" customHeight="1">
      <c r="A2025" s="15" t="inlineStr">
        <is>
          <t>Red Bull</t>
        </is>
      </c>
      <c r="B2025" s="15" t="inlineStr">
        <is>
          <t>Red Bull Editions | Blue (Blueberry) | 4-pack 250mL</t>
        </is>
      </c>
      <c r="C2025" s="15" t="inlineStr">
        <is>
          <t>4) Caffeine &amp; energy beverage</t>
        </is>
      </c>
      <c r="D2025" s="32">
        <f>'M4 - Caffeine &amp; Energy'!I507</f>
        <v/>
      </c>
      <c r="E2025" s="33">
        <f>'M4 - Caffeine &amp; Energy'!J507</f>
        <v/>
      </c>
      <c r="F2025" s="31">
        <f>'M4 - Caffeine &amp; Energy'!K507</f>
        <v/>
      </c>
      <c r="G2025" s="30">
        <f>'M4 - Caffeine &amp; Energy'!F507</f>
        <v/>
      </c>
      <c r="H2025" s="31">
        <f>IF(AND(ISNUMBER('M4 - Caffeine &amp; Energy'!F507),ISNUMBER('M4 - Caffeine &amp; Energy'!K507)),'M4 - Caffeine &amp; Energy'!F507-'M4 - Caffeine &amp; Energy'!K507,"")</f>
        <v/>
      </c>
      <c r="I2025" s="15" t="inlineStr">
        <is>
          <t>S&amp;S availability/depth vary by listing and time - confirm live.</t>
        </is>
      </c>
    </row>
    <row r="2026" ht="26" customHeight="1">
      <c r="A2026" s="15" t="inlineStr">
        <is>
          <t>Red Bull</t>
        </is>
      </c>
      <c r="B2026" s="15" t="inlineStr">
        <is>
          <t>Red Bull Editions | Blue (Blueberry) | 8-pack 250mL</t>
        </is>
      </c>
      <c r="C2026" s="15" t="inlineStr">
        <is>
          <t>4) Caffeine &amp; energy beverage</t>
        </is>
      </c>
      <c r="D2026" s="32">
        <f>'M4 - Caffeine &amp; Energy'!I508</f>
        <v/>
      </c>
      <c r="E2026" s="33">
        <f>'M4 - Caffeine &amp; Energy'!J508</f>
        <v/>
      </c>
      <c r="F2026" s="31">
        <f>'M4 - Caffeine &amp; Energy'!K508</f>
        <v/>
      </c>
      <c r="G2026" s="30">
        <f>'M4 - Caffeine &amp; Energy'!F508</f>
        <v/>
      </c>
      <c r="H2026" s="31">
        <f>IF(AND(ISNUMBER('M4 - Caffeine &amp; Energy'!F508),ISNUMBER('M4 - Caffeine &amp; Energy'!K508)),'M4 - Caffeine &amp; Energy'!F508-'M4 - Caffeine &amp; Energy'!K508,"")</f>
        <v/>
      </c>
      <c r="I2026" s="15" t="inlineStr">
        <is>
          <t>S&amp;S availability/depth vary by listing and time - confirm live.</t>
        </is>
      </c>
    </row>
    <row r="2027" ht="26" customHeight="1">
      <c r="A2027" s="15" t="inlineStr">
        <is>
          <t>Red Bull</t>
        </is>
      </c>
      <c r="B2027" s="15" t="inlineStr">
        <is>
          <t>Red Bull Editions | Blue (Blueberry) | 12-pack 250mL</t>
        </is>
      </c>
      <c r="C2027" s="15" t="inlineStr">
        <is>
          <t>4) Caffeine &amp; energy beverage</t>
        </is>
      </c>
      <c r="D2027" s="32">
        <f>'M4 - Caffeine &amp; Energy'!I509</f>
        <v/>
      </c>
      <c r="E2027" s="33">
        <f>'M4 - Caffeine &amp; Energy'!J509</f>
        <v/>
      </c>
      <c r="F2027" s="31">
        <f>'M4 - Caffeine &amp; Energy'!K509</f>
        <v/>
      </c>
      <c r="G2027" s="30">
        <f>'M4 - Caffeine &amp; Energy'!F509</f>
        <v/>
      </c>
      <c r="H2027" s="31">
        <f>IF(AND(ISNUMBER('M4 - Caffeine &amp; Energy'!F509),ISNUMBER('M4 - Caffeine &amp; Energy'!K509)),'M4 - Caffeine &amp; Energy'!F509-'M4 - Caffeine &amp; Energy'!K509,"")</f>
        <v/>
      </c>
      <c r="I2027" s="15" t="inlineStr">
        <is>
          <t>S&amp;S availability/depth vary by listing and time - confirm live.</t>
        </is>
      </c>
    </row>
    <row r="2028" ht="26" customHeight="1">
      <c r="A2028" s="15" t="inlineStr">
        <is>
          <t>Red Bull</t>
        </is>
      </c>
      <c r="B2028" s="15" t="inlineStr">
        <is>
          <t>Red Bull Editions | Blue (Blueberry) | 18-pack 250mL</t>
        </is>
      </c>
      <c r="C2028" s="15" t="inlineStr">
        <is>
          <t>4) Caffeine &amp; energy beverage</t>
        </is>
      </c>
      <c r="D2028" s="32">
        <f>'M4 - Caffeine &amp; Energy'!I510</f>
        <v/>
      </c>
      <c r="E2028" s="33">
        <f>'M4 - Caffeine &amp; Energy'!J510</f>
        <v/>
      </c>
      <c r="F2028" s="31">
        <f>'M4 - Caffeine &amp; Energy'!K510</f>
        <v/>
      </c>
      <c r="G2028" s="30">
        <f>'M4 - Caffeine &amp; Energy'!F510</f>
        <v/>
      </c>
      <c r="H2028" s="31">
        <f>IF(AND(ISNUMBER('M4 - Caffeine &amp; Energy'!F510),ISNUMBER('M4 - Caffeine &amp; Energy'!K510)),'M4 - Caffeine &amp; Energy'!F510-'M4 - Caffeine &amp; Energy'!K510,"")</f>
        <v/>
      </c>
      <c r="I2028" s="15" t="inlineStr">
        <is>
          <t>S&amp;S availability/depth vary by listing and time - confirm live.</t>
        </is>
      </c>
    </row>
    <row r="2029" ht="26" customHeight="1">
      <c r="A2029" s="15" t="inlineStr">
        <is>
          <t>Red Bull</t>
        </is>
      </c>
      <c r="B2029" s="15" t="inlineStr">
        <is>
          <t>Red Bull Editions | Blue (Blueberry) | 24-pack 250mL</t>
        </is>
      </c>
      <c r="C2029" s="15" t="inlineStr">
        <is>
          <t>4) Caffeine &amp; energy beverage</t>
        </is>
      </c>
      <c r="D2029" s="32">
        <f>'M4 - Caffeine &amp; Energy'!I511</f>
        <v/>
      </c>
      <c r="E2029" s="33">
        <f>'M4 - Caffeine &amp; Energy'!J511</f>
        <v/>
      </c>
      <c r="F2029" s="31">
        <f>'M4 - Caffeine &amp; Energy'!K511</f>
        <v/>
      </c>
      <c r="G2029" s="30">
        <f>'M4 - Caffeine &amp; Energy'!F511</f>
        <v/>
      </c>
      <c r="H2029" s="31">
        <f>IF(AND(ISNUMBER('M4 - Caffeine &amp; Energy'!F511),ISNUMBER('M4 - Caffeine &amp; Energy'!K511)),'M4 - Caffeine &amp; Energy'!F511-'M4 - Caffeine &amp; Energy'!K511,"")</f>
        <v/>
      </c>
      <c r="I2029" s="15" t="inlineStr">
        <is>
          <t>S&amp;S availability/depth vary by listing and time - confirm live.</t>
        </is>
      </c>
    </row>
    <row r="2030" ht="26" customHeight="1">
      <c r="A2030" s="15" t="inlineStr">
        <is>
          <t>Red Bull</t>
        </is>
      </c>
      <c r="B2030" s="15" t="inlineStr">
        <is>
          <t>Red Bull Editions | Yellow (Tropical) | 4-pack 250mL</t>
        </is>
      </c>
      <c r="C2030" s="15" t="inlineStr">
        <is>
          <t>4) Caffeine &amp; energy beverage</t>
        </is>
      </c>
      <c r="D2030" s="32">
        <f>'M4 - Caffeine &amp; Energy'!I512</f>
        <v/>
      </c>
      <c r="E2030" s="33">
        <f>'M4 - Caffeine &amp; Energy'!J512</f>
        <v/>
      </c>
      <c r="F2030" s="31">
        <f>'M4 - Caffeine &amp; Energy'!K512</f>
        <v/>
      </c>
      <c r="G2030" s="30">
        <f>'M4 - Caffeine &amp; Energy'!F512</f>
        <v/>
      </c>
      <c r="H2030" s="31">
        <f>IF(AND(ISNUMBER('M4 - Caffeine &amp; Energy'!F512),ISNUMBER('M4 - Caffeine &amp; Energy'!K512)),'M4 - Caffeine &amp; Energy'!F512-'M4 - Caffeine &amp; Energy'!K512,"")</f>
        <v/>
      </c>
      <c r="I2030" s="15" t="inlineStr">
        <is>
          <t>S&amp;S availability/depth vary by listing and time - confirm live.</t>
        </is>
      </c>
    </row>
    <row r="2031" ht="26" customHeight="1">
      <c r="A2031" s="15" t="inlineStr">
        <is>
          <t>Red Bull</t>
        </is>
      </c>
      <c r="B2031" s="15" t="inlineStr">
        <is>
          <t>Red Bull Editions | Yellow (Tropical) | 8-pack 250mL</t>
        </is>
      </c>
      <c r="C2031" s="15" t="inlineStr">
        <is>
          <t>4) Caffeine &amp; energy beverage</t>
        </is>
      </c>
      <c r="D2031" s="32">
        <f>'M4 - Caffeine &amp; Energy'!I513</f>
        <v/>
      </c>
      <c r="E2031" s="33">
        <f>'M4 - Caffeine &amp; Energy'!J513</f>
        <v/>
      </c>
      <c r="F2031" s="31">
        <f>'M4 - Caffeine &amp; Energy'!K513</f>
        <v/>
      </c>
      <c r="G2031" s="30">
        <f>'M4 - Caffeine &amp; Energy'!F513</f>
        <v/>
      </c>
      <c r="H2031" s="31">
        <f>IF(AND(ISNUMBER('M4 - Caffeine &amp; Energy'!F513),ISNUMBER('M4 - Caffeine &amp; Energy'!K513)),'M4 - Caffeine &amp; Energy'!F513-'M4 - Caffeine &amp; Energy'!K513,"")</f>
        <v/>
      </c>
      <c r="I2031" s="15" t="inlineStr">
        <is>
          <t>S&amp;S availability/depth vary by listing and time - confirm live.</t>
        </is>
      </c>
    </row>
    <row r="2032" ht="26" customHeight="1">
      <c r="A2032" s="15" t="inlineStr">
        <is>
          <t>Red Bull</t>
        </is>
      </c>
      <c r="B2032" s="15" t="inlineStr">
        <is>
          <t>Red Bull Editions | Yellow (Tropical) | 12-pack 250mL</t>
        </is>
      </c>
      <c r="C2032" s="15" t="inlineStr">
        <is>
          <t>4) Caffeine &amp; energy beverage</t>
        </is>
      </c>
      <c r="D2032" s="32">
        <f>'M4 - Caffeine &amp; Energy'!I514</f>
        <v/>
      </c>
      <c r="E2032" s="33">
        <f>'M4 - Caffeine &amp; Energy'!J514</f>
        <v/>
      </c>
      <c r="F2032" s="31">
        <f>'M4 - Caffeine &amp; Energy'!K514</f>
        <v/>
      </c>
      <c r="G2032" s="30">
        <f>'M4 - Caffeine &amp; Energy'!F514</f>
        <v/>
      </c>
      <c r="H2032" s="31">
        <f>IF(AND(ISNUMBER('M4 - Caffeine &amp; Energy'!F514),ISNUMBER('M4 - Caffeine &amp; Energy'!K514)),'M4 - Caffeine &amp; Energy'!F514-'M4 - Caffeine &amp; Energy'!K514,"")</f>
        <v/>
      </c>
      <c r="I2032" s="15" t="inlineStr">
        <is>
          <t>S&amp;S availability/depth vary by listing and time - confirm live.</t>
        </is>
      </c>
    </row>
    <row r="2033" ht="26" customHeight="1">
      <c r="A2033" s="15" t="inlineStr">
        <is>
          <t>Red Bull</t>
        </is>
      </c>
      <c r="B2033" s="15" t="inlineStr">
        <is>
          <t>Red Bull Editions | Yellow (Tropical) | 18-pack 250mL</t>
        </is>
      </c>
      <c r="C2033" s="15" t="inlineStr">
        <is>
          <t>4) Caffeine &amp; energy beverage</t>
        </is>
      </c>
      <c r="D2033" s="32">
        <f>'M4 - Caffeine &amp; Energy'!I515</f>
        <v/>
      </c>
      <c r="E2033" s="33">
        <f>'M4 - Caffeine &amp; Energy'!J515</f>
        <v/>
      </c>
      <c r="F2033" s="31">
        <f>'M4 - Caffeine &amp; Energy'!K515</f>
        <v/>
      </c>
      <c r="G2033" s="30">
        <f>'M4 - Caffeine &amp; Energy'!F515</f>
        <v/>
      </c>
      <c r="H2033" s="31">
        <f>IF(AND(ISNUMBER('M4 - Caffeine &amp; Energy'!F515),ISNUMBER('M4 - Caffeine &amp; Energy'!K515)),'M4 - Caffeine &amp; Energy'!F515-'M4 - Caffeine &amp; Energy'!K515,"")</f>
        <v/>
      </c>
      <c r="I2033" s="15" t="inlineStr">
        <is>
          <t>S&amp;S availability/depth vary by listing and time - confirm live.</t>
        </is>
      </c>
    </row>
    <row r="2034" ht="26" customHeight="1">
      <c r="A2034" s="15" t="inlineStr">
        <is>
          <t>Red Bull</t>
        </is>
      </c>
      <c r="B2034" s="15" t="inlineStr">
        <is>
          <t>Red Bull Editions | Yellow (Tropical) | 24-pack 250mL</t>
        </is>
      </c>
      <c r="C2034" s="15" t="inlineStr">
        <is>
          <t>4) Caffeine &amp; energy beverage</t>
        </is>
      </c>
      <c r="D2034" s="32">
        <f>'M4 - Caffeine &amp; Energy'!I516</f>
        <v/>
      </c>
      <c r="E2034" s="33">
        <f>'M4 - Caffeine &amp; Energy'!J516</f>
        <v/>
      </c>
      <c r="F2034" s="31">
        <f>'M4 - Caffeine &amp; Energy'!K516</f>
        <v/>
      </c>
      <c r="G2034" s="30">
        <f>'M4 - Caffeine &amp; Energy'!F516</f>
        <v/>
      </c>
      <c r="H2034" s="31">
        <f>IF(AND(ISNUMBER('M4 - Caffeine &amp; Energy'!F516),ISNUMBER('M4 - Caffeine &amp; Energy'!K516)),'M4 - Caffeine &amp; Energy'!F516-'M4 - Caffeine &amp; Energy'!K516,"")</f>
        <v/>
      </c>
      <c r="I2034" s="15" t="inlineStr">
        <is>
          <t>S&amp;S availability/depth vary by listing and time - confirm live.</t>
        </is>
      </c>
    </row>
    <row r="2035" ht="26" customHeight="1">
      <c r="A2035" s="15" t="inlineStr">
        <is>
          <t>Red Bull</t>
        </is>
      </c>
      <c r="B2035" s="15" t="inlineStr">
        <is>
          <t>Red Bull Editions | Green (Dragon Fruit) | 4-pack 250mL</t>
        </is>
      </c>
      <c r="C2035" s="15" t="inlineStr">
        <is>
          <t>4) Caffeine &amp; energy beverage</t>
        </is>
      </c>
      <c r="D2035" s="32">
        <f>'M4 - Caffeine &amp; Energy'!I517</f>
        <v/>
      </c>
      <c r="E2035" s="33">
        <f>'M4 - Caffeine &amp; Energy'!J517</f>
        <v/>
      </c>
      <c r="F2035" s="31">
        <f>'M4 - Caffeine &amp; Energy'!K517</f>
        <v/>
      </c>
      <c r="G2035" s="30">
        <f>'M4 - Caffeine &amp; Energy'!F517</f>
        <v/>
      </c>
      <c r="H2035" s="31">
        <f>IF(AND(ISNUMBER('M4 - Caffeine &amp; Energy'!F517),ISNUMBER('M4 - Caffeine &amp; Energy'!K517)),'M4 - Caffeine &amp; Energy'!F517-'M4 - Caffeine &amp; Energy'!K517,"")</f>
        <v/>
      </c>
      <c r="I2035" s="15" t="inlineStr">
        <is>
          <t>S&amp;S availability/depth vary by listing and time - confirm live.</t>
        </is>
      </c>
    </row>
    <row r="2036" ht="26" customHeight="1">
      <c r="A2036" s="15" t="inlineStr">
        <is>
          <t>Red Bull</t>
        </is>
      </c>
      <c r="B2036" s="15" t="inlineStr">
        <is>
          <t>Red Bull Editions | Green (Dragon Fruit) | 8-pack 250mL</t>
        </is>
      </c>
      <c r="C2036" s="15" t="inlineStr">
        <is>
          <t>4) Caffeine &amp; energy beverage</t>
        </is>
      </c>
      <c r="D2036" s="32">
        <f>'M4 - Caffeine &amp; Energy'!I518</f>
        <v/>
      </c>
      <c r="E2036" s="33">
        <f>'M4 - Caffeine &amp; Energy'!J518</f>
        <v/>
      </c>
      <c r="F2036" s="31">
        <f>'M4 - Caffeine &amp; Energy'!K518</f>
        <v/>
      </c>
      <c r="G2036" s="30">
        <f>'M4 - Caffeine &amp; Energy'!F518</f>
        <v/>
      </c>
      <c r="H2036" s="31">
        <f>IF(AND(ISNUMBER('M4 - Caffeine &amp; Energy'!F518),ISNUMBER('M4 - Caffeine &amp; Energy'!K518)),'M4 - Caffeine &amp; Energy'!F518-'M4 - Caffeine &amp; Energy'!K518,"")</f>
        <v/>
      </c>
      <c r="I2036" s="15" t="inlineStr">
        <is>
          <t>S&amp;S availability/depth vary by listing and time - confirm live.</t>
        </is>
      </c>
    </row>
    <row r="2037" ht="26" customHeight="1">
      <c r="A2037" s="15" t="inlineStr">
        <is>
          <t>Red Bull</t>
        </is>
      </c>
      <c r="B2037" s="15" t="inlineStr">
        <is>
          <t>Red Bull Editions | Green (Dragon Fruit) | 12-pack 250mL</t>
        </is>
      </c>
      <c r="C2037" s="15" t="inlineStr">
        <is>
          <t>4) Caffeine &amp; energy beverage</t>
        </is>
      </c>
      <c r="D2037" s="32">
        <f>'M4 - Caffeine &amp; Energy'!I519</f>
        <v/>
      </c>
      <c r="E2037" s="33">
        <f>'M4 - Caffeine &amp; Energy'!J519</f>
        <v/>
      </c>
      <c r="F2037" s="31">
        <f>'M4 - Caffeine &amp; Energy'!K519</f>
        <v/>
      </c>
      <c r="G2037" s="30">
        <f>'M4 - Caffeine &amp; Energy'!F519</f>
        <v/>
      </c>
      <c r="H2037" s="31">
        <f>IF(AND(ISNUMBER('M4 - Caffeine &amp; Energy'!F519),ISNUMBER('M4 - Caffeine &amp; Energy'!K519)),'M4 - Caffeine &amp; Energy'!F519-'M4 - Caffeine &amp; Energy'!K519,"")</f>
        <v/>
      </c>
      <c r="I2037" s="15" t="inlineStr">
        <is>
          <t>S&amp;S availability/depth vary by listing and time - confirm live.</t>
        </is>
      </c>
    </row>
    <row r="2038" ht="26" customHeight="1">
      <c r="A2038" s="15" t="inlineStr">
        <is>
          <t>Red Bull</t>
        </is>
      </c>
      <c r="B2038" s="15" t="inlineStr">
        <is>
          <t>Red Bull Editions | Green (Dragon Fruit) | 18-pack 250mL</t>
        </is>
      </c>
      <c r="C2038" s="15" t="inlineStr">
        <is>
          <t>4) Caffeine &amp; energy beverage</t>
        </is>
      </c>
      <c r="D2038" s="32">
        <f>'M4 - Caffeine &amp; Energy'!I520</f>
        <v/>
      </c>
      <c r="E2038" s="33">
        <f>'M4 - Caffeine &amp; Energy'!J520</f>
        <v/>
      </c>
      <c r="F2038" s="31">
        <f>'M4 - Caffeine &amp; Energy'!K520</f>
        <v/>
      </c>
      <c r="G2038" s="30">
        <f>'M4 - Caffeine &amp; Energy'!F520</f>
        <v/>
      </c>
      <c r="H2038" s="31">
        <f>IF(AND(ISNUMBER('M4 - Caffeine &amp; Energy'!F520),ISNUMBER('M4 - Caffeine &amp; Energy'!K520)),'M4 - Caffeine &amp; Energy'!F520-'M4 - Caffeine &amp; Energy'!K520,"")</f>
        <v/>
      </c>
      <c r="I2038" s="15" t="inlineStr">
        <is>
          <t>S&amp;S availability/depth vary by listing and time - confirm live.</t>
        </is>
      </c>
    </row>
    <row r="2039" ht="26" customHeight="1">
      <c r="A2039" s="15" t="inlineStr">
        <is>
          <t>Red Bull</t>
        </is>
      </c>
      <c r="B2039" s="15" t="inlineStr">
        <is>
          <t>Red Bull Editions | Green (Dragon Fruit) | 24-pack 250mL</t>
        </is>
      </c>
      <c r="C2039" s="15" t="inlineStr">
        <is>
          <t>4) Caffeine &amp; energy beverage</t>
        </is>
      </c>
      <c r="D2039" s="32">
        <f>'M4 - Caffeine &amp; Energy'!I521</f>
        <v/>
      </c>
      <c r="E2039" s="33">
        <f>'M4 - Caffeine &amp; Energy'!J521</f>
        <v/>
      </c>
      <c r="F2039" s="31">
        <f>'M4 - Caffeine &amp; Energy'!K521</f>
        <v/>
      </c>
      <c r="G2039" s="30">
        <f>'M4 - Caffeine &amp; Energy'!F521</f>
        <v/>
      </c>
      <c r="H2039" s="31">
        <f>IF(AND(ISNUMBER('M4 - Caffeine &amp; Energy'!F521),ISNUMBER('M4 - Caffeine &amp; Energy'!K521)),'M4 - Caffeine &amp; Energy'!F521-'M4 - Caffeine &amp; Energy'!K521,"")</f>
        <v/>
      </c>
      <c r="I2039" s="15" t="inlineStr">
        <is>
          <t>S&amp;S availability/depth vary by listing and time - confirm live.</t>
        </is>
      </c>
    </row>
    <row r="2040" ht="26" customHeight="1">
      <c r="A2040" s="15" t="inlineStr">
        <is>
          <t>Red Bull</t>
        </is>
      </c>
      <c r="B2040" s="15" t="inlineStr">
        <is>
          <t>Red Bull Editions | Peach (Nectarine) | 4-pack 250mL</t>
        </is>
      </c>
      <c r="C2040" s="15" t="inlineStr">
        <is>
          <t>4) Caffeine &amp; energy beverage</t>
        </is>
      </c>
      <c r="D2040" s="32">
        <f>'M4 - Caffeine &amp; Energy'!I522</f>
        <v/>
      </c>
      <c r="E2040" s="33">
        <f>'M4 - Caffeine &amp; Energy'!J522</f>
        <v/>
      </c>
      <c r="F2040" s="31">
        <f>'M4 - Caffeine &amp; Energy'!K522</f>
        <v/>
      </c>
      <c r="G2040" s="30">
        <f>'M4 - Caffeine &amp; Energy'!F522</f>
        <v/>
      </c>
      <c r="H2040" s="31">
        <f>IF(AND(ISNUMBER('M4 - Caffeine &amp; Energy'!F522),ISNUMBER('M4 - Caffeine &amp; Energy'!K522)),'M4 - Caffeine &amp; Energy'!F522-'M4 - Caffeine &amp; Energy'!K522,"")</f>
        <v/>
      </c>
      <c r="I2040" s="15" t="inlineStr">
        <is>
          <t>S&amp;S availability/depth vary by listing and time - confirm live.</t>
        </is>
      </c>
    </row>
    <row r="2041" ht="26" customHeight="1">
      <c r="A2041" s="15" t="inlineStr">
        <is>
          <t>Red Bull</t>
        </is>
      </c>
      <c r="B2041" s="15" t="inlineStr">
        <is>
          <t>Red Bull Editions | Peach (Nectarine) | 8-pack 250mL</t>
        </is>
      </c>
      <c r="C2041" s="15" t="inlineStr">
        <is>
          <t>4) Caffeine &amp; energy beverage</t>
        </is>
      </c>
      <c r="D2041" s="32">
        <f>'M4 - Caffeine &amp; Energy'!I523</f>
        <v/>
      </c>
      <c r="E2041" s="33">
        <f>'M4 - Caffeine &amp; Energy'!J523</f>
        <v/>
      </c>
      <c r="F2041" s="31">
        <f>'M4 - Caffeine &amp; Energy'!K523</f>
        <v/>
      </c>
      <c r="G2041" s="30">
        <f>'M4 - Caffeine &amp; Energy'!F523</f>
        <v/>
      </c>
      <c r="H2041" s="31">
        <f>IF(AND(ISNUMBER('M4 - Caffeine &amp; Energy'!F523),ISNUMBER('M4 - Caffeine &amp; Energy'!K523)),'M4 - Caffeine &amp; Energy'!F523-'M4 - Caffeine &amp; Energy'!K523,"")</f>
        <v/>
      </c>
      <c r="I2041" s="15" t="inlineStr">
        <is>
          <t>S&amp;S availability/depth vary by listing and time - confirm live.</t>
        </is>
      </c>
    </row>
    <row r="2042" ht="26" customHeight="1">
      <c r="A2042" s="15" t="inlineStr">
        <is>
          <t>Red Bull</t>
        </is>
      </c>
      <c r="B2042" s="15" t="inlineStr">
        <is>
          <t>Red Bull Editions | Peach (Nectarine) | 12-pack 250mL</t>
        </is>
      </c>
      <c r="C2042" s="15" t="inlineStr">
        <is>
          <t>4) Caffeine &amp; energy beverage</t>
        </is>
      </c>
      <c r="D2042" s="32">
        <f>'M4 - Caffeine &amp; Energy'!I524</f>
        <v/>
      </c>
      <c r="E2042" s="33">
        <f>'M4 - Caffeine &amp; Energy'!J524</f>
        <v/>
      </c>
      <c r="F2042" s="31">
        <f>'M4 - Caffeine &amp; Energy'!K524</f>
        <v/>
      </c>
      <c r="G2042" s="30">
        <f>'M4 - Caffeine &amp; Energy'!F524</f>
        <v/>
      </c>
      <c r="H2042" s="31">
        <f>IF(AND(ISNUMBER('M4 - Caffeine &amp; Energy'!F524),ISNUMBER('M4 - Caffeine &amp; Energy'!K524)),'M4 - Caffeine &amp; Energy'!F524-'M4 - Caffeine &amp; Energy'!K524,"")</f>
        <v/>
      </c>
      <c r="I2042" s="15" t="inlineStr">
        <is>
          <t>S&amp;S availability/depth vary by listing and time - confirm live.</t>
        </is>
      </c>
    </row>
    <row r="2043" ht="26" customHeight="1">
      <c r="A2043" s="15" t="inlineStr">
        <is>
          <t>Red Bull</t>
        </is>
      </c>
      <c r="B2043" s="15" t="inlineStr">
        <is>
          <t>Red Bull Editions | Peach (Nectarine) | 18-pack 250mL</t>
        </is>
      </c>
      <c r="C2043" s="15" t="inlineStr">
        <is>
          <t>4) Caffeine &amp; energy beverage</t>
        </is>
      </c>
      <c r="D2043" s="32">
        <f>'M4 - Caffeine &amp; Energy'!I525</f>
        <v/>
      </c>
      <c r="E2043" s="33">
        <f>'M4 - Caffeine &amp; Energy'!J525</f>
        <v/>
      </c>
      <c r="F2043" s="31">
        <f>'M4 - Caffeine &amp; Energy'!K525</f>
        <v/>
      </c>
      <c r="G2043" s="30">
        <f>'M4 - Caffeine &amp; Energy'!F525</f>
        <v/>
      </c>
      <c r="H2043" s="31">
        <f>IF(AND(ISNUMBER('M4 - Caffeine &amp; Energy'!F525),ISNUMBER('M4 - Caffeine &amp; Energy'!K525)),'M4 - Caffeine &amp; Energy'!F525-'M4 - Caffeine &amp; Energy'!K525,"")</f>
        <v/>
      </c>
      <c r="I2043" s="15" t="inlineStr">
        <is>
          <t>S&amp;S availability/depth vary by listing and time - confirm live.</t>
        </is>
      </c>
    </row>
    <row r="2044" ht="26" customHeight="1">
      <c r="A2044" s="15" t="inlineStr">
        <is>
          <t>Red Bull</t>
        </is>
      </c>
      <c r="B2044" s="15" t="inlineStr">
        <is>
          <t>Red Bull Editions | Peach (Nectarine) | 24-pack 250mL</t>
        </is>
      </c>
      <c r="C2044" s="15" t="inlineStr">
        <is>
          <t>4) Caffeine &amp; energy beverage</t>
        </is>
      </c>
      <c r="D2044" s="32">
        <f>'M4 - Caffeine &amp; Energy'!I526</f>
        <v/>
      </c>
      <c r="E2044" s="33">
        <f>'M4 - Caffeine &amp; Energy'!J526</f>
        <v/>
      </c>
      <c r="F2044" s="31">
        <f>'M4 - Caffeine &amp; Energy'!K526</f>
        <v/>
      </c>
      <c r="G2044" s="30">
        <f>'M4 - Caffeine &amp; Energy'!F526</f>
        <v/>
      </c>
      <c r="H2044" s="31">
        <f>IF(AND(ISNUMBER('M4 - Caffeine &amp; Energy'!F526),ISNUMBER('M4 - Caffeine &amp; Energy'!K526)),'M4 - Caffeine &amp; Energy'!F526-'M4 - Caffeine &amp; Energy'!K526,"")</f>
        <v/>
      </c>
      <c r="I2044" s="15" t="inlineStr">
        <is>
          <t>S&amp;S availability/depth vary by listing and time - confirm live.</t>
        </is>
      </c>
    </row>
    <row r="2045" ht="26" customHeight="1">
      <c r="A2045" s="15" t="inlineStr">
        <is>
          <t>Red Bull</t>
        </is>
      </c>
      <c r="B2045" s="15" t="inlineStr">
        <is>
          <t>Red Bull Editions | Summer | 4-pack 250mL</t>
        </is>
      </c>
      <c r="C2045" s="15" t="inlineStr">
        <is>
          <t>4) Caffeine &amp; energy beverage</t>
        </is>
      </c>
      <c r="D2045" s="32">
        <f>'M4 - Caffeine &amp; Energy'!I527</f>
        <v/>
      </c>
      <c r="E2045" s="33">
        <f>'M4 - Caffeine &amp; Energy'!J527</f>
        <v/>
      </c>
      <c r="F2045" s="31">
        <f>'M4 - Caffeine &amp; Energy'!K527</f>
        <v/>
      </c>
      <c r="G2045" s="30">
        <f>'M4 - Caffeine &amp; Energy'!F527</f>
        <v/>
      </c>
      <c r="H2045" s="31">
        <f>IF(AND(ISNUMBER('M4 - Caffeine &amp; Energy'!F527),ISNUMBER('M4 - Caffeine &amp; Energy'!K527)),'M4 - Caffeine &amp; Energy'!F527-'M4 - Caffeine &amp; Energy'!K527,"")</f>
        <v/>
      </c>
      <c r="I2045" s="15" t="inlineStr">
        <is>
          <t>S&amp;S availability/depth vary by listing and time - confirm live.</t>
        </is>
      </c>
    </row>
    <row r="2046" ht="26" customHeight="1">
      <c r="A2046" s="15" t="inlineStr">
        <is>
          <t>Red Bull</t>
        </is>
      </c>
      <c r="B2046" s="15" t="inlineStr">
        <is>
          <t>Red Bull Editions | Summer | 8-pack 250mL</t>
        </is>
      </c>
      <c r="C2046" s="15" t="inlineStr">
        <is>
          <t>4) Caffeine &amp; energy beverage</t>
        </is>
      </c>
      <c r="D2046" s="32">
        <f>'M4 - Caffeine &amp; Energy'!I528</f>
        <v/>
      </c>
      <c r="E2046" s="33">
        <f>'M4 - Caffeine &amp; Energy'!J528</f>
        <v/>
      </c>
      <c r="F2046" s="31">
        <f>'M4 - Caffeine &amp; Energy'!K528</f>
        <v/>
      </c>
      <c r="G2046" s="30">
        <f>'M4 - Caffeine &amp; Energy'!F528</f>
        <v/>
      </c>
      <c r="H2046" s="31">
        <f>IF(AND(ISNUMBER('M4 - Caffeine &amp; Energy'!F528),ISNUMBER('M4 - Caffeine &amp; Energy'!K528)),'M4 - Caffeine &amp; Energy'!F528-'M4 - Caffeine &amp; Energy'!K528,"")</f>
        <v/>
      </c>
      <c r="I2046" s="15" t="inlineStr">
        <is>
          <t>S&amp;S availability/depth vary by listing and time - confirm live.</t>
        </is>
      </c>
    </row>
    <row r="2047" ht="26" customHeight="1">
      <c r="A2047" s="15" t="inlineStr">
        <is>
          <t>Red Bull</t>
        </is>
      </c>
      <c r="B2047" s="15" t="inlineStr">
        <is>
          <t>Red Bull Editions | Summer | 12-pack 250mL</t>
        </is>
      </c>
      <c r="C2047" s="15" t="inlineStr">
        <is>
          <t>4) Caffeine &amp; energy beverage</t>
        </is>
      </c>
      <c r="D2047" s="32">
        <f>'M4 - Caffeine &amp; Energy'!I529</f>
        <v/>
      </c>
      <c r="E2047" s="33">
        <f>'M4 - Caffeine &amp; Energy'!J529</f>
        <v/>
      </c>
      <c r="F2047" s="31">
        <f>'M4 - Caffeine &amp; Energy'!K529</f>
        <v/>
      </c>
      <c r="G2047" s="30">
        <f>'M4 - Caffeine &amp; Energy'!F529</f>
        <v/>
      </c>
      <c r="H2047" s="31">
        <f>IF(AND(ISNUMBER('M4 - Caffeine &amp; Energy'!F529),ISNUMBER('M4 - Caffeine &amp; Energy'!K529)),'M4 - Caffeine &amp; Energy'!F529-'M4 - Caffeine &amp; Energy'!K529,"")</f>
        <v/>
      </c>
      <c r="I2047" s="15" t="inlineStr">
        <is>
          <t>S&amp;S availability/depth vary by listing and time - confirm live.</t>
        </is>
      </c>
    </row>
    <row r="2048" ht="26" customHeight="1">
      <c r="A2048" s="15" t="inlineStr">
        <is>
          <t>Red Bull</t>
        </is>
      </c>
      <c r="B2048" s="15" t="inlineStr">
        <is>
          <t>Red Bull Editions | Summer | 18-pack 250mL</t>
        </is>
      </c>
      <c r="C2048" s="15" t="inlineStr">
        <is>
          <t>4) Caffeine &amp; energy beverage</t>
        </is>
      </c>
      <c r="D2048" s="32">
        <f>'M4 - Caffeine &amp; Energy'!I530</f>
        <v/>
      </c>
      <c r="E2048" s="33">
        <f>'M4 - Caffeine &amp; Energy'!J530</f>
        <v/>
      </c>
      <c r="F2048" s="31">
        <f>'M4 - Caffeine &amp; Energy'!K530</f>
        <v/>
      </c>
      <c r="G2048" s="30">
        <f>'M4 - Caffeine &amp; Energy'!F530</f>
        <v/>
      </c>
      <c r="H2048" s="31">
        <f>IF(AND(ISNUMBER('M4 - Caffeine &amp; Energy'!F530),ISNUMBER('M4 - Caffeine &amp; Energy'!K530)),'M4 - Caffeine &amp; Energy'!F530-'M4 - Caffeine &amp; Energy'!K530,"")</f>
        <v/>
      </c>
      <c r="I2048" s="15" t="inlineStr">
        <is>
          <t>S&amp;S availability/depth vary by listing and time - confirm live.</t>
        </is>
      </c>
    </row>
    <row r="2049" ht="26" customHeight="1">
      <c r="A2049" s="15" t="inlineStr">
        <is>
          <t>Red Bull</t>
        </is>
      </c>
      <c r="B2049" s="15" t="inlineStr">
        <is>
          <t>Red Bull Editions | Summer | 24-pack 250mL</t>
        </is>
      </c>
      <c r="C2049" s="15" t="inlineStr">
        <is>
          <t>4) Caffeine &amp; energy beverage</t>
        </is>
      </c>
      <c r="D2049" s="32">
        <f>'M4 - Caffeine &amp; Energy'!I531</f>
        <v/>
      </c>
      <c r="E2049" s="33">
        <f>'M4 - Caffeine &amp; Energy'!J531</f>
        <v/>
      </c>
      <c r="F2049" s="31">
        <f>'M4 - Caffeine &amp; Energy'!K531</f>
        <v/>
      </c>
      <c r="G2049" s="30">
        <f>'M4 - Caffeine &amp; Energy'!F531</f>
        <v/>
      </c>
      <c r="H2049" s="31">
        <f>IF(AND(ISNUMBER('M4 - Caffeine &amp; Energy'!F531),ISNUMBER('M4 - Caffeine &amp; Energy'!K531)),'M4 - Caffeine &amp; Energy'!F531-'M4 - Caffeine &amp; Energy'!K531,"")</f>
        <v/>
      </c>
      <c r="I2049" s="15" t="inlineStr">
        <is>
          <t>S&amp;S availability/depth vary by listing and time - confirm live.</t>
        </is>
      </c>
    </row>
    <row r="2050" ht="26" customHeight="1">
      <c r="A2050" s="15" t="inlineStr">
        <is>
          <t>G FUEL</t>
        </is>
      </c>
      <c r="B2050" s="15" t="inlineStr">
        <is>
          <t>G FUEL Energy Cans | Sour Cherry | single 473mL</t>
        </is>
      </c>
      <c r="C2050" s="15" t="inlineStr">
        <is>
          <t>4) Caffeine &amp; energy beverage</t>
        </is>
      </c>
      <c r="D2050" s="32">
        <f>'M4 - Caffeine &amp; Energy'!I532</f>
        <v/>
      </c>
      <c r="E2050" s="33">
        <f>'M4 - Caffeine &amp; Energy'!J532</f>
        <v/>
      </c>
      <c r="F2050" s="31">
        <f>'M4 - Caffeine &amp; Energy'!K532</f>
        <v/>
      </c>
      <c r="G2050" s="30">
        <f>'M4 - Caffeine &amp; Energy'!F532</f>
        <v/>
      </c>
      <c r="H2050" s="31">
        <f>IF(AND(ISNUMBER('M4 - Caffeine &amp; Energy'!F532),ISNUMBER('M4 - Caffeine &amp; Energy'!K532)),'M4 - Caffeine &amp; Energy'!F532-'M4 - Caffeine &amp; Energy'!K532,"")</f>
        <v/>
      </c>
      <c r="I2050" s="15" t="inlineStr">
        <is>
          <t>S&amp;S availability/depth vary by listing and time - confirm live.</t>
        </is>
      </c>
    </row>
    <row r="2051" ht="26" customHeight="1">
      <c r="A2051" s="15" t="inlineStr">
        <is>
          <t>G FUEL</t>
        </is>
      </c>
      <c r="B2051" s="15" t="inlineStr">
        <is>
          <t>G FUEL Energy Cans | Sour Cherry | 8-pack 473mL</t>
        </is>
      </c>
      <c r="C2051" s="15" t="inlineStr">
        <is>
          <t>4) Caffeine &amp; energy beverage</t>
        </is>
      </c>
      <c r="D2051" s="32">
        <f>'M4 - Caffeine &amp; Energy'!I533</f>
        <v/>
      </c>
      <c r="E2051" s="33">
        <f>'M4 - Caffeine &amp; Energy'!J533</f>
        <v/>
      </c>
      <c r="F2051" s="31">
        <f>'M4 - Caffeine &amp; Energy'!K533</f>
        <v/>
      </c>
      <c r="G2051" s="30">
        <f>'M4 - Caffeine &amp; Energy'!F533</f>
        <v/>
      </c>
      <c r="H2051" s="31">
        <f>IF(AND(ISNUMBER('M4 - Caffeine &amp; Energy'!F533),ISNUMBER('M4 - Caffeine &amp; Energy'!K533)),'M4 - Caffeine &amp; Energy'!F533-'M4 - Caffeine &amp; Energy'!K533,"")</f>
        <v/>
      </c>
      <c r="I2051" s="15" t="inlineStr">
        <is>
          <t>S&amp;S availability/depth vary by listing and time - confirm live.</t>
        </is>
      </c>
    </row>
    <row r="2052" ht="26" customHeight="1">
      <c r="A2052" s="15" t="inlineStr">
        <is>
          <t>G FUEL</t>
        </is>
      </c>
      <c r="B2052" s="15" t="inlineStr">
        <is>
          <t>G FUEL Energy Cans | Sour Cherry | 12-pack 473mL</t>
        </is>
      </c>
      <c r="C2052" s="15" t="inlineStr">
        <is>
          <t>4) Caffeine &amp; energy beverage</t>
        </is>
      </c>
      <c r="D2052" s="32">
        <f>'M4 - Caffeine &amp; Energy'!I534</f>
        <v/>
      </c>
      <c r="E2052" s="33">
        <f>'M4 - Caffeine &amp; Energy'!J534</f>
        <v/>
      </c>
      <c r="F2052" s="31">
        <f>'M4 - Caffeine &amp; Energy'!K534</f>
        <v/>
      </c>
      <c r="G2052" s="30">
        <f>'M4 - Caffeine &amp; Energy'!F534</f>
        <v/>
      </c>
      <c r="H2052" s="31">
        <f>IF(AND(ISNUMBER('M4 - Caffeine &amp; Energy'!F534),ISNUMBER('M4 - Caffeine &amp; Energy'!K534)),'M4 - Caffeine &amp; Energy'!F534-'M4 - Caffeine &amp; Energy'!K534,"")</f>
        <v/>
      </c>
      <c r="I2052" s="15" t="inlineStr">
        <is>
          <t>S&amp;S availability/depth vary by listing and time - confirm live.</t>
        </is>
      </c>
    </row>
    <row r="2053" ht="26" customHeight="1">
      <c r="A2053" s="15" t="inlineStr">
        <is>
          <t>G FUEL</t>
        </is>
      </c>
      <c r="B2053" s="15" t="inlineStr">
        <is>
          <t>G FUEL Energy Cans | Sour Cherry | 18-pack 473mL</t>
        </is>
      </c>
      <c r="C2053" s="15" t="inlineStr">
        <is>
          <t>4) Caffeine &amp; energy beverage</t>
        </is>
      </c>
      <c r="D2053" s="32">
        <f>'M4 - Caffeine &amp; Energy'!I535</f>
        <v/>
      </c>
      <c r="E2053" s="33">
        <f>'M4 - Caffeine &amp; Energy'!J535</f>
        <v/>
      </c>
      <c r="F2053" s="31">
        <f>'M4 - Caffeine &amp; Energy'!K535</f>
        <v/>
      </c>
      <c r="G2053" s="30">
        <f>'M4 - Caffeine &amp; Energy'!F535</f>
        <v/>
      </c>
      <c r="H2053" s="31">
        <f>IF(AND(ISNUMBER('M4 - Caffeine &amp; Energy'!F535),ISNUMBER('M4 - Caffeine &amp; Energy'!K535)),'M4 - Caffeine &amp; Energy'!F535-'M4 - Caffeine &amp; Energy'!K535,"")</f>
        <v/>
      </c>
      <c r="I2053" s="15" t="inlineStr">
        <is>
          <t>S&amp;S availability/depth vary by listing and time - confirm live.</t>
        </is>
      </c>
    </row>
    <row r="2054" ht="26" customHeight="1">
      <c r="A2054" s="15" t="inlineStr">
        <is>
          <t>G FUEL</t>
        </is>
      </c>
      <c r="B2054" s="15" t="inlineStr">
        <is>
          <t>G FUEL Energy Cans | Sour Cherry | 24-pack 473mL</t>
        </is>
      </c>
      <c r="C2054" s="15" t="inlineStr">
        <is>
          <t>4) Caffeine &amp; energy beverage</t>
        </is>
      </c>
      <c r="D2054" s="32">
        <f>'M4 - Caffeine &amp; Energy'!I536</f>
        <v/>
      </c>
      <c r="E2054" s="33">
        <f>'M4 - Caffeine &amp; Energy'!J536</f>
        <v/>
      </c>
      <c r="F2054" s="31">
        <f>'M4 - Caffeine &amp; Energy'!K536</f>
        <v/>
      </c>
      <c r="G2054" s="30">
        <f>'M4 - Caffeine &amp; Energy'!F536</f>
        <v/>
      </c>
      <c r="H2054" s="31">
        <f>IF(AND(ISNUMBER('M4 - Caffeine &amp; Energy'!F536),ISNUMBER('M4 - Caffeine &amp; Energy'!K536)),'M4 - Caffeine &amp; Energy'!F536-'M4 - Caffeine &amp; Energy'!K536,"")</f>
        <v/>
      </c>
      <c r="I2054" s="15" t="inlineStr">
        <is>
          <t>S&amp;S availability/depth vary by listing and time - confirm live.</t>
        </is>
      </c>
    </row>
    <row r="2055" ht="26" customHeight="1">
      <c r="A2055" s="15" t="inlineStr">
        <is>
          <t>G FUEL</t>
        </is>
      </c>
      <c r="B2055" s="15" t="inlineStr">
        <is>
          <t>G FUEL Energy Cans | Blue Ice | single 473mL</t>
        </is>
      </c>
      <c r="C2055" s="15" t="inlineStr">
        <is>
          <t>4) Caffeine &amp; energy beverage</t>
        </is>
      </c>
      <c r="D2055" s="32">
        <f>'M4 - Caffeine &amp; Energy'!I537</f>
        <v/>
      </c>
      <c r="E2055" s="33">
        <f>'M4 - Caffeine &amp; Energy'!J537</f>
        <v/>
      </c>
      <c r="F2055" s="31">
        <f>'M4 - Caffeine &amp; Energy'!K537</f>
        <v/>
      </c>
      <c r="G2055" s="30">
        <f>'M4 - Caffeine &amp; Energy'!F537</f>
        <v/>
      </c>
      <c r="H2055" s="31">
        <f>IF(AND(ISNUMBER('M4 - Caffeine &amp; Energy'!F537),ISNUMBER('M4 - Caffeine &amp; Energy'!K537)),'M4 - Caffeine &amp; Energy'!F537-'M4 - Caffeine &amp; Energy'!K537,"")</f>
        <v/>
      </c>
      <c r="I2055" s="15" t="inlineStr">
        <is>
          <t>S&amp;S availability/depth vary by listing and time - confirm live.</t>
        </is>
      </c>
    </row>
    <row r="2056" ht="26" customHeight="1">
      <c r="A2056" s="15" t="inlineStr">
        <is>
          <t>G FUEL</t>
        </is>
      </c>
      <c r="B2056" s="15" t="inlineStr">
        <is>
          <t>G FUEL Energy Cans | Blue Ice | 8-pack 473mL</t>
        </is>
      </c>
      <c r="C2056" s="15" t="inlineStr">
        <is>
          <t>4) Caffeine &amp; energy beverage</t>
        </is>
      </c>
      <c r="D2056" s="32">
        <f>'M4 - Caffeine &amp; Energy'!I538</f>
        <v/>
      </c>
      <c r="E2056" s="33">
        <f>'M4 - Caffeine &amp; Energy'!J538</f>
        <v/>
      </c>
      <c r="F2056" s="31">
        <f>'M4 - Caffeine &amp; Energy'!K538</f>
        <v/>
      </c>
      <c r="G2056" s="30">
        <f>'M4 - Caffeine &amp; Energy'!F538</f>
        <v/>
      </c>
      <c r="H2056" s="31">
        <f>IF(AND(ISNUMBER('M4 - Caffeine &amp; Energy'!F538),ISNUMBER('M4 - Caffeine &amp; Energy'!K538)),'M4 - Caffeine &amp; Energy'!F538-'M4 - Caffeine &amp; Energy'!K538,"")</f>
        <v/>
      </c>
      <c r="I2056" s="15" t="inlineStr">
        <is>
          <t>S&amp;S availability/depth vary by listing and time - confirm live.</t>
        </is>
      </c>
    </row>
    <row r="2057" ht="26" customHeight="1">
      <c r="A2057" s="15" t="inlineStr">
        <is>
          <t>G FUEL</t>
        </is>
      </c>
      <c r="B2057" s="15" t="inlineStr">
        <is>
          <t>G FUEL Energy Cans | Blue Ice | 12-pack 473mL</t>
        </is>
      </c>
      <c r="C2057" s="15" t="inlineStr">
        <is>
          <t>4) Caffeine &amp; energy beverage</t>
        </is>
      </c>
      <c r="D2057" s="32">
        <f>'M4 - Caffeine &amp; Energy'!I539</f>
        <v/>
      </c>
      <c r="E2057" s="33">
        <f>'M4 - Caffeine &amp; Energy'!J539</f>
        <v/>
      </c>
      <c r="F2057" s="31">
        <f>'M4 - Caffeine &amp; Energy'!K539</f>
        <v/>
      </c>
      <c r="G2057" s="30">
        <f>'M4 - Caffeine &amp; Energy'!F539</f>
        <v/>
      </c>
      <c r="H2057" s="31">
        <f>IF(AND(ISNUMBER('M4 - Caffeine &amp; Energy'!F539),ISNUMBER('M4 - Caffeine &amp; Energy'!K539)),'M4 - Caffeine &amp; Energy'!F539-'M4 - Caffeine &amp; Energy'!K539,"")</f>
        <v/>
      </c>
      <c r="I2057" s="15" t="inlineStr">
        <is>
          <t>S&amp;S availability/depth vary by listing and time - confirm live.</t>
        </is>
      </c>
    </row>
    <row r="2058" ht="26" customHeight="1">
      <c r="A2058" s="15" t="inlineStr">
        <is>
          <t>G FUEL</t>
        </is>
      </c>
      <c r="B2058" s="15" t="inlineStr">
        <is>
          <t>G FUEL Energy Cans | Blue Ice | 18-pack 473mL</t>
        </is>
      </c>
      <c r="C2058" s="15" t="inlineStr">
        <is>
          <t>4) Caffeine &amp; energy beverage</t>
        </is>
      </c>
      <c r="D2058" s="32">
        <f>'M4 - Caffeine &amp; Energy'!I540</f>
        <v/>
      </c>
      <c r="E2058" s="33">
        <f>'M4 - Caffeine &amp; Energy'!J540</f>
        <v/>
      </c>
      <c r="F2058" s="31">
        <f>'M4 - Caffeine &amp; Energy'!K540</f>
        <v/>
      </c>
      <c r="G2058" s="30">
        <f>'M4 - Caffeine &amp; Energy'!F540</f>
        <v/>
      </c>
      <c r="H2058" s="31">
        <f>IF(AND(ISNUMBER('M4 - Caffeine &amp; Energy'!F540),ISNUMBER('M4 - Caffeine &amp; Energy'!K540)),'M4 - Caffeine &amp; Energy'!F540-'M4 - Caffeine &amp; Energy'!K540,"")</f>
        <v/>
      </c>
      <c r="I2058" s="15" t="inlineStr">
        <is>
          <t>S&amp;S availability/depth vary by listing and time - confirm live.</t>
        </is>
      </c>
    </row>
    <row r="2059" ht="26" customHeight="1">
      <c r="A2059" s="15" t="inlineStr">
        <is>
          <t>G FUEL</t>
        </is>
      </c>
      <c r="B2059" s="15" t="inlineStr">
        <is>
          <t>G FUEL Energy Cans | Blue Ice | 24-pack 473mL</t>
        </is>
      </c>
      <c r="C2059" s="15" t="inlineStr">
        <is>
          <t>4) Caffeine &amp; energy beverage</t>
        </is>
      </c>
      <c r="D2059" s="32">
        <f>'M4 - Caffeine &amp; Energy'!I541</f>
        <v/>
      </c>
      <c r="E2059" s="33">
        <f>'M4 - Caffeine &amp; Energy'!J541</f>
        <v/>
      </c>
      <c r="F2059" s="31">
        <f>'M4 - Caffeine &amp; Energy'!K541</f>
        <v/>
      </c>
      <c r="G2059" s="30">
        <f>'M4 - Caffeine &amp; Energy'!F541</f>
        <v/>
      </c>
      <c r="H2059" s="31">
        <f>IF(AND(ISNUMBER('M4 - Caffeine &amp; Energy'!F541),ISNUMBER('M4 - Caffeine &amp; Energy'!K541)),'M4 - Caffeine &amp; Energy'!F541-'M4 - Caffeine &amp; Energy'!K541,"")</f>
        <v/>
      </c>
      <c r="I2059" s="15" t="inlineStr">
        <is>
          <t>S&amp;S availability/depth vary by listing and time - confirm live.</t>
        </is>
      </c>
    </row>
    <row r="2060" ht="26" customHeight="1">
      <c r="A2060" s="15" t="inlineStr">
        <is>
          <t>G FUEL</t>
        </is>
      </c>
      <c r="B2060" s="15" t="inlineStr">
        <is>
          <t>G FUEL Energy Cans | Tropical Rain | single 473mL</t>
        </is>
      </c>
      <c r="C2060" s="15" t="inlineStr">
        <is>
          <t>4) Caffeine &amp; energy beverage</t>
        </is>
      </c>
      <c r="D2060" s="32">
        <f>'M4 - Caffeine &amp; Energy'!I542</f>
        <v/>
      </c>
      <c r="E2060" s="33">
        <f>'M4 - Caffeine &amp; Energy'!J542</f>
        <v/>
      </c>
      <c r="F2060" s="31">
        <f>'M4 - Caffeine &amp; Energy'!K542</f>
        <v/>
      </c>
      <c r="G2060" s="30">
        <f>'M4 - Caffeine &amp; Energy'!F542</f>
        <v/>
      </c>
      <c r="H2060" s="31">
        <f>IF(AND(ISNUMBER('M4 - Caffeine &amp; Energy'!F542),ISNUMBER('M4 - Caffeine &amp; Energy'!K542)),'M4 - Caffeine &amp; Energy'!F542-'M4 - Caffeine &amp; Energy'!K542,"")</f>
        <v/>
      </c>
      <c r="I2060" s="15" t="inlineStr">
        <is>
          <t>S&amp;S availability/depth vary by listing and time - confirm live.</t>
        </is>
      </c>
    </row>
    <row r="2061" ht="26" customHeight="1">
      <c r="A2061" s="15" t="inlineStr">
        <is>
          <t>G FUEL</t>
        </is>
      </c>
      <c r="B2061" s="15" t="inlineStr">
        <is>
          <t>G FUEL Energy Cans | Tropical Rain | 8-pack 473mL</t>
        </is>
      </c>
      <c r="C2061" s="15" t="inlineStr">
        <is>
          <t>4) Caffeine &amp; energy beverage</t>
        </is>
      </c>
      <c r="D2061" s="32">
        <f>'M4 - Caffeine &amp; Energy'!I543</f>
        <v/>
      </c>
      <c r="E2061" s="33">
        <f>'M4 - Caffeine &amp; Energy'!J543</f>
        <v/>
      </c>
      <c r="F2061" s="31">
        <f>'M4 - Caffeine &amp; Energy'!K543</f>
        <v/>
      </c>
      <c r="G2061" s="30">
        <f>'M4 - Caffeine &amp; Energy'!F543</f>
        <v/>
      </c>
      <c r="H2061" s="31">
        <f>IF(AND(ISNUMBER('M4 - Caffeine &amp; Energy'!F543),ISNUMBER('M4 - Caffeine &amp; Energy'!K543)),'M4 - Caffeine &amp; Energy'!F543-'M4 - Caffeine &amp; Energy'!K543,"")</f>
        <v/>
      </c>
      <c r="I2061" s="15" t="inlineStr">
        <is>
          <t>S&amp;S availability/depth vary by listing and time - confirm live.</t>
        </is>
      </c>
    </row>
    <row r="2062" ht="26" customHeight="1">
      <c r="A2062" s="15" t="inlineStr">
        <is>
          <t>G FUEL</t>
        </is>
      </c>
      <c r="B2062" s="15" t="inlineStr">
        <is>
          <t>G FUEL Energy Cans | Tropical Rain | 12-pack 473mL</t>
        </is>
      </c>
      <c r="C2062" s="15" t="inlineStr">
        <is>
          <t>4) Caffeine &amp; energy beverage</t>
        </is>
      </c>
      <c r="D2062" s="32">
        <f>'M4 - Caffeine &amp; Energy'!I544</f>
        <v/>
      </c>
      <c r="E2062" s="33">
        <f>'M4 - Caffeine &amp; Energy'!J544</f>
        <v/>
      </c>
      <c r="F2062" s="31">
        <f>'M4 - Caffeine &amp; Energy'!K544</f>
        <v/>
      </c>
      <c r="G2062" s="30">
        <f>'M4 - Caffeine &amp; Energy'!F544</f>
        <v/>
      </c>
      <c r="H2062" s="31">
        <f>IF(AND(ISNUMBER('M4 - Caffeine &amp; Energy'!F544),ISNUMBER('M4 - Caffeine &amp; Energy'!K544)),'M4 - Caffeine &amp; Energy'!F544-'M4 - Caffeine &amp; Energy'!K544,"")</f>
        <v/>
      </c>
      <c r="I2062" s="15" t="inlineStr">
        <is>
          <t>S&amp;S availability/depth vary by listing and time - confirm live.</t>
        </is>
      </c>
    </row>
    <row r="2063" ht="26" customHeight="1">
      <c r="A2063" s="15" t="inlineStr">
        <is>
          <t>G FUEL</t>
        </is>
      </c>
      <c r="B2063" s="15" t="inlineStr">
        <is>
          <t>G FUEL Energy Cans | Tropical Rain | 18-pack 473mL</t>
        </is>
      </c>
      <c r="C2063" s="15" t="inlineStr">
        <is>
          <t>4) Caffeine &amp; energy beverage</t>
        </is>
      </c>
      <c r="D2063" s="32">
        <f>'M4 - Caffeine &amp; Energy'!I545</f>
        <v/>
      </c>
      <c r="E2063" s="33">
        <f>'M4 - Caffeine &amp; Energy'!J545</f>
        <v/>
      </c>
      <c r="F2063" s="31">
        <f>'M4 - Caffeine &amp; Energy'!K545</f>
        <v/>
      </c>
      <c r="G2063" s="30">
        <f>'M4 - Caffeine &amp; Energy'!F545</f>
        <v/>
      </c>
      <c r="H2063" s="31">
        <f>IF(AND(ISNUMBER('M4 - Caffeine &amp; Energy'!F545),ISNUMBER('M4 - Caffeine &amp; Energy'!K545)),'M4 - Caffeine &amp; Energy'!F545-'M4 - Caffeine &amp; Energy'!K545,"")</f>
        <v/>
      </c>
      <c r="I2063" s="15" t="inlineStr">
        <is>
          <t>S&amp;S availability/depth vary by listing and time - confirm live.</t>
        </is>
      </c>
    </row>
    <row r="2064" ht="26" customHeight="1">
      <c r="A2064" s="15" t="inlineStr">
        <is>
          <t>G FUEL</t>
        </is>
      </c>
      <c r="B2064" s="15" t="inlineStr">
        <is>
          <t>G FUEL Energy Cans | Tropical Rain | 24-pack 473mL</t>
        </is>
      </c>
      <c r="C2064" s="15" t="inlineStr">
        <is>
          <t>4) Caffeine &amp; energy beverage</t>
        </is>
      </c>
      <c r="D2064" s="32">
        <f>'M4 - Caffeine &amp; Energy'!I546</f>
        <v/>
      </c>
      <c r="E2064" s="33">
        <f>'M4 - Caffeine &amp; Energy'!J546</f>
        <v/>
      </c>
      <c r="F2064" s="31">
        <f>'M4 - Caffeine &amp; Energy'!K546</f>
        <v/>
      </c>
      <c r="G2064" s="30">
        <f>'M4 - Caffeine &amp; Energy'!F546</f>
        <v/>
      </c>
      <c r="H2064" s="31">
        <f>IF(AND(ISNUMBER('M4 - Caffeine &amp; Energy'!F546),ISNUMBER('M4 - Caffeine &amp; Energy'!K546)),'M4 - Caffeine &amp; Energy'!F546-'M4 - Caffeine &amp; Energy'!K546,"")</f>
        <v/>
      </c>
      <c r="I2064" s="15" t="inlineStr">
        <is>
          <t>S&amp;S availability/depth vary by listing and time - confirm live.</t>
        </is>
      </c>
    </row>
    <row r="2065" ht="26" customHeight="1">
      <c r="A2065" s="15" t="inlineStr">
        <is>
          <t>G FUEL</t>
        </is>
      </c>
      <c r="B2065" s="15" t="inlineStr">
        <is>
          <t>G FUEL Energy Cans | Fazeberry | single 473mL</t>
        </is>
      </c>
      <c r="C2065" s="15" t="inlineStr">
        <is>
          <t>4) Caffeine &amp; energy beverage</t>
        </is>
      </c>
      <c r="D2065" s="32">
        <f>'M4 - Caffeine &amp; Energy'!I547</f>
        <v/>
      </c>
      <c r="E2065" s="33">
        <f>'M4 - Caffeine &amp; Energy'!J547</f>
        <v/>
      </c>
      <c r="F2065" s="31">
        <f>'M4 - Caffeine &amp; Energy'!K547</f>
        <v/>
      </c>
      <c r="G2065" s="30">
        <f>'M4 - Caffeine &amp; Energy'!F547</f>
        <v/>
      </c>
      <c r="H2065" s="31">
        <f>IF(AND(ISNUMBER('M4 - Caffeine &amp; Energy'!F547),ISNUMBER('M4 - Caffeine &amp; Energy'!K547)),'M4 - Caffeine &amp; Energy'!F547-'M4 - Caffeine &amp; Energy'!K547,"")</f>
        <v/>
      </c>
      <c r="I2065" s="15" t="inlineStr">
        <is>
          <t>S&amp;S availability/depth vary by listing and time - confirm live.</t>
        </is>
      </c>
    </row>
    <row r="2066" ht="26" customHeight="1">
      <c r="A2066" s="15" t="inlineStr">
        <is>
          <t>G FUEL</t>
        </is>
      </c>
      <c r="B2066" s="15" t="inlineStr">
        <is>
          <t>G FUEL Energy Cans | Fazeberry | 8-pack 473mL</t>
        </is>
      </c>
      <c r="C2066" s="15" t="inlineStr">
        <is>
          <t>4) Caffeine &amp; energy beverage</t>
        </is>
      </c>
      <c r="D2066" s="32">
        <f>'M4 - Caffeine &amp; Energy'!I548</f>
        <v/>
      </c>
      <c r="E2066" s="33">
        <f>'M4 - Caffeine &amp; Energy'!J548</f>
        <v/>
      </c>
      <c r="F2066" s="31">
        <f>'M4 - Caffeine &amp; Energy'!K548</f>
        <v/>
      </c>
      <c r="G2066" s="30">
        <f>'M4 - Caffeine &amp; Energy'!F548</f>
        <v/>
      </c>
      <c r="H2066" s="31">
        <f>IF(AND(ISNUMBER('M4 - Caffeine &amp; Energy'!F548),ISNUMBER('M4 - Caffeine &amp; Energy'!K548)),'M4 - Caffeine &amp; Energy'!F548-'M4 - Caffeine &amp; Energy'!K548,"")</f>
        <v/>
      </c>
      <c r="I2066" s="15" t="inlineStr">
        <is>
          <t>S&amp;S availability/depth vary by listing and time - confirm live.</t>
        </is>
      </c>
    </row>
    <row r="2067" ht="26" customHeight="1">
      <c r="A2067" s="15" t="inlineStr">
        <is>
          <t>G FUEL</t>
        </is>
      </c>
      <c r="B2067" s="15" t="inlineStr">
        <is>
          <t>G FUEL Energy Cans | Fazeberry | 12-pack 473mL</t>
        </is>
      </c>
      <c r="C2067" s="15" t="inlineStr">
        <is>
          <t>4) Caffeine &amp; energy beverage</t>
        </is>
      </c>
      <c r="D2067" s="32">
        <f>'M4 - Caffeine &amp; Energy'!I549</f>
        <v/>
      </c>
      <c r="E2067" s="33">
        <f>'M4 - Caffeine &amp; Energy'!J549</f>
        <v/>
      </c>
      <c r="F2067" s="31">
        <f>'M4 - Caffeine &amp; Energy'!K549</f>
        <v/>
      </c>
      <c r="G2067" s="30">
        <f>'M4 - Caffeine &amp; Energy'!F549</f>
        <v/>
      </c>
      <c r="H2067" s="31">
        <f>IF(AND(ISNUMBER('M4 - Caffeine &amp; Energy'!F549),ISNUMBER('M4 - Caffeine &amp; Energy'!K549)),'M4 - Caffeine &amp; Energy'!F549-'M4 - Caffeine &amp; Energy'!K549,"")</f>
        <v/>
      </c>
      <c r="I2067" s="15" t="inlineStr">
        <is>
          <t>S&amp;S availability/depth vary by listing and time - confirm live.</t>
        </is>
      </c>
    </row>
    <row r="2068" ht="26" customHeight="1">
      <c r="A2068" s="15" t="inlineStr">
        <is>
          <t>G FUEL</t>
        </is>
      </c>
      <c r="B2068" s="15" t="inlineStr">
        <is>
          <t>G FUEL Energy Cans | Fazeberry | 18-pack 473mL</t>
        </is>
      </c>
      <c r="C2068" s="15" t="inlineStr">
        <is>
          <t>4) Caffeine &amp; energy beverage</t>
        </is>
      </c>
      <c r="D2068" s="32">
        <f>'M4 - Caffeine &amp; Energy'!I550</f>
        <v/>
      </c>
      <c r="E2068" s="33">
        <f>'M4 - Caffeine &amp; Energy'!J550</f>
        <v/>
      </c>
      <c r="F2068" s="31">
        <f>'M4 - Caffeine &amp; Energy'!K550</f>
        <v/>
      </c>
      <c r="G2068" s="30">
        <f>'M4 - Caffeine &amp; Energy'!F550</f>
        <v/>
      </c>
      <c r="H2068" s="31">
        <f>IF(AND(ISNUMBER('M4 - Caffeine &amp; Energy'!F550),ISNUMBER('M4 - Caffeine &amp; Energy'!K550)),'M4 - Caffeine &amp; Energy'!F550-'M4 - Caffeine &amp; Energy'!K550,"")</f>
        <v/>
      </c>
      <c r="I2068" s="15" t="inlineStr">
        <is>
          <t>S&amp;S availability/depth vary by listing and time - confirm live.</t>
        </is>
      </c>
    </row>
    <row r="2069" ht="26" customHeight="1">
      <c r="A2069" s="15" t="inlineStr">
        <is>
          <t>G FUEL</t>
        </is>
      </c>
      <c r="B2069" s="15" t="inlineStr">
        <is>
          <t>G FUEL Energy Cans | Fazeberry | 24-pack 473mL</t>
        </is>
      </c>
      <c r="C2069" s="15" t="inlineStr">
        <is>
          <t>4) Caffeine &amp; energy beverage</t>
        </is>
      </c>
      <c r="D2069" s="32">
        <f>'M4 - Caffeine &amp; Energy'!I551</f>
        <v/>
      </c>
      <c r="E2069" s="33">
        <f>'M4 - Caffeine &amp; Energy'!J551</f>
        <v/>
      </c>
      <c r="F2069" s="31">
        <f>'M4 - Caffeine &amp; Energy'!K551</f>
        <v/>
      </c>
      <c r="G2069" s="30">
        <f>'M4 - Caffeine &amp; Energy'!F551</f>
        <v/>
      </c>
      <c r="H2069" s="31">
        <f>IF(AND(ISNUMBER('M4 - Caffeine &amp; Energy'!F551),ISNUMBER('M4 - Caffeine &amp; Energy'!K551)),'M4 - Caffeine &amp; Energy'!F551-'M4 - Caffeine &amp; Energy'!K551,"")</f>
        <v/>
      </c>
      <c r="I2069" s="15" t="inlineStr">
        <is>
          <t>S&amp;S availability/depth vary by listing and time - confirm live.</t>
        </is>
      </c>
    </row>
    <row r="2070" ht="26" customHeight="1">
      <c r="A2070" s="15" t="inlineStr">
        <is>
          <t>G FUEL</t>
        </is>
      </c>
      <c r="B2070" s="15" t="inlineStr">
        <is>
          <t>G FUEL Energy Cans | Rainbow Sherbet | single 473mL</t>
        </is>
      </c>
      <c r="C2070" s="15" t="inlineStr">
        <is>
          <t>4) Caffeine &amp; energy beverage</t>
        </is>
      </c>
      <c r="D2070" s="32">
        <f>'M4 - Caffeine &amp; Energy'!I552</f>
        <v/>
      </c>
      <c r="E2070" s="33">
        <f>'M4 - Caffeine &amp; Energy'!J552</f>
        <v/>
      </c>
      <c r="F2070" s="31">
        <f>'M4 - Caffeine &amp; Energy'!K552</f>
        <v/>
      </c>
      <c r="G2070" s="30">
        <f>'M4 - Caffeine &amp; Energy'!F552</f>
        <v/>
      </c>
      <c r="H2070" s="31">
        <f>IF(AND(ISNUMBER('M4 - Caffeine &amp; Energy'!F552),ISNUMBER('M4 - Caffeine &amp; Energy'!K552)),'M4 - Caffeine &amp; Energy'!F552-'M4 - Caffeine &amp; Energy'!K552,"")</f>
        <v/>
      </c>
      <c r="I2070" s="15" t="inlineStr">
        <is>
          <t>S&amp;S availability/depth vary by listing and time - confirm live.</t>
        </is>
      </c>
    </row>
    <row r="2071" ht="26" customHeight="1">
      <c r="A2071" s="15" t="inlineStr">
        <is>
          <t>G FUEL</t>
        </is>
      </c>
      <c r="B2071" s="15" t="inlineStr">
        <is>
          <t>G FUEL Energy Cans | Rainbow Sherbet | 8-pack 473mL</t>
        </is>
      </c>
      <c r="C2071" s="15" t="inlineStr">
        <is>
          <t>4) Caffeine &amp; energy beverage</t>
        </is>
      </c>
      <c r="D2071" s="32">
        <f>'M4 - Caffeine &amp; Energy'!I553</f>
        <v/>
      </c>
      <c r="E2071" s="33">
        <f>'M4 - Caffeine &amp; Energy'!J553</f>
        <v/>
      </c>
      <c r="F2071" s="31">
        <f>'M4 - Caffeine &amp; Energy'!K553</f>
        <v/>
      </c>
      <c r="G2071" s="30">
        <f>'M4 - Caffeine &amp; Energy'!F553</f>
        <v/>
      </c>
      <c r="H2071" s="31">
        <f>IF(AND(ISNUMBER('M4 - Caffeine &amp; Energy'!F553),ISNUMBER('M4 - Caffeine &amp; Energy'!K553)),'M4 - Caffeine &amp; Energy'!F553-'M4 - Caffeine &amp; Energy'!K553,"")</f>
        <v/>
      </c>
      <c r="I2071" s="15" t="inlineStr">
        <is>
          <t>S&amp;S availability/depth vary by listing and time - confirm live.</t>
        </is>
      </c>
    </row>
    <row r="2072" ht="26" customHeight="1">
      <c r="A2072" s="15" t="inlineStr">
        <is>
          <t>G FUEL</t>
        </is>
      </c>
      <c r="B2072" s="15" t="inlineStr">
        <is>
          <t>G FUEL Energy Cans | Rainbow Sherbet | 12-pack 473mL</t>
        </is>
      </c>
      <c r="C2072" s="15" t="inlineStr">
        <is>
          <t>4) Caffeine &amp; energy beverage</t>
        </is>
      </c>
      <c r="D2072" s="32">
        <f>'M4 - Caffeine &amp; Energy'!I554</f>
        <v/>
      </c>
      <c r="E2072" s="33">
        <f>'M4 - Caffeine &amp; Energy'!J554</f>
        <v/>
      </c>
      <c r="F2072" s="31">
        <f>'M4 - Caffeine &amp; Energy'!K554</f>
        <v/>
      </c>
      <c r="G2072" s="30">
        <f>'M4 - Caffeine &amp; Energy'!F554</f>
        <v/>
      </c>
      <c r="H2072" s="31">
        <f>IF(AND(ISNUMBER('M4 - Caffeine &amp; Energy'!F554),ISNUMBER('M4 - Caffeine &amp; Energy'!K554)),'M4 - Caffeine &amp; Energy'!F554-'M4 - Caffeine &amp; Energy'!K554,"")</f>
        <v/>
      </c>
      <c r="I2072" s="15" t="inlineStr">
        <is>
          <t>S&amp;S availability/depth vary by listing and time - confirm live.</t>
        </is>
      </c>
    </row>
    <row r="2073" ht="26" customHeight="1">
      <c r="A2073" s="15" t="inlineStr">
        <is>
          <t>G FUEL</t>
        </is>
      </c>
      <c r="B2073" s="15" t="inlineStr">
        <is>
          <t>G FUEL Energy Cans | Rainbow Sherbet | 18-pack 473mL</t>
        </is>
      </c>
      <c r="C2073" s="15" t="inlineStr">
        <is>
          <t>4) Caffeine &amp; energy beverage</t>
        </is>
      </c>
      <c r="D2073" s="32">
        <f>'M4 - Caffeine &amp; Energy'!I555</f>
        <v/>
      </c>
      <c r="E2073" s="33">
        <f>'M4 - Caffeine &amp; Energy'!J555</f>
        <v/>
      </c>
      <c r="F2073" s="31">
        <f>'M4 - Caffeine &amp; Energy'!K555</f>
        <v/>
      </c>
      <c r="G2073" s="30">
        <f>'M4 - Caffeine &amp; Energy'!F555</f>
        <v/>
      </c>
      <c r="H2073" s="31">
        <f>IF(AND(ISNUMBER('M4 - Caffeine &amp; Energy'!F555),ISNUMBER('M4 - Caffeine &amp; Energy'!K555)),'M4 - Caffeine &amp; Energy'!F555-'M4 - Caffeine &amp; Energy'!K555,"")</f>
        <v/>
      </c>
      <c r="I2073" s="15" t="inlineStr">
        <is>
          <t>S&amp;S availability/depth vary by listing and time - confirm live.</t>
        </is>
      </c>
    </row>
    <row r="2074" ht="26" customHeight="1">
      <c r="A2074" s="15" t="inlineStr">
        <is>
          <t>G FUEL</t>
        </is>
      </c>
      <c r="B2074" s="15" t="inlineStr">
        <is>
          <t>G FUEL Energy Cans | Rainbow Sherbet | 24-pack 473mL</t>
        </is>
      </c>
      <c r="C2074" s="15" t="inlineStr">
        <is>
          <t>4) Caffeine &amp; energy beverage</t>
        </is>
      </c>
      <c r="D2074" s="32">
        <f>'M4 - Caffeine &amp; Energy'!I556</f>
        <v/>
      </c>
      <c r="E2074" s="33">
        <f>'M4 - Caffeine &amp; Energy'!J556</f>
        <v/>
      </c>
      <c r="F2074" s="31">
        <f>'M4 - Caffeine &amp; Energy'!K556</f>
        <v/>
      </c>
      <c r="G2074" s="30">
        <f>'M4 - Caffeine &amp; Energy'!F556</f>
        <v/>
      </c>
      <c r="H2074" s="31">
        <f>IF(AND(ISNUMBER('M4 - Caffeine &amp; Energy'!F556),ISNUMBER('M4 - Caffeine &amp; Energy'!K556)),'M4 - Caffeine &amp; Energy'!F556-'M4 - Caffeine &amp; Energy'!K556,"")</f>
        <v/>
      </c>
      <c r="I2074" s="15" t="inlineStr">
        <is>
          <t>S&amp;S availability/depth vary by listing and time - confirm live.</t>
        </is>
      </c>
    </row>
    <row r="2075" ht="26" customHeight="1">
      <c r="A2075" s="15" t="inlineStr">
        <is>
          <t>Mtn Dew</t>
        </is>
      </c>
      <c r="B2075" s="15" t="inlineStr">
        <is>
          <t>Mtn Dew Rise Energy | Orange Breeze | single 473mL</t>
        </is>
      </c>
      <c r="C2075" s="15" t="inlineStr">
        <is>
          <t>4) Caffeine &amp; energy beverage</t>
        </is>
      </c>
      <c r="D2075" s="32">
        <f>'M4 - Caffeine &amp; Energy'!I557</f>
        <v/>
      </c>
      <c r="E2075" s="33">
        <f>'M4 - Caffeine &amp; Energy'!J557</f>
        <v/>
      </c>
      <c r="F2075" s="31">
        <f>'M4 - Caffeine &amp; Energy'!K557</f>
        <v/>
      </c>
      <c r="G2075" s="30">
        <f>'M4 - Caffeine &amp; Energy'!F557</f>
        <v/>
      </c>
      <c r="H2075" s="31">
        <f>IF(AND(ISNUMBER('M4 - Caffeine &amp; Energy'!F557),ISNUMBER('M4 - Caffeine &amp; Energy'!K557)),'M4 - Caffeine &amp; Energy'!F557-'M4 - Caffeine &amp; Energy'!K557,"")</f>
        <v/>
      </c>
      <c r="I2075" s="15" t="inlineStr">
        <is>
          <t>S&amp;S availability/depth vary by listing and time - confirm live.</t>
        </is>
      </c>
    </row>
    <row r="2076" ht="26" customHeight="1">
      <c r="A2076" s="15" t="inlineStr">
        <is>
          <t>Mtn Dew</t>
        </is>
      </c>
      <c r="B2076" s="15" t="inlineStr">
        <is>
          <t>Mtn Dew Rise Energy | Orange Breeze | 8-pack 473mL</t>
        </is>
      </c>
      <c r="C2076" s="15" t="inlineStr">
        <is>
          <t>4) Caffeine &amp; energy beverage</t>
        </is>
      </c>
      <c r="D2076" s="32">
        <f>'M4 - Caffeine &amp; Energy'!I558</f>
        <v/>
      </c>
      <c r="E2076" s="33">
        <f>'M4 - Caffeine &amp; Energy'!J558</f>
        <v/>
      </c>
      <c r="F2076" s="31">
        <f>'M4 - Caffeine &amp; Energy'!K558</f>
        <v/>
      </c>
      <c r="G2076" s="30">
        <f>'M4 - Caffeine &amp; Energy'!F558</f>
        <v/>
      </c>
      <c r="H2076" s="31">
        <f>IF(AND(ISNUMBER('M4 - Caffeine &amp; Energy'!F558),ISNUMBER('M4 - Caffeine &amp; Energy'!K558)),'M4 - Caffeine &amp; Energy'!F558-'M4 - Caffeine &amp; Energy'!K558,"")</f>
        <v/>
      </c>
      <c r="I2076" s="15" t="inlineStr">
        <is>
          <t>S&amp;S availability/depth vary by listing and time - confirm live.</t>
        </is>
      </c>
    </row>
    <row r="2077" ht="26" customHeight="1">
      <c r="A2077" s="15" t="inlineStr">
        <is>
          <t>Mtn Dew</t>
        </is>
      </c>
      <c r="B2077" s="15" t="inlineStr">
        <is>
          <t>Mtn Dew Rise Energy | Orange Breeze | 12-pack 473mL</t>
        </is>
      </c>
      <c r="C2077" s="15" t="inlineStr">
        <is>
          <t>4) Caffeine &amp; energy beverage</t>
        </is>
      </c>
      <c r="D2077" s="32">
        <f>'M4 - Caffeine &amp; Energy'!I559</f>
        <v/>
      </c>
      <c r="E2077" s="33">
        <f>'M4 - Caffeine &amp; Energy'!J559</f>
        <v/>
      </c>
      <c r="F2077" s="31">
        <f>'M4 - Caffeine &amp; Energy'!K559</f>
        <v/>
      </c>
      <c r="G2077" s="30">
        <f>'M4 - Caffeine &amp; Energy'!F559</f>
        <v/>
      </c>
      <c r="H2077" s="31">
        <f>IF(AND(ISNUMBER('M4 - Caffeine &amp; Energy'!F559),ISNUMBER('M4 - Caffeine &amp; Energy'!K559)),'M4 - Caffeine &amp; Energy'!F559-'M4 - Caffeine &amp; Energy'!K559,"")</f>
        <v/>
      </c>
      <c r="I2077" s="15" t="inlineStr">
        <is>
          <t>S&amp;S availability/depth vary by listing and time - confirm live.</t>
        </is>
      </c>
    </row>
    <row r="2078" ht="26" customHeight="1">
      <c r="A2078" s="15" t="inlineStr">
        <is>
          <t>Mtn Dew</t>
        </is>
      </c>
      <c r="B2078" s="15" t="inlineStr">
        <is>
          <t>Mtn Dew Rise Energy | Orange Breeze | 18-pack 473mL</t>
        </is>
      </c>
      <c r="C2078" s="15" t="inlineStr">
        <is>
          <t>4) Caffeine &amp; energy beverage</t>
        </is>
      </c>
      <c r="D2078" s="32">
        <f>'M4 - Caffeine &amp; Energy'!I560</f>
        <v/>
      </c>
      <c r="E2078" s="33">
        <f>'M4 - Caffeine &amp; Energy'!J560</f>
        <v/>
      </c>
      <c r="F2078" s="31">
        <f>'M4 - Caffeine &amp; Energy'!K560</f>
        <v/>
      </c>
      <c r="G2078" s="30">
        <f>'M4 - Caffeine &amp; Energy'!F560</f>
        <v/>
      </c>
      <c r="H2078" s="31">
        <f>IF(AND(ISNUMBER('M4 - Caffeine &amp; Energy'!F560),ISNUMBER('M4 - Caffeine &amp; Energy'!K560)),'M4 - Caffeine &amp; Energy'!F560-'M4 - Caffeine &amp; Energy'!K560,"")</f>
        <v/>
      </c>
      <c r="I2078" s="15" t="inlineStr">
        <is>
          <t>S&amp;S availability/depth vary by listing and time - confirm live.</t>
        </is>
      </c>
    </row>
    <row r="2079" ht="26" customHeight="1">
      <c r="A2079" s="15" t="inlineStr">
        <is>
          <t>Mtn Dew</t>
        </is>
      </c>
      <c r="B2079" s="15" t="inlineStr">
        <is>
          <t>Mtn Dew Rise Energy | Orange Breeze | 24-pack 473mL</t>
        </is>
      </c>
      <c r="C2079" s="15" t="inlineStr">
        <is>
          <t>4) Caffeine &amp; energy beverage</t>
        </is>
      </c>
      <c r="D2079" s="32">
        <f>'M4 - Caffeine &amp; Energy'!I561</f>
        <v/>
      </c>
      <c r="E2079" s="33">
        <f>'M4 - Caffeine &amp; Energy'!J561</f>
        <v/>
      </c>
      <c r="F2079" s="31">
        <f>'M4 - Caffeine &amp; Energy'!K561</f>
        <v/>
      </c>
      <c r="G2079" s="30">
        <f>'M4 - Caffeine &amp; Energy'!F561</f>
        <v/>
      </c>
      <c r="H2079" s="31">
        <f>IF(AND(ISNUMBER('M4 - Caffeine &amp; Energy'!F561),ISNUMBER('M4 - Caffeine &amp; Energy'!K561)),'M4 - Caffeine &amp; Energy'!F561-'M4 - Caffeine &amp; Energy'!K561,"")</f>
        <v/>
      </c>
      <c r="I2079" s="15" t="inlineStr">
        <is>
          <t>S&amp;S availability/depth vary by listing and time - confirm live.</t>
        </is>
      </c>
    </row>
    <row r="2080" ht="26" customHeight="1">
      <c r="A2080" s="15" t="inlineStr">
        <is>
          <t>Mtn Dew</t>
        </is>
      </c>
      <c r="B2080" s="15" t="inlineStr">
        <is>
          <t>Mtn Dew Rise Energy | Berry Blast | single 473mL</t>
        </is>
      </c>
      <c r="C2080" s="15" t="inlineStr">
        <is>
          <t>4) Caffeine &amp; energy beverage</t>
        </is>
      </c>
      <c r="D2080" s="32">
        <f>'M4 - Caffeine &amp; Energy'!I562</f>
        <v/>
      </c>
      <c r="E2080" s="33">
        <f>'M4 - Caffeine &amp; Energy'!J562</f>
        <v/>
      </c>
      <c r="F2080" s="31">
        <f>'M4 - Caffeine &amp; Energy'!K562</f>
        <v/>
      </c>
      <c r="G2080" s="30">
        <f>'M4 - Caffeine &amp; Energy'!F562</f>
        <v/>
      </c>
      <c r="H2080" s="31">
        <f>IF(AND(ISNUMBER('M4 - Caffeine &amp; Energy'!F562),ISNUMBER('M4 - Caffeine &amp; Energy'!K562)),'M4 - Caffeine &amp; Energy'!F562-'M4 - Caffeine &amp; Energy'!K562,"")</f>
        <v/>
      </c>
      <c r="I2080" s="15" t="inlineStr">
        <is>
          <t>S&amp;S availability/depth vary by listing and time - confirm live.</t>
        </is>
      </c>
    </row>
    <row r="2081" ht="26" customHeight="1">
      <c r="A2081" s="15" t="inlineStr">
        <is>
          <t>Mtn Dew</t>
        </is>
      </c>
      <c r="B2081" s="15" t="inlineStr">
        <is>
          <t>Mtn Dew Rise Energy | Berry Blast | 8-pack 473mL</t>
        </is>
      </c>
      <c r="C2081" s="15" t="inlineStr">
        <is>
          <t>4) Caffeine &amp; energy beverage</t>
        </is>
      </c>
      <c r="D2081" s="32">
        <f>'M4 - Caffeine &amp; Energy'!I563</f>
        <v/>
      </c>
      <c r="E2081" s="33">
        <f>'M4 - Caffeine &amp; Energy'!J563</f>
        <v/>
      </c>
      <c r="F2081" s="31">
        <f>'M4 - Caffeine &amp; Energy'!K563</f>
        <v/>
      </c>
      <c r="G2081" s="30">
        <f>'M4 - Caffeine &amp; Energy'!F563</f>
        <v/>
      </c>
      <c r="H2081" s="31">
        <f>IF(AND(ISNUMBER('M4 - Caffeine &amp; Energy'!F563),ISNUMBER('M4 - Caffeine &amp; Energy'!K563)),'M4 - Caffeine &amp; Energy'!F563-'M4 - Caffeine &amp; Energy'!K563,"")</f>
        <v/>
      </c>
      <c r="I2081" s="15" t="inlineStr">
        <is>
          <t>S&amp;S availability/depth vary by listing and time - confirm live.</t>
        </is>
      </c>
    </row>
    <row r="2082" ht="26" customHeight="1">
      <c r="A2082" s="15" t="inlineStr">
        <is>
          <t>Mtn Dew</t>
        </is>
      </c>
      <c r="B2082" s="15" t="inlineStr">
        <is>
          <t>Mtn Dew Rise Energy | Berry Blast | 12-pack 473mL</t>
        </is>
      </c>
      <c r="C2082" s="15" t="inlineStr">
        <is>
          <t>4) Caffeine &amp; energy beverage</t>
        </is>
      </c>
      <c r="D2082" s="32">
        <f>'M4 - Caffeine &amp; Energy'!I564</f>
        <v/>
      </c>
      <c r="E2082" s="33">
        <f>'M4 - Caffeine &amp; Energy'!J564</f>
        <v/>
      </c>
      <c r="F2082" s="31">
        <f>'M4 - Caffeine &amp; Energy'!K564</f>
        <v/>
      </c>
      <c r="G2082" s="30">
        <f>'M4 - Caffeine &amp; Energy'!F564</f>
        <v/>
      </c>
      <c r="H2082" s="31">
        <f>IF(AND(ISNUMBER('M4 - Caffeine &amp; Energy'!F564),ISNUMBER('M4 - Caffeine &amp; Energy'!K564)),'M4 - Caffeine &amp; Energy'!F564-'M4 - Caffeine &amp; Energy'!K564,"")</f>
        <v/>
      </c>
      <c r="I2082" s="15" t="inlineStr">
        <is>
          <t>S&amp;S availability/depth vary by listing and time - confirm live.</t>
        </is>
      </c>
    </row>
    <row r="2083" ht="26" customHeight="1">
      <c r="A2083" s="15" t="inlineStr">
        <is>
          <t>Mtn Dew</t>
        </is>
      </c>
      <c r="B2083" s="15" t="inlineStr">
        <is>
          <t>Mtn Dew Rise Energy | Berry Blast | 18-pack 473mL</t>
        </is>
      </c>
      <c r="C2083" s="15" t="inlineStr">
        <is>
          <t>4) Caffeine &amp; energy beverage</t>
        </is>
      </c>
      <c r="D2083" s="32">
        <f>'M4 - Caffeine &amp; Energy'!I565</f>
        <v/>
      </c>
      <c r="E2083" s="33">
        <f>'M4 - Caffeine &amp; Energy'!J565</f>
        <v/>
      </c>
      <c r="F2083" s="31">
        <f>'M4 - Caffeine &amp; Energy'!K565</f>
        <v/>
      </c>
      <c r="G2083" s="30">
        <f>'M4 - Caffeine &amp; Energy'!F565</f>
        <v/>
      </c>
      <c r="H2083" s="31">
        <f>IF(AND(ISNUMBER('M4 - Caffeine &amp; Energy'!F565),ISNUMBER('M4 - Caffeine &amp; Energy'!K565)),'M4 - Caffeine &amp; Energy'!F565-'M4 - Caffeine &amp; Energy'!K565,"")</f>
        <v/>
      </c>
      <c r="I2083" s="15" t="inlineStr">
        <is>
          <t>S&amp;S availability/depth vary by listing and time - confirm live.</t>
        </is>
      </c>
    </row>
    <row r="2084" ht="26" customHeight="1">
      <c r="A2084" s="15" t="inlineStr">
        <is>
          <t>Mtn Dew</t>
        </is>
      </c>
      <c r="B2084" s="15" t="inlineStr">
        <is>
          <t>Mtn Dew Rise Energy | Berry Blast | 24-pack 473mL</t>
        </is>
      </c>
      <c r="C2084" s="15" t="inlineStr">
        <is>
          <t>4) Caffeine &amp; energy beverage</t>
        </is>
      </c>
      <c r="D2084" s="32">
        <f>'M4 - Caffeine &amp; Energy'!I566</f>
        <v/>
      </c>
      <c r="E2084" s="33">
        <f>'M4 - Caffeine &amp; Energy'!J566</f>
        <v/>
      </c>
      <c r="F2084" s="31">
        <f>'M4 - Caffeine &amp; Energy'!K566</f>
        <v/>
      </c>
      <c r="G2084" s="30">
        <f>'M4 - Caffeine &amp; Energy'!F566</f>
        <v/>
      </c>
      <c r="H2084" s="31">
        <f>IF(AND(ISNUMBER('M4 - Caffeine &amp; Energy'!F566),ISNUMBER('M4 - Caffeine &amp; Energy'!K566)),'M4 - Caffeine &amp; Energy'!F566-'M4 - Caffeine &amp; Energy'!K566,"")</f>
        <v/>
      </c>
      <c r="I2084" s="15" t="inlineStr">
        <is>
          <t>S&amp;S availability/depth vary by listing and time - confirm live.</t>
        </is>
      </c>
    </row>
    <row r="2085" ht="26" customHeight="1">
      <c r="A2085" s="15" t="inlineStr">
        <is>
          <t>Mtn Dew</t>
        </is>
      </c>
      <c r="B2085" s="15" t="inlineStr">
        <is>
          <t>Mtn Dew Rise Energy | Pomegranate Blue Burst | single 473mL</t>
        </is>
      </c>
      <c r="C2085" s="15" t="inlineStr">
        <is>
          <t>4) Caffeine &amp; energy beverage</t>
        </is>
      </c>
      <c r="D2085" s="32">
        <f>'M4 - Caffeine &amp; Energy'!I567</f>
        <v/>
      </c>
      <c r="E2085" s="33">
        <f>'M4 - Caffeine &amp; Energy'!J567</f>
        <v/>
      </c>
      <c r="F2085" s="31">
        <f>'M4 - Caffeine &amp; Energy'!K567</f>
        <v/>
      </c>
      <c r="G2085" s="30">
        <f>'M4 - Caffeine &amp; Energy'!F567</f>
        <v/>
      </c>
      <c r="H2085" s="31">
        <f>IF(AND(ISNUMBER('M4 - Caffeine &amp; Energy'!F567),ISNUMBER('M4 - Caffeine &amp; Energy'!K567)),'M4 - Caffeine &amp; Energy'!F567-'M4 - Caffeine &amp; Energy'!K567,"")</f>
        <v/>
      </c>
      <c r="I2085" s="15" t="inlineStr">
        <is>
          <t>S&amp;S availability/depth vary by listing and time - confirm live.</t>
        </is>
      </c>
    </row>
    <row r="2086" ht="26" customHeight="1">
      <c r="A2086" s="15" t="inlineStr">
        <is>
          <t>Mtn Dew</t>
        </is>
      </c>
      <c r="B2086" s="15" t="inlineStr">
        <is>
          <t>Mtn Dew Rise Energy | Pomegranate Blue Burst | 8-pack 473mL</t>
        </is>
      </c>
      <c r="C2086" s="15" t="inlineStr">
        <is>
          <t>4) Caffeine &amp; energy beverage</t>
        </is>
      </c>
      <c r="D2086" s="32">
        <f>'M4 - Caffeine &amp; Energy'!I568</f>
        <v/>
      </c>
      <c r="E2086" s="33">
        <f>'M4 - Caffeine &amp; Energy'!J568</f>
        <v/>
      </c>
      <c r="F2086" s="31">
        <f>'M4 - Caffeine &amp; Energy'!K568</f>
        <v/>
      </c>
      <c r="G2086" s="30">
        <f>'M4 - Caffeine &amp; Energy'!F568</f>
        <v/>
      </c>
      <c r="H2086" s="31">
        <f>IF(AND(ISNUMBER('M4 - Caffeine &amp; Energy'!F568),ISNUMBER('M4 - Caffeine &amp; Energy'!K568)),'M4 - Caffeine &amp; Energy'!F568-'M4 - Caffeine &amp; Energy'!K568,"")</f>
        <v/>
      </c>
      <c r="I2086" s="15" t="inlineStr">
        <is>
          <t>S&amp;S availability/depth vary by listing and time - confirm live.</t>
        </is>
      </c>
    </row>
    <row r="2087" ht="26" customHeight="1">
      <c r="A2087" s="15" t="inlineStr">
        <is>
          <t>Mtn Dew</t>
        </is>
      </c>
      <c r="B2087" s="15" t="inlineStr">
        <is>
          <t>Mtn Dew Rise Energy | Pomegranate Blue Burst | 12-pack 473mL</t>
        </is>
      </c>
      <c r="C2087" s="15" t="inlineStr">
        <is>
          <t>4) Caffeine &amp; energy beverage</t>
        </is>
      </c>
      <c r="D2087" s="32">
        <f>'M4 - Caffeine &amp; Energy'!I569</f>
        <v/>
      </c>
      <c r="E2087" s="33">
        <f>'M4 - Caffeine &amp; Energy'!J569</f>
        <v/>
      </c>
      <c r="F2087" s="31">
        <f>'M4 - Caffeine &amp; Energy'!K569</f>
        <v/>
      </c>
      <c r="G2087" s="30">
        <f>'M4 - Caffeine &amp; Energy'!F569</f>
        <v/>
      </c>
      <c r="H2087" s="31">
        <f>IF(AND(ISNUMBER('M4 - Caffeine &amp; Energy'!F569),ISNUMBER('M4 - Caffeine &amp; Energy'!K569)),'M4 - Caffeine &amp; Energy'!F569-'M4 - Caffeine &amp; Energy'!K569,"")</f>
        <v/>
      </c>
      <c r="I2087" s="15" t="inlineStr">
        <is>
          <t>S&amp;S availability/depth vary by listing and time - confirm live.</t>
        </is>
      </c>
    </row>
    <row r="2088" ht="26" customHeight="1">
      <c r="A2088" s="15" t="inlineStr">
        <is>
          <t>Mtn Dew</t>
        </is>
      </c>
      <c r="B2088" s="15" t="inlineStr">
        <is>
          <t>Mtn Dew Rise Energy | Pomegranate Blue Burst | 18-pack 473mL</t>
        </is>
      </c>
      <c r="C2088" s="15" t="inlineStr">
        <is>
          <t>4) Caffeine &amp; energy beverage</t>
        </is>
      </c>
      <c r="D2088" s="32">
        <f>'M4 - Caffeine &amp; Energy'!I570</f>
        <v/>
      </c>
      <c r="E2088" s="33">
        <f>'M4 - Caffeine &amp; Energy'!J570</f>
        <v/>
      </c>
      <c r="F2088" s="31">
        <f>'M4 - Caffeine &amp; Energy'!K570</f>
        <v/>
      </c>
      <c r="G2088" s="30">
        <f>'M4 - Caffeine &amp; Energy'!F570</f>
        <v/>
      </c>
      <c r="H2088" s="31">
        <f>IF(AND(ISNUMBER('M4 - Caffeine &amp; Energy'!F570),ISNUMBER('M4 - Caffeine &amp; Energy'!K570)),'M4 - Caffeine &amp; Energy'!F570-'M4 - Caffeine &amp; Energy'!K570,"")</f>
        <v/>
      </c>
      <c r="I2088" s="15" t="inlineStr">
        <is>
          <t>S&amp;S availability/depth vary by listing and time - confirm live.</t>
        </is>
      </c>
    </row>
    <row r="2089" ht="26" customHeight="1">
      <c r="A2089" s="15" t="inlineStr">
        <is>
          <t>Mtn Dew</t>
        </is>
      </c>
      <c r="B2089" s="15" t="inlineStr">
        <is>
          <t>Mtn Dew Rise Energy | Pomegranate Blue Burst | 24-pack 473mL</t>
        </is>
      </c>
      <c r="C2089" s="15" t="inlineStr">
        <is>
          <t>4) Caffeine &amp; energy beverage</t>
        </is>
      </c>
      <c r="D2089" s="32">
        <f>'M4 - Caffeine &amp; Energy'!I571</f>
        <v/>
      </c>
      <c r="E2089" s="33">
        <f>'M4 - Caffeine &amp; Energy'!J571</f>
        <v/>
      </c>
      <c r="F2089" s="31">
        <f>'M4 - Caffeine &amp; Energy'!K571</f>
        <v/>
      </c>
      <c r="G2089" s="30">
        <f>'M4 - Caffeine &amp; Energy'!F571</f>
        <v/>
      </c>
      <c r="H2089" s="31">
        <f>IF(AND(ISNUMBER('M4 - Caffeine &amp; Energy'!F571),ISNUMBER('M4 - Caffeine &amp; Energy'!K571)),'M4 - Caffeine &amp; Energy'!F571-'M4 - Caffeine &amp; Energy'!K571,"")</f>
        <v/>
      </c>
      <c r="I2089" s="15" t="inlineStr">
        <is>
          <t>S&amp;S availability/depth vary by listing and time - confirm live.</t>
        </is>
      </c>
    </row>
    <row r="2090" ht="26" customHeight="1">
      <c r="A2090" s="15" t="inlineStr">
        <is>
          <t>Mtn Dew</t>
        </is>
      </c>
      <c r="B2090" s="15" t="inlineStr">
        <is>
          <t>Mtn Dew Rise Energy | Tropical Sunrise | single 473mL</t>
        </is>
      </c>
      <c r="C2090" s="15" t="inlineStr">
        <is>
          <t>4) Caffeine &amp; energy beverage</t>
        </is>
      </c>
      <c r="D2090" s="32">
        <f>'M4 - Caffeine &amp; Energy'!I572</f>
        <v/>
      </c>
      <c r="E2090" s="33">
        <f>'M4 - Caffeine &amp; Energy'!J572</f>
        <v/>
      </c>
      <c r="F2090" s="31">
        <f>'M4 - Caffeine &amp; Energy'!K572</f>
        <v/>
      </c>
      <c r="G2090" s="30">
        <f>'M4 - Caffeine &amp; Energy'!F572</f>
        <v/>
      </c>
      <c r="H2090" s="31">
        <f>IF(AND(ISNUMBER('M4 - Caffeine &amp; Energy'!F572),ISNUMBER('M4 - Caffeine &amp; Energy'!K572)),'M4 - Caffeine &amp; Energy'!F572-'M4 - Caffeine &amp; Energy'!K572,"")</f>
        <v/>
      </c>
      <c r="I2090" s="15" t="inlineStr">
        <is>
          <t>S&amp;S availability/depth vary by listing and time - confirm live.</t>
        </is>
      </c>
    </row>
    <row r="2091" ht="26" customHeight="1">
      <c r="A2091" s="15" t="inlineStr">
        <is>
          <t>Mtn Dew</t>
        </is>
      </c>
      <c r="B2091" s="15" t="inlineStr">
        <is>
          <t>Mtn Dew Rise Energy | Tropical Sunrise | 8-pack 473mL</t>
        </is>
      </c>
      <c r="C2091" s="15" t="inlineStr">
        <is>
          <t>4) Caffeine &amp; energy beverage</t>
        </is>
      </c>
      <c r="D2091" s="32">
        <f>'M4 - Caffeine &amp; Energy'!I573</f>
        <v/>
      </c>
      <c r="E2091" s="33">
        <f>'M4 - Caffeine &amp; Energy'!J573</f>
        <v/>
      </c>
      <c r="F2091" s="31">
        <f>'M4 - Caffeine &amp; Energy'!K573</f>
        <v/>
      </c>
      <c r="G2091" s="30">
        <f>'M4 - Caffeine &amp; Energy'!F573</f>
        <v/>
      </c>
      <c r="H2091" s="31">
        <f>IF(AND(ISNUMBER('M4 - Caffeine &amp; Energy'!F573),ISNUMBER('M4 - Caffeine &amp; Energy'!K573)),'M4 - Caffeine &amp; Energy'!F573-'M4 - Caffeine &amp; Energy'!K573,"")</f>
        <v/>
      </c>
      <c r="I2091" s="15" t="inlineStr">
        <is>
          <t>S&amp;S availability/depth vary by listing and time - confirm live.</t>
        </is>
      </c>
    </row>
    <row r="2092" ht="26" customHeight="1">
      <c r="A2092" s="15" t="inlineStr">
        <is>
          <t>Mtn Dew</t>
        </is>
      </c>
      <c r="B2092" s="15" t="inlineStr">
        <is>
          <t>Mtn Dew Rise Energy | Tropical Sunrise | 12-pack 473mL</t>
        </is>
      </c>
      <c r="C2092" s="15" t="inlineStr">
        <is>
          <t>4) Caffeine &amp; energy beverage</t>
        </is>
      </c>
      <c r="D2092" s="32">
        <f>'M4 - Caffeine &amp; Energy'!I574</f>
        <v/>
      </c>
      <c r="E2092" s="33">
        <f>'M4 - Caffeine &amp; Energy'!J574</f>
        <v/>
      </c>
      <c r="F2092" s="31">
        <f>'M4 - Caffeine &amp; Energy'!K574</f>
        <v/>
      </c>
      <c r="G2092" s="30">
        <f>'M4 - Caffeine &amp; Energy'!F574</f>
        <v/>
      </c>
      <c r="H2092" s="31">
        <f>IF(AND(ISNUMBER('M4 - Caffeine &amp; Energy'!F574),ISNUMBER('M4 - Caffeine &amp; Energy'!K574)),'M4 - Caffeine &amp; Energy'!F574-'M4 - Caffeine &amp; Energy'!K574,"")</f>
        <v/>
      </c>
      <c r="I2092" s="15" t="inlineStr">
        <is>
          <t>S&amp;S availability/depth vary by listing and time - confirm live.</t>
        </is>
      </c>
    </row>
    <row r="2093" ht="26" customHeight="1">
      <c r="A2093" s="15" t="inlineStr">
        <is>
          <t>Mtn Dew</t>
        </is>
      </c>
      <c r="B2093" s="15" t="inlineStr">
        <is>
          <t>Mtn Dew Rise Energy | Tropical Sunrise | 18-pack 473mL</t>
        </is>
      </c>
      <c r="C2093" s="15" t="inlineStr">
        <is>
          <t>4) Caffeine &amp; energy beverage</t>
        </is>
      </c>
      <c r="D2093" s="32">
        <f>'M4 - Caffeine &amp; Energy'!I575</f>
        <v/>
      </c>
      <c r="E2093" s="33">
        <f>'M4 - Caffeine &amp; Energy'!J575</f>
        <v/>
      </c>
      <c r="F2093" s="31">
        <f>'M4 - Caffeine &amp; Energy'!K575</f>
        <v/>
      </c>
      <c r="G2093" s="30">
        <f>'M4 - Caffeine &amp; Energy'!F575</f>
        <v/>
      </c>
      <c r="H2093" s="31">
        <f>IF(AND(ISNUMBER('M4 - Caffeine &amp; Energy'!F575),ISNUMBER('M4 - Caffeine &amp; Energy'!K575)),'M4 - Caffeine &amp; Energy'!F575-'M4 - Caffeine &amp; Energy'!K575,"")</f>
        <v/>
      </c>
      <c r="I2093" s="15" t="inlineStr">
        <is>
          <t>S&amp;S availability/depth vary by listing and time - confirm live.</t>
        </is>
      </c>
    </row>
    <row r="2094" ht="26" customHeight="1">
      <c r="A2094" s="15" t="inlineStr">
        <is>
          <t>Mtn Dew</t>
        </is>
      </c>
      <c r="B2094" s="15" t="inlineStr">
        <is>
          <t>Mtn Dew Rise Energy | Tropical Sunrise | 24-pack 473mL</t>
        </is>
      </c>
      <c r="C2094" s="15" t="inlineStr">
        <is>
          <t>4) Caffeine &amp; energy beverage</t>
        </is>
      </c>
      <c r="D2094" s="32">
        <f>'M4 - Caffeine &amp; Energy'!I576</f>
        <v/>
      </c>
      <c r="E2094" s="33">
        <f>'M4 - Caffeine &amp; Energy'!J576</f>
        <v/>
      </c>
      <c r="F2094" s="31">
        <f>'M4 - Caffeine &amp; Energy'!K576</f>
        <v/>
      </c>
      <c r="G2094" s="30">
        <f>'M4 - Caffeine &amp; Energy'!F576</f>
        <v/>
      </c>
      <c r="H2094" s="31">
        <f>IF(AND(ISNUMBER('M4 - Caffeine &amp; Energy'!F576),ISNUMBER('M4 - Caffeine &amp; Energy'!K576)),'M4 - Caffeine &amp; Energy'!F576-'M4 - Caffeine &amp; Energy'!K576,"")</f>
        <v/>
      </c>
      <c r="I2094" s="15" t="inlineStr">
        <is>
          <t>S&amp;S availability/depth vary by listing and time - confirm live.</t>
        </is>
      </c>
    </row>
    <row r="2095" ht="26" customHeight="1">
      <c r="A2095" s="15" t="inlineStr">
        <is>
          <t>Adrenaline Shoc</t>
        </is>
      </c>
      <c r="B2095" s="15" t="inlineStr">
        <is>
          <t>Adrenaline Shoc Smart Energy | Acai Berry | single 473mL</t>
        </is>
      </c>
      <c r="C2095" s="15" t="inlineStr">
        <is>
          <t>4) Caffeine &amp; energy beverage</t>
        </is>
      </c>
      <c r="D2095" s="32">
        <f>'M4 - Caffeine &amp; Energy'!I577</f>
        <v/>
      </c>
      <c r="E2095" s="33">
        <f>'M4 - Caffeine &amp; Energy'!J577</f>
        <v/>
      </c>
      <c r="F2095" s="31">
        <f>'M4 - Caffeine &amp; Energy'!K577</f>
        <v/>
      </c>
      <c r="G2095" s="30">
        <f>'M4 - Caffeine &amp; Energy'!F577</f>
        <v/>
      </c>
      <c r="H2095" s="31">
        <f>IF(AND(ISNUMBER('M4 - Caffeine &amp; Energy'!F577),ISNUMBER('M4 - Caffeine &amp; Energy'!K577)),'M4 - Caffeine &amp; Energy'!F577-'M4 - Caffeine &amp; Energy'!K577,"")</f>
        <v/>
      </c>
      <c r="I2095" s="15" t="inlineStr">
        <is>
          <t>S&amp;S availability/depth vary by listing and time - confirm live.</t>
        </is>
      </c>
    </row>
    <row r="2096" ht="26" customHeight="1">
      <c r="A2096" s="15" t="inlineStr">
        <is>
          <t>Adrenaline Shoc</t>
        </is>
      </c>
      <c r="B2096" s="15" t="inlineStr">
        <is>
          <t>Adrenaline Shoc Smart Energy | Acai Berry | 8-pack 473mL</t>
        </is>
      </c>
      <c r="C2096" s="15" t="inlineStr">
        <is>
          <t>4) Caffeine &amp; energy beverage</t>
        </is>
      </c>
      <c r="D2096" s="32">
        <f>'M4 - Caffeine &amp; Energy'!I578</f>
        <v/>
      </c>
      <c r="E2096" s="33">
        <f>'M4 - Caffeine &amp; Energy'!J578</f>
        <v/>
      </c>
      <c r="F2096" s="31">
        <f>'M4 - Caffeine &amp; Energy'!K578</f>
        <v/>
      </c>
      <c r="G2096" s="30">
        <f>'M4 - Caffeine &amp; Energy'!F578</f>
        <v/>
      </c>
      <c r="H2096" s="31">
        <f>IF(AND(ISNUMBER('M4 - Caffeine &amp; Energy'!F578),ISNUMBER('M4 - Caffeine &amp; Energy'!K578)),'M4 - Caffeine &amp; Energy'!F578-'M4 - Caffeine &amp; Energy'!K578,"")</f>
        <v/>
      </c>
      <c r="I2096" s="15" t="inlineStr">
        <is>
          <t>S&amp;S availability/depth vary by listing and time - confirm live.</t>
        </is>
      </c>
    </row>
    <row r="2097" ht="26" customHeight="1">
      <c r="A2097" s="15" t="inlineStr">
        <is>
          <t>Adrenaline Shoc</t>
        </is>
      </c>
      <c r="B2097" s="15" t="inlineStr">
        <is>
          <t>Adrenaline Shoc Smart Energy | Acai Berry | 12-pack 473mL</t>
        </is>
      </c>
      <c r="C2097" s="15" t="inlineStr">
        <is>
          <t>4) Caffeine &amp; energy beverage</t>
        </is>
      </c>
      <c r="D2097" s="32">
        <f>'M4 - Caffeine &amp; Energy'!I579</f>
        <v/>
      </c>
      <c r="E2097" s="33">
        <f>'M4 - Caffeine &amp; Energy'!J579</f>
        <v/>
      </c>
      <c r="F2097" s="31">
        <f>'M4 - Caffeine &amp; Energy'!K579</f>
        <v/>
      </c>
      <c r="G2097" s="30">
        <f>'M4 - Caffeine &amp; Energy'!F579</f>
        <v/>
      </c>
      <c r="H2097" s="31">
        <f>IF(AND(ISNUMBER('M4 - Caffeine &amp; Energy'!F579),ISNUMBER('M4 - Caffeine &amp; Energy'!K579)),'M4 - Caffeine &amp; Energy'!F579-'M4 - Caffeine &amp; Energy'!K579,"")</f>
        <v/>
      </c>
      <c r="I2097" s="15" t="inlineStr">
        <is>
          <t>S&amp;S availability/depth vary by listing and time - confirm live.</t>
        </is>
      </c>
    </row>
    <row r="2098" ht="26" customHeight="1">
      <c r="A2098" s="15" t="inlineStr">
        <is>
          <t>Adrenaline Shoc</t>
        </is>
      </c>
      <c r="B2098" s="15" t="inlineStr">
        <is>
          <t>Adrenaline Shoc Smart Energy | Acai Berry | 18-pack 473mL</t>
        </is>
      </c>
      <c r="C2098" s="15" t="inlineStr">
        <is>
          <t>4) Caffeine &amp; energy beverage</t>
        </is>
      </c>
      <c r="D2098" s="32">
        <f>'M4 - Caffeine &amp; Energy'!I580</f>
        <v/>
      </c>
      <c r="E2098" s="33">
        <f>'M4 - Caffeine &amp; Energy'!J580</f>
        <v/>
      </c>
      <c r="F2098" s="31">
        <f>'M4 - Caffeine &amp; Energy'!K580</f>
        <v/>
      </c>
      <c r="G2098" s="30">
        <f>'M4 - Caffeine &amp; Energy'!F580</f>
        <v/>
      </c>
      <c r="H2098" s="31">
        <f>IF(AND(ISNUMBER('M4 - Caffeine &amp; Energy'!F580),ISNUMBER('M4 - Caffeine &amp; Energy'!K580)),'M4 - Caffeine &amp; Energy'!F580-'M4 - Caffeine &amp; Energy'!K580,"")</f>
        <v/>
      </c>
      <c r="I2098" s="15" t="inlineStr">
        <is>
          <t>S&amp;S availability/depth vary by listing and time - confirm live.</t>
        </is>
      </c>
    </row>
    <row r="2099" ht="26" customHeight="1">
      <c r="A2099" s="15" t="inlineStr">
        <is>
          <t>Adrenaline Shoc</t>
        </is>
      </c>
      <c r="B2099" s="15" t="inlineStr">
        <is>
          <t>Adrenaline Shoc Smart Energy | Acai Berry | 24-pack 473mL</t>
        </is>
      </c>
      <c r="C2099" s="15" t="inlineStr">
        <is>
          <t>4) Caffeine &amp; energy beverage</t>
        </is>
      </c>
      <c r="D2099" s="32">
        <f>'M4 - Caffeine &amp; Energy'!I581</f>
        <v/>
      </c>
      <c r="E2099" s="33">
        <f>'M4 - Caffeine &amp; Energy'!J581</f>
        <v/>
      </c>
      <c r="F2099" s="31">
        <f>'M4 - Caffeine &amp; Energy'!K581</f>
        <v/>
      </c>
      <c r="G2099" s="30">
        <f>'M4 - Caffeine &amp; Energy'!F581</f>
        <v/>
      </c>
      <c r="H2099" s="31">
        <f>IF(AND(ISNUMBER('M4 - Caffeine &amp; Energy'!F581),ISNUMBER('M4 - Caffeine &amp; Energy'!K581)),'M4 - Caffeine &amp; Energy'!F581-'M4 - Caffeine &amp; Energy'!K581,"")</f>
        <v/>
      </c>
      <c r="I2099" s="15" t="inlineStr">
        <is>
          <t>S&amp;S availability/depth vary by listing and time - confirm live.</t>
        </is>
      </c>
    </row>
    <row r="2100" ht="26" customHeight="1">
      <c r="A2100" s="15" t="inlineStr">
        <is>
          <t>Adrenaline Shoc</t>
        </is>
      </c>
      <c r="B2100" s="15" t="inlineStr">
        <is>
          <t>Adrenaline Shoc Smart Energy | Sour Slurp | single 473mL</t>
        </is>
      </c>
      <c r="C2100" s="15" t="inlineStr">
        <is>
          <t>4) Caffeine &amp; energy beverage</t>
        </is>
      </c>
      <c r="D2100" s="32">
        <f>'M4 - Caffeine &amp; Energy'!I582</f>
        <v/>
      </c>
      <c r="E2100" s="33">
        <f>'M4 - Caffeine &amp; Energy'!J582</f>
        <v/>
      </c>
      <c r="F2100" s="31">
        <f>'M4 - Caffeine &amp; Energy'!K582</f>
        <v/>
      </c>
      <c r="G2100" s="30">
        <f>'M4 - Caffeine &amp; Energy'!F582</f>
        <v/>
      </c>
      <c r="H2100" s="31">
        <f>IF(AND(ISNUMBER('M4 - Caffeine &amp; Energy'!F582),ISNUMBER('M4 - Caffeine &amp; Energy'!K582)),'M4 - Caffeine &amp; Energy'!F582-'M4 - Caffeine &amp; Energy'!K582,"")</f>
        <v/>
      </c>
      <c r="I2100" s="15" t="inlineStr">
        <is>
          <t>S&amp;S availability/depth vary by listing and time - confirm live.</t>
        </is>
      </c>
    </row>
    <row r="2101" ht="26" customHeight="1">
      <c r="A2101" s="15" t="inlineStr">
        <is>
          <t>Adrenaline Shoc</t>
        </is>
      </c>
      <c r="B2101" s="15" t="inlineStr">
        <is>
          <t>Adrenaline Shoc Smart Energy | Sour Slurp | 8-pack 473mL</t>
        </is>
      </c>
      <c r="C2101" s="15" t="inlineStr">
        <is>
          <t>4) Caffeine &amp; energy beverage</t>
        </is>
      </c>
      <c r="D2101" s="32">
        <f>'M4 - Caffeine &amp; Energy'!I583</f>
        <v/>
      </c>
      <c r="E2101" s="33">
        <f>'M4 - Caffeine &amp; Energy'!J583</f>
        <v/>
      </c>
      <c r="F2101" s="31">
        <f>'M4 - Caffeine &amp; Energy'!K583</f>
        <v/>
      </c>
      <c r="G2101" s="30">
        <f>'M4 - Caffeine &amp; Energy'!F583</f>
        <v/>
      </c>
      <c r="H2101" s="31">
        <f>IF(AND(ISNUMBER('M4 - Caffeine &amp; Energy'!F583),ISNUMBER('M4 - Caffeine &amp; Energy'!K583)),'M4 - Caffeine &amp; Energy'!F583-'M4 - Caffeine &amp; Energy'!K583,"")</f>
        <v/>
      </c>
      <c r="I2101" s="15" t="inlineStr">
        <is>
          <t>S&amp;S availability/depth vary by listing and time - confirm live.</t>
        </is>
      </c>
    </row>
    <row r="2102" ht="26" customHeight="1">
      <c r="A2102" s="15" t="inlineStr">
        <is>
          <t>Adrenaline Shoc</t>
        </is>
      </c>
      <c r="B2102" s="15" t="inlineStr">
        <is>
          <t>Adrenaline Shoc Smart Energy | Sour Slurp | 12-pack 473mL</t>
        </is>
      </c>
      <c r="C2102" s="15" t="inlineStr">
        <is>
          <t>4) Caffeine &amp; energy beverage</t>
        </is>
      </c>
      <c r="D2102" s="32">
        <f>'M4 - Caffeine &amp; Energy'!I584</f>
        <v/>
      </c>
      <c r="E2102" s="33">
        <f>'M4 - Caffeine &amp; Energy'!J584</f>
        <v/>
      </c>
      <c r="F2102" s="31">
        <f>'M4 - Caffeine &amp; Energy'!K584</f>
        <v/>
      </c>
      <c r="G2102" s="30">
        <f>'M4 - Caffeine &amp; Energy'!F584</f>
        <v/>
      </c>
      <c r="H2102" s="31">
        <f>IF(AND(ISNUMBER('M4 - Caffeine &amp; Energy'!F584),ISNUMBER('M4 - Caffeine &amp; Energy'!K584)),'M4 - Caffeine &amp; Energy'!F584-'M4 - Caffeine &amp; Energy'!K584,"")</f>
        <v/>
      </c>
      <c r="I2102" s="15" t="inlineStr">
        <is>
          <t>S&amp;S availability/depth vary by listing and time - confirm live.</t>
        </is>
      </c>
    </row>
    <row r="2103" ht="26" customHeight="1">
      <c r="A2103" s="15" t="inlineStr">
        <is>
          <t>Adrenaline Shoc</t>
        </is>
      </c>
      <c r="B2103" s="15" t="inlineStr">
        <is>
          <t>Adrenaline Shoc Smart Energy | Sour Slurp | 18-pack 473mL</t>
        </is>
      </c>
      <c r="C2103" s="15" t="inlineStr">
        <is>
          <t>4) Caffeine &amp; energy beverage</t>
        </is>
      </c>
      <c r="D2103" s="32">
        <f>'M4 - Caffeine &amp; Energy'!I585</f>
        <v/>
      </c>
      <c r="E2103" s="33">
        <f>'M4 - Caffeine &amp; Energy'!J585</f>
        <v/>
      </c>
      <c r="F2103" s="31">
        <f>'M4 - Caffeine &amp; Energy'!K585</f>
        <v/>
      </c>
      <c r="G2103" s="30">
        <f>'M4 - Caffeine &amp; Energy'!F585</f>
        <v/>
      </c>
      <c r="H2103" s="31">
        <f>IF(AND(ISNUMBER('M4 - Caffeine &amp; Energy'!F585),ISNUMBER('M4 - Caffeine &amp; Energy'!K585)),'M4 - Caffeine &amp; Energy'!F585-'M4 - Caffeine &amp; Energy'!K585,"")</f>
        <v/>
      </c>
      <c r="I2103" s="15" t="inlineStr">
        <is>
          <t>S&amp;S availability/depth vary by listing and time - confirm live.</t>
        </is>
      </c>
    </row>
    <row r="2104" ht="26" customHeight="1">
      <c r="A2104" s="15" t="inlineStr">
        <is>
          <t>Adrenaline Shoc</t>
        </is>
      </c>
      <c r="B2104" s="15" t="inlineStr">
        <is>
          <t>Adrenaline Shoc Smart Energy | Sour Slurp | 24-pack 473mL</t>
        </is>
      </c>
      <c r="C2104" s="15" t="inlineStr">
        <is>
          <t>4) Caffeine &amp; energy beverage</t>
        </is>
      </c>
      <c r="D2104" s="32">
        <f>'M4 - Caffeine &amp; Energy'!I586</f>
        <v/>
      </c>
      <c r="E2104" s="33">
        <f>'M4 - Caffeine &amp; Energy'!J586</f>
        <v/>
      </c>
      <c r="F2104" s="31">
        <f>'M4 - Caffeine &amp; Energy'!K586</f>
        <v/>
      </c>
      <c r="G2104" s="30">
        <f>'M4 - Caffeine &amp; Energy'!F586</f>
        <v/>
      </c>
      <c r="H2104" s="31">
        <f>IF(AND(ISNUMBER('M4 - Caffeine &amp; Energy'!F586),ISNUMBER('M4 - Caffeine &amp; Energy'!K586)),'M4 - Caffeine &amp; Energy'!F586-'M4 - Caffeine &amp; Energy'!K586,"")</f>
        <v/>
      </c>
      <c r="I2104" s="15" t="inlineStr">
        <is>
          <t>S&amp;S availability/depth vary by listing and time - confirm live.</t>
        </is>
      </c>
    </row>
    <row r="2105" ht="26" customHeight="1">
      <c r="A2105" s="15" t="inlineStr">
        <is>
          <t>Adrenaline Shoc</t>
        </is>
      </c>
      <c r="B2105" s="15" t="inlineStr">
        <is>
          <t>Adrenaline Shoc Smart Energy | Frozen Fusion | single 473mL</t>
        </is>
      </c>
      <c r="C2105" s="15" t="inlineStr">
        <is>
          <t>4) Caffeine &amp; energy beverage</t>
        </is>
      </c>
      <c r="D2105" s="32">
        <f>'M4 - Caffeine &amp; Energy'!I587</f>
        <v/>
      </c>
      <c r="E2105" s="33">
        <f>'M4 - Caffeine &amp; Energy'!J587</f>
        <v/>
      </c>
      <c r="F2105" s="31">
        <f>'M4 - Caffeine &amp; Energy'!K587</f>
        <v/>
      </c>
      <c r="G2105" s="30">
        <f>'M4 - Caffeine &amp; Energy'!F587</f>
        <v/>
      </c>
      <c r="H2105" s="31">
        <f>IF(AND(ISNUMBER('M4 - Caffeine &amp; Energy'!F587),ISNUMBER('M4 - Caffeine &amp; Energy'!K587)),'M4 - Caffeine &amp; Energy'!F587-'M4 - Caffeine &amp; Energy'!K587,"")</f>
        <v/>
      </c>
      <c r="I2105" s="15" t="inlineStr">
        <is>
          <t>S&amp;S availability/depth vary by listing and time - confirm live.</t>
        </is>
      </c>
    </row>
    <row r="2106" ht="26" customHeight="1">
      <c r="A2106" s="15" t="inlineStr">
        <is>
          <t>Adrenaline Shoc</t>
        </is>
      </c>
      <c r="B2106" s="15" t="inlineStr">
        <is>
          <t>Adrenaline Shoc Smart Energy | Frozen Fusion | 8-pack 473mL</t>
        </is>
      </c>
      <c r="C2106" s="15" t="inlineStr">
        <is>
          <t>4) Caffeine &amp; energy beverage</t>
        </is>
      </c>
      <c r="D2106" s="32">
        <f>'M4 - Caffeine &amp; Energy'!I588</f>
        <v/>
      </c>
      <c r="E2106" s="33">
        <f>'M4 - Caffeine &amp; Energy'!J588</f>
        <v/>
      </c>
      <c r="F2106" s="31">
        <f>'M4 - Caffeine &amp; Energy'!K588</f>
        <v/>
      </c>
      <c r="G2106" s="30">
        <f>'M4 - Caffeine &amp; Energy'!F588</f>
        <v/>
      </c>
      <c r="H2106" s="31">
        <f>IF(AND(ISNUMBER('M4 - Caffeine &amp; Energy'!F588),ISNUMBER('M4 - Caffeine &amp; Energy'!K588)),'M4 - Caffeine &amp; Energy'!F588-'M4 - Caffeine &amp; Energy'!K588,"")</f>
        <v/>
      </c>
      <c r="I2106" s="15" t="inlineStr">
        <is>
          <t>S&amp;S availability/depth vary by listing and time - confirm live.</t>
        </is>
      </c>
    </row>
    <row r="2107" ht="26" customHeight="1">
      <c r="A2107" s="15" t="inlineStr">
        <is>
          <t>Adrenaline Shoc</t>
        </is>
      </c>
      <c r="B2107" s="15" t="inlineStr">
        <is>
          <t>Adrenaline Shoc Smart Energy | Frozen Fusion | 12-pack 473mL</t>
        </is>
      </c>
      <c r="C2107" s="15" t="inlineStr">
        <is>
          <t>4) Caffeine &amp; energy beverage</t>
        </is>
      </c>
      <c r="D2107" s="32">
        <f>'M4 - Caffeine &amp; Energy'!I589</f>
        <v/>
      </c>
      <c r="E2107" s="33">
        <f>'M4 - Caffeine &amp; Energy'!J589</f>
        <v/>
      </c>
      <c r="F2107" s="31">
        <f>'M4 - Caffeine &amp; Energy'!K589</f>
        <v/>
      </c>
      <c r="G2107" s="30">
        <f>'M4 - Caffeine &amp; Energy'!F589</f>
        <v/>
      </c>
      <c r="H2107" s="31">
        <f>IF(AND(ISNUMBER('M4 - Caffeine &amp; Energy'!F589),ISNUMBER('M4 - Caffeine &amp; Energy'!K589)),'M4 - Caffeine &amp; Energy'!F589-'M4 - Caffeine &amp; Energy'!K589,"")</f>
        <v/>
      </c>
      <c r="I2107" s="15" t="inlineStr">
        <is>
          <t>S&amp;S availability/depth vary by listing and time - confirm live.</t>
        </is>
      </c>
    </row>
    <row r="2108" ht="26" customHeight="1">
      <c r="A2108" s="15" t="inlineStr">
        <is>
          <t>Adrenaline Shoc</t>
        </is>
      </c>
      <c r="B2108" s="15" t="inlineStr">
        <is>
          <t>Adrenaline Shoc Smart Energy | Frozen Fusion | 18-pack 473mL</t>
        </is>
      </c>
      <c r="C2108" s="15" t="inlineStr">
        <is>
          <t>4) Caffeine &amp; energy beverage</t>
        </is>
      </c>
      <c r="D2108" s="32">
        <f>'M4 - Caffeine &amp; Energy'!I590</f>
        <v/>
      </c>
      <c r="E2108" s="33">
        <f>'M4 - Caffeine &amp; Energy'!J590</f>
        <v/>
      </c>
      <c r="F2108" s="31">
        <f>'M4 - Caffeine &amp; Energy'!K590</f>
        <v/>
      </c>
      <c r="G2108" s="30">
        <f>'M4 - Caffeine &amp; Energy'!F590</f>
        <v/>
      </c>
      <c r="H2108" s="31">
        <f>IF(AND(ISNUMBER('M4 - Caffeine &amp; Energy'!F590),ISNUMBER('M4 - Caffeine &amp; Energy'!K590)),'M4 - Caffeine &amp; Energy'!F590-'M4 - Caffeine &amp; Energy'!K590,"")</f>
        <v/>
      </c>
      <c r="I2108" s="15" t="inlineStr">
        <is>
          <t>S&amp;S availability/depth vary by listing and time - confirm live.</t>
        </is>
      </c>
    </row>
    <row r="2109" ht="26" customHeight="1">
      <c r="A2109" s="15" t="inlineStr">
        <is>
          <t>Adrenaline Shoc</t>
        </is>
      </c>
      <c r="B2109" s="15" t="inlineStr">
        <is>
          <t>Adrenaline Shoc Smart Energy | Frozen Fusion | 24-pack 473mL</t>
        </is>
      </c>
      <c r="C2109" s="15" t="inlineStr">
        <is>
          <t>4) Caffeine &amp; energy beverage</t>
        </is>
      </c>
      <c r="D2109" s="32">
        <f>'M4 - Caffeine &amp; Energy'!I591</f>
        <v/>
      </c>
      <c r="E2109" s="33">
        <f>'M4 - Caffeine &amp; Energy'!J591</f>
        <v/>
      </c>
      <c r="F2109" s="31">
        <f>'M4 - Caffeine &amp; Energy'!K591</f>
        <v/>
      </c>
      <c r="G2109" s="30">
        <f>'M4 - Caffeine &amp; Energy'!F591</f>
        <v/>
      </c>
      <c r="H2109" s="31">
        <f>IF(AND(ISNUMBER('M4 - Caffeine &amp; Energy'!F591),ISNUMBER('M4 - Caffeine &amp; Energy'!K591)),'M4 - Caffeine &amp; Energy'!F591-'M4 - Caffeine &amp; Energy'!K591,"")</f>
        <v/>
      </c>
      <c r="I2109" s="15" t="inlineStr">
        <is>
          <t>S&amp;S availability/depth vary by listing and time - confirm live.</t>
        </is>
      </c>
    </row>
    <row r="2110" ht="26" customHeight="1">
      <c r="A2110" s="15" t="inlineStr">
        <is>
          <t>Adrenaline Shoc</t>
        </is>
      </c>
      <c r="B2110" s="15" t="inlineStr">
        <is>
          <t>Adrenaline Shoc Smart Energy | Peach Mango | single 473mL</t>
        </is>
      </c>
      <c r="C2110" s="15" t="inlineStr">
        <is>
          <t>4) Caffeine &amp; energy beverage</t>
        </is>
      </c>
      <c r="D2110" s="32">
        <f>'M4 - Caffeine &amp; Energy'!I592</f>
        <v/>
      </c>
      <c r="E2110" s="33">
        <f>'M4 - Caffeine &amp; Energy'!J592</f>
        <v/>
      </c>
      <c r="F2110" s="31">
        <f>'M4 - Caffeine &amp; Energy'!K592</f>
        <v/>
      </c>
      <c r="G2110" s="30">
        <f>'M4 - Caffeine &amp; Energy'!F592</f>
        <v/>
      </c>
      <c r="H2110" s="31">
        <f>IF(AND(ISNUMBER('M4 - Caffeine &amp; Energy'!F592),ISNUMBER('M4 - Caffeine &amp; Energy'!K592)),'M4 - Caffeine &amp; Energy'!F592-'M4 - Caffeine &amp; Energy'!K592,"")</f>
        <v/>
      </c>
      <c r="I2110" s="15" t="inlineStr">
        <is>
          <t>S&amp;S availability/depth vary by listing and time - confirm live.</t>
        </is>
      </c>
    </row>
    <row r="2111" ht="26" customHeight="1">
      <c r="A2111" s="15" t="inlineStr">
        <is>
          <t>Adrenaline Shoc</t>
        </is>
      </c>
      <c r="B2111" s="15" t="inlineStr">
        <is>
          <t>Adrenaline Shoc Smart Energy | Peach Mango | 8-pack 473mL</t>
        </is>
      </c>
      <c r="C2111" s="15" t="inlineStr">
        <is>
          <t>4) Caffeine &amp; energy beverage</t>
        </is>
      </c>
      <c r="D2111" s="32">
        <f>'M4 - Caffeine &amp; Energy'!I593</f>
        <v/>
      </c>
      <c r="E2111" s="33">
        <f>'M4 - Caffeine &amp; Energy'!J593</f>
        <v/>
      </c>
      <c r="F2111" s="31">
        <f>'M4 - Caffeine &amp; Energy'!K593</f>
        <v/>
      </c>
      <c r="G2111" s="30">
        <f>'M4 - Caffeine &amp; Energy'!F593</f>
        <v/>
      </c>
      <c r="H2111" s="31">
        <f>IF(AND(ISNUMBER('M4 - Caffeine &amp; Energy'!F593),ISNUMBER('M4 - Caffeine &amp; Energy'!K593)),'M4 - Caffeine &amp; Energy'!F593-'M4 - Caffeine &amp; Energy'!K593,"")</f>
        <v/>
      </c>
      <c r="I2111" s="15" t="inlineStr">
        <is>
          <t>S&amp;S availability/depth vary by listing and time - confirm live.</t>
        </is>
      </c>
    </row>
    <row r="2112" ht="26" customHeight="1">
      <c r="A2112" s="15" t="inlineStr">
        <is>
          <t>Adrenaline Shoc</t>
        </is>
      </c>
      <c r="B2112" s="15" t="inlineStr">
        <is>
          <t>Adrenaline Shoc Smart Energy | Peach Mango | 12-pack 473mL</t>
        </is>
      </c>
      <c r="C2112" s="15" t="inlineStr">
        <is>
          <t>4) Caffeine &amp; energy beverage</t>
        </is>
      </c>
      <c r="D2112" s="32">
        <f>'M4 - Caffeine &amp; Energy'!I594</f>
        <v/>
      </c>
      <c r="E2112" s="33">
        <f>'M4 - Caffeine &amp; Energy'!J594</f>
        <v/>
      </c>
      <c r="F2112" s="31">
        <f>'M4 - Caffeine &amp; Energy'!K594</f>
        <v/>
      </c>
      <c r="G2112" s="30">
        <f>'M4 - Caffeine &amp; Energy'!F594</f>
        <v/>
      </c>
      <c r="H2112" s="31">
        <f>IF(AND(ISNUMBER('M4 - Caffeine &amp; Energy'!F594),ISNUMBER('M4 - Caffeine &amp; Energy'!K594)),'M4 - Caffeine &amp; Energy'!F594-'M4 - Caffeine &amp; Energy'!K594,"")</f>
        <v/>
      </c>
      <c r="I2112" s="15" t="inlineStr">
        <is>
          <t>S&amp;S availability/depth vary by listing and time - confirm live.</t>
        </is>
      </c>
    </row>
    <row r="2113" ht="26" customHeight="1">
      <c r="A2113" s="15" t="inlineStr">
        <is>
          <t>Adrenaline Shoc</t>
        </is>
      </c>
      <c r="B2113" s="15" t="inlineStr">
        <is>
          <t>Adrenaline Shoc Smart Energy | Peach Mango | 18-pack 473mL</t>
        </is>
      </c>
      <c r="C2113" s="15" t="inlineStr">
        <is>
          <t>4) Caffeine &amp; energy beverage</t>
        </is>
      </c>
      <c r="D2113" s="32">
        <f>'M4 - Caffeine &amp; Energy'!I595</f>
        <v/>
      </c>
      <c r="E2113" s="33">
        <f>'M4 - Caffeine &amp; Energy'!J595</f>
        <v/>
      </c>
      <c r="F2113" s="31">
        <f>'M4 - Caffeine &amp; Energy'!K595</f>
        <v/>
      </c>
      <c r="G2113" s="30">
        <f>'M4 - Caffeine &amp; Energy'!F595</f>
        <v/>
      </c>
      <c r="H2113" s="31">
        <f>IF(AND(ISNUMBER('M4 - Caffeine &amp; Energy'!F595),ISNUMBER('M4 - Caffeine &amp; Energy'!K595)),'M4 - Caffeine &amp; Energy'!F595-'M4 - Caffeine &amp; Energy'!K595,"")</f>
        <v/>
      </c>
      <c r="I2113" s="15" t="inlineStr">
        <is>
          <t>S&amp;S availability/depth vary by listing and time - confirm live.</t>
        </is>
      </c>
    </row>
    <row r="2114" ht="26" customHeight="1">
      <c r="A2114" s="15" t="inlineStr">
        <is>
          <t>Adrenaline Shoc</t>
        </is>
      </c>
      <c r="B2114" s="15" t="inlineStr">
        <is>
          <t>Adrenaline Shoc Smart Energy | Peach Mango | 24-pack 473mL</t>
        </is>
      </c>
      <c r="C2114" s="15" t="inlineStr">
        <is>
          <t>4) Caffeine &amp; energy beverage</t>
        </is>
      </c>
      <c r="D2114" s="32">
        <f>'M4 - Caffeine &amp; Energy'!I596</f>
        <v/>
      </c>
      <c r="E2114" s="33">
        <f>'M4 - Caffeine &amp; Energy'!J596</f>
        <v/>
      </c>
      <c r="F2114" s="31">
        <f>'M4 - Caffeine &amp; Energy'!K596</f>
        <v/>
      </c>
      <c r="G2114" s="30">
        <f>'M4 - Caffeine &amp; Energy'!F596</f>
        <v/>
      </c>
      <c r="H2114" s="31">
        <f>IF(AND(ISNUMBER('M4 - Caffeine &amp; Energy'!F596),ISNUMBER('M4 - Caffeine &amp; Energy'!K596)),'M4 - Caffeine &amp; Energy'!F596-'M4 - Caffeine &amp; Energy'!K596,"")</f>
        <v/>
      </c>
      <c r="I2114" s="15" t="inlineStr">
        <is>
          <t>S&amp;S availability/depth vary by listing and time - confirm live.</t>
        </is>
      </c>
    </row>
    <row r="2115" ht="26" customHeight="1">
      <c r="A2115" s="15" t="inlineStr">
        <is>
          <t>Arizona</t>
        </is>
      </c>
      <c r="B2115" s="15" t="inlineStr">
        <is>
          <t>Arizona Green Tea | Green Tea w/ Honey | single 680mL</t>
        </is>
      </c>
      <c r="C2115" s="15" t="inlineStr">
        <is>
          <t>4) Caffeine &amp; energy beverage</t>
        </is>
      </c>
      <c r="D2115" s="32">
        <f>'M4 - Caffeine &amp; Energy'!I597</f>
        <v/>
      </c>
      <c r="E2115" s="33">
        <f>'M4 - Caffeine &amp; Energy'!J597</f>
        <v/>
      </c>
      <c r="F2115" s="31">
        <f>'M4 - Caffeine &amp; Energy'!K597</f>
        <v/>
      </c>
      <c r="G2115" s="30">
        <f>'M4 - Caffeine &amp; Energy'!F597</f>
        <v/>
      </c>
      <c r="H2115" s="31">
        <f>IF(AND(ISNUMBER('M4 - Caffeine &amp; Energy'!F597),ISNUMBER('M4 - Caffeine &amp; Energy'!K597)),'M4 - Caffeine &amp; Energy'!F597-'M4 - Caffeine &amp; Energy'!K597,"")</f>
        <v/>
      </c>
      <c r="I2115" s="15" t="inlineStr">
        <is>
          <t>S&amp;S availability/depth vary by listing and time - confirm live.</t>
        </is>
      </c>
    </row>
    <row r="2116" ht="26" customHeight="1">
      <c r="A2116" s="15" t="inlineStr">
        <is>
          <t>Arizona</t>
        </is>
      </c>
      <c r="B2116" s="15" t="inlineStr">
        <is>
          <t>Arizona Green Tea | Green Tea w/ Honey | 6-pack 680mL</t>
        </is>
      </c>
      <c r="C2116" s="15" t="inlineStr">
        <is>
          <t>4) Caffeine &amp; energy beverage</t>
        </is>
      </c>
      <c r="D2116" s="32">
        <f>'M4 - Caffeine &amp; Energy'!I598</f>
        <v/>
      </c>
      <c r="E2116" s="33">
        <f>'M4 - Caffeine &amp; Energy'!J598</f>
        <v/>
      </c>
      <c r="F2116" s="31">
        <f>'M4 - Caffeine &amp; Energy'!K598</f>
        <v/>
      </c>
      <c r="G2116" s="30">
        <f>'M4 - Caffeine &amp; Energy'!F598</f>
        <v/>
      </c>
      <c r="H2116" s="31">
        <f>IF(AND(ISNUMBER('M4 - Caffeine &amp; Energy'!F598),ISNUMBER('M4 - Caffeine &amp; Energy'!K598)),'M4 - Caffeine &amp; Energy'!F598-'M4 - Caffeine &amp; Energy'!K598,"")</f>
        <v/>
      </c>
      <c r="I2116" s="15" t="inlineStr">
        <is>
          <t>S&amp;S availability/depth vary by listing and time - confirm live.</t>
        </is>
      </c>
    </row>
    <row r="2117" ht="26" customHeight="1">
      <c r="A2117" s="15" t="inlineStr">
        <is>
          <t>Arizona</t>
        </is>
      </c>
      <c r="B2117" s="15" t="inlineStr">
        <is>
          <t>Arizona Green Tea | Green Tea w/ Honey | 12-pack 680mL</t>
        </is>
      </c>
      <c r="C2117" s="15" t="inlineStr">
        <is>
          <t>4) Caffeine &amp; energy beverage</t>
        </is>
      </c>
      <c r="D2117" s="32">
        <f>'M4 - Caffeine &amp; Energy'!I599</f>
        <v/>
      </c>
      <c r="E2117" s="33">
        <f>'M4 - Caffeine &amp; Energy'!J599</f>
        <v/>
      </c>
      <c r="F2117" s="31">
        <f>'M4 - Caffeine &amp; Energy'!K599</f>
        <v/>
      </c>
      <c r="G2117" s="30">
        <f>'M4 - Caffeine &amp; Energy'!F599</f>
        <v/>
      </c>
      <c r="H2117" s="31">
        <f>IF(AND(ISNUMBER('M4 - Caffeine &amp; Energy'!F599),ISNUMBER('M4 - Caffeine &amp; Energy'!K599)),'M4 - Caffeine &amp; Energy'!F599-'M4 - Caffeine &amp; Energy'!K599,"")</f>
        <v/>
      </c>
      <c r="I2117" s="15" t="inlineStr">
        <is>
          <t>S&amp;S availability/depth vary by listing and time - confirm live.</t>
        </is>
      </c>
    </row>
    <row r="2118" ht="26" customHeight="1">
      <c r="A2118" s="15" t="inlineStr">
        <is>
          <t>Arizona</t>
        </is>
      </c>
      <c r="B2118" s="15" t="inlineStr">
        <is>
          <t>Arizona Green Tea | Green Tea w/ Honey | 24-pack 680mL</t>
        </is>
      </c>
      <c r="C2118" s="15" t="inlineStr">
        <is>
          <t>4) Caffeine &amp; energy beverage</t>
        </is>
      </c>
      <c r="D2118" s="32">
        <f>'M4 - Caffeine &amp; Energy'!I600</f>
        <v/>
      </c>
      <c r="E2118" s="33">
        <f>'M4 - Caffeine &amp; Energy'!J600</f>
        <v/>
      </c>
      <c r="F2118" s="31">
        <f>'M4 - Caffeine &amp; Energy'!K600</f>
        <v/>
      </c>
      <c r="G2118" s="30">
        <f>'M4 - Caffeine &amp; Energy'!F600</f>
        <v/>
      </c>
      <c r="H2118" s="31">
        <f>IF(AND(ISNUMBER('M4 - Caffeine &amp; Energy'!F600),ISNUMBER('M4 - Caffeine &amp; Energy'!K600)),'M4 - Caffeine &amp; Energy'!F600-'M4 - Caffeine &amp; Energy'!K600,"")</f>
        <v/>
      </c>
      <c r="I2118" s="15" t="inlineStr">
        <is>
          <t>S&amp;S availability/depth vary by listing and time - confirm live.</t>
        </is>
      </c>
    </row>
    <row r="2119" ht="26" customHeight="1">
      <c r="A2119" s="15" t="inlineStr">
        <is>
          <t>Arizona</t>
        </is>
      </c>
      <c r="B2119" s="15" t="inlineStr">
        <is>
          <t>Arizona Green Tea | Arnold Palmer | single 680mL</t>
        </is>
      </c>
      <c r="C2119" s="15" t="inlineStr">
        <is>
          <t>4) Caffeine &amp; energy beverage</t>
        </is>
      </c>
      <c r="D2119" s="32">
        <f>'M4 - Caffeine &amp; Energy'!I601</f>
        <v/>
      </c>
      <c r="E2119" s="33">
        <f>'M4 - Caffeine &amp; Energy'!J601</f>
        <v/>
      </c>
      <c r="F2119" s="31">
        <f>'M4 - Caffeine &amp; Energy'!K601</f>
        <v/>
      </c>
      <c r="G2119" s="30">
        <f>'M4 - Caffeine &amp; Energy'!F601</f>
        <v/>
      </c>
      <c r="H2119" s="31">
        <f>IF(AND(ISNUMBER('M4 - Caffeine &amp; Energy'!F601),ISNUMBER('M4 - Caffeine &amp; Energy'!K601)),'M4 - Caffeine &amp; Energy'!F601-'M4 - Caffeine &amp; Energy'!K601,"")</f>
        <v/>
      </c>
      <c r="I2119" s="15" t="inlineStr">
        <is>
          <t>S&amp;S availability/depth vary by listing and time - confirm live.</t>
        </is>
      </c>
    </row>
    <row r="2120" ht="26" customHeight="1">
      <c r="A2120" s="15" t="inlineStr">
        <is>
          <t>Arizona</t>
        </is>
      </c>
      <c r="B2120" s="15" t="inlineStr">
        <is>
          <t>Arizona Green Tea | Arnold Palmer | 6-pack 680mL</t>
        </is>
      </c>
      <c r="C2120" s="15" t="inlineStr">
        <is>
          <t>4) Caffeine &amp; energy beverage</t>
        </is>
      </c>
      <c r="D2120" s="32">
        <f>'M4 - Caffeine &amp; Energy'!I602</f>
        <v/>
      </c>
      <c r="E2120" s="33">
        <f>'M4 - Caffeine &amp; Energy'!J602</f>
        <v/>
      </c>
      <c r="F2120" s="31">
        <f>'M4 - Caffeine &amp; Energy'!K602</f>
        <v/>
      </c>
      <c r="G2120" s="30">
        <f>'M4 - Caffeine &amp; Energy'!F602</f>
        <v/>
      </c>
      <c r="H2120" s="31">
        <f>IF(AND(ISNUMBER('M4 - Caffeine &amp; Energy'!F602),ISNUMBER('M4 - Caffeine &amp; Energy'!K602)),'M4 - Caffeine &amp; Energy'!F602-'M4 - Caffeine &amp; Energy'!K602,"")</f>
        <v/>
      </c>
      <c r="I2120" s="15" t="inlineStr">
        <is>
          <t>S&amp;S availability/depth vary by listing and time - confirm live.</t>
        </is>
      </c>
    </row>
    <row r="2121" ht="26" customHeight="1">
      <c r="A2121" s="15" t="inlineStr">
        <is>
          <t>Arizona</t>
        </is>
      </c>
      <c r="B2121" s="15" t="inlineStr">
        <is>
          <t>Arizona Green Tea | Arnold Palmer | 12-pack 680mL</t>
        </is>
      </c>
      <c r="C2121" s="15" t="inlineStr">
        <is>
          <t>4) Caffeine &amp; energy beverage</t>
        </is>
      </c>
      <c r="D2121" s="32">
        <f>'M4 - Caffeine &amp; Energy'!I603</f>
        <v/>
      </c>
      <c r="E2121" s="33">
        <f>'M4 - Caffeine &amp; Energy'!J603</f>
        <v/>
      </c>
      <c r="F2121" s="31">
        <f>'M4 - Caffeine &amp; Energy'!K603</f>
        <v/>
      </c>
      <c r="G2121" s="30">
        <f>'M4 - Caffeine &amp; Energy'!F603</f>
        <v/>
      </c>
      <c r="H2121" s="31">
        <f>IF(AND(ISNUMBER('M4 - Caffeine &amp; Energy'!F603),ISNUMBER('M4 - Caffeine &amp; Energy'!K603)),'M4 - Caffeine &amp; Energy'!F603-'M4 - Caffeine &amp; Energy'!K603,"")</f>
        <v/>
      </c>
      <c r="I2121" s="15" t="inlineStr">
        <is>
          <t>S&amp;S availability/depth vary by listing and time - confirm live.</t>
        </is>
      </c>
    </row>
    <row r="2122" ht="26" customHeight="1">
      <c r="A2122" s="15" t="inlineStr">
        <is>
          <t>Arizona</t>
        </is>
      </c>
      <c r="B2122" s="15" t="inlineStr">
        <is>
          <t>Arizona Green Tea | Arnold Palmer | 24-pack 680mL</t>
        </is>
      </c>
      <c r="C2122" s="15" t="inlineStr">
        <is>
          <t>4) Caffeine &amp; energy beverage</t>
        </is>
      </c>
      <c r="D2122" s="32">
        <f>'M4 - Caffeine &amp; Energy'!I604</f>
        <v/>
      </c>
      <c r="E2122" s="33">
        <f>'M4 - Caffeine &amp; Energy'!J604</f>
        <v/>
      </c>
      <c r="F2122" s="31">
        <f>'M4 - Caffeine &amp; Energy'!K604</f>
        <v/>
      </c>
      <c r="G2122" s="30">
        <f>'M4 - Caffeine &amp; Energy'!F604</f>
        <v/>
      </c>
      <c r="H2122" s="31">
        <f>IF(AND(ISNUMBER('M4 - Caffeine &amp; Energy'!F604),ISNUMBER('M4 - Caffeine &amp; Energy'!K604)),'M4 - Caffeine &amp; Energy'!F604-'M4 - Caffeine &amp; Energy'!K604,"")</f>
        <v/>
      </c>
      <c r="I2122" s="15" t="inlineStr">
        <is>
          <t>S&amp;S availability/depth vary by listing and time - confirm live.</t>
        </is>
      </c>
    </row>
    <row r="2123" ht="26" customHeight="1">
      <c r="A2123" s="15" t="inlineStr">
        <is>
          <t>Arizona</t>
        </is>
      </c>
      <c r="B2123" s="15" t="inlineStr">
        <is>
          <t>Arizona Green Tea | Mucho Mango | single 680mL</t>
        </is>
      </c>
      <c r="C2123" s="15" t="inlineStr">
        <is>
          <t>4) Caffeine &amp; energy beverage</t>
        </is>
      </c>
      <c r="D2123" s="32">
        <f>'M4 - Caffeine &amp; Energy'!I605</f>
        <v/>
      </c>
      <c r="E2123" s="33">
        <f>'M4 - Caffeine &amp; Energy'!J605</f>
        <v/>
      </c>
      <c r="F2123" s="31">
        <f>'M4 - Caffeine &amp; Energy'!K605</f>
        <v/>
      </c>
      <c r="G2123" s="30">
        <f>'M4 - Caffeine &amp; Energy'!F605</f>
        <v/>
      </c>
      <c r="H2123" s="31">
        <f>IF(AND(ISNUMBER('M4 - Caffeine &amp; Energy'!F605),ISNUMBER('M4 - Caffeine &amp; Energy'!K605)),'M4 - Caffeine &amp; Energy'!F605-'M4 - Caffeine &amp; Energy'!K605,"")</f>
        <v/>
      </c>
      <c r="I2123" s="15" t="inlineStr">
        <is>
          <t>S&amp;S availability/depth vary by listing and time - confirm live.</t>
        </is>
      </c>
    </row>
    <row r="2124" ht="26" customHeight="1">
      <c r="A2124" s="15" t="inlineStr">
        <is>
          <t>Arizona</t>
        </is>
      </c>
      <c r="B2124" s="15" t="inlineStr">
        <is>
          <t>Arizona Green Tea | Mucho Mango | 6-pack 680mL</t>
        </is>
      </c>
      <c r="C2124" s="15" t="inlineStr">
        <is>
          <t>4) Caffeine &amp; energy beverage</t>
        </is>
      </c>
      <c r="D2124" s="32">
        <f>'M4 - Caffeine &amp; Energy'!I606</f>
        <v/>
      </c>
      <c r="E2124" s="33">
        <f>'M4 - Caffeine &amp; Energy'!J606</f>
        <v/>
      </c>
      <c r="F2124" s="31">
        <f>'M4 - Caffeine &amp; Energy'!K606</f>
        <v/>
      </c>
      <c r="G2124" s="30">
        <f>'M4 - Caffeine &amp; Energy'!F606</f>
        <v/>
      </c>
      <c r="H2124" s="31">
        <f>IF(AND(ISNUMBER('M4 - Caffeine &amp; Energy'!F606),ISNUMBER('M4 - Caffeine &amp; Energy'!K606)),'M4 - Caffeine &amp; Energy'!F606-'M4 - Caffeine &amp; Energy'!K606,"")</f>
        <v/>
      </c>
      <c r="I2124" s="15" t="inlineStr">
        <is>
          <t>S&amp;S availability/depth vary by listing and time - confirm live.</t>
        </is>
      </c>
    </row>
    <row r="2125" ht="26" customHeight="1">
      <c r="A2125" s="15" t="inlineStr">
        <is>
          <t>Arizona</t>
        </is>
      </c>
      <c r="B2125" s="15" t="inlineStr">
        <is>
          <t>Arizona Green Tea | Mucho Mango | 12-pack 680mL</t>
        </is>
      </c>
      <c r="C2125" s="15" t="inlineStr">
        <is>
          <t>4) Caffeine &amp; energy beverage</t>
        </is>
      </c>
      <c r="D2125" s="32">
        <f>'M4 - Caffeine &amp; Energy'!I607</f>
        <v/>
      </c>
      <c r="E2125" s="33">
        <f>'M4 - Caffeine &amp; Energy'!J607</f>
        <v/>
      </c>
      <c r="F2125" s="31">
        <f>'M4 - Caffeine &amp; Energy'!K607</f>
        <v/>
      </c>
      <c r="G2125" s="30">
        <f>'M4 - Caffeine &amp; Energy'!F607</f>
        <v/>
      </c>
      <c r="H2125" s="31">
        <f>IF(AND(ISNUMBER('M4 - Caffeine &amp; Energy'!F607),ISNUMBER('M4 - Caffeine &amp; Energy'!K607)),'M4 - Caffeine &amp; Energy'!F607-'M4 - Caffeine &amp; Energy'!K607,"")</f>
        <v/>
      </c>
      <c r="I2125" s="15" t="inlineStr">
        <is>
          <t>S&amp;S availability/depth vary by listing and time - confirm live.</t>
        </is>
      </c>
    </row>
    <row r="2126" ht="26" customHeight="1">
      <c r="A2126" s="15" t="inlineStr">
        <is>
          <t>Arizona</t>
        </is>
      </c>
      <c r="B2126" s="15" t="inlineStr">
        <is>
          <t>Arizona Green Tea | Mucho Mango | 24-pack 680mL</t>
        </is>
      </c>
      <c r="C2126" s="15" t="inlineStr">
        <is>
          <t>4) Caffeine &amp; energy beverage</t>
        </is>
      </c>
      <c r="D2126" s="32">
        <f>'M4 - Caffeine &amp; Energy'!I608</f>
        <v/>
      </c>
      <c r="E2126" s="33">
        <f>'M4 - Caffeine &amp; Energy'!J608</f>
        <v/>
      </c>
      <c r="F2126" s="31">
        <f>'M4 - Caffeine &amp; Energy'!K608</f>
        <v/>
      </c>
      <c r="G2126" s="30">
        <f>'M4 - Caffeine &amp; Energy'!F608</f>
        <v/>
      </c>
      <c r="H2126" s="31">
        <f>IF(AND(ISNUMBER('M4 - Caffeine &amp; Energy'!F608),ISNUMBER('M4 - Caffeine &amp; Energy'!K608)),'M4 - Caffeine &amp; Energy'!F608-'M4 - Caffeine &amp; Energy'!K608,"")</f>
        <v/>
      </c>
      <c r="I2126" s="15" t="inlineStr">
        <is>
          <t>S&amp;S availability/depth vary by listing and time - confirm live.</t>
        </is>
      </c>
    </row>
    <row r="2127" ht="26" customHeight="1">
      <c r="A2127" s="15" t="inlineStr">
        <is>
          <t>Arizona</t>
        </is>
      </c>
      <c r="B2127" s="15" t="inlineStr">
        <is>
          <t>Arizona Green Tea | Watermelon | single 680mL</t>
        </is>
      </c>
      <c r="C2127" s="15" t="inlineStr">
        <is>
          <t>4) Caffeine &amp; energy beverage</t>
        </is>
      </c>
      <c r="D2127" s="32">
        <f>'M4 - Caffeine &amp; Energy'!I609</f>
        <v/>
      </c>
      <c r="E2127" s="33">
        <f>'M4 - Caffeine &amp; Energy'!J609</f>
        <v/>
      </c>
      <c r="F2127" s="31">
        <f>'M4 - Caffeine &amp; Energy'!K609</f>
        <v/>
      </c>
      <c r="G2127" s="30">
        <f>'M4 - Caffeine &amp; Energy'!F609</f>
        <v/>
      </c>
      <c r="H2127" s="31">
        <f>IF(AND(ISNUMBER('M4 - Caffeine &amp; Energy'!F609),ISNUMBER('M4 - Caffeine &amp; Energy'!K609)),'M4 - Caffeine &amp; Energy'!F609-'M4 - Caffeine &amp; Energy'!K609,"")</f>
        <v/>
      </c>
      <c r="I2127" s="15" t="inlineStr">
        <is>
          <t>S&amp;S availability/depth vary by listing and time - confirm live.</t>
        </is>
      </c>
    </row>
    <row r="2128" ht="26" customHeight="1">
      <c r="A2128" s="15" t="inlineStr">
        <is>
          <t>Arizona</t>
        </is>
      </c>
      <c r="B2128" s="15" t="inlineStr">
        <is>
          <t>Arizona Green Tea | Watermelon | 6-pack 680mL</t>
        </is>
      </c>
      <c r="C2128" s="15" t="inlineStr">
        <is>
          <t>4) Caffeine &amp; energy beverage</t>
        </is>
      </c>
      <c r="D2128" s="32">
        <f>'M4 - Caffeine &amp; Energy'!I610</f>
        <v/>
      </c>
      <c r="E2128" s="33">
        <f>'M4 - Caffeine &amp; Energy'!J610</f>
        <v/>
      </c>
      <c r="F2128" s="31">
        <f>'M4 - Caffeine &amp; Energy'!K610</f>
        <v/>
      </c>
      <c r="G2128" s="30">
        <f>'M4 - Caffeine &amp; Energy'!F610</f>
        <v/>
      </c>
      <c r="H2128" s="31">
        <f>IF(AND(ISNUMBER('M4 - Caffeine &amp; Energy'!F610),ISNUMBER('M4 - Caffeine &amp; Energy'!K610)),'M4 - Caffeine &amp; Energy'!F610-'M4 - Caffeine &amp; Energy'!K610,"")</f>
        <v/>
      </c>
      <c r="I2128" s="15" t="inlineStr">
        <is>
          <t>S&amp;S availability/depth vary by listing and time - confirm live.</t>
        </is>
      </c>
    </row>
    <row r="2129" ht="26" customHeight="1">
      <c r="A2129" s="15" t="inlineStr">
        <is>
          <t>Arizona</t>
        </is>
      </c>
      <c r="B2129" s="15" t="inlineStr">
        <is>
          <t>Arizona Green Tea | Watermelon | 12-pack 680mL</t>
        </is>
      </c>
      <c r="C2129" s="15" t="inlineStr">
        <is>
          <t>4) Caffeine &amp; energy beverage</t>
        </is>
      </c>
      <c r="D2129" s="32">
        <f>'M4 - Caffeine &amp; Energy'!I611</f>
        <v/>
      </c>
      <c r="E2129" s="33">
        <f>'M4 - Caffeine &amp; Energy'!J611</f>
        <v/>
      </c>
      <c r="F2129" s="31">
        <f>'M4 - Caffeine &amp; Energy'!K611</f>
        <v/>
      </c>
      <c r="G2129" s="30">
        <f>'M4 - Caffeine &amp; Energy'!F611</f>
        <v/>
      </c>
      <c r="H2129" s="31">
        <f>IF(AND(ISNUMBER('M4 - Caffeine &amp; Energy'!F611),ISNUMBER('M4 - Caffeine &amp; Energy'!K611)),'M4 - Caffeine &amp; Energy'!F611-'M4 - Caffeine &amp; Energy'!K611,"")</f>
        <v/>
      </c>
      <c r="I2129" s="15" t="inlineStr">
        <is>
          <t>S&amp;S availability/depth vary by listing and time - confirm live.</t>
        </is>
      </c>
    </row>
    <row r="2130" ht="26" customHeight="1">
      <c r="A2130" s="15" t="inlineStr">
        <is>
          <t>Arizona</t>
        </is>
      </c>
      <c r="B2130" s="15" t="inlineStr">
        <is>
          <t>Arizona Green Tea | Watermelon | 24-pack 680mL</t>
        </is>
      </c>
      <c r="C2130" s="15" t="inlineStr">
        <is>
          <t>4) Caffeine &amp; energy beverage</t>
        </is>
      </c>
      <c r="D2130" s="32">
        <f>'M4 - Caffeine &amp; Energy'!I612</f>
        <v/>
      </c>
      <c r="E2130" s="33">
        <f>'M4 - Caffeine &amp; Energy'!J612</f>
        <v/>
      </c>
      <c r="F2130" s="31">
        <f>'M4 - Caffeine &amp; Energy'!K612</f>
        <v/>
      </c>
      <c r="G2130" s="30">
        <f>'M4 - Caffeine &amp; Energy'!F612</f>
        <v/>
      </c>
      <c r="H2130" s="31">
        <f>IF(AND(ISNUMBER('M4 - Caffeine &amp; Energy'!F612),ISNUMBER('M4 - Caffeine &amp; Energy'!K612)),'M4 - Caffeine &amp; Energy'!F612-'M4 - Caffeine &amp; Energy'!K612,"")</f>
        <v/>
      </c>
      <c r="I2130" s="15" t="inlineStr">
        <is>
          <t>S&amp;S availability/depth vary by listing and time - confirm live.</t>
        </is>
      </c>
    </row>
    <row r="2131" ht="26" customHeight="1">
      <c r="A2131" s="15" t="inlineStr">
        <is>
          <t>Arizona</t>
        </is>
      </c>
      <c r="B2131" s="15" t="inlineStr">
        <is>
          <t>Arizona Green Tea | Lemon Tea | single 680mL</t>
        </is>
      </c>
      <c r="C2131" s="15" t="inlineStr">
        <is>
          <t>4) Caffeine &amp; energy beverage</t>
        </is>
      </c>
      <c r="D2131" s="32">
        <f>'M4 - Caffeine &amp; Energy'!I613</f>
        <v/>
      </c>
      <c r="E2131" s="33">
        <f>'M4 - Caffeine &amp; Energy'!J613</f>
        <v/>
      </c>
      <c r="F2131" s="31">
        <f>'M4 - Caffeine &amp; Energy'!K613</f>
        <v/>
      </c>
      <c r="G2131" s="30">
        <f>'M4 - Caffeine &amp; Energy'!F613</f>
        <v/>
      </c>
      <c r="H2131" s="31">
        <f>IF(AND(ISNUMBER('M4 - Caffeine &amp; Energy'!F613),ISNUMBER('M4 - Caffeine &amp; Energy'!K613)),'M4 - Caffeine &amp; Energy'!F613-'M4 - Caffeine &amp; Energy'!K613,"")</f>
        <v/>
      </c>
      <c r="I2131" s="15" t="inlineStr">
        <is>
          <t>S&amp;S availability/depth vary by listing and time - confirm live.</t>
        </is>
      </c>
    </row>
    <row r="2132" ht="26" customHeight="1">
      <c r="A2132" s="15" t="inlineStr">
        <is>
          <t>Arizona</t>
        </is>
      </c>
      <c r="B2132" s="15" t="inlineStr">
        <is>
          <t>Arizona Green Tea | Lemon Tea | 6-pack 680mL</t>
        </is>
      </c>
      <c r="C2132" s="15" t="inlineStr">
        <is>
          <t>4) Caffeine &amp; energy beverage</t>
        </is>
      </c>
      <c r="D2132" s="32">
        <f>'M4 - Caffeine &amp; Energy'!I614</f>
        <v/>
      </c>
      <c r="E2132" s="33">
        <f>'M4 - Caffeine &amp; Energy'!J614</f>
        <v/>
      </c>
      <c r="F2132" s="31">
        <f>'M4 - Caffeine &amp; Energy'!K614</f>
        <v/>
      </c>
      <c r="G2132" s="30">
        <f>'M4 - Caffeine &amp; Energy'!F614</f>
        <v/>
      </c>
      <c r="H2132" s="31">
        <f>IF(AND(ISNUMBER('M4 - Caffeine &amp; Energy'!F614),ISNUMBER('M4 - Caffeine &amp; Energy'!K614)),'M4 - Caffeine &amp; Energy'!F614-'M4 - Caffeine &amp; Energy'!K614,"")</f>
        <v/>
      </c>
      <c r="I2132" s="15" t="inlineStr">
        <is>
          <t>S&amp;S availability/depth vary by listing and time - confirm live.</t>
        </is>
      </c>
    </row>
    <row r="2133" ht="26" customHeight="1">
      <c r="A2133" s="15" t="inlineStr">
        <is>
          <t>Arizona</t>
        </is>
      </c>
      <c r="B2133" s="15" t="inlineStr">
        <is>
          <t>Arizona Green Tea | Lemon Tea | 12-pack 680mL</t>
        </is>
      </c>
      <c r="C2133" s="15" t="inlineStr">
        <is>
          <t>4) Caffeine &amp; energy beverage</t>
        </is>
      </c>
      <c r="D2133" s="32">
        <f>'M4 - Caffeine &amp; Energy'!I615</f>
        <v/>
      </c>
      <c r="E2133" s="33">
        <f>'M4 - Caffeine &amp; Energy'!J615</f>
        <v/>
      </c>
      <c r="F2133" s="31">
        <f>'M4 - Caffeine &amp; Energy'!K615</f>
        <v/>
      </c>
      <c r="G2133" s="30">
        <f>'M4 - Caffeine &amp; Energy'!F615</f>
        <v/>
      </c>
      <c r="H2133" s="31">
        <f>IF(AND(ISNUMBER('M4 - Caffeine &amp; Energy'!F615),ISNUMBER('M4 - Caffeine &amp; Energy'!K615)),'M4 - Caffeine &amp; Energy'!F615-'M4 - Caffeine &amp; Energy'!K615,"")</f>
        <v/>
      </c>
      <c r="I2133" s="15" t="inlineStr">
        <is>
          <t>S&amp;S availability/depth vary by listing and time - confirm live.</t>
        </is>
      </c>
    </row>
    <row r="2134" ht="26" customHeight="1">
      <c r="A2134" s="15" t="inlineStr">
        <is>
          <t>Arizona</t>
        </is>
      </c>
      <c r="B2134" s="15" t="inlineStr">
        <is>
          <t>Arizona Green Tea | Lemon Tea | 24-pack 680mL</t>
        </is>
      </c>
      <c r="C2134" s="15" t="inlineStr">
        <is>
          <t>4) Caffeine &amp; energy beverage</t>
        </is>
      </c>
      <c r="D2134" s="32">
        <f>'M4 - Caffeine &amp; Energy'!I616</f>
        <v/>
      </c>
      <c r="E2134" s="33">
        <f>'M4 - Caffeine &amp; Energy'!J616</f>
        <v/>
      </c>
      <c r="F2134" s="31">
        <f>'M4 - Caffeine &amp; Energy'!K616</f>
        <v/>
      </c>
      <c r="G2134" s="30">
        <f>'M4 - Caffeine &amp; Energy'!F616</f>
        <v/>
      </c>
      <c r="H2134" s="31">
        <f>IF(AND(ISNUMBER('M4 - Caffeine &amp; Energy'!F616),ISNUMBER('M4 - Caffeine &amp; Energy'!K616)),'M4 - Caffeine &amp; Energy'!F616-'M4 - Caffeine &amp; Energy'!K616,"")</f>
        <v/>
      </c>
      <c r="I2134" s="15" t="inlineStr">
        <is>
          <t>S&amp;S availability/depth vary by listing and time - confirm live.</t>
        </is>
      </c>
    </row>
    <row r="2135" ht="26" customHeight="1">
      <c r="A2135" s="15" t="inlineStr">
        <is>
          <t>Pure Leaf</t>
        </is>
      </c>
      <c r="B2135" s="15" t="inlineStr">
        <is>
          <t>Pure Leaf Iced Tea | Sweet Tea | single 547mL</t>
        </is>
      </c>
      <c r="C2135" s="15" t="inlineStr">
        <is>
          <t>4) Caffeine &amp; energy beverage</t>
        </is>
      </c>
      <c r="D2135" s="32">
        <f>'M4 - Caffeine &amp; Energy'!I617</f>
        <v/>
      </c>
      <c r="E2135" s="33">
        <f>'M4 - Caffeine &amp; Energy'!J617</f>
        <v/>
      </c>
      <c r="F2135" s="31">
        <f>'M4 - Caffeine &amp; Energy'!K617</f>
        <v/>
      </c>
      <c r="G2135" s="30">
        <f>'M4 - Caffeine &amp; Energy'!F617</f>
        <v/>
      </c>
      <c r="H2135" s="31">
        <f>IF(AND(ISNUMBER('M4 - Caffeine &amp; Energy'!F617),ISNUMBER('M4 - Caffeine &amp; Energy'!K617)),'M4 - Caffeine &amp; Energy'!F617-'M4 - Caffeine &amp; Energy'!K617,"")</f>
        <v/>
      </c>
      <c r="I2135" s="15" t="inlineStr">
        <is>
          <t>S&amp;S availability/depth vary by listing and time - confirm live.</t>
        </is>
      </c>
    </row>
    <row r="2136" ht="26" customHeight="1">
      <c r="A2136" s="15" t="inlineStr">
        <is>
          <t>Pure Leaf</t>
        </is>
      </c>
      <c r="B2136" s="15" t="inlineStr">
        <is>
          <t>Pure Leaf Iced Tea | Sweet Tea | 8-pack 547mL</t>
        </is>
      </c>
      <c r="C2136" s="15" t="inlineStr">
        <is>
          <t>4) Caffeine &amp; energy beverage</t>
        </is>
      </c>
      <c r="D2136" s="32">
        <f>'M4 - Caffeine &amp; Energy'!I618</f>
        <v/>
      </c>
      <c r="E2136" s="33">
        <f>'M4 - Caffeine &amp; Energy'!J618</f>
        <v/>
      </c>
      <c r="F2136" s="31">
        <f>'M4 - Caffeine &amp; Energy'!K618</f>
        <v/>
      </c>
      <c r="G2136" s="30">
        <f>'M4 - Caffeine &amp; Energy'!F618</f>
        <v/>
      </c>
      <c r="H2136" s="31">
        <f>IF(AND(ISNUMBER('M4 - Caffeine &amp; Energy'!F618),ISNUMBER('M4 - Caffeine &amp; Energy'!K618)),'M4 - Caffeine &amp; Energy'!F618-'M4 - Caffeine &amp; Energy'!K618,"")</f>
        <v/>
      </c>
      <c r="I2136" s="15" t="inlineStr">
        <is>
          <t>S&amp;S availability/depth vary by listing and time - confirm live.</t>
        </is>
      </c>
    </row>
    <row r="2137" ht="26" customHeight="1">
      <c r="A2137" s="15" t="inlineStr">
        <is>
          <t>Pure Leaf</t>
        </is>
      </c>
      <c r="B2137" s="15" t="inlineStr">
        <is>
          <t>Pure Leaf Iced Tea | Sweet Tea | 12-pack 547mL</t>
        </is>
      </c>
      <c r="C2137" s="15" t="inlineStr">
        <is>
          <t>4) Caffeine &amp; energy beverage</t>
        </is>
      </c>
      <c r="D2137" s="32">
        <f>'M4 - Caffeine &amp; Energy'!I619</f>
        <v/>
      </c>
      <c r="E2137" s="33">
        <f>'M4 - Caffeine &amp; Energy'!J619</f>
        <v/>
      </c>
      <c r="F2137" s="31">
        <f>'M4 - Caffeine &amp; Energy'!K619</f>
        <v/>
      </c>
      <c r="G2137" s="30">
        <f>'M4 - Caffeine &amp; Energy'!F619</f>
        <v/>
      </c>
      <c r="H2137" s="31">
        <f>IF(AND(ISNUMBER('M4 - Caffeine &amp; Energy'!F619),ISNUMBER('M4 - Caffeine &amp; Energy'!K619)),'M4 - Caffeine &amp; Energy'!F619-'M4 - Caffeine &amp; Energy'!K619,"")</f>
        <v/>
      </c>
      <c r="I2137" s="15" t="inlineStr">
        <is>
          <t>S&amp;S availability/depth vary by listing and time - confirm live.</t>
        </is>
      </c>
    </row>
    <row r="2138" ht="26" customHeight="1">
      <c r="A2138" s="15" t="inlineStr">
        <is>
          <t>Pure Leaf</t>
        </is>
      </c>
      <c r="B2138" s="15" t="inlineStr">
        <is>
          <t>Pure Leaf Iced Tea | Sweet Tea | 18-pack 547mL</t>
        </is>
      </c>
      <c r="C2138" s="15" t="inlineStr">
        <is>
          <t>4) Caffeine &amp; energy beverage</t>
        </is>
      </c>
      <c r="D2138" s="32">
        <f>'M4 - Caffeine &amp; Energy'!I620</f>
        <v/>
      </c>
      <c r="E2138" s="33">
        <f>'M4 - Caffeine &amp; Energy'!J620</f>
        <v/>
      </c>
      <c r="F2138" s="31">
        <f>'M4 - Caffeine &amp; Energy'!K620</f>
        <v/>
      </c>
      <c r="G2138" s="30">
        <f>'M4 - Caffeine &amp; Energy'!F620</f>
        <v/>
      </c>
      <c r="H2138" s="31">
        <f>IF(AND(ISNUMBER('M4 - Caffeine &amp; Energy'!F620),ISNUMBER('M4 - Caffeine &amp; Energy'!K620)),'M4 - Caffeine &amp; Energy'!F620-'M4 - Caffeine &amp; Energy'!K620,"")</f>
        <v/>
      </c>
      <c r="I2138" s="15" t="inlineStr">
        <is>
          <t>S&amp;S availability/depth vary by listing and time - confirm live.</t>
        </is>
      </c>
    </row>
    <row r="2139" ht="26" customHeight="1">
      <c r="A2139" s="15" t="inlineStr">
        <is>
          <t>Pure Leaf</t>
        </is>
      </c>
      <c r="B2139" s="15" t="inlineStr">
        <is>
          <t>Pure Leaf Iced Tea | Sweet Tea | 24-pack 547mL</t>
        </is>
      </c>
      <c r="C2139" s="15" t="inlineStr">
        <is>
          <t>4) Caffeine &amp; energy beverage</t>
        </is>
      </c>
      <c r="D2139" s="32">
        <f>'M4 - Caffeine &amp; Energy'!I621</f>
        <v/>
      </c>
      <c r="E2139" s="33">
        <f>'M4 - Caffeine &amp; Energy'!J621</f>
        <v/>
      </c>
      <c r="F2139" s="31">
        <f>'M4 - Caffeine &amp; Energy'!K621</f>
        <v/>
      </c>
      <c r="G2139" s="30">
        <f>'M4 - Caffeine &amp; Energy'!F621</f>
        <v/>
      </c>
      <c r="H2139" s="31">
        <f>IF(AND(ISNUMBER('M4 - Caffeine &amp; Energy'!F621),ISNUMBER('M4 - Caffeine &amp; Energy'!K621)),'M4 - Caffeine &amp; Energy'!F621-'M4 - Caffeine &amp; Energy'!K621,"")</f>
        <v/>
      </c>
      <c r="I2139" s="15" t="inlineStr">
        <is>
          <t>S&amp;S availability/depth vary by listing and time - confirm live.</t>
        </is>
      </c>
    </row>
    <row r="2140" ht="26" customHeight="1">
      <c r="A2140" s="15" t="inlineStr">
        <is>
          <t>Pure Leaf</t>
        </is>
      </c>
      <c r="B2140" s="15" t="inlineStr">
        <is>
          <t>Pure Leaf Iced Tea | Lemon | single 547mL</t>
        </is>
      </c>
      <c r="C2140" s="15" t="inlineStr">
        <is>
          <t>4) Caffeine &amp; energy beverage</t>
        </is>
      </c>
      <c r="D2140" s="32">
        <f>'M4 - Caffeine &amp; Energy'!I622</f>
        <v/>
      </c>
      <c r="E2140" s="33">
        <f>'M4 - Caffeine &amp; Energy'!J622</f>
        <v/>
      </c>
      <c r="F2140" s="31">
        <f>'M4 - Caffeine &amp; Energy'!K622</f>
        <v/>
      </c>
      <c r="G2140" s="30">
        <f>'M4 - Caffeine &amp; Energy'!F622</f>
        <v/>
      </c>
      <c r="H2140" s="31">
        <f>IF(AND(ISNUMBER('M4 - Caffeine &amp; Energy'!F622),ISNUMBER('M4 - Caffeine &amp; Energy'!K622)),'M4 - Caffeine &amp; Energy'!F622-'M4 - Caffeine &amp; Energy'!K622,"")</f>
        <v/>
      </c>
      <c r="I2140" s="15" t="inlineStr">
        <is>
          <t>S&amp;S availability/depth vary by listing and time - confirm live.</t>
        </is>
      </c>
    </row>
    <row r="2141" ht="26" customHeight="1">
      <c r="A2141" s="15" t="inlineStr">
        <is>
          <t>Pure Leaf</t>
        </is>
      </c>
      <c r="B2141" s="15" t="inlineStr">
        <is>
          <t>Pure Leaf Iced Tea | Lemon | 8-pack 547mL</t>
        </is>
      </c>
      <c r="C2141" s="15" t="inlineStr">
        <is>
          <t>4) Caffeine &amp; energy beverage</t>
        </is>
      </c>
      <c r="D2141" s="32">
        <f>'M4 - Caffeine &amp; Energy'!I623</f>
        <v/>
      </c>
      <c r="E2141" s="33">
        <f>'M4 - Caffeine &amp; Energy'!J623</f>
        <v/>
      </c>
      <c r="F2141" s="31">
        <f>'M4 - Caffeine &amp; Energy'!K623</f>
        <v/>
      </c>
      <c r="G2141" s="30">
        <f>'M4 - Caffeine &amp; Energy'!F623</f>
        <v/>
      </c>
      <c r="H2141" s="31">
        <f>IF(AND(ISNUMBER('M4 - Caffeine &amp; Energy'!F623),ISNUMBER('M4 - Caffeine &amp; Energy'!K623)),'M4 - Caffeine &amp; Energy'!F623-'M4 - Caffeine &amp; Energy'!K623,"")</f>
        <v/>
      </c>
      <c r="I2141" s="15" t="inlineStr">
        <is>
          <t>S&amp;S availability/depth vary by listing and time - confirm live.</t>
        </is>
      </c>
    </row>
    <row r="2142" ht="26" customHeight="1">
      <c r="A2142" s="15" t="inlineStr">
        <is>
          <t>Pure Leaf</t>
        </is>
      </c>
      <c r="B2142" s="15" t="inlineStr">
        <is>
          <t>Pure Leaf Iced Tea | Lemon | 12-pack 547mL</t>
        </is>
      </c>
      <c r="C2142" s="15" t="inlineStr">
        <is>
          <t>4) Caffeine &amp; energy beverage</t>
        </is>
      </c>
      <c r="D2142" s="32">
        <f>'M4 - Caffeine &amp; Energy'!I624</f>
        <v/>
      </c>
      <c r="E2142" s="33">
        <f>'M4 - Caffeine &amp; Energy'!J624</f>
        <v/>
      </c>
      <c r="F2142" s="31">
        <f>'M4 - Caffeine &amp; Energy'!K624</f>
        <v/>
      </c>
      <c r="G2142" s="30">
        <f>'M4 - Caffeine &amp; Energy'!F624</f>
        <v/>
      </c>
      <c r="H2142" s="31">
        <f>IF(AND(ISNUMBER('M4 - Caffeine &amp; Energy'!F624),ISNUMBER('M4 - Caffeine &amp; Energy'!K624)),'M4 - Caffeine &amp; Energy'!F624-'M4 - Caffeine &amp; Energy'!K624,"")</f>
        <v/>
      </c>
      <c r="I2142" s="15" t="inlineStr">
        <is>
          <t>S&amp;S availability/depth vary by listing and time - confirm live.</t>
        </is>
      </c>
    </row>
    <row r="2143" ht="26" customHeight="1">
      <c r="A2143" s="15" t="inlineStr">
        <is>
          <t>Pure Leaf</t>
        </is>
      </c>
      <c r="B2143" s="15" t="inlineStr">
        <is>
          <t>Pure Leaf Iced Tea | Lemon | 18-pack 547mL</t>
        </is>
      </c>
      <c r="C2143" s="15" t="inlineStr">
        <is>
          <t>4) Caffeine &amp; energy beverage</t>
        </is>
      </c>
      <c r="D2143" s="32">
        <f>'M4 - Caffeine &amp; Energy'!I625</f>
        <v/>
      </c>
      <c r="E2143" s="33">
        <f>'M4 - Caffeine &amp; Energy'!J625</f>
        <v/>
      </c>
      <c r="F2143" s="31">
        <f>'M4 - Caffeine &amp; Energy'!K625</f>
        <v/>
      </c>
      <c r="G2143" s="30">
        <f>'M4 - Caffeine &amp; Energy'!F625</f>
        <v/>
      </c>
      <c r="H2143" s="31">
        <f>IF(AND(ISNUMBER('M4 - Caffeine &amp; Energy'!F625),ISNUMBER('M4 - Caffeine &amp; Energy'!K625)),'M4 - Caffeine &amp; Energy'!F625-'M4 - Caffeine &amp; Energy'!K625,"")</f>
        <v/>
      </c>
      <c r="I2143" s="15" t="inlineStr">
        <is>
          <t>S&amp;S availability/depth vary by listing and time - confirm live.</t>
        </is>
      </c>
    </row>
    <row r="2144" ht="26" customHeight="1">
      <c r="A2144" s="15" t="inlineStr">
        <is>
          <t>Pure Leaf</t>
        </is>
      </c>
      <c r="B2144" s="15" t="inlineStr">
        <is>
          <t>Pure Leaf Iced Tea | Lemon | 24-pack 547mL</t>
        </is>
      </c>
      <c r="C2144" s="15" t="inlineStr">
        <is>
          <t>4) Caffeine &amp; energy beverage</t>
        </is>
      </c>
      <c r="D2144" s="32">
        <f>'M4 - Caffeine &amp; Energy'!I626</f>
        <v/>
      </c>
      <c r="E2144" s="33">
        <f>'M4 - Caffeine &amp; Energy'!J626</f>
        <v/>
      </c>
      <c r="F2144" s="31">
        <f>'M4 - Caffeine &amp; Energy'!K626</f>
        <v/>
      </c>
      <c r="G2144" s="30">
        <f>'M4 - Caffeine &amp; Energy'!F626</f>
        <v/>
      </c>
      <c r="H2144" s="31">
        <f>IF(AND(ISNUMBER('M4 - Caffeine &amp; Energy'!F626),ISNUMBER('M4 - Caffeine &amp; Energy'!K626)),'M4 - Caffeine &amp; Energy'!F626-'M4 - Caffeine &amp; Energy'!K626,"")</f>
        <v/>
      </c>
      <c r="I2144" s="15" t="inlineStr">
        <is>
          <t>S&amp;S availability/depth vary by listing and time - confirm live.</t>
        </is>
      </c>
    </row>
    <row r="2145" ht="26" customHeight="1">
      <c r="A2145" s="15" t="inlineStr">
        <is>
          <t>Pure Leaf</t>
        </is>
      </c>
      <c r="B2145" s="15" t="inlineStr">
        <is>
          <t>Pure Leaf Iced Tea | Unsweetened | single 547mL</t>
        </is>
      </c>
      <c r="C2145" s="15" t="inlineStr">
        <is>
          <t>4) Caffeine &amp; energy beverage</t>
        </is>
      </c>
      <c r="D2145" s="32">
        <f>'M4 - Caffeine &amp; Energy'!I627</f>
        <v/>
      </c>
      <c r="E2145" s="33">
        <f>'M4 - Caffeine &amp; Energy'!J627</f>
        <v/>
      </c>
      <c r="F2145" s="31">
        <f>'M4 - Caffeine &amp; Energy'!K627</f>
        <v/>
      </c>
      <c r="G2145" s="30">
        <f>'M4 - Caffeine &amp; Energy'!F627</f>
        <v/>
      </c>
      <c r="H2145" s="31">
        <f>IF(AND(ISNUMBER('M4 - Caffeine &amp; Energy'!F627),ISNUMBER('M4 - Caffeine &amp; Energy'!K627)),'M4 - Caffeine &amp; Energy'!F627-'M4 - Caffeine &amp; Energy'!K627,"")</f>
        <v/>
      </c>
      <c r="I2145" s="15" t="inlineStr">
        <is>
          <t>S&amp;S availability/depth vary by listing and time - confirm live.</t>
        </is>
      </c>
    </row>
    <row r="2146" ht="26" customHeight="1">
      <c r="A2146" s="15" t="inlineStr">
        <is>
          <t>Pure Leaf</t>
        </is>
      </c>
      <c r="B2146" s="15" t="inlineStr">
        <is>
          <t>Pure Leaf Iced Tea | Unsweetened | 8-pack 547mL</t>
        </is>
      </c>
      <c r="C2146" s="15" t="inlineStr">
        <is>
          <t>4) Caffeine &amp; energy beverage</t>
        </is>
      </c>
      <c r="D2146" s="32">
        <f>'M4 - Caffeine &amp; Energy'!I628</f>
        <v/>
      </c>
      <c r="E2146" s="33">
        <f>'M4 - Caffeine &amp; Energy'!J628</f>
        <v/>
      </c>
      <c r="F2146" s="31">
        <f>'M4 - Caffeine &amp; Energy'!K628</f>
        <v/>
      </c>
      <c r="G2146" s="30">
        <f>'M4 - Caffeine &amp; Energy'!F628</f>
        <v/>
      </c>
      <c r="H2146" s="31">
        <f>IF(AND(ISNUMBER('M4 - Caffeine &amp; Energy'!F628),ISNUMBER('M4 - Caffeine &amp; Energy'!K628)),'M4 - Caffeine &amp; Energy'!F628-'M4 - Caffeine &amp; Energy'!K628,"")</f>
        <v/>
      </c>
      <c r="I2146" s="15" t="inlineStr">
        <is>
          <t>S&amp;S availability/depth vary by listing and time - confirm live.</t>
        </is>
      </c>
    </row>
    <row r="2147" ht="26" customHeight="1">
      <c r="A2147" s="15" t="inlineStr">
        <is>
          <t>Pure Leaf</t>
        </is>
      </c>
      <c r="B2147" s="15" t="inlineStr">
        <is>
          <t>Pure Leaf Iced Tea | Unsweetened | 12-pack 547mL</t>
        </is>
      </c>
      <c r="C2147" s="15" t="inlineStr">
        <is>
          <t>4) Caffeine &amp; energy beverage</t>
        </is>
      </c>
      <c r="D2147" s="32">
        <f>'M4 - Caffeine &amp; Energy'!I629</f>
        <v/>
      </c>
      <c r="E2147" s="33">
        <f>'M4 - Caffeine &amp; Energy'!J629</f>
        <v/>
      </c>
      <c r="F2147" s="31">
        <f>'M4 - Caffeine &amp; Energy'!K629</f>
        <v/>
      </c>
      <c r="G2147" s="30">
        <f>'M4 - Caffeine &amp; Energy'!F629</f>
        <v/>
      </c>
      <c r="H2147" s="31">
        <f>IF(AND(ISNUMBER('M4 - Caffeine &amp; Energy'!F629),ISNUMBER('M4 - Caffeine &amp; Energy'!K629)),'M4 - Caffeine &amp; Energy'!F629-'M4 - Caffeine &amp; Energy'!K629,"")</f>
        <v/>
      </c>
      <c r="I2147" s="15" t="inlineStr">
        <is>
          <t>S&amp;S availability/depth vary by listing and time - confirm live.</t>
        </is>
      </c>
    </row>
    <row r="2148" ht="26" customHeight="1">
      <c r="A2148" s="15" t="inlineStr">
        <is>
          <t>Pure Leaf</t>
        </is>
      </c>
      <c r="B2148" s="15" t="inlineStr">
        <is>
          <t>Pure Leaf Iced Tea | Unsweetened | 18-pack 547mL</t>
        </is>
      </c>
      <c r="C2148" s="15" t="inlineStr">
        <is>
          <t>4) Caffeine &amp; energy beverage</t>
        </is>
      </c>
      <c r="D2148" s="32">
        <f>'M4 - Caffeine &amp; Energy'!I630</f>
        <v/>
      </c>
      <c r="E2148" s="33">
        <f>'M4 - Caffeine &amp; Energy'!J630</f>
        <v/>
      </c>
      <c r="F2148" s="31">
        <f>'M4 - Caffeine &amp; Energy'!K630</f>
        <v/>
      </c>
      <c r="G2148" s="30">
        <f>'M4 - Caffeine &amp; Energy'!F630</f>
        <v/>
      </c>
      <c r="H2148" s="31">
        <f>IF(AND(ISNUMBER('M4 - Caffeine &amp; Energy'!F630),ISNUMBER('M4 - Caffeine &amp; Energy'!K630)),'M4 - Caffeine &amp; Energy'!F630-'M4 - Caffeine &amp; Energy'!K630,"")</f>
        <v/>
      </c>
      <c r="I2148" s="15" t="inlineStr">
        <is>
          <t>S&amp;S availability/depth vary by listing and time - confirm live.</t>
        </is>
      </c>
    </row>
    <row r="2149" ht="26" customHeight="1">
      <c r="A2149" s="15" t="inlineStr">
        <is>
          <t>Pure Leaf</t>
        </is>
      </c>
      <c r="B2149" s="15" t="inlineStr">
        <is>
          <t>Pure Leaf Iced Tea | Unsweetened | 24-pack 547mL</t>
        </is>
      </c>
      <c r="C2149" s="15" t="inlineStr">
        <is>
          <t>4) Caffeine &amp; energy beverage</t>
        </is>
      </c>
      <c r="D2149" s="32">
        <f>'M4 - Caffeine &amp; Energy'!I631</f>
        <v/>
      </c>
      <c r="E2149" s="33">
        <f>'M4 - Caffeine &amp; Energy'!J631</f>
        <v/>
      </c>
      <c r="F2149" s="31">
        <f>'M4 - Caffeine &amp; Energy'!K631</f>
        <v/>
      </c>
      <c r="G2149" s="30">
        <f>'M4 - Caffeine &amp; Energy'!F631</f>
        <v/>
      </c>
      <c r="H2149" s="31">
        <f>IF(AND(ISNUMBER('M4 - Caffeine &amp; Energy'!F631),ISNUMBER('M4 - Caffeine &amp; Energy'!K631)),'M4 - Caffeine &amp; Energy'!F631-'M4 - Caffeine &amp; Energy'!K631,"")</f>
        <v/>
      </c>
      <c r="I2149" s="15" t="inlineStr">
        <is>
          <t>S&amp;S availability/depth vary by listing and time - confirm live.</t>
        </is>
      </c>
    </row>
    <row r="2150" ht="26" customHeight="1">
      <c r="A2150" s="15" t="inlineStr">
        <is>
          <t>Pure Leaf</t>
        </is>
      </c>
      <c r="B2150" s="15" t="inlineStr">
        <is>
          <t>Pure Leaf Iced Tea | Peach | single 547mL</t>
        </is>
      </c>
      <c r="C2150" s="15" t="inlineStr">
        <is>
          <t>4) Caffeine &amp; energy beverage</t>
        </is>
      </c>
      <c r="D2150" s="32">
        <f>'M4 - Caffeine &amp; Energy'!I632</f>
        <v/>
      </c>
      <c r="E2150" s="33">
        <f>'M4 - Caffeine &amp; Energy'!J632</f>
        <v/>
      </c>
      <c r="F2150" s="31">
        <f>'M4 - Caffeine &amp; Energy'!K632</f>
        <v/>
      </c>
      <c r="G2150" s="30">
        <f>'M4 - Caffeine &amp; Energy'!F632</f>
        <v/>
      </c>
      <c r="H2150" s="31">
        <f>IF(AND(ISNUMBER('M4 - Caffeine &amp; Energy'!F632),ISNUMBER('M4 - Caffeine &amp; Energy'!K632)),'M4 - Caffeine &amp; Energy'!F632-'M4 - Caffeine &amp; Energy'!K632,"")</f>
        <v/>
      </c>
      <c r="I2150" s="15" t="inlineStr">
        <is>
          <t>S&amp;S availability/depth vary by listing and time - confirm live.</t>
        </is>
      </c>
    </row>
    <row r="2151" ht="26" customHeight="1">
      <c r="A2151" s="15" t="inlineStr">
        <is>
          <t>Pure Leaf</t>
        </is>
      </c>
      <c r="B2151" s="15" t="inlineStr">
        <is>
          <t>Pure Leaf Iced Tea | Peach | 8-pack 547mL</t>
        </is>
      </c>
      <c r="C2151" s="15" t="inlineStr">
        <is>
          <t>4) Caffeine &amp; energy beverage</t>
        </is>
      </c>
      <c r="D2151" s="32">
        <f>'M4 - Caffeine &amp; Energy'!I633</f>
        <v/>
      </c>
      <c r="E2151" s="33">
        <f>'M4 - Caffeine &amp; Energy'!J633</f>
        <v/>
      </c>
      <c r="F2151" s="31">
        <f>'M4 - Caffeine &amp; Energy'!K633</f>
        <v/>
      </c>
      <c r="G2151" s="30">
        <f>'M4 - Caffeine &amp; Energy'!F633</f>
        <v/>
      </c>
      <c r="H2151" s="31">
        <f>IF(AND(ISNUMBER('M4 - Caffeine &amp; Energy'!F633),ISNUMBER('M4 - Caffeine &amp; Energy'!K633)),'M4 - Caffeine &amp; Energy'!F633-'M4 - Caffeine &amp; Energy'!K633,"")</f>
        <v/>
      </c>
      <c r="I2151" s="15" t="inlineStr">
        <is>
          <t>S&amp;S availability/depth vary by listing and time - confirm live.</t>
        </is>
      </c>
    </row>
    <row r="2152" ht="26" customHeight="1">
      <c r="A2152" s="15" t="inlineStr">
        <is>
          <t>Pure Leaf</t>
        </is>
      </c>
      <c r="B2152" s="15" t="inlineStr">
        <is>
          <t>Pure Leaf Iced Tea | Peach | 12-pack 547mL</t>
        </is>
      </c>
      <c r="C2152" s="15" t="inlineStr">
        <is>
          <t>4) Caffeine &amp; energy beverage</t>
        </is>
      </c>
      <c r="D2152" s="32">
        <f>'M4 - Caffeine &amp; Energy'!I634</f>
        <v/>
      </c>
      <c r="E2152" s="33">
        <f>'M4 - Caffeine &amp; Energy'!J634</f>
        <v/>
      </c>
      <c r="F2152" s="31">
        <f>'M4 - Caffeine &amp; Energy'!K634</f>
        <v/>
      </c>
      <c r="G2152" s="30">
        <f>'M4 - Caffeine &amp; Energy'!F634</f>
        <v/>
      </c>
      <c r="H2152" s="31">
        <f>IF(AND(ISNUMBER('M4 - Caffeine &amp; Energy'!F634),ISNUMBER('M4 - Caffeine &amp; Energy'!K634)),'M4 - Caffeine &amp; Energy'!F634-'M4 - Caffeine &amp; Energy'!K634,"")</f>
        <v/>
      </c>
      <c r="I2152" s="15" t="inlineStr">
        <is>
          <t>S&amp;S availability/depth vary by listing and time - confirm live.</t>
        </is>
      </c>
    </row>
    <row r="2153" ht="26" customHeight="1">
      <c r="A2153" s="15" t="inlineStr">
        <is>
          <t>Pure Leaf</t>
        </is>
      </c>
      <c r="B2153" s="15" t="inlineStr">
        <is>
          <t>Pure Leaf Iced Tea | Peach | 18-pack 547mL</t>
        </is>
      </c>
      <c r="C2153" s="15" t="inlineStr">
        <is>
          <t>4) Caffeine &amp; energy beverage</t>
        </is>
      </c>
      <c r="D2153" s="32">
        <f>'M4 - Caffeine &amp; Energy'!I635</f>
        <v/>
      </c>
      <c r="E2153" s="33">
        <f>'M4 - Caffeine &amp; Energy'!J635</f>
        <v/>
      </c>
      <c r="F2153" s="31">
        <f>'M4 - Caffeine &amp; Energy'!K635</f>
        <v/>
      </c>
      <c r="G2153" s="30">
        <f>'M4 - Caffeine &amp; Energy'!F635</f>
        <v/>
      </c>
      <c r="H2153" s="31">
        <f>IF(AND(ISNUMBER('M4 - Caffeine &amp; Energy'!F635),ISNUMBER('M4 - Caffeine &amp; Energy'!K635)),'M4 - Caffeine &amp; Energy'!F635-'M4 - Caffeine &amp; Energy'!K635,"")</f>
        <v/>
      </c>
      <c r="I2153" s="15" t="inlineStr">
        <is>
          <t>S&amp;S availability/depth vary by listing and time - confirm live.</t>
        </is>
      </c>
    </row>
    <row r="2154" ht="26" customHeight="1">
      <c r="A2154" s="15" t="inlineStr">
        <is>
          <t>Pure Leaf</t>
        </is>
      </c>
      <c r="B2154" s="15" t="inlineStr">
        <is>
          <t>Pure Leaf Iced Tea | Peach | 24-pack 547mL</t>
        </is>
      </c>
      <c r="C2154" s="15" t="inlineStr">
        <is>
          <t>4) Caffeine &amp; energy beverage</t>
        </is>
      </c>
      <c r="D2154" s="32">
        <f>'M4 - Caffeine &amp; Energy'!I636</f>
        <v/>
      </c>
      <c r="E2154" s="33">
        <f>'M4 - Caffeine &amp; Energy'!J636</f>
        <v/>
      </c>
      <c r="F2154" s="31">
        <f>'M4 - Caffeine &amp; Energy'!K636</f>
        <v/>
      </c>
      <c r="G2154" s="30">
        <f>'M4 - Caffeine &amp; Energy'!F636</f>
        <v/>
      </c>
      <c r="H2154" s="31">
        <f>IF(AND(ISNUMBER('M4 - Caffeine &amp; Energy'!F636),ISNUMBER('M4 - Caffeine &amp; Energy'!K636)),'M4 - Caffeine &amp; Energy'!F636-'M4 - Caffeine &amp; Energy'!K636,"")</f>
        <v/>
      </c>
      <c r="I2154" s="15" t="inlineStr">
        <is>
          <t>S&amp;S availability/depth vary by listing and time - confirm live.</t>
        </is>
      </c>
    </row>
    <row r="2155" ht="26" customHeight="1">
      <c r="A2155" s="15" t="inlineStr">
        <is>
          <t>Pure Leaf</t>
        </is>
      </c>
      <c r="B2155" s="15" t="inlineStr">
        <is>
          <t>Pure Leaf Iced Tea | Raspberry | single 547mL</t>
        </is>
      </c>
      <c r="C2155" s="15" t="inlineStr">
        <is>
          <t>4) Caffeine &amp; energy beverage</t>
        </is>
      </c>
      <c r="D2155" s="32">
        <f>'M4 - Caffeine &amp; Energy'!I637</f>
        <v/>
      </c>
      <c r="E2155" s="33">
        <f>'M4 - Caffeine &amp; Energy'!J637</f>
        <v/>
      </c>
      <c r="F2155" s="31">
        <f>'M4 - Caffeine &amp; Energy'!K637</f>
        <v/>
      </c>
      <c r="G2155" s="30">
        <f>'M4 - Caffeine &amp; Energy'!F637</f>
        <v/>
      </c>
      <c r="H2155" s="31">
        <f>IF(AND(ISNUMBER('M4 - Caffeine &amp; Energy'!F637),ISNUMBER('M4 - Caffeine &amp; Energy'!K637)),'M4 - Caffeine &amp; Energy'!F637-'M4 - Caffeine &amp; Energy'!K637,"")</f>
        <v/>
      </c>
      <c r="I2155" s="15" t="inlineStr">
        <is>
          <t>S&amp;S availability/depth vary by listing and time - confirm live.</t>
        </is>
      </c>
    </row>
    <row r="2156" ht="26" customHeight="1">
      <c r="A2156" s="15" t="inlineStr">
        <is>
          <t>Pure Leaf</t>
        </is>
      </c>
      <c r="B2156" s="15" t="inlineStr">
        <is>
          <t>Pure Leaf Iced Tea | Raspberry | 8-pack 547mL</t>
        </is>
      </c>
      <c r="C2156" s="15" t="inlineStr">
        <is>
          <t>4) Caffeine &amp; energy beverage</t>
        </is>
      </c>
      <c r="D2156" s="32">
        <f>'M4 - Caffeine &amp; Energy'!I638</f>
        <v/>
      </c>
      <c r="E2156" s="33">
        <f>'M4 - Caffeine &amp; Energy'!J638</f>
        <v/>
      </c>
      <c r="F2156" s="31">
        <f>'M4 - Caffeine &amp; Energy'!K638</f>
        <v/>
      </c>
      <c r="G2156" s="30">
        <f>'M4 - Caffeine &amp; Energy'!F638</f>
        <v/>
      </c>
      <c r="H2156" s="31">
        <f>IF(AND(ISNUMBER('M4 - Caffeine &amp; Energy'!F638),ISNUMBER('M4 - Caffeine &amp; Energy'!K638)),'M4 - Caffeine &amp; Energy'!F638-'M4 - Caffeine &amp; Energy'!K638,"")</f>
        <v/>
      </c>
      <c r="I2156" s="15" t="inlineStr">
        <is>
          <t>S&amp;S availability/depth vary by listing and time - confirm live.</t>
        </is>
      </c>
    </row>
    <row r="2157" ht="26" customHeight="1">
      <c r="A2157" s="15" t="inlineStr">
        <is>
          <t>Pure Leaf</t>
        </is>
      </c>
      <c r="B2157" s="15" t="inlineStr">
        <is>
          <t>Pure Leaf Iced Tea | Raspberry | 12-pack 547mL</t>
        </is>
      </c>
      <c r="C2157" s="15" t="inlineStr">
        <is>
          <t>4) Caffeine &amp; energy beverage</t>
        </is>
      </c>
      <c r="D2157" s="32">
        <f>'M4 - Caffeine &amp; Energy'!I639</f>
        <v/>
      </c>
      <c r="E2157" s="33">
        <f>'M4 - Caffeine &amp; Energy'!J639</f>
        <v/>
      </c>
      <c r="F2157" s="31">
        <f>'M4 - Caffeine &amp; Energy'!K639</f>
        <v/>
      </c>
      <c r="G2157" s="30">
        <f>'M4 - Caffeine &amp; Energy'!F639</f>
        <v/>
      </c>
      <c r="H2157" s="31">
        <f>IF(AND(ISNUMBER('M4 - Caffeine &amp; Energy'!F639),ISNUMBER('M4 - Caffeine &amp; Energy'!K639)),'M4 - Caffeine &amp; Energy'!F639-'M4 - Caffeine &amp; Energy'!K639,"")</f>
        <v/>
      </c>
      <c r="I2157" s="15" t="inlineStr">
        <is>
          <t>S&amp;S availability/depth vary by listing and time - confirm live.</t>
        </is>
      </c>
    </row>
    <row r="2158" ht="26" customHeight="1">
      <c r="A2158" s="15" t="inlineStr">
        <is>
          <t>Pure Leaf</t>
        </is>
      </c>
      <c r="B2158" s="15" t="inlineStr">
        <is>
          <t>Pure Leaf Iced Tea | Raspberry | 18-pack 547mL</t>
        </is>
      </c>
      <c r="C2158" s="15" t="inlineStr">
        <is>
          <t>4) Caffeine &amp; energy beverage</t>
        </is>
      </c>
      <c r="D2158" s="32">
        <f>'M4 - Caffeine &amp; Energy'!I640</f>
        <v/>
      </c>
      <c r="E2158" s="33">
        <f>'M4 - Caffeine &amp; Energy'!J640</f>
        <v/>
      </c>
      <c r="F2158" s="31">
        <f>'M4 - Caffeine &amp; Energy'!K640</f>
        <v/>
      </c>
      <c r="G2158" s="30">
        <f>'M4 - Caffeine &amp; Energy'!F640</f>
        <v/>
      </c>
      <c r="H2158" s="31">
        <f>IF(AND(ISNUMBER('M4 - Caffeine &amp; Energy'!F640),ISNUMBER('M4 - Caffeine &amp; Energy'!K640)),'M4 - Caffeine &amp; Energy'!F640-'M4 - Caffeine &amp; Energy'!K640,"")</f>
        <v/>
      </c>
      <c r="I2158" s="15" t="inlineStr">
        <is>
          <t>S&amp;S availability/depth vary by listing and time - confirm live.</t>
        </is>
      </c>
    </row>
    <row r="2159" ht="26" customHeight="1">
      <c r="A2159" s="15" t="inlineStr">
        <is>
          <t>Pure Leaf</t>
        </is>
      </c>
      <c r="B2159" s="15" t="inlineStr">
        <is>
          <t>Pure Leaf Iced Tea | Raspberry | 24-pack 547mL</t>
        </is>
      </c>
      <c r="C2159" s="15" t="inlineStr">
        <is>
          <t>4) Caffeine &amp; energy beverage</t>
        </is>
      </c>
      <c r="D2159" s="32">
        <f>'M4 - Caffeine &amp; Energy'!I641</f>
        <v/>
      </c>
      <c r="E2159" s="33">
        <f>'M4 - Caffeine &amp; Energy'!J641</f>
        <v/>
      </c>
      <c r="F2159" s="31">
        <f>'M4 - Caffeine &amp; Energy'!K641</f>
        <v/>
      </c>
      <c r="G2159" s="30">
        <f>'M4 - Caffeine &amp; Energy'!F641</f>
        <v/>
      </c>
      <c r="H2159" s="31">
        <f>IF(AND(ISNUMBER('M4 - Caffeine &amp; Energy'!F641),ISNUMBER('M4 - Caffeine &amp; Energy'!K641)),'M4 - Caffeine &amp; Energy'!F641-'M4 - Caffeine &amp; Energy'!K641,"")</f>
        <v/>
      </c>
      <c r="I2159" s="15" t="inlineStr">
        <is>
          <t>S&amp;S availability/depth vary by listing and time - confirm live.</t>
        </is>
      </c>
    </row>
    <row r="2160" ht="26" customHeight="1">
      <c r="A2160" s="15" t="inlineStr">
        <is>
          <t>Pure Leaf</t>
        </is>
      </c>
      <c r="B2160" s="15" t="inlineStr">
        <is>
          <t>Pure Leaf Iced Tea | Extra Sweet | single 547mL</t>
        </is>
      </c>
      <c r="C2160" s="15" t="inlineStr">
        <is>
          <t>4) Caffeine &amp; energy beverage</t>
        </is>
      </c>
      <c r="D2160" s="32">
        <f>'M4 - Caffeine &amp; Energy'!I642</f>
        <v/>
      </c>
      <c r="E2160" s="33">
        <f>'M4 - Caffeine &amp; Energy'!J642</f>
        <v/>
      </c>
      <c r="F2160" s="31">
        <f>'M4 - Caffeine &amp; Energy'!K642</f>
        <v/>
      </c>
      <c r="G2160" s="30">
        <f>'M4 - Caffeine &amp; Energy'!F642</f>
        <v/>
      </c>
      <c r="H2160" s="31">
        <f>IF(AND(ISNUMBER('M4 - Caffeine &amp; Energy'!F642),ISNUMBER('M4 - Caffeine &amp; Energy'!K642)),'M4 - Caffeine &amp; Energy'!F642-'M4 - Caffeine &amp; Energy'!K642,"")</f>
        <v/>
      </c>
      <c r="I2160" s="15" t="inlineStr">
        <is>
          <t>S&amp;S availability/depth vary by listing and time - confirm live.</t>
        </is>
      </c>
    </row>
    <row r="2161" ht="26" customHeight="1">
      <c r="A2161" s="15" t="inlineStr">
        <is>
          <t>Pure Leaf</t>
        </is>
      </c>
      <c r="B2161" s="15" t="inlineStr">
        <is>
          <t>Pure Leaf Iced Tea | Extra Sweet | 8-pack 547mL</t>
        </is>
      </c>
      <c r="C2161" s="15" t="inlineStr">
        <is>
          <t>4) Caffeine &amp; energy beverage</t>
        </is>
      </c>
      <c r="D2161" s="32">
        <f>'M4 - Caffeine &amp; Energy'!I643</f>
        <v/>
      </c>
      <c r="E2161" s="33">
        <f>'M4 - Caffeine &amp; Energy'!J643</f>
        <v/>
      </c>
      <c r="F2161" s="31">
        <f>'M4 - Caffeine &amp; Energy'!K643</f>
        <v/>
      </c>
      <c r="G2161" s="30">
        <f>'M4 - Caffeine &amp; Energy'!F643</f>
        <v/>
      </c>
      <c r="H2161" s="31">
        <f>IF(AND(ISNUMBER('M4 - Caffeine &amp; Energy'!F643),ISNUMBER('M4 - Caffeine &amp; Energy'!K643)),'M4 - Caffeine &amp; Energy'!F643-'M4 - Caffeine &amp; Energy'!K643,"")</f>
        <v/>
      </c>
      <c r="I2161" s="15" t="inlineStr">
        <is>
          <t>S&amp;S availability/depth vary by listing and time - confirm live.</t>
        </is>
      </c>
    </row>
    <row r="2162" ht="26" customHeight="1">
      <c r="A2162" s="15" t="inlineStr">
        <is>
          <t>Pure Leaf</t>
        </is>
      </c>
      <c r="B2162" s="15" t="inlineStr">
        <is>
          <t>Pure Leaf Iced Tea | Extra Sweet | 12-pack 547mL</t>
        </is>
      </c>
      <c r="C2162" s="15" t="inlineStr">
        <is>
          <t>4) Caffeine &amp; energy beverage</t>
        </is>
      </c>
      <c r="D2162" s="32">
        <f>'M4 - Caffeine &amp; Energy'!I644</f>
        <v/>
      </c>
      <c r="E2162" s="33">
        <f>'M4 - Caffeine &amp; Energy'!J644</f>
        <v/>
      </c>
      <c r="F2162" s="31">
        <f>'M4 - Caffeine &amp; Energy'!K644</f>
        <v/>
      </c>
      <c r="G2162" s="30">
        <f>'M4 - Caffeine &amp; Energy'!F644</f>
        <v/>
      </c>
      <c r="H2162" s="31">
        <f>IF(AND(ISNUMBER('M4 - Caffeine &amp; Energy'!F644),ISNUMBER('M4 - Caffeine &amp; Energy'!K644)),'M4 - Caffeine &amp; Energy'!F644-'M4 - Caffeine &amp; Energy'!K644,"")</f>
        <v/>
      </c>
      <c r="I2162" s="15" t="inlineStr">
        <is>
          <t>S&amp;S availability/depth vary by listing and time - confirm live.</t>
        </is>
      </c>
    </row>
    <row r="2163" ht="26" customHeight="1">
      <c r="A2163" s="15" t="inlineStr">
        <is>
          <t>Pure Leaf</t>
        </is>
      </c>
      <c r="B2163" s="15" t="inlineStr">
        <is>
          <t>Pure Leaf Iced Tea | Extra Sweet | 18-pack 547mL</t>
        </is>
      </c>
      <c r="C2163" s="15" t="inlineStr">
        <is>
          <t>4) Caffeine &amp; energy beverage</t>
        </is>
      </c>
      <c r="D2163" s="32">
        <f>'M4 - Caffeine &amp; Energy'!I645</f>
        <v/>
      </c>
      <c r="E2163" s="33">
        <f>'M4 - Caffeine &amp; Energy'!J645</f>
        <v/>
      </c>
      <c r="F2163" s="31">
        <f>'M4 - Caffeine &amp; Energy'!K645</f>
        <v/>
      </c>
      <c r="G2163" s="30">
        <f>'M4 - Caffeine &amp; Energy'!F645</f>
        <v/>
      </c>
      <c r="H2163" s="31">
        <f>IF(AND(ISNUMBER('M4 - Caffeine &amp; Energy'!F645),ISNUMBER('M4 - Caffeine &amp; Energy'!K645)),'M4 - Caffeine &amp; Energy'!F645-'M4 - Caffeine &amp; Energy'!K645,"")</f>
        <v/>
      </c>
      <c r="I2163" s="15" t="inlineStr">
        <is>
          <t>S&amp;S availability/depth vary by listing and time - confirm live.</t>
        </is>
      </c>
    </row>
    <row r="2164" ht="26" customHeight="1">
      <c r="A2164" s="15" t="inlineStr">
        <is>
          <t>Pure Leaf</t>
        </is>
      </c>
      <c r="B2164" s="15" t="inlineStr">
        <is>
          <t>Pure Leaf Iced Tea | Extra Sweet | 24-pack 547mL</t>
        </is>
      </c>
      <c r="C2164" s="15" t="inlineStr">
        <is>
          <t>4) Caffeine &amp; energy beverage</t>
        </is>
      </c>
      <c r="D2164" s="32">
        <f>'M4 - Caffeine &amp; Energy'!I646</f>
        <v/>
      </c>
      <c r="E2164" s="33">
        <f>'M4 - Caffeine &amp; Energy'!J646</f>
        <v/>
      </c>
      <c r="F2164" s="31">
        <f>'M4 - Caffeine &amp; Energy'!K646</f>
        <v/>
      </c>
      <c r="G2164" s="30">
        <f>'M4 - Caffeine &amp; Energy'!F646</f>
        <v/>
      </c>
      <c r="H2164" s="31">
        <f>IF(AND(ISNUMBER('M4 - Caffeine &amp; Energy'!F646),ISNUMBER('M4 - Caffeine &amp; Energy'!K646)),'M4 - Caffeine &amp; Energy'!F646-'M4 - Caffeine &amp; Energy'!K646,"")</f>
        <v/>
      </c>
      <c r="I2164" s="15" t="inlineStr">
        <is>
          <t>S&amp;S availability/depth vary by listing and time - confirm live.</t>
        </is>
      </c>
    </row>
    <row r="2165" ht="26" customHeight="1">
      <c r="A2165" s="15" t="inlineStr">
        <is>
          <t>Gold Peak</t>
        </is>
      </c>
      <c r="B2165" s="15" t="inlineStr">
        <is>
          <t>Gold Peak Tea | Sweet Tea | single 547mL</t>
        </is>
      </c>
      <c r="C2165" s="15" t="inlineStr">
        <is>
          <t>4) Caffeine &amp; energy beverage</t>
        </is>
      </c>
      <c r="D2165" s="32">
        <f>'M4 - Caffeine &amp; Energy'!I647</f>
        <v/>
      </c>
      <c r="E2165" s="33">
        <f>'M4 - Caffeine &amp; Energy'!J647</f>
        <v/>
      </c>
      <c r="F2165" s="31">
        <f>'M4 - Caffeine &amp; Energy'!K647</f>
        <v/>
      </c>
      <c r="G2165" s="30">
        <f>'M4 - Caffeine &amp; Energy'!F647</f>
        <v/>
      </c>
      <c r="H2165" s="31">
        <f>IF(AND(ISNUMBER('M4 - Caffeine &amp; Energy'!F647),ISNUMBER('M4 - Caffeine &amp; Energy'!K647)),'M4 - Caffeine &amp; Energy'!F647-'M4 - Caffeine &amp; Energy'!K647,"")</f>
        <v/>
      </c>
      <c r="I2165" s="15" t="inlineStr">
        <is>
          <t>S&amp;S availability/depth vary by listing and time - confirm live.</t>
        </is>
      </c>
    </row>
    <row r="2166" ht="26" customHeight="1">
      <c r="A2166" s="15" t="inlineStr">
        <is>
          <t>Gold Peak</t>
        </is>
      </c>
      <c r="B2166" s="15" t="inlineStr">
        <is>
          <t>Gold Peak Tea | Sweet Tea | 8-pack 547mL</t>
        </is>
      </c>
      <c r="C2166" s="15" t="inlineStr">
        <is>
          <t>4) Caffeine &amp; energy beverage</t>
        </is>
      </c>
      <c r="D2166" s="32">
        <f>'M4 - Caffeine &amp; Energy'!I648</f>
        <v/>
      </c>
      <c r="E2166" s="33">
        <f>'M4 - Caffeine &amp; Energy'!J648</f>
        <v/>
      </c>
      <c r="F2166" s="31">
        <f>'M4 - Caffeine &amp; Energy'!K648</f>
        <v/>
      </c>
      <c r="G2166" s="30">
        <f>'M4 - Caffeine &amp; Energy'!F648</f>
        <v/>
      </c>
      <c r="H2166" s="31">
        <f>IF(AND(ISNUMBER('M4 - Caffeine &amp; Energy'!F648),ISNUMBER('M4 - Caffeine &amp; Energy'!K648)),'M4 - Caffeine &amp; Energy'!F648-'M4 - Caffeine &amp; Energy'!K648,"")</f>
        <v/>
      </c>
      <c r="I2166" s="15" t="inlineStr">
        <is>
          <t>S&amp;S availability/depth vary by listing and time - confirm live.</t>
        </is>
      </c>
    </row>
    <row r="2167" ht="26" customHeight="1">
      <c r="A2167" s="15" t="inlineStr">
        <is>
          <t>Gold Peak</t>
        </is>
      </c>
      <c r="B2167" s="15" t="inlineStr">
        <is>
          <t>Gold Peak Tea | Sweet Tea | 12-pack 547mL</t>
        </is>
      </c>
      <c r="C2167" s="15" t="inlineStr">
        <is>
          <t>4) Caffeine &amp; energy beverage</t>
        </is>
      </c>
      <c r="D2167" s="32">
        <f>'M4 - Caffeine &amp; Energy'!I649</f>
        <v/>
      </c>
      <c r="E2167" s="33">
        <f>'M4 - Caffeine &amp; Energy'!J649</f>
        <v/>
      </c>
      <c r="F2167" s="31">
        <f>'M4 - Caffeine &amp; Energy'!K649</f>
        <v/>
      </c>
      <c r="G2167" s="30">
        <f>'M4 - Caffeine &amp; Energy'!F649</f>
        <v/>
      </c>
      <c r="H2167" s="31">
        <f>IF(AND(ISNUMBER('M4 - Caffeine &amp; Energy'!F649),ISNUMBER('M4 - Caffeine &amp; Energy'!K649)),'M4 - Caffeine &amp; Energy'!F649-'M4 - Caffeine &amp; Energy'!K649,"")</f>
        <v/>
      </c>
      <c r="I2167" s="15" t="inlineStr">
        <is>
          <t>S&amp;S availability/depth vary by listing and time - confirm live.</t>
        </is>
      </c>
    </row>
    <row r="2168" ht="26" customHeight="1">
      <c r="A2168" s="15" t="inlineStr">
        <is>
          <t>Gold Peak</t>
        </is>
      </c>
      <c r="B2168" s="15" t="inlineStr">
        <is>
          <t>Gold Peak Tea | Sweet Tea | 18-pack 547mL</t>
        </is>
      </c>
      <c r="C2168" s="15" t="inlineStr">
        <is>
          <t>4) Caffeine &amp; energy beverage</t>
        </is>
      </c>
      <c r="D2168" s="32">
        <f>'M4 - Caffeine &amp; Energy'!I650</f>
        <v/>
      </c>
      <c r="E2168" s="33">
        <f>'M4 - Caffeine &amp; Energy'!J650</f>
        <v/>
      </c>
      <c r="F2168" s="31">
        <f>'M4 - Caffeine &amp; Energy'!K650</f>
        <v/>
      </c>
      <c r="G2168" s="30">
        <f>'M4 - Caffeine &amp; Energy'!F650</f>
        <v/>
      </c>
      <c r="H2168" s="31">
        <f>IF(AND(ISNUMBER('M4 - Caffeine &amp; Energy'!F650),ISNUMBER('M4 - Caffeine &amp; Energy'!K650)),'M4 - Caffeine &amp; Energy'!F650-'M4 - Caffeine &amp; Energy'!K650,"")</f>
        <v/>
      </c>
      <c r="I2168" s="15" t="inlineStr">
        <is>
          <t>S&amp;S availability/depth vary by listing and time - confirm live.</t>
        </is>
      </c>
    </row>
    <row r="2169" ht="26" customHeight="1">
      <c r="A2169" s="15" t="inlineStr">
        <is>
          <t>Gold Peak</t>
        </is>
      </c>
      <c r="B2169" s="15" t="inlineStr">
        <is>
          <t>Gold Peak Tea | Sweet Tea | 24-pack 547mL</t>
        </is>
      </c>
      <c r="C2169" s="15" t="inlineStr">
        <is>
          <t>4) Caffeine &amp; energy beverage</t>
        </is>
      </c>
      <c r="D2169" s="32">
        <f>'M4 - Caffeine &amp; Energy'!I651</f>
        <v/>
      </c>
      <c r="E2169" s="33">
        <f>'M4 - Caffeine &amp; Energy'!J651</f>
        <v/>
      </c>
      <c r="F2169" s="31">
        <f>'M4 - Caffeine &amp; Energy'!K651</f>
        <v/>
      </c>
      <c r="G2169" s="30">
        <f>'M4 - Caffeine &amp; Energy'!F651</f>
        <v/>
      </c>
      <c r="H2169" s="31">
        <f>IF(AND(ISNUMBER('M4 - Caffeine &amp; Energy'!F651),ISNUMBER('M4 - Caffeine &amp; Energy'!K651)),'M4 - Caffeine &amp; Energy'!F651-'M4 - Caffeine &amp; Energy'!K651,"")</f>
        <v/>
      </c>
      <c r="I2169" s="15" t="inlineStr">
        <is>
          <t>S&amp;S availability/depth vary by listing and time - confirm live.</t>
        </is>
      </c>
    </row>
    <row r="2170" ht="26" customHeight="1">
      <c r="A2170" s="15" t="inlineStr">
        <is>
          <t>Gold Peak</t>
        </is>
      </c>
      <c r="B2170" s="15" t="inlineStr">
        <is>
          <t>Gold Peak Tea | Unsweetened | single 547mL</t>
        </is>
      </c>
      <c r="C2170" s="15" t="inlineStr">
        <is>
          <t>4) Caffeine &amp; energy beverage</t>
        </is>
      </c>
      <c r="D2170" s="32">
        <f>'M4 - Caffeine &amp; Energy'!I652</f>
        <v/>
      </c>
      <c r="E2170" s="33">
        <f>'M4 - Caffeine &amp; Energy'!J652</f>
        <v/>
      </c>
      <c r="F2170" s="31">
        <f>'M4 - Caffeine &amp; Energy'!K652</f>
        <v/>
      </c>
      <c r="G2170" s="30">
        <f>'M4 - Caffeine &amp; Energy'!F652</f>
        <v/>
      </c>
      <c r="H2170" s="31">
        <f>IF(AND(ISNUMBER('M4 - Caffeine &amp; Energy'!F652),ISNUMBER('M4 - Caffeine &amp; Energy'!K652)),'M4 - Caffeine &amp; Energy'!F652-'M4 - Caffeine &amp; Energy'!K652,"")</f>
        <v/>
      </c>
      <c r="I2170" s="15" t="inlineStr">
        <is>
          <t>S&amp;S availability/depth vary by listing and time - confirm live.</t>
        </is>
      </c>
    </row>
    <row r="2171" ht="26" customHeight="1">
      <c r="A2171" s="15" t="inlineStr">
        <is>
          <t>Gold Peak</t>
        </is>
      </c>
      <c r="B2171" s="15" t="inlineStr">
        <is>
          <t>Gold Peak Tea | Unsweetened | 8-pack 547mL</t>
        </is>
      </c>
      <c r="C2171" s="15" t="inlineStr">
        <is>
          <t>4) Caffeine &amp; energy beverage</t>
        </is>
      </c>
      <c r="D2171" s="32">
        <f>'M4 - Caffeine &amp; Energy'!I653</f>
        <v/>
      </c>
      <c r="E2171" s="33">
        <f>'M4 - Caffeine &amp; Energy'!J653</f>
        <v/>
      </c>
      <c r="F2171" s="31">
        <f>'M4 - Caffeine &amp; Energy'!K653</f>
        <v/>
      </c>
      <c r="G2171" s="30">
        <f>'M4 - Caffeine &amp; Energy'!F653</f>
        <v/>
      </c>
      <c r="H2171" s="31">
        <f>IF(AND(ISNUMBER('M4 - Caffeine &amp; Energy'!F653),ISNUMBER('M4 - Caffeine &amp; Energy'!K653)),'M4 - Caffeine &amp; Energy'!F653-'M4 - Caffeine &amp; Energy'!K653,"")</f>
        <v/>
      </c>
      <c r="I2171" s="15" t="inlineStr">
        <is>
          <t>S&amp;S availability/depth vary by listing and time - confirm live.</t>
        </is>
      </c>
    </row>
    <row r="2172" ht="26" customHeight="1">
      <c r="A2172" s="15" t="inlineStr">
        <is>
          <t>Gold Peak</t>
        </is>
      </c>
      <c r="B2172" s="15" t="inlineStr">
        <is>
          <t>Gold Peak Tea | Unsweetened | 12-pack 547mL</t>
        </is>
      </c>
      <c r="C2172" s="15" t="inlineStr">
        <is>
          <t>4) Caffeine &amp; energy beverage</t>
        </is>
      </c>
      <c r="D2172" s="32">
        <f>'M4 - Caffeine &amp; Energy'!I654</f>
        <v/>
      </c>
      <c r="E2172" s="33">
        <f>'M4 - Caffeine &amp; Energy'!J654</f>
        <v/>
      </c>
      <c r="F2172" s="31">
        <f>'M4 - Caffeine &amp; Energy'!K654</f>
        <v/>
      </c>
      <c r="G2172" s="30">
        <f>'M4 - Caffeine &amp; Energy'!F654</f>
        <v/>
      </c>
      <c r="H2172" s="31">
        <f>IF(AND(ISNUMBER('M4 - Caffeine &amp; Energy'!F654),ISNUMBER('M4 - Caffeine &amp; Energy'!K654)),'M4 - Caffeine &amp; Energy'!F654-'M4 - Caffeine &amp; Energy'!K654,"")</f>
        <v/>
      </c>
      <c r="I2172" s="15" t="inlineStr">
        <is>
          <t>S&amp;S availability/depth vary by listing and time - confirm live.</t>
        </is>
      </c>
    </row>
    <row r="2173" ht="26" customHeight="1">
      <c r="A2173" s="15" t="inlineStr">
        <is>
          <t>Gold Peak</t>
        </is>
      </c>
      <c r="B2173" s="15" t="inlineStr">
        <is>
          <t>Gold Peak Tea | Unsweetened | 18-pack 547mL</t>
        </is>
      </c>
      <c r="C2173" s="15" t="inlineStr">
        <is>
          <t>4) Caffeine &amp; energy beverage</t>
        </is>
      </c>
      <c r="D2173" s="32">
        <f>'M4 - Caffeine &amp; Energy'!I655</f>
        <v/>
      </c>
      <c r="E2173" s="33">
        <f>'M4 - Caffeine &amp; Energy'!J655</f>
        <v/>
      </c>
      <c r="F2173" s="31">
        <f>'M4 - Caffeine &amp; Energy'!K655</f>
        <v/>
      </c>
      <c r="G2173" s="30">
        <f>'M4 - Caffeine &amp; Energy'!F655</f>
        <v/>
      </c>
      <c r="H2173" s="31">
        <f>IF(AND(ISNUMBER('M4 - Caffeine &amp; Energy'!F655),ISNUMBER('M4 - Caffeine &amp; Energy'!K655)),'M4 - Caffeine &amp; Energy'!F655-'M4 - Caffeine &amp; Energy'!K655,"")</f>
        <v/>
      </c>
      <c r="I2173" s="15" t="inlineStr">
        <is>
          <t>S&amp;S availability/depth vary by listing and time - confirm live.</t>
        </is>
      </c>
    </row>
    <row r="2174" ht="26" customHeight="1">
      <c r="A2174" s="15" t="inlineStr">
        <is>
          <t>Gold Peak</t>
        </is>
      </c>
      <c r="B2174" s="15" t="inlineStr">
        <is>
          <t>Gold Peak Tea | Unsweetened | 24-pack 547mL</t>
        </is>
      </c>
      <c r="C2174" s="15" t="inlineStr">
        <is>
          <t>4) Caffeine &amp; energy beverage</t>
        </is>
      </c>
      <c r="D2174" s="32">
        <f>'M4 - Caffeine &amp; Energy'!I656</f>
        <v/>
      </c>
      <c r="E2174" s="33">
        <f>'M4 - Caffeine &amp; Energy'!J656</f>
        <v/>
      </c>
      <c r="F2174" s="31">
        <f>'M4 - Caffeine &amp; Energy'!K656</f>
        <v/>
      </c>
      <c r="G2174" s="30">
        <f>'M4 - Caffeine &amp; Energy'!F656</f>
        <v/>
      </c>
      <c r="H2174" s="31">
        <f>IF(AND(ISNUMBER('M4 - Caffeine &amp; Energy'!F656),ISNUMBER('M4 - Caffeine &amp; Energy'!K656)),'M4 - Caffeine &amp; Energy'!F656-'M4 - Caffeine &amp; Energy'!K656,"")</f>
        <v/>
      </c>
      <c r="I2174" s="15" t="inlineStr">
        <is>
          <t>S&amp;S availability/depth vary by listing and time - confirm live.</t>
        </is>
      </c>
    </row>
    <row r="2175" ht="26" customHeight="1">
      <c r="A2175" s="15" t="inlineStr">
        <is>
          <t>Gold Peak</t>
        </is>
      </c>
      <c r="B2175" s="15" t="inlineStr">
        <is>
          <t>Gold Peak Tea | Green Tea | single 547mL</t>
        </is>
      </c>
      <c r="C2175" s="15" t="inlineStr">
        <is>
          <t>4) Caffeine &amp; energy beverage</t>
        </is>
      </c>
      <c r="D2175" s="32">
        <f>'M4 - Caffeine &amp; Energy'!I657</f>
        <v/>
      </c>
      <c r="E2175" s="33">
        <f>'M4 - Caffeine &amp; Energy'!J657</f>
        <v/>
      </c>
      <c r="F2175" s="31">
        <f>'M4 - Caffeine &amp; Energy'!K657</f>
        <v/>
      </c>
      <c r="G2175" s="30">
        <f>'M4 - Caffeine &amp; Energy'!F657</f>
        <v/>
      </c>
      <c r="H2175" s="31">
        <f>IF(AND(ISNUMBER('M4 - Caffeine &amp; Energy'!F657),ISNUMBER('M4 - Caffeine &amp; Energy'!K657)),'M4 - Caffeine &amp; Energy'!F657-'M4 - Caffeine &amp; Energy'!K657,"")</f>
        <v/>
      </c>
      <c r="I2175" s="15" t="inlineStr">
        <is>
          <t>S&amp;S availability/depth vary by listing and time - confirm live.</t>
        </is>
      </c>
    </row>
    <row r="2176" ht="26" customHeight="1">
      <c r="A2176" s="15" t="inlineStr">
        <is>
          <t>Gold Peak</t>
        </is>
      </c>
      <c r="B2176" s="15" t="inlineStr">
        <is>
          <t>Gold Peak Tea | Green Tea | 8-pack 547mL</t>
        </is>
      </c>
      <c r="C2176" s="15" t="inlineStr">
        <is>
          <t>4) Caffeine &amp; energy beverage</t>
        </is>
      </c>
      <c r="D2176" s="32">
        <f>'M4 - Caffeine &amp; Energy'!I658</f>
        <v/>
      </c>
      <c r="E2176" s="33">
        <f>'M4 - Caffeine &amp; Energy'!J658</f>
        <v/>
      </c>
      <c r="F2176" s="31">
        <f>'M4 - Caffeine &amp; Energy'!K658</f>
        <v/>
      </c>
      <c r="G2176" s="30">
        <f>'M4 - Caffeine &amp; Energy'!F658</f>
        <v/>
      </c>
      <c r="H2176" s="31">
        <f>IF(AND(ISNUMBER('M4 - Caffeine &amp; Energy'!F658),ISNUMBER('M4 - Caffeine &amp; Energy'!K658)),'M4 - Caffeine &amp; Energy'!F658-'M4 - Caffeine &amp; Energy'!K658,"")</f>
        <v/>
      </c>
      <c r="I2176" s="15" t="inlineStr">
        <is>
          <t>S&amp;S availability/depth vary by listing and time - confirm live.</t>
        </is>
      </c>
    </row>
    <row r="2177" ht="26" customHeight="1">
      <c r="A2177" s="15" t="inlineStr">
        <is>
          <t>Gold Peak</t>
        </is>
      </c>
      <c r="B2177" s="15" t="inlineStr">
        <is>
          <t>Gold Peak Tea | Green Tea | 12-pack 547mL</t>
        </is>
      </c>
      <c r="C2177" s="15" t="inlineStr">
        <is>
          <t>4) Caffeine &amp; energy beverage</t>
        </is>
      </c>
      <c r="D2177" s="32">
        <f>'M4 - Caffeine &amp; Energy'!I659</f>
        <v/>
      </c>
      <c r="E2177" s="33">
        <f>'M4 - Caffeine &amp; Energy'!J659</f>
        <v/>
      </c>
      <c r="F2177" s="31">
        <f>'M4 - Caffeine &amp; Energy'!K659</f>
        <v/>
      </c>
      <c r="G2177" s="30">
        <f>'M4 - Caffeine &amp; Energy'!F659</f>
        <v/>
      </c>
      <c r="H2177" s="31">
        <f>IF(AND(ISNUMBER('M4 - Caffeine &amp; Energy'!F659),ISNUMBER('M4 - Caffeine &amp; Energy'!K659)),'M4 - Caffeine &amp; Energy'!F659-'M4 - Caffeine &amp; Energy'!K659,"")</f>
        <v/>
      </c>
      <c r="I2177" s="15" t="inlineStr">
        <is>
          <t>S&amp;S availability/depth vary by listing and time - confirm live.</t>
        </is>
      </c>
    </row>
    <row r="2178" ht="26" customHeight="1">
      <c r="A2178" s="15" t="inlineStr">
        <is>
          <t>Gold Peak</t>
        </is>
      </c>
      <c r="B2178" s="15" t="inlineStr">
        <is>
          <t>Gold Peak Tea | Green Tea | 18-pack 547mL</t>
        </is>
      </c>
      <c r="C2178" s="15" t="inlineStr">
        <is>
          <t>4) Caffeine &amp; energy beverage</t>
        </is>
      </c>
      <c r="D2178" s="32">
        <f>'M4 - Caffeine &amp; Energy'!I660</f>
        <v/>
      </c>
      <c r="E2178" s="33">
        <f>'M4 - Caffeine &amp; Energy'!J660</f>
        <v/>
      </c>
      <c r="F2178" s="31">
        <f>'M4 - Caffeine &amp; Energy'!K660</f>
        <v/>
      </c>
      <c r="G2178" s="30">
        <f>'M4 - Caffeine &amp; Energy'!F660</f>
        <v/>
      </c>
      <c r="H2178" s="31">
        <f>IF(AND(ISNUMBER('M4 - Caffeine &amp; Energy'!F660),ISNUMBER('M4 - Caffeine &amp; Energy'!K660)),'M4 - Caffeine &amp; Energy'!F660-'M4 - Caffeine &amp; Energy'!K660,"")</f>
        <v/>
      </c>
      <c r="I2178" s="15" t="inlineStr">
        <is>
          <t>S&amp;S availability/depth vary by listing and time - confirm live.</t>
        </is>
      </c>
    </row>
    <row r="2179" ht="26" customHeight="1">
      <c r="A2179" s="15" t="inlineStr">
        <is>
          <t>Gold Peak</t>
        </is>
      </c>
      <c r="B2179" s="15" t="inlineStr">
        <is>
          <t>Gold Peak Tea | Green Tea | 24-pack 547mL</t>
        </is>
      </c>
      <c r="C2179" s="15" t="inlineStr">
        <is>
          <t>4) Caffeine &amp; energy beverage</t>
        </is>
      </c>
      <c r="D2179" s="32">
        <f>'M4 - Caffeine &amp; Energy'!I661</f>
        <v/>
      </c>
      <c r="E2179" s="33">
        <f>'M4 - Caffeine &amp; Energy'!J661</f>
        <v/>
      </c>
      <c r="F2179" s="31">
        <f>'M4 - Caffeine &amp; Energy'!K661</f>
        <v/>
      </c>
      <c r="G2179" s="30">
        <f>'M4 - Caffeine &amp; Energy'!F661</f>
        <v/>
      </c>
      <c r="H2179" s="31">
        <f>IF(AND(ISNUMBER('M4 - Caffeine &amp; Energy'!F661),ISNUMBER('M4 - Caffeine &amp; Energy'!K661)),'M4 - Caffeine &amp; Energy'!F661-'M4 - Caffeine &amp; Energy'!K661,"")</f>
        <v/>
      </c>
      <c r="I2179" s="15" t="inlineStr">
        <is>
          <t>S&amp;S availability/depth vary by listing and time - confirm live.</t>
        </is>
      </c>
    </row>
    <row r="2180" ht="26" customHeight="1">
      <c r="A2180" s="15" t="inlineStr">
        <is>
          <t>Gold Peak</t>
        </is>
      </c>
      <c r="B2180" s="15" t="inlineStr">
        <is>
          <t>Gold Peak Tea | Lemon | single 547mL</t>
        </is>
      </c>
      <c r="C2180" s="15" t="inlineStr">
        <is>
          <t>4) Caffeine &amp; energy beverage</t>
        </is>
      </c>
      <c r="D2180" s="32">
        <f>'M4 - Caffeine &amp; Energy'!I662</f>
        <v/>
      </c>
      <c r="E2180" s="33">
        <f>'M4 - Caffeine &amp; Energy'!J662</f>
        <v/>
      </c>
      <c r="F2180" s="31">
        <f>'M4 - Caffeine &amp; Energy'!K662</f>
        <v/>
      </c>
      <c r="G2180" s="30">
        <f>'M4 - Caffeine &amp; Energy'!F662</f>
        <v/>
      </c>
      <c r="H2180" s="31">
        <f>IF(AND(ISNUMBER('M4 - Caffeine &amp; Energy'!F662),ISNUMBER('M4 - Caffeine &amp; Energy'!K662)),'M4 - Caffeine &amp; Energy'!F662-'M4 - Caffeine &amp; Energy'!K662,"")</f>
        <v/>
      </c>
      <c r="I2180" s="15" t="inlineStr">
        <is>
          <t>S&amp;S availability/depth vary by listing and time - confirm live.</t>
        </is>
      </c>
    </row>
    <row r="2181" ht="26" customHeight="1">
      <c r="A2181" s="15" t="inlineStr">
        <is>
          <t>Gold Peak</t>
        </is>
      </c>
      <c r="B2181" s="15" t="inlineStr">
        <is>
          <t>Gold Peak Tea | Lemon | 8-pack 547mL</t>
        </is>
      </c>
      <c r="C2181" s="15" t="inlineStr">
        <is>
          <t>4) Caffeine &amp; energy beverage</t>
        </is>
      </c>
      <c r="D2181" s="32">
        <f>'M4 - Caffeine &amp; Energy'!I663</f>
        <v/>
      </c>
      <c r="E2181" s="33">
        <f>'M4 - Caffeine &amp; Energy'!J663</f>
        <v/>
      </c>
      <c r="F2181" s="31">
        <f>'M4 - Caffeine &amp; Energy'!K663</f>
        <v/>
      </c>
      <c r="G2181" s="30">
        <f>'M4 - Caffeine &amp; Energy'!F663</f>
        <v/>
      </c>
      <c r="H2181" s="31">
        <f>IF(AND(ISNUMBER('M4 - Caffeine &amp; Energy'!F663),ISNUMBER('M4 - Caffeine &amp; Energy'!K663)),'M4 - Caffeine &amp; Energy'!F663-'M4 - Caffeine &amp; Energy'!K663,"")</f>
        <v/>
      </c>
      <c r="I2181" s="15" t="inlineStr">
        <is>
          <t>S&amp;S availability/depth vary by listing and time - confirm live.</t>
        </is>
      </c>
    </row>
    <row r="2182" ht="26" customHeight="1">
      <c r="A2182" s="15" t="inlineStr">
        <is>
          <t>Gold Peak</t>
        </is>
      </c>
      <c r="B2182" s="15" t="inlineStr">
        <is>
          <t>Gold Peak Tea | Lemon | 12-pack 547mL</t>
        </is>
      </c>
      <c r="C2182" s="15" t="inlineStr">
        <is>
          <t>4) Caffeine &amp; energy beverage</t>
        </is>
      </c>
      <c r="D2182" s="32">
        <f>'M4 - Caffeine &amp; Energy'!I664</f>
        <v/>
      </c>
      <c r="E2182" s="33">
        <f>'M4 - Caffeine &amp; Energy'!J664</f>
        <v/>
      </c>
      <c r="F2182" s="31">
        <f>'M4 - Caffeine &amp; Energy'!K664</f>
        <v/>
      </c>
      <c r="G2182" s="30">
        <f>'M4 - Caffeine &amp; Energy'!F664</f>
        <v/>
      </c>
      <c r="H2182" s="31">
        <f>IF(AND(ISNUMBER('M4 - Caffeine &amp; Energy'!F664),ISNUMBER('M4 - Caffeine &amp; Energy'!K664)),'M4 - Caffeine &amp; Energy'!F664-'M4 - Caffeine &amp; Energy'!K664,"")</f>
        <v/>
      </c>
      <c r="I2182" s="15" t="inlineStr">
        <is>
          <t>S&amp;S availability/depth vary by listing and time - confirm live.</t>
        </is>
      </c>
    </row>
    <row r="2183" ht="26" customHeight="1">
      <c r="A2183" s="15" t="inlineStr">
        <is>
          <t>Gold Peak</t>
        </is>
      </c>
      <c r="B2183" s="15" t="inlineStr">
        <is>
          <t>Gold Peak Tea | Lemon | 18-pack 547mL</t>
        </is>
      </c>
      <c r="C2183" s="15" t="inlineStr">
        <is>
          <t>4) Caffeine &amp; energy beverage</t>
        </is>
      </c>
      <c r="D2183" s="32">
        <f>'M4 - Caffeine &amp; Energy'!I665</f>
        <v/>
      </c>
      <c r="E2183" s="33">
        <f>'M4 - Caffeine &amp; Energy'!J665</f>
        <v/>
      </c>
      <c r="F2183" s="31">
        <f>'M4 - Caffeine &amp; Energy'!K665</f>
        <v/>
      </c>
      <c r="G2183" s="30">
        <f>'M4 - Caffeine &amp; Energy'!F665</f>
        <v/>
      </c>
      <c r="H2183" s="31">
        <f>IF(AND(ISNUMBER('M4 - Caffeine &amp; Energy'!F665),ISNUMBER('M4 - Caffeine &amp; Energy'!K665)),'M4 - Caffeine &amp; Energy'!F665-'M4 - Caffeine &amp; Energy'!K665,"")</f>
        <v/>
      </c>
      <c r="I2183" s="15" t="inlineStr">
        <is>
          <t>S&amp;S availability/depth vary by listing and time - confirm live.</t>
        </is>
      </c>
    </row>
    <row r="2184" ht="26" customHeight="1">
      <c r="A2184" s="15" t="inlineStr">
        <is>
          <t>Gold Peak</t>
        </is>
      </c>
      <c r="B2184" s="15" t="inlineStr">
        <is>
          <t>Gold Peak Tea | Lemon | 24-pack 547mL</t>
        </is>
      </c>
      <c r="C2184" s="15" t="inlineStr">
        <is>
          <t>4) Caffeine &amp; energy beverage</t>
        </is>
      </c>
      <c r="D2184" s="32">
        <f>'M4 - Caffeine &amp; Energy'!I666</f>
        <v/>
      </c>
      <c r="E2184" s="33">
        <f>'M4 - Caffeine &amp; Energy'!J666</f>
        <v/>
      </c>
      <c r="F2184" s="31">
        <f>'M4 - Caffeine &amp; Energy'!K666</f>
        <v/>
      </c>
      <c r="G2184" s="30">
        <f>'M4 - Caffeine &amp; Energy'!F666</f>
        <v/>
      </c>
      <c r="H2184" s="31">
        <f>IF(AND(ISNUMBER('M4 - Caffeine &amp; Energy'!F666),ISNUMBER('M4 - Caffeine &amp; Energy'!K666)),'M4 - Caffeine &amp; Energy'!F666-'M4 - Caffeine &amp; Energy'!K666,"")</f>
        <v/>
      </c>
      <c r="I2184" s="15" t="inlineStr">
        <is>
          <t>S&amp;S availability/depth vary by listing and time - confirm live.</t>
        </is>
      </c>
    </row>
    <row r="2185" ht="26" customHeight="1">
      <c r="A2185" s="15" t="inlineStr">
        <is>
          <t>Gold Peak</t>
        </is>
      </c>
      <c r="B2185" s="15" t="inlineStr">
        <is>
          <t>Gold Peak Tea | Peach | single 547mL</t>
        </is>
      </c>
      <c r="C2185" s="15" t="inlineStr">
        <is>
          <t>4) Caffeine &amp; energy beverage</t>
        </is>
      </c>
      <c r="D2185" s="32">
        <f>'M4 - Caffeine &amp; Energy'!I667</f>
        <v/>
      </c>
      <c r="E2185" s="33">
        <f>'M4 - Caffeine &amp; Energy'!J667</f>
        <v/>
      </c>
      <c r="F2185" s="31">
        <f>'M4 - Caffeine &amp; Energy'!K667</f>
        <v/>
      </c>
      <c r="G2185" s="30">
        <f>'M4 - Caffeine &amp; Energy'!F667</f>
        <v/>
      </c>
      <c r="H2185" s="31">
        <f>IF(AND(ISNUMBER('M4 - Caffeine &amp; Energy'!F667),ISNUMBER('M4 - Caffeine &amp; Energy'!K667)),'M4 - Caffeine &amp; Energy'!F667-'M4 - Caffeine &amp; Energy'!K667,"")</f>
        <v/>
      </c>
      <c r="I2185" s="15" t="inlineStr">
        <is>
          <t>S&amp;S availability/depth vary by listing and time - confirm live.</t>
        </is>
      </c>
    </row>
    <row r="2186" ht="26" customHeight="1">
      <c r="A2186" s="15" t="inlineStr">
        <is>
          <t>Gold Peak</t>
        </is>
      </c>
      <c r="B2186" s="15" t="inlineStr">
        <is>
          <t>Gold Peak Tea | Peach | 8-pack 547mL</t>
        </is>
      </c>
      <c r="C2186" s="15" t="inlineStr">
        <is>
          <t>4) Caffeine &amp; energy beverage</t>
        </is>
      </c>
      <c r="D2186" s="32">
        <f>'M4 - Caffeine &amp; Energy'!I668</f>
        <v/>
      </c>
      <c r="E2186" s="33">
        <f>'M4 - Caffeine &amp; Energy'!J668</f>
        <v/>
      </c>
      <c r="F2186" s="31">
        <f>'M4 - Caffeine &amp; Energy'!K668</f>
        <v/>
      </c>
      <c r="G2186" s="30">
        <f>'M4 - Caffeine &amp; Energy'!F668</f>
        <v/>
      </c>
      <c r="H2186" s="31">
        <f>IF(AND(ISNUMBER('M4 - Caffeine &amp; Energy'!F668),ISNUMBER('M4 - Caffeine &amp; Energy'!K668)),'M4 - Caffeine &amp; Energy'!F668-'M4 - Caffeine &amp; Energy'!K668,"")</f>
        <v/>
      </c>
      <c r="I2186" s="15" t="inlineStr">
        <is>
          <t>S&amp;S availability/depth vary by listing and time - confirm live.</t>
        </is>
      </c>
    </row>
    <row r="2187" ht="26" customHeight="1">
      <c r="A2187" s="15" t="inlineStr">
        <is>
          <t>Gold Peak</t>
        </is>
      </c>
      <c r="B2187" s="15" t="inlineStr">
        <is>
          <t>Gold Peak Tea | Peach | 12-pack 547mL</t>
        </is>
      </c>
      <c r="C2187" s="15" t="inlineStr">
        <is>
          <t>4) Caffeine &amp; energy beverage</t>
        </is>
      </c>
      <c r="D2187" s="32">
        <f>'M4 - Caffeine &amp; Energy'!I669</f>
        <v/>
      </c>
      <c r="E2187" s="33">
        <f>'M4 - Caffeine &amp; Energy'!J669</f>
        <v/>
      </c>
      <c r="F2187" s="31">
        <f>'M4 - Caffeine &amp; Energy'!K669</f>
        <v/>
      </c>
      <c r="G2187" s="30">
        <f>'M4 - Caffeine &amp; Energy'!F669</f>
        <v/>
      </c>
      <c r="H2187" s="31">
        <f>IF(AND(ISNUMBER('M4 - Caffeine &amp; Energy'!F669),ISNUMBER('M4 - Caffeine &amp; Energy'!K669)),'M4 - Caffeine &amp; Energy'!F669-'M4 - Caffeine &amp; Energy'!K669,"")</f>
        <v/>
      </c>
      <c r="I2187" s="15" t="inlineStr">
        <is>
          <t>S&amp;S availability/depth vary by listing and time - confirm live.</t>
        </is>
      </c>
    </row>
    <row r="2188" ht="26" customHeight="1">
      <c r="A2188" s="15" t="inlineStr">
        <is>
          <t>Gold Peak</t>
        </is>
      </c>
      <c r="B2188" s="15" t="inlineStr">
        <is>
          <t>Gold Peak Tea | Peach | 18-pack 547mL</t>
        </is>
      </c>
      <c r="C2188" s="15" t="inlineStr">
        <is>
          <t>4) Caffeine &amp; energy beverage</t>
        </is>
      </c>
      <c r="D2188" s="32">
        <f>'M4 - Caffeine &amp; Energy'!I670</f>
        <v/>
      </c>
      <c r="E2188" s="33">
        <f>'M4 - Caffeine &amp; Energy'!J670</f>
        <v/>
      </c>
      <c r="F2188" s="31">
        <f>'M4 - Caffeine &amp; Energy'!K670</f>
        <v/>
      </c>
      <c r="G2188" s="30">
        <f>'M4 - Caffeine &amp; Energy'!F670</f>
        <v/>
      </c>
      <c r="H2188" s="31">
        <f>IF(AND(ISNUMBER('M4 - Caffeine &amp; Energy'!F670),ISNUMBER('M4 - Caffeine &amp; Energy'!K670)),'M4 - Caffeine &amp; Energy'!F670-'M4 - Caffeine &amp; Energy'!K670,"")</f>
        <v/>
      </c>
      <c r="I2188" s="15" t="inlineStr">
        <is>
          <t>S&amp;S availability/depth vary by listing and time - confirm live.</t>
        </is>
      </c>
    </row>
    <row r="2189" ht="26" customHeight="1">
      <c r="A2189" s="15" t="inlineStr">
        <is>
          <t>Gold Peak</t>
        </is>
      </c>
      <c r="B2189" s="15" t="inlineStr">
        <is>
          <t>Gold Peak Tea | Peach | 24-pack 547mL</t>
        </is>
      </c>
      <c r="C2189" s="15" t="inlineStr">
        <is>
          <t>4) Caffeine &amp; energy beverage</t>
        </is>
      </c>
      <c r="D2189" s="32">
        <f>'M4 - Caffeine &amp; Energy'!I671</f>
        <v/>
      </c>
      <c r="E2189" s="33">
        <f>'M4 - Caffeine &amp; Energy'!J671</f>
        <v/>
      </c>
      <c r="F2189" s="31">
        <f>'M4 - Caffeine &amp; Energy'!K671</f>
        <v/>
      </c>
      <c r="G2189" s="30">
        <f>'M4 - Caffeine &amp; Energy'!F671</f>
        <v/>
      </c>
      <c r="H2189" s="31">
        <f>IF(AND(ISNUMBER('M4 - Caffeine &amp; Energy'!F671),ISNUMBER('M4 - Caffeine &amp; Energy'!K671)),'M4 - Caffeine &amp; Energy'!F671-'M4 - Caffeine &amp; Energy'!K671,"")</f>
        <v/>
      </c>
      <c r="I2189" s="15" t="inlineStr">
        <is>
          <t>S&amp;S availability/depth vary by listing and time - confirm live.</t>
        </is>
      </c>
    </row>
    <row r="2190" ht="26" customHeight="1">
      <c r="A2190" s="15" t="inlineStr">
        <is>
          <t>Brisk</t>
        </is>
      </c>
      <c r="B2190" s="15" t="inlineStr">
        <is>
          <t>Brisk Iced Tea | Lemon | single 591mL</t>
        </is>
      </c>
      <c r="C2190" s="15" t="inlineStr">
        <is>
          <t>4) Caffeine &amp; energy beverage</t>
        </is>
      </c>
      <c r="D2190" s="32">
        <f>'M4 - Caffeine &amp; Energy'!I672</f>
        <v/>
      </c>
      <c r="E2190" s="33">
        <f>'M4 - Caffeine &amp; Energy'!J672</f>
        <v/>
      </c>
      <c r="F2190" s="31">
        <f>'M4 - Caffeine &amp; Energy'!K672</f>
        <v/>
      </c>
      <c r="G2190" s="30">
        <f>'M4 - Caffeine &amp; Energy'!F672</f>
        <v/>
      </c>
      <c r="H2190" s="31">
        <f>IF(AND(ISNUMBER('M4 - Caffeine &amp; Energy'!F672),ISNUMBER('M4 - Caffeine &amp; Energy'!K672)),'M4 - Caffeine &amp; Energy'!F672-'M4 - Caffeine &amp; Energy'!K672,"")</f>
        <v/>
      </c>
      <c r="I2190" s="15" t="inlineStr">
        <is>
          <t>S&amp;S availability/depth vary by listing and time - confirm live.</t>
        </is>
      </c>
    </row>
    <row r="2191" ht="26" customHeight="1">
      <c r="A2191" s="15" t="inlineStr">
        <is>
          <t>Brisk</t>
        </is>
      </c>
      <c r="B2191" s="15" t="inlineStr">
        <is>
          <t>Brisk Iced Tea | Lemon | 6-pack 591mL</t>
        </is>
      </c>
      <c r="C2191" s="15" t="inlineStr">
        <is>
          <t>4) Caffeine &amp; energy beverage</t>
        </is>
      </c>
      <c r="D2191" s="32">
        <f>'M4 - Caffeine &amp; Energy'!I673</f>
        <v/>
      </c>
      <c r="E2191" s="33">
        <f>'M4 - Caffeine &amp; Energy'!J673</f>
        <v/>
      </c>
      <c r="F2191" s="31">
        <f>'M4 - Caffeine &amp; Energy'!K673</f>
        <v/>
      </c>
      <c r="G2191" s="30">
        <f>'M4 - Caffeine &amp; Energy'!F673</f>
        <v/>
      </c>
      <c r="H2191" s="31">
        <f>IF(AND(ISNUMBER('M4 - Caffeine &amp; Energy'!F673),ISNUMBER('M4 - Caffeine &amp; Energy'!K673)),'M4 - Caffeine &amp; Energy'!F673-'M4 - Caffeine &amp; Energy'!K673,"")</f>
        <v/>
      </c>
      <c r="I2191" s="15" t="inlineStr">
        <is>
          <t>S&amp;S availability/depth vary by listing and time - confirm live.</t>
        </is>
      </c>
    </row>
    <row r="2192" ht="26" customHeight="1">
      <c r="A2192" s="15" t="inlineStr">
        <is>
          <t>Brisk</t>
        </is>
      </c>
      <c r="B2192" s="15" t="inlineStr">
        <is>
          <t>Brisk Iced Tea | Lemon | 12-pack 591mL</t>
        </is>
      </c>
      <c r="C2192" s="15" t="inlineStr">
        <is>
          <t>4) Caffeine &amp; energy beverage</t>
        </is>
      </c>
      <c r="D2192" s="32">
        <f>'M4 - Caffeine &amp; Energy'!I674</f>
        <v/>
      </c>
      <c r="E2192" s="33">
        <f>'M4 - Caffeine &amp; Energy'!J674</f>
        <v/>
      </c>
      <c r="F2192" s="31">
        <f>'M4 - Caffeine &amp; Energy'!K674</f>
        <v/>
      </c>
      <c r="G2192" s="30">
        <f>'M4 - Caffeine &amp; Energy'!F674</f>
        <v/>
      </c>
      <c r="H2192" s="31">
        <f>IF(AND(ISNUMBER('M4 - Caffeine &amp; Energy'!F674),ISNUMBER('M4 - Caffeine &amp; Energy'!K674)),'M4 - Caffeine &amp; Energy'!F674-'M4 - Caffeine &amp; Energy'!K674,"")</f>
        <v/>
      </c>
      <c r="I2192" s="15" t="inlineStr">
        <is>
          <t>S&amp;S availability/depth vary by listing and time - confirm live.</t>
        </is>
      </c>
    </row>
    <row r="2193" ht="26" customHeight="1">
      <c r="A2193" s="15" t="inlineStr">
        <is>
          <t>Brisk</t>
        </is>
      </c>
      <c r="B2193" s="15" t="inlineStr">
        <is>
          <t>Brisk Iced Tea | Lemon | 24-pack 591mL</t>
        </is>
      </c>
      <c r="C2193" s="15" t="inlineStr">
        <is>
          <t>4) Caffeine &amp; energy beverage</t>
        </is>
      </c>
      <c r="D2193" s="32">
        <f>'M4 - Caffeine &amp; Energy'!I675</f>
        <v/>
      </c>
      <c r="E2193" s="33">
        <f>'M4 - Caffeine &amp; Energy'!J675</f>
        <v/>
      </c>
      <c r="F2193" s="31">
        <f>'M4 - Caffeine &amp; Energy'!K675</f>
        <v/>
      </c>
      <c r="G2193" s="30">
        <f>'M4 - Caffeine &amp; Energy'!F675</f>
        <v/>
      </c>
      <c r="H2193" s="31">
        <f>IF(AND(ISNUMBER('M4 - Caffeine &amp; Energy'!F675),ISNUMBER('M4 - Caffeine &amp; Energy'!K675)),'M4 - Caffeine &amp; Energy'!F675-'M4 - Caffeine &amp; Energy'!K675,"")</f>
        <v/>
      </c>
      <c r="I2193" s="15" t="inlineStr">
        <is>
          <t>S&amp;S availability/depth vary by listing and time - confirm live.</t>
        </is>
      </c>
    </row>
    <row r="2194" ht="26" customHeight="1">
      <c r="A2194" s="15" t="inlineStr">
        <is>
          <t>Brisk</t>
        </is>
      </c>
      <c r="B2194" s="15" t="inlineStr">
        <is>
          <t>Brisk Iced Tea | Sweet Tea | single 591mL</t>
        </is>
      </c>
      <c r="C2194" s="15" t="inlineStr">
        <is>
          <t>4) Caffeine &amp; energy beverage</t>
        </is>
      </c>
      <c r="D2194" s="32">
        <f>'M4 - Caffeine &amp; Energy'!I676</f>
        <v/>
      </c>
      <c r="E2194" s="33">
        <f>'M4 - Caffeine &amp; Energy'!J676</f>
        <v/>
      </c>
      <c r="F2194" s="31">
        <f>'M4 - Caffeine &amp; Energy'!K676</f>
        <v/>
      </c>
      <c r="G2194" s="30">
        <f>'M4 - Caffeine &amp; Energy'!F676</f>
        <v/>
      </c>
      <c r="H2194" s="31">
        <f>IF(AND(ISNUMBER('M4 - Caffeine &amp; Energy'!F676),ISNUMBER('M4 - Caffeine &amp; Energy'!K676)),'M4 - Caffeine &amp; Energy'!F676-'M4 - Caffeine &amp; Energy'!K676,"")</f>
        <v/>
      </c>
      <c r="I2194" s="15" t="inlineStr">
        <is>
          <t>S&amp;S availability/depth vary by listing and time - confirm live.</t>
        </is>
      </c>
    </row>
    <row r="2195" ht="26" customHeight="1">
      <c r="A2195" s="15" t="inlineStr">
        <is>
          <t>Brisk</t>
        </is>
      </c>
      <c r="B2195" s="15" t="inlineStr">
        <is>
          <t>Brisk Iced Tea | Sweet Tea | 6-pack 591mL</t>
        </is>
      </c>
      <c r="C2195" s="15" t="inlineStr">
        <is>
          <t>4) Caffeine &amp; energy beverage</t>
        </is>
      </c>
      <c r="D2195" s="32">
        <f>'M4 - Caffeine &amp; Energy'!I677</f>
        <v/>
      </c>
      <c r="E2195" s="33">
        <f>'M4 - Caffeine &amp; Energy'!J677</f>
        <v/>
      </c>
      <c r="F2195" s="31">
        <f>'M4 - Caffeine &amp; Energy'!K677</f>
        <v/>
      </c>
      <c r="G2195" s="30">
        <f>'M4 - Caffeine &amp; Energy'!F677</f>
        <v/>
      </c>
      <c r="H2195" s="31">
        <f>IF(AND(ISNUMBER('M4 - Caffeine &amp; Energy'!F677),ISNUMBER('M4 - Caffeine &amp; Energy'!K677)),'M4 - Caffeine &amp; Energy'!F677-'M4 - Caffeine &amp; Energy'!K677,"")</f>
        <v/>
      </c>
      <c r="I2195" s="15" t="inlineStr">
        <is>
          <t>S&amp;S availability/depth vary by listing and time - confirm live.</t>
        </is>
      </c>
    </row>
    <row r="2196" ht="26" customHeight="1">
      <c r="A2196" s="15" t="inlineStr">
        <is>
          <t>Brisk</t>
        </is>
      </c>
      <c r="B2196" s="15" t="inlineStr">
        <is>
          <t>Brisk Iced Tea | Sweet Tea | 12-pack 591mL</t>
        </is>
      </c>
      <c r="C2196" s="15" t="inlineStr">
        <is>
          <t>4) Caffeine &amp; energy beverage</t>
        </is>
      </c>
      <c r="D2196" s="32">
        <f>'M4 - Caffeine &amp; Energy'!I678</f>
        <v/>
      </c>
      <c r="E2196" s="33">
        <f>'M4 - Caffeine &amp; Energy'!J678</f>
        <v/>
      </c>
      <c r="F2196" s="31">
        <f>'M4 - Caffeine &amp; Energy'!K678</f>
        <v/>
      </c>
      <c r="G2196" s="30">
        <f>'M4 - Caffeine &amp; Energy'!F678</f>
        <v/>
      </c>
      <c r="H2196" s="31">
        <f>IF(AND(ISNUMBER('M4 - Caffeine &amp; Energy'!F678),ISNUMBER('M4 - Caffeine &amp; Energy'!K678)),'M4 - Caffeine &amp; Energy'!F678-'M4 - Caffeine &amp; Energy'!K678,"")</f>
        <v/>
      </c>
      <c r="I2196" s="15" t="inlineStr">
        <is>
          <t>S&amp;S availability/depth vary by listing and time - confirm live.</t>
        </is>
      </c>
    </row>
    <row r="2197" ht="26" customHeight="1">
      <c r="A2197" s="15" t="inlineStr">
        <is>
          <t>Brisk</t>
        </is>
      </c>
      <c r="B2197" s="15" t="inlineStr">
        <is>
          <t>Brisk Iced Tea | Sweet Tea | 24-pack 591mL</t>
        </is>
      </c>
      <c r="C2197" s="15" t="inlineStr">
        <is>
          <t>4) Caffeine &amp; energy beverage</t>
        </is>
      </c>
      <c r="D2197" s="32">
        <f>'M4 - Caffeine &amp; Energy'!I679</f>
        <v/>
      </c>
      <c r="E2197" s="33">
        <f>'M4 - Caffeine &amp; Energy'!J679</f>
        <v/>
      </c>
      <c r="F2197" s="31">
        <f>'M4 - Caffeine &amp; Energy'!K679</f>
        <v/>
      </c>
      <c r="G2197" s="30">
        <f>'M4 - Caffeine &amp; Energy'!F679</f>
        <v/>
      </c>
      <c r="H2197" s="31">
        <f>IF(AND(ISNUMBER('M4 - Caffeine &amp; Energy'!F679),ISNUMBER('M4 - Caffeine &amp; Energy'!K679)),'M4 - Caffeine &amp; Energy'!F679-'M4 - Caffeine &amp; Energy'!K679,"")</f>
        <v/>
      </c>
      <c r="I2197" s="15" t="inlineStr">
        <is>
          <t>S&amp;S availability/depth vary by listing and time - confirm live.</t>
        </is>
      </c>
    </row>
    <row r="2198" ht="26" customHeight="1">
      <c r="A2198" s="15" t="inlineStr">
        <is>
          <t>Brisk</t>
        </is>
      </c>
      <c r="B2198" s="15" t="inlineStr">
        <is>
          <t>Brisk Iced Tea | Half &amp; Half | single 591mL</t>
        </is>
      </c>
      <c r="C2198" s="15" t="inlineStr">
        <is>
          <t>4) Caffeine &amp; energy beverage</t>
        </is>
      </c>
      <c r="D2198" s="32">
        <f>'M4 - Caffeine &amp; Energy'!I680</f>
        <v/>
      </c>
      <c r="E2198" s="33">
        <f>'M4 - Caffeine &amp; Energy'!J680</f>
        <v/>
      </c>
      <c r="F2198" s="31">
        <f>'M4 - Caffeine &amp; Energy'!K680</f>
        <v/>
      </c>
      <c r="G2198" s="30">
        <f>'M4 - Caffeine &amp; Energy'!F680</f>
        <v/>
      </c>
      <c r="H2198" s="31">
        <f>IF(AND(ISNUMBER('M4 - Caffeine &amp; Energy'!F680),ISNUMBER('M4 - Caffeine &amp; Energy'!K680)),'M4 - Caffeine &amp; Energy'!F680-'M4 - Caffeine &amp; Energy'!K680,"")</f>
        <v/>
      </c>
      <c r="I2198" s="15" t="inlineStr">
        <is>
          <t>S&amp;S availability/depth vary by listing and time - confirm live.</t>
        </is>
      </c>
    </row>
    <row r="2199" ht="26" customHeight="1">
      <c r="A2199" s="15" t="inlineStr">
        <is>
          <t>Brisk</t>
        </is>
      </c>
      <c r="B2199" s="15" t="inlineStr">
        <is>
          <t>Brisk Iced Tea | Half &amp; Half | 6-pack 591mL</t>
        </is>
      </c>
      <c r="C2199" s="15" t="inlineStr">
        <is>
          <t>4) Caffeine &amp; energy beverage</t>
        </is>
      </c>
      <c r="D2199" s="32">
        <f>'M4 - Caffeine &amp; Energy'!I681</f>
        <v/>
      </c>
      <c r="E2199" s="33">
        <f>'M4 - Caffeine &amp; Energy'!J681</f>
        <v/>
      </c>
      <c r="F2199" s="31">
        <f>'M4 - Caffeine &amp; Energy'!K681</f>
        <v/>
      </c>
      <c r="G2199" s="30">
        <f>'M4 - Caffeine &amp; Energy'!F681</f>
        <v/>
      </c>
      <c r="H2199" s="31">
        <f>IF(AND(ISNUMBER('M4 - Caffeine &amp; Energy'!F681),ISNUMBER('M4 - Caffeine &amp; Energy'!K681)),'M4 - Caffeine &amp; Energy'!F681-'M4 - Caffeine &amp; Energy'!K681,"")</f>
        <v/>
      </c>
      <c r="I2199" s="15" t="inlineStr">
        <is>
          <t>S&amp;S availability/depth vary by listing and time - confirm live.</t>
        </is>
      </c>
    </row>
    <row r="2200" ht="26" customHeight="1">
      <c r="A2200" s="15" t="inlineStr">
        <is>
          <t>Brisk</t>
        </is>
      </c>
      <c r="B2200" s="15" t="inlineStr">
        <is>
          <t>Brisk Iced Tea | Half &amp; Half | 12-pack 591mL</t>
        </is>
      </c>
      <c r="C2200" s="15" t="inlineStr">
        <is>
          <t>4) Caffeine &amp; energy beverage</t>
        </is>
      </c>
      <c r="D2200" s="32">
        <f>'M4 - Caffeine &amp; Energy'!I682</f>
        <v/>
      </c>
      <c r="E2200" s="33">
        <f>'M4 - Caffeine &amp; Energy'!J682</f>
        <v/>
      </c>
      <c r="F2200" s="31">
        <f>'M4 - Caffeine &amp; Energy'!K682</f>
        <v/>
      </c>
      <c r="G2200" s="30">
        <f>'M4 - Caffeine &amp; Energy'!F682</f>
        <v/>
      </c>
      <c r="H2200" s="31">
        <f>IF(AND(ISNUMBER('M4 - Caffeine &amp; Energy'!F682),ISNUMBER('M4 - Caffeine &amp; Energy'!K682)),'M4 - Caffeine &amp; Energy'!F682-'M4 - Caffeine &amp; Energy'!K682,"")</f>
        <v/>
      </c>
      <c r="I2200" s="15" t="inlineStr">
        <is>
          <t>S&amp;S availability/depth vary by listing and time - confirm live.</t>
        </is>
      </c>
    </row>
    <row r="2201" ht="26" customHeight="1">
      <c r="A2201" s="15" t="inlineStr">
        <is>
          <t>Brisk</t>
        </is>
      </c>
      <c r="B2201" s="15" t="inlineStr">
        <is>
          <t>Brisk Iced Tea | Half &amp; Half | 24-pack 591mL</t>
        </is>
      </c>
      <c r="C2201" s="15" t="inlineStr">
        <is>
          <t>4) Caffeine &amp; energy beverage</t>
        </is>
      </c>
      <c r="D2201" s="32">
        <f>'M4 - Caffeine &amp; Energy'!I683</f>
        <v/>
      </c>
      <c r="E2201" s="33">
        <f>'M4 - Caffeine &amp; Energy'!J683</f>
        <v/>
      </c>
      <c r="F2201" s="31">
        <f>'M4 - Caffeine &amp; Energy'!K683</f>
        <v/>
      </c>
      <c r="G2201" s="30">
        <f>'M4 - Caffeine &amp; Energy'!F683</f>
        <v/>
      </c>
      <c r="H2201" s="31">
        <f>IF(AND(ISNUMBER('M4 - Caffeine &amp; Energy'!F683),ISNUMBER('M4 - Caffeine &amp; Energy'!K683)),'M4 - Caffeine &amp; Energy'!F683-'M4 - Caffeine &amp; Energy'!K683,"")</f>
        <v/>
      </c>
      <c r="I2201" s="15" t="inlineStr">
        <is>
          <t>S&amp;S availability/depth vary by listing and time - confirm live.</t>
        </is>
      </c>
    </row>
    <row r="2202" ht="26" customHeight="1">
      <c r="A2202" s="15" t="inlineStr">
        <is>
          <t>Brisk</t>
        </is>
      </c>
      <c r="B2202" s="15" t="inlineStr">
        <is>
          <t>Brisk Iced Tea | Raspberry | single 591mL</t>
        </is>
      </c>
      <c r="C2202" s="15" t="inlineStr">
        <is>
          <t>4) Caffeine &amp; energy beverage</t>
        </is>
      </c>
      <c r="D2202" s="32">
        <f>'M4 - Caffeine &amp; Energy'!I684</f>
        <v/>
      </c>
      <c r="E2202" s="33">
        <f>'M4 - Caffeine &amp; Energy'!J684</f>
        <v/>
      </c>
      <c r="F2202" s="31">
        <f>'M4 - Caffeine &amp; Energy'!K684</f>
        <v/>
      </c>
      <c r="G2202" s="30">
        <f>'M4 - Caffeine &amp; Energy'!F684</f>
        <v/>
      </c>
      <c r="H2202" s="31">
        <f>IF(AND(ISNUMBER('M4 - Caffeine &amp; Energy'!F684),ISNUMBER('M4 - Caffeine &amp; Energy'!K684)),'M4 - Caffeine &amp; Energy'!F684-'M4 - Caffeine &amp; Energy'!K684,"")</f>
        <v/>
      </c>
      <c r="I2202" s="15" t="inlineStr">
        <is>
          <t>S&amp;S availability/depth vary by listing and time - confirm live.</t>
        </is>
      </c>
    </row>
    <row r="2203" ht="26" customHeight="1">
      <c r="A2203" s="15" t="inlineStr">
        <is>
          <t>Brisk</t>
        </is>
      </c>
      <c r="B2203" s="15" t="inlineStr">
        <is>
          <t>Brisk Iced Tea | Raspberry | 6-pack 591mL</t>
        </is>
      </c>
      <c r="C2203" s="15" t="inlineStr">
        <is>
          <t>4) Caffeine &amp; energy beverage</t>
        </is>
      </c>
      <c r="D2203" s="32">
        <f>'M4 - Caffeine &amp; Energy'!I685</f>
        <v/>
      </c>
      <c r="E2203" s="33">
        <f>'M4 - Caffeine &amp; Energy'!J685</f>
        <v/>
      </c>
      <c r="F2203" s="31">
        <f>'M4 - Caffeine &amp; Energy'!K685</f>
        <v/>
      </c>
      <c r="G2203" s="30">
        <f>'M4 - Caffeine &amp; Energy'!F685</f>
        <v/>
      </c>
      <c r="H2203" s="31">
        <f>IF(AND(ISNUMBER('M4 - Caffeine &amp; Energy'!F685),ISNUMBER('M4 - Caffeine &amp; Energy'!K685)),'M4 - Caffeine &amp; Energy'!F685-'M4 - Caffeine &amp; Energy'!K685,"")</f>
        <v/>
      </c>
      <c r="I2203" s="15" t="inlineStr">
        <is>
          <t>S&amp;S availability/depth vary by listing and time - confirm live.</t>
        </is>
      </c>
    </row>
    <row r="2204" ht="26" customHeight="1">
      <c r="A2204" s="15" t="inlineStr">
        <is>
          <t>Brisk</t>
        </is>
      </c>
      <c r="B2204" s="15" t="inlineStr">
        <is>
          <t>Brisk Iced Tea | Raspberry | 12-pack 591mL</t>
        </is>
      </c>
      <c r="C2204" s="15" t="inlineStr">
        <is>
          <t>4) Caffeine &amp; energy beverage</t>
        </is>
      </c>
      <c r="D2204" s="32">
        <f>'M4 - Caffeine &amp; Energy'!I686</f>
        <v/>
      </c>
      <c r="E2204" s="33">
        <f>'M4 - Caffeine &amp; Energy'!J686</f>
        <v/>
      </c>
      <c r="F2204" s="31">
        <f>'M4 - Caffeine &amp; Energy'!K686</f>
        <v/>
      </c>
      <c r="G2204" s="30">
        <f>'M4 - Caffeine &amp; Energy'!F686</f>
        <v/>
      </c>
      <c r="H2204" s="31">
        <f>IF(AND(ISNUMBER('M4 - Caffeine &amp; Energy'!F686),ISNUMBER('M4 - Caffeine &amp; Energy'!K686)),'M4 - Caffeine &amp; Energy'!F686-'M4 - Caffeine &amp; Energy'!K686,"")</f>
        <v/>
      </c>
      <c r="I2204" s="15" t="inlineStr">
        <is>
          <t>S&amp;S availability/depth vary by listing and time - confirm live.</t>
        </is>
      </c>
    </row>
    <row r="2205" ht="26" customHeight="1">
      <c r="A2205" s="15" t="inlineStr">
        <is>
          <t>Brisk</t>
        </is>
      </c>
      <c r="B2205" s="15" t="inlineStr">
        <is>
          <t>Brisk Iced Tea | Raspberry | 24-pack 591mL</t>
        </is>
      </c>
      <c r="C2205" s="15" t="inlineStr">
        <is>
          <t>4) Caffeine &amp; energy beverage</t>
        </is>
      </c>
      <c r="D2205" s="32">
        <f>'M4 - Caffeine &amp; Energy'!I687</f>
        <v/>
      </c>
      <c r="E2205" s="33">
        <f>'M4 - Caffeine &amp; Energy'!J687</f>
        <v/>
      </c>
      <c r="F2205" s="31">
        <f>'M4 - Caffeine &amp; Energy'!K687</f>
        <v/>
      </c>
      <c r="G2205" s="30">
        <f>'M4 - Caffeine &amp; Energy'!F687</f>
        <v/>
      </c>
      <c r="H2205" s="31">
        <f>IF(AND(ISNUMBER('M4 - Caffeine &amp; Energy'!F687),ISNUMBER('M4 - Caffeine &amp; Energy'!K687)),'M4 - Caffeine &amp; Energy'!F687-'M4 - Caffeine &amp; Energy'!K687,"")</f>
        <v/>
      </c>
      <c r="I2205" s="15" t="inlineStr">
        <is>
          <t>S&amp;S availability/depth vary by listing and time - confirm live.</t>
        </is>
      </c>
    </row>
    <row r="2206" ht="26" customHeight="1">
      <c r="A2206" s="15" t="inlineStr">
        <is>
          <t>Honest Tea</t>
        </is>
      </c>
      <c r="B2206" s="15" t="inlineStr">
        <is>
          <t>Honest Tea Organic | Honey Green | single 473mL</t>
        </is>
      </c>
      <c r="C2206" s="15" t="inlineStr">
        <is>
          <t>4) Caffeine &amp; energy beverage</t>
        </is>
      </c>
      <c r="D2206" s="32">
        <f>'M4 - Caffeine &amp; Energy'!I688</f>
        <v/>
      </c>
      <c r="E2206" s="33">
        <f>'M4 - Caffeine &amp; Energy'!J688</f>
        <v/>
      </c>
      <c r="F2206" s="31">
        <f>'M4 - Caffeine &amp; Energy'!K688</f>
        <v/>
      </c>
      <c r="G2206" s="30">
        <f>'M4 - Caffeine &amp; Energy'!F688</f>
        <v/>
      </c>
      <c r="H2206" s="31">
        <f>IF(AND(ISNUMBER('M4 - Caffeine &amp; Energy'!F688),ISNUMBER('M4 - Caffeine &amp; Energy'!K688)),'M4 - Caffeine &amp; Energy'!F688-'M4 - Caffeine &amp; Energy'!K688,"")</f>
        <v/>
      </c>
      <c r="I2206" s="15" t="inlineStr">
        <is>
          <t>S&amp;S availability/depth vary by listing and time - confirm live.</t>
        </is>
      </c>
    </row>
    <row r="2207" ht="26" customHeight="1">
      <c r="A2207" s="15" t="inlineStr">
        <is>
          <t>Honest Tea</t>
        </is>
      </c>
      <c r="B2207" s="15" t="inlineStr">
        <is>
          <t>Honest Tea Organic | Honey Green | 8-pack 473mL</t>
        </is>
      </c>
      <c r="C2207" s="15" t="inlineStr">
        <is>
          <t>4) Caffeine &amp; energy beverage</t>
        </is>
      </c>
      <c r="D2207" s="32">
        <f>'M4 - Caffeine &amp; Energy'!I689</f>
        <v/>
      </c>
      <c r="E2207" s="33">
        <f>'M4 - Caffeine &amp; Energy'!J689</f>
        <v/>
      </c>
      <c r="F2207" s="31">
        <f>'M4 - Caffeine &amp; Energy'!K689</f>
        <v/>
      </c>
      <c r="G2207" s="30">
        <f>'M4 - Caffeine &amp; Energy'!F689</f>
        <v/>
      </c>
      <c r="H2207" s="31">
        <f>IF(AND(ISNUMBER('M4 - Caffeine &amp; Energy'!F689),ISNUMBER('M4 - Caffeine &amp; Energy'!K689)),'M4 - Caffeine &amp; Energy'!F689-'M4 - Caffeine &amp; Energy'!K689,"")</f>
        <v/>
      </c>
      <c r="I2207" s="15" t="inlineStr">
        <is>
          <t>S&amp;S availability/depth vary by listing and time - confirm live.</t>
        </is>
      </c>
    </row>
    <row r="2208" ht="26" customHeight="1">
      <c r="A2208" s="15" t="inlineStr">
        <is>
          <t>Honest Tea</t>
        </is>
      </c>
      <c r="B2208" s="15" t="inlineStr">
        <is>
          <t>Honest Tea Organic | Honey Green | 12-pack 473mL</t>
        </is>
      </c>
      <c r="C2208" s="15" t="inlineStr">
        <is>
          <t>4) Caffeine &amp; energy beverage</t>
        </is>
      </c>
      <c r="D2208" s="32">
        <f>'M4 - Caffeine &amp; Energy'!I690</f>
        <v/>
      </c>
      <c r="E2208" s="33">
        <f>'M4 - Caffeine &amp; Energy'!J690</f>
        <v/>
      </c>
      <c r="F2208" s="31">
        <f>'M4 - Caffeine &amp; Energy'!K690</f>
        <v/>
      </c>
      <c r="G2208" s="30">
        <f>'M4 - Caffeine &amp; Energy'!F690</f>
        <v/>
      </c>
      <c r="H2208" s="31">
        <f>IF(AND(ISNUMBER('M4 - Caffeine &amp; Energy'!F690),ISNUMBER('M4 - Caffeine &amp; Energy'!K690)),'M4 - Caffeine &amp; Energy'!F690-'M4 - Caffeine &amp; Energy'!K690,"")</f>
        <v/>
      </c>
      <c r="I2208" s="15" t="inlineStr">
        <is>
          <t>S&amp;S availability/depth vary by listing and time - confirm live.</t>
        </is>
      </c>
    </row>
    <row r="2209" ht="26" customHeight="1">
      <c r="A2209" s="15" t="inlineStr">
        <is>
          <t>Honest Tea</t>
        </is>
      </c>
      <c r="B2209" s="15" t="inlineStr">
        <is>
          <t>Honest Tea Organic | Honey Green | 18-pack 473mL</t>
        </is>
      </c>
      <c r="C2209" s="15" t="inlineStr">
        <is>
          <t>4) Caffeine &amp; energy beverage</t>
        </is>
      </c>
      <c r="D2209" s="32">
        <f>'M4 - Caffeine &amp; Energy'!I691</f>
        <v/>
      </c>
      <c r="E2209" s="33">
        <f>'M4 - Caffeine &amp; Energy'!J691</f>
        <v/>
      </c>
      <c r="F2209" s="31">
        <f>'M4 - Caffeine &amp; Energy'!K691</f>
        <v/>
      </c>
      <c r="G2209" s="30">
        <f>'M4 - Caffeine &amp; Energy'!F691</f>
        <v/>
      </c>
      <c r="H2209" s="31">
        <f>IF(AND(ISNUMBER('M4 - Caffeine &amp; Energy'!F691),ISNUMBER('M4 - Caffeine &amp; Energy'!K691)),'M4 - Caffeine &amp; Energy'!F691-'M4 - Caffeine &amp; Energy'!K691,"")</f>
        <v/>
      </c>
      <c r="I2209" s="15" t="inlineStr">
        <is>
          <t>S&amp;S availability/depth vary by listing and time - confirm live.</t>
        </is>
      </c>
    </row>
    <row r="2210" ht="26" customHeight="1">
      <c r="A2210" s="15" t="inlineStr">
        <is>
          <t>Honest Tea</t>
        </is>
      </c>
      <c r="B2210" s="15" t="inlineStr">
        <is>
          <t>Honest Tea Organic | Honey Green | 24-pack 473mL</t>
        </is>
      </c>
      <c r="C2210" s="15" t="inlineStr">
        <is>
          <t>4) Caffeine &amp; energy beverage</t>
        </is>
      </c>
      <c r="D2210" s="32">
        <f>'M4 - Caffeine &amp; Energy'!I692</f>
        <v/>
      </c>
      <c r="E2210" s="33">
        <f>'M4 - Caffeine &amp; Energy'!J692</f>
        <v/>
      </c>
      <c r="F2210" s="31">
        <f>'M4 - Caffeine &amp; Energy'!K692</f>
        <v/>
      </c>
      <c r="G2210" s="30">
        <f>'M4 - Caffeine &amp; Energy'!F692</f>
        <v/>
      </c>
      <c r="H2210" s="31">
        <f>IF(AND(ISNUMBER('M4 - Caffeine &amp; Energy'!F692),ISNUMBER('M4 - Caffeine &amp; Energy'!K692)),'M4 - Caffeine &amp; Energy'!F692-'M4 - Caffeine &amp; Energy'!K692,"")</f>
        <v/>
      </c>
      <c r="I2210" s="15" t="inlineStr">
        <is>
          <t>S&amp;S availability/depth vary by listing and time - confirm live.</t>
        </is>
      </c>
    </row>
    <row r="2211" ht="26" customHeight="1">
      <c r="A2211" s="15" t="inlineStr">
        <is>
          <t>Honest Tea</t>
        </is>
      </c>
      <c r="B2211" s="15" t="inlineStr">
        <is>
          <t>Honest Tea Organic | Peach | single 473mL</t>
        </is>
      </c>
      <c r="C2211" s="15" t="inlineStr">
        <is>
          <t>4) Caffeine &amp; energy beverage</t>
        </is>
      </c>
      <c r="D2211" s="32">
        <f>'M4 - Caffeine &amp; Energy'!I693</f>
        <v/>
      </c>
      <c r="E2211" s="33">
        <f>'M4 - Caffeine &amp; Energy'!J693</f>
        <v/>
      </c>
      <c r="F2211" s="31">
        <f>'M4 - Caffeine &amp; Energy'!K693</f>
        <v/>
      </c>
      <c r="G2211" s="30">
        <f>'M4 - Caffeine &amp; Energy'!F693</f>
        <v/>
      </c>
      <c r="H2211" s="31">
        <f>IF(AND(ISNUMBER('M4 - Caffeine &amp; Energy'!F693),ISNUMBER('M4 - Caffeine &amp; Energy'!K693)),'M4 - Caffeine &amp; Energy'!F693-'M4 - Caffeine &amp; Energy'!K693,"")</f>
        <v/>
      </c>
      <c r="I2211" s="15" t="inlineStr">
        <is>
          <t>S&amp;S availability/depth vary by listing and time - confirm live.</t>
        </is>
      </c>
    </row>
    <row r="2212" ht="26" customHeight="1">
      <c r="A2212" s="15" t="inlineStr">
        <is>
          <t>Honest Tea</t>
        </is>
      </c>
      <c r="B2212" s="15" t="inlineStr">
        <is>
          <t>Honest Tea Organic | Peach | 8-pack 473mL</t>
        </is>
      </c>
      <c r="C2212" s="15" t="inlineStr">
        <is>
          <t>4) Caffeine &amp; energy beverage</t>
        </is>
      </c>
      <c r="D2212" s="32">
        <f>'M4 - Caffeine &amp; Energy'!I694</f>
        <v/>
      </c>
      <c r="E2212" s="33">
        <f>'M4 - Caffeine &amp; Energy'!J694</f>
        <v/>
      </c>
      <c r="F2212" s="31">
        <f>'M4 - Caffeine &amp; Energy'!K694</f>
        <v/>
      </c>
      <c r="G2212" s="30">
        <f>'M4 - Caffeine &amp; Energy'!F694</f>
        <v/>
      </c>
      <c r="H2212" s="31">
        <f>IF(AND(ISNUMBER('M4 - Caffeine &amp; Energy'!F694),ISNUMBER('M4 - Caffeine &amp; Energy'!K694)),'M4 - Caffeine &amp; Energy'!F694-'M4 - Caffeine &amp; Energy'!K694,"")</f>
        <v/>
      </c>
      <c r="I2212" s="15" t="inlineStr">
        <is>
          <t>S&amp;S availability/depth vary by listing and time - confirm live.</t>
        </is>
      </c>
    </row>
    <row r="2213" ht="26" customHeight="1">
      <c r="A2213" s="15" t="inlineStr">
        <is>
          <t>Honest Tea</t>
        </is>
      </c>
      <c r="B2213" s="15" t="inlineStr">
        <is>
          <t>Honest Tea Organic | Peach | 12-pack 473mL</t>
        </is>
      </c>
      <c r="C2213" s="15" t="inlineStr">
        <is>
          <t>4) Caffeine &amp; energy beverage</t>
        </is>
      </c>
      <c r="D2213" s="32">
        <f>'M4 - Caffeine &amp; Energy'!I695</f>
        <v/>
      </c>
      <c r="E2213" s="33">
        <f>'M4 - Caffeine &amp; Energy'!J695</f>
        <v/>
      </c>
      <c r="F2213" s="31">
        <f>'M4 - Caffeine &amp; Energy'!K695</f>
        <v/>
      </c>
      <c r="G2213" s="30">
        <f>'M4 - Caffeine &amp; Energy'!F695</f>
        <v/>
      </c>
      <c r="H2213" s="31">
        <f>IF(AND(ISNUMBER('M4 - Caffeine &amp; Energy'!F695),ISNUMBER('M4 - Caffeine &amp; Energy'!K695)),'M4 - Caffeine &amp; Energy'!F695-'M4 - Caffeine &amp; Energy'!K695,"")</f>
        <v/>
      </c>
      <c r="I2213" s="15" t="inlineStr">
        <is>
          <t>S&amp;S availability/depth vary by listing and time - confirm live.</t>
        </is>
      </c>
    </row>
    <row r="2214" ht="26" customHeight="1">
      <c r="A2214" s="15" t="inlineStr">
        <is>
          <t>Honest Tea</t>
        </is>
      </c>
      <c r="B2214" s="15" t="inlineStr">
        <is>
          <t>Honest Tea Organic | Peach | 18-pack 473mL</t>
        </is>
      </c>
      <c r="C2214" s="15" t="inlineStr">
        <is>
          <t>4) Caffeine &amp; energy beverage</t>
        </is>
      </c>
      <c r="D2214" s="32">
        <f>'M4 - Caffeine &amp; Energy'!I696</f>
        <v/>
      </c>
      <c r="E2214" s="33">
        <f>'M4 - Caffeine &amp; Energy'!J696</f>
        <v/>
      </c>
      <c r="F2214" s="31">
        <f>'M4 - Caffeine &amp; Energy'!K696</f>
        <v/>
      </c>
      <c r="G2214" s="30">
        <f>'M4 - Caffeine &amp; Energy'!F696</f>
        <v/>
      </c>
      <c r="H2214" s="31">
        <f>IF(AND(ISNUMBER('M4 - Caffeine &amp; Energy'!F696),ISNUMBER('M4 - Caffeine &amp; Energy'!K696)),'M4 - Caffeine &amp; Energy'!F696-'M4 - Caffeine &amp; Energy'!K696,"")</f>
        <v/>
      </c>
      <c r="I2214" s="15" t="inlineStr">
        <is>
          <t>S&amp;S availability/depth vary by listing and time - confirm live.</t>
        </is>
      </c>
    </row>
    <row r="2215" ht="26" customHeight="1">
      <c r="A2215" s="15" t="inlineStr">
        <is>
          <t>Honest Tea</t>
        </is>
      </c>
      <c r="B2215" s="15" t="inlineStr">
        <is>
          <t>Honest Tea Organic | Peach | 24-pack 473mL</t>
        </is>
      </c>
      <c r="C2215" s="15" t="inlineStr">
        <is>
          <t>4) Caffeine &amp; energy beverage</t>
        </is>
      </c>
      <c r="D2215" s="32">
        <f>'M4 - Caffeine &amp; Energy'!I697</f>
        <v/>
      </c>
      <c r="E2215" s="33">
        <f>'M4 - Caffeine &amp; Energy'!J697</f>
        <v/>
      </c>
      <c r="F2215" s="31">
        <f>'M4 - Caffeine &amp; Energy'!K697</f>
        <v/>
      </c>
      <c r="G2215" s="30">
        <f>'M4 - Caffeine &amp; Energy'!F697</f>
        <v/>
      </c>
      <c r="H2215" s="31">
        <f>IF(AND(ISNUMBER('M4 - Caffeine &amp; Energy'!F697),ISNUMBER('M4 - Caffeine &amp; Energy'!K697)),'M4 - Caffeine &amp; Energy'!F697-'M4 - Caffeine &amp; Energy'!K697,"")</f>
        <v/>
      </c>
      <c r="I2215" s="15" t="inlineStr">
        <is>
          <t>S&amp;S availability/depth vary by listing and time - confirm live.</t>
        </is>
      </c>
    </row>
    <row r="2216" ht="26" customHeight="1">
      <c r="A2216" s="15" t="inlineStr">
        <is>
          <t>Honest Tea</t>
        </is>
      </c>
      <c r="B2216" s="15" t="inlineStr">
        <is>
          <t>Honest Tea Organic | Half &amp; Half | single 473mL</t>
        </is>
      </c>
      <c r="C2216" s="15" t="inlineStr">
        <is>
          <t>4) Caffeine &amp; energy beverage</t>
        </is>
      </c>
      <c r="D2216" s="32">
        <f>'M4 - Caffeine &amp; Energy'!I698</f>
        <v/>
      </c>
      <c r="E2216" s="33">
        <f>'M4 - Caffeine &amp; Energy'!J698</f>
        <v/>
      </c>
      <c r="F2216" s="31">
        <f>'M4 - Caffeine &amp; Energy'!K698</f>
        <v/>
      </c>
      <c r="G2216" s="30">
        <f>'M4 - Caffeine &amp; Energy'!F698</f>
        <v/>
      </c>
      <c r="H2216" s="31">
        <f>IF(AND(ISNUMBER('M4 - Caffeine &amp; Energy'!F698),ISNUMBER('M4 - Caffeine &amp; Energy'!K698)),'M4 - Caffeine &amp; Energy'!F698-'M4 - Caffeine &amp; Energy'!K698,"")</f>
        <v/>
      </c>
      <c r="I2216" s="15" t="inlineStr">
        <is>
          <t>S&amp;S availability/depth vary by listing and time - confirm live.</t>
        </is>
      </c>
    </row>
    <row r="2217" ht="26" customHeight="1">
      <c r="A2217" s="15" t="inlineStr">
        <is>
          <t>Honest Tea</t>
        </is>
      </c>
      <c r="B2217" s="15" t="inlineStr">
        <is>
          <t>Honest Tea Organic | Half &amp; Half | 8-pack 473mL</t>
        </is>
      </c>
      <c r="C2217" s="15" t="inlineStr">
        <is>
          <t>4) Caffeine &amp; energy beverage</t>
        </is>
      </c>
      <c r="D2217" s="32">
        <f>'M4 - Caffeine &amp; Energy'!I699</f>
        <v/>
      </c>
      <c r="E2217" s="33">
        <f>'M4 - Caffeine &amp; Energy'!J699</f>
        <v/>
      </c>
      <c r="F2217" s="31">
        <f>'M4 - Caffeine &amp; Energy'!K699</f>
        <v/>
      </c>
      <c r="G2217" s="30">
        <f>'M4 - Caffeine &amp; Energy'!F699</f>
        <v/>
      </c>
      <c r="H2217" s="31">
        <f>IF(AND(ISNUMBER('M4 - Caffeine &amp; Energy'!F699),ISNUMBER('M4 - Caffeine &amp; Energy'!K699)),'M4 - Caffeine &amp; Energy'!F699-'M4 - Caffeine &amp; Energy'!K699,"")</f>
        <v/>
      </c>
      <c r="I2217" s="15" t="inlineStr">
        <is>
          <t>S&amp;S availability/depth vary by listing and time - confirm live.</t>
        </is>
      </c>
    </row>
    <row r="2218" ht="26" customHeight="1">
      <c r="A2218" s="15" t="inlineStr">
        <is>
          <t>Honest Tea</t>
        </is>
      </c>
      <c r="B2218" s="15" t="inlineStr">
        <is>
          <t>Honest Tea Organic | Half &amp; Half | 12-pack 473mL</t>
        </is>
      </c>
      <c r="C2218" s="15" t="inlineStr">
        <is>
          <t>4) Caffeine &amp; energy beverage</t>
        </is>
      </c>
      <c r="D2218" s="32">
        <f>'M4 - Caffeine &amp; Energy'!I700</f>
        <v/>
      </c>
      <c r="E2218" s="33">
        <f>'M4 - Caffeine &amp; Energy'!J700</f>
        <v/>
      </c>
      <c r="F2218" s="31">
        <f>'M4 - Caffeine &amp; Energy'!K700</f>
        <v/>
      </c>
      <c r="G2218" s="30">
        <f>'M4 - Caffeine &amp; Energy'!F700</f>
        <v/>
      </c>
      <c r="H2218" s="31">
        <f>IF(AND(ISNUMBER('M4 - Caffeine &amp; Energy'!F700),ISNUMBER('M4 - Caffeine &amp; Energy'!K700)),'M4 - Caffeine &amp; Energy'!F700-'M4 - Caffeine &amp; Energy'!K700,"")</f>
        <v/>
      </c>
      <c r="I2218" s="15" t="inlineStr">
        <is>
          <t>S&amp;S availability/depth vary by listing and time - confirm live.</t>
        </is>
      </c>
    </row>
    <row r="2219" ht="26" customHeight="1">
      <c r="A2219" s="15" t="inlineStr">
        <is>
          <t>Honest Tea</t>
        </is>
      </c>
      <c r="B2219" s="15" t="inlineStr">
        <is>
          <t>Honest Tea Organic | Half &amp; Half | 18-pack 473mL</t>
        </is>
      </c>
      <c r="C2219" s="15" t="inlineStr">
        <is>
          <t>4) Caffeine &amp; energy beverage</t>
        </is>
      </c>
      <c r="D2219" s="32">
        <f>'M4 - Caffeine &amp; Energy'!I701</f>
        <v/>
      </c>
      <c r="E2219" s="33">
        <f>'M4 - Caffeine &amp; Energy'!J701</f>
        <v/>
      </c>
      <c r="F2219" s="31">
        <f>'M4 - Caffeine &amp; Energy'!K701</f>
        <v/>
      </c>
      <c r="G2219" s="30">
        <f>'M4 - Caffeine &amp; Energy'!F701</f>
        <v/>
      </c>
      <c r="H2219" s="31">
        <f>IF(AND(ISNUMBER('M4 - Caffeine &amp; Energy'!F701),ISNUMBER('M4 - Caffeine &amp; Energy'!K701)),'M4 - Caffeine &amp; Energy'!F701-'M4 - Caffeine &amp; Energy'!K701,"")</f>
        <v/>
      </c>
      <c r="I2219" s="15" t="inlineStr">
        <is>
          <t>S&amp;S availability/depth vary by listing and time - confirm live.</t>
        </is>
      </c>
    </row>
    <row r="2220" ht="26" customHeight="1">
      <c r="A2220" s="15" t="inlineStr">
        <is>
          <t>Honest Tea</t>
        </is>
      </c>
      <c r="B2220" s="15" t="inlineStr">
        <is>
          <t>Honest Tea Organic | Half &amp; Half | 24-pack 473mL</t>
        </is>
      </c>
      <c r="C2220" s="15" t="inlineStr">
        <is>
          <t>4) Caffeine &amp; energy beverage</t>
        </is>
      </c>
      <c r="D2220" s="32">
        <f>'M4 - Caffeine &amp; Energy'!I702</f>
        <v/>
      </c>
      <c r="E2220" s="33">
        <f>'M4 - Caffeine &amp; Energy'!J702</f>
        <v/>
      </c>
      <c r="F2220" s="31">
        <f>'M4 - Caffeine &amp; Energy'!K702</f>
        <v/>
      </c>
      <c r="G2220" s="30">
        <f>'M4 - Caffeine &amp; Energy'!F702</f>
        <v/>
      </c>
      <c r="H2220" s="31">
        <f>IF(AND(ISNUMBER('M4 - Caffeine &amp; Energy'!F702),ISNUMBER('M4 - Caffeine &amp; Energy'!K702)),'M4 - Caffeine &amp; Energy'!F702-'M4 - Caffeine &amp; Energy'!K702,"")</f>
        <v/>
      </c>
      <c r="I2220" s="15" t="inlineStr">
        <is>
          <t>S&amp;S availability/depth vary by listing and time - confirm live.</t>
        </is>
      </c>
    </row>
    <row r="2221" ht="26" customHeight="1">
      <c r="A2221" s="15" t="inlineStr">
        <is>
          <t>Honest Tea</t>
        </is>
      </c>
      <c r="B2221" s="15" t="inlineStr">
        <is>
          <t>Honest Tea Organic | Lemon | single 473mL</t>
        </is>
      </c>
      <c r="C2221" s="15" t="inlineStr">
        <is>
          <t>4) Caffeine &amp; energy beverage</t>
        </is>
      </c>
      <c r="D2221" s="32">
        <f>'M4 - Caffeine &amp; Energy'!I703</f>
        <v/>
      </c>
      <c r="E2221" s="33">
        <f>'M4 - Caffeine &amp; Energy'!J703</f>
        <v/>
      </c>
      <c r="F2221" s="31">
        <f>'M4 - Caffeine &amp; Energy'!K703</f>
        <v/>
      </c>
      <c r="G2221" s="30">
        <f>'M4 - Caffeine &amp; Energy'!F703</f>
        <v/>
      </c>
      <c r="H2221" s="31">
        <f>IF(AND(ISNUMBER('M4 - Caffeine &amp; Energy'!F703),ISNUMBER('M4 - Caffeine &amp; Energy'!K703)),'M4 - Caffeine &amp; Energy'!F703-'M4 - Caffeine &amp; Energy'!K703,"")</f>
        <v/>
      </c>
      <c r="I2221" s="15" t="inlineStr">
        <is>
          <t>S&amp;S availability/depth vary by listing and time - confirm live.</t>
        </is>
      </c>
    </row>
    <row r="2222" ht="26" customHeight="1">
      <c r="A2222" s="15" t="inlineStr">
        <is>
          <t>Honest Tea</t>
        </is>
      </c>
      <c r="B2222" s="15" t="inlineStr">
        <is>
          <t>Honest Tea Organic | Lemon | 8-pack 473mL</t>
        </is>
      </c>
      <c r="C2222" s="15" t="inlineStr">
        <is>
          <t>4) Caffeine &amp; energy beverage</t>
        </is>
      </c>
      <c r="D2222" s="32">
        <f>'M4 - Caffeine &amp; Energy'!I704</f>
        <v/>
      </c>
      <c r="E2222" s="33">
        <f>'M4 - Caffeine &amp; Energy'!J704</f>
        <v/>
      </c>
      <c r="F2222" s="31">
        <f>'M4 - Caffeine &amp; Energy'!K704</f>
        <v/>
      </c>
      <c r="G2222" s="30">
        <f>'M4 - Caffeine &amp; Energy'!F704</f>
        <v/>
      </c>
      <c r="H2222" s="31">
        <f>IF(AND(ISNUMBER('M4 - Caffeine &amp; Energy'!F704),ISNUMBER('M4 - Caffeine &amp; Energy'!K704)),'M4 - Caffeine &amp; Energy'!F704-'M4 - Caffeine &amp; Energy'!K704,"")</f>
        <v/>
      </c>
      <c r="I2222" s="15" t="inlineStr">
        <is>
          <t>S&amp;S availability/depth vary by listing and time - confirm live.</t>
        </is>
      </c>
    </row>
    <row r="2223" ht="26" customHeight="1">
      <c r="A2223" s="15" t="inlineStr">
        <is>
          <t>Honest Tea</t>
        </is>
      </c>
      <c r="B2223" s="15" t="inlineStr">
        <is>
          <t>Honest Tea Organic | Lemon | 12-pack 473mL</t>
        </is>
      </c>
      <c r="C2223" s="15" t="inlineStr">
        <is>
          <t>4) Caffeine &amp; energy beverage</t>
        </is>
      </c>
      <c r="D2223" s="32">
        <f>'M4 - Caffeine &amp; Energy'!I705</f>
        <v/>
      </c>
      <c r="E2223" s="33">
        <f>'M4 - Caffeine &amp; Energy'!J705</f>
        <v/>
      </c>
      <c r="F2223" s="31">
        <f>'M4 - Caffeine &amp; Energy'!K705</f>
        <v/>
      </c>
      <c r="G2223" s="30">
        <f>'M4 - Caffeine &amp; Energy'!F705</f>
        <v/>
      </c>
      <c r="H2223" s="31">
        <f>IF(AND(ISNUMBER('M4 - Caffeine &amp; Energy'!F705),ISNUMBER('M4 - Caffeine &amp; Energy'!K705)),'M4 - Caffeine &amp; Energy'!F705-'M4 - Caffeine &amp; Energy'!K705,"")</f>
        <v/>
      </c>
      <c r="I2223" s="15" t="inlineStr">
        <is>
          <t>S&amp;S availability/depth vary by listing and time - confirm live.</t>
        </is>
      </c>
    </row>
    <row r="2224" ht="26" customHeight="1">
      <c r="A2224" s="15" t="inlineStr">
        <is>
          <t>Honest Tea</t>
        </is>
      </c>
      <c r="B2224" s="15" t="inlineStr">
        <is>
          <t>Honest Tea Organic | Lemon | 18-pack 473mL</t>
        </is>
      </c>
      <c r="C2224" s="15" t="inlineStr">
        <is>
          <t>4) Caffeine &amp; energy beverage</t>
        </is>
      </c>
      <c r="D2224" s="32">
        <f>'M4 - Caffeine &amp; Energy'!I706</f>
        <v/>
      </c>
      <c r="E2224" s="33">
        <f>'M4 - Caffeine &amp; Energy'!J706</f>
        <v/>
      </c>
      <c r="F2224" s="31">
        <f>'M4 - Caffeine &amp; Energy'!K706</f>
        <v/>
      </c>
      <c r="G2224" s="30">
        <f>'M4 - Caffeine &amp; Energy'!F706</f>
        <v/>
      </c>
      <c r="H2224" s="31">
        <f>IF(AND(ISNUMBER('M4 - Caffeine &amp; Energy'!F706),ISNUMBER('M4 - Caffeine &amp; Energy'!K706)),'M4 - Caffeine &amp; Energy'!F706-'M4 - Caffeine &amp; Energy'!K706,"")</f>
        <v/>
      </c>
      <c r="I2224" s="15" t="inlineStr">
        <is>
          <t>S&amp;S availability/depth vary by listing and time - confirm live.</t>
        </is>
      </c>
    </row>
    <row r="2225" ht="26" customHeight="1">
      <c r="A2225" s="15" t="inlineStr">
        <is>
          <t>Honest Tea</t>
        </is>
      </c>
      <c r="B2225" s="15" t="inlineStr">
        <is>
          <t>Honest Tea Organic | Lemon | 24-pack 473mL</t>
        </is>
      </c>
      <c r="C2225" s="15" t="inlineStr">
        <is>
          <t>4) Caffeine &amp; energy beverage</t>
        </is>
      </c>
      <c r="D2225" s="32">
        <f>'M4 - Caffeine &amp; Energy'!I707</f>
        <v/>
      </c>
      <c r="E2225" s="33">
        <f>'M4 - Caffeine &amp; Energy'!J707</f>
        <v/>
      </c>
      <c r="F2225" s="31">
        <f>'M4 - Caffeine &amp; Energy'!K707</f>
        <v/>
      </c>
      <c r="G2225" s="30">
        <f>'M4 - Caffeine &amp; Energy'!F707</f>
        <v/>
      </c>
      <c r="H2225" s="31">
        <f>IF(AND(ISNUMBER('M4 - Caffeine &amp; Energy'!F707),ISNUMBER('M4 - Caffeine &amp; Energy'!K707)),'M4 - Caffeine &amp; Energy'!F707-'M4 - Caffeine &amp; Energy'!K707,"")</f>
        <v/>
      </c>
      <c r="I2225" s="15" t="inlineStr">
        <is>
          <t>S&amp;S availability/depth vary by listing and time - confirm live.</t>
        </is>
      </c>
    </row>
    <row r="2226" ht="26" customHeight="1">
      <c r="A2226" s="15" t="inlineStr">
        <is>
          <t>Honest Tea</t>
        </is>
      </c>
      <c r="B2226" s="15" t="inlineStr">
        <is>
          <t>Honest Tea Organic | Just Black | single 473mL</t>
        </is>
      </c>
      <c r="C2226" s="15" t="inlineStr">
        <is>
          <t>4) Caffeine &amp; energy beverage</t>
        </is>
      </c>
      <c r="D2226" s="32">
        <f>'M4 - Caffeine &amp; Energy'!I708</f>
        <v/>
      </c>
      <c r="E2226" s="33">
        <f>'M4 - Caffeine &amp; Energy'!J708</f>
        <v/>
      </c>
      <c r="F2226" s="31">
        <f>'M4 - Caffeine &amp; Energy'!K708</f>
        <v/>
      </c>
      <c r="G2226" s="30">
        <f>'M4 - Caffeine &amp; Energy'!F708</f>
        <v/>
      </c>
      <c r="H2226" s="31">
        <f>IF(AND(ISNUMBER('M4 - Caffeine &amp; Energy'!F708),ISNUMBER('M4 - Caffeine &amp; Energy'!K708)),'M4 - Caffeine &amp; Energy'!F708-'M4 - Caffeine &amp; Energy'!K708,"")</f>
        <v/>
      </c>
      <c r="I2226" s="15" t="inlineStr">
        <is>
          <t>S&amp;S availability/depth vary by listing and time - confirm live.</t>
        </is>
      </c>
    </row>
    <row r="2227" ht="26" customHeight="1">
      <c r="A2227" s="15" t="inlineStr">
        <is>
          <t>Honest Tea</t>
        </is>
      </c>
      <c r="B2227" s="15" t="inlineStr">
        <is>
          <t>Honest Tea Organic | Just Black | 8-pack 473mL</t>
        </is>
      </c>
      <c r="C2227" s="15" t="inlineStr">
        <is>
          <t>4) Caffeine &amp; energy beverage</t>
        </is>
      </c>
      <c r="D2227" s="32">
        <f>'M4 - Caffeine &amp; Energy'!I709</f>
        <v/>
      </c>
      <c r="E2227" s="33">
        <f>'M4 - Caffeine &amp; Energy'!J709</f>
        <v/>
      </c>
      <c r="F2227" s="31">
        <f>'M4 - Caffeine &amp; Energy'!K709</f>
        <v/>
      </c>
      <c r="G2227" s="30">
        <f>'M4 - Caffeine &amp; Energy'!F709</f>
        <v/>
      </c>
      <c r="H2227" s="31">
        <f>IF(AND(ISNUMBER('M4 - Caffeine &amp; Energy'!F709),ISNUMBER('M4 - Caffeine &amp; Energy'!K709)),'M4 - Caffeine &amp; Energy'!F709-'M4 - Caffeine &amp; Energy'!K709,"")</f>
        <v/>
      </c>
      <c r="I2227" s="15" t="inlineStr">
        <is>
          <t>S&amp;S availability/depth vary by listing and time - confirm live.</t>
        </is>
      </c>
    </row>
    <row r="2228" ht="26" customHeight="1">
      <c r="A2228" s="15" t="inlineStr">
        <is>
          <t>Honest Tea</t>
        </is>
      </c>
      <c r="B2228" s="15" t="inlineStr">
        <is>
          <t>Honest Tea Organic | Just Black | 12-pack 473mL</t>
        </is>
      </c>
      <c r="C2228" s="15" t="inlineStr">
        <is>
          <t>4) Caffeine &amp; energy beverage</t>
        </is>
      </c>
      <c r="D2228" s="32">
        <f>'M4 - Caffeine &amp; Energy'!I710</f>
        <v/>
      </c>
      <c r="E2228" s="33">
        <f>'M4 - Caffeine &amp; Energy'!J710</f>
        <v/>
      </c>
      <c r="F2228" s="31">
        <f>'M4 - Caffeine &amp; Energy'!K710</f>
        <v/>
      </c>
      <c r="G2228" s="30">
        <f>'M4 - Caffeine &amp; Energy'!F710</f>
        <v/>
      </c>
      <c r="H2228" s="31">
        <f>IF(AND(ISNUMBER('M4 - Caffeine &amp; Energy'!F710),ISNUMBER('M4 - Caffeine &amp; Energy'!K710)),'M4 - Caffeine &amp; Energy'!F710-'M4 - Caffeine &amp; Energy'!K710,"")</f>
        <v/>
      </c>
      <c r="I2228" s="15" t="inlineStr">
        <is>
          <t>S&amp;S availability/depth vary by listing and time - confirm live.</t>
        </is>
      </c>
    </row>
    <row r="2229" ht="26" customHeight="1">
      <c r="A2229" s="15" t="inlineStr">
        <is>
          <t>Honest Tea</t>
        </is>
      </c>
      <c r="B2229" s="15" t="inlineStr">
        <is>
          <t>Honest Tea Organic | Just Black | 18-pack 473mL</t>
        </is>
      </c>
      <c r="C2229" s="15" t="inlineStr">
        <is>
          <t>4) Caffeine &amp; energy beverage</t>
        </is>
      </c>
      <c r="D2229" s="32">
        <f>'M4 - Caffeine &amp; Energy'!I711</f>
        <v/>
      </c>
      <c r="E2229" s="33">
        <f>'M4 - Caffeine &amp; Energy'!J711</f>
        <v/>
      </c>
      <c r="F2229" s="31">
        <f>'M4 - Caffeine &amp; Energy'!K711</f>
        <v/>
      </c>
      <c r="G2229" s="30">
        <f>'M4 - Caffeine &amp; Energy'!F711</f>
        <v/>
      </c>
      <c r="H2229" s="31">
        <f>IF(AND(ISNUMBER('M4 - Caffeine &amp; Energy'!F711),ISNUMBER('M4 - Caffeine &amp; Energy'!K711)),'M4 - Caffeine &amp; Energy'!F711-'M4 - Caffeine &amp; Energy'!K711,"")</f>
        <v/>
      </c>
      <c r="I2229" s="15" t="inlineStr">
        <is>
          <t>S&amp;S availability/depth vary by listing and time - confirm live.</t>
        </is>
      </c>
    </row>
    <row r="2230" ht="26" customHeight="1">
      <c r="A2230" s="15" t="inlineStr">
        <is>
          <t>Honest Tea</t>
        </is>
      </c>
      <c r="B2230" s="15" t="inlineStr">
        <is>
          <t>Honest Tea Organic | Just Black | 24-pack 473mL</t>
        </is>
      </c>
      <c r="C2230" s="15" t="inlineStr">
        <is>
          <t>4) Caffeine &amp; energy beverage</t>
        </is>
      </c>
      <c r="D2230" s="32">
        <f>'M4 - Caffeine &amp; Energy'!I712</f>
        <v/>
      </c>
      <c r="E2230" s="33">
        <f>'M4 - Caffeine &amp; Energy'!J712</f>
        <v/>
      </c>
      <c r="F2230" s="31">
        <f>'M4 - Caffeine &amp; Energy'!K712</f>
        <v/>
      </c>
      <c r="G2230" s="30">
        <f>'M4 - Caffeine &amp; Energy'!F712</f>
        <v/>
      </c>
      <c r="H2230" s="31">
        <f>IF(AND(ISNUMBER('M4 - Caffeine &amp; Energy'!F712),ISNUMBER('M4 - Caffeine &amp; Energy'!K712)),'M4 - Caffeine &amp; Energy'!F712-'M4 - Caffeine &amp; Energy'!K712,"")</f>
        <v/>
      </c>
      <c r="I2230" s="15" t="inlineStr">
        <is>
          <t>S&amp;S availability/depth vary by listing and time - confirm live.</t>
        </is>
      </c>
    </row>
    <row r="2231" ht="26" customHeight="1">
      <c r="A2231" s="15" t="inlineStr">
        <is>
          <t>STOK</t>
        </is>
      </c>
      <c r="B2231" s="15" t="inlineStr">
        <is>
          <t>STOK Cold Brew Coffee | Not Too Sweet Black | single 405mL</t>
        </is>
      </c>
      <c r="C2231" s="15" t="inlineStr">
        <is>
          <t>4) Caffeine &amp; energy beverage</t>
        </is>
      </c>
      <c r="D2231" s="32">
        <f>'M4 - Caffeine &amp; Energy'!I713</f>
        <v/>
      </c>
      <c r="E2231" s="33">
        <f>'M4 - Caffeine &amp; Energy'!J713</f>
        <v/>
      </c>
      <c r="F2231" s="31">
        <f>'M4 - Caffeine &amp; Energy'!K713</f>
        <v/>
      </c>
      <c r="G2231" s="30">
        <f>'M4 - Caffeine &amp; Energy'!F713</f>
        <v/>
      </c>
      <c r="H2231" s="31">
        <f>IF(AND(ISNUMBER('M4 - Caffeine &amp; Energy'!F713),ISNUMBER('M4 - Caffeine &amp; Energy'!K713)),'M4 - Caffeine &amp; Energy'!F713-'M4 - Caffeine &amp; Energy'!K713,"")</f>
        <v/>
      </c>
      <c r="I2231" s="15" t="inlineStr">
        <is>
          <t>S&amp;S availability/depth vary by listing and time - confirm live.</t>
        </is>
      </c>
    </row>
    <row r="2232" ht="26" customHeight="1">
      <c r="A2232" s="15" t="inlineStr">
        <is>
          <t>STOK</t>
        </is>
      </c>
      <c r="B2232" s="15" t="inlineStr">
        <is>
          <t>STOK Cold Brew Coffee | Not Too Sweet Black | 8-pack 405mL</t>
        </is>
      </c>
      <c r="C2232" s="15" t="inlineStr">
        <is>
          <t>4) Caffeine &amp; energy beverage</t>
        </is>
      </c>
      <c r="D2232" s="32">
        <f>'M4 - Caffeine &amp; Energy'!I714</f>
        <v/>
      </c>
      <c r="E2232" s="33">
        <f>'M4 - Caffeine &amp; Energy'!J714</f>
        <v/>
      </c>
      <c r="F2232" s="31">
        <f>'M4 - Caffeine &amp; Energy'!K714</f>
        <v/>
      </c>
      <c r="G2232" s="30">
        <f>'M4 - Caffeine &amp; Energy'!F714</f>
        <v/>
      </c>
      <c r="H2232" s="31">
        <f>IF(AND(ISNUMBER('M4 - Caffeine &amp; Energy'!F714),ISNUMBER('M4 - Caffeine &amp; Energy'!K714)),'M4 - Caffeine &amp; Energy'!F714-'M4 - Caffeine &amp; Energy'!K714,"")</f>
        <v/>
      </c>
      <c r="I2232" s="15" t="inlineStr">
        <is>
          <t>S&amp;S availability/depth vary by listing and time - confirm live.</t>
        </is>
      </c>
    </row>
    <row r="2233" ht="26" customHeight="1">
      <c r="A2233" s="15" t="inlineStr">
        <is>
          <t>STOK</t>
        </is>
      </c>
      <c r="B2233" s="15" t="inlineStr">
        <is>
          <t>STOK Cold Brew Coffee | Not Too Sweet Black | 12-pack 405mL</t>
        </is>
      </c>
      <c r="C2233" s="15" t="inlineStr">
        <is>
          <t>4) Caffeine &amp; energy beverage</t>
        </is>
      </c>
      <c r="D2233" s="32">
        <f>'M4 - Caffeine &amp; Energy'!I715</f>
        <v/>
      </c>
      <c r="E2233" s="33">
        <f>'M4 - Caffeine &amp; Energy'!J715</f>
        <v/>
      </c>
      <c r="F2233" s="31">
        <f>'M4 - Caffeine &amp; Energy'!K715</f>
        <v/>
      </c>
      <c r="G2233" s="30">
        <f>'M4 - Caffeine &amp; Energy'!F715</f>
        <v/>
      </c>
      <c r="H2233" s="31">
        <f>IF(AND(ISNUMBER('M4 - Caffeine &amp; Energy'!F715),ISNUMBER('M4 - Caffeine &amp; Energy'!K715)),'M4 - Caffeine &amp; Energy'!F715-'M4 - Caffeine &amp; Energy'!K715,"")</f>
        <v/>
      </c>
      <c r="I2233" s="15" t="inlineStr">
        <is>
          <t>S&amp;S availability/depth vary by listing and time - confirm live.</t>
        </is>
      </c>
    </row>
    <row r="2234" ht="26" customHeight="1">
      <c r="A2234" s="15" t="inlineStr">
        <is>
          <t>STOK</t>
        </is>
      </c>
      <c r="B2234" s="15" t="inlineStr">
        <is>
          <t>STOK Cold Brew Coffee | Not Too Sweet Black | 18-pack 405mL</t>
        </is>
      </c>
      <c r="C2234" s="15" t="inlineStr">
        <is>
          <t>4) Caffeine &amp; energy beverage</t>
        </is>
      </c>
      <c r="D2234" s="32">
        <f>'M4 - Caffeine &amp; Energy'!I716</f>
        <v/>
      </c>
      <c r="E2234" s="33">
        <f>'M4 - Caffeine &amp; Energy'!J716</f>
        <v/>
      </c>
      <c r="F2234" s="31">
        <f>'M4 - Caffeine &amp; Energy'!K716</f>
        <v/>
      </c>
      <c r="G2234" s="30">
        <f>'M4 - Caffeine &amp; Energy'!F716</f>
        <v/>
      </c>
      <c r="H2234" s="31">
        <f>IF(AND(ISNUMBER('M4 - Caffeine &amp; Energy'!F716),ISNUMBER('M4 - Caffeine &amp; Energy'!K716)),'M4 - Caffeine &amp; Energy'!F716-'M4 - Caffeine &amp; Energy'!K716,"")</f>
        <v/>
      </c>
      <c r="I2234" s="15" t="inlineStr">
        <is>
          <t>S&amp;S availability/depth vary by listing and time - confirm live.</t>
        </is>
      </c>
    </row>
    <row r="2235" ht="26" customHeight="1">
      <c r="A2235" s="15" t="inlineStr">
        <is>
          <t>STOK</t>
        </is>
      </c>
      <c r="B2235" s="15" t="inlineStr">
        <is>
          <t>STOK Cold Brew Coffee | Not Too Sweet Black | 24-pack 405mL</t>
        </is>
      </c>
      <c r="C2235" s="15" t="inlineStr">
        <is>
          <t>4) Caffeine &amp; energy beverage</t>
        </is>
      </c>
      <c r="D2235" s="32">
        <f>'M4 - Caffeine &amp; Energy'!I717</f>
        <v/>
      </c>
      <c r="E2235" s="33">
        <f>'M4 - Caffeine &amp; Energy'!J717</f>
        <v/>
      </c>
      <c r="F2235" s="31">
        <f>'M4 - Caffeine &amp; Energy'!K717</f>
        <v/>
      </c>
      <c r="G2235" s="30">
        <f>'M4 - Caffeine &amp; Energy'!F717</f>
        <v/>
      </c>
      <c r="H2235" s="31">
        <f>IF(AND(ISNUMBER('M4 - Caffeine &amp; Energy'!F717),ISNUMBER('M4 - Caffeine &amp; Energy'!K717)),'M4 - Caffeine &amp; Energy'!F717-'M4 - Caffeine &amp; Energy'!K717,"")</f>
        <v/>
      </c>
      <c r="I2235" s="15" t="inlineStr">
        <is>
          <t>S&amp;S availability/depth vary by listing and time - confirm live.</t>
        </is>
      </c>
    </row>
    <row r="2236" ht="26" customHeight="1">
      <c r="A2236" s="15" t="inlineStr">
        <is>
          <t>STOK</t>
        </is>
      </c>
      <c r="B2236" s="15" t="inlineStr">
        <is>
          <t>STOK Cold Brew Coffee | Un-Sweet Black | single 405mL</t>
        </is>
      </c>
      <c r="C2236" s="15" t="inlineStr">
        <is>
          <t>4) Caffeine &amp; energy beverage</t>
        </is>
      </c>
      <c r="D2236" s="32">
        <f>'M4 - Caffeine &amp; Energy'!I718</f>
        <v/>
      </c>
      <c r="E2236" s="33">
        <f>'M4 - Caffeine &amp; Energy'!J718</f>
        <v/>
      </c>
      <c r="F2236" s="31">
        <f>'M4 - Caffeine &amp; Energy'!K718</f>
        <v/>
      </c>
      <c r="G2236" s="30">
        <f>'M4 - Caffeine &amp; Energy'!F718</f>
        <v/>
      </c>
      <c r="H2236" s="31">
        <f>IF(AND(ISNUMBER('M4 - Caffeine &amp; Energy'!F718),ISNUMBER('M4 - Caffeine &amp; Energy'!K718)),'M4 - Caffeine &amp; Energy'!F718-'M4 - Caffeine &amp; Energy'!K718,"")</f>
        <v/>
      </c>
      <c r="I2236" s="15" t="inlineStr">
        <is>
          <t>S&amp;S availability/depth vary by listing and time - confirm live.</t>
        </is>
      </c>
    </row>
    <row r="2237" ht="26" customHeight="1">
      <c r="A2237" s="15" t="inlineStr">
        <is>
          <t>STOK</t>
        </is>
      </c>
      <c r="B2237" s="15" t="inlineStr">
        <is>
          <t>STOK Cold Brew Coffee | Un-Sweet Black | 8-pack 405mL</t>
        </is>
      </c>
      <c r="C2237" s="15" t="inlineStr">
        <is>
          <t>4) Caffeine &amp; energy beverage</t>
        </is>
      </c>
      <c r="D2237" s="32">
        <f>'M4 - Caffeine &amp; Energy'!I719</f>
        <v/>
      </c>
      <c r="E2237" s="33">
        <f>'M4 - Caffeine &amp; Energy'!J719</f>
        <v/>
      </c>
      <c r="F2237" s="31">
        <f>'M4 - Caffeine &amp; Energy'!K719</f>
        <v/>
      </c>
      <c r="G2237" s="30">
        <f>'M4 - Caffeine &amp; Energy'!F719</f>
        <v/>
      </c>
      <c r="H2237" s="31">
        <f>IF(AND(ISNUMBER('M4 - Caffeine &amp; Energy'!F719),ISNUMBER('M4 - Caffeine &amp; Energy'!K719)),'M4 - Caffeine &amp; Energy'!F719-'M4 - Caffeine &amp; Energy'!K719,"")</f>
        <v/>
      </c>
      <c r="I2237" s="15" t="inlineStr">
        <is>
          <t>S&amp;S availability/depth vary by listing and time - confirm live.</t>
        </is>
      </c>
    </row>
    <row r="2238" ht="26" customHeight="1">
      <c r="A2238" s="15" t="inlineStr">
        <is>
          <t>STOK</t>
        </is>
      </c>
      <c r="B2238" s="15" t="inlineStr">
        <is>
          <t>STOK Cold Brew Coffee | Un-Sweet Black | 12-pack 405mL</t>
        </is>
      </c>
      <c r="C2238" s="15" t="inlineStr">
        <is>
          <t>4) Caffeine &amp; energy beverage</t>
        </is>
      </c>
      <c r="D2238" s="32">
        <f>'M4 - Caffeine &amp; Energy'!I720</f>
        <v/>
      </c>
      <c r="E2238" s="33">
        <f>'M4 - Caffeine &amp; Energy'!J720</f>
        <v/>
      </c>
      <c r="F2238" s="31">
        <f>'M4 - Caffeine &amp; Energy'!K720</f>
        <v/>
      </c>
      <c r="G2238" s="30">
        <f>'M4 - Caffeine &amp; Energy'!F720</f>
        <v/>
      </c>
      <c r="H2238" s="31">
        <f>IF(AND(ISNUMBER('M4 - Caffeine &amp; Energy'!F720),ISNUMBER('M4 - Caffeine &amp; Energy'!K720)),'M4 - Caffeine &amp; Energy'!F720-'M4 - Caffeine &amp; Energy'!K720,"")</f>
        <v/>
      </c>
      <c r="I2238" s="15" t="inlineStr">
        <is>
          <t>S&amp;S availability/depth vary by listing and time - confirm live.</t>
        </is>
      </c>
    </row>
    <row r="2239" ht="26" customHeight="1">
      <c r="A2239" s="15" t="inlineStr">
        <is>
          <t>STOK</t>
        </is>
      </c>
      <c r="B2239" s="15" t="inlineStr">
        <is>
          <t>STOK Cold Brew Coffee | Un-Sweet Black | 18-pack 405mL</t>
        </is>
      </c>
      <c r="C2239" s="15" t="inlineStr">
        <is>
          <t>4) Caffeine &amp; energy beverage</t>
        </is>
      </c>
      <c r="D2239" s="32">
        <f>'M4 - Caffeine &amp; Energy'!I721</f>
        <v/>
      </c>
      <c r="E2239" s="33">
        <f>'M4 - Caffeine &amp; Energy'!J721</f>
        <v/>
      </c>
      <c r="F2239" s="31">
        <f>'M4 - Caffeine &amp; Energy'!K721</f>
        <v/>
      </c>
      <c r="G2239" s="30">
        <f>'M4 - Caffeine &amp; Energy'!F721</f>
        <v/>
      </c>
      <c r="H2239" s="31">
        <f>IF(AND(ISNUMBER('M4 - Caffeine &amp; Energy'!F721),ISNUMBER('M4 - Caffeine &amp; Energy'!K721)),'M4 - Caffeine &amp; Energy'!F721-'M4 - Caffeine &amp; Energy'!K721,"")</f>
        <v/>
      </c>
      <c r="I2239" s="15" t="inlineStr">
        <is>
          <t>S&amp;S availability/depth vary by listing and time - confirm live.</t>
        </is>
      </c>
    </row>
    <row r="2240" ht="26" customHeight="1">
      <c r="A2240" s="15" t="inlineStr">
        <is>
          <t>STOK</t>
        </is>
      </c>
      <c r="B2240" s="15" t="inlineStr">
        <is>
          <t>STOK Cold Brew Coffee | Un-Sweet Black | 24-pack 405mL</t>
        </is>
      </c>
      <c r="C2240" s="15" t="inlineStr">
        <is>
          <t>4) Caffeine &amp; energy beverage</t>
        </is>
      </c>
      <c r="D2240" s="32">
        <f>'M4 - Caffeine &amp; Energy'!I722</f>
        <v/>
      </c>
      <c r="E2240" s="33">
        <f>'M4 - Caffeine &amp; Energy'!J722</f>
        <v/>
      </c>
      <c r="F2240" s="31">
        <f>'M4 - Caffeine &amp; Energy'!K722</f>
        <v/>
      </c>
      <c r="G2240" s="30">
        <f>'M4 - Caffeine &amp; Energy'!F722</f>
        <v/>
      </c>
      <c r="H2240" s="31">
        <f>IF(AND(ISNUMBER('M4 - Caffeine &amp; Energy'!F722),ISNUMBER('M4 - Caffeine &amp; Energy'!K722)),'M4 - Caffeine &amp; Energy'!F722-'M4 - Caffeine &amp; Energy'!K722,"")</f>
        <v/>
      </c>
      <c r="I2240" s="15" t="inlineStr">
        <is>
          <t>S&amp;S availability/depth vary by listing and time - confirm live.</t>
        </is>
      </c>
    </row>
    <row r="2241" ht="26" customHeight="1">
      <c r="A2241" s="15" t="inlineStr">
        <is>
          <t>STOK</t>
        </is>
      </c>
      <c r="B2241" s="15" t="inlineStr">
        <is>
          <t>STOK Cold Brew Coffee | Vanilla | single 405mL</t>
        </is>
      </c>
      <c r="C2241" s="15" t="inlineStr">
        <is>
          <t>4) Caffeine &amp; energy beverage</t>
        </is>
      </c>
      <c r="D2241" s="32">
        <f>'M4 - Caffeine &amp; Energy'!I723</f>
        <v/>
      </c>
      <c r="E2241" s="33">
        <f>'M4 - Caffeine &amp; Energy'!J723</f>
        <v/>
      </c>
      <c r="F2241" s="31">
        <f>'M4 - Caffeine &amp; Energy'!K723</f>
        <v/>
      </c>
      <c r="G2241" s="30">
        <f>'M4 - Caffeine &amp; Energy'!F723</f>
        <v/>
      </c>
      <c r="H2241" s="31">
        <f>IF(AND(ISNUMBER('M4 - Caffeine &amp; Energy'!F723),ISNUMBER('M4 - Caffeine &amp; Energy'!K723)),'M4 - Caffeine &amp; Energy'!F723-'M4 - Caffeine &amp; Energy'!K723,"")</f>
        <v/>
      </c>
      <c r="I2241" s="15" t="inlineStr">
        <is>
          <t>S&amp;S availability/depth vary by listing and time - confirm live.</t>
        </is>
      </c>
    </row>
    <row r="2242" ht="26" customHeight="1">
      <c r="A2242" s="15" t="inlineStr">
        <is>
          <t>STOK</t>
        </is>
      </c>
      <c r="B2242" s="15" t="inlineStr">
        <is>
          <t>STOK Cold Brew Coffee | Vanilla | 8-pack 405mL</t>
        </is>
      </c>
      <c r="C2242" s="15" t="inlineStr">
        <is>
          <t>4) Caffeine &amp; energy beverage</t>
        </is>
      </c>
      <c r="D2242" s="32">
        <f>'M4 - Caffeine &amp; Energy'!I724</f>
        <v/>
      </c>
      <c r="E2242" s="33">
        <f>'M4 - Caffeine &amp; Energy'!J724</f>
        <v/>
      </c>
      <c r="F2242" s="31">
        <f>'M4 - Caffeine &amp; Energy'!K724</f>
        <v/>
      </c>
      <c r="G2242" s="30">
        <f>'M4 - Caffeine &amp; Energy'!F724</f>
        <v/>
      </c>
      <c r="H2242" s="31">
        <f>IF(AND(ISNUMBER('M4 - Caffeine &amp; Energy'!F724),ISNUMBER('M4 - Caffeine &amp; Energy'!K724)),'M4 - Caffeine &amp; Energy'!F724-'M4 - Caffeine &amp; Energy'!K724,"")</f>
        <v/>
      </c>
      <c r="I2242" s="15" t="inlineStr">
        <is>
          <t>S&amp;S availability/depth vary by listing and time - confirm live.</t>
        </is>
      </c>
    </row>
    <row r="2243" ht="26" customHeight="1">
      <c r="A2243" s="15" t="inlineStr">
        <is>
          <t>STOK</t>
        </is>
      </c>
      <c r="B2243" s="15" t="inlineStr">
        <is>
          <t>STOK Cold Brew Coffee | Vanilla | 12-pack 405mL</t>
        </is>
      </c>
      <c r="C2243" s="15" t="inlineStr">
        <is>
          <t>4) Caffeine &amp; energy beverage</t>
        </is>
      </c>
      <c r="D2243" s="32">
        <f>'M4 - Caffeine &amp; Energy'!I725</f>
        <v/>
      </c>
      <c r="E2243" s="33">
        <f>'M4 - Caffeine &amp; Energy'!J725</f>
        <v/>
      </c>
      <c r="F2243" s="31">
        <f>'M4 - Caffeine &amp; Energy'!K725</f>
        <v/>
      </c>
      <c r="G2243" s="30">
        <f>'M4 - Caffeine &amp; Energy'!F725</f>
        <v/>
      </c>
      <c r="H2243" s="31">
        <f>IF(AND(ISNUMBER('M4 - Caffeine &amp; Energy'!F725),ISNUMBER('M4 - Caffeine &amp; Energy'!K725)),'M4 - Caffeine &amp; Energy'!F725-'M4 - Caffeine &amp; Energy'!K725,"")</f>
        <v/>
      </c>
      <c r="I2243" s="15" t="inlineStr">
        <is>
          <t>S&amp;S availability/depth vary by listing and time - confirm live.</t>
        </is>
      </c>
    </row>
    <row r="2244" ht="26" customHeight="1">
      <c r="A2244" s="15" t="inlineStr">
        <is>
          <t>STOK</t>
        </is>
      </c>
      <c r="B2244" s="15" t="inlineStr">
        <is>
          <t>STOK Cold Brew Coffee | Vanilla | 18-pack 405mL</t>
        </is>
      </c>
      <c r="C2244" s="15" t="inlineStr">
        <is>
          <t>4) Caffeine &amp; energy beverage</t>
        </is>
      </c>
      <c r="D2244" s="32">
        <f>'M4 - Caffeine &amp; Energy'!I726</f>
        <v/>
      </c>
      <c r="E2244" s="33">
        <f>'M4 - Caffeine &amp; Energy'!J726</f>
        <v/>
      </c>
      <c r="F2244" s="31">
        <f>'M4 - Caffeine &amp; Energy'!K726</f>
        <v/>
      </c>
      <c r="G2244" s="30">
        <f>'M4 - Caffeine &amp; Energy'!F726</f>
        <v/>
      </c>
      <c r="H2244" s="31">
        <f>IF(AND(ISNUMBER('M4 - Caffeine &amp; Energy'!F726),ISNUMBER('M4 - Caffeine &amp; Energy'!K726)),'M4 - Caffeine &amp; Energy'!F726-'M4 - Caffeine &amp; Energy'!K726,"")</f>
        <v/>
      </c>
      <c r="I2244" s="15" t="inlineStr">
        <is>
          <t>S&amp;S availability/depth vary by listing and time - confirm live.</t>
        </is>
      </c>
    </row>
    <row r="2245" ht="26" customHeight="1">
      <c r="A2245" s="15" t="inlineStr">
        <is>
          <t>STOK</t>
        </is>
      </c>
      <c r="B2245" s="15" t="inlineStr">
        <is>
          <t>STOK Cold Brew Coffee | Vanilla | 24-pack 405mL</t>
        </is>
      </c>
      <c r="C2245" s="15" t="inlineStr">
        <is>
          <t>4) Caffeine &amp; energy beverage</t>
        </is>
      </c>
      <c r="D2245" s="32">
        <f>'M4 - Caffeine &amp; Energy'!I727</f>
        <v/>
      </c>
      <c r="E2245" s="33">
        <f>'M4 - Caffeine &amp; Energy'!J727</f>
        <v/>
      </c>
      <c r="F2245" s="31">
        <f>'M4 - Caffeine &amp; Energy'!K727</f>
        <v/>
      </c>
      <c r="G2245" s="30">
        <f>'M4 - Caffeine &amp; Energy'!F727</f>
        <v/>
      </c>
      <c r="H2245" s="31">
        <f>IF(AND(ISNUMBER('M4 - Caffeine &amp; Energy'!F727),ISNUMBER('M4 - Caffeine &amp; Energy'!K727)),'M4 - Caffeine &amp; Energy'!F727-'M4 - Caffeine &amp; Energy'!K727,"")</f>
        <v/>
      </c>
      <c r="I2245" s="15" t="inlineStr">
        <is>
          <t>S&amp;S availability/depth vary by listing and time - confirm live.</t>
        </is>
      </c>
    </row>
    <row r="2246" ht="26" customHeight="1">
      <c r="A2246" s="15" t="inlineStr">
        <is>
          <t>STOK</t>
        </is>
      </c>
      <c r="B2246" s="15" t="inlineStr">
        <is>
          <t>STOK Cold Brew Coffee | Mocha | single 405mL</t>
        </is>
      </c>
      <c r="C2246" s="15" t="inlineStr">
        <is>
          <t>4) Caffeine &amp; energy beverage</t>
        </is>
      </c>
      <c r="D2246" s="32">
        <f>'M4 - Caffeine &amp; Energy'!I728</f>
        <v/>
      </c>
      <c r="E2246" s="33">
        <f>'M4 - Caffeine &amp; Energy'!J728</f>
        <v/>
      </c>
      <c r="F2246" s="31">
        <f>'M4 - Caffeine &amp; Energy'!K728</f>
        <v/>
      </c>
      <c r="G2246" s="30">
        <f>'M4 - Caffeine &amp; Energy'!F728</f>
        <v/>
      </c>
      <c r="H2246" s="31">
        <f>IF(AND(ISNUMBER('M4 - Caffeine &amp; Energy'!F728),ISNUMBER('M4 - Caffeine &amp; Energy'!K728)),'M4 - Caffeine &amp; Energy'!F728-'M4 - Caffeine &amp; Energy'!K728,"")</f>
        <v/>
      </c>
      <c r="I2246" s="15" t="inlineStr">
        <is>
          <t>S&amp;S availability/depth vary by listing and time - confirm live.</t>
        </is>
      </c>
    </row>
    <row r="2247" ht="26" customHeight="1">
      <c r="A2247" s="15" t="inlineStr">
        <is>
          <t>STOK</t>
        </is>
      </c>
      <c r="B2247" s="15" t="inlineStr">
        <is>
          <t>STOK Cold Brew Coffee | Mocha | 8-pack 405mL</t>
        </is>
      </c>
      <c r="C2247" s="15" t="inlineStr">
        <is>
          <t>4) Caffeine &amp; energy beverage</t>
        </is>
      </c>
      <c r="D2247" s="32">
        <f>'M4 - Caffeine &amp; Energy'!I729</f>
        <v/>
      </c>
      <c r="E2247" s="33">
        <f>'M4 - Caffeine &amp; Energy'!J729</f>
        <v/>
      </c>
      <c r="F2247" s="31">
        <f>'M4 - Caffeine &amp; Energy'!K729</f>
        <v/>
      </c>
      <c r="G2247" s="30">
        <f>'M4 - Caffeine &amp; Energy'!F729</f>
        <v/>
      </c>
      <c r="H2247" s="31">
        <f>IF(AND(ISNUMBER('M4 - Caffeine &amp; Energy'!F729),ISNUMBER('M4 - Caffeine &amp; Energy'!K729)),'M4 - Caffeine &amp; Energy'!F729-'M4 - Caffeine &amp; Energy'!K729,"")</f>
        <v/>
      </c>
      <c r="I2247" s="15" t="inlineStr">
        <is>
          <t>S&amp;S availability/depth vary by listing and time - confirm live.</t>
        </is>
      </c>
    </row>
    <row r="2248" ht="26" customHeight="1">
      <c r="A2248" s="15" t="inlineStr">
        <is>
          <t>STOK</t>
        </is>
      </c>
      <c r="B2248" s="15" t="inlineStr">
        <is>
          <t>STOK Cold Brew Coffee | Mocha | 12-pack 405mL</t>
        </is>
      </c>
      <c r="C2248" s="15" t="inlineStr">
        <is>
          <t>4) Caffeine &amp; energy beverage</t>
        </is>
      </c>
      <c r="D2248" s="32">
        <f>'M4 - Caffeine &amp; Energy'!I730</f>
        <v/>
      </c>
      <c r="E2248" s="33">
        <f>'M4 - Caffeine &amp; Energy'!J730</f>
        <v/>
      </c>
      <c r="F2248" s="31">
        <f>'M4 - Caffeine &amp; Energy'!K730</f>
        <v/>
      </c>
      <c r="G2248" s="30">
        <f>'M4 - Caffeine &amp; Energy'!F730</f>
        <v/>
      </c>
      <c r="H2248" s="31">
        <f>IF(AND(ISNUMBER('M4 - Caffeine &amp; Energy'!F730),ISNUMBER('M4 - Caffeine &amp; Energy'!K730)),'M4 - Caffeine &amp; Energy'!F730-'M4 - Caffeine &amp; Energy'!K730,"")</f>
        <v/>
      </c>
      <c r="I2248" s="15" t="inlineStr">
        <is>
          <t>S&amp;S availability/depth vary by listing and time - confirm live.</t>
        </is>
      </c>
    </row>
    <row r="2249" ht="26" customHeight="1">
      <c r="A2249" s="15" t="inlineStr">
        <is>
          <t>STOK</t>
        </is>
      </c>
      <c r="B2249" s="15" t="inlineStr">
        <is>
          <t>STOK Cold Brew Coffee | Mocha | 18-pack 405mL</t>
        </is>
      </c>
      <c r="C2249" s="15" t="inlineStr">
        <is>
          <t>4) Caffeine &amp; energy beverage</t>
        </is>
      </c>
      <c r="D2249" s="32">
        <f>'M4 - Caffeine &amp; Energy'!I731</f>
        <v/>
      </c>
      <c r="E2249" s="33">
        <f>'M4 - Caffeine &amp; Energy'!J731</f>
        <v/>
      </c>
      <c r="F2249" s="31">
        <f>'M4 - Caffeine &amp; Energy'!K731</f>
        <v/>
      </c>
      <c r="G2249" s="30">
        <f>'M4 - Caffeine &amp; Energy'!F731</f>
        <v/>
      </c>
      <c r="H2249" s="31">
        <f>IF(AND(ISNUMBER('M4 - Caffeine &amp; Energy'!F731),ISNUMBER('M4 - Caffeine &amp; Energy'!K731)),'M4 - Caffeine &amp; Energy'!F731-'M4 - Caffeine &amp; Energy'!K731,"")</f>
        <v/>
      </c>
      <c r="I2249" s="15" t="inlineStr">
        <is>
          <t>S&amp;S availability/depth vary by listing and time - confirm live.</t>
        </is>
      </c>
    </row>
    <row r="2250" ht="26" customHeight="1">
      <c r="A2250" s="15" t="inlineStr">
        <is>
          <t>STOK</t>
        </is>
      </c>
      <c r="B2250" s="15" t="inlineStr">
        <is>
          <t>STOK Cold Brew Coffee | Mocha | 24-pack 405mL</t>
        </is>
      </c>
      <c r="C2250" s="15" t="inlineStr">
        <is>
          <t>4) Caffeine &amp; energy beverage</t>
        </is>
      </c>
      <c r="D2250" s="32">
        <f>'M4 - Caffeine &amp; Energy'!I732</f>
        <v/>
      </c>
      <c r="E2250" s="33">
        <f>'M4 - Caffeine &amp; Energy'!J732</f>
        <v/>
      </c>
      <c r="F2250" s="31">
        <f>'M4 - Caffeine &amp; Energy'!K732</f>
        <v/>
      </c>
      <c r="G2250" s="30">
        <f>'M4 - Caffeine &amp; Energy'!F732</f>
        <v/>
      </c>
      <c r="H2250" s="31">
        <f>IF(AND(ISNUMBER('M4 - Caffeine &amp; Energy'!F732),ISNUMBER('M4 - Caffeine &amp; Energy'!K732)),'M4 - Caffeine &amp; Energy'!F732-'M4 - Caffeine &amp; Energy'!K732,"")</f>
        <v/>
      </c>
      <c r="I2250" s="15" t="inlineStr">
        <is>
          <t>S&amp;S availability/depth vary by listing and time - confirm live.</t>
        </is>
      </c>
    </row>
    <row r="2251" ht="26" customHeight="1">
      <c r="A2251" s="15" t="inlineStr">
        <is>
          <t>Califia Farms</t>
        </is>
      </c>
      <c r="B2251" s="15" t="inlineStr">
        <is>
          <t>Califia Farms Cold Brew | Black Unsweetened | single 355mL</t>
        </is>
      </c>
      <c r="C2251" s="15" t="inlineStr">
        <is>
          <t>4) Caffeine &amp; energy beverage</t>
        </is>
      </c>
      <c r="D2251" s="32">
        <f>'M4 - Caffeine &amp; Energy'!I733</f>
        <v/>
      </c>
      <c r="E2251" s="33">
        <f>'M4 - Caffeine &amp; Energy'!J733</f>
        <v/>
      </c>
      <c r="F2251" s="31">
        <f>'M4 - Caffeine &amp; Energy'!K733</f>
        <v/>
      </c>
      <c r="G2251" s="30">
        <f>'M4 - Caffeine &amp; Energy'!F733</f>
        <v/>
      </c>
      <c r="H2251" s="31">
        <f>IF(AND(ISNUMBER('M4 - Caffeine &amp; Energy'!F733),ISNUMBER('M4 - Caffeine &amp; Energy'!K733)),'M4 - Caffeine &amp; Energy'!F733-'M4 - Caffeine &amp; Energy'!K733,"")</f>
        <v/>
      </c>
      <c r="I2251" s="15" t="inlineStr">
        <is>
          <t>S&amp;S availability/depth vary by listing and time - confirm live.</t>
        </is>
      </c>
    </row>
    <row r="2252" ht="26" customHeight="1">
      <c r="A2252" s="15" t="inlineStr">
        <is>
          <t>Califia Farms</t>
        </is>
      </c>
      <c r="B2252" s="15" t="inlineStr">
        <is>
          <t>Califia Farms Cold Brew | Black Unsweetened | 8-pack 355mL</t>
        </is>
      </c>
      <c r="C2252" s="15" t="inlineStr">
        <is>
          <t>4) Caffeine &amp; energy beverage</t>
        </is>
      </c>
      <c r="D2252" s="32">
        <f>'M4 - Caffeine &amp; Energy'!I734</f>
        <v/>
      </c>
      <c r="E2252" s="33">
        <f>'M4 - Caffeine &amp; Energy'!J734</f>
        <v/>
      </c>
      <c r="F2252" s="31">
        <f>'M4 - Caffeine &amp; Energy'!K734</f>
        <v/>
      </c>
      <c r="G2252" s="30">
        <f>'M4 - Caffeine &amp; Energy'!F734</f>
        <v/>
      </c>
      <c r="H2252" s="31">
        <f>IF(AND(ISNUMBER('M4 - Caffeine &amp; Energy'!F734),ISNUMBER('M4 - Caffeine &amp; Energy'!K734)),'M4 - Caffeine &amp; Energy'!F734-'M4 - Caffeine &amp; Energy'!K734,"")</f>
        <v/>
      </c>
      <c r="I2252" s="15" t="inlineStr">
        <is>
          <t>S&amp;S availability/depth vary by listing and time - confirm live.</t>
        </is>
      </c>
    </row>
    <row r="2253" ht="26" customHeight="1">
      <c r="A2253" s="15" t="inlineStr">
        <is>
          <t>Califia Farms</t>
        </is>
      </c>
      <c r="B2253" s="15" t="inlineStr">
        <is>
          <t>Califia Farms Cold Brew | Black Unsweetened | 12-pack 355mL</t>
        </is>
      </c>
      <c r="C2253" s="15" t="inlineStr">
        <is>
          <t>4) Caffeine &amp; energy beverage</t>
        </is>
      </c>
      <c r="D2253" s="32">
        <f>'M4 - Caffeine &amp; Energy'!I735</f>
        <v/>
      </c>
      <c r="E2253" s="33">
        <f>'M4 - Caffeine &amp; Energy'!J735</f>
        <v/>
      </c>
      <c r="F2253" s="31">
        <f>'M4 - Caffeine &amp; Energy'!K735</f>
        <v/>
      </c>
      <c r="G2253" s="30">
        <f>'M4 - Caffeine &amp; Energy'!F735</f>
        <v/>
      </c>
      <c r="H2253" s="31">
        <f>IF(AND(ISNUMBER('M4 - Caffeine &amp; Energy'!F735),ISNUMBER('M4 - Caffeine &amp; Energy'!K735)),'M4 - Caffeine &amp; Energy'!F735-'M4 - Caffeine &amp; Energy'!K735,"")</f>
        <v/>
      </c>
      <c r="I2253" s="15" t="inlineStr">
        <is>
          <t>S&amp;S availability/depth vary by listing and time - confirm live.</t>
        </is>
      </c>
    </row>
    <row r="2254" ht="26" customHeight="1">
      <c r="A2254" s="15" t="inlineStr">
        <is>
          <t>Califia Farms</t>
        </is>
      </c>
      <c r="B2254" s="15" t="inlineStr">
        <is>
          <t>Califia Farms Cold Brew | Black Unsweetened | 15-pack 355mL</t>
        </is>
      </c>
      <c r="C2254" s="15" t="inlineStr">
        <is>
          <t>4) Caffeine &amp; energy beverage</t>
        </is>
      </c>
      <c r="D2254" s="32">
        <f>'M4 - Caffeine &amp; Energy'!I736</f>
        <v/>
      </c>
      <c r="E2254" s="33">
        <f>'M4 - Caffeine &amp; Energy'!J736</f>
        <v/>
      </c>
      <c r="F2254" s="31">
        <f>'M4 - Caffeine &amp; Energy'!K736</f>
        <v/>
      </c>
      <c r="G2254" s="30">
        <f>'M4 - Caffeine &amp; Energy'!F736</f>
        <v/>
      </c>
      <c r="H2254" s="31">
        <f>IF(AND(ISNUMBER('M4 - Caffeine &amp; Energy'!F736),ISNUMBER('M4 - Caffeine &amp; Energy'!K736)),'M4 - Caffeine &amp; Energy'!F736-'M4 - Caffeine &amp; Energy'!K736,"")</f>
        <v/>
      </c>
      <c r="I2254" s="15" t="inlineStr">
        <is>
          <t>S&amp;S availability/depth vary by listing and time - confirm live.</t>
        </is>
      </c>
    </row>
    <row r="2255" ht="26" customHeight="1">
      <c r="A2255" s="15" t="inlineStr">
        <is>
          <t>Califia Farms</t>
        </is>
      </c>
      <c r="B2255" s="15" t="inlineStr">
        <is>
          <t>Califia Farms Cold Brew | Black Unsweetened | 18-pack 355mL</t>
        </is>
      </c>
      <c r="C2255" s="15" t="inlineStr">
        <is>
          <t>4) Caffeine &amp; energy beverage</t>
        </is>
      </c>
      <c r="D2255" s="32">
        <f>'M4 - Caffeine &amp; Energy'!I737</f>
        <v/>
      </c>
      <c r="E2255" s="33">
        <f>'M4 - Caffeine &amp; Energy'!J737</f>
        <v/>
      </c>
      <c r="F2255" s="31">
        <f>'M4 - Caffeine &amp; Energy'!K737</f>
        <v/>
      </c>
      <c r="G2255" s="30">
        <f>'M4 - Caffeine &amp; Energy'!F737</f>
        <v/>
      </c>
      <c r="H2255" s="31">
        <f>IF(AND(ISNUMBER('M4 - Caffeine &amp; Energy'!F737),ISNUMBER('M4 - Caffeine &amp; Energy'!K737)),'M4 - Caffeine &amp; Energy'!F737-'M4 - Caffeine &amp; Energy'!K737,"")</f>
        <v/>
      </c>
      <c r="I2255" s="15" t="inlineStr">
        <is>
          <t>S&amp;S availability/depth vary by listing and time - confirm live.</t>
        </is>
      </c>
    </row>
    <row r="2256" ht="26" customHeight="1">
      <c r="A2256" s="15" t="inlineStr">
        <is>
          <t>Califia Farms</t>
        </is>
      </c>
      <c r="B2256" s="15" t="inlineStr">
        <is>
          <t>Califia Farms Cold Brew | Black Unsweetened | 24-pack 355mL</t>
        </is>
      </c>
      <c r="C2256" s="15" t="inlineStr">
        <is>
          <t>4) Caffeine &amp; energy beverage</t>
        </is>
      </c>
      <c r="D2256" s="32">
        <f>'M4 - Caffeine &amp; Energy'!I738</f>
        <v/>
      </c>
      <c r="E2256" s="33">
        <f>'M4 - Caffeine &amp; Energy'!J738</f>
        <v/>
      </c>
      <c r="F2256" s="31">
        <f>'M4 - Caffeine &amp; Energy'!K738</f>
        <v/>
      </c>
      <c r="G2256" s="30">
        <f>'M4 - Caffeine &amp; Energy'!F738</f>
        <v/>
      </c>
      <c r="H2256" s="31">
        <f>IF(AND(ISNUMBER('M4 - Caffeine &amp; Energy'!F738),ISNUMBER('M4 - Caffeine &amp; Energy'!K738)),'M4 - Caffeine &amp; Energy'!F738-'M4 - Caffeine &amp; Energy'!K738,"")</f>
        <v/>
      </c>
      <c r="I2256" s="15" t="inlineStr">
        <is>
          <t>S&amp;S availability/depth vary by listing and time - confirm live.</t>
        </is>
      </c>
    </row>
    <row r="2257" ht="26" customHeight="1">
      <c r="A2257" s="15" t="inlineStr">
        <is>
          <t>Califia Farms</t>
        </is>
      </c>
      <c r="B2257" s="15" t="inlineStr">
        <is>
          <t>Califia Farms Cold Brew | Mocha | single 355mL</t>
        </is>
      </c>
      <c r="C2257" s="15" t="inlineStr">
        <is>
          <t>4) Caffeine &amp; energy beverage</t>
        </is>
      </c>
      <c r="D2257" s="32">
        <f>'M4 - Caffeine &amp; Energy'!I739</f>
        <v/>
      </c>
      <c r="E2257" s="33">
        <f>'M4 - Caffeine &amp; Energy'!J739</f>
        <v/>
      </c>
      <c r="F2257" s="31">
        <f>'M4 - Caffeine &amp; Energy'!K739</f>
        <v/>
      </c>
      <c r="G2257" s="30">
        <f>'M4 - Caffeine &amp; Energy'!F739</f>
        <v/>
      </c>
      <c r="H2257" s="31">
        <f>IF(AND(ISNUMBER('M4 - Caffeine &amp; Energy'!F739),ISNUMBER('M4 - Caffeine &amp; Energy'!K739)),'M4 - Caffeine &amp; Energy'!F739-'M4 - Caffeine &amp; Energy'!K739,"")</f>
        <v/>
      </c>
      <c r="I2257" s="15" t="inlineStr">
        <is>
          <t>S&amp;S availability/depth vary by listing and time - confirm live.</t>
        </is>
      </c>
    </row>
    <row r="2258" ht="26" customHeight="1">
      <c r="A2258" s="15" t="inlineStr">
        <is>
          <t>Califia Farms</t>
        </is>
      </c>
      <c r="B2258" s="15" t="inlineStr">
        <is>
          <t>Califia Farms Cold Brew | Mocha | 8-pack 355mL</t>
        </is>
      </c>
      <c r="C2258" s="15" t="inlineStr">
        <is>
          <t>4) Caffeine &amp; energy beverage</t>
        </is>
      </c>
      <c r="D2258" s="32">
        <f>'M4 - Caffeine &amp; Energy'!I740</f>
        <v/>
      </c>
      <c r="E2258" s="33">
        <f>'M4 - Caffeine &amp; Energy'!J740</f>
        <v/>
      </c>
      <c r="F2258" s="31">
        <f>'M4 - Caffeine &amp; Energy'!K740</f>
        <v/>
      </c>
      <c r="G2258" s="30">
        <f>'M4 - Caffeine &amp; Energy'!F740</f>
        <v/>
      </c>
      <c r="H2258" s="31">
        <f>IF(AND(ISNUMBER('M4 - Caffeine &amp; Energy'!F740),ISNUMBER('M4 - Caffeine &amp; Energy'!K740)),'M4 - Caffeine &amp; Energy'!F740-'M4 - Caffeine &amp; Energy'!K740,"")</f>
        <v/>
      </c>
      <c r="I2258" s="15" t="inlineStr">
        <is>
          <t>S&amp;S availability/depth vary by listing and time - confirm live.</t>
        </is>
      </c>
    </row>
    <row r="2259" ht="26" customHeight="1">
      <c r="A2259" s="15" t="inlineStr">
        <is>
          <t>Califia Farms</t>
        </is>
      </c>
      <c r="B2259" s="15" t="inlineStr">
        <is>
          <t>Califia Farms Cold Brew | Mocha | 12-pack 355mL</t>
        </is>
      </c>
      <c r="C2259" s="15" t="inlineStr">
        <is>
          <t>4) Caffeine &amp; energy beverage</t>
        </is>
      </c>
      <c r="D2259" s="32">
        <f>'M4 - Caffeine &amp; Energy'!I741</f>
        <v/>
      </c>
      <c r="E2259" s="33">
        <f>'M4 - Caffeine &amp; Energy'!J741</f>
        <v/>
      </c>
      <c r="F2259" s="31">
        <f>'M4 - Caffeine &amp; Energy'!K741</f>
        <v/>
      </c>
      <c r="G2259" s="30">
        <f>'M4 - Caffeine &amp; Energy'!F741</f>
        <v/>
      </c>
      <c r="H2259" s="31">
        <f>IF(AND(ISNUMBER('M4 - Caffeine &amp; Energy'!F741),ISNUMBER('M4 - Caffeine &amp; Energy'!K741)),'M4 - Caffeine &amp; Energy'!F741-'M4 - Caffeine &amp; Energy'!K741,"")</f>
        <v/>
      </c>
      <c r="I2259" s="15" t="inlineStr">
        <is>
          <t>S&amp;S availability/depth vary by listing and time - confirm live.</t>
        </is>
      </c>
    </row>
    <row r="2260" ht="26" customHeight="1">
      <c r="A2260" s="15" t="inlineStr">
        <is>
          <t>Califia Farms</t>
        </is>
      </c>
      <c r="B2260" s="15" t="inlineStr">
        <is>
          <t>Califia Farms Cold Brew | Mocha | 15-pack 355mL</t>
        </is>
      </c>
      <c r="C2260" s="15" t="inlineStr">
        <is>
          <t>4) Caffeine &amp; energy beverage</t>
        </is>
      </c>
      <c r="D2260" s="32">
        <f>'M4 - Caffeine &amp; Energy'!I742</f>
        <v/>
      </c>
      <c r="E2260" s="33">
        <f>'M4 - Caffeine &amp; Energy'!J742</f>
        <v/>
      </c>
      <c r="F2260" s="31">
        <f>'M4 - Caffeine &amp; Energy'!K742</f>
        <v/>
      </c>
      <c r="G2260" s="30">
        <f>'M4 - Caffeine &amp; Energy'!F742</f>
        <v/>
      </c>
      <c r="H2260" s="31">
        <f>IF(AND(ISNUMBER('M4 - Caffeine &amp; Energy'!F742),ISNUMBER('M4 - Caffeine &amp; Energy'!K742)),'M4 - Caffeine &amp; Energy'!F742-'M4 - Caffeine &amp; Energy'!K742,"")</f>
        <v/>
      </c>
      <c r="I2260" s="15" t="inlineStr">
        <is>
          <t>S&amp;S availability/depth vary by listing and time - confirm live.</t>
        </is>
      </c>
    </row>
    <row r="2261" ht="26" customHeight="1">
      <c r="A2261" s="15" t="inlineStr">
        <is>
          <t>Califia Farms</t>
        </is>
      </c>
      <c r="B2261" s="15" t="inlineStr">
        <is>
          <t>Califia Farms Cold Brew | Mocha | 18-pack 355mL</t>
        </is>
      </c>
      <c r="C2261" s="15" t="inlineStr">
        <is>
          <t>4) Caffeine &amp; energy beverage</t>
        </is>
      </c>
      <c r="D2261" s="32">
        <f>'M4 - Caffeine &amp; Energy'!I743</f>
        <v/>
      </c>
      <c r="E2261" s="33">
        <f>'M4 - Caffeine &amp; Energy'!J743</f>
        <v/>
      </c>
      <c r="F2261" s="31">
        <f>'M4 - Caffeine &amp; Energy'!K743</f>
        <v/>
      </c>
      <c r="G2261" s="30">
        <f>'M4 - Caffeine &amp; Energy'!F743</f>
        <v/>
      </c>
      <c r="H2261" s="31">
        <f>IF(AND(ISNUMBER('M4 - Caffeine &amp; Energy'!F743),ISNUMBER('M4 - Caffeine &amp; Energy'!K743)),'M4 - Caffeine &amp; Energy'!F743-'M4 - Caffeine &amp; Energy'!K743,"")</f>
        <v/>
      </c>
      <c r="I2261" s="15" t="inlineStr">
        <is>
          <t>S&amp;S availability/depth vary by listing and time - confirm live.</t>
        </is>
      </c>
    </row>
    <row r="2262" ht="26" customHeight="1">
      <c r="A2262" s="15" t="inlineStr">
        <is>
          <t>Califia Farms</t>
        </is>
      </c>
      <c r="B2262" s="15" t="inlineStr">
        <is>
          <t>Califia Farms Cold Brew | Mocha | 24-pack 355mL</t>
        </is>
      </c>
      <c r="C2262" s="15" t="inlineStr">
        <is>
          <t>4) Caffeine &amp; energy beverage</t>
        </is>
      </c>
      <c r="D2262" s="32">
        <f>'M4 - Caffeine &amp; Energy'!I744</f>
        <v/>
      </c>
      <c r="E2262" s="33">
        <f>'M4 - Caffeine &amp; Energy'!J744</f>
        <v/>
      </c>
      <c r="F2262" s="31">
        <f>'M4 - Caffeine &amp; Energy'!K744</f>
        <v/>
      </c>
      <c r="G2262" s="30">
        <f>'M4 - Caffeine &amp; Energy'!F744</f>
        <v/>
      </c>
      <c r="H2262" s="31">
        <f>IF(AND(ISNUMBER('M4 - Caffeine &amp; Energy'!F744),ISNUMBER('M4 - Caffeine &amp; Energy'!K744)),'M4 - Caffeine &amp; Energy'!F744-'M4 - Caffeine &amp; Energy'!K744,"")</f>
        <v/>
      </c>
      <c r="I2262" s="15" t="inlineStr">
        <is>
          <t>S&amp;S availability/depth vary by listing and time - confirm live.</t>
        </is>
      </c>
    </row>
    <row r="2263" ht="26" customHeight="1">
      <c r="A2263" s="15" t="inlineStr">
        <is>
          <t>Califia Farms</t>
        </is>
      </c>
      <c r="B2263" s="15" t="inlineStr">
        <is>
          <t>Califia Farms Cold Brew | Vanilla | single 355mL</t>
        </is>
      </c>
      <c r="C2263" s="15" t="inlineStr">
        <is>
          <t>4) Caffeine &amp; energy beverage</t>
        </is>
      </c>
      <c r="D2263" s="32">
        <f>'M4 - Caffeine &amp; Energy'!I745</f>
        <v/>
      </c>
      <c r="E2263" s="33">
        <f>'M4 - Caffeine &amp; Energy'!J745</f>
        <v/>
      </c>
      <c r="F2263" s="31">
        <f>'M4 - Caffeine &amp; Energy'!K745</f>
        <v/>
      </c>
      <c r="G2263" s="30">
        <f>'M4 - Caffeine &amp; Energy'!F745</f>
        <v/>
      </c>
      <c r="H2263" s="31">
        <f>IF(AND(ISNUMBER('M4 - Caffeine &amp; Energy'!F745),ISNUMBER('M4 - Caffeine &amp; Energy'!K745)),'M4 - Caffeine &amp; Energy'!F745-'M4 - Caffeine &amp; Energy'!K745,"")</f>
        <v/>
      </c>
      <c r="I2263" s="15" t="inlineStr">
        <is>
          <t>S&amp;S availability/depth vary by listing and time - confirm live.</t>
        </is>
      </c>
    </row>
    <row r="2264" ht="26" customHeight="1">
      <c r="A2264" s="15" t="inlineStr">
        <is>
          <t>Califia Farms</t>
        </is>
      </c>
      <c r="B2264" s="15" t="inlineStr">
        <is>
          <t>Califia Farms Cold Brew | Vanilla | 8-pack 355mL</t>
        </is>
      </c>
      <c r="C2264" s="15" t="inlineStr">
        <is>
          <t>4) Caffeine &amp; energy beverage</t>
        </is>
      </c>
      <c r="D2264" s="32">
        <f>'M4 - Caffeine &amp; Energy'!I746</f>
        <v/>
      </c>
      <c r="E2264" s="33">
        <f>'M4 - Caffeine &amp; Energy'!J746</f>
        <v/>
      </c>
      <c r="F2264" s="31">
        <f>'M4 - Caffeine &amp; Energy'!K746</f>
        <v/>
      </c>
      <c r="G2264" s="30">
        <f>'M4 - Caffeine &amp; Energy'!F746</f>
        <v/>
      </c>
      <c r="H2264" s="31">
        <f>IF(AND(ISNUMBER('M4 - Caffeine &amp; Energy'!F746),ISNUMBER('M4 - Caffeine &amp; Energy'!K746)),'M4 - Caffeine &amp; Energy'!F746-'M4 - Caffeine &amp; Energy'!K746,"")</f>
        <v/>
      </c>
      <c r="I2264" s="15" t="inlineStr">
        <is>
          <t>S&amp;S availability/depth vary by listing and time - confirm live.</t>
        </is>
      </c>
    </row>
    <row r="2265" ht="26" customHeight="1">
      <c r="A2265" s="15" t="inlineStr">
        <is>
          <t>Califia Farms</t>
        </is>
      </c>
      <c r="B2265" s="15" t="inlineStr">
        <is>
          <t>Califia Farms Cold Brew | Vanilla | 12-pack 355mL</t>
        </is>
      </c>
      <c r="C2265" s="15" t="inlineStr">
        <is>
          <t>4) Caffeine &amp; energy beverage</t>
        </is>
      </c>
      <c r="D2265" s="32">
        <f>'M4 - Caffeine &amp; Energy'!I747</f>
        <v/>
      </c>
      <c r="E2265" s="33">
        <f>'M4 - Caffeine &amp; Energy'!J747</f>
        <v/>
      </c>
      <c r="F2265" s="31">
        <f>'M4 - Caffeine &amp; Energy'!K747</f>
        <v/>
      </c>
      <c r="G2265" s="30">
        <f>'M4 - Caffeine &amp; Energy'!F747</f>
        <v/>
      </c>
      <c r="H2265" s="31">
        <f>IF(AND(ISNUMBER('M4 - Caffeine &amp; Energy'!F747),ISNUMBER('M4 - Caffeine &amp; Energy'!K747)),'M4 - Caffeine &amp; Energy'!F747-'M4 - Caffeine &amp; Energy'!K747,"")</f>
        <v/>
      </c>
      <c r="I2265" s="15" t="inlineStr">
        <is>
          <t>S&amp;S availability/depth vary by listing and time - confirm live.</t>
        </is>
      </c>
    </row>
    <row r="2266" ht="26" customHeight="1">
      <c r="A2266" s="15" t="inlineStr">
        <is>
          <t>Califia Farms</t>
        </is>
      </c>
      <c r="B2266" s="15" t="inlineStr">
        <is>
          <t>Califia Farms Cold Brew | Vanilla | 15-pack 355mL</t>
        </is>
      </c>
      <c r="C2266" s="15" t="inlineStr">
        <is>
          <t>4) Caffeine &amp; energy beverage</t>
        </is>
      </c>
      <c r="D2266" s="32">
        <f>'M4 - Caffeine &amp; Energy'!I748</f>
        <v/>
      </c>
      <c r="E2266" s="33">
        <f>'M4 - Caffeine &amp; Energy'!J748</f>
        <v/>
      </c>
      <c r="F2266" s="31">
        <f>'M4 - Caffeine &amp; Energy'!K748</f>
        <v/>
      </c>
      <c r="G2266" s="30">
        <f>'M4 - Caffeine &amp; Energy'!F748</f>
        <v/>
      </c>
      <c r="H2266" s="31">
        <f>IF(AND(ISNUMBER('M4 - Caffeine &amp; Energy'!F748),ISNUMBER('M4 - Caffeine &amp; Energy'!K748)),'M4 - Caffeine &amp; Energy'!F748-'M4 - Caffeine &amp; Energy'!K748,"")</f>
        <v/>
      </c>
      <c r="I2266" s="15" t="inlineStr">
        <is>
          <t>S&amp;S availability/depth vary by listing and time - confirm live.</t>
        </is>
      </c>
    </row>
    <row r="2267" ht="26" customHeight="1">
      <c r="A2267" s="15" t="inlineStr">
        <is>
          <t>Califia Farms</t>
        </is>
      </c>
      <c r="B2267" s="15" t="inlineStr">
        <is>
          <t>Califia Farms Cold Brew | Vanilla | 18-pack 355mL</t>
        </is>
      </c>
      <c r="C2267" s="15" t="inlineStr">
        <is>
          <t>4) Caffeine &amp; energy beverage</t>
        </is>
      </c>
      <c r="D2267" s="32">
        <f>'M4 - Caffeine &amp; Energy'!I749</f>
        <v/>
      </c>
      <c r="E2267" s="33">
        <f>'M4 - Caffeine &amp; Energy'!J749</f>
        <v/>
      </c>
      <c r="F2267" s="31">
        <f>'M4 - Caffeine &amp; Energy'!K749</f>
        <v/>
      </c>
      <c r="G2267" s="30">
        <f>'M4 - Caffeine &amp; Energy'!F749</f>
        <v/>
      </c>
      <c r="H2267" s="31">
        <f>IF(AND(ISNUMBER('M4 - Caffeine &amp; Energy'!F749),ISNUMBER('M4 - Caffeine &amp; Energy'!K749)),'M4 - Caffeine &amp; Energy'!F749-'M4 - Caffeine &amp; Energy'!K749,"")</f>
        <v/>
      </c>
      <c r="I2267" s="15" t="inlineStr">
        <is>
          <t>S&amp;S availability/depth vary by listing and time - confirm live.</t>
        </is>
      </c>
    </row>
    <row r="2268" ht="26" customHeight="1">
      <c r="A2268" s="15" t="inlineStr">
        <is>
          <t>Califia Farms</t>
        </is>
      </c>
      <c r="B2268" s="15" t="inlineStr">
        <is>
          <t>Califia Farms Cold Brew | Vanilla | 24-pack 355mL</t>
        </is>
      </c>
      <c r="C2268" s="15" t="inlineStr">
        <is>
          <t>4) Caffeine &amp; energy beverage</t>
        </is>
      </c>
      <c r="D2268" s="32">
        <f>'M4 - Caffeine &amp; Energy'!I750</f>
        <v/>
      </c>
      <c r="E2268" s="33">
        <f>'M4 - Caffeine &amp; Energy'!J750</f>
        <v/>
      </c>
      <c r="F2268" s="31">
        <f>'M4 - Caffeine &amp; Energy'!K750</f>
        <v/>
      </c>
      <c r="G2268" s="30">
        <f>'M4 - Caffeine &amp; Energy'!F750</f>
        <v/>
      </c>
      <c r="H2268" s="31">
        <f>IF(AND(ISNUMBER('M4 - Caffeine &amp; Energy'!F750),ISNUMBER('M4 - Caffeine &amp; Energy'!K750)),'M4 - Caffeine &amp; Energy'!F750-'M4 - Caffeine &amp; Energy'!K750,"")</f>
        <v/>
      </c>
      <c r="I2268" s="15" t="inlineStr">
        <is>
          <t>S&amp;S availability/depth vary by listing and time - confirm live.</t>
        </is>
      </c>
    </row>
    <row r="2269" ht="26" customHeight="1">
      <c r="A2269" s="15" t="inlineStr">
        <is>
          <t>Califia Farms</t>
        </is>
      </c>
      <c r="B2269" s="15" t="inlineStr">
        <is>
          <t>Califia Farms Cold Brew | Café Latte | single 355mL</t>
        </is>
      </c>
      <c r="C2269" s="15" t="inlineStr">
        <is>
          <t>4) Caffeine &amp; energy beverage</t>
        </is>
      </c>
      <c r="D2269" s="32">
        <f>'M4 - Caffeine &amp; Energy'!I751</f>
        <v/>
      </c>
      <c r="E2269" s="33">
        <f>'M4 - Caffeine &amp; Energy'!J751</f>
        <v/>
      </c>
      <c r="F2269" s="31">
        <f>'M4 - Caffeine &amp; Energy'!K751</f>
        <v/>
      </c>
      <c r="G2269" s="30">
        <f>'M4 - Caffeine &amp; Energy'!F751</f>
        <v/>
      </c>
      <c r="H2269" s="31">
        <f>IF(AND(ISNUMBER('M4 - Caffeine &amp; Energy'!F751),ISNUMBER('M4 - Caffeine &amp; Energy'!K751)),'M4 - Caffeine &amp; Energy'!F751-'M4 - Caffeine &amp; Energy'!K751,"")</f>
        <v/>
      </c>
      <c r="I2269" s="15" t="inlineStr">
        <is>
          <t>S&amp;S availability/depth vary by listing and time - confirm live.</t>
        </is>
      </c>
    </row>
    <row r="2270" ht="26" customHeight="1">
      <c r="A2270" s="15" t="inlineStr">
        <is>
          <t>Califia Farms</t>
        </is>
      </c>
      <c r="B2270" s="15" t="inlineStr">
        <is>
          <t>Califia Farms Cold Brew | Café Latte | 8-pack 355mL</t>
        </is>
      </c>
      <c r="C2270" s="15" t="inlineStr">
        <is>
          <t>4) Caffeine &amp; energy beverage</t>
        </is>
      </c>
      <c r="D2270" s="32">
        <f>'M4 - Caffeine &amp; Energy'!I752</f>
        <v/>
      </c>
      <c r="E2270" s="33">
        <f>'M4 - Caffeine &amp; Energy'!J752</f>
        <v/>
      </c>
      <c r="F2270" s="31">
        <f>'M4 - Caffeine &amp; Energy'!K752</f>
        <v/>
      </c>
      <c r="G2270" s="30">
        <f>'M4 - Caffeine &amp; Energy'!F752</f>
        <v/>
      </c>
      <c r="H2270" s="31">
        <f>IF(AND(ISNUMBER('M4 - Caffeine &amp; Energy'!F752),ISNUMBER('M4 - Caffeine &amp; Energy'!K752)),'M4 - Caffeine &amp; Energy'!F752-'M4 - Caffeine &amp; Energy'!K752,"")</f>
        <v/>
      </c>
      <c r="I2270" s="15" t="inlineStr">
        <is>
          <t>S&amp;S availability/depth vary by listing and time - confirm live.</t>
        </is>
      </c>
    </row>
    <row r="2271" ht="26" customHeight="1">
      <c r="A2271" s="15" t="inlineStr">
        <is>
          <t>Califia Farms</t>
        </is>
      </c>
      <c r="B2271" s="15" t="inlineStr">
        <is>
          <t>Califia Farms Cold Brew | Café Latte | 12-pack 355mL</t>
        </is>
      </c>
      <c r="C2271" s="15" t="inlineStr">
        <is>
          <t>4) Caffeine &amp; energy beverage</t>
        </is>
      </c>
      <c r="D2271" s="32">
        <f>'M4 - Caffeine &amp; Energy'!I753</f>
        <v/>
      </c>
      <c r="E2271" s="33">
        <f>'M4 - Caffeine &amp; Energy'!J753</f>
        <v/>
      </c>
      <c r="F2271" s="31">
        <f>'M4 - Caffeine &amp; Energy'!K753</f>
        <v/>
      </c>
      <c r="G2271" s="30">
        <f>'M4 - Caffeine &amp; Energy'!F753</f>
        <v/>
      </c>
      <c r="H2271" s="31">
        <f>IF(AND(ISNUMBER('M4 - Caffeine &amp; Energy'!F753),ISNUMBER('M4 - Caffeine &amp; Energy'!K753)),'M4 - Caffeine &amp; Energy'!F753-'M4 - Caffeine &amp; Energy'!K753,"")</f>
        <v/>
      </c>
      <c r="I2271" s="15" t="inlineStr">
        <is>
          <t>S&amp;S availability/depth vary by listing and time - confirm live.</t>
        </is>
      </c>
    </row>
    <row r="2272" ht="26" customHeight="1">
      <c r="A2272" s="15" t="inlineStr">
        <is>
          <t>Califia Farms</t>
        </is>
      </c>
      <c r="B2272" s="15" t="inlineStr">
        <is>
          <t>Califia Farms Cold Brew | Café Latte | 15-pack 355mL</t>
        </is>
      </c>
      <c r="C2272" s="15" t="inlineStr">
        <is>
          <t>4) Caffeine &amp; energy beverage</t>
        </is>
      </c>
      <c r="D2272" s="32">
        <f>'M4 - Caffeine &amp; Energy'!I754</f>
        <v/>
      </c>
      <c r="E2272" s="33">
        <f>'M4 - Caffeine &amp; Energy'!J754</f>
        <v/>
      </c>
      <c r="F2272" s="31">
        <f>'M4 - Caffeine &amp; Energy'!K754</f>
        <v/>
      </c>
      <c r="G2272" s="30">
        <f>'M4 - Caffeine &amp; Energy'!F754</f>
        <v/>
      </c>
      <c r="H2272" s="31">
        <f>IF(AND(ISNUMBER('M4 - Caffeine &amp; Energy'!F754),ISNUMBER('M4 - Caffeine &amp; Energy'!K754)),'M4 - Caffeine &amp; Energy'!F754-'M4 - Caffeine &amp; Energy'!K754,"")</f>
        <v/>
      </c>
      <c r="I2272" s="15" t="inlineStr">
        <is>
          <t>S&amp;S availability/depth vary by listing and time - confirm live.</t>
        </is>
      </c>
    </row>
    <row r="2273" ht="26" customHeight="1">
      <c r="A2273" s="15" t="inlineStr">
        <is>
          <t>Califia Farms</t>
        </is>
      </c>
      <c r="B2273" s="15" t="inlineStr">
        <is>
          <t>Califia Farms Cold Brew | Café Latte | 18-pack 355mL</t>
        </is>
      </c>
      <c r="C2273" s="15" t="inlineStr">
        <is>
          <t>4) Caffeine &amp; energy beverage</t>
        </is>
      </c>
      <c r="D2273" s="32">
        <f>'M4 - Caffeine &amp; Energy'!I755</f>
        <v/>
      </c>
      <c r="E2273" s="33">
        <f>'M4 - Caffeine &amp; Energy'!J755</f>
        <v/>
      </c>
      <c r="F2273" s="31">
        <f>'M4 - Caffeine &amp; Energy'!K755</f>
        <v/>
      </c>
      <c r="G2273" s="30">
        <f>'M4 - Caffeine &amp; Energy'!F755</f>
        <v/>
      </c>
      <c r="H2273" s="31">
        <f>IF(AND(ISNUMBER('M4 - Caffeine &amp; Energy'!F755),ISNUMBER('M4 - Caffeine &amp; Energy'!K755)),'M4 - Caffeine &amp; Energy'!F755-'M4 - Caffeine &amp; Energy'!K755,"")</f>
        <v/>
      </c>
      <c r="I2273" s="15" t="inlineStr">
        <is>
          <t>S&amp;S availability/depth vary by listing and time - confirm live.</t>
        </is>
      </c>
    </row>
    <row r="2274" ht="26" customHeight="1">
      <c r="A2274" s="15" t="inlineStr">
        <is>
          <t>Califia Farms</t>
        </is>
      </c>
      <c r="B2274" s="15" t="inlineStr">
        <is>
          <t>Califia Farms Cold Brew | Café Latte | 24-pack 355mL</t>
        </is>
      </c>
      <c r="C2274" s="15" t="inlineStr">
        <is>
          <t>4) Caffeine &amp; energy beverage</t>
        </is>
      </c>
      <c r="D2274" s="32">
        <f>'M4 - Caffeine &amp; Energy'!I756</f>
        <v/>
      </c>
      <c r="E2274" s="33">
        <f>'M4 - Caffeine &amp; Energy'!J756</f>
        <v/>
      </c>
      <c r="F2274" s="31">
        <f>'M4 - Caffeine &amp; Energy'!K756</f>
        <v/>
      </c>
      <c r="G2274" s="30">
        <f>'M4 - Caffeine &amp; Energy'!F756</f>
        <v/>
      </c>
      <c r="H2274" s="31">
        <f>IF(AND(ISNUMBER('M4 - Caffeine &amp; Energy'!F756),ISNUMBER('M4 - Caffeine &amp; Energy'!K756)),'M4 - Caffeine &amp; Energy'!F756-'M4 - Caffeine &amp; Energy'!K756,"")</f>
        <v/>
      </c>
      <c r="I2274" s="15" t="inlineStr">
        <is>
          <t>S&amp;S availability/depth vary by listing and time - confirm live.</t>
        </is>
      </c>
    </row>
    <row r="2275" ht="26" customHeight="1">
      <c r="A2275" s="15" t="inlineStr">
        <is>
          <t>La Colombe</t>
        </is>
      </c>
      <c r="B2275" s="15" t="inlineStr">
        <is>
          <t>La Colombe Draft Latte | Original | single 260mL</t>
        </is>
      </c>
      <c r="C2275" s="15" t="inlineStr">
        <is>
          <t>4) Caffeine &amp; energy beverage</t>
        </is>
      </c>
      <c r="D2275" s="32">
        <f>'M4 - Caffeine &amp; Energy'!I757</f>
        <v/>
      </c>
      <c r="E2275" s="33">
        <f>'M4 - Caffeine &amp; Energy'!J757</f>
        <v/>
      </c>
      <c r="F2275" s="31">
        <f>'M4 - Caffeine &amp; Energy'!K757</f>
        <v/>
      </c>
      <c r="G2275" s="30">
        <f>'M4 - Caffeine &amp; Energy'!F757</f>
        <v/>
      </c>
      <c r="H2275" s="31">
        <f>IF(AND(ISNUMBER('M4 - Caffeine &amp; Energy'!F757),ISNUMBER('M4 - Caffeine &amp; Energy'!K757)),'M4 - Caffeine &amp; Energy'!F757-'M4 - Caffeine &amp; Energy'!K757,"")</f>
        <v/>
      </c>
      <c r="I2275" s="15" t="inlineStr">
        <is>
          <t>S&amp;S availability/depth vary by listing and time - confirm live.</t>
        </is>
      </c>
    </row>
    <row r="2276" ht="26" customHeight="1">
      <c r="A2276" s="15" t="inlineStr">
        <is>
          <t>La Colombe</t>
        </is>
      </c>
      <c r="B2276" s="15" t="inlineStr">
        <is>
          <t>La Colombe Draft Latte | Original | 8-pack 260mL</t>
        </is>
      </c>
      <c r="C2276" s="15" t="inlineStr">
        <is>
          <t>4) Caffeine &amp; energy beverage</t>
        </is>
      </c>
      <c r="D2276" s="32">
        <f>'M4 - Caffeine &amp; Energy'!I758</f>
        <v/>
      </c>
      <c r="E2276" s="33">
        <f>'M4 - Caffeine &amp; Energy'!J758</f>
        <v/>
      </c>
      <c r="F2276" s="31">
        <f>'M4 - Caffeine &amp; Energy'!K758</f>
        <v/>
      </c>
      <c r="G2276" s="30">
        <f>'M4 - Caffeine &amp; Energy'!F758</f>
        <v/>
      </c>
      <c r="H2276" s="31">
        <f>IF(AND(ISNUMBER('M4 - Caffeine &amp; Energy'!F758),ISNUMBER('M4 - Caffeine &amp; Energy'!K758)),'M4 - Caffeine &amp; Energy'!F758-'M4 - Caffeine &amp; Energy'!K758,"")</f>
        <v/>
      </c>
      <c r="I2276" s="15" t="inlineStr">
        <is>
          <t>S&amp;S availability/depth vary by listing and time - confirm live.</t>
        </is>
      </c>
    </row>
    <row r="2277" ht="26" customHeight="1">
      <c r="A2277" s="15" t="inlineStr">
        <is>
          <t>La Colombe</t>
        </is>
      </c>
      <c r="B2277" s="15" t="inlineStr">
        <is>
          <t>La Colombe Draft Latte | Original | 12-pack 260mL</t>
        </is>
      </c>
      <c r="C2277" s="15" t="inlineStr">
        <is>
          <t>4) Caffeine &amp; energy beverage</t>
        </is>
      </c>
      <c r="D2277" s="32">
        <f>'M4 - Caffeine &amp; Energy'!I759</f>
        <v/>
      </c>
      <c r="E2277" s="33">
        <f>'M4 - Caffeine &amp; Energy'!J759</f>
        <v/>
      </c>
      <c r="F2277" s="31">
        <f>'M4 - Caffeine &amp; Energy'!K759</f>
        <v/>
      </c>
      <c r="G2277" s="30">
        <f>'M4 - Caffeine &amp; Energy'!F759</f>
        <v/>
      </c>
      <c r="H2277" s="31">
        <f>IF(AND(ISNUMBER('M4 - Caffeine &amp; Energy'!F759),ISNUMBER('M4 - Caffeine &amp; Energy'!K759)),'M4 - Caffeine &amp; Energy'!F759-'M4 - Caffeine &amp; Energy'!K759,"")</f>
        <v/>
      </c>
      <c r="I2277" s="15" t="inlineStr">
        <is>
          <t>S&amp;S availability/depth vary by listing and time - confirm live.</t>
        </is>
      </c>
    </row>
    <row r="2278" ht="26" customHeight="1">
      <c r="A2278" s="15" t="inlineStr">
        <is>
          <t>La Colombe</t>
        </is>
      </c>
      <c r="B2278" s="15" t="inlineStr">
        <is>
          <t>La Colombe Draft Latte | Original | 15-pack 260mL</t>
        </is>
      </c>
      <c r="C2278" s="15" t="inlineStr">
        <is>
          <t>4) Caffeine &amp; energy beverage</t>
        </is>
      </c>
      <c r="D2278" s="32">
        <f>'M4 - Caffeine &amp; Energy'!I760</f>
        <v/>
      </c>
      <c r="E2278" s="33">
        <f>'M4 - Caffeine &amp; Energy'!J760</f>
        <v/>
      </c>
      <c r="F2278" s="31">
        <f>'M4 - Caffeine &amp; Energy'!K760</f>
        <v/>
      </c>
      <c r="G2278" s="30">
        <f>'M4 - Caffeine &amp; Energy'!F760</f>
        <v/>
      </c>
      <c r="H2278" s="31">
        <f>IF(AND(ISNUMBER('M4 - Caffeine &amp; Energy'!F760),ISNUMBER('M4 - Caffeine &amp; Energy'!K760)),'M4 - Caffeine &amp; Energy'!F760-'M4 - Caffeine &amp; Energy'!K760,"")</f>
        <v/>
      </c>
      <c r="I2278" s="15" t="inlineStr">
        <is>
          <t>S&amp;S availability/depth vary by listing and time - confirm live.</t>
        </is>
      </c>
    </row>
    <row r="2279" ht="26" customHeight="1">
      <c r="A2279" s="15" t="inlineStr">
        <is>
          <t>La Colombe</t>
        </is>
      </c>
      <c r="B2279" s="15" t="inlineStr">
        <is>
          <t>La Colombe Draft Latte | Original | 18-pack 260mL</t>
        </is>
      </c>
      <c r="C2279" s="15" t="inlineStr">
        <is>
          <t>4) Caffeine &amp; energy beverage</t>
        </is>
      </c>
      <c r="D2279" s="32">
        <f>'M4 - Caffeine &amp; Energy'!I761</f>
        <v/>
      </c>
      <c r="E2279" s="33">
        <f>'M4 - Caffeine &amp; Energy'!J761</f>
        <v/>
      </c>
      <c r="F2279" s="31">
        <f>'M4 - Caffeine &amp; Energy'!K761</f>
        <v/>
      </c>
      <c r="G2279" s="30">
        <f>'M4 - Caffeine &amp; Energy'!F761</f>
        <v/>
      </c>
      <c r="H2279" s="31">
        <f>IF(AND(ISNUMBER('M4 - Caffeine &amp; Energy'!F761),ISNUMBER('M4 - Caffeine &amp; Energy'!K761)),'M4 - Caffeine &amp; Energy'!F761-'M4 - Caffeine &amp; Energy'!K761,"")</f>
        <v/>
      </c>
      <c r="I2279" s="15" t="inlineStr">
        <is>
          <t>S&amp;S availability/depth vary by listing and time - confirm live.</t>
        </is>
      </c>
    </row>
    <row r="2280" ht="26" customHeight="1">
      <c r="A2280" s="15" t="inlineStr">
        <is>
          <t>La Colombe</t>
        </is>
      </c>
      <c r="B2280" s="15" t="inlineStr">
        <is>
          <t>La Colombe Draft Latte | Original | 24-pack 260mL</t>
        </is>
      </c>
      <c r="C2280" s="15" t="inlineStr">
        <is>
          <t>4) Caffeine &amp; energy beverage</t>
        </is>
      </c>
      <c r="D2280" s="32">
        <f>'M4 - Caffeine &amp; Energy'!I762</f>
        <v/>
      </c>
      <c r="E2280" s="33">
        <f>'M4 - Caffeine &amp; Energy'!J762</f>
        <v/>
      </c>
      <c r="F2280" s="31">
        <f>'M4 - Caffeine &amp; Energy'!K762</f>
        <v/>
      </c>
      <c r="G2280" s="30">
        <f>'M4 - Caffeine &amp; Energy'!F762</f>
        <v/>
      </c>
      <c r="H2280" s="31">
        <f>IF(AND(ISNUMBER('M4 - Caffeine &amp; Energy'!F762),ISNUMBER('M4 - Caffeine &amp; Energy'!K762)),'M4 - Caffeine &amp; Energy'!F762-'M4 - Caffeine &amp; Energy'!K762,"")</f>
        <v/>
      </c>
      <c r="I2280" s="15" t="inlineStr">
        <is>
          <t>S&amp;S availability/depth vary by listing and time - confirm live.</t>
        </is>
      </c>
    </row>
    <row r="2281" ht="26" customHeight="1">
      <c r="A2281" s="15" t="inlineStr">
        <is>
          <t>La Colombe</t>
        </is>
      </c>
      <c r="B2281" s="15" t="inlineStr">
        <is>
          <t>La Colombe Draft Latte | Vanilla | single 260mL</t>
        </is>
      </c>
      <c r="C2281" s="15" t="inlineStr">
        <is>
          <t>4) Caffeine &amp; energy beverage</t>
        </is>
      </c>
      <c r="D2281" s="32">
        <f>'M4 - Caffeine &amp; Energy'!I763</f>
        <v/>
      </c>
      <c r="E2281" s="33">
        <f>'M4 - Caffeine &amp; Energy'!J763</f>
        <v/>
      </c>
      <c r="F2281" s="31">
        <f>'M4 - Caffeine &amp; Energy'!K763</f>
        <v/>
      </c>
      <c r="G2281" s="30">
        <f>'M4 - Caffeine &amp; Energy'!F763</f>
        <v/>
      </c>
      <c r="H2281" s="31">
        <f>IF(AND(ISNUMBER('M4 - Caffeine &amp; Energy'!F763),ISNUMBER('M4 - Caffeine &amp; Energy'!K763)),'M4 - Caffeine &amp; Energy'!F763-'M4 - Caffeine &amp; Energy'!K763,"")</f>
        <v/>
      </c>
      <c r="I2281" s="15" t="inlineStr">
        <is>
          <t>S&amp;S availability/depth vary by listing and time - confirm live.</t>
        </is>
      </c>
    </row>
    <row r="2282" ht="26" customHeight="1">
      <c r="A2282" s="15" t="inlineStr">
        <is>
          <t>La Colombe</t>
        </is>
      </c>
      <c r="B2282" s="15" t="inlineStr">
        <is>
          <t>La Colombe Draft Latte | Vanilla | 8-pack 260mL</t>
        </is>
      </c>
      <c r="C2282" s="15" t="inlineStr">
        <is>
          <t>4) Caffeine &amp; energy beverage</t>
        </is>
      </c>
      <c r="D2282" s="32">
        <f>'M4 - Caffeine &amp; Energy'!I764</f>
        <v/>
      </c>
      <c r="E2282" s="33">
        <f>'M4 - Caffeine &amp; Energy'!J764</f>
        <v/>
      </c>
      <c r="F2282" s="31">
        <f>'M4 - Caffeine &amp; Energy'!K764</f>
        <v/>
      </c>
      <c r="G2282" s="30">
        <f>'M4 - Caffeine &amp; Energy'!F764</f>
        <v/>
      </c>
      <c r="H2282" s="31">
        <f>IF(AND(ISNUMBER('M4 - Caffeine &amp; Energy'!F764),ISNUMBER('M4 - Caffeine &amp; Energy'!K764)),'M4 - Caffeine &amp; Energy'!F764-'M4 - Caffeine &amp; Energy'!K764,"")</f>
        <v/>
      </c>
      <c r="I2282" s="15" t="inlineStr">
        <is>
          <t>S&amp;S availability/depth vary by listing and time - confirm live.</t>
        </is>
      </c>
    </row>
    <row r="2283" ht="26" customHeight="1">
      <c r="A2283" s="15" t="inlineStr">
        <is>
          <t>La Colombe</t>
        </is>
      </c>
      <c r="B2283" s="15" t="inlineStr">
        <is>
          <t>La Colombe Draft Latte | Vanilla | 12-pack 260mL</t>
        </is>
      </c>
      <c r="C2283" s="15" t="inlineStr">
        <is>
          <t>4) Caffeine &amp; energy beverage</t>
        </is>
      </c>
      <c r="D2283" s="32">
        <f>'M4 - Caffeine &amp; Energy'!I765</f>
        <v/>
      </c>
      <c r="E2283" s="33">
        <f>'M4 - Caffeine &amp; Energy'!J765</f>
        <v/>
      </c>
      <c r="F2283" s="31">
        <f>'M4 - Caffeine &amp; Energy'!K765</f>
        <v/>
      </c>
      <c r="G2283" s="30">
        <f>'M4 - Caffeine &amp; Energy'!F765</f>
        <v/>
      </c>
      <c r="H2283" s="31">
        <f>IF(AND(ISNUMBER('M4 - Caffeine &amp; Energy'!F765),ISNUMBER('M4 - Caffeine &amp; Energy'!K765)),'M4 - Caffeine &amp; Energy'!F765-'M4 - Caffeine &amp; Energy'!K765,"")</f>
        <v/>
      </c>
      <c r="I2283" s="15" t="inlineStr">
        <is>
          <t>S&amp;S availability/depth vary by listing and time - confirm live.</t>
        </is>
      </c>
    </row>
    <row r="2284" ht="26" customHeight="1">
      <c r="A2284" s="15" t="inlineStr">
        <is>
          <t>La Colombe</t>
        </is>
      </c>
      <c r="B2284" s="15" t="inlineStr">
        <is>
          <t>La Colombe Draft Latte | Vanilla | 15-pack 260mL</t>
        </is>
      </c>
      <c r="C2284" s="15" t="inlineStr">
        <is>
          <t>4) Caffeine &amp; energy beverage</t>
        </is>
      </c>
      <c r="D2284" s="32">
        <f>'M4 - Caffeine &amp; Energy'!I766</f>
        <v/>
      </c>
      <c r="E2284" s="33">
        <f>'M4 - Caffeine &amp; Energy'!J766</f>
        <v/>
      </c>
      <c r="F2284" s="31">
        <f>'M4 - Caffeine &amp; Energy'!K766</f>
        <v/>
      </c>
      <c r="G2284" s="30">
        <f>'M4 - Caffeine &amp; Energy'!F766</f>
        <v/>
      </c>
      <c r="H2284" s="31">
        <f>IF(AND(ISNUMBER('M4 - Caffeine &amp; Energy'!F766),ISNUMBER('M4 - Caffeine &amp; Energy'!K766)),'M4 - Caffeine &amp; Energy'!F766-'M4 - Caffeine &amp; Energy'!K766,"")</f>
        <v/>
      </c>
      <c r="I2284" s="15" t="inlineStr">
        <is>
          <t>S&amp;S availability/depth vary by listing and time - confirm live.</t>
        </is>
      </c>
    </row>
    <row r="2285" ht="26" customHeight="1">
      <c r="A2285" s="15" t="inlineStr">
        <is>
          <t>La Colombe</t>
        </is>
      </c>
      <c r="B2285" s="15" t="inlineStr">
        <is>
          <t>La Colombe Draft Latte | Vanilla | 18-pack 260mL</t>
        </is>
      </c>
      <c r="C2285" s="15" t="inlineStr">
        <is>
          <t>4) Caffeine &amp; energy beverage</t>
        </is>
      </c>
      <c r="D2285" s="32">
        <f>'M4 - Caffeine &amp; Energy'!I767</f>
        <v/>
      </c>
      <c r="E2285" s="33">
        <f>'M4 - Caffeine &amp; Energy'!J767</f>
        <v/>
      </c>
      <c r="F2285" s="31">
        <f>'M4 - Caffeine &amp; Energy'!K767</f>
        <v/>
      </c>
      <c r="G2285" s="30">
        <f>'M4 - Caffeine &amp; Energy'!F767</f>
        <v/>
      </c>
      <c r="H2285" s="31">
        <f>IF(AND(ISNUMBER('M4 - Caffeine &amp; Energy'!F767),ISNUMBER('M4 - Caffeine &amp; Energy'!K767)),'M4 - Caffeine &amp; Energy'!F767-'M4 - Caffeine &amp; Energy'!K767,"")</f>
        <v/>
      </c>
      <c r="I2285" s="15" t="inlineStr">
        <is>
          <t>S&amp;S availability/depth vary by listing and time - confirm live.</t>
        </is>
      </c>
    </row>
    <row r="2286" ht="26" customHeight="1">
      <c r="A2286" s="15" t="inlineStr">
        <is>
          <t>La Colombe</t>
        </is>
      </c>
      <c r="B2286" s="15" t="inlineStr">
        <is>
          <t>La Colombe Draft Latte | Vanilla | 24-pack 260mL</t>
        </is>
      </c>
      <c r="C2286" s="15" t="inlineStr">
        <is>
          <t>4) Caffeine &amp; energy beverage</t>
        </is>
      </c>
      <c r="D2286" s="32">
        <f>'M4 - Caffeine &amp; Energy'!I768</f>
        <v/>
      </c>
      <c r="E2286" s="33">
        <f>'M4 - Caffeine &amp; Energy'!J768</f>
        <v/>
      </c>
      <c r="F2286" s="31">
        <f>'M4 - Caffeine &amp; Energy'!K768</f>
        <v/>
      </c>
      <c r="G2286" s="30">
        <f>'M4 - Caffeine &amp; Energy'!F768</f>
        <v/>
      </c>
      <c r="H2286" s="31">
        <f>IF(AND(ISNUMBER('M4 - Caffeine &amp; Energy'!F768),ISNUMBER('M4 - Caffeine &amp; Energy'!K768)),'M4 - Caffeine &amp; Energy'!F768-'M4 - Caffeine &amp; Energy'!K768,"")</f>
        <v/>
      </c>
      <c r="I2286" s="15" t="inlineStr">
        <is>
          <t>S&amp;S availability/depth vary by listing and time - confirm live.</t>
        </is>
      </c>
    </row>
    <row r="2287" ht="26" customHeight="1">
      <c r="A2287" s="15" t="inlineStr">
        <is>
          <t>La Colombe</t>
        </is>
      </c>
      <c r="B2287" s="15" t="inlineStr">
        <is>
          <t>La Colombe Draft Latte | Mocha | single 260mL</t>
        </is>
      </c>
      <c r="C2287" s="15" t="inlineStr">
        <is>
          <t>4) Caffeine &amp; energy beverage</t>
        </is>
      </c>
      <c r="D2287" s="32">
        <f>'M4 - Caffeine &amp; Energy'!I769</f>
        <v/>
      </c>
      <c r="E2287" s="33">
        <f>'M4 - Caffeine &amp; Energy'!J769</f>
        <v/>
      </c>
      <c r="F2287" s="31">
        <f>'M4 - Caffeine &amp; Energy'!K769</f>
        <v/>
      </c>
      <c r="G2287" s="30">
        <f>'M4 - Caffeine &amp; Energy'!F769</f>
        <v/>
      </c>
      <c r="H2287" s="31">
        <f>IF(AND(ISNUMBER('M4 - Caffeine &amp; Energy'!F769),ISNUMBER('M4 - Caffeine &amp; Energy'!K769)),'M4 - Caffeine &amp; Energy'!F769-'M4 - Caffeine &amp; Energy'!K769,"")</f>
        <v/>
      </c>
      <c r="I2287" s="15" t="inlineStr">
        <is>
          <t>S&amp;S availability/depth vary by listing and time - confirm live.</t>
        </is>
      </c>
    </row>
    <row r="2288" ht="26" customHeight="1">
      <c r="A2288" s="15" t="inlineStr">
        <is>
          <t>La Colombe</t>
        </is>
      </c>
      <c r="B2288" s="15" t="inlineStr">
        <is>
          <t>La Colombe Draft Latte | Mocha | 8-pack 260mL</t>
        </is>
      </c>
      <c r="C2288" s="15" t="inlineStr">
        <is>
          <t>4) Caffeine &amp; energy beverage</t>
        </is>
      </c>
      <c r="D2288" s="32">
        <f>'M4 - Caffeine &amp; Energy'!I770</f>
        <v/>
      </c>
      <c r="E2288" s="33">
        <f>'M4 - Caffeine &amp; Energy'!J770</f>
        <v/>
      </c>
      <c r="F2288" s="31">
        <f>'M4 - Caffeine &amp; Energy'!K770</f>
        <v/>
      </c>
      <c r="G2288" s="30">
        <f>'M4 - Caffeine &amp; Energy'!F770</f>
        <v/>
      </c>
      <c r="H2288" s="31">
        <f>IF(AND(ISNUMBER('M4 - Caffeine &amp; Energy'!F770),ISNUMBER('M4 - Caffeine &amp; Energy'!K770)),'M4 - Caffeine &amp; Energy'!F770-'M4 - Caffeine &amp; Energy'!K770,"")</f>
        <v/>
      </c>
      <c r="I2288" s="15" t="inlineStr">
        <is>
          <t>S&amp;S availability/depth vary by listing and time - confirm live.</t>
        </is>
      </c>
    </row>
    <row r="2289" ht="26" customHeight="1">
      <c r="A2289" s="15" t="inlineStr">
        <is>
          <t>La Colombe</t>
        </is>
      </c>
      <c r="B2289" s="15" t="inlineStr">
        <is>
          <t>La Colombe Draft Latte | Mocha | 12-pack 260mL</t>
        </is>
      </c>
      <c r="C2289" s="15" t="inlineStr">
        <is>
          <t>4) Caffeine &amp; energy beverage</t>
        </is>
      </c>
      <c r="D2289" s="32">
        <f>'M4 - Caffeine &amp; Energy'!I771</f>
        <v/>
      </c>
      <c r="E2289" s="33">
        <f>'M4 - Caffeine &amp; Energy'!J771</f>
        <v/>
      </c>
      <c r="F2289" s="31">
        <f>'M4 - Caffeine &amp; Energy'!K771</f>
        <v/>
      </c>
      <c r="G2289" s="30">
        <f>'M4 - Caffeine &amp; Energy'!F771</f>
        <v/>
      </c>
      <c r="H2289" s="31">
        <f>IF(AND(ISNUMBER('M4 - Caffeine &amp; Energy'!F771),ISNUMBER('M4 - Caffeine &amp; Energy'!K771)),'M4 - Caffeine &amp; Energy'!F771-'M4 - Caffeine &amp; Energy'!K771,"")</f>
        <v/>
      </c>
      <c r="I2289" s="15" t="inlineStr">
        <is>
          <t>S&amp;S availability/depth vary by listing and time - confirm live.</t>
        </is>
      </c>
    </row>
    <row r="2290" ht="26" customHeight="1">
      <c r="A2290" s="15" t="inlineStr">
        <is>
          <t>La Colombe</t>
        </is>
      </c>
      <c r="B2290" s="15" t="inlineStr">
        <is>
          <t>La Colombe Draft Latte | Mocha | 15-pack 260mL</t>
        </is>
      </c>
      <c r="C2290" s="15" t="inlineStr">
        <is>
          <t>4) Caffeine &amp; energy beverage</t>
        </is>
      </c>
      <c r="D2290" s="32">
        <f>'M4 - Caffeine &amp; Energy'!I772</f>
        <v/>
      </c>
      <c r="E2290" s="33">
        <f>'M4 - Caffeine &amp; Energy'!J772</f>
        <v/>
      </c>
      <c r="F2290" s="31">
        <f>'M4 - Caffeine &amp; Energy'!K772</f>
        <v/>
      </c>
      <c r="G2290" s="30">
        <f>'M4 - Caffeine &amp; Energy'!F772</f>
        <v/>
      </c>
      <c r="H2290" s="31">
        <f>IF(AND(ISNUMBER('M4 - Caffeine &amp; Energy'!F772),ISNUMBER('M4 - Caffeine &amp; Energy'!K772)),'M4 - Caffeine &amp; Energy'!F772-'M4 - Caffeine &amp; Energy'!K772,"")</f>
        <v/>
      </c>
      <c r="I2290" s="15" t="inlineStr">
        <is>
          <t>S&amp;S availability/depth vary by listing and time - confirm live.</t>
        </is>
      </c>
    </row>
    <row r="2291" ht="26" customHeight="1">
      <c r="A2291" s="15" t="inlineStr">
        <is>
          <t>La Colombe</t>
        </is>
      </c>
      <c r="B2291" s="15" t="inlineStr">
        <is>
          <t>La Colombe Draft Latte | Mocha | 18-pack 260mL</t>
        </is>
      </c>
      <c r="C2291" s="15" t="inlineStr">
        <is>
          <t>4) Caffeine &amp; energy beverage</t>
        </is>
      </c>
      <c r="D2291" s="32">
        <f>'M4 - Caffeine &amp; Energy'!I773</f>
        <v/>
      </c>
      <c r="E2291" s="33">
        <f>'M4 - Caffeine &amp; Energy'!J773</f>
        <v/>
      </c>
      <c r="F2291" s="31">
        <f>'M4 - Caffeine &amp; Energy'!K773</f>
        <v/>
      </c>
      <c r="G2291" s="30">
        <f>'M4 - Caffeine &amp; Energy'!F773</f>
        <v/>
      </c>
      <c r="H2291" s="31">
        <f>IF(AND(ISNUMBER('M4 - Caffeine &amp; Energy'!F773),ISNUMBER('M4 - Caffeine &amp; Energy'!K773)),'M4 - Caffeine &amp; Energy'!F773-'M4 - Caffeine &amp; Energy'!K773,"")</f>
        <v/>
      </c>
      <c r="I2291" s="15" t="inlineStr">
        <is>
          <t>S&amp;S availability/depth vary by listing and time - confirm live.</t>
        </is>
      </c>
    </row>
    <row r="2292" ht="26" customHeight="1">
      <c r="A2292" s="15" t="inlineStr">
        <is>
          <t>La Colombe</t>
        </is>
      </c>
      <c r="B2292" s="15" t="inlineStr">
        <is>
          <t>La Colombe Draft Latte | Mocha | 24-pack 260mL</t>
        </is>
      </c>
      <c r="C2292" s="15" t="inlineStr">
        <is>
          <t>4) Caffeine &amp; energy beverage</t>
        </is>
      </c>
      <c r="D2292" s="32">
        <f>'M4 - Caffeine &amp; Energy'!I774</f>
        <v/>
      </c>
      <c r="E2292" s="33">
        <f>'M4 - Caffeine &amp; Energy'!J774</f>
        <v/>
      </c>
      <c r="F2292" s="31">
        <f>'M4 - Caffeine &amp; Energy'!K774</f>
        <v/>
      </c>
      <c r="G2292" s="30">
        <f>'M4 - Caffeine &amp; Energy'!F774</f>
        <v/>
      </c>
      <c r="H2292" s="31">
        <f>IF(AND(ISNUMBER('M4 - Caffeine &amp; Energy'!F774),ISNUMBER('M4 - Caffeine &amp; Energy'!K774)),'M4 - Caffeine &amp; Energy'!F774-'M4 - Caffeine &amp; Energy'!K774,"")</f>
        <v/>
      </c>
      <c r="I2292" s="15" t="inlineStr">
        <is>
          <t>S&amp;S availability/depth vary by listing and time - confirm live.</t>
        </is>
      </c>
    </row>
    <row r="2293" ht="26" customHeight="1">
      <c r="A2293" s="15" t="inlineStr">
        <is>
          <t>La Colombe</t>
        </is>
      </c>
      <c r="B2293" s="15" t="inlineStr">
        <is>
          <t>La Colombe Draft Latte | Oatmilk | single 260mL</t>
        </is>
      </c>
      <c r="C2293" s="15" t="inlineStr">
        <is>
          <t>4) Caffeine &amp; energy beverage</t>
        </is>
      </c>
      <c r="D2293" s="32">
        <f>'M4 - Caffeine &amp; Energy'!I775</f>
        <v/>
      </c>
      <c r="E2293" s="33">
        <f>'M4 - Caffeine &amp; Energy'!J775</f>
        <v/>
      </c>
      <c r="F2293" s="31">
        <f>'M4 - Caffeine &amp; Energy'!K775</f>
        <v/>
      </c>
      <c r="G2293" s="30">
        <f>'M4 - Caffeine &amp; Energy'!F775</f>
        <v/>
      </c>
      <c r="H2293" s="31">
        <f>IF(AND(ISNUMBER('M4 - Caffeine &amp; Energy'!F775),ISNUMBER('M4 - Caffeine &amp; Energy'!K775)),'M4 - Caffeine &amp; Energy'!F775-'M4 - Caffeine &amp; Energy'!K775,"")</f>
        <v/>
      </c>
      <c r="I2293" s="15" t="inlineStr">
        <is>
          <t>S&amp;S availability/depth vary by listing and time - confirm live.</t>
        </is>
      </c>
    </row>
    <row r="2294" ht="26" customHeight="1">
      <c r="A2294" s="15" t="inlineStr">
        <is>
          <t>La Colombe</t>
        </is>
      </c>
      <c r="B2294" s="15" t="inlineStr">
        <is>
          <t>La Colombe Draft Latte | Oatmilk | 8-pack 260mL</t>
        </is>
      </c>
      <c r="C2294" s="15" t="inlineStr">
        <is>
          <t>4) Caffeine &amp; energy beverage</t>
        </is>
      </c>
      <c r="D2294" s="32">
        <f>'M4 - Caffeine &amp; Energy'!I776</f>
        <v/>
      </c>
      <c r="E2294" s="33">
        <f>'M4 - Caffeine &amp; Energy'!J776</f>
        <v/>
      </c>
      <c r="F2294" s="31">
        <f>'M4 - Caffeine &amp; Energy'!K776</f>
        <v/>
      </c>
      <c r="G2294" s="30">
        <f>'M4 - Caffeine &amp; Energy'!F776</f>
        <v/>
      </c>
      <c r="H2294" s="31">
        <f>IF(AND(ISNUMBER('M4 - Caffeine &amp; Energy'!F776),ISNUMBER('M4 - Caffeine &amp; Energy'!K776)),'M4 - Caffeine &amp; Energy'!F776-'M4 - Caffeine &amp; Energy'!K776,"")</f>
        <v/>
      </c>
      <c r="I2294" s="15" t="inlineStr">
        <is>
          <t>S&amp;S availability/depth vary by listing and time - confirm live.</t>
        </is>
      </c>
    </row>
    <row r="2295" ht="26" customHeight="1">
      <c r="A2295" s="15" t="inlineStr">
        <is>
          <t>La Colombe</t>
        </is>
      </c>
      <c r="B2295" s="15" t="inlineStr">
        <is>
          <t>La Colombe Draft Latte | Oatmilk | 12-pack 260mL</t>
        </is>
      </c>
      <c r="C2295" s="15" t="inlineStr">
        <is>
          <t>4) Caffeine &amp; energy beverage</t>
        </is>
      </c>
      <c r="D2295" s="32">
        <f>'M4 - Caffeine &amp; Energy'!I777</f>
        <v/>
      </c>
      <c r="E2295" s="33">
        <f>'M4 - Caffeine &amp; Energy'!J777</f>
        <v/>
      </c>
      <c r="F2295" s="31">
        <f>'M4 - Caffeine &amp; Energy'!K777</f>
        <v/>
      </c>
      <c r="G2295" s="30">
        <f>'M4 - Caffeine &amp; Energy'!F777</f>
        <v/>
      </c>
      <c r="H2295" s="31">
        <f>IF(AND(ISNUMBER('M4 - Caffeine &amp; Energy'!F777),ISNUMBER('M4 - Caffeine &amp; Energy'!K777)),'M4 - Caffeine &amp; Energy'!F777-'M4 - Caffeine &amp; Energy'!K777,"")</f>
        <v/>
      </c>
      <c r="I2295" s="15" t="inlineStr">
        <is>
          <t>S&amp;S availability/depth vary by listing and time - confirm live.</t>
        </is>
      </c>
    </row>
    <row r="2296" ht="26" customHeight="1">
      <c r="A2296" s="15" t="inlineStr">
        <is>
          <t>La Colombe</t>
        </is>
      </c>
      <c r="B2296" s="15" t="inlineStr">
        <is>
          <t>La Colombe Draft Latte | Oatmilk | 15-pack 260mL</t>
        </is>
      </c>
      <c r="C2296" s="15" t="inlineStr">
        <is>
          <t>4) Caffeine &amp; energy beverage</t>
        </is>
      </c>
      <c r="D2296" s="32">
        <f>'M4 - Caffeine &amp; Energy'!I778</f>
        <v/>
      </c>
      <c r="E2296" s="33">
        <f>'M4 - Caffeine &amp; Energy'!J778</f>
        <v/>
      </c>
      <c r="F2296" s="31">
        <f>'M4 - Caffeine &amp; Energy'!K778</f>
        <v/>
      </c>
      <c r="G2296" s="30">
        <f>'M4 - Caffeine &amp; Energy'!F778</f>
        <v/>
      </c>
      <c r="H2296" s="31">
        <f>IF(AND(ISNUMBER('M4 - Caffeine &amp; Energy'!F778),ISNUMBER('M4 - Caffeine &amp; Energy'!K778)),'M4 - Caffeine &amp; Energy'!F778-'M4 - Caffeine &amp; Energy'!K778,"")</f>
        <v/>
      </c>
      <c r="I2296" s="15" t="inlineStr">
        <is>
          <t>S&amp;S availability/depth vary by listing and time - confirm live.</t>
        </is>
      </c>
    </row>
    <row r="2297" ht="26" customHeight="1">
      <c r="A2297" s="15" t="inlineStr">
        <is>
          <t>La Colombe</t>
        </is>
      </c>
      <c r="B2297" s="15" t="inlineStr">
        <is>
          <t>La Colombe Draft Latte | Oatmilk | 18-pack 260mL</t>
        </is>
      </c>
      <c r="C2297" s="15" t="inlineStr">
        <is>
          <t>4) Caffeine &amp; energy beverage</t>
        </is>
      </c>
      <c r="D2297" s="32">
        <f>'M4 - Caffeine &amp; Energy'!I779</f>
        <v/>
      </c>
      <c r="E2297" s="33">
        <f>'M4 - Caffeine &amp; Energy'!J779</f>
        <v/>
      </c>
      <c r="F2297" s="31">
        <f>'M4 - Caffeine &amp; Energy'!K779</f>
        <v/>
      </c>
      <c r="G2297" s="30">
        <f>'M4 - Caffeine &amp; Energy'!F779</f>
        <v/>
      </c>
      <c r="H2297" s="31">
        <f>IF(AND(ISNUMBER('M4 - Caffeine &amp; Energy'!F779),ISNUMBER('M4 - Caffeine &amp; Energy'!K779)),'M4 - Caffeine &amp; Energy'!F779-'M4 - Caffeine &amp; Energy'!K779,"")</f>
        <v/>
      </c>
      <c r="I2297" s="15" t="inlineStr">
        <is>
          <t>S&amp;S availability/depth vary by listing and time - confirm live.</t>
        </is>
      </c>
    </row>
    <row r="2298" ht="26" customHeight="1">
      <c r="A2298" s="15" t="inlineStr">
        <is>
          <t>La Colombe</t>
        </is>
      </c>
      <c r="B2298" s="15" t="inlineStr">
        <is>
          <t>La Colombe Draft Latte | Oatmilk | 24-pack 260mL</t>
        </is>
      </c>
      <c r="C2298" s="15" t="inlineStr">
        <is>
          <t>4) Caffeine &amp; energy beverage</t>
        </is>
      </c>
      <c r="D2298" s="32">
        <f>'M4 - Caffeine &amp; Energy'!I780</f>
        <v/>
      </c>
      <c r="E2298" s="33">
        <f>'M4 - Caffeine &amp; Energy'!J780</f>
        <v/>
      </c>
      <c r="F2298" s="31">
        <f>'M4 - Caffeine &amp; Energy'!K780</f>
        <v/>
      </c>
      <c r="G2298" s="30">
        <f>'M4 - Caffeine &amp; Energy'!F780</f>
        <v/>
      </c>
      <c r="H2298" s="31">
        <f>IF(AND(ISNUMBER('M4 - Caffeine &amp; Energy'!F780),ISNUMBER('M4 - Caffeine &amp; Energy'!K780)),'M4 - Caffeine &amp; Energy'!F780-'M4 - Caffeine &amp; Energy'!K780,"")</f>
        <v/>
      </c>
      <c r="I2298" s="15" t="inlineStr">
        <is>
          <t>S&amp;S availability/depth vary by listing and time - confirm live.</t>
        </is>
      </c>
    </row>
    <row r="2299" ht="26" customHeight="1">
      <c r="A2299" s="15" t="inlineStr">
        <is>
          <t>La Colombe</t>
        </is>
      </c>
      <c r="B2299" s="15" t="inlineStr">
        <is>
          <t>La Colombe Draft Latte | Triple | single 260mL</t>
        </is>
      </c>
      <c r="C2299" s="15" t="inlineStr">
        <is>
          <t>4) Caffeine &amp; energy beverage</t>
        </is>
      </c>
      <c r="D2299" s="32">
        <f>'M4 - Caffeine &amp; Energy'!I781</f>
        <v/>
      </c>
      <c r="E2299" s="33">
        <f>'M4 - Caffeine &amp; Energy'!J781</f>
        <v/>
      </c>
      <c r="F2299" s="31">
        <f>'M4 - Caffeine &amp; Energy'!K781</f>
        <v/>
      </c>
      <c r="G2299" s="30">
        <f>'M4 - Caffeine &amp; Energy'!F781</f>
        <v/>
      </c>
      <c r="H2299" s="31">
        <f>IF(AND(ISNUMBER('M4 - Caffeine &amp; Energy'!F781),ISNUMBER('M4 - Caffeine &amp; Energy'!K781)),'M4 - Caffeine &amp; Energy'!F781-'M4 - Caffeine &amp; Energy'!K781,"")</f>
        <v/>
      </c>
      <c r="I2299" s="15" t="inlineStr">
        <is>
          <t>S&amp;S availability/depth vary by listing and time - confirm live.</t>
        </is>
      </c>
    </row>
    <row r="2300" ht="26" customHeight="1">
      <c r="A2300" s="15" t="inlineStr">
        <is>
          <t>La Colombe</t>
        </is>
      </c>
      <c r="B2300" s="15" t="inlineStr">
        <is>
          <t>La Colombe Draft Latte | Triple | 8-pack 260mL</t>
        </is>
      </c>
      <c r="C2300" s="15" t="inlineStr">
        <is>
          <t>4) Caffeine &amp; energy beverage</t>
        </is>
      </c>
      <c r="D2300" s="32">
        <f>'M4 - Caffeine &amp; Energy'!I782</f>
        <v/>
      </c>
      <c r="E2300" s="33">
        <f>'M4 - Caffeine &amp; Energy'!J782</f>
        <v/>
      </c>
      <c r="F2300" s="31">
        <f>'M4 - Caffeine &amp; Energy'!K782</f>
        <v/>
      </c>
      <c r="G2300" s="30">
        <f>'M4 - Caffeine &amp; Energy'!F782</f>
        <v/>
      </c>
      <c r="H2300" s="31">
        <f>IF(AND(ISNUMBER('M4 - Caffeine &amp; Energy'!F782),ISNUMBER('M4 - Caffeine &amp; Energy'!K782)),'M4 - Caffeine &amp; Energy'!F782-'M4 - Caffeine &amp; Energy'!K782,"")</f>
        <v/>
      </c>
      <c r="I2300" s="15" t="inlineStr">
        <is>
          <t>S&amp;S availability/depth vary by listing and time - confirm live.</t>
        </is>
      </c>
    </row>
    <row r="2301" ht="26" customHeight="1">
      <c r="A2301" s="15" t="inlineStr">
        <is>
          <t>La Colombe</t>
        </is>
      </c>
      <c r="B2301" s="15" t="inlineStr">
        <is>
          <t>La Colombe Draft Latte | Triple | 12-pack 260mL</t>
        </is>
      </c>
      <c r="C2301" s="15" t="inlineStr">
        <is>
          <t>4) Caffeine &amp; energy beverage</t>
        </is>
      </c>
      <c r="D2301" s="32">
        <f>'M4 - Caffeine &amp; Energy'!I783</f>
        <v/>
      </c>
      <c r="E2301" s="33">
        <f>'M4 - Caffeine &amp; Energy'!J783</f>
        <v/>
      </c>
      <c r="F2301" s="31">
        <f>'M4 - Caffeine &amp; Energy'!K783</f>
        <v/>
      </c>
      <c r="G2301" s="30">
        <f>'M4 - Caffeine &amp; Energy'!F783</f>
        <v/>
      </c>
      <c r="H2301" s="31">
        <f>IF(AND(ISNUMBER('M4 - Caffeine &amp; Energy'!F783),ISNUMBER('M4 - Caffeine &amp; Energy'!K783)),'M4 - Caffeine &amp; Energy'!F783-'M4 - Caffeine &amp; Energy'!K783,"")</f>
        <v/>
      </c>
      <c r="I2301" s="15" t="inlineStr">
        <is>
          <t>S&amp;S availability/depth vary by listing and time - confirm live.</t>
        </is>
      </c>
    </row>
    <row r="2302" ht="26" customHeight="1">
      <c r="A2302" s="15" t="inlineStr">
        <is>
          <t>La Colombe</t>
        </is>
      </c>
      <c r="B2302" s="15" t="inlineStr">
        <is>
          <t>La Colombe Draft Latte | Triple | 15-pack 260mL</t>
        </is>
      </c>
      <c r="C2302" s="15" t="inlineStr">
        <is>
          <t>4) Caffeine &amp; energy beverage</t>
        </is>
      </c>
      <c r="D2302" s="32">
        <f>'M4 - Caffeine &amp; Energy'!I784</f>
        <v/>
      </c>
      <c r="E2302" s="33">
        <f>'M4 - Caffeine &amp; Energy'!J784</f>
        <v/>
      </c>
      <c r="F2302" s="31">
        <f>'M4 - Caffeine &amp; Energy'!K784</f>
        <v/>
      </c>
      <c r="G2302" s="30">
        <f>'M4 - Caffeine &amp; Energy'!F784</f>
        <v/>
      </c>
      <c r="H2302" s="31">
        <f>IF(AND(ISNUMBER('M4 - Caffeine &amp; Energy'!F784),ISNUMBER('M4 - Caffeine &amp; Energy'!K784)),'M4 - Caffeine &amp; Energy'!F784-'M4 - Caffeine &amp; Energy'!K784,"")</f>
        <v/>
      </c>
      <c r="I2302" s="15" t="inlineStr">
        <is>
          <t>S&amp;S availability/depth vary by listing and time - confirm live.</t>
        </is>
      </c>
    </row>
    <row r="2303" ht="26" customHeight="1">
      <c r="A2303" s="15" t="inlineStr">
        <is>
          <t>La Colombe</t>
        </is>
      </c>
      <c r="B2303" s="15" t="inlineStr">
        <is>
          <t>La Colombe Draft Latte | Triple | 18-pack 260mL</t>
        </is>
      </c>
      <c r="C2303" s="15" t="inlineStr">
        <is>
          <t>4) Caffeine &amp; energy beverage</t>
        </is>
      </c>
      <c r="D2303" s="32">
        <f>'M4 - Caffeine &amp; Energy'!I785</f>
        <v/>
      </c>
      <c r="E2303" s="33">
        <f>'M4 - Caffeine &amp; Energy'!J785</f>
        <v/>
      </c>
      <c r="F2303" s="31">
        <f>'M4 - Caffeine &amp; Energy'!K785</f>
        <v/>
      </c>
      <c r="G2303" s="30">
        <f>'M4 - Caffeine &amp; Energy'!F785</f>
        <v/>
      </c>
      <c r="H2303" s="31">
        <f>IF(AND(ISNUMBER('M4 - Caffeine &amp; Energy'!F785),ISNUMBER('M4 - Caffeine &amp; Energy'!K785)),'M4 - Caffeine &amp; Energy'!F785-'M4 - Caffeine &amp; Energy'!K785,"")</f>
        <v/>
      </c>
      <c r="I2303" s="15" t="inlineStr">
        <is>
          <t>S&amp;S availability/depth vary by listing and time - confirm live.</t>
        </is>
      </c>
    </row>
    <row r="2304" ht="26" customHeight="1">
      <c r="A2304" s="15" t="inlineStr">
        <is>
          <t>La Colombe</t>
        </is>
      </c>
      <c r="B2304" s="15" t="inlineStr">
        <is>
          <t>La Colombe Draft Latte | Triple | 24-pack 260mL</t>
        </is>
      </c>
      <c r="C2304" s="15" t="inlineStr">
        <is>
          <t>4) Caffeine &amp; energy beverage</t>
        </is>
      </c>
      <c r="D2304" s="32">
        <f>'M4 - Caffeine &amp; Energy'!I786</f>
        <v/>
      </c>
      <c r="E2304" s="33">
        <f>'M4 - Caffeine &amp; Energy'!J786</f>
        <v/>
      </c>
      <c r="F2304" s="31">
        <f>'M4 - Caffeine &amp; Energy'!K786</f>
        <v/>
      </c>
      <c r="G2304" s="30">
        <f>'M4 - Caffeine &amp; Energy'!F786</f>
        <v/>
      </c>
      <c r="H2304" s="31">
        <f>IF(AND(ISNUMBER('M4 - Caffeine &amp; Energy'!F786),ISNUMBER('M4 - Caffeine &amp; Energy'!K786)),'M4 - Caffeine &amp; Energy'!F786-'M4 - Caffeine &amp; Energy'!K786,"")</f>
        <v/>
      </c>
      <c r="I2304" s="15" t="inlineStr">
        <is>
          <t>S&amp;S availability/depth vary by listing and time - confirm live.</t>
        </is>
      </c>
    </row>
    <row r="2305" ht="26" customHeight="1">
      <c r="A2305" s="15" t="inlineStr">
        <is>
          <t>Starbucks</t>
        </is>
      </c>
      <c r="B2305" s="15" t="inlineStr">
        <is>
          <t>Starbucks Frappuccino | Mocha | single 281mL</t>
        </is>
      </c>
      <c r="C2305" s="15" t="inlineStr">
        <is>
          <t>4) Caffeine &amp; energy beverage</t>
        </is>
      </c>
      <c r="D2305" s="32">
        <f>'M4 - Caffeine &amp; Energy'!I787</f>
        <v/>
      </c>
      <c r="E2305" s="33">
        <f>'M4 - Caffeine &amp; Energy'!J787</f>
        <v/>
      </c>
      <c r="F2305" s="31">
        <f>'M4 - Caffeine &amp; Energy'!K787</f>
        <v/>
      </c>
      <c r="G2305" s="30">
        <f>'M4 - Caffeine &amp; Energy'!F787</f>
        <v/>
      </c>
      <c r="H2305" s="31">
        <f>IF(AND(ISNUMBER('M4 - Caffeine &amp; Energy'!F787),ISNUMBER('M4 - Caffeine &amp; Energy'!K787)),'M4 - Caffeine &amp; Energy'!F787-'M4 - Caffeine &amp; Energy'!K787,"")</f>
        <v/>
      </c>
      <c r="I2305" s="15" t="inlineStr">
        <is>
          <t>S&amp;S availability/depth vary by listing and time - confirm live.</t>
        </is>
      </c>
    </row>
    <row r="2306" ht="26" customHeight="1">
      <c r="A2306" s="15" t="inlineStr">
        <is>
          <t>Starbucks</t>
        </is>
      </c>
      <c r="B2306" s="15" t="inlineStr">
        <is>
          <t>Starbucks Frappuccino | Mocha | 8-pack 281mL</t>
        </is>
      </c>
      <c r="C2306" s="15" t="inlineStr">
        <is>
          <t>4) Caffeine &amp; energy beverage</t>
        </is>
      </c>
      <c r="D2306" s="32">
        <f>'M4 - Caffeine &amp; Energy'!I788</f>
        <v/>
      </c>
      <c r="E2306" s="33">
        <f>'M4 - Caffeine &amp; Energy'!J788</f>
        <v/>
      </c>
      <c r="F2306" s="31">
        <f>'M4 - Caffeine &amp; Energy'!K788</f>
        <v/>
      </c>
      <c r="G2306" s="30">
        <f>'M4 - Caffeine &amp; Energy'!F788</f>
        <v/>
      </c>
      <c r="H2306" s="31">
        <f>IF(AND(ISNUMBER('M4 - Caffeine &amp; Energy'!F788),ISNUMBER('M4 - Caffeine &amp; Energy'!K788)),'M4 - Caffeine &amp; Energy'!F788-'M4 - Caffeine &amp; Energy'!K788,"")</f>
        <v/>
      </c>
      <c r="I2306" s="15" t="inlineStr">
        <is>
          <t>S&amp;S availability/depth vary by listing and time - confirm live.</t>
        </is>
      </c>
    </row>
    <row r="2307" ht="26" customHeight="1">
      <c r="A2307" s="15" t="inlineStr">
        <is>
          <t>Starbucks</t>
        </is>
      </c>
      <c r="B2307" s="15" t="inlineStr">
        <is>
          <t>Starbucks Frappuccino | Mocha | 12-pack 281mL</t>
        </is>
      </c>
      <c r="C2307" s="15" t="inlineStr">
        <is>
          <t>4) Caffeine &amp; energy beverage</t>
        </is>
      </c>
      <c r="D2307" s="32">
        <f>'M4 - Caffeine &amp; Energy'!I789</f>
        <v/>
      </c>
      <c r="E2307" s="33">
        <f>'M4 - Caffeine &amp; Energy'!J789</f>
        <v/>
      </c>
      <c r="F2307" s="31">
        <f>'M4 - Caffeine &amp; Energy'!K789</f>
        <v/>
      </c>
      <c r="G2307" s="30">
        <f>'M4 - Caffeine &amp; Energy'!F789</f>
        <v/>
      </c>
      <c r="H2307" s="31">
        <f>IF(AND(ISNUMBER('M4 - Caffeine &amp; Energy'!F789),ISNUMBER('M4 - Caffeine &amp; Energy'!K789)),'M4 - Caffeine &amp; Energy'!F789-'M4 - Caffeine &amp; Energy'!K789,"")</f>
        <v/>
      </c>
      <c r="I2307" s="15" t="inlineStr">
        <is>
          <t>S&amp;S availability/depth vary by listing and time - confirm live.</t>
        </is>
      </c>
    </row>
    <row r="2308" ht="26" customHeight="1">
      <c r="A2308" s="15" t="inlineStr">
        <is>
          <t>Starbucks</t>
        </is>
      </c>
      <c r="B2308" s="15" t="inlineStr">
        <is>
          <t>Starbucks Frappuccino | Mocha | 15-pack 281mL</t>
        </is>
      </c>
      <c r="C2308" s="15" t="inlineStr">
        <is>
          <t>4) Caffeine &amp; energy beverage</t>
        </is>
      </c>
      <c r="D2308" s="32">
        <f>'M4 - Caffeine &amp; Energy'!I790</f>
        <v/>
      </c>
      <c r="E2308" s="33">
        <f>'M4 - Caffeine &amp; Energy'!J790</f>
        <v/>
      </c>
      <c r="F2308" s="31">
        <f>'M4 - Caffeine &amp; Energy'!K790</f>
        <v/>
      </c>
      <c r="G2308" s="30">
        <f>'M4 - Caffeine &amp; Energy'!F790</f>
        <v/>
      </c>
      <c r="H2308" s="31">
        <f>IF(AND(ISNUMBER('M4 - Caffeine &amp; Energy'!F790),ISNUMBER('M4 - Caffeine &amp; Energy'!K790)),'M4 - Caffeine &amp; Energy'!F790-'M4 - Caffeine &amp; Energy'!K790,"")</f>
        <v/>
      </c>
      <c r="I2308" s="15" t="inlineStr">
        <is>
          <t>S&amp;S availability/depth vary by listing and time - confirm live.</t>
        </is>
      </c>
    </row>
    <row r="2309" ht="26" customHeight="1">
      <c r="A2309" s="15" t="inlineStr">
        <is>
          <t>Starbucks</t>
        </is>
      </c>
      <c r="B2309" s="15" t="inlineStr">
        <is>
          <t>Starbucks Frappuccino | Mocha | 18-pack 281mL</t>
        </is>
      </c>
      <c r="C2309" s="15" t="inlineStr">
        <is>
          <t>4) Caffeine &amp; energy beverage</t>
        </is>
      </c>
      <c r="D2309" s="32">
        <f>'M4 - Caffeine &amp; Energy'!I791</f>
        <v/>
      </c>
      <c r="E2309" s="33">
        <f>'M4 - Caffeine &amp; Energy'!J791</f>
        <v/>
      </c>
      <c r="F2309" s="31">
        <f>'M4 - Caffeine &amp; Energy'!K791</f>
        <v/>
      </c>
      <c r="G2309" s="30">
        <f>'M4 - Caffeine &amp; Energy'!F791</f>
        <v/>
      </c>
      <c r="H2309" s="31">
        <f>IF(AND(ISNUMBER('M4 - Caffeine &amp; Energy'!F791),ISNUMBER('M4 - Caffeine &amp; Energy'!K791)),'M4 - Caffeine &amp; Energy'!F791-'M4 - Caffeine &amp; Energy'!K791,"")</f>
        <v/>
      </c>
      <c r="I2309" s="15" t="inlineStr">
        <is>
          <t>S&amp;S availability/depth vary by listing and time - confirm live.</t>
        </is>
      </c>
    </row>
    <row r="2310" ht="26" customHeight="1">
      <c r="A2310" s="15" t="inlineStr">
        <is>
          <t>Starbucks</t>
        </is>
      </c>
      <c r="B2310" s="15" t="inlineStr">
        <is>
          <t>Starbucks Frappuccino | Mocha | 24-pack 281mL</t>
        </is>
      </c>
      <c r="C2310" s="15" t="inlineStr">
        <is>
          <t>4) Caffeine &amp; energy beverage</t>
        </is>
      </c>
      <c r="D2310" s="32">
        <f>'M4 - Caffeine &amp; Energy'!I792</f>
        <v/>
      </c>
      <c r="E2310" s="33">
        <f>'M4 - Caffeine &amp; Energy'!J792</f>
        <v/>
      </c>
      <c r="F2310" s="31">
        <f>'M4 - Caffeine &amp; Energy'!K792</f>
        <v/>
      </c>
      <c r="G2310" s="30">
        <f>'M4 - Caffeine &amp; Energy'!F792</f>
        <v/>
      </c>
      <c r="H2310" s="31">
        <f>IF(AND(ISNUMBER('M4 - Caffeine &amp; Energy'!F792),ISNUMBER('M4 - Caffeine &amp; Energy'!K792)),'M4 - Caffeine &amp; Energy'!F792-'M4 - Caffeine &amp; Energy'!K792,"")</f>
        <v/>
      </c>
      <c r="I2310" s="15" t="inlineStr">
        <is>
          <t>S&amp;S availability/depth vary by listing and time - confirm live.</t>
        </is>
      </c>
    </row>
    <row r="2311" ht="26" customHeight="1">
      <c r="A2311" s="15" t="inlineStr">
        <is>
          <t>Starbucks</t>
        </is>
      </c>
      <c r="B2311" s="15" t="inlineStr">
        <is>
          <t>Starbucks Frappuccino | Vanilla | single 281mL</t>
        </is>
      </c>
      <c r="C2311" s="15" t="inlineStr">
        <is>
          <t>4) Caffeine &amp; energy beverage</t>
        </is>
      </c>
      <c r="D2311" s="32">
        <f>'M4 - Caffeine &amp; Energy'!I793</f>
        <v/>
      </c>
      <c r="E2311" s="33">
        <f>'M4 - Caffeine &amp; Energy'!J793</f>
        <v/>
      </c>
      <c r="F2311" s="31">
        <f>'M4 - Caffeine &amp; Energy'!K793</f>
        <v/>
      </c>
      <c r="G2311" s="30">
        <f>'M4 - Caffeine &amp; Energy'!F793</f>
        <v/>
      </c>
      <c r="H2311" s="31">
        <f>IF(AND(ISNUMBER('M4 - Caffeine &amp; Energy'!F793),ISNUMBER('M4 - Caffeine &amp; Energy'!K793)),'M4 - Caffeine &amp; Energy'!F793-'M4 - Caffeine &amp; Energy'!K793,"")</f>
        <v/>
      </c>
      <c r="I2311" s="15" t="inlineStr">
        <is>
          <t>S&amp;S availability/depth vary by listing and time - confirm live.</t>
        </is>
      </c>
    </row>
    <row r="2312" ht="26" customHeight="1">
      <c r="A2312" s="15" t="inlineStr">
        <is>
          <t>Starbucks</t>
        </is>
      </c>
      <c r="B2312" s="15" t="inlineStr">
        <is>
          <t>Starbucks Frappuccino | Vanilla | 8-pack 281mL</t>
        </is>
      </c>
      <c r="C2312" s="15" t="inlineStr">
        <is>
          <t>4) Caffeine &amp; energy beverage</t>
        </is>
      </c>
      <c r="D2312" s="32">
        <f>'M4 - Caffeine &amp; Energy'!I794</f>
        <v/>
      </c>
      <c r="E2312" s="33">
        <f>'M4 - Caffeine &amp; Energy'!J794</f>
        <v/>
      </c>
      <c r="F2312" s="31">
        <f>'M4 - Caffeine &amp; Energy'!K794</f>
        <v/>
      </c>
      <c r="G2312" s="30">
        <f>'M4 - Caffeine &amp; Energy'!F794</f>
        <v/>
      </c>
      <c r="H2312" s="31">
        <f>IF(AND(ISNUMBER('M4 - Caffeine &amp; Energy'!F794),ISNUMBER('M4 - Caffeine &amp; Energy'!K794)),'M4 - Caffeine &amp; Energy'!F794-'M4 - Caffeine &amp; Energy'!K794,"")</f>
        <v/>
      </c>
      <c r="I2312" s="15" t="inlineStr">
        <is>
          <t>S&amp;S availability/depth vary by listing and time - confirm live.</t>
        </is>
      </c>
    </row>
    <row r="2313" ht="26" customHeight="1">
      <c r="A2313" s="15" t="inlineStr">
        <is>
          <t>Starbucks</t>
        </is>
      </c>
      <c r="B2313" s="15" t="inlineStr">
        <is>
          <t>Starbucks Frappuccino | Vanilla | 12-pack 281mL</t>
        </is>
      </c>
      <c r="C2313" s="15" t="inlineStr">
        <is>
          <t>4) Caffeine &amp; energy beverage</t>
        </is>
      </c>
      <c r="D2313" s="32">
        <f>'M4 - Caffeine &amp; Energy'!I795</f>
        <v/>
      </c>
      <c r="E2313" s="33">
        <f>'M4 - Caffeine &amp; Energy'!J795</f>
        <v/>
      </c>
      <c r="F2313" s="31">
        <f>'M4 - Caffeine &amp; Energy'!K795</f>
        <v/>
      </c>
      <c r="G2313" s="30">
        <f>'M4 - Caffeine &amp; Energy'!F795</f>
        <v/>
      </c>
      <c r="H2313" s="31">
        <f>IF(AND(ISNUMBER('M4 - Caffeine &amp; Energy'!F795),ISNUMBER('M4 - Caffeine &amp; Energy'!K795)),'M4 - Caffeine &amp; Energy'!F795-'M4 - Caffeine &amp; Energy'!K795,"")</f>
        <v/>
      </c>
      <c r="I2313" s="15" t="inlineStr">
        <is>
          <t>S&amp;S availability/depth vary by listing and time - confirm live.</t>
        </is>
      </c>
    </row>
    <row r="2314" ht="26" customHeight="1">
      <c r="A2314" s="15" t="inlineStr">
        <is>
          <t>Starbucks</t>
        </is>
      </c>
      <c r="B2314" s="15" t="inlineStr">
        <is>
          <t>Starbucks Frappuccino | Vanilla | 15-pack 281mL</t>
        </is>
      </c>
      <c r="C2314" s="15" t="inlineStr">
        <is>
          <t>4) Caffeine &amp; energy beverage</t>
        </is>
      </c>
      <c r="D2314" s="32">
        <f>'M4 - Caffeine &amp; Energy'!I796</f>
        <v/>
      </c>
      <c r="E2314" s="33">
        <f>'M4 - Caffeine &amp; Energy'!J796</f>
        <v/>
      </c>
      <c r="F2314" s="31">
        <f>'M4 - Caffeine &amp; Energy'!K796</f>
        <v/>
      </c>
      <c r="G2314" s="30">
        <f>'M4 - Caffeine &amp; Energy'!F796</f>
        <v/>
      </c>
      <c r="H2314" s="31">
        <f>IF(AND(ISNUMBER('M4 - Caffeine &amp; Energy'!F796),ISNUMBER('M4 - Caffeine &amp; Energy'!K796)),'M4 - Caffeine &amp; Energy'!F796-'M4 - Caffeine &amp; Energy'!K796,"")</f>
        <v/>
      </c>
      <c r="I2314" s="15" t="inlineStr">
        <is>
          <t>S&amp;S availability/depth vary by listing and time - confirm live.</t>
        </is>
      </c>
    </row>
    <row r="2315" ht="26" customHeight="1">
      <c r="A2315" s="15" t="inlineStr">
        <is>
          <t>Starbucks</t>
        </is>
      </c>
      <c r="B2315" s="15" t="inlineStr">
        <is>
          <t>Starbucks Frappuccino | Vanilla | 18-pack 281mL</t>
        </is>
      </c>
      <c r="C2315" s="15" t="inlineStr">
        <is>
          <t>4) Caffeine &amp; energy beverage</t>
        </is>
      </c>
      <c r="D2315" s="32">
        <f>'M4 - Caffeine &amp; Energy'!I797</f>
        <v/>
      </c>
      <c r="E2315" s="33">
        <f>'M4 - Caffeine &amp; Energy'!J797</f>
        <v/>
      </c>
      <c r="F2315" s="31">
        <f>'M4 - Caffeine &amp; Energy'!K797</f>
        <v/>
      </c>
      <c r="G2315" s="30">
        <f>'M4 - Caffeine &amp; Energy'!F797</f>
        <v/>
      </c>
      <c r="H2315" s="31">
        <f>IF(AND(ISNUMBER('M4 - Caffeine &amp; Energy'!F797),ISNUMBER('M4 - Caffeine &amp; Energy'!K797)),'M4 - Caffeine &amp; Energy'!F797-'M4 - Caffeine &amp; Energy'!K797,"")</f>
        <v/>
      </c>
      <c r="I2315" s="15" t="inlineStr">
        <is>
          <t>S&amp;S availability/depth vary by listing and time - confirm live.</t>
        </is>
      </c>
    </row>
    <row r="2316" ht="26" customHeight="1">
      <c r="A2316" s="15" t="inlineStr">
        <is>
          <t>Starbucks</t>
        </is>
      </c>
      <c r="B2316" s="15" t="inlineStr">
        <is>
          <t>Starbucks Frappuccino | Vanilla | 24-pack 281mL</t>
        </is>
      </c>
      <c r="C2316" s="15" t="inlineStr">
        <is>
          <t>4) Caffeine &amp; energy beverage</t>
        </is>
      </c>
      <c r="D2316" s="32">
        <f>'M4 - Caffeine &amp; Energy'!I798</f>
        <v/>
      </c>
      <c r="E2316" s="33">
        <f>'M4 - Caffeine &amp; Energy'!J798</f>
        <v/>
      </c>
      <c r="F2316" s="31">
        <f>'M4 - Caffeine &amp; Energy'!K798</f>
        <v/>
      </c>
      <c r="G2316" s="30">
        <f>'M4 - Caffeine &amp; Energy'!F798</f>
        <v/>
      </c>
      <c r="H2316" s="31">
        <f>IF(AND(ISNUMBER('M4 - Caffeine &amp; Energy'!F798),ISNUMBER('M4 - Caffeine &amp; Energy'!K798)),'M4 - Caffeine &amp; Energy'!F798-'M4 - Caffeine &amp; Energy'!K798,"")</f>
        <v/>
      </c>
      <c r="I2316" s="15" t="inlineStr">
        <is>
          <t>S&amp;S availability/depth vary by listing and time - confirm live.</t>
        </is>
      </c>
    </row>
    <row r="2317" ht="26" customHeight="1">
      <c r="A2317" s="15" t="inlineStr">
        <is>
          <t>Starbucks</t>
        </is>
      </c>
      <c r="B2317" s="15" t="inlineStr">
        <is>
          <t>Starbucks Frappuccino | Caramel | single 281mL</t>
        </is>
      </c>
      <c r="C2317" s="15" t="inlineStr">
        <is>
          <t>4) Caffeine &amp; energy beverage</t>
        </is>
      </c>
      <c r="D2317" s="32">
        <f>'M4 - Caffeine &amp; Energy'!I799</f>
        <v/>
      </c>
      <c r="E2317" s="33">
        <f>'M4 - Caffeine &amp; Energy'!J799</f>
        <v/>
      </c>
      <c r="F2317" s="31">
        <f>'M4 - Caffeine &amp; Energy'!K799</f>
        <v/>
      </c>
      <c r="G2317" s="30">
        <f>'M4 - Caffeine &amp; Energy'!F799</f>
        <v/>
      </c>
      <c r="H2317" s="31">
        <f>IF(AND(ISNUMBER('M4 - Caffeine &amp; Energy'!F799),ISNUMBER('M4 - Caffeine &amp; Energy'!K799)),'M4 - Caffeine &amp; Energy'!F799-'M4 - Caffeine &amp; Energy'!K799,"")</f>
        <v/>
      </c>
      <c r="I2317" s="15" t="inlineStr">
        <is>
          <t>S&amp;S availability/depth vary by listing and time - confirm live.</t>
        </is>
      </c>
    </row>
    <row r="2318" ht="26" customHeight="1">
      <c r="A2318" s="15" t="inlineStr">
        <is>
          <t>Starbucks</t>
        </is>
      </c>
      <c r="B2318" s="15" t="inlineStr">
        <is>
          <t>Starbucks Frappuccino | Caramel | 8-pack 281mL</t>
        </is>
      </c>
      <c r="C2318" s="15" t="inlineStr">
        <is>
          <t>4) Caffeine &amp; energy beverage</t>
        </is>
      </c>
      <c r="D2318" s="32">
        <f>'M4 - Caffeine &amp; Energy'!I800</f>
        <v/>
      </c>
      <c r="E2318" s="33">
        <f>'M4 - Caffeine &amp; Energy'!J800</f>
        <v/>
      </c>
      <c r="F2318" s="31">
        <f>'M4 - Caffeine &amp; Energy'!K800</f>
        <v/>
      </c>
      <c r="G2318" s="30">
        <f>'M4 - Caffeine &amp; Energy'!F800</f>
        <v/>
      </c>
      <c r="H2318" s="31">
        <f>IF(AND(ISNUMBER('M4 - Caffeine &amp; Energy'!F800),ISNUMBER('M4 - Caffeine &amp; Energy'!K800)),'M4 - Caffeine &amp; Energy'!F800-'M4 - Caffeine &amp; Energy'!K800,"")</f>
        <v/>
      </c>
      <c r="I2318" s="15" t="inlineStr">
        <is>
          <t>S&amp;S availability/depth vary by listing and time - confirm live.</t>
        </is>
      </c>
    </row>
    <row r="2319" ht="26" customHeight="1">
      <c r="A2319" s="15" t="inlineStr">
        <is>
          <t>Starbucks</t>
        </is>
      </c>
      <c r="B2319" s="15" t="inlineStr">
        <is>
          <t>Starbucks Frappuccino | Caramel | 12-pack 281mL</t>
        </is>
      </c>
      <c r="C2319" s="15" t="inlineStr">
        <is>
          <t>4) Caffeine &amp; energy beverage</t>
        </is>
      </c>
      <c r="D2319" s="32">
        <f>'M4 - Caffeine &amp; Energy'!I801</f>
        <v/>
      </c>
      <c r="E2319" s="33">
        <f>'M4 - Caffeine &amp; Energy'!J801</f>
        <v/>
      </c>
      <c r="F2319" s="31">
        <f>'M4 - Caffeine &amp; Energy'!K801</f>
        <v/>
      </c>
      <c r="G2319" s="30">
        <f>'M4 - Caffeine &amp; Energy'!F801</f>
        <v/>
      </c>
      <c r="H2319" s="31">
        <f>IF(AND(ISNUMBER('M4 - Caffeine &amp; Energy'!F801),ISNUMBER('M4 - Caffeine &amp; Energy'!K801)),'M4 - Caffeine &amp; Energy'!F801-'M4 - Caffeine &amp; Energy'!K801,"")</f>
        <v/>
      </c>
      <c r="I2319" s="15" t="inlineStr">
        <is>
          <t>S&amp;S availability/depth vary by listing and time - confirm live.</t>
        </is>
      </c>
    </row>
    <row r="2320" ht="26" customHeight="1">
      <c r="A2320" s="15" t="inlineStr">
        <is>
          <t>Starbucks</t>
        </is>
      </c>
      <c r="B2320" s="15" t="inlineStr">
        <is>
          <t>Starbucks Frappuccino | Caramel | 15-pack 281mL</t>
        </is>
      </c>
      <c r="C2320" s="15" t="inlineStr">
        <is>
          <t>4) Caffeine &amp; energy beverage</t>
        </is>
      </c>
      <c r="D2320" s="32">
        <f>'M4 - Caffeine &amp; Energy'!I802</f>
        <v/>
      </c>
      <c r="E2320" s="33">
        <f>'M4 - Caffeine &amp; Energy'!J802</f>
        <v/>
      </c>
      <c r="F2320" s="31">
        <f>'M4 - Caffeine &amp; Energy'!K802</f>
        <v/>
      </c>
      <c r="G2320" s="30">
        <f>'M4 - Caffeine &amp; Energy'!F802</f>
        <v/>
      </c>
      <c r="H2320" s="31">
        <f>IF(AND(ISNUMBER('M4 - Caffeine &amp; Energy'!F802),ISNUMBER('M4 - Caffeine &amp; Energy'!K802)),'M4 - Caffeine &amp; Energy'!F802-'M4 - Caffeine &amp; Energy'!K802,"")</f>
        <v/>
      </c>
      <c r="I2320" s="15" t="inlineStr">
        <is>
          <t>S&amp;S availability/depth vary by listing and time - confirm live.</t>
        </is>
      </c>
    </row>
    <row r="2321" ht="26" customHeight="1">
      <c r="A2321" s="15" t="inlineStr">
        <is>
          <t>Starbucks</t>
        </is>
      </c>
      <c r="B2321" s="15" t="inlineStr">
        <is>
          <t>Starbucks Frappuccino | Caramel | 18-pack 281mL</t>
        </is>
      </c>
      <c r="C2321" s="15" t="inlineStr">
        <is>
          <t>4) Caffeine &amp; energy beverage</t>
        </is>
      </c>
      <c r="D2321" s="32">
        <f>'M4 - Caffeine &amp; Energy'!I803</f>
        <v/>
      </c>
      <c r="E2321" s="33">
        <f>'M4 - Caffeine &amp; Energy'!J803</f>
        <v/>
      </c>
      <c r="F2321" s="31">
        <f>'M4 - Caffeine &amp; Energy'!K803</f>
        <v/>
      </c>
      <c r="G2321" s="30">
        <f>'M4 - Caffeine &amp; Energy'!F803</f>
        <v/>
      </c>
      <c r="H2321" s="31">
        <f>IF(AND(ISNUMBER('M4 - Caffeine &amp; Energy'!F803),ISNUMBER('M4 - Caffeine &amp; Energy'!K803)),'M4 - Caffeine &amp; Energy'!F803-'M4 - Caffeine &amp; Energy'!K803,"")</f>
        <v/>
      </c>
      <c r="I2321" s="15" t="inlineStr">
        <is>
          <t>S&amp;S availability/depth vary by listing and time - confirm live.</t>
        </is>
      </c>
    </row>
    <row r="2322" ht="26" customHeight="1">
      <c r="A2322" s="15" t="inlineStr">
        <is>
          <t>Starbucks</t>
        </is>
      </c>
      <c r="B2322" s="15" t="inlineStr">
        <is>
          <t>Starbucks Frappuccino | Caramel | 24-pack 281mL</t>
        </is>
      </c>
      <c r="C2322" s="15" t="inlineStr">
        <is>
          <t>4) Caffeine &amp; energy beverage</t>
        </is>
      </c>
      <c r="D2322" s="32">
        <f>'M4 - Caffeine &amp; Energy'!I804</f>
        <v/>
      </c>
      <c r="E2322" s="33">
        <f>'M4 - Caffeine &amp; Energy'!J804</f>
        <v/>
      </c>
      <c r="F2322" s="31">
        <f>'M4 - Caffeine &amp; Energy'!K804</f>
        <v/>
      </c>
      <c r="G2322" s="30">
        <f>'M4 - Caffeine &amp; Energy'!F804</f>
        <v/>
      </c>
      <c r="H2322" s="31">
        <f>IF(AND(ISNUMBER('M4 - Caffeine &amp; Energy'!F804),ISNUMBER('M4 - Caffeine &amp; Energy'!K804)),'M4 - Caffeine &amp; Energy'!F804-'M4 - Caffeine &amp; Energy'!K804,"")</f>
        <v/>
      </c>
      <c r="I2322" s="15" t="inlineStr">
        <is>
          <t>S&amp;S availability/depth vary by listing and time - confirm live.</t>
        </is>
      </c>
    </row>
    <row r="2323" ht="26" customHeight="1">
      <c r="A2323" s="15" t="inlineStr">
        <is>
          <t>Starbucks</t>
        </is>
      </c>
      <c r="B2323" s="15" t="inlineStr">
        <is>
          <t>Starbucks Frappuccino | Coffee | single 281mL</t>
        </is>
      </c>
      <c r="C2323" s="15" t="inlineStr">
        <is>
          <t>4) Caffeine &amp; energy beverage</t>
        </is>
      </c>
      <c r="D2323" s="32">
        <f>'M4 - Caffeine &amp; Energy'!I805</f>
        <v/>
      </c>
      <c r="E2323" s="33">
        <f>'M4 - Caffeine &amp; Energy'!J805</f>
        <v/>
      </c>
      <c r="F2323" s="31">
        <f>'M4 - Caffeine &amp; Energy'!K805</f>
        <v/>
      </c>
      <c r="G2323" s="30">
        <f>'M4 - Caffeine &amp; Energy'!F805</f>
        <v/>
      </c>
      <c r="H2323" s="31">
        <f>IF(AND(ISNUMBER('M4 - Caffeine &amp; Energy'!F805),ISNUMBER('M4 - Caffeine &amp; Energy'!K805)),'M4 - Caffeine &amp; Energy'!F805-'M4 - Caffeine &amp; Energy'!K805,"")</f>
        <v/>
      </c>
      <c r="I2323" s="15" t="inlineStr">
        <is>
          <t>S&amp;S availability/depth vary by listing and time - confirm live.</t>
        </is>
      </c>
    </row>
    <row r="2324" ht="26" customHeight="1">
      <c r="A2324" s="15" t="inlineStr">
        <is>
          <t>Starbucks</t>
        </is>
      </c>
      <c r="B2324" s="15" t="inlineStr">
        <is>
          <t>Starbucks Frappuccino | Coffee | 8-pack 281mL</t>
        </is>
      </c>
      <c r="C2324" s="15" t="inlineStr">
        <is>
          <t>4) Caffeine &amp; energy beverage</t>
        </is>
      </c>
      <c r="D2324" s="32">
        <f>'M4 - Caffeine &amp; Energy'!I806</f>
        <v/>
      </c>
      <c r="E2324" s="33">
        <f>'M4 - Caffeine &amp; Energy'!J806</f>
        <v/>
      </c>
      <c r="F2324" s="31">
        <f>'M4 - Caffeine &amp; Energy'!K806</f>
        <v/>
      </c>
      <c r="G2324" s="30">
        <f>'M4 - Caffeine &amp; Energy'!F806</f>
        <v/>
      </c>
      <c r="H2324" s="31">
        <f>IF(AND(ISNUMBER('M4 - Caffeine &amp; Energy'!F806),ISNUMBER('M4 - Caffeine &amp; Energy'!K806)),'M4 - Caffeine &amp; Energy'!F806-'M4 - Caffeine &amp; Energy'!K806,"")</f>
        <v/>
      </c>
      <c r="I2324" s="15" t="inlineStr">
        <is>
          <t>S&amp;S availability/depth vary by listing and time - confirm live.</t>
        </is>
      </c>
    </row>
    <row r="2325" ht="26" customHeight="1">
      <c r="A2325" s="15" t="inlineStr">
        <is>
          <t>Starbucks</t>
        </is>
      </c>
      <c r="B2325" s="15" t="inlineStr">
        <is>
          <t>Starbucks Frappuccino | Coffee | 12-pack 281mL</t>
        </is>
      </c>
      <c r="C2325" s="15" t="inlineStr">
        <is>
          <t>4) Caffeine &amp; energy beverage</t>
        </is>
      </c>
      <c r="D2325" s="32">
        <f>'M4 - Caffeine &amp; Energy'!I807</f>
        <v/>
      </c>
      <c r="E2325" s="33">
        <f>'M4 - Caffeine &amp; Energy'!J807</f>
        <v/>
      </c>
      <c r="F2325" s="31">
        <f>'M4 - Caffeine &amp; Energy'!K807</f>
        <v/>
      </c>
      <c r="G2325" s="30">
        <f>'M4 - Caffeine &amp; Energy'!F807</f>
        <v/>
      </c>
      <c r="H2325" s="31">
        <f>IF(AND(ISNUMBER('M4 - Caffeine &amp; Energy'!F807),ISNUMBER('M4 - Caffeine &amp; Energy'!K807)),'M4 - Caffeine &amp; Energy'!F807-'M4 - Caffeine &amp; Energy'!K807,"")</f>
        <v/>
      </c>
      <c r="I2325" s="15" t="inlineStr">
        <is>
          <t>S&amp;S availability/depth vary by listing and time - confirm live.</t>
        </is>
      </c>
    </row>
    <row r="2326" ht="26" customHeight="1">
      <c r="A2326" s="15" t="inlineStr">
        <is>
          <t>Starbucks</t>
        </is>
      </c>
      <c r="B2326" s="15" t="inlineStr">
        <is>
          <t>Starbucks Frappuccino | Coffee | 15-pack 281mL</t>
        </is>
      </c>
      <c r="C2326" s="15" t="inlineStr">
        <is>
          <t>4) Caffeine &amp; energy beverage</t>
        </is>
      </c>
      <c r="D2326" s="32">
        <f>'M4 - Caffeine &amp; Energy'!I808</f>
        <v/>
      </c>
      <c r="E2326" s="33">
        <f>'M4 - Caffeine &amp; Energy'!J808</f>
        <v/>
      </c>
      <c r="F2326" s="31">
        <f>'M4 - Caffeine &amp; Energy'!K808</f>
        <v/>
      </c>
      <c r="G2326" s="30">
        <f>'M4 - Caffeine &amp; Energy'!F808</f>
        <v/>
      </c>
      <c r="H2326" s="31">
        <f>IF(AND(ISNUMBER('M4 - Caffeine &amp; Energy'!F808),ISNUMBER('M4 - Caffeine &amp; Energy'!K808)),'M4 - Caffeine &amp; Energy'!F808-'M4 - Caffeine &amp; Energy'!K808,"")</f>
        <v/>
      </c>
      <c r="I2326" s="15" t="inlineStr">
        <is>
          <t>S&amp;S availability/depth vary by listing and time - confirm live.</t>
        </is>
      </c>
    </row>
    <row r="2327" ht="26" customHeight="1">
      <c r="A2327" s="15" t="inlineStr">
        <is>
          <t>Starbucks</t>
        </is>
      </c>
      <c r="B2327" s="15" t="inlineStr">
        <is>
          <t>Starbucks Frappuccino | Coffee | 18-pack 281mL</t>
        </is>
      </c>
      <c r="C2327" s="15" t="inlineStr">
        <is>
          <t>4) Caffeine &amp; energy beverage</t>
        </is>
      </c>
      <c r="D2327" s="32">
        <f>'M4 - Caffeine &amp; Energy'!I809</f>
        <v/>
      </c>
      <c r="E2327" s="33">
        <f>'M4 - Caffeine &amp; Energy'!J809</f>
        <v/>
      </c>
      <c r="F2327" s="31">
        <f>'M4 - Caffeine &amp; Energy'!K809</f>
        <v/>
      </c>
      <c r="G2327" s="30">
        <f>'M4 - Caffeine &amp; Energy'!F809</f>
        <v/>
      </c>
      <c r="H2327" s="31">
        <f>IF(AND(ISNUMBER('M4 - Caffeine &amp; Energy'!F809),ISNUMBER('M4 - Caffeine &amp; Energy'!K809)),'M4 - Caffeine &amp; Energy'!F809-'M4 - Caffeine &amp; Energy'!K809,"")</f>
        <v/>
      </c>
      <c r="I2327" s="15" t="inlineStr">
        <is>
          <t>S&amp;S availability/depth vary by listing and time - confirm live.</t>
        </is>
      </c>
    </row>
    <row r="2328" ht="26" customHeight="1">
      <c r="A2328" s="15" t="inlineStr">
        <is>
          <t>Starbucks</t>
        </is>
      </c>
      <c r="B2328" s="15" t="inlineStr">
        <is>
          <t>Starbucks Frappuccino | Coffee | 24-pack 281mL</t>
        </is>
      </c>
      <c r="C2328" s="15" t="inlineStr">
        <is>
          <t>4) Caffeine &amp; energy beverage</t>
        </is>
      </c>
      <c r="D2328" s="32">
        <f>'M4 - Caffeine &amp; Energy'!I810</f>
        <v/>
      </c>
      <c r="E2328" s="33">
        <f>'M4 - Caffeine &amp; Energy'!J810</f>
        <v/>
      </c>
      <c r="F2328" s="31">
        <f>'M4 - Caffeine &amp; Energy'!K810</f>
        <v/>
      </c>
      <c r="G2328" s="30">
        <f>'M4 - Caffeine &amp; Energy'!F810</f>
        <v/>
      </c>
      <c r="H2328" s="31">
        <f>IF(AND(ISNUMBER('M4 - Caffeine &amp; Energy'!F810),ISNUMBER('M4 - Caffeine &amp; Energy'!K810)),'M4 - Caffeine &amp; Energy'!F810-'M4 - Caffeine &amp; Energy'!K810,"")</f>
        <v/>
      </c>
      <c r="I2328" s="15" t="inlineStr">
        <is>
          <t>S&amp;S availability/depth vary by listing and time - confirm live.</t>
        </is>
      </c>
    </row>
    <row r="2329" ht="26" customHeight="1">
      <c r="A2329" s="15" t="inlineStr">
        <is>
          <t>Starbucks</t>
        </is>
      </c>
      <c r="B2329" s="15" t="inlineStr">
        <is>
          <t>Starbucks Frappuccino | Dark Chocolate | single 281mL</t>
        </is>
      </c>
      <c r="C2329" s="15" t="inlineStr">
        <is>
          <t>4) Caffeine &amp; energy beverage</t>
        </is>
      </c>
      <c r="D2329" s="32">
        <f>'M4 - Caffeine &amp; Energy'!I811</f>
        <v/>
      </c>
      <c r="E2329" s="33">
        <f>'M4 - Caffeine &amp; Energy'!J811</f>
        <v/>
      </c>
      <c r="F2329" s="31">
        <f>'M4 - Caffeine &amp; Energy'!K811</f>
        <v/>
      </c>
      <c r="G2329" s="30">
        <f>'M4 - Caffeine &amp; Energy'!F811</f>
        <v/>
      </c>
      <c r="H2329" s="31">
        <f>IF(AND(ISNUMBER('M4 - Caffeine &amp; Energy'!F811),ISNUMBER('M4 - Caffeine &amp; Energy'!K811)),'M4 - Caffeine &amp; Energy'!F811-'M4 - Caffeine &amp; Energy'!K811,"")</f>
        <v/>
      </c>
      <c r="I2329" s="15" t="inlineStr">
        <is>
          <t>S&amp;S availability/depth vary by listing and time - confirm live.</t>
        </is>
      </c>
    </row>
    <row r="2330" ht="26" customHeight="1">
      <c r="A2330" s="15" t="inlineStr">
        <is>
          <t>Starbucks</t>
        </is>
      </c>
      <c r="B2330" s="15" t="inlineStr">
        <is>
          <t>Starbucks Frappuccino | Dark Chocolate | 8-pack 281mL</t>
        </is>
      </c>
      <c r="C2330" s="15" t="inlineStr">
        <is>
          <t>4) Caffeine &amp; energy beverage</t>
        </is>
      </c>
      <c r="D2330" s="32">
        <f>'M4 - Caffeine &amp; Energy'!I812</f>
        <v/>
      </c>
      <c r="E2330" s="33">
        <f>'M4 - Caffeine &amp; Energy'!J812</f>
        <v/>
      </c>
      <c r="F2330" s="31">
        <f>'M4 - Caffeine &amp; Energy'!K812</f>
        <v/>
      </c>
      <c r="G2330" s="30">
        <f>'M4 - Caffeine &amp; Energy'!F812</f>
        <v/>
      </c>
      <c r="H2330" s="31">
        <f>IF(AND(ISNUMBER('M4 - Caffeine &amp; Energy'!F812),ISNUMBER('M4 - Caffeine &amp; Energy'!K812)),'M4 - Caffeine &amp; Energy'!F812-'M4 - Caffeine &amp; Energy'!K812,"")</f>
        <v/>
      </c>
      <c r="I2330" s="15" t="inlineStr">
        <is>
          <t>S&amp;S availability/depth vary by listing and time - confirm live.</t>
        </is>
      </c>
    </row>
    <row r="2331" ht="26" customHeight="1">
      <c r="A2331" s="15" t="inlineStr">
        <is>
          <t>Starbucks</t>
        </is>
      </c>
      <c r="B2331" s="15" t="inlineStr">
        <is>
          <t>Starbucks Frappuccino | Dark Chocolate | 12-pack 281mL</t>
        </is>
      </c>
      <c r="C2331" s="15" t="inlineStr">
        <is>
          <t>4) Caffeine &amp; energy beverage</t>
        </is>
      </c>
      <c r="D2331" s="32">
        <f>'M4 - Caffeine &amp; Energy'!I813</f>
        <v/>
      </c>
      <c r="E2331" s="33">
        <f>'M4 - Caffeine &amp; Energy'!J813</f>
        <v/>
      </c>
      <c r="F2331" s="31">
        <f>'M4 - Caffeine &amp; Energy'!K813</f>
        <v/>
      </c>
      <c r="G2331" s="30">
        <f>'M4 - Caffeine &amp; Energy'!F813</f>
        <v/>
      </c>
      <c r="H2331" s="31">
        <f>IF(AND(ISNUMBER('M4 - Caffeine &amp; Energy'!F813),ISNUMBER('M4 - Caffeine &amp; Energy'!K813)),'M4 - Caffeine &amp; Energy'!F813-'M4 - Caffeine &amp; Energy'!K813,"")</f>
        <v/>
      </c>
      <c r="I2331" s="15" t="inlineStr">
        <is>
          <t>S&amp;S availability/depth vary by listing and time - confirm live.</t>
        </is>
      </c>
    </row>
    <row r="2332" ht="26" customHeight="1">
      <c r="A2332" s="15" t="inlineStr">
        <is>
          <t>Starbucks</t>
        </is>
      </c>
      <c r="B2332" s="15" t="inlineStr">
        <is>
          <t>Starbucks Frappuccino | Dark Chocolate | 15-pack 281mL</t>
        </is>
      </c>
      <c r="C2332" s="15" t="inlineStr">
        <is>
          <t>4) Caffeine &amp; energy beverage</t>
        </is>
      </c>
      <c r="D2332" s="32">
        <f>'M4 - Caffeine &amp; Energy'!I814</f>
        <v/>
      </c>
      <c r="E2332" s="33">
        <f>'M4 - Caffeine &amp; Energy'!J814</f>
        <v/>
      </c>
      <c r="F2332" s="31">
        <f>'M4 - Caffeine &amp; Energy'!K814</f>
        <v/>
      </c>
      <c r="G2332" s="30">
        <f>'M4 - Caffeine &amp; Energy'!F814</f>
        <v/>
      </c>
      <c r="H2332" s="31">
        <f>IF(AND(ISNUMBER('M4 - Caffeine &amp; Energy'!F814),ISNUMBER('M4 - Caffeine &amp; Energy'!K814)),'M4 - Caffeine &amp; Energy'!F814-'M4 - Caffeine &amp; Energy'!K814,"")</f>
        <v/>
      </c>
      <c r="I2332" s="15" t="inlineStr">
        <is>
          <t>S&amp;S availability/depth vary by listing and time - confirm live.</t>
        </is>
      </c>
    </row>
    <row r="2333" ht="26" customHeight="1">
      <c r="A2333" s="15" t="inlineStr">
        <is>
          <t>Starbucks</t>
        </is>
      </c>
      <c r="B2333" s="15" t="inlineStr">
        <is>
          <t>Starbucks Frappuccino | Dark Chocolate | 18-pack 281mL</t>
        </is>
      </c>
      <c r="C2333" s="15" t="inlineStr">
        <is>
          <t>4) Caffeine &amp; energy beverage</t>
        </is>
      </c>
      <c r="D2333" s="32">
        <f>'M4 - Caffeine &amp; Energy'!I815</f>
        <v/>
      </c>
      <c r="E2333" s="33">
        <f>'M4 - Caffeine &amp; Energy'!J815</f>
        <v/>
      </c>
      <c r="F2333" s="31">
        <f>'M4 - Caffeine &amp; Energy'!K815</f>
        <v/>
      </c>
      <c r="G2333" s="30">
        <f>'M4 - Caffeine &amp; Energy'!F815</f>
        <v/>
      </c>
      <c r="H2333" s="31">
        <f>IF(AND(ISNUMBER('M4 - Caffeine &amp; Energy'!F815),ISNUMBER('M4 - Caffeine &amp; Energy'!K815)),'M4 - Caffeine &amp; Energy'!F815-'M4 - Caffeine &amp; Energy'!K815,"")</f>
        <v/>
      </c>
      <c r="I2333" s="15" t="inlineStr">
        <is>
          <t>S&amp;S availability/depth vary by listing and time - confirm live.</t>
        </is>
      </c>
    </row>
    <row r="2334" ht="26" customHeight="1">
      <c r="A2334" s="15" t="inlineStr">
        <is>
          <t>Starbucks</t>
        </is>
      </c>
      <c r="B2334" s="15" t="inlineStr">
        <is>
          <t>Starbucks Frappuccino | Dark Chocolate | 24-pack 281mL</t>
        </is>
      </c>
      <c r="C2334" s="15" t="inlineStr">
        <is>
          <t>4) Caffeine &amp; energy beverage</t>
        </is>
      </c>
      <c r="D2334" s="32">
        <f>'M4 - Caffeine &amp; Energy'!I816</f>
        <v/>
      </c>
      <c r="E2334" s="33">
        <f>'M4 - Caffeine &amp; Energy'!J816</f>
        <v/>
      </c>
      <c r="F2334" s="31">
        <f>'M4 - Caffeine &amp; Energy'!K816</f>
        <v/>
      </c>
      <c r="G2334" s="30">
        <f>'M4 - Caffeine &amp; Energy'!F816</f>
        <v/>
      </c>
      <c r="H2334" s="31">
        <f>IF(AND(ISNUMBER('M4 - Caffeine &amp; Energy'!F816),ISNUMBER('M4 - Caffeine &amp; Energy'!K816)),'M4 - Caffeine &amp; Energy'!F816-'M4 - Caffeine &amp; Energy'!K816,"")</f>
        <v/>
      </c>
      <c r="I2334" s="15" t="inlineStr">
        <is>
          <t>S&amp;S availability/depth vary by listing and time - confirm live.</t>
        </is>
      </c>
    </row>
    <row r="2335" ht="26" customHeight="1">
      <c r="A2335" s="15" t="inlineStr">
        <is>
          <t>Pepsi</t>
        </is>
      </c>
      <c r="B2335" s="15" t="inlineStr">
        <is>
          <t>Pepsi Cola | Original | single 355mL</t>
        </is>
      </c>
      <c r="C2335" s="15" t="inlineStr">
        <is>
          <t>5) Sparkling water &amp; soda</t>
        </is>
      </c>
      <c r="D2335" s="32">
        <f>'M5 - Sparkling Water &amp; Soda'!I507</f>
        <v/>
      </c>
      <c r="E2335" s="33">
        <f>'M5 - Sparkling Water &amp; Soda'!J507</f>
        <v/>
      </c>
      <c r="F2335" s="31">
        <f>'M5 - Sparkling Water &amp; Soda'!K507</f>
        <v/>
      </c>
      <c r="G2335" s="30">
        <f>'M5 - Sparkling Water &amp; Soda'!F507</f>
        <v/>
      </c>
      <c r="H2335" s="31">
        <f>IF(AND(ISNUMBER('M5 - Sparkling Water &amp; Soda'!F507),ISNUMBER('M5 - Sparkling Water &amp; Soda'!K507)),'M5 - Sparkling Water &amp; Soda'!F507-'M5 - Sparkling Water &amp; Soda'!K507,"")</f>
        <v/>
      </c>
      <c r="I2335" s="15" t="inlineStr">
        <is>
          <t>S&amp;S availability/depth vary by listing and time - confirm live.</t>
        </is>
      </c>
    </row>
    <row r="2336" ht="26" customHeight="1">
      <c r="A2336" s="15" t="inlineStr">
        <is>
          <t>Pepsi</t>
        </is>
      </c>
      <c r="B2336" s="15" t="inlineStr">
        <is>
          <t>Pepsi Cola | Original | 8-pack 355mL</t>
        </is>
      </c>
      <c r="C2336" s="15" t="inlineStr">
        <is>
          <t>5) Sparkling water &amp; soda</t>
        </is>
      </c>
      <c r="D2336" s="32">
        <f>'M5 - Sparkling Water &amp; Soda'!I508</f>
        <v/>
      </c>
      <c r="E2336" s="33">
        <f>'M5 - Sparkling Water &amp; Soda'!J508</f>
        <v/>
      </c>
      <c r="F2336" s="31">
        <f>'M5 - Sparkling Water &amp; Soda'!K508</f>
        <v/>
      </c>
      <c r="G2336" s="30">
        <f>'M5 - Sparkling Water &amp; Soda'!F508</f>
        <v/>
      </c>
      <c r="H2336" s="31">
        <f>IF(AND(ISNUMBER('M5 - Sparkling Water &amp; Soda'!F508),ISNUMBER('M5 - Sparkling Water &amp; Soda'!K508)),'M5 - Sparkling Water &amp; Soda'!F508-'M5 - Sparkling Water &amp; Soda'!K508,"")</f>
        <v/>
      </c>
      <c r="I2336" s="15" t="inlineStr">
        <is>
          <t>S&amp;S availability/depth vary by listing and time - confirm live.</t>
        </is>
      </c>
    </row>
    <row r="2337" ht="26" customHeight="1">
      <c r="A2337" s="15" t="inlineStr">
        <is>
          <t>Pepsi</t>
        </is>
      </c>
      <c r="B2337" s="15" t="inlineStr">
        <is>
          <t>Pepsi Cola | Original | 12-pack 355mL</t>
        </is>
      </c>
      <c r="C2337" s="15" t="inlineStr">
        <is>
          <t>5) Sparkling water &amp; soda</t>
        </is>
      </c>
      <c r="D2337" s="32">
        <f>'M5 - Sparkling Water &amp; Soda'!I509</f>
        <v/>
      </c>
      <c r="E2337" s="33">
        <f>'M5 - Sparkling Water &amp; Soda'!J509</f>
        <v/>
      </c>
      <c r="F2337" s="31">
        <f>'M5 - Sparkling Water &amp; Soda'!K509</f>
        <v/>
      </c>
      <c r="G2337" s="30">
        <f>'M5 - Sparkling Water &amp; Soda'!F509</f>
        <v/>
      </c>
      <c r="H2337" s="31">
        <f>IF(AND(ISNUMBER('M5 - Sparkling Water &amp; Soda'!F509),ISNUMBER('M5 - Sparkling Water &amp; Soda'!K509)),'M5 - Sparkling Water &amp; Soda'!F509-'M5 - Sparkling Water &amp; Soda'!K509,"")</f>
        <v/>
      </c>
      <c r="I2337" s="15" t="inlineStr">
        <is>
          <t>S&amp;S availability/depth vary by listing and time - confirm live.</t>
        </is>
      </c>
    </row>
    <row r="2338" ht="26" customHeight="1">
      <c r="A2338" s="15" t="inlineStr">
        <is>
          <t>Pepsi</t>
        </is>
      </c>
      <c r="B2338" s="15" t="inlineStr">
        <is>
          <t>Pepsi Cola | Original | 15-pack 355mL</t>
        </is>
      </c>
      <c r="C2338" s="15" t="inlineStr">
        <is>
          <t>5) Sparkling water &amp; soda</t>
        </is>
      </c>
      <c r="D2338" s="32">
        <f>'M5 - Sparkling Water &amp; Soda'!I510</f>
        <v/>
      </c>
      <c r="E2338" s="33">
        <f>'M5 - Sparkling Water &amp; Soda'!J510</f>
        <v/>
      </c>
      <c r="F2338" s="31">
        <f>'M5 - Sparkling Water &amp; Soda'!K510</f>
        <v/>
      </c>
      <c r="G2338" s="30">
        <f>'M5 - Sparkling Water &amp; Soda'!F510</f>
        <v/>
      </c>
      <c r="H2338" s="31">
        <f>IF(AND(ISNUMBER('M5 - Sparkling Water &amp; Soda'!F510),ISNUMBER('M5 - Sparkling Water &amp; Soda'!K510)),'M5 - Sparkling Water &amp; Soda'!F510-'M5 - Sparkling Water &amp; Soda'!K510,"")</f>
        <v/>
      </c>
      <c r="I2338" s="15" t="inlineStr">
        <is>
          <t>S&amp;S availability/depth vary by listing and time - confirm live.</t>
        </is>
      </c>
    </row>
    <row r="2339" ht="26" customHeight="1">
      <c r="A2339" s="15" t="inlineStr">
        <is>
          <t>Pepsi</t>
        </is>
      </c>
      <c r="B2339" s="15" t="inlineStr">
        <is>
          <t>Pepsi Cola | Original | 18-pack 355mL</t>
        </is>
      </c>
      <c r="C2339" s="15" t="inlineStr">
        <is>
          <t>5) Sparkling water &amp; soda</t>
        </is>
      </c>
      <c r="D2339" s="32">
        <f>'M5 - Sparkling Water &amp; Soda'!I511</f>
        <v/>
      </c>
      <c r="E2339" s="33">
        <f>'M5 - Sparkling Water &amp; Soda'!J511</f>
        <v/>
      </c>
      <c r="F2339" s="31">
        <f>'M5 - Sparkling Water &amp; Soda'!K511</f>
        <v/>
      </c>
      <c r="G2339" s="30">
        <f>'M5 - Sparkling Water &amp; Soda'!F511</f>
        <v/>
      </c>
      <c r="H2339" s="31">
        <f>IF(AND(ISNUMBER('M5 - Sparkling Water &amp; Soda'!F511),ISNUMBER('M5 - Sparkling Water &amp; Soda'!K511)),'M5 - Sparkling Water &amp; Soda'!F511-'M5 - Sparkling Water &amp; Soda'!K511,"")</f>
        <v/>
      </c>
      <c r="I2339" s="15" t="inlineStr">
        <is>
          <t>S&amp;S availability/depth vary by listing and time - confirm live.</t>
        </is>
      </c>
    </row>
    <row r="2340" ht="26" customHeight="1">
      <c r="A2340" s="15" t="inlineStr">
        <is>
          <t>Pepsi</t>
        </is>
      </c>
      <c r="B2340" s="15" t="inlineStr">
        <is>
          <t>Pepsi Cola | Original | 24-pack 355mL</t>
        </is>
      </c>
      <c r="C2340" s="15" t="inlineStr">
        <is>
          <t>5) Sparkling water &amp; soda</t>
        </is>
      </c>
      <c r="D2340" s="32">
        <f>'M5 - Sparkling Water &amp; Soda'!I512</f>
        <v/>
      </c>
      <c r="E2340" s="33">
        <f>'M5 - Sparkling Water &amp; Soda'!J512</f>
        <v/>
      </c>
      <c r="F2340" s="31">
        <f>'M5 - Sparkling Water &amp; Soda'!K512</f>
        <v/>
      </c>
      <c r="G2340" s="30">
        <f>'M5 - Sparkling Water &amp; Soda'!F512</f>
        <v/>
      </c>
      <c r="H2340" s="31">
        <f>IF(AND(ISNUMBER('M5 - Sparkling Water &amp; Soda'!F512),ISNUMBER('M5 - Sparkling Water &amp; Soda'!K512)),'M5 - Sparkling Water &amp; Soda'!F512-'M5 - Sparkling Water &amp; Soda'!K512,"")</f>
        <v/>
      </c>
      <c r="I2340" s="15" t="inlineStr">
        <is>
          <t>S&amp;S availability/depth vary by listing and time - confirm live.</t>
        </is>
      </c>
    </row>
    <row r="2341" ht="26" customHeight="1">
      <c r="A2341" s="15" t="inlineStr">
        <is>
          <t>Pepsi</t>
        </is>
      </c>
      <c r="B2341" s="15" t="inlineStr">
        <is>
          <t>Pepsi Cola | Wild Cherry | single 355mL</t>
        </is>
      </c>
      <c r="C2341" s="15" t="inlineStr">
        <is>
          <t>5) Sparkling water &amp; soda</t>
        </is>
      </c>
      <c r="D2341" s="32">
        <f>'M5 - Sparkling Water &amp; Soda'!I513</f>
        <v/>
      </c>
      <c r="E2341" s="33">
        <f>'M5 - Sparkling Water &amp; Soda'!J513</f>
        <v/>
      </c>
      <c r="F2341" s="31">
        <f>'M5 - Sparkling Water &amp; Soda'!K513</f>
        <v/>
      </c>
      <c r="G2341" s="30">
        <f>'M5 - Sparkling Water &amp; Soda'!F513</f>
        <v/>
      </c>
      <c r="H2341" s="31">
        <f>IF(AND(ISNUMBER('M5 - Sparkling Water &amp; Soda'!F513),ISNUMBER('M5 - Sparkling Water &amp; Soda'!K513)),'M5 - Sparkling Water &amp; Soda'!F513-'M5 - Sparkling Water &amp; Soda'!K513,"")</f>
        <v/>
      </c>
      <c r="I2341" s="15" t="inlineStr">
        <is>
          <t>S&amp;S availability/depth vary by listing and time - confirm live.</t>
        </is>
      </c>
    </row>
    <row r="2342" ht="26" customHeight="1">
      <c r="A2342" s="15" t="inlineStr">
        <is>
          <t>Pepsi</t>
        </is>
      </c>
      <c r="B2342" s="15" t="inlineStr">
        <is>
          <t>Pepsi Cola | Wild Cherry | 8-pack 355mL</t>
        </is>
      </c>
      <c r="C2342" s="15" t="inlineStr">
        <is>
          <t>5) Sparkling water &amp; soda</t>
        </is>
      </c>
      <c r="D2342" s="32">
        <f>'M5 - Sparkling Water &amp; Soda'!I514</f>
        <v/>
      </c>
      <c r="E2342" s="33">
        <f>'M5 - Sparkling Water &amp; Soda'!J514</f>
        <v/>
      </c>
      <c r="F2342" s="31">
        <f>'M5 - Sparkling Water &amp; Soda'!K514</f>
        <v/>
      </c>
      <c r="G2342" s="30">
        <f>'M5 - Sparkling Water &amp; Soda'!F514</f>
        <v/>
      </c>
      <c r="H2342" s="31">
        <f>IF(AND(ISNUMBER('M5 - Sparkling Water &amp; Soda'!F514),ISNUMBER('M5 - Sparkling Water &amp; Soda'!K514)),'M5 - Sparkling Water &amp; Soda'!F514-'M5 - Sparkling Water &amp; Soda'!K514,"")</f>
        <v/>
      </c>
      <c r="I2342" s="15" t="inlineStr">
        <is>
          <t>S&amp;S availability/depth vary by listing and time - confirm live.</t>
        </is>
      </c>
    </row>
    <row r="2343" ht="26" customHeight="1">
      <c r="A2343" s="15" t="inlineStr">
        <is>
          <t>Pepsi</t>
        </is>
      </c>
      <c r="B2343" s="15" t="inlineStr">
        <is>
          <t>Pepsi Cola | Wild Cherry | 12-pack 355mL</t>
        </is>
      </c>
      <c r="C2343" s="15" t="inlineStr">
        <is>
          <t>5) Sparkling water &amp; soda</t>
        </is>
      </c>
      <c r="D2343" s="32">
        <f>'M5 - Sparkling Water &amp; Soda'!I515</f>
        <v/>
      </c>
      <c r="E2343" s="33">
        <f>'M5 - Sparkling Water &amp; Soda'!J515</f>
        <v/>
      </c>
      <c r="F2343" s="31">
        <f>'M5 - Sparkling Water &amp; Soda'!K515</f>
        <v/>
      </c>
      <c r="G2343" s="30">
        <f>'M5 - Sparkling Water &amp; Soda'!F515</f>
        <v/>
      </c>
      <c r="H2343" s="31">
        <f>IF(AND(ISNUMBER('M5 - Sparkling Water &amp; Soda'!F515),ISNUMBER('M5 - Sparkling Water &amp; Soda'!K515)),'M5 - Sparkling Water &amp; Soda'!F515-'M5 - Sparkling Water &amp; Soda'!K515,"")</f>
        <v/>
      </c>
      <c r="I2343" s="15" t="inlineStr">
        <is>
          <t>S&amp;S availability/depth vary by listing and time - confirm live.</t>
        </is>
      </c>
    </row>
    <row r="2344" ht="26" customHeight="1">
      <c r="A2344" s="15" t="inlineStr">
        <is>
          <t>Pepsi</t>
        </is>
      </c>
      <c r="B2344" s="15" t="inlineStr">
        <is>
          <t>Pepsi Cola | Wild Cherry | 15-pack 355mL</t>
        </is>
      </c>
      <c r="C2344" s="15" t="inlineStr">
        <is>
          <t>5) Sparkling water &amp; soda</t>
        </is>
      </c>
      <c r="D2344" s="32">
        <f>'M5 - Sparkling Water &amp; Soda'!I516</f>
        <v/>
      </c>
      <c r="E2344" s="33">
        <f>'M5 - Sparkling Water &amp; Soda'!J516</f>
        <v/>
      </c>
      <c r="F2344" s="31">
        <f>'M5 - Sparkling Water &amp; Soda'!K516</f>
        <v/>
      </c>
      <c r="G2344" s="30">
        <f>'M5 - Sparkling Water &amp; Soda'!F516</f>
        <v/>
      </c>
      <c r="H2344" s="31">
        <f>IF(AND(ISNUMBER('M5 - Sparkling Water &amp; Soda'!F516),ISNUMBER('M5 - Sparkling Water &amp; Soda'!K516)),'M5 - Sparkling Water &amp; Soda'!F516-'M5 - Sparkling Water &amp; Soda'!K516,"")</f>
        <v/>
      </c>
      <c r="I2344" s="15" t="inlineStr">
        <is>
          <t>S&amp;S availability/depth vary by listing and time - confirm live.</t>
        </is>
      </c>
    </row>
    <row r="2345" ht="26" customHeight="1">
      <c r="A2345" s="15" t="inlineStr">
        <is>
          <t>Pepsi</t>
        </is>
      </c>
      <c r="B2345" s="15" t="inlineStr">
        <is>
          <t>Pepsi Cola | Wild Cherry | 18-pack 355mL</t>
        </is>
      </c>
      <c r="C2345" s="15" t="inlineStr">
        <is>
          <t>5) Sparkling water &amp; soda</t>
        </is>
      </c>
      <c r="D2345" s="32">
        <f>'M5 - Sparkling Water &amp; Soda'!I517</f>
        <v/>
      </c>
      <c r="E2345" s="33">
        <f>'M5 - Sparkling Water &amp; Soda'!J517</f>
        <v/>
      </c>
      <c r="F2345" s="31">
        <f>'M5 - Sparkling Water &amp; Soda'!K517</f>
        <v/>
      </c>
      <c r="G2345" s="30">
        <f>'M5 - Sparkling Water &amp; Soda'!F517</f>
        <v/>
      </c>
      <c r="H2345" s="31">
        <f>IF(AND(ISNUMBER('M5 - Sparkling Water &amp; Soda'!F517),ISNUMBER('M5 - Sparkling Water &amp; Soda'!K517)),'M5 - Sparkling Water &amp; Soda'!F517-'M5 - Sparkling Water &amp; Soda'!K517,"")</f>
        <v/>
      </c>
      <c r="I2345" s="15" t="inlineStr">
        <is>
          <t>S&amp;S availability/depth vary by listing and time - confirm live.</t>
        </is>
      </c>
    </row>
    <row r="2346" ht="26" customHeight="1">
      <c r="A2346" s="15" t="inlineStr">
        <is>
          <t>Pepsi</t>
        </is>
      </c>
      <c r="B2346" s="15" t="inlineStr">
        <is>
          <t>Pepsi Cola | Wild Cherry | 24-pack 355mL</t>
        </is>
      </c>
      <c r="C2346" s="15" t="inlineStr">
        <is>
          <t>5) Sparkling water &amp; soda</t>
        </is>
      </c>
      <c r="D2346" s="32">
        <f>'M5 - Sparkling Water &amp; Soda'!I518</f>
        <v/>
      </c>
      <c r="E2346" s="33">
        <f>'M5 - Sparkling Water &amp; Soda'!J518</f>
        <v/>
      </c>
      <c r="F2346" s="31">
        <f>'M5 - Sparkling Water &amp; Soda'!K518</f>
        <v/>
      </c>
      <c r="G2346" s="30">
        <f>'M5 - Sparkling Water &amp; Soda'!F518</f>
        <v/>
      </c>
      <c r="H2346" s="31">
        <f>IF(AND(ISNUMBER('M5 - Sparkling Water &amp; Soda'!F518),ISNUMBER('M5 - Sparkling Water &amp; Soda'!K518)),'M5 - Sparkling Water &amp; Soda'!F518-'M5 - Sparkling Water &amp; Soda'!K518,"")</f>
        <v/>
      </c>
      <c r="I2346" s="15" t="inlineStr">
        <is>
          <t>S&amp;S availability/depth vary by listing and time - confirm live.</t>
        </is>
      </c>
    </row>
    <row r="2347" ht="26" customHeight="1">
      <c r="A2347" s="15" t="inlineStr">
        <is>
          <t>Pepsi</t>
        </is>
      </c>
      <c r="B2347" s="15" t="inlineStr">
        <is>
          <t>Pepsi Cola | Vanilla | single 355mL</t>
        </is>
      </c>
      <c r="C2347" s="15" t="inlineStr">
        <is>
          <t>5) Sparkling water &amp; soda</t>
        </is>
      </c>
      <c r="D2347" s="32">
        <f>'M5 - Sparkling Water &amp; Soda'!I519</f>
        <v/>
      </c>
      <c r="E2347" s="33">
        <f>'M5 - Sparkling Water &amp; Soda'!J519</f>
        <v/>
      </c>
      <c r="F2347" s="31">
        <f>'M5 - Sparkling Water &amp; Soda'!K519</f>
        <v/>
      </c>
      <c r="G2347" s="30">
        <f>'M5 - Sparkling Water &amp; Soda'!F519</f>
        <v/>
      </c>
      <c r="H2347" s="31">
        <f>IF(AND(ISNUMBER('M5 - Sparkling Water &amp; Soda'!F519),ISNUMBER('M5 - Sparkling Water &amp; Soda'!K519)),'M5 - Sparkling Water &amp; Soda'!F519-'M5 - Sparkling Water &amp; Soda'!K519,"")</f>
        <v/>
      </c>
      <c r="I2347" s="15" t="inlineStr">
        <is>
          <t>S&amp;S availability/depth vary by listing and time - confirm live.</t>
        </is>
      </c>
    </row>
    <row r="2348" ht="26" customHeight="1">
      <c r="A2348" s="15" t="inlineStr">
        <is>
          <t>Pepsi</t>
        </is>
      </c>
      <c r="B2348" s="15" t="inlineStr">
        <is>
          <t>Pepsi Cola | Vanilla | 8-pack 355mL</t>
        </is>
      </c>
      <c r="C2348" s="15" t="inlineStr">
        <is>
          <t>5) Sparkling water &amp; soda</t>
        </is>
      </c>
      <c r="D2348" s="32">
        <f>'M5 - Sparkling Water &amp; Soda'!I520</f>
        <v/>
      </c>
      <c r="E2348" s="33">
        <f>'M5 - Sparkling Water &amp; Soda'!J520</f>
        <v/>
      </c>
      <c r="F2348" s="31">
        <f>'M5 - Sparkling Water &amp; Soda'!K520</f>
        <v/>
      </c>
      <c r="G2348" s="30">
        <f>'M5 - Sparkling Water &amp; Soda'!F520</f>
        <v/>
      </c>
      <c r="H2348" s="31">
        <f>IF(AND(ISNUMBER('M5 - Sparkling Water &amp; Soda'!F520),ISNUMBER('M5 - Sparkling Water &amp; Soda'!K520)),'M5 - Sparkling Water &amp; Soda'!F520-'M5 - Sparkling Water &amp; Soda'!K520,"")</f>
        <v/>
      </c>
      <c r="I2348" s="15" t="inlineStr">
        <is>
          <t>S&amp;S availability/depth vary by listing and time - confirm live.</t>
        </is>
      </c>
    </row>
    <row r="2349" ht="26" customHeight="1">
      <c r="A2349" s="15" t="inlineStr">
        <is>
          <t>Pepsi</t>
        </is>
      </c>
      <c r="B2349" s="15" t="inlineStr">
        <is>
          <t>Pepsi Cola | Vanilla | 12-pack 355mL</t>
        </is>
      </c>
      <c r="C2349" s="15" t="inlineStr">
        <is>
          <t>5) Sparkling water &amp; soda</t>
        </is>
      </c>
      <c r="D2349" s="32">
        <f>'M5 - Sparkling Water &amp; Soda'!I521</f>
        <v/>
      </c>
      <c r="E2349" s="33">
        <f>'M5 - Sparkling Water &amp; Soda'!J521</f>
        <v/>
      </c>
      <c r="F2349" s="31">
        <f>'M5 - Sparkling Water &amp; Soda'!K521</f>
        <v/>
      </c>
      <c r="G2349" s="30">
        <f>'M5 - Sparkling Water &amp; Soda'!F521</f>
        <v/>
      </c>
      <c r="H2349" s="31">
        <f>IF(AND(ISNUMBER('M5 - Sparkling Water &amp; Soda'!F521),ISNUMBER('M5 - Sparkling Water &amp; Soda'!K521)),'M5 - Sparkling Water &amp; Soda'!F521-'M5 - Sparkling Water &amp; Soda'!K521,"")</f>
        <v/>
      </c>
      <c r="I2349" s="15" t="inlineStr">
        <is>
          <t>S&amp;S availability/depth vary by listing and time - confirm live.</t>
        </is>
      </c>
    </row>
    <row r="2350" ht="26" customHeight="1">
      <c r="A2350" s="15" t="inlineStr">
        <is>
          <t>Pepsi</t>
        </is>
      </c>
      <c r="B2350" s="15" t="inlineStr">
        <is>
          <t>Pepsi Cola | Vanilla | 15-pack 355mL</t>
        </is>
      </c>
      <c r="C2350" s="15" t="inlineStr">
        <is>
          <t>5) Sparkling water &amp; soda</t>
        </is>
      </c>
      <c r="D2350" s="32">
        <f>'M5 - Sparkling Water &amp; Soda'!I522</f>
        <v/>
      </c>
      <c r="E2350" s="33">
        <f>'M5 - Sparkling Water &amp; Soda'!J522</f>
        <v/>
      </c>
      <c r="F2350" s="31">
        <f>'M5 - Sparkling Water &amp; Soda'!K522</f>
        <v/>
      </c>
      <c r="G2350" s="30">
        <f>'M5 - Sparkling Water &amp; Soda'!F522</f>
        <v/>
      </c>
      <c r="H2350" s="31">
        <f>IF(AND(ISNUMBER('M5 - Sparkling Water &amp; Soda'!F522),ISNUMBER('M5 - Sparkling Water &amp; Soda'!K522)),'M5 - Sparkling Water &amp; Soda'!F522-'M5 - Sparkling Water &amp; Soda'!K522,"")</f>
        <v/>
      </c>
      <c r="I2350" s="15" t="inlineStr">
        <is>
          <t>S&amp;S availability/depth vary by listing and time - confirm live.</t>
        </is>
      </c>
    </row>
    <row r="2351" ht="26" customHeight="1">
      <c r="A2351" s="15" t="inlineStr">
        <is>
          <t>Pepsi</t>
        </is>
      </c>
      <c r="B2351" s="15" t="inlineStr">
        <is>
          <t>Pepsi Cola | Vanilla | 18-pack 355mL</t>
        </is>
      </c>
      <c r="C2351" s="15" t="inlineStr">
        <is>
          <t>5) Sparkling water &amp; soda</t>
        </is>
      </c>
      <c r="D2351" s="32">
        <f>'M5 - Sparkling Water &amp; Soda'!I523</f>
        <v/>
      </c>
      <c r="E2351" s="33">
        <f>'M5 - Sparkling Water &amp; Soda'!J523</f>
        <v/>
      </c>
      <c r="F2351" s="31">
        <f>'M5 - Sparkling Water &amp; Soda'!K523</f>
        <v/>
      </c>
      <c r="G2351" s="30">
        <f>'M5 - Sparkling Water &amp; Soda'!F523</f>
        <v/>
      </c>
      <c r="H2351" s="31">
        <f>IF(AND(ISNUMBER('M5 - Sparkling Water &amp; Soda'!F523),ISNUMBER('M5 - Sparkling Water &amp; Soda'!K523)),'M5 - Sparkling Water &amp; Soda'!F523-'M5 - Sparkling Water &amp; Soda'!K523,"")</f>
        <v/>
      </c>
      <c r="I2351" s="15" t="inlineStr">
        <is>
          <t>S&amp;S availability/depth vary by listing and time - confirm live.</t>
        </is>
      </c>
    </row>
    <row r="2352" ht="26" customHeight="1">
      <c r="A2352" s="15" t="inlineStr">
        <is>
          <t>Pepsi</t>
        </is>
      </c>
      <c r="B2352" s="15" t="inlineStr">
        <is>
          <t>Pepsi Cola | Vanilla | 24-pack 355mL</t>
        </is>
      </c>
      <c r="C2352" s="15" t="inlineStr">
        <is>
          <t>5) Sparkling water &amp; soda</t>
        </is>
      </c>
      <c r="D2352" s="32">
        <f>'M5 - Sparkling Water &amp; Soda'!I524</f>
        <v/>
      </c>
      <c r="E2352" s="33">
        <f>'M5 - Sparkling Water &amp; Soda'!J524</f>
        <v/>
      </c>
      <c r="F2352" s="31">
        <f>'M5 - Sparkling Water &amp; Soda'!K524</f>
        <v/>
      </c>
      <c r="G2352" s="30">
        <f>'M5 - Sparkling Water &amp; Soda'!F524</f>
        <v/>
      </c>
      <c r="H2352" s="31">
        <f>IF(AND(ISNUMBER('M5 - Sparkling Water &amp; Soda'!F524),ISNUMBER('M5 - Sparkling Water &amp; Soda'!K524)),'M5 - Sparkling Water &amp; Soda'!F524-'M5 - Sparkling Water &amp; Soda'!K524,"")</f>
        <v/>
      </c>
      <c r="I2352" s="15" t="inlineStr">
        <is>
          <t>S&amp;S availability/depth vary by listing and time - confirm live.</t>
        </is>
      </c>
    </row>
    <row r="2353" ht="26" customHeight="1">
      <c r="A2353" s="15" t="inlineStr">
        <is>
          <t>Pepsi</t>
        </is>
      </c>
      <c r="B2353" s="15" t="inlineStr">
        <is>
          <t>Pepsi Zero Sugar | Original | single 355mL</t>
        </is>
      </c>
      <c r="C2353" s="15" t="inlineStr">
        <is>
          <t>5) Sparkling water &amp; soda</t>
        </is>
      </c>
      <c r="D2353" s="32">
        <f>'M5 - Sparkling Water &amp; Soda'!I525</f>
        <v/>
      </c>
      <c r="E2353" s="33">
        <f>'M5 - Sparkling Water &amp; Soda'!J525</f>
        <v/>
      </c>
      <c r="F2353" s="31">
        <f>'M5 - Sparkling Water &amp; Soda'!K525</f>
        <v/>
      </c>
      <c r="G2353" s="30">
        <f>'M5 - Sparkling Water &amp; Soda'!F525</f>
        <v/>
      </c>
      <c r="H2353" s="31">
        <f>IF(AND(ISNUMBER('M5 - Sparkling Water &amp; Soda'!F525),ISNUMBER('M5 - Sparkling Water &amp; Soda'!K525)),'M5 - Sparkling Water &amp; Soda'!F525-'M5 - Sparkling Water &amp; Soda'!K525,"")</f>
        <v/>
      </c>
      <c r="I2353" s="15" t="inlineStr">
        <is>
          <t>S&amp;S availability/depth vary by listing and time - confirm live.</t>
        </is>
      </c>
    </row>
    <row r="2354" ht="26" customHeight="1">
      <c r="A2354" s="15" t="inlineStr">
        <is>
          <t>Pepsi</t>
        </is>
      </c>
      <c r="B2354" s="15" t="inlineStr">
        <is>
          <t>Pepsi Zero Sugar | Original | 8-pack 355mL</t>
        </is>
      </c>
      <c r="C2354" s="15" t="inlineStr">
        <is>
          <t>5) Sparkling water &amp; soda</t>
        </is>
      </c>
      <c r="D2354" s="32">
        <f>'M5 - Sparkling Water &amp; Soda'!I526</f>
        <v/>
      </c>
      <c r="E2354" s="33">
        <f>'M5 - Sparkling Water &amp; Soda'!J526</f>
        <v/>
      </c>
      <c r="F2354" s="31">
        <f>'M5 - Sparkling Water &amp; Soda'!K526</f>
        <v/>
      </c>
      <c r="G2354" s="30">
        <f>'M5 - Sparkling Water &amp; Soda'!F526</f>
        <v/>
      </c>
      <c r="H2354" s="31">
        <f>IF(AND(ISNUMBER('M5 - Sparkling Water &amp; Soda'!F526),ISNUMBER('M5 - Sparkling Water &amp; Soda'!K526)),'M5 - Sparkling Water &amp; Soda'!F526-'M5 - Sparkling Water &amp; Soda'!K526,"")</f>
        <v/>
      </c>
      <c r="I2354" s="15" t="inlineStr">
        <is>
          <t>S&amp;S availability/depth vary by listing and time - confirm live.</t>
        </is>
      </c>
    </row>
    <row r="2355" ht="26" customHeight="1">
      <c r="A2355" s="15" t="inlineStr">
        <is>
          <t>Pepsi</t>
        </is>
      </c>
      <c r="B2355" s="15" t="inlineStr">
        <is>
          <t>Pepsi Zero Sugar | Original | 12-pack 355mL</t>
        </is>
      </c>
      <c r="C2355" s="15" t="inlineStr">
        <is>
          <t>5) Sparkling water &amp; soda</t>
        </is>
      </c>
      <c r="D2355" s="32">
        <f>'M5 - Sparkling Water &amp; Soda'!I527</f>
        <v/>
      </c>
      <c r="E2355" s="33">
        <f>'M5 - Sparkling Water &amp; Soda'!J527</f>
        <v/>
      </c>
      <c r="F2355" s="31">
        <f>'M5 - Sparkling Water &amp; Soda'!K527</f>
        <v/>
      </c>
      <c r="G2355" s="30">
        <f>'M5 - Sparkling Water &amp; Soda'!F527</f>
        <v/>
      </c>
      <c r="H2355" s="31">
        <f>IF(AND(ISNUMBER('M5 - Sparkling Water &amp; Soda'!F527),ISNUMBER('M5 - Sparkling Water &amp; Soda'!K527)),'M5 - Sparkling Water &amp; Soda'!F527-'M5 - Sparkling Water &amp; Soda'!K527,"")</f>
        <v/>
      </c>
      <c r="I2355" s="15" t="inlineStr">
        <is>
          <t>S&amp;S availability/depth vary by listing and time - confirm live.</t>
        </is>
      </c>
    </row>
    <row r="2356" ht="26" customHeight="1">
      <c r="A2356" s="15" t="inlineStr">
        <is>
          <t>Pepsi</t>
        </is>
      </c>
      <c r="B2356" s="15" t="inlineStr">
        <is>
          <t>Pepsi Zero Sugar | Original | 15-pack 355mL</t>
        </is>
      </c>
      <c r="C2356" s="15" t="inlineStr">
        <is>
          <t>5) Sparkling water &amp; soda</t>
        </is>
      </c>
      <c r="D2356" s="32">
        <f>'M5 - Sparkling Water &amp; Soda'!I528</f>
        <v/>
      </c>
      <c r="E2356" s="33">
        <f>'M5 - Sparkling Water &amp; Soda'!J528</f>
        <v/>
      </c>
      <c r="F2356" s="31">
        <f>'M5 - Sparkling Water &amp; Soda'!K528</f>
        <v/>
      </c>
      <c r="G2356" s="30">
        <f>'M5 - Sparkling Water &amp; Soda'!F528</f>
        <v/>
      </c>
      <c r="H2356" s="31">
        <f>IF(AND(ISNUMBER('M5 - Sparkling Water &amp; Soda'!F528),ISNUMBER('M5 - Sparkling Water &amp; Soda'!K528)),'M5 - Sparkling Water &amp; Soda'!F528-'M5 - Sparkling Water &amp; Soda'!K528,"")</f>
        <v/>
      </c>
      <c r="I2356" s="15" t="inlineStr">
        <is>
          <t>S&amp;S availability/depth vary by listing and time - confirm live.</t>
        </is>
      </c>
    </row>
    <row r="2357" ht="26" customHeight="1">
      <c r="A2357" s="15" t="inlineStr">
        <is>
          <t>Pepsi</t>
        </is>
      </c>
      <c r="B2357" s="15" t="inlineStr">
        <is>
          <t>Pepsi Zero Sugar | Original | 18-pack 355mL</t>
        </is>
      </c>
      <c r="C2357" s="15" t="inlineStr">
        <is>
          <t>5) Sparkling water &amp; soda</t>
        </is>
      </c>
      <c r="D2357" s="32">
        <f>'M5 - Sparkling Water &amp; Soda'!I529</f>
        <v/>
      </c>
      <c r="E2357" s="33">
        <f>'M5 - Sparkling Water &amp; Soda'!J529</f>
        <v/>
      </c>
      <c r="F2357" s="31">
        <f>'M5 - Sparkling Water &amp; Soda'!K529</f>
        <v/>
      </c>
      <c r="G2357" s="30">
        <f>'M5 - Sparkling Water &amp; Soda'!F529</f>
        <v/>
      </c>
      <c r="H2357" s="31">
        <f>IF(AND(ISNUMBER('M5 - Sparkling Water &amp; Soda'!F529),ISNUMBER('M5 - Sparkling Water &amp; Soda'!K529)),'M5 - Sparkling Water &amp; Soda'!F529-'M5 - Sparkling Water &amp; Soda'!K529,"")</f>
        <v/>
      </c>
      <c r="I2357" s="15" t="inlineStr">
        <is>
          <t>S&amp;S availability/depth vary by listing and time - confirm live.</t>
        </is>
      </c>
    </row>
    <row r="2358" ht="26" customHeight="1">
      <c r="A2358" s="15" t="inlineStr">
        <is>
          <t>Pepsi</t>
        </is>
      </c>
      <c r="B2358" s="15" t="inlineStr">
        <is>
          <t>Pepsi Zero Sugar | Original | 24-pack 355mL</t>
        </is>
      </c>
      <c r="C2358" s="15" t="inlineStr">
        <is>
          <t>5) Sparkling water &amp; soda</t>
        </is>
      </c>
      <c r="D2358" s="32">
        <f>'M5 - Sparkling Water &amp; Soda'!I530</f>
        <v/>
      </c>
      <c r="E2358" s="33">
        <f>'M5 - Sparkling Water &amp; Soda'!J530</f>
        <v/>
      </c>
      <c r="F2358" s="31">
        <f>'M5 - Sparkling Water &amp; Soda'!K530</f>
        <v/>
      </c>
      <c r="G2358" s="30">
        <f>'M5 - Sparkling Water &amp; Soda'!F530</f>
        <v/>
      </c>
      <c r="H2358" s="31">
        <f>IF(AND(ISNUMBER('M5 - Sparkling Water &amp; Soda'!F530),ISNUMBER('M5 - Sparkling Water &amp; Soda'!K530)),'M5 - Sparkling Water &amp; Soda'!F530-'M5 - Sparkling Water &amp; Soda'!K530,"")</f>
        <v/>
      </c>
      <c r="I2358" s="15" t="inlineStr">
        <is>
          <t>S&amp;S availability/depth vary by listing and time - confirm live.</t>
        </is>
      </c>
    </row>
    <row r="2359" ht="26" customHeight="1">
      <c r="A2359" s="15" t="inlineStr">
        <is>
          <t>Pepsi</t>
        </is>
      </c>
      <c r="B2359" s="15" t="inlineStr">
        <is>
          <t>Pepsi Zero Sugar | Wild Cherry | single 355mL</t>
        </is>
      </c>
      <c r="C2359" s="15" t="inlineStr">
        <is>
          <t>5) Sparkling water &amp; soda</t>
        </is>
      </c>
      <c r="D2359" s="32">
        <f>'M5 - Sparkling Water &amp; Soda'!I531</f>
        <v/>
      </c>
      <c r="E2359" s="33">
        <f>'M5 - Sparkling Water &amp; Soda'!J531</f>
        <v/>
      </c>
      <c r="F2359" s="31">
        <f>'M5 - Sparkling Water &amp; Soda'!K531</f>
        <v/>
      </c>
      <c r="G2359" s="30">
        <f>'M5 - Sparkling Water &amp; Soda'!F531</f>
        <v/>
      </c>
      <c r="H2359" s="31">
        <f>IF(AND(ISNUMBER('M5 - Sparkling Water &amp; Soda'!F531),ISNUMBER('M5 - Sparkling Water &amp; Soda'!K531)),'M5 - Sparkling Water &amp; Soda'!F531-'M5 - Sparkling Water &amp; Soda'!K531,"")</f>
        <v/>
      </c>
      <c r="I2359" s="15" t="inlineStr">
        <is>
          <t>S&amp;S availability/depth vary by listing and time - confirm live.</t>
        </is>
      </c>
    </row>
    <row r="2360" ht="26" customHeight="1">
      <c r="A2360" s="15" t="inlineStr">
        <is>
          <t>Pepsi</t>
        </is>
      </c>
      <c r="B2360" s="15" t="inlineStr">
        <is>
          <t>Pepsi Zero Sugar | Wild Cherry | 8-pack 355mL</t>
        </is>
      </c>
      <c r="C2360" s="15" t="inlineStr">
        <is>
          <t>5) Sparkling water &amp; soda</t>
        </is>
      </c>
      <c r="D2360" s="32">
        <f>'M5 - Sparkling Water &amp; Soda'!I532</f>
        <v/>
      </c>
      <c r="E2360" s="33">
        <f>'M5 - Sparkling Water &amp; Soda'!J532</f>
        <v/>
      </c>
      <c r="F2360" s="31">
        <f>'M5 - Sparkling Water &amp; Soda'!K532</f>
        <v/>
      </c>
      <c r="G2360" s="30">
        <f>'M5 - Sparkling Water &amp; Soda'!F532</f>
        <v/>
      </c>
      <c r="H2360" s="31">
        <f>IF(AND(ISNUMBER('M5 - Sparkling Water &amp; Soda'!F532),ISNUMBER('M5 - Sparkling Water &amp; Soda'!K532)),'M5 - Sparkling Water &amp; Soda'!F532-'M5 - Sparkling Water &amp; Soda'!K532,"")</f>
        <v/>
      </c>
      <c r="I2360" s="15" t="inlineStr">
        <is>
          <t>S&amp;S availability/depth vary by listing and time - confirm live.</t>
        </is>
      </c>
    </row>
    <row r="2361" ht="26" customHeight="1">
      <c r="A2361" s="15" t="inlineStr">
        <is>
          <t>Pepsi</t>
        </is>
      </c>
      <c r="B2361" s="15" t="inlineStr">
        <is>
          <t>Pepsi Zero Sugar | Wild Cherry | 12-pack 355mL</t>
        </is>
      </c>
      <c r="C2361" s="15" t="inlineStr">
        <is>
          <t>5) Sparkling water &amp; soda</t>
        </is>
      </c>
      <c r="D2361" s="32">
        <f>'M5 - Sparkling Water &amp; Soda'!I533</f>
        <v/>
      </c>
      <c r="E2361" s="33">
        <f>'M5 - Sparkling Water &amp; Soda'!J533</f>
        <v/>
      </c>
      <c r="F2361" s="31">
        <f>'M5 - Sparkling Water &amp; Soda'!K533</f>
        <v/>
      </c>
      <c r="G2361" s="30">
        <f>'M5 - Sparkling Water &amp; Soda'!F533</f>
        <v/>
      </c>
      <c r="H2361" s="31">
        <f>IF(AND(ISNUMBER('M5 - Sparkling Water &amp; Soda'!F533),ISNUMBER('M5 - Sparkling Water &amp; Soda'!K533)),'M5 - Sparkling Water &amp; Soda'!F533-'M5 - Sparkling Water &amp; Soda'!K533,"")</f>
        <v/>
      </c>
      <c r="I2361" s="15" t="inlineStr">
        <is>
          <t>S&amp;S availability/depth vary by listing and time - confirm live.</t>
        </is>
      </c>
    </row>
    <row r="2362" ht="26" customHeight="1">
      <c r="A2362" s="15" t="inlineStr">
        <is>
          <t>Pepsi</t>
        </is>
      </c>
      <c r="B2362" s="15" t="inlineStr">
        <is>
          <t>Pepsi Zero Sugar | Wild Cherry | 15-pack 355mL</t>
        </is>
      </c>
      <c r="C2362" s="15" t="inlineStr">
        <is>
          <t>5) Sparkling water &amp; soda</t>
        </is>
      </c>
      <c r="D2362" s="32">
        <f>'M5 - Sparkling Water &amp; Soda'!I534</f>
        <v/>
      </c>
      <c r="E2362" s="33">
        <f>'M5 - Sparkling Water &amp; Soda'!J534</f>
        <v/>
      </c>
      <c r="F2362" s="31">
        <f>'M5 - Sparkling Water &amp; Soda'!K534</f>
        <v/>
      </c>
      <c r="G2362" s="30">
        <f>'M5 - Sparkling Water &amp; Soda'!F534</f>
        <v/>
      </c>
      <c r="H2362" s="31">
        <f>IF(AND(ISNUMBER('M5 - Sparkling Water &amp; Soda'!F534),ISNUMBER('M5 - Sparkling Water &amp; Soda'!K534)),'M5 - Sparkling Water &amp; Soda'!F534-'M5 - Sparkling Water &amp; Soda'!K534,"")</f>
        <v/>
      </c>
      <c r="I2362" s="15" t="inlineStr">
        <is>
          <t>S&amp;S availability/depth vary by listing and time - confirm live.</t>
        </is>
      </c>
    </row>
    <row r="2363" ht="26" customHeight="1">
      <c r="A2363" s="15" t="inlineStr">
        <is>
          <t>Pepsi</t>
        </is>
      </c>
      <c r="B2363" s="15" t="inlineStr">
        <is>
          <t>Pepsi Zero Sugar | Wild Cherry | 18-pack 355mL</t>
        </is>
      </c>
      <c r="C2363" s="15" t="inlineStr">
        <is>
          <t>5) Sparkling water &amp; soda</t>
        </is>
      </c>
      <c r="D2363" s="32">
        <f>'M5 - Sparkling Water &amp; Soda'!I535</f>
        <v/>
      </c>
      <c r="E2363" s="33">
        <f>'M5 - Sparkling Water &amp; Soda'!J535</f>
        <v/>
      </c>
      <c r="F2363" s="31">
        <f>'M5 - Sparkling Water &amp; Soda'!K535</f>
        <v/>
      </c>
      <c r="G2363" s="30">
        <f>'M5 - Sparkling Water &amp; Soda'!F535</f>
        <v/>
      </c>
      <c r="H2363" s="31">
        <f>IF(AND(ISNUMBER('M5 - Sparkling Water &amp; Soda'!F535),ISNUMBER('M5 - Sparkling Water &amp; Soda'!K535)),'M5 - Sparkling Water &amp; Soda'!F535-'M5 - Sparkling Water &amp; Soda'!K535,"")</f>
        <v/>
      </c>
      <c r="I2363" s="15" t="inlineStr">
        <is>
          <t>S&amp;S availability/depth vary by listing and time - confirm live.</t>
        </is>
      </c>
    </row>
    <row r="2364" ht="26" customHeight="1">
      <c r="A2364" s="15" t="inlineStr">
        <is>
          <t>Pepsi</t>
        </is>
      </c>
      <c r="B2364" s="15" t="inlineStr">
        <is>
          <t>Pepsi Zero Sugar | Wild Cherry | 24-pack 355mL</t>
        </is>
      </c>
      <c r="C2364" s="15" t="inlineStr">
        <is>
          <t>5) Sparkling water &amp; soda</t>
        </is>
      </c>
      <c r="D2364" s="32">
        <f>'M5 - Sparkling Water &amp; Soda'!I536</f>
        <v/>
      </c>
      <c r="E2364" s="33">
        <f>'M5 - Sparkling Water &amp; Soda'!J536</f>
        <v/>
      </c>
      <c r="F2364" s="31">
        <f>'M5 - Sparkling Water &amp; Soda'!K536</f>
        <v/>
      </c>
      <c r="G2364" s="30">
        <f>'M5 - Sparkling Water &amp; Soda'!F536</f>
        <v/>
      </c>
      <c r="H2364" s="31">
        <f>IF(AND(ISNUMBER('M5 - Sparkling Water &amp; Soda'!F536),ISNUMBER('M5 - Sparkling Water &amp; Soda'!K536)),'M5 - Sparkling Water &amp; Soda'!F536-'M5 - Sparkling Water &amp; Soda'!K536,"")</f>
        <v/>
      </c>
      <c r="I2364" s="15" t="inlineStr">
        <is>
          <t>S&amp;S availability/depth vary by listing and time - confirm live.</t>
        </is>
      </c>
    </row>
    <row r="2365" ht="26" customHeight="1">
      <c r="A2365" s="15" t="inlineStr">
        <is>
          <t>Pepsi</t>
        </is>
      </c>
      <c r="B2365" s="15" t="inlineStr">
        <is>
          <t>Pepsi Zero Sugar | Mango | single 355mL</t>
        </is>
      </c>
      <c r="C2365" s="15" t="inlineStr">
        <is>
          <t>5) Sparkling water &amp; soda</t>
        </is>
      </c>
      <c r="D2365" s="32">
        <f>'M5 - Sparkling Water &amp; Soda'!I537</f>
        <v/>
      </c>
      <c r="E2365" s="33">
        <f>'M5 - Sparkling Water &amp; Soda'!J537</f>
        <v/>
      </c>
      <c r="F2365" s="31">
        <f>'M5 - Sparkling Water &amp; Soda'!K537</f>
        <v/>
      </c>
      <c r="G2365" s="30">
        <f>'M5 - Sparkling Water &amp; Soda'!F537</f>
        <v/>
      </c>
      <c r="H2365" s="31">
        <f>IF(AND(ISNUMBER('M5 - Sparkling Water &amp; Soda'!F537),ISNUMBER('M5 - Sparkling Water &amp; Soda'!K537)),'M5 - Sparkling Water &amp; Soda'!F537-'M5 - Sparkling Water &amp; Soda'!K537,"")</f>
        <v/>
      </c>
      <c r="I2365" s="15" t="inlineStr">
        <is>
          <t>S&amp;S availability/depth vary by listing and time - confirm live.</t>
        </is>
      </c>
    </row>
    <row r="2366" ht="26" customHeight="1">
      <c r="A2366" s="15" t="inlineStr">
        <is>
          <t>Pepsi</t>
        </is>
      </c>
      <c r="B2366" s="15" t="inlineStr">
        <is>
          <t>Pepsi Zero Sugar | Mango | 8-pack 355mL</t>
        </is>
      </c>
      <c r="C2366" s="15" t="inlineStr">
        <is>
          <t>5) Sparkling water &amp; soda</t>
        </is>
      </c>
      <c r="D2366" s="32">
        <f>'M5 - Sparkling Water &amp; Soda'!I538</f>
        <v/>
      </c>
      <c r="E2366" s="33">
        <f>'M5 - Sparkling Water &amp; Soda'!J538</f>
        <v/>
      </c>
      <c r="F2366" s="31">
        <f>'M5 - Sparkling Water &amp; Soda'!K538</f>
        <v/>
      </c>
      <c r="G2366" s="30">
        <f>'M5 - Sparkling Water &amp; Soda'!F538</f>
        <v/>
      </c>
      <c r="H2366" s="31">
        <f>IF(AND(ISNUMBER('M5 - Sparkling Water &amp; Soda'!F538),ISNUMBER('M5 - Sparkling Water &amp; Soda'!K538)),'M5 - Sparkling Water &amp; Soda'!F538-'M5 - Sparkling Water &amp; Soda'!K538,"")</f>
        <v/>
      </c>
      <c r="I2366" s="15" t="inlineStr">
        <is>
          <t>S&amp;S availability/depth vary by listing and time - confirm live.</t>
        </is>
      </c>
    </row>
    <row r="2367" ht="26" customHeight="1">
      <c r="A2367" s="15" t="inlineStr">
        <is>
          <t>Pepsi</t>
        </is>
      </c>
      <c r="B2367" s="15" t="inlineStr">
        <is>
          <t>Pepsi Zero Sugar | Mango | 12-pack 355mL</t>
        </is>
      </c>
      <c r="C2367" s="15" t="inlineStr">
        <is>
          <t>5) Sparkling water &amp; soda</t>
        </is>
      </c>
      <c r="D2367" s="32">
        <f>'M5 - Sparkling Water &amp; Soda'!I539</f>
        <v/>
      </c>
      <c r="E2367" s="33">
        <f>'M5 - Sparkling Water &amp; Soda'!J539</f>
        <v/>
      </c>
      <c r="F2367" s="31">
        <f>'M5 - Sparkling Water &amp; Soda'!K539</f>
        <v/>
      </c>
      <c r="G2367" s="30">
        <f>'M5 - Sparkling Water &amp; Soda'!F539</f>
        <v/>
      </c>
      <c r="H2367" s="31">
        <f>IF(AND(ISNUMBER('M5 - Sparkling Water &amp; Soda'!F539),ISNUMBER('M5 - Sparkling Water &amp; Soda'!K539)),'M5 - Sparkling Water &amp; Soda'!F539-'M5 - Sparkling Water &amp; Soda'!K539,"")</f>
        <v/>
      </c>
      <c r="I2367" s="15" t="inlineStr">
        <is>
          <t>S&amp;S availability/depth vary by listing and time - confirm live.</t>
        </is>
      </c>
    </row>
    <row r="2368" ht="26" customHeight="1">
      <c r="A2368" s="15" t="inlineStr">
        <is>
          <t>Pepsi</t>
        </is>
      </c>
      <c r="B2368" s="15" t="inlineStr">
        <is>
          <t>Pepsi Zero Sugar | Mango | 15-pack 355mL</t>
        </is>
      </c>
      <c r="C2368" s="15" t="inlineStr">
        <is>
          <t>5) Sparkling water &amp; soda</t>
        </is>
      </c>
      <c r="D2368" s="32">
        <f>'M5 - Sparkling Water &amp; Soda'!I540</f>
        <v/>
      </c>
      <c r="E2368" s="33">
        <f>'M5 - Sparkling Water &amp; Soda'!J540</f>
        <v/>
      </c>
      <c r="F2368" s="31">
        <f>'M5 - Sparkling Water &amp; Soda'!K540</f>
        <v/>
      </c>
      <c r="G2368" s="30">
        <f>'M5 - Sparkling Water &amp; Soda'!F540</f>
        <v/>
      </c>
      <c r="H2368" s="31">
        <f>IF(AND(ISNUMBER('M5 - Sparkling Water &amp; Soda'!F540),ISNUMBER('M5 - Sparkling Water &amp; Soda'!K540)),'M5 - Sparkling Water &amp; Soda'!F540-'M5 - Sparkling Water &amp; Soda'!K540,"")</f>
        <v/>
      </c>
      <c r="I2368" s="15" t="inlineStr">
        <is>
          <t>S&amp;S availability/depth vary by listing and time - confirm live.</t>
        </is>
      </c>
    </row>
    <row r="2369" ht="26" customHeight="1">
      <c r="A2369" s="15" t="inlineStr">
        <is>
          <t>Pepsi</t>
        </is>
      </c>
      <c r="B2369" s="15" t="inlineStr">
        <is>
          <t>Pepsi Zero Sugar | Mango | 18-pack 355mL</t>
        </is>
      </c>
      <c r="C2369" s="15" t="inlineStr">
        <is>
          <t>5) Sparkling water &amp; soda</t>
        </is>
      </c>
      <c r="D2369" s="32">
        <f>'M5 - Sparkling Water &amp; Soda'!I541</f>
        <v/>
      </c>
      <c r="E2369" s="33">
        <f>'M5 - Sparkling Water &amp; Soda'!J541</f>
        <v/>
      </c>
      <c r="F2369" s="31">
        <f>'M5 - Sparkling Water &amp; Soda'!K541</f>
        <v/>
      </c>
      <c r="G2369" s="30">
        <f>'M5 - Sparkling Water &amp; Soda'!F541</f>
        <v/>
      </c>
      <c r="H2369" s="31">
        <f>IF(AND(ISNUMBER('M5 - Sparkling Water &amp; Soda'!F541),ISNUMBER('M5 - Sparkling Water &amp; Soda'!K541)),'M5 - Sparkling Water &amp; Soda'!F541-'M5 - Sparkling Water &amp; Soda'!K541,"")</f>
        <v/>
      </c>
      <c r="I2369" s="15" t="inlineStr">
        <is>
          <t>S&amp;S availability/depth vary by listing and time - confirm live.</t>
        </is>
      </c>
    </row>
    <row r="2370" ht="26" customHeight="1">
      <c r="A2370" s="15" t="inlineStr">
        <is>
          <t>Pepsi</t>
        </is>
      </c>
      <c r="B2370" s="15" t="inlineStr">
        <is>
          <t>Pepsi Zero Sugar | Mango | 24-pack 355mL</t>
        </is>
      </c>
      <c r="C2370" s="15" t="inlineStr">
        <is>
          <t>5) Sparkling water &amp; soda</t>
        </is>
      </c>
      <c r="D2370" s="32">
        <f>'M5 - Sparkling Water &amp; Soda'!I542</f>
        <v/>
      </c>
      <c r="E2370" s="33">
        <f>'M5 - Sparkling Water &amp; Soda'!J542</f>
        <v/>
      </c>
      <c r="F2370" s="31">
        <f>'M5 - Sparkling Water &amp; Soda'!K542</f>
        <v/>
      </c>
      <c r="G2370" s="30">
        <f>'M5 - Sparkling Water &amp; Soda'!F542</f>
        <v/>
      </c>
      <c r="H2370" s="31">
        <f>IF(AND(ISNUMBER('M5 - Sparkling Water &amp; Soda'!F542),ISNUMBER('M5 - Sparkling Water &amp; Soda'!K542)),'M5 - Sparkling Water &amp; Soda'!F542-'M5 - Sparkling Water &amp; Soda'!K542,"")</f>
        <v/>
      </c>
      <c r="I2370" s="15" t="inlineStr">
        <is>
          <t>S&amp;S availability/depth vary by listing and time - confirm live.</t>
        </is>
      </c>
    </row>
    <row r="2371" ht="26" customHeight="1">
      <c r="A2371" s="15" t="inlineStr">
        <is>
          <t>Diet Pepsi</t>
        </is>
      </c>
      <c r="B2371" s="15" t="inlineStr">
        <is>
          <t>Diet Pepsi | Original | single 355mL</t>
        </is>
      </c>
      <c r="C2371" s="15" t="inlineStr">
        <is>
          <t>5) Sparkling water &amp; soda</t>
        </is>
      </c>
      <c r="D2371" s="32">
        <f>'M5 - Sparkling Water &amp; Soda'!I543</f>
        <v/>
      </c>
      <c r="E2371" s="33">
        <f>'M5 - Sparkling Water &amp; Soda'!J543</f>
        <v/>
      </c>
      <c r="F2371" s="31">
        <f>'M5 - Sparkling Water &amp; Soda'!K543</f>
        <v/>
      </c>
      <c r="G2371" s="30">
        <f>'M5 - Sparkling Water &amp; Soda'!F543</f>
        <v/>
      </c>
      <c r="H2371" s="31">
        <f>IF(AND(ISNUMBER('M5 - Sparkling Water &amp; Soda'!F543),ISNUMBER('M5 - Sparkling Water &amp; Soda'!K543)),'M5 - Sparkling Water &amp; Soda'!F543-'M5 - Sparkling Water &amp; Soda'!K543,"")</f>
        <v/>
      </c>
      <c r="I2371" s="15" t="inlineStr">
        <is>
          <t>S&amp;S availability/depth vary by listing and time - confirm live.</t>
        </is>
      </c>
    </row>
    <row r="2372" ht="26" customHeight="1">
      <c r="A2372" s="15" t="inlineStr">
        <is>
          <t>Diet Pepsi</t>
        </is>
      </c>
      <c r="B2372" s="15" t="inlineStr">
        <is>
          <t>Diet Pepsi | Original | 8-pack 355mL</t>
        </is>
      </c>
      <c r="C2372" s="15" t="inlineStr">
        <is>
          <t>5) Sparkling water &amp; soda</t>
        </is>
      </c>
      <c r="D2372" s="32">
        <f>'M5 - Sparkling Water &amp; Soda'!I544</f>
        <v/>
      </c>
      <c r="E2372" s="33">
        <f>'M5 - Sparkling Water &amp; Soda'!J544</f>
        <v/>
      </c>
      <c r="F2372" s="31">
        <f>'M5 - Sparkling Water &amp; Soda'!K544</f>
        <v/>
      </c>
      <c r="G2372" s="30">
        <f>'M5 - Sparkling Water &amp; Soda'!F544</f>
        <v/>
      </c>
      <c r="H2372" s="31">
        <f>IF(AND(ISNUMBER('M5 - Sparkling Water &amp; Soda'!F544),ISNUMBER('M5 - Sparkling Water &amp; Soda'!K544)),'M5 - Sparkling Water &amp; Soda'!F544-'M5 - Sparkling Water &amp; Soda'!K544,"")</f>
        <v/>
      </c>
      <c r="I2372" s="15" t="inlineStr">
        <is>
          <t>S&amp;S availability/depth vary by listing and time - confirm live.</t>
        </is>
      </c>
    </row>
    <row r="2373" ht="26" customHeight="1">
      <c r="A2373" s="15" t="inlineStr">
        <is>
          <t>Diet Pepsi</t>
        </is>
      </c>
      <c r="B2373" s="15" t="inlineStr">
        <is>
          <t>Diet Pepsi | Original | 12-pack 355mL</t>
        </is>
      </c>
      <c r="C2373" s="15" t="inlineStr">
        <is>
          <t>5) Sparkling water &amp; soda</t>
        </is>
      </c>
      <c r="D2373" s="32">
        <f>'M5 - Sparkling Water &amp; Soda'!I545</f>
        <v/>
      </c>
      <c r="E2373" s="33">
        <f>'M5 - Sparkling Water &amp; Soda'!J545</f>
        <v/>
      </c>
      <c r="F2373" s="31">
        <f>'M5 - Sparkling Water &amp; Soda'!K545</f>
        <v/>
      </c>
      <c r="G2373" s="30">
        <f>'M5 - Sparkling Water &amp; Soda'!F545</f>
        <v/>
      </c>
      <c r="H2373" s="31">
        <f>IF(AND(ISNUMBER('M5 - Sparkling Water &amp; Soda'!F545),ISNUMBER('M5 - Sparkling Water &amp; Soda'!K545)),'M5 - Sparkling Water &amp; Soda'!F545-'M5 - Sparkling Water &amp; Soda'!K545,"")</f>
        <v/>
      </c>
      <c r="I2373" s="15" t="inlineStr">
        <is>
          <t>S&amp;S availability/depth vary by listing and time - confirm live.</t>
        </is>
      </c>
    </row>
    <row r="2374" ht="26" customHeight="1">
      <c r="A2374" s="15" t="inlineStr">
        <is>
          <t>Diet Pepsi</t>
        </is>
      </c>
      <c r="B2374" s="15" t="inlineStr">
        <is>
          <t>Diet Pepsi | Original | 15-pack 355mL</t>
        </is>
      </c>
      <c r="C2374" s="15" t="inlineStr">
        <is>
          <t>5) Sparkling water &amp; soda</t>
        </is>
      </c>
      <c r="D2374" s="32">
        <f>'M5 - Sparkling Water &amp; Soda'!I546</f>
        <v/>
      </c>
      <c r="E2374" s="33">
        <f>'M5 - Sparkling Water &amp; Soda'!J546</f>
        <v/>
      </c>
      <c r="F2374" s="31">
        <f>'M5 - Sparkling Water &amp; Soda'!K546</f>
        <v/>
      </c>
      <c r="G2374" s="30">
        <f>'M5 - Sparkling Water &amp; Soda'!F546</f>
        <v/>
      </c>
      <c r="H2374" s="31">
        <f>IF(AND(ISNUMBER('M5 - Sparkling Water &amp; Soda'!F546),ISNUMBER('M5 - Sparkling Water &amp; Soda'!K546)),'M5 - Sparkling Water &amp; Soda'!F546-'M5 - Sparkling Water &amp; Soda'!K546,"")</f>
        <v/>
      </c>
      <c r="I2374" s="15" t="inlineStr">
        <is>
          <t>S&amp;S availability/depth vary by listing and time - confirm live.</t>
        </is>
      </c>
    </row>
    <row r="2375" ht="26" customHeight="1">
      <c r="A2375" s="15" t="inlineStr">
        <is>
          <t>Diet Pepsi</t>
        </is>
      </c>
      <c r="B2375" s="15" t="inlineStr">
        <is>
          <t>Diet Pepsi | Original | 18-pack 355mL</t>
        </is>
      </c>
      <c r="C2375" s="15" t="inlineStr">
        <is>
          <t>5) Sparkling water &amp; soda</t>
        </is>
      </c>
      <c r="D2375" s="32">
        <f>'M5 - Sparkling Water &amp; Soda'!I547</f>
        <v/>
      </c>
      <c r="E2375" s="33">
        <f>'M5 - Sparkling Water &amp; Soda'!J547</f>
        <v/>
      </c>
      <c r="F2375" s="31">
        <f>'M5 - Sparkling Water &amp; Soda'!K547</f>
        <v/>
      </c>
      <c r="G2375" s="30">
        <f>'M5 - Sparkling Water &amp; Soda'!F547</f>
        <v/>
      </c>
      <c r="H2375" s="31">
        <f>IF(AND(ISNUMBER('M5 - Sparkling Water &amp; Soda'!F547),ISNUMBER('M5 - Sparkling Water &amp; Soda'!K547)),'M5 - Sparkling Water &amp; Soda'!F547-'M5 - Sparkling Water &amp; Soda'!K547,"")</f>
        <v/>
      </c>
      <c r="I2375" s="15" t="inlineStr">
        <is>
          <t>S&amp;S availability/depth vary by listing and time - confirm live.</t>
        </is>
      </c>
    </row>
    <row r="2376" ht="26" customHeight="1">
      <c r="A2376" s="15" t="inlineStr">
        <is>
          <t>Diet Pepsi</t>
        </is>
      </c>
      <c r="B2376" s="15" t="inlineStr">
        <is>
          <t>Diet Pepsi | Original | 24-pack 355mL</t>
        </is>
      </c>
      <c r="C2376" s="15" t="inlineStr">
        <is>
          <t>5) Sparkling water &amp; soda</t>
        </is>
      </c>
      <c r="D2376" s="32">
        <f>'M5 - Sparkling Water &amp; Soda'!I548</f>
        <v/>
      </c>
      <c r="E2376" s="33">
        <f>'M5 - Sparkling Water &amp; Soda'!J548</f>
        <v/>
      </c>
      <c r="F2376" s="31">
        <f>'M5 - Sparkling Water &amp; Soda'!K548</f>
        <v/>
      </c>
      <c r="G2376" s="30">
        <f>'M5 - Sparkling Water &amp; Soda'!F548</f>
        <v/>
      </c>
      <c r="H2376" s="31">
        <f>IF(AND(ISNUMBER('M5 - Sparkling Water &amp; Soda'!F548),ISNUMBER('M5 - Sparkling Water &amp; Soda'!K548)),'M5 - Sparkling Water &amp; Soda'!F548-'M5 - Sparkling Water &amp; Soda'!K548,"")</f>
        <v/>
      </c>
      <c r="I2376" s="15" t="inlineStr">
        <is>
          <t>S&amp;S availability/depth vary by listing and time - confirm live.</t>
        </is>
      </c>
    </row>
    <row r="2377" ht="26" customHeight="1">
      <c r="A2377" s="15" t="inlineStr">
        <is>
          <t>Coca-Cola</t>
        </is>
      </c>
      <c r="B2377" s="15" t="inlineStr">
        <is>
          <t>Coca-Cola Zero Sugar | Original | single 355mL</t>
        </is>
      </c>
      <c r="C2377" s="15" t="inlineStr">
        <is>
          <t>5) Sparkling water &amp; soda</t>
        </is>
      </c>
      <c r="D2377" s="32">
        <f>'M5 - Sparkling Water &amp; Soda'!I549</f>
        <v/>
      </c>
      <c r="E2377" s="33">
        <f>'M5 - Sparkling Water &amp; Soda'!J549</f>
        <v/>
      </c>
      <c r="F2377" s="31">
        <f>'M5 - Sparkling Water &amp; Soda'!K549</f>
        <v/>
      </c>
      <c r="G2377" s="30">
        <f>'M5 - Sparkling Water &amp; Soda'!F549</f>
        <v/>
      </c>
      <c r="H2377" s="31">
        <f>IF(AND(ISNUMBER('M5 - Sparkling Water &amp; Soda'!F549),ISNUMBER('M5 - Sparkling Water &amp; Soda'!K549)),'M5 - Sparkling Water &amp; Soda'!F549-'M5 - Sparkling Water &amp; Soda'!K549,"")</f>
        <v/>
      </c>
      <c r="I2377" s="15" t="inlineStr">
        <is>
          <t>S&amp;S availability/depth vary by listing and time - confirm live.</t>
        </is>
      </c>
    </row>
    <row r="2378" ht="26" customHeight="1">
      <c r="A2378" s="15" t="inlineStr">
        <is>
          <t>Coca-Cola</t>
        </is>
      </c>
      <c r="B2378" s="15" t="inlineStr">
        <is>
          <t>Coca-Cola Zero Sugar | Original | 8-pack 355mL</t>
        </is>
      </c>
      <c r="C2378" s="15" t="inlineStr">
        <is>
          <t>5) Sparkling water &amp; soda</t>
        </is>
      </c>
      <c r="D2378" s="32">
        <f>'M5 - Sparkling Water &amp; Soda'!I550</f>
        <v/>
      </c>
      <c r="E2378" s="33">
        <f>'M5 - Sparkling Water &amp; Soda'!J550</f>
        <v/>
      </c>
      <c r="F2378" s="31">
        <f>'M5 - Sparkling Water &amp; Soda'!K550</f>
        <v/>
      </c>
      <c r="G2378" s="30">
        <f>'M5 - Sparkling Water &amp; Soda'!F550</f>
        <v/>
      </c>
      <c r="H2378" s="31">
        <f>IF(AND(ISNUMBER('M5 - Sparkling Water &amp; Soda'!F550),ISNUMBER('M5 - Sparkling Water &amp; Soda'!K550)),'M5 - Sparkling Water &amp; Soda'!F550-'M5 - Sparkling Water &amp; Soda'!K550,"")</f>
        <v/>
      </c>
      <c r="I2378" s="15" t="inlineStr">
        <is>
          <t>S&amp;S availability/depth vary by listing and time - confirm live.</t>
        </is>
      </c>
    </row>
    <row r="2379" ht="26" customHeight="1">
      <c r="A2379" s="15" t="inlineStr">
        <is>
          <t>Coca-Cola</t>
        </is>
      </c>
      <c r="B2379" s="15" t="inlineStr">
        <is>
          <t>Coca-Cola Zero Sugar | Original | 12-pack 355mL</t>
        </is>
      </c>
      <c r="C2379" s="15" t="inlineStr">
        <is>
          <t>5) Sparkling water &amp; soda</t>
        </is>
      </c>
      <c r="D2379" s="32">
        <f>'M5 - Sparkling Water &amp; Soda'!I551</f>
        <v/>
      </c>
      <c r="E2379" s="33">
        <f>'M5 - Sparkling Water &amp; Soda'!J551</f>
        <v/>
      </c>
      <c r="F2379" s="31">
        <f>'M5 - Sparkling Water &amp; Soda'!K551</f>
        <v/>
      </c>
      <c r="G2379" s="30">
        <f>'M5 - Sparkling Water &amp; Soda'!F551</f>
        <v/>
      </c>
      <c r="H2379" s="31">
        <f>IF(AND(ISNUMBER('M5 - Sparkling Water &amp; Soda'!F551),ISNUMBER('M5 - Sparkling Water &amp; Soda'!K551)),'M5 - Sparkling Water &amp; Soda'!F551-'M5 - Sparkling Water &amp; Soda'!K551,"")</f>
        <v/>
      </c>
      <c r="I2379" s="15" t="inlineStr">
        <is>
          <t>S&amp;S availability/depth vary by listing and time - confirm live.</t>
        </is>
      </c>
    </row>
    <row r="2380" ht="26" customHeight="1">
      <c r="A2380" s="15" t="inlineStr">
        <is>
          <t>Coca-Cola</t>
        </is>
      </c>
      <c r="B2380" s="15" t="inlineStr">
        <is>
          <t>Coca-Cola Zero Sugar | Original | 15-pack 355mL</t>
        </is>
      </c>
      <c r="C2380" s="15" t="inlineStr">
        <is>
          <t>5) Sparkling water &amp; soda</t>
        </is>
      </c>
      <c r="D2380" s="32">
        <f>'M5 - Sparkling Water &amp; Soda'!I552</f>
        <v/>
      </c>
      <c r="E2380" s="33">
        <f>'M5 - Sparkling Water &amp; Soda'!J552</f>
        <v/>
      </c>
      <c r="F2380" s="31">
        <f>'M5 - Sparkling Water &amp; Soda'!K552</f>
        <v/>
      </c>
      <c r="G2380" s="30">
        <f>'M5 - Sparkling Water &amp; Soda'!F552</f>
        <v/>
      </c>
      <c r="H2380" s="31">
        <f>IF(AND(ISNUMBER('M5 - Sparkling Water &amp; Soda'!F552),ISNUMBER('M5 - Sparkling Water &amp; Soda'!K552)),'M5 - Sparkling Water &amp; Soda'!F552-'M5 - Sparkling Water &amp; Soda'!K552,"")</f>
        <v/>
      </c>
      <c r="I2380" s="15" t="inlineStr">
        <is>
          <t>S&amp;S availability/depth vary by listing and time - confirm live.</t>
        </is>
      </c>
    </row>
    <row r="2381" ht="26" customHeight="1">
      <c r="A2381" s="15" t="inlineStr">
        <is>
          <t>Coca-Cola</t>
        </is>
      </c>
      <c r="B2381" s="15" t="inlineStr">
        <is>
          <t>Coca-Cola Zero Sugar | Original | 18-pack 355mL</t>
        </is>
      </c>
      <c r="C2381" s="15" t="inlineStr">
        <is>
          <t>5) Sparkling water &amp; soda</t>
        </is>
      </c>
      <c r="D2381" s="32">
        <f>'M5 - Sparkling Water &amp; Soda'!I553</f>
        <v/>
      </c>
      <c r="E2381" s="33">
        <f>'M5 - Sparkling Water &amp; Soda'!J553</f>
        <v/>
      </c>
      <c r="F2381" s="31">
        <f>'M5 - Sparkling Water &amp; Soda'!K553</f>
        <v/>
      </c>
      <c r="G2381" s="30">
        <f>'M5 - Sparkling Water &amp; Soda'!F553</f>
        <v/>
      </c>
      <c r="H2381" s="31">
        <f>IF(AND(ISNUMBER('M5 - Sparkling Water &amp; Soda'!F553),ISNUMBER('M5 - Sparkling Water &amp; Soda'!K553)),'M5 - Sparkling Water &amp; Soda'!F553-'M5 - Sparkling Water &amp; Soda'!K553,"")</f>
        <v/>
      </c>
      <c r="I2381" s="15" t="inlineStr">
        <is>
          <t>S&amp;S availability/depth vary by listing and time - confirm live.</t>
        </is>
      </c>
    </row>
    <row r="2382" ht="26" customHeight="1">
      <c r="A2382" s="15" t="inlineStr">
        <is>
          <t>Coca-Cola</t>
        </is>
      </c>
      <c r="B2382" s="15" t="inlineStr">
        <is>
          <t>Coca-Cola Zero Sugar | Original | 24-pack 355mL</t>
        </is>
      </c>
      <c r="C2382" s="15" t="inlineStr">
        <is>
          <t>5) Sparkling water &amp; soda</t>
        </is>
      </c>
      <c r="D2382" s="32">
        <f>'M5 - Sparkling Water &amp; Soda'!I554</f>
        <v/>
      </c>
      <c r="E2382" s="33">
        <f>'M5 - Sparkling Water &amp; Soda'!J554</f>
        <v/>
      </c>
      <c r="F2382" s="31">
        <f>'M5 - Sparkling Water &amp; Soda'!K554</f>
        <v/>
      </c>
      <c r="G2382" s="30">
        <f>'M5 - Sparkling Water &amp; Soda'!F554</f>
        <v/>
      </c>
      <c r="H2382" s="31">
        <f>IF(AND(ISNUMBER('M5 - Sparkling Water &amp; Soda'!F554),ISNUMBER('M5 - Sparkling Water &amp; Soda'!K554)),'M5 - Sparkling Water &amp; Soda'!F554-'M5 - Sparkling Water &amp; Soda'!K554,"")</f>
        <v/>
      </c>
      <c r="I2382" s="15" t="inlineStr">
        <is>
          <t>S&amp;S availability/depth vary by listing and time - confirm live.</t>
        </is>
      </c>
    </row>
    <row r="2383" ht="26" customHeight="1">
      <c r="A2383" s="15" t="inlineStr">
        <is>
          <t>Coca-Cola</t>
        </is>
      </c>
      <c r="B2383" s="15" t="inlineStr">
        <is>
          <t>Coca-Cola Zero Sugar | Cherry | single 355mL</t>
        </is>
      </c>
      <c r="C2383" s="15" t="inlineStr">
        <is>
          <t>5) Sparkling water &amp; soda</t>
        </is>
      </c>
      <c r="D2383" s="32">
        <f>'M5 - Sparkling Water &amp; Soda'!I555</f>
        <v/>
      </c>
      <c r="E2383" s="33">
        <f>'M5 - Sparkling Water &amp; Soda'!J555</f>
        <v/>
      </c>
      <c r="F2383" s="31">
        <f>'M5 - Sparkling Water &amp; Soda'!K555</f>
        <v/>
      </c>
      <c r="G2383" s="30">
        <f>'M5 - Sparkling Water &amp; Soda'!F555</f>
        <v/>
      </c>
      <c r="H2383" s="31">
        <f>IF(AND(ISNUMBER('M5 - Sparkling Water &amp; Soda'!F555),ISNUMBER('M5 - Sparkling Water &amp; Soda'!K555)),'M5 - Sparkling Water &amp; Soda'!F555-'M5 - Sparkling Water &amp; Soda'!K555,"")</f>
        <v/>
      </c>
      <c r="I2383" s="15" t="inlineStr">
        <is>
          <t>S&amp;S availability/depth vary by listing and time - confirm live.</t>
        </is>
      </c>
    </row>
    <row r="2384" ht="26" customHeight="1">
      <c r="A2384" s="15" t="inlineStr">
        <is>
          <t>Coca-Cola</t>
        </is>
      </c>
      <c r="B2384" s="15" t="inlineStr">
        <is>
          <t>Coca-Cola Zero Sugar | Cherry | 8-pack 355mL</t>
        </is>
      </c>
      <c r="C2384" s="15" t="inlineStr">
        <is>
          <t>5) Sparkling water &amp; soda</t>
        </is>
      </c>
      <c r="D2384" s="32">
        <f>'M5 - Sparkling Water &amp; Soda'!I556</f>
        <v/>
      </c>
      <c r="E2384" s="33">
        <f>'M5 - Sparkling Water &amp; Soda'!J556</f>
        <v/>
      </c>
      <c r="F2384" s="31">
        <f>'M5 - Sparkling Water &amp; Soda'!K556</f>
        <v/>
      </c>
      <c r="G2384" s="30">
        <f>'M5 - Sparkling Water &amp; Soda'!F556</f>
        <v/>
      </c>
      <c r="H2384" s="31">
        <f>IF(AND(ISNUMBER('M5 - Sparkling Water &amp; Soda'!F556),ISNUMBER('M5 - Sparkling Water &amp; Soda'!K556)),'M5 - Sparkling Water &amp; Soda'!F556-'M5 - Sparkling Water &amp; Soda'!K556,"")</f>
        <v/>
      </c>
      <c r="I2384" s="15" t="inlineStr">
        <is>
          <t>S&amp;S availability/depth vary by listing and time - confirm live.</t>
        </is>
      </c>
    </row>
    <row r="2385" ht="26" customHeight="1">
      <c r="A2385" s="15" t="inlineStr">
        <is>
          <t>Coca-Cola</t>
        </is>
      </c>
      <c r="B2385" s="15" t="inlineStr">
        <is>
          <t>Coca-Cola Zero Sugar | Cherry | 12-pack 355mL</t>
        </is>
      </c>
      <c r="C2385" s="15" t="inlineStr">
        <is>
          <t>5) Sparkling water &amp; soda</t>
        </is>
      </c>
      <c r="D2385" s="32">
        <f>'M5 - Sparkling Water &amp; Soda'!I557</f>
        <v/>
      </c>
      <c r="E2385" s="33">
        <f>'M5 - Sparkling Water &amp; Soda'!J557</f>
        <v/>
      </c>
      <c r="F2385" s="31">
        <f>'M5 - Sparkling Water &amp; Soda'!K557</f>
        <v/>
      </c>
      <c r="G2385" s="30">
        <f>'M5 - Sparkling Water &amp; Soda'!F557</f>
        <v/>
      </c>
      <c r="H2385" s="31">
        <f>IF(AND(ISNUMBER('M5 - Sparkling Water &amp; Soda'!F557),ISNUMBER('M5 - Sparkling Water &amp; Soda'!K557)),'M5 - Sparkling Water &amp; Soda'!F557-'M5 - Sparkling Water &amp; Soda'!K557,"")</f>
        <v/>
      </c>
      <c r="I2385" s="15" t="inlineStr">
        <is>
          <t>S&amp;S availability/depth vary by listing and time - confirm live.</t>
        </is>
      </c>
    </row>
    <row r="2386" ht="26" customHeight="1">
      <c r="A2386" s="15" t="inlineStr">
        <is>
          <t>Coca-Cola</t>
        </is>
      </c>
      <c r="B2386" s="15" t="inlineStr">
        <is>
          <t>Coca-Cola Zero Sugar | Cherry | 15-pack 355mL</t>
        </is>
      </c>
      <c r="C2386" s="15" t="inlineStr">
        <is>
          <t>5) Sparkling water &amp; soda</t>
        </is>
      </c>
      <c r="D2386" s="32">
        <f>'M5 - Sparkling Water &amp; Soda'!I558</f>
        <v/>
      </c>
      <c r="E2386" s="33">
        <f>'M5 - Sparkling Water &amp; Soda'!J558</f>
        <v/>
      </c>
      <c r="F2386" s="31">
        <f>'M5 - Sparkling Water &amp; Soda'!K558</f>
        <v/>
      </c>
      <c r="G2386" s="30">
        <f>'M5 - Sparkling Water &amp; Soda'!F558</f>
        <v/>
      </c>
      <c r="H2386" s="31">
        <f>IF(AND(ISNUMBER('M5 - Sparkling Water &amp; Soda'!F558),ISNUMBER('M5 - Sparkling Water &amp; Soda'!K558)),'M5 - Sparkling Water &amp; Soda'!F558-'M5 - Sparkling Water &amp; Soda'!K558,"")</f>
        <v/>
      </c>
      <c r="I2386" s="15" t="inlineStr">
        <is>
          <t>S&amp;S availability/depth vary by listing and time - confirm live.</t>
        </is>
      </c>
    </row>
    <row r="2387" ht="26" customHeight="1">
      <c r="A2387" s="15" t="inlineStr">
        <is>
          <t>Coca-Cola</t>
        </is>
      </c>
      <c r="B2387" s="15" t="inlineStr">
        <is>
          <t>Coca-Cola Zero Sugar | Cherry | 18-pack 355mL</t>
        </is>
      </c>
      <c r="C2387" s="15" t="inlineStr">
        <is>
          <t>5) Sparkling water &amp; soda</t>
        </is>
      </c>
      <c r="D2387" s="32">
        <f>'M5 - Sparkling Water &amp; Soda'!I559</f>
        <v/>
      </c>
      <c r="E2387" s="33">
        <f>'M5 - Sparkling Water &amp; Soda'!J559</f>
        <v/>
      </c>
      <c r="F2387" s="31">
        <f>'M5 - Sparkling Water &amp; Soda'!K559</f>
        <v/>
      </c>
      <c r="G2387" s="30">
        <f>'M5 - Sparkling Water &amp; Soda'!F559</f>
        <v/>
      </c>
      <c r="H2387" s="31">
        <f>IF(AND(ISNUMBER('M5 - Sparkling Water &amp; Soda'!F559),ISNUMBER('M5 - Sparkling Water &amp; Soda'!K559)),'M5 - Sparkling Water &amp; Soda'!F559-'M5 - Sparkling Water &amp; Soda'!K559,"")</f>
        <v/>
      </c>
      <c r="I2387" s="15" t="inlineStr">
        <is>
          <t>S&amp;S availability/depth vary by listing and time - confirm live.</t>
        </is>
      </c>
    </row>
    <row r="2388" ht="26" customHeight="1">
      <c r="A2388" s="15" t="inlineStr">
        <is>
          <t>Coca-Cola</t>
        </is>
      </c>
      <c r="B2388" s="15" t="inlineStr">
        <is>
          <t>Coca-Cola Zero Sugar | Cherry | 24-pack 355mL</t>
        </is>
      </c>
      <c r="C2388" s="15" t="inlineStr">
        <is>
          <t>5) Sparkling water &amp; soda</t>
        </is>
      </c>
      <c r="D2388" s="32">
        <f>'M5 - Sparkling Water &amp; Soda'!I560</f>
        <v/>
      </c>
      <c r="E2388" s="33">
        <f>'M5 - Sparkling Water &amp; Soda'!J560</f>
        <v/>
      </c>
      <c r="F2388" s="31">
        <f>'M5 - Sparkling Water &amp; Soda'!K560</f>
        <v/>
      </c>
      <c r="G2388" s="30">
        <f>'M5 - Sparkling Water &amp; Soda'!F560</f>
        <v/>
      </c>
      <c r="H2388" s="31">
        <f>IF(AND(ISNUMBER('M5 - Sparkling Water &amp; Soda'!F560),ISNUMBER('M5 - Sparkling Water &amp; Soda'!K560)),'M5 - Sparkling Water &amp; Soda'!F560-'M5 - Sparkling Water &amp; Soda'!K560,"")</f>
        <v/>
      </c>
      <c r="I2388" s="15" t="inlineStr">
        <is>
          <t>S&amp;S availability/depth vary by listing and time - confirm live.</t>
        </is>
      </c>
    </row>
    <row r="2389" ht="26" customHeight="1">
      <c r="A2389" s="15" t="inlineStr">
        <is>
          <t>Coca-Cola</t>
        </is>
      </c>
      <c r="B2389" s="15" t="inlineStr">
        <is>
          <t>Coca-Cola Zero Sugar | Vanilla | single 355mL</t>
        </is>
      </c>
      <c r="C2389" s="15" t="inlineStr">
        <is>
          <t>5) Sparkling water &amp; soda</t>
        </is>
      </c>
      <c r="D2389" s="32">
        <f>'M5 - Sparkling Water &amp; Soda'!I561</f>
        <v/>
      </c>
      <c r="E2389" s="33">
        <f>'M5 - Sparkling Water &amp; Soda'!J561</f>
        <v/>
      </c>
      <c r="F2389" s="31">
        <f>'M5 - Sparkling Water &amp; Soda'!K561</f>
        <v/>
      </c>
      <c r="G2389" s="30">
        <f>'M5 - Sparkling Water &amp; Soda'!F561</f>
        <v/>
      </c>
      <c r="H2389" s="31">
        <f>IF(AND(ISNUMBER('M5 - Sparkling Water &amp; Soda'!F561),ISNUMBER('M5 - Sparkling Water &amp; Soda'!K561)),'M5 - Sparkling Water &amp; Soda'!F561-'M5 - Sparkling Water &amp; Soda'!K561,"")</f>
        <v/>
      </c>
      <c r="I2389" s="15" t="inlineStr">
        <is>
          <t>S&amp;S availability/depth vary by listing and time - confirm live.</t>
        </is>
      </c>
    </row>
    <row r="2390" ht="26" customHeight="1">
      <c r="A2390" s="15" t="inlineStr">
        <is>
          <t>Coca-Cola</t>
        </is>
      </c>
      <c r="B2390" s="15" t="inlineStr">
        <is>
          <t>Coca-Cola Zero Sugar | Vanilla | 8-pack 355mL</t>
        </is>
      </c>
      <c r="C2390" s="15" t="inlineStr">
        <is>
          <t>5) Sparkling water &amp; soda</t>
        </is>
      </c>
      <c r="D2390" s="32">
        <f>'M5 - Sparkling Water &amp; Soda'!I562</f>
        <v/>
      </c>
      <c r="E2390" s="33">
        <f>'M5 - Sparkling Water &amp; Soda'!J562</f>
        <v/>
      </c>
      <c r="F2390" s="31">
        <f>'M5 - Sparkling Water &amp; Soda'!K562</f>
        <v/>
      </c>
      <c r="G2390" s="30">
        <f>'M5 - Sparkling Water &amp; Soda'!F562</f>
        <v/>
      </c>
      <c r="H2390" s="31">
        <f>IF(AND(ISNUMBER('M5 - Sparkling Water &amp; Soda'!F562),ISNUMBER('M5 - Sparkling Water &amp; Soda'!K562)),'M5 - Sparkling Water &amp; Soda'!F562-'M5 - Sparkling Water &amp; Soda'!K562,"")</f>
        <v/>
      </c>
      <c r="I2390" s="15" t="inlineStr">
        <is>
          <t>S&amp;S availability/depth vary by listing and time - confirm live.</t>
        </is>
      </c>
    </row>
    <row r="2391" ht="26" customHeight="1">
      <c r="A2391" s="15" t="inlineStr">
        <is>
          <t>Coca-Cola</t>
        </is>
      </c>
      <c r="B2391" s="15" t="inlineStr">
        <is>
          <t>Coca-Cola Zero Sugar | Vanilla | 12-pack 355mL</t>
        </is>
      </c>
      <c r="C2391" s="15" t="inlineStr">
        <is>
          <t>5) Sparkling water &amp; soda</t>
        </is>
      </c>
      <c r="D2391" s="32">
        <f>'M5 - Sparkling Water &amp; Soda'!I563</f>
        <v/>
      </c>
      <c r="E2391" s="33">
        <f>'M5 - Sparkling Water &amp; Soda'!J563</f>
        <v/>
      </c>
      <c r="F2391" s="31">
        <f>'M5 - Sparkling Water &amp; Soda'!K563</f>
        <v/>
      </c>
      <c r="G2391" s="30">
        <f>'M5 - Sparkling Water &amp; Soda'!F563</f>
        <v/>
      </c>
      <c r="H2391" s="31">
        <f>IF(AND(ISNUMBER('M5 - Sparkling Water &amp; Soda'!F563),ISNUMBER('M5 - Sparkling Water &amp; Soda'!K563)),'M5 - Sparkling Water &amp; Soda'!F563-'M5 - Sparkling Water &amp; Soda'!K563,"")</f>
        <v/>
      </c>
      <c r="I2391" s="15" t="inlineStr">
        <is>
          <t>S&amp;S availability/depth vary by listing and time - confirm live.</t>
        </is>
      </c>
    </row>
    <row r="2392" ht="26" customHeight="1">
      <c r="A2392" s="15" t="inlineStr">
        <is>
          <t>Coca-Cola</t>
        </is>
      </c>
      <c r="B2392" s="15" t="inlineStr">
        <is>
          <t>Coca-Cola Zero Sugar | Vanilla | 15-pack 355mL</t>
        </is>
      </c>
      <c r="C2392" s="15" t="inlineStr">
        <is>
          <t>5) Sparkling water &amp; soda</t>
        </is>
      </c>
      <c r="D2392" s="32">
        <f>'M5 - Sparkling Water &amp; Soda'!I564</f>
        <v/>
      </c>
      <c r="E2392" s="33">
        <f>'M5 - Sparkling Water &amp; Soda'!J564</f>
        <v/>
      </c>
      <c r="F2392" s="31">
        <f>'M5 - Sparkling Water &amp; Soda'!K564</f>
        <v/>
      </c>
      <c r="G2392" s="30">
        <f>'M5 - Sparkling Water &amp; Soda'!F564</f>
        <v/>
      </c>
      <c r="H2392" s="31">
        <f>IF(AND(ISNUMBER('M5 - Sparkling Water &amp; Soda'!F564),ISNUMBER('M5 - Sparkling Water &amp; Soda'!K564)),'M5 - Sparkling Water &amp; Soda'!F564-'M5 - Sparkling Water &amp; Soda'!K564,"")</f>
        <v/>
      </c>
      <c r="I2392" s="15" t="inlineStr">
        <is>
          <t>S&amp;S availability/depth vary by listing and time - confirm live.</t>
        </is>
      </c>
    </row>
    <row r="2393" ht="26" customHeight="1">
      <c r="A2393" s="15" t="inlineStr">
        <is>
          <t>Coca-Cola</t>
        </is>
      </c>
      <c r="B2393" s="15" t="inlineStr">
        <is>
          <t>Coca-Cola Zero Sugar | Vanilla | 18-pack 355mL</t>
        </is>
      </c>
      <c r="C2393" s="15" t="inlineStr">
        <is>
          <t>5) Sparkling water &amp; soda</t>
        </is>
      </c>
      <c r="D2393" s="32">
        <f>'M5 - Sparkling Water &amp; Soda'!I565</f>
        <v/>
      </c>
      <c r="E2393" s="33">
        <f>'M5 - Sparkling Water &amp; Soda'!J565</f>
        <v/>
      </c>
      <c r="F2393" s="31">
        <f>'M5 - Sparkling Water &amp; Soda'!K565</f>
        <v/>
      </c>
      <c r="G2393" s="30">
        <f>'M5 - Sparkling Water &amp; Soda'!F565</f>
        <v/>
      </c>
      <c r="H2393" s="31">
        <f>IF(AND(ISNUMBER('M5 - Sparkling Water &amp; Soda'!F565),ISNUMBER('M5 - Sparkling Water &amp; Soda'!K565)),'M5 - Sparkling Water &amp; Soda'!F565-'M5 - Sparkling Water &amp; Soda'!K565,"")</f>
        <v/>
      </c>
      <c r="I2393" s="15" t="inlineStr">
        <is>
          <t>S&amp;S availability/depth vary by listing and time - confirm live.</t>
        </is>
      </c>
    </row>
    <row r="2394" ht="26" customHeight="1">
      <c r="A2394" s="15" t="inlineStr">
        <is>
          <t>Coca-Cola</t>
        </is>
      </c>
      <c r="B2394" s="15" t="inlineStr">
        <is>
          <t>Coca-Cola Zero Sugar | Vanilla | 24-pack 355mL</t>
        </is>
      </c>
      <c r="C2394" s="15" t="inlineStr">
        <is>
          <t>5) Sparkling water &amp; soda</t>
        </is>
      </c>
      <c r="D2394" s="32">
        <f>'M5 - Sparkling Water &amp; Soda'!I566</f>
        <v/>
      </c>
      <c r="E2394" s="33">
        <f>'M5 - Sparkling Water &amp; Soda'!J566</f>
        <v/>
      </c>
      <c r="F2394" s="31">
        <f>'M5 - Sparkling Water &amp; Soda'!K566</f>
        <v/>
      </c>
      <c r="G2394" s="30">
        <f>'M5 - Sparkling Water &amp; Soda'!F566</f>
        <v/>
      </c>
      <c r="H2394" s="31">
        <f>IF(AND(ISNUMBER('M5 - Sparkling Water &amp; Soda'!F566),ISNUMBER('M5 - Sparkling Water &amp; Soda'!K566)),'M5 - Sparkling Water &amp; Soda'!F566-'M5 - Sparkling Water &amp; Soda'!K566,"")</f>
        <v/>
      </c>
      <c r="I2394" s="15" t="inlineStr">
        <is>
          <t>S&amp;S availability/depth vary by listing and time - confirm live.</t>
        </is>
      </c>
    </row>
    <row r="2395" ht="26" customHeight="1">
      <c r="A2395" s="15" t="inlineStr">
        <is>
          <t>Diet Coke</t>
        </is>
      </c>
      <c r="B2395" s="15" t="inlineStr">
        <is>
          <t>Diet Coke | Original | single 355mL</t>
        </is>
      </c>
      <c r="C2395" s="15" t="inlineStr">
        <is>
          <t>5) Sparkling water &amp; soda</t>
        </is>
      </c>
      <c r="D2395" s="32">
        <f>'M5 - Sparkling Water &amp; Soda'!I567</f>
        <v/>
      </c>
      <c r="E2395" s="33">
        <f>'M5 - Sparkling Water &amp; Soda'!J567</f>
        <v/>
      </c>
      <c r="F2395" s="31">
        <f>'M5 - Sparkling Water &amp; Soda'!K567</f>
        <v/>
      </c>
      <c r="G2395" s="30">
        <f>'M5 - Sparkling Water &amp; Soda'!F567</f>
        <v/>
      </c>
      <c r="H2395" s="31">
        <f>IF(AND(ISNUMBER('M5 - Sparkling Water &amp; Soda'!F567),ISNUMBER('M5 - Sparkling Water &amp; Soda'!K567)),'M5 - Sparkling Water &amp; Soda'!F567-'M5 - Sparkling Water &amp; Soda'!K567,"")</f>
        <v/>
      </c>
      <c r="I2395" s="15" t="inlineStr">
        <is>
          <t>S&amp;S availability/depth vary by listing and time - confirm live.</t>
        </is>
      </c>
    </row>
    <row r="2396" ht="26" customHeight="1">
      <c r="A2396" s="15" t="inlineStr">
        <is>
          <t>Diet Coke</t>
        </is>
      </c>
      <c r="B2396" s="15" t="inlineStr">
        <is>
          <t>Diet Coke | Original | 8-pack 355mL</t>
        </is>
      </c>
      <c r="C2396" s="15" t="inlineStr">
        <is>
          <t>5) Sparkling water &amp; soda</t>
        </is>
      </c>
      <c r="D2396" s="32">
        <f>'M5 - Sparkling Water &amp; Soda'!I568</f>
        <v/>
      </c>
      <c r="E2396" s="33">
        <f>'M5 - Sparkling Water &amp; Soda'!J568</f>
        <v/>
      </c>
      <c r="F2396" s="31">
        <f>'M5 - Sparkling Water &amp; Soda'!K568</f>
        <v/>
      </c>
      <c r="G2396" s="30">
        <f>'M5 - Sparkling Water &amp; Soda'!F568</f>
        <v/>
      </c>
      <c r="H2396" s="31">
        <f>IF(AND(ISNUMBER('M5 - Sparkling Water &amp; Soda'!F568),ISNUMBER('M5 - Sparkling Water &amp; Soda'!K568)),'M5 - Sparkling Water &amp; Soda'!F568-'M5 - Sparkling Water &amp; Soda'!K568,"")</f>
        <v/>
      </c>
      <c r="I2396" s="15" t="inlineStr">
        <is>
          <t>S&amp;S availability/depth vary by listing and time - confirm live.</t>
        </is>
      </c>
    </row>
    <row r="2397" ht="26" customHeight="1">
      <c r="A2397" s="15" t="inlineStr">
        <is>
          <t>Diet Coke</t>
        </is>
      </c>
      <c r="B2397" s="15" t="inlineStr">
        <is>
          <t>Diet Coke | Original | 12-pack 355mL</t>
        </is>
      </c>
      <c r="C2397" s="15" t="inlineStr">
        <is>
          <t>5) Sparkling water &amp; soda</t>
        </is>
      </c>
      <c r="D2397" s="32">
        <f>'M5 - Sparkling Water &amp; Soda'!I569</f>
        <v/>
      </c>
      <c r="E2397" s="33">
        <f>'M5 - Sparkling Water &amp; Soda'!J569</f>
        <v/>
      </c>
      <c r="F2397" s="31">
        <f>'M5 - Sparkling Water &amp; Soda'!K569</f>
        <v/>
      </c>
      <c r="G2397" s="30">
        <f>'M5 - Sparkling Water &amp; Soda'!F569</f>
        <v/>
      </c>
      <c r="H2397" s="31">
        <f>IF(AND(ISNUMBER('M5 - Sparkling Water &amp; Soda'!F569),ISNUMBER('M5 - Sparkling Water &amp; Soda'!K569)),'M5 - Sparkling Water &amp; Soda'!F569-'M5 - Sparkling Water &amp; Soda'!K569,"")</f>
        <v/>
      </c>
      <c r="I2397" s="15" t="inlineStr">
        <is>
          <t>S&amp;S availability/depth vary by listing and time - confirm live.</t>
        </is>
      </c>
    </row>
    <row r="2398" ht="26" customHeight="1">
      <c r="A2398" s="15" t="inlineStr">
        <is>
          <t>Diet Coke</t>
        </is>
      </c>
      <c r="B2398" s="15" t="inlineStr">
        <is>
          <t>Diet Coke | Original | 15-pack 355mL</t>
        </is>
      </c>
      <c r="C2398" s="15" t="inlineStr">
        <is>
          <t>5) Sparkling water &amp; soda</t>
        </is>
      </c>
      <c r="D2398" s="32">
        <f>'M5 - Sparkling Water &amp; Soda'!I570</f>
        <v/>
      </c>
      <c r="E2398" s="33">
        <f>'M5 - Sparkling Water &amp; Soda'!J570</f>
        <v/>
      </c>
      <c r="F2398" s="31">
        <f>'M5 - Sparkling Water &amp; Soda'!K570</f>
        <v/>
      </c>
      <c r="G2398" s="30">
        <f>'M5 - Sparkling Water &amp; Soda'!F570</f>
        <v/>
      </c>
      <c r="H2398" s="31">
        <f>IF(AND(ISNUMBER('M5 - Sparkling Water &amp; Soda'!F570),ISNUMBER('M5 - Sparkling Water &amp; Soda'!K570)),'M5 - Sparkling Water &amp; Soda'!F570-'M5 - Sparkling Water &amp; Soda'!K570,"")</f>
        <v/>
      </c>
      <c r="I2398" s="15" t="inlineStr">
        <is>
          <t>S&amp;S availability/depth vary by listing and time - confirm live.</t>
        </is>
      </c>
    </row>
    <row r="2399" ht="26" customHeight="1">
      <c r="A2399" s="15" t="inlineStr">
        <is>
          <t>Diet Coke</t>
        </is>
      </c>
      <c r="B2399" s="15" t="inlineStr">
        <is>
          <t>Diet Coke | Original | 18-pack 355mL</t>
        </is>
      </c>
      <c r="C2399" s="15" t="inlineStr">
        <is>
          <t>5) Sparkling water &amp; soda</t>
        </is>
      </c>
      <c r="D2399" s="32">
        <f>'M5 - Sparkling Water &amp; Soda'!I571</f>
        <v/>
      </c>
      <c r="E2399" s="33">
        <f>'M5 - Sparkling Water &amp; Soda'!J571</f>
        <v/>
      </c>
      <c r="F2399" s="31">
        <f>'M5 - Sparkling Water &amp; Soda'!K571</f>
        <v/>
      </c>
      <c r="G2399" s="30">
        <f>'M5 - Sparkling Water &amp; Soda'!F571</f>
        <v/>
      </c>
      <c r="H2399" s="31">
        <f>IF(AND(ISNUMBER('M5 - Sparkling Water &amp; Soda'!F571),ISNUMBER('M5 - Sparkling Water &amp; Soda'!K571)),'M5 - Sparkling Water &amp; Soda'!F571-'M5 - Sparkling Water &amp; Soda'!K571,"")</f>
        <v/>
      </c>
      <c r="I2399" s="15" t="inlineStr">
        <is>
          <t>S&amp;S availability/depth vary by listing and time - confirm live.</t>
        </is>
      </c>
    </row>
    <row r="2400" ht="26" customHeight="1">
      <c r="A2400" s="15" t="inlineStr">
        <is>
          <t>Diet Coke</t>
        </is>
      </c>
      <c r="B2400" s="15" t="inlineStr">
        <is>
          <t>Diet Coke | Original | 24-pack 355mL</t>
        </is>
      </c>
      <c r="C2400" s="15" t="inlineStr">
        <is>
          <t>5) Sparkling water &amp; soda</t>
        </is>
      </c>
      <c r="D2400" s="32">
        <f>'M5 - Sparkling Water &amp; Soda'!I572</f>
        <v/>
      </c>
      <c r="E2400" s="33">
        <f>'M5 - Sparkling Water &amp; Soda'!J572</f>
        <v/>
      </c>
      <c r="F2400" s="31">
        <f>'M5 - Sparkling Water &amp; Soda'!K572</f>
        <v/>
      </c>
      <c r="G2400" s="30">
        <f>'M5 - Sparkling Water &amp; Soda'!F572</f>
        <v/>
      </c>
      <c r="H2400" s="31">
        <f>IF(AND(ISNUMBER('M5 - Sparkling Water &amp; Soda'!F572),ISNUMBER('M5 - Sparkling Water &amp; Soda'!K572)),'M5 - Sparkling Water &amp; Soda'!F572-'M5 - Sparkling Water &amp; Soda'!K572,"")</f>
        <v/>
      </c>
      <c r="I2400" s="15" t="inlineStr">
        <is>
          <t>S&amp;S availability/depth vary by listing and time - confirm live.</t>
        </is>
      </c>
    </row>
    <row r="2401" ht="26" customHeight="1">
      <c r="A2401" s="15" t="inlineStr">
        <is>
          <t>Diet Coke</t>
        </is>
      </c>
      <c r="B2401" s="15" t="inlineStr">
        <is>
          <t>Diet Coke | Cherry | single 355mL</t>
        </is>
      </c>
      <c r="C2401" s="15" t="inlineStr">
        <is>
          <t>5) Sparkling water &amp; soda</t>
        </is>
      </c>
      <c r="D2401" s="32">
        <f>'M5 - Sparkling Water &amp; Soda'!I573</f>
        <v/>
      </c>
      <c r="E2401" s="33">
        <f>'M5 - Sparkling Water &amp; Soda'!J573</f>
        <v/>
      </c>
      <c r="F2401" s="31">
        <f>'M5 - Sparkling Water &amp; Soda'!K573</f>
        <v/>
      </c>
      <c r="G2401" s="30">
        <f>'M5 - Sparkling Water &amp; Soda'!F573</f>
        <v/>
      </c>
      <c r="H2401" s="31">
        <f>IF(AND(ISNUMBER('M5 - Sparkling Water &amp; Soda'!F573),ISNUMBER('M5 - Sparkling Water &amp; Soda'!K573)),'M5 - Sparkling Water &amp; Soda'!F573-'M5 - Sparkling Water &amp; Soda'!K573,"")</f>
        <v/>
      </c>
      <c r="I2401" s="15" t="inlineStr">
        <is>
          <t>S&amp;S availability/depth vary by listing and time - confirm live.</t>
        </is>
      </c>
    </row>
    <row r="2402" ht="26" customHeight="1">
      <c r="A2402" s="15" t="inlineStr">
        <is>
          <t>Diet Coke</t>
        </is>
      </c>
      <c r="B2402" s="15" t="inlineStr">
        <is>
          <t>Diet Coke | Cherry | 8-pack 355mL</t>
        </is>
      </c>
      <c r="C2402" s="15" t="inlineStr">
        <is>
          <t>5) Sparkling water &amp; soda</t>
        </is>
      </c>
      <c r="D2402" s="32">
        <f>'M5 - Sparkling Water &amp; Soda'!I574</f>
        <v/>
      </c>
      <c r="E2402" s="33">
        <f>'M5 - Sparkling Water &amp; Soda'!J574</f>
        <v/>
      </c>
      <c r="F2402" s="31">
        <f>'M5 - Sparkling Water &amp; Soda'!K574</f>
        <v/>
      </c>
      <c r="G2402" s="30">
        <f>'M5 - Sparkling Water &amp; Soda'!F574</f>
        <v/>
      </c>
      <c r="H2402" s="31">
        <f>IF(AND(ISNUMBER('M5 - Sparkling Water &amp; Soda'!F574),ISNUMBER('M5 - Sparkling Water &amp; Soda'!K574)),'M5 - Sparkling Water &amp; Soda'!F574-'M5 - Sparkling Water &amp; Soda'!K574,"")</f>
        <v/>
      </c>
      <c r="I2402" s="15" t="inlineStr">
        <is>
          <t>S&amp;S availability/depth vary by listing and time - confirm live.</t>
        </is>
      </c>
    </row>
    <row r="2403" ht="26" customHeight="1">
      <c r="A2403" s="15" t="inlineStr">
        <is>
          <t>Diet Coke</t>
        </is>
      </c>
      <c r="B2403" s="15" t="inlineStr">
        <is>
          <t>Diet Coke | Cherry | 12-pack 355mL</t>
        </is>
      </c>
      <c r="C2403" s="15" t="inlineStr">
        <is>
          <t>5) Sparkling water &amp; soda</t>
        </is>
      </c>
      <c r="D2403" s="32">
        <f>'M5 - Sparkling Water &amp; Soda'!I575</f>
        <v/>
      </c>
      <c r="E2403" s="33">
        <f>'M5 - Sparkling Water &amp; Soda'!J575</f>
        <v/>
      </c>
      <c r="F2403" s="31">
        <f>'M5 - Sparkling Water &amp; Soda'!K575</f>
        <v/>
      </c>
      <c r="G2403" s="30">
        <f>'M5 - Sparkling Water &amp; Soda'!F575</f>
        <v/>
      </c>
      <c r="H2403" s="31">
        <f>IF(AND(ISNUMBER('M5 - Sparkling Water &amp; Soda'!F575),ISNUMBER('M5 - Sparkling Water &amp; Soda'!K575)),'M5 - Sparkling Water &amp; Soda'!F575-'M5 - Sparkling Water &amp; Soda'!K575,"")</f>
        <v/>
      </c>
      <c r="I2403" s="15" t="inlineStr">
        <is>
          <t>S&amp;S availability/depth vary by listing and time - confirm live.</t>
        </is>
      </c>
    </row>
    <row r="2404" ht="26" customHeight="1">
      <c r="A2404" s="15" t="inlineStr">
        <is>
          <t>Diet Coke</t>
        </is>
      </c>
      <c r="B2404" s="15" t="inlineStr">
        <is>
          <t>Diet Coke | Cherry | 15-pack 355mL</t>
        </is>
      </c>
      <c r="C2404" s="15" t="inlineStr">
        <is>
          <t>5) Sparkling water &amp; soda</t>
        </is>
      </c>
      <c r="D2404" s="32">
        <f>'M5 - Sparkling Water &amp; Soda'!I576</f>
        <v/>
      </c>
      <c r="E2404" s="33">
        <f>'M5 - Sparkling Water &amp; Soda'!J576</f>
        <v/>
      </c>
      <c r="F2404" s="31">
        <f>'M5 - Sparkling Water &amp; Soda'!K576</f>
        <v/>
      </c>
      <c r="G2404" s="30">
        <f>'M5 - Sparkling Water &amp; Soda'!F576</f>
        <v/>
      </c>
      <c r="H2404" s="31">
        <f>IF(AND(ISNUMBER('M5 - Sparkling Water &amp; Soda'!F576),ISNUMBER('M5 - Sparkling Water &amp; Soda'!K576)),'M5 - Sparkling Water &amp; Soda'!F576-'M5 - Sparkling Water &amp; Soda'!K576,"")</f>
        <v/>
      </c>
      <c r="I2404" s="15" t="inlineStr">
        <is>
          <t>S&amp;S availability/depth vary by listing and time - confirm live.</t>
        </is>
      </c>
    </row>
    <row r="2405" ht="26" customHeight="1">
      <c r="A2405" s="15" t="inlineStr">
        <is>
          <t>Diet Coke</t>
        </is>
      </c>
      <c r="B2405" s="15" t="inlineStr">
        <is>
          <t>Diet Coke | Cherry | 18-pack 355mL</t>
        </is>
      </c>
      <c r="C2405" s="15" t="inlineStr">
        <is>
          <t>5) Sparkling water &amp; soda</t>
        </is>
      </c>
      <c r="D2405" s="32">
        <f>'M5 - Sparkling Water &amp; Soda'!I577</f>
        <v/>
      </c>
      <c r="E2405" s="33">
        <f>'M5 - Sparkling Water &amp; Soda'!J577</f>
        <v/>
      </c>
      <c r="F2405" s="31">
        <f>'M5 - Sparkling Water &amp; Soda'!K577</f>
        <v/>
      </c>
      <c r="G2405" s="30">
        <f>'M5 - Sparkling Water &amp; Soda'!F577</f>
        <v/>
      </c>
      <c r="H2405" s="31">
        <f>IF(AND(ISNUMBER('M5 - Sparkling Water &amp; Soda'!F577),ISNUMBER('M5 - Sparkling Water &amp; Soda'!K577)),'M5 - Sparkling Water &amp; Soda'!F577-'M5 - Sparkling Water &amp; Soda'!K577,"")</f>
        <v/>
      </c>
      <c r="I2405" s="15" t="inlineStr">
        <is>
          <t>S&amp;S availability/depth vary by listing and time - confirm live.</t>
        </is>
      </c>
    </row>
    <row r="2406" ht="26" customHeight="1">
      <c r="A2406" s="15" t="inlineStr">
        <is>
          <t>Diet Coke</t>
        </is>
      </c>
      <c r="B2406" s="15" t="inlineStr">
        <is>
          <t>Diet Coke | Cherry | 24-pack 355mL</t>
        </is>
      </c>
      <c r="C2406" s="15" t="inlineStr">
        <is>
          <t>5) Sparkling water &amp; soda</t>
        </is>
      </c>
      <c r="D2406" s="32">
        <f>'M5 - Sparkling Water &amp; Soda'!I578</f>
        <v/>
      </c>
      <c r="E2406" s="33">
        <f>'M5 - Sparkling Water &amp; Soda'!J578</f>
        <v/>
      </c>
      <c r="F2406" s="31">
        <f>'M5 - Sparkling Water &amp; Soda'!K578</f>
        <v/>
      </c>
      <c r="G2406" s="30">
        <f>'M5 - Sparkling Water &amp; Soda'!F578</f>
        <v/>
      </c>
      <c r="H2406" s="31">
        <f>IF(AND(ISNUMBER('M5 - Sparkling Water &amp; Soda'!F578),ISNUMBER('M5 - Sparkling Water &amp; Soda'!K578)),'M5 - Sparkling Water &amp; Soda'!F578-'M5 - Sparkling Water &amp; Soda'!K578,"")</f>
        <v/>
      </c>
      <c r="I2406" s="15" t="inlineStr">
        <is>
          <t>S&amp;S availability/depth vary by listing and time - confirm live.</t>
        </is>
      </c>
    </row>
    <row r="2407" ht="26" customHeight="1">
      <c r="A2407" s="15" t="inlineStr">
        <is>
          <t>Diet Coke</t>
        </is>
      </c>
      <c r="B2407" s="15" t="inlineStr">
        <is>
          <t>Diet Coke | Lime | single 355mL</t>
        </is>
      </c>
      <c r="C2407" s="15" t="inlineStr">
        <is>
          <t>5) Sparkling water &amp; soda</t>
        </is>
      </c>
      <c r="D2407" s="32">
        <f>'M5 - Sparkling Water &amp; Soda'!I579</f>
        <v/>
      </c>
      <c r="E2407" s="33">
        <f>'M5 - Sparkling Water &amp; Soda'!J579</f>
        <v/>
      </c>
      <c r="F2407" s="31">
        <f>'M5 - Sparkling Water &amp; Soda'!K579</f>
        <v/>
      </c>
      <c r="G2407" s="30">
        <f>'M5 - Sparkling Water &amp; Soda'!F579</f>
        <v/>
      </c>
      <c r="H2407" s="31">
        <f>IF(AND(ISNUMBER('M5 - Sparkling Water &amp; Soda'!F579),ISNUMBER('M5 - Sparkling Water &amp; Soda'!K579)),'M5 - Sparkling Water &amp; Soda'!F579-'M5 - Sparkling Water &amp; Soda'!K579,"")</f>
        <v/>
      </c>
      <c r="I2407" s="15" t="inlineStr">
        <is>
          <t>S&amp;S availability/depth vary by listing and time - confirm live.</t>
        </is>
      </c>
    </row>
    <row r="2408" ht="26" customHeight="1">
      <c r="A2408" s="15" t="inlineStr">
        <is>
          <t>Diet Coke</t>
        </is>
      </c>
      <c r="B2408" s="15" t="inlineStr">
        <is>
          <t>Diet Coke | Lime | 8-pack 355mL</t>
        </is>
      </c>
      <c r="C2408" s="15" t="inlineStr">
        <is>
          <t>5) Sparkling water &amp; soda</t>
        </is>
      </c>
      <c r="D2408" s="32">
        <f>'M5 - Sparkling Water &amp; Soda'!I580</f>
        <v/>
      </c>
      <c r="E2408" s="33">
        <f>'M5 - Sparkling Water &amp; Soda'!J580</f>
        <v/>
      </c>
      <c r="F2408" s="31">
        <f>'M5 - Sparkling Water &amp; Soda'!K580</f>
        <v/>
      </c>
      <c r="G2408" s="30">
        <f>'M5 - Sparkling Water &amp; Soda'!F580</f>
        <v/>
      </c>
      <c r="H2408" s="31">
        <f>IF(AND(ISNUMBER('M5 - Sparkling Water &amp; Soda'!F580),ISNUMBER('M5 - Sparkling Water &amp; Soda'!K580)),'M5 - Sparkling Water &amp; Soda'!F580-'M5 - Sparkling Water &amp; Soda'!K580,"")</f>
        <v/>
      </c>
      <c r="I2408" s="15" t="inlineStr">
        <is>
          <t>S&amp;S availability/depth vary by listing and time - confirm live.</t>
        </is>
      </c>
    </row>
    <row r="2409" ht="26" customHeight="1">
      <c r="A2409" s="15" t="inlineStr">
        <is>
          <t>Diet Coke</t>
        </is>
      </c>
      <c r="B2409" s="15" t="inlineStr">
        <is>
          <t>Diet Coke | Lime | 12-pack 355mL</t>
        </is>
      </c>
      <c r="C2409" s="15" t="inlineStr">
        <is>
          <t>5) Sparkling water &amp; soda</t>
        </is>
      </c>
      <c r="D2409" s="32">
        <f>'M5 - Sparkling Water &amp; Soda'!I581</f>
        <v/>
      </c>
      <c r="E2409" s="33">
        <f>'M5 - Sparkling Water &amp; Soda'!J581</f>
        <v/>
      </c>
      <c r="F2409" s="31">
        <f>'M5 - Sparkling Water &amp; Soda'!K581</f>
        <v/>
      </c>
      <c r="G2409" s="30">
        <f>'M5 - Sparkling Water &amp; Soda'!F581</f>
        <v/>
      </c>
      <c r="H2409" s="31">
        <f>IF(AND(ISNUMBER('M5 - Sparkling Water &amp; Soda'!F581),ISNUMBER('M5 - Sparkling Water &amp; Soda'!K581)),'M5 - Sparkling Water &amp; Soda'!F581-'M5 - Sparkling Water &amp; Soda'!K581,"")</f>
        <v/>
      </c>
      <c r="I2409" s="15" t="inlineStr">
        <is>
          <t>S&amp;S availability/depth vary by listing and time - confirm live.</t>
        </is>
      </c>
    </row>
    <row r="2410" ht="26" customHeight="1">
      <c r="A2410" s="15" t="inlineStr">
        <is>
          <t>Diet Coke</t>
        </is>
      </c>
      <c r="B2410" s="15" t="inlineStr">
        <is>
          <t>Diet Coke | Lime | 15-pack 355mL</t>
        </is>
      </c>
      <c r="C2410" s="15" t="inlineStr">
        <is>
          <t>5) Sparkling water &amp; soda</t>
        </is>
      </c>
      <c r="D2410" s="32">
        <f>'M5 - Sparkling Water &amp; Soda'!I582</f>
        <v/>
      </c>
      <c r="E2410" s="33">
        <f>'M5 - Sparkling Water &amp; Soda'!J582</f>
        <v/>
      </c>
      <c r="F2410" s="31">
        <f>'M5 - Sparkling Water &amp; Soda'!K582</f>
        <v/>
      </c>
      <c r="G2410" s="30">
        <f>'M5 - Sparkling Water &amp; Soda'!F582</f>
        <v/>
      </c>
      <c r="H2410" s="31">
        <f>IF(AND(ISNUMBER('M5 - Sparkling Water &amp; Soda'!F582),ISNUMBER('M5 - Sparkling Water &amp; Soda'!K582)),'M5 - Sparkling Water &amp; Soda'!F582-'M5 - Sparkling Water &amp; Soda'!K582,"")</f>
        <v/>
      </c>
      <c r="I2410" s="15" t="inlineStr">
        <is>
          <t>S&amp;S availability/depth vary by listing and time - confirm live.</t>
        </is>
      </c>
    </row>
    <row r="2411" ht="26" customHeight="1">
      <c r="A2411" s="15" t="inlineStr">
        <is>
          <t>Diet Coke</t>
        </is>
      </c>
      <c r="B2411" s="15" t="inlineStr">
        <is>
          <t>Diet Coke | Lime | 18-pack 355mL</t>
        </is>
      </c>
      <c r="C2411" s="15" t="inlineStr">
        <is>
          <t>5) Sparkling water &amp; soda</t>
        </is>
      </c>
      <c r="D2411" s="32">
        <f>'M5 - Sparkling Water &amp; Soda'!I583</f>
        <v/>
      </c>
      <c r="E2411" s="33">
        <f>'M5 - Sparkling Water &amp; Soda'!J583</f>
        <v/>
      </c>
      <c r="F2411" s="31">
        <f>'M5 - Sparkling Water &amp; Soda'!K583</f>
        <v/>
      </c>
      <c r="G2411" s="30">
        <f>'M5 - Sparkling Water &amp; Soda'!F583</f>
        <v/>
      </c>
      <c r="H2411" s="31">
        <f>IF(AND(ISNUMBER('M5 - Sparkling Water &amp; Soda'!F583),ISNUMBER('M5 - Sparkling Water &amp; Soda'!K583)),'M5 - Sparkling Water &amp; Soda'!F583-'M5 - Sparkling Water &amp; Soda'!K583,"")</f>
        <v/>
      </c>
      <c r="I2411" s="15" t="inlineStr">
        <is>
          <t>S&amp;S availability/depth vary by listing and time - confirm live.</t>
        </is>
      </c>
    </row>
    <row r="2412" ht="26" customHeight="1">
      <c r="A2412" s="15" t="inlineStr">
        <is>
          <t>Diet Coke</t>
        </is>
      </c>
      <c r="B2412" s="15" t="inlineStr">
        <is>
          <t>Diet Coke | Lime | 24-pack 355mL</t>
        </is>
      </c>
      <c r="C2412" s="15" t="inlineStr">
        <is>
          <t>5) Sparkling water &amp; soda</t>
        </is>
      </c>
      <c r="D2412" s="32">
        <f>'M5 - Sparkling Water &amp; Soda'!I584</f>
        <v/>
      </c>
      <c r="E2412" s="33">
        <f>'M5 - Sparkling Water &amp; Soda'!J584</f>
        <v/>
      </c>
      <c r="F2412" s="31">
        <f>'M5 - Sparkling Water &amp; Soda'!K584</f>
        <v/>
      </c>
      <c r="G2412" s="30">
        <f>'M5 - Sparkling Water &amp; Soda'!F584</f>
        <v/>
      </c>
      <c r="H2412" s="31">
        <f>IF(AND(ISNUMBER('M5 - Sparkling Water &amp; Soda'!F584),ISNUMBER('M5 - Sparkling Water &amp; Soda'!K584)),'M5 - Sparkling Water &amp; Soda'!F584-'M5 - Sparkling Water &amp; Soda'!K584,"")</f>
        <v/>
      </c>
      <c r="I2412" s="15" t="inlineStr">
        <is>
          <t>S&amp;S availability/depth vary by listing and time - confirm live.</t>
        </is>
      </c>
    </row>
    <row r="2413" ht="26" customHeight="1">
      <c r="A2413" s="15" t="inlineStr">
        <is>
          <t>Diet Coke</t>
        </is>
      </c>
      <c r="B2413" s="15" t="inlineStr">
        <is>
          <t>Diet Coke | Caffeine-Free | single 355mL</t>
        </is>
      </c>
      <c r="C2413" s="15" t="inlineStr">
        <is>
          <t>5) Sparkling water &amp; soda</t>
        </is>
      </c>
      <c r="D2413" s="32">
        <f>'M5 - Sparkling Water &amp; Soda'!I585</f>
        <v/>
      </c>
      <c r="E2413" s="33">
        <f>'M5 - Sparkling Water &amp; Soda'!J585</f>
        <v/>
      </c>
      <c r="F2413" s="31">
        <f>'M5 - Sparkling Water &amp; Soda'!K585</f>
        <v/>
      </c>
      <c r="G2413" s="30">
        <f>'M5 - Sparkling Water &amp; Soda'!F585</f>
        <v/>
      </c>
      <c r="H2413" s="31">
        <f>IF(AND(ISNUMBER('M5 - Sparkling Water &amp; Soda'!F585),ISNUMBER('M5 - Sparkling Water &amp; Soda'!K585)),'M5 - Sparkling Water &amp; Soda'!F585-'M5 - Sparkling Water &amp; Soda'!K585,"")</f>
        <v/>
      </c>
      <c r="I2413" s="15" t="inlineStr">
        <is>
          <t>S&amp;S availability/depth vary by listing and time - confirm live.</t>
        </is>
      </c>
    </row>
    <row r="2414" ht="26" customHeight="1">
      <c r="A2414" s="15" t="inlineStr">
        <is>
          <t>Diet Coke</t>
        </is>
      </c>
      <c r="B2414" s="15" t="inlineStr">
        <is>
          <t>Diet Coke | Caffeine-Free | 8-pack 355mL</t>
        </is>
      </c>
      <c r="C2414" s="15" t="inlineStr">
        <is>
          <t>5) Sparkling water &amp; soda</t>
        </is>
      </c>
      <c r="D2414" s="32">
        <f>'M5 - Sparkling Water &amp; Soda'!I586</f>
        <v/>
      </c>
      <c r="E2414" s="33">
        <f>'M5 - Sparkling Water &amp; Soda'!J586</f>
        <v/>
      </c>
      <c r="F2414" s="31">
        <f>'M5 - Sparkling Water &amp; Soda'!K586</f>
        <v/>
      </c>
      <c r="G2414" s="30">
        <f>'M5 - Sparkling Water &amp; Soda'!F586</f>
        <v/>
      </c>
      <c r="H2414" s="31">
        <f>IF(AND(ISNUMBER('M5 - Sparkling Water &amp; Soda'!F586),ISNUMBER('M5 - Sparkling Water &amp; Soda'!K586)),'M5 - Sparkling Water &amp; Soda'!F586-'M5 - Sparkling Water &amp; Soda'!K586,"")</f>
        <v/>
      </c>
      <c r="I2414" s="15" t="inlineStr">
        <is>
          <t>S&amp;S availability/depth vary by listing and time - confirm live.</t>
        </is>
      </c>
    </row>
    <row r="2415" ht="26" customHeight="1">
      <c r="A2415" s="15" t="inlineStr">
        <is>
          <t>Diet Coke</t>
        </is>
      </c>
      <c r="B2415" s="15" t="inlineStr">
        <is>
          <t>Diet Coke | Caffeine-Free | 12-pack 355mL</t>
        </is>
      </c>
      <c r="C2415" s="15" t="inlineStr">
        <is>
          <t>5) Sparkling water &amp; soda</t>
        </is>
      </c>
      <c r="D2415" s="32">
        <f>'M5 - Sparkling Water &amp; Soda'!I587</f>
        <v/>
      </c>
      <c r="E2415" s="33">
        <f>'M5 - Sparkling Water &amp; Soda'!J587</f>
        <v/>
      </c>
      <c r="F2415" s="31">
        <f>'M5 - Sparkling Water &amp; Soda'!K587</f>
        <v/>
      </c>
      <c r="G2415" s="30">
        <f>'M5 - Sparkling Water &amp; Soda'!F587</f>
        <v/>
      </c>
      <c r="H2415" s="31">
        <f>IF(AND(ISNUMBER('M5 - Sparkling Water &amp; Soda'!F587),ISNUMBER('M5 - Sparkling Water &amp; Soda'!K587)),'M5 - Sparkling Water &amp; Soda'!F587-'M5 - Sparkling Water &amp; Soda'!K587,"")</f>
        <v/>
      </c>
      <c r="I2415" s="15" t="inlineStr">
        <is>
          <t>S&amp;S availability/depth vary by listing and time - confirm live.</t>
        </is>
      </c>
    </row>
    <row r="2416" ht="26" customHeight="1">
      <c r="A2416" s="15" t="inlineStr">
        <is>
          <t>Diet Coke</t>
        </is>
      </c>
      <c r="B2416" s="15" t="inlineStr">
        <is>
          <t>Diet Coke | Caffeine-Free | 15-pack 355mL</t>
        </is>
      </c>
      <c r="C2416" s="15" t="inlineStr">
        <is>
          <t>5) Sparkling water &amp; soda</t>
        </is>
      </c>
      <c r="D2416" s="32">
        <f>'M5 - Sparkling Water &amp; Soda'!I588</f>
        <v/>
      </c>
      <c r="E2416" s="33">
        <f>'M5 - Sparkling Water &amp; Soda'!J588</f>
        <v/>
      </c>
      <c r="F2416" s="31">
        <f>'M5 - Sparkling Water &amp; Soda'!K588</f>
        <v/>
      </c>
      <c r="G2416" s="30">
        <f>'M5 - Sparkling Water &amp; Soda'!F588</f>
        <v/>
      </c>
      <c r="H2416" s="31">
        <f>IF(AND(ISNUMBER('M5 - Sparkling Water &amp; Soda'!F588),ISNUMBER('M5 - Sparkling Water &amp; Soda'!K588)),'M5 - Sparkling Water &amp; Soda'!F588-'M5 - Sparkling Water &amp; Soda'!K588,"")</f>
        <v/>
      </c>
      <c r="I2416" s="15" t="inlineStr">
        <is>
          <t>S&amp;S availability/depth vary by listing and time - confirm live.</t>
        </is>
      </c>
    </row>
    <row r="2417" ht="26" customHeight="1">
      <c r="A2417" s="15" t="inlineStr">
        <is>
          <t>Diet Coke</t>
        </is>
      </c>
      <c r="B2417" s="15" t="inlineStr">
        <is>
          <t>Diet Coke | Caffeine-Free | 18-pack 355mL</t>
        </is>
      </c>
      <c r="C2417" s="15" t="inlineStr">
        <is>
          <t>5) Sparkling water &amp; soda</t>
        </is>
      </c>
      <c r="D2417" s="32">
        <f>'M5 - Sparkling Water &amp; Soda'!I589</f>
        <v/>
      </c>
      <c r="E2417" s="33">
        <f>'M5 - Sparkling Water &amp; Soda'!J589</f>
        <v/>
      </c>
      <c r="F2417" s="31">
        <f>'M5 - Sparkling Water &amp; Soda'!K589</f>
        <v/>
      </c>
      <c r="G2417" s="30">
        <f>'M5 - Sparkling Water &amp; Soda'!F589</f>
        <v/>
      </c>
      <c r="H2417" s="31">
        <f>IF(AND(ISNUMBER('M5 - Sparkling Water &amp; Soda'!F589),ISNUMBER('M5 - Sparkling Water &amp; Soda'!K589)),'M5 - Sparkling Water &amp; Soda'!F589-'M5 - Sparkling Water &amp; Soda'!K589,"")</f>
        <v/>
      </c>
      <c r="I2417" s="15" t="inlineStr">
        <is>
          <t>S&amp;S availability/depth vary by listing and time - confirm live.</t>
        </is>
      </c>
    </row>
    <row r="2418" ht="26" customHeight="1">
      <c r="A2418" s="15" t="inlineStr">
        <is>
          <t>Diet Coke</t>
        </is>
      </c>
      <c r="B2418" s="15" t="inlineStr">
        <is>
          <t>Diet Coke | Caffeine-Free | 24-pack 355mL</t>
        </is>
      </c>
      <c r="C2418" s="15" t="inlineStr">
        <is>
          <t>5) Sparkling water &amp; soda</t>
        </is>
      </c>
      <c r="D2418" s="32">
        <f>'M5 - Sparkling Water &amp; Soda'!I590</f>
        <v/>
      </c>
      <c r="E2418" s="33">
        <f>'M5 - Sparkling Water &amp; Soda'!J590</f>
        <v/>
      </c>
      <c r="F2418" s="31">
        <f>'M5 - Sparkling Water &amp; Soda'!K590</f>
        <v/>
      </c>
      <c r="G2418" s="30">
        <f>'M5 - Sparkling Water &amp; Soda'!F590</f>
        <v/>
      </c>
      <c r="H2418" s="31">
        <f>IF(AND(ISNUMBER('M5 - Sparkling Water &amp; Soda'!F590),ISNUMBER('M5 - Sparkling Water &amp; Soda'!K590)),'M5 - Sparkling Water &amp; Soda'!F590-'M5 - Sparkling Water &amp; Soda'!K590,"")</f>
        <v/>
      </c>
      <c r="I2418" s="15" t="inlineStr">
        <is>
          <t>S&amp;S availability/depth vary by listing and time - confirm live.</t>
        </is>
      </c>
    </row>
    <row r="2419" ht="26" customHeight="1">
      <c r="A2419" s="15" t="inlineStr">
        <is>
          <t>Sprite</t>
        </is>
      </c>
      <c r="B2419" s="15" t="inlineStr">
        <is>
          <t>Sprite Lemon-Lime | Original | single 355mL</t>
        </is>
      </c>
      <c r="C2419" s="15" t="inlineStr">
        <is>
          <t>5) Sparkling water &amp; soda</t>
        </is>
      </c>
      <c r="D2419" s="32">
        <f>'M5 - Sparkling Water &amp; Soda'!I591</f>
        <v/>
      </c>
      <c r="E2419" s="33">
        <f>'M5 - Sparkling Water &amp; Soda'!J591</f>
        <v/>
      </c>
      <c r="F2419" s="31">
        <f>'M5 - Sparkling Water &amp; Soda'!K591</f>
        <v/>
      </c>
      <c r="G2419" s="30">
        <f>'M5 - Sparkling Water &amp; Soda'!F591</f>
        <v/>
      </c>
      <c r="H2419" s="31">
        <f>IF(AND(ISNUMBER('M5 - Sparkling Water &amp; Soda'!F591),ISNUMBER('M5 - Sparkling Water &amp; Soda'!K591)),'M5 - Sparkling Water &amp; Soda'!F591-'M5 - Sparkling Water &amp; Soda'!K591,"")</f>
        <v/>
      </c>
      <c r="I2419" s="15" t="inlineStr">
        <is>
          <t>S&amp;S availability/depth vary by listing and time - confirm live.</t>
        </is>
      </c>
    </row>
    <row r="2420" ht="26" customHeight="1">
      <c r="A2420" s="15" t="inlineStr">
        <is>
          <t>Sprite</t>
        </is>
      </c>
      <c r="B2420" s="15" t="inlineStr">
        <is>
          <t>Sprite Lemon-Lime | Original | 8-pack 355mL</t>
        </is>
      </c>
      <c r="C2420" s="15" t="inlineStr">
        <is>
          <t>5) Sparkling water &amp; soda</t>
        </is>
      </c>
      <c r="D2420" s="32">
        <f>'M5 - Sparkling Water &amp; Soda'!I592</f>
        <v/>
      </c>
      <c r="E2420" s="33">
        <f>'M5 - Sparkling Water &amp; Soda'!J592</f>
        <v/>
      </c>
      <c r="F2420" s="31">
        <f>'M5 - Sparkling Water &amp; Soda'!K592</f>
        <v/>
      </c>
      <c r="G2420" s="30">
        <f>'M5 - Sparkling Water &amp; Soda'!F592</f>
        <v/>
      </c>
      <c r="H2420" s="31">
        <f>IF(AND(ISNUMBER('M5 - Sparkling Water &amp; Soda'!F592),ISNUMBER('M5 - Sparkling Water &amp; Soda'!K592)),'M5 - Sparkling Water &amp; Soda'!F592-'M5 - Sparkling Water &amp; Soda'!K592,"")</f>
        <v/>
      </c>
      <c r="I2420" s="15" t="inlineStr">
        <is>
          <t>S&amp;S availability/depth vary by listing and time - confirm live.</t>
        </is>
      </c>
    </row>
    <row r="2421" ht="26" customHeight="1">
      <c r="A2421" s="15" t="inlineStr">
        <is>
          <t>Sprite</t>
        </is>
      </c>
      <c r="B2421" s="15" t="inlineStr">
        <is>
          <t>Sprite Lemon-Lime | Original | 12-pack 355mL</t>
        </is>
      </c>
      <c r="C2421" s="15" t="inlineStr">
        <is>
          <t>5) Sparkling water &amp; soda</t>
        </is>
      </c>
      <c r="D2421" s="32">
        <f>'M5 - Sparkling Water &amp; Soda'!I593</f>
        <v/>
      </c>
      <c r="E2421" s="33">
        <f>'M5 - Sparkling Water &amp; Soda'!J593</f>
        <v/>
      </c>
      <c r="F2421" s="31">
        <f>'M5 - Sparkling Water &amp; Soda'!K593</f>
        <v/>
      </c>
      <c r="G2421" s="30">
        <f>'M5 - Sparkling Water &amp; Soda'!F593</f>
        <v/>
      </c>
      <c r="H2421" s="31">
        <f>IF(AND(ISNUMBER('M5 - Sparkling Water &amp; Soda'!F593),ISNUMBER('M5 - Sparkling Water &amp; Soda'!K593)),'M5 - Sparkling Water &amp; Soda'!F593-'M5 - Sparkling Water &amp; Soda'!K593,"")</f>
        <v/>
      </c>
      <c r="I2421" s="15" t="inlineStr">
        <is>
          <t>S&amp;S availability/depth vary by listing and time - confirm live.</t>
        </is>
      </c>
    </row>
    <row r="2422" ht="26" customHeight="1">
      <c r="A2422" s="15" t="inlineStr">
        <is>
          <t>Sprite</t>
        </is>
      </c>
      <c r="B2422" s="15" t="inlineStr">
        <is>
          <t>Sprite Lemon-Lime | Original | 15-pack 355mL</t>
        </is>
      </c>
      <c r="C2422" s="15" t="inlineStr">
        <is>
          <t>5) Sparkling water &amp; soda</t>
        </is>
      </c>
      <c r="D2422" s="32">
        <f>'M5 - Sparkling Water &amp; Soda'!I594</f>
        <v/>
      </c>
      <c r="E2422" s="33">
        <f>'M5 - Sparkling Water &amp; Soda'!J594</f>
        <v/>
      </c>
      <c r="F2422" s="31">
        <f>'M5 - Sparkling Water &amp; Soda'!K594</f>
        <v/>
      </c>
      <c r="G2422" s="30">
        <f>'M5 - Sparkling Water &amp; Soda'!F594</f>
        <v/>
      </c>
      <c r="H2422" s="31">
        <f>IF(AND(ISNUMBER('M5 - Sparkling Water &amp; Soda'!F594),ISNUMBER('M5 - Sparkling Water &amp; Soda'!K594)),'M5 - Sparkling Water &amp; Soda'!F594-'M5 - Sparkling Water &amp; Soda'!K594,"")</f>
        <v/>
      </c>
      <c r="I2422" s="15" t="inlineStr">
        <is>
          <t>S&amp;S availability/depth vary by listing and time - confirm live.</t>
        </is>
      </c>
    </row>
    <row r="2423" ht="26" customHeight="1">
      <c r="A2423" s="15" t="inlineStr">
        <is>
          <t>Sprite</t>
        </is>
      </c>
      <c r="B2423" s="15" t="inlineStr">
        <is>
          <t>Sprite Lemon-Lime | Original | 18-pack 355mL</t>
        </is>
      </c>
      <c r="C2423" s="15" t="inlineStr">
        <is>
          <t>5) Sparkling water &amp; soda</t>
        </is>
      </c>
      <c r="D2423" s="32">
        <f>'M5 - Sparkling Water &amp; Soda'!I595</f>
        <v/>
      </c>
      <c r="E2423" s="33">
        <f>'M5 - Sparkling Water &amp; Soda'!J595</f>
        <v/>
      </c>
      <c r="F2423" s="31">
        <f>'M5 - Sparkling Water &amp; Soda'!K595</f>
        <v/>
      </c>
      <c r="G2423" s="30">
        <f>'M5 - Sparkling Water &amp; Soda'!F595</f>
        <v/>
      </c>
      <c r="H2423" s="31">
        <f>IF(AND(ISNUMBER('M5 - Sparkling Water &amp; Soda'!F595),ISNUMBER('M5 - Sparkling Water &amp; Soda'!K595)),'M5 - Sparkling Water &amp; Soda'!F595-'M5 - Sparkling Water &amp; Soda'!K595,"")</f>
        <v/>
      </c>
      <c r="I2423" s="15" t="inlineStr">
        <is>
          <t>S&amp;S availability/depth vary by listing and time - confirm live.</t>
        </is>
      </c>
    </row>
    <row r="2424" ht="26" customHeight="1">
      <c r="A2424" s="15" t="inlineStr">
        <is>
          <t>Sprite</t>
        </is>
      </c>
      <c r="B2424" s="15" t="inlineStr">
        <is>
          <t>Sprite Lemon-Lime | Original | 24-pack 355mL</t>
        </is>
      </c>
      <c r="C2424" s="15" t="inlineStr">
        <is>
          <t>5) Sparkling water &amp; soda</t>
        </is>
      </c>
      <c r="D2424" s="32">
        <f>'M5 - Sparkling Water &amp; Soda'!I596</f>
        <v/>
      </c>
      <c r="E2424" s="33">
        <f>'M5 - Sparkling Water &amp; Soda'!J596</f>
        <v/>
      </c>
      <c r="F2424" s="31">
        <f>'M5 - Sparkling Water &amp; Soda'!K596</f>
        <v/>
      </c>
      <c r="G2424" s="30">
        <f>'M5 - Sparkling Water &amp; Soda'!F596</f>
        <v/>
      </c>
      <c r="H2424" s="31">
        <f>IF(AND(ISNUMBER('M5 - Sparkling Water &amp; Soda'!F596),ISNUMBER('M5 - Sparkling Water &amp; Soda'!K596)),'M5 - Sparkling Water &amp; Soda'!F596-'M5 - Sparkling Water &amp; Soda'!K596,"")</f>
        <v/>
      </c>
      <c r="I2424" s="15" t="inlineStr">
        <is>
          <t>S&amp;S availability/depth vary by listing and time - confirm live.</t>
        </is>
      </c>
    </row>
    <row r="2425" ht="26" customHeight="1">
      <c r="A2425" s="15" t="inlineStr">
        <is>
          <t>Sprite</t>
        </is>
      </c>
      <c r="B2425" s="15" t="inlineStr">
        <is>
          <t>Sprite Lemon-Lime | Cherry | single 355mL</t>
        </is>
      </c>
      <c r="C2425" s="15" t="inlineStr">
        <is>
          <t>5) Sparkling water &amp; soda</t>
        </is>
      </c>
      <c r="D2425" s="32">
        <f>'M5 - Sparkling Water &amp; Soda'!I597</f>
        <v/>
      </c>
      <c r="E2425" s="33">
        <f>'M5 - Sparkling Water &amp; Soda'!J597</f>
        <v/>
      </c>
      <c r="F2425" s="31">
        <f>'M5 - Sparkling Water &amp; Soda'!K597</f>
        <v/>
      </c>
      <c r="G2425" s="30">
        <f>'M5 - Sparkling Water &amp; Soda'!F597</f>
        <v/>
      </c>
      <c r="H2425" s="31">
        <f>IF(AND(ISNUMBER('M5 - Sparkling Water &amp; Soda'!F597),ISNUMBER('M5 - Sparkling Water &amp; Soda'!K597)),'M5 - Sparkling Water &amp; Soda'!F597-'M5 - Sparkling Water &amp; Soda'!K597,"")</f>
        <v/>
      </c>
      <c r="I2425" s="15" t="inlineStr">
        <is>
          <t>S&amp;S availability/depth vary by listing and time - confirm live.</t>
        </is>
      </c>
    </row>
    <row r="2426" ht="26" customHeight="1">
      <c r="A2426" s="15" t="inlineStr">
        <is>
          <t>Sprite</t>
        </is>
      </c>
      <c r="B2426" s="15" t="inlineStr">
        <is>
          <t>Sprite Lemon-Lime | Cherry | 8-pack 355mL</t>
        </is>
      </c>
      <c r="C2426" s="15" t="inlineStr">
        <is>
          <t>5) Sparkling water &amp; soda</t>
        </is>
      </c>
      <c r="D2426" s="32">
        <f>'M5 - Sparkling Water &amp; Soda'!I598</f>
        <v/>
      </c>
      <c r="E2426" s="33">
        <f>'M5 - Sparkling Water &amp; Soda'!J598</f>
        <v/>
      </c>
      <c r="F2426" s="31">
        <f>'M5 - Sparkling Water &amp; Soda'!K598</f>
        <v/>
      </c>
      <c r="G2426" s="30">
        <f>'M5 - Sparkling Water &amp; Soda'!F598</f>
        <v/>
      </c>
      <c r="H2426" s="31">
        <f>IF(AND(ISNUMBER('M5 - Sparkling Water &amp; Soda'!F598),ISNUMBER('M5 - Sparkling Water &amp; Soda'!K598)),'M5 - Sparkling Water &amp; Soda'!F598-'M5 - Sparkling Water &amp; Soda'!K598,"")</f>
        <v/>
      </c>
      <c r="I2426" s="15" t="inlineStr">
        <is>
          <t>S&amp;S availability/depth vary by listing and time - confirm live.</t>
        </is>
      </c>
    </row>
    <row r="2427" ht="26" customHeight="1">
      <c r="A2427" s="15" t="inlineStr">
        <is>
          <t>Sprite</t>
        </is>
      </c>
      <c r="B2427" s="15" t="inlineStr">
        <is>
          <t>Sprite Lemon-Lime | Cherry | 12-pack 355mL</t>
        </is>
      </c>
      <c r="C2427" s="15" t="inlineStr">
        <is>
          <t>5) Sparkling water &amp; soda</t>
        </is>
      </c>
      <c r="D2427" s="32">
        <f>'M5 - Sparkling Water &amp; Soda'!I599</f>
        <v/>
      </c>
      <c r="E2427" s="33">
        <f>'M5 - Sparkling Water &amp; Soda'!J599</f>
        <v/>
      </c>
      <c r="F2427" s="31">
        <f>'M5 - Sparkling Water &amp; Soda'!K599</f>
        <v/>
      </c>
      <c r="G2427" s="30">
        <f>'M5 - Sparkling Water &amp; Soda'!F599</f>
        <v/>
      </c>
      <c r="H2427" s="31">
        <f>IF(AND(ISNUMBER('M5 - Sparkling Water &amp; Soda'!F599),ISNUMBER('M5 - Sparkling Water &amp; Soda'!K599)),'M5 - Sparkling Water &amp; Soda'!F599-'M5 - Sparkling Water &amp; Soda'!K599,"")</f>
        <v/>
      </c>
      <c r="I2427" s="15" t="inlineStr">
        <is>
          <t>S&amp;S availability/depth vary by listing and time - confirm live.</t>
        </is>
      </c>
    </row>
    <row r="2428" ht="26" customHeight="1">
      <c r="A2428" s="15" t="inlineStr">
        <is>
          <t>Sprite</t>
        </is>
      </c>
      <c r="B2428" s="15" t="inlineStr">
        <is>
          <t>Sprite Lemon-Lime | Cherry | 15-pack 355mL</t>
        </is>
      </c>
      <c r="C2428" s="15" t="inlineStr">
        <is>
          <t>5) Sparkling water &amp; soda</t>
        </is>
      </c>
      <c r="D2428" s="32">
        <f>'M5 - Sparkling Water &amp; Soda'!I600</f>
        <v/>
      </c>
      <c r="E2428" s="33">
        <f>'M5 - Sparkling Water &amp; Soda'!J600</f>
        <v/>
      </c>
      <c r="F2428" s="31">
        <f>'M5 - Sparkling Water &amp; Soda'!K600</f>
        <v/>
      </c>
      <c r="G2428" s="30">
        <f>'M5 - Sparkling Water &amp; Soda'!F600</f>
        <v/>
      </c>
      <c r="H2428" s="31">
        <f>IF(AND(ISNUMBER('M5 - Sparkling Water &amp; Soda'!F600),ISNUMBER('M5 - Sparkling Water &amp; Soda'!K600)),'M5 - Sparkling Water &amp; Soda'!F600-'M5 - Sparkling Water &amp; Soda'!K600,"")</f>
        <v/>
      </c>
      <c r="I2428" s="15" t="inlineStr">
        <is>
          <t>S&amp;S availability/depth vary by listing and time - confirm live.</t>
        </is>
      </c>
    </row>
    <row r="2429" ht="26" customHeight="1">
      <c r="A2429" s="15" t="inlineStr">
        <is>
          <t>Sprite</t>
        </is>
      </c>
      <c r="B2429" s="15" t="inlineStr">
        <is>
          <t>Sprite Lemon-Lime | Cherry | 18-pack 355mL</t>
        </is>
      </c>
      <c r="C2429" s="15" t="inlineStr">
        <is>
          <t>5) Sparkling water &amp; soda</t>
        </is>
      </c>
      <c r="D2429" s="32">
        <f>'M5 - Sparkling Water &amp; Soda'!I601</f>
        <v/>
      </c>
      <c r="E2429" s="33">
        <f>'M5 - Sparkling Water &amp; Soda'!J601</f>
        <v/>
      </c>
      <c r="F2429" s="31">
        <f>'M5 - Sparkling Water &amp; Soda'!K601</f>
        <v/>
      </c>
      <c r="G2429" s="30">
        <f>'M5 - Sparkling Water &amp; Soda'!F601</f>
        <v/>
      </c>
      <c r="H2429" s="31">
        <f>IF(AND(ISNUMBER('M5 - Sparkling Water &amp; Soda'!F601),ISNUMBER('M5 - Sparkling Water &amp; Soda'!K601)),'M5 - Sparkling Water &amp; Soda'!F601-'M5 - Sparkling Water &amp; Soda'!K601,"")</f>
        <v/>
      </c>
      <c r="I2429" s="15" t="inlineStr">
        <is>
          <t>S&amp;S availability/depth vary by listing and time - confirm live.</t>
        </is>
      </c>
    </row>
    <row r="2430" ht="26" customHeight="1">
      <c r="A2430" s="15" t="inlineStr">
        <is>
          <t>Sprite</t>
        </is>
      </c>
      <c r="B2430" s="15" t="inlineStr">
        <is>
          <t>Sprite Lemon-Lime | Cherry | 24-pack 355mL</t>
        </is>
      </c>
      <c r="C2430" s="15" t="inlineStr">
        <is>
          <t>5) Sparkling water &amp; soda</t>
        </is>
      </c>
      <c r="D2430" s="32">
        <f>'M5 - Sparkling Water &amp; Soda'!I602</f>
        <v/>
      </c>
      <c r="E2430" s="33">
        <f>'M5 - Sparkling Water &amp; Soda'!J602</f>
        <v/>
      </c>
      <c r="F2430" s="31">
        <f>'M5 - Sparkling Water &amp; Soda'!K602</f>
        <v/>
      </c>
      <c r="G2430" s="30">
        <f>'M5 - Sparkling Water &amp; Soda'!F602</f>
        <v/>
      </c>
      <c r="H2430" s="31">
        <f>IF(AND(ISNUMBER('M5 - Sparkling Water &amp; Soda'!F602),ISNUMBER('M5 - Sparkling Water &amp; Soda'!K602)),'M5 - Sparkling Water &amp; Soda'!F602-'M5 - Sparkling Water &amp; Soda'!K602,"")</f>
        <v/>
      </c>
      <c r="I2430" s="15" t="inlineStr">
        <is>
          <t>S&amp;S availability/depth vary by listing and time - confirm live.</t>
        </is>
      </c>
    </row>
    <row r="2431" ht="26" customHeight="1">
      <c r="A2431" s="15" t="inlineStr">
        <is>
          <t>Sprite</t>
        </is>
      </c>
      <c r="B2431" s="15" t="inlineStr">
        <is>
          <t>Sprite Lemon-Lime | Tropical | single 355mL</t>
        </is>
      </c>
      <c r="C2431" s="15" t="inlineStr">
        <is>
          <t>5) Sparkling water &amp; soda</t>
        </is>
      </c>
      <c r="D2431" s="32">
        <f>'M5 - Sparkling Water &amp; Soda'!I603</f>
        <v/>
      </c>
      <c r="E2431" s="33">
        <f>'M5 - Sparkling Water &amp; Soda'!J603</f>
        <v/>
      </c>
      <c r="F2431" s="31">
        <f>'M5 - Sparkling Water &amp; Soda'!K603</f>
        <v/>
      </c>
      <c r="G2431" s="30">
        <f>'M5 - Sparkling Water &amp; Soda'!F603</f>
        <v/>
      </c>
      <c r="H2431" s="31">
        <f>IF(AND(ISNUMBER('M5 - Sparkling Water &amp; Soda'!F603),ISNUMBER('M5 - Sparkling Water &amp; Soda'!K603)),'M5 - Sparkling Water &amp; Soda'!F603-'M5 - Sparkling Water &amp; Soda'!K603,"")</f>
        <v/>
      </c>
      <c r="I2431" s="15" t="inlineStr">
        <is>
          <t>S&amp;S availability/depth vary by listing and time - confirm live.</t>
        </is>
      </c>
    </row>
    <row r="2432" ht="26" customHeight="1">
      <c r="A2432" s="15" t="inlineStr">
        <is>
          <t>Sprite</t>
        </is>
      </c>
      <c r="B2432" s="15" t="inlineStr">
        <is>
          <t>Sprite Lemon-Lime | Tropical | 8-pack 355mL</t>
        </is>
      </c>
      <c r="C2432" s="15" t="inlineStr">
        <is>
          <t>5) Sparkling water &amp; soda</t>
        </is>
      </c>
      <c r="D2432" s="32">
        <f>'M5 - Sparkling Water &amp; Soda'!I604</f>
        <v/>
      </c>
      <c r="E2432" s="33">
        <f>'M5 - Sparkling Water &amp; Soda'!J604</f>
        <v/>
      </c>
      <c r="F2432" s="31">
        <f>'M5 - Sparkling Water &amp; Soda'!K604</f>
        <v/>
      </c>
      <c r="G2432" s="30">
        <f>'M5 - Sparkling Water &amp; Soda'!F604</f>
        <v/>
      </c>
      <c r="H2432" s="31">
        <f>IF(AND(ISNUMBER('M5 - Sparkling Water &amp; Soda'!F604),ISNUMBER('M5 - Sparkling Water &amp; Soda'!K604)),'M5 - Sparkling Water &amp; Soda'!F604-'M5 - Sparkling Water &amp; Soda'!K604,"")</f>
        <v/>
      </c>
      <c r="I2432" s="15" t="inlineStr">
        <is>
          <t>S&amp;S availability/depth vary by listing and time - confirm live.</t>
        </is>
      </c>
    </row>
    <row r="2433" ht="26" customHeight="1">
      <c r="A2433" s="15" t="inlineStr">
        <is>
          <t>Sprite</t>
        </is>
      </c>
      <c r="B2433" s="15" t="inlineStr">
        <is>
          <t>Sprite Lemon-Lime | Tropical | 12-pack 355mL</t>
        </is>
      </c>
      <c r="C2433" s="15" t="inlineStr">
        <is>
          <t>5) Sparkling water &amp; soda</t>
        </is>
      </c>
      <c r="D2433" s="32">
        <f>'M5 - Sparkling Water &amp; Soda'!I605</f>
        <v/>
      </c>
      <c r="E2433" s="33">
        <f>'M5 - Sparkling Water &amp; Soda'!J605</f>
        <v/>
      </c>
      <c r="F2433" s="31">
        <f>'M5 - Sparkling Water &amp; Soda'!K605</f>
        <v/>
      </c>
      <c r="G2433" s="30">
        <f>'M5 - Sparkling Water &amp; Soda'!F605</f>
        <v/>
      </c>
      <c r="H2433" s="31">
        <f>IF(AND(ISNUMBER('M5 - Sparkling Water &amp; Soda'!F605),ISNUMBER('M5 - Sparkling Water &amp; Soda'!K605)),'M5 - Sparkling Water &amp; Soda'!F605-'M5 - Sparkling Water &amp; Soda'!K605,"")</f>
        <v/>
      </c>
      <c r="I2433" s="15" t="inlineStr">
        <is>
          <t>S&amp;S availability/depth vary by listing and time - confirm live.</t>
        </is>
      </c>
    </row>
    <row r="2434" ht="26" customHeight="1">
      <c r="A2434" s="15" t="inlineStr">
        <is>
          <t>Sprite</t>
        </is>
      </c>
      <c r="B2434" s="15" t="inlineStr">
        <is>
          <t>Sprite Lemon-Lime | Tropical | 15-pack 355mL</t>
        </is>
      </c>
      <c r="C2434" s="15" t="inlineStr">
        <is>
          <t>5) Sparkling water &amp; soda</t>
        </is>
      </c>
      <c r="D2434" s="32">
        <f>'M5 - Sparkling Water &amp; Soda'!I606</f>
        <v/>
      </c>
      <c r="E2434" s="33">
        <f>'M5 - Sparkling Water &amp; Soda'!J606</f>
        <v/>
      </c>
      <c r="F2434" s="31">
        <f>'M5 - Sparkling Water &amp; Soda'!K606</f>
        <v/>
      </c>
      <c r="G2434" s="30">
        <f>'M5 - Sparkling Water &amp; Soda'!F606</f>
        <v/>
      </c>
      <c r="H2434" s="31">
        <f>IF(AND(ISNUMBER('M5 - Sparkling Water &amp; Soda'!F606),ISNUMBER('M5 - Sparkling Water &amp; Soda'!K606)),'M5 - Sparkling Water &amp; Soda'!F606-'M5 - Sparkling Water &amp; Soda'!K606,"")</f>
        <v/>
      </c>
      <c r="I2434" s="15" t="inlineStr">
        <is>
          <t>S&amp;S availability/depth vary by listing and time - confirm live.</t>
        </is>
      </c>
    </row>
    <row r="2435" ht="26" customHeight="1">
      <c r="A2435" s="15" t="inlineStr">
        <is>
          <t>Sprite</t>
        </is>
      </c>
      <c r="B2435" s="15" t="inlineStr">
        <is>
          <t>Sprite Lemon-Lime | Tropical | 18-pack 355mL</t>
        </is>
      </c>
      <c r="C2435" s="15" t="inlineStr">
        <is>
          <t>5) Sparkling water &amp; soda</t>
        </is>
      </c>
      <c r="D2435" s="32">
        <f>'M5 - Sparkling Water &amp; Soda'!I607</f>
        <v/>
      </c>
      <c r="E2435" s="33">
        <f>'M5 - Sparkling Water &amp; Soda'!J607</f>
        <v/>
      </c>
      <c r="F2435" s="31">
        <f>'M5 - Sparkling Water &amp; Soda'!K607</f>
        <v/>
      </c>
      <c r="G2435" s="30">
        <f>'M5 - Sparkling Water &amp; Soda'!F607</f>
        <v/>
      </c>
      <c r="H2435" s="31">
        <f>IF(AND(ISNUMBER('M5 - Sparkling Water &amp; Soda'!F607),ISNUMBER('M5 - Sparkling Water &amp; Soda'!K607)),'M5 - Sparkling Water &amp; Soda'!F607-'M5 - Sparkling Water &amp; Soda'!K607,"")</f>
        <v/>
      </c>
      <c r="I2435" s="15" t="inlineStr">
        <is>
          <t>S&amp;S availability/depth vary by listing and time - confirm live.</t>
        </is>
      </c>
    </row>
    <row r="2436" ht="26" customHeight="1">
      <c r="A2436" s="15" t="inlineStr">
        <is>
          <t>Sprite</t>
        </is>
      </c>
      <c r="B2436" s="15" t="inlineStr">
        <is>
          <t>Sprite Lemon-Lime | Tropical | 24-pack 355mL</t>
        </is>
      </c>
      <c r="C2436" s="15" t="inlineStr">
        <is>
          <t>5) Sparkling water &amp; soda</t>
        </is>
      </c>
      <c r="D2436" s="32">
        <f>'M5 - Sparkling Water &amp; Soda'!I608</f>
        <v/>
      </c>
      <c r="E2436" s="33">
        <f>'M5 - Sparkling Water &amp; Soda'!J608</f>
        <v/>
      </c>
      <c r="F2436" s="31">
        <f>'M5 - Sparkling Water &amp; Soda'!K608</f>
        <v/>
      </c>
      <c r="G2436" s="30">
        <f>'M5 - Sparkling Water &amp; Soda'!F608</f>
        <v/>
      </c>
      <c r="H2436" s="31">
        <f>IF(AND(ISNUMBER('M5 - Sparkling Water &amp; Soda'!F608),ISNUMBER('M5 - Sparkling Water &amp; Soda'!K608)),'M5 - Sparkling Water &amp; Soda'!F608-'M5 - Sparkling Water &amp; Soda'!K608,"")</f>
        <v/>
      </c>
      <c r="I2436" s="15" t="inlineStr">
        <is>
          <t>S&amp;S availability/depth vary by listing and time - confirm live.</t>
        </is>
      </c>
    </row>
    <row r="2437" ht="26" customHeight="1">
      <c r="A2437" s="15" t="inlineStr">
        <is>
          <t>Sprite</t>
        </is>
      </c>
      <c r="B2437" s="15" t="inlineStr">
        <is>
          <t>Sprite Zero Sugar | Original | single 355mL</t>
        </is>
      </c>
      <c r="C2437" s="15" t="inlineStr">
        <is>
          <t>5) Sparkling water &amp; soda</t>
        </is>
      </c>
      <c r="D2437" s="32">
        <f>'M5 - Sparkling Water &amp; Soda'!I609</f>
        <v/>
      </c>
      <c r="E2437" s="33">
        <f>'M5 - Sparkling Water &amp; Soda'!J609</f>
        <v/>
      </c>
      <c r="F2437" s="31">
        <f>'M5 - Sparkling Water &amp; Soda'!K609</f>
        <v/>
      </c>
      <c r="G2437" s="30">
        <f>'M5 - Sparkling Water &amp; Soda'!F609</f>
        <v/>
      </c>
      <c r="H2437" s="31">
        <f>IF(AND(ISNUMBER('M5 - Sparkling Water &amp; Soda'!F609),ISNUMBER('M5 - Sparkling Water &amp; Soda'!K609)),'M5 - Sparkling Water &amp; Soda'!F609-'M5 - Sparkling Water &amp; Soda'!K609,"")</f>
        <v/>
      </c>
      <c r="I2437" s="15" t="inlineStr">
        <is>
          <t>S&amp;S availability/depth vary by listing and time - confirm live.</t>
        </is>
      </c>
    </row>
    <row r="2438" ht="26" customHeight="1">
      <c r="A2438" s="15" t="inlineStr">
        <is>
          <t>Sprite</t>
        </is>
      </c>
      <c r="B2438" s="15" t="inlineStr">
        <is>
          <t>Sprite Zero Sugar | Original | 8-pack 355mL</t>
        </is>
      </c>
      <c r="C2438" s="15" t="inlineStr">
        <is>
          <t>5) Sparkling water &amp; soda</t>
        </is>
      </c>
      <c r="D2438" s="32">
        <f>'M5 - Sparkling Water &amp; Soda'!I610</f>
        <v/>
      </c>
      <c r="E2438" s="33">
        <f>'M5 - Sparkling Water &amp; Soda'!J610</f>
        <v/>
      </c>
      <c r="F2438" s="31">
        <f>'M5 - Sparkling Water &amp; Soda'!K610</f>
        <v/>
      </c>
      <c r="G2438" s="30">
        <f>'M5 - Sparkling Water &amp; Soda'!F610</f>
        <v/>
      </c>
      <c r="H2438" s="31">
        <f>IF(AND(ISNUMBER('M5 - Sparkling Water &amp; Soda'!F610),ISNUMBER('M5 - Sparkling Water &amp; Soda'!K610)),'M5 - Sparkling Water &amp; Soda'!F610-'M5 - Sparkling Water &amp; Soda'!K610,"")</f>
        <v/>
      </c>
      <c r="I2438" s="15" t="inlineStr">
        <is>
          <t>S&amp;S availability/depth vary by listing and time - confirm live.</t>
        </is>
      </c>
    </row>
    <row r="2439" ht="26" customHeight="1">
      <c r="A2439" s="15" t="inlineStr">
        <is>
          <t>Sprite</t>
        </is>
      </c>
      <c r="B2439" s="15" t="inlineStr">
        <is>
          <t>Sprite Zero Sugar | Original | 12-pack 355mL</t>
        </is>
      </c>
      <c r="C2439" s="15" t="inlineStr">
        <is>
          <t>5) Sparkling water &amp; soda</t>
        </is>
      </c>
      <c r="D2439" s="32">
        <f>'M5 - Sparkling Water &amp; Soda'!I611</f>
        <v/>
      </c>
      <c r="E2439" s="33">
        <f>'M5 - Sparkling Water &amp; Soda'!J611</f>
        <v/>
      </c>
      <c r="F2439" s="31">
        <f>'M5 - Sparkling Water &amp; Soda'!K611</f>
        <v/>
      </c>
      <c r="G2439" s="30">
        <f>'M5 - Sparkling Water &amp; Soda'!F611</f>
        <v/>
      </c>
      <c r="H2439" s="31">
        <f>IF(AND(ISNUMBER('M5 - Sparkling Water &amp; Soda'!F611),ISNUMBER('M5 - Sparkling Water &amp; Soda'!K611)),'M5 - Sparkling Water &amp; Soda'!F611-'M5 - Sparkling Water &amp; Soda'!K611,"")</f>
        <v/>
      </c>
      <c r="I2439" s="15" t="inlineStr">
        <is>
          <t>S&amp;S availability/depth vary by listing and time - confirm live.</t>
        </is>
      </c>
    </row>
    <row r="2440" ht="26" customHeight="1">
      <c r="A2440" s="15" t="inlineStr">
        <is>
          <t>Sprite</t>
        </is>
      </c>
      <c r="B2440" s="15" t="inlineStr">
        <is>
          <t>Sprite Zero Sugar | Original | 15-pack 355mL</t>
        </is>
      </c>
      <c r="C2440" s="15" t="inlineStr">
        <is>
          <t>5) Sparkling water &amp; soda</t>
        </is>
      </c>
      <c r="D2440" s="32">
        <f>'M5 - Sparkling Water &amp; Soda'!I612</f>
        <v/>
      </c>
      <c r="E2440" s="33">
        <f>'M5 - Sparkling Water &amp; Soda'!J612</f>
        <v/>
      </c>
      <c r="F2440" s="31">
        <f>'M5 - Sparkling Water &amp; Soda'!K612</f>
        <v/>
      </c>
      <c r="G2440" s="30">
        <f>'M5 - Sparkling Water &amp; Soda'!F612</f>
        <v/>
      </c>
      <c r="H2440" s="31">
        <f>IF(AND(ISNUMBER('M5 - Sparkling Water &amp; Soda'!F612),ISNUMBER('M5 - Sparkling Water &amp; Soda'!K612)),'M5 - Sparkling Water &amp; Soda'!F612-'M5 - Sparkling Water &amp; Soda'!K612,"")</f>
        <v/>
      </c>
      <c r="I2440" s="15" t="inlineStr">
        <is>
          <t>S&amp;S availability/depth vary by listing and time - confirm live.</t>
        </is>
      </c>
    </row>
    <row r="2441" ht="26" customHeight="1">
      <c r="A2441" s="15" t="inlineStr">
        <is>
          <t>Sprite</t>
        </is>
      </c>
      <c r="B2441" s="15" t="inlineStr">
        <is>
          <t>Sprite Zero Sugar | Original | 18-pack 355mL</t>
        </is>
      </c>
      <c r="C2441" s="15" t="inlineStr">
        <is>
          <t>5) Sparkling water &amp; soda</t>
        </is>
      </c>
      <c r="D2441" s="32">
        <f>'M5 - Sparkling Water &amp; Soda'!I613</f>
        <v/>
      </c>
      <c r="E2441" s="33">
        <f>'M5 - Sparkling Water &amp; Soda'!J613</f>
        <v/>
      </c>
      <c r="F2441" s="31">
        <f>'M5 - Sparkling Water &amp; Soda'!K613</f>
        <v/>
      </c>
      <c r="G2441" s="30">
        <f>'M5 - Sparkling Water &amp; Soda'!F613</f>
        <v/>
      </c>
      <c r="H2441" s="31">
        <f>IF(AND(ISNUMBER('M5 - Sparkling Water &amp; Soda'!F613),ISNUMBER('M5 - Sparkling Water &amp; Soda'!K613)),'M5 - Sparkling Water &amp; Soda'!F613-'M5 - Sparkling Water &amp; Soda'!K613,"")</f>
        <v/>
      </c>
      <c r="I2441" s="15" t="inlineStr">
        <is>
          <t>S&amp;S availability/depth vary by listing and time - confirm live.</t>
        </is>
      </c>
    </row>
    <row r="2442" ht="26" customHeight="1">
      <c r="A2442" s="15" t="inlineStr">
        <is>
          <t>Sprite</t>
        </is>
      </c>
      <c r="B2442" s="15" t="inlineStr">
        <is>
          <t>Sprite Zero Sugar | Original | 24-pack 355mL</t>
        </is>
      </c>
      <c r="C2442" s="15" t="inlineStr">
        <is>
          <t>5) Sparkling water &amp; soda</t>
        </is>
      </c>
      <c r="D2442" s="32">
        <f>'M5 - Sparkling Water &amp; Soda'!I614</f>
        <v/>
      </c>
      <c r="E2442" s="33">
        <f>'M5 - Sparkling Water &amp; Soda'!J614</f>
        <v/>
      </c>
      <c r="F2442" s="31">
        <f>'M5 - Sparkling Water &amp; Soda'!K614</f>
        <v/>
      </c>
      <c r="G2442" s="30">
        <f>'M5 - Sparkling Water &amp; Soda'!F614</f>
        <v/>
      </c>
      <c r="H2442" s="31">
        <f>IF(AND(ISNUMBER('M5 - Sparkling Water &amp; Soda'!F614),ISNUMBER('M5 - Sparkling Water &amp; Soda'!K614)),'M5 - Sparkling Water &amp; Soda'!F614-'M5 - Sparkling Water &amp; Soda'!K614,"")</f>
        <v/>
      </c>
      <c r="I2442" s="15" t="inlineStr">
        <is>
          <t>S&amp;S availability/depth vary by listing and time - confirm live.</t>
        </is>
      </c>
    </row>
    <row r="2443" ht="26" customHeight="1">
      <c r="A2443" s="15" t="inlineStr">
        <is>
          <t>Fanta</t>
        </is>
      </c>
      <c r="B2443" s="15" t="inlineStr">
        <is>
          <t>Fanta Orange | Orange | single 355mL</t>
        </is>
      </c>
      <c r="C2443" s="15" t="inlineStr">
        <is>
          <t>5) Sparkling water &amp; soda</t>
        </is>
      </c>
      <c r="D2443" s="32">
        <f>'M5 - Sparkling Water &amp; Soda'!I615</f>
        <v/>
      </c>
      <c r="E2443" s="33">
        <f>'M5 - Sparkling Water &amp; Soda'!J615</f>
        <v/>
      </c>
      <c r="F2443" s="31">
        <f>'M5 - Sparkling Water &amp; Soda'!K615</f>
        <v/>
      </c>
      <c r="G2443" s="30">
        <f>'M5 - Sparkling Water &amp; Soda'!F615</f>
        <v/>
      </c>
      <c r="H2443" s="31">
        <f>IF(AND(ISNUMBER('M5 - Sparkling Water &amp; Soda'!F615),ISNUMBER('M5 - Sparkling Water &amp; Soda'!K615)),'M5 - Sparkling Water &amp; Soda'!F615-'M5 - Sparkling Water &amp; Soda'!K615,"")</f>
        <v/>
      </c>
      <c r="I2443" s="15" t="inlineStr">
        <is>
          <t>S&amp;S availability/depth vary by listing and time - confirm live.</t>
        </is>
      </c>
    </row>
    <row r="2444" ht="26" customHeight="1">
      <c r="A2444" s="15" t="inlineStr">
        <is>
          <t>Fanta</t>
        </is>
      </c>
      <c r="B2444" s="15" t="inlineStr">
        <is>
          <t>Fanta Orange | Orange | 8-pack 355mL</t>
        </is>
      </c>
      <c r="C2444" s="15" t="inlineStr">
        <is>
          <t>5) Sparkling water &amp; soda</t>
        </is>
      </c>
      <c r="D2444" s="32">
        <f>'M5 - Sparkling Water &amp; Soda'!I616</f>
        <v/>
      </c>
      <c r="E2444" s="33">
        <f>'M5 - Sparkling Water &amp; Soda'!J616</f>
        <v/>
      </c>
      <c r="F2444" s="31">
        <f>'M5 - Sparkling Water &amp; Soda'!K616</f>
        <v/>
      </c>
      <c r="G2444" s="30">
        <f>'M5 - Sparkling Water &amp; Soda'!F616</f>
        <v/>
      </c>
      <c r="H2444" s="31">
        <f>IF(AND(ISNUMBER('M5 - Sparkling Water &amp; Soda'!F616),ISNUMBER('M5 - Sparkling Water &amp; Soda'!K616)),'M5 - Sparkling Water &amp; Soda'!F616-'M5 - Sparkling Water &amp; Soda'!K616,"")</f>
        <v/>
      </c>
      <c r="I2444" s="15" t="inlineStr">
        <is>
          <t>S&amp;S availability/depth vary by listing and time - confirm live.</t>
        </is>
      </c>
    </row>
    <row r="2445" ht="26" customHeight="1">
      <c r="A2445" s="15" t="inlineStr">
        <is>
          <t>Fanta</t>
        </is>
      </c>
      <c r="B2445" s="15" t="inlineStr">
        <is>
          <t>Fanta Orange | Orange | 12-pack 355mL</t>
        </is>
      </c>
      <c r="C2445" s="15" t="inlineStr">
        <is>
          <t>5) Sparkling water &amp; soda</t>
        </is>
      </c>
      <c r="D2445" s="32">
        <f>'M5 - Sparkling Water &amp; Soda'!I617</f>
        <v/>
      </c>
      <c r="E2445" s="33">
        <f>'M5 - Sparkling Water &amp; Soda'!J617</f>
        <v/>
      </c>
      <c r="F2445" s="31">
        <f>'M5 - Sparkling Water &amp; Soda'!K617</f>
        <v/>
      </c>
      <c r="G2445" s="30">
        <f>'M5 - Sparkling Water &amp; Soda'!F617</f>
        <v/>
      </c>
      <c r="H2445" s="31">
        <f>IF(AND(ISNUMBER('M5 - Sparkling Water &amp; Soda'!F617),ISNUMBER('M5 - Sparkling Water &amp; Soda'!K617)),'M5 - Sparkling Water &amp; Soda'!F617-'M5 - Sparkling Water &amp; Soda'!K617,"")</f>
        <v/>
      </c>
      <c r="I2445" s="15" t="inlineStr">
        <is>
          <t>S&amp;S availability/depth vary by listing and time - confirm live.</t>
        </is>
      </c>
    </row>
    <row r="2446" ht="26" customHeight="1">
      <c r="A2446" s="15" t="inlineStr">
        <is>
          <t>Fanta</t>
        </is>
      </c>
      <c r="B2446" s="15" t="inlineStr">
        <is>
          <t>Fanta Orange | Orange | 15-pack 355mL</t>
        </is>
      </c>
      <c r="C2446" s="15" t="inlineStr">
        <is>
          <t>5) Sparkling water &amp; soda</t>
        </is>
      </c>
      <c r="D2446" s="32">
        <f>'M5 - Sparkling Water &amp; Soda'!I618</f>
        <v/>
      </c>
      <c r="E2446" s="33">
        <f>'M5 - Sparkling Water &amp; Soda'!J618</f>
        <v/>
      </c>
      <c r="F2446" s="31">
        <f>'M5 - Sparkling Water &amp; Soda'!K618</f>
        <v/>
      </c>
      <c r="G2446" s="30">
        <f>'M5 - Sparkling Water &amp; Soda'!F618</f>
        <v/>
      </c>
      <c r="H2446" s="31">
        <f>IF(AND(ISNUMBER('M5 - Sparkling Water &amp; Soda'!F618),ISNUMBER('M5 - Sparkling Water &amp; Soda'!K618)),'M5 - Sparkling Water &amp; Soda'!F618-'M5 - Sparkling Water &amp; Soda'!K618,"")</f>
        <v/>
      </c>
      <c r="I2446" s="15" t="inlineStr">
        <is>
          <t>S&amp;S availability/depth vary by listing and time - confirm live.</t>
        </is>
      </c>
    </row>
    <row r="2447" ht="26" customHeight="1">
      <c r="A2447" s="15" t="inlineStr">
        <is>
          <t>Fanta</t>
        </is>
      </c>
      <c r="B2447" s="15" t="inlineStr">
        <is>
          <t>Fanta Orange | Orange | 18-pack 355mL</t>
        </is>
      </c>
      <c r="C2447" s="15" t="inlineStr">
        <is>
          <t>5) Sparkling water &amp; soda</t>
        </is>
      </c>
      <c r="D2447" s="32">
        <f>'M5 - Sparkling Water &amp; Soda'!I619</f>
        <v/>
      </c>
      <c r="E2447" s="33">
        <f>'M5 - Sparkling Water &amp; Soda'!J619</f>
        <v/>
      </c>
      <c r="F2447" s="31">
        <f>'M5 - Sparkling Water &amp; Soda'!K619</f>
        <v/>
      </c>
      <c r="G2447" s="30">
        <f>'M5 - Sparkling Water &amp; Soda'!F619</f>
        <v/>
      </c>
      <c r="H2447" s="31">
        <f>IF(AND(ISNUMBER('M5 - Sparkling Water &amp; Soda'!F619),ISNUMBER('M5 - Sparkling Water &amp; Soda'!K619)),'M5 - Sparkling Water &amp; Soda'!F619-'M5 - Sparkling Water &amp; Soda'!K619,"")</f>
        <v/>
      </c>
      <c r="I2447" s="15" t="inlineStr">
        <is>
          <t>S&amp;S availability/depth vary by listing and time - confirm live.</t>
        </is>
      </c>
    </row>
    <row r="2448" ht="26" customHeight="1">
      <c r="A2448" s="15" t="inlineStr">
        <is>
          <t>Fanta</t>
        </is>
      </c>
      <c r="B2448" s="15" t="inlineStr">
        <is>
          <t>Fanta Orange | Orange | 24-pack 355mL</t>
        </is>
      </c>
      <c r="C2448" s="15" t="inlineStr">
        <is>
          <t>5) Sparkling water &amp; soda</t>
        </is>
      </c>
      <c r="D2448" s="32">
        <f>'M5 - Sparkling Water &amp; Soda'!I620</f>
        <v/>
      </c>
      <c r="E2448" s="33">
        <f>'M5 - Sparkling Water &amp; Soda'!J620</f>
        <v/>
      </c>
      <c r="F2448" s="31">
        <f>'M5 - Sparkling Water &amp; Soda'!K620</f>
        <v/>
      </c>
      <c r="G2448" s="30">
        <f>'M5 - Sparkling Water &amp; Soda'!F620</f>
        <v/>
      </c>
      <c r="H2448" s="31">
        <f>IF(AND(ISNUMBER('M5 - Sparkling Water &amp; Soda'!F620),ISNUMBER('M5 - Sparkling Water &amp; Soda'!K620)),'M5 - Sparkling Water &amp; Soda'!F620-'M5 - Sparkling Water &amp; Soda'!K620,"")</f>
        <v/>
      </c>
      <c r="I2448" s="15" t="inlineStr">
        <is>
          <t>S&amp;S availability/depth vary by listing and time - confirm live.</t>
        </is>
      </c>
    </row>
    <row r="2449" ht="26" customHeight="1">
      <c r="A2449" s="15" t="inlineStr">
        <is>
          <t>Fanta</t>
        </is>
      </c>
      <c r="B2449" s="15" t="inlineStr">
        <is>
          <t>Fanta Orange | Grape | single 355mL</t>
        </is>
      </c>
      <c r="C2449" s="15" t="inlineStr">
        <is>
          <t>5) Sparkling water &amp; soda</t>
        </is>
      </c>
      <c r="D2449" s="32">
        <f>'M5 - Sparkling Water &amp; Soda'!I621</f>
        <v/>
      </c>
      <c r="E2449" s="33">
        <f>'M5 - Sparkling Water &amp; Soda'!J621</f>
        <v/>
      </c>
      <c r="F2449" s="31">
        <f>'M5 - Sparkling Water &amp; Soda'!K621</f>
        <v/>
      </c>
      <c r="G2449" s="30">
        <f>'M5 - Sparkling Water &amp; Soda'!F621</f>
        <v/>
      </c>
      <c r="H2449" s="31">
        <f>IF(AND(ISNUMBER('M5 - Sparkling Water &amp; Soda'!F621),ISNUMBER('M5 - Sparkling Water &amp; Soda'!K621)),'M5 - Sparkling Water &amp; Soda'!F621-'M5 - Sparkling Water &amp; Soda'!K621,"")</f>
        <v/>
      </c>
      <c r="I2449" s="15" t="inlineStr">
        <is>
          <t>S&amp;S availability/depth vary by listing and time - confirm live.</t>
        </is>
      </c>
    </row>
    <row r="2450" ht="26" customHeight="1">
      <c r="A2450" s="15" t="inlineStr">
        <is>
          <t>Fanta</t>
        </is>
      </c>
      <c r="B2450" s="15" t="inlineStr">
        <is>
          <t>Fanta Orange | Grape | 8-pack 355mL</t>
        </is>
      </c>
      <c r="C2450" s="15" t="inlineStr">
        <is>
          <t>5) Sparkling water &amp; soda</t>
        </is>
      </c>
      <c r="D2450" s="32">
        <f>'M5 - Sparkling Water &amp; Soda'!I622</f>
        <v/>
      </c>
      <c r="E2450" s="33">
        <f>'M5 - Sparkling Water &amp; Soda'!J622</f>
        <v/>
      </c>
      <c r="F2450" s="31">
        <f>'M5 - Sparkling Water &amp; Soda'!K622</f>
        <v/>
      </c>
      <c r="G2450" s="30">
        <f>'M5 - Sparkling Water &amp; Soda'!F622</f>
        <v/>
      </c>
      <c r="H2450" s="31">
        <f>IF(AND(ISNUMBER('M5 - Sparkling Water &amp; Soda'!F622),ISNUMBER('M5 - Sparkling Water &amp; Soda'!K622)),'M5 - Sparkling Water &amp; Soda'!F622-'M5 - Sparkling Water &amp; Soda'!K622,"")</f>
        <v/>
      </c>
      <c r="I2450" s="15" t="inlineStr">
        <is>
          <t>S&amp;S availability/depth vary by listing and time - confirm live.</t>
        </is>
      </c>
    </row>
    <row r="2451" ht="26" customHeight="1">
      <c r="A2451" s="15" t="inlineStr">
        <is>
          <t>Fanta</t>
        </is>
      </c>
      <c r="B2451" s="15" t="inlineStr">
        <is>
          <t>Fanta Orange | Grape | 12-pack 355mL</t>
        </is>
      </c>
      <c r="C2451" s="15" t="inlineStr">
        <is>
          <t>5) Sparkling water &amp; soda</t>
        </is>
      </c>
      <c r="D2451" s="32">
        <f>'M5 - Sparkling Water &amp; Soda'!I623</f>
        <v/>
      </c>
      <c r="E2451" s="33">
        <f>'M5 - Sparkling Water &amp; Soda'!J623</f>
        <v/>
      </c>
      <c r="F2451" s="31">
        <f>'M5 - Sparkling Water &amp; Soda'!K623</f>
        <v/>
      </c>
      <c r="G2451" s="30">
        <f>'M5 - Sparkling Water &amp; Soda'!F623</f>
        <v/>
      </c>
      <c r="H2451" s="31">
        <f>IF(AND(ISNUMBER('M5 - Sparkling Water &amp; Soda'!F623),ISNUMBER('M5 - Sparkling Water &amp; Soda'!K623)),'M5 - Sparkling Water &amp; Soda'!F623-'M5 - Sparkling Water &amp; Soda'!K623,"")</f>
        <v/>
      </c>
      <c r="I2451" s="15" t="inlineStr">
        <is>
          <t>S&amp;S availability/depth vary by listing and time - confirm live.</t>
        </is>
      </c>
    </row>
    <row r="2452" ht="26" customHeight="1">
      <c r="A2452" s="15" t="inlineStr">
        <is>
          <t>Fanta</t>
        </is>
      </c>
      <c r="B2452" s="15" t="inlineStr">
        <is>
          <t>Fanta Orange | Grape | 15-pack 355mL</t>
        </is>
      </c>
      <c r="C2452" s="15" t="inlineStr">
        <is>
          <t>5) Sparkling water &amp; soda</t>
        </is>
      </c>
      <c r="D2452" s="32">
        <f>'M5 - Sparkling Water &amp; Soda'!I624</f>
        <v/>
      </c>
      <c r="E2452" s="33">
        <f>'M5 - Sparkling Water &amp; Soda'!J624</f>
        <v/>
      </c>
      <c r="F2452" s="31">
        <f>'M5 - Sparkling Water &amp; Soda'!K624</f>
        <v/>
      </c>
      <c r="G2452" s="30">
        <f>'M5 - Sparkling Water &amp; Soda'!F624</f>
        <v/>
      </c>
      <c r="H2452" s="31">
        <f>IF(AND(ISNUMBER('M5 - Sparkling Water &amp; Soda'!F624),ISNUMBER('M5 - Sparkling Water &amp; Soda'!K624)),'M5 - Sparkling Water &amp; Soda'!F624-'M5 - Sparkling Water &amp; Soda'!K624,"")</f>
        <v/>
      </c>
      <c r="I2452" s="15" t="inlineStr">
        <is>
          <t>S&amp;S availability/depth vary by listing and time - confirm live.</t>
        </is>
      </c>
    </row>
    <row r="2453" ht="26" customHeight="1">
      <c r="A2453" s="15" t="inlineStr">
        <is>
          <t>Fanta</t>
        </is>
      </c>
      <c r="B2453" s="15" t="inlineStr">
        <is>
          <t>Fanta Orange | Grape | 18-pack 355mL</t>
        </is>
      </c>
      <c r="C2453" s="15" t="inlineStr">
        <is>
          <t>5) Sparkling water &amp; soda</t>
        </is>
      </c>
      <c r="D2453" s="32">
        <f>'M5 - Sparkling Water &amp; Soda'!I625</f>
        <v/>
      </c>
      <c r="E2453" s="33">
        <f>'M5 - Sparkling Water &amp; Soda'!J625</f>
        <v/>
      </c>
      <c r="F2453" s="31">
        <f>'M5 - Sparkling Water &amp; Soda'!K625</f>
        <v/>
      </c>
      <c r="G2453" s="30">
        <f>'M5 - Sparkling Water &amp; Soda'!F625</f>
        <v/>
      </c>
      <c r="H2453" s="31">
        <f>IF(AND(ISNUMBER('M5 - Sparkling Water &amp; Soda'!F625),ISNUMBER('M5 - Sparkling Water &amp; Soda'!K625)),'M5 - Sparkling Water &amp; Soda'!F625-'M5 - Sparkling Water &amp; Soda'!K625,"")</f>
        <v/>
      </c>
      <c r="I2453" s="15" t="inlineStr">
        <is>
          <t>S&amp;S availability/depth vary by listing and time - confirm live.</t>
        </is>
      </c>
    </row>
    <row r="2454" ht="26" customHeight="1">
      <c r="A2454" s="15" t="inlineStr">
        <is>
          <t>Fanta</t>
        </is>
      </c>
      <c r="B2454" s="15" t="inlineStr">
        <is>
          <t>Fanta Orange | Grape | 24-pack 355mL</t>
        </is>
      </c>
      <c r="C2454" s="15" t="inlineStr">
        <is>
          <t>5) Sparkling water &amp; soda</t>
        </is>
      </c>
      <c r="D2454" s="32">
        <f>'M5 - Sparkling Water &amp; Soda'!I626</f>
        <v/>
      </c>
      <c r="E2454" s="33">
        <f>'M5 - Sparkling Water &amp; Soda'!J626</f>
        <v/>
      </c>
      <c r="F2454" s="31">
        <f>'M5 - Sparkling Water &amp; Soda'!K626</f>
        <v/>
      </c>
      <c r="G2454" s="30">
        <f>'M5 - Sparkling Water &amp; Soda'!F626</f>
        <v/>
      </c>
      <c r="H2454" s="31">
        <f>IF(AND(ISNUMBER('M5 - Sparkling Water &amp; Soda'!F626),ISNUMBER('M5 - Sparkling Water &amp; Soda'!K626)),'M5 - Sparkling Water &amp; Soda'!F626-'M5 - Sparkling Water &amp; Soda'!K626,"")</f>
        <v/>
      </c>
      <c r="I2454" s="15" t="inlineStr">
        <is>
          <t>S&amp;S availability/depth vary by listing and time - confirm live.</t>
        </is>
      </c>
    </row>
    <row r="2455" ht="26" customHeight="1">
      <c r="A2455" s="15" t="inlineStr">
        <is>
          <t>Fanta</t>
        </is>
      </c>
      <c r="B2455" s="15" t="inlineStr">
        <is>
          <t>Fanta Orange | Pineapple | single 355mL</t>
        </is>
      </c>
      <c r="C2455" s="15" t="inlineStr">
        <is>
          <t>5) Sparkling water &amp; soda</t>
        </is>
      </c>
      <c r="D2455" s="32">
        <f>'M5 - Sparkling Water &amp; Soda'!I627</f>
        <v/>
      </c>
      <c r="E2455" s="33">
        <f>'M5 - Sparkling Water &amp; Soda'!J627</f>
        <v/>
      </c>
      <c r="F2455" s="31">
        <f>'M5 - Sparkling Water &amp; Soda'!K627</f>
        <v/>
      </c>
      <c r="G2455" s="30">
        <f>'M5 - Sparkling Water &amp; Soda'!F627</f>
        <v/>
      </c>
      <c r="H2455" s="31">
        <f>IF(AND(ISNUMBER('M5 - Sparkling Water &amp; Soda'!F627),ISNUMBER('M5 - Sparkling Water &amp; Soda'!K627)),'M5 - Sparkling Water &amp; Soda'!F627-'M5 - Sparkling Water &amp; Soda'!K627,"")</f>
        <v/>
      </c>
      <c r="I2455" s="15" t="inlineStr">
        <is>
          <t>S&amp;S availability/depth vary by listing and time - confirm live.</t>
        </is>
      </c>
    </row>
    <row r="2456" ht="26" customHeight="1">
      <c r="A2456" s="15" t="inlineStr">
        <is>
          <t>Fanta</t>
        </is>
      </c>
      <c r="B2456" s="15" t="inlineStr">
        <is>
          <t>Fanta Orange | Pineapple | 8-pack 355mL</t>
        </is>
      </c>
      <c r="C2456" s="15" t="inlineStr">
        <is>
          <t>5) Sparkling water &amp; soda</t>
        </is>
      </c>
      <c r="D2456" s="32">
        <f>'M5 - Sparkling Water &amp; Soda'!I628</f>
        <v/>
      </c>
      <c r="E2456" s="33">
        <f>'M5 - Sparkling Water &amp; Soda'!J628</f>
        <v/>
      </c>
      <c r="F2456" s="31">
        <f>'M5 - Sparkling Water &amp; Soda'!K628</f>
        <v/>
      </c>
      <c r="G2456" s="30">
        <f>'M5 - Sparkling Water &amp; Soda'!F628</f>
        <v/>
      </c>
      <c r="H2456" s="31">
        <f>IF(AND(ISNUMBER('M5 - Sparkling Water &amp; Soda'!F628),ISNUMBER('M5 - Sparkling Water &amp; Soda'!K628)),'M5 - Sparkling Water &amp; Soda'!F628-'M5 - Sparkling Water &amp; Soda'!K628,"")</f>
        <v/>
      </c>
      <c r="I2456" s="15" t="inlineStr">
        <is>
          <t>S&amp;S availability/depth vary by listing and time - confirm live.</t>
        </is>
      </c>
    </row>
    <row r="2457" ht="26" customHeight="1">
      <c r="A2457" s="15" t="inlineStr">
        <is>
          <t>Fanta</t>
        </is>
      </c>
      <c r="B2457" s="15" t="inlineStr">
        <is>
          <t>Fanta Orange | Pineapple | 12-pack 355mL</t>
        </is>
      </c>
      <c r="C2457" s="15" t="inlineStr">
        <is>
          <t>5) Sparkling water &amp; soda</t>
        </is>
      </c>
      <c r="D2457" s="32">
        <f>'M5 - Sparkling Water &amp; Soda'!I629</f>
        <v/>
      </c>
      <c r="E2457" s="33">
        <f>'M5 - Sparkling Water &amp; Soda'!J629</f>
        <v/>
      </c>
      <c r="F2457" s="31">
        <f>'M5 - Sparkling Water &amp; Soda'!K629</f>
        <v/>
      </c>
      <c r="G2457" s="30">
        <f>'M5 - Sparkling Water &amp; Soda'!F629</f>
        <v/>
      </c>
      <c r="H2457" s="31">
        <f>IF(AND(ISNUMBER('M5 - Sparkling Water &amp; Soda'!F629),ISNUMBER('M5 - Sparkling Water &amp; Soda'!K629)),'M5 - Sparkling Water &amp; Soda'!F629-'M5 - Sparkling Water &amp; Soda'!K629,"")</f>
        <v/>
      </c>
      <c r="I2457" s="15" t="inlineStr">
        <is>
          <t>S&amp;S availability/depth vary by listing and time - confirm live.</t>
        </is>
      </c>
    </row>
    <row r="2458" ht="26" customHeight="1">
      <c r="A2458" s="15" t="inlineStr">
        <is>
          <t>Fanta</t>
        </is>
      </c>
      <c r="B2458" s="15" t="inlineStr">
        <is>
          <t>Fanta Orange | Pineapple | 15-pack 355mL</t>
        </is>
      </c>
      <c r="C2458" s="15" t="inlineStr">
        <is>
          <t>5) Sparkling water &amp; soda</t>
        </is>
      </c>
      <c r="D2458" s="32">
        <f>'M5 - Sparkling Water &amp; Soda'!I630</f>
        <v/>
      </c>
      <c r="E2458" s="33">
        <f>'M5 - Sparkling Water &amp; Soda'!J630</f>
        <v/>
      </c>
      <c r="F2458" s="31">
        <f>'M5 - Sparkling Water &amp; Soda'!K630</f>
        <v/>
      </c>
      <c r="G2458" s="30">
        <f>'M5 - Sparkling Water &amp; Soda'!F630</f>
        <v/>
      </c>
      <c r="H2458" s="31">
        <f>IF(AND(ISNUMBER('M5 - Sparkling Water &amp; Soda'!F630),ISNUMBER('M5 - Sparkling Water &amp; Soda'!K630)),'M5 - Sparkling Water &amp; Soda'!F630-'M5 - Sparkling Water &amp; Soda'!K630,"")</f>
        <v/>
      </c>
      <c r="I2458" s="15" t="inlineStr">
        <is>
          <t>S&amp;S availability/depth vary by listing and time - confirm live.</t>
        </is>
      </c>
    </row>
    <row r="2459" ht="26" customHeight="1">
      <c r="A2459" s="15" t="inlineStr">
        <is>
          <t>Fanta</t>
        </is>
      </c>
      <c r="B2459" s="15" t="inlineStr">
        <is>
          <t>Fanta Orange | Pineapple | 18-pack 355mL</t>
        </is>
      </c>
      <c r="C2459" s="15" t="inlineStr">
        <is>
          <t>5) Sparkling water &amp; soda</t>
        </is>
      </c>
      <c r="D2459" s="32">
        <f>'M5 - Sparkling Water &amp; Soda'!I631</f>
        <v/>
      </c>
      <c r="E2459" s="33">
        <f>'M5 - Sparkling Water &amp; Soda'!J631</f>
        <v/>
      </c>
      <c r="F2459" s="31">
        <f>'M5 - Sparkling Water &amp; Soda'!K631</f>
        <v/>
      </c>
      <c r="G2459" s="30">
        <f>'M5 - Sparkling Water &amp; Soda'!F631</f>
        <v/>
      </c>
      <c r="H2459" s="31">
        <f>IF(AND(ISNUMBER('M5 - Sparkling Water &amp; Soda'!F631),ISNUMBER('M5 - Sparkling Water &amp; Soda'!K631)),'M5 - Sparkling Water &amp; Soda'!F631-'M5 - Sparkling Water &amp; Soda'!K631,"")</f>
        <v/>
      </c>
      <c r="I2459" s="15" t="inlineStr">
        <is>
          <t>S&amp;S availability/depth vary by listing and time - confirm live.</t>
        </is>
      </c>
    </row>
    <row r="2460" ht="26" customHeight="1">
      <c r="A2460" s="15" t="inlineStr">
        <is>
          <t>Fanta</t>
        </is>
      </c>
      <c r="B2460" s="15" t="inlineStr">
        <is>
          <t>Fanta Orange | Pineapple | 24-pack 355mL</t>
        </is>
      </c>
      <c r="C2460" s="15" t="inlineStr">
        <is>
          <t>5) Sparkling water &amp; soda</t>
        </is>
      </c>
      <c r="D2460" s="32">
        <f>'M5 - Sparkling Water &amp; Soda'!I632</f>
        <v/>
      </c>
      <c r="E2460" s="33">
        <f>'M5 - Sparkling Water &amp; Soda'!J632</f>
        <v/>
      </c>
      <c r="F2460" s="31">
        <f>'M5 - Sparkling Water &amp; Soda'!K632</f>
        <v/>
      </c>
      <c r="G2460" s="30">
        <f>'M5 - Sparkling Water &amp; Soda'!F632</f>
        <v/>
      </c>
      <c r="H2460" s="31">
        <f>IF(AND(ISNUMBER('M5 - Sparkling Water &amp; Soda'!F632),ISNUMBER('M5 - Sparkling Water &amp; Soda'!K632)),'M5 - Sparkling Water &amp; Soda'!F632-'M5 - Sparkling Water &amp; Soda'!K632,"")</f>
        <v/>
      </c>
      <c r="I2460" s="15" t="inlineStr">
        <is>
          <t>S&amp;S availability/depth vary by listing and time - confirm live.</t>
        </is>
      </c>
    </row>
    <row r="2461" ht="26" customHeight="1">
      <c r="A2461" s="15" t="inlineStr">
        <is>
          <t>Fanta</t>
        </is>
      </c>
      <c r="B2461" s="15" t="inlineStr">
        <is>
          <t>Fanta Orange | Strawberry | single 355mL</t>
        </is>
      </c>
      <c r="C2461" s="15" t="inlineStr">
        <is>
          <t>5) Sparkling water &amp; soda</t>
        </is>
      </c>
      <c r="D2461" s="32">
        <f>'M5 - Sparkling Water &amp; Soda'!I633</f>
        <v/>
      </c>
      <c r="E2461" s="33">
        <f>'M5 - Sparkling Water &amp; Soda'!J633</f>
        <v/>
      </c>
      <c r="F2461" s="31">
        <f>'M5 - Sparkling Water &amp; Soda'!K633</f>
        <v/>
      </c>
      <c r="G2461" s="30">
        <f>'M5 - Sparkling Water &amp; Soda'!F633</f>
        <v/>
      </c>
      <c r="H2461" s="31">
        <f>IF(AND(ISNUMBER('M5 - Sparkling Water &amp; Soda'!F633),ISNUMBER('M5 - Sparkling Water &amp; Soda'!K633)),'M5 - Sparkling Water &amp; Soda'!F633-'M5 - Sparkling Water &amp; Soda'!K633,"")</f>
        <v/>
      </c>
      <c r="I2461" s="15" t="inlineStr">
        <is>
          <t>S&amp;S availability/depth vary by listing and time - confirm live.</t>
        </is>
      </c>
    </row>
    <row r="2462" ht="26" customHeight="1">
      <c r="A2462" s="15" t="inlineStr">
        <is>
          <t>Fanta</t>
        </is>
      </c>
      <c r="B2462" s="15" t="inlineStr">
        <is>
          <t>Fanta Orange | Strawberry | 8-pack 355mL</t>
        </is>
      </c>
      <c r="C2462" s="15" t="inlineStr">
        <is>
          <t>5) Sparkling water &amp; soda</t>
        </is>
      </c>
      <c r="D2462" s="32">
        <f>'M5 - Sparkling Water &amp; Soda'!I634</f>
        <v/>
      </c>
      <c r="E2462" s="33">
        <f>'M5 - Sparkling Water &amp; Soda'!J634</f>
        <v/>
      </c>
      <c r="F2462" s="31">
        <f>'M5 - Sparkling Water &amp; Soda'!K634</f>
        <v/>
      </c>
      <c r="G2462" s="30">
        <f>'M5 - Sparkling Water &amp; Soda'!F634</f>
        <v/>
      </c>
      <c r="H2462" s="31">
        <f>IF(AND(ISNUMBER('M5 - Sparkling Water &amp; Soda'!F634),ISNUMBER('M5 - Sparkling Water &amp; Soda'!K634)),'M5 - Sparkling Water &amp; Soda'!F634-'M5 - Sparkling Water &amp; Soda'!K634,"")</f>
        <v/>
      </c>
      <c r="I2462" s="15" t="inlineStr">
        <is>
          <t>S&amp;S availability/depth vary by listing and time - confirm live.</t>
        </is>
      </c>
    </row>
    <row r="2463" ht="26" customHeight="1">
      <c r="A2463" s="15" t="inlineStr">
        <is>
          <t>Fanta</t>
        </is>
      </c>
      <c r="B2463" s="15" t="inlineStr">
        <is>
          <t>Fanta Orange | Strawberry | 12-pack 355mL</t>
        </is>
      </c>
      <c r="C2463" s="15" t="inlineStr">
        <is>
          <t>5) Sparkling water &amp; soda</t>
        </is>
      </c>
      <c r="D2463" s="32">
        <f>'M5 - Sparkling Water &amp; Soda'!I635</f>
        <v/>
      </c>
      <c r="E2463" s="33">
        <f>'M5 - Sparkling Water &amp; Soda'!J635</f>
        <v/>
      </c>
      <c r="F2463" s="31">
        <f>'M5 - Sparkling Water &amp; Soda'!K635</f>
        <v/>
      </c>
      <c r="G2463" s="30">
        <f>'M5 - Sparkling Water &amp; Soda'!F635</f>
        <v/>
      </c>
      <c r="H2463" s="31">
        <f>IF(AND(ISNUMBER('M5 - Sparkling Water &amp; Soda'!F635),ISNUMBER('M5 - Sparkling Water &amp; Soda'!K635)),'M5 - Sparkling Water &amp; Soda'!F635-'M5 - Sparkling Water &amp; Soda'!K635,"")</f>
        <v/>
      </c>
      <c r="I2463" s="15" t="inlineStr">
        <is>
          <t>S&amp;S availability/depth vary by listing and time - confirm live.</t>
        </is>
      </c>
    </row>
    <row r="2464" ht="26" customHeight="1">
      <c r="A2464" s="15" t="inlineStr">
        <is>
          <t>Fanta</t>
        </is>
      </c>
      <c r="B2464" s="15" t="inlineStr">
        <is>
          <t>Fanta Orange | Strawberry | 15-pack 355mL</t>
        </is>
      </c>
      <c r="C2464" s="15" t="inlineStr">
        <is>
          <t>5) Sparkling water &amp; soda</t>
        </is>
      </c>
      <c r="D2464" s="32">
        <f>'M5 - Sparkling Water &amp; Soda'!I636</f>
        <v/>
      </c>
      <c r="E2464" s="33">
        <f>'M5 - Sparkling Water &amp; Soda'!J636</f>
        <v/>
      </c>
      <c r="F2464" s="31">
        <f>'M5 - Sparkling Water &amp; Soda'!K636</f>
        <v/>
      </c>
      <c r="G2464" s="30">
        <f>'M5 - Sparkling Water &amp; Soda'!F636</f>
        <v/>
      </c>
      <c r="H2464" s="31">
        <f>IF(AND(ISNUMBER('M5 - Sparkling Water &amp; Soda'!F636),ISNUMBER('M5 - Sparkling Water &amp; Soda'!K636)),'M5 - Sparkling Water &amp; Soda'!F636-'M5 - Sparkling Water &amp; Soda'!K636,"")</f>
        <v/>
      </c>
      <c r="I2464" s="15" t="inlineStr">
        <is>
          <t>S&amp;S availability/depth vary by listing and time - confirm live.</t>
        </is>
      </c>
    </row>
    <row r="2465" ht="26" customHeight="1">
      <c r="A2465" s="15" t="inlineStr">
        <is>
          <t>Fanta</t>
        </is>
      </c>
      <c r="B2465" s="15" t="inlineStr">
        <is>
          <t>Fanta Orange | Strawberry | 18-pack 355mL</t>
        </is>
      </c>
      <c r="C2465" s="15" t="inlineStr">
        <is>
          <t>5) Sparkling water &amp; soda</t>
        </is>
      </c>
      <c r="D2465" s="32">
        <f>'M5 - Sparkling Water &amp; Soda'!I637</f>
        <v/>
      </c>
      <c r="E2465" s="33">
        <f>'M5 - Sparkling Water &amp; Soda'!J637</f>
        <v/>
      </c>
      <c r="F2465" s="31">
        <f>'M5 - Sparkling Water &amp; Soda'!K637</f>
        <v/>
      </c>
      <c r="G2465" s="30">
        <f>'M5 - Sparkling Water &amp; Soda'!F637</f>
        <v/>
      </c>
      <c r="H2465" s="31">
        <f>IF(AND(ISNUMBER('M5 - Sparkling Water &amp; Soda'!F637),ISNUMBER('M5 - Sparkling Water &amp; Soda'!K637)),'M5 - Sparkling Water &amp; Soda'!F637-'M5 - Sparkling Water &amp; Soda'!K637,"")</f>
        <v/>
      </c>
      <c r="I2465" s="15" t="inlineStr">
        <is>
          <t>S&amp;S availability/depth vary by listing and time - confirm live.</t>
        </is>
      </c>
    </row>
    <row r="2466" ht="26" customHeight="1">
      <c r="A2466" s="15" t="inlineStr">
        <is>
          <t>Fanta</t>
        </is>
      </c>
      <c r="B2466" s="15" t="inlineStr">
        <is>
          <t>Fanta Orange | Strawberry | 24-pack 355mL</t>
        </is>
      </c>
      <c r="C2466" s="15" t="inlineStr">
        <is>
          <t>5) Sparkling water &amp; soda</t>
        </is>
      </c>
      <c r="D2466" s="32">
        <f>'M5 - Sparkling Water &amp; Soda'!I638</f>
        <v/>
      </c>
      <c r="E2466" s="33">
        <f>'M5 - Sparkling Water &amp; Soda'!J638</f>
        <v/>
      </c>
      <c r="F2466" s="31">
        <f>'M5 - Sparkling Water &amp; Soda'!K638</f>
        <v/>
      </c>
      <c r="G2466" s="30">
        <f>'M5 - Sparkling Water &amp; Soda'!F638</f>
        <v/>
      </c>
      <c r="H2466" s="31">
        <f>IF(AND(ISNUMBER('M5 - Sparkling Water &amp; Soda'!F638),ISNUMBER('M5 - Sparkling Water &amp; Soda'!K638)),'M5 - Sparkling Water &amp; Soda'!F638-'M5 - Sparkling Water &amp; Soda'!K638,"")</f>
        <v/>
      </c>
      <c r="I2466" s="15" t="inlineStr">
        <is>
          <t>S&amp;S availability/depth vary by listing and time - confirm live.</t>
        </is>
      </c>
    </row>
    <row r="2467" ht="26" customHeight="1">
      <c r="A2467" s="15" t="inlineStr">
        <is>
          <t>7UP</t>
        </is>
      </c>
      <c r="B2467" s="15" t="inlineStr">
        <is>
          <t>7UP Lemon-Lime | Original | single 355mL</t>
        </is>
      </c>
      <c r="C2467" s="15" t="inlineStr">
        <is>
          <t>5) Sparkling water &amp; soda</t>
        </is>
      </c>
      <c r="D2467" s="32">
        <f>'M5 - Sparkling Water &amp; Soda'!I639</f>
        <v/>
      </c>
      <c r="E2467" s="33">
        <f>'M5 - Sparkling Water &amp; Soda'!J639</f>
        <v/>
      </c>
      <c r="F2467" s="31">
        <f>'M5 - Sparkling Water &amp; Soda'!K639</f>
        <v/>
      </c>
      <c r="G2467" s="30">
        <f>'M5 - Sparkling Water &amp; Soda'!F639</f>
        <v/>
      </c>
      <c r="H2467" s="31">
        <f>IF(AND(ISNUMBER('M5 - Sparkling Water &amp; Soda'!F639),ISNUMBER('M5 - Sparkling Water &amp; Soda'!K639)),'M5 - Sparkling Water &amp; Soda'!F639-'M5 - Sparkling Water &amp; Soda'!K639,"")</f>
        <v/>
      </c>
      <c r="I2467" s="15" t="inlineStr">
        <is>
          <t>S&amp;S availability/depth vary by listing and time - confirm live.</t>
        </is>
      </c>
    </row>
    <row r="2468" ht="26" customHeight="1">
      <c r="A2468" s="15" t="inlineStr">
        <is>
          <t>7UP</t>
        </is>
      </c>
      <c r="B2468" s="15" t="inlineStr">
        <is>
          <t>7UP Lemon-Lime | Original | 8-pack 355mL</t>
        </is>
      </c>
      <c r="C2468" s="15" t="inlineStr">
        <is>
          <t>5) Sparkling water &amp; soda</t>
        </is>
      </c>
      <c r="D2468" s="32">
        <f>'M5 - Sparkling Water &amp; Soda'!I640</f>
        <v/>
      </c>
      <c r="E2468" s="33">
        <f>'M5 - Sparkling Water &amp; Soda'!J640</f>
        <v/>
      </c>
      <c r="F2468" s="31">
        <f>'M5 - Sparkling Water &amp; Soda'!K640</f>
        <v/>
      </c>
      <c r="G2468" s="30">
        <f>'M5 - Sparkling Water &amp; Soda'!F640</f>
        <v/>
      </c>
      <c r="H2468" s="31">
        <f>IF(AND(ISNUMBER('M5 - Sparkling Water &amp; Soda'!F640),ISNUMBER('M5 - Sparkling Water &amp; Soda'!K640)),'M5 - Sparkling Water &amp; Soda'!F640-'M5 - Sparkling Water &amp; Soda'!K640,"")</f>
        <v/>
      </c>
      <c r="I2468" s="15" t="inlineStr">
        <is>
          <t>S&amp;S availability/depth vary by listing and time - confirm live.</t>
        </is>
      </c>
    </row>
    <row r="2469" ht="26" customHeight="1">
      <c r="A2469" s="15" t="inlineStr">
        <is>
          <t>7UP</t>
        </is>
      </c>
      <c r="B2469" s="15" t="inlineStr">
        <is>
          <t>7UP Lemon-Lime | Original | 12-pack 355mL</t>
        </is>
      </c>
      <c r="C2469" s="15" t="inlineStr">
        <is>
          <t>5) Sparkling water &amp; soda</t>
        </is>
      </c>
      <c r="D2469" s="32">
        <f>'M5 - Sparkling Water &amp; Soda'!I641</f>
        <v/>
      </c>
      <c r="E2469" s="33">
        <f>'M5 - Sparkling Water &amp; Soda'!J641</f>
        <v/>
      </c>
      <c r="F2469" s="31">
        <f>'M5 - Sparkling Water &amp; Soda'!K641</f>
        <v/>
      </c>
      <c r="G2469" s="30">
        <f>'M5 - Sparkling Water &amp; Soda'!F641</f>
        <v/>
      </c>
      <c r="H2469" s="31">
        <f>IF(AND(ISNUMBER('M5 - Sparkling Water &amp; Soda'!F641),ISNUMBER('M5 - Sparkling Water &amp; Soda'!K641)),'M5 - Sparkling Water &amp; Soda'!F641-'M5 - Sparkling Water &amp; Soda'!K641,"")</f>
        <v/>
      </c>
      <c r="I2469" s="15" t="inlineStr">
        <is>
          <t>S&amp;S availability/depth vary by listing and time - confirm live.</t>
        </is>
      </c>
    </row>
    <row r="2470" ht="26" customHeight="1">
      <c r="A2470" s="15" t="inlineStr">
        <is>
          <t>7UP</t>
        </is>
      </c>
      <c r="B2470" s="15" t="inlineStr">
        <is>
          <t>7UP Lemon-Lime | Original | 15-pack 355mL</t>
        </is>
      </c>
      <c r="C2470" s="15" t="inlineStr">
        <is>
          <t>5) Sparkling water &amp; soda</t>
        </is>
      </c>
      <c r="D2470" s="32">
        <f>'M5 - Sparkling Water &amp; Soda'!I642</f>
        <v/>
      </c>
      <c r="E2470" s="33">
        <f>'M5 - Sparkling Water &amp; Soda'!J642</f>
        <v/>
      </c>
      <c r="F2470" s="31">
        <f>'M5 - Sparkling Water &amp; Soda'!K642</f>
        <v/>
      </c>
      <c r="G2470" s="30">
        <f>'M5 - Sparkling Water &amp; Soda'!F642</f>
        <v/>
      </c>
      <c r="H2470" s="31">
        <f>IF(AND(ISNUMBER('M5 - Sparkling Water &amp; Soda'!F642),ISNUMBER('M5 - Sparkling Water &amp; Soda'!K642)),'M5 - Sparkling Water &amp; Soda'!F642-'M5 - Sparkling Water &amp; Soda'!K642,"")</f>
        <v/>
      </c>
      <c r="I2470" s="15" t="inlineStr">
        <is>
          <t>S&amp;S availability/depth vary by listing and time - confirm live.</t>
        </is>
      </c>
    </row>
    <row r="2471" ht="26" customHeight="1">
      <c r="A2471" s="15" t="inlineStr">
        <is>
          <t>7UP</t>
        </is>
      </c>
      <c r="B2471" s="15" t="inlineStr">
        <is>
          <t>7UP Lemon-Lime | Original | 18-pack 355mL</t>
        </is>
      </c>
      <c r="C2471" s="15" t="inlineStr">
        <is>
          <t>5) Sparkling water &amp; soda</t>
        </is>
      </c>
      <c r="D2471" s="32">
        <f>'M5 - Sparkling Water &amp; Soda'!I643</f>
        <v/>
      </c>
      <c r="E2471" s="33">
        <f>'M5 - Sparkling Water &amp; Soda'!J643</f>
        <v/>
      </c>
      <c r="F2471" s="31">
        <f>'M5 - Sparkling Water &amp; Soda'!K643</f>
        <v/>
      </c>
      <c r="G2471" s="30">
        <f>'M5 - Sparkling Water &amp; Soda'!F643</f>
        <v/>
      </c>
      <c r="H2471" s="31">
        <f>IF(AND(ISNUMBER('M5 - Sparkling Water &amp; Soda'!F643),ISNUMBER('M5 - Sparkling Water &amp; Soda'!K643)),'M5 - Sparkling Water &amp; Soda'!F643-'M5 - Sparkling Water &amp; Soda'!K643,"")</f>
        <v/>
      </c>
      <c r="I2471" s="15" t="inlineStr">
        <is>
          <t>S&amp;S availability/depth vary by listing and time - confirm live.</t>
        </is>
      </c>
    </row>
    <row r="2472" ht="26" customHeight="1">
      <c r="A2472" s="15" t="inlineStr">
        <is>
          <t>7UP</t>
        </is>
      </c>
      <c r="B2472" s="15" t="inlineStr">
        <is>
          <t>7UP Lemon-Lime | Original | 24-pack 355mL</t>
        </is>
      </c>
      <c r="C2472" s="15" t="inlineStr">
        <is>
          <t>5) Sparkling water &amp; soda</t>
        </is>
      </c>
      <c r="D2472" s="32">
        <f>'M5 - Sparkling Water &amp; Soda'!I644</f>
        <v/>
      </c>
      <c r="E2472" s="33">
        <f>'M5 - Sparkling Water &amp; Soda'!J644</f>
        <v/>
      </c>
      <c r="F2472" s="31">
        <f>'M5 - Sparkling Water &amp; Soda'!K644</f>
        <v/>
      </c>
      <c r="G2472" s="30">
        <f>'M5 - Sparkling Water &amp; Soda'!F644</f>
        <v/>
      </c>
      <c r="H2472" s="31">
        <f>IF(AND(ISNUMBER('M5 - Sparkling Water &amp; Soda'!F644),ISNUMBER('M5 - Sparkling Water &amp; Soda'!K644)),'M5 - Sparkling Water &amp; Soda'!F644-'M5 - Sparkling Water &amp; Soda'!K644,"")</f>
        <v/>
      </c>
      <c r="I2472" s="15" t="inlineStr">
        <is>
          <t>S&amp;S availability/depth vary by listing and time - confirm live.</t>
        </is>
      </c>
    </row>
    <row r="2473" ht="26" customHeight="1">
      <c r="A2473" s="15" t="inlineStr">
        <is>
          <t>7UP</t>
        </is>
      </c>
      <c r="B2473" s="15" t="inlineStr">
        <is>
          <t>7UP Lemon-Lime | Cherry | single 355mL</t>
        </is>
      </c>
      <c r="C2473" s="15" t="inlineStr">
        <is>
          <t>5) Sparkling water &amp; soda</t>
        </is>
      </c>
      <c r="D2473" s="32">
        <f>'M5 - Sparkling Water &amp; Soda'!I645</f>
        <v/>
      </c>
      <c r="E2473" s="33">
        <f>'M5 - Sparkling Water &amp; Soda'!J645</f>
        <v/>
      </c>
      <c r="F2473" s="31">
        <f>'M5 - Sparkling Water &amp; Soda'!K645</f>
        <v/>
      </c>
      <c r="G2473" s="30">
        <f>'M5 - Sparkling Water &amp; Soda'!F645</f>
        <v/>
      </c>
      <c r="H2473" s="31">
        <f>IF(AND(ISNUMBER('M5 - Sparkling Water &amp; Soda'!F645),ISNUMBER('M5 - Sparkling Water &amp; Soda'!K645)),'M5 - Sparkling Water &amp; Soda'!F645-'M5 - Sparkling Water &amp; Soda'!K645,"")</f>
        <v/>
      </c>
      <c r="I2473" s="15" t="inlineStr">
        <is>
          <t>S&amp;S availability/depth vary by listing and time - confirm live.</t>
        </is>
      </c>
    </row>
    <row r="2474" ht="26" customHeight="1">
      <c r="A2474" s="15" t="inlineStr">
        <is>
          <t>7UP</t>
        </is>
      </c>
      <c r="B2474" s="15" t="inlineStr">
        <is>
          <t>7UP Lemon-Lime | Cherry | 8-pack 355mL</t>
        </is>
      </c>
      <c r="C2474" s="15" t="inlineStr">
        <is>
          <t>5) Sparkling water &amp; soda</t>
        </is>
      </c>
      <c r="D2474" s="32">
        <f>'M5 - Sparkling Water &amp; Soda'!I646</f>
        <v/>
      </c>
      <c r="E2474" s="33">
        <f>'M5 - Sparkling Water &amp; Soda'!J646</f>
        <v/>
      </c>
      <c r="F2474" s="31">
        <f>'M5 - Sparkling Water &amp; Soda'!K646</f>
        <v/>
      </c>
      <c r="G2474" s="30">
        <f>'M5 - Sparkling Water &amp; Soda'!F646</f>
        <v/>
      </c>
      <c r="H2474" s="31">
        <f>IF(AND(ISNUMBER('M5 - Sparkling Water &amp; Soda'!F646),ISNUMBER('M5 - Sparkling Water &amp; Soda'!K646)),'M5 - Sparkling Water &amp; Soda'!F646-'M5 - Sparkling Water &amp; Soda'!K646,"")</f>
        <v/>
      </c>
      <c r="I2474" s="15" t="inlineStr">
        <is>
          <t>S&amp;S availability/depth vary by listing and time - confirm live.</t>
        </is>
      </c>
    </row>
    <row r="2475" ht="26" customHeight="1">
      <c r="A2475" s="15" t="inlineStr">
        <is>
          <t>7UP</t>
        </is>
      </c>
      <c r="B2475" s="15" t="inlineStr">
        <is>
          <t>7UP Lemon-Lime | Cherry | 12-pack 355mL</t>
        </is>
      </c>
      <c r="C2475" s="15" t="inlineStr">
        <is>
          <t>5) Sparkling water &amp; soda</t>
        </is>
      </c>
      <c r="D2475" s="32">
        <f>'M5 - Sparkling Water &amp; Soda'!I647</f>
        <v/>
      </c>
      <c r="E2475" s="33">
        <f>'M5 - Sparkling Water &amp; Soda'!J647</f>
        <v/>
      </c>
      <c r="F2475" s="31">
        <f>'M5 - Sparkling Water &amp; Soda'!K647</f>
        <v/>
      </c>
      <c r="G2475" s="30">
        <f>'M5 - Sparkling Water &amp; Soda'!F647</f>
        <v/>
      </c>
      <c r="H2475" s="31">
        <f>IF(AND(ISNUMBER('M5 - Sparkling Water &amp; Soda'!F647),ISNUMBER('M5 - Sparkling Water &amp; Soda'!K647)),'M5 - Sparkling Water &amp; Soda'!F647-'M5 - Sparkling Water &amp; Soda'!K647,"")</f>
        <v/>
      </c>
      <c r="I2475" s="15" t="inlineStr">
        <is>
          <t>S&amp;S availability/depth vary by listing and time - confirm live.</t>
        </is>
      </c>
    </row>
    <row r="2476" ht="26" customHeight="1">
      <c r="A2476" s="15" t="inlineStr">
        <is>
          <t>7UP</t>
        </is>
      </c>
      <c r="B2476" s="15" t="inlineStr">
        <is>
          <t>7UP Lemon-Lime | Cherry | 15-pack 355mL</t>
        </is>
      </c>
      <c r="C2476" s="15" t="inlineStr">
        <is>
          <t>5) Sparkling water &amp; soda</t>
        </is>
      </c>
      <c r="D2476" s="32">
        <f>'M5 - Sparkling Water &amp; Soda'!I648</f>
        <v/>
      </c>
      <c r="E2476" s="33">
        <f>'M5 - Sparkling Water &amp; Soda'!J648</f>
        <v/>
      </c>
      <c r="F2476" s="31">
        <f>'M5 - Sparkling Water &amp; Soda'!K648</f>
        <v/>
      </c>
      <c r="G2476" s="30">
        <f>'M5 - Sparkling Water &amp; Soda'!F648</f>
        <v/>
      </c>
      <c r="H2476" s="31">
        <f>IF(AND(ISNUMBER('M5 - Sparkling Water &amp; Soda'!F648),ISNUMBER('M5 - Sparkling Water &amp; Soda'!K648)),'M5 - Sparkling Water &amp; Soda'!F648-'M5 - Sparkling Water &amp; Soda'!K648,"")</f>
        <v/>
      </c>
      <c r="I2476" s="15" t="inlineStr">
        <is>
          <t>S&amp;S availability/depth vary by listing and time - confirm live.</t>
        </is>
      </c>
    </row>
    <row r="2477" ht="26" customHeight="1">
      <c r="A2477" s="15" t="inlineStr">
        <is>
          <t>7UP</t>
        </is>
      </c>
      <c r="B2477" s="15" t="inlineStr">
        <is>
          <t>7UP Lemon-Lime | Cherry | 18-pack 355mL</t>
        </is>
      </c>
      <c r="C2477" s="15" t="inlineStr">
        <is>
          <t>5) Sparkling water &amp; soda</t>
        </is>
      </c>
      <c r="D2477" s="32">
        <f>'M5 - Sparkling Water &amp; Soda'!I649</f>
        <v/>
      </c>
      <c r="E2477" s="33">
        <f>'M5 - Sparkling Water &amp; Soda'!J649</f>
        <v/>
      </c>
      <c r="F2477" s="31">
        <f>'M5 - Sparkling Water &amp; Soda'!K649</f>
        <v/>
      </c>
      <c r="G2477" s="30">
        <f>'M5 - Sparkling Water &amp; Soda'!F649</f>
        <v/>
      </c>
      <c r="H2477" s="31">
        <f>IF(AND(ISNUMBER('M5 - Sparkling Water &amp; Soda'!F649),ISNUMBER('M5 - Sparkling Water &amp; Soda'!K649)),'M5 - Sparkling Water &amp; Soda'!F649-'M5 - Sparkling Water &amp; Soda'!K649,"")</f>
        <v/>
      </c>
      <c r="I2477" s="15" t="inlineStr">
        <is>
          <t>S&amp;S availability/depth vary by listing and time - confirm live.</t>
        </is>
      </c>
    </row>
    <row r="2478" ht="26" customHeight="1">
      <c r="A2478" s="15" t="inlineStr">
        <is>
          <t>7UP</t>
        </is>
      </c>
      <c r="B2478" s="15" t="inlineStr">
        <is>
          <t>7UP Lemon-Lime | Cherry | 24-pack 355mL</t>
        </is>
      </c>
      <c r="C2478" s="15" t="inlineStr">
        <is>
          <t>5) Sparkling water &amp; soda</t>
        </is>
      </c>
      <c r="D2478" s="32">
        <f>'M5 - Sparkling Water &amp; Soda'!I650</f>
        <v/>
      </c>
      <c r="E2478" s="33">
        <f>'M5 - Sparkling Water &amp; Soda'!J650</f>
        <v/>
      </c>
      <c r="F2478" s="31">
        <f>'M5 - Sparkling Water &amp; Soda'!K650</f>
        <v/>
      </c>
      <c r="G2478" s="30">
        <f>'M5 - Sparkling Water &amp; Soda'!F650</f>
        <v/>
      </c>
      <c r="H2478" s="31">
        <f>IF(AND(ISNUMBER('M5 - Sparkling Water &amp; Soda'!F650),ISNUMBER('M5 - Sparkling Water &amp; Soda'!K650)),'M5 - Sparkling Water &amp; Soda'!F650-'M5 - Sparkling Water &amp; Soda'!K650,"")</f>
        <v/>
      </c>
      <c r="I2478" s="15" t="inlineStr">
        <is>
          <t>S&amp;S availability/depth vary by listing and time - confirm live.</t>
        </is>
      </c>
    </row>
    <row r="2479" ht="26" customHeight="1">
      <c r="A2479" s="15" t="inlineStr">
        <is>
          <t>7UP</t>
        </is>
      </c>
      <c r="B2479" s="15" t="inlineStr">
        <is>
          <t>7UP Lemon-Lime | Diet | single 355mL</t>
        </is>
      </c>
      <c r="C2479" s="15" t="inlineStr">
        <is>
          <t>5) Sparkling water &amp; soda</t>
        </is>
      </c>
      <c r="D2479" s="32">
        <f>'M5 - Sparkling Water &amp; Soda'!I651</f>
        <v/>
      </c>
      <c r="E2479" s="33">
        <f>'M5 - Sparkling Water &amp; Soda'!J651</f>
        <v/>
      </c>
      <c r="F2479" s="31">
        <f>'M5 - Sparkling Water &amp; Soda'!K651</f>
        <v/>
      </c>
      <c r="G2479" s="30">
        <f>'M5 - Sparkling Water &amp; Soda'!F651</f>
        <v/>
      </c>
      <c r="H2479" s="31">
        <f>IF(AND(ISNUMBER('M5 - Sparkling Water &amp; Soda'!F651),ISNUMBER('M5 - Sparkling Water &amp; Soda'!K651)),'M5 - Sparkling Water &amp; Soda'!F651-'M5 - Sparkling Water &amp; Soda'!K651,"")</f>
        <v/>
      </c>
      <c r="I2479" s="15" t="inlineStr">
        <is>
          <t>S&amp;S availability/depth vary by listing and time - confirm live.</t>
        </is>
      </c>
    </row>
    <row r="2480" ht="26" customHeight="1">
      <c r="A2480" s="15" t="inlineStr">
        <is>
          <t>7UP</t>
        </is>
      </c>
      <c r="B2480" s="15" t="inlineStr">
        <is>
          <t>7UP Lemon-Lime | Diet | 8-pack 355mL</t>
        </is>
      </c>
      <c r="C2480" s="15" t="inlineStr">
        <is>
          <t>5) Sparkling water &amp; soda</t>
        </is>
      </c>
      <c r="D2480" s="32">
        <f>'M5 - Sparkling Water &amp; Soda'!I652</f>
        <v/>
      </c>
      <c r="E2480" s="33">
        <f>'M5 - Sparkling Water &amp; Soda'!J652</f>
        <v/>
      </c>
      <c r="F2480" s="31">
        <f>'M5 - Sparkling Water &amp; Soda'!K652</f>
        <v/>
      </c>
      <c r="G2480" s="30">
        <f>'M5 - Sparkling Water &amp; Soda'!F652</f>
        <v/>
      </c>
      <c r="H2480" s="31">
        <f>IF(AND(ISNUMBER('M5 - Sparkling Water &amp; Soda'!F652),ISNUMBER('M5 - Sparkling Water &amp; Soda'!K652)),'M5 - Sparkling Water &amp; Soda'!F652-'M5 - Sparkling Water &amp; Soda'!K652,"")</f>
        <v/>
      </c>
      <c r="I2480" s="15" t="inlineStr">
        <is>
          <t>S&amp;S availability/depth vary by listing and time - confirm live.</t>
        </is>
      </c>
    </row>
    <row r="2481" ht="26" customHeight="1">
      <c r="A2481" s="15" t="inlineStr">
        <is>
          <t>7UP</t>
        </is>
      </c>
      <c r="B2481" s="15" t="inlineStr">
        <is>
          <t>7UP Lemon-Lime | Diet | 12-pack 355mL</t>
        </is>
      </c>
      <c r="C2481" s="15" t="inlineStr">
        <is>
          <t>5) Sparkling water &amp; soda</t>
        </is>
      </c>
      <c r="D2481" s="32">
        <f>'M5 - Sparkling Water &amp; Soda'!I653</f>
        <v/>
      </c>
      <c r="E2481" s="33">
        <f>'M5 - Sparkling Water &amp; Soda'!J653</f>
        <v/>
      </c>
      <c r="F2481" s="31">
        <f>'M5 - Sparkling Water &amp; Soda'!K653</f>
        <v/>
      </c>
      <c r="G2481" s="30">
        <f>'M5 - Sparkling Water &amp; Soda'!F653</f>
        <v/>
      </c>
      <c r="H2481" s="31">
        <f>IF(AND(ISNUMBER('M5 - Sparkling Water &amp; Soda'!F653),ISNUMBER('M5 - Sparkling Water &amp; Soda'!K653)),'M5 - Sparkling Water &amp; Soda'!F653-'M5 - Sparkling Water &amp; Soda'!K653,"")</f>
        <v/>
      </c>
      <c r="I2481" s="15" t="inlineStr">
        <is>
          <t>S&amp;S availability/depth vary by listing and time - confirm live.</t>
        </is>
      </c>
    </row>
    <row r="2482" ht="26" customHeight="1">
      <c r="A2482" s="15" t="inlineStr">
        <is>
          <t>7UP</t>
        </is>
      </c>
      <c r="B2482" s="15" t="inlineStr">
        <is>
          <t>7UP Lemon-Lime | Diet | 15-pack 355mL</t>
        </is>
      </c>
      <c r="C2482" s="15" t="inlineStr">
        <is>
          <t>5) Sparkling water &amp; soda</t>
        </is>
      </c>
      <c r="D2482" s="32">
        <f>'M5 - Sparkling Water &amp; Soda'!I654</f>
        <v/>
      </c>
      <c r="E2482" s="33">
        <f>'M5 - Sparkling Water &amp; Soda'!J654</f>
        <v/>
      </c>
      <c r="F2482" s="31">
        <f>'M5 - Sparkling Water &amp; Soda'!K654</f>
        <v/>
      </c>
      <c r="G2482" s="30">
        <f>'M5 - Sparkling Water &amp; Soda'!F654</f>
        <v/>
      </c>
      <c r="H2482" s="31">
        <f>IF(AND(ISNUMBER('M5 - Sparkling Water &amp; Soda'!F654),ISNUMBER('M5 - Sparkling Water &amp; Soda'!K654)),'M5 - Sparkling Water &amp; Soda'!F654-'M5 - Sparkling Water &amp; Soda'!K654,"")</f>
        <v/>
      </c>
      <c r="I2482" s="15" t="inlineStr">
        <is>
          <t>S&amp;S availability/depth vary by listing and time - confirm live.</t>
        </is>
      </c>
    </row>
    <row r="2483" ht="26" customHeight="1">
      <c r="A2483" s="15" t="inlineStr">
        <is>
          <t>7UP</t>
        </is>
      </c>
      <c r="B2483" s="15" t="inlineStr">
        <is>
          <t>7UP Lemon-Lime | Diet | 18-pack 355mL</t>
        </is>
      </c>
      <c r="C2483" s="15" t="inlineStr">
        <is>
          <t>5) Sparkling water &amp; soda</t>
        </is>
      </c>
      <c r="D2483" s="32">
        <f>'M5 - Sparkling Water &amp; Soda'!I655</f>
        <v/>
      </c>
      <c r="E2483" s="33">
        <f>'M5 - Sparkling Water &amp; Soda'!J655</f>
        <v/>
      </c>
      <c r="F2483" s="31">
        <f>'M5 - Sparkling Water &amp; Soda'!K655</f>
        <v/>
      </c>
      <c r="G2483" s="30">
        <f>'M5 - Sparkling Water &amp; Soda'!F655</f>
        <v/>
      </c>
      <c r="H2483" s="31">
        <f>IF(AND(ISNUMBER('M5 - Sparkling Water &amp; Soda'!F655),ISNUMBER('M5 - Sparkling Water &amp; Soda'!K655)),'M5 - Sparkling Water &amp; Soda'!F655-'M5 - Sparkling Water &amp; Soda'!K655,"")</f>
        <v/>
      </c>
      <c r="I2483" s="15" t="inlineStr">
        <is>
          <t>S&amp;S availability/depth vary by listing and time - confirm live.</t>
        </is>
      </c>
    </row>
    <row r="2484" ht="26" customHeight="1">
      <c r="A2484" s="15" t="inlineStr">
        <is>
          <t>7UP</t>
        </is>
      </c>
      <c r="B2484" s="15" t="inlineStr">
        <is>
          <t>7UP Lemon-Lime | Diet | 24-pack 355mL</t>
        </is>
      </c>
      <c r="C2484" s="15" t="inlineStr">
        <is>
          <t>5) Sparkling water &amp; soda</t>
        </is>
      </c>
      <c r="D2484" s="32">
        <f>'M5 - Sparkling Water &amp; Soda'!I656</f>
        <v/>
      </c>
      <c r="E2484" s="33">
        <f>'M5 - Sparkling Water &amp; Soda'!J656</f>
        <v/>
      </c>
      <c r="F2484" s="31">
        <f>'M5 - Sparkling Water &amp; Soda'!K656</f>
        <v/>
      </c>
      <c r="G2484" s="30">
        <f>'M5 - Sparkling Water &amp; Soda'!F656</f>
        <v/>
      </c>
      <c r="H2484" s="31">
        <f>IF(AND(ISNUMBER('M5 - Sparkling Water &amp; Soda'!F656),ISNUMBER('M5 - Sparkling Water &amp; Soda'!K656)),'M5 - Sparkling Water &amp; Soda'!F656-'M5 - Sparkling Water &amp; Soda'!K656,"")</f>
        <v/>
      </c>
      <c r="I2484" s="15" t="inlineStr">
        <is>
          <t>S&amp;S availability/depth vary by listing and time - confirm live.</t>
        </is>
      </c>
    </row>
    <row r="2485" ht="26" customHeight="1">
      <c r="A2485" s="15" t="inlineStr">
        <is>
          <t>Mountain Dew</t>
        </is>
      </c>
      <c r="B2485" s="15" t="inlineStr">
        <is>
          <t>Mountain Dew Citrus | Original | single 355mL</t>
        </is>
      </c>
      <c r="C2485" s="15" t="inlineStr">
        <is>
          <t>5) Sparkling water &amp; soda</t>
        </is>
      </c>
      <c r="D2485" s="32">
        <f>'M5 - Sparkling Water &amp; Soda'!I657</f>
        <v/>
      </c>
      <c r="E2485" s="33">
        <f>'M5 - Sparkling Water &amp; Soda'!J657</f>
        <v/>
      </c>
      <c r="F2485" s="31">
        <f>'M5 - Sparkling Water &amp; Soda'!K657</f>
        <v/>
      </c>
      <c r="G2485" s="30">
        <f>'M5 - Sparkling Water &amp; Soda'!F657</f>
        <v/>
      </c>
      <c r="H2485" s="31">
        <f>IF(AND(ISNUMBER('M5 - Sparkling Water &amp; Soda'!F657),ISNUMBER('M5 - Sparkling Water &amp; Soda'!K657)),'M5 - Sparkling Water &amp; Soda'!F657-'M5 - Sparkling Water &amp; Soda'!K657,"")</f>
        <v/>
      </c>
      <c r="I2485" s="15" t="inlineStr">
        <is>
          <t>S&amp;S availability/depth vary by listing and time - confirm live.</t>
        </is>
      </c>
    </row>
    <row r="2486" ht="26" customHeight="1">
      <c r="A2486" s="15" t="inlineStr">
        <is>
          <t>Mountain Dew</t>
        </is>
      </c>
      <c r="B2486" s="15" t="inlineStr">
        <is>
          <t>Mountain Dew Citrus | Original | 8-pack 355mL</t>
        </is>
      </c>
      <c r="C2486" s="15" t="inlineStr">
        <is>
          <t>5) Sparkling water &amp; soda</t>
        </is>
      </c>
      <c r="D2486" s="32">
        <f>'M5 - Sparkling Water &amp; Soda'!I658</f>
        <v/>
      </c>
      <c r="E2486" s="33">
        <f>'M5 - Sparkling Water &amp; Soda'!J658</f>
        <v/>
      </c>
      <c r="F2486" s="31">
        <f>'M5 - Sparkling Water &amp; Soda'!K658</f>
        <v/>
      </c>
      <c r="G2486" s="30">
        <f>'M5 - Sparkling Water &amp; Soda'!F658</f>
        <v/>
      </c>
      <c r="H2486" s="31">
        <f>IF(AND(ISNUMBER('M5 - Sparkling Water &amp; Soda'!F658),ISNUMBER('M5 - Sparkling Water &amp; Soda'!K658)),'M5 - Sparkling Water &amp; Soda'!F658-'M5 - Sparkling Water &amp; Soda'!K658,"")</f>
        <v/>
      </c>
      <c r="I2486" s="15" t="inlineStr">
        <is>
          <t>S&amp;S availability/depth vary by listing and time - confirm live.</t>
        </is>
      </c>
    </row>
    <row r="2487" ht="26" customHeight="1">
      <c r="A2487" s="15" t="inlineStr">
        <is>
          <t>Mountain Dew</t>
        </is>
      </c>
      <c r="B2487" s="15" t="inlineStr">
        <is>
          <t>Mountain Dew Citrus | Original | 12-pack 355mL</t>
        </is>
      </c>
      <c r="C2487" s="15" t="inlineStr">
        <is>
          <t>5) Sparkling water &amp; soda</t>
        </is>
      </c>
      <c r="D2487" s="32">
        <f>'M5 - Sparkling Water &amp; Soda'!I659</f>
        <v/>
      </c>
      <c r="E2487" s="33">
        <f>'M5 - Sparkling Water &amp; Soda'!J659</f>
        <v/>
      </c>
      <c r="F2487" s="31">
        <f>'M5 - Sparkling Water &amp; Soda'!K659</f>
        <v/>
      </c>
      <c r="G2487" s="30">
        <f>'M5 - Sparkling Water &amp; Soda'!F659</f>
        <v/>
      </c>
      <c r="H2487" s="31">
        <f>IF(AND(ISNUMBER('M5 - Sparkling Water &amp; Soda'!F659),ISNUMBER('M5 - Sparkling Water &amp; Soda'!K659)),'M5 - Sparkling Water &amp; Soda'!F659-'M5 - Sparkling Water &amp; Soda'!K659,"")</f>
        <v/>
      </c>
      <c r="I2487" s="15" t="inlineStr">
        <is>
          <t>S&amp;S availability/depth vary by listing and time - confirm live.</t>
        </is>
      </c>
    </row>
    <row r="2488" ht="26" customHeight="1">
      <c r="A2488" s="15" t="inlineStr">
        <is>
          <t>Mountain Dew</t>
        </is>
      </c>
      <c r="B2488" s="15" t="inlineStr">
        <is>
          <t>Mountain Dew Citrus | Original | 15-pack 355mL</t>
        </is>
      </c>
      <c r="C2488" s="15" t="inlineStr">
        <is>
          <t>5) Sparkling water &amp; soda</t>
        </is>
      </c>
      <c r="D2488" s="32">
        <f>'M5 - Sparkling Water &amp; Soda'!I660</f>
        <v/>
      </c>
      <c r="E2488" s="33">
        <f>'M5 - Sparkling Water &amp; Soda'!J660</f>
        <v/>
      </c>
      <c r="F2488" s="31">
        <f>'M5 - Sparkling Water &amp; Soda'!K660</f>
        <v/>
      </c>
      <c r="G2488" s="30">
        <f>'M5 - Sparkling Water &amp; Soda'!F660</f>
        <v/>
      </c>
      <c r="H2488" s="31">
        <f>IF(AND(ISNUMBER('M5 - Sparkling Water &amp; Soda'!F660),ISNUMBER('M5 - Sparkling Water &amp; Soda'!K660)),'M5 - Sparkling Water &amp; Soda'!F660-'M5 - Sparkling Water &amp; Soda'!K660,"")</f>
        <v/>
      </c>
      <c r="I2488" s="15" t="inlineStr">
        <is>
          <t>S&amp;S availability/depth vary by listing and time - confirm live.</t>
        </is>
      </c>
    </row>
    <row r="2489" ht="26" customHeight="1">
      <c r="A2489" s="15" t="inlineStr">
        <is>
          <t>Mountain Dew</t>
        </is>
      </c>
      <c r="B2489" s="15" t="inlineStr">
        <is>
          <t>Mountain Dew Citrus | Original | 18-pack 355mL</t>
        </is>
      </c>
      <c r="C2489" s="15" t="inlineStr">
        <is>
          <t>5) Sparkling water &amp; soda</t>
        </is>
      </c>
      <c r="D2489" s="32">
        <f>'M5 - Sparkling Water &amp; Soda'!I661</f>
        <v/>
      </c>
      <c r="E2489" s="33">
        <f>'M5 - Sparkling Water &amp; Soda'!J661</f>
        <v/>
      </c>
      <c r="F2489" s="31">
        <f>'M5 - Sparkling Water &amp; Soda'!K661</f>
        <v/>
      </c>
      <c r="G2489" s="30">
        <f>'M5 - Sparkling Water &amp; Soda'!F661</f>
        <v/>
      </c>
      <c r="H2489" s="31">
        <f>IF(AND(ISNUMBER('M5 - Sparkling Water &amp; Soda'!F661),ISNUMBER('M5 - Sparkling Water &amp; Soda'!K661)),'M5 - Sparkling Water &amp; Soda'!F661-'M5 - Sparkling Water &amp; Soda'!K661,"")</f>
        <v/>
      </c>
      <c r="I2489" s="15" t="inlineStr">
        <is>
          <t>S&amp;S availability/depth vary by listing and time - confirm live.</t>
        </is>
      </c>
    </row>
    <row r="2490" ht="26" customHeight="1">
      <c r="A2490" s="15" t="inlineStr">
        <is>
          <t>Mountain Dew</t>
        </is>
      </c>
      <c r="B2490" s="15" t="inlineStr">
        <is>
          <t>Mountain Dew Citrus | Original | 24-pack 355mL</t>
        </is>
      </c>
      <c r="C2490" s="15" t="inlineStr">
        <is>
          <t>5) Sparkling water &amp; soda</t>
        </is>
      </c>
      <c r="D2490" s="32">
        <f>'M5 - Sparkling Water &amp; Soda'!I662</f>
        <v/>
      </c>
      <c r="E2490" s="33">
        <f>'M5 - Sparkling Water &amp; Soda'!J662</f>
        <v/>
      </c>
      <c r="F2490" s="31">
        <f>'M5 - Sparkling Water &amp; Soda'!K662</f>
        <v/>
      </c>
      <c r="G2490" s="30">
        <f>'M5 - Sparkling Water &amp; Soda'!F662</f>
        <v/>
      </c>
      <c r="H2490" s="31">
        <f>IF(AND(ISNUMBER('M5 - Sparkling Water &amp; Soda'!F662),ISNUMBER('M5 - Sparkling Water &amp; Soda'!K662)),'M5 - Sparkling Water &amp; Soda'!F662-'M5 - Sparkling Water &amp; Soda'!K662,"")</f>
        <v/>
      </c>
      <c r="I2490" s="15" t="inlineStr">
        <is>
          <t>S&amp;S availability/depth vary by listing and time - confirm live.</t>
        </is>
      </c>
    </row>
    <row r="2491" ht="26" customHeight="1">
      <c r="A2491" s="15" t="inlineStr">
        <is>
          <t>Mountain Dew</t>
        </is>
      </c>
      <c r="B2491" s="15" t="inlineStr">
        <is>
          <t>Mountain Dew Citrus | Code Red | single 355mL</t>
        </is>
      </c>
      <c r="C2491" s="15" t="inlineStr">
        <is>
          <t>5) Sparkling water &amp; soda</t>
        </is>
      </c>
      <c r="D2491" s="32">
        <f>'M5 - Sparkling Water &amp; Soda'!I663</f>
        <v/>
      </c>
      <c r="E2491" s="33">
        <f>'M5 - Sparkling Water &amp; Soda'!J663</f>
        <v/>
      </c>
      <c r="F2491" s="31">
        <f>'M5 - Sparkling Water &amp; Soda'!K663</f>
        <v/>
      </c>
      <c r="G2491" s="30">
        <f>'M5 - Sparkling Water &amp; Soda'!F663</f>
        <v/>
      </c>
      <c r="H2491" s="31">
        <f>IF(AND(ISNUMBER('M5 - Sparkling Water &amp; Soda'!F663),ISNUMBER('M5 - Sparkling Water &amp; Soda'!K663)),'M5 - Sparkling Water &amp; Soda'!F663-'M5 - Sparkling Water &amp; Soda'!K663,"")</f>
        <v/>
      </c>
      <c r="I2491" s="15" t="inlineStr">
        <is>
          <t>S&amp;S availability/depth vary by listing and time - confirm live.</t>
        </is>
      </c>
    </row>
    <row r="2492" ht="26" customHeight="1">
      <c r="A2492" s="15" t="inlineStr">
        <is>
          <t>Mountain Dew</t>
        </is>
      </c>
      <c r="B2492" s="15" t="inlineStr">
        <is>
          <t>Mountain Dew Citrus | Code Red | 8-pack 355mL</t>
        </is>
      </c>
      <c r="C2492" s="15" t="inlineStr">
        <is>
          <t>5) Sparkling water &amp; soda</t>
        </is>
      </c>
      <c r="D2492" s="32">
        <f>'M5 - Sparkling Water &amp; Soda'!I664</f>
        <v/>
      </c>
      <c r="E2492" s="33">
        <f>'M5 - Sparkling Water &amp; Soda'!J664</f>
        <v/>
      </c>
      <c r="F2492" s="31">
        <f>'M5 - Sparkling Water &amp; Soda'!K664</f>
        <v/>
      </c>
      <c r="G2492" s="30">
        <f>'M5 - Sparkling Water &amp; Soda'!F664</f>
        <v/>
      </c>
      <c r="H2492" s="31">
        <f>IF(AND(ISNUMBER('M5 - Sparkling Water &amp; Soda'!F664),ISNUMBER('M5 - Sparkling Water &amp; Soda'!K664)),'M5 - Sparkling Water &amp; Soda'!F664-'M5 - Sparkling Water &amp; Soda'!K664,"")</f>
        <v/>
      </c>
      <c r="I2492" s="15" t="inlineStr">
        <is>
          <t>S&amp;S availability/depth vary by listing and time - confirm live.</t>
        </is>
      </c>
    </row>
    <row r="2493" ht="26" customHeight="1">
      <c r="A2493" s="15" t="inlineStr">
        <is>
          <t>Mountain Dew</t>
        </is>
      </c>
      <c r="B2493" s="15" t="inlineStr">
        <is>
          <t>Mountain Dew Citrus | Code Red | 12-pack 355mL</t>
        </is>
      </c>
      <c r="C2493" s="15" t="inlineStr">
        <is>
          <t>5) Sparkling water &amp; soda</t>
        </is>
      </c>
      <c r="D2493" s="32">
        <f>'M5 - Sparkling Water &amp; Soda'!I665</f>
        <v/>
      </c>
      <c r="E2493" s="33">
        <f>'M5 - Sparkling Water &amp; Soda'!J665</f>
        <v/>
      </c>
      <c r="F2493" s="31">
        <f>'M5 - Sparkling Water &amp; Soda'!K665</f>
        <v/>
      </c>
      <c r="G2493" s="30">
        <f>'M5 - Sparkling Water &amp; Soda'!F665</f>
        <v/>
      </c>
      <c r="H2493" s="31">
        <f>IF(AND(ISNUMBER('M5 - Sparkling Water &amp; Soda'!F665),ISNUMBER('M5 - Sparkling Water &amp; Soda'!K665)),'M5 - Sparkling Water &amp; Soda'!F665-'M5 - Sparkling Water &amp; Soda'!K665,"")</f>
        <v/>
      </c>
      <c r="I2493" s="15" t="inlineStr">
        <is>
          <t>S&amp;S availability/depth vary by listing and time - confirm live.</t>
        </is>
      </c>
    </row>
    <row r="2494" ht="26" customHeight="1">
      <c r="A2494" s="15" t="inlineStr">
        <is>
          <t>Mountain Dew</t>
        </is>
      </c>
      <c r="B2494" s="15" t="inlineStr">
        <is>
          <t>Mountain Dew Citrus | Code Red | 15-pack 355mL</t>
        </is>
      </c>
      <c r="C2494" s="15" t="inlineStr">
        <is>
          <t>5) Sparkling water &amp; soda</t>
        </is>
      </c>
      <c r="D2494" s="32">
        <f>'M5 - Sparkling Water &amp; Soda'!I666</f>
        <v/>
      </c>
      <c r="E2494" s="33">
        <f>'M5 - Sparkling Water &amp; Soda'!J666</f>
        <v/>
      </c>
      <c r="F2494" s="31">
        <f>'M5 - Sparkling Water &amp; Soda'!K666</f>
        <v/>
      </c>
      <c r="G2494" s="30">
        <f>'M5 - Sparkling Water &amp; Soda'!F666</f>
        <v/>
      </c>
      <c r="H2494" s="31">
        <f>IF(AND(ISNUMBER('M5 - Sparkling Water &amp; Soda'!F666),ISNUMBER('M5 - Sparkling Water &amp; Soda'!K666)),'M5 - Sparkling Water &amp; Soda'!F666-'M5 - Sparkling Water &amp; Soda'!K666,"")</f>
        <v/>
      </c>
      <c r="I2494" s="15" t="inlineStr">
        <is>
          <t>S&amp;S availability/depth vary by listing and time - confirm live.</t>
        </is>
      </c>
    </row>
    <row r="2495" ht="26" customHeight="1">
      <c r="A2495" s="15" t="inlineStr">
        <is>
          <t>Mountain Dew</t>
        </is>
      </c>
      <c r="B2495" s="15" t="inlineStr">
        <is>
          <t>Mountain Dew Citrus | Code Red | 18-pack 355mL</t>
        </is>
      </c>
      <c r="C2495" s="15" t="inlineStr">
        <is>
          <t>5) Sparkling water &amp; soda</t>
        </is>
      </c>
      <c r="D2495" s="32">
        <f>'M5 - Sparkling Water &amp; Soda'!I667</f>
        <v/>
      </c>
      <c r="E2495" s="33">
        <f>'M5 - Sparkling Water &amp; Soda'!J667</f>
        <v/>
      </c>
      <c r="F2495" s="31">
        <f>'M5 - Sparkling Water &amp; Soda'!K667</f>
        <v/>
      </c>
      <c r="G2495" s="30">
        <f>'M5 - Sparkling Water &amp; Soda'!F667</f>
        <v/>
      </c>
      <c r="H2495" s="31">
        <f>IF(AND(ISNUMBER('M5 - Sparkling Water &amp; Soda'!F667),ISNUMBER('M5 - Sparkling Water &amp; Soda'!K667)),'M5 - Sparkling Water &amp; Soda'!F667-'M5 - Sparkling Water &amp; Soda'!K667,"")</f>
        <v/>
      </c>
      <c r="I2495" s="15" t="inlineStr">
        <is>
          <t>S&amp;S availability/depth vary by listing and time - confirm live.</t>
        </is>
      </c>
    </row>
    <row r="2496" ht="26" customHeight="1">
      <c r="A2496" s="15" t="inlineStr">
        <is>
          <t>Mountain Dew</t>
        </is>
      </c>
      <c r="B2496" s="15" t="inlineStr">
        <is>
          <t>Mountain Dew Citrus | Code Red | 24-pack 355mL</t>
        </is>
      </c>
      <c r="C2496" s="15" t="inlineStr">
        <is>
          <t>5) Sparkling water &amp; soda</t>
        </is>
      </c>
      <c r="D2496" s="32">
        <f>'M5 - Sparkling Water &amp; Soda'!I668</f>
        <v/>
      </c>
      <c r="E2496" s="33">
        <f>'M5 - Sparkling Water &amp; Soda'!J668</f>
        <v/>
      </c>
      <c r="F2496" s="31">
        <f>'M5 - Sparkling Water &amp; Soda'!K668</f>
        <v/>
      </c>
      <c r="G2496" s="30">
        <f>'M5 - Sparkling Water &amp; Soda'!F668</f>
        <v/>
      </c>
      <c r="H2496" s="31">
        <f>IF(AND(ISNUMBER('M5 - Sparkling Water &amp; Soda'!F668),ISNUMBER('M5 - Sparkling Water &amp; Soda'!K668)),'M5 - Sparkling Water &amp; Soda'!F668-'M5 - Sparkling Water &amp; Soda'!K668,"")</f>
        <v/>
      </c>
      <c r="I2496" s="15" t="inlineStr">
        <is>
          <t>S&amp;S availability/depth vary by listing and time - confirm live.</t>
        </is>
      </c>
    </row>
    <row r="2497" ht="26" customHeight="1">
      <c r="A2497" s="15" t="inlineStr">
        <is>
          <t>Mountain Dew</t>
        </is>
      </c>
      <c r="B2497" s="15" t="inlineStr">
        <is>
          <t>Mountain Dew Citrus | Voltage | single 355mL</t>
        </is>
      </c>
      <c r="C2497" s="15" t="inlineStr">
        <is>
          <t>5) Sparkling water &amp; soda</t>
        </is>
      </c>
      <c r="D2497" s="32">
        <f>'M5 - Sparkling Water &amp; Soda'!I669</f>
        <v/>
      </c>
      <c r="E2497" s="33">
        <f>'M5 - Sparkling Water &amp; Soda'!J669</f>
        <v/>
      </c>
      <c r="F2497" s="31">
        <f>'M5 - Sparkling Water &amp; Soda'!K669</f>
        <v/>
      </c>
      <c r="G2497" s="30">
        <f>'M5 - Sparkling Water &amp; Soda'!F669</f>
        <v/>
      </c>
      <c r="H2497" s="31">
        <f>IF(AND(ISNUMBER('M5 - Sparkling Water &amp; Soda'!F669),ISNUMBER('M5 - Sparkling Water &amp; Soda'!K669)),'M5 - Sparkling Water &amp; Soda'!F669-'M5 - Sparkling Water &amp; Soda'!K669,"")</f>
        <v/>
      </c>
      <c r="I2497" s="15" t="inlineStr">
        <is>
          <t>S&amp;S availability/depth vary by listing and time - confirm live.</t>
        </is>
      </c>
    </row>
    <row r="2498" ht="26" customHeight="1">
      <c r="A2498" s="15" t="inlineStr">
        <is>
          <t>Mountain Dew</t>
        </is>
      </c>
      <c r="B2498" s="15" t="inlineStr">
        <is>
          <t>Mountain Dew Citrus | Voltage | 8-pack 355mL</t>
        </is>
      </c>
      <c r="C2498" s="15" t="inlineStr">
        <is>
          <t>5) Sparkling water &amp; soda</t>
        </is>
      </c>
      <c r="D2498" s="32">
        <f>'M5 - Sparkling Water &amp; Soda'!I670</f>
        <v/>
      </c>
      <c r="E2498" s="33">
        <f>'M5 - Sparkling Water &amp; Soda'!J670</f>
        <v/>
      </c>
      <c r="F2498" s="31">
        <f>'M5 - Sparkling Water &amp; Soda'!K670</f>
        <v/>
      </c>
      <c r="G2498" s="30">
        <f>'M5 - Sparkling Water &amp; Soda'!F670</f>
        <v/>
      </c>
      <c r="H2498" s="31">
        <f>IF(AND(ISNUMBER('M5 - Sparkling Water &amp; Soda'!F670),ISNUMBER('M5 - Sparkling Water &amp; Soda'!K670)),'M5 - Sparkling Water &amp; Soda'!F670-'M5 - Sparkling Water &amp; Soda'!K670,"")</f>
        <v/>
      </c>
      <c r="I2498" s="15" t="inlineStr">
        <is>
          <t>S&amp;S availability/depth vary by listing and time - confirm live.</t>
        </is>
      </c>
    </row>
    <row r="2499" ht="26" customHeight="1">
      <c r="A2499" s="15" t="inlineStr">
        <is>
          <t>Mountain Dew</t>
        </is>
      </c>
      <c r="B2499" s="15" t="inlineStr">
        <is>
          <t>Mountain Dew Citrus | Voltage | 12-pack 355mL</t>
        </is>
      </c>
      <c r="C2499" s="15" t="inlineStr">
        <is>
          <t>5) Sparkling water &amp; soda</t>
        </is>
      </c>
      <c r="D2499" s="32">
        <f>'M5 - Sparkling Water &amp; Soda'!I671</f>
        <v/>
      </c>
      <c r="E2499" s="33">
        <f>'M5 - Sparkling Water &amp; Soda'!J671</f>
        <v/>
      </c>
      <c r="F2499" s="31">
        <f>'M5 - Sparkling Water &amp; Soda'!K671</f>
        <v/>
      </c>
      <c r="G2499" s="30">
        <f>'M5 - Sparkling Water &amp; Soda'!F671</f>
        <v/>
      </c>
      <c r="H2499" s="31">
        <f>IF(AND(ISNUMBER('M5 - Sparkling Water &amp; Soda'!F671),ISNUMBER('M5 - Sparkling Water &amp; Soda'!K671)),'M5 - Sparkling Water &amp; Soda'!F671-'M5 - Sparkling Water &amp; Soda'!K671,"")</f>
        <v/>
      </c>
      <c r="I2499" s="15" t="inlineStr">
        <is>
          <t>S&amp;S availability/depth vary by listing and time - confirm live.</t>
        </is>
      </c>
    </row>
    <row r="2500" ht="26" customHeight="1">
      <c r="A2500" s="15" t="inlineStr">
        <is>
          <t>Mountain Dew</t>
        </is>
      </c>
      <c r="B2500" s="15" t="inlineStr">
        <is>
          <t>Mountain Dew Citrus | Voltage | 15-pack 355mL</t>
        </is>
      </c>
      <c r="C2500" s="15" t="inlineStr">
        <is>
          <t>5) Sparkling water &amp; soda</t>
        </is>
      </c>
      <c r="D2500" s="32">
        <f>'M5 - Sparkling Water &amp; Soda'!I672</f>
        <v/>
      </c>
      <c r="E2500" s="33">
        <f>'M5 - Sparkling Water &amp; Soda'!J672</f>
        <v/>
      </c>
      <c r="F2500" s="31">
        <f>'M5 - Sparkling Water &amp; Soda'!K672</f>
        <v/>
      </c>
      <c r="G2500" s="30">
        <f>'M5 - Sparkling Water &amp; Soda'!F672</f>
        <v/>
      </c>
      <c r="H2500" s="31">
        <f>IF(AND(ISNUMBER('M5 - Sparkling Water &amp; Soda'!F672),ISNUMBER('M5 - Sparkling Water &amp; Soda'!K672)),'M5 - Sparkling Water &amp; Soda'!F672-'M5 - Sparkling Water &amp; Soda'!K672,"")</f>
        <v/>
      </c>
      <c r="I2500" s="15" t="inlineStr">
        <is>
          <t>S&amp;S availability/depth vary by listing and time - confirm live.</t>
        </is>
      </c>
    </row>
    <row r="2501" ht="26" customHeight="1">
      <c r="A2501" s="15" t="inlineStr">
        <is>
          <t>Mountain Dew</t>
        </is>
      </c>
      <c r="B2501" s="15" t="inlineStr">
        <is>
          <t>Mountain Dew Citrus | Voltage | 18-pack 355mL</t>
        </is>
      </c>
      <c r="C2501" s="15" t="inlineStr">
        <is>
          <t>5) Sparkling water &amp; soda</t>
        </is>
      </c>
      <c r="D2501" s="32">
        <f>'M5 - Sparkling Water &amp; Soda'!I673</f>
        <v/>
      </c>
      <c r="E2501" s="33">
        <f>'M5 - Sparkling Water &amp; Soda'!J673</f>
        <v/>
      </c>
      <c r="F2501" s="31">
        <f>'M5 - Sparkling Water &amp; Soda'!K673</f>
        <v/>
      </c>
      <c r="G2501" s="30">
        <f>'M5 - Sparkling Water &amp; Soda'!F673</f>
        <v/>
      </c>
      <c r="H2501" s="31">
        <f>IF(AND(ISNUMBER('M5 - Sparkling Water &amp; Soda'!F673),ISNUMBER('M5 - Sparkling Water &amp; Soda'!K673)),'M5 - Sparkling Water &amp; Soda'!F673-'M5 - Sparkling Water &amp; Soda'!K673,"")</f>
        <v/>
      </c>
      <c r="I2501" s="15" t="inlineStr">
        <is>
          <t>S&amp;S availability/depth vary by listing and time - confirm live.</t>
        </is>
      </c>
    </row>
    <row r="2502" ht="26" customHeight="1">
      <c r="A2502" s="15" t="inlineStr">
        <is>
          <t>Mountain Dew</t>
        </is>
      </c>
      <c r="B2502" s="15" t="inlineStr">
        <is>
          <t>Mountain Dew Citrus | Voltage | 24-pack 355mL</t>
        </is>
      </c>
      <c r="C2502" s="15" t="inlineStr">
        <is>
          <t>5) Sparkling water &amp; soda</t>
        </is>
      </c>
      <c r="D2502" s="32">
        <f>'M5 - Sparkling Water &amp; Soda'!I674</f>
        <v/>
      </c>
      <c r="E2502" s="33">
        <f>'M5 - Sparkling Water &amp; Soda'!J674</f>
        <v/>
      </c>
      <c r="F2502" s="31">
        <f>'M5 - Sparkling Water &amp; Soda'!K674</f>
        <v/>
      </c>
      <c r="G2502" s="30">
        <f>'M5 - Sparkling Water &amp; Soda'!F674</f>
        <v/>
      </c>
      <c r="H2502" s="31">
        <f>IF(AND(ISNUMBER('M5 - Sparkling Water &amp; Soda'!F674),ISNUMBER('M5 - Sparkling Water &amp; Soda'!K674)),'M5 - Sparkling Water &amp; Soda'!F674-'M5 - Sparkling Water &amp; Soda'!K674,"")</f>
        <v/>
      </c>
      <c r="I2502" s="15" t="inlineStr">
        <is>
          <t>S&amp;S availability/depth vary by listing and time - confirm live.</t>
        </is>
      </c>
    </row>
    <row r="2503" ht="26" customHeight="1">
      <c r="A2503" s="15" t="inlineStr">
        <is>
          <t>Mountain Dew</t>
        </is>
      </c>
      <c r="B2503" s="15" t="inlineStr">
        <is>
          <t>Mountain Dew Citrus | Baja Blast | single 355mL</t>
        </is>
      </c>
      <c r="C2503" s="15" t="inlineStr">
        <is>
          <t>5) Sparkling water &amp; soda</t>
        </is>
      </c>
      <c r="D2503" s="32">
        <f>'M5 - Sparkling Water &amp; Soda'!I675</f>
        <v/>
      </c>
      <c r="E2503" s="33">
        <f>'M5 - Sparkling Water &amp; Soda'!J675</f>
        <v/>
      </c>
      <c r="F2503" s="31">
        <f>'M5 - Sparkling Water &amp; Soda'!K675</f>
        <v/>
      </c>
      <c r="G2503" s="30">
        <f>'M5 - Sparkling Water &amp; Soda'!F675</f>
        <v/>
      </c>
      <c r="H2503" s="31">
        <f>IF(AND(ISNUMBER('M5 - Sparkling Water &amp; Soda'!F675),ISNUMBER('M5 - Sparkling Water &amp; Soda'!K675)),'M5 - Sparkling Water &amp; Soda'!F675-'M5 - Sparkling Water &amp; Soda'!K675,"")</f>
        <v/>
      </c>
      <c r="I2503" s="15" t="inlineStr">
        <is>
          <t>S&amp;S availability/depth vary by listing and time - confirm live.</t>
        </is>
      </c>
    </row>
    <row r="2504" ht="26" customHeight="1">
      <c r="A2504" s="15" t="inlineStr">
        <is>
          <t>Mountain Dew</t>
        </is>
      </c>
      <c r="B2504" s="15" t="inlineStr">
        <is>
          <t>Mountain Dew Citrus | Baja Blast | 8-pack 355mL</t>
        </is>
      </c>
      <c r="C2504" s="15" t="inlineStr">
        <is>
          <t>5) Sparkling water &amp; soda</t>
        </is>
      </c>
      <c r="D2504" s="32">
        <f>'M5 - Sparkling Water &amp; Soda'!I676</f>
        <v/>
      </c>
      <c r="E2504" s="33">
        <f>'M5 - Sparkling Water &amp; Soda'!J676</f>
        <v/>
      </c>
      <c r="F2504" s="31">
        <f>'M5 - Sparkling Water &amp; Soda'!K676</f>
        <v/>
      </c>
      <c r="G2504" s="30">
        <f>'M5 - Sparkling Water &amp; Soda'!F676</f>
        <v/>
      </c>
      <c r="H2504" s="31">
        <f>IF(AND(ISNUMBER('M5 - Sparkling Water &amp; Soda'!F676),ISNUMBER('M5 - Sparkling Water &amp; Soda'!K676)),'M5 - Sparkling Water &amp; Soda'!F676-'M5 - Sparkling Water &amp; Soda'!K676,"")</f>
        <v/>
      </c>
      <c r="I2504" s="15" t="inlineStr">
        <is>
          <t>S&amp;S availability/depth vary by listing and time - confirm live.</t>
        </is>
      </c>
    </row>
    <row r="2505" ht="26" customHeight="1">
      <c r="A2505" s="15" t="inlineStr">
        <is>
          <t>Mountain Dew</t>
        </is>
      </c>
      <c r="B2505" s="15" t="inlineStr">
        <is>
          <t>Mountain Dew Citrus | Baja Blast | 12-pack 355mL</t>
        </is>
      </c>
      <c r="C2505" s="15" t="inlineStr">
        <is>
          <t>5) Sparkling water &amp; soda</t>
        </is>
      </c>
      <c r="D2505" s="32">
        <f>'M5 - Sparkling Water &amp; Soda'!I677</f>
        <v/>
      </c>
      <c r="E2505" s="33">
        <f>'M5 - Sparkling Water &amp; Soda'!J677</f>
        <v/>
      </c>
      <c r="F2505" s="31">
        <f>'M5 - Sparkling Water &amp; Soda'!K677</f>
        <v/>
      </c>
      <c r="G2505" s="30">
        <f>'M5 - Sparkling Water &amp; Soda'!F677</f>
        <v/>
      </c>
      <c r="H2505" s="31">
        <f>IF(AND(ISNUMBER('M5 - Sparkling Water &amp; Soda'!F677),ISNUMBER('M5 - Sparkling Water &amp; Soda'!K677)),'M5 - Sparkling Water &amp; Soda'!F677-'M5 - Sparkling Water &amp; Soda'!K677,"")</f>
        <v/>
      </c>
      <c r="I2505" s="15" t="inlineStr">
        <is>
          <t>S&amp;S availability/depth vary by listing and time - confirm live.</t>
        </is>
      </c>
    </row>
    <row r="2506" ht="26" customHeight="1">
      <c r="A2506" s="15" t="inlineStr">
        <is>
          <t>Mountain Dew</t>
        </is>
      </c>
      <c r="B2506" s="15" t="inlineStr">
        <is>
          <t>Mountain Dew Citrus | Baja Blast | 15-pack 355mL</t>
        </is>
      </c>
      <c r="C2506" s="15" t="inlineStr">
        <is>
          <t>5) Sparkling water &amp; soda</t>
        </is>
      </c>
      <c r="D2506" s="32">
        <f>'M5 - Sparkling Water &amp; Soda'!I678</f>
        <v/>
      </c>
      <c r="E2506" s="33">
        <f>'M5 - Sparkling Water &amp; Soda'!J678</f>
        <v/>
      </c>
      <c r="F2506" s="31">
        <f>'M5 - Sparkling Water &amp; Soda'!K678</f>
        <v/>
      </c>
      <c r="G2506" s="30">
        <f>'M5 - Sparkling Water &amp; Soda'!F678</f>
        <v/>
      </c>
      <c r="H2506" s="31">
        <f>IF(AND(ISNUMBER('M5 - Sparkling Water &amp; Soda'!F678),ISNUMBER('M5 - Sparkling Water &amp; Soda'!K678)),'M5 - Sparkling Water &amp; Soda'!F678-'M5 - Sparkling Water &amp; Soda'!K678,"")</f>
        <v/>
      </c>
      <c r="I2506" s="15" t="inlineStr">
        <is>
          <t>S&amp;S availability/depth vary by listing and time - confirm live.</t>
        </is>
      </c>
    </row>
    <row r="2507" ht="26" customHeight="1">
      <c r="A2507" s="15" t="inlineStr">
        <is>
          <t>Mountain Dew</t>
        </is>
      </c>
      <c r="B2507" s="15" t="inlineStr">
        <is>
          <t>Mountain Dew Citrus | Baja Blast | 18-pack 355mL</t>
        </is>
      </c>
      <c r="C2507" s="15" t="inlineStr">
        <is>
          <t>5) Sparkling water &amp; soda</t>
        </is>
      </c>
      <c r="D2507" s="32">
        <f>'M5 - Sparkling Water &amp; Soda'!I679</f>
        <v/>
      </c>
      <c r="E2507" s="33">
        <f>'M5 - Sparkling Water &amp; Soda'!J679</f>
        <v/>
      </c>
      <c r="F2507" s="31">
        <f>'M5 - Sparkling Water &amp; Soda'!K679</f>
        <v/>
      </c>
      <c r="G2507" s="30">
        <f>'M5 - Sparkling Water &amp; Soda'!F679</f>
        <v/>
      </c>
      <c r="H2507" s="31">
        <f>IF(AND(ISNUMBER('M5 - Sparkling Water &amp; Soda'!F679),ISNUMBER('M5 - Sparkling Water &amp; Soda'!K679)),'M5 - Sparkling Water &amp; Soda'!F679-'M5 - Sparkling Water &amp; Soda'!K679,"")</f>
        <v/>
      </c>
      <c r="I2507" s="15" t="inlineStr">
        <is>
          <t>S&amp;S availability/depth vary by listing and time - confirm live.</t>
        </is>
      </c>
    </row>
    <row r="2508" ht="26" customHeight="1">
      <c r="A2508" s="15" t="inlineStr">
        <is>
          <t>Mountain Dew</t>
        </is>
      </c>
      <c r="B2508" s="15" t="inlineStr">
        <is>
          <t>Mountain Dew Citrus | Baja Blast | 24-pack 355mL</t>
        </is>
      </c>
      <c r="C2508" s="15" t="inlineStr">
        <is>
          <t>5) Sparkling water &amp; soda</t>
        </is>
      </c>
      <c r="D2508" s="32">
        <f>'M5 - Sparkling Water &amp; Soda'!I680</f>
        <v/>
      </c>
      <c r="E2508" s="33">
        <f>'M5 - Sparkling Water &amp; Soda'!J680</f>
        <v/>
      </c>
      <c r="F2508" s="31">
        <f>'M5 - Sparkling Water &amp; Soda'!K680</f>
        <v/>
      </c>
      <c r="G2508" s="30">
        <f>'M5 - Sparkling Water &amp; Soda'!F680</f>
        <v/>
      </c>
      <c r="H2508" s="31">
        <f>IF(AND(ISNUMBER('M5 - Sparkling Water &amp; Soda'!F680),ISNUMBER('M5 - Sparkling Water &amp; Soda'!K680)),'M5 - Sparkling Water &amp; Soda'!F680-'M5 - Sparkling Water &amp; Soda'!K680,"")</f>
        <v/>
      </c>
      <c r="I2508" s="15" t="inlineStr">
        <is>
          <t>S&amp;S availability/depth vary by listing and time - confirm live.</t>
        </is>
      </c>
    </row>
    <row r="2509" ht="26" customHeight="1">
      <c r="A2509" s="15" t="inlineStr">
        <is>
          <t>Mountain Dew</t>
        </is>
      </c>
      <c r="B2509" s="15" t="inlineStr">
        <is>
          <t>Mountain Dew Citrus | Major Melon | single 355mL</t>
        </is>
      </c>
      <c r="C2509" s="15" t="inlineStr">
        <is>
          <t>5) Sparkling water &amp; soda</t>
        </is>
      </c>
      <c r="D2509" s="32">
        <f>'M5 - Sparkling Water &amp; Soda'!I681</f>
        <v/>
      </c>
      <c r="E2509" s="33">
        <f>'M5 - Sparkling Water &amp; Soda'!J681</f>
        <v/>
      </c>
      <c r="F2509" s="31">
        <f>'M5 - Sparkling Water &amp; Soda'!K681</f>
        <v/>
      </c>
      <c r="G2509" s="30">
        <f>'M5 - Sparkling Water &amp; Soda'!F681</f>
        <v/>
      </c>
      <c r="H2509" s="31">
        <f>IF(AND(ISNUMBER('M5 - Sparkling Water &amp; Soda'!F681),ISNUMBER('M5 - Sparkling Water &amp; Soda'!K681)),'M5 - Sparkling Water &amp; Soda'!F681-'M5 - Sparkling Water &amp; Soda'!K681,"")</f>
        <v/>
      </c>
      <c r="I2509" s="15" t="inlineStr">
        <is>
          <t>S&amp;S availability/depth vary by listing and time - confirm live.</t>
        </is>
      </c>
    </row>
    <row r="2510" ht="26" customHeight="1">
      <c r="A2510" s="15" t="inlineStr">
        <is>
          <t>Mountain Dew</t>
        </is>
      </c>
      <c r="B2510" s="15" t="inlineStr">
        <is>
          <t>Mountain Dew Citrus | Major Melon | 8-pack 355mL</t>
        </is>
      </c>
      <c r="C2510" s="15" t="inlineStr">
        <is>
          <t>5) Sparkling water &amp; soda</t>
        </is>
      </c>
      <c r="D2510" s="32">
        <f>'M5 - Sparkling Water &amp; Soda'!I682</f>
        <v/>
      </c>
      <c r="E2510" s="33">
        <f>'M5 - Sparkling Water &amp; Soda'!J682</f>
        <v/>
      </c>
      <c r="F2510" s="31">
        <f>'M5 - Sparkling Water &amp; Soda'!K682</f>
        <v/>
      </c>
      <c r="G2510" s="30">
        <f>'M5 - Sparkling Water &amp; Soda'!F682</f>
        <v/>
      </c>
      <c r="H2510" s="31">
        <f>IF(AND(ISNUMBER('M5 - Sparkling Water &amp; Soda'!F682),ISNUMBER('M5 - Sparkling Water &amp; Soda'!K682)),'M5 - Sparkling Water &amp; Soda'!F682-'M5 - Sparkling Water &amp; Soda'!K682,"")</f>
        <v/>
      </c>
      <c r="I2510" s="15" t="inlineStr">
        <is>
          <t>S&amp;S availability/depth vary by listing and time - confirm live.</t>
        </is>
      </c>
    </row>
    <row r="2511" ht="26" customHeight="1">
      <c r="A2511" s="15" t="inlineStr">
        <is>
          <t>Mountain Dew</t>
        </is>
      </c>
      <c r="B2511" s="15" t="inlineStr">
        <is>
          <t>Mountain Dew Citrus | Major Melon | 12-pack 355mL</t>
        </is>
      </c>
      <c r="C2511" s="15" t="inlineStr">
        <is>
          <t>5) Sparkling water &amp; soda</t>
        </is>
      </c>
      <c r="D2511" s="32">
        <f>'M5 - Sparkling Water &amp; Soda'!I683</f>
        <v/>
      </c>
      <c r="E2511" s="33">
        <f>'M5 - Sparkling Water &amp; Soda'!J683</f>
        <v/>
      </c>
      <c r="F2511" s="31">
        <f>'M5 - Sparkling Water &amp; Soda'!K683</f>
        <v/>
      </c>
      <c r="G2511" s="30">
        <f>'M5 - Sparkling Water &amp; Soda'!F683</f>
        <v/>
      </c>
      <c r="H2511" s="31">
        <f>IF(AND(ISNUMBER('M5 - Sparkling Water &amp; Soda'!F683),ISNUMBER('M5 - Sparkling Water &amp; Soda'!K683)),'M5 - Sparkling Water &amp; Soda'!F683-'M5 - Sparkling Water &amp; Soda'!K683,"")</f>
        <v/>
      </c>
      <c r="I2511" s="15" t="inlineStr">
        <is>
          <t>S&amp;S availability/depth vary by listing and time - confirm live.</t>
        </is>
      </c>
    </row>
    <row r="2512" ht="26" customHeight="1">
      <c r="A2512" s="15" t="inlineStr">
        <is>
          <t>Mountain Dew</t>
        </is>
      </c>
      <c r="B2512" s="15" t="inlineStr">
        <is>
          <t>Mountain Dew Citrus | Major Melon | 15-pack 355mL</t>
        </is>
      </c>
      <c r="C2512" s="15" t="inlineStr">
        <is>
          <t>5) Sparkling water &amp; soda</t>
        </is>
      </c>
      <c r="D2512" s="32">
        <f>'M5 - Sparkling Water &amp; Soda'!I684</f>
        <v/>
      </c>
      <c r="E2512" s="33">
        <f>'M5 - Sparkling Water &amp; Soda'!J684</f>
        <v/>
      </c>
      <c r="F2512" s="31">
        <f>'M5 - Sparkling Water &amp; Soda'!K684</f>
        <v/>
      </c>
      <c r="G2512" s="30">
        <f>'M5 - Sparkling Water &amp; Soda'!F684</f>
        <v/>
      </c>
      <c r="H2512" s="31">
        <f>IF(AND(ISNUMBER('M5 - Sparkling Water &amp; Soda'!F684),ISNUMBER('M5 - Sparkling Water &amp; Soda'!K684)),'M5 - Sparkling Water &amp; Soda'!F684-'M5 - Sparkling Water &amp; Soda'!K684,"")</f>
        <v/>
      </c>
      <c r="I2512" s="15" t="inlineStr">
        <is>
          <t>S&amp;S availability/depth vary by listing and time - confirm live.</t>
        </is>
      </c>
    </row>
    <row r="2513" ht="26" customHeight="1">
      <c r="A2513" s="15" t="inlineStr">
        <is>
          <t>Mountain Dew</t>
        </is>
      </c>
      <c r="B2513" s="15" t="inlineStr">
        <is>
          <t>Mountain Dew Citrus | Major Melon | 18-pack 355mL</t>
        </is>
      </c>
      <c r="C2513" s="15" t="inlineStr">
        <is>
          <t>5) Sparkling water &amp; soda</t>
        </is>
      </c>
      <c r="D2513" s="32">
        <f>'M5 - Sparkling Water &amp; Soda'!I685</f>
        <v/>
      </c>
      <c r="E2513" s="33">
        <f>'M5 - Sparkling Water &amp; Soda'!J685</f>
        <v/>
      </c>
      <c r="F2513" s="31">
        <f>'M5 - Sparkling Water &amp; Soda'!K685</f>
        <v/>
      </c>
      <c r="G2513" s="30">
        <f>'M5 - Sparkling Water &amp; Soda'!F685</f>
        <v/>
      </c>
      <c r="H2513" s="31">
        <f>IF(AND(ISNUMBER('M5 - Sparkling Water &amp; Soda'!F685),ISNUMBER('M5 - Sparkling Water &amp; Soda'!K685)),'M5 - Sparkling Water &amp; Soda'!F685-'M5 - Sparkling Water &amp; Soda'!K685,"")</f>
        <v/>
      </c>
      <c r="I2513" s="15" t="inlineStr">
        <is>
          <t>S&amp;S availability/depth vary by listing and time - confirm live.</t>
        </is>
      </c>
    </row>
    <row r="2514" ht="26" customHeight="1">
      <c r="A2514" s="15" t="inlineStr">
        <is>
          <t>Mountain Dew</t>
        </is>
      </c>
      <c r="B2514" s="15" t="inlineStr">
        <is>
          <t>Mountain Dew Citrus | Major Melon | 24-pack 355mL</t>
        </is>
      </c>
      <c r="C2514" s="15" t="inlineStr">
        <is>
          <t>5) Sparkling water &amp; soda</t>
        </is>
      </c>
      <c r="D2514" s="32">
        <f>'M5 - Sparkling Water &amp; Soda'!I686</f>
        <v/>
      </c>
      <c r="E2514" s="33">
        <f>'M5 - Sparkling Water &amp; Soda'!J686</f>
        <v/>
      </c>
      <c r="F2514" s="31">
        <f>'M5 - Sparkling Water &amp; Soda'!K686</f>
        <v/>
      </c>
      <c r="G2514" s="30">
        <f>'M5 - Sparkling Water &amp; Soda'!F686</f>
        <v/>
      </c>
      <c r="H2514" s="31">
        <f>IF(AND(ISNUMBER('M5 - Sparkling Water &amp; Soda'!F686),ISNUMBER('M5 - Sparkling Water &amp; Soda'!K686)),'M5 - Sparkling Water &amp; Soda'!F686-'M5 - Sparkling Water &amp; Soda'!K686,"")</f>
        <v/>
      </c>
      <c r="I2514" s="15" t="inlineStr">
        <is>
          <t>S&amp;S availability/depth vary by listing and time - confirm live.</t>
        </is>
      </c>
    </row>
    <row r="2515" ht="26" customHeight="1">
      <c r="A2515" s="15" t="inlineStr">
        <is>
          <t>Dr Pepper</t>
        </is>
      </c>
      <c r="B2515" s="15" t="inlineStr">
        <is>
          <t>Dr Pepper | Original | single 355mL</t>
        </is>
      </c>
      <c r="C2515" s="15" t="inlineStr">
        <is>
          <t>5) Sparkling water &amp; soda</t>
        </is>
      </c>
      <c r="D2515" s="32">
        <f>'M5 - Sparkling Water &amp; Soda'!I687</f>
        <v/>
      </c>
      <c r="E2515" s="33">
        <f>'M5 - Sparkling Water &amp; Soda'!J687</f>
        <v/>
      </c>
      <c r="F2515" s="31">
        <f>'M5 - Sparkling Water &amp; Soda'!K687</f>
        <v/>
      </c>
      <c r="G2515" s="30">
        <f>'M5 - Sparkling Water &amp; Soda'!F687</f>
        <v/>
      </c>
      <c r="H2515" s="31">
        <f>IF(AND(ISNUMBER('M5 - Sparkling Water &amp; Soda'!F687),ISNUMBER('M5 - Sparkling Water &amp; Soda'!K687)),'M5 - Sparkling Water &amp; Soda'!F687-'M5 - Sparkling Water &amp; Soda'!K687,"")</f>
        <v/>
      </c>
      <c r="I2515" s="15" t="inlineStr">
        <is>
          <t>S&amp;S availability/depth vary by listing and time - confirm live.</t>
        </is>
      </c>
    </row>
    <row r="2516" ht="26" customHeight="1">
      <c r="A2516" s="15" t="inlineStr">
        <is>
          <t>Dr Pepper</t>
        </is>
      </c>
      <c r="B2516" s="15" t="inlineStr">
        <is>
          <t>Dr Pepper | Original | 8-pack 355mL</t>
        </is>
      </c>
      <c r="C2516" s="15" t="inlineStr">
        <is>
          <t>5) Sparkling water &amp; soda</t>
        </is>
      </c>
      <c r="D2516" s="32">
        <f>'M5 - Sparkling Water &amp; Soda'!I688</f>
        <v/>
      </c>
      <c r="E2516" s="33">
        <f>'M5 - Sparkling Water &amp; Soda'!J688</f>
        <v/>
      </c>
      <c r="F2516" s="31">
        <f>'M5 - Sparkling Water &amp; Soda'!K688</f>
        <v/>
      </c>
      <c r="G2516" s="30">
        <f>'M5 - Sparkling Water &amp; Soda'!F688</f>
        <v/>
      </c>
      <c r="H2516" s="31">
        <f>IF(AND(ISNUMBER('M5 - Sparkling Water &amp; Soda'!F688),ISNUMBER('M5 - Sparkling Water &amp; Soda'!K688)),'M5 - Sparkling Water &amp; Soda'!F688-'M5 - Sparkling Water &amp; Soda'!K688,"")</f>
        <v/>
      </c>
      <c r="I2516" s="15" t="inlineStr">
        <is>
          <t>S&amp;S availability/depth vary by listing and time - confirm live.</t>
        </is>
      </c>
    </row>
    <row r="2517" ht="26" customHeight="1">
      <c r="A2517" s="15" t="inlineStr">
        <is>
          <t>Dr Pepper</t>
        </is>
      </c>
      <c r="B2517" s="15" t="inlineStr">
        <is>
          <t>Dr Pepper | Original | 12-pack 355mL</t>
        </is>
      </c>
      <c r="C2517" s="15" t="inlineStr">
        <is>
          <t>5) Sparkling water &amp; soda</t>
        </is>
      </c>
      <c r="D2517" s="32">
        <f>'M5 - Sparkling Water &amp; Soda'!I689</f>
        <v/>
      </c>
      <c r="E2517" s="33">
        <f>'M5 - Sparkling Water &amp; Soda'!J689</f>
        <v/>
      </c>
      <c r="F2517" s="31">
        <f>'M5 - Sparkling Water &amp; Soda'!K689</f>
        <v/>
      </c>
      <c r="G2517" s="30">
        <f>'M5 - Sparkling Water &amp; Soda'!F689</f>
        <v/>
      </c>
      <c r="H2517" s="31">
        <f>IF(AND(ISNUMBER('M5 - Sparkling Water &amp; Soda'!F689),ISNUMBER('M5 - Sparkling Water &amp; Soda'!K689)),'M5 - Sparkling Water &amp; Soda'!F689-'M5 - Sparkling Water &amp; Soda'!K689,"")</f>
        <v/>
      </c>
      <c r="I2517" s="15" t="inlineStr">
        <is>
          <t>S&amp;S availability/depth vary by listing and time - confirm live.</t>
        </is>
      </c>
    </row>
    <row r="2518" ht="26" customHeight="1">
      <c r="A2518" s="15" t="inlineStr">
        <is>
          <t>Dr Pepper</t>
        </is>
      </c>
      <c r="B2518" s="15" t="inlineStr">
        <is>
          <t>Dr Pepper | Original | 15-pack 355mL</t>
        </is>
      </c>
      <c r="C2518" s="15" t="inlineStr">
        <is>
          <t>5) Sparkling water &amp; soda</t>
        </is>
      </c>
      <c r="D2518" s="32">
        <f>'M5 - Sparkling Water &amp; Soda'!I690</f>
        <v/>
      </c>
      <c r="E2518" s="33">
        <f>'M5 - Sparkling Water &amp; Soda'!J690</f>
        <v/>
      </c>
      <c r="F2518" s="31">
        <f>'M5 - Sparkling Water &amp; Soda'!K690</f>
        <v/>
      </c>
      <c r="G2518" s="30">
        <f>'M5 - Sparkling Water &amp; Soda'!F690</f>
        <v/>
      </c>
      <c r="H2518" s="31">
        <f>IF(AND(ISNUMBER('M5 - Sparkling Water &amp; Soda'!F690),ISNUMBER('M5 - Sparkling Water &amp; Soda'!K690)),'M5 - Sparkling Water &amp; Soda'!F690-'M5 - Sparkling Water &amp; Soda'!K690,"")</f>
        <v/>
      </c>
      <c r="I2518" s="15" t="inlineStr">
        <is>
          <t>S&amp;S availability/depth vary by listing and time - confirm live.</t>
        </is>
      </c>
    </row>
    <row r="2519" ht="26" customHeight="1">
      <c r="A2519" s="15" t="inlineStr">
        <is>
          <t>Dr Pepper</t>
        </is>
      </c>
      <c r="B2519" s="15" t="inlineStr">
        <is>
          <t>Dr Pepper | Original | 18-pack 355mL</t>
        </is>
      </c>
      <c r="C2519" s="15" t="inlineStr">
        <is>
          <t>5) Sparkling water &amp; soda</t>
        </is>
      </c>
      <c r="D2519" s="32">
        <f>'M5 - Sparkling Water &amp; Soda'!I691</f>
        <v/>
      </c>
      <c r="E2519" s="33">
        <f>'M5 - Sparkling Water &amp; Soda'!J691</f>
        <v/>
      </c>
      <c r="F2519" s="31">
        <f>'M5 - Sparkling Water &amp; Soda'!K691</f>
        <v/>
      </c>
      <c r="G2519" s="30">
        <f>'M5 - Sparkling Water &amp; Soda'!F691</f>
        <v/>
      </c>
      <c r="H2519" s="31">
        <f>IF(AND(ISNUMBER('M5 - Sparkling Water &amp; Soda'!F691),ISNUMBER('M5 - Sparkling Water &amp; Soda'!K691)),'M5 - Sparkling Water &amp; Soda'!F691-'M5 - Sparkling Water &amp; Soda'!K691,"")</f>
        <v/>
      </c>
      <c r="I2519" s="15" t="inlineStr">
        <is>
          <t>S&amp;S availability/depth vary by listing and time - confirm live.</t>
        </is>
      </c>
    </row>
    <row r="2520" ht="26" customHeight="1">
      <c r="A2520" s="15" t="inlineStr">
        <is>
          <t>Dr Pepper</t>
        </is>
      </c>
      <c r="B2520" s="15" t="inlineStr">
        <is>
          <t>Dr Pepper | Original | 24-pack 355mL</t>
        </is>
      </c>
      <c r="C2520" s="15" t="inlineStr">
        <is>
          <t>5) Sparkling water &amp; soda</t>
        </is>
      </c>
      <c r="D2520" s="32">
        <f>'M5 - Sparkling Water &amp; Soda'!I692</f>
        <v/>
      </c>
      <c r="E2520" s="33">
        <f>'M5 - Sparkling Water &amp; Soda'!J692</f>
        <v/>
      </c>
      <c r="F2520" s="31">
        <f>'M5 - Sparkling Water &amp; Soda'!K692</f>
        <v/>
      </c>
      <c r="G2520" s="30">
        <f>'M5 - Sparkling Water &amp; Soda'!F692</f>
        <v/>
      </c>
      <c r="H2520" s="31">
        <f>IF(AND(ISNUMBER('M5 - Sparkling Water &amp; Soda'!F692),ISNUMBER('M5 - Sparkling Water &amp; Soda'!K692)),'M5 - Sparkling Water &amp; Soda'!F692-'M5 - Sparkling Water &amp; Soda'!K692,"")</f>
        <v/>
      </c>
      <c r="I2520" s="15" t="inlineStr">
        <is>
          <t>S&amp;S availability/depth vary by listing and time - confirm live.</t>
        </is>
      </c>
    </row>
    <row r="2521" ht="26" customHeight="1">
      <c r="A2521" s="15" t="inlineStr">
        <is>
          <t>Dr Pepper</t>
        </is>
      </c>
      <c r="B2521" s="15" t="inlineStr">
        <is>
          <t>Dr Pepper | Cherry | single 355mL</t>
        </is>
      </c>
      <c r="C2521" s="15" t="inlineStr">
        <is>
          <t>5) Sparkling water &amp; soda</t>
        </is>
      </c>
      <c r="D2521" s="32">
        <f>'M5 - Sparkling Water &amp; Soda'!I693</f>
        <v/>
      </c>
      <c r="E2521" s="33">
        <f>'M5 - Sparkling Water &amp; Soda'!J693</f>
        <v/>
      </c>
      <c r="F2521" s="31">
        <f>'M5 - Sparkling Water &amp; Soda'!K693</f>
        <v/>
      </c>
      <c r="G2521" s="30">
        <f>'M5 - Sparkling Water &amp; Soda'!F693</f>
        <v/>
      </c>
      <c r="H2521" s="31">
        <f>IF(AND(ISNUMBER('M5 - Sparkling Water &amp; Soda'!F693),ISNUMBER('M5 - Sparkling Water &amp; Soda'!K693)),'M5 - Sparkling Water &amp; Soda'!F693-'M5 - Sparkling Water &amp; Soda'!K693,"")</f>
        <v/>
      </c>
      <c r="I2521" s="15" t="inlineStr">
        <is>
          <t>S&amp;S availability/depth vary by listing and time - confirm live.</t>
        </is>
      </c>
    </row>
    <row r="2522" ht="26" customHeight="1">
      <c r="A2522" s="15" t="inlineStr">
        <is>
          <t>Dr Pepper</t>
        </is>
      </c>
      <c r="B2522" s="15" t="inlineStr">
        <is>
          <t>Dr Pepper | Cherry | 8-pack 355mL</t>
        </is>
      </c>
      <c r="C2522" s="15" t="inlineStr">
        <is>
          <t>5) Sparkling water &amp; soda</t>
        </is>
      </c>
      <c r="D2522" s="32">
        <f>'M5 - Sparkling Water &amp; Soda'!I694</f>
        <v/>
      </c>
      <c r="E2522" s="33">
        <f>'M5 - Sparkling Water &amp; Soda'!J694</f>
        <v/>
      </c>
      <c r="F2522" s="31">
        <f>'M5 - Sparkling Water &amp; Soda'!K694</f>
        <v/>
      </c>
      <c r="G2522" s="30">
        <f>'M5 - Sparkling Water &amp; Soda'!F694</f>
        <v/>
      </c>
      <c r="H2522" s="31">
        <f>IF(AND(ISNUMBER('M5 - Sparkling Water &amp; Soda'!F694),ISNUMBER('M5 - Sparkling Water &amp; Soda'!K694)),'M5 - Sparkling Water &amp; Soda'!F694-'M5 - Sparkling Water &amp; Soda'!K694,"")</f>
        <v/>
      </c>
      <c r="I2522" s="15" t="inlineStr">
        <is>
          <t>S&amp;S availability/depth vary by listing and time - confirm live.</t>
        </is>
      </c>
    </row>
    <row r="2523" ht="26" customHeight="1">
      <c r="A2523" s="15" t="inlineStr">
        <is>
          <t>Dr Pepper</t>
        </is>
      </c>
      <c r="B2523" s="15" t="inlineStr">
        <is>
          <t>Dr Pepper | Cherry | 12-pack 355mL</t>
        </is>
      </c>
      <c r="C2523" s="15" t="inlineStr">
        <is>
          <t>5) Sparkling water &amp; soda</t>
        </is>
      </c>
      <c r="D2523" s="32">
        <f>'M5 - Sparkling Water &amp; Soda'!I695</f>
        <v/>
      </c>
      <c r="E2523" s="33">
        <f>'M5 - Sparkling Water &amp; Soda'!J695</f>
        <v/>
      </c>
      <c r="F2523" s="31">
        <f>'M5 - Sparkling Water &amp; Soda'!K695</f>
        <v/>
      </c>
      <c r="G2523" s="30">
        <f>'M5 - Sparkling Water &amp; Soda'!F695</f>
        <v/>
      </c>
      <c r="H2523" s="31">
        <f>IF(AND(ISNUMBER('M5 - Sparkling Water &amp; Soda'!F695),ISNUMBER('M5 - Sparkling Water &amp; Soda'!K695)),'M5 - Sparkling Water &amp; Soda'!F695-'M5 - Sparkling Water &amp; Soda'!K695,"")</f>
        <v/>
      </c>
      <c r="I2523" s="15" t="inlineStr">
        <is>
          <t>S&amp;S availability/depth vary by listing and time - confirm live.</t>
        </is>
      </c>
    </row>
    <row r="2524" ht="26" customHeight="1">
      <c r="A2524" s="15" t="inlineStr">
        <is>
          <t>Dr Pepper</t>
        </is>
      </c>
      <c r="B2524" s="15" t="inlineStr">
        <is>
          <t>Dr Pepper | Cherry | 15-pack 355mL</t>
        </is>
      </c>
      <c r="C2524" s="15" t="inlineStr">
        <is>
          <t>5) Sparkling water &amp; soda</t>
        </is>
      </c>
      <c r="D2524" s="32">
        <f>'M5 - Sparkling Water &amp; Soda'!I696</f>
        <v/>
      </c>
      <c r="E2524" s="33">
        <f>'M5 - Sparkling Water &amp; Soda'!J696</f>
        <v/>
      </c>
      <c r="F2524" s="31">
        <f>'M5 - Sparkling Water &amp; Soda'!K696</f>
        <v/>
      </c>
      <c r="G2524" s="30">
        <f>'M5 - Sparkling Water &amp; Soda'!F696</f>
        <v/>
      </c>
      <c r="H2524" s="31">
        <f>IF(AND(ISNUMBER('M5 - Sparkling Water &amp; Soda'!F696),ISNUMBER('M5 - Sparkling Water &amp; Soda'!K696)),'M5 - Sparkling Water &amp; Soda'!F696-'M5 - Sparkling Water &amp; Soda'!K696,"")</f>
        <v/>
      </c>
      <c r="I2524" s="15" t="inlineStr">
        <is>
          <t>S&amp;S availability/depth vary by listing and time - confirm live.</t>
        </is>
      </c>
    </row>
    <row r="2525" ht="26" customHeight="1">
      <c r="A2525" s="15" t="inlineStr">
        <is>
          <t>Dr Pepper</t>
        </is>
      </c>
      <c r="B2525" s="15" t="inlineStr">
        <is>
          <t>Dr Pepper | Cherry | 18-pack 355mL</t>
        </is>
      </c>
      <c r="C2525" s="15" t="inlineStr">
        <is>
          <t>5) Sparkling water &amp; soda</t>
        </is>
      </c>
      <c r="D2525" s="32">
        <f>'M5 - Sparkling Water &amp; Soda'!I697</f>
        <v/>
      </c>
      <c r="E2525" s="33">
        <f>'M5 - Sparkling Water &amp; Soda'!J697</f>
        <v/>
      </c>
      <c r="F2525" s="31">
        <f>'M5 - Sparkling Water &amp; Soda'!K697</f>
        <v/>
      </c>
      <c r="G2525" s="30">
        <f>'M5 - Sparkling Water &amp; Soda'!F697</f>
        <v/>
      </c>
      <c r="H2525" s="31">
        <f>IF(AND(ISNUMBER('M5 - Sparkling Water &amp; Soda'!F697),ISNUMBER('M5 - Sparkling Water &amp; Soda'!K697)),'M5 - Sparkling Water &amp; Soda'!F697-'M5 - Sparkling Water &amp; Soda'!K697,"")</f>
        <v/>
      </c>
      <c r="I2525" s="15" t="inlineStr">
        <is>
          <t>S&amp;S availability/depth vary by listing and time - confirm live.</t>
        </is>
      </c>
    </row>
    <row r="2526" ht="26" customHeight="1">
      <c r="A2526" s="15" t="inlineStr">
        <is>
          <t>Dr Pepper</t>
        </is>
      </c>
      <c r="B2526" s="15" t="inlineStr">
        <is>
          <t>Dr Pepper | Cherry | 24-pack 355mL</t>
        </is>
      </c>
      <c r="C2526" s="15" t="inlineStr">
        <is>
          <t>5) Sparkling water &amp; soda</t>
        </is>
      </c>
      <c r="D2526" s="32">
        <f>'M5 - Sparkling Water &amp; Soda'!I698</f>
        <v/>
      </c>
      <c r="E2526" s="33">
        <f>'M5 - Sparkling Water &amp; Soda'!J698</f>
        <v/>
      </c>
      <c r="F2526" s="31">
        <f>'M5 - Sparkling Water &amp; Soda'!K698</f>
        <v/>
      </c>
      <c r="G2526" s="30">
        <f>'M5 - Sparkling Water &amp; Soda'!F698</f>
        <v/>
      </c>
      <c r="H2526" s="31">
        <f>IF(AND(ISNUMBER('M5 - Sparkling Water &amp; Soda'!F698),ISNUMBER('M5 - Sparkling Water &amp; Soda'!K698)),'M5 - Sparkling Water &amp; Soda'!F698-'M5 - Sparkling Water &amp; Soda'!K698,"")</f>
        <v/>
      </c>
      <c r="I2526" s="15" t="inlineStr">
        <is>
          <t>S&amp;S availability/depth vary by listing and time - confirm live.</t>
        </is>
      </c>
    </row>
    <row r="2527" ht="26" customHeight="1">
      <c r="A2527" s="15" t="inlineStr">
        <is>
          <t>Dr Pepper</t>
        </is>
      </c>
      <c r="B2527" s="15" t="inlineStr">
        <is>
          <t>Dr Pepper | Cream Soda | single 355mL</t>
        </is>
      </c>
      <c r="C2527" s="15" t="inlineStr">
        <is>
          <t>5) Sparkling water &amp; soda</t>
        </is>
      </c>
      <c r="D2527" s="32">
        <f>'M5 - Sparkling Water &amp; Soda'!I699</f>
        <v/>
      </c>
      <c r="E2527" s="33">
        <f>'M5 - Sparkling Water &amp; Soda'!J699</f>
        <v/>
      </c>
      <c r="F2527" s="31">
        <f>'M5 - Sparkling Water &amp; Soda'!K699</f>
        <v/>
      </c>
      <c r="G2527" s="30">
        <f>'M5 - Sparkling Water &amp; Soda'!F699</f>
        <v/>
      </c>
      <c r="H2527" s="31">
        <f>IF(AND(ISNUMBER('M5 - Sparkling Water &amp; Soda'!F699),ISNUMBER('M5 - Sparkling Water &amp; Soda'!K699)),'M5 - Sparkling Water &amp; Soda'!F699-'M5 - Sparkling Water &amp; Soda'!K699,"")</f>
        <v/>
      </c>
      <c r="I2527" s="15" t="inlineStr">
        <is>
          <t>S&amp;S availability/depth vary by listing and time - confirm live.</t>
        </is>
      </c>
    </row>
    <row r="2528" ht="26" customHeight="1">
      <c r="A2528" s="15" t="inlineStr">
        <is>
          <t>Dr Pepper</t>
        </is>
      </c>
      <c r="B2528" s="15" t="inlineStr">
        <is>
          <t>Dr Pepper | Cream Soda | 8-pack 355mL</t>
        </is>
      </c>
      <c r="C2528" s="15" t="inlineStr">
        <is>
          <t>5) Sparkling water &amp; soda</t>
        </is>
      </c>
      <c r="D2528" s="32">
        <f>'M5 - Sparkling Water &amp; Soda'!I700</f>
        <v/>
      </c>
      <c r="E2528" s="33">
        <f>'M5 - Sparkling Water &amp; Soda'!J700</f>
        <v/>
      </c>
      <c r="F2528" s="31">
        <f>'M5 - Sparkling Water &amp; Soda'!K700</f>
        <v/>
      </c>
      <c r="G2528" s="30">
        <f>'M5 - Sparkling Water &amp; Soda'!F700</f>
        <v/>
      </c>
      <c r="H2528" s="31">
        <f>IF(AND(ISNUMBER('M5 - Sparkling Water &amp; Soda'!F700),ISNUMBER('M5 - Sparkling Water &amp; Soda'!K700)),'M5 - Sparkling Water &amp; Soda'!F700-'M5 - Sparkling Water &amp; Soda'!K700,"")</f>
        <v/>
      </c>
      <c r="I2528" s="15" t="inlineStr">
        <is>
          <t>S&amp;S availability/depth vary by listing and time - confirm live.</t>
        </is>
      </c>
    </row>
    <row r="2529" ht="26" customHeight="1">
      <c r="A2529" s="15" t="inlineStr">
        <is>
          <t>Dr Pepper</t>
        </is>
      </c>
      <c r="B2529" s="15" t="inlineStr">
        <is>
          <t>Dr Pepper | Cream Soda | 12-pack 355mL</t>
        </is>
      </c>
      <c r="C2529" s="15" t="inlineStr">
        <is>
          <t>5) Sparkling water &amp; soda</t>
        </is>
      </c>
      <c r="D2529" s="32">
        <f>'M5 - Sparkling Water &amp; Soda'!I701</f>
        <v/>
      </c>
      <c r="E2529" s="33">
        <f>'M5 - Sparkling Water &amp; Soda'!J701</f>
        <v/>
      </c>
      <c r="F2529" s="31">
        <f>'M5 - Sparkling Water &amp; Soda'!K701</f>
        <v/>
      </c>
      <c r="G2529" s="30">
        <f>'M5 - Sparkling Water &amp; Soda'!F701</f>
        <v/>
      </c>
      <c r="H2529" s="31">
        <f>IF(AND(ISNUMBER('M5 - Sparkling Water &amp; Soda'!F701),ISNUMBER('M5 - Sparkling Water &amp; Soda'!K701)),'M5 - Sparkling Water &amp; Soda'!F701-'M5 - Sparkling Water &amp; Soda'!K701,"")</f>
        <v/>
      </c>
      <c r="I2529" s="15" t="inlineStr">
        <is>
          <t>S&amp;S availability/depth vary by listing and time - confirm live.</t>
        </is>
      </c>
    </row>
    <row r="2530" ht="26" customHeight="1">
      <c r="A2530" s="15" t="inlineStr">
        <is>
          <t>Dr Pepper</t>
        </is>
      </c>
      <c r="B2530" s="15" t="inlineStr">
        <is>
          <t>Dr Pepper | Cream Soda | 15-pack 355mL</t>
        </is>
      </c>
      <c r="C2530" s="15" t="inlineStr">
        <is>
          <t>5) Sparkling water &amp; soda</t>
        </is>
      </c>
      <c r="D2530" s="32">
        <f>'M5 - Sparkling Water &amp; Soda'!I702</f>
        <v/>
      </c>
      <c r="E2530" s="33">
        <f>'M5 - Sparkling Water &amp; Soda'!J702</f>
        <v/>
      </c>
      <c r="F2530" s="31">
        <f>'M5 - Sparkling Water &amp; Soda'!K702</f>
        <v/>
      </c>
      <c r="G2530" s="30">
        <f>'M5 - Sparkling Water &amp; Soda'!F702</f>
        <v/>
      </c>
      <c r="H2530" s="31">
        <f>IF(AND(ISNUMBER('M5 - Sparkling Water &amp; Soda'!F702),ISNUMBER('M5 - Sparkling Water &amp; Soda'!K702)),'M5 - Sparkling Water &amp; Soda'!F702-'M5 - Sparkling Water &amp; Soda'!K702,"")</f>
        <v/>
      </c>
      <c r="I2530" s="15" t="inlineStr">
        <is>
          <t>S&amp;S availability/depth vary by listing and time - confirm live.</t>
        </is>
      </c>
    </row>
    <row r="2531" ht="26" customHeight="1">
      <c r="A2531" s="15" t="inlineStr">
        <is>
          <t>Dr Pepper</t>
        </is>
      </c>
      <c r="B2531" s="15" t="inlineStr">
        <is>
          <t>Dr Pepper | Cream Soda | 18-pack 355mL</t>
        </is>
      </c>
      <c r="C2531" s="15" t="inlineStr">
        <is>
          <t>5) Sparkling water &amp; soda</t>
        </is>
      </c>
      <c r="D2531" s="32">
        <f>'M5 - Sparkling Water &amp; Soda'!I703</f>
        <v/>
      </c>
      <c r="E2531" s="33">
        <f>'M5 - Sparkling Water &amp; Soda'!J703</f>
        <v/>
      </c>
      <c r="F2531" s="31">
        <f>'M5 - Sparkling Water &amp; Soda'!K703</f>
        <v/>
      </c>
      <c r="G2531" s="30">
        <f>'M5 - Sparkling Water &amp; Soda'!F703</f>
        <v/>
      </c>
      <c r="H2531" s="31">
        <f>IF(AND(ISNUMBER('M5 - Sparkling Water &amp; Soda'!F703),ISNUMBER('M5 - Sparkling Water &amp; Soda'!K703)),'M5 - Sparkling Water &amp; Soda'!F703-'M5 - Sparkling Water &amp; Soda'!K703,"")</f>
        <v/>
      </c>
      <c r="I2531" s="15" t="inlineStr">
        <is>
          <t>S&amp;S availability/depth vary by listing and time - confirm live.</t>
        </is>
      </c>
    </row>
    <row r="2532" ht="26" customHeight="1">
      <c r="A2532" s="15" t="inlineStr">
        <is>
          <t>Dr Pepper</t>
        </is>
      </c>
      <c r="B2532" s="15" t="inlineStr">
        <is>
          <t>Dr Pepper | Cream Soda | 24-pack 355mL</t>
        </is>
      </c>
      <c r="C2532" s="15" t="inlineStr">
        <is>
          <t>5) Sparkling water &amp; soda</t>
        </is>
      </c>
      <c r="D2532" s="32">
        <f>'M5 - Sparkling Water &amp; Soda'!I704</f>
        <v/>
      </c>
      <c r="E2532" s="33">
        <f>'M5 - Sparkling Water &amp; Soda'!J704</f>
        <v/>
      </c>
      <c r="F2532" s="31">
        <f>'M5 - Sparkling Water &amp; Soda'!K704</f>
        <v/>
      </c>
      <c r="G2532" s="30">
        <f>'M5 - Sparkling Water &amp; Soda'!F704</f>
        <v/>
      </c>
      <c r="H2532" s="31">
        <f>IF(AND(ISNUMBER('M5 - Sparkling Water &amp; Soda'!F704),ISNUMBER('M5 - Sparkling Water &amp; Soda'!K704)),'M5 - Sparkling Water &amp; Soda'!F704-'M5 - Sparkling Water &amp; Soda'!K704,"")</f>
        <v/>
      </c>
      <c r="I2532" s="15" t="inlineStr">
        <is>
          <t>S&amp;S availability/depth vary by listing and time - confirm live.</t>
        </is>
      </c>
    </row>
    <row r="2533" ht="26" customHeight="1">
      <c r="A2533" s="15" t="inlineStr">
        <is>
          <t>Dr Pepper</t>
        </is>
      </c>
      <c r="B2533" s="15" t="inlineStr">
        <is>
          <t>Dr Pepper | Zero Sugar | single 355mL</t>
        </is>
      </c>
      <c r="C2533" s="15" t="inlineStr">
        <is>
          <t>5) Sparkling water &amp; soda</t>
        </is>
      </c>
      <c r="D2533" s="32">
        <f>'M5 - Sparkling Water &amp; Soda'!I705</f>
        <v/>
      </c>
      <c r="E2533" s="33">
        <f>'M5 - Sparkling Water &amp; Soda'!J705</f>
        <v/>
      </c>
      <c r="F2533" s="31">
        <f>'M5 - Sparkling Water &amp; Soda'!K705</f>
        <v/>
      </c>
      <c r="G2533" s="30">
        <f>'M5 - Sparkling Water &amp; Soda'!F705</f>
        <v/>
      </c>
      <c r="H2533" s="31">
        <f>IF(AND(ISNUMBER('M5 - Sparkling Water &amp; Soda'!F705),ISNUMBER('M5 - Sparkling Water &amp; Soda'!K705)),'M5 - Sparkling Water &amp; Soda'!F705-'M5 - Sparkling Water &amp; Soda'!K705,"")</f>
        <v/>
      </c>
      <c r="I2533" s="15" t="inlineStr">
        <is>
          <t>S&amp;S availability/depth vary by listing and time - confirm live.</t>
        </is>
      </c>
    </row>
    <row r="2534" ht="26" customHeight="1">
      <c r="A2534" s="15" t="inlineStr">
        <is>
          <t>Dr Pepper</t>
        </is>
      </c>
      <c r="B2534" s="15" t="inlineStr">
        <is>
          <t>Dr Pepper | Zero Sugar | 8-pack 355mL</t>
        </is>
      </c>
      <c r="C2534" s="15" t="inlineStr">
        <is>
          <t>5) Sparkling water &amp; soda</t>
        </is>
      </c>
      <c r="D2534" s="32">
        <f>'M5 - Sparkling Water &amp; Soda'!I706</f>
        <v/>
      </c>
      <c r="E2534" s="33">
        <f>'M5 - Sparkling Water &amp; Soda'!J706</f>
        <v/>
      </c>
      <c r="F2534" s="31">
        <f>'M5 - Sparkling Water &amp; Soda'!K706</f>
        <v/>
      </c>
      <c r="G2534" s="30">
        <f>'M5 - Sparkling Water &amp; Soda'!F706</f>
        <v/>
      </c>
      <c r="H2534" s="31">
        <f>IF(AND(ISNUMBER('M5 - Sparkling Water &amp; Soda'!F706),ISNUMBER('M5 - Sparkling Water &amp; Soda'!K706)),'M5 - Sparkling Water &amp; Soda'!F706-'M5 - Sparkling Water &amp; Soda'!K706,"")</f>
        <v/>
      </c>
      <c r="I2534" s="15" t="inlineStr">
        <is>
          <t>S&amp;S availability/depth vary by listing and time - confirm live.</t>
        </is>
      </c>
    </row>
    <row r="2535" ht="26" customHeight="1">
      <c r="A2535" s="15" t="inlineStr">
        <is>
          <t>Dr Pepper</t>
        </is>
      </c>
      <c r="B2535" s="15" t="inlineStr">
        <is>
          <t>Dr Pepper | Zero Sugar | 12-pack 355mL</t>
        </is>
      </c>
      <c r="C2535" s="15" t="inlineStr">
        <is>
          <t>5) Sparkling water &amp; soda</t>
        </is>
      </c>
      <c r="D2535" s="32">
        <f>'M5 - Sparkling Water &amp; Soda'!I707</f>
        <v/>
      </c>
      <c r="E2535" s="33">
        <f>'M5 - Sparkling Water &amp; Soda'!J707</f>
        <v/>
      </c>
      <c r="F2535" s="31">
        <f>'M5 - Sparkling Water &amp; Soda'!K707</f>
        <v/>
      </c>
      <c r="G2535" s="30">
        <f>'M5 - Sparkling Water &amp; Soda'!F707</f>
        <v/>
      </c>
      <c r="H2535" s="31">
        <f>IF(AND(ISNUMBER('M5 - Sparkling Water &amp; Soda'!F707),ISNUMBER('M5 - Sparkling Water &amp; Soda'!K707)),'M5 - Sparkling Water &amp; Soda'!F707-'M5 - Sparkling Water &amp; Soda'!K707,"")</f>
        <v/>
      </c>
      <c r="I2535" s="15" t="inlineStr">
        <is>
          <t>S&amp;S availability/depth vary by listing and time - confirm live.</t>
        </is>
      </c>
    </row>
    <row r="2536" ht="26" customHeight="1">
      <c r="A2536" s="15" t="inlineStr">
        <is>
          <t>Dr Pepper</t>
        </is>
      </c>
      <c r="B2536" s="15" t="inlineStr">
        <is>
          <t>Dr Pepper | Zero Sugar | 15-pack 355mL</t>
        </is>
      </c>
      <c r="C2536" s="15" t="inlineStr">
        <is>
          <t>5) Sparkling water &amp; soda</t>
        </is>
      </c>
      <c r="D2536" s="32">
        <f>'M5 - Sparkling Water &amp; Soda'!I708</f>
        <v/>
      </c>
      <c r="E2536" s="33">
        <f>'M5 - Sparkling Water &amp; Soda'!J708</f>
        <v/>
      </c>
      <c r="F2536" s="31">
        <f>'M5 - Sparkling Water &amp; Soda'!K708</f>
        <v/>
      </c>
      <c r="G2536" s="30">
        <f>'M5 - Sparkling Water &amp; Soda'!F708</f>
        <v/>
      </c>
      <c r="H2536" s="31">
        <f>IF(AND(ISNUMBER('M5 - Sparkling Water &amp; Soda'!F708),ISNUMBER('M5 - Sparkling Water &amp; Soda'!K708)),'M5 - Sparkling Water &amp; Soda'!F708-'M5 - Sparkling Water &amp; Soda'!K708,"")</f>
        <v/>
      </c>
      <c r="I2536" s="15" t="inlineStr">
        <is>
          <t>S&amp;S availability/depth vary by listing and time - confirm live.</t>
        </is>
      </c>
    </row>
    <row r="2537" ht="26" customHeight="1">
      <c r="A2537" s="15" t="inlineStr">
        <is>
          <t>Dr Pepper</t>
        </is>
      </c>
      <c r="B2537" s="15" t="inlineStr">
        <is>
          <t>Dr Pepper | Zero Sugar | 18-pack 355mL</t>
        </is>
      </c>
      <c r="C2537" s="15" t="inlineStr">
        <is>
          <t>5) Sparkling water &amp; soda</t>
        </is>
      </c>
      <c r="D2537" s="32">
        <f>'M5 - Sparkling Water &amp; Soda'!I709</f>
        <v/>
      </c>
      <c r="E2537" s="33">
        <f>'M5 - Sparkling Water &amp; Soda'!J709</f>
        <v/>
      </c>
      <c r="F2537" s="31">
        <f>'M5 - Sparkling Water &amp; Soda'!K709</f>
        <v/>
      </c>
      <c r="G2537" s="30">
        <f>'M5 - Sparkling Water &amp; Soda'!F709</f>
        <v/>
      </c>
      <c r="H2537" s="31">
        <f>IF(AND(ISNUMBER('M5 - Sparkling Water &amp; Soda'!F709),ISNUMBER('M5 - Sparkling Water &amp; Soda'!K709)),'M5 - Sparkling Water &amp; Soda'!F709-'M5 - Sparkling Water &amp; Soda'!K709,"")</f>
        <v/>
      </c>
      <c r="I2537" s="15" t="inlineStr">
        <is>
          <t>S&amp;S availability/depth vary by listing and time - confirm live.</t>
        </is>
      </c>
    </row>
    <row r="2538" ht="26" customHeight="1">
      <c r="A2538" s="15" t="inlineStr">
        <is>
          <t>Dr Pepper</t>
        </is>
      </c>
      <c r="B2538" s="15" t="inlineStr">
        <is>
          <t>Dr Pepper | Zero Sugar | 24-pack 355mL</t>
        </is>
      </c>
      <c r="C2538" s="15" t="inlineStr">
        <is>
          <t>5) Sparkling water &amp; soda</t>
        </is>
      </c>
      <c r="D2538" s="32">
        <f>'M5 - Sparkling Water &amp; Soda'!I710</f>
        <v/>
      </c>
      <c r="E2538" s="33">
        <f>'M5 - Sparkling Water &amp; Soda'!J710</f>
        <v/>
      </c>
      <c r="F2538" s="31">
        <f>'M5 - Sparkling Water &amp; Soda'!K710</f>
        <v/>
      </c>
      <c r="G2538" s="30">
        <f>'M5 - Sparkling Water &amp; Soda'!F710</f>
        <v/>
      </c>
      <c r="H2538" s="31">
        <f>IF(AND(ISNUMBER('M5 - Sparkling Water &amp; Soda'!F710),ISNUMBER('M5 - Sparkling Water &amp; Soda'!K710)),'M5 - Sparkling Water &amp; Soda'!F710-'M5 - Sparkling Water &amp; Soda'!K710,"")</f>
        <v/>
      </c>
      <c r="I2538" s="15" t="inlineStr">
        <is>
          <t>S&amp;S availability/depth vary by listing and time - confirm live.</t>
        </is>
      </c>
    </row>
    <row r="2539" ht="26" customHeight="1">
      <c r="A2539" s="15" t="inlineStr">
        <is>
          <t>Canada Dry</t>
        </is>
      </c>
      <c r="B2539" s="15" t="inlineStr">
        <is>
          <t>Canada Dry Ginger Ale | Original | single 355mL</t>
        </is>
      </c>
      <c r="C2539" s="15" t="inlineStr">
        <is>
          <t>5) Sparkling water &amp; soda</t>
        </is>
      </c>
      <c r="D2539" s="32">
        <f>'M5 - Sparkling Water &amp; Soda'!I711</f>
        <v/>
      </c>
      <c r="E2539" s="33">
        <f>'M5 - Sparkling Water &amp; Soda'!J711</f>
        <v/>
      </c>
      <c r="F2539" s="31">
        <f>'M5 - Sparkling Water &amp; Soda'!K711</f>
        <v/>
      </c>
      <c r="G2539" s="30">
        <f>'M5 - Sparkling Water &amp; Soda'!F711</f>
        <v/>
      </c>
      <c r="H2539" s="31">
        <f>IF(AND(ISNUMBER('M5 - Sparkling Water &amp; Soda'!F711),ISNUMBER('M5 - Sparkling Water &amp; Soda'!K711)),'M5 - Sparkling Water &amp; Soda'!F711-'M5 - Sparkling Water &amp; Soda'!K711,"")</f>
        <v/>
      </c>
      <c r="I2539" s="15" t="inlineStr">
        <is>
          <t>S&amp;S availability/depth vary by listing and time - confirm live.</t>
        </is>
      </c>
    </row>
    <row r="2540" ht="26" customHeight="1">
      <c r="A2540" s="15" t="inlineStr">
        <is>
          <t>Canada Dry</t>
        </is>
      </c>
      <c r="B2540" s="15" t="inlineStr">
        <is>
          <t>Canada Dry Ginger Ale | Original | 8-pack 355mL</t>
        </is>
      </c>
      <c r="C2540" s="15" t="inlineStr">
        <is>
          <t>5) Sparkling water &amp; soda</t>
        </is>
      </c>
      <c r="D2540" s="32">
        <f>'M5 - Sparkling Water &amp; Soda'!I712</f>
        <v/>
      </c>
      <c r="E2540" s="33">
        <f>'M5 - Sparkling Water &amp; Soda'!J712</f>
        <v/>
      </c>
      <c r="F2540" s="31">
        <f>'M5 - Sparkling Water &amp; Soda'!K712</f>
        <v/>
      </c>
      <c r="G2540" s="30">
        <f>'M5 - Sparkling Water &amp; Soda'!F712</f>
        <v/>
      </c>
      <c r="H2540" s="31">
        <f>IF(AND(ISNUMBER('M5 - Sparkling Water &amp; Soda'!F712),ISNUMBER('M5 - Sparkling Water &amp; Soda'!K712)),'M5 - Sparkling Water &amp; Soda'!F712-'M5 - Sparkling Water &amp; Soda'!K712,"")</f>
        <v/>
      </c>
      <c r="I2540" s="15" t="inlineStr">
        <is>
          <t>S&amp;S availability/depth vary by listing and time - confirm live.</t>
        </is>
      </c>
    </row>
    <row r="2541" ht="26" customHeight="1">
      <c r="A2541" s="15" t="inlineStr">
        <is>
          <t>Canada Dry</t>
        </is>
      </c>
      <c r="B2541" s="15" t="inlineStr">
        <is>
          <t>Canada Dry Ginger Ale | Original | 12-pack 355mL</t>
        </is>
      </c>
      <c r="C2541" s="15" t="inlineStr">
        <is>
          <t>5) Sparkling water &amp; soda</t>
        </is>
      </c>
      <c r="D2541" s="32">
        <f>'M5 - Sparkling Water &amp; Soda'!I713</f>
        <v/>
      </c>
      <c r="E2541" s="33">
        <f>'M5 - Sparkling Water &amp; Soda'!J713</f>
        <v/>
      </c>
      <c r="F2541" s="31">
        <f>'M5 - Sparkling Water &amp; Soda'!K713</f>
        <v/>
      </c>
      <c r="G2541" s="30">
        <f>'M5 - Sparkling Water &amp; Soda'!F713</f>
        <v/>
      </c>
      <c r="H2541" s="31">
        <f>IF(AND(ISNUMBER('M5 - Sparkling Water &amp; Soda'!F713),ISNUMBER('M5 - Sparkling Water &amp; Soda'!K713)),'M5 - Sparkling Water &amp; Soda'!F713-'M5 - Sparkling Water &amp; Soda'!K713,"")</f>
        <v/>
      </c>
      <c r="I2541" s="15" t="inlineStr">
        <is>
          <t>S&amp;S availability/depth vary by listing and time - confirm live.</t>
        </is>
      </c>
    </row>
    <row r="2542" ht="26" customHeight="1">
      <c r="A2542" s="15" t="inlineStr">
        <is>
          <t>Canada Dry</t>
        </is>
      </c>
      <c r="B2542" s="15" t="inlineStr">
        <is>
          <t>Canada Dry Ginger Ale | Original | 15-pack 355mL</t>
        </is>
      </c>
      <c r="C2542" s="15" t="inlineStr">
        <is>
          <t>5) Sparkling water &amp; soda</t>
        </is>
      </c>
      <c r="D2542" s="32">
        <f>'M5 - Sparkling Water &amp; Soda'!I714</f>
        <v/>
      </c>
      <c r="E2542" s="33">
        <f>'M5 - Sparkling Water &amp; Soda'!J714</f>
        <v/>
      </c>
      <c r="F2542" s="31">
        <f>'M5 - Sparkling Water &amp; Soda'!K714</f>
        <v/>
      </c>
      <c r="G2542" s="30">
        <f>'M5 - Sparkling Water &amp; Soda'!F714</f>
        <v/>
      </c>
      <c r="H2542" s="31">
        <f>IF(AND(ISNUMBER('M5 - Sparkling Water &amp; Soda'!F714),ISNUMBER('M5 - Sparkling Water &amp; Soda'!K714)),'M5 - Sparkling Water &amp; Soda'!F714-'M5 - Sparkling Water &amp; Soda'!K714,"")</f>
        <v/>
      </c>
      <c r="I2542" s="15" t="inlineStr">
        <is>
          <t>S&amp;S availability/depth vary by listing and time - confirm live.</t>
        </is>
      </c>
    </row>
    <row r="2543" ht="26" customHeight="1">
      <c r="A2543" s="15" t="inlineStr">
        <is>
          <t>Canada Dry</t>
        </is>
      </c>
      <c r="B2543" s="15" t="inlineStr">
        <is>
          <t>Canada Dry Ginger Ale | Original | 18-pack 355mL</t>
        </is>
      </c>
      <c r="C2543" s="15" t="inlineStr">
        <is>
          <t>5) Sparkling water &amp; soda</t>
        </is>
      </c>
      <c r="D2543" s="32">
        <f>'M5 - Sparkling Water &amp; Soda'!I715</f>
        <v/>
      </c>
      <c r="E2543" s="33">
        <f>'M5 - Sparkling Water &amp; Soda'!J715</f>
        <v/>
      </c>
      <c r="F2543" s="31">
        <f>'M5 - Sparkling Water &amp; Soda'!K715</f>
        <v/>
      </c>
      <c r="G2543" s="30">
        <f>'M5 - Sparkling Water &amp; Soda'!F715</f>
        <v/>
      </c>
      <c r="H2543" s="31">
        <f>IF(AND(ISNUMBER('M5 - Sparkling Water &amp; Soda'!F715),ISNUMBER('M5 - Sparkling Water &amp; Soda'!K715)),'M5 - Sparkling Water &amp; Soda'!F715-'M5 - Sparkling Water &amp; Soda'!K715,"")</f>
        <v/>
      </c>
      <c r="I2543" s="15" t="inlineStr">
        <is>
          <t>S&amp;S availability/depth vary by listing and time - confirm live.</t>
        </is>
      </c>
    </row>
    <row r="2544" ht="26" customHeight="1">
      <c r="A2544" s="15" t="inlineStr">
        <is>
          <t>Canada Dry</t>
        </is>
      </c>
      <c r="B2544" s="15" t="inlineStr">
        <is>
          <t>Canada Dry Ginger Ale | Original | 24-pack 355mL</t>
        </is>
      </c>
      <c r="C2544" s="15" t="inlineStr">
        <is>
          <t>5) Sparkling water &amp; soda</t>
        </is>
      </c>
      <c r="D2544" s="32">
        <f>'M5 - Sparkling Water &amp; Soda'!I716</f>
        <v/>
      </c>
      <c r="E2544" s="33">
        <f>'M5 - Sparkling Water &amp; Soda'!J716</f>
        <v/>
      </c>
      <c r="F2544" s="31">
        <f>'M5 - Sparkling Water &amp; Soda'!K716</f>
        <v/>
      </c>
      <c r="G2544" s="30">
        <f>'M5 - Sparkling Water &amp; Soda'!F716</f>
        <v/>
      </c>
      <c r="H2544" s="31">
        <f>IF(AND(ISNUMBER('M5 - Sparkling Water &amp; Soda'!F716),ISNUMBER('M5 - Sparkling Water &amp; Soda'!K716)),'M5 - Sparkling Water &amp; Soda'!F716-'M5 - Sparkling Water &amp; Soda'!K716,"")</f>
        <v/>
      </c>
      <c r="I2544" s="15" t="inlineStr">
        <is>
          <t>S&amp;S availability/depth vary by listing and time - confirm live.</t>
        </is>
      </c>
    </row>
    <row r="2545" ht="26" customHeight="1">
      <c r="A2545" s="15" t="inlineStr">
        <is>
          <t>Canada Dry</t>
        </is>
      </c>
      <c r="B2545" s="15" t="inlineStr">
        <is>
          <t>Canada Dry Ginger Ale | Diet | single 355mL</t>
        </is>
      </c>
      <c r="C2545" s="15" t="inlineStr">
        <is>
          <t>5) Sparkling water &amp; soda</t>
        </is>
      </c>
      <c r="D2545" s="32">
        <f>'M5 - Sparkling Water &amp; Soda'!I717</f>
        <v/>
      </c>
      <c r="E2545" s="33">
        <f>'M5 - Sparkling Water &amp; Soda'!J717</f>
        <v/>
      </c>
      <c r="F2545" s="31">
        <f>'M5 - Sparkling Water &amp; Soda'!K717</f>
        <v/>
      </c>
      <c r="G2545" s="30">
        <f>'M5 - Sparkling Water &amp; Soda'!F717</f>
        <v/>
      </c>
      <c r="H2545" s="31">
        <f>IF(AND(ISNUMBER('M5 - Sparkling Water &amp; Soda'!F717),ISNUMBER('M5 - Sparkling Water &amp; Soda'!K717)),'M5 - Sparkling Water &amp; Soda'!F717-'M5 - Sparkling Water &amp; Soda'!K717,"")</f>
        <v/>
      </c>
      <c r="I2545" s="15" t="inlineStr">
        <is>
          <t>S&amp;S availability/depth vary by listing and time - confirm live.</t>
        </is>
      </c>
    </row>
    <row r="2546" ht="26" customHeight="1">
      <c r="A2546" s="15" t="inlineStr">
        <is>
          <t>Canada Dry</t>
        </is>
      </c>
      <c r="B2546" s="15" t="inlineStr">
        <is>
          <t>Canada Dry Ginger Ale | Diet | 8-pack 355mL</t>
        </is>
      </c>
      <c r="C2546" s="15" t="inlineStr">
        <is>
          <t>5) Sparkling water &amp; soda</t>
        </is>
      </c>
      <c r="D2546" s="32">
        <f>'M5 - Sparkling Water &amp; Soda'!I718</f>
        <v/>
      </c>
      <c r="E2546" s="33">
        <f>'M5 - Sparkling Water &amp; Soda'!J718</f>
        <v/>
      </c>
      <c r="F2546" s="31">
        <f>'M5 - Sparkling Water &amp; Soda'!K718</f>
        <v/>
      </c>
      <c r="G2546" s="30">
        <f>'M5 - Sparkling Water &amp; Soda'!F718</f>
        <v/>
      </c>
      <c r="H2546" s="31">
        <f>IF(AND(ISNUMBER('M5 - Sparkling Water &amp; Soda'!F718),ISNUMBER('M5 - Sparkling Water &amp; Soda'!K718)),'M5 - Sparkling Water &amp; Soda'!F718-'M5 - Sparkling Water &amp; Soda'!K718,"")</f>
        <v/>
      </c>
      <c r="I2546" s="15" t="inlineStr">
        <is>
          <t>S&amp;S availability/depth vary by listing and time - confirm live.</t>
        </is>
      </c>
    </row>
    <row r="2547" ht="26" customHeight="1">
      <c r="A2547" s="15" t="inlineStr">
        <is>
          <t>Canada Dry</t>
        </is>
      </c>
      <c r="B2547" s="15" t="inlineStr">
        <is>
          <t>Canada Dry Ginger Ale | Diet | 12-pack 355mL</t>
        </is>
      </c>
      <c r="C2547" s="15" t="inlineStr">
        <is>
          <t>5) Sparkling water &amp; soda</t>
        </is>
      </c>
      <c r="D2547" s="32">
        <f>'M5 - Sparkling Water &amp; Soda'!I719</f>
        <v/>
      </c>
      <c r="E2547" s="33">
        <f>'M5 - Sparkling Water &amp; Soda'!J719</f>
        <v/>
      </c>
      <c r="F2547" s="31">
        <f>'M5 - Sparkling Water &amp; Soda'!K719</f>
        <v/>
      </c>
      <c r="G2547" s="30">
        <f>'M5 - Sparkling Water &amp; Soda'!F719</f>
        <v/>
      </c>
      <c r="H2547" s="31">
        <f>IF(AND(ISNUMBER('M5 - Sparkling Water &amp; Soda'!F719),ISNUMBER('M5 - Sparkling Water &amp; Soda'!K719)),'M5 - Sparkling Water &amp; Soda'!F719-'M5 - Sparkling Water &amp; Soda'!K719,"")</f>
        <v/>
      </c>
      <c r="I2547" s="15" t="inlineStr">
        <is>
          <t>S&amp;S availability/depth vary by listing and time - confirm live.</t>
        </is>
      </c>
    </row>
    <row r="2548" ht="26" customHeight="1">
      <c r="A2548" s="15" t="inlineStr">
        <is>
          <t>Canada Dry</t>
        </is>
      </c>
      <c r="B2548" s="15" t="inlineStr">
        <is>
          <t>Canada Dry Ginger Ale | Diet | 15-pack 355mL</t>
        </is>
      </c>
      <c r="C2548" s="15" t="inlineStr">
        <is>
          <t>5) Sparkling water &amp; soda</t>
        </is>
      </c>
      <c r="D2548" s="32">
        <f>'M5 - Sparkling Water &amp; Soda'!I720</f>
        <v/>
      </c>
      <c r="E2548" s="33">
        <f>'M5 - Sparkling Water &amp; Soda'!J720</f>
        <v/>
      </c>
      <c r="F2548" s="31">
        <f>'M5 - Sparkling Water &amp; Soda'!K720</f>
        <v/>
      </c>
      <c r="G2548" s="30">
        <f>'M5 - Sparkling Water &amp; Soda'!F720</f>
        <v/>
      </c>
      <c r="H2548" s="31">
        <f>IF(AND(ISNUMBER('M5 - Sparkling Water &amp; Soda'!F720),ISNUMBER('M5 - Sparkling Water &amp; Soda'!K720)),'M5 - Sparkling Water &amp; Soda'!F720-'M5 - Sparkling Water &amp; Soda'!K720,"")</f>
        <v/>
      </c>
      <c r="I2548" s="15" t="inlineStr">
        <is>
          <t>S&amp;S availability/depth vary by listing and time - confirm live.</t>
        </is>
      </c>
    </row>
    <row r="2549" ht="26" customHeight="1">
      <c r="A2549" s="15" t="inlineStr">
        <is>
          <t>Canada Dry</t>
        </is>
      </c>
      <c r="B2549" s="15" t="inlineStr">
        <is>
          <t>Canada Dry Ginger Ale | Diet | 18-pack 355mL</t>
        </is>
      </c>
      <c r="C2549" s="15" t="inlineStr">
        <is>
          <t>5) Sparkling water &amp; soda</t>
        </is>
      </c>
      <c r="D2549" s="32">
        <f>'M5 - Sparkling Water &amp; Soda'!I721</f>
        <v/>
      </c>
      <c r="E2549" s="33">
        <f>'M5 - Sparkling Water &amp; Soda'!J721</f>
        <v/>
      </c>
      <c r="F2549" s="31">
        <f>'M5 - Sparkling Water &amp; Soda'!K721</f>
        <v/>
      </c>
      <c r="G2549" s="30">
        <f>'M5 - Sparkling Water &amp; Soda'!F721</f>
        <v/>
      </c>
      <c r="H2549" s="31">
        <f>IF(AND(ISNUMBER('M5 - Sparkling Water &amp; Soda'!F721),ISNUMBER('M5 - Sparkling Water &amp; Soda'!K721)),'M5 - Sparkling Water &amp; Soda'!F721-'M5 - Sparkling Water &amp; Soda'!K721,"")</f>
        <v/>
      </c>
      <c r="I2549" s="15" t="inlineStr">
        <is>
          <t>S&amp;S availability/depth vary by listing and time - confirm live.</t>
        </is>
      </c>
    </row>
    <row r="2550" ht="26" customHeight="1">
      <c r="A2550" s="15" t="inlineStr">
        <is>
          <t>Canada Dry</t>
        </is>
      </c>
      <c r="B2550" s="15" t="inlineStr">
        <is>
          <t>Canada Dry Ginger Ale | Diet | 24-pack 355mL</t>
        </is>
      </c>
      <c r="C2550" s="15" t="inlineStr">
        <is>
          <t>5) Sparkling water &amp; soda</t>
        </is>
      </c>
      <c r="D2550" s="32">
        <f>'M5 - Sparkling Water &amp; Soda'!I722</f>
        <v/>
      </c>
      <c r="E2550" s="33">
        <f>'M5 - Sparkling Water &amp; Soda'!J722</f>
        <v/>
      </c>
      <c r="F2550" s="31">
        <f>'M5 - Sparkling Water &amp; Soda'!K722</f>
        <v/>
      </c>
      <c r="G2550" s="30">
        <f>'M5 - Sparkling Water &amp; Soda'!F722</f>
        <v/>
      </c>
      <c r="H2550" s="31">
        <f>IF(AND(ISNUMBER('M5 - Sparkling Water &amp; Soda'!F722),ISNUMBER('M5 - Sparkling Water &amp; Soda'!K722)),'M5 - Sparkling Water &amp; Soda'!F722-'M5 - Sparkling Water &amp; Soda'!K722,"")</f>
        <v/>
      </c>
      <c r="I2550" s="15" t="inlineStr">
        <is>
          <t>S&amp;S availability/depth vary by listing and time - confirm live.</t>
        </is>
      </c>
    </row>
    <row r="2551" ht="26" customHeight="1">
      <c r="A2551" s="15" t="inlineStr">
        <is>
          <t>Canada Dry</t>
        </is>
      </c>
      <c r="B2551" s="15" t="inlineStr">
        <is>
          <t>Canada Dry Ginger Ale | Cranberry | single 355mL</t>
        </is>
      </c>
      <c r="C2551" s="15" t="inlineStr">
        <is>
          <t>5) Sparkling water &amp; soda</t>
        </is>
      </c>
      <c r="D2551" s="32">
        <f>'M5 - Sparkling Water &amp; Soda'!I723</f>
        <v/>
      </c>
      <c r="E2551" s="33">
        <f>'M5 - Sparkling Water &amp; Soda'!J723</f>
        <v/>
      </c>
      <c r="F2551" s="31">
        <f>'M5 - Sparkling Water &amp; Soda'!K723</f>
        <v/>
      </c>
      <c r="G2551" s="30">
        <f>'M5 - Sparkling Water &amp; Soda'!F723</f>
        <v/>
      </c>
      <c r="H2551" s="31">
        <f>IF(AND(ISNUMBER('M5 - Sparkling Water &amp; Soda'!F723),ISNUMBER('M5 - Sparkling Water &amp; Soda'!K723)),'M5 - Sparkling Water &amp; Soda'!F723-'M5 - Sparkling Water &amp; Soda'!K723,"")</f>
        <v/>
      </c>
      <c r="I2551" s="15" t="inlineStr">
        <is>
          <t>S&amp;S availability/depth vary by listing and time - confirm live.</t>
        </is>
      </c>
    </row>
    <row r="2552" ht="26" customHeight="1">
      <c r="A2552" s="15" t="inlineStr">
        <is>
          <t>Canada Dry</t>
        </is>
      </c>
      <c r="B2552" s="15" t="inlineStr">
        <is>
          <t>Canada Dry Ginger Ale | Cranberry | 8-pack 355mL</t>
        </is>
      </c>
      <c r="C2552" s="15" t="inlineStr">
        <is>
          <t>5) Sparkling water &amp; soda</t>
        </is>
      </c>
      <c r="D2552" s="32">
        <f>'M5 - Sparkling Water &amp; Soda'!I724</f>
        <v/>
      </c>
      <c r="E2552" s="33">
        <f>'M5 - Sparkling Water &amp; Soda'!J724</f>
        <v/>
      </c>
      <c r="F2552" s="31">
        <f>'M5 - Sparkling Water &amp; Soda'!K724</f>
        <v/>
      </c>
      <c r="G2552" s="30">
        <f>'M5 - Sparkling Water &amp; Soda'!F724</f>
        <v/>
      </c>
      <c r="H2552" s="31">
        <f>IF(AND(ISNUMBER('M5 - Sparkling Water &amp; Soda'!F724),ISNUMBER('M5 - Sparkling Water &amp; Soda'!K724)),'M5 - Sparkling Water &amp; Soda'!F724-'M5 - Sparkling Water &amp; Soda'!K724,"")</f>
        <v/>
      </c>
      <c r="I2552" s="15" t="inlineStr">
        <is>
          <t>S&amp;S availability/depth vary by listing and time - confirm live.</t>
        </is>
      </c>
    </row>
    <row r="2553" ht="26" customHeight="1">
      <c r="A2553" s="15" t="inlineStr">
        <is>
          <t>Canada Dry</t>
        </is>
      </c>
      <c r="B2553" s="15" t="inlineStr">
        <is>
          <t>Canada Dry Ginger Ale | Cranberry | 12-pack 355mL</t>
        </is>
      </c>
      <c r="C2553" s="15" t="inlineStr">
        <is>
          <t>5) Sparkling water &amp; soda</t>
        </is>
      </c>
      <c r="D2553" s="32">
        <f>'M5 - Sparkling Water &amp; Soda'!I725</f>
        <v/>
      </c>
      <c r="E2553" s="33">
        <f>'M5 - Sparkling Water &amp; Soda'!J725</f>
        <v/>
      </c>
      <c r="F2553" s="31">
        <f>'M5 - Sparkling Water &amp; Soda'!K725</f>
        <v/>
      </c>
      <c r="G2553" s="30">
        <f>'M5 - Sparkling Water &amp; Soda'!F725</f>
        <v/>
      </c>
      <c r="H2553" s="31">
        <f>IF(AND(ISNUMBER('M5 - Sparkling Water &amp; Soda'!F725),ISNUMBER('M5 - Sparkling Water &amp; Soda'!K725)),'M5 - Sparkling Water &amp; Soda'!F725-'M5 - Sparkling Water &amp; Soda'!K725,"")</f>
        <v/>
      </c>
      <c r="I2553" s="15" t="inlineStr">
        <is>
          <t>S&amp;S availability/depth vary by listing and time - confirm live.</t>
        </is>
      </c>
    </row>
    <row r="2554" ht="26" customHeight="1">
      <c r="A2554" s="15" t="inlineStr">
        <is>
          <t>Canada Dry</t>
        </is>
      </c>
      <c r="B2554" s="15" t="inlineStr">
        <is>
          <t>Canada Dry Ginger Ale | Cranberry | 15-pack 355mL</t>
        </is>
      </c>
      <c r="C2554" s="15" t="inlineStr">
        <is>
          <t>5) Sparkling water &amp; soda</t>
        </is>
      </c>
      <c r="D2554" s="32">
        <f>'M5 - Sparkling Water &amp; Soda'!I726</f>
        <v/>
      </c>
      <c r="E2554" s="33">
        <f>'M5 - Sparkling Water &amp; Soda'!J726</f>
        <v/>
      </c>
      <c r="F2554" s="31">
        <f>'M5 - Sparkling Water &amp; Soda'!K726</f>
        <v/>
      </c>
      <c r="G2554" s="30">
        <f>'M5 - Sparkling Water &amp; Soda'!F726</f>
        <v/>
      </c>
      <c r="H2554" s="31">
        <f>IF(AND(ISNUMBER('M5 - Sparkling Water &amp; Soda'!F726),ISNUMBER('M5 - Sparkling Water &amp; Soda'!K726)),'M5 - Sparkling Water &amp; Soda'!F726-'M5 - Sparkling Water &amp; Soda'!K726,"")</f>
        <v/>
      </c>
      <c r="I2554" s="15" t="inlineStr">
        <is>
          <t>S&amp;S availability/depth vary by listing and time - confirm live.</t>
        </is>
      </c>
    </row>
    <row r="2555" ht="26" customHeight="1">
      <c r="A2555" s="15" t="inlineStr">
        <is>
          <t>Canada Dry</t>
        </is>
      </c>
      <c r="B2555" s="15" t="inlineStr">
        <is>
          <t>Canada Dry Ginger Ale | Cranberry | 18-pack 355mL</t>
        </is>
      </c>
      <c r="C2555" s="15" t="inlineStr">
        <is>
          <t>5) Sparkling water &amp; soda</t>
        </is>
      </c>
      <c r="D2555" s="32">
        <f>'M5 - Sparkling Water &amp; Soda'!I727</f>
        <v/>
      </c>
      <c r="E2555" s="33">
        <f>'M5 - Sparkling Water &amp; Soda'!J727</f>
        <v/>
      </c>
      <c r="F2555" s="31">
        <f>'M5 - Sparkling Water &amp; Soda'!K727</f>
        <v/>
      </c>
      <c r="G2555" s="30">
        <f>'M5 - Sparkling Water &amp; Soda'!F727</f>
        <v/>
      </c>
      <c r="H2555" s="31">
        <f>IF(AND(ISNUMBER('M5 - Sparkling Water &amp; Soda'!F727),ISNUMBER('M5 - Sparkling Water &amp; Soda'!K727)),'M5 - Sparkling Water &amp; Soda'!F727-'M5 - Sparkling Water &amp; Soda'!K727,"")</f>
        <v/>
      </c>
      <c r="I2555" s="15" t="inlineStr">
        <is>
          <t>S&amp;S availability/depth vary by listing and time - confirm live.</t>
        </is>
      </c>
    </row>
    <row r="2556" ht="26" customHeight="1">
      <c r="A2556" s="15" t="inlineStr">
        <is>
          <t>Canada Dry</t>
        </is>
      </c>
      <c r="B2556" s="15" t="inlineStr">
        <is>
          <t>Canada Dry Ginger Ale | Cranberry | 24-pack 355mL</t>
        </is>
      </c>
      <c r="C2556" s="15" t="inlineStr">
        <is>
          <t>5) Sparkling water &amp; soda</t>
        </is>
      </c>
      <c r="D2556" s="32">
        <f>'M5 - Sparkling Water &amp; Soda'!I728</f>
        <v/>
      </c>
      <c r="E2556" s="33">
        <f>'M5 - Sparkling Water &amp; Soda'!J728</f>
        <v/>
      </c>
      <c r="F2556" s="31">
        <f>'M5 - Sparkling Water &amp; Soda'!K728</f>
        <v/>
      </c>
      <c r="G2556" s="30">
        <f>'M5 - Sparkling Water &amp; Soda'!F728</f>
        <v/>
      </c>
      <c r="H2556" s="31">
        <f>IF(AND(ISNUMBER('M5 - Sparkling Water &amp; Soda'!F728),ISNUMBER('M5 - Sparkling Water &amp; Soda'!K728)),'M5 - Sparkling Water &amp; Soda'!F728-'M5 - Sparkling Water &amp; Soda'!K728,"")</f>
        <v/>
      </c>
      <c r="I2556" s="15" t="inlineStr">
        <is>
          <t>S&amp;S availability/depth vary by listing and time - confirm live.</t>
        </is>
      </c>
    </row>
    <row r="2557" ht="26" customHeight="1">
      <c r="A2557" s="15" t="inlineStr">
        <is>
          <t>Canada Dry</t>
        </is>
      </c>
      <c r="B2557" s="15" t="inlineStr">
        <is>
          <t>Canada Dry Ginger Ale | Lemonade | single 355mL</t>
        </is>
      </c>
      <c r="C2557" s="15" t="inlineStr">
        <is>
          <t>5) Sparkling water &amp; soda</t>
        </is>
      </c>
      <c r="D2557" s="32">
        <f>'M5 - Sparkling Water &amp; Soda'!I729</f>
        <v/>
      </c>
      <c r="E2557" s="33">
        <f>'M5 - Sparkling Water &amp; Soda'!J729</f>
        <v/>
      </c>
      <c r="F2557" s="31">
        <f>'M5 - Sparkling Water &amp; Soda'!K729</f>
        <v/>
      </c>
      <c r="G2557" s="30">
        <f>'M5 - Sparkling Water &amp; Soda'!F729</f>
        <v/>
      </c>
      <c r="H2557" s="31">
        <f>IF(AND(ISNUMBER('M5 - Sparkling Water &amp; Soda'!F729),ISNUMBER('M5 - Sparkling Water &amp; Soda'!K729)),'M5 - Sparkling Water &amp; Soda'!F729-'M5 - Sparkling Water &amp; Soda'!K729,"")</f>
        <v/>
      </c>
      <c r="I2557" s="15" t="inlineStr">
        <is>
          <t>S&amp;S availability/depth vary by listing and time - confirm live.</t>
        </is>
      </c>
    </row>
    <row r="2558" ht="26" customHeight="1">
      <c r="A2558" s="15" t="inlineStr">
        <is>
          <t>Canada Dry</t>
        </is>
      </c>
      <c r="B2558" s="15" t="inlineStr">
        <is>
          <t>Canada Dry Ginger Ale | Lemonade | 8-pack 355mL</t>
        </is>
      </c>
      <c r="C2558" s="15" t="inlineStr">
        <is>
          <t>5) Sparkling water &amp; soda</t>
        </is>
      </c>
      <c r="D2558" s="32">
        <f>'M5 - Sparkling Water &amp; Soda'!I730</f>
        <v/>
      </c>
      <c r="E2558" s="33">
        <f>'M5 - Sparkling Water &amp; Soda'!J730</f>
        <v/>
      </c>
      <c r="F2558" s="31">
        <f>'M5 - Sparkling Water &amp; Soda'!K730</f>
        <v/>
      </c>
      <c r="G2558" s="30">
        <f>'M5 - Sparkling Water &amp; Soda'!F730</f>
        <v/>
      </c>
      <c r="H2558" s="31">
        <f>IF(AND(ISNUMBER('M5 - Sparkling Water &amp; Soda'!F730),ISNUMBER('M5 - Sparkling Water &amp; Soda'!K730)),'M5 - Sparkling Water &amp; Soda'!F730-'M5 - Sparkling Water &amp; Soda'!K730,"")</f>
        <v/>
      </c>
      <c r="I2558" s="15" t="inlineStr">
        <is>
          <t>S&amp;S availability/depth vary by listing and time - confirm live.</t>
        </is>
      </c>
    </row>
    <row r="2559" ht="26" customHeight="1">
      <c r="A2559" s="15" t="inlineStr">
        <is>
          <t>Canada Dry</t>
        </is>
      </c>
      <c r="B2559" s="15" t="inlineStr">
        <is>
          <t>Canada Dry Ginger Ale | Lemonade | 12-pack 355mL</t>
        </is>
      </c>
      <c r="C2559" s="15" t="inlineStr">
        <is>
          <t>5) Sparkling water &amp; soda</t>
        </is>
      </c>
      <c r="D2559" s="32">
        <f>'M5 - Sparkling Water &amp; Soda'!I731</f>
        <v/>
      </c>
      <c r="E2559" s="33">
        <f>'M5 - Sparkling Water &amp; Soda'!J731</f>
        <v/>
      </c>
      <c r="F2559" s="31">
        <f>'M5 - Sparkling Water &amp; Soda'!K731</f>
        <v/>
      </c>
      <c r="G2559" s="30">
        <f>'M5 - Sparkling Water &amp; Soda'!F731</f>
        <v/>
      </c>
      <c r="H2559" s="31">
        <f>IF(AND(ISNUMBER('M5 - Sparkling Water &amp; Soda'!F731),ISNUMBER('M5 - Sparkling Water &amp; Soda'!K731)),'M5 - Sparkling Water &amp; Soda'!F731-'M5 - Sparkling Water &amp; Soda'!K731,"")</f>
        <v/>
      </c>
      <c r="I2559" s="15" t="inlineStr">
        <is>
          <t>S&amp;S availability/depth vary by listing and time - confirm live.</t>
        </is>
      </c>
    </row>
    <row r="2560" ht="26" customHeight="1">
      <c r="A2560" s="15" t="inlineStr">
        <is>
          <t>Canada Dry</t>
        </is>
      </c>
      <c r="B2560" s="15" t="inlineStr">
        <is>
          <t>Canada Dry Ginger Ale | Lemonade | 15-pack 355mL</t>
        </is>
      </c>
      <c r="C2560" s="15" t="inlineStr">
        <is>
          <t>5) Sparkling water &amp; soda</t>
        </is>
      </c>
      <c r="D2560" s="32">
        <f>'M5 - Sparkling Water &amp; Soda'!I732</f>
        <v/>
      </c>
      <c r="E2560" s="33">
        <f>'M5 - Sparkling Water &amp; Soda'!J732</f>
        <v/>
      </c>
      <c r="F2560" s="31">
        <f>'M5 - Sparkling Water &amp; Soda'!K732</f>
        <v/>
      </c>
      <c r="G2560" s="30">
        <f>'M5 - Sparkling Water &amp; Soda'!F732</f>
        <v/>
      </c>
      <c r="H2560" s="31">
        <f>IF(AND(ISNUMBER('M5 - Sparkling Water &amp; Soda'!F732),ISNUMBER('M5 - Sparkling Water &amp; Soda'!K732)),'M5 - Sparkling Water &amp; Soda'!F732-'M5 - Sparkling Water &amp; Soda'!K732,"")</f>
        <v/>
      </c>
      <c r="I2560" s="15" t="inlineStr">
        <is>
          <t>S&amp;S availability/depth vary by listing and time - confirm live.</t>
        </is>
      </c>
    </row>
    <row r="2561" ht="26" customHeight="1">
      <c r="A2561" s="15" t="inlineStr">
        <is>
          <t>Canada Dry</t>
        </is>
      </c>
      <c r="B2561" s="15" t="inlineStr">
        <is>
          <t>Canada Dry Ginger Ale | Lemonade | 18-pack 355mL</t>
        </is>
      </c>
      <c r="C2561" s="15" t="inlineStr">
        <is>
          <t>5) Sparkling water &amp; soda</t>
        </is>
      </c>
      <c r="D2561" s="32">
        <f>'M5 - Sparkling Water &amp; Soda'!I733</f>
        <v/>
      </c>
      <c r="E2561" s="33">
        <f>'M5 - Sparkling Water &amp; Soda'!J733</f>
        <v/>
      </c>
      <c r="F2561" s="31">
        <f>'M5 - Sparkling Water &amp; Soda'!K733</f>
        <v/>
      </c>
      <c r="G2561" s="30">
        <f>'M5 - Sparkling Water &amp; Soda'!F733</f>
        <v/>
      </c>
      <c r="H2561" s="31">
        <f>IF(AND(ISNUMBER('M5 - Sparkling Water &amp; Soda'!F733),ISNUMBER('M5 - Sparkling Water &amp; Soda'!K733)),'M5 - Sparkling Water &amp; Soda'!F733-'M5 - Sparkling Water &amp; Soda'!K733,"")</f>
        <v/>
      </c>
      <c r="I2561" s="15" t="inlineStr">
        <is>
          <t>S&amp;S availability/depth vary by listing and time - confirm live.</t>
        </is>
      </c>
    </row>
    <row r="2562" ht="26" customHeight="1">
      <c r="A2562" s="15" t="inlineStr">
        <is>
          <t>Canada Dry</t>
        </is>
      </c>
      <c r="B2562" s="15" t="inlineStr">
        <is>
          <t>Canada Dry Ginger Ale | Lemonade | 24-pack 355mL</t>
        </is>
      </c>
      <c r="C2562" s="15" t="inlineStr">
        <is>
          <t>5) Sparkling water &amp; soda</t>
        </is>
      </c>
      <c r="D2562" s="32">
        <f>'M5 - Sparkling Water &amp; Soda'!I734</f>
        <v/>
      </c>
      <c r="E2562" s="33">
        <f>'M5 - Sparkling Water &amp; Soda'!J734</f>
        <v/>
      </c>
      <c r="F2562" s="31">
        <f>'M5 - Sparkling Water &amp; Soda'!K734</f>
        <v/>
      </c>
      <c r="G2562" s="30">
        <f>'M5 - Sparkling Water &amp; Soda'!F734</f>
        <v/>
      </c>
      <c r="H2562" s="31">
        <f>IF(AND(ISNUMBER('M5 - Sparkling Water &amp; Soda'!F734),ISNUMBER('M5 - Sparkling Water &amp; Soda'!K734)),'M5 - Sparkling Water &amp; Soda'!F734-'M5 - Sparkling Water &amp; Soda'!K734,"")</f>
        <v/>
      </c>
      <c r="I2562" s="15" t="inlineStr">
        <is>
          <t>S&amp;S availability/depth vary by listing and time - confirm live.</t>
        </is>
      </c>
    </row>
    <row r="2563" ht="26" customHeight="1">
      <c r="A2563" s="15" t="inlineStr">
        <is>
          <t>Schweppes</t>
        </is>
      </c>
      <c r="B2563" s="15" t="inlineStr">
        <is>
          <t>Schweppes Ginger Ale | Original | single 355mL</t>
        </is>
      </c>
      <c r="C2563" s="15" t="inlineStr">
        <is>
          <t>5) Sparkling water &amp; soda</t>
        </is>
      </c>
      <c r="D2563" s="32">
        <f>'M5 - Sparkling Water &amp; Soda'!I735</f>
        <v/>
      </c>
      <c r="E2563" s="33">
        <f>'M5 - Sparkling Water &amp; Soda'!J735</f>
        <v/>
      </c>
      <c r="F2563" s="31">
        <f>'M5 - Sparkling Water &amp; Soda'!K735</f>
        <v/>
      </c>
      <c r="G2563" s="30">
        <f>'M5 - Sparkling Water &amp; Soda'!F735</f>
        <v/>
      </c>
      <c r="H2563" s="31">
        <f>IF(AND(ISNUMBER('M5 - Sparkling Water &amp; Soda'!F735),ISNUMBER('M5 - Sparkling Water &amp; Soda'!K735)),'M5 - Sparkling Water &amp; Soda'!F735-'M5 - Sparkling Water &amp; Soda'!K735,"")</f>
        <v/>
      </c>
      <c r="I2563" s="15" t="inlineStr">
        <is>
          <t>S&amp;S availability/depth vary by listing and time - confirm live.</t>
        </is>
      </c>
    </row>
    <row r="2564" ht="26" customHeight="1">
      <c r="A2564" s="15" t="inlineStr">
        <is>
          <t>Schweppes</t>
        </is>
      </c>
      <c r="B2564" s="15" t="inlineStr">
        <is>
          <t>Schweppes Ginger Ale | Original | 8-pack 355mL</t>
        </is>
      </c>
      <c r="C2564" s="15" t="inlineStr">
        <is>
          <t>5) Sparkling water &amp; soda</t>
        </is>
      </c>
      <c r="D2564" s="32">
        <f>'M5 - Sparkling Water &amp; Soda'!I736</f>
        <v/>
      </c>
      <c r="E2564" s="33">
        <f>'M5 - Sparkling Water &amp; Soda'!J736</f>
        <v/>
      </c>
      <c r="F2564" s="31">
        <f>'M5 - Sparkling Water &amp; Soda'!K736</f>
        <v/>
      </c>
      <c r="G2564" s="30">
        <f>'M5 - Sparkling Water &amp; Soda'!F736</f>
        <v/>
      </c>
      <c r="H2564" s="31">
        <f>IF(AND(ISNUMBER('M5 - Sparkling Water &amp; Soda'!F736),ISNUMBER('M5 - Sparkling Water &amp; Soda'!K736)),'M5 - Sparkling Water &amp; Soda'!F736-'M5 - Sparkling Water &amp; Soda'!K736,"")</f>
        <v/>
      </c>
      <c r="I2564" s="15" t="inlineStr">
        <is>
          <t>S&amp;S availability/depth vary by listing and time - confirm live.</t>
        </is>
      </c>
    </row>
    <row r="2565" ht="26" customHeight="1">
      <c r="A2565" s="15" t="inlineStr">
        <is>
          <t>Schweppes</t>
        </is>
      </c>
      <c r="B2565" s="15" t="inlineStr">
        <is>
          <t>Schweppes Ginger Ale | Original | 12-pack 355mL</t>
        </is>
      </c>
      <c r="C2565" s="15" t="inlineStr">
        <is>
          <t>5) Sparkling water &amp; soda</t>
        </is>
      </c>
      <c r="D2565" s="32">
        <f>'M5 - Sparkling Water &amp; Soda'!I737</f>
        <v/>
      </c>
      <c r="E2565" s="33">
        <f>'M5 - Sparkling Water &amp; Soda'!J737</f>
        <v/>
      </c>
      <c r="F2565" s="31">
        <f>'M5 - Sparkling Water &amp; Soda'!K737</f>
        <v/>
      </c>
      <c r="G2565" s="30">
        <f>'M5 - Sparkling Water &amp; Soda'!F737</f>
        <v/>
      </c>
      <c r="H2565" s="31">
        <f>IF(AND(ISNUMBER('M5 - Sparkling Water &amp; Soda'!F737),ISNUMBER('M5 - Sparkling Water &amp; Soda'!K737)),'M5 - Sparkling Water &amp; Soda'!F737-'M5 - Sparkling Water &amp; Soda'!K737,"")</f>
        <v/>
      </c>
      <c r="I2565" s="15" t="inlineStr">
        <is>
          <t>S&amp;S availability/depth vary by listing and time - confirm live.</t>
        </is>
      </c>
    </row>
    <row r="2566" ht="26" customHeight="1">
      <c r="A2566" s="15" t="inlineStr">
        <is>
          <t>Schweppes</t>
        </is>
      </c>
      <c r="B2566" s="15" t="inlineStr">
        <is>
          <t>Schweppes Ginger Ale | Original | 15-pack 355mL</t>
        </is>
      </c>
      <c r="C2566" s="15" t="inlineStr">
        <is>
          <t>5) Sparkling water &amp; soda</t>
        </is>
      </c>
      <c r="D2566" s="32">
        <f>'M5 - Sparkling Water &amp; Soda'!I738</f>
        <v/>
      </c>
      <c r="E2566" s="33">
        <f>'M5 - Sparkling Water &amp; Soda'!J738</f>
        <v/>
      </c>
      <c r="F2566" s="31">
        <f>'M5 - Sparkling Water &amp; Soda'!K738</f>
        <v/>
      </c>
      <c r="G2566" s="30">
        <f>'M5 - Sparkling Water &amp; Soda'!F738</f>
        <v/>
      </c>
      <c r="H2566" s="31">
        <f>IF(AND(ISNUMBER('M5 - Sparkling Water &amp; Soda'!F738),ISNUMBER('M5 - Sparkling Water &amp; Soda'!K738)),'M5 - Sparkling Water &amp; Soda'!F738-'M5 - Sparkling Water &amp; Soda'!K738,"")</f>
        <v/>
      </c>
      <c r="I2566" s="15" t="inlineStr">
        <is>
          <t>S&amp;S availability/depth vary by listing and time - confirm live.</t>
        </is>
      </c>
    </row>
    <row r="2567" ht="26" customHeight="1">
      <c r="A2567" s="15" t="inlineStr">
        <is>
          <t>Schweppes</t>
        </is>
      </c>
      <c r="B2567" s="15" t="inlineStr">
        <is>
          <t>Schweppes Ginger Ale | Original | 18-pack 355mL</t>
        </is>
      </c>
      <c r="C2567" s="15" t="inlineStr">
        <is>
          <t>5) Sparkling water &amp; soda</t>
        </is>
      </c>
      <c r="D2567" s="32">
        <f>'M5 - Sparkling Water &amp; Soda'!I739</f>
        <v/>
      </c>
      <c r="E2567" s="33">
        <f>'M5 - Sparkling Water &amp; Soda'!J739</f>
        <v/>
      </c>
      <c r="F2567" s="31">
        <f>'M5 - Sparkling Water &amp; Soda'!K739</f>
        <v/>
      </c>
      <c r="G2567" s="30">
        <f>'M5 - Sparkling Water &amp; Soda'!F739</f>
        <v/>
      </c>
      <c r="H2567" s="31">
        <f>IF(AND(ISNUMBER('M5 - Sparkling Water &amp; Soda'!F739),ISNUMBER('M5 - Sparkling Water &amp; Soda'!K739)),'M5 - Sparkling Water &amp; Soda'!F739-'M5 - Sparkling Water &amp; Soda'!K739,"")</f>
        <v/>
      </c>
      <c r="I2567" s="15" t="inlineStr">
        <is>
          <t>S&amp;S availability/depth vary by listing and time - confirm live.</t>
        </is>
      </c>
    </row>
    <row r="2568" ht="26" customHeight="1">
      <c r="A2568" s="15" t="inlineStr">
        <is>
          <t>Schweppes</t>
        </is>
      </c>
      <c r="B2568" s="15" t="inlineStr">
        <is>
          <t>Schweppes Ginger Ale | Original | 24-pack 355mL</t>
        </is>
      </c>
      <c r="C2568" s="15" t="inlineStr">
        <is>
          <t>5) Sparkling water &amp; soda</t>
        </is>
      </c>
      <c r="D2568" s="32">
        <f>'M5 - Sparkling Water &amp; Soda'!I740</f>
        <v/>
      </c>
      <c r="E2568" s="33">
        <f>'M5 - Sparkling Water &amp; Soda'!J740</f>
        <v/>
      </c>
      <c r="F2568" s="31">
        <f>'M5 - Sparkling Water &amp; Soda'!K740</f>
        <v/>
      </c>
      <c r="G2568" s="30">
        <f>'M5 - Sparkling Water &amp; Soda'!F740</f>
        <v/>
      </c>
      <c r="H2568" s="31">
        <f>IF(AND(ISNUMBER('M5 - Sparkling Water &amp; Soda'!F740),ISNUMBER('M5 - Sparkling Water &amp; Soda'!K740)),'M5 - Sparkling Water &amp; Soda'!F740-'M5 - Sparkling Water &amp; Soda'!K740,"")</f>
        <v/>
      </c>
      <c r="I2568" s="15" t="inlineStr">
        <is>
          <t>S&amp;S availability/depth vary by listing and time - confirm live.</t>
        </is>
      </c>
    </row>
    <row r="2569" ht="26" customHeight="1">
      <c r="A2569" s="15" t="inlineStr">
        <is>
          <t>Schweppes</t>
        </is>
      </c>
      <c r="B2569" s="15" t="inlineStr">
        <is>
          <t>Schweppes Ginger Ale | Diet | single 355mL</t>
        </is>
      </c>
      <c r="C2569" s="15" t="inlineStr">
        <is>
          <t>5) Sparkling water &amp; soda</t>
        </is>
      </c>
      <c r="D2569" s="32">
        <f>'M5 - Sparkling Water &amp; Soda'!I741</f>
        <v/>
      </c>
      <c r="E2569" s="33">
        <f>'M5 - Sparkling Water &amp; Soda'!J741</f>
        <v/>
      </c>
      <c r="F2569" s="31">
        <f>'M5 - Sparkling Water &amp; Soda'!K741</f>
        <v/>
      </c>
      <c r="G2569" s="30">
        <f>'M5 - Sparkling Water &amp; Soda'!F741</f>
        <v/>
      </c>
      <c r="H2569" s="31">
        <f>IF(AND(ISNUMBER('M5 - Sparkling Water &amp; Soda'!F741),ISNUMBER('M5 - Sparkling Water &amp; Soda'!K741)),'M5 - Sparkling Water &amp; Soda'!F741-'M5 - Sparkling Water &amp; Soda'!K741,"")</f>
        <v/>
      </c>
      <c r="I2569" s="15" t="inlineStr">
        <is>
          <t>S&amp;S availability/depth vary by listing and time - confirm live.</t>
        </is>
      </c>
    </row>
    <row r="2570" ht="26" customHeight="1">
      <c r="A2570" s="15" t="inlineStr">
        <is>
          <t>Schweppes</t>
        </is>
      </c>
      <c r="B2570" s="15" t="inlineStr">
        <is>
          <t>Schweppes Ginger Ale | Diet | 8-pack 355mL</t>
        </is>
      </c>
      <c r="C2570" s="15" t="inlineStr">
        <is>
          <t>5) Sparkling water &amp; soda</t>
        </is>
      </c>
      <c r="D2570" s="32">
        <f>'M5 - Sparkling Water &amp; Soda'!I742</f>
        <v/>
      </c>
      <c r="E2570" s="33">
        <f>'M5 - Sparkling Water &amp; Soda'!J742</f>
        <v/>
      </c>
      <c r="F2570" s="31">
        <f>'M5 - Sparkling Water &amp; Soda'!K742</f>
        <v/>
      </c>
      <c r="G2570" s="30">
        <f>'M5 - Sparkling Water &amp; Soda'!F742</f>
        <v/>
      </c>
      <c r="H2570" s="31">
        <f>IF(AND(ISNUMBER('M5 - Sparkling Water &amp; Soda'!F742),ISNUMBER('M5 - Sparkling Water &amp; Soda'!K742)),'M5 - Sparkling Water &amp; Soda'!F742-'M5 - Sparkling Water &amp; Soda'!K742,"")</f>
        <v/>
      </c>
      <c r="I2570" s="15" t="inlineStr">
        <is>
          <t>S&amp;S availability/depth vary by listing and time - confirm live.</t>
        </is>
      </c>
    </row>
    <row r="2571" ht="26" customHeight="1">
      <c r="A2571" s="15" t="inlineStr">
        <is>
          <t>Schweppes</t>
        </is>
      </c>
      <c r="B2571" s="15" t="inlineStr">
        <is>
          <t>Schweppes Ginger Ale | Diet | 12-pack 355mL</t>
        </is>
      </c>
      <c r="C2571" s="15" t="inlineStr">
        <is>
          <t>5) Sparkling water &amp; soda</t>
        </is>
      </c>
      <c r="D2571" s="32">
        <f>'M5 - Sparkling Water &amp; Soda'!I743</f>
        <v/>
      </c>
      <c r="E2571" s="33">
        <f>'M5 - Sparkling Water &amp; Soda'!J743</f>
        <v/>
      </c>
      <c r="F2571" s="31">
        <f>'M5 - Sparkling Water &amp; Soda'!K743</f>
        <v/>
      </c>
      <c r="G2571" s="30">
        <f>'M5 - Sparkling Water &amp; Soda'!F743</f>
        <v/>
      </c>
      <c r="H2571" s="31">
        <f>IF(AND(ISNUMBER('M5 - Sparkling Water &amp; Soda'!F743),ISNUMBER('M5 - Sparkling Water &amp; Soda'!K743)),'M5 - Sparkling Water &amp; Soda'!F743-'M5 - Sparkling Water &amp; Soda'!K743,"")</f>
        <v/>
      </c>
      <c r="I2571" s="15" t="inlineStr">
        <is>
          <t>S&amp;S availability/depth vary by listing and time - confirm live.</t>
        </is>
      </c>
    </row>
    <row r="2572" ht="26" customHeight="1">
      <c r="A2572" s="15" t="inlineStr">
        <is>
          <t>Schweppes</t>
        </is>
      </c>
      <c r="B2572" s="15" t="inlineStr">
        <is>
          <t>Schweppes Ginger Ale | Diet | 15-pack 355mL</t>
        </is>
      </c>
      <c r="C2572" s="15" t="inlineStr">
        <is>
          <t>5) Sparkling water &amp; soda</t>
        </is>
      </c>
      <c r="D2572" s="32">
        <f>'M5 - Sparkling Water &amp; Soda'!I744</f>
        <v/>
      </c>
      <c r="E2572" s="33">
        <f>'M5 - Sparkling Water &amp; Soda'!J744</f>
        <v/>
      </c>
      <c r="F2572" s="31">
        <f>'M5 - Sparkling Water &amp; Soda'!K744</f>
        <v/>
      </c>
      <c r="G2572" s="30">
        <f>'M5 - Sparkling Water &amp; Soda'!F744</f>
        <v/>
      </c>
      <c r="H2572" s="31">
        <f>IF(AND(ISNUMBER('M5 - Sparkling Water &amp; Soda'!F744),ISNUMBER('M5 - Sparkling Water &amp; Soda'!K744)),'M5 - Sparkling Water &amp; Soda'!F744-'M5 - Sparkling Water &amp; Soda'!K744,"")</f>
        <v/>
      </c>
      <c r="I2572" s="15" t="inlineStr">
        <is>
          <t>S&amp;S availability/depth vary by listing and time - confirm live.</t>
        </is>
      </c>
    </row>
    <row r="2573" ht="26" customHeight="1">
      <c r="A2573" s="15" t="inlineStr">
        <is>
          <t>Schweppes</t>
        </is>
      </c>
      <c r="B2573" s="15" t="inlineStr">
        <is>
          <t>Schweppes Ginger Ale | Diet | 18-pack 355mL</t>
        </is>
      </c>
      <c r="C2573" s="15" t="inlineStr">
        <is>
          <t>5) Sparkling water &amp; soda</t>
        </is>
      </c>
      <c r="D2573" s="32">
        <f>'M5 - Sparkling Water &amp; Soda'!I745</f>
        <v/>
      </c>
      <c r="E2573" s="33">
        <f>'M5 - Sparkling Water &amp; Soda'!J745</f>
        <v/>
      </c>
      <c r="F2573" s="31">
        <f>'M5 - Sparkling Water &amp; Soda'!K745</f>
        <v/>
      </c>
      <c r="G2573" s="30">
        <f>'M5 - Sparkling Water &amp; Soda'!F745</f>
        <v/>
      </c>
      <c r="H2573" s="31">
        <f>IF(AND(ISNUMBER('M5 - Sparkling Water &amp; Soda'!F745),ISNUMBER('M5 - Sparkling Water &amp; Soda'!K745)),'M5 - Sparkling Water &amp; Soda'!F745-'M5 - Sparkling Water &amp; Soda'!K745,"")</f>
        <v/>
      </c>
      <c r="I2573" s="15" t="inlineStr">
        <is>
          <t>S&amp;S availability/depth vary by listing and time - confirm live.</t>
        </is>
      </c>
    </row>
    <row r="2574" ht="26" customHeight="1">
      <c r="A2574" s="15" t="inlineStr">
        <is>
          <t>Schweppes</t>
        </is>
      </c>
      <c r="B2574" s="15" t="inlineStr">
        <is>
          <t>Schweppes Ginger Ale | Diet | 24-pack 355mL</t>
        </is>
      </c>
      <c r="C2574" s="15" t="inlineStr">
        <is>
          <t>5) Sparkling water &amp; soda</t>
        </is>
      </c>
      <c r="D2574" s="32">
        <f>'M5 - Sparkling Water &amp; Soda'!I746</f>
        <v/>
      </c>
      <c r="E2574" s="33">
        <f>'M5 - Sparkling Water &amp; Soda'!J746</f>
        <v/>
      </c>
      <c r="F2574" s="31">
        <f>'M5 - Sparkling Water &amp; Soda'!K746</f>
        <v/>
      </c>
      <c r="G2574" s="30">
        <f>'M5 - Sparkling Water &amp; Soda'!F746</f>
        <v/>
      </c>
      <c r="H2574" s="31">
        <f>IF(AND(ISNUMBER('M5 - Sparkling Water &amp; Soda'!F746),ISNUMBER('M5 - Sparkling Water &amp; Soda'!K746)),'M5 - Sparkling Water &amp; Soda'!F746-'M5 - Sparkling Water &amp; Soda'!K746,"")</f>
        <v/>
      </c>
      <c r="I2574" s="15" t="inlineStr">
        <is>
          <t>S&amp;S availability/depth vary by listing and time - confirm live.</t>
        </is>
      </c>
    </row>
    <row r="2575" ht="26" customHeight="1">
      <c r="A2575" s="15" t="inlineStr">
        <is>
          <t>Schweppes</t>
        </is>
      </c>
      <c r="B2575" s="15" t="inlineStr">
        <is>
          <t>Schweppes Ginger Ale | Club Soda | single 355mL</t>
        </is>
      </c>
      <c r="C2575" s="15" t="inlineStr">
        <is>
          <t>5) Sparkling water &amp; soda</t>
        </is>
      </c>
      <c r="D2575" s="32">
        <f>'M5 - Sparkling Water &amp; Soda'!I747</f>
        <v/>
      </c>
      <c r="E2575" s="33">
        <f>'M5 - Sparkling Water &amp; Soda'!J747</f>
        <v/>
      </c>
      <c r="F2575" s="31">
        <f>'M5 - Sparkling Water &amp; Soda'!K747</f>
        <v/>
      </c>
      <c r="G2575" s="30">
        <f>'M5 - Sparkling Water &amp; Soda'!F747</f>
        <v/>
      </c>
      <c r="H2575" s="31">
        <f>IF(AND(ISNUMBER('M5 - Sparkling Water &amp; Soda'!F747),ISNUMBER('M5 - Sparkling Water &amp; Soda'!K747)),'M5 - Sparkling Water &amp; Soda'!F747-'M5 - Sparkling Water &amp; Soda'!K747,"")</f>
        <v/>
      </c>
      <c r="I2575" s="15" t="inlineStr">
        <is>
          <t>S&amp;S availability/depth vary by listing and time - confirm live.</t>
        </is>
      </c>
    </row>
    <row r="2576" ht="26" customHeight="1">
      <c r="A2576" s="15" t="inlineStr">
        <is>
          <t>Schweppes</t>
        </is>
      </c>
      <c r="B2576" s="15" t="inlineStr">
        <is>
          <t>Schweppes Ginger Ale | Club Soda | 8-pack 355mL</t>
        </is>
      </c>
      <c r="C2576" s="15" t="inlineStr">
        <is>
          <t>5) Sparkling water &amp; soda</t>
        </is>
      </c>
      <c r="D2576" s="32">
        <f>'M5 - Sparkling Water &amp; Soda'!I748</f>
        <v/>
      </c>
      <c r="E2576" s="33">
        <f>'M5 - Sparkling Water &amp; Soda'!J748</f>
        <v/>
      </c>
      <c r="F2576" s="31">
        <f>'M5 - Sparkling Water &amp; Soda'!K748</f>
        <v/>
      </c>
      <c r="G2576" s="30">
        <f>'M5 - Sparkling Water &amp; Soda'!F748</f>
        <v/>
      </c>
      <c r="H2576" s="31">
        <f>IF(AND(ISNUMBER('M5 - Sparkling Water &amp; Soda'!F748),ISNUMBER('M5 - Sparkling Water &amp; Soda'!K748)),'M5 - Sparkling Water &amp; Soda'!F748-'M5 - Sparkling Water &amp; Soda'!K748,"")</f>
        <v/>
      </c>
      <c r="I2576" s="15" t="inlineStr">
        <is>
          <t>S&amp;S availability/depth vary by listing and time - confirm live.</t>
        </is>
      </c>
    </row>
    <row r="2577" ht="26" customHeight="1">
      <c r="A2577" s="15" t="inlineStr">
        <is>
          <t>Schweppes</t>
        </is>
      </c>
      <c r="B2577" s="15" t="inlineStr">
        <is>
          <t>Schweppes Ginger Ale | Club Soda | 12-pack 355mL</t>
        </is>
      </c>
      <c r="C2577" s="15" t="inlineStr">
        <is>
          <t>5) Sparkling water &amp; soda</t>
        </is>
      </c>
      <c r="D2577" s="32">
        <f>'M5 - Sparkling Water &amp; Soda'!I749</f>
        <v/>
      </c>
      <c r="E2577" s="33">
        <f>'M5 - Sparkling Water &amp; Soda'!J749</f>
        <v/>
      </c>
      <c r="F2577" s="31">
        <f>'M5 - Sparkling Water &amp; Soda'!K749</f>
        <v/>
      </c>
      <c r="G2577" s="30">
        <f>'M5 - Sparkling Water &amp; Soda'!F749</f>
        <v/>
      </c>
      <c r="H2577" s="31">
        <f>IF(AND(ISNUMBER('M5 - Sparkling Water &amp; Soda'!F749),ISNUMBER('M5 - Sparkling Water &amp; Soda'!K749)),'M5 - Sparkling Water &amp; Soda'!F749-'M5 - Sparkling Water &amp; Soda'!K749,"")</f>
        <v/>
      </c>
      <c r="I2577" s="15" t="inlineStr">
        <is>
          <t>S&amp;S availability/depth vary by listing and time - confirm live.</t>
        </is>
      </c>
    </row>
    <row r="2578" ht="26" customHeight="1">
      <c r="A2578" s="15" t="inlineStr">
        <is>
          <t>Schweppes</t>
        </is>
      </c>
      <c r="B2578" s="15" t="inlineStr">
        <is>
          <t>Schweppes Ginger Ale | Club Soda | 15-pack 355mL</t>
        </is>
      </c>
      <c r="C2578" s="15" t="inlineStr">
        <is>
          <t>5) Sparkling water &amp; soda</t>
        </is>
      </c>
      <c r="D2578" s="32">
        <f>'M5 - Sparkling Water &amp; Soda'!I750</f>
        <v/>
      </c>
      <c r="E2578" s="33">
        <f>'M5 - Sparkling Water &amp; Soda'!J750</f>
        <v/>
      </c>
      <c r="F2578" s="31">
        <f>'M5 - Sparkling Water &amp; Soda'!K750</f>
        <v/>
      </c>
      <c r="G2578" s="30">
        <f>'M5 - Sparkling Water &amp; Soda'!F750</f>
        <v/>
      </c>
      <c r="H2578" s="31">
        <f>IF(AND(ISNUMBER('M5 - Sparkling Water &amp; Soda'!F750),ISNUMBER('M5 - Sparkling Water &amp; Soda'!K750)),'M5 - Sparkling Water &amp; Soda'!F750-'M5 - Sparkling Water &amp; Soda'!K750,"")</f>
        <v/>
      </c>
      <c r="I2578" s="15" t="inlineStr">
        <is>
          <t>S&amp;S availability/depth vary by listing and time - confirm live.</t>
        </is>
      </c>
    </row>
    <row r="2579" ht="26" customHeight="1">
      <c r="A2579" s="15" t="inlineStr">
        <is>
          <t>Schweppes</t>
        </is>
      </c>
      <c r="B2579" s="15" t="inlineStr">
        <is>
          <t>Schweppes Ginger Ale | Club Soda | 18-pack 355mL</t>
        </is>
      </c>
      <c r="C2579" s="15" t="inlineStr">
        <is>
          <t>5) Sparkling water &amp; soda</t>
        </is>
      </c>
      <c r="D2579" s="32">
        <f>'M5 - Sparkling Water &amp; Soda'!I751</f>
        <v/>
      </c>
      <c r="E2579" s="33">
        <f>'M5 - Sparkling Water &amp; Soda'!J751</f>
        <v/>
      </c>
      <c r="F2579" s="31">
        <f>'M5 - Sparkling Water &amp; Soda'!K751</f>
        <v/>
      </c>
      <c r="G2579" s="30">
        <f>'M5 - Sparkling Water &amp; Soda'!F751</f>
        <v/>
      </c>
      <c r="H2579" s="31">
        <f>IF(AND(ISNUMBER('M5 - Sparkling Water &amp; Soda'!F751),ISNUMBER('M5 - Sparkling Water &amp; Soda'!K751)),'M5 - Sparkling Water &amp; Soda'!F751-'M5 - Sparkling Water &amp; Soda'!K751,"")</f>
        <v/>
      </c>
      <c r="I2579" s="15" t="inlineStr">
        <is>
          <t>S&amp;S availability/depth vary by listing and time - confirm live.</t>
        </is>
      </c>
    </row>
    <row r="2580" ht="26" customHeight="1">
      <c r="A2580" s="15" t="inlineStr">
        <is>
          <t>Schweppes</t>
        </is>
      </c>
      <c r="B2580" s="15" t="inlineStr">
        <is>
          <t>Schweppes Ginger Ale | Club Soda | 24-pack 355mL</t>
        </is>
      </c>
      <c r="C2580" s="15" t="inlineStr">
        <is>
          <t>5) Sparkling water &amp; soda</t>
        </is>
      </c>
      <c r="D2580" s="32">
        <f>'M5 - Sparkling Water &amp; Soda'!I752</f>
        <v/>
      </c>
      <c r="E2580" s="33">
        <f>'M5 - Sparkling Water &amp; Soda'!J752</f>
        <v/>
      </c>
      <c r="F2580" s="31">
        <f>'M5 - Sparkling Water &amp; Soda'!K752</f>
        <v/>
      </c>
      <c r="G2580" s="30">
        <f>'M5 - Sparkling Water &amp; Soda'!F752</f>
        <v/>
      </c>
      <c r="H2580" s="31">
        <f>IF(AND(ISNUMBER('M5 - Sparkling Water &amp; Soda'!F752),ISNUMBER('M5 - Sparkling Water &amp; Soda'!K752)),'M5 - Sparkling Water &amp; Soda'!F752-'M5 - Sparkling Water &amp; Soda'!K752,"")</f>
        <v/>
      </c>
      <c r="I2580" s="15" t="inlineStr">
        <is>
          <t>S&amp;S availability/depth vary by listing and time - confirm live.</t>
        </is>
      </c>
    </row>
    <row r="2581" ht="26" customHeight="1">
      <c r="A2581" s="15" t="inlineStr">
        <is>
          <t>Schweppes</t>
        </is>
      </c>
      <c r="B2581" s="15" t="inlineStr">
        <is>
          <t>Schweppes Ginger Ale | Tonic Water | single 355mL</t>
        </is>
      </c>
      <c r="C2581" s="15" t="inlineStr">
        <is>
          <t>5) Sparkling water &amp; soda</t>
        </is>
      </c>
      <c r="D2581" s="32">
        <f>'M5 - Sparkling Water &amp; Soda'!I753</f>
        <v/>
      </c>
      <c r="E2581" s="33">
        <f>'M5 - Sparkling Water &amp; Soda'!J753</f>
        <v/>
      </c>
      <c r="F2581" s="31">
        <f>'M5 - Sparkling Water &amp; Soda'!K753</f>
        <v/>
      </c>
      <c r="G2581" s="30">
        <f>'M5 - Sparkling Water &amp; Soda'!F753</f>
        <v/>
      </c>
      <c r="H2581" s="31">
        <f>IF(AND(ISNUMBER('M5 - Sparkling Water &amp; Soda'!F753),ISNUMBER('M5 - Sparkling Water &amp; Soda'!K753)),'M5 - Sparkling Water &amp; Soda'!F753-'M5 - Sparkling Water &amp; Soda'!K753,"")</f>
        <v/>
      </c>
      <c r="I2581" s="15" t="inlineStr">
        <is>
          <t>S&amp;S availability/depth vary by listing and time - confirm live.</t>
        </is>
      </c>
    </row>
    <row r="2582" ht="26" customHeight="1">
      <c r="A2582" s="15" t="inlineStr">
        <is>
          <t>Schweppes</t>
        </is>
      </c>
      <c r="B2582" s="15" t="inlineStr">
        <is>
          <t>Schweppes Ginger Ale | Tonic Water | 8-pack 355mL</t>
        </is>
      </c>
      <c r="C2582" s="15" t="inlineStr">
        <is>
          <t>5) Sparkling water &amp; soda</t>
        </is>
      </c>
      <c r="D2582" s="32">
        <f>'M5 - Sparkling Water &amp; Soda'!I754</f>
        <v/>
      </c>
      <c r="E2582" s="33">
        <f>'M5 - Sparkling Water &amp; Soda'!J754</f>
        <v/>
      </c>
      <c r="F2582" s="31">
        <f>'M5 - Sparkling Water &amp; Soda'!K754</f>
        <v/>
      </c>
      <c r="G2582" s="30">
        <f>'M5 - Sparkling Water &amp; Soda'!F754</f>
        <v/>
      </c>
      <c r="H2582" s="31">
        <f>IF(AND(ISNUMBER('M5 - Sparkling Water &amp; Soda'!F754),ISNUMBER('M5 - Sparkling Water &amp; Soda'!K754)),'M5 - Sparkling Water &amp; Soda'!F754-'M5 - Sparkling Water &amp; Soda'!K754,"")</f>
        <v/>
      </c>
      <c r="I2582" s="15" t="inlineStr">
        <is>
          <t>S&amp;S availability/depth vary by listing and time - confirm live.</t>
        </is>
      </c>
    </row>
    <row r="2583" ht="26" customHeight="1">
      <c r="A2583" s="15" t="inlineStr">
        <is>
          <t>Schweppes</t>
        </is>
      </c>
      <c r="B2583" s="15" t="inlineStr">
        <is>
          <t>Schweppes Ginger Ale | Tonic Water | 12-pack 355mL</t>
        </is>
      </c>
      <c r="C2583" s="15" t="inlineStr">
        <is>
          <t>5) Sparkling water &amp; soda</t>
        </is>
      </c>
      <c r="D2583" s="32">
        <f>'M5 - Sparkling Water &amp; Soda'!I755</f>
        <v/>
      </c>
      <c r="E2583" s="33">
        <f>'M5 - Sparkling Water &amp; Soda'!J755</f>
        <v/>
      </c>
      <c r="F2583" s="31">
        <f>'M5 - Sparkling Water &amp; Soda'!K755</f>
        <v/>
      </c>
      <c r="G2583" s="30">
        <f>'M5 - Sparkling Water &amp; Soda'!F755</f>
        <v/>
      </c>
      <c r="H2583" s="31">
        <f>IF(AND(ISNUMBER('M5 - Sparkling Water &amp; Soda'!F755),ISNUMBER('M5 - Sparkling Water &amp; Soda'!K755)),'M5 - Sparkling Water &amp; Soda'!F755-'M5 - Sparkling Water &amp; Soda'!K755,"")</f>
        <v/>
      </c>
      <c r="I2583" s="15" t="inlineStr">
        <is>
          <t>S&amp;S availability/depth vary by listing and time - confirm live.</t>
        </is>
      </c>
    </row>
    <row r="2584" ht="26" customHeight="1">
      <c r="A2584" s="15" t="inlineStr">
        <is>
          <t>Schweppes</t>
        </is>
      </c>
      <c r="B2584" s="15" t="inlineStr">
        <is>
          <t>Schweppes Ginger Ale | Tonic Water | 15-pack 355mL</t>
        </is>
      </c>
      <c r="C2584" s="15" t="inlineStr">
        <is>
          <t>5) Sparkling water &amp; soda</t>
        </is>
      </c>
      <c r="D2584" s="32">
        <f>'M5 - Sparkling Water &amp; Soda'!I756</f>
        <v/>
      </c>
      <c r="E2584" s="33">
        <f>'M5 - Sparkling Water &amp; Soda'!J756</f>
        <v/>
      </c>
      <c r="F2584" s="31">
        <f>'M5 - Sparkling Water &amp; Soda'!K756</f>
        <v/>
      </c>
      <c r="G2584" s="30">
        <f>'M5 - Sparkling Water &amp; Soda'!F756</f>
        <v/>
      </c>
      <c r="H2584" s="31">
        <f>IF(AND(ISNUMBER('M5 - Sparkling Water &amp; Soda'!F756),ISNUMBER('M5 - Sparkling Water &amp; Soda'!K756)),'M5 - Sparkling Water &amp; Soda'!F756-'M5 - Sparkling Water &amp; Soda'!K756,"")</f>
        <v/>
      </c>
      <c r="I2584" s="15" t="inlineStr">
        <is>
          <t>S&amp;S availability/depth vary by listing and time - confirm live.</t>
        </is>
      </c>
    </row>
    <row r="2585" ht="26" customHeight="1">
      <c r="A2585" s="15" t="inlineStr">
        <is>
          <t>Schweppes</t>
        </is>
      </c>
      <c r="B2585" s="15" t="inlineStr">
        <is>
          <t>Schweppes Ginger Ale | Tonic Water | 18-pack 355mL</t>
        </is>
      </c>
      <c r="C2585" s="15" t="inlineStr">
        <is>
          <t>5) Sparkling water &amp; soda</t>
        </is>
      </c>
      <c r="D2585" s="32">
        <f>'M5 - Sparkling Water &amp; Soda'!I757</f>
        <v/>
      </c>
      <c r="E2585" s="33">
        <f>'M5 - Sparkling Water &amp; Soda'!J757</f>
        <v/>
      </c>
      <c r="F2585" s="31">
        <f>'M5 - Sparkling Water &amp; Soda'!K757</f>
        <v/>
      </c>
      <c r="G2585" s="30">
        <f>'M5 - Sparkling Water &amp; Soda'!F757</f>
        <v/>
      </c>
      <c r="H2585" s="31">
        <f>IF(AND(ISNUMBER('M5 - Sparkling Water &amp; Soda'!F757),ISNUMBER('M5 - Sparkling Water &amp; Soda'!K757)),'M5 - Sparkling Water &amp; Soda'!F757-'M5 - Sparkling Water &amp; Soda'!K757,"")</f>
        <v/>
      </c>
      <c r="I2585" s="15" t="inlineStr">
        <is>
          <t>S&amp;S availability/depth vary by listing and time - confirm live.</t>
        </is>
      </c>
    </row>
    <row r="2586" ht="26" customHeight="1">
      <c r="A2586" s="15" t="inlineStr">
        <is>
          <t>Schweppes</t>
        </is>
      </c>
      <c r="B2586" s="15" t="inlineStr">
        <is>
          <t>Schweppes Ginger Ale | Tonic Water | 24-pack 355mL</t>
        </is>
      </c>
      <c r="C2586" s="15" t="inlineStr">
        <is>
          <t>5) Sparkling water &amp; soda</t>
        </is>
      </c>
      <c r="D2586" s="32">
        <f>'M5 - Sparkling Water &amp; Soda'!I758</f>
        <v/>
      </c>
      <c r="E2586" s="33">
        <f>'M5 - Sparkling Water &amp; Soda'!J758</f>
        <v/>
      </c>
      <c r="F2586" s="31">
        <f>'M5 - Sparkling Water &amp; Soda'!K758</f>
        <v/>
      </c>
      <c r="G2586" s="30">
        <f>'M5 - Sparkling Water &amp; Soda'!F758</f>
        <v/>
      </c>
      <c r="H2586" s="31">
        <f>IF(AND(ISNUMBER('M5 - Sparkling Water &amp; Soda'!F758),ISNUMBER('M5 - Sparkling Water &amp; Soda'!K758)),'M5 - Sparkling Water &amp; Soda'!F758-'M5 - Sparkling Water &amp; Soda'!K758,"")</f>
        <v/>
      </c>
      <c r="I2586" s="15" t="inlineStr">
        <is>
          <t>S&amp;S availability/depth vary by listing and time - confirm live.</t>
        </is>
      </c>
    </row>
    <row r="2587" ht="26" customHeight="1">
      <c r="A2587" s="15" t="inlineStr">
        <is>
          <t>A&amp;W</t>
        </is>
      </c>
      <c r="B2587" s="15" t="inlineStr">
        <is>
          <t>A&amp;W Root Beer | Original | single 355mL</t>
        </is>
      </c>
      <c r="C2587" s="15" t="inlineStr">
        <is>
          <t>5) Sparkling water &amp; soda</t>
        </is>
      </c>
      <c r="D2587" s="32">
        <f>'M5 - Sparkling Water &amp; Soda'!I759</f>
        <v/>
      </c>
      <c r="E2587" s="33">
        <f>'M5 - Sparkling Water &amp; Soda'!J759</f>
        <v/>
      </c>
      <c r="F2587" s="31">
        <f>'M5 - Sparkling Water &amp; Soda'!K759</f>
        <v/>
      </c>
      <c r="G2587" s="30">
        <f>'M5 - Sparkling Water &amp; Soda'!F759</f>
        <v/>
      </c>
      <c r="H2587" s="31">
        <f>IF(AND(ISNUMBER('M5 - Sparkling Water &amp; Soda'!F759),ISNUMBER('M5 - Sparkling Water &amp; Soda'!K759)),'M5 - Sparkling Water &amp; Soda'!F759-'M5 - Sparkling Water &amp; Soda'!K759,"")</f>
        <v/>
      </c>
      <c r="I2587" s="15" t="inlineStr">
        <is>
          <t>S&amp;S availability/depth vary by listing and time - confirm live.</t>
        </is>
      </c>
    </row>
    <row r="2588" ht="26" customHeight="1">
      <c r="A2588" s="15" t="inlineStr">
        <is>
          <t>A&amp;W</t>
        </is>
      </c>
      <c r="B2588" s="15" t="inlineStr">
        <is>
          <t>A&amp;W Root Beer | Original | 8-pack 355mL</t>
        </is>
      </c>
      <c r="C2588" s="15" t="inlineStr">
        <is>
          <t>5) Sparkling water &amp; soda</t>
        </is>
      </c>
      <c r="D2588" s="32">
        <f>'M5 - Sparkling Water &amp; Soda'!I760</f>
        <v/>
      </c>
      <c r="E2588" s="33">
        <f>'M5 - Sparkling Water &amp; Soda'!J760</f>
        <v/>
      </c>
      <c r="F2588" s="31">
        <f>'M5 - Sparkling Water &amp; Soda'!K760</f>
        <v/>
      </c>
      <c r="G2588" s="30">
        <f>'M5 - Sparkling Water &amp; Soda'!F760</f>
        <v/>
      </c>
      <c r="H2588" s="31">
        <f>IF(AND(ISNUMBER('M5 - Sparkling Water &amp; Soda'!F760),ISNUMBER('M5 - Sparkling Water &amp; Soda'!K760)),'M5 - Sparkling Water &amp; Soda'!F760-'M5 - Sparkling Water &amp; Soda'!K760,"")</f>
        <v/>
      </c>
      <c r="I2588" s="15" t="inlineStr">
        <is>
          <t>S&amp;S availability/depth vary by listing and time - confirm live.</t>
        </is>
      </c>
    </row>
    <row r="2589" ht="26" customHeight="1">
      <c r="A2589" s="15" t="inlineStr">
        <is>
          <t>A&amp;W</t>
        </is>
      </c>
      <c r="B2589" s="15" t="inlineStr">
        <is>
          <t>A&amp;W Root Beer | Original | 12-pack 355mL</t>
        </is>
      </c>
      <c r="C2589" s="15" t="inlineStr">
        <is>
          <t>5) Sparkling water &amp; soda</t>
        </is>
      </c>
      <c r="D2589" s="32">
        <f>'M5 - Sparkling Water &amp; Soda'!I761</f>
        <v/>
      </c>
      <c r="E2589" s="33">
        <f>'M5 - Sparkling Water &amp; Soda'!J761</f>
        <v/>
      </c>
      <c r="F2589" s="31">
        <f>'M5 - Sparkling Water &amp; Soda'!K761</f>
        <v/>
      </c>
      <c r="G2589" s="30">
        <f>'M5 - Sparkling Water &amp; Soda'!F761</f>
        <v/>
      </c>
      <c r="H2589" s="31">
        <f>IF(AND(ISNUMBER('M5 - Sparkling Water &amp; Soda'!F761),ISNUMBER('M5 - Sparkling Water &amp; Soda'!K761)),'M5 - Sparkling Water &amp; Soda'!F761-'M5 - Sparkling Water &amp; Soda'!K761,"")</f>
        <v/>
      </c>
      <c r="I2589" s="15" t="inlineStr">
        <is>
          <t>S&amp;S availability/depth vary by listing and time - confirm live.</t>
        </is>
      </c>
    </row>
    <row r="2590" ht="26" customHeight="1">
      <c r="A2590" s="15" t="inlineStr">
        <is>
          <t>A&amp;W</t>
        </is>
      </c>
      <c r="B2590" s="15" t="inlineStr">
        <is>
          <t>A&amp;W Root Beer | Original | 15-pack 355mL</t>
        </is>
      </c>
      <c r="C2590" s="15" t="inlineStr">
        <is>
          <t>5) Sparkling water &amp; soda</t>
        </is>
      </c>
      <c r="D2590" s="32">
        <f>'M5 - Sparkling Water &amp; Soda'!I762</f>
        <v/>
      </c>
      <c r="E2590" s="33">
        <f>'M5 - Sparkling Water &amp; Soda'!J762</f>
        <v/>
      </c>
      <c r="F2590" s="31">
        <f>'M5 - Sparkling Water &amp; Soda'!K762</f>
        <v/>
      </c>
      <c r="G2590" s="30">
        <f>'M5 - Sparkling Water &amp; Soda'!F762</f>
        <v/>
      </c>
      <c r="H2590" s="31">
        <f>IF(AND(ISNUMBER('M5 - Sparkling Water &amp; Soda'!F762),ISNUMBER('M5 - Sparkling Water &amp; Soda'!K762)),'M5 - Sparkling Water &amp; Soda'!F762-'M5 - Sparkling Water &amp; Soda'!K762,"")</f>
        <v/>
      </c>
      <c r="I2590" s="15" t="inlineStr">
        <is>
          <t>S&amp;S availability/depth vary by listing and time - confirm live.</t>
        </is>
      </c>
    </row>
    <row r="2591" ht="26" customHeight="1">
      <c r="A2591" s="15" t="inlineStr">
        <is>
          <t>A&amp;W</t>
        </is>
      </c>
      <c r="B2591" s="15" t="inlineStr">
        <is>
          <t>A&amp;W Root Beer | Original | 18-pack 355mL</t>
        </is>
      </c>
      <c r="C2591" s="15" t="inlineStr">
        <is>
          <t>5) Sparkling water &amp; soda</t>
        </is>
      </c>
      <c r="D2591" s="32">
        <f>'M5 - Sparkling Water &amp; Soda'!I763</f>
        <v/>
      </c>
      <c r="E2591" s="33">
        <f>'M5 - Sparkling Water &amp; Soda'!J763</f>
        <v/>
      </c>
      <c r="F2591" s="31">
        <f>'M5 - Sparkling Water &amp; Soda'!K763</f>
        <v/>
      </c>
      <c r="G2591" s="30">
        <f>'M5 - Sparkling Water &amp; Soda'!F763</f>
        <v/>
      </c>
      <c r="H2591" s="31">
        <f>IF(AND(ISNUMBER('M5 - Sparkling Water &amp; Soda'!F763),ISNUMBER('M5 - Sparkling Water &amp; Soda'!K763)),'M5 - Sparkling Water &amp; Soda'!F763-'M5 - Sparkling Water &amp; Soda'!K763,"")</f>
        <v/>
      </c>
      <c r="I2591" s="15" t="inlineStr">
        <is>
          <t>S&amp;S availability/depth vary by listing and time - confirm live.</t>
        </is>
      </c>
    </row>
    <row r="2592" ht="26" customHeight="1">
      <c r="A2592" s="15" t="inlineStr">
        <is>
          <t>A&amp;W</t>
        </is>
      </c>
      <c r="B2592" s="15" t="inlineStr">
        <is>
          <t>A&amp;W Root Beer | Original | 24-pack 355mL</t>
        </is>
      </c>
      <c r="C2592" s="15" t="inlineStr">
        <is>
          <t>5) Sparkling water &amp; soda</t>
        </is>
      </c>
      <c r="D2592" s="32">
        <f>'M5 - Sparkling Water &amp; Soda'!I764</f>
        <v/>
      </c>
      <c r="E2592" s="33">
        <f>'M5 - Sparkling Water &amp; Soda'!J764</f>
        <v/>
      </c>
      <c r="F2592" s="31">
        <f>'M5 - Sparkling Water &amp; Soda'!K764</f>
        <v/>
      </c>
      <c r="G2592" s="30">
        <f>'M5 - Sparkling Water &amp; Soda'!F764</f>
        <v/>
      </c>
      <c r="H2592" s="31">
        <f>IF(AND(ISNUMBER('M5 - Sparkling Water &amp; Soda'!F764),ISNUMBER('M5 - Sparkling Water &amp; Soda'!K764)),'M5 - Sparkling Water &amp; Soda'!F764-'M5 - Sparkling Water &amp; Soda'!K764,"")</f>
        <v/>
      </c>
      <c r="I2592" s="15" t="inlineStr">
        <is>
          <t>S&amp;S availability/depth vary by listing and time - confirm live.</t>
        </is>
      </c>
    </row>
    <row r="2593" ht="26" customHeight="1">
      <c r="A2593" s="15" t="inlineStr">
        <is>
          <t>A&amp;W</t>
        </is>
      </c>
      <c r="B2593" s="15" t="inlineStr">
        <is>
          <t>A&amp;W Root Beer | Diet | single 355mL</t>
        </is>
      </c>
      <c r="C2593" s="15" t="inlineStr">
        <is>
          <t>5) Sparkling water &amp; soda</t>
        </is>
      </c>
      <c r="D2593" s="32">
        <f>'M5 - Sparkling Water &amp; Soda'!I765</f>
        <v/>
      </c>
      <c r="E2593" s="33">
        <f>'M5 - Sparkling Water &amp; Soda'!J765</f>
        <v/>
      </c>
      <c r="F2593" s="31">
        <f>'M5 - Sparkling Water &amp; Soda'!K765</f>
        <v/>
      </c>
      <c r="G2593" s="30">
        <f>'M5 - Sparkling Water &amp; Soda'!F765</f>
        <v/>
      </c>
      <c r="H2593" s="31">
        <f>IF(AND(ISNUMBER('M5 - Sparkling Water &amp; Soda'!F765),ISNUMBER('M5 - Sparkling Water &amp; Soda'!K765)),'M5 - Sparkling Water &amp; Soda'!F765-'M5 - Sparkling Water &amp; Soda'!K765,"")</f>
        <v/>
      </c>
      <c r="I2593" s="15" t="inlineStr">
        <is>
          <t>S&amp;S availability/depth vary by listing and time - confirm live.</t>
        </is>
      </c>
    </row>
    <row r="2594" ht="26" customHeight="1">
      <c r="A2594" s="15" t="inlineStr">
        <is>
          <t>A&amp;W</t>
        </is>
      </c>
      <c r="B2594" s="15" t="inlineStr">
        <is>
          <t>A&amp;W Root Beer | Diet | 8-pack 355mL</t>
        </is>
      </c>
      <c r="C2594" s="15" t="inlineStr">
        <is>
          <t>5) Sparkling water &amp; soda</t>
        </is>
      </c>
      <c r="D2594" s="32">
        <f>'M5 - Sparkling Water &amp; Soda'!I766</f>
        <v/>
      </c>
      <c r="E2594" s="33">
        <f>'M5 - Sparkling Water &amp; Soda'!J766</f>
        <v/>
      </c>
      <c r="F2594" s="31">
        <f>'M5 - Sparkling Water &amp; Soda'!K766</f>
        <v/>
      </c>
      <c r="G2594" s="30">
        <f>'M5 - Sparkling Water &amp; Soda'!F766</f>
        <v/>
      </c>
      <c r="H2594" s="31">
        <f>IF(AND(ISNUMBER('M5 - Sparkling Water &amp; Soda'!F766),ISNUMBER('M5 - Sparkling Water &amp; Soda'!K766)),'M5 - Sparkling Water &amp; Soda'!F766-'M5 - Sparkling Water &amp; Soda'!K766,"")</f>
        <v/>
      </c>
      <c r="I2594" s="15" t="inlineStr">
        <is>
          <t>S&amp;S availability/depth vary by listing and time - confirm live.</t>
        </is>
      </c>
    </row>
    <row r="2595" ht="26" customHeight="1">
      <c r="A2595" s="15" t="inlineStr">
        <is>
          <t>A&amp;W</t>
        </is>
      </c>
      <c r="B2595" s="15" t="inlineStr">
        <is>
          <t>A&amp;W Root Beer | Diet | 12-pack 355mL</t>
        </is>
      </c>
      <c r="C2595" s="15" t="inlineStr">
        <is>
          <t>5) Sparkling water &amp; soda</t>
        </is>
      </c>
      <c r="D2595" s="32">
        <f>'M5 - Sparkling Water &amp; Soda'!I767</f>
        <v/>
      </c>
      <c r="E2595" s="33">
        <f>'M5 - Sparkling Water &amp; Soda'!J767</f>
        <v/>
      </c>
      <c r="F2595" s="31">
        <f>'M5 - Sparkling Water &amp; Soda'!K767</f>
        <v/>
      </c>
      <c r="G2595" s="30">
        <f>'M5 - Sparkling Water &amp; Soda'!F767</f>
        <v/>
      </c>
      <c r="H2595" s="31">
        <f>IF(AND(ISNUMBER('M5 - Sparkling Water &amp; Soda'!F767),ISNUMBER('M5 - Sparkling Water &amp; Soda'!K767)),'M5 - Sparkling Water &amp; Soda'!F767-'M5 - Sparkling Water &amp; Soda'!K767,"")</f>
        <v/>
      </c>
      <c r="I2595" s="15" t="inlineStr">
        <is>
          <t>S&amp;S availability/depth vary by listing and time - confirm live.</t>
        </is>
      </c>
    </row>
    <row r="2596" ht="26" customHeight="1">
      <c r="A2596" s="15" t="inlineStr">
        <is>
          <t>A&amp;W</t>
        </is>
      </c>
      <c r="B2596" s="15" t="inlineStr">
        <is>
          <t>A&amp;W Root Beer | Diet | 15-pack 355mL</t>
        </is>
      </c>
      <c r="C2596" s="15" t="inlineStr">
        <is>
          <t>5) Sparkling water &amp; soda</t>
        </is>
      </c>
      <c r="D2596" s="32">
        <f>'M5 - Sparkling Water &amp; Soda'!I768</f>
        <v/>
      </c>
      <c r="E2596" s="33">
        <f>'M5 - Sparkling Water &amp; Soda'!J768</f>
        <v/>
      </c>
      <c r="F2596" s="31">
        <f>'M5 - Sparkling Water &amp; Soda'!K768</f>
        <v/>
      </c>
      <c r="G2596" s="30">
        <f>'M5 - Sparkling Water &amp; Soda'!F768</f>
        <v/>
      </c>
      <c r="H2596" s="31">
        <f>IF(AND(ISNUMBER('M5 - Sparkling Water &amp; Soda'!F768),ISNUMBER('M5 - Sparkling Water &amp; Soda'!K768)),'M5 - Sparkling Water &amp; Soda'!F768-'M5 - Sparkling Water &amp; Soda'!K768,"")</f>
        <v/>
      </c>
      <c r="I2596" s="15" t="inlineStr">
        <is>
          <t>S&amp;S availability/depth vary by listing and time - confirm live.</t>
        </is>
      </c>
    </row>
    <row r="2597" ht="26" customHeight="1">
      <c r="A2597" s="15" t="inlineStr">
        <is>
          <t>A&amp;W</t>
        </is>
      </c>
      <c r="B2597" s="15" t="inlineStr">
        <is>
          <t>A&amp;W Root Beer | Diet | 18-pack 355mL</t>
        </is>
      </c>
      <c r="C2597" s="15" t="inlineStr">
        <is>
          <t>5) Sparkling water &amp; soda</t>
        </is>
      </c>
      <c r="D2597" s="32">
        <f>'M5 - Sparkling Water &amp; Soda'!I769</f>
        <v/>
      </c>
      <c r="E2597" s="33">
        <f>'M5 - Sparkling Water &amp; Soda'!J769</f>
        <v/>
      </c>
      <c r="F2597" s="31">
        <f>'M5 - Sparkling Water &amp; Soda'!K769</f>
        <v/>
      </c>
      <c r="G2597" s="30">
        <f>'M5 - Sparkling Water &amp; Soda'!F769</f>
        <v/>
      </c>
      <c r="H2597" s="31">
        <f>IF(AND(ISNUMBER('M5 - Sparkling Water &amp; Soda'!F769),ISNUMBER('M5 - Sparkling Water &amp; Soda'!K769)),'M5 - Sparkling Water &amp; Soda'!F769-'M5 - Sparkling Water &amp; Soda'!K769,"")</f>
        <v/>
      </c>
      <c r="I2597" s="15" t="inlineStr">
        <is>
          <t>S&amp;S availability/depth vary by listing and time - confirm live.</t>
        </is>
      </c>
    </row>
    <row r="2598" ht="26" customHeight="1">
      <c r="A2598" s="15" t="inlineStr">
        <is>
          <t>A&amp;W</t>
        </is>
      </c>
      <c r="B2598" s="15" t="inlineStr">
        <is>
          <t>A&amp;W Root Beer | Diet | 24-pack 355mL</t>
        </is>
      </c>
      <c r="C2598" s="15" t="inlineStr">
        <is>
          <t>5) Sparkling water &amp; soda</t>
        </is>
      </c>
      <c r="D2598" s="32">
        <f>'M5 - Sparkling Water &amp; Soda'!I770</f>
        <v/>
      </c>
      <c r="E2598" s="33">
        <f>'M5 - Sparkling Water &amp; Soda'!J770</f>
        <v/>
      </c>
      <c r="F2598" s="31">
        <f>'M5 - Sparkling Water &amp; Soda'!K770</f>
        <v/>
      </c>
      <c r="G2598" s="30">
        <f>'M5 - Sparkling Water &amp; Soda'!F770</f>
        <v/>
      </c>
      <c r="H2598" s="31">
        <f>IF(AND(ISNUMBER('M5 - Sparkling Water &amp; Soda'!F770),ISNUMBER('M5 - Sparkling Water &amp; Soda'!K770)),'M5 - Sparkling Water &amp; Soda'!F770-'M5 - Sparkling Water &amp; Soda'!K770,"")</f>
        <v/>
      </c>
      <c r="I2598" s="15" t="inlineStr">
        <is>
          <t>S&amp;S availability/depth vary by listing and time - confirm live.</t>
        </is>
      </c>
    </row>
    <row r="2599" ht="26" customHeight="1">
      <c r="A2599" s="15" t="inlineStr">
        <is>
          <t>A&amp;W</t>
        </is>
      </c>
      <c r="B2599" s="15" t="inlineStr">
        <is>
          <t>A&amp;W Root Beer | Cream Soda | single 355mL</t>
        </is>
      </c>
      <c r="C2599" s="15" t="inlineStr">
        <is>
          <t>5) Sparkling water &amp; soda</t>
        </is>
      </c>
      <c r="D2599" s="32">
        <f>'M5 - Sparkling Water &amp; Soda'!I771</f>
        <v/>
      </c>
      <c r="E2599" s="33">
        <f>'M5 - Sparkling Water &amp; Soda'!J771</f>
        <v/>
      </c>
      <c r="F2599" s="31">
        <f>'M5 - Sparkling Water &amp; Soda'!K771</f>
        <v/>
      </c>
      <c r="G2599" s="30">
        <f>'M5 - Sparkling Water &amp; Soda'!F771</f>
        <v/>
      </c>
      <c r="H2599" s="31">
        <f>IF(AND(ISNUMBER('M5 - Sparkling Water &amp; Soda'!F771),ISNUMBER('M5 - Sparkling Water &amp; Soda'!K771)),'M5 - Sparkling Water &amp; Soda'!F771-'M5 - Sparkling Water &amp; Soda'!K771,"")</f>
        <v/>
      </c>
      <c r="I2599" s="15" t="inlineStr">
        <is>
          <t>S&amp;S availability/depth vary by listing and time - confirm live.</t>
        </is>
      </c>
    </row>
    <row r="2600" ht="26" customHeight="1">
      <c r="A2600" s="15" t="inlineStr">
        <is>
          <t>A&amp;W</t>
        </is>
      </c>
      <c r="B2600" s="15" t="inlineStr">
        <is>
          <t>A&amp;W Root Beer | Cream Soda | 8-pack 355mL</t>
        </is>
      </c>
      <c r="C2600" s="15" t="inlineStr">
        <is>
          <t>5) Sparkling water &amp; soda</t>
        </is>
      </c>
      <c r="D2600" s="32">
        <f>'M5 - Sparkling Water &amp; Soda'!I772</f>
        <v/>
      </c>
      <c r="E2600" s="33">
        <f>'M5 - Sparkling Water &amp; Soda'!J772</f>
        <v/>
      </c>
      <c r="F2600" s="31">
        <f>'M5 - Sparkling Water &amp; Soda'!K772</f>
        <v/>
      </c>
      <c r="G2600" s="30">
        <f>'M5 - Sparkling Water &amp; Soda'!F772</f>
        <v/>
      </c>
      <c r="H2600" s="31">
        <f>IF(AND(ISNUMBER('M5 - Sparkling Water &amp; Soda'!F772),ISNUMBER('M5 - Sparkling Water &amp; Soda'!K772)),'M5 - Sparkling Water &amp; Soda'!F772-'M5 - Sparkling Water &amp; Soda'!K772,"")</f>
        <v/>
      </c>
      <c r="I2600" s="15" t="inlineStr">
        <is>
          <t>S&amp;S availability/depth vary by listing and time - confirm live.</t>
        </is>
      </c>
    </row>
    <row r="2601" ht="26" customHeight="1">
      <c r="A2601" s="15" t="inlineStr">
        <is>
          <t>A&amp;W</t>
        </is>
      </c>
      <c r="B2601" s="15" t="inlineStr">
        <is>
          <t>A&amp;W Root Beer | Cream Soda | 12-pack 355mL</t>
        </is>
      </c>
      <c r="C2601" s="15" t="inlineStr">
        <is>
          <t>5) Sparkling water &amp; soda</t>
        </is>
      </c>
      <c r="D2601" s="32">
        <f>'M5 - Sparkling Water &amp; Soda'!I773</f>
        <v/>
      </c>
      <c r="E2601" s="33">
        <f>'M5 - Sparkling Water &amp; Soda'!J773</f>
        <v/>
      </c>
      <c r="F2601" s="31">
        <f>'M5 - Sparkling Water &amp; Soda'!K773</f>
        <v/>
      </c>
      <c r="G2601" s="30">
        <f>'M5 - Sparkling Water &amp; Soda'!F773</f>
        <v/>
      </c>
      <c r="H2601" s="31">
        <f>IF(AND(ISNUMBER('M5 - Sparkling Water &amp; Soda'!F773),ISNUMBER('M5 - Sparkling Water &amp; Soda'!K773)),'M5 - Sparkling Water &amp; Soda'!F773-'M5 - Sparkling Water &amp; Soda'!K773,"")</f>
        <v/>
      </c>
      <c r="I2601" s="15" t="inlineStr">
        <is>
          <t>S&amp;S availability/depth vary by listing and time - confirm live.</t>
        </is>
      </c>
    </row>
    <row r="2602" ht="26" customHeight="1">
      <c r="A2602" s="15" t="inlineStr">
        <is>
          <t>A&amp;W</t>
        </is>
      </c>
      <c r="B2602" s="15" t="inlineStr">
        <is>
          <t>A&amp;W Root Beer | Cream Soda | 15-pack 355mL</t>
        </is>
      </c>
      <c r="C2602" s="15" t="inlineStr">
        <is>
          <t>5) Sparkling water &amp; soda</t>
        </is>
      </c>
      <c r="D2602" s="32">
        <f>'M5 - Sparkling Water &amp; Soda'!I774</f>
        <v/>
      </c>
      <c r="E2602" s="33">
        <f>'M5 - Sparkling Water &amp; Soda'!J774</f>
        <v/>
      </c>
      <c r="F2602" s="31">
        <f>'M5 - Sparkling Water &amp; Soda'!K774</f>
        <v/>
      </c>
      <c r="G2602" s="30">
        <f>'M5 - Sparkling Water &amp; Soda'!F774</f>
        <v/>
      </c>
      <c r="H2602" s="31">
        <f>IF(AND(ISNUMBER('M5 - Sparkling Water &amp; Soda'!F774),ISNUMBER('M5 - Sparkling Water &amp; Soda'!K774)),'M5 - Sparkling Water &amp; Soda'!F774-'M5 - Sparkling Water &amp; Soda'!K774,"")</f>
        <v/>
      </c>
      <c r="I2602" s="15" t="inlineStr">
        <is>
          <t>S&amp;S availability/depth vary by listing and time - confirm live.</t>
        </is>
      </c>
    </row>
    <row r="2603" ht="26" customHeight="1">
      <c r="A2603" s="15" t="inlineStr">
        <is>
          <t>A&amp;W</t>
        </is>
      </c>
      <c r="B2603" s="15" t="inlineStr">
        <is>
          <t>A&amp;W Root Beer | Cream Soda | 18-pack 355mL</t>
        </is>
      </c>
      <c r="C2603" s="15" t="inlineStr">
        <is>
          <t>5) Sparkling water &amp; soda</t>
        </is>
      </c>
      <c r="D2603" s="32">
        <f>'M5 - Sparkling Water &amp; Soda'!I775</f>
        <v/>
      </c>
      <c r="E2603" s="33">
        <f>'M5 - Sparkling Water &amp; Soda'!J775</f>
        <v/>
      </c>
      <c r="F2603" s="31">
        <f>'M5 - Sparkling Water &amp; Soda'!K775</f>
        <v/>
      </c>
      <c r="G2603" s="30">
        <f>'M5 - Sparkling Water &amp; Soda'!F775</f>
        <v/>
      </c>
      <c r="H2603" s="31">
        <f>IF(AND(ISNUMBER('M5 - Sparkling Water &amp; Soda'!F775),ISNUMBER('M5 - Sparkling Water &amp; Soda'!K775)),'M5 - Sparkling Water &amp; Soda'!F775-'M5 - Sparkling Water &amp; Soda'!K775,"")</f>
        <v/>
      </c>
      <c r="I2603" s="15" t="inlineStr">
        <is>
          <t>S&amp;S availability/depth vary by listing and time - confirm live.</t>
        </is>
      </c>
    </row>
    <row r="2604" ht="26" customHeight="1">
      <c r="A2604" s="15" t="inlineStr">
        <is>
          <t>A&amp;W</t>
        </is>
      </c>
      <c r="B2604" s="15" t="inlineStr">
        <is>
          <t>A&amp;W Root Beer | Cream Soda | 24-pack 355mL</t>
        </is>
      </c>
      <c r="C2604" s="15" t="inlineStr">
        <is>
          <t>5) Sparkling water &amp; soda</t>
        </is>
      </c>
      <c r="D2604" s="32">
        <f>'M5 - Sparkling Water &amp; Soda'!I776</f>
        <v/>
      </c>
      <c r="E2604" s="33">
        <f>'M5 - Sparkling Water &amp; Soda'!J776</f>
        <v/>
      </c>
      <c r="F2604" s="31">
        <f>'M5 - Sparkling Water &amp; Soda'!K776</f>
        <v/>
      </c>
      <c r="G2604" s="30">
        <f>'M5 - Sparkling Water &amp; Soda'!F776</f>
        <v/>
      </c>
      <c r="H2604" s="31">
        <f>IF(AND(ISNUMBER('M5 - Sparkling Water &amp; Soda'!F776),ISNUMBER('M5 - Sparkling Water &amp; Soda'!K776)),'M5 - Sparkling Water &amp; Soda'!F776-'M5 - Sparkling Water &amp; Soda'!K776,"")</f>
        <v/>
      </c>
      <c r="I2604" s="15" t="inlineStr">
        <is>
          <t>S&amp;S availability/depth vary by listing and time - confirm live.</t>
        </is>
      </c>
    </row>
    <row r="2605" ht="26" customHeight="1">
      <c r="A2605" s="15" t="inlineStr">
        <is>
          <t>Crush</t>
        </is>
      </c>
      <c r="B2605" s="15" t="inlineStr">
        <is>
          <t>Crush Orange | Orange | single 355mL</t>
        </is>
      </c>
      <c r="C2605" s="15" t="inlineStr">
        <is>
          <t>5) Sparkling water &amp; soda</t>
        </is>
      </c>
      <c r="D2605" s="32">
        <f>'M5 - Sparkling Water &amp; Soda'!I777</f>
        <v/>
      </c>
      <c r="E2605" s="33">
        <f>'M5 - Sparkling Water &amp; Soda'!J777</f>
        <v/>
      </c>
      <c r="F2605" s="31">
        <f>'M5 - Sparkling Water &amp; Soda'!K777</f>
        <v/>
      </c>
      <c r="G2605" s="30">
        <f>'M5 - Sparkling Water &amp; Soda'!F777</f>
        <v/>
      </c>
      <c r="H2605" s="31">
        <f>IF(AND(ISNUMBER('M5 - Sparkling Water &amp; Soda'!F777),ISNUMBER('M5 - Sparkling Water &amp; Soda'!K777)),'M5 - Sparkling Water &amp; Soda'!F777-'M5 - Sparkling Water &amp; Soda'!K777,"")</f>
        <v/>
      </c>
      <c r="I2605" s="15" t="inlineStr">
        <is>
          <t>S&amp;S availability/depth vary by listing and time - confirm live.</t>
        </is>
      </c>
    </row>
    <row r="2606" ht="26" customHeight="1">
      <c r="A2606" s="15" t="inlineStr">
        <is>
          <t>Crush</t>
        </is>
      </c>
      <c r="B2606" s="15" t="inlineStr">
        <is>
          <t>Crush Orange | Orange | 8-pack 355mL</t>
        </is>
      </c>
      <c r="C2606" s="15" t="inlineStr">
        <is>
          <t>5) Sparkling water &amp; soda</t>
        </is>
      </c>
      <c r="D2606" s="32">
        <f>'M5 - Sparkling Water &amp; Soda'!I778</f>
        <v/>
      </c>
      <c r="E2606" s="33">
        <f>'M5 - Sparkling Water &amp; Soda'!J778</f>
        <v/>
      </c>
      <c r="F2606" s="31">
        <f>'M5 - Sparkling Water &amp; Soda'!K778</f>
        <v/>
      </c>
      <c r="G2606" s="30">
        <f>'M5 - Sparkling Water &amp; Soda'!F778</f>
        <v/>
      </c>
      <c r="H2606" s="31">
        <f>IF(AND(ISNUMBER('M5 - Sparkling Water &amp; Soda'!F778),ISNUMBER('M5 - Sparkling Water &amp; Soda'!K778)),'M5 - Sparkling Water &amp; Soda'!F778-'M5 - Sparkling Water &amp; Soda'!K778,"")</f>
        <v/>
      </c>
      <c r="I2606" s="15" t="inlineStr">
        <is>
          <t>S&amp;S availability/depth vary by listing and time - confirm live.</t>
        </is>
      </c>
    </row>
    <row r="2607" ht="26" customHeight="1">
      <c r="A2607" s="15" t="inlineStr">
        <is>
          <t>Crush</t>
        </is>
      </c>
      <c r="B2607" s="15" t="inlineStr">
        <is>
          <t>Crush Orange | Orange | 12-pack 355mL</t>
        </is>
      </c>
      <c r="C2607" s="15" t="inlineStr">
        <is>
          <t>5) Sparkling water &amp; soda</t>
        </is>
      </c>
      <c r="D2607" s="32">
        <f>'M5 - Sparkling Water &amp; Soda'!I779</f>
        <v/>
      </c>
      <c r="E2607" s="33">
        <f>'M5 - Sparkling Water &amp; Soda'!J779</f>
        <v/>
      </c>
      <c r="F2607" s="31">
        <f>'M5 - Sparkling Water &amp; Soda'!K779</f>
        <v/>
      </c>
      <c r="G2607" s="30">
        <f>'M5 - Sparkling Water &amp; Soda'!F779</f>
        <v/>
      </c>
      <c r="H2607" s="31">
        <f>IF(AND(ISNUMBER('M5 - Sparkling Water &amp; Soda'!F779),ISNUMBER('M5 - Sparkling Water &amp; Soda'!K779)),'M5 - Sparkling Water &amp; Soda'!F779-'M5 - Sparkling Water &amp; Soda'!K779,"")</f>
        <v/>
      </c>
      <c r="I2607" s="15" t="inlineStr">
        <is>
          <t>S&amp;S availability/depth vary by listing and time - confirm live.</t>
        </is>
      </c>
    </row>
    <row r="2608" ht="26" customHeight="1">
      <c r="A2608" s="15" t="inlineStr">
        <is>
          <t>Crush</t>
        </is>
      </c>
      <c r="B2608" s="15" t="inlineStr">
        <is>
          <t>Crush Orange | Orange | 15-pack 355mL</t>
        </is>
      </c>
      <c r="C2608" s="15" t="inlineStr">
        <is>
          <t>5) Sparkling water &amp; soda</t>
        </is>
      </c>
      <c r="D2608" s="32">
        <f>'M5 - Sparkling Water &amp; Soda'!I780</f>
        <v/>
      </c>
      <c r="E2608" s="33">
        <f>'M5 - Sparkling Water &amp; Soda'!J780</f>
        <v/>
      </c>
      <c r="F2608" s="31">
        <f>'M5 - Sparkling Water &amp; Soda'!K780</f>
        <v/>
      </c>
      <c r="G2608" s="30">
        <f>'M5 - Sparkling Water &amp; Soda'!F780</f>
        <v/>
      </c>
      <c r="H2608" s="31">
        <f>IF(AND(ISNUMBER('M5 - Sparkling Water &amp; Soda'!F780),ISNUMBER('M5 - Sparkling Water &amp; Soda'!K780)),'M5 - Sparkling Water &amp; Soda'!F780-'M5 - Sparkling Water &amp; Soda'!K780,"")</f>
        <v/>
      </c>
      <c r="I2608" s="15" t="inlineStr">
        <is>
          <t>S&amp;S availability/depth vary by listing and time - confirm live.</t>
        </is>
      </c>
    </row>
    <row r="2609" ht="26" customHeight="1">
      <c r="A2609" s="15" t="inlineStr">
        <is>
          <t>Crush</t>
        </is>
      </c>
      <c r="B2609" s="15" t="inlineStr">
        <is>
          <t>Crush Orange | Orange | 18-pack 355mL</t>
        </is>
      </c>
      <c r="C2609" s="15" t="inlineStr">
        <is>
          <t>5) Sparkling water &amp; soda</t>
        </is>
      </c>
      <c r="D2609" s="32">
        <f>'M5 - Sparkling Water &amp; Soda'!I781</f>
        <v/>
      </c>
      <c r="E2609" s="33">
        <f>'M5 - Sparkling Water &amp; Soda'!J781</f>
        <v/>
      </c>
      <c r="F2609" s="31">
        <f>'M5 - Sparkling Water &amp; Soda'!K781</f>
        <v/>
      </c>
      <c r="G2609" s="30">
        <f>'M5 - Sparkling Water &amp; Soda'!F781</f>
        <v/>
      </c>
      <c r="H2609" s="31">
        <f>IF(AND(ISNUMBER('M5 - Sparkling Water &amp; Soda'!F781),ISNUMBER('M5 - Sparkling Water &amp; Soda'!K781)),'M5 - Sparkling Water &amp; Soda'!F781-'M5 - Sparkling Water &amp; Soda'!K781,"")</f>
        <v/>
      </c>
      <c r="I2609" s="15" t="inlineStr">
        <is>
          <t>S&amp;S availability/depth vary by listing and time - confirm live.</t>
        </is>
      </c>
    </row>
    <row r="2610" ht="26" customHeight="1">
      <c r="A2610" s="15" t="inlineStr">
        <is>
          <t>Crush</t>
        </is>
      </c>
      <c r="B2610" s="15" t="inlineStr">
        <is>
          <t>Crush Orange | Orange | 24-pack 355mL</t>
        </is>
      </c>
      <c r="C2610" s="15" t="inlineStr">
        <is>
          <t>5) Sparkling water &amp; soda</t>
        </is>
      </c>
      <c r="D2610" s="32">
        <f>'M5 - Sparkling Water &amp; Soda'!I782</f>
        <v/>
      </c>
      <c r="E2610" s="33">
        <f>'M5 - Sparkling Water &amp; Soda'!J782</f>
        <v/>
      </c>
      <c r="F2610" s="31">
        <f>'M5 - Sparkling Water &amp; Soda'!K782</f>
        <v/>
      </c>
      <c r="G2610" s="30">
        <f>'M5 - Sparkling Water &amp; Soda'!F782</f>
        <v/>
      </c>
      <c r="H2610" s="31">
        <f>IF(AND(ISNUMBER('M5 - Sparkling Water &amp; Soda'!F782),ISNUMBER('M5 - Sparkling Water &amp; Soda'!K782)),'M5 - Sparkling Water &amp; Soda'!F782-'M5 - Sparkling Water &amp; Soda'!K782,"")</f>
        <v/>
      </c>
      <c r="I2610" s="15" t="inlineStr">
        <is>
          <t>S&amp;S availability/depth vary by listing and time - confirm live.</t>
        </is>
      </c>
    </row>
    <row r="2611" ht="26" customHeight="1">
      <c r="A2611" s="15" t="inlineStr">
        <is>
          <t>Crush</t>
        </is>
      </c>
      <c r="B2611" s="15" t="inlineStr">
        <is>
          <t>Crush Orange | Grape | single 355mL</t>
        </is>
      </c>
      <c r="C2611" s="15" t="inlineStr">
        <is>
          <t>5) Sparkling water &amp; soda</t>
        </is>
      </c>
      <c r="D2611" s="32">
        <f>'M5 - Sparkling Water &amp; Soda'!I783</f>
        <v/>
      </c>
      <c r="E2611" s="33">
        <f>'M5 - Sparkling Water &amp; Soda'!J783</f>
        <v/>
      </c>
      <c r="F2611" s="31">
        <f>'M5 - Sparkling Water &amp; Soda'!K783</f>
        <v/>
      </c>
      <c r="G2611" s="30">
        <f>'M5 - Sparkling Water &amp; Soda'!F783</f>
        <v/>
      </c>
      <c r="H2611" s="31">
        <f>IF(AND(ISNUMBER('M5 - Sparkling Water &amp; Soda'!F783),ISNUMBER('M5 - Sparkling Water &amp; Soda'!K783)),'M5 - Sparkling Water &amp; Soda'!F783-'M5 - Sparkling Water &amp; Soda'!K783,"")</f>
        <v/>
      </c>
      <c r="I2611" s="15" t="inlineStr">
        <is>
          <t>S&amp;S availability/depth vary by listing and time - confirm live.</t>
        </is>
      </c>
    </row>
    <row r="2612" ht="26" customHeight="1">
      <c r="A2612" s="15" t="inlineStr">
        <is>
          <t>Crush</t>
        </is>
      </c>
      <c r="B2612" s="15" t="inlineStr">
        <is>
          <t>Crush Orange | Grape | 8-pack 355mL</t>
        </is>
      </c>
      <c r="C2612" s="15" t="inlineStr">
        <is>
          <t>5) Sparkling water &amp; soda</t>
        </is>
      </c>
      <c r="D2612" s="32">
        <f>'M5 - Sparkling Water &amp; Soda'!I784</f>
        <v/>
      </c>
      <c r="E2612" s="33">
        <f>'M5 - Sparkling Water &amp; Soda'!J784</f>
        <v/>
      </c>
      <c r="F2612" s="31">
        <f>'M5 - Sparkling Water &amp; Soda'!K784</f>
        <v/>
      </c>
      <c r="G2612" s="30">
        <f>'M5 - Sparkling Water &amp; Soda'!F784</f>
        <v/>
      </c>
      <c r="H2612" s="31">
        <f>IF(AND(ISNUMBER('M5 - Sparkling Water &amp; Soda'!F784),ISNUMBER('M5 - Sparkling Water &amp; Soda'!K784)),'M5 - Sparkling Water &amp; Soda'!F784-'M5 - Sparkling Water &amp; Soda'!K784,"")</f>
        <v/>
      </c>
      <c r="I2612" s="15" t="inlineStr">
        <is>
          <t>S&amp;S availability/depth vary by listing and time - confirm live.</t>
        </is>
      </c>
    </row>
    <row r="2613" ht="26" customHeight="1">
      <c r="A2613" s="15" t="inlineStr">
        <is>
          <t>Crush</t>
        </is>
      </c>
      <c r="B2613" s="15" t="inlineStr">
        <is>
          <t>Crush Orange | Grape | 12-pack 355mL</t>
        </is>
      </c>
      <c r="C2613" s="15" t="inlineStr">
        <is>
          <t>5) Sparkling water &amp; soda</t>
        </is>
      </c>
      <c r="D2613" s="32">
        <f>'M5 - Sparkling Water &amp; Soda'!I785</f>
        <v/>
      </c>
      <c r="E2613" s="33">
        <f>'M5 - Sparkling Water &amp; Soda'!J785</f>
        <v/>
      </c>
      <c r="F2613" s="31">
        <f>'M5 - Sparkling Water &amp; Soda'!K785</f>
        <v/>
      </c>
      <c r="G2613" s="30">
        <f>'M5 - Sparkling Water &amp; Soda'!F785</f>
        <v/>
      </c>
      <c r="H2613" s="31">
        <f>IF(AND(ISNUMBER('M5 - Sparkling Water &amp; Soda'!F785),ISNUMBER('M5 - Sparkling Water &amp; Soda'!K785)),'M5 - Sparkling Water &amp; Soda'!F785-'M5 - Sparkling Water &amp; Soda'!K785,"")</f>
        <v/>
      </c>
      <c r="I2613" s="15" t="inlineStr">
        <is>
          <t>S&amp;S availability/depth vary by listing and time - confirm live.</t>
        </is>
      </c>
    </row>
    <row r="2614" ht="26" customHeight="1">
      <c r="A2614" s="15" t="inlineStr">
        <is>
          <t>Crush</t>
        </is>
      </c>
      <c r="B2614" s="15" t="inlineStr">
        <is>
          <t>Crush Orange | Grape | 15-pack 355mL</t>
        </is>
      </c>
      <c r="C2614" s="15" t="inlineStr">
        <is>
          <t>5) Sparkling water &amp; soda</t>
        </is>
      </c>
      <c r="D2614" s="32">
        <f>'M5 - Sparkling Water &amp; Soda'!I786</f>
        <v/>
      </c>
      <c r="E2614" s="33">
        <f>'M5 - Sparkling Water &amp; Soda'!J786</f>
        <v/>
      </c>
      <c r="F2614" s="31">
        <f>'M5 - Sparkling Water &amp; Soda'!K786</f>
        <v/>
      </c>
      <c r="G2614" s="30">
        <f>'M5 - Sparkling Water &amp; Soda'!F786</f>
        <v/>
      </c>
      <c r="H2614" s="31">
        <f>IF(AND(ISNUMBER('M5 - Sparkling Water &amp; Soda'!F786),ISNUMBER('M5 - Sparkling Water &amp; Soda'!K786)),'M5 - Sparkling Water &amp; Soda'!F786-'M5 - Sparkling Water &amp; Soda'!K786,"")</f>
        <v/>
      </c>
      <c r="I2614" s="15" t="inlineStr">
        <is>
          <t>S&amp;S availability/depth vary by listing and time - confirm live.</t>
        </is>
      </c>
    </row>
    <row r="2615" ht="26" customHeight="1">
      <c r="A2615" s="15" t="inlineStr">
        <is>
          <t>Crush</t>
        </is>
      </c>
      <c r="B2615" s="15" t="inlineStr">
        <is>
          <t>Crush Orange | Grape | 18-pack 355mL</t>
        </is>
      </c>
      <c r="C2615" s="15" t="inlineStr">
        <is>
          <t>5) Sparkling water &amp; soda</t>
        </is>
      </c>
      <c r="D2615" s="32">
        <f>'M5 - Sparkling Water &amp; Soda'!I787</f>
        <v/>
      </c>
      <c r="E2615" s="33">
        <f>'M5 - Sparkling Water &amp; Soda'!J787</f>
        <v/>
      </c>
      <c r="F2615" s="31">
        <f>'M5 - Sparkling Water &amp; Soda'!K787</f>
        <v/>
      </c>
      <c r="G2615" s="30">
        <f>'M5 - Sparkling Water &amp; Soda'!F787</f>
        <v/>
      </c>
      <c r="H2615" s="31">
        <f>IF(AND(ISNUMBER('M5 - Sparkling Water &amp; Soda'!F787),ISNUMBER('M5 - Sparkling Water &amp; Soda'!K787)),'M5 - Sparkling Water &amp; Soda'!F787-'M5 - Sparkling Water &amp; Soda'!K787,"")</f>
        <v/>
      </c>
      <c r="I2615" s="15" t="inlineStr">
        <is>
          <t>S&amp;S availability/depth vary by listing and time - confirm live.</t>
        </is>
      </c>
    </row>
    <row r="2616" ht="26" customHeight="1">
      <c r="A2616" s="15" t="inlineStr">
        <is>
          <t>Crush</t>
        </is>
      </c>
      <c r="B2616" s="15" t="inlineStr">
        <is>
          <t>Crush Orange | Grape | 24-pack 355mL</t>
        </is>
      </c>
      <c r="C2616" s="15" t="inlineStr">
        <is>
          <t>5) Sparkling water &amp; soda</t>
        </is>
      </c>
      <c r="D2616" s="32">
        <f>'M5 - Sparkling Water &amp; Soda'!I788</f>
        <v/>
      </c>
      <c r="E2616" s="33">
        <f>'M5 - Sparkling Water &amp; Soda'!J788</f>
        <v/>
      </c>
      <c r="F2616" s="31">
        <f>'M5 - Sparkling Water &amp; Soda'!K788</f>
        <v/>
      </c>
      <c r="G2616" s="30">
        <f>'M5 - Sparkling Water &amp; Soda'!F788</f>
        <v/>
      </c>
      <c r="H2616" s="31">
        <f>IF(AND(ISNUMBER('M5 - Sparkling Water &amp; Soda'!F788),ISNUMBER('M5 - Sparkling Water &amp; Soda'!K788)),'M5 - Sparkling Water &amp; Soda'!F788-'M5 - Sparkling Water &amp; Soda'!K788,"")</f>
        <v/>
      </c>
      <c r="I2616" s="15" t="inlineStr">
        <is>
          <t>S&amp;S availability/depth vary by listing and time - confirm live.</t>
        </is>
      </c>
    </row>
    <row r="2617" ht="26" customHeight="1">
      <c r="A2617" s="15" t="inlineStr">
        <is>
          <t>Crush</t>
        </is>
      </c>
      <c r="B2617" s="15" t="inlineStr">
        <is>
          <t>Crush Orange | Pineapple | single 355mL</t>
        </is>
      </c>
      <c r="C2617" s="15" t="inlineStr">
        <is>
          <t>5) Sparkling water &amp; soda</t>
        </is>
      </c>
      <c r="D2617" s="32">
        <f>'M5 - Sparkling Water &amp; Soda'!I789</f>
        <v/>
      </c>
      <c r="E2617" s="33">
        <f>'M5 - Sparkling Water &amp; Soda'!J789</f>
        <v/>
      </c>
      <c r="F2617" s="31">
        <f>'M5 - Sparkling Water &amp; Soda'!K789</f>
        <v/>
      </c>
      <c r="G2617" s="30">
        <f>'M5 - Sparkling Water &amp; Soda'!F789</f>
        <v/>
      </c>
      <c r="H2617" s="31">
        <f>IF(AND(ISNUMBER('M5 - Sparkling Water &amp; Soda'!F789),ISNUMBER('M5 - Sparkling Water &amp; Soda'!K789)),'M5 - Sparkling Water &amp; Soda'!F789-'M5 - Sparkling Water &amp; Soda'!K789,"")</f>
        <v/>
      </c>
      <c r="I2617" s="15" t="inlineStr">
        <is>
          <t>S&amp;S availability/depth vary by listing and time - confirm live.</t>
        </is>
      </c>
    </row>
    <row r="2618" ht="26" customHeight="1">
      <c r="A2618" s="15" t="inlineStr">
        <is>
          <t>Crush</t>
        </is>
      </c>
      <c r="B2618" s="15" t="inlineStr">
        <is>
          <t>Crush Orange | Pineapple | 8-pack 355mL</t>
        </is>
      </c>
      <c r="C2618" s="15" t="inlineStr">
        <is>
          <t>5) Sparkling water &amp; soda</t>
        </is>
      </c>
      <c r="D2618" s="32">
        <f>'M5 - Sparkling Water &amp; Soda'!I790</f>
        <v/>
      </c>
      <c r="E2618" s="33">
        <f>'M5 - Sparkling Water &amp; Soda'!J790</f>
        <v/>
      </c>
      <c r="F2618" s="31">
        <f>'M5 - Sparkling Water &amp; Soda'!K790</f>
        <v/>
      </c>
      <c r="G2618" s="30">
        <f>'M5 - Sparkling Water &amp; Soda'!F790</f>
        <v/>
      </c>
      <c r="H2618" s="31">
        <f>IF(AND(ISNUMBER('M5 - Sparkling Water &amp; Soda'!F790),ISNUMBER('M5 - Sparkling Water &amp; Soda'!K790)),'M5 - Sparkling Water &amp; Soda'!F790-'M5 - Sparkling Water &amp; Soda'!K790,"")</f>
        <v/>
      </c>
      <c r="I2618" s="15" t="inlineStr">
        <is>
          <t>S&amp;S availability/depth vary by listing and time - confirm live.</t>
        </is>
      </c>
    </row>
    <row r="2619" ht="26" customHeight="1">
      <c r="A2619" s="15" t="inlineStr">
        <is>
          <t>Crush</t>
        </is>
      </c>
      <c r="B2619" s="15" t="inlineStr">
        <is>
          <t>Crush Orange | Pineapple | 12-pack 355mL</t>
        </is>
      </c>
      <c r="C2619" s="15" t="inlineStr">
        <is>
          <t>5) Sparkling water &amp; soda</t>
        </is>
      </c>
      <c r="D2619" s="32">
        <f>'M5 - Sparkling Water &amp; Soda'!I791</f>
        <v/>
      </c>
      <c r="E2619" s="33">
        <f>'M5 - Sparkling Water &amp; Soda'!J791</f>
        <v/>
      </c>
      <c r="F2619" s="31">
        <f>'M5 - Sparkling Water &amp; Soda'!K791</f>
        <v/>
      </c>
      <c r="G2619" s="30">
        <f>'M5 - Sparkling Water &amp; Soda'!F791</f>
        <v/>
      </c>
      <c r="H2619" s="31">
        <f>IF(AND(ISNUMBER('M5 - Sparkling Water &amp; Soda'!F791),ISNUMBER('M5 - Sparkling Water &amp; Soda'!K791)),'M5 - Sparkling Water &amp; Soda'!F791-'M5 - Sparkling Water &amp; Soda'!K791,"")</f>
        <v/>
      </c>
      <c r="I2619" s="15" t="inlineStr">
        <is>
          <t>S&amp;S availability/depth vary by listing and time - confirm live.</t>
        </is>
      </c>
    </row>
    <row r="2620" ht="26" customHeight="1">
      <c r="A2620" s="15" t="inlineStr">
        <is>
          <t>Crush</t>
        </is>
      </c>
      <c r="B2620" s="15" t="inlineStr">
        <is>
          <t>Crush Orange | Pineapple | 15-pack 355mL</t>
        </is>
      </c>
      <c r="C2620" s="15" t="inlineStr">
        <is>
          <t>5) Sparkling water &amp; soda</t>
        </is>
      </c>
      <c r="D2620" s="32">
        <f>'M5 - Sparkling Water &amp; Soda'!I792</f>
        <v/>
      </c>
      <c r="E2620" s="33">
        <f>'M5 - Sparkling Water &amp; Soda'!J792</f>
        <v/>
      </c>
      <c r="F2620" s="31">
        <f>'M5 - Sparkling Water &amp; Soda'!K792</f>
        <v/>
      </c>
      <c r="G2620" s="30">
        <f>'M5 - Sparkling Water &amp; Soda'!F792</f>
        <v/>
      </c>
      <c r="H2620" s="31">
        <f>IF(AND(ISNUMBER('M5 - Sparkling Water &amp; Soda'!F792),ISNUMBER('M5 - Sparkling Water &amp; Soda'!K792)),'M5 - Sparkling Water &amp; Soda'!F792-'M5 - Sparkling Water &amp; Soda'!K792,"")</f>
        <v/>
      </c>
      <c r="I2620" s="15" t="inlineStr">
        <is>
          <t>S&amp;S availability/depth vary by listing and time - confirm live.</t>
        </is>
      </c>
    </row>
    <row r="2621" ht="26" customHeight="1">
      <c r="A2621" s="15" t="inlineStr">
        <is>
          <t>Crush</t>
        </is>
      </c>
      <c r="B2621" s="15" t="inlineStr">
        <is>
          <t>Crush Orange | Pineapple | 18-pack 355mL</t>
        </is>
      </c>
      <c r="C2621" s="15" t="inlineStr">
        <is>
          <t>5) Sparkling water &amp; soda</t>
        </is>
      </c>
      <c r="D2621" s="32">
        <f>'M5 - Sparkling Water &amp; Soda'!I793</f>
        <v/>
      </c>
      <c r="E2621" s="33">
        <f>'M5 - Sparkling Water &amp; Soda'!J793</f>
        <v/>
      </c>
      <c r="F2621" s="31">
        <f>'M5 - Sparkling Water &amp; Soda'!K793</f>
        <v/>
      </c>
      <c r="G2621" s="30">
        <f>'M5 - Sparkling Water &amp; Soda'!F793</f>
        <v/>
      </c>
      <c r="H2621" s="31">
        <f>IF(AND(ISNUMBER('M5 - Sparkling Water &amp; Soda'!F793),ISNUMBER('M5 - Sparkling Water &amp; Soda'!K793)),'M5 - Sparkling Water &amp; Soda'!F793-'M5 - Sparkling Water &amp; Soda'!K793,"")</f>
        <v/>
      </c>
      <c r="I2621" s="15" t="inlineStr">
        <is>
          <t>S&amp;S availability/depth vary by listing and time - confirm live.</t>
        </is>
      </c>
    </row>
    <row r="2622" ht="26" customHeight="1">
      <c r="A2622" s="15" t="inlineStr">
        <is>
          <t>Crush</t>
        </is>
      </c>
      <c r="B2622" s="15" t="inlineStr">
        <is>
          <t>Crush Orange | Pineapple | 24-pack 355mL</t>
        </is>
      </c>
      <c r="C2622" s="15" t="inlineStr">
        <is>
          <t>5) Sparkling water &amp; soda</t>
        </is>
      </c>
      <c r="D2622" s="32">
        <f>'M5 - Sparkling Water &amp; Soda'!I794</f>
        <v/>
      </c>
      <c r="E2622" s="33">
        <f>'M5 - Sparkling Water &amp; Soda'!J794</f>
        <v/>
      </c>
      <c r="F2622" s="31">
        <f>'M5 - Sparkling Water &amp; Soda'!K794</f>
        <v/>
      </c>
      <c r="G2622" s="30">
        <f>'M5 - Sparkling Water &amp; Soda'!F794</f>
        <v/>
      </c>
      <c r="H2622" s="31">
        <f>IF(AND(ISNUMBER('M5 - Sparkling Water &amp; Soda'!F794),ISNUMBER('M5 - Sparkling Water &amp; Soda'!K794)),'M5 - Sparkling Water &amp; Soda'!F794-'M5 - Sparkling Water &amp; Soda'!K794,"")</f>
        <v/>
      </c>
      <c r="I2622" s="15" t="inlineStr">
        <is>
          <t>S&amp;S availability/depth vary by listing and time - confirm live.</t>
        </is>
      </c>
    </row>
    <row r="2623" ht="26" customHeight="1">
      <c r="A2623" s="15" t="inlineStr">
        <is>
          <t>Crush</t>
        </is>
      </c>
      <c r="B2623" s="15" t="inlineStr">
        <is>
          <t>Crush Orange | Cream Soda | single 355mL</t>
        </is>
      </c>
      <c r="C2623" s="15" t="inlineStr">
        <is>
          <t>5) Sparkling water &amp; soda</t>
        </is>
      </c>
      <c r="D2623" s="32">
        <f>'M5 - Sparkling Water &amp; Soda'!I795</f>
        <v/>
      </c>
      <c r="E2623" s="33">
        <f>'M5 - Sparkling Water &amp; Soda'!J795</f>
        <v/>
      </c>
      <c r="F2623" s="31">
        <f>'M5 - Sparkling Water &amp; Soda'!K795</f>
        <v/>
      </c>
      <c r="G2623" s="30">
        <f>'M5 - Sparkling Water &amp; Soda'!F795</f>
        <v/>
      </c>
      <c r="H2623" s="31">
        <f>IF(AND(ISNUMBER('M5 - Sparkling Water &amp; Soda'!F795),ISNUMBER('M5 - Sparkling Water &amp; Soda'!K795)),'M5 - Sparkling Water &amp; Soda'!F795-'M5 - Sparkling Water &amp; Soda'!K795,"")</f>
        <v/>
      </c>
      <c r="I2623" s="15" t="inlineStr">
        <is>
          <t>S&amp;S availability/depth vary by listing and time - confirm live.</t>
        </is>
      </c>
    </row>
    <row r="2624" ht="26" customHeight="1">
      <c r="A2624" s="15" t="inlineStr">
        <is>
          <t>Crush</t>
        </is>
      </c>
      <c r="B2624" s="15" t="inlineStr">
        <is>
          <t>Crush Orange | Cream Soda | 8-pack 355mL</t>
        </is>
      </c>
      <c r="C2624" s="15" t="inlineStr">
        <is>
          <t>5) Sparkling water &amp; soda</t>
        </is>
      </c>
      <c r="D2624" s="32">
        <f>'M5 - Sparkling Water &amp; Soda'!I796</f>
        <v/>
      </c>
      <c r="E2624" s="33">
        <f>'M5 - Sparkling Water &amp; Soda'!J796</f>
        <v/>
      </c>
      <c r="F2624" s="31">
        <f>'M5 - Sparkling Water &amp; Soda'!K796</f>
        <v/>
      </c>
      <c r="G2624" s="30">
        <f>'M5 - Sparkling Water &amp; Soda'!F796</f>
        <v/>
      </c>
      <c r="H2624" s="31">
        <f>IF(AND(ISNUMBER('M5 - Sparkling Water &amp; Soda'!F796),ISNUMBER('M5 - Sparkling Water &amp; Soda'!K796)),'M5 - Sparkling Water &amp; Soda'!F796-'M5 - Sparkling Water &amp; Soda'!K796,"")</f>
        <v/>
      </c>
      <c r="I2624" s="15" t="inlineStr">
        <is>
          <t>S&amp;S availability/depth vary by listing and time - confirm live.</t>
        </is>
      </c>
    </row>
    <row r="2625" ht="26" customHeight="1">
      <c r="A2625" s="15" t="inlineStr">
        <is>
          <t>Crush</t>
        </is>
      </c>
      <c r="B2625" s="15" t="inlineStr">
        <is>
          <t>Crush Orange | Cream Soda | 12-pack 355mL</t>
        </is>
      </c>
      <c r="C2625" s="15" t="inlineStr">
        <is>
          <t>5) Sparkling water &amp; soda</t>
        </is>
      </c>
      <c r="D2625" s="32">
        <f>'M5 - Sparkling Water &amp; Soda'!I797</f>
        <v/>
      </c>
      <c r="E2625" s="33">
        <f>'M5 - Sparkling Water &amp; Soda'!J797</f>
        <v/>
      </c>
      <c r="F2625" s="31">
        <f>'M5 - Sparkling Water &amp; Soda'!K797</f>
        <v/>
      </c>
      <c r="G2625" s="30">
        <f>'M5 - Sparkling Water &amp; Soda'!F797</f>
        <v/>
      </c>
      <c r="H2625" s="31">
        <f>IF(AND(ISNUMBER('M5 - Sparkling Water &amp; Soda'!F797),ISNUMBER('M5 - Sparkling Water &amp; Soda'!K797)),'M5 - Sparkling Water &amp; Soda'!F797-'M5 - Sparkling Water &amp; Soda'!K797,"")</f>
        <v/>
      </c>
      <c r="I2625" s="15" t="inlineStr">
        <is>
          <t>S&amp;S availability/depth vary by listing and time - confirm live.</t>
        </is>
      </c>
    </row>
    <row r="2626" ht="26" customHeight="1">
      <c r="A2626" s="15" t="inlineStr">
        <is>
          <t>Crush</t>
        </is>
      </c>
      <c r="B2626" s="15" t="inlineStr">
        <is>
          <t>Crush Orange | Cream Soda | 15-pack 355mL</t>
        </is>
      </c>
      <c r="C2626" s="15" t="inlineStr">
        <is>
          <t>5) Sparkling water &amp; soda</t>
        </is>
      </c>
      <c r="D2626" s="32">
        <f>'M5 - Sparkling Water &amp; Soda'!I798</f>
        <v/>
      </c>
      <c r="E2626" s="33">
        <f>'M5 - Sparkling Water &amp; Soda'!J798</f>
        <v/>
      </c>
      <c r="F2626" s="31">
        <f>'M5 - Sparkling Water &amp; Soda'!K798</f>
        <v/>
      </c>
      <c r="G2626" s="30">
        <f>'M5 - Sparkling Water &amp; Soda'!F798</f>
        <v/>
      </c>
      <c r="H2626" s="31">
        <f>IF(AND(ISNUMBER('M5 - Sparkling Water &amp; Soda'!F798),ISNUMBER('M5 - Sparkling Water &amp; Soda'!K798)),'M5 - Sparkling Water &amp; Soda'!F798-'M5 - Sparkling Water &amp; Soda'!K798,"")</f>
        <v/>
      </c>
      <c r="I2626" s="15" t="inlineStr">
        <is>
          <t>S&amp;S availability/depth vary by listing and time - confirm live.</t>
        </is>
      </c>
    </row>
    <row r="2627" ht="26" customHeight="1">
      <c r="A2627" s="15" t="inlineStr">
        <is>
          <t>Crush</t>
        </is>
      </c>
      <c r="B2627" s="15" t="inlineStr">
        <is>
          <t>Crush Orange | Cream Soda | 18-pack 355mL</t>
        </is>
      </c>
      <c r="C2627" s="15" t="inlineStr">
        <is>
          <t>5) Sparkling water &amp; soda</t>
        </is>
      </c>
      <c r="D2627" s="32">
        <f>'M5 - Sparkling Water &amp; Soda'!I799</f>
        <v/>
      </c>
      <c r="E2627" s="33">
        <f>'M5 - Sparkling Water &amp; Soda'!J799</f>
        <v/>
      </c>
      <c r="F2627" s="31">
        <f>'M5 - Sparkling Water &amp; Soda'!K799</f>
        <v/>
      </c>
      <c r="G2627" s="30">
        <f>'M5 - Sparkling Water &amp; Soda'!F799</f>
        <v/>
      </c>
      <c r="H2627" s="31">
        <f>IF(AND(ISNUMBER('M5 - Sparkling Water &amp; Soda'!F799),ISNUMBER('M5 - Sparkling Water &amp; Soda'!K799)),'M5 - Sparkling Water &amp; Soda'!F799-'M5 - Sparkling Water &amp; Soda'!K799,"")</f>
        <v/>
      </c>
      <c r="I2627" s="15" t="inlineStr">
        <is>
          <t>S&amp;S availability/depth vary by listing and time - confirm live.</t>
        </is>
      </c>
    </row>
    <row r="2628" ht="26" customHeight="1">
      <c r="A2628" s="15" t="inlineStr">
        <is>
          <t>Crush</t>
        </is>
      </c>
      <c r="B2628" s="15" t="inlineStr">
        <is>
          <t>Crush Orange | Cream Soda | 24-pack 355mL</t>
        </is>
      </c>
      <c r="C2628" s="15" t="inlineStr">
        <is>
          <t>5) Sparkling water &amp; soda</t>
        </is>
      </c>
      <c r="D2628" s="32">
        <f>'M5 - Sparkling Water &amp; Soda'!I800</f>
        <v/>
      </c>
      <c r="E2628" s="33">
        <f>'M5 - Sparkling Water &amp; Soda'!J800</f>
        <v/>
      </c>
      <c r="F2628" s="31">
        <f>'M5 - Sparkling Water &amp; Soda'!K800</f>
        <v/>
      </c>
      <c r="G2628" s="30">
        <f>'M5 - Sparkling Water &amp; Soda'!F800</f>
        <v/>
      </c>
      <c r="H2628" s="31">
        <f>IF(AND(ISNUMBER('M5 - Sparkling Water &amp; Soda'!F800),ISNUMBER('M5 - Sparkling Water &amp; Soda'!K800)),'M5 - Sparkling Water &amp; Soda'!F800-'M5 - Sparkling Water &amp; Soda'!K800,"")</f>
        <v/>
      </c>
      <c r="I2628" s="15" t="inlineStr">
        <is>
          <t>S&amp;S availability/depth vary by listing and time - confirm live.</t>
        </is>
      </c>
    </row>
    <row r="2629" ht="26" customHeight="1">
      <c r="A2629" s="15" t="inlineStr">
        <is>
          <t>Fresca</t>
        </is>
      </c>
      <c r="B2629" s="15" t="inlineStr">
        <is>
          <t>Fresca Sparkling | Original Citrus | single 355mL</t>
        </is>
      </c>
      <c r="C2629" s="15" t="inlineStr">
        <is>
          <t>5) Sparkling water &amp; soda</t>
        </is>
      </c>
      <c r="D2629" s="32">
        <f>'M5 - Sparkling Water &amp; Soda'!I801</f>
        <v/>
      </c>
      <c r="E2629" s="33">
        <f>'M5 - Sparkling Water &amp; Soda'!J801</f>
        <v/>
      </c>
      <c r="F2629" s="31">
        <f>'M5 - Sparkling Water &amp; Soda'!K801</f>
        <v/>
      </c>
      <c r="G2629" s="30">
        <f>'M5 - Sparkling Water &amp; Soda'!F801</f>
        <v/>
      </c>
      <c r="H2629" s="31">
        <f>IF(AND(ISNUMBER('M5 - Sparkling Water &amp; Soda'!F801),ISNUMBER('M5 - Sparkling Water &amp; Soda'!K801)),'M5 - Sparkling Water &amp; Soda'!F801-'M5 - Sparkling Water &amp; Soda'!K801,"")</f>
        <v/>
      </c>
      <c r="I2629" s="15" t="inlineStr">
        <is>
          <t>S&amp;S availability/depth vary by listing and time - confirm live.</t>
        </is>
      </c>
    </row>
    <row r="2630" ht="26" customHeight="1">
      <c r="A2630" s="15" t="inlineStr">
        <is>
          <t>Fresca</t>
        </is>
      </c>
      <c r="B2630" s="15" t="inlineStr">
        <is>
          <t>Fresca Sparkling | Original Citrus | 8-pack 355mL</t>
        </is>
      </c>
      <c r="C2630" s="15" t="inlineStr">
        <is>
          <t>5) Sparkling water &amp; soda</t>
        </is>
      </c>
      <c r="D2630" s="32">
        <f>'M5 - Sparkling Water &amp; Soda'!I802</f>
        <v/>
      </c>
      <c r="E2630" s="33">
        <f>'M5 - Sparkling Water &amp; Soda'!J802</f>
        <v/>
      </c>
      <c r="F2630" s="31">
        <f>'M5 - Sparkling Water &amp; Soda'!K802</f>
        <v/>
      </c>
      <c r="G2630" s="30">
        <f>'M5 - Sparkling Water &amp; Soda'!F802</f>
        <v/>
      </c>
      <c r="H2630" s="31">
        <f>IF(AND(ISNUMBER('M5 - Sparkling Water &amp; Soda'!F802),ISNUMBER('M5 - Sparkling Water &amp; Soda'!K802)),'M5 - Sparkling Water &amp; Soda'!F802-'M5 - Sparkling Water &amp; Soda'!K802,"")</f>
        <v/>
      </c>
      <c r="I2630" s="15" t="inlineStr">
        <is>
          <t>S&amp;S availability/depth vary by listing and time - confirm live.</t>
        </is>
      </c>
    </row>
    <row r="2631" ht="26" customHeight="1">
      <c r="A2631" s="15" t="inlineStr">
        <is>
          <t>Fresca</t>
        </is>
      </c>
      <c r="B2631" s="15" t="inlineStr">
        <is>
          <t>Fresca Sparkling | Original Citrus | 12-pack 355mL</t>
        </is>
      </c>
      <c r="C2631" s="15" t="inlineStr">
        <is>
          <t>5) Sparkling water &amp; soda</t>
        </is>
      </c>
      <c r="D2631" s="32">
        <f>'M5 - Sparkling Water &amp; Soda'!I803</f>
        <v/>
      </c>
      <c r="E2631" s="33">
        <f>'M5 - Sparkling Water &amp; Soda'!J803</f>
        <v/>
      </c>
      <c r="F2631" s="31">
        <f>'M5 - Sparkling Water &amp; Soda'!K803</f>
        <v/>
      </c>
      <c r="G2631" s="30">
        <f>'M5 - Sparkling Water &amp; Soda'!F803</f>
        <v/>
      </c>
      <c r="H2631" s="31">
        <f>IF(AND(ISNUMBER('M5 - Sparkling Water &amp; Soda'!F803),ISNUMBER('M5 - Sparkling Water &amp; Soda'!K803)),'M5 - Sparkling Water &amp; Soda'!F803-'M5 - Sparkling Water &amp; Soda'!K803,"")</f>
        <v/>
      </c>
      <c r="I2631" s="15" t="inlineStr">
        <is>
          <t>S&amp;S availability/depth vary by listing and time - confirm live.</t>
        </is>
      </c>
    </row>
    <row r="2632" ht="26" customHeight="1">
      <c r="A2632" s="15" t="inlineStr">
        <is>
          <t>Fresca</t>
        </is>
      </c>
      <c r="B2632" s="15" t="inlineStr">
        <is>
          <t>Fresca Sparkling | Original Citrus | 15-pack 355mL</t>
        </is>
      </c>
      <c r="C2632" s="15" t="inlineStr">
        <is>
          <t>5) Sparkling water &amp; soda</t>
        </is>
      </c>
      <c r="D2632" s="32">
        <f>'M5 - Sparkling Water &amp; Soda'!I804</f>
        <v/>
      </c>
      <c r="E2632" s="33">
        <f>'M5 - Sparkling Water &amp; Soda'!J804</f>
        <v/>
      </c>
      <c r="F2632" s="31">
        <f>'M5 - Sparkling Water &amp; Soda'!K804</f>
        <v/>
      </c>
      <c r="G2632" s="30">
        <f>'M5 - Sparkling Water &amp; Soda'!F804</f>
        <v/>
      </c>
      <c r="H2632" s="31">
        <f>IF(AND(ISNUMBER('M5 - Sparkling Water &amp; Soda'!F804),ISNUMBER('M5 - Sparkling Water &amp; Soda'!K804)),'M5 - Sparkling Water &amp; Soda'!F804-'M5 - Sparkling Water &amp; Soda'!K804,"")</f>
        <v/>
      </c>
      <c r="I2632" s="15" t="inlineStr">
        <is>
          <t>S&amp;S availability/depth vary by listing and time - confirm live.</t>
        </is>
      </c>
    </row>
    <row r="2633" ht="26" customHeight="1">
      <c r="A2633" s="15" t="inlineStr">
        <is>
          <t>Fresca</t>
        </is>
      </c>
      <c r="B2633" s="15" t="inlineStr">
        <is>
          <t>Fresca Sparkling | Original Citrus | 18-pack 355mL</t>
        </is>
      </c>
      <c r="C2633" s="15" t="inlineStr">
        <is>
          <t>5) Sparkling water &amp; soda</t>
        </is>
      </c>
      <c r="D2633" s="32">
        <f>'M5 - Sparkling Water &amp; Soda'!I805</f>
        <v/>
      </c>
      <c r="E2633" s="33">
        <f>'M5 - Sparkling Water &amp; Soda'!J805</f>
        <v/>
      </c>
      <c r="F2633" s="31">
        <f>'M5 - Sparkling Water &amp; Soda'!K805</f>
        <v/>
      </c>
      <c r="G2633" s="30">
        <f>'M5 - Sparkling Water &amp; Soda'!F805</f>
        <v/>
      </c>
      <c r="H2633" s="31">
        <f>IF(AND(ISNUMBER('M5 - Sparkling Water &amp; Soda'!F805),ISNUMBER('M5 - Sparkling Water &amp; Soda'!K805)),'M5 - Sparkling Water &amp; Soda'!F805-'M5 - Sparkling Water &amp; Soda'!K805,"")</f>
        <v/>
      </c>
      <c r="I2633" s="15" t="inlineStr">
        <is>
          <t>S&amp;S availability/depth vary by listing and time - confirm live.</t>
        </is>
      </c>
    </row>
    <row r="2634" ht="26" customHeight="1">
      <c r="A2634" s="15" t="inlineStr">
        <is>
          <t>Fresca</t>
        </is>
      </c>
      <c r="B2634" s="15" t="inlineStr">
        <is>
          <t>Fresca Sparkling | Original Citrus | 24-pack 355mL</t>
        </is>
      </c>
      <c r="C2634" s="15" t="inlineStr">
        <is>
          <t>5) Sparkling water &amp; soda</t>
        </is>
      </c>
      <c r="D2634" s="32">
        <f>'M5 - Sparkling Water &amp; Soda'!I806</f>
        <v/>
      </c>
      <c r="E2634" s="33">
        <f>'M5 - Sparkling Water &amp; Soda'!J806</f>
        <v/>
      </c>
      <c r="F2634" s="31">
        <f>'M5 - Sparkling Water &amp; Soda'!K806</f>
        <v/>
      </c>
      <c r="G2634" s="30">
        <f>'M5 - Sparkling Water &amp; Soda'!F806</f>
        <v/>
      </c>
      <c r="H2634" s="31">
        <f>IF(AND(ISNUMBER('M5 - Sparkling Water &amp; Soda'!F806),ISNUMBER('M5 - Sparkling Water &amp; Soda'!K806)),'M5 - Sparkling Water &amp; Soda'!F806-'M5 - Sparkling Water &amp; Soda'!K806,"")</f>
        <v/>
      </c>
      <c r="I2634" s="15" t="inlineStr">
        <is>
          <t>S&amp;S availability/depth vary by listing and time - confirm live.</t>
        </is>
      </c>
    </row>
    <row r="2635" ht="26" customHeight="1">
      <c r="A2635" s="15" t="inlineStr">
        <is>
          <t>Fresca</t>
        </is>
      </c>
      <c r="B2635" s="15" t="inlineStr">
        <is>
          <t>Fresca Sparkling | Black Cherry | single 355mL</t>
        </is>
      </c>
      <c r="C2635" s="15" t="inlineStr">
        <is>
          <t>5) Sparkling water &amp; soda</t>
        </is>
      </c>
      <c r="D2635" s="32">
        <f>'M5 - Sparkling Water &amp; Soda'!I807</f>
        <v/>
      </c>
      <c r="E2635" s="33">
        <f>'M5 - Sparkling Water &amp; Soda'!J807</f>
        <v/>
      </c>
      <c r="F2635" s="31">
        <f>'M5 - Sparkling Water &amp; Soda'!K807</f>
        <v/>
      </c>
      <c r="G2635" s="30">
        <f>'M5 - Sparkling Water &amp; Soda'!F807</f>
        <v/>
      </c>
      <c r="H2635" s="31">
        <f>IF(AND(ISNUMBER('M5 - Sparkling Water &amp; Soda'!F807),ISNUMBER('M5 - Sparkling Water &amp; Soda'!K807)),'M5 - Sparkling Water &amp; Soda'!F807-'M5 - Sparkling Water &amp; Soda'!K807,"")</f>
        <v/>
      </c>
      <c r="I2635" s="15" t="inlineStr">
        <is>
          <t>S&amp;S availability/depth vary by listing and time - confirm live.</t>
        </is>
      </c>
    </row>
    <row r="2636" ht="26" customHeight="1">
      <c r="A2636" s="15" t="inlineStr">
        <is>
          <t>Fresca</t>
        </is>
      </c>
      <c r="B2636" s="15" t="inlineStr">
        <is>
          <t>Fresca Sparkling | Black Cherry | 8-pack 355mL</t>
        </is>
      </c>
      <c r="C2636" s="15" t="inlineStr">
        <is>
          <t>5) Sparkling water &amp; soda</t>
        </is>
      </c>
      <c r="D2636" s="32">
        <f>'M5 - Sparkling Water &amp; Soda'!I808</f>
        <v/>
      </c>
      <c r="E2636" s="33">
        <f>'M5 - Sparkling Water &amp; Soda'!J808</f>
        <v/>
      </c>
      <c r="F2636" s="31">
        <f>'M5 - Sparkling Water &amp; Soda'!K808</f>
        <v/>
      </c>
      <c r="G2636" s="30">
        <f>'M5 - Sparkling Water &amp; Soda'!F808</f>
        <v/>
      </c>
      <c r="H2636" s="31">
        <f>IF(AND(ISNUMBER('M5 - Sparkling Water &amp; Soda'!F808),ISNUMBER('M5 - Sparkling Water &amp; Soda'!K808)),'M5 - Sparkling Water &amp; Soda'!F808-'M5 - Sparkling Water &amp; Soda'!K808,"")</f>
        <v/>
      </c>
      <c r="I2636" s="15" t="inlineStr">
        <is>
          <t>S&amp;S availability/depth vary by listing and time - confirm live.</t>
        </is>
      </c>
    </row>
    <row r="2637" ht="26" customHeight="1">
      <c r="A2637" s="15" t="inlineStr">
        <is>
          <t>Fresca</t>
        </is>
      </c>
      <c r="B2637" s="15" t="inlineStr">
        <is>
          <t>Fresca Sparkling | Black Cherry | 12-pack 355mL</t>
        </is>
      </c>
      <c r="C2637" s="15" t="inlineStr">
        <is>
          <t>5) Sparkling water &amp; soda</t>
        </is>
      </c>
      <c r="D2637" s="32">
        <f>'M5 - Sparkling Water &amp; Soda'!I809</f>
        <v/>
      </c>
      <c r="E2637" s="33">
        <f>'M5 - Sparkling Water &amp; Soda'!J809</f>
        <v/>
      </c>
      <c r="F2637" s="31">
        <f>'M5 - Sparkling Water &amp; Soda'!K809</f>
        <v/>
      </c>
      <c r="G2637" s="30">
        <f>'M5 - Sparkling Water &amp; Soda'!F809</f>
        <v/>
      </c>
      <c r="H2637" s="31">
        <f>IF(AND(ISNUMBER('M5 - Sparkling Water &amp; Soda'!F809),ISNUMBER('M5 - Sparkling Water &amp; Soda'!K809)),'M5 - Sparkling Water &amp; Soda'!F809-'M5 - Sparkling Water &amp; Soda'!K809,"")</f>
        <v/>
      </c>
      <c r="I2637" s="15" t="inlineStr">
        <is>
          <t>S&amp;S availability/depth vary by listing and time - confirm live.</t>
        </is>
      </c>
    </row>
    <row r="2638" ht="26" customHeight="1">
      <c r="A2638" s="15" t="inlineStr">
        <is>
          <t>Fresca</t>
        </is>
      </c>
      <c r="B2638" s="15" t="inlineStr">
        <is>
          <t>Fresca Sparkling | Black Cherry | 15-pack 355mL</t>
        </is>
      </c>
      <c r="C2638" s="15" t="inlineStr">
        <is>
          <t>5) Sparkling water &amp; soda</t>
        </is>
      </c>
      <c r="D2638" s="32">
        <f>'M5 - Sparkling Water &amp; Soda'!I810</f>
        <v/>
      </c>
      <c r="E2638" s="33">
        <f>'M5 - Sparkling Water &amp; Soda'!J810</f>
        <v/>
      </c>
      <c r="F2638" s="31">
        <f>'M5 - Sparkling Water &amp; Soda'!K810</f>
        <v/>
      </c>
      <c r="G2638" s="30">
        <f>'M5 - Sparkling Water &amp; Soda'!F810</f>
        <v/>
      </c>
      <c r="H2638" s="31">
        <f>IF(AND(ISNUMBER('M5 - Sparkling Water &amp; Soda'!F810),ISNUMBER('M5 - Sparkling Water &amp; Soda'!K810)),'M5 - Sparkling Water &amp; Soda'!F810-'M5 - Sparkling Water &amp; Soda'!K810,"")</f>
        <v/>
      </c>
      <c r="I2638" s="15" t="inlineStr">
        <is>
          <t>S&amp;S availability/depth vary by listing and time - confirm live.</t>
        </is>
      </c>
    </row>
    <row r="2639" ht="26" customHeight="1">
      <c r="A2639" s="15" t="inlineStr">
        <is>
          <t>Fresca</t>
        </is>
      </c>
      <c r="B2639" s="15" t="inlineStr">
        <is>
          <t>Fresca Sparkling | Black Cherry | 18-pack 355mL</t>
        </is>
      </c>
      <c r="C2639" s="15" t="inlineStr">
        <is>
          <t>5) Sparkling water &amp; soda</t>
        </is>
      </c>
      <c r="D2639" s="32">
        <f>'M5 - Sparkling Water &amp; Soda'!I811</f>
        <v/>
      </c>
      <c r="E2639" s="33">
        <f>'M5 - Sparkling Water &amp; Soda'!J811</f>
        <v/>
      </c>
      <c r="F2639" s="31">
        <f>'M5 - Sparkling Water &amp; Soda'!K811</f>
        <v/>
      </c>
      <c r="G2639" s="30">
        <f>'M5 - Sparkling Water &amp; Soda'!F811</f>
        <v/>
      </c>
      <c r="H2639" s="31">
        <f>IF(AND(ISNUMBER('M5 - Sparkling Water &amp; Soda'!F811),ISNUMBER('M5 - Sparkling Water &amp; Soda'!K811)),'M5 - Sparkling Water &amp; Soda'!F811-'M5 - Sparkling Water &amp; Soda'!K811,"")</f>
        <v/>
      </c>
      <c r="I2639" s="15" t="inlineStr">
        <is>
          <t>S&amp;S availability/depth vary by listing and time - confirm live.</t>
        </is>
      </c>
    </row>
    <row r="2640" ht="26" customHeight="1">
      <c r="A2640" s="15" t="inlineStr">
        <is>
          <t>Fresca</t>
        </is>
      </c>
      <c r="B2640" s="15" t="inlineStr">
        <is>
          <t>Fresca Sparkling | Black Cherry | 24-pack 355mL</t>
        </is>
      </c>
      <c r="C2640" s="15" t="inlineStr">
        <is>
          <t>5) Sparkling water &amp; soda</t>
        </is>
      </c>
      <c r="D2640" s="32">
        <f>'M5 - Sparkling Water &amp; Soda'!I812</f>
        <v/>
      </c>
      <c r="E2640" s="33">
        <f>'M5 - Sparkling Water &amp; Soda'!J812</f>
        <v/>
      </c>
      <c r="F2640" s="31">
        <f>'M5 - Sparkling Water &amp; Soda'!K812</f>
        <v/>
      </c>
      <c r="G2640" s="30">
        <f>'M5 - Sparkling Water &amp; Soda'!F812</f>
        <v/>
      </c>
      <c r="H2640" s="31">
        <f>IF(AND(ISNUMBER('M5 - Sparkling Water &amp; Soda'!F812),ISNUMBER('M5 - Sparkling Water &amp; Soda'!K812)),'M5 - Sparkling Water &amp; Soda'!F812-'M5 - Sparkling Water &amp; Soda'!K812,"")</f>
        <v/>
      </c>
      <c r="I2640" s="15" t="inlineStr">
        <is>
          <t>S&amp;S availability/depth vary by listing and time - confirm live.</t>
        </is>
      </c>
    </row>
    <row r="2641" ht="26" customHeight="1">
      <c r="A2641" s="15" t="inlineStr">
        <is>
          <t>Fresca</t>
        </is>
      </c>
      <c r="B2641" s="15" t="inlineStr">
        <is>
          <t>Fresca Sparkling | Peach | single 355mL</t>
        </is>
      </c>
      <c r="C2641" s="15" t="inlineStr">
        <is>
          <t>5) Sparkling water &amp; soda</t>
        </is>
      </c>
      <c r="D2641" s="32">
        <f>'M5 - Sparkling Water &amp; Soda'!I813</f>
        <v/>
      </c>
      <c r="E2641" s="33">
        <f>'M5 - Sparkling Water &amp; Soda'!J813</f>
        <v/>
      </c>
      <c r="F2641" s="31">
        <f>'M5 - Sparkling Water &amp; Soda'!K813</f>
        <v/>
      </c>
      <c r="G2641" s="30">
        <f>'M5 - Sparkling Water &amp; Soda'!F813</f>
        <v/>
      </c>
      <c r="H2641" s="31">
        <f>IF(AND(ISNUMBER('M5 - Sparkling Water &amp; Soda'!F813),ISNUMBER('M5 - Sparkling Water &amp; Soda'!K813)),'M5 - Sparkling Water &amp; Soda'!F813-'M5 - Sparkling Water &amp; Soda'!K813,"")</f>
        <v/>
      </c>
      <c r="I2641" s="15" t="inlineStr">
        <is>
          <t>S&amp;S availability/depth vary by listing and time - confirm live.</t>
        </is>
      </c>
    </row>
    <row r="2642" ht="26" customHeight="1">
      <c r="A2642" s="15" t="inlineStr">
        <is>
          <t>Fresca</t>
        </is>
      </c>
      <c r="B2642" s="15" t="inlineStr">
        <is>
          <t>Fresca Sparkling | Peach | 8-pack 355mL</t>
        </is>
      </c>
      <c r="C2642" s="15" t="inlineStr">
        <is>
          <t>5) Sparkling water &amp; soda</t>
        </is>
      </c>
      <c r="D2642" s="32">
        <f>'M5 - Sparkling Water &amp; Soda'!I814</f>
        <v/>
      </c>
      <c r="E2642" s="33">
        <f>'M5 - Sparkling Water &amp; Soda'!J814</f>
        <v/>
      </c>
      <c r="F2642" s="31">
        <f>'M5 - Sparkling Water &amp; Soda'!K814</f>
        <v/>
      </c>
      <c r="G2642" s="30">
        <f>'M5 - Sparkling Water &amp; Soda'!F814</f>
        <v/>
      </c>
      <c r="H2642" s="31">
        <f>IF(AND(ISNUMBER('M5 - Sparkling Water &amp; Soda'!F814),ISNUMBER('M5 - Sparkling Water &amp; Soda'!K814)),'M5 - Sparkling Water &amp; Soda'!F814-'M5 - Sparkling Water &amp; Soda'!K814,"")</f>
        <v/>
      </c>
      <c r="I2642" s="15" t="inlineStr">
        <is>
          <t>S&amp;S availability/depth vary by listing and time - confirm live.</t>
        </is>
      </c>
    </row>
    <row r="2643" ht="26" customHeight="1">
      <c r="A2643" s="15" t="inlineStr">
        <is>
          <t>Fresca</t>
        </is>
      </c>
      <c r="B2643" s="15" t="inlineStr">
        <is>
          <t>Fresca Sparkling | Peach | 12-pack 355mL</t>
        </is>
      </c>
      <c r="C2643" s="15" t="inlineStr">
        <is>
          <t>5) Sparkling water &amp; soda</t>
        </is>
      </c>
      <c r="D2643" s="32">
        <f>'M5 - Sparkling Water &amp; Soda'!I815</f>
        <v/>
      </c>
      <c r="E2643" s="33">
        <f>'M5 - Sparkling Water &amp; Soda'!J815</f>
        <v/>
      </c>
      <c r="F2643" s="31">
        <f>'M5 - Sparkling Water &amp; Soda'!K815</f>
        <v/>
      </c>
      <c r="G2643" s="30">
        <f>'M5 - Sparkling Water &amp; Soda'!F815</f>
        <v/>
      </c>
      <c r="H2643" s="31">
        <f>IF(AND(ISNUMBER('M5 - Sparkling Water &amp; Soda'!F815),ISNUMBER('M5 - Sparkling Water &amp; Soda'!K815)),'M5 - Sparkling Water &amp; Soda'!F815-'M5 - Sparkling Water &amp; Soda'!K815,"")</f>
        <v/>
      </c>
      <c r="I2643" s="15" t="inlineStr">
        <is>
          <t>S&amp;S availability/depth vary by listing and time - confirm live.</t>
        </is>
      </c>
    </row>
    <row r="2644" ht="26" customHeight="1">
      <c r="A2644" s="15" t="inlineStr">
        <is>
          <t>Fresca</t>
        </is>
      </c>
      <c r="B2644" s="15" t="inlineStr">
        <is>
          <t>Fresca Sparkling | Peach | 15-pack 355mL</t>
        </is>
      </c>
      <c r="C2644" s="15" t="inlineStr">
        <is>
          <t>5) Sparkling water &amp; soda</t>
        </is>
      </c>
      <c r="D2644" s="32">
        <f>'M5 - Sparkling Water &amp; Soda'!I816</f>
        <v/>
      </c>
      <c r="E2644" s="33">
        <f>'M5 - Sparkling Water &amp; Soda'!J816</f>
        <v/>
      </c>
      <c r="F2644" s="31">
        <f>'M5 - Sparkling Water &amp; Soda'!K816</f>
        <v/>
      </c>
      <c r="G2644" s="30">
        <f>'M5 - Sparkling Water &amp; Soda'!F816</f>
        <v/>
      </c>
      <c r="H2644" s="31">
        <f>IF(AND(ISNUMBER('M5 - Sparkling Water &amp; Soda'!F816),ISNUMBER('M5 - Sparkling Water &amp; Soda'!K816)),'M5 - Sparkling Water &amp; Soda'!F816-'M5 - Sparkling Water &amp; Soda'!K816,"")</f>
        <v/>
      </c>
      <c r="I2644" s="15" t="inlineStr">
        <is>
          <t>S&amp;S availability/depth vary by listing and time - confirm live.</t>
        </is>
      </c>
    </row>
    <row r="2645" ht="26" customHeight="1">
      <c r="A2645" s="15" t="inlineStr">
        <is>
          <t>Fresca</t>
        </is>
      </c>
      <c r="B2645" s="15" t="inlineStr">
        <is>
          <t>Fresca Sparkling | Peach | 18-pack 355mL</t>
        </is>
      </c>
      <c r="C2645" s="15" t="inlineStr">
        <is>
          <t>5) Sparkling water &amp; soda</t>
        </is>
      </c>
      <c r="D2645" s="32">
        <f>'M5 - Sparkling Water &amp; Soda'!I817</f>
        <v/>
      </c>
      <c r="E2645" s="33">
        <f>'M5 - Sparkling Water &amp; Soda'!J817</f>
        <v/>
      </c>
      <c r="F2645" s="31">
        <f>'M5 - Sparkling Water &amp; Soda'!K817</f>
        <v/>
      </c>
      <c r="G2645" s="30">
        <f>'M5 - Sparkling Water &amp; Soda'!F817</f>
        <v/>
      </c>
      <c r="H2645" s="31">
        <f>IF(AND(ISNUMBER('M5 - Sparkling Water &amp; Soda'!F817),ISNUMBER('M5 - Sparkling Water &amp; Soda'!K817)),'M5 - Sparkling Water &amp; Soda'!F817-'M5 - Sparkling Water &amp; Soda'!K817,"")</f>
        <v/>
      </c>
      <c r="I2645" s="15" t="inlineStr">
        <is>
          <t>S&amp;S availability/depth vary by listing and time - confirm live.</t>
        </is>
      </c>
    </row>
    <row r="2646" ht="26" customHeight="1">
      <c r="A2646" s="15" t="inlineStr">
        <is>
          <t>Fresca</t>
        </is>
      </c>
      <c r="B2646" s="15" t="inlineStr">
        <is>
          <t>Fresca Sparkling | Peach | 24-pack 355mL</t>
        </is>
      </c>
      <c r="C2646" s="15" t="inlineStr">
        <is>
          <t>5) Sparkling water &amp; soda</t>
        </is>
      </c>
      <c r="D2646" s="32">
        <f>'M5 - Sparkling Water &amp; Soda'!I818</f>
        <v/>
      </c>
      <c r="E2646" s="33">
        <f>'M5 - Sparkling Water &amp; Soda'!J818</f>
        <v/>
      </c>
      <c r="F2646" s="31">
        <f>'M5 - Sparkling Water &amp; Soda'!K818</f>
        <v/>
      </c>
      <c r="G2646" s="30">
        <f>'M5 - Sparkling Water &amp; Soda'!F818</f>
        <v/>
      </c>
      <c r="H2646" s="31">
        <f>IF(AND(ISNUMBER('M5 - Sparkling Water &amp; Soda'!F818),ISNUMBER('M5 - Sparkling Water &amp; Soda'!K818)),'M5 - Sparkling Water &amp; Soda'!F818-'M5 - Sparkling Water &amp; Soda'!K818,"")</f>
        <v/>
      </c>
      <c r="I2646" s="15" t="inlineStr">
        <is>
          <t>S&amp;S availability/depth vary by listing and time - confirm live.</t>
        </is>
      </c>
    </row>
    <row r="2647" ht="26" customHeight="1">
      <c r="A2647" s="15" t="inlineStr">
        <is>
          <t>Sunkist</t>
        </is>
      </c>
      <c r="B2647" s="15" t="inlineStr">
        <is>
          <t>Sunkist Orange | Orange | single 355mL</t>
        </is>
      </c>
      <c r="C2647" s="15" t="inlineStr">
        <is>
          <t>5) Sparkling water &amp; soda</t>
        </is>
      </c>
      <c r="D2647" s="32">
        <f>'M5 - Sparkling Water &amp; Soda'!I819</f>
        <v/>
      </c>
      <c r="E2647" s="33">
        <f>'M5 - Sparkling Water &amp; Soda'!J819</f>
        <v/>
      </c>
      <c r="F2647" s="31">
        <f>'M5 - Sparkling Water &amp; Soda'!K819</f>
        <v/>
      </c>
      <c r="G2647" s="30">
        <f>'M5 - Sparkling Water &amp; Soda'!F819</f>
        <v/>
      </c>
      <c r="H2647" s="31">
        <f>IF(AND(ISNUMBER('M5 - Sparkling Water &amp; Soda'!F819),ISNUMBER('M5 - Sparkling Water &amp; Soda'!K819)),'M5 - Sparkling Water &amp; Soda'!F819-'M5 - Sparkling Water &amp; Soda'!K819,"")</f>
        <v/>
      </c>
      <c r="I2647" s="15" t="inlineStr">
        <is>
          <t>S&amp;S availability/depth vary by listing and time - confirm live.</t>
        </is>
      </c>
    </row>
    <row r="2648" ht="26" customHeight="1">
      <c r="A2648" s="15" t="inlineStr">
        <is>
          <t>Sunkist</t>
        </is>
      </c>
      <c r="B2648" s="15" t="inlineStr">
        <is>
          <t>Sunkist Orange | Orange | 8-pack 355mL</t>
        </is>
      </c>
      <c r="C2648" s="15" t="inlineStr">
        <is>
          <t>5) Sparkling water &amp; soda</t>
        </is>
      </c>
      <c r="D2648" s="32">
        <f>'M5 - Sparkling Water &amp; Soda'!I820</f>
        <v/>
      </c>
      <c r="E2648" s="33">
        <f>'M5 - Sparkling Water &amp; Soda'!J820</f>
        <v/>
      </c>
      <c r="F2648" s="31">
        <f>'M5 - Sparkling Water &amp; Soda'!K820</f>
        <v/>
      </c>
      <c r="G2648" s="30">
        <f>'M5 - Sparkling Water &amp; Soda'!F820</f>
        <v/>
      </c>
      <c r="H2648" s="31">
        <f>IF(AND(ISNUMBER('M5 - Sparkling Water &amp; Soda'!F820),ISNUMBER('M5 - Sparkling Water &amp; Soda'!K820)),'M5 - Sparkling Water &amp; Soda'!F820-'M5 - Sparkling Water &amp; Soda'!K820,"")</f>
        <v/>
      </c>
      <c r="I2648" s="15" t="inlineStr">
        <is>
          <t>S&amp;S availability/depth vary by listing and time - confirm live.</t>
        </is>
      </c>
    </row>
    <row r="2649" ht="26" customHeight="1">
      <c r="A2649" s="15" t="inlineStr">
        <is>
          <t>Sunkist</t>
        </is>
      </c>
      <c r="B2649" s="15" t="inlineStr">
        <is>
          <t>Sunkist Orange | Orange | 12-pack 355mL</t>
        </is>
      </c>
      <c r="C2649" s="15" t="inlineStr">
        <is>
          <t>5) Sparkling water &amp; soda</t>
        </is>
      </c>
      <c r="D2649" s="32">
        <f>'M5 - Sparkling Water &amp; Soda'!I821</f>
        <v/>
      </c>
      <c r="E2649" s="33">
        <f>'M5 - Sparkling Water &amp; Soda'!J821</f>
        <v/>
      </c>
      <c r="F2649" s="31">
        <f>'M5 - Sparkling Water &amp; Soda'!K821</f>
        <v/>
      </c>
      <c r="G2649" s="30">
        <f>'M5 - Sparkling Water &amp; Soda'!F821</f>
        <v/>
      </c>
      <c r="H2649" s="31">
        <f>IF(AND(ISNUMBER('M5 - Sparkling Water &amp; Soda'!F821),ISNUMBER('M5 - Sparkling Water &amp; Soda'!K821)),'M5 - Sparkling Water &amp; Soda'!F821-'M5 - Sparkling Water &amp; Soda'!K821,"")</f>
        <v/>
      </c>
      <c r="I2649" s="15" t="inlineStr">
        <is>
          <t>S&amp;S availability/depth vary by listing and time - confirm live.</t>
        </is>
      </c>
    </row>
    <row r="2650" ht="26" customHeight="1">
      <c r="A2650" s="15" t="inlineStr">
        <is>
          <t>Sunkist</t>
        </is>
      </c>
      <c r="B2650" s="15" t="inlineStr">
        <is>
          <t>Sunkist Orange | Orange | 15-pack 355mL</t>
        </is>
      </c>
      <c r="C2650" s="15" t="inlineStr">
        <is>
          <t>5) Sparkling water &amp; soda</t>
        </is>
      </c>
      <c r="D2650" s="32">
        <f>'M5 - Sparkling Water &amp; Soda'!I822</f>
        <v/>
      </c>
      <c r="E2650" s="33">
        <f>'M5 - Sparkling Water &amp; Soda'!J822</f>
        <v/>
      </c>
      <c r="F2650" s="31">
        <f>'M5 - Sparkling Water &amp; Soda'!K822</f>
        <v/>
      </c>
      <c r="G2650" s="30">
        <f>'M5 - Sparkling Water &amp; Soda'!F822</f>
        <v/>
      </c>
      <c r="H2650" s="31">
        <f>IF(AND(ISNUMBER('M5 - Sparkling Water &amp; Soda'!F822),ISNUMBER('M5 - Sparkling Water &amp; Soda'!K822)),'M5 - Sparkling Water &amp; Soda'!F822-'M5 - Sparkling Water &amp; Soda'!K822,"")</f>
        <v/>
      </c>
      <c r="I2650" s="15" t="inlineStr">
        <is>
          <t>S&amp;S availability/depth vary by listing and time - confirm live.</t>
        </is>
      </c>
    </row>
    <row r="2651" ht="26" customHeight="1">
      <c r="A2651" s="15" t="inlineStr">
        <is>
          <t>Sunkist</t>
        </is>
      </c>
      <c r="B2651" s="15" t="inlineStr">
        <is>
          <t>Sunkist Orange | Orange | 18-pack 355mL</t>
        </is>
      </c>
      <c r="C2651" s="15" t="inlineStr">
        <is>
          <t>5) Sparkling water &amp; soda</t>
        </is>
      </c>
      <c r="D2651" s="32">
        <f>'M5 - Sparkling Water &amp; Soda'!I823</f>
        <v/>
      </c>
      <c r="E2651" s="33">
        <f>'M5 - Sparkling Water &amp; Soda'!J823</f>
        <v/>
      </c>
      <c r="F2651" s="31">
        <f>'M5 - Sparkling Water &amp; Soda'!K823</f>
        <v/>
      </c>
      <c r="G2651" s="30">
        <f>'M5 - Sparkling Water &amp; Soda'!F823</f>
        <v/>
      </c>
      <c r="H2651" s="31">
        <f>IF(AND(ISNUMBER('M5 - Sparkling Water &amp; Soda'!F823),ISNUMBER('M5 - Sparkling Water &amp; Soda'!K823)),'M5 - Sparkling Water &amp; Soda'!F823-'M5 - Sparkling Water &amp; Soda'!K823,"")</f>
        <v/>
      </c>
      <c r="I2651" s="15" t="inlineStr">
        <is>
          <t>S&amp;S availability/depth vary by listing and time - confirm live.</t>
        </is>
      </c>
    </row>
    <row r="2652" ht="26" customHeight="1">
      <c r="A2652" s="15" t="inlineStr">
        <is>
          <t>Sunkist</t>
        </is>
      </c>
      <c r="B2652" s="15" t="inlineStr">
        <is>
          <t>Sunkist Orange | Orange | 24-pack 355mL</t>
        </is>
      </c>
      <c r="C2652" s="15" t="inlineStr">
        <is>
          <t>5) Sparkling water &amp; soda</t>
        </is>
      </c>
      <c r="D2652" s="32">
        <f>'M5 - Sparkling Water &amp; Soda'!I824</f>
        <v/>
      </c>
      <c r="E2652" s="33">
        <f>'M5 - Sparkling Water &amp; Soda'!J824</f>
        <v/>
      </c>
      <c r="F2652" s="31">
        <f>'M5 - Sparkling Water &amp; Soda'!K824</f>
        <v/>
      </c>
      <c r="G2652" s="30">
        <f>'M5 - Sparkling Water &amp; Soda'!F824</f>
        <v/>
      </c>
      <c r="H2652" s="31">
        <f>IF(AND(ISNUMBER('M5 - Sparkling Water &amp; Soda'!F824),ISNUMBER('M5 - Sparkling Water &amp; Soda'!K824)),'M5 - Sparkling Water &amp; Soda'!F824-'M5 - Sparkling Water &amp; Soda'!K824,"")</f>
        <v/>
      </c>
      <c r="I2652" s="15" t="inlineStr">
        <is>
          <t>S&amp;S availability/depth vary by listing and time - confirm live.</t>
        </is>
      </c>
    </row>
    <row r="2653" ht="26" customHeight="1">
      <c r="A2653" s="15" t="inlineStr">
        <is>
          <t>Sunkist</t>
        </is>
      </c>
      <c r="B2653" s="15" t="inlineStr">
        <is>
          <t>Sunkist Orange | Grape | single 355mL</t>
        </is>
      </c>
      <c r="C2653" s="15" t="inlineStr">
        <is>
          <t>5) Sparkling water &amp; soda</t>
        </is>
      </c>
      <c r="D2653" s="32">
        <f>'M5 - Sparkling Water &amp; Soda'!I825</f>
        <v/>
      </c>
      <c r="E2653" s="33">
        <f>'M5 - Sparkling Water &amp; Soda'!J825</f>
        <v/>
      </c>
      <c r="F2653" s="31">
        <f>'M5 - Sparkling Water &amp; Soda'!K825</f>
        <v/>
      </c>
      <c r="G2653" s="30">
        <f>'M5 - Sparkling Water &amp; Soda'!F825</f>
        <v/>
      </c>
      <c r="H2653" s="31">
        <f>IF(AND(ISNUMBER('M5 - Sparkling Water &amp; Soda'!F825),ISNUMBER('M5 - Sparkling Water &amp; Soda'!K825)),'M5 - Sparkling Water &amp; Soda'!F825-'M5 - Sparkling Water &amp; Soda'!K825,"")</f>
        <v/>
      </c>
      <c r="I2653" s="15" t="inlineStr">
        <is>
          <t>S&amp;S availability/depth vary by listing and time - confirm live.</t>
        </is>
      </c>
    </row>
    <row r="2654" ht="26" customHeight="1">
      <c r="A2654" s="15" t="inlineStr">
        <is>
          <t>Sunkist</t>
        </is>
      </c>
      <c r="B2654" s="15" t="inlineStr">
        <is>
          <t>Sunkist Orange | Grape | 8-pack 355mL</t>
        </is>
      </c>
      <c r="C2654" s="15" t="inlineStr">
        <is>
          <t>5) Sparkling water &amp; soda</t>
        </is>
      </c>
      <c r="D2654" s="32">
        <f>'M5 - Sparkling Water &amp; Soda'!I826</f>
        <v/>
      </c>
      <c r="E2654" s="33">
        <f>'M5 - Sparkling Water &amp; Soda'!J826</f>
        <v/>
      </c>
      <c r="F2654" s="31">
        <f>'M5 - Sparkling Water &amp; Soda'!K826</f>
        <v/>
      </c>
      <c r="G2654" s="30">
        <f>'M5 - Sparkling Water &amp; Soda'!F826</f>
        <v/>
      </c>
      <c r="H2654" s="31">
        <f>IF(AND(ISNUMBER('M5 - Sparkling Water &amp; Soda'!F826),ISNUMBER('M5 - Sparkling Water &amp; Soda'!K826)),'M5 - Sparkling Water &amp; Soda'!F826-'M5 - Sparkling Water &amp; Soda'!K826,"")</f>
        <v/>
      </c>
      <c r="I2654" s="15" t="inlineStr">
        <is>
          <t>S&amp;S availability/depth vary by listing and time - confirm live.</t>
        </is>
      </c>
    </row>
    <row r="2655" ht="26" customHeight="1">
      <c r="A2655" s="15" t="inlineStr">
        <is>
          <t>Sunkist</t>
        </is>
      </c>
      <c r="B2655" s="15" t="inlineStr">
        <is>
          <t>Sunkist Orange | Grape | 12-pack 355mL</t>
        </is>
      </c>
      <c r="C2655" s="15" t="inlineStr">
        <is>
          <t>5) Sparkling water &amp; soda</t>
        </is>
      </c>
      <c r="D2655" s="32">
        <f>'M5 - Sparkling Water &amp; Soda'!I827</f>
        <v/>
      </c>
      <c r="E2655" s="33">
        <f>'M5 - Sparkling Water &amp; Soda'!J827</f>
        <v/>
      </c>
      <c r="F2655" s="31">
        <f>'M5 - Sparkling Water &amp; Soda'!K827</f>
        <v/>
      </c>
      <c r="G2655" s="30">
        <f>'M5 - Sparkling Water &amp; Soda'!F827</f>
        <v/>
      </c>
      <c r="H2655" s="31">
        <f>IF(AND(ISNUMBER('M5 - Sparkling Water &amp; Soda'!F827),ISNUMBER('M5 - Sparkling Water &amp; Soda'!K827)),'M5 - Sparkling Water &amp; Soda'!F827-'M5 - Sparkling Water &amp; Soda'!K827,"")</f>
        <v/>
      </c>
      <c r="I2655" s="15" t="inlineStr">
        <is>
          <t>S&amp;S availability/depth vary by listing and time - confirm live.</t>
        </is>
      </c>
    </row>
    <row r="2656" ht="26" customHeight="1">
      <c r="A2656" s="15" t="inlineStr">
        <is>
          <t>Sunkist</t>
        </is>
      </c>
      <c r="B2656" s="15" t="inlineStr">
        <is>
          <t>Sunkist Orange | Grape | 15-pack 355mL</t>
        </is>
      </c>
      <c r="C2656" s="15" t="inlineStr">
        <is>
          <t>5) Sparkling water &amp; soda</t>
        </is>
      </c>
      <c r="D2656" s="32">
        <f>'M5 - Sparkling Water &amp; Soda'!I828</f>
        <v/>
      </c>
      <c r="E2656" s="33">
        <f>'M5 - Sparkling Water &amp; Soda'!J828</f>
        <v/>
      </c>
      <c r="F2656" s="31">
        <f>'M5 - Sparkling Water &amp; Soda'!K828</f>
        <v/>
      </c>
      <c r="G2656" s="30">
        <f>'M5 - Sparkling Water &amp; Soda'!F828</f>
        <v/>
      </c>
      <c r="H2656" s="31">
        <f>IF(AND(ISNUMBER('M5 - Sparkling Water &amp; Soda'!F828),ISNUMBER('M5 - Sparkling Water &amp; Soda'!K828)),'M5 - Sparkling Water &amp; Soda'!F828-'M5 - Sparkling Water &amp; Soda'!K828,"")</f>
        <v/>
      </c>
      <c r="I2656" s="15" t="inlineStr">
        <is>
          <t>S&amp;S availability/depth vary by listing and time - confirm live.</t>
        </is>
      </c>
    </row>
    <row r="2657" ht="26" customHeight="1">
      <c r="A2657" s="15" t="inlineStr">
        <is>
          <t>Sunkist</t>
        </is>
      </c>
      <c r="B2657" s="15" t="inlineStr">
        <is>
          <t>Sunkist Orange | Grape | 18-pack 355mL</t>
        </is>
      </c>
      <c r="C2657" s="15" t="inlineStr">
        <is>
          <t>5) Sparkling water &amp; soda</t>
        </is>
      </c>
      <c r="D2657" s="32">
        <f>'M5 - Sparkling Water &amp; Soda'!I829</f>
        <v/>
      </c>
      <c r="E2657" s="33">
        <f>'M5 - Sparkling Water &amp; Soda'!J829</f>
        <v/>
      </c>
      <c r="F2657" s="31">
        <f>'M5 - Sparkling Water &amp; Soda'!K829</f>
        <v/>
      </c>
      <c r="G2657" s="30">
        <f>'M5 - Sparkling Water &amp; Soda'!F829</f>
        <v/>
      </c>
      <c r="H2657" s="31">
        <f>IF(AND(ISNUMBER('M5 - Sparkling Water &amp; Soda'!F829),ISNUMBER('M5 - Sparkling Water &amp; Soda'!K829)),'M5 - Sparkling Water &amp; Soda'!F829-'M5 - Sparkling Water &amp; Soda'!K829,"")</f>
        <v/>
      </c>
      <c r="I2657" s="15" t="inlineStr">
        <is>
          <t>S&amp;S availability/depth vary by listing and time - confirm live.</t>
        </is>
      </c>
    </row>
    <row r="2658" ht="26" customHeight="1">
      <c r="A2658" s="15" t="inlineStr">
        <is>
          <t>Sunkist</t>
        </is>
      </c>
      <c r="B2658" s="15" t="inlineStr">
        <is>
          <t>Sunkist Orange | Grape | 24-pack 355mL</t>
        </is>
      </c>
      <c r="C2658" s="15" t="inlineStr">
        <is>
          <t>5) Sparkling water &amp; soda</t>
        </is>
      </c>
      <c r="D2658" s="32">
        <f>'M5 - Sparkling Water &amp; Soda'!I830</f>
        <v/>
      </c>
      <c r="E2658" s="33">
        <f>'M5 - Sparkling Water &amp; Soda'!J830</f>
        <v/>
      </c>
      <c r="F2658" s="31">
        <f>'M5 - Sparkling Water &amp; Soda'!K830</f>
        <v/>
      </c>
      <c r="G2658" s="30">
        <f>'M5 - Sparkling Water &amp; Soda'!F830</f>
        <v/>
      </c>
      <c r="H2658" s="31">
        <f>IF(AND(ISNUMBER('M5 - Sparkling Water &amp; Soda'!F830),ISNUMBER('M5 - Sparkling Water &amp; Soda'!K830)),'M5 - Sparkling Water &amp; Soda'!F830-'M5 - Sparkling Water &amp; Soda'!K830,"")</f>
        <v/>
      </c>
      <c r="I2658" s="15" t="inlineStr">
        <is>
          <t>S&amp;S availability/depth vary by listing and time - confirm live.</t>
        </is>
      </c>
    </row>
    <row r="2659" ht="26" customHeight="1">
      <c r="A2659" s="15" t="inlineStr">
        <is>
          <t>Sunkist</t>
        </is>
      </c>
      <c r="B2659" s="15" t="inlineStr">
        <is>
          <t>Sunkist Orange | Strawberry | single 355mL</t>
        </is>
      </c>
      <c r="C2659" s="15" t="inlineStr">
        <is>
          <t>5) Sparkling water &amp; soda</t>
        </is>
      </c>
      <c r="D2659" s="32">
        <f>'M5 - Sparkling Water &amp; Soda'!I831</f>
        <v/>
      </c>
      <c r="E2659" s="33">
        <f>'M5 - Sparkling Water &amp; Soda'!J831</f>
        <v/>
      </c>
      <c r="F2659" s="31">
        <f>'M5 - Sparkling Water &amp; Soda'!K831</f>
        <v/>
      </c>
      <c r="G2659" s="30">
        <f>'M5 - Sparkling Water &amp; Soda'!F831</f>
        <v/>
      </c>
      <c r="H2659" s="31">
        <f>IF(AND(ISNUMBER('M5 - Sparkling Water &amp; Soda'!F831),ISNUMBER('M5 - Sparkling Water &amp; Soda'!K831)),'M5 - Sparkling Water &amp; Soda'!F831-'M5 - Sparkling Water &amp; Soda'!K831,"")</f>
        <v/>
      </c>
      <c r="I2659" s="15" t="inlineStr">
        <is>
          <t>S&amp;S availability/depth vary by listing and time - confirm live.</t>
        </is>
      </c>
    </row>
    <row r="2660" ht="26" customHeight="1">
      <c r="A2660" s="15" t="inlineStr">
        <is>
          <t>Sunkist</t>
        </is>
      </c>
      <c r="B2660" s="15" t="inlineStr">
        <is>
          <t>Sunkist Orange | Strawberry | 8-pack 355mL</t>
        </is>
      </c>
      <c r="C2660" s="15" t="inlineStr">
        <is>
          <t>5) Sparkling water &amp; soda</t>
        </is>
      </c>
      <c r="D2660" s="32">
        <f>'M5 - Sparkling Water &amp; Soda'!I832</f>
        <v/>
      </c>
      <c r="E2660" s="33">
        <f>'M5 - Sparkling Water &amp; Soda'!J832</f>
        <v/>
      </c>
      <c r="F2660" s="31">
        <f>'M5 - Sparkling Water &amp; Soda'!K832</f>
        <v/>
      </c>
      <c r="G2660" s="30">
        <f>'M5 - Sparkling Water &amp; Soda'!F832</f>
        <v/>
      </c>
      <c r="H2660" s="31">
        <f>IF(AND(ISNUMBER('M5 - Sparkling Water &amp; Soda'!F832),ISNUMBER('M5 - Sparkling Water &amp; Soda'!K832)),'M5 - Sparkling Water &amp; Soda'!F832-'M5 - Sparkling Water &amp; Soda'!K832,"")</f>
        <v/>
      </c>
      <c r="I2660" s="15" t="inlineStr">
        <is>
          <t>S&amp;S availability/depth vary by listing and time - confirm live.</t>
        </is>
      </c>
    </row>
    <row r="2661" ht="26" customHeight="1">
      <c r="A2661" s="15" t="inlineStr">
        <is>
          <t>Sunkist</t>
        </is>
      </c>
      <c r="B2661" s="15" t="inlineStr">
        <is>
          <t>Sunkist Orange | Strawberry | 12-pack 355mL</t>
        </is>
      </c>
      <c r="C2661" s="15" t="inlineStr">
        <is>
          <t>5) Sparkling water &amp; soda</t>
        </is>
      </c>
      <c r="D2661" s="32">
        <f>'M5 - Sparkling Water &amp; Soda'!I833</f>
        <v/>
      </c>
      <c r="E2661" s="33">
        <f>'M5 - Sparkling Water &amp; Soda'!J833</f>
        <v/>
      </c>
      <c r="F2661" s="31">
        <f>'M5 - Sparkling Water &amp; Soda'!K833</f>
        <v/>
      </c>
      <c r="G2661" s="30">
        <f>'M5 - Sparkling Water &amp; Soda'!F833</f>
        <v/>
      </c>
      <c r="H2661" s="31">
        <f>IF(AND(ISNUMBER('M5 - Sparkling Water &amp; Soda'!F833),ISNUMBER('M5 - Sparkling Water &amp; Soda'!K833)),'M5 - Sparkling Water &amp; Soda'!F833-'M5 - Sparkling Water &amp; Soda'!K833,"")</f>
        <v/>
      </c>
      <c r="I2661" s="15" t="inlineStr">
        <is>
          <t>S&amp;S availability/depth vary by listing and time - confirm live.</t>
        </is>
      </c>
    </row>
    <row r="2662" ht="26" customHeight="1">
      <c r="A2662" s="15" t="inlineStr">
        <is>
          <t>Sunkist</t>
        </is>
      </c>
      <c r="B2662" s="15" t="inlineStr">
        <is>
          <t>Sunkist Orange | Strawberry | 15-pack 355mL</t>
        </is>
      </c>
      <c r="C2662" s="15" t="inlineStr">
        <is>
          <t>5) Sparkling water &amp; soda</t>
        </is>
      </c>
      <c r="D2662" s="32">
        <f>'M5 - Sparkling Water &amp; Soda'!I834</f>
        <v/>
      </c>
      <c r="E2662" s="33">
        <f>'M5 - Sparkling Water &amp; Soda'!J834</f>
        <v/>
      </c>
      <c r="F2662" s="31">
        <f>'M5 - Sparkling Water &amp; Soda'!K834</f>
        <v/>
      </c>
      <c r="G2662" s="30">
        <f>'M5 - Sparkling Water &amp; Soda'!F834</f>
        <v/>
      </c>
      <c r="H2662" s="31">
        <f>IF(AND(ISNUMBER('M5 - Sparkling Water &amp; Soda'!F834),ISNUMBER('M5 - Sparkling Water &amp; Soda'!K834)),'M5 - Sparkling Water &amp; Soda'!F834-'M5 - Sparkling Water &amp; Soda'!K834,"")</f>
        <v/>
      </c>
      <c r="I2662" s="15" t="inlineStr">
        <is>
          <t>S&amp;S availability/depth vary by listing and time - confirm live.</t>
        </is>
      </c>
    </row>
    <row r="2663" ht="26" customHeight="1">
      <c r="A2663" s="15" t="inlineStr">
        <is>
          <t>Sunkist</t>
        </is>
      </c>
      <c r="B2663" s="15" t="inlineStr">
        <is>
          <t>Sunkist Orange | Strawberry | 18-pack 355mL</t>
        </is>
      </c>
      <c r="C2663" s="15" t="inlineStr">
        <is>
          <t>5) Sparkling water &amp; soda</t>
        </is>
      </c>
      <c r="D2663" s="32">
        <f>'M5 - Sparkling Water &amp; Soda'!I835</f>
        <v/>
      </c>
      <c r="E2663" s="33">
        <f>'M5 - Sparkling Water &amp; Soda'!J835</f>
        <v/>
      </c>
      <c r="F2663" s="31">
        <f>'M5 - Sparkling Water &amp; Soda'!K835</f>
        <v/>
      </c>
      <c r="G2663" s="30">
        <f>'M5 - Sparkling Water &amp; Soda'!F835</f>
        <v/>
      </c>
      <c r="H2663" s="31">
        <f>IF(AND(ISNUMBER('M5 - Sparkling Water &amp; Soda'!F835),ISNUMBER('M5 - Sparkling Water &amp; Soda'!K835)),'M5 - Sparkling Water &amp; Soda'!F835-'M5 - Sparkling Water &amp; Soda'!K835,"")</f>
        <v/>
      </c>
      <c r="I2663" s="15" t="inlineStr">
        <is>
          <t>S&amp;S availability/depth vary by listing and time - confirm live.</t>
        </is>
      </c>
    </row>
    <row r="2664" ht="26" customHeight="1">
      <c r="A2664" s="15" t="inlineStr">
        <is>
          <t>Sunkist</t>
        </is>
      </c>
      <c r="B2664" s="15" t="inlineStr">
        <is>
          <t>Sunkist Orange | Strawberry | 24-pack 355mL</t>
        </is>
      </c>
      <c r="C2664" s="15" t="inlineStr">
        <is>
          <t>5) Sparkling water &amp; soda</t>
        </is>
      </c>
      <c r="D2664" s="32">
        <f>'M5 - Sparkling Water &amp; Soda'!I836</f>
        <v/>
      </c>
      <c r="E2664" s="33">
        <f>'M5 - Sparkling Water &amp; Soda'!J836</f>
        <v/>
      </c>
      <c r="F2664" s="31">
        <f>'M5 - Sparkling Water &amp; Soda'!K836</f>
        <v/>
      </c>
      <c r="G2664" s="30">
        <f>'M5 - Sparkling Water &amp; Soda'!F836</f>
        <v/>
      </c>
      <c r="H2664" s="31">
        <f>IF(AND(ISNUMBER('M5 - Sparkling Water &amp; Soda'!F836),ISNUMBER('M5 - Sparkling Water &amp; Soda'!K836)),'M5 - Sparkling Water &amp; Soda'!F836-'M5 - Sparkling Water &amp; Soda'!K836,"")</f>
        <v/>
      </c>
      <c r="I2664" s="15" t="inlineStr">
        <is>
          <t>S&amp;S availability/depth vary by listing and time - confirm live.</t>
        </is>
      </c>
    </row>
    <row r="2665" ht="26" customHeight="1">
      <c r="A2665" s="15" t="inlineStr">
        <is>
          <t>Sunkist</t>
        </is>
      </c>
      <c r="B2665" s="15" t="inlineStr">
        <is>
          <t>Sunkist Orange | Diet | single 355mL</t>
        </is>
      </c>
      <c r="C2665" s="15" t="inlineStr">
        <is>
          <t>5) Sparkling water &amp; soda</t>
        </is>
      </c>
      <c r="D2665" s="32">
        <f>'M5 - Sparkling Water &amp; Soda'!I837</f>
        <v/>
      </c>
      <c r="E2665" s="33">
        <f>'M5 - Sparkling Water &amp; Soda'!J837</f>
        <v/>
      </c>
      <c r="F2665" s="31">
        <f>'M5 - Sparkling Water &amp; Soda'!K837</f>
        <v/>
      </c>
      <c r="G2665" s="30">
        <f>'M5 - Sparkling Water &amp; Soda'!F837</f>
        <v/>
      </c>
      <c r="H2665" s="31">
        <f>IF(AND(ISNUMBER('M5 - Sparkling Water &amp; Soda'!F837),ISNUMBER('M5 - Sparkling Water &amp; Soda'!K837)),'M5 - Sparkling Water &amp; Soda'!F837-'M5 - Sparkling Water &amp; Soda'!K837,"")</f>
        <v/>
      </c>
      <c r="I2665" s="15" t="inlineStr">
        <is>
          <t>S&amp;S availability/depth vary by listing and time - confirm live.</t>
        </is>
      </c>
    </row>
    <row r="2666" ht="26" customHeight="1">
      <c r="A2666" s="15" t="inlineStr">
        <is>
          <t>Sunkist</t>
        </is>
      </c>
      <c r="B2666" s="15" t="inlineStr">
        <is>
          <t>Sunkist Orange | Diet | 8-pack 355mL</t>
        </is>
      </c>
      <c r="C2666" s="15" t="inlineStr">
        <is>
          <t>5) Sparkling water &amp; soda</t>
        </is>
      </c>
      <c r="D2666" s="32">
        <f>'M5 - Sparkling Water &amp; Soda'!I838</f>
        <v/>
      </c>
      <c r="E2666" s="33">
        <f>'M5 - Sparkling Water &amp; Soda'!J838</f>
        <v/>
      </c>
      <c r="F2666" s="31">
        <f>'M5 - Sparkling Water &amp; Soda'!K838</f>
        <v/>
      </c>
      <c r="G2666" s="30">
        <f>'M5 - Sparkling Water &amp; Soda'!F838</f>
        <v/>
      </c>
      <c r="H2666" s="31">
        <f>IF(AND(ISNUMBER('M5 - Sparkling Water &amp; Soda'!F838),ISNUMBER('M5 - Sparkling Water &amp; Soda'!K838)),'M5 - Sparkling Water &amp; Soda'!F838-'M5 - Sparkling Water &amp; Soda'!K838,"")</f>
        <v/>
      </c>
      <c r="I2666" s="15" t="inlineStr">
        <is>
          <t>S&amp;S availability/depth vary by listing and time - confirm live.</t>
        </is>
      </c>
    </row>
    <row r="2667" ht="26" customHeight="1">
      <c r="A2667" s="15" t="inlineStr">
        <is>
          <t>Sunkist</t>
        </is>
      </c>
      <c r="B2667" s="15" t="inlineStr">
        <is>
          <t>Sunkist Orange | Diet | 12-pack 355mL</t>
        </is>
      </c>
      <c r="C2667" s="15" t="inlineStr">
        <is>
          <t>5) Sparkling water &amp; soda</t>
        </is>
      </c>
      <c r="D2667" s="32">
        <f>'M5 - Sparkling Water &amp; Soda'!I839</f>
        <v/>
      </c>
      <c r="E2667" s="33">
        <f>'M5 - Sparkling Water &amp; Soda'!J839</f>
        <v/>
      </c>
      <c r="F2667" s="31">
        <f>'M5 - Sparkling Water &amp; Soda'!K839</f>
        <v/>
      </c>
      <c r="G2667" s="30">
        <f>'M5 - Sparkling Water &amp; Soda'!F839</f>
        <v/>
      </c>
      <c r="H2667" s="31">
        <f>IF(AND(ISNUMBER('M5 - Sparkling Water &amp; Soda'!F839),ISNUMBER('M5 - Sparkling Water &amp; Soda'!K839)),'M5 - Sparkling Water &amp; Soda'!F839-'M5 - Sparkling Water &amp; Soda'!K839,"")</f>
        <v/>
      </c>
      <c r="I2667" s="15" t="inlineStr">
        <is>
          <t>S&amp;S availability/depth vary by listing and time - confirm live.</t>
        </is>
      </c>
    </row>
    <row r="2668" ht="26" customHeight="1">
      <c r="A2668" s="15" t="inlineStr">
        <is>
          <t>Sunkist</t>
        </is>
      </c>
      <c r="B2668" s="15" t="inlineStr">
        <is>
          <t>Sunkist Orange | Diet | 15-pack 355mL</t>
        </is>
      </c>
      <c r="C2668" s="15" t="inlineStr">
        <is>
          <t>5) Sparkling water &amp; soda</t>
        </is>
      </c>
      <c r="D2668" s="32">
        <f>'M5 - Sparkling Water &amp; Soda'!I840</f>
        <v/>
      </c>
      <c r="E2668" s="33">
        <f>'M5 - Sparkling Water &amp; Soda'!J840</f>
        <v/>
      </c>
      <c r="F2668" s="31">
        <f>'M5 - Sparkling Water &amp; Soda'!K840</f>
        <v/>
      </c>
      <c r="G2668" s="30">
        <f>'M5 - Sparkling Water &amp; Soda'!F840</f>
        <v/>
      </c>
      <c r="H2668" s="31">
        <f>IF(AND(ISNUMBER('M5 - Sparkling Water &amp; Soda'!F840),ISNUMBER('M5 - Sparkling Water &amp; Soda'!K840)),'M5 - Sparkling Water &amp; Soda'!F840-'M5 - Sparkling Water &amp; Soda'!K840,"")</f>
        <v/>
      </c>
      <c r="I2668" s="15" t="inlineStr">
        <is>
          <t>S&amp;S availability/depth vary by listing and time - confirm live.</t>
        </is>
      </c>
    </row>
    <row r="2669" ht="26" customHeight="1">
      <c r="A2669" s="15" t="inlineStr">
        <is>
          <t>Sunkist</t>
        </is>
      </c>
      <c r="B2669" s="15" t="inlineStr">
        <is>
          <t>Sunkist Orange | Diet | 18-pack 355mL</t>
        </is>
      </c>
      <c r="C2669" s="15" t="inlineStr">
        <is>
          <t>5) Sparkling water &amp; soda</t>
        </is>
      </c>
      <c r="D2669" s="32">
        <f>'M5 - Sparkling Water &amp; Soda'!I841</f>
        <v/>
      </c>
      <c r="E2669" s="33">
        <f>'M5 - Sparkling Water &amp; Soda'!J841</f>
        <v/>
      </c>
      <c r="F2669" s="31">
        <f>'M5 - Sparkling Water &amp; Soda'!K841</f>
        <v/>
      </c>
      <c r="G2669" s="30">
        <f>'M5 - Sparkling Water &amp; Soda'!F841</f>
        <v/>
      </c>
      <c r="H2669" s="31">
        <f>IF(AND(ISNUMBER('M5 - Sparkling Water &amp; Soda'!F841),ISNUMBER('M5 - Sparkling Water &amp; Soda'!K841)),'M5 - Sparkling Water &amp; Soda'!F841-'M5 - Sparkling Water &amp; Soda'!K841,"")</f>
        <v/>
      </c>
      <c r="I2669" s="15" t="inlineStr">
        <is>
          <t>S&amp;S availability/depth vary by listing and time - confirm live.</t>
        </is>
      </c>
    </row>
    <row r="2670" ht="26" customHeight="1">
      <c r="A2670" s="15" t="inlineStr">
        <is>
          <t>Sunkist</t>
        </is>
      </c>
      <c r="B2670" s="15" t="inlineStr">
        <is>
          <t>Sunkist Orange | Diet | 24-pack 355mL</t>
        </is>
      </c>
      <c r="C2670" s="15" t="inlineStr">
        <is>
          <t>5) Sparkling water &amp; soda</t>
        </is>
      </c>
      <c r="D2670" s="32">
        <f>'M5 - Sparkling Water &amp; Soda'!I842</f>
        <v/>
      </c>
      <c r="E2670" s="33">
        <f>'M5 - Sparkling Water &amp; Soda'!J842</f>
        <v/>
      </c>
      <c r="F2670" s="31">
        <f>'M5 - Sparkling Water &amp; Soda'!K842</f>
        <v/>
      </c>
      <c r="G2670" s="30">
        <f>'M5 - Sparkling Water &amp; Soda'!F842</f>
        <v/>
      </c>
      <c r="H2670" s="31">
        <f>IF(AND(ISNUMBER('M5 - Sparkling Water &amp; Soda'!F842),ISNUMBER('M5 - Sparkling Water &amp; Soda'!K842)),'M5 - Sparkling Water &amp; Soda'!F842-'M5 - Sparkling Water &amp; Soda'!K842,"")</f>
        <v/>
      </c>
      <c r="I2670" s="15" t="inlineStr">
        <is>
          <t>S&amp;S availability/depth vary by listing and time - confirm live.</t>
        </is>
      </c>
    </row>
    <row r="2671" ht="26" customHeight="1">
      <c r="A2671" s="15" t="inlineStr">
        <is>
          <t>Mug</t>
        </is>
      </c>
      <c r="B2671" s="15" t="inlineStr">
        <is>
          <t>Mug Root Beer | Original | single 355mL</t>
        </is>
      </c>
      <c r="C2671" s="15" t="inlineStr">
        <is>
          <t>5) Sparkling water &amp; soda</t>
        </is>
      </c>
      <c r="D2671" s="32">
        <f>'M5 - Sparkling Water &amp; Soda'!I843</f>
        <v/>
      </c>
      <c r="E2671" s="33">
        <f>'M5 - Sparkling Water &amp; Soda'!J843</f>
        <v/>
      </c>
      <c r="F2671" s="31">
        <f>'M5 - Sparkling Water &amp; Soda'!K843</f>
        <v/>
      </c>
      <c r="G2671" s="30">
        <f>'M5 - Sparkling Water &amp; Soda'!F843</f>
        <v/>
      </c>
      <c r="H2671" s="31">
        <f>IF(AND(ISNUMBER('M5 - Sparkling Water &amp; Soda'!F843),ISNUMBER('M5 - Sparkling Water &amp; Soda'!K843)),'M5 - Sparkling Water &amp; Soda'!F843-'M5 - Sparkling Water &amp; Soda'!K843,"")</f>
        <v/>
      </c>
      <c r="I2671" s="15" t="inlineStr">
        <is>
          <t>S&amp;S availability/depth vary by listing and time - confirm live.</t>
        </is>
      </c>
    </row>
    <row r="2672" ht="26" customHeight="1">
      <c r="A2672" s="15" t="inlineStr">
        <is>
          <t>Mug</t>
        </is>
      </c>
      <c r="B2672" s="15" t="inlineStr">
        <is>
          <t>Mug Root Beer | Original | 8-pack 355mL</t>
        </is>
      </c>
      <c r="C2672" s="15" t="inlineStr">
        <is>
          <t>5) Sparkling water &amp; soda</t>
        </is>
      </c>
      <c r="D2672" s="32">
        <f>'M5 - Sparkling Water &amp; Soda'!I844</f>
        <v/>
      </c>
      <c r="E2672" s="33">
        <f>'M5 - Sparkling Water &amp; Soda'!J844</f>
        <v/>
      </c>
      <c r="F2672" s="31">
        <f>'M5 - Sparkling Water &amp; Soda'!K844</f>
        <v/>
      </c>
      <c r="G2672" s="30">
        <f>'M5 - Sparkling Water &amp; Soda'!F844</f>
        <v/>
      </c>
      <c r="H2672" s="31">
        <f>IF(AND(ISNUMBER('M5 - Sparkling Water &amp; Soda'!F844),ISNUMBER('M5 - Sparkling Water &amp; Soda'!K844)),'M5 - Sparkling Water &amp; Soda'!F844-'M5 - Sparkling Water &amp; Soda'!K844,"")</f>
        <v/>
      </c>
      <c r="I2672" s="15" t="inlineStr">
        <is>
          <t>S&amp;S availability/depth vary by listing and time - confirm live.</t>
        </is>
      </c>
    </row>
    <row r="2673" ht="26" customHeight="1">
      <c r="A2673" s="15" t="inlineStr">
        <is>
          <t>Mug</t>
        </is>
      </c>
      <c r="B2673" s="15" t="inlineStr">
        <is>
          <t>Mug Root Beer | Original | 12-pack 355mL</t>
        </is>
      </c>
      <c r="C2673" s="15" t="inlineStr">
        <is>
          <t>5) Sparkling water &amp; soda</t>
        </is>
      </c>
      <c r="D2673" s="32">
        <f>'M5 - Sparkling Water &amp; Soda'!I845</f>
        <v/>
      </c>
      <c r="E2673" s="33">
        <f>'M5 - Sparkling Water &amp; Soda'!J845</f>
        <v/>
      </c>
      <c r="F2673" s="31">
        <f>'M5 - Sparkling Water &amp; Soda'!K845</f>
        <v/>
      </c>
      <c r="G2673" s="30">
        <f>'M5 - Sparkling Water &amp; Soda'!F845</f>
        <v/>
      </c>
      <c r="H2673" s="31">
        <f>IF(AND(ISNUMBER('M5 - Sparkling Water &amp; Soda'!F845),ISNUMBER('M5 - Sparkling Water &amp; Soda'!K845)),'M5 - Sparkling Water &amp; Soda'!F845-'M5 - Sparkling Water &amp; Soda'!K845,"")</f>
        <v/>
      </c>
      <c r="I2673" s="15" t="inlineStr">
        <is>
          <t>S&amp;S availability/depth vary by listing and time - confirm live.</t>
        </is>
      </c>
    </row>
    <row r="2674" ht="26" customHeight="1">
      <c r="A2674" s="15" t="inlineStr">
        <is>
          <t>Mug</t>
        </is>
      </c>
      <c r="B2674" s="15" t="inlineStr">
        <is>
          <t>Mug Root Beer | Original | 15-pack 355mL</t>
        </is>
      </c>
      <c r="C2674" s="15" t="inlineStr">
        <is>
          <t>5) Sparkling water &amp; soda</t>
        </is>
      </c>
      <c r="D2674" s="32">
        <f>'M5 - Sparkling Water &amp; Soda'!I846</f>
        <v/>
      </c>
      <c r="E2674" s="33">
        <f>'M5 - Sparkling Water &amp; Soda'!J846</f>
        <v/>
      </c>
      <c r="F2674" s="31">
        <f>'M5 - Sparkling Water &amp; Soda'!K846</f>
        <v/>
      </c>
      <c r="G2674" s="30">
        <f>'M5 - Sparkling Water &amp; Soda'!F846</f>
        <v/>
      </c>
      <c r="H2674" s="31">
        <f>IF(AND(ISNUMBER('M5 - Sparkling Water &amp; Soda'!F846),ISNUMBER('M5 - Sparkling Water &amp; Soda'!K846)),'M5 - Sparkling Water &amp; Soda'!F846-'M5 - Sparkling Water &amp; Soda'!K846,"")</f>
        <v/>
      </c>
      <c r="I2674" s="15" t="inlineStr">
        <is>
          <t>S&amp;S availability/depth vary by listing and time - confirm live.</t>
        </is>
      </c>
    </row>
    <row r="2675" ht="26" customHeight="1">
      <c r="A2675" s="15" t="inlineStr">
        <is>
          <t>Mug</t>
        </is>
      </c>
      <c r="B2675" s="15" t="inlineStr">
        <is>
          <t>Mug Root Beer | Original | 18-pack 355mL</t>
        </is>
      </c>
      <c r="C2675" s="15" t="inlineStr">
        <is>
          <t>5) Sparkling water &amp; soda</t>
        </is>
      </c>
      <c r="D2675" s="32">
        <f>'M5 - Sparkling Water &amp; Soda'!I847</f>
        <v/>
      </c>
      <c r="E2675" s="33">
        <f>'M5 - Sparkling Water &amp; Soda'!J847</f>
        <v/>
      </c>
      <c r="F2675" s="31">
        <f>'M5 - Sparkling Water &amp; Soda'!K847</f>
        <v/>
      </c>
      <c r="G2675" s="30">
        <f>'M5 - Sparkling Water &amp; Soda'!F847</f>
        <v/>
      </c>
      <c r="H2675" s="31">
        <f>IF(AND(ISNUMBER('M5 - Sparkling Water &amp; Soda'!F847),ISNUMBER('M5 - Sparkling Water &amp; Soda'!K847)),'M5 - Sparkling Water &amp; Soda'!F847-'M5 - Sparkling Water &amp; Soda'!K847,"")</f>
        <v/>
      </c>
      <c r="I2675" s="15" t="inlineStr">
        <is>
          <t>S&amp;S availability/depth vary by listing and time - confirm live.</t>
        </is>
      </c>
    </row>
    <row r="2676" ht="26" customHeight="1">
      <c r="A2676" s="15" t="inlineStr">
        <is>
          <t>Mug</t>
        </is>
      </c>
      <c r="B2676" s="15" t="inlineStr">
        <is>
          <t>Mug Root Beer | Original | 24-pack 355mL</t>
        </is>
      </c>
      <c r="C2676" s="15" t="inlineStr">
        <is>
          <t>5) Sparkling water &amp; soda</t>
        </is>
      </c>
      <c r="D2676" s="32">
        <f>'M5 - Sparkling Water &amp; Soda'!I848</f>
        <v/>
      </c>
      <c r="E2676" s="33">
        <f>'M5 - Sparkling Water &amp; Soda'!J848</f>
        <v/>
      </c>
      <c r="F2676" s="31">
        <f>'M5 - Sparkling Water &amp; Soda'!K848</f>
        <v/>
      </c>
      <c r="G2676" s="30">
        <f>'M5 - Sparkling Water &amp; Soda'!F848</f>
        <v/>
      </c>
      <c r="H2676" s="31">
        <f>IF(AND(ISNUMBER('M5 - Sparkling Water &amp; Soda'!F848),ISNUMBER('M5 - Sparkling Water &amp; Soda'!K848)),'M5 - Sparkling Water &amp; Soda'!F848-'M5 - Sparkling Water &amp; Soda'!K848,"")</f>
        <v/>
      </c>
      <c r="I2676" s="15" t="inlineStr">
        <is>
          <t>S&amp;S availability/depth vary by listing and time - confirm live.</t>
        </is>
      </c>
    </row>
    <row r="2677" ht="26" customHeight="1">
      <c r="A2677" s="15" t="inlineStr">
        <is>
          <t>Mug</t>
        </is>
      </c>
      <c r="B2677" s="15" t="inlineStr">
        <is>
          <t>Mug Root Beer | Diet | single 355mL</t>
        </is>
      </c>
      <c r="C2677" s="15" t="inlineStr">
        <is>
          <t>5) Sparkling water &amp; soda</t>
        </is>
      </c>
      <c r="D2677" s="32">
        <f>'M5 - Sparkling Water &amp; Soda'!I849</f>
        <v/>
      </c>
      <c r="E2677" s="33">
        <f>'M5 - Sparkling Water &amp; Soda'!J849</f>
        <v/>
      </c>
      <c r="F2677" s="31">
        <f>'M5 - Sparkling Water &amp; Soda'!K849</f>
        <v/>
      </c>
      <c r="G2677" s="30">
        <f>'M5 - Sparkling Water &amp; Soda'!F849</f>
        <v/>
      </c>
      <c r="H2677" s="31">
        <f>IF(AND(ISNUMBER('M5 - Sparkling Water &amp; Soda'!F849),ISNUMBER('M5 - Sparkling Water &amp; Soda'!K849)),'M5 - Sparkling Water &amp; Soda'!F849-'M5 - Sparkling Water &amp; Soda'!K849,"")</f>
        <v/>
      </c>
      <c r="I2677" s="15" t="inlineStr">
        <is>
          <t>S&amp;S availability/depth vary by listing and time - confirm live.</t>
        </is>
      </c>
    </row>
    <row r="2678" ht="26" customHeight="1">
      <c r="A2678" s="15" t="inlineStr">
        <is>
          <t>Mug</t>
        </is>
      </c>
      <c r="B2678" s="15" t="inlineStr">
        <is>
          <t>Mug Root Beer | Diet | 8-pack 355mL</t>
        </is>
      </c>
      <c r="C2678" s="15" t="inlineStr">
        <is>
          <t>5) Sparkling water &amp; soda</t>
        </is>
      </c>
      <c r="D2678" s="32">
        <f>'M5 - Sparkling Water &amp; Soda'!I850</f>
        <v/>
      </c>
      <c r="E2678" s="33">
        <f>'M5 - Sparkling Water &amp; Soda'!J850</f>
        <v/>
      </c>
      <c r="F2678" s="31">
        <f>'M5 - Sparkling Water &amp; Soda'!K850</f>
        <v/>
      </c>
      <c r="G2678" s="30">
        <f>'M5 - Sparkling Water &amp; Soda'!F850</f>
        <v/>
      </c>
      <c r="H2678" s="31">
        <f>IF(AND(ISNUMBER('M5 - Sparkling Water &amp; Soda'!F850),ISNUMBER('M5 - Sparkling Water &amp; Soda'!K850)),'M5 - Sparkling Water &amp; Soda'!F850-'M5 - Sparkling Water &amp; Soda'!K850,"")</f>
        <v/>
      </c>
      <c r="I2678" s="15" t="inlineStr">
        <is>
          <t>S&amp;S availability/depth vary by listing and time - confirm live.</t>
        </is>
      </c>
    </row>
    <row r="2679" ht="26" customHeight="1">
      <c r="A2679" s="15" t="inlineStr">
        <is>
          <t>Mug</t>
        </is>
      </c>
      <c r="B2679" s="15" t="inlineStr">
        <is>
          <t>Mug Root Beer | Diet | 12-pack 355mL</t>
        </is>
      </c>
      <c r="C2679" s="15" t="inlineStr">
        <is>
          <t>5) Sparkling water &amp; soda</t>
        </is>
      </c>
      <c r="D2679" s="32">
        <f>'M5 - Sparkling Water &amp; Soda'!I851</f>
        <v/>
      </c>
      <c r="E2679" s="33">
        <f>'M5 - Sparkling Water &amp; Soda'!J851</f>
        <v/>
      </c>
      <c r="F2679" s="31">
        <f>'M5 - Sparkling Water &amp; Soda'!K851</f>
        <v/>
      </c>
      <c r="G2679" s="30">
        <f>'M5 - Sparkling Water &amp; Soda'!F851</f>
        <v/>
      </c>
      <c r="H2679" s="31">
        <f>IF(AND(ISNUMBER('M5 - Sparkling Water &amp; Soda'!F851),ISNUMBER('M5 - Sparkling Water &amp; Soda'!K851)),'M5 - Sparkling Water &amp; Soda'!F851-'M5 - Sparkling Water &amp; Soda'!K851,"")</f>
        <v/>
      </c>
      <c r="I2679" s="15" t="inlineStr">
        <is>
          <t>S&amp;S availability/depth vary by listing and time - confirm live.</t>
        </is>
      </c>
    </row>
    <row r="2680" ht="26" customHeight="1">
      <c r="A2680" s="15" t="inlineStr">
        <is>
          <t>Mug</t>
        </is>
      </c>
      <c r="B2680" s="15" t="inlineStr">
        <is>
          <t>Mug Root Beer | Diet | 15-pack 355mL</t>
        </is>
      </c>
      <c r="C2680" s="15" t="inlineStr">
        <is>
          <t>5) Sparkling water &amp; soda</t>
        </is>
      </c>
      <c r="D2680" s="32">
        <f>'M5 - Sparkling Water &amp; Soda'!I852</f>
        <v/>
      </c>
      <c r="E2680" s="33">
        <f>'M5 - Sparkling Water &amp; Soda'!J852</f>
        <v/>
      </c>
      <c r="F2680" s="31">
        <f>'M5 - Sparkling Water &amp; Soda'!K852</f>
        <v/>
      </c>
      <c r="G2680" s="30">
        <f>'M5 - Sparkling Water &amp; Soda'!F852</f>
        <v/>
      </c>
      <c r="H2680" s="31">
        <f>IF(AND(ISNUMBER('M5 - Sparkling Water &amp; Soda'!F852),ISNUMBER('M5 - Sparkling Water &amp; Soda'!K852)),'M5 - Sparkling Water &amp; Soda'!F852-'M5 - Sparkling Water &amp; Soda'!K852,"")</f>
        <v/>
      </c>
      <c r="I2680" s="15" t="inlineStr">
        <is>
          <t>S&amp;S availability/depth vary by listing and time - confirm live.</t>
        </is>
      </c>
    </row>
    <row r="2681" ht="26" customHeight="1">
      <c r="A2681" s="15" t="inlineStr">
        <is>
          <t>Mug</t>
        </is>
      </c>
      <c r="B2681" s="15" t="inlineStr">
        <is>
          <t>Mug Root Beer | Diet | 18-pack 355mL</t>
        </is>
      </c>
      <c r="C2681" s="15" t="inlineStr">
        <is>
          <t>5) Sparkling water &amp; soda</t>
        </is>
      </c>
      <c r="D2681" s="32">
        <f>'M5 - Sparkling Water &amp; Soda'!I853</f>
        <v/>
      </c>
      <c r="E2681" s="33">
        <f>'M5 - Sparkling Water &amp; Soda'!J853</f>
        <v/>
      </c>
      <c r="F2681" s="31">
        <f>'M5 - Sparkling Water &amp; Soda'!K853</f>
        <v/>
      </c>
      <c r="G2681" s="30">
        <f>'M5 - Sparkling Water &amp; Soda'!F853</f>
        <v/>
      </c>
      <c r="H2681" s="31">
        <f>IF(AND(ISNUMBER('M5 - Sparkling Water &amp; Soda'!F853),ISNUMBER('M5 - Sparkling Water &amp; Soda'!K853)),'M5 - Sparkling Water &amp; Soda'!F853-'M5 - Sparkling Water &amp; Soda'!K853,"")</f>
        <v/>
      </c>
      <c r="I2681" s="15" t="inlineStr">
        <is>
          <t>S&amp;S availability/depth vary by listing and time - confirm live.</t>
        </is>
      </c>
    </row>
    <row r="2682" ht="26" customHeight="1">
      <c r="A2682" s="15" t="inlineStr">
        <is>
          <t>Mug</t>
        </is>
      </c>
      <c r="B2682" s="15" t="inlineStr">
        <is>
          <t>Mug Root Beer | Diet | 24-pack 355mL</t>
        </is>
      </c>
      <c r="C2682" s="15" t="inlineStr">
        <is>
          <t>5) Sparkling water &amp; soda</t>
        </is>
      </c>
      <c r="D2682" s="32">
        <f>'M5 - Sparkling Water &amp; Soda'!I854</f>
        <v/>
      </c>
      <c r="E2682" s="33">
        <f>'M5 - Sparkling Water &amp; Soda'!J854</f>
        <v/>
      </c>
      <c r="F2682" s="31">
        <f>'M5 - Sparkling Water &amp; Soda'!K854</f>
        <v/>
      </c>
      <c r="G2682" s="30">
        <f>'M5 - Sparkling Water &amp; Soda'!F854</f>
        <v/>
      </c>
      <c r="H2682" s="31">
        <f>IF(AND(ISNUMBER('M5 - Sparkling Water &amp; Soda'!F854),ISNUMBER('M5 - Sparkling Water &amp; Soda'!K854)),'M5 - Sparkling Water &amp; Soda'!F854-'M5 - Sparkling Water &amp; Soda'!K854,"")</f>
        <v/>
      </c>
      <c r="I2682" s="15" t="inlineStr">
        <is>
          <t>S&amp;S availability/depth vary by listing and time - confirm live.</t>
        </is>
      </c>
    </row>
    <row r="2683" ht="26" customHeight="1">
      <c r="A2683" s="15" t="inlineStr">
        <is>
          <t>Mug</t>
        </is>
      </c>
      <c r="B2683" s="15" t="inlineStr">
        <is>
          <t>Mug Root Beer | Cream Soda | single 355mL</t>
        </is>
      </c>
      <c r="C2683" s="15" t="inlineStr">
        <is>
          <t>5) Sparkling water &amp; soda</t>
        </is>
      </c>
      <c r="D2683" s="32">
        <f>'M5 - Sparkling Water &amp; Soda'!I855</f>
        <v/>
      </c>
      <c r="E2683" s="33">
        <f>'M5 - Sparkling Water &amp; Soda'!J855</f>
        <v/>
      </c>
      <c r="F2683" s="31">
        <f>'M5 - Sparkling Water &amp; Soda'!K855</f>
        <v/>
      </c>
      <c r="G2683" s="30">
        <f>'M5 - Sparkling Water &amp; Soda'!F855</f>
        <v/>
      </c>
      <c r="H2683" s="31">
        <f>IF(AND(ISNUMBER('M5 - Sparkling Water &amp; Soda'!F855),ISNUMBER('M5 - Sparkling Water &amp; Soda'!K855)),'M5 - Sparkling Water &amp; Soda'!F855-'M5 - Sparkling Water &amp; Soda'!K855,"")</f>
        <v/>
      </c>
      <c r="I2683" s="15" t="inlineStr">
        <is>
          <t>S&amp;S availability/depth vary by listing and time - confirm live.</t>
        </is>
      </c>
    </row>
    <row r="2684" ht="26" customHeight="1">
      <c r="A2684" s="15" t="inlineStr">
        <is>
          <t>Mug</t>
        </is>
      </c>
      <c r="B2684" s="15" t="inlineStr">
        <is>
          <t>Mug Root Beer | Cream Soda | 8-pack 355mL</t>
        </is>
      </c>
      <c r="C2684" s="15" t="inlineStr">
        <is>
          <t>5) Sparkling water &amp; soda</t>
        </is>
      </c>
      <c r="D2684" s="32">
        <f>'M5 - Sparkling Water &amp; Soda'!I856</f>
        <v/>
      </c>
      <c r="E2684" s="33">
        <f>'M5 - Sparkling Water &amp; Soda'!J856</f>
        <v/>
      </c>
      <c r="F2684" s="31">
        <f>'M5 - Sparkling Water &amp; Soda'!K856</f>
        <v/>
      </c>
      <c r="G2684" s="30">
        <f>'M5 - Sparkling Water &amp; Soda'!F856</f>
        <v/>
      </c>
      <c r="H2684" s="31">
        <f>IF(AND(ISNUMBER('M5 - Sparkling Water &amp; Soda'!F856),ISNUMBER('M5 - Sparkling Water &amp; Soda'!K856)),'M5 - Sparkling Water &amp; Soda'!F856-'M5 - Sparkling Water &amp; Soda'!K856,"")</f>
        <v/>
      </c>
      <c r="I2684" s="15" t="inlineStr">
        <is>
          <t>S&amp;S availability/depth vary by listing and time - confirm live.</t>
        </is>
      </c>
    </row>
    <row r="2685" ht="26" customHeight="1">
      <c r="A2685" s="15" t="inlineStr">
        <is>
          <t>Mug</t>
        </is>
      </c>
      <c r="B2685" s="15" t="inlineStr">
        <is>
          <t>Mug Root Beer | Cream Soda | 12-pack 355mL</t>
        </is>
      </c>
      <c r="C2685" s="15" t="inlineStr">
        <is>
          <t>5) Sparkling water &amp; soda</t>
        </is>
      </c>
      <c r="D2685" s="32">
        <f>'M5 - Sparkling Water &amp; Soda'!I857</f>
        <v/>
      </c>
      <c r="E2685" s="33">
        <f>'M5 - Sparkling Water &amp; Soda'!J857</f>
        <v/>
      </c>
      <c r="F2685" s="31">
        <f>'M5 - Sparkling Water &amp; Soda'!K857</f>
        <v/>
      </c>
      <c r="G2685" s="30">
        <f>'M5 - Sparkling Water &amp; Soda'!F857</f>
        <v/>
      </c>
      <c r="H2685" s="31">
        <f>IF(AND(ISNUMBER('M5 - Sparkling Water &amp; Soda'!F857),ISNUMBER('M5 - Sparkling Water &amp; Soda'!K857)),'M5 - Sparkling Water &amp; Soda'!F857-'M5 - Sparkling Water &amp; Soda'!K857,"")</f>
        <v/>
      </c>
      <c r="I2685" s="15" t="inlineStr">
        <is>
          <t>S&amp;S availability/depth vary by listing and time - confirm live.</t>
        </is>
      </c>
    </row>
    <row r="2686" ht="26" customHeight="1">
      <c r="A2686" s="15" t="inlineStr">
        <is>
          <t>Mug</t>
        </is>
      </c>
      <c r="B2686" s="15" t="inlineStr">
        <is>
          <t>Mug Root Beer | Cream Soda | 15-pack 355mL</t>
        </is>
      </c>
      <c r="C2686" s="15" t="inlineStr">
        <is>
          <t>5) Sparkling water &amp; soda</t>
        </is>
      </c>
      <c r="D2686" s="32">
        <f>'M5 - Sparkling Water &amp; Soda'!I858</f>
        <v/>
      </c>
      <c r="E2686" s="33">
        <f>'M5 - Sparkling Water &amp; Soda'!J858</f>
        <v/>
      </c>
      <c r="F2686" s="31">
        <f>'M5 - Sparkling Water &amp; Soda'!K858</f>
        <v/>
      </c>
      <c r="G2686" s="30">
        <f>'M5 - Sparkling Water &amp; Soda'!F858</f>
        <v/>
      </c>
      <c r="H2686" s="31">
        <f>IF(AND(ISNUMBER('M5 - Sparkling Water &amp; Soda'!F858),ISNUMBER('M5 - Sparkling Water &amp; Soda'!K858)),'M5 - Sparkling Water &amp; Soda'!F858-'M5 - Sparkling Water &amp; Soda'!K858,"")</f>
        <v/>
      </c>
      <c r="I2686" s="15" t="inlineStr">
        <is>
          <t>S&amp;S availability/depth vary by listing and time - confirm live.</t>
        </is>
      </c>
    </row>
    <row r="2687" ht="26" customHeight="1">
      <c r="A2687" s="15" t="inlineStr">
        <is>
          <t>Mug</t>
        </is>
      </c>
      <c r="B2687" s="15" t="inlineStr">
        <is>
          <t>Mug Root Beer | Cream Soda | 18-pack 355mL</t>
        </is>
      </c>
      <c r="C2687" s="15" t="inlineStr">
        <is>
          <t>5) Sparkling water &amp; soda</t>
        </is>
      </c>
      <c r="D2687" s="32">
        <f>'M5 - Sparkling Water &amp; Soda'!I859</f>
        <v/>
      </c>
      <c r="E2687" s="33">
        <f>'M5 - Sparkling Water &amp; Soda'!J859</f>
        <v/>
      </c>
      <c r="F2687" s="31">
        <f>'M5 - Sparkling Water &amp; Soda'!K859</f>
        <v/>
      </c>
      <c r="G2687" s="30">
        <f>'M5 - Sparkling Water &amp; Soda'!F859</f>
        <v/>
      </c>
      <c r="H2687" s="31">
        <f>IF(AND(ISNUMBER('M5 - Sparkling Water &amp; Soda'!F859),ISNUMBER('M5 - Sparkling Water &amp; Soda'!K859)),'M5 - Sparkling Water &amp; Soda'!F859-'M5 - Sparkling Water &amp; Soda'!K859,"")</f>
        <v/>
      </c>
      <c r="I2687" s="15" t="inlineStr">
        <is>
          <t>S&amp;S availability/depth vary by listing and time - confirm live.</t>
        </is>
      </c>
    </row>
    <row r="2688" ht="26" customHeight="1">
      <c r="A2688" s="15" t="inlineStr">
        <is>
          <t>Mug</t>
        </is>
      </c>
      <c r="B2688" s="15" t="inlineStr">
        <is>
          <t>Mug Root Beer | Cream Soda | 24-pack 355mL</t>
        </is>
      </c>
      <c r="C2688" s="15" t="inlineStr">
        <is>
          <t>5) Sparkling water &amp; soda</t>
        </is>
      </c>
      <c r="D2688" s="32">
        <f>'M5 - Sparkling Water &amp; Soda'!I860</f>
        <v/>
      </c>
      <c r="E2688" s="33">
        <f>'M5 - Sparkling Water &amp; Soda'!J860</f>
        <v/>
      </c>
      <c r="F2688" s="31">
        <f>'M5 - Sparkling Water &amp; Soda'!K860</f>
        <v/>
      </c>
      <c r="G2688" s="30">
        <f>'M5 - Sparkling Water &amp; Soda'!F860</f>
        <v/>
      </c>
      <c r="H2688" s="31">
        <f>IF(AND(ISNUMBER('M5 - Sparkling Water &amp; Soda'!F860),ISNUMBER('M5 - Sparkling Water &amp; Soda'!K860)),'M5 - Sparkling Water &amp; Soda'!F860-'M5 - Sparkling Water &amp; Soda'!K860,"")</f>
        <v/>
      </c>
      <c r="I2688" s="15" t="inlineStr">
        <is>
          <t>S&amp;S availability/depth vary by listing and time - confirm live.</t>
        </is>
      </c>
    </row>
    <row r="2689" ht="26" customHeight="1">
      <c r="A2689" s="15" t="inlineStr">
        <is>
          <t>Dasani</t>
        </is>
      </c>
      <c r="B2689" s="15" t="inlineStr">
        <is>
          <t>Dasani Sparkling Water | Black Cherry | single 355mL</t>
        </is>
      </c>
      <c r="C2689" s="15" t="inlineStr">
        <is>
          <t>5) Sparkling water &amp; soda</t>
        </is>
      </c>
      <c r="D2689" s="32">
        <f>'M5 - Sparkling Water &amp; Soda'!I861</f>
        <v/>
      </c>
      <c r="E2689" s="33">
        <f>'M5 - Sparkling Water &amp; Soda'!J861</f>
        <v/>
      </c>
      <c r="F2689" s="31">
        <f>'M5 - Sparkling Water &amp; Soda'!K861</f>
        <v/>
      </c>
      <c r="G2689" s="30">
        <f>'M5 - Sparkling Water &amp; Soda'!F861</f>
        <v/>
      </c>
      <c r="H2689" s="31">
        <f>IF(AND(ISNUMBER('M5 - Sparkling Water &amp; Soda'!F861),ISNUMBER('M5 - Sparkling Water &amp; Soda'!K861)),'M5 - Sparkling Water &amp; Soda'!F861-'M5 - Sparkling Water &amp; Soda'!K861,"")</f>
        <v/>
      </c>
      <c r="I2689" s="15" t="inlineStr">
        <is>
          <t>S&amp;S availability/depth vary by listing and time - confirm live.</t>
        </is>
      </c>
    </row>
    <row r="2690" ht="26" customHeight="1">
      <c r="A2690" s="15" t="inlineStr">
        <is>
          <t>Dasani</t>
        </is>
      </c>
      <c r="B2690" s="15" t="inlineStr">
        <is>
          <t>Dasani Sparkling Water | Black Cherry | 8-pack 355mL</t>
        </is>
      </c>
      <c r="C2690" s="15" t="inlineStr">
        <is>
          <t>5) Sparkling water &amp; soda</t>
        </is>
      </c>
      <c r="D2690" s="32">
        <f>'M5 - Sparkling Water &amp; Soda'!I862</f>
        <v/>
      </c>
      <c r="E2690" s="33">
        <f>'M5 - Sparkling Water &amp; Soda'!J862</f>
        <v/>
      </c>
      <c r="F2690" s="31">
        <f>'M5 - Sparkling Water &amp; Soda'!K862</f>
        <v/>
      </c>
      <c r="G2690" s="30">
        <f>'M5 - Sparkling Water &amp; Soda'!F862</f>
        <v/>
      </c>
      <c r="H2690" s="31">
        <f>IF(AND(ISNUMBER('M5 - Sparkling Water &amp; Soda'!F862),ISNUMBER('M5 - Sparkling Water &amp; Soda'!K862)),'M5 - Sparkling Water &amp; Soda'!F862-'M5 - Sparkling Water &amp; Soda'!K862,"")</f>
        <v/>
      </c>
      <c r="I2690" s="15" t="inlineStr">
        <is>
          <t>S&amp;S availability/depth vary by listing and time - confirm live.</t>
        </is>
      </c>
    </row>
    <row r="2691" ht="26" customHeight="1">
      <c r="A2691" s="15" t="inlineStr">
        <is>
          <t>Dasani</t>
        </is>
      </c>
      <c r="B2691" s="15" t="inlineStr">
        <is>
          <t>Dasani Sparkling Water | Black Cherry | 12-pack 355mL</t>
        </is>
      </c>
      <c r="C2691" s="15" t="inlineStr">
        <is>
          <t>5) Sparkling water &amp; soda</t>
        </is>
      </c>
      <c r="D2691" s="32">
        <f>'M5 - Sparkling Water &amp; Soda'!I863</f>
        <v/>
      </c>
      <c r="E2691" s="33">
        <f>'M5 - Sparkling Water &amp; Soda'!J863</f>
        <v/>
      </c>
      <c r="F2691" s="31">
        <f>'M5 - Sparkling Water &amp; Soda'!K863</f>
        <v/>
      </c>
      <c r="G2691" s="30">
        <f>'M5 - Sparkling Water &amp; Soda'!F863</f>
        <v/>
      </c>
      <c r="H2691" s="31">
        <f>IF(AND(ISNUMBER('M5 - Sparkling Water &amp; Soda'!F863),ISNUMBER('M5 - Sparkling Water &amp; Soda'!K863)),'M5 - Sparkling Water &amp; Soda'!F863-'M5 - Sparkling Water &amp; Soda'!K863,"")</f>
        <v/>
      </c>
      <c r="I2691" s="15" t="inlineStr">
        <is>
          <t>S&amp;S availability/depth vary by listing and time - confirm live.</t>
        </is>
      </c>
    </row>
    <row r="2692" ht="26" customHeight="1">
      <c r="A2692" s="15" t="inlineStr">
        <is>
          <t>Dasani</t>
        </is>
      </c>
      <c r="B2692" s="15" t="inlineStr">
        <is>
          <t>Dasani Sparkling Water | Black Cherry | 15-pack 355mL</t>
        </is>
      </c>
      <c r="C2692" s="15" t="inlineStr">
        <is>
          <t>5) Sparkling water &amp; soda</t>
        </is>
      </c>
      <c r="D2692" s="32">
        <f>'M5 - Sparkling Water &amp; Soda'!I864</f>
        <v/>
      </c>
      <c r="E2692" s="33">
        <f>'M5 - Sparkling Water &amp; Soda'!J864</f>
        <v/>
      </c>
      <c r="F2692" s="31">
        <f>'M5 - Sparkling Water &amp; Soda'!K864</f>
        <v/>
      </c>
      <c r="G2692" s="30">
        <f>'M5 - Sparkling Water &amp; Soda'!F864</f>
        <v/>
      </c>
      <c r="H2692" s="31">
        <f>IF(AND(ISNUMBER('M5 - Sparkling Water &amp; Soda'!F864),ISNUMBER('M5 - Sparkling Water &amp; Soda'!K864)),'M5 - Sparkling Water &amp; Soda'!F864-'M5 - Sparkling Water &amp; Soda'!K864,"")</f>
        <v/>
      </c>
      <c r="I2692" s="15" t="inlineStr">
        <is>
          <t>S&amp;S availability/depth vary by listing and time - confirm live.</t>
        </is>
      </c>
    </row>
    <row r="2693" ht="26" customHeight="1">
      <c r="A2693" s="15" t="inlineStr">
        <is>
          <t>Dasani</t>
        </is>
      </c>
      <c r="B2693" s="15" t="inlineStr">
        <is>
          <t>Dasani Sparkling Water | Black Cherry | 18-pack 355mL</t>
        </is>
      </c>
      <c r="C2693" s="15" t="inlineStr">
        <is>
          <t>5) Sparkling water &amp; soda</t>
        </is>
      </c>
      <c r="D2693" s="32">
        <f>'M5 - Sparkling Water &amp; Soda'!I865</f>
        <v/>
      </c>
      <c r="E2693" s="33">
        <f>'M5 - Sparkling Water &amp; Soda'!J865</f>
        <v/>
      </c>
      <c r="F2693" s="31">
        <f>'M5 - Sparkling Water &amp; Soda'!K865</f>
        <v/>
      </c>
      <c r="G2693" s="30">
        <f>'M5 - Sparkling Water &amp; Soda'!F865</f>
        <v/>
      </c>
      <c r="H2693" s="31">
        <f>IF(AND(ISNUMBER('M5 - Sparkling Water &amp; Soda'!F865),ISNUMBER('M5 - Sparkling Water &amp; Soda'!K865)),'M5 - Sparkling Water &amp; Soda'!F865-'M5 - Sparkling Water &amp; Soda'!K865,"")</f>
        <v/>
      </c>
      <c r="I2693" s="15" t="inlineStr">
        <is>
          <t>S&amp;S availability/depth vary by listing and time - confirm live.</t>
        </is>
      </c>
    </row>
    <row r="2694" ht="26" customHeight="1">
      <c r="A2694" s="15" t="inlineStr">
        <is>
          <t>Dasani</t>
        </is>
      </c>
      <c r="B2694" s="15" t="inlineStr">
        <is>
          <t>Dasani Sparkling Water | Black Cherry | 24-pack 355mL</t>
        </is>
      </c>
      <c r="C2694" s="15" t="inlineStr">
        <is>
          <t>5) Sparkling water &amp; soda</t>
        </is>
      </c>
      <c r="D2694" s="32">
        <f>'M5 - Sparkling Water &amp; Soda'!I866</f>
        <v/>
      </c>
      <c r="E2694" s="33">
        <f>'M5 - Sparkling Water &amp; Soda'!J866</f>
        <v/>
      </c>
      <c r="F2694" s="31">
        <f>'M5 - Sparkling Water &amp; Soda'!K866</f>
        <v/>
      </c>
      <c r="G2694" s="30">
        <f>'M5 - Sparkling Water &amp; Soda'!F866</f>
        <v/>
      </c>
      <c r="H2694" s="31">
        <f>IF(AND(ISNUMBER('M5 - Sparkling Water &amp; Soda'!F866),ISNUMBER('M5 - Sparkling Water &amp; Soda'!K866)),'M5 - Sparkling Water &amp; Soda'!F866-'M5 - Sparkling Water &amp; Soda'!K866,"")</f>
        <v/>
      </c>
      <c r="I2694" s="15" t="inlineStr">
        <is>
          <t>S&amp;S availability/depth vary by listing and time - confirm live.</t>
        </is>
      </c>
    </row>
    <row r="2695" ht="26" customHeight="1">
      <c r="A2695" s="15" t="inlineStr">
        <is>
          <t>Dasani</t>
        </is>
      </c>
      <c r="B2695" s="15" t="inlineStr">
        <is>
          <t>Dasani Sparkling Water | Lemon | single 355mL</t>
        </is>
      </c>
      <c r="C2695" s="15" t="inlineStr">
        <is>
          <t>5) Sparkling water &amp; soda</t>
        </is>
      </c>
      <c r="D2695" s="32">
        <f>'M5 - Sparkling Water &amp; Soda'!I867</f>
        <v/>
      </c>
      <c r="E2695" s="33">
        <f>'M5 - Sparkling Water &amp; Soda'!J867</f>
        <v/>
      </c>
      <c r="F2695" s="31">
        <f>'M5 - Sparkling Water &amp; Soda'!K867</f>
        <v/>
      </c>
      <c r="G2695" s="30">
        <f>'M5 - Sparkling Water &amp; Soda'!F867</f>
        <v/>
      </c>
      <c r="H2695" s="31">
        <f>IF(AND(ISNUMBER('M5 - Sparkling Water &amp; Soda'!F867),ISNUMBER('M5 - Sparkling Water &amp; Soda'!K867)),'M5 - Sparkling Water &amp; Soda'!F867-'M5 - Sparkling Water &amp; Soda'!K867,"")</f>
        <v/>
      </c>
      <c r="I2695" s="15" t="inlineStr">
        <is>
          <t>S&amp;S availability/depth vary by listing and time - confirm live.</t>
        </is>
      </c>
    </row>
    <row r="2696" ht="26" customHeight="1">
      <c r="A2696" s="15" t="inlineStr">
        <is>
          <t>Dasani</t>
        </is>
      </c>
      <c r="B2696" s="15" t="inlineStr">
        <is>
          <t>Dasani Sparkling Water | Lemon | 8-pack 355mL</t>
        </is>
      </c>
      <c r="C2696" s="15" t="inlineStr">
        <is>
          <t>5) Sparkling water &amp; soda</t>
        </is>
      </c>
      <c r="D2696" s="32">
        <f>'M5 - Sparkling Water &amp; Soda'!I868</f>
        <v/>
      </c>
      <c r="E2696" s="33">
        <f>'M5 - Sparkling Water &amp; Soda'!J868</f>
        <v/>
      </c>
      <c r="F2696" s="31">
        <f>'M5 - Sparkling Water &amp; Soda'!K868</f>
        <v/>
      </c>
      <c r="G2696" s="30">
        <f>'M5 - Sparkling Water &amp; Soda'!F868</f>
        <v/>
      </c>
      <c r="H2696" s="31">
        <f>IF(AND(ISNUMBER('M5 - Sparkling Water &amp; Soda'!F868),ISNUMBER('M5 - Sparkling Water &amp; Soda'!K868)),'M5 - Sparkling Water &amp; Soda'!F868-'M5 - Sparkling Water &amp; Soda'!K868,"")</f>
        <v/>
      </c>
      <c r="I2696" s="15" t="inlineStr">
        <is>
          <t>S&amp;S availability/depth vary by listing and time - confirm live.</t>
        </is>
      </c>
    </row>
    <row r="2697" ht="26" customHeight="1">
      <c r="A2697" s="15" t="inlineStr">
        <is>
          <t>Dasani</t>
        </is>
      </c>
      <c r="B2697" s="15" t="inlineStr">
        <is>
          <t>Dasani Sparkling Water | Lemon | 12-pack 355mL</t>
        </is>
      </c>
      <c r="C2697" s="15" t="inlineStr">
        <is>
          <t>5) Sparkling water &amp; soda</t>
        </is>
      </c>
      <c r="D2697" s="32">
        <f>'M5 - Sparkling Water &amp; Soda'!I869</f>
        <v/>
      </c>
      <c r="E2697" s="33">
        <f>'M5 - Sparkling Water &amp; Soda'!J869</f>
        <v/>
      </c>
      <c r="F2697" s="31">
        <f>'M5 - Sparkling Water &amp; Soda'!K869</f>
        <v/>
      </c>
      <c r="G2697" s="30">
        <f>'M5 - Sparkling Water &amp; Soda'!F869</f>
        <v/>
      </c>
      <c r="H2697" s="31">
        <f>IF(AND(ISNUMBER('M5 - Sparkling Water &amp; Soda'!F869),ISNUMBER('M5 - Sparkling Water &amp; Soda'!K869)),'M5 - Sparkling Water &amp; Soda'!F869-'M5 - Sparkling Water &amp; Soda'!K869,"")</f>
        <v/>
      </c>
      <c r="I2697" s="15" t="inlineStr">
        <is>
          <t>S&amp;S availability/depth vary by listing and time - confirm live.</t>
        </is>
      </c>
    </row>
    <row r="2698" ht="26" customHeight="1">
      <c r="A2698" s="15" t="inlineStr">
        <is>
          <t>Dasani</t>
        </is>
      </c>
      <c r="B2698" s="15" t="inlineStr">
        <is>
          <t>Dasani Sparkling Water | Lemon | 15-pack 355mL</t>
        </is>
      </c>
      <c r="C2698" s="15" t="inlineStr">
        <is>
          <t>5) Sparkling water &amp; soda</t>
        </is>
      </c>
      <c r="D2698" s="32">
        <f>'M5 - Sparkling Water &amp; Soda'!I870</f>
        <v/>
      </c>
      <c r="E2698" s="33">
        <f>'M5 - Sparkling Water &amp; Soda'!J870</f>
        <v/>
      </c>
      <c r="F2698" s="31">
        <f>'M5 - Sparkling Water &amp; Soda'!K870</f>
        <v/>
      </c>
      <c r="G2698" s="30">
        <f>'M5 - Sparkling Water &amp; Soda'!F870</f>
        <v/>
      </c>
      <c r="H2698" s="31">
        <f>IF(AND(ISNUMBER('M5 - Sparkling Water &amp; Soda'!F870),ISNUMBER('M5 - Sparkling Water &amp; Soda'!K870)),'M5 - Sparkling Water &amp; Soda'!F870-'M5 - Sparkling Water &amp; Soda'!K870,"")</f>
        <v/>
      </c>
      <c r="I2698" s="15" t="inlineStr">
        <is>
          <t>S&amp;S availability/depth vary by listing and time - confirm live.</t>
        </is>
      </c>
    </row>
    <row r="2699" ht="26" customHeight="1">
      <c r="A2699" s="15" t="inlineStr">
        <is>
          <t>Dasani</t>
        </is>
      </c>
      <c r="B2699" s="15" t="inlineStr">
        <is>
          <t>Dasani Sparkling Water | Lemon | 18-pack 355mL</t>
        </is>
      </c>
      <c r="C2699" s="15" t="inlineStr">
        <is>
          <t>5) Sparkling water &amp; soda</t>
        </is>
      </c>
      <c r="D2699" s="32">
        <f>'M5 - Sparkling Water &amp; Soda'!I871</f>
        <v/>
      </c>
      <c r="E2699" s="33">
        <f>'M5 - Sparkling Water &amp; Soda'!J871</f>
        <v/>
      </c>
      <c r="F2699" s="31">
        <f>'M5 - Sparkling Water &amp; Soda'!K871</f>
        <v/>
      </c>
      <c r="G2699" s="30">
        <f>'M5 - Sparkling Water &amp; Soda'!F871</f>
        <v/>
      </c>
      <c r="H2699" s="31">
        <f>IF(AND(ISNUMBER('M5 - Sparkling Water &amp; Soda'!F871),ISNUMBER('M5 - Sparkling Water &amp; Soda'!K871)),'M5 - Sparkling Water &amp; Soda'!F871-'M5 - Sparkling Water &amp; Soda'!K871,"")</f>
        <v/>
      </c>
      <c r="I2699" s="15" t="inlineStr">
        <is>
          <t>S&amp;S availability/depth vary by listing and time - confirm live.</t>
        </is>
      </c>
    </row>
    <row r="2700" ht="26" customHeight="1">
      <c r="A2700" s="15" t="inlineStr">
        <is>
          <t>Dasani</t>
        </is>
      </c>
      <c r="B2700" s="15" t="inlineStr">
        <is>
          <t>Dasani Sparkling Water | Lemon | 24-pack 355mL</t>
        </is>
      </c>
      <c r="C2700" s="15" t="inlineStr">
        <is>
          <t>5) Sparkling water &amp; soda</t>
        </is>
      </c>
      <c r="D2700" s="32">
        <f>'M5 - Sparkling Water &amp; Soda'!I872</f>
        <v/>
      </c>
      <c r="E2700" s="33">
        <f>'M5 - Sparkling Water &amp; Soda'!J872</f>
        <v/>
      </c>
      <c r="F2700" s="31">
        <f>'M5 - Sparkling Water &amp; Soda'!K872</f>
        <v/>
      </c>
      <c r="G2700" s="30">
        <f>'M5 - Sparkling Water &amp; Soda'!F872</f>
        <v/>
      </c>
      <c r="H2700" s="31">
        <f>IF(AND(ISNUMBER('M5 - Sparkling Water &amp; Soda'!F872),ISNUMBER('M5 - Sparkling Water &amp; Soda'!K872)),'M5 - Sparkling Water &amp; Soda'!F872-'M5 - Sparkling Water &amp; Soda'!K872,"")</f>
        <v/>
      </c>
      <c r="I2700" s="15" t="inlineStr">
        <is>
          <t>S&amp;S availability/depth vary by listing and time - confirm live.</t>
        </is>
      </c>
    </row>
    <row r="2701" ht="26" customHeight="1">
      <c r="A2701" s="15" t="inlineStr">
        <is>
          <t>Dasani</t>
        </is>
      </c>
      <c r="B2701" s="15" t="inlineStr">
        <is>
          <t>Dasani Sparkling Water | Berry | single 355mL</t>
        </is>
      </c>
      <c r="C2701" s="15" t="inlineStr">
        <is>
          <t>5) Sparkling water &amp; soda</t>
        </is>
      </c>
      <c r="D2701" s="32">
        <f>'M5 - Sparkling Water &amp; Soda'!I873</f>
        <v/>
      </c>
      <c r="E2701" s="33">
        <f>'M5 - Sparkling Water &amp; Soda'!J873</f>
        <v/>
      </c>
      <c r="F2701" s="31">
        <f>'M5 - Sparkling Water &amp; Soda'!K873</f>
        <v/>
      </c>
      <c r="G2701" s="30">
        <f>'M5 - Sparkling Water &amp; Soda'!F873</f>
        <v/>
      </c>
      <c r="H2701" s="31">
        <f>IF(AND(ISNUMBER('M5 - Sparkling Water &amp; Soda'!F873),ISNUMBER('M5 - Sparkling Water &amp; Soda'!K873)),'M5 - Sparkling Water &amp; Soda'!F873-'M5 - Sparkling Water &amp; Soda'!K873,"")</f>
        <v/>
      </c>
      <c r="I2701" s="15" t="inlineStr">
        <is>
          <t>S&amp;S availability/depth vary by listing and time - confirm live.</t>
        </is>
      </c>
    </row>
    <row r="2702" ht="26" customHeight="1">
      <c r="A2702" s="15" t="inlineStr">
        <is>
          <t>Dasani</t>
        </is>
      </c>
      <c r="B2702" s="15" t="inlineStr">
        <is>
          <t>Dasani Sparkling Water | Berry | 8-pack 355mL</t>
        </is>
      </c>
      <c r="C2702" s="15" t="inlineStr">
        <is>
          <t>5) Sparkling water &amp; soda</t>
        </is>
      </c>
      <c r="D2702" s="32">
        <f>'M5 - Sparkling Water &amp; Soda'!I874</f>
        <v/>
      </c>
      <c r="E2702" s="33">
        <f>'M5 - Sparkling Water &amp; Soda'!J874</f>
        <v/>
      </c>
      <c r="F2702" s="31">
        <f>'M5 - Sparkling Water &amp; Soda'!K874</f>
        <v/>
      </c>
      <c r="G2702" s="30">
        <f>'M5 - Sparkling Water &amp; Soda'!F874</f>
        <v/>
      </c>
      <c r="H2702" s="31">
        <f>IF(AND(ISNUMBER('M5 - Sparkling Water &amp; Soda'!F874),ISNUMBER('M5 - Sparkling Water &amp; Soda'!K874)),'M5 - Sparkling Water &amp; Soda'!F874-'M5 - Sparkling Water &amp; Soda'!K874,"")</f>
        <v/>
      </c>
      <c r="I2702" s="15" t="inlineStr">
        <is>
          <t>S&amp;S availability/depth vary by listing and time - confirm live.</t>
        </is>
      </c>
    </row>
    <row r="2703" ht="26" customHeight="1">
      <c r="A2703" s="15" t="inlineStr">
        <is>
          <t>Dasani</t>
        </is>
      </c>
      <c r="B2703" s="15" t="inlineStr">
        <is>
          <t>Dasani Sparkling Water | Berry | 12-pack 355mL</t>
        </is>
      </c>
      <c r="C2703" s="15" t="inlineStr">
        <is>
          <t>5) Sparkling water &amp; soda</t>
        </is>
      </c>
      <c r="D2703" s="32">
        <f>'M5 - Sparkling Water &amp; Soda'!I875</f>
        <v/>
      </c>
      <c r="E2703" s="33">
        <f>'M5 - Sparkling Water &amp; Soda'!J875</f>
        <v/>
      </c>
      <c r="F2703" s="31">
        <f>'M5 - Sparkling Water &amp; Soda'!K875</f>
        <v/>
      </c>
      <c r="G2703" s="30">
        <f>'M5 - Sparkling Water &amp; Soda'!F875</f>
        <v/>
      </c>
      <c r="H2703" s="31">
        <f>IF(AND(ISNUMBER('M5 - Sparkling Water &amp; Soda'!F875),ISNUMBER('M5 - Sparkling Water &amp; Soda'!K875)),'M5 - Sparkling Water &amp; Soda'!F875-'M5 - Sparkling Water &amp; Soda'!K875,"")</f>
        <v/>
      </c>
      <c r="I2703" s="15" t="inlineStr">
        <is>
          <t>S&amp;S availability/depth vary by listing and time - confirm live.</t>
        </is>
      </c>
    </row>
    <row r="2704" ht="26" customHeight="1">
      <c r="A2704" s="15" t="inlineStr">
        <is>
          <t>Dasani</t>
        </is>
      </c>
      <c r="B2704" s="15" t="inlineStr">
        <is>
          <t>Dasani Sparkling Water | Berry | 15-pack 355mL</t>
        </is>
      </c>
      <c r="C2704" s="15" t="inlineStr">
        <is>
          <t>5) Sparkling water &amp; soda</t>
        </is>
      </c>
      <c r="D2704" s="32">
        <f>'M5 - Sparkling Water &amp; Soda'!I876</f>
        <v/>
      </c>
      <c r="E2704" s="33">
        <f>'M5 - Sparkling Water &amp; Soda'!J876</f>
        <v/>
      </c>
      <c r="F2704" s="31">
        <f>'M5 - Sparkling Water &amp; Soda'!K876</f>
        <v/>
      </c>
      <c r="G2704" s="30">
        <f>'M5 - Sparkling Water &amp; Soda'!F876</f>
        <v/>
      </c>
      <c r="H2704" s="31">
        <f>IF(AND(ISNUMBER('M5 - Sparkling Water &amp; Soda'!F876),ISNUMBER('M5 - Sparkling Water &amp; Soda'!K876)),'M5 - Sparkling Water &amp; Soda'!F876-'M5 - Sparkling Water &amp; Soda'!K876,"")</f>
        <v/>
      </c>
      <c r="I2704" s="15" t="inlineStr">
        <is>
          <t>S&amp;S availability/depth vary by listing and time - confirm live.</t>
        </is>
      </c>
    </row>
    <row r="2705" ht="26" customHeight="1">
      <c r="A2705" s="15" t="inlineStr">
        <is>
          <t>Dasani</t>
        </is>
      </c>
      <c r="B2705" s="15" t="inlineStr">
        <is>
          <t>Dasani Sparkling Water | Berry | 18-pack 355mL</t>
        </is>
      </c>
      <c r="C2705" s="15" t="inlineStr">
        <is>
          <t>5) Sparkling water &amp; soda</t>
        </is>
      </c>
      <c r="D2705" s="32">
        <f>'M5 - Sparkling Water &amp; Soda'!I877</f>
        <v/>
      </c>
      <c r="E2705" s="33">
        <f>'M5 - Sparkling Water &amp; Soda'!J877</f>
        <v/>
      </c>
      <c r="F2705" s="31">
        <f>'M5 - Sparkling Water &amp; Soda'!K877</f>
        <v/>
      </c>
      <c r="G2705" s="30">
        <f>'M5 - Sparkling Water &amp; Soda'!F877</f>
        <v/>
      </c>
      <c r="H2705" s="31">
        <f>IF(AND(ISNUMBER('M5 - Sparkling Water &amp; Soda'!F877),ISNUMBER('M5 - Sparkling Water &amp; Soda'!K877)),'M5 - Sparkling Water &amp; Soda'!F877-'M5 - Sparkling Water &amp; Soda'!K877,"")</f>
        <v/>
      </c>
      <c r="I2705" s="15" t="inlineStr">
        <is>
          <t>S&amp;S availability/depth vary by listing and time - confirm live.</t>
        </is>
      </c>
    </row>
    <row r="2706" ht="26" customHeight="1">
      <c r="A2706" s="15" t="inlineStr">
        <is>
          <t>Dasani</t>
        </is>
      </c>
      <c r="B2706" s="15" t="inlineStr">
        <is>
          <t>Dasani Sparkling Water | Berry | 24-pack 355mL</t>
        </is>
      </c>
      <c r="C2706" s="15" t="inlineStr">
        <is>
          <t>5) Sparkling water &amp; soda</t>
        </is>
      </c>
      <c r="D2706" s="32">
        <f>'M5 - Sparkling Water &amp; Soda'!I878</f>
        <v/>
      </c>
      <c r="E2706" s="33">
        <f>'M5 - Sparkling Water &amp; Soda'!J878</f>
        <v/>
      </c>
      <c r="F2706" s="31">
        <f>'M5 - Sparkling Water &amp; Soda'!K878</f>
        <v/>
      </c>
      <c r="G2706" s="30">
        <f>'M5 - Sparkling Water &amp; Soda'!F878</f>
        <v/>
      </c>
      <c r="H2706" s="31">
        <f>IF(AND(ISNUMBER('M5 - Sparkling Water &amp; Soda'!F878),ISNUMBER('M5 - Sparkling Water &amp; Soda'!K878)),'M5 - Sparkling Water &amp; Soda'!F878-'M5 - Sparkling Water &amp; Soda'!K878,"")</f>
        <v/>
      </c>
      <c r="I2706" s="15" t="inlineStr">
        <is>
          <t>S&amp;S availability/depth vary by listing and time - confirm live.</t>
        </is>
      </c>
    </row>
    <row r="2707" ht="26" customHeight="1">
      <c r="A2707" s="15" t="inlineStr">
        <is>
          <t>Dasani</t>
        </is>
      </c>
      <c r="B2707" s="15" t="inlineStr">
        <is>
          <t>Dasani Sparkling Water | Tropical Pineapple | single 355mL</t>
        </is>
      </c>
      <c r="C2707" s="15" t="inlineStr">
        <is>
          <t>5) Sparkling water &amp; soda</t>
        </is>
      </c>
      <c r="D2707" s="32">
        <f>'M5 - Sparkling Water &amp; Soda'!I879</f>
        <v/>
      </c>
      <c r="E2707" s="33">
        <f>'M5 - Sparkling Water &amp; Soda'!J879</f>
        <v/>
      </c>
      <c r="F2707" s="31">
        <f>'M5 - Sparkling Water &amp; Soda'!K879</f>
        <v/>
      </c>
      <c r="G2707" s="30">
        <f>'M5 - Sparkling Water &amp; Soda'!F879</f>
        <v/>
      </c>
      <c r="H2707" s="31">
        <f>IF(AND(ISNUMBER('M5 - Sparkling Water &amp; Soda'!F879),ISNUMBER('M5 - Sparkling Water &amp; Soda'!K879)),'M5 - Sparkling Water &amp; Soda'!F879-'M5 - Sparkling Water &amp; Soda'!K879,"")</f>
        <v/>
      </c>
      <c r="I2707" s="15" t="inlineStr">
        <is>
          <t>S&amp;S availability/depth vary by listing and time - confirm live.</t>
        </is>
      </c>
    </row>
    <row r="2708" ht="26" customHeight="1">
      <c r="A2708" s="15" t="inlineStr">
        <is>
          <t>Dasani</t>
        </is>
      </c>
      <c r="B2708" s="15" t="inlineStr">
        <is>
          <t>Dasani Sparkling Water | Tropical Pineapple | 8-pack 355mL</t>
        </is>
      </c>
      <c r="C2708" s="15" t="inlineStr">
        <is>
          <t>5) Sparkling water &amp; soda</t>
        </is>
      </c>
      <c r="D2708" s="32">
        <f>'M5 - Sparkling Water &amp; Soda'!I880</f>
        <v/>
      </c>
      <c r="E2708" s="33">
        <f>'M5 - Sparkling Water &amp; Soda'!J880</f>
        <v/>
      </c>
      <c r="F2708" s="31">
        <f>'M5 - Sparkling Water &amp; Soda'!K880</f>
        <v/>
      </c>
      <c r="G2708" s="30">
        <f>'M5 - Sparkling Water &amp; Soda'!F880</f>
        <v/>
      </c>
      <c r="H2708" s="31">
        <f>IF(AND(ISNUMBER('M5 - Sparkling Water &amp; Soda'!F880),ISNUMBER('M5 - Sparkling Water &amp; Soda'!K880)),'M5 - Sparkling Water &amp; Soda'!F880-'M5 - Sparkling Water &amp; Soda'!K880,"")</f>
        <v/>
      </c>
      <c r="I2708" s="15" t="inlineStr">
        <is>
          <t>S&amp;S availability/depth vary by listing and time - confirm live.</t>
        </is>
      </c>
    </row>
    <row r="2709" ht="26" customHeight="1">
      <c r="A2709" s="15" t="inlineStr">
        <is>
          <t>Dasani</t>
        </is>
      </c>
      <c r="B2709" s="15" t="inlineStr">
        <is>
          <t>Dasani Sparkling Water | Tropical Pineapple | 12-pack 355mL</t>
        </is>
      </c>
      <c r="C2709" s="15" t="inlineStr">
        <is>
          <t>5) Sparkling water &amp; soda</t>
        </is>
      </c>
      <c r="D2709" s="32">
        <f>'M5 - Sparkling Water &amp; Soda'!I881</f>
        <v/>
      </c>
      <c r="E2709" s="33">
        <f>'M5 - Sparkling Water &amp; Soda'!J881</f>
        <v/>
      </c>
      <c r="F2709" s="31">
        <f>'M5 - Sparkling Water &amp; Soda'!K881</f>
        <v/>
      </c>
      <c r="G2709" s="30">
        <f>'M5 - Sparkling Water &amp; Soda'!F881</f>
        <v/>
      </c>
      <c r="H2709" s="31">
        <f>IF(AND(ISNUMBER('M5 - Sparkling Water &amp; Soda'!F881),ISNUMBER('M5 - Sparkling Water &amp; Soda'!K881)),'M5 - Sparkling Water &amp; Soda'!F881-'M5 - Sparkling Water &amp; Soda'!K881,"")</f>
        <v/>
      </c>
      <c r="I2709" s="15" t="inlineStr">
        <is>
          <t>S&amp;S availability/depth vary by listing and time - confirm live.</t>
        </is>
      </c>
    </row>
    <row r="2710" ht="26" customHeight="1">
      <c r="A2710" s="15" t="inlineStr">
        <is>
          <t>Dasani</t>
        </is>
      </c>
      <c r="B2710" s="15" t="inlineStr">
        <is>
          <t>Dasani Sparkling Water | Tropical Pineapple | 15-pack 355mL</t>
        </is>
      </c>
      <c r="C2710" s="15" t="inlineStr">
        <is>
          <t>5) Sparkling water &amp; soda</t>
        </is>
      </c>
      <c r="D2710" s="32">
        <f>'M5 - Sparkling Water &amp; Soda'!I882</f>
        <v/>
      </c>
      <c r="E2710" s="33">
        <f>'M5 - Sparkling Water &amp; Soda'!J882</f>
        <v/>
      </c>
      <c r="F2710" s="31">
        <f>'M5 - Sparkling Water &amp; Soda'!K882</f>
        <v/>
      </c>
      <c r="G2710" s="30">
        <f>'M5 - Sparkling Water &amp; Soda'!F882</f>
        <v/>
      </c>
      <c r="H2710" s="31">
        <f>IF(AND(ISNUMBER('M5 - Sparkling Water &amp; Soda'!F882),ISNUMBER('M5 - Sparkling Water &amp; Soda'!K882)),'M5 - Sparkling Water &amp; Soda'!F882-'M5 - Sparkling Water &amp; Soda'!K882,"")</f>
        <v/>
      </c>
      <c r="I2710" s="15" t="inlineStr">
        <is>
          <t>S&amp;S availability/depth vary by listing and time - confirm live.</t>
        </is>
      </c>
    </row>
    <row r="2711" ht="26" customHeight="1">
      <c r="A2711" s="15" t="inlineStr">
        <is>
          <t>Dasani</t>
        </is>
      </c>
      <c r="B2711" s="15" t="inlineStr">
        <is>
          <t>Dasani Sparkling Water | Tropical Pineapple | 18-pack 355mL</t>
        </is>
      </c>
      <c r="C2711" s="15" t="inlineStr">
        <is>
          <t>5) Sparkling water &amp; soda</t>
        </is>
      </c>
      <c r="D2711" s="32">
        <f>'M5 - Sparkling Water &amp; Soda'!I883</f>
        <v/>
      </c>
      <c r="E2711" s="33">
        <f>'M5 - Sparkling Water &amp; Soda'!J883</f>
        <v/>
      </c>
      <c r="F2711" s="31">
        <f>'M5 - Sparkling Water &amp; Soda'!K883</f>
        <v/>
      </c>
      <c r="G2711" s="30">
        <f>'M5 - Sparkling Water &amp; Soda'!F883</f>
        <v/>
      </c>
      <c r="H2711" s="31">
        <f>IF(AND(ISNUMBER('M5 - Sparkling Water &amp; Soda'!F883),ISNUMBER('M5 - Sparkling Water &amp; Soda'!K883)),'M5 - Sparkling Water &amp; Soda'!F883-'M5 - Sparkling Water &amp; Soda'!K883,"")</f>
        <v/>
      </c>
      <c r="I2711" s="15" t="inlineStr">
        <is>
          <t>S&amp;S availability/depth vary by listing and time - confirm live.</t>
        </is>
      </c>
    </row>
    <row r="2712" ht="26" customHeight="1">
      <c r="A2712" s="15" t="inlineStr">
        <is>
          <t>Dasani</t>
        </is>
      </c>
      <c r="B2712" s="15" t="inlineStr">
        <is>
          <t>Dasani Sparkling Water | Tropical Pineapple | 24-pack 355mL</t>
        </is>
      </c>
      <c r="C2712" s="15" t="inlineStr">
        <is>
          <t>5) Sparkling water &amp; soda</t>
        </is>
      </c>
      <c r="D2712" s="32">
        <f>'M5 - Sparkling Water &amp; Soda'!I884</f>
        <v/>
      </c>
      <c r="E2712" s="33">
        <f>'M5 - Sparkling Water &amp; Soda'!J884</f>
        <v/>
      </c>
      <c r="F2712" s="31">
        <f>'M5 - Sparkling Water &amp; Soda'!K884</f>
        <v/>
      </c>
      <c r="G2712" s="30">
        <f>'M5 - Sparkling Water &amp; Soda'!F884</f>
        <v/>
      </c>
      <c r="H2712" s="31">
        <f>IF(AND(ISNUMBER('M5 - Sparkling Water &amp; Soda'!F884),ISNUMBER('M5 - Sparkling Water &amp; Soda'!K884)),'M5 - Sparkling Water &amp; Soda'!F884-'M5 - Sparkling Water &amp; Soda'!K884,"")</f>
        <v/>
      </c>
      <c r="I2712" s="15" t="inlineStr">
        <is>
          <t>S&amp;S availability/depth vary by listing and time - confirm live.</t>
        </is>
      </c>
    </row>
    <row r="2713" ht="26" customHeight="1">
      <c r="A2713" s="15" t="inlineStr">
        <is>
          <t>Smartwater</t>
        </is>
      </c>
      <c r="B2713" s="15" t="inlineStr">
        <is>
          <t>Smartwater Sparkling | Original | single 591mL</t>
        </is>
      </c>
      <c r="C2713" s="15" t="inlineStr">
        <is>
          <t>5) Sparkling water &amp; soda</t>
        </is>
      </c>
      <c r="D2713" s="32">
        <f>'M5 - Sparkling Water &amp; Soda'!I885</f>
        <v/>
      </c>
      <c r="E2713" s="33">
        <f>'M5 - Sparkling Water &amp; Soda'!J885</f>
        <v/>
      </c>
      <c r="F2713" s="31">
        <f>'M5 - Sparkling Water &amp; Soda'!K885</f>
        <v/>
      </c>
      <c r="G2713" s="30">
        <f>'M5 - Sparkling Water &amp; Soda'!F885</f>
        <v/>
      </c>
      <c r="H2713" s="31">
        <f>IF(AND(ISNUMBER('M5 - Sparkling Water &amp; Soda'!F885),ISNUMBER('M5 - Sparkling Water &amp; Soda'!K885)),'M5 - Sparkling Water &amp; Soda'!F885-'M5 - Sparkling Water &amp; Soda'!K885,"")</f>
        <v/>
      </c>
      <c r="I2713" s="15" t="inlineStr">
        <is>
          <t>S&amp;S availability/depth vary by listing and time - confirm live.</t>
        </is>
      </c>
    </row>
    <row r="2714" ht="26" customHeight="1">
      <c r="A2714" s="15" t="inlineStr">
        <is>
          <t>Smartwater</t>
        </is>
      </c>
      <c r="B2714" s="15" t="inlineStr">
        <is>
          <t>Smartwater Sparkling | Original | 6-pack 591mL</t>
        </is>
      </c>
      <c r="C2714" s="15" t="inlineStr">
        <is>
          <t>5) Sparkling water &amp; soda</t>
        </is>
      </c>
      <c r="D2714" s="32">
        <f>'M5 - Sparkling Water &amp; Soda'!I886</f>
        <v/>
      </c>
      <c r="E2714" s="33">
        <f>'M5 - Sparkling Water &amp; Soda'!J886</f>
        <v/>
      </c>
      <c r="F2714" s="31">
        <f>'M5 - Sparkling Water &amp; Soda'!K886</f>
        <v/>
      </c>
      <c r="G2714" s="30">
        <f>'M5 - Sparkling Water &amp; Soda'!F886</f>
        <v/>
      </c>
      <c r="H2714" s="31">
        <f>IF(AND(ISNUMBER('M5 - Sparkling Water &amp; Soda'!F886),ISNUMBER('M5 - Sparkling Water &amp; Soda'!K886)),'M5 - Sparkling Water &amp; Soda'!F886-'M5 - Sparkling Water &amp; Soda'!K886,"")</f>
        <v/>
      </c>
      <c r="I2714" s="15" t="inlineStr">
        <is>
          <t>S&amp;S availability/depth vary by listing and time - confirm live.</t>
        </is>
      </c>
    </row>
    <row r="2715" ht="26" customHeight="1">
      <c r="A2715" s="15" t="inlineStr">
        <is>
          <t>Smartwater</t>
        </is>
      </c>
      <c r="B2715" s="15" t="inlineStr">
        <is>
          <t>Smartwater Sparkling | Original | 12-pack 591mL</t>
        </is>
      </c>
      <c r="C2715" s="15" t="inlineStr">
        <is>
          <t>5) Sparkling water &amp; soda</t>
        </is>
      </c>
      <c r="D2715" s="32">
        <f>'M5 - Sparkling Water &amp; Soda'!I887</f>
        <v/>
      </c>
      <c r="E2715" s="33">
        <f>'M5 - Sparkling Water &amp; Soda'!J887</f>
        <v/>
      </c>
      <c r="F2715" s="31">
        <f>'M5 - Sparkling Water &amp; Soda'!K887</f>
        <v/>
      </c>
      <c r="G2715" s="30">
        <f>'M5 - Sparkling Water &amp; Soda'!F887</f>
        <v/>
      </c>
      <c r="H2715" s="31">
        <f>IF(AND(ISNUMBER('M5 - Sparkling Water &amp; Soda'!F887),ISNUMBER('M5 - Sparkling Water &amp; Soda'!K887)),'M5 - Sparkling Water &amp; Soda'!F887-'M5 - Sparkling Water &amp; Soda'!K887,"")</f>
        <v/>
      </c>
      <c r="I2715" s="15" t="inlineStr">
        <is>
          <t>S&amp;S availability/depth vary by listing and time - confirm live.</t>
        </is>
      </c>
    </row>
    <row r="2716" ht="26" customHeight="1">
      <c r="A2716" s="15" t="inlineStr">
        <is>
          <t>Smartwater</t>
        </is>
      </c>
      <c r="B2716" s="15" t="inlineStr">
        <is>
          <t>Smartwater Sparkling | Original | 24-pack 591mL</t>
        </is>
      </c>
      <c r="C2716" s="15" t="inlineStr">
        <is>
          <t>5) Sparkling water &amp; soda</t>
        </is>
      </c>
      <c r="D2716" s="32">
        <f>'M5 - Sparkling Water &amp; Soda'!I888</f>
        <v/>
      </c>
      <c r="E2716" s="33">
        <f>'M5 - Sparkling Water &amp; Soda'!J888</f>
        <v/>
      </c>
      <c r="F2716" s="31">
        <f>'M5 - Sparkling Water &amp; Soda'!K888</f>
        <v/>
      </c>
      <c r="G2716" s="30">
        <f>'M5 - Sparkling Water &amp; Soda'!F888</f>
        <v/>
      </c>
      <c r="H2716" s="31">
        <f>IF(AND(ISNUMBER('M5 - Sparkling Water &amp; Soda'!F888),ISNUMBER('M5 - Sparkling Water &amp; Soda'!K888)),'M5 - Sparkling Water &amp; Soda'!F888-'M5 - Sparkling Water &amp; Soda'!K888,"")</f>
        <v/>
      </c>
      <c r="I2716" s="15" t="inlineStr">
        <is>
          <t>S&amp;S availability/depth vary by listing and time - confirm live.</t>
        </is>
      </c>
    </row>
    <row r="2717" ht="26" customHeight="1">
      <c r="A2717" s="15" t="inlineStr">
        <is>
          <t>Smartwater</t>
        </is>
      </c>
      <c r="B2717" s="15" t="inlineStr">
        <is>
          <t>Smartwater Sparkling | Lemon | single 591mL</t>
        </is>
      </c>
      <c r="C2717" s="15" t="inlineStr">
        <is>
          <t>5) Sparkling water &amp; soda</t>
        </is>
      </c>
      <c r="D2717" s="32">
        <f>'M5 - Sparkling Water &amp; Soda'!I889</f>
        <v/>
      </c>
      <c r="E2717" s="33">
        <f>'M5 - Sparkling Water &amp; Soda'!J889</f>
        <v/>
      </c>
      <c r="F2717" s="31">
        <f>'M5 - Sparkling Water &amp; Soda'!K889</f>
        <v/>
      </c>
      <c r="G2717" s="30">
        <f>'M5 - Sparkling Water &amp; Soda'!F889</f>
        <v/>
      </c>
      <c r="H2717" s="31">
        <f>IF(AND(ISNUMBER('M5 - Sparkling Water &amp; Soda'!F889),ISNUMBER('M5 - Sparkling Water &amp; Soda'!K889)),'M5 - Sparkling Water &amp; Soda'!F889-'M5 - Sparkling Water &amp; Soda'!K889,"")</f>
        <v/>
      </c>
      <c r="I2717" s="15" t="inlineStr">
        <is>
          <t>S&amp;S availability/depth vary by listing and time - confirm live.</t>
        </is>
      </c>
    </row>
    <row r="2718" ht="26" customHeight="1">
      <c r="A2718" s="15" t="inlineStr">
        <is>
          <t>Smartwater</t>
        </is>
      </c>
      <c r="B2718" s="15" t="inlineStr">
        <is>
          <t>Smartwater Sparkling | Lemon | 6-pack 591mL</t>
        </is>
      </c>
      <c r="C2718" s="15" t="inlineStr">
        <is>
          <t>5) Sparkling water &amp; soda</t>
        </is>
      </c>
      <c r="D2718" s="32">
        <f>'M5 - Sparkling Water &amp; Soda'!I890</f>
        <v/>
      </c>
      <c r="E2718" s="33">
        <f>'M5 - Sparkling Water &amp; Soda'!J890</f>
        <v/>
      </c>
      <c r="F2718" s="31">
        <f>'M5 - Sparkling Water &amp; Soda'!K890</f>
        <v/>
      </c>
      <c r="G2718" s="30">
        <f>'M5 - Sparkling Water &amp; Soda'!F890</f>
        <v/>
      </c>
      <c r="H2718" s="31">
        <f>IF(AND(ISNUMBER('M5 - Sparkling Water &amp; Soda'!F890),ISNUMBER('M5 - Sparkling Water &amp; Soda'!K890)),'M5 - Sparkling Water &amp; Soda'!F890-'M5 - Sparkling Water &amp; Soda'!K890,"")</f>
        <v/>
      </c>
      <c r="I2718" s="15" t="inlineStr">
        <is>
          <t>S&amp;S availability/depth vary by listing and time - confirm live.</t>
        </is>
      </c>
    </row>
    <row r="2719" ht="26" customHeight="1">
      <c r="A2719" s="15" t="inlineStr">
        <is>
          <t>Smartwater</t>
        </is>
      </c>
      <c r="B2719" s="15" t="inlineStr">
        <is>
          <t>Smartwater Sparkling | Lemon | 12-pack 591mL</t>
        </is>
      </c>
      <c r="C2719" s="15" t="inlineStr">
        <is>
          <t>5) Sparkling water &amp; soda</t>
        </is>
      </c>
      <c r="D2719" s="32">
        <f>'M5 - Sparkling Water &amp; Soda'!I891</f>
        <v/>
      </c>
      <c r="E2719" s="33">
        <f>'M5 - Sparkling Water &amp; Soda'!J891</f>
        <v/>
      </c>
      <c r="F2719" s="31">
        <f>'M5 - Sparkling Water &amp; Soda'!K891</f>
        <v/>
      </c>
      <c r="G2719" s="30">
        <f>'M5 - Sparkling Water &amp; Soda'!F891</f>
        <v/>
      </c>
      <c r="H2719" s="31">
        <f>IF(AND(ISNUMBER('M5 - Sparkling Water &amp; Soda'!F891),ISNUMBER('M5 - Sparkling Water &amp; Soda'!K891)),'M5 - Sparkling Water &amp; Soda'!F891-'M5 - Sparkling Water &amp; Soda'!K891,"")</f>
        <v/>
      </c>
      <c r="I2719" s="15" t="inlineStr">
        <is>
          <t>S&amp;S availability/depth vary by listing and time - confirm live.</t>
        </is>
      </c>
    </row>
    <row r="2720" ht="26" customHeight="1">
      <c r="A2720" s="15" t="inlineStr">
        <is>
          <t>Smartwater</t>
        </is>
      </c>
      <c r="B2720" s="15" t="inlineStr">
        <is>
          <t>Smartwater Sparkling | Lemon | 24-pack 591mL</t>
        </is>
      </c>
      <c r="C2720" s="15" t="inlineStr">
        <is>
          <t>5) Sparkling water &amp; soda</t>
        </is>
      </c>
      <c r="D2720" s="32">
        <f>'M5 - Sparkling Water &amp; Soda'!I892</f>
        <v/>
      </c>
      <c r="E2720" s="33">
        <f>'M5 - Sparkling Water &amp; Soda'!J892</f>
        <v/>
      </c>
      <c r="F2720" s="31">
        <f>'M5 - Sparkling Water &amp; Soda'!K892</f>
        <v/>
      </c>
      <c r="G2720" s="30">
        <f>'M5 - Sparkling Water &amp; Soda'!F892</f>
        <v/>
      </c>
      <c r="H2720" s="31">
        <f>IF(AND(ISNUMBER('M5 - Sparkling Water &amp; Soda'!F892),ISNUMBER('M5 - Sparkling Water &amp; Soda'!K892)),'M5 - Sparkling Water &amp; Soda'!F892-'M5 - Sparkling Water &amp; Soda'!K892,"")</f>
        <v/>
      </c>
      <c r="I2720" s="15" t="inlineStr">
        <is>
          <t>S&amp;S availability/depth vary by listing and time - confirm live.</t>
        </is>
      </c>
    </row>
    <row r="2721" ht="26" customHeight="1">
      <c r="A2721" s="15" t="inlineStr">
        <is>
          <t>Smartwater</t>
        </is>
      </c>
      <c r="B2721" s="15" t="inlineStr">
        <is>
          <t>Smartwater Sparkling | Cucumber-Lime | single 591mL</t>
        </is>
      </c>
      <c r="C2721" s="15" t="inlineStr">
        <is>
          <t>5) Sparkling water &amp; soda</t>
        </is>
      </c>
      <c r="D2721" s="32">
        <f>'M5 - Sparkling Water &amp; Soda'!I893</f>
        <v/>
      </c>
      <c r="E2721" s="33">
        <f>'M5 - Sparkling Water &amp; Soda'!J893</f>
        <v/>
      </c>
      <c r="F2721" s="31">
        <f>'M5 - Sparkling Water &amp; Soda'!K893</f>
        <v/>
      </c>
      <c r="G2721" s="30">
        <f>'M5 - Sparkling Water &amp; Soda'!F893</f>
        <v/>
      </c>
      <c r="H2721" s="31">
        <f>IF(AND(ISNUMBER('M5 - Sparkling Water &amp; Soda'!F893),ISNUMBER('M5 - Sparkling Water &amp; Soda'!K893)),'M5 - Sparkling Water &amp; Soda'!F893-'M5 - Sparkling Water &amp; Soda'!K893,"")</f>
        <v/>
      </c>
      <c r="I2721" s="15" t="inlineStr">
        <is>
          <t>S&amp;S availability/depth vary by listing and time - confirm live.</t>
        </is>
      </c>
    </row>
    <row r="2722" ht="26" customHeight="1">
      <c r="A2722" s="15" t="inlineStr">
        <is>
          <t>Smartwater</t>
        </is>
      </c>
      <c r="B2722" s="15" t="inlineStr">
        <is>
          <t>Smartwater Sparkling | Cucumber-Lime | 6-pack 591mL</t>
        </is>
      </c>
      <c r="C2722" s="15" t="inlineStr">
        <is>
          <t>5) Sparkling water &amp; soda</t>
        </is>
      </c>
      <c r="D2722" s="32">
        <f>'M5 - Sparkling Water &amp; Soda'!I894</f>
        <v/>
      </c>
      <c r="E2722" s="33">
        <f>'M5 - Sparkling Water &amp; Soda'!J894</f>
        <v/>
      </c>
      <c r="F2722" s="31">
        <f>'M5 - Sparkling Water &amp; Soda'!K894</f>
        <v/>
      </c>
      <c r="G2722" s="30">
        <f>'M5 - Sparkling Water &amp; Soda'!F894</f>
        <v/>
      </c>
      <c r="H2722" s="31">
        <f>IF(AND(ISNUMBER('M5 - Sparkling Water &amp; Soda'!F894),ISNUMBER('M5 - Sparkling Water &amp; Soda'!K894)),'M5 - Sparkling Water &amp; Soda'!F894-'M5 - Sparkling Water &amp; Soda'!K894,"")</f>
        <v/>
      </c>
      <c r="I2722" s="15" t="inlineStr">
        <is>
          <t>S&amp;S availability/depth vary by listing and time - confirm live.</t>
        </is>
      </c>
    </row>
    <row r="2723" ht="26" customHeight="1">
      <c r="A2723" s="15" t="inlineStr">
        <is>
          <t>Smartwater</t>
        </is>
      </c>
      <c r="B2723" s="15" t="inlineStr">
        <is>
          <t>Smartwater Sparkling | Cucumber-Lime | 12-pack 591mL</t>
        </is>
      </c>
      <c r="C2723" s="15" t="inlineStr">
        <is>
          <t>5) Sparkling water &amp; soda</t>
        </is>
      </c>
      <c r="D2723" s="32">
        <f>'M5 - Sparkling Water &amp; Soda'!I895</f>
        <v/>
      </c>
      <c r="E2723" s="33">
        <f>'M5 - Sparkling Water &amp; Soda'!J895</f>
        <v/>
      </c>
      <c r="F2723" s="31">
        <f>'M5 - Sparkling Water &amp; Soda'!K895</f>
        <v/>
      </c>
      <c r="G2723" s="30">
        <f>'M5 - Sparkling Water &amp; Soda'!F895</f>
        <v/>
      </c>
      <c r="H2723" s="31">
        <f>IF(AND(ISNUMBER('M5 - Sparkling Water &amp; Soda'!F895),ISNUMBER('M5 - Sparkling Water &amp; Soda'!K895)),'M5 - Sparkling Water &amp; Soda'!F895-'M5 - Sparkling Water &amp; Soda'!K895,"")</f>
        <v/>
      </c>
      <c r="I2723" s="15" t="inlineStr">
        <is>
          <t>S&amp;S availability/depth vary by listing and time - confirm live.</t>
        </is>
      </c>
    </row>
    <row r="2724" ht="26" customHeight="1">
      <c r="A2724" s="15" t="inlineStr">
        <is>
          <t>Smartwater</t>
        </is>
      </c>
      <c r="B2724" s="15" t="inlineStr">
        <is>
          <t>Smartwater Sparkling | Cucumber-Lime | 24-pack 591mL</t>
        </is>
      </c>
      <c r="C2724" s="15" t="inlineStr">
        <is>
          <t>5) Sparkling water &amp; soda</t>
        </is>
      </c>
      <c r="D2724" s="32">
        <f>'M5 - Sparkling Water &amp; Soda'!I896</f>
        <v/>
      </c>
      <c r="E2724" s="33">
        <f>'M5 - Sparkling Water &amp; Soda'!J896</f>
        <v/>
      </c>
      <c r="F2724" s="31">
        <f>'M5 - Sparkling Water &amp; Soda'!K896</f>
        <v/>
      </c>
      <c r="G2724" s="30">
        <f>'M5 - Sparkling Water &amp; Soda'!F896</f>
        <v/>
      </c>
      <c r="H2724" s="31">
        <f>IF(AND(ISNUMBER('M5 - Sparkling Water &amp; Soda'!F896),ISNUMBER('M5 - Sparkling Water &amp; Soda'!K896)),'M5 - Sparkling Water &amp; Soda'!F896-'M5 - Sparkling Water &amp; Soda'!K896,"")</f>
        <v/>
      </c>
      <c r="I2724" s="15" t="inlineStr">
        <is>
          <t>S&amp;S availability/depth vary by listing and time - confirm live.</t>
        </is>
      </c>
    </row>
    <row r="2725" ht="26" customHeight="1">
      <c r="A2725" s="15" t="inlineStr">
        <is>
          <t>Smartwater</t>
        </is>
      </c>
      <c r="B2725" s="15" t="inlineStr">
        <is>
          <t>Smartwater Sparkling | Watermelon-Mint | single 591mL</t>
        </is>
      </c>
      <c r="C2725" s="15" t="inlineStr">
        <is>
          <t>5) Sparkling water &amp; soda</t>
        </is>
      </c>
      <c r="D2725" s="32">
        <f>'M5 - Sparkling Water &amp; Soda'!I897</f>
        <v/>
      </c>
      <c r="E2725" s="33">
        <f>'M5 - Sparkling Water &amp; Soda'!J897</f>
        <v/>
      </c>
      <c r="F2725" s="31">
        <f>'M5 - Sparkling Water &amp; Soda'!K897</f>
        <v/>
      </c>
      <c r="G2725" s="30">
        <f>'M5 - Sparkling Water &amp; Soda'!F897</f>
        <v/>
      </c>
      <c r="H2725" s="31">
        <f>IF(AND(ISNUMBER('M5 - Sparkling Water &amp; Soda'!F897),ISNUMBER('M5 - Sparkling Water &amp; Soda'!K897)),'M5 - Sparkling Water &amp; Soda'!F897-'M5 - Sparkling Water &amp; Soda'!K897,"")</f>
        <v/>
      </c>
      <c r="I2725" s="15" t="inlineStr">
        <is>
          <t>S&amp;S availability/depth vary by listing and time - confirm live.</t>
        </is>
      </c>
    </row>
    <row r="2726" ht="26" customHeight="1">
      <c r="A2726" s="15" t="inlineStr">
        <is>
          <t>Smartwater</t>
        </is>
      </c>
      <c r="B2726" s="15" t="inlineStr">
        <is>
          <t>Smartwater Sparkling | Watermelon-Mint | 6-pack 591mL</t>
        </is>
      </c>
      <c r="C2726" s="15" t="inlineStr">
        <is>
          <t>5) Sparkling water &amp; soda</t>
        </is>
      </c>
      <c r="D2726" s="32">
        <f>'M5 - Sparkling Water &amp; Soda'!I898</f>
        <v/>
      </c>
      <c r="E2726" s="33">
        <f>'M5 - Sparkling Water &amp; Soda'!J898</f>
        <v/>
      </c>
      <c r="F2726" s="31">
        <f>'M5 - Sparkling Water &amp; Soda'!K898</f>
        <v/>
      </c>
      <c r="G2726" s="30">
        <f>'M5 - Sparkling Water &amp; Soda'!F898</f>
        <v/>
      </c>
      <c r="H2726" s="31">
        <f>IF(AND(ISNUMBER('M5 - Sparkling Water &amp; Soda'!F898),ISNUMBER('M5 - Sparkling Water &amp; Soda'!K898)),'M5 - Sparkling Water &amp; Soda'!F898-'M5 - Sparkling Water &amp; Soda'!K898,"")</f>
        <v/>
      </c>
      <c r="I2726" s="15" t="inlineStr">
        <is>
          <t>S&amp;S availability/depth vary by listing and time - confirm live.</t>
        </is>
      </c>
    </row>
    <row r="2727" ht="26" customHeight="1">
      <c r="A2727" s="15" t="inlineStr">
        <is>
          <t>Smartwater</t>
        </is>
      </c>
      <c r="B2727" s="15" t="inlineStr">
        <is>
          <t>Smartwater Sparkling | Watermelon-Mint | 12-pack 591mL</t>
        </is>
      </c>
      <c r="C2727" s="15" t="inlineStr">
        <is>
          <t>5) Sparkling water &amp; soda</t>
        </is>
      </c>
      <c r="D2727" s="32">
        <f>'M5 - Sparkling Water &amp; Soda'!I899</f>
        <v/>
      </c>
      <c r="E2727" s="33">
        <f>'M5 - Sparkling Water &amp; Soda'!J899</f>
        <v/>
      </c>
      <c r="F2727" s="31">
        <f>'M5 - Sparkling Water &amp; Soda'!K899</f>
        <v/>
      </c>
      <c r="G2727" s="30">
        <f>'M5 - Sparkling Water &amp; Soda'!F899</f>
        <v/>
      </c>
      <c r="H2727" s="31">
        <f>IF(AND(ISNUMBER('M5 - Sparkling Water &amp; Soda'!F899),ISNUMBER('M5 - Sparkling Water &amp; Soda'!K899)),'M5 - Sparkling Water &amp; Soda'!F899-'M5 - Sparkling Water &amp; Soda'!K899,"")</f>
        <v/>
      </c>
      <c r="I2727" s="15" t="inlineStr">
        <is>
          <t>S&amp;S availability/depth vary by listing and time - confirm live.</t>
        </is>
      </c>
    </row>
    <row r="2728" ht="26" customHeight="1">
      <c r="A2728" s="15" t="inlineStr">
        <is>
          <t>Smartwater</t>
        </is>
      </c>
      <c r="B2728" s="15" t="inlineStr">
        <is>
          <t>Smartwater Sparkling | Watermelon-Mint | 24-pack 591mL</t>
        </is>
      </c>
      <c r="C2728" s="15" t="inlineStr">
        <is>
          <t>5) Sparkling water &amp; soda</t>
        </is>
      </c>
      <c r="D2728" s="32">
        <f>'M5 - Sparkling Water &amp; Soda'!I900</f>
        <v/>
      </c>
      <c r="E2728" s="33">
        <f>'M5 - Sparkling Water &amp; Soda'!J900</f>
        <v/>
      </c>
      <c r="F2728" s="31">
        <f>'M5 - Sparkling Water &amp; Soda'!K900</f>
        <v/>
      </c>
      <c r="G2728" s="30">
        <f>'M5 - Sparkling Water &amp; Soda'!F900</f>
        <v/>
      </c>
      <c r="H2728" s="31">
        <f>IF(AND(ISNUMBER('M5 - Sparkling Water &amp; Soda'!F900),ISNUMBER('M5 - Sparkling Water &amp; Soda'!K900)),'M5 - Sparkling Water &amp; Soda'!F900-'M5 - Sparkling Water &amp; Soda'!K900,"")</f>
        <v/>
      </c>
      <c r="I2728" s="15" t="inlineStr">
        <is>
          <t>S&amp;S availability/depth vary by listing and time - confirm live.</t>
        </is>
      </c>
    </row>
    <row r="2729" ht="26" customHeight="1">
      <c r="A2729" s="15" t="inlineStr">
        <is>
          <t>Propel</t>
        </is>
      </c>
      <c r="B2729" s="15" t="inlineStr">
        <is>
          <t>Propel Electrolyte Water | Berry | single 591mL</t>
        </is>
      </c>
      <c r="C2729" s="15" t="inlineStr">
        <is>
          <t>2) Electrolyte beverage (RTD)</t>
        </is>
      </c>
      <c r="D2729" s="32">
        <f>'M2 - Electrolyte RTD'!I322</f>
        <v/>
      </c>
      <c r="E2729" s="33">
        <f>'M2 - Electrolyte RTD'!J322</f>
        <v/>
      </c>
      <c r="F2729" s="31">
        <f>'M2 - Electrolyte RTD'!K322</f>
        <v/>
      </c>
      <c r="G2729" s="30">
        <f>'M2 - Electrolyte RTD'!F322</f>
        <v/>
      </c>
      <c r="H2729" s="31">
        <f>IF(AND(ISNUMBER('M2 - Electrolyte RTD'!F322),ISNUMBER('M2 - Electrolyte RTD'!K322)),'M2 - Electrolyte RTD'!F322-'M2 - Electrolyte RTD'!K322,"")</f>
        <v/>
      </c>
      <c r="I2729" s="15" t="inlineStr">
        <is>
          <t>S&amp;S availability/depth vary by listing and time - confirm live.</t>
        </is>
      </c>
    </row>
    <row r="2730" ht="26" customHeight="1">
      <c r="A2730" s="15" t="inlineStr">
        <is>
          <t>Propel</t>
        </is>
      </c>
      <c r="B2730" s="15" t="inlineStr">
        <is>
          <t>Propel Electrolyte Water | Berry | 6-pack 591mL</t>
        </is>
      </c>
      <c r="C2730" s="15" t="inlineStr">
        <is>
          <t>2) Electrolyte beverage (RTD)</t>
        </is>
      </c>
      <c r="D2730" s="32">
        <f>'M2 - Electrolyte RTD'!I323</f>
        <v/>
      </c>
      <c r="E2730" s="33">
        <f>'M2 - Electrolyte RTD'!J323</f>
        <v/>
      </c>
      <c r="F2730" s="31">
        <f>'M2 - Electrolyte RTD'!K323</f>
        <v/>
      </c>
      <c r="G2730" s="30">
        <f>'M2 - Electrolyte RTD'!F323</f>
        <v/>
      </c>
      <c r="H2730" s="31">
        <f>IF(AND(ISNUMBER('M2 - Electrolyte RTD'!F323),ISNUMBER('M2 - Electrolyte RTD'!K323)),'M2 - Electrolyte RTD'!F323-'M2 - Electrolyte RTD'!K323,"")</f>
        <v/>
      </c>
      <c r="I2730" s="15" t="inlineStr">
        <is>
          <t>S&amp;S availability/depth vary by listing and time - confirm live.</t>
        </is>
      </c>
    </row>
    <row r="2731" ht="26" customHeight="1">
      <c r="A2731" s="15" t="inlineStr">
        <is>
          <t>Propel</t>
        </is>
      </c>
      <c r="B2731" s="15" t="inlineStr">
        <is>
          <t>Propel Electrolyte Water | Berry | 12-pack 591mL</t>
        </is>
      </c>
      <c r="C2731" s="15" t="inlineStr">
        <is>
          <t>2) Electrolyte beverage (RTD)</t>
        </is>
      </c>
      <c r="D2731" s="32">
        <f>'M2 - Electrolyte RTD'!I324</f>
        <v/>
      </c>
      <c r="E2731" s="33">
        <f>'M2 - Electrolyte RTD'!J324</f>
        <v/>
      </c>
      <c r="F2731" s="31">
        <f>'M2 - Electrolyte RTD'!K324</f>
        <v/>
      </c>
      <c r="G2731" s="30">
        <f>'M2 - Electrolyte RTD'!F324</f>
        <v/>
      </c>
      <c r="H2731" s="31">
        <f>IF(AND(ISNUMBER('M2 - Electrolyte RTD'!F324),ISNUMBER('M2 - Electrolyte RTD'!K324)),'M2 - Electrolyte RTD'!F324-'M2 - Electrolyte RTD'!K324,"")</f>
        <v/>
      </c>
      <c r="I2731" s="15" t="inlineStr">
        <is>
          <t>S&amp;S availability/depth vary by listing and time - confirm live.</t>
        </is>
      </c>
    </row>
    <row r="2732" ht="26" customHeight="1">
      <c r="A2732" s="15" t="inlineStr">
        <is>
          <t>Propel</t>
        </is>
      </c>
      <c r="B2732" s="15" t="inlineStr">
        <is>
          <t>Propel Electrolyte Water | Berry | 24-pack 591mL</t>
        </is>
      </c>
      <c r="C2732" s="15" t="inlineStr">
        <is>
          <t>2) Electrolyte beverage (RTD)</t>
        </is>
      </c>
      <c r="D2732" s="32">
        <f>'M2 - Electrolyte RTD'!I325</f>
        <v/>
      </c>
      <c r="E2732" s="33">
        <f>'M2 - Electrolyte RTD'!J325</f>
        <v/>
      </c>
      <c r="F2732" s="31">
        <f>'M2 - Electrolyte RTD'!K325</f>
        <v/>
      </c>
      <c r="G2732" s="30">
        <f>'M2 - Electrolyte RTD'!F325</f>
        <v/>
      </c>
      <c r="H2732" s="31">
        <f>IF(AND(ISNUMBER('M2 - Electrolyte RTD'!F325),ISNUMBER('M2 - Electrolyte RTD'!K325)),'M2 - Electrolyte RTD'!F325-'M2 - Electrolyte RTD'!K325,"")</f>
        <v/>
      </c>
      <c r="I2732" s="15" t="inlineStr">
        <is>
          <t>S&amp;S availability/depth vary by listing and time - confirm live.</t>
        </is>
      </c>
    </row>
    <row r="2733" ht="26" customHeight="1">
      <c r="A2733" s="15" t="inlineStr">
        <is>
          <t>Propel</t>
        </is>
      </c>
      <c r="B2733" s="15" t="inlineStr">
        <is>
          <t>Propel Electrolyte Water | Grape | single 591mL</t>
        </is>
      </c>
      <c r="C2733" s="15" t="inlineStr">
        <is>
          <t>2) Electrolyte beverage (RTD)</t>
        </is>
      </c>
      <c r="D2733" s="32">
        <f>'M2 - Electrolyte RTD'!I326</f>
        <v/>
      </c>
      <c r="E2733" s="33">
        <f>'M2 - Electrolyte RTD'!J326</f>
        <v/>
      </c>
      <c r="F2733" s="31">
        <f>'M2 - Electrolyte RTD'!K326</f>
        <v/>
      </c>
      <c r="G2733" s="30">
        <f>'M2 - Electrolyte RTD'!F326</f>
        <v/>
      </c>
      <c r="H2733" s="31">
        <f>IF(AND(ISNUMBER('M2 - Electrolyte RTD'!F326),ISNUMBER('M2 - Electrolyte RTD'!K326)),'M2 - Electrolyte RTD'!F326-'M2 - Electrolyte RTD'!K326,"")</f>
        <v/>
      </c>
      <c r="I2733" s="15" t="inlineStr">
        <is>
          <t>S&amp;S availability/depth vary by listing and time - confirm live.</t>
        </is>
      </c>
    </row>
    <row r="2734" ht="26" customHeight="1">
      <c r="A2734" s="15" t="inlineStr">
        <is>
          <t>Propel</t>
        </is>
      </c>
      <c r="B2734" s="15" t="inlineStr">
        <is>
          <t>Propel Electrolyte Water | Grape | 6-pack 591mL</t>
        </is>
      </c>
      <c r="C2734" s="15" t="inlineStr">
        <is>
          <t>2) Electrolyte beverage (RTD)</t>
        </is>
      </c>
      <c r="D2734" s="32">
        <f>'M2 - Electrolyte RTD'!I327</f>
        <v/>
      </c>
      <c r="E2734" s="33">
        <f>'M2 - Electrolyte RTD'!J327</f>
        <v/>
      </c>
      <c r="F2734" s="31">
        <f>'M2 - Electrolyte RTD'!K327</f>
        <v/>
      </c>
      <c r="G2734" s="30">
        <f>'M2 - Electrolyte RTD'!F327</f>
        <v/>
      </c>
      <c r="H2734" s="31">
        <f>IF(AND(ISNUMBER('M2 - Electrolyte RTD'!F327),ISNUMBER('M2 - Electrolyte RTD'!K327)),'M2 - Electrolyte RTD'!F327-'M2 - Electrolyte RTD'!K327,"")</f>
        <v/>
      </c>
      <c r="I2734" s="15" t="inlineStr">
        <is>
          <t>S&amp;S availability/depth vary by listing and time - confirm live.</t>
        </is>
      </c>
    </row>
    <row r="2735" ht="26" customHeight="1">
      <c r="A2735" s="15" t="inlineStr">
        <is>
          <t>Propel</t>
        </is>
      </c>
      <c r="B2735" s="15" t="inlineStr">
        <is>
          <t>Propel Electrolyte Water | Grape | 12-pack 591mL</t>
        </is>
      </c>
      <c r="C2735" s="15" t="inlineStr">
        <is>
          <t>2) Electrolyte beverage (RTD)</t>
        </is>
      </c>
      <c r="D2735" s="32">
        <f>'M2 - Electrolyte RTD'!I328</f>
        <v/>
      </c>
      <c r="E2735" s="33">
        <f>'M2 - Electrolyte RTD'!J328</f>
        <v/>
      </c>
      <c r="F2735" s="31">
        <f>'M2 - Electrolyte RTD'!K328</f>
        <v/>
      </c>
      <c r="G2735" s="30">
        <f>'M2 - Electrolyte RTD'!F328</f>
        <v/>
      </c>
      <c r="H2735" s="31">
        <f>IF(AND(ISNUMBER('M2 - Electrolyte RTD'!F328),ISNUMBER('M2 - Electrolyte RTD'!K328)),'M2 - Electrolyte RTD'!F328-'M2 - Electrolyte RTD'!K328,"")</f>
        <v/>
      </c>
      <c r="I2735" s="15" t="inlineStr">
        <is>
          <t>S&amp;S availability/depth vary by listing and time - confirm live.</t>
        </is>
      </c>
    </row>
    <row r="2736" ht="26" customHeight="1">
      <c r="A2736" s="15" t="inlineStr">
        <is>
          <t>Propel</t>
        </is>
      </c>
      <c r="B2736" s="15" t="inlineStr">
        <is>
          <t>Propel Electrolyte Water | Grape | 24-pack 591mL</t>
        </is>
      </c>
      <c r="C2736" s="15" t="inlineStr">
        <is>
          <t>2) Electrolyte beverage (RTD)</t>
        </is>
      </c>
      <c r="D2736" s="32">
        <f>'M2 - Electrolyte RTD'!I329</f>
        <v/>
      </c>
      <c r="E2736" s="33">
        <f>'M2 - Electrolyte RTD'!J329</f>
        <v/>
      </c>
      <c r="F2736" s="31">
        <f>'M2 - Electrolyte RTD'!K329</f>
        <v/>
      </c>
      <c r="G2736" s="30">
        <f>'M2 - Electrolyte RTD'!F329</f>
        <v/>
      </c>
      <c r="H2736" s="31">
        <f>IF(AND(ISNUMBER('M2 - Electrolyte RTD'!F329),ISNUMBER('M2 - Electrolyte RTD'!K329)),'M2 - Electrolyte RTD'!F329-'M2 - Electrolyte RTD'!K329,"")</f>
        <v/>
      </c>
      <c r="I2736" s="15" t="inlineStr">
        <is>
          <t>S&amp;S availability/depth vary by listing and time - confirm live.</t>
        </is>
      </c>
    </row>
    <row r="2737" ht="26" customHeight="1">
      <c r="A2737" s="15" t="inlineStr">
        <is>
          <t>Propel</t>
        </is>
      </c>
      <c r="B2737" s="15" t="inlineStr">
        <is>
          <t>Propel Electrolyte Water | Kiwi Strawberry | single 591mL</t>
        </is>
      </c>
      <c r="C2737" s="15" t="inlineStr">
        <is>
          <t>2) Electrolyte beverage (RTD)</t>
        </is>
      </c>
      <c r="D2737" s="32">
        <f>'M2 - Electrolyte RTD'!I330</f>
        <v/>
      </c>
      <c r="E2737" s="33">
        <f>'M2 - Electrolyte RTD'!J330</f>
        <v/>
      </c>
      <c r="F2737" s="31">
        <f>'M2 - Electrolyte RTD'!K330</f>
        <v/>
      </c>
      <c r="G2737" s="30">
        <f>'M2 - Electrolyte RTD'!F330</f>
        <v/>
      </c>
      <c r="H2737" s="31">
        <f>IF(AND(ISNUMBER('M2 - Electrolyte RTD'!F330),ISNUMBER('M2 - Electrolyte RTD'!K330)),'M2 - Electrolyte RTD'!F330-'M2 - Electrolyte RTD'!K330,"")</f>
        <v/>
      </c>
      <c r="I2737" s="15" t="inlineStr">
        <is>
          <t>S&amp;S availability/depth vary by listing and time - confirm live.</t>
        </is>
      </c>
    </row>
    <row r="2738" ht="26" customHeight="1">
      <c r="A2738" s="15" t="inlineStr">
        <is>
          <t>Propel</t>
        </is>
      </c>
      <c r="B2738" s="15" t="inlineStr">
        <is>
          <t>Propel Electrolyte Water | Kiwi Strawberry | 6-pack 591mL</t>
        </is>
      </c>
      <c r="C2738" s="15" t="inlineStr">
        <is>
          <t>2) Electrolyte beverage (RTD)</t>
        </is>
      </c>
      <c r="D2738" s="32">
        <f>'M2 - Electrolyte RTD'!I331</f>
        <v/>
      </c>
      <c r="E2738" s="33">
        <f>'M2 - Electrolyte RTD'!J331</f>
        <v/>
      </c>
      <c r="F2738" s="31">
        <f>'M2 - Electrolyte RTD'!K331</f>
        <v/>
      </c>
      <c r="G2738" s="30">
        <f>'M2 - Electrolyte RTD'!F331</f>
        <v/>
      </c>
      <c r="H2738" s="31">
        <f>IF(AND(ISNUMBER('M2 - Electrolyte RTD'!F331),ISNUMBER('M2 - Electrolyte RTD'!K331)),'M2 - Electrolyte RTD'!F331-'M2 - Electrolyte RTD'!K331,"")</f>
        <v/>
      </c>
      <c r="I2738" s="15" t="inlineStr">
        <is>
          <t>S&amp;S availability/depth vary by listing and time - confirm live.</t>
        </is>
      </c>
    </row>
    <row r="2739" ht="26" customHeight="1">
      <c r="A2739" s="15" t="inlineStr">
        <is>
          <t>Propel</t>
        </is>
      </c>
      <c r="B2739" s="15" t="inlineStr">
        <is>
          <t>Propel Electrolyte Water | Kiwi Strawberry | 12-pack 591mL</t>
        </is>
      </c>
      <c r="C2739" s="15" t="inlineStr">
        <is>
          <t>2) Electrolyte beverage (RTD)</t>
        </is>
      </c>
      <c r="D2739" s="32">
        <f>'M2 - Electrolyte RTD'!I332</f>
        <v/>
      </c>
      <c r="E2739" s="33">
        <f>'M2 - Electrolyte RTD'!J332</f>
        <v/>
      </c>
      <c r="F2739" s="31">
        <f>'M2 - Electrolyte RTD'!K332</f>
        <v/>
      </c>
      <c r="G2739" s="30">
        <f>'M2 - Electrolyte RTD'!F332</f>
        <v/>
      </c>
      <c r="H2739" s="31">
        <f>IF(AND(ISNUMBER('M2 - Electrolyte RTD'!F332),ISNUMBER('M2 - Electrolyte RTD'!K332)),'M2 - Electrolyte RTD'!F332-'M2 - Electrolyte RTD'!K332,"")</f>
        <v/>
      </c>
      <c r="I2739" s="15" t="inlineStr">
        <is>
          <t>S&amp;S availability/depth vary by listing and time - confirm live.</t>
        </is>
      </c>
    </row>
    <row r="2740" ht="26" customHeight="1">
      <c r="A2740" s="15" t="inlineStr">
        <is>
          <t>Propel</t>
        </is>
      </c>
      <c r="B2740" s="15" t="inlineStr">
        <is>
          <t>Propel Electrolyte Water | Kiwi Strawberry | 24-pack 591mL</t>
        </is>
      </c>
      <c r="C2740" s="15" t="inlineStr">
        <is>
          <t>2) Electrolyte beverage (RTD)</t>
        </is>
      </c>
      <c r="D2740" s="32">
        <f>'M2 - Electrolyte RTD'!I333</f>
        <v/>
      </c>
      <c r="E2740" s="33">
        <f>'M2 - Electrolyte RTD'!J333</f>
        <v/>
      </c>
      <c r="F2740" s="31">
        <f>'M2 - Electrolyte RTD'!K333</f>
        <v/>
      </c>
      <c r="G2740" s="30">
        <f>'M2 - Electrolyte RTD'!F333</f>
        <v/>
      </c>
      <c r="H2740" s="31">
        <f>IF(AND(ISNUMBER('M2 - Electrolyte RTD'!F333),ISNUMBER('M2 - Electrolyte RTD'!K333)),'M2 - Electrolyte RTD'!F333-'M2 - Electrolyte RTD'!K333,"")</f>
        <v/>
      </c>
      <c r="I2740" s="15" t="inlineStr">
        <is>
          <t>S&amp;S availability/depth vary by listing and time - confirm live.</t>
        </is>
      </c>
    </row>
    <row r="2741" ht="26" customHeight="1">
      <c r="A2741" s="15" t="inlineStr">
        <is>
          <t>Propel</t>
        </is>
      </c>
      <c r="B2741" s="15" t="inlineStr">
        <is>
          <t>Propel Electrolyte Water | Watermelon | single 591mL</t>
        </is>
      </c>
      <c r="C2741" s="15" t="inlineStr">
        <is>
          <t>2) Electrolyte beverage (RTD)</t>
        </is>
      </c>
      <c r="D2741" s="32">
        <f>'M2 - Electrolyte RTD'!I334</f>
        <v/>
      </c>
      <c r="E2741" s="33">
        <f>'M2 - Electrolyte RTD'!J334</f>
        <v/>
      </c>
      <c r="F2741" s="31">
        <f>'M2 - Electrolyte RTD'!K334</f>
        <v/>
      </c>
      <c r="G2741" s="30">
        <f>'M2 - Electrolyte RTD'!F334</f>
        <v/>
      </c>
      <c r="H2741" s="31">
        <f>IF(AND(ISNUMBER('M2 - Electrolyte RTD'!F334),ISNUMBER('M2 - Electrolyte RTD'!K334)),'M2 - Electrolyte RTD'!F334-'M2 - Electrolyte RTD'!K334,"")</f>
        <v/>
      </c>
      <c r="I2741" s="15" t="inlineStr">
        <is>
          <t>S&amp;S availability/depth vary by listing and time - confirm live.</t>
        </is>
      </c>
    </row>
    <row r="2742" ht="26" customHeight="1">
      <c r="A2742" s="15" t="inlineStr">
        <is>
          <t>Propel</t>
        </is>
      </c>
      <c r="B2742" s="15" t="inlineStr">
        <is>
          <t>Propel Electrolyte Water | Watermelon | 6-pack 591mL</t>
        </is>
      </c>
      <c r="C2742" s="15" t="inlineStr">
        <is>
          <t>2) Electrolyte beverage (RTD)</t>
        </is>
      </c>
      <c r="D2742" s="32">
        <f>'M2 - Electrolyte RTD'!I335</f>
        <v/>
      </c>
      <c r="E2742" s="33">
        <f>'M2 - Electrolyte RTD'!J335</f>
        <v/>
      </c>
      <c r="F2742" s="31">
        <f>'M2 - Electrolyte RTD'!K335</f>
        <v/>
      </c>
      <c r="G2742" s="30">
        <f>'M2 - Electrolyte RTD'!F335</f>
        <v/>
      </c>
      <c r="H2742" s="31">
        <f>IF(AND(ISNUMBER('M2 - Electrolyte RTD'!F335),ISNUMBER('M2 - Electrolyte RTD'!K335)),'M2 - Electrolyte RTD'!F335-'M2 - Electrolyte RTD'!K335,"")</f>
        <v/>
      </c>
      <c r="I2742" s="15" t="inlineStr">
        <is>
          <t>S&amp;S availability/depth vary by listing and time - confirm live.</t>
        </is>
      </c>
    </row>
    <row r="2743" ht="26" customHeight="1">
      <c r="A2743" s="15" t="inlineStr">
        <is>
          <t>Propel</t>
        </is>
      </c>
      <c r="B2743" s="15" t="inlineStr">
        <is>
          <t>Propel Electrolyte Water | Watermelon | 12-pack 591mL</t>
        </is>
      </c>
      <c r="C2743" s="15" t="inlineStr">
        <is>
          <t>2) Electrolyte beverage (RTD)</t>
        </is>
      </c>
      <c r="D2743" s="32">
        <f>'M2 - Electrolyte RTD'!I336</f>
        <v/>
      </c>
      <c r="E2743" s="33">
        <f>'M2 - Electrolyte RTD'!J336</f>
        <v/>
      </c>
      <c r="F2743" s="31">
        <f>'M2 - Electrolyte RTD'!K336</f>
        <v/>
      </c>
      <c r="G2743" s="30">
        <f>'M2 - Electrolyte RTD'!F336</f>
        <v/>
      </c>
      <c r="H2743" s="31">
        <f>IF(AND(ISNUMBER('M2 - Electrolyte RTD'!F336),ISNUMBER('M2 - Electrolyte RTD'!K336)),'M2 - Electrolyte RTD'!F336-'M2 - Electrolyte RTD'!K336,"")</f>
        <v/>
      </c>
      <c r="I2743" s="15" t="inlineStr">
        <is>
          <t>S&amp;S availability/depth vary by listing and time - confirm live.</t>
        </is>
      </c>
    </row>
    <row r="2744" ht="26" customHeight="1">
      <c r="A2744" s="15" t="inlineStr">
        <is>
          <t>Propel</t>
        </is>
      </c>
      <c r="B2744" s="15" t="inlineStr">
        <is>
          <t>Propel Electrolyte Water | Watermelon | 24-pack 591mL</t>
        </is>
      </c>
      <c r="C2744" s="15" t="inlineStr">
        <is>
          <t>2) Electrolyte beverage (RTD)</t>
        </is>
      </c>
      <c r="D2744" s="32">
        <f>'M2 - Electrolyte RTD'!I337</f>
        <v/>
      </c>
      <c r="E2744" s="33">
        <f>'M2 - Electrolyte RTD'!J337</f>
        <v/>
      </c>
      <c r="F2744" s="31">
        <f>'M2 - Electrolyte RTD'!K337</f>
        <v/>
      </c>
      <c r="G2744" s="30">
        <f>'M2 - Electrolyte RTD'!F337</f>
        <v/>
      </c>
      <c r="H2744" s="31">
        <f>IF(AND(ISNUMBER('M2 - Electrolyte RTD'!F337),ISNUMBER('M2 - Electrolyte RTD'!K337)),'M2 - Electrolyte RTD'!F337-'M2 - Electrolyte RTD'!K337,"")</f>
        <v/>
      </c>
      <c r="I2744" s="15" t="inlineStr">
        <is>
          <t>S&amp;S availability/depth vary by listing and time - confirm live.</t>
        </is>
      </c>
    </row>
    <row r="2745" ht="26" customHeight="1">
      <c r="A2745" s="15" t="inlineStr">
        <is>
          <t>Propel</t>
        </is>
      </c>
      <c r="B2745" s="15" t="inlineStr">
        <is>
          <t>Propel Electrolyte Water | Lemon | single 591mL</t>
        </is>
      </c>
      <c r="C2745" s="15" t="inlineStr">
        <is>
          <t>2) Electrolyte beverage (RTD)</t>
        </is>
      </c>
      <c r="D2745" s="32">
        <f>'M2 - Electrolyte RTD'!I338</f>
        <v/>
      </c>
      <c r="E2745" s="33">
        <f>'M2 - Electrolyte RTD'!J338</f>
        <v/>
      </c>
      <c r="F2745" s="31">
        <f>'M2 - Electrolyte RTD'!K338</f>
        <v/>
      </c>
      <c r="G2745" s="30">
        <f>'M2 - Electrolyte RTD'!F338</f>
        <v/>
      </c>
      <c r="H2745" s="31">
        <f>IF(AND(ISNUMBER('M2 - Electrolyte RTD'!F338),ISNUMBER('M2 - Electrolyte RTD'!K338)),'M2 - Electrolyte RTD'!F338-'M2 - Electrolyte RTD'!K338,"")</f>
        <v/>
      </c>
      <c r="I2745" s="15" t="inlineStr">
        <is>
          <t>S&amp;S availability/depth vary by listing and time - confirm live.</t>
        </is>
      </c>
    </row>
    <row r="2746" ht="26" customHeight="1">
      <c r="A2746" s="15" t="inlineStr">
        <is>
          <t>Propel</t>
        </is>
      </c>
      <c r="B2746" s="15" t="inlineStr">
        <is>
          <t>Propel Electrolyte Water | Lemon | 6-pack 591mL</t>
        </is>
      </c>
      <c r="C2746" s="15" t="inlineStr">
        <is>
          <t>2) Electrolyte beverage (RTD)</t>
        </is>
      </c>
      <c r="D2746" s="32">
        <f>'M2 - Electrolyte RTD'!I339</f>
        <v/>
      </c>
      <c r="E2746" s="33">
        <f>'M2 - Electrolyte RTD'!J339</f>
        <v/>
      </c>
      <c r="F2746" s="31">
        <f>'M2 - Electrolyte RTD'!K339</f>
        <v/>
      </c>
      <c r="G2746" s="30">
        <f>'M2 - Electrolyte RTD'!F339</f>
        <v/>
      </c>
      <c r="H2746" s="31">
        <f>IF(AND(ISNUMBER('M2 - Electrolyte RTD'!F339),ISNUMBER('M2 - Electrolyte RTD'!K339)),'M2 - Electrolyte RTD'!F339-'M2 - Electrolyte RTD'!K339,"")</f>
        <v/>
      </c>
      <c r="I2746" s="15" t="inlineStr">
        <is>
          <t>S&amp;S availability/depth vary by listing and time - confirm live.</t>
        </is>
      </c>
    </row>
    <row r="2747" ht="26" customHeight="1">
      <c r="A2747" s="15" t="inlineStr">
        <is>
          <t>Propel</t>
        </is>
      </c>
      <c r="B2747" s="15" t="inlineStr">
        <is>
          <t>Propel Electrolyte Water | Lemon | 12-pack 591mL</t>
        </is>
      </c>
      <c r="C2747" s="15" t="inlineStr">
        <is>
          <t>2) Electrolyte beverage (RTD)</t>
        </is>
      </c>
      <c r="D2747" s="32">
        <f>'M2 - Electrolyte RTD'!I340</f>
        <v/>
      </c>
      <c r="E2747" s="33">
        <f>'M2 - Electrolyte RTD'!J340</f>
        <v/>
      </c>
      <c r="F2747" s="31">
        <f>'M2 - Electrolyte RTD'!K340</f>
        <v/>
      </c>
      <c r="G2747" s="30">
        <f>'M2 - Electrolyte RTD'!F340</f>
        <v/>
      </c>
      <c r="H2747" s="31">
        <f>IF(AND(ISNUMBER('M2 - Electrolyte RTD'!F340),ISNUMBER('M2 - Electrolyte RTD'!K340)),'M2 - Electrolyte RTD'!F340-'M2 - Electrolyte RTD'!K340,"")</f>
        <v/>
      </c>
      <c r="I2747" s="15" t="inlineStr">
        <is>
          <t>S&amp;S availability/depth vary by listing and time - confirm live.</t>
        </is>
      </c>
    </row>
    <row r="2748" ht="26" customHeight="1">
      <c r="A2748" s="15" t="inlineStr">
        <is>
          <t>Propel</t>
        </is>
      </c>
      <c r="B2748" s="15" t="inlineStr">
        <is>
          <t>Propel Electrolyte Water | Lemon | 24-pack 591mL</t>
        </is>
      </c>
      <c r="C2748" s="15" t="inlineStr">
        <is>
          <t>2) Electrolyte beverage (RTD)</t>
        </is>
      </c>
      <c r="D2748" s="32">
        <f>'M2 - Electrolyte RTD'!I341</f>
        <v/>
      </c>
      <c r="E2748" s="33">
        <f>'M2 - Electrolyte RTD'!J341</f>
        <v/>
      </c>
      <c r="F2748" s="31">
        <f>'M2 - Electrolyte RTD'!K341</f>
        <v/>
      </c>
      <c r="G2748" s="30">
        <f>'M2 - Electrolyte RTD'!F341</f>
        <v/>
      </c>
      <c r="H2748" s="31">
        <f>IF(AND(ISNUMBER('M2 - Electrolyte RTD'!F341),ISNUMBER('M2 - Electrolyte RTD'!K341)),'M2 - Electrolyte RTD'!F341-'M2 - Electrolyte RTD'!K341,"")</f>
        <v/>
      </c>
      <c r="I2748" s="15" t="inlineStr">
        <is>
          <t>S&amp;S availability/depth vary by listing and time - confirm live.</t>
        </is>
      </c>
    </row>
    <row r="2749" ht="26" customHeight="1">
      <c r="A2749" s="15" t="inlineStr">
        <is>
          <t>Propel</t>
        </is>
      </c>
      <c r="B2749" s="15" t="inlineStr">
        <is>
          <t>Propel Electrolyte Water | Black Cherry | single 591mL</t>
        </is>
      </c>
      <c r="C2749" s="15" t="inlineStr">
        <is>
          <t>2) Electrolyte beverage (RTD)</t>
        </is>
      </c>
      <c r="D2749" s="32">
        <f>'M2 - Electrolyte RTD'!I342</f>
        <v/>
      </c>
      <c r="E2749" s="33">
        <f>'M2 - Electrolyte RTD'!J342</f>
        <v/>
      </c>
      <c r="F2749" s="31">
        <f>'M2 - Electrolyte RTD'!K342</f>
        <v/>
      </c>
      <c r="G2749" s="30">
        <f>'M2 - Electrolyte RTD'!F342</f>
        <v/>
      </c>
      <c r="H2749" s="31">
        <f>IF(AND(ISNUMBER('M2 - Electrolyte RTD'!F342),ISNUMBER('M2 - Electrolyte RTD'!K342)),'M2 - Electrolyte RTD'!F342-'M2 - Electrolyte RTD'!K342,"")</f>
        <v/>
      </c>
      <c r="I2749" s="15" t="inlineStr">
        <is>
          <t>S&amp;S availability/depth vary by listing and time - confirm live.</t>
        </is>
      </c>
    </row>
    <row r="2750" ht="26" customHeight="1">
      <c r="A2750" s="15" t="inlineStr">
        <is>
          <t>Propel</t>
        </is>
      </c>
      <c r="B2750" s="15" t="inlineStr">
        <is>
          <t>Propel Electrolyte Water | Black Cherry | 6-pack 591mL</t>
        </is>
      </c>
      <c r="C2750" s="15" t="inlineStr">
        <is>
          <t>2) Electrolyte beverage (RTD)</t>
        </is>
      </c>
      <c r="D2750" s="32">
        <f>'M2 - Electrolyte RTD'!I343</f>
        <v/>
      </c>
      <c r="E2750" s="33">
        <f>'M2 - Electrolyte RTD'!J343</f>
        <v/>
      </c>
      <c r="F2750" s="31">
        <f>'M2 - Electrolyte RTD'!K343</f>
        <v/>
      </c>
      <c r="G2750" s="30">
        <f>'M2 - Electrolyte RTD'!F343</f>
        <v/>
      </c>
      <c r="H2750" s="31">
        <f>IF(AND(ISNUMBER('M2 - Electrolyte RTD'!F343),ISNUMBER('M2 - Electrolyte RTD'!K343)),'M2 - Electrolyte RTD'!F343-'M2 - Electrolyte RTD'!K343,"")</f>
        <v/>
      </c>
      <c r="I2750" s="15" t="inlineStr">
        <is>
          <t>S&amp;S availability/depth vary by listing and time - confirm live.</t>
        </is>
      </c>
    </row>
    <row r="2751" ht="26" customHeight="1">
      <c r="A2751" s="15" t="inlineStr">
        <is>
          <t>Propel</t>
        </is>
      </c>
      <c r="B2751" s="15" t="inlineStr">
        <is>
          <t>Propel Electrolyte Water | Black Cherry | 12-pack 591mL</t>
        </is>
      </c>
      <c r="C2751" s="15" t="inlineStr">
        <is>
          <t>2) Electrolyte beverage (RTD)</t>
        </is>
      </c>
      <c r="D2751" s="32">
        <f>'M2 - Electrolyte RTD'!I344</f>
        <v/>
      </c>
      <c r="E2751" s="33">
        <f>'M2 - Electrolyte RTD'!J344</f>
        <v/>
      </c>
      <c r="F2751" s="31">
        <f>'M2 - Electrolyte RTD'!K344</f>
        <v/>
      </c>
      <c r="G2751" s="30">
        <f>'M2 - Electrolyte RTD'!F344</f>
        <v/>
      </c>
      <c r="H2751" s="31">
        <f>IF(AND(ISNUMBER('M2 - Electrolyte RTD'!F344),ISNUMBER('M2 - Electrolyte RTD'!K344)),'M2 - Electrolyte RTD'!F344-'M2 - Electrolyte RTD'!K344,"")</f>
        <v/>
      </c>
      <c r="I2751" s="15" t="inlineStr">
        <is>
          <t>S&amp;S availability/depth vary by listing and time - confirm live.</t>
        </is>
      </c>
    </row>
    <row r="2752" ht="26" customHeight="1">
      <c r="A2752" s="15" t="inlineStr">
        <is>
          <t>Propel</t>
        </is>
      </c>
      <c r="B2752" s="15" t="inlineStr">
        <is>
          <t>Propel Electrolyte Water | Black Cherry | 24-pack 591mL</t>
        </is>
      </c>
      <c r="C2752" s="15" t="inlineStr">
        <is>
          <t>2) Electrolyte beverage (RTD)</t>
        </is>
      </c>
      <c r="D2752" s="32">
        <f>'M2 - Electrolyte RTD'!I345</f>
        <v/>
      </c>
      <c r="E2752" s="33">
        <f>'M2 - Electrolyte RTD'!J345</f>
        <v/>
      </c>
      <c r="F2752" s="31">
        <f>'M2 - Electrolyte RTD'!K345</f>
        <v/>
      </c>
      <c r="G2752" s="30">
        <f>'M2 - Electrolyte RTD'!F345</f>
        <v/>
      </c>
      <c r="H2752" s="31">
        <f>IF(AND(ISNUMBER('M2 - Electrolyte RTD'!F345),ISNUMBER('M2 - Electrolyte RTD'!K345)),'M2 - Electrolyte RTD'!F345-'M2 - Electrolyte RTD'!K345,"")</f>
        <v/>
      </c>
      <c r="I2752" s="15" t="inlineStr">
        <is>
          <t>S&amp;S availability/depth vary by listing and time - confirm live.</t>
        </is>
      </c>
    </row>
    <row r="2753" ht="26" customHeight="1">
      <c r="A2753" s="15" t="inlineStr">
        <is>
          <t>Essentia</t>
        </is>
      </c>
      <c r="B2753" s="15" t="inlineStr">
        <is>
          <t>Essentia Ionized Alkaline Water | Original (pH 9.5) | 8-pack 1L</t>
        </is>
      </c>
      <c r="C2753" s="15" t="inlineStr">
        <is>
          <t>2) Electrolyte beverage (RTD)</t>
        </is>
      </c>
      <c r="D2753" s="32">
        <f>'M2 - Electrolyte RTD'!I346</f>
        <v/>
      </c>
      <c r="E2753" s="33">
        <f>'M2 - Electrolyte RTD'!J346</f>
        <v/>
      </c>
      <c r="F2753" s="31">
        <f>'M2 - Electrolyte RTD'!K346</f>
        <v/>
      </c>
      <c r="G2753" s="30">
        <f>'M2 - Electrolyte RTD'!F346</f>
        <v/>
      </c>
      <c r="H2753" s="31">
        <f>IF(AND(ISNUMBER('M2 - Electrolyte RTD'!F346),ISNUMBER('M2 - Electrolyte RTD'!K346)),'M2 - Electrolyte RTD'!F346-'M2 - Electrolyte RTD'!K346,"")</f>
        <v/>
      </c>
      <c r="I2753" s="15" t="inlineStr">
        <is>
          <t>S&amp;S availability/depth vary by listing and time - confirm live.</t>
        </is>
      </c>
    </row>
    <row r="2754" ht="26" customHeight="1">
      <c r="A2754" s="15" t="inlineStr">
        <is>
          <t>Essentia</t>
        </is>
      </c>
      <c r="B2754" s="15" t="inlineStr">
        <is>
          <t>Essentia Ionized Alkaline Water | Original (pH 9.5) | 12-pack 1L</t>
        </is>
      </c>
      <c r="C2754" s="15" t="inlineStr">
        <is>
          <t>2) Electrolyte beverage (RTD)</t>
        </is>
      </c>
      <c r="D2754" s="32">
        <f>'M2 - Electrolyte RTD'!I347</f>
        <v/>
      </c>
      <c r="E2754" s="33">
        <f>'M2 - Electrolyte RTD'!J347</f>
        <v/>
      </c>
      <c r="F2754" s="31">
        <f>'M2 - Electrolyte RTD'!K347</f>
        <v/>
      </c>
      <c r="G2754" s="30">
        <f>'M2 - Electrolyte RTD'!F347</f>
        <v/>
      </c>
      <c r="H2754" s="31">
        <f>IF(AND(ISNUMBER('M2 - Electrolyte RTD'!F347),ISNUMBER('M2 - Electrolyte RTD'!K347)),'M2 - Electrolyte RTD'!F347-'M2 - Electrolyte RTD'!K347,"")</f>
        <v/>
      </c>
      <c r="I2754" s="15" t="inlineStr">
        <is>
          <t>S&amp;S availability/depth vary by listing and time - confirm live.</t>
        </is>
      </c>
    </row>
    <row r="2755" ht="26" customHeight="1">
      <c r="A2755" s="15" t="inlineStr">
        <is>
          <t>Essentia</t>
        </is>
      </c>
      <c r="B2755" s="15" t="inlineStr">
        <is>
          <t>Essentia Ionized Alkaline Water | Original (pH 9.5) | 24-pack 1L</t>
        </is>
      </c>
      <c r="C2755" s="15" t="inlineStr">
        <is>
          <t>2) Electrolyte beverage (RTD)</t>
        </is>
      </c>
      <c r="D2755" s="32">
        <f>'M2 - Electrolyte RTD'!I348</f>
        <v/>
      </c>
      <c r="E2755" s="33">
        <f>'M2 - Electrolyte RTD'!J348</f>
        <v/>
      </c>
      <c r="F2755" s="31">
        <f>'M2 - Electrolyte RTD'!K348</f>
        <v/>
      </c>
      <c r="G2755" s="30">
        <f>'M2 - Electrolyte RTD'!F348</f>
        <v/>
      </c>
      <c r="H2755" s="31">
        <f>IF(AND(ISNUMBER('M2 - Electrolyte RTD'!F348),ISNUMBER('M2 - Electrolyte RTD'!K348)),'M2 - Electrolyte RTD'!F348-'M2 - Electrolyte RTD'!K348,"")</f>
        <v/>
      </c>
      <c r="I2755" s="15" t="inlineStr">
        <is>
          <t>S&amp;S availability/depth vary by listing and time - confirm live.</t>
        </is>
      </c>
    </row>
    <row r="2756" ht="26" customHeight="1">
      <c r="A2756" s="15" t="inlineStr">
        <is>
          <t>Smartwater</t>
        </is>
      </c>
      <c r="B2756" s="15" t="inlineStr">
        <is>
          <t>Smartwater Alkaline | Alkaline pH 9+ | 8-pack 1L</t>
        </is>
      </c>
      <c r="C2756" s="15" t="inlineStr">
        <is>
          <t>2) Electrolyte beverage (RTD)</t>
        </is>
      </c>
      <c r="D2756" s="32">
        <f>'M2 - Electrolyte RTD'!I349</f>
        <v/>
      </c>
      <c r="E2756" s="33">
        <f>'M2 - Electrolyte RTD'!J349</f>
        <v/>
      </c>
      <c r="F2756" s="31">
        <f>'M2 - Electrolyte RTD'!K349</f>
        <v/>
      </c>
      <c r="G2756" s="30">
        <f>'M2 - Electrolyte RTD'!F349</f>
        <v/>
      </c>
      <c r="H2756" s="31">
        <f>IF(AND(ISNUMBER('M2 - Electrolyte RTD'!F349),ISNUMBER('M2 - Electrolyte RTD'!K349)),'M2 - Electrolyte RTD'!F349-'M2 - Electrolyte RTD'!K349,"")</f>
        <v/>
      </c>
      <c r="I2756" s="15" t="inlineStr">
        <is>
          <t>S&amp;S availability/depth vary by listing and time - confirm live.</t>
        </is>
      </c>
    </row>
    <row r="2757" ht="26" customHeight="1">
      <c r="A2757" s="15" t="inlineStr">
        <is>
          <t>Smartwater</t>
        </is>
      </c>
      <c r="B2757" s="15" t="inlineStr">
        <is>
          <t>Smartwater Alkaline | Alkaline pH 9+ | 12-pack 1L</t>
        </is>
      </c>
      <c r="C2757" s="15" t="inlineStr">
        <is>
          <t>2) Electrolyte beverage (RTD)</t>
        </is>
      </c>
      <c r="D2757" s="32">
        <f>'M2 - Electrolyte RTD'!I350</f>
        <v/>
      </c>
      <c r="E2757" s="33">
        <f>'M2 - Electrolyte RTD'!J350</f>
        <v/>
      </c>
      <c r="F2757" s="31">
        <f>'M2 - Electrolyte RTD'!K350</f>
        <v/>
      </c>
      <c r="G2757" s="30">
        <f>'M2 - Electrolyte RTD'!F350</f>
        <v/>
      </c>
      <c r="H2757" s="31">
        <f>IF(AND(ISNUMBER('M2 - Electrolyte RTD'!F350),ISNUMBER('M2 - Electrolyte RTD'!K350)),'M2 - Electrolyte RTD'!F350-'M2 - Electrolyte RTD'!K350,"")</f>
        <v/>
      </c>
      <c r="I2757" s="15" t="inlineStr">
        <is>
          <t>S&amp;S availability/depth vary by listing and time - confirm live.</t>
        </is>
      </c>
    </row>
    <row r="2758" ht="26" customHeight="1">
      <c r="A2758" s="15" t="inlineStr">
        <is>
          <t>Smartwater</t>
        </is>
      </c>
      <c r="B2758" s="15" t="inlineStr">
        <is>
          <t>Smartwater Alkaline | Alkaline pH 9+ | 24-pack 1L</t>
        </is>
      </c>
      <c r="C2758" s="15" t="inlineStr">
        <is>
          <t>2) Electrolyte beverage (RTD)</t>
        </is>
      </c>
      <c r="D2758" s="32">
        <f>'M2 - Electrolyte RTD'!I351</f>
        <v/>
      </c>
      <c r="E2758" s="33">
        <f>'M2 - Electrolyte RTD'!J351</f>
        <v/>
      </c>
      <c r="F2758" s="31">
        <f>'M2 - Electrolyte RTD'!K351</f>
        <v/>
      </c>
      <c r="G2758" s="30">
        <f>'M2 - Electrolyte RTD'!F351</f>
        <v/>
      </c>
      <c r="H2758" s="31">
        <f>IF(AND(ISNUMBER('M2 - Electrolyte RTD'!F351),ISNUMBER('M2 - Electrolyte RTD'!K351)),'M2 - Electrolyte RTD'!F351-'M2 - Electrolyte RTD'!K351,"")</f>
        <v/>
      </c>
      <c r="I2758" s="15" t="inlineStr">
        <is>
          <t>S&amp;S availability/depth vary by listing and time - confirm live.</t>
        </is>
      </c>
    </row>
    <row r="2759" ht="26" customHeight="1">
      <c r="A2759" s="15" t="inlineStr">
        <is>
          <t>Smartwater</t>
        </is>
      </c>
      <c r="B2759" s="15" t="inlineStr">
        <is>
          <t>Smartwater Alkaline | Original | 8-pack 1L</t>
        </is>
      </c>
      <c r="C2759" s="15" t="inlineStr">
        <is>
          <t>2) Electrolyte beverage (RTD)</t>
        </is>
      </c>
      <c r="D2759" s="32">
        <f>'M2 - Electrolyte RTD'!I352</f>
        <v/>
      </c>
      <c r="E2759" s="33">
        <f>'M2 - Electrolyte RTD'!J352</f>
        <v/>
      </c>
      <c r="F2759" s="31">
        <f>'M2 - Electrolyte RTD'!K352</f>
        <v/>
      </c>
      <c r="G2759" s="30">
        <f>'M2 - Electrolyte RTD'!F352</f>
        <v/>
      </c>
      <c r="H2759" s="31">
        <f>IF(AND(ISNUMBER('M2 - Electrolyte RTD'!F352),ISNUMBER('M2 - Electrolyte RTD'!K352)),'M2 - Electrolyte RTD'!F352-'M2 - Electrolyte RTD'!K352,"")</f>
        <v/>
      </c>
      <c r="I2759" s="15" t="inlineStr">
        <is>
          <t>S&amp;S availability/depth vary by listing and time - confirm live.</t>
        </is>
      </c>
    </row>
    <row r="2760" ht="26" customHeight="1">
      <c r="A2760" s="15" t="inlineStr">
        <is>
          <t>Smartwater</t>
        </is>
      </c>
      <c r="B2760" s="15" t="inlineStr">
        <is>
          <t>Smartwater Alkaline | Original | 12-pack 1L</t>
        </is>
      </c>
      <c r="C2760" s="15" t="inlineStr">
        <is>
          <t>2) Electrolyte beverage (RTD)</t>
        </is>
      </c>
      <c r="D2760" s="32">
        <f>'M2 - Electrolyte RTD'!I353</f>
        <v/>
      </c>
      <c r="E2760" s="33">
        <f>'M2 - Electrolyte RTD'!J353</f>
        <v/>
      </c>
      <c r="F2760" s="31">
        <f>'M2 - Electrolyte RTD'!K353</f>
        <v/>
      </c>
      <c r="G2760" s="30">
        <f>'M2 - Electrolyte RTD'!F353</f>
        <v/>
      </c>
      <c r="H2760" s="31">
        <f>IF(AND(ISNUMBER('M2 - Electrolyte RTD'!F353),ISNUMBER('M2 - Electrolyte RTD'!K353)),'M2 - Electrolyte RTD'!F353-'M2 - Electrolyte RTD'!K353,"")</f>
        <v/>
      </c>
      <c r="I2760" s="15" t="inlineStr">
        <is>
          <t>S&amp;S availability/depth vary by listing and time - confirm live.</t>
        </is>
      </c>
    </row>
    <row r="2761" ht="26" customHeight="1">
      <c r="A2761" s="15" t="inlineStr">
        <is>
          <t>Smartwater</t>
        </is>
      </c>
      <c r="B2761" s="15" t="inlineStr">
        <is>
          <t>Smartwater Alkaline | Original | 24-pack 1L</t>
        </is>
      </c>
      <c r="C2761" s="15" t="inlineStr">
        <is>
          <t>2) Electrolyte beverage (RTD)</t>
        </is>
      </c>
      <c r="D2761" s="32">
        <f>'M2 - Electrolyte RTD'!I354</f>
        <v/>
      </c>
      <c r="E2761" s="33">
        <f>'M2 - Electrolyte RTD'!J354</f>
        <v/>
      </c>
      <c r="F2761" s="31">
        <f>'M2 - Electrolyte RTD'!K354</f>
        <v/>
      </c>
      <c r="G2761" s="30">
        <f>'M2 - Electrolyte RTD'!F354</f>
        <v/>
      </c>
      <c r="H2761" s="31">
        <f>IF(AND(ISNUMBER('M2 - Electrolyte RTD'!F354),ISNUMBER('M2 - Electrolyte RTD'!K354)),'M2 - Electrolyte RTD'!F354-'M2 - Electrolyte RTD'!K354,"")</f>
        <v/>
      </c>
      <c r="I2761" s="15" t="inlineStr">
        <is>
          <t>S&amp;S availability/depth vary by listing and time - confirm live.</t>
        </is>
      </c>
    </row>
    <row r="2762" ht="26" customHeight="1">
      <c r="A2762" s="15" t="inlineStr">
        <is>
          <t>Gatorade</t>
        </is>
      </c>
      <c r="B2762" s="15" t="inlineStr">
        <is>
          <t>Gatorade G2 Low Sugar | Glacier Freeze | single 591mL</t>
        </is>
      </c>
      <c r="C2762" s="15" t="inlineStr">
        <is>
          <t>2) Electrolyte beverage (RTD)</t>
        </is>
      </c>
      <c r="D2762" s="32">
        <f>'M2 - Electrolyte RTD'!I355</f>
        <v/>
      </c>
      <c r="E2762" s="33">
        <f>'M2 - Electrolyte RTD'!J355</f>
        <v/>
      </c>
      <c r="F2762" s="31">
        <f>'M2 - Electrolyte RTD'!K355</f>
        <v/>
      </c>
      <c r="G2762" s="30">
        <f>'M2 - Electrolyte RTD'!F355</f>
        <v/>
      </c>
      <c r="H2762" s="31">
        <f>IF(AND(ISNUMBER('M2 - Electrolyte RTD'!F355),ISNUMBER('M2 - Electrolyte RTD'!K355)),'M2 - Electrolyte RTD'!F355-'M2 - Electrolyte RTD'!K355,"")</f>
        <v/>
      </c>
      <c r="I2762" s="15" t="inlineStr">
        <is>
          <t>S&amp;S availability/depth vary by listing and time - confirm live.</t>
        </is>
      </c>
    </row>
    <row r="2763" ht="26" customHeight="1">
      <c r="A2763" s="15" t="inlineStr">
        <is>
          <t>Gatorade</t>
        </is>
      </c>
      <c r="B2763" s="15" t="inlineStr">
        <is>
          <t>Gatorade G2 Low Sugar | Glacier Freeze | 6-pack 591mL</t>
        </is>
      </c>
      <c r="C2763" s="15" t="inlineStr">
        <is>
          <t>2) Electrolyte beverage (RTD)</t>
        </is>
      </c>
      <c r="D2763" s="32">
        <f>'M2 - Electrolyte RTD'!I356</f>
        <v/>
      </c>
      <c r="E2763" s="33">
        <f>'M2 - Electrolyte RTD'!J356</f>
        <v/>
      </c>
      <c r="F2763" s="31">
        <f>'M2 - Electrolyte RTD'!K356</f>
        <v/>
      </c>
      <c r="G2763" s="30">
        <f>'M2 - Electrolyte RTD'!F356</f>
        <v/>
      </c>
      <c r="H2763" s="31">
        <f>IF(AND(ISNUMBER('M2 - Electrolyte RTD'!F356),ISNUMBER('M2 - Electrolyte RTD'!K356)),'M2 - Electrolyte RTD'!F356-'M2 - Electrolyte RTD'!K356,"")</f>
        <v/>
      </c>
      <c r="I2763" s="15" t="inlineStr">
        <is>
          <t>S&amp;S availability/depth vary by listing and time - confirm live.</t>
        </is>
      </c>
    </row>
    <row r="2764" ht="26" customHeight="1">
      <c r="A2764" s="15" t="inlineStr">
        <is>
          <t>Gatorade</t>
        </is>
      </c>
      <c r="B2764" s="15" t="inlineStr">
        <is>
          <t>Gatorade G2 Low Sugar | Glacier Freeze | 12-pack 591mL</t>
        </is>
      </c>
      <c r="C2764" s="15" t="inlineStr">
        <is>
          <t>2) Electrolyte beverage (RTD)</t>
        </is>
      </c>
      <c r="D2764" s="32">
        <f>'M2 - Electrolyte RTD'!I357</f>
        <v/>
      </c>
      <c r="E2764" s="33">
        <f>'M2 - Electrolyte RTD'!J357</f>
        <v/>
      </c>
      <c r="F2764" s="31">
        <f>'M2 - Electrolyte RTD'!K357</f>
        <v/>
      </c>
      <c r="G2764" s="30">
        <f>'M2 - Electrolyte RTD'!F357</f>
        <v/>
      </c>
      <c r="H2764" s="31">
        <f>IF(AND(ISNUMBER('M2 - Electrolyte RTD'!F357),ISNUMBER('M2 - Electrolyte RTD'!K357)),'M2 - Electrolyte RTD'!F357-'M2 - Electrolyte RTD'!K357,"")</f>
        <v/>
      </c>
      <c r="I2764" s="15" t="inlineStr">
        <is>
          <t>S&amp;S availability/depth vary by listing and time - confirm live.</t>
        </is>
      </c>
    </row>
    <row r="2765" ht="26" customHeight="1">
      <c r="A2765" s="15" t="inlineStr">
        <is>
          <t>Gatorade</t>
        </is>
      </c>
      <c r="B2765" s="15" t="inlineStr">
        <is>
          <t>Gatorade G2 Low Sugar | Glacier Freeze | 24-pack 591mL</t>
        </is>
      </c>
      <c r="C2765" s="15" t="inlineStr">
        <is>
          <t>2) Electrolyte beverage (RTD)</t>
        </is>
      </c>
      <c r="D2765" s="32">
        <f>'M2 - Electrolyte RTD'!I358</f>
        <v/>
      </c>
      <c r="E2765" s="33">
        <f>'M2 - Electrolyte RTD'!J358</f>
        <v/>
      </c>
      <c r="F2765" s="31">
        <f>'M2 - Electrolyte RTD'!K358</f>
        <v/>
      </c>
      <c r="G2765" s="30">
        <f>'M2 - Electrolyte RTD'!F358</f>
        <v/>
      </c>
      <c r="H2765" s="31">
        <f>IF(AND(ISNUMBER('M2 - Electrolyte RTD'!F358),ISNUMBER('M2 - Electrolyte RTD'!K358)),'M2 - Electrolyte RTD'!F358-'M2 - Electrolyte RTD'!K358,"")</f>
        <v/>
      </c>
      <c r="I2765" s="15" t="inlineStr">
        <is>
          <t>S&amp;S availability/depth vary by listing and time - confirm live.</t>
        </is>
      </c>
    </row>
    <row r="2766" ht="26" customHeight="1">
      <c r="A2766" s="15" t="inlineStr">
        <is>
          <t>Gatorade</t>
        </is>
      </c>
      <c r="B2766" s="15" t="inlineStr">
        <is>
          <t>Gatorade G2 Low Sugar | Fruit Punch | single 591mL</t>
        </is>
      </c>
      <c r="C2766" s="15" t="inlineStr">
        <is>
          <t>2) Electrolyte beverage (RTD)</t>
        </is>
      </c>
      <c r="D2766" s="32">
        <f>'M2 - Electrolyte RTD'!I359</f>
        <v/>
      </c>
      <c r="E2766" s="33">
        <f>'M2 - Electrolyte RTD'!J359</f>
        <v/>
      </c>
      <c r="F2766" s="31">
        <f>'M2 - Electrolyte RTD'!K359</f>
        <v/>
      </c>
      <c r="G2766" s="30">
        <f>'M2 - Electrolyte RTD'!F359</f>
        <v/>
      </c>
      <c r="H2766" s="31">
        <f>IF(AND(ISNUMBER('M2 - Electrolyte RTD'!F359),ISNUMBER('M2 - Electrolyte RTD'!K359)),'M2 - Electrolyte RTD'!F359-'M2 - Electrolyte RTD'!K359,"")</f>
        <v/>
      </c>
      <c r="I2766" s="15" t="inlineStr">
        <is>
          <t>S&amp;S availability/depth vary by listing and time - confirm live.</t>
        </is>
      </c>
    </row>
    <row r="2767" ht="26" customHeight="1">
      <c r="A2767" s="15" t="inlineStr">
        <is>
          <t>Gatorade</t>
        </is>
      </c>
      <c r="B2767" s="15" t="inlineStr">
        <is>
          <t>Gatorade G2 Low Sugar | Fruit Punch | 6-pack 591mL</t>
        </is>
      </c>
      <c r="C2767" s="15" t="inlineStr">
        <is>
          <t>2) Electrolyte beverage (RTD)</t>
        </is>
      </c>
      <c r="D2767" s="32">
        <f>'M2 - Electrolyte RTD'!I360</f>
        <v/>
      </c>
      <c r="E2767" s="33">
        <f>'M2 - Electrolyte RTD'!J360</f>
        <v/>
      </c>
      <c r="F2767" s="31">
        <f>'M2 - Electrolyte RTD'!K360</f>
        <v/>
      </c>
      <c r="G2767" s="30">
        <f>'M2 - Electrolyte RTD'!F360</f>
        <v/>
      </c>
      <c r="H2767" s="31">
        <f>IF(AND(ISNUMBER('M2 - Electrolyte RTD'!F360),ISNUMBER('M2 - Electrolyte RTD'!K360)),'M2 - Electrolyte RTD'!F360-'M2 - Electrolyte RTD'!K360,"")</f>
        <v/>
      </c>
      <c r="I2767" s="15" t="inlineStr">
        <is>
          <t>S&amp;S availability/depth vary by listing and time - confirm live.</t>
        </is>
      </c>
    </row>
    <row r="2768" ht="26" customHeight="1">
      <c r="A2768" s="15" t="inlineStr">
        <is>
          <t>Gatorade</t>
        </is>
      </c>
      <c r="B2768" s="15" t="inlineStr">
        <is>
          <t>Gatorade G2 Low Sugar | Fruit Punch | 12-pack 591mL</t>
        </is>
      </c>
      <c r="C2768" s="15" t="inlineStr">
        <is>
          <t>2) Electrolyte beverage (RTD)</t>
        </is>
      </c>
      <c r="D2768" s="32">
        <f>'M2 - Electrolyte RTD'!I361</f>
        <v/>
      </c>
      <c r="E2768" s="33">
        <f>'M2 - Electrolyte RTD'!J361</f>
        <v/>
      </c>
      <c r="F2768" s="31">
        <f>'M2 - Electrolyte RTD'!K361</f>
        <v/>
      </c>
      <c r="G2768" s="30">
        <f>'M2 - Electrolyte RTD'!F361</f>
        <v/>
      </c>
      <c r="H2768" s="31">
        <f>IF(AND(ISNUMBER('M2 - Electrolyte RTD'!F361),ISNUMBER('M2 - Electrolyte RTD'!K361)),'M2 - Electrolyte RTD'!F361-'M2 - Electrolyte RTD'!K361,"")</f>
        <v/>
      </c>
      <c r="I2768" s="15" t="inlineStr">
        <is>
          <t>S&amp;S availability/depth vary by listing and time - confirm live.</t>
        </is>
      </c>
    </row>
    <row r="2769" ht="26" customHeight="1">
      <c r="A2769" s="15" t="inlineStr">
        <is>
          <t>Gatorade</t>
        </is>
      </c>
      <c r="B2769" s="15" t="inlineStr">
        <is>
          <t>Gatorade G2 Low Sugar | Fruit Punch | 24-pack 591mL</t>
        </is>
      </c>
      <c r="C2769" s="15" t="inlineStr">
        <is>
          <t>2) Electrolyte beverage (RTD)</t>
        </is>
      </c>
      <c r="D2769" s="32">
        <f>'M2 - Electrolyte RTD'!I362</f>
        <v/>
      </c>
      <c r="E2769" s="33">
        <f>'M2 - Electrolyte RTD'!J362</f>
        <v/>
      </c>
      <c r="F2769" s="31">
        <f>'M2 - Electrolyte RTD'!K362</f>
        <v/>
      </c>
      <c r="G2769" s="30">
        <f>'M2 - Electrolyte RTD'!F362</f>
        <v/>
      </c>
      <c r="H2769" s="31">
        <f>IF(AND(ISNUMBER('M2 - Electrolyte RTD'!F362),ISNUMBER('M2 - Electrolyte RTD'!K362)),'M2 - Electrolyte RTD'!F362-'M2 - Electrolyte RTD'!K362,"")</f>
        <v/>
      </c>
      <c r="I2769" s="15" t="inlineStr">
        <is>
          <t>S&amp;S availability/depth vary by listing and time - confirm live.</t>
        </is>
      </c>
    </row>
    <row r="2770" ht="26" customHeight="1">
      <c r="A2770" s="15" t="inlineStr">
        <is>
          <t>Gatorade</t>
        </is>
      </c>
      <c r="B2770" s="15" t="inlineStr">
        <is>
          <t>Gatorade G2 Low Sugar | Grape | single 591mL</t>
        </is>
      </c>
      <c r="C2770" s="15" t="inlineStr">
        <is>
          <t>2) Electrolyte beverage (RTD)</t>
        </is>
      </c>
      <c r="D2770" s="32">
        <f>'M2 - Electrolyte RTD'!I363</f>
        <v/>
      </c>
      <c r="E2770" s="33">
        <f>'M2 - Electrolyte RTD'!J363</f>
        <v/>
      </c>
      <c r="F2770" s="31">
        <f>'M2 - Electrolyte RTD'!K363</f>
        <v/>
      </c>
      <c r="G2770" s="30">
        <f>'M2 - Electrolyte RTD'!F363</f>
        <v/>
      </c>
      <c r="H2770" s="31">
        <f>IF(AND(ISNUMBER('M2 - Electrolyte RTD'!F363),ISNUMBER('M2 - Electrolyte RTD'!K363)),'M2 - Electrolyte RTD'!F363-'M2 - Electrolyte RTD'!K363,"")</f>
        <v/>
      </c>
      <c r="I2770" s="15" t="inlineStr">
        <is>
          <t>S&amp;S availability/depth vary by listing and time - confirm live.</t>
        </is>
      </c>
    </row>
    <row r="2771" ht="26" customHeight="1">
      <c r="A2771" s="15" t="inlineStr">
        <is>
          <t>Gatorade</t>
        </is>
      </c>
      <c r="B2771" s="15" t="inlineStr">
        <is>
          <t>Gatorade G2 Low Sugar | Grape | 6-pack 591mL</t>
        </is>
      </c>
      <c r="C2771" s="15" t="inlineStr">
        <is>
          <t>2) Electrolyte beverage (RTD)</t>
        </is>
      </c>
      <c r="D2771" s="32">
        <f>'M2 - Electrolyte RTD'!I364</f>
        <v/>
      </c>
      <c r="E2771" s="33">
        <f>'M2 - Electrolyte RTD'!J364</f>
        <v/>
      </c>
      <c r="F2771" s="31">
        <f>'M2 - Electrolyte RTD'!K364</f>
        <v/>
      </c>
      <c r="G2771" s="30">
        <f>'M2 - Electrolyte RTD'!F364</f>
        <v/>
      </c>
      <c r="H2771" s="31">
        <f>IF(AND(ISNUMBER('M2 - Electrolyte RTD'!F364),ISNUMBER('M2 - Electrolyte RTD'!K364)),'M2 - Electrolyte RTD'!F364-'M2 - Electrolyte RTD'!K364,"")</f>
        <v/>
      </c>
      <c r="I2771" s="15" t="inlineStr">
        <is>
          <t>S&amp;S availability/depth vary by listing and time - confirm live.</t>
        </is>
      </c>
    </row>
    <row r="2772" ht="26" customHeight="1">
      <c r="A2772" s="15" t="inlineStr">
        <is>
          <t>Gatorade</t>
        </is>
      </c>
      <c r="B2772" s="15" t="inlineStr">
        <is>
          <t>Gatorade G2 Low Sugar | Grape | 12-pack 591mL</t>
        </is>
      </c>
      <c r="C2772" s="15" t="inlineStr">
        <is>
          <t>2) Electrolyte beverage (RTD)</t>
        </is>
      </c>
      <c r="D2772" s="32">
        <f>'M2 - Electrolyte RTD'!I365</f>
        <v/>
      </c>
      <c r="E2772" s="33">
        <f>'M2 - Electrolyte RTD'!J365</f>
        <v/>
      </c>
      <c r="F2772" s="31">
        <f>'M2 - Electrolyte RTD'!K365</f>
        <v/>
      </c>
      <c r="G2772" s="30">
        <f>'M2 - Electrolyte RTD'!F365</f>
        <v/>
      </c>
      <c r="H2772" s="31">
        <f>IF(AND(ISNUMBER('M2 - Electrolyte RTD'!F365),ISNUMBER('M2 - Electrolyte RTD'!K365)),'M2 - Electrolyte RTD'!F365-'M2 - Electrolyte RTD'!K365,"")</f>
        <v/>
      </c>
      <c r="I2772" s="15" t="inlineStr">
        <is>
          <t>S&amp;S availability/depth vary by listing and time - confirm live.</t>
        </is>
      </c>
    </row>
    <row r="2773" ht="26" customHeight="1">
      <c r="A2773" s="15" t="inlineStr">
        <is>
          <t>Gatorade</t>
        </is>
      </c>
      <c r="B2773" s="15" t="inlineStr">
        <is>
          <t>Gatorade G2 Low Sugar | Grape | 24-pack 591mL</t>
        </is>
      </c>
      <c r="C2773" s="15" t="inlineStr">
        <is>
          <t>2) Electrolyte beverage (RTD)</t>
        </is>
      </c>
      <c r="D2773" s="32">
        <f>'M2 - Electrolyte RTD'!I366</f>
        <v/>
      </c>
      <c r="E2773" s="33">
        <f>'M2 - Electrolyte RTD'!J366</f>
        <v/>
      </c>
      <c r="F2773" s="31">
        <f>'M2 - Electrolyte RTD'!K366</f>
        <v/>
      </c>
      <c r="G2773" s="30">
        <f>'M2 - Electrolyte RTD'!F366</f>
        <v/>
      </c>
      <c r="H2773" s="31">
        <f>IF(AND(ISNUMBER('M2 - Electrolyte RTD'!F366),ISNUMBER('M2 - Electrolyte RTD'!K366)),'M2 - Electrolyte RTD'!F366-'M2 - Electrolyte RTD'!K366,"")</f>
        <v/>
      </c>
      <c r="I2773" s="15" t="inlineStr">
        <is>
          <t>S&amp;S availability/depth vary by listing and time - confirm live.</t>
        </is>
      </c>
    </row>
    <row r="2774" ht="26" customHeight="1">
      <c r="A2774" s="15" t="inlineStr">
        <is>
          <t>Gatorade</t>
        </is>
      </c>
      <c r="B2774" s="15" t="inlineStr">
        <is>
          <t>Gatorade G2 Low Sugar | Lemon-Lime | single 591mL</t>
        </is>
      </c>
      <c r="C2774" s="15" t="inlineStr">
        <is>
          <t>2) Electrolyte beverage (RTD)</t>
        </is>
      </c>
      <c r="D2774" s="32">
        <f>'M2 - Electrolyte RTD'!I367</f>
        <v/>
      </c>
      <c r="E2774" s="33">
        <f>'M2 - Electrolyte RTD'!J367</f>
        <v/>
      </c>
      <c r="F2774" s="31">
        <f>'M2 - Electrolyte RTD'!K367</f>
        <v/>
      </c>
      <c r="G2774" s="30">
        <f>'M2 - Electrolyte RTD'!F367</f>
        <v/>
      </c>
      <c r="H2774" s="31">
        <f>IF(AND(ISNUMBER('M2 - Electrolyte RTD'!F367),ISNUMBER('M2 - Electrolyte RTD'!K367)),'M2 - Electrolyte RTD'!F367-'M2 - Electrolyte RTD'!K367,"")</f>
        <v/>
      </c>
      <c r="I2774" s="15" t="inlineStr">
        <is>
          <t>S&amp;S availability/depth vary by listing and time - confirm live.</t>
        </is>
      </c>
    </row>
    <row r="2775" ht="26" customHeight="1">
      <c r="A2775" s="15" t="inlineStr">
        <is>
          <t>Gatorade</t>
        </is>
      </c>
      <c r="B2775" s="15" t="inlineStr">
        <is>
          <t>Gatorade G2 Low Sugar | Lemon-Lime | 6-pack 591mL</t>
        </is>
      </c>
      <c r="C2775" s="15" t="inlineStr">
        <is>
          <t>2) Electrolyte beverage (RTD)</t>
        </is>
      </c>
      <c r="D2775" s="32">
        <f>'M2 - Electrolyte RTD'!I368</f>
        <v/>
      </c>
      <c r="E2775" s="33">
        <f>'M2 - Electrolyte RTD'!J368</f>
        <v/>
      </c>
      <c r="F2775" s="31">
        <f>'M2 - Electrolyte RTD'!K368</f>
        <v/>
      </c>
      <c r="G2775" s="30">
        <f>'M2 - Electrolyte RTD'!F368</f>
        <v/>
      </c>
      <c r="H2775" s="31">
        <f>IF(AND(ISNUMBER('M2 - Electrolyte RTD'!F368),ISNUMBER('M2 - Electrolyte RTD'!K368)),'M2 - Electrolyte RTD'!F368-'M2 - Electrolyte RTD'!K368,"")</f>
        <v/>
      </c>
      <c r="I2775" s="15" t="inlineStr">
        <is>
          <t>S&amp;S availability/depth vary by listing and time - confirm live.</t>
        </is>
      </c>
    </row>
    <row r="2776" ht="26" customHeight="1">
      <c r="A2776" s="15" t="inlineStr">
        <is>
          <t>Gatorade</t>
        </is>
      </c>
      <c r="B2776" s="15" t="inlineStr">
        <is>
          <t>Gatorade G2 Low Sugar | Lemon-Lime | 12-pack 591mL</t>
        </is>
      </c>
      <c r="C2776" s="15" t="inlineStr">
        <is>
          <t>2) Electrolyte beverage (RTD)</t>
        </is>
      </c>
      <c r="D2776" s="32">
        <f>'M2 - Electrolyte RTD'!I369</f>
        <v/>
      </c>
      <c r="E2776" s="33">
        <f>'M2 - Electrolyte RTD'!J369</f>
        <v/>
      </c>
      <c r="F2776" s="31">
        <f>'M2 - Electrolyte RTD'!K369</f>
        <v/>
      </c>
      <c r="G2776" s="30">
        <f>'M2 - Electrolyte RTD'!F369</f>
        <v/>
      </c>
      <c r="H2776" s="31">
        <f>IF(AND(ISNUMBER('M2 - Electrolyte RTD'!F369),ISNUMBER('M2 - Electrolyte RTD'!K369)),'M2 - Electrolyte RTD'!F369-'M2 - Electrolyte RTD'!K369,"")</f>
        <v/>
      </c>
      <c r="I2776" s="15" t="inlineStr">
        <is>
          <t>S&amp;S availability/depth vary by listing and time - confirm live.</t>
        </is>
      </c>
    </row>
    <row r="2777" ht="26" customHeight="1">
      <c r="A2777" s="15" t="inlineStr">
        <is>
          <t>Gatorade</t>
        </is>
      </c>
      <c r="B2777" s="15" t="inlineStr">
        <is>
          <t>Gatorade G2 Low Sugar | Lemon-Lime | 24-pack 591mL</t>
        </is>
      </c>
      <c r="C2777" s="15" t="inlineStr">
        <is>
          <t>2) Electrolyte beverage (RTD)</t>
        </is>
      </c>
      <c r="D2777" s="32">
        <f>'M2 - Electrolyte RTD'!I370</f>
        <v/>
      </c>
      <c r="E2777" s="33">
        <f>'M2 - Electrolyte RTD'!J370</f>
        <v/>
      </c>
      <c r="F2777" s="31">
        <f>'M2 - Electrolyte RTD'!K370</f>
        <v/>
      </c>
      <c r="G2777" s="30">
        <f>'M2 - Electrolyte RTD'!F370</f>
        <v/>
      </c>
      <c r="H2777" s="31">
        <f>IF(AND(ISNUMBER('M2 - Electrolyte RTD'!F370),ISNUMBER('M2 - Electrolyte RTD'!K370)),'M2 - Electrolyte RTD'!F370-'M2 - Electrolyte RTD'!K370,"")</f>
        <v/>
      </c>
      <c r="I2777" s="15" t="inlineStr">
        <is>
          <t>S&amp;S availability/depth vary by listing and time - confirm live.</t>
        </is>
      </c>
    </row>
    <row r="2778" ht="26" customHeight="1">
      <c r="A2778" s="15" t="inlineStr">
        <is>
          <t>Mas+</t>
        </is>
      </c>
      <c r="B2778" s="15" t="inlineStr">
        <is>
          <t>Mas+ by Messi Hydration | Limon | single 473mL</t>
        </is>
      </c>
      <c r="C2778" s="15" t="inlineStr">
        <is>
          <t>2) Electrolyte beverage (RTD)</t>
        </is>
      </c>
      <c r="D2778" s="32">
        <f>'M2 - Electrolyte RTD'!I371</f>
        <v/>
      </c>
      <c r="E2778" s="33">
        <f>'M2 - Electrolyte RTD'!J371</f>
        <v/>
      </c>
      <c r="F2778" s="31">
        <f>'M2 - Electrolyte RTD'!K371</f>
        <v/>
      </c>
      <c r="G2778" s="30">
        <f>'M2 - Electrolyte RTD'!F371</f>
        <v/>
      </c>
      <c r="H2778" s="31">
        <f>IF(AND(ISNUMBER('M2 - Electrolyte RTD'!F371),ISNUMBER('M2 - Electrolyte RTD'!K371)),'M2 - Electrolyte RTD'!F371-'M2 - Electrolyte RTD'!K371,"")</f>
        <v/>
      </c>
      <c r="I2778" s="15" t="inlineStr">
        <is>
          <t>S&amp;S availability/depth vary by listing and time - confirm live.</t>
        </is>
      </c>
    </row>
    <row r="2779" ht="26" customHeight="1">
      <c r="A2779" s="15" t="inlineStr">
        <is>
          <t>Mas+</t>
        </is>
      </c>
      <c r="B2779" s="15" t="inlineStr">
        <is>
          <t>Mas+ by Messi Hydration | Limon | 8-pack 473mL</t>
        </is>
      </c>
      <c r="C2779" s="15" t="inlineStr">
        <is>
          <t>2) Electrolyte beverage (RTD)</t>
        </is>
      </c>
      <c r="D2779" s="32">
        <f>'M2 - Electrolyte RTD'!I372</f>
        <v/>
      </c>
      <c r="E2779" s="33">
        <f>'M2 - Electrolyte RTD'!J372</f>
        <v/>
      </c>
      <c r="F2779" s="31">
        <f>'M2 - Electrolyte RTD'!K372</f>
        <v/>
      </c>
      <c r="G2779" s="30">
        <f>'M2 - Electrolyte RTD'!F372</f>
        <v/>
      </c>
      <c r="H2779" s="31">
        <f>IF(AND(ISNUMBER('M2 - Electrolyte RTD'!F372),ISNUMBER('M2 - Electrolyte RTD'!K372)),'M2 - Electrolyte RTD'!F372-'M2 - Electrolyte RTD'!K372,"")</f>
        <v/>
      </c>
      <c r="I2779" s="15" t="inlineStr">
        <is>
          <t>S&amp;S availability/depth vary by listing and time - confirm live.</t>
        </is>
      </c>
    </row>
    <row r="2780" ht="26" customHeight="1">
      <c r="A2780" s="15" t="inlineStr">
        <is>
          <t>Mas+</t>
        </is>
      </c>
      <c r="B2780" s="15" t="inlineStr">
        <is>
          <t>Mas+ by Messi Hydration | Limon | 12-pack 473mL</t>
        </is>
      </c>
      <c r="C2780" s="15" t="inlineStr">
        <is>
          <t>2) Electrolyte beverage (RTD)</t>
        </is>
      </c>
      <c r="D2780" s="32">
        <f>'M2 - Electrolyte RTD'!I373</f>
        <v/>
      </c>
      <c r="E2780" s="33">
        <f>'M2 - Electrolyte RTD'!J373</f>
        <v/>
      </c>
      <c r="F2780" s="31">
        <f>'M2 - Electrolyte RTD'!K373</f>
        <v/>
      </c>
      <c r="G2780" s="30">
        <f>'M2 - Electrolyte RTD'!F373</f>
        <v/>
      </c>
      <c r="H2780" s="31">
        <f>IF(AND(ISNUMBER('M2 - Electrolyte RTD'!F373),ISNUMBER('M2 - Electrolyte RTD'!K373)),'M2 - Electrolyte RTD'!F373-'M2 - Electrolyte RTD'!K373,"")</f>
        <v/>
      </c>
      <c r="I2780" s="15" t="inlineStr">
        <is>
          <t>S&amp;S availability/depth vary by listing and time - confirm live.</t>
        </is>
      </c>
    </row>
    <row r="2781" ht="26" customHeight="1">
      <c r="A2781" s="15" t="inlineStr">
        <is>
          <t>Mas+</t>
        </is>
      </c>
      <c r="B2781" s="15" t="inlineStr">
        <is>
          <t>Mas+ by Messi Hydration | Limon | 18-pack 473mL</t>
        </is>
      </c>
      <c r="C2781" s="15" t="inlineStr">
        <is>
          <t>2) Electrolyte beverage (RTD)</t>
        </is>
      </c>
      <c r="D2781" s="32">
        <f>'M2 - Electrolyte RTD'!I374</f>
        <v/>
      </c>
      <c r="E2781" s="33">
        <f>'M2 - Electrolyte RTD'!J374</f>
        <v/>
      </c>
      <c r="F2781" s="31">
        <f>'M2 - Electrolyte RTD'!K374</f>
        <v/>
      </c>
      <c r="G2781" s="30">
        <f>'M2 - Electrolyte RTD'!F374</f>
        <v/>
      </c>
      <c r="H2781" s="31">
        <f>IF(AND(ISNUMBER('M2 - Electrolyte RTD'!F374),ISNUMBER('M2 - Electrolyte RTD'!K374)),'M2 - Electrolyte RTD'!F374-'M2 - Electrolyte RTD'!K374,"")</f>
        <v/>
      </c>
      <c r="I2781" s="15" t="inlineStr">
        <is>
          <t>S&amp;S availability/depth vary by listing and time - confirm live.</t>
        </is>
      </c>
    </row>
    <row r="2782" ht="26" customHeight="1">
      <c r="A2782" s="15" t="inlineStr">
        <is>
          <t>Mas+</t>
        </is>
      </c>
      <c r="B2782" s="15" t="inlineStr">
        <is>
          <t>Mas+ by Messi Hydration | Limon | 24-pack 473mL</t>
        </is>
      </c>
      <c r="C2782" s="15" t="inlineStr">
        <is>
          <t>2) Electrolyte beverage (RTD)</t>
        </is>
      </c>
      <c r="D2782" s="32">
        <f>'M2 - Electrolyte RTD'!I375</f>
        <v/>
      </c>
      <c r="E2782" s="33">
        <f>'M2 - Electrolyte RTD'!J375</f>
        <v/>
      </c>
      <c r="F2782" s="31">
        <f>'M2 - Electrolyte RTD'!K375</f>
        <v/>
      </c>
      <c r="G2782" s="30">
        <f>'M2 - Electrolyte RTD'!F375</f>
        <v/>
      </c>
      <c r="H2782" s="31">
        <f>IF(AND(ISNUMBER('M2 - Electrolyte RTD'!F375),ISNUMBER('M2 - Electrolyte RTD'!K375)),'M2 - Electrolyte RTD'!F375-'M2 - Electrolyte RTD'!K375,"")</f>
        <v/>
      </c>
      <c r="I2782" s="15" t="inlineStr">
        <is>
          <t>S&amp;S availability/depth vary by listing and time - confirm live.</t>
        </is>
      </c>
    </row>
    <row r="2783" ht="26" customHeight="1">
      <c r="A2783" s="15" t="inlineStr">
        <is>
          <t>Mas+</t>
        </is>
      </c>
      <c r="B2783" s="15" t="inlineStr">
        <is>
          <t>Mas+ by Messi Hydration | Berry | single 473mL</t>
        </is>
      </c>
      <c r="C2783" s="15" t="inlineStr">
        <is>
          <t>2) Electrolyte beverage (RTD)</t>
        </is>
      </c>
      <c r="D2783" s="32">
        <f>'M2 - Electrolyte RTD'!I376</f>
        <v/>
      </c>
      <c r="E2783" s="33">
        <f>'M2 - Electrolyte RTD'!J376</f>
        <v/>
      </c>
      <c r="F2783" s="31">
        <f>'M2 - Electrolyte RTD'!K376</f>
        <v/>
      </c>
      <c r="G2783" s="30">
        <f>'M2 - Electrolyte RTD'!F376</f>
        <v/>
      </c>
      <c r="H2783" s="31">
        <f>IF(AND(ISNUMBER('M2 - Electrolyte RTD'!F376),ISNUMBER('M2 - Electrolyte RTD'!K376)),'M2 - Electrolyte RTD'!F376-'M2 - Electrolyte RTD'!K376,"")</f>
        <v/>
      </c>
      <c r="I2783" s="15" t="inlineStr">
        <is>
          <t>S&amp;S availability/depth vary by listing and time - confirm live.</t>
        </is>
      </c>
    </row>
    <row r="2784" ht="26" customHeight="1">
      <c r="A2784" s="15" t="inlineStr">
        <is>
          <t>Mas+</t>
        </is>
      </c>
      <c r="B2784" s="15" t="inlineStr">
        <is>
          <t>Mas+ by Messi Hydration | Berry | 8-pack 473mL</t>
        </is>
      </c>
      <c r="C2784" s="15" t="inlineStr">
        <is>
          <t>2) Electrolyte beverage (RTD)</t>
        </is>
      </c>
      <c r="D2784" s="32">
        <f>'M2 - Electrolyte RTD'!I377</f>
        <v/>
      </c>
      <c r="E2784" s="33">
        <f>'M2 - Electrolyte RTD'!J377</f>
        <v/>
      </c>
      <c r="F2784" s="31">
        <f>'M2 - Electrolyte RTD'!K377</f>
        <v/>
      </c>
      <c r="G2784" s="30">
        <f>'M2 - Electrolyte RTD'!F377</f>
        <v/>
      </c>
      <c r="H2784" s="31">
        <f>IF(AND(ISNUMBER('M2 - Electrolyte RTD'!F377),ISNUMBER('M2 - Electrolyte RTD'!K377)),'M2 - Electrolyte RTD'!F377-'M2 - Electrolyte RTD'!K377,"")</f>
        <v/>
      </c>
      <c r="I2784" s="15" t="inlineStr">
        <is>
          <t>S&amp;S availability/depth vary by listing and time - confirm live.</t>
        </is>
      </c>
    </row>
    <row r="2785" ht="26" customHeight="1">
      <c r="A2785" s="15" t="inlineStr">
        <is>
          <t>Mas+</t>
        </is>
      </c>
      <c r="B2785" s="15" t="inlineStr">
        <is>
          <t>Mas+ by Messi Hydration | Berry | 12-pack 473mL</t>
        </is>
      </c>
      <c r="C2785" s="15" t="inlineStr">
        <is>
          <t>2) Electrolyte beverage (RTD)</t>
        </is>
      </c>
      <c r="D2785" s="32">
        <f>'M2 - Electrolyte RTD'!I378</f>
        <v/>
      </c>
      <c r="E2785" s="33">
        <f>'M2 - Electrolyte RTD'!J378</f>
        <v/>
      </c>
      <c r="F2785" s="31">
        <f>'M2 - Electrolyte RTD'!K378</f>
        <v/>
      </c>
      <c r="G2785" s="30">
        <f>'M2 - Electrolyte RTD'!F378</f>
        <v/>
      </c>
      <c r="H2785" s="31">
        <f>IF(AND(ISNUMBER('M2 - Electrolyte RTD'!F378),ISNUMBER('M2 - Electrolyte RTD'!K378)),'M2 - Electrolyte RTD'!F378-'M2 - Electrolyte RTD'!K378,"")</f>
        <v/>
      </c>
      <c r="I2785" s="15" t="inlineStr">
        <is>
          <t>S&amp;S availability/depth vary by listing and time - confirm live.</t>
        </is>
      </c>
    </row>
    <row r="2786" ht="26" customHeight="1">
      <c r="A2786" s="15" t="inlineStr">
        <is>
          <t>Mas+</t>
        </is>
      </c>
      <c r="B2786" s="15" t="inlineStr">
        <is>
          <t>Mas+ by Messi Hydration | Berry | 18-pack 473mL</t>
        </is>
      </c>
      <c r="C2786" s="15" t="inlineStr">
        <is>
          <t>2) Electrolyte beverage (RTD)</t>
        </is>
      </c>
      <c r="D2786" s="32">
        <f>'M2 - Electrolyte RTD'!I379</f>
        <v/>
      </c>
      <c r="E2786" s="33">
        <f>'M2 - Electrolyte RTD'!J379</f>
        <v/>
      </c>
      <c r="F2786" s="31">
        <f>'M2 - Electrolyte RTD'!K379</f>
        <v/>
      </c>
      <c r="G2786" s="30">
        <f>'M2 - Electrolyte RTD'!F379</f>
        <v/>
      </c>
      <c r="H2786" s="31">
        <f>IF(AND(ISNUMBER('M2 - Electrolyte RTD'!F379),ISNUMBER('M2 - Electrolyte RTD'!K379)),'M2 - Electrolyte RTD'!F379-'M2 - Electrolyte RTD'!K379,"")</f>
        <v/>
      </c>
      <c r="I2786" s="15" t="inlineStr">
        <is>
          <t>S&amp;S availability/depth vary by listing and time - confirm live.</t>
        </is>
      </c>
    </row>
    <row r="2787" ht="26" customHeight="1">
      <c r="A2787" s="15" t="inlineStr">
        <is>
          <t>Mas+</t>
        </is>
      </c>
      <c r="B2787" s="15" t="inlineStr">
        <is>
          <t>Mas+ by Messi Hydration | Berry | 24-pack 473mL</t>
        </is>
      </c>
      <c r="C2787" s="15" t="inlineStr">
        <is>
          <t>2) Electrolyte beverage (RTD)</t>
        </is>
      </c>
      <c r="D2787" s="32">
        <f>'M2 - Electrolyte RTD'!I380</f>
        <v/>
      </c>
      <c r="E2787" s="33">
        <f>'M2 - Electrolyte RTD'!J380</f>
        <v/>
      </c>
      <c r="F2787" s="31">
        <f>'M2 - Electrolyte RTD'!K380</f>
        <v/>
      </c>
      <c r="G2787" s="30">
        <f>'M2 - Electrolyte RTD'!F380</f>
        <v/>
      </c>
      <c r="H2787" s="31">
        <f>IF(AND(ISNUMBER('M2 - Electrolyte RTD'!F380),ISNUMBER('M2 - Electrolyte RTD'!K380)),'M2 - Electrolyte RTD'!F380-'M2 - Electrolyte RTD'!K380,"")</f>
        <v/>
      </c>
      <c r="I2787" s="15" t="inlineStr">
        <is>
          <t>S&amp;S availability/depth vary by listing and time - confirm live.</t>
        </is>
      </c>
    </row>
    <row r="2788" ht="26" customHeight="1">
      <c r="A2788" s="15" t="inlineStr">
        <is>
          <t>Mas+</t>
        </is>
      </c>
      <c r="B2788" s="15" t="inlineStr">
        <is>
          <t>Mas+ by Messi Hydration | Orange | single 473mL</t>
        </is>
      </c>
      <c r="C2788" s="15" t="inlineStr">
        <is>
          <t>2) Electrolyte beverage (RTD)</t>
        </is>
      </c>
      <c r="D2788" s="32">
        <f>'M2 - Electrolyte RTD'!I381</f>
        <v/>
      </c>
      <c r="E2788" s="33">
        <f>'M2 - Electrolyte RTD'!J381</f>
        <v/>
      </c>
      <c r="F2788" s="31">
        <f>'M2 - Electrolyte RTD'!K381</f>
        <v/>
      </c>
      <c r="G2788" s="30">
        <f>'M2 - Electrolyte RTD'!F381</f>
        <v/>
      </c>
      <c r="H2788" s="31">
        <f>IF(AND(ISNUMBER('M2 - Electrolyte RTD'!F381),ISNUMBER('M2 - Electrolyte RTD'!K381)),'M2 - Electrolyte RTD'!F381-'M2 - Electrolyte RTD'!K381,"")</f>
        <v/>
      </c>
      <c r="I2788" s="15" t="inlineStr">
        <is>
          <t>S&amp;S availability/depth vary by listing and time - confirm live.</t>
        </is>
      </c>
    </row>
    <row r="2789" ht="26" customHeight="1">
      <c r="A2789" s="15" t="inlineStr">
        <is>
          <t>Mas+</t>
        </is>
      </c>
      <c r="B2789" s="15" t="inlineStr">
        <is>
          <t>Mas+ by Messi Hydration | Orange | 8-pack 473mL</t>
        </is>
      </c>
      <c r="C2789" s="15" t="inlineStr">
        <is>
          <t>2) Electrolyte beverage (RTD)</t>
        </is>
      </c>
      <c r="D2789" s="32">
        <f>'M2 - Electrolyte RTD'!I382</f>
        <v/>
      </c>
      <c r="E2789" s="33">
        <f>'M2 - Electrolyte RTD'!J382</f>
        <v/>
      </c>
      <c r="F2789" s="31">
        <f>'M2 - Electrolyte RTD'!K382</f>
        <v/>
      </c>
      <c r="G2789" s="30">
        <f>'M2 - Electrolyte RTD'!F382</f>
        <v/>
      </c>
      <c r="H2789" s="31">
        <f>IF(AND(ISNUMBER('M2 - Electrolyte RTD'!F382),ISNUMBER('M2 - Electrolyte RTD'!K382)),'M2 - Electrolyte RTD'!F382-'M2 - Electrolyte RTD'!K382,"")</f>
        <v/>
      </c>
      <c r="I2789" s="15" t="inlineStr">
        <is>
          <t>S&amp;S availability/depth vary by listing and time - confirm live.</t>
        </is>
      </c>
    </row>
    <row r="2790" ht="26" customHeight="1">
      <c r="A2790" s="15" t="inlineStr">
        <is>
          <t>Mas+</t>
        </is>
      </c>
      <c r="B2790" s="15" t="inlineStr">
        <is>
          <t>Mas+ by Messi Hydration | Orange | 12-pack 473mL</t>
        </is>
      </c>
      <c r="C2790" s="15" t="inlineStr">
        <is>
          <t>2) Electrolyte beverage (RTD)</t>
        </is>
      </c>
      <c r="D2790" s="32">
        <f>'M2 - Electrolyte RTD'!I383</f>
        <v/>
      </c>
      <c r="E2790" s="33">
        <f>'M2 - Electrolyte RTD'!J383</f>
        <v/>
      </c>
      <c r="F2790" s="31">
        <f>'M2 - Electrolyte RTD'!K383</f>
        <v/>
      </c>
      <c r="G2790" s="30">
        <f>'M2 - Electrolyte RTD'!F383</f>
        <v/>
      </c>
      <c r="H2790" s="31">
        <f>IF(AND(ISNUMBER('M2 - Electrolyte RTD'!F383),ISNUMBER('M2 - Electrolyte RTD'!K383)),'M2 - Electrolyte RTD'!F383-'M2 - Electrolyte RTD'!K383,"")</f>
        <v/>
      </c>
      <c r="I2790" s="15" t="inlineStr">
        <is>
          <t>S&amp;S availability/depth vary by listing and time - confirm live.</t>
        </is>
      </c>
    </row>
    <row r="2791" ht="26" customHeight="1">
      <c r="A2791" s="15" t="inlineStr">
        <is>
          <t>Mas+</t>
        </is>
      </c>
      <c r="B2791" s="15" t="inlineStr">
        <is>
          <t>Mas+ by Messi Hydration | Orange | 18-pack 473mL</t>
        </is>
      </c>
      <c r="C2791" s="15" t="inlineStr">
        <is>
          <t>2) Electrolyte beverage (RTD)</t>
        </is>
      </c>
      <c r="D2791" s="32">
        <f>'M2 - Electrolyte RTD'!I384</f>
        <v/>
      </c>
      <c r="E2791" s="33">
        <f>'M2 - Electrolyte RTD'!J384</f>
        <v/>
      </c>
      <c r="F2791" s="31">
        <f>'M2 - Electrolyte RTD'!K384</f>
        <v/>
      </c>
      <c r="G2791" s="30">
        <f>'M2 - Electrolyte RTD'!F384</f>
        <v/>
      </c>
      <c r="H2791" s="31">
        <f>IF(AND(ISNUMBER('M2 - Electrolyte RTD'!F384),ISNUMBER('M2 - Electrolyte RTD'!K384)),'M2 - Electrolyte RTD'!F384-'M2 - Electrolyte RTD'!K384,"")</f>
        <v/>
      </c>
      <c r="I2791" s="15" t="inlineStr">
        <is>
          <t>S&amp;S availability/depth vary by listing and time - confirm live.</t>
        </is>
      </c>
    </row>
    <row r="2792" ht="26" customHeight="1">
      <c r="A2792" s="15" t="inlineStr">
        <is>
          <t>Mas+</t>
        </is>
      </c>
      <c r="B2792" s="15" t="inlineStr">
        <is>
          <t>Mas+ by Messi Hydration | Orange | 24-pack 473mL</t>
        </is>
      </c>
      <c r="C2792" s="15" t="inlineStr">
        <is>
          <t>2) Electrolyte beverage (RTD)</t>
        </is>
      </c>
      <c r="D2792" s="32">
        <f>'M2 - Electrolyte RTD'!I385</f>
        <v/>
      </c>
      <c r="E2792" s="33">
        <f>'M2 - Electrolyte RTD'!J385</f>
        <v/>
      </c>
      <c r="F2792" s="31">
        <f>'M2 - Electrolyte RTD'!K385</f>
        <v/>
      </c>
      <c r="G2792" s="30">
        <f>'M2 - Electrolyte RTD'!F385</f>
        <v/>
      </c>
      <c r="H2792" s="31">
        <f>IF(AND(ISNUMBER('M2 - Electrolyte RTD'!F385),ISNUMBER('M2 - Electrolyte RTD'!K385)),'M2 - Electrolyte RTD'!F385-'M2 - Electrolyte RTD'!K385,"")</f>
        <v/>
      </c>
      <c r="I2792" s="15" t="inlineStr">
        <is>
          <t>S&amp;S availability/depth vary by listing and time - confirm live.</t>
        </is>
      </c>
    </row>
    <row r="2793" ht="26" customHeight="1">
      <c r="A2793" s="15" t="inlineStr">
        <is>
          <t>Mas+</t>
        </is>
      </c>
      <c r="B2793" s="15" t="inlineStr">
        <is>
          <t>Mas+ by Messi Hydration | Tropical | single 473mL</t>
        </is>
      </c>
      <c r="C2793" s="15" t="inlineStr">
        <is>
          <t>2) Electrolyte beverage (RTD)</t>
        </is>
      </c>
      <c r="D2793" s="32">
        <f>'M2 - Electrolyte RTD'!I386</f>
        <v/>
      </c>
      <c r="E2793" s="33">
        <f>'M2 - Electrolyte RTD'!J386</f>
        <v/>
      </c>
      <c r="F2793" s="31">
        <f>'M2 - Electrolyte RTD'!K386</f>
        <v/>
      </c>
      <c r="G2793" s="30">
        <f>'M2 - Electrolyte RTD'!F386</f>
        <v/>
      </c>
      <c r="H2793" s="31">
        <f>IF(AND(ISNUMBER('M2 - Electrolyte RTD'!F386),ISNUMBER('M2 - Electrolyte RTD'!K386)),'M2 - Electrolyte RTD'!F386-'M2 - Electrolyte RTD'!K386,"")</f>
        <v/>
      </c>
      <c r="I2793" s="15" t="inlineStr">
        <is>
          <t>S&amp;S availability/depth vary by listing and time - confirm live.</t>
        </is>
      </c>
    </row>
    <row r="2794" ht="26" customHeight="1">
      <c r="A2794" s="15" t="inlineStr">
        <is>
          <t>Mas+</t>
        </is>
      </c>
      <c r="B2794" s="15" t="inlineStr">
        <is>
          <t>Mas+ by Messi Hydration | Tropical | 8-pack 473mL</t>
        </is>
      </c>
      <c r="C2794" s="15" t="inlineStr">
        <is>
          <t>2) Electrolyte beverage (RTD)</t>
        </is>
      </c>
      <c r="D2794" s="32">
        <f>'M2 - Electrolyte RTD'!I387</f>
        <v/>
      </c>
      <c r="E2794" s="33">
        <f>'M2 - Electrolyte RTD'!J387</f>
        <v/>
      </c>
      <c r="F2794" s="31">
        <f>'M2 - Electrolyte RTD'!K387</f>
        <v/>
      </c>
      <c r="G2794" s="30">
        <f>'M2 - Electrolyte RTD'!F387</f>
        <v/>
      </c>
      <c r="H2794" s="31">
        <f>IF(AND(ISNUMBER('M2 - Electrolyte RTD'!F387),ISNUMBER('M2 - Electrolyte RTD'!K387)),'M2 - Electrolyte RTD'!F387-'M2 - Electrolyte RTD'!K387,"")</f>
        <v/>
      </c>
      <c r="I2794" s="15" t="inlineStr">
        <is>
          <t>S&amp;S availability/depth vary by listing and time - confirm live.</t>
        </is>
      </c>
    </row>
    <row r="2795" ht="26" customHeight="1">
      <c r="A2795" s="15" t="inlineStr">
        <is>
          <t>Mas+</t>
        </is>
      </c>
      <c r="B2795" s="15" t="inlineStr">
        <is>
          <t>Mas+ by Messi Hydration | Tropical | 12-pack 473mL</t>
        </is>
      </c>
      <c r="C2795" s="15" t="inlineStr">
        <is>
          <t>2) Electrolyte beverage (RTD)</t>
        </is>
      </c>
      <c r="D2795" s="32">
        <f>'M2 - Electrolyte RTD'!I388</f>
        <v/>
      </c>
      <c r="E2795" s="33">
        <f>'M2 - Electrolyte RTD'!J388</f>
        <v/>
      </c>
      <c r="F2795" s="31">
        <f>'M2 - Electrolyte RTD'!K388</f>
        <v/>
      </c>
      <c r="G2795" s="30">
        <f>'M2 - Electrolyte RTD'!F388</f>
        <v/>
      </c>
      <c r="H2795" s="31">
        <f>IF(AND(ISNUMBER('M2 - Electrolyte RTD'!F388),ISNUMBER('M2 - Electrolyte RTD'!K388)),'M2 - Electrolyte RTD'!F388-'M2 - Electrolyte RTD'!K388,"")</f>
        <v/>
      </c>
      <c r="I2795" s="15" t="inlineStr">
        <is>
          <t>S&amp;S availability/depth vary by listing and time - confirm live.</t>
        </is>
      </c>
    </row>
    <row r="2796" ht="26" customHeight="1">
      <c r="A2796" s="15" t="inlineStr">
        <is>
          <t>Mas+</t>
        </is>
      </c>
      <c r="B2796" s="15" t="inlineStr">
        <is>
          <t>Mas+ by Messi Hydration | Tropical | 18-pack 473mL</t>
        </is>
      </c>
      <c r="C2796" s="15" t="inlineStr">
        <is>
          <t>2) Electrolyte beverage (RTD)</t>
        </is>
      </c>
      <c r="D2796" s="32">
        <f>'M2 - Electrolyte RTD'!I389</f>
        <v/>
      </c>
      <c r="E2796" s="33">
        <f>'M2 - Electrolyte RTD'!J389</f>
        <v/>
      </c>
      <c r="F2796" s="31">
        <f>'M2 - Electrolyte RTD'!K389</f>
        <v/>
      </c>
      <c r="G2796" s="30">
        <f>'M2 - Electrolyte RTD'!F389</f>
        <v/>
      </c>
      <c r="H2796" s="31">
        <f>IF(AND(ISNUMBER('M2 - Electrolyte RTD'!F389),ISNUMBER('M2 - Electrolyte RTD'!K389)),'M2 - Electrolyte RTD'!F389-'M2 - Electrolyte RTD'!K389,"")</f>
        <v/>
      </c>
      <c r="I2796" s="15" t="inlineStr">
        <is>
          <t>S&amp;S availability/depth vary by listing and time - confirm live.</t>
        </is>
      </c>
    </row>
    <row r="2797" ht="26" customHeight="1">
      <c r="A2797" s="15" t="inlineStr">
        <is>
          <t>Mas+</t>
        </is>
      </c>
      <c r="B2797" s="15" t="inlineStr">
        <is>
          <t>Mas+ by Messi Hydration | Tropical | 24-pack 473mL</t>
        </is>
      </c>
      <c r="C2797" s="15" t="inlineStr">
        <is>
          <t>2) Electrolyte beverage (RTD)</t>
        </is>
      </c>
      <c r="D2797" s="32">
        <f>'M2 - Electrolyte RTD'!I390</f>
        <v/>
      </c>
      <c r="E2797" s="33">
        <f>'M2 - Electrolyte RTD'!J390</f>
        <v/>
      </c>
      <c r="F2797" s="31">
        <f>'M2 - Electrolyte RTD'!K390</f>
        <v/>
      </c>
      <c r="G2797" s="30">
        <f>'M2 - Electrolyte RTD'!F390</f>
        <v/>
      </c>
      <c r="H2797" s="31">
        <f>IF(AND(ISNUMBER('M2 - Electrolyte RTD'!F390),ISNUMBER('M2 - Electrolyte RTD'!K390)),'M2 - Electrolyte RTD'!F390-'M2 - Electrolyte RTD'!K390,"")</f>
        <v/>
      </c>
      <c r="I2797" s="15" t="inlineStr">
        <is>
          <t>S&amp;S availability/depth vary by listing and time - confirm live.</t>
        </is>
      </c>
    </row>
    <row r="2798" ht="26" customHeight="1">
      <c r="A2798" s="15" t="inlineStr">
        <is>
          <t>Pedialyte</t>
        </is>
      </c>
      <c r="B2798" s="15" t="inlineStr">
        <is>
          <t>Pedialyte Sport | Berry | single 495mL</t>
        </is>
      </c>
      <c r="C2798" s="15" t="inlineStr">
        <is>
          <t>2) Electrolyte beverage (RTD)</t>
        </is>
      </c>
      <c r="D2798" s="32">
        <f>'M2 - Electrolyte RTD'!I391</f>
        <v/>
      </c>
      <c r="E2798" s="33">
        <f>'M2 - Electrolyte RTD'!J391</f>
        <v/>
      </c>
      <c r="F2798" s="31">
        <f>'M2 - Electrolyte RTD'!K391</f>
        <v/>
      </c>
      <c r="G2798" s="30">
        <f>'M2 - Electrolyte RTD'!F391</f>
        <v/>
      </c>
      <c r="H2798" s="31">
        <f>IF(AND(ISNUMBER('M2 - Electrolyte RTD'!F391),ISNUMBER('M2 - Electrolyte RTD'!K391)),'M2 - Electrolyte RTD'!F391-'M2 - Electrolyte RTD'!K391,"")</f>
        <v/>
      </c>
      <c r="I2798" s="15" t="inlineStr">
        <is>
          <t>S&amp;S availability/depth vary by listing and time - confirm live.</t>
        </is>
      </c>
    </row>
    <row r="2799" ht="26" customHeight="1">
      <c r="A2799" s="15" t="inlineStr">
        <is>
          <t>Pedialyte</t>
        </is>
      </c>
      <c r="B2799" s="15" t="inlineStr">
        <is>
          <t>Pedialyte Sport | Berry | 8-pack 495mL</t>
        </is>
      </c>
      <c r="C2799" s="15" t="inlineStr">
        <is>
          <t>2) Electrolyte beverage (RTD)</t>
        </is>
      </c>
      <c r="D2799" s="32">
        <f>'M2 - Electrolyte RTD'!I392</f>
        <v/>
      </c>
      <c r="E2799" s="33">
        <f>'M2 - Electrolyte RTD'!J392</f>
        <v/>
      </c>
      <c r="F2799" s="31">
        <f>'M2 - Electrolyte RTD'!K392</f>
        <v/>
      </c>
      <c r="G2799" s="30">
        <f>'M2 - Electrolyte RTD'!F392</f>
        <v/>
      </c>
      <c r="H2799" s="31">
        <f>IF(AND(ISNUMBER('M2 - Electrolyte RTD'!F392),ISNUMBER('M2 - Electrolyte RTD'!K392)),'M2 - Electrolyte RTD'!F392-'M2 - Electrolyte RTD'!K392,"")</f>
        <v/>
      </c>
      <c r="I2799" s="15" t="inlineStr">
        <is>
          <t>S&amp;S availability/depth vary by listing and time - confirm live.</t>
        </is>
      </c>
    </row>
    <row r="2800" ht="26" customHeight="1">
      <c r="A2800" s="15" t="inlineStr">
        <is>
          <t>Pedialyte</t>
        </is>
      </c>
      <c r="B2800" s="15" t="inlineStr">
        <is>
          <t>Pedialyte Sport | Berry | 12-pack 495mL</t>
        </is>
      </c>
      <c r="C2800" s="15" t="inlineStr">
        <is>
          <t>2) Electrolyte beverage (RTD)</t>
        </is>
      </c>
      <c r="D2800" s="32">
        <f>'M2 - Electrolyte RTD'!I393</f>
        <v/>
      </c>
      <c r="E2800" s="33">
        <f>'M2 - Electrolyte RTD'!J393</f>
        <v/>
      </c>
      <c r="F2800" s="31">
        <f>'M2 - Electrolyte RTD'!K393</f>
        <v/>
      </c>
      <c r="G2800" s="30">
        <f>'M2 - Electrolyte RTD'!F393</f>
        <v/>
      </c>
      <c r="H2800" s="31">
        <f>IF(AND(ISNUMBER('M2 - Electrolyte RTD'!F393),ISNUMBER('M2 - Electrolyte RTD'!K393)),'M2 - Electrolyte RTD'!F393-'M2 - Electrolyte RTD'!K393,"")</f>
        <v/>
      </c>
      <c r="I2800" s="15" t="inlineStr">
        <is>
          <t>S&amp;S availability/depth vary by listing and time - confirm live.</t>
        </is>
      </c>
    </row>
    <row r="2801" ht="26" customHeight="1">
      <c r="A2801" s="15" t="inlineStr">
        <is>
          <t>Pedialyte</t>
        </is>
      </c>
      <c r="B2801" s="15" t="inlineStr">
        <is>
          <t>Pedialyte Sport | Berry | 18-pack 495mL</t>
        </is>
      </c>
      <c r="C2801" s="15" t="inlineStr">
        <is>
          <t>2) Electrolyte beverage (RTD)</t>
        </is>
      </c>
      <c r="D2801" s="32">
        <f>'M2 - Electrolyte RTD'!I394</f>
        <v/>
      </c>
      <c r="E2801" s="33">
        <f>'M2 - Electrolyte RTD'!J394</f>
        <v/>
      </c>
      <c r="F2801" s="31">
        <f>'M2 - Electrolyte RTD'!K394</f>
        <v/>
      </c>
      <c r="G2801" s="30">
        <f>'M2 - Electrolyte RTD'!F394</f>
        <v/>
      </c>
      <c r="H2801" s="31">
        <f>IF(AND(ISNUMBER('M2 - Electrolyte RTD'!F394),ISNUMBER('M2 - Electrolyte RTD'!K394)),'M2 - Electrolyte RTD'!F394-'M2 - Electrolyte RTD'!K394,"")</f>
        <v/>
      </c>
      <c r="I2801" s="15" t="inlineStr">
        <is>
          <t>S&amp;S availability/depth vary by listing and time - confirm live.</t>
        </is>
      </c>
    </row>
    <row r="2802" ht="26" customHeight="1">
      <c r="A2802" s="15" t="inlineStr">
        <is>
          <t>Pedialyte</t>
        </is>
      </c>
      <c r="B2802" s="15" t="inlineStr">
        <is>
          <t>Pedialyte Sport | Berry | 24-pack 495mL</t>
        </is>
      </c>
      <c r="C2802" s="15" t="inlineStr">
        <is>
          <t>2) Electrolyte beverage (RTD)</t>
        </is>
      </c>
      <c r="D2802" s="32">
        <f>'M2 - Electrolyte RTD'!I395</f>
        <v/>
      </c>
      <c r="E2802" s="33">
        <f>'M2 - Electrolyte RTD'!J395</f>
        <v/>
      </c>
      <c r="F2802" s="31">
        <f>'M2 - Electrolyte RTD'!K395</f>
        <v/>
      </c>
      <c r="G2802" s="30">
        <f>'M2 - Electrolyte RTD'!F395</f>
        <v/>
      </c>
      <c r="H2802" s="31">
        <f>IF(AND(ISNUMBER('M2 - Electrolyte RTD'!F395),ISNUMBER('M2 - Electrolyte RTD'!K395)),'M2 - Electrolyte RTD'!F395-'M2 - Electrolyte RTD'!K395,"")</f>
        <v/>
      </c>
      <c r="I2802" s="15" t="inlineStr">
        <is>
          <t>S&amp;S availability/depth vary by listing and time - confirm live.</t>
        </is>
      </c>
    </row>
    <row r="2803" ht="26" customHeight="1">
      <c r="A2803" s="15" t="inlineStr">
        <is>
          <t>Pedialyte</t>
        </is>
      </c>
      <c r="B2803" s="15" t="inlineStr">
        <is>
          <t>Pedialyte Sport | Fruit Punch | single 495mL</t>
        </is>
      </c>
      <c r="C2803" s="15" t="inlineStr">
        <is>
          <t>2) Electrolyte beverage (RTD)</t>
        </is>
      </c>
      <c r="D2803" s="32">
        <f>'M2 - Electrolyte RTD'!I396</f>
        <v/>
      </c>
      <c r="E2803" s="33">
        <f>'M2 - Electrolyte RTD'!J396</f>
        <v/>
      </c>
      <c r="F2803" s="31">
        <f>'M2 - Electrolyte RTD'!K396</f>
        <v/>
      </c>
      <c r="G2803" s="30">
        <f>'M2 - Electrolyte RTD'!F396</f>
        <v/>
      </c>
      <c r="H2803" s="31">
        <f>IF(AND(ISNUMBER('M2 - Electrolyte RTD'!F396),ISNUMBER('M2 - Electrolyte RTD'!K396)),'M2 - Electrolyte RTD'!F396-'M2 - Electrolyte RTD'!K396,"")</f>
        <v/>
      </c>
      <c r="I2803" s="15" t="inlineStr">
        <is>
          <t>S&amp;S availability/depth vary by listing and time - confirm live.</t>
        </is>
      </c>
    </row>
    <row r="2804" ht="26" customHeight="1">
      <c r="A2804" s="15" t="inlineStr">
        <is>
          <t>Pedialyte</t>
        </is>
      </c>
      <c r="B2804" s="15" t="inlineStr">
        <is>
          <t>Pedialyte Sport | Fruit Punch | 8-pack 495mL</t>
        </is>
      </c>
      <c r="C2804" s="15" t="inlineStr">
        <is>
          <t>2) Electrolyte beverage (RTD)</t>
        </is>
      </c>
      <c r="D2804" s="32">
        <f>'M2 - Electrolyte RTD'!I397</f>
        <v/>
      </c>
      <c r="E2804" s="33">
        <f>'M2 - Electrolyte RTD'!J397</f>
        <v/>
      </c>
      <c r="F2804" s="31">
        <f>'M2 - Electrolyte RTD'!K397</f>
        <v/>
      </c>
      <c r="G2804" s="30">
        <f>'M2 - Electrolyte RTD'!F397</f>
        <v/>
      </c>
      <c r="H2804" s="31">
        <f>IF(AND(ISNUMBER('M2 - Electrolyte RTD'!F397),ISNUMBER('M2 - Electrolyte RTD'!K397)),'M2 - Electrolyte RTD'!F397-'M2 - Electrolyte RTD'!K397,"")</f>
        <v/>
      </c>
      <c r="I2804" s="15" t="inlineStr">
        <is>
          <t>S&amp;S availability/depth vary by listing and time - confirm live.</t>
        </is>
      </c>
    </row>
    <row r="2805" ht="26" customHeight="1">
      <c r="A2805" s="15" t="inlineStr">
        <is>
          <t>Pedialyte</t>
        </is>
      </c>
      <c r="B2805" s="15" t="inlineStr">
        <is>
          <t>Pedialyte Sport | Fruit Punch | 12-pack 495mL</t>
        </is>
      </c>
      <c r="C2805" s="15" t="inlineStr">
        <is>
          <t>2) Electrolyte beverage (RTD)</t>
        </is>
      </c>
      <c r="D2805" s="32">
        <f>'M2 - Electrolyte RTD'!I398</f>
        <v/>
      </c>
      <c r="E2805" s="33">
        <f>'M2 - Electrolyte RTD'!J398</f>
        <v/>
      </c>
      <c r="F2805" s="31">
        <f>'M2 - Electrolyte RTD'!K398</f>
        <v/>
      </c>
      <c r="G2805" s="30">
        <f>'M2 - Electrolyte RTD'!F398</f>
        <v/>
      </c>
      <c r="H2805" s="31">
        <f>IF(AND(ISNUMBER('M2 - Electrolyte RTD'!F398),ISNUMBER('M2 - Electrolyte RTD'!K398)),'M2 - Electrolyte RTD'!F398-'M2 - Electrolyte RTD'!K398,"")</f>
        <v/>
      </c>
      <c r="I2805" s="15" t="inlineStr">
        <is>
          <t>S&amp;S availability/depth vary by listing and time - confirm live.</t>
        </is>
      </c>
    </row>
    <row r="2806" ht="26" customHeight="1">
      <c r="A2806" s="15" t="inlineStr">
        <is>
          <t>Pedialyte</t>
        </is>
      </c>
      <c r="B2806" s="15" t="inlineStr">
        <is>
          <t>Pedialyte Sport | Fruit Punch | 18-pack 495mL</t>
        </is>
      </c>
      <c r="C2806" s="15" t="inlineStr">
        <is>
          <t>2) Electrolyte beverage (RTD)</t>
        </is>
      </c>
      <c r="D2806" s="32">
        <f>'M2 - Electrolyte RTD'!I399</f>
        <v/>
      </c>
      <c r="E2806" s="33">
        <f>'M2 - Electrolyte RTD'!J399</f>
        <v/>
      </c>
      <c r="F2806" s="31">
        <f>'M2 - Electrolyte RTD'!K399</f>
        <v/>
      </c>
      <c r="G2806" s="30">
        <f>'M2 - Electrolyte RTD'!F399</f>
        <v/>
      </c>
      <c r="H2806" s="31">
        <f>IF(AND(ISNUMBER('M2 - Electrolyte RTD'!F399),ISNUMBER('M2 - Electrolyte RTD'!K399)),'M2 - Electrolyte RTD'!F399-'M2 - Electrolyte RTD'!K399,"")</f>
        <v/>
      </c>
      <c r="I2806" s="15" t="inlineStr">
        <is>
          <t>S&amp;S availability/depth vary by listing and time - confirm live.</t>
        </is>
      </c>
    </row>
    <row r="2807" ht="26" customHeight="1">
      <c r="A2807" s="15" t="inlineStr">
        <is>
          <t>Pedialyte</t>
        </is>
      </c>
      <c r="B2807" s="15" t="inlineStr">
        <is>
          <t>Pedialyte Sport | Fruit Punch | 24-pack 495mL</t>
        </is>
      </c>
      <c r="C2807" s="15" t="inlineStr">
        <is>
          <t>2) Electrolyte beverage (RTD)</t>
        </is>
      </c>
      <c r="D2807" s="32">
        <f>'M2 - Electrolyte RTD'!I400</f>
        <v/>
      </c>
      <c r="E2807" s="33">
        <f>'M2 - Electrolyte RTD'!J400</f>
        <v/>
      </c>
      <c r="F2807" s="31">
        <f>'M2 - Electrolyte RTD'!K400</f>
        <v/>
      </c>
      <c r="G2807" s="30">
        <f>'M2 - Electrolyte RTD'!F400</f>
        <v/>
      </c>
      <c r="H2807" s="31">
        <f>IF(AND(ISNUMBER('M2 - Electrolyte RTD'!F400),ISNUMBER('M2 - Electrolyte RTD'!K400)),'M2 - Electrolyte RTD'!F400-'M2 - Electrolyte RTD'!K400,"")</f>
        <v/>
      </c>
      <c r="I2807" s="15" t="inlineStr">
        <is>
          <t>S&amp;S availability/depth vary by listing and time - confirm live.</t>
        </is>
      </c>
    </row>
    <row r="2808" ht="26" customHeight="1">
      <c r="A2808" s="15" t="inlineStr">
        <is>
          <t>Pedialyte</t>
        </is>
      </c>
      <c r="B2808" s="15" t="inlineStr">
        <is>
          <t>Pedialyte Sport | Cherry | single 495mL</t>
        </is>
      </c>
      <c r="C2808" s="15" t="inlineStr">
        <is>
          <t>2) Electrolyte beverage (RTD)</t>
        </is>
      </c>
      <c r="D2808" s="32">
        <f>'M2 - Electrolyte RTD'!I401</f>
        <v/>
      </c>
      <c r="E2808" s="33">
        <f>'M2 - Electrolyte RTD'!J401</f>
        <v/>
      </c>
      <c r="F2808" s="31">
        <f>'M2 - Electrolyte RTD'!K401</f>
        <v/>
      </c>
      <c r="G2808" s="30">
        <f>'M2 - Electrolyte RTD'!F401</f>
        <v/>
      </c>
      <c r="H2808" s="31">
        <f>IF(AND(ISNUMBER('M2 - Electrolyte RTD'!F401),ISNUMBER('M2 - Electrolyte RTD'!K401)),'M2 - Electrolyte RTD'!F401-'M2 - Electrolyte RTD'!K401,"")</f>
        <v/>
      </c>
      <c r="I2808" s="15" t="inlineStr">
        <is>
          <t>S&amp;S availability/depth vary by listing and time - confirm live.</t>
        </is>
      </c>
    </row>
    <row r="2809" ht="26" customHeight="1">
      <c r="A2809" s="15" t="inlineStr">
        <is>
          <t>Pedialyte</t>
        </is>
      </c>
      <c r="B2809" s="15" t="inlineStr">
        <is>
          <t>Pedialyte Sport | Cherry | 8-pack 495mL</t>
        </is>
      </c>
      <c r="C2809" s="15" t="inlineStr">
        <is>
          <t>2) Electrolyte beverage (RTD)</t>
        </is>
      </c>
      <c r="D2809" s="32">
        <f>'M2 - Electrolyte RTD'!I402</f>
        <v/>
      </c>
      <c r="E2809" s="33">
        <f>'M2 - Electrolyte RTD'!J402</f>
        <v/>
      </c>
      <c r="F2809" s="31">
        <f>'M2 - Electrolyte RTD'!K402</f>
        <v/>
      </c>
      <c r="G2809" s="30">
        <f>'M2 - Electrolyte RTD'!F402</f>
        <v/>
      </c>
      <c r="H2809" s="31">
        <f>IF(AND(ISNUMBER('M2 - Electrolyte RTD'!F402),ISNUMBER('M2 - Electrolyte RTD'!K402)),'M2 - Electrolyte RTD'!F402-'M2 - Electrolyte RTD'!K402,"")</f>
        <v/>
      </c>
      <c r="I2809" s="15" t="inlineStr">
        <is>
          <t>S&amp;S availability/depth vary by listing and time - confirm live.</t>
        </is>
      </c>
    </row>
    <row r="2810" ht="26" customHeight="1">
      <c r="A2810" s="15" t="inlineStr">
        <is>
          <t>Pedialyte</t>
        </is>
      </c>
      <c r="B2810" s="15" t="inlineStr">
        <is>
          <t>Pedialyte Sport | Cherry | 12-pack 495mL</t>
        </is>
      </c>
      <c r="C2810" s="15" t="inlineStr">
        <is>
          <t>2) Electrolyte beverage (RTD)</t>
        </is>
      </c>
      <c r="D2810" s="32">
        <f>'M2 - Electrolyte RTD'!I403</f>
        <v/>
      </c>
      <c r="E2810" s="33">
        <f>'M2 - Electrolyte RTD'!J403</f>
        <v/>
      </c>
      <c r="F2810" s="31">
        <f>'M2 - Electrolyte RTD'!K403</f>
        <v/>
      </c>
      <c r="G2810" s="30">
        <f>'M2 - Electrolyte RTD'!F403</f>
        <v/>
      </c>
      <c r="H2810" s="31">
        <f>IF(AND(ISNUMBER('M2 - Electrolyte RTD'!F403),ISNUMBER('M2 - Electrolyte RTD'!K403)),'M2 - Electrolyte RTD'!F403-'M2 - Electrolyte RTD'!K403,"")</f>
        <v/>
      </c>
      <c r="I2810" s="15" t="inlineStr">
        <is>
          <t>S&amp;S availability/depth vary by listing and time - confirm live.</t>
        </is>
      </c>
    </row>
    <row r="2811" ht="26" customHeight="1">
      <c r="A2811" s="15" t="inlineStr">
        <is>
          <t>Pedialyte</t>
        </is>
      </c>
      <c r="B2811" s="15" t="inlineStr">
        <is>
          <t>Pedialyte Sport | Cherry | 18-pack 495mL</t>
        </is>
      </c>
      <c r="C2811" s="15" t="inlineStr">
        <is>
          <t>2) Electrolyte beverage (RTD)</t>
        </is>
      </c>
      <c r="D2811" s="32">
        <f>'M2 - Electrolyte RTD'!I404</f>
        <v/>
      </c>
      <c r="E2811" s="33">
        <f>'M2 - Electrolyte RTD'!J404</f>
        <v/>
      </c>
      <c r="F2811" s="31">
        <f>'M2 - Electrolyte RTD'!K404</f>
        <v/>
      </c>
      <c r="G2811" s="30">
        <f>'M2 - Electrolyte RTD'!F404</f>
        <v/>
      </c>
      <c r="H2811" s="31">
        <f>IF(AND(ISNUMBER('M2 - Electrolyte RTD'!F404),ISNUMBER('M2 - Electrolyte RTD'!K404)),'M2 - Electrolyte RTD'!F404-'M2 - Electrolyte RTD'!K404,"")</f>
        <v/>
      </c>
      <c r="I2811" s="15" t="inlineStr">
        <is>
          <t>S&amp;S availability/depth vary by listing and time - confirm live.</t>
        </is>
      </c>
    </row>
    <row r="2812" ht="26" customHeight="1">
      <c r="A2812" s="15" t="inlineStr">
        <is>
          <t>Pedialyte</t>
        </is>
      </c>
      <c r="B2812" s="15" t="inlineStr">
        <is>
          <t>Pedialyte Sport | Cherry | 24-pack 495mL</t>
        </is>
      </c>
      <c r="C2812" s="15" t="inlineStr">
        <is>
          <t>2) Electrolyte beverage (RTD)</t>
        </is>
      </c>
      <c r="D2812" s="32">
        <f>'M2 - Electrolyte RTD'!I405</f>
        <v/>
      </c>
      <c r="E2812" s="33">
        <f>'M2 - Electrolyte RTD'!J405</f>
        <v/>
      </c>
      <c r="F2812" s="31">
        <f>'M2 - Electrolyte RTD'!K405</f>
        <v/>
      </c>
      <c r="G2812" s="30">
        <f>'M2 - Electrolyte RTD'!F405</f>
        <v/>
      </c>
      <c r="H2812" s="31">
        <f>IF(AND(ISNUMBER('M2 - Electrolyte RTD'!F405),ISNUMBER('M2 - Electrolyte RTD'!K405)),'M2 - Electrolyte RTD'!F405-'M2 - Electrolyte RTD'!K405,"")</f>
        <v/>
      </c>
      <c r="I2812" s="15" t="inlineStr">
        <is>
          <t>S&amp;S availability/depth vary by listing and time - confirm live.</t>
        </is>
      </c>
    </row>
    <row r="2813" ht="26" customHeight="1">
      <c r="A2813" s="15" t="inlineStr">
        <is>
          <t>KeVita</t>
        </is>
      </c>
      <c r="B2813" s="15" t="inlineStr">
        <is>
          <t>KeVita Sparkling Probiotic Drink | Lemon Ginger | single 440mL</t>
        </is>
      </c>
      <c r="C2813" s="15" t="inlineStr">
        <is>
          <t>3) Functional beverage (still/sparkling)</t>
        </is>
      </c>
      <c r="D2813" s="32">
        <f>'M3 - Functional Beverage'!I472</f>
        <v/>
      </c>
      <c r="E2813" s="33">
        <f>'M3 - Functional Beverage'!J472</f>
        <v/>
      </c>
      <c r="F2813" s="31">
        <f>'M3 - Functional Beverage'!K472</f>
        <v/>
      </c>
      <c r="G2813" s="30">
        <f>'M3 - Functional Beverage'!F472</f>
        <v/>
      </c>
      <c r="H2813" s="31">
        <f>IF(AND(ISNUMBER('M3 - Functional Beverage'!F472),ISNUMBER('M3 - Functional Beverage'!K472)),'M3 - Functional Beverage'!F472-'M3 - Functional Beverage'!K472,"")</f>
        <v/>
      </c>
      <c r="I2813" s="15" t="inlineStr">
        <is>
          <t>S&amp;S availability/depth vary by listing and time - confirm live.</t>
        </is>
      </c>
    </row>
    <row r="2814" ht="26" customHeight="1">
      <c r="A2814" s="15" t="inlineStr">
        <is>
          <t>KeVita</t>
        </is>
      </c>
      <c r="B2814" s="15" t="inlineStr">
        <is>
          <t>KeVita Sparkling Probiotic Drink | Lemon Ginger | 8-pack 440mL</t>
        </is>
      </c>
      <c r="C2814" s="15" t="inlineStr">
        <is>
          <t>3) Functional beverage (still/sparkling)</t>
        </is>
      </c>
      <c r="D2814" s="32">
        <f>'M3 - Functional Beverage'!I473</f>
        <v/>
      </c>
      <c r="E2814" s="33">
        <f>'M3 - Functional Beverage'!J473</f>
        <v/>
      </c>
      <c r="F2814" s="31">
        <f>'M3 - Functional Beverage'!K473</f>
        <v/>
      </c>
      <c r="G2814" s="30">
        <f>'M3 - Functional Beverage'!F473</f>
        <v/>
      </c>
      <c r="H2814" s="31">
        <f>IF(AND(ISNUMBER('M3 - Functional Beverage'!F473),ISNUMBER('M3 - Functional Beverage'!K473)),'M3 - Functional Beverage'!F473-'M3 - Functional Beverage'!K473,"")</f>
        <v/>
      </c>
      <c r="I2814" s="15" t="inlineStr">
        <is>
          <t>S&amp;S availability/depth vary by listing and time - confirm live.</t>
        </is>
      </c>
    </row>
    <row r="2815" ht="26" customHeight="1">
      <c r="A2815" s="15" t="inlineStr">
        <is>
          <t>KeVita</t>
        </is>
      </c>
      <c r="B2815" s="15" t="inlineStr">
        <is>
          <t>KeVita Sparkling Probiotic Drink | Lemon Ginger | 12-pack 440mL</t>
        </is>
      </c>
      <c r="C2815" s="15" t="inlineStr">
        <is>
          <t>3) Functional beverage (still/sparkling)</t>
        </is>
      </c>
      <c r="D2815" s="32">
        <f>'M3 - Functional Beverage'!I474</f>
        <v/>
      </c>
      <c r="E2815" s="33">
        <f>'M3 - Functional Beverage'!J474</f>
        <v/>
      </c>
      <c r="F2815" s="31">
        <f>'M3 - Functional Beverage'!K474</f>
        <v/>
      </c>
      <c r="G2815" s="30">
        <f>'M3 - Functional Beverage'!F474</f>
        <v/>
      </c>
      <c r="H2815" s="31">
        <f>IF(AND(ISNUMBER('M3 - Functional Beverage'!F474),ISNUMBER('M3 - Functional Beverage'!K474)),'M3 - Functional Beverage'!F474-'M3 - Functional Beverage'!K474,"")</f>
        <v/>
      </c>
      <c r="I2815" s="15" t="inlineStr">
        <is>
          <t>S&amp;S availability/depth vary by listing and time - confirm live.</t>
        </is>
      </c>
    </row>
    <row r="2816" ht="26" customHeight="1">
      <c r="A2816" s="15" t="inlineStr">
        <is>
          <t>KeVita</t>
        </is>
      </c>
      <c r="B2816" s="15" t="inlineStr">
        <is>
          <t>KeVita Sparkling Probiotic Drink | Lemon Ginger | 18-pack 440mL</t>
        </is>
      </c>
      <c r="C2816" s="15" t="inlineStr">
        <is>
          <t>3) Functional beverage (still/sparkling)</t>
        </is>
      </c>
      <c r="D2816" s="32">
        <f>'M3 - Functional Beverage'!I475</f>
        <v/>
      </c>
      <c r="E2816" s="33">
        <f>'M3 - Functional Beverage'!J475</f>
        <v/>
      </c>
      <c r="F2816" s="31">
        <f>'M3 - Functional Beverage'!K475</f>
        <v/>
      </c>
      <c r="G2816" s="30">
        <f>'M3 - Functional Beverage'!F475</f>
        <v/>
      </c>
      <c r="H2816" s="31">
        <f>IF(AND(ISNUMBER('M3 - Functional Beverage'!F475),ISNUMBER('M3 - Functional Beverage'!K475)),'M3 - Functional Beverage'!F475-'M3 - Functional Beverage'!K475,"")</f>
        <v/>
      </c>
      <c r="I2816" s="15" t="inlineStr">
        <is>
          <t>S&amp;S availability/depth vary by listing and time - confirm live.</t>
        </is>
      </c>
    </row>
    <row r="2817" ht="26" customHeight="1">
      <c r="A2817" s="15" t="inlineStr">
        <is>
          <t>KeVita</t>
        </is>
      </c>
      <c r="B2817" s="15" t="inlineStr">
        <is>
          <t>KeVita Sparkling Probiotic Drink | Lemon Ginger | 24-pack 440mL</t>
        </is>
      </c>
      <c r="C2817" s="15" t="inlineStr">
        <is>
          <t>3) Functional beverage (still/sparkling)</t>
        </is>
      </c>
      <c r="D2817" s="32">
        <f>'M3 - Functional Beverage'!I476</f>
        <v/>
      </c>
      <c r="E2817" s="33">
        <f>'M3 - Functional Beverage'!J476</f>
        <v/>
      </c>
      <c r="F2817" s="31">
        <f>'M3 - Functional Beverage'!K476</f>
        <v/>
      </c>
      <c r="G2817" s="30">
        <f>'M3 - Functional Beverage'!F476</f>
        <v/>
      </c>
      <c r="H2817" s="31">
        <f>IF(AND(ISNUMBER('M3 - Functional Beverage'!F476),ISNUMBER('M3 - Functional Beverage'!K476)),'M3 - Functional Beverage'!F476-'M3 - Functional Beverage'!K476,"")</f>
        <v/>
      </c>
      <c r="I2817" s="15" t="inlineStr">
        <is>
          <t>S&amp;S availability/depth vary by listing and time - confirm live.</t>
        </is>
      </c>
    </row>
    <row r="2818" ht="26" customHeight="1">
      <c r="A2818" s="15" t="inlineStr">
        <is>
          <t>KeVita</t>
        </is>
      </c>
      <c r="B2818" s="15" t="inlineStr">
        <is>
          <t>KeVita Sparkling Probiotic Drink | Mojita Lime Mint Coconut | single 440mL</t>
        </is>
      </c>
      <c r="C2818" s="15" t="inlineStr">
        <is>
          <t>3) Functional beverage (still/sparkling)</t>
        </is>
      </c>
      <c r="D2818" s="32">
        <f>'M3 - Functional Beverage'!I477</f>
        <v/>
      </c>
      <c r="E2818" s="33">
        <f>'M3 - Functional Beverage'!J477</f>
        <v/>
      </c>
      <c r="F2818" s="31">
        <f>'M3 - Functional Beverage'!K477</f>
        <v/>
      </c>
      <c r="G2818" s="30">
        <f>'M3 - Functional Beverage'!F477</f>
        <v/>
      </c>
      <c r="H2818" s="31">
        <f>IF(AND(ISNUMBER('M3 - Functional Beverage'!F477),ISNUMBER('M3 - Functional Beverage'!K477)),'M3 - Functional Beverage'!F477-'M3 - Functional Beverage'!K477,"")</f>
        <v/>
      </c>
      <c r="I2818" s="15" t="inlineStr">
        <is>
          <t>S&amp;S availability/depth vary by listing and time - confirm live.</t>
        </is>
      </c>
    </row>
    <row r="2819" ht="26" customHeight="1">
      <c r="A2819" s="15" t="inlineStr">
        <is>
          <t>KeVita</t>
        </is>
      </c>
      <c r="B2819" s="15" t="inlineStr">
        <is>
          <t>KeVita Sparkling Probiotic Drink | Mojita Lime Mint Coconut | 8-pack 440mL</t>
        </is>
      </c>
      <c r="C2819" s="15" t="inlineStr">
        <is>
          <t>3) Functional beverage (still/sparkling)</t>
        </is>
      </c>
      <c r="D2819" s="32">
        <f>'M3 - Functional Beverage'!I478</f>
        <v/>
      </c>
      <c r="E2819" s="33">
        <f>'M3 - Functional Beverage'!J478</f>
        <v/>
      </c>
      <c r="F2819" s="31">
        <f>'M3 - Functional Beverage'!K478</f>
        <v/>
      </c>
      <c r="G2819" s="30">
        <f>'M3 - Functional Beverage'!F478</f>
        <v/>
      </c>
      <c r="H2819" s="31">
        <f>IF(AND(ISNUMBER('M3 - Functional Beverage'!F478),ISNUMBER('M3 - Functional Beverage'!K478)),'M3 - Functional Beverage'!F478-'M3 - Functional Beverage'!K478,"")</f>
        <v/>
      </c>
      <c r="I2819" s="15" t="inlineStr">
        <is>
          <t>S&amp;S availability/depth vary by listing and time - confirm live.</t>
        </is>
      </c>
    </row>
    <row r="2820" ht="26" customHeight="1">
      <c r="A2820" s="15" t="inlineStr">
        <is>
          <t>KeVita</t>
        </is>
      </c>
      <c r="B2820" s="15" t="inlineStr">
        <is>
          <t>KeVita Sparkling Probiotic Drink | Mojita Lime Mint Coconut | 12-pack 440mL</t>
        </is>
      </c>
      <c r="C2820" s="15" t="inlineStr">
        <is>
          <t>3) Functional beverage (still/sparkling)</t>
        </is>
      </c>
      <c r="D2820" s="32">
        <f>'M3 - Functional Beverage'!I479</f>
        <v/>
      </c>
      <c r="E2820" s="33">
        <f>'M3 - Functional Beverage'!J479</f>
        <v/>
      </c>
      <c r="F2820" s="31">
        <f>'M3 - Functional Beverage'!K479</f>
        <v/>
      </c>
      <c r="G2820" s="30">
        <f>'M3 - Functional Beverage'!F479</f>
        <v/>
      </c>
      <c r="H2820" s="31">
        <f>IF(AND(ISNUMBER('M3 - Functional Beverage'!F479),ISNUMBER('M3 - Functional Beverage'!K479)),'M3 - Functional Beverage'!F479-'M3 - Functional Beverage'!K479,"")</f>
        <v/>
      </c>
      <c r="I2820" s="15" t="inlineStr">
        <is>
          <t>S&amp;S availability/depth vary by listing and time - confirm live.</t>
        </is>
      </c>
    </row>
    <row r="2821" ht="26" customHeight="1">
      <c r="A2821" s="15" t="inlineStr">
        <is>
          <t>KeVita</t>
        </is>
      </c>
      <c r="B2821" s="15" t="inlineStr">
        <is>
          <t>KeVita Sparkling Probiotic Drink | Mojita Lime Mint Coconut | 18-pack 440mL</t>
        </is>
      </c>
      <c r="C2821" s="15" t="inlineStr">
        <is>
          <t>3) Functional beverage (still/sparkling)</t>
        </is>
      </c>
      <c r="D2821" s="32">
        <f>'M3 - Functional Beverage'!I480</f>
        <v/>
      </c>
      <c r="E2821" s="33">
        <f>'M3 - Functional Beverage'!J480</f>
        <v/>
      </c>
      <c r="F2821" s="31">
        <f>'M3 - Functional Beverage'!K480</f>
        <v/>
      </c>
      <c r="G2821" s="30">
        <f>'M3 - Functional Beverage'!F480</f>
        <v/>
      </c>
      <c r="H2821" s="31">
        <f>IF(AND(ISNUMBER('M3 - Functional Beverage'!F480),ISNUMBER('M3 - Functional Beverage'!K480)),'M3 - Functional Beverage'!F480-'M3 - Functional Beverage'!K480,"")</f>
        <v/>
      </c>
      <c r="I2821" s="15" t="inlineStr">
        <is>
          <t>S&amp;S availability/depth vary by listing and time - confirm live.</t>
        </is>
      </c>
    </row>
    <row r="2822" ht="26" customHeight="1">
      <c r="A2822" s="15" t="inlineStr">
        <is>
          <t>KeVita</t>
        </is>
      </c>
      <c r="B2822" s="15" t="inlineStr">
        <is>
          <t>KeVita Sparkling Probiotic Drink | Mojita Lime Mint Coconut | 24-pack 440mL</t>
        </is>
      </c>
      <c r="C2822" s="15" t="inlineStr">
        <is>
          <t>3) Functional beverage (still/sparkling)</t>
        </is>
      </c>
      <c r="D2822" s="32">
        <f>'M3 - Functional Beverage'!I481</f>
        <v/>
      </c>
      <c r="E2822" s="33">
        <f>'M3 - Functional Beverage'!J481</f>
        <v/>
      </c>
      <c r="F2822" s="31">
        <f>'M3 - Functional Beverage'!K481</f>
        <v/>
      </c>
      <c r="G2822" s="30">
        <f>'M3 - Functional Beverage'!F481</f>
        <v/>
      </c>
      <c r="H2822" s="31">
        <f>IF(AND(ISNUMBER('M3 - Functional Beverage'!F481),ISNUMBER('M3 - Functional Beverage'!K481)),'M3 - Functional Beverage'!F481-'M3 - Functional Beverage'!K481,"")</f>
        <v/>
      </c>
      <c r="I2822" s="15" t="inlineStr">
        <is>
          <t>S&amp;S availability/depth vary by listing and time - confirm live.</t>
        </is>
      </c>
    </row>
    <row r="2823" ht="26" customHeight="1">
      <c r="A2823" s="15" t="inlineStr">
        <is>
          <t>KeVita</t>
        </is>
      </c>
      <c r="B2823" s="15" t="inlineStr">
        <is>
          <t>KeVita Sparkling Probiotic Drink | Strawberry Acai Coconut | single 440mL</t>
        </is>
      </c>
      <c r="C2823" s="15" t="inlineStr">
        <is>
          <t>3) Functional beverage (still/sparkling)</t>
        </is>
      </c>
      <c r="D2823" s="32">
        <f>'M3 - Functional Beverage'!I482</f>
        <v/>
      </c>
      <c r="E2823" s="33">
        <f>'M3 - Functional Beverage'!J482</f>
        <v/>
      </c>
      <c r="F2823" s="31">
        <f>'M3 - Functional Beverage'!K482</f>
        <v/>
      </c>
      <c r="G2823" s="30">
        <f>'M3 - Functional Beverage'!F482</f>
        <v/>
      </c>
      <c r="H2823" s="31">
        <f>IF(AND(ISNUMBER('M3 - Functional Beverage'!F482),ISNUMBER('M3 - Functional Beverage'!K482)),'M3 - Functional Beverage'!F482-'M3 - Functional Beverage'!K482,"")</f>
        <v/>
      </c>
      <c r="I2823" s="15" t="inlineStr">
        <is>
          <t>S&amp;S availability/depth vary by listing and time - confirm live.</t>
        </is>
      </c>
    </row>
    <row r="2824" ht="26" customHeight="1">
      <c r="A2824" s="15" t="inlineStr">
        <is>
          <t>KeVita</t>
        </is>
      </c>
      <c r="B2824" s="15" t="inlineStr">
        <is>
          <t>KeVita Sparkling Probiotic Drink | Strawberry Acai Coconut | 8-pack 440mL</t>
        </is>
      </c>
      <c r="C2824" s="15" t="inlineStr">
        <is>
          <t>3) Functional beverage (still/sparkling)</t>
        </is>
      </c>
      <c r="D2824" s="32">
        <f>'M3 - Functional Beverage'!I483</f>
        <v/>
      </c>
      <c r="E2824" s="33">
        <f>'M3 - Functional Beverage'!J483</f>
        <v/>
      </c>
      <c r="F2824" s="31">
        <f>'M3 - Functional Beverage'!K483</f>
        <v/>
      </c>
      <c r="G2824" s="30">
        <f>'M3 - Functional Beverage'!F483</f>
        <v/>
      </c>
      <c r="H2824" s="31">
        <f>IF(AND(ISNUMBER('M3 - Functional Beverage'!F483),ISNUMBER('M3 - Functional Beverage'!K483)),'M3 - Functional Beverage'!F483-'M3 - Functional Beverage'!K483,"")</f>
        <v/>
      </c>
      <c r="I2824" s="15" t="inlineStr">
        <is>
          <t>S&amp;S availability/depth vary by listing and time - confirm live.</t>
        </is>
      </c>
    </row>
    <row r="2825" ht="26" customHeight="1">
      <c r="A2825" s="15" t="inlineStr">
        <is>
          <t>KeVita</t>
        </is>
      </c>
      <c r="B2825" s="15" t="inlineStr">
        <is>
          <t>KeVita Sparkling Probiotic Drink | Strawberry Acai Coconut | 12-pack 440mL</t>
        </is>
      </c>
      <c r="C2825" s="15" t="inlineStr">
        <is>
          <t>3) Functional beverage (still/sparkling)</t>
        </is>
      </c>
      <c r="D2825" s="32">
        <f>'M3 - Functional Beverage'!I484</f>
        <v/>
      </c>
      <c r="E2825" s="33">
        <f>'M3 - Functional Beverage'!J484</f>
        <v/>
      </c>
      <c r="F2825" s="31">
        <f>'M3 - Functional Beverage'!K484</f>
        <v/>
      </c>
      <c r="G2825" s="30">
        <f>'M3 - Functional Beverage'!F484</f>
        <v/>
      </c>
      <c r="H2825" s="31">
        <f>IF(AND(ISNUMBER('M3 - Functional Beverage'!F484),ISNUMBER('M3 - Functional Beverage'!K484)),'M3 - Functional Beverage'!F484-'M3 - Functional Beverage'!K484,"")</f>
        <v/>
      </c>
      <c r="I2825" s="15" t="inlineStr">
        <is>
          <t>S&amp;S availability/depth vary by listing and time - confirm live.</t>
        </is>
      </c>
    </row>
    <row r="2826" ht="26" customHeight="1">
      <c r="A2826" s="15" t="inlineStr">
        <is>
          <t>KeVita</t>
        </is>
      </c>
      <c r="B2826" s="15" t="inlineStr">
        <is>
          <t>KeVita Sparkling Probiotic Drink | Strawberry Acai Coconut | 18-pack 440mL</t>
        </is>
      </c>
      <c r="C2826" s="15" t="inlineStr">
        <is>
          <t>3) Functional beverage (still/sparkling)</t>
        </is>
      </c>
      <c r="D2826" s="32">
        <f>'M3 - Functional Beverage'!I485</f>
        <v/>
      </c>
      <c r="E2826" s="33">
        <f>'M3 - Functional Beverage'!J485</f>
        <v/>
      </c>
      <c r="F2826" s="31">
        <f>'M3 - Functional Beverage'!K485</f>
        <v/>
      </c>
      <c r="G2826" s="30">
        <f>'M3 - Functional Beverage'!F485</f>
        <v/>
      </c>
      <c r="H2826" s="31">
        <f>IF(AND(ISNUMBER('M3 - Functional Beverage'!F485),ISNUMBER('M3 - Functional Beverage'!K485)),'M3 - Functional Beverage'!F485-'M3 - Functional Beverage'!K485,"")</f>
        <v/>
      </c>
      <c r="I2826" s="15" t="inlineStr">
        <is>
          <t>S&amp;S availability/depth vary by listing and time - confirm live.</t>
        </is>
      </c>
    </row>
    <row r="2827" ht="26" customHeight="1">
      <c r="A2827" s="15" t="inlineStr">
        <is>
          <t>KeVita</t>
        </is>
      </c>
      <c r="B2827" s="15" t="inlineStr">
        <is>
          <t>KeVita Sparkling Probiotic Drink | Strawberry Acai Coconut | 24-pack 440mL</t>
        </is>
      </c>
      <c r="C2827" s="15" t="inlineStr">
        <is>
          <t>3) Functional beverage (still/sparkling)</t>
        </is>
      </c>
      <c r="D2827" s="32">
        <f>'M3 - Functional Beverage'!I486</f>
        <v/>
      </c>
      <c r="E2827" s="33">
        <f>'M3 - Functional Beverage'!J486</f>
        <v/>
      </c>
      <c r="F2827" s="31">
        <f>'M3 - Functional Beverage'!K486</f>
        <v/>
      </c>
      <c r="G2827" s="30">
        <f>'M3 - Functional Beverage'!F486</f>
        <v/>
      </c>
      <c r="H2827" s="31">
        <f>IF(AND(ISNUMBER('M3 - Functional Beverage'!F486),ISNUMBER('M3 - Functional Beverage'!K486)),'M3 - Functional Beverage'!F486-'M3 - Functional Beverage'!K486,"")</f>
        <v/>
      </c>
      <c r="I2827" s="15" t="inlineStr">
        <is>
          <t>S&amp;S availability/depth vary by listing and time - confirm live.</t>
        </is>
      </c>
    </row>
    <row r="2828" ht="26" customHeight="1">
      <c r="A2828" s="15" t="inlineStr">
        <is>
          <t>KeVita</t>
        </is>
      </c>
      <c r="B2828" s="15" t="inlineStr">
        <is>
          <t>KeVita Sparkling Probiotic Drink | Roots Beer | single 440mL</t>
        </is>
      </c>
      <c r="C2828" s="15" t="inlineStr">
        <is>
          <t>3) Functional beverage (still/sparkling)</t>
        </is>
      </c>
      <c r="D2828" s="32">
        <f>'M3 - Functional Beverage'!I487</f>
        <v/>
      </c>
      <c r="E2828" s="33">
        <f>'M3 - Functional Beverage'!J487</f>
        <v/>
      </c>
      <c r="F2828" s="31">
        <f>'M3 - Functional Beverage'!K487</f>
        <v/>
      </c>
      <c r="G2828" s="30">
        <f>'M3 - Functional Beverage'!F487</f>
        <v/>
      </c>
      <c r="H2828" s="31">
        <f>IF(AND(ISNUMBER('M3 - Functional Beverage'!F487),ISNUMBER('M3 - Functional Beverage'!K487)),'M3 - Functional Beverage'!F487-'M3 - Functional Beverage'!K487,"")</f>
        <v/>
      </c>
      <c r="I2828" s="15" t="inlineStr">
        <is>
          <t>S&amp;S availability/depth vary by listing and time - confirm live.</t>
        </is>
      </c>
    </row>
    <row r="2829" ht="26" customHeight="1">
      <c r="A2829" s="15" t="inlineStr">
        <is>
          <t>KeVita</t>
        </is>
      </c>
      <c r="B2829" s="15" t="inlineStr">
        <is>
          <t>KeVita Sparkling Probiotic Drink | Roots Beer | 8-pack 440mL</t>
        </is>
      </c>
      <c r="C2829" s="15" t="inlineStr">
        <is>
          <t>3) Functional beverage (still/sparkling)</t>
        </is>
      </c>
      <c r="D2829" s="32">
        <f>'M3 - Functional Beverage'!I488</f>
        <v/>
      </c>
      <c r="E2829" s="33">
        <f>'M3 - Functional Beverage'!J488</f>
        <v/>
      </c>
      <c r="F2829" s="31">
        <f>'M3 - Functional Beverage'!K488</f>
        <v/>
      </c>
      <c r="G2829" s="30">
        <f>'M3 - Functional Beverage'!F488</f>
        <v/>
      </c>
      <c r="H2829" s="31">
        <f>IF(AND(ISNUMBER('M3 - Functional Beverage'!F488),ISNUMBER('M3 - Functional Beverage'!K488)),'M3 - Functional Beverage'!F488-'M3 - Functional Beverage'!K488,"")</f>
        <v/>
      </c>
      <c r="I2829" s="15" t="inlineStr">
        <is>
          <t>S&amp;S availability/depth vary by listing and time - confirm live.</t>
        </is>
      </c>
    </row>
    <row r="2830" ht="26" customHeight="1">
      <c r="A2830" s="15" t="inlineStr">
        <is>
          <t>KeVita</t>
        </is>
      </c>
      <c r="B2830" s="15" t="inlineStr">
        <is>
          <t>KeVita Sparkling Probiotic Drink | Roots Beer | 12-pack 440mL</t>
        </is>
      </c>
      <c r="C2830" s="15" t="inlineStr">
        <is>
          <t>3) Functional beverage (still/sparkling)</t>
        </is>
      </c>
      <c r="D2830" s="32">
        <f>'M3 - Functional Beverage'!I489</f>
        <v/>
      </c>
      <c r="E2830" s="33">
        <f>'M3 - Functional Beverage'!J489</f>
        <v/>
      </c>
      <c r="F2830" s="31">
        <f>'M3 - Functional Beverage'!K489</f>
        <v/>
      </c>
      <c r="G2830" s="30">
        <f>'M3 - Functional Beverage'!F489</f>
        <v/>
      </c>
      <c r="H2830" s="31">
        <f>IF(AND(ISNUMBER('M3 - Functional Beverage'!F489),ISNUMBER('M3 - Functional Beverage'!K489)),'M3 - Functional Beverage'!F489-'M3 - Functional Beverage'!K489,"")</f>
        <v/>
      </c>
      <c r="I2830" s="15" t="inlineStr">
        <is>
          <t>S&amp;S availability/depth vary by listing and time - confirm live.</t>
        </is>
      </c>
    </row>
    <row r="2831" ht="26" customHeight="1">
      <c r="A2831" s="15" t="inlineStr">
        <is>
          <t>KeVita</t>
        </is>
      </c>
      <c r="B2831" s="15" t="inlineStr">
        <is>
          <t>KeVita Sparkling Probiotic Drink | Roots Beer | 18-pack 440mL</t>
        </is>
      </c>
      <c r="C2831" s="15" t="inlineStr">
        <is>
          <t>3) Functional beverage (still/sparkling)</t>
        </is>
      </c>
      <c r="D2831" s="32">
        <f>'M3 - Functional Beverage'!I490</f>
        <v/>
      </c>
      <c r="E2831" s="33">
        <f>'M3 - Functional Beverage'!J490</f>
        <v/>
      </c>
      <c r="F2831" s="31">
        <f>'M3 - Functional Beverage'!K490</f>
        <v/>
      </c>
      <c r="G2831" s="30">
        <f>'M3 - Functional Beverage'!F490</f>
        <v/>
      </c>
      <c r="H2831" s="31">
        <f>IF(AND(ISNUMBER('M3 - Functional Beverage'!F490),ISNUMBER('M3 - Functional Beverage'!K490)),'M3 - Functional Beverage'!F490-'M3 - Functional Beverage'!K490,"")</f>
        <v/>
      </c>
      <c r="I2831" s="15" t="inlineStr">
        <is>
          <t>S&amp;S availability/depth vary by listing and time - confirm live.</t>
        </is>
      </c>
    </row>
    <row r="2832" ht="26" customHeight="1">
      <c r="A2832" s="15" t="inlineStr">
        <is>
          <t>KeVita</t>
        </is>
      </c>
      <c r="B2832" s="15" t="inlineStr">
        <is>
          <t>KeVita Sparkling Probiotic Drink | Roots Beer | 24-pack 440mL</t>
        </is>
      </c>
      <c r="C2832" s="15" t="inlineStr">
        <is>
          <t>3) Functional beverage (still/sparkling)</t>
        </is>
      </c>
      <c r="D2832" s="32">
        <f>'M3 - Functional Beverage'!I491</f>
        <v/>
      </c>
      <c r="E2832" s="33">
        <f>'M3 - Functional Beverage'!J491</f>
        <v/>
      </c>
      <c r="F2832" s="31">
        <f>'M3 - Functional Beverage'!K491</f>
        <v/>
      </c>
      <c r="G2832" s="30">
        <f>'M3 - Functional Beverage'!F491</f>
        <v/>
      </c>
      <c r="H2832" s="31">
        <f>IF(AND(ISNUMBER('M3 - Functional Beverage'!F491),ISNUMBER('M3 - Functional Beverage'!K491)),'M3 - Functional Beverage'!F491-'M3 - Functional Beverage'!K491,"")</f>
        <v/>
      </c>
      <c r="I2832" s="15" t="inlineStr">
        <is>
          <t>S&amp;S availability/depth vary by listing and time - confirm live.</t>
        </is>
      </c>
    </row>
    <row r="2833" ht="26" customHeight="1">
      <c r="A2833" s="15" t="inlineStr">
        <is>
          <t>Brew Dr</t>
        </is>
      </c>
      <c r="B2833" s="15" t="inlineStr">
        <is>
          <t>Brew Dr Kombucha | Clear Mind | single 414mL</t>
        </is>
      </c>
      <c r="C2833" s="15" t="inlineStr">
        <is>
          <t>3) Functional beverage (still/sparkling)</t>
        </is>
      </c>
      <c r="D2833" s="32">
        <f>'M3 - Functional Beverage'!I492</f>
        <v/>
      </c>
      <c r="E2833" s="33">
        <f>'M3 - Functional Beverage'!J492</f>
        <v/>
      </c>
      <c r="F2833" s="31">
        <f>'M3 - Functional Beverage'!K492</f>
        <v/>
      </c>
      <c r="G2833" s="30">
        <f>'M3 - Functional Beverage'!F492</f>
        <v/>
      </c>
      <c r="H2833" s="31">
        <f>IF(AND(ISNUMBER('M3 - Functional Beverage'!F492),ISNUMBER('M3 - Functional Beverage'!K492)),'M3 - Functional Beverage'!F492-'M3 - Functional Beverage'!K492,"")</f>
        <v/>
      </c>
      <c r="I2833" s="15" t="inlineStr">
        <is>
          <t>S&amp;S availability/depth vary by listing and time - confirm live.</t>
        </is>
      </c>
    </row>
    <row r="2834" ht="26" customHeight="1">
      <c r="A2834" s="15" t="inlineStr">
        <is>
          <t>Brew Dr</t>
        </is>
      </c>
      <c r="B2834" s="15" t="inlineStr">
        <is>
          <t>Brew Dr Kombucha | Clear Mind | 8-pack 414mL</t>
        </is>
      </c>
      <c r="C2834" s="15" t="inlineStr">
        <is>
          <t>3) Functional beverage (still/sparkling)</t>
        </is>
      </c>
      <c r="D2834" s="32">
        <f>'M3 - Functional Beverage'!I493</f>
        <v/>
      </c>
      <c r="E2834" s="33">
        <f>'M3 - Functional Beverage'!J493</f>
        <v/>
      </c>
      <c r="F2834" s="31">
        <f>'M3 - Functional Beverage'!K493</f>
        <v/>
      </c>
      <c r="G2834" s="30">
        <f>'M3 - Functional Beverage'!F493</f>
        <v/>
      </c>
      <c r="H2834" s="31">
        <f>IF(AND(ISNUMBER('M3 - Functional Beverage'!F493),ISNUMBER('M3 - Functional Beverage'!K493)),'M3 - Functional Beverage'!F493-'M3 - Functional Beverage'!K493,"")</f>
        <v/>
      </c>
      <c r="I2834" s="15" t="inlineStr">
        <is>
          <t>S&amp;S availability/depth vary by listing and time - confirm live.</t>
        </is>
      </c>
    </row>
    <row r="2835" ht="26" customHeight="1">
      <c r="A2835" s="15" t="inlineStr">
        <is>
          <t>Brew Dr</t>
        </is>
      </c>
      <c r="B2835" s="15" t="inlineStr">
        <is>
          <t>Brew Dr Kombucha | Clear Mind | 12-pack 414mL</t>
        </is>
      </c>
      <c r="C2835" s="15" t="inlineStr">
        <is>
          <t>3) Functional beverage (still/sparkling)</t>
        </is>
      </c>
      <c r="D2835" s="32">
        <f>'M3 - Functional Beverage'!I494</f>
        <v/>
      </c>
      <c r="E2835" s="33">
        <f>'M3 - Functional Beverage'!J494</f>
        <v/>
      </c>
      <c r="F2835" s="31">
        <f>'M3 - Functional Beverage'!K494</f>
        <v/>
      </c>
      <c r="G2835" s="30">
        <f>'M3 - Functional Beverage'!F494</f>
        <v/>
      </c>
      <c r="H2835" s="31">
        <f>IF(AND(ISNUMBER('M3 - Functional Beverage'!F494),ISNUMBER('M3 - Functional Beverage'!K494)),'M3 - Functional Beverage'!F494-'M3 - Functional Beverage'!K494,"")</f>
        <v/>
      </c>
      <c r="I2835" s="15" t="inlineStr">
        <is>
          <t>S&amp;S availability/depth vary by listing and time - confirm live.</t>
        </is>
      </c>
    </row>
    <row r="2836" ht="26" customHeight="1">
      <c r="A2836" s="15" t="inlineStr">
        <is>
          <t>Brew Dr</t>
        </is>
      </c>
      <c r="B2836" s="15" t="inlineStr">
        <is>
          <t>Brew Dr Kombucha | Clear Mind | 18-pack 414mL</t>
        </is>
      </c>
      <c r="C2836" s="15" t="inlineStr">
        <is>
          <t>3) Functional beverage (still/sparkling)</t>
        </is>
      </c>
      <c r="D2836" s="32">
        <f>'M3 - Functional Beverage'!I495</f>
        <v/>
      </c>
      <c r="E2836" s="33">
        <f>'M3 - Functional Beverage'!J495</f>
        <v/>
      </c>
      <c r="F2836" s="31">
        <f>'M3 - Functional Beverage'!K495</f>
        <v/>
      </c>
      <c r="G2836" s="30">
        <f>'M3 - Functional Beverage'!F495</f>
        <v/>
      </c>
      <c r="H2836" s="31">
        <f>IF(AND(ISNUMBER('M3 - Functional Beverage'!F495),ISNUMBER('M3 - Functional Beverage'!K495)),'M3 - Functional Beverage'!F495-'M3 - Functional Beverage'!K495,"")</f>
        <v/>
      </c>
      <c r="I2836" s="15" t="inlineStr">
        <is>
          <t>S&amp;S availability/depth vary by listing and time - confirm live.</t>
        </is>
      </c>
    </row>
    <row r="2837" ht="26" customHeight="1">
      <c r="A2837" s="15" t="inlineStr">
        <is>
          <t>Brew Dr</t>
        </is>
      </c>
      <c r="B2837" s="15" t="inlineStr">
        <is>
          <t>Brew Dr Kombucha | Clear Mind | 24-pack 414mL</t>
        </is>
      </c>
      <c r="C2837" s="15" t="inlineStr">
        <is>
          <t>3) Functional beverage (still/sparkling)</t>
        </is>
      </c>
      <c r="D2837" s="32">
        <f>'M3 - Functional Beverage'!I496</f>
        <v/>
      </c>
      <c r="E2837" s="33">
        <f>'M3 - Functional Beverage'!J496</f>
        <v/>
      </c>
      <c r="F2837" s="31">
        <f>'M3 - Functional Beverage'!K496</f>
        <v/>
      </c>
      <c r="G2837" s="30">
        <f>'M3 - Functional Beverage'!F496</f>
        <v/>
      </c>
      <c r="H2837" s="31">
        <f>IF(AND(ISNUMBER('M3 - Functional Beverage'!F496),ISNUMBER('M3 - Functional Beverage'!K496)),'M3 - Functional Beverage'!F496-'M3 - Functional Beverage'!K496,"")</f>
        <v/>
      </c>
      <c r="I2837" s="15" t="inlineStr">
        <is>
          <t>S&amp;S availability/depth vary by listing and time - confirm live.</t>
        </is>
      </c>
    </row>
    <row r="2838" ht="26" customHeight="1">
      <c r="A2838" s="15" t="inlineStr">
        <is>
          <t>Brew Dr</t>
        </is>
      </c>
      <c r="B2838" s="15" t="inlineStr">
        <is>
          <t>Brew Dr Kombucha | Superberry | single 414mL</t>
        </is>
      </c>
      <c r="C2838" s="15" t="inlineStr">
        <is>
          <t>3) Functional beverage (still/sparkling)</t>
        </is>
      </c>
      <c r="D2838" s="32">
        <f>'M3 - Functional Beverage'!I497</f>
        <v/>
      </c>
      <c r="E2838" s="33">
        <f>'M3 - Functional Beverage'!J497</f>
        <v/>
      </c>
      <c r="F2838" s="31">
        <f>'M3 - Functional Beverage'!K497</f>
        <v/>
      </c>
      <c r="G2838" s="30">
        <f>'M3 - Functional Beverage'!F497</f>
        <v/>
      </c>
      <c r="H2838" s="31">
        <f>IF(AND(ISNUMBER('M3 - Functional Beverage'!F497),ISNUMBER('M3 - Functional Beverage'!K497)),'M3 - Functional Beverage'!F497-'M3 - Functional Beverage'!K497,"")</f>
        <v/>
      </c>
      <c r="I2838" s="15" t="inlineStr">
        <is>
          <t>S&amp;S availability/depth vary by listing and time - confirm live.</t>
        </is>
      </c>
    </row>
    <row r="2839" ht="26" customHeight="1">
      <c r="A2839" s="15" t="inlineStr">
        <is>
          <t>Brew Dr</t>
        </is>
      </c>
      <c r="B2839" s="15" t="inlineStr">
        <is>
          <t>Brew Dr Kombucha | Superberry | 8-pack 414mL</t>
        </is>
      </c>
      <c r="C2839" s="15" t="inlineStr">
        <is>
          <t>3) Functional beverage (still/sparkling)</t>
        </is>
      </c>
      <c r="D2839" s="32">
        <f>'M3 - Functional Beverage'!I498</f>
        <v/>
      </c>
      <c r="E2839" s="33">
        <f>'M3 - Functional Beverage'!J498</f>
        <v/>
      </c>
      <c r="F2839" s="31">
        <f>'M3 - Functional Beverage'!K498</f>
        <v/>
      </c>
      <c r="G2839" s="30">
        <f>'M3 - Functional Beverage'!F498</f>
        <v/>
      </c>
      <c r="H2839" s="31">
        <f>IF(AND(ISNUMBER('M3 - Functional Beverage'!F498),ISNUMBER('M3 - Functional Beverage'!K498)),'M3 - Functional Beverage'!F498-'M3 - Functional Beverage'!K498,"")</f>
        <v/>
      </c>
      <c r="I2839" s="15" t="inlineStr">
        <is>
          <t>S&amp;S availability/depth vary by listing and time - confirm live.</t>
        </is>
      </c>
    </row>
    <row r="2840" ht="26" customHeight="1">
      <c r="A2840" s="15" t="inlineStr">
        <is>
          <t>Brew Dr</t>
        </is>
      </c>
      <c r="B2840" s="15" t="inlineStr">
        <is>
          <t>Brew Dr Kombucha | Superberry | 12-pack 414mL</t>
        </is>
      </c>
      <c r="C2840" s="15" t="inlineStr">
        <is>
          <t>3) Functional beverage (still/sparkling)</t>
        </is>
      </c>
      <c r="D2840" s="32">
        <f>'M3 - Functional Beverage'!I499</f>
        <v/>
      </c>
      <c r="E2840" s="33">
        <f>'M3 - Functional Beverage'!J499</f>
        <v/>
      </c>
      <c r="F2840" s="31">
        <f>'M3 - Functional Beverage'!K499</f>
        <v/>
      </c>
      <c r="G2840" s="30">
        <f>'M3 - Functional Beverage'!F499</f>
        <v/>
      </c>
      <c r="H2840" s="31">
        <f>IF(AND(ISNUMBER('M3 - Functional Beverage'!F499),ISNUMBER('M3 - Functional Beverage'!K499)),'M3 - Functional Beverage'!F499-'M3 - Functional Beverage'!K499,"")</f>
        <v/>
      </c>
      <c r="I2840" s="15" t="inlineStr">
        <is>
          <t>S&amp;S availability/depth vary by listing and time - confirm live.</t>
        </is>
      </c>
    </row>
    <row r="2841" ht="26" customHeight="1">
      <c r="A2841" s="15" t="inlineStr">
        <is>
          <t>Brew Dr</t>
        </is>
      </c>
      <c r="B2841" s="15" t="inlineStr">
        <is>
          <t>Brew Dr Kombucha | Superberry | 18-pack 414mL</t>
        </is>
      </c>
      <c r="C2841" s="15" t="inlineStr">
        <is>
          <t>3) Functional beverage (still/sparkling)</t>
        </is>
      </c>
      <c r="D2841" s="32">
        <f>'M3 - Functional Beverage'!I500</f>
        <v/>
      </c>
      <c r="E2841" s="33">
        <f>'M3 - Functional Beverage'!J500</f>
        <v/>
      </c>
      <c r="F2841" s="31">
        <f>'M3 - Functional Beverage'!K500</f>
        <v/>
      </c>
      <c r="G2841" s="30">
        <f>'M3 - Functional Beverage'!F500</f>
        <v/>
      </c>
      <c r="H2841" s="31">
        <f>IF(AND(ISNUMBER('M3 - Functional Beverage'!F500),ISNUMBER('M3 - Functional Beverage'!K500)),'M3 - Functional Beverage'!F500-'M3 - Functional Beverage'!K500,"")</f>
        <v/>
      </c>
      <c r="I2841" s="15" t="inlineStr">
        <is>
          <t>S&amp;S availability/depth vary by listing and time - confirm live.</t>
        </is>
      </c>
    </row>
    <row r="2842" ht="26" customHeight="1">
      <c r="A2842" s="15" t="inlineStr">
        <is>
          <t>Brew Dr</t>
        </is>
      </c>
      <c r="B2842" s="15" t="inlineStr">
        <is>
          <t>Brew Dr Kombucha | Superberry | 24-pack 414mL</t>
        </is>
      </c>
      <c r="C2842" s="15" t="inlineStr">
        <is>
          <t>3) Functional beverage (still/sparkling)</t>
        </is>
      </c>
      <c r="D2842" s="32">
        <f>'M3 - Functional Beverage'!I501</f>
        <v/>
      </c>
      <c r="E2842" s="33">
        <f>'M3 - Functional Beverage'!J501</f>
        <v/>
      </c>
      <c r="F2842" s="31">
        <f>'M3 - Functional Beverage'!K501</f>
        <v/>
      </c>
      <c r="G2842" s="30">
        <f>'M3 - Functional Beverage'!F501</f>
        <v/>
      </c>
      <c r="H2842" s="31">
        <f>IF(AND(ISNUMBER('M3 - Functional Beverage'!F501),ISNUMBER('M3 - Functional Beverage'!K501)),'M3 - Functional Beverage'!F501-'M3 - Functional Beverage'!K501,"")</f>
        <v/>
      </c>
      <c r="I2842" s="15" t="inlineStr">
        <is>
          <t>S&amp;S availability/depth vary by listing and time - confirm live.</t>
        </is>
      </c>
    </row>
    <row r="2843" ht="26" customHeight="1">
      <c r="A2843" s="15" t="inlineStr">
        <is>
          <t>Brew Dr</t>
        </is>
      </c>
      <c r="B2843" s="15" t="inlineStr">
        <is>
          <t>Brew Dr Kombucha | Island Mango | single 414mL</t>
        </is>
      </c>
      <c r="C2843" s="15" t="inlineStr">
        <is>
          <t>3) Functional beverage (still/sparkling)</t>
        </is>
      </c>
      <c r="D2843" s="32">
        <f>'M3 - Functional Beverage'!I502</f>
        <v/>
      </c>
      <c r="E2843" s="33">
        <f>'M3 - Functional Beverage'!J502</f>
        <v/>
      </c>
      <c r="F2843" s="31">
        <f>'M3 - Functional Beverage'!K502</f>
        <v/>
      </c>
      <c r="G2843" s="30">
        <f>'M3 - Functional Beverage'!F502</f>
        <v/>
      </c>
      <c r="H2843" s="31">
        <f>IF(AND(ISNUMBER('M3 - Functional Beverage'!F502),ISNUMBER('M3 - Functional Beverage'!K502)),'M3 - Functional Beverage'!F502-'M3 - Functional Beverage'!K502,"")</f>
        <v/>
      </c>
      <c r="I2843" s="15" t="inlineStr">
        <is>
          <t>S&amp;S availability/depth vary by listing and time - confirm live.</t>
        </is>
      </c>
    </row>
    <row r="2844" ht="26" customHeight="1">
      <c r="A2844" s="15" t="inlineStr">
        <is>
          <t>Brew Dr</t>
        </is>
      </c>
      <c r="B2844" s="15" t="inlineStr">
        <is>
          <t>Brew Dr Kombucha | Island Mango | 8-pack 414mL</t>
        </is>
      </c>
      <c r="C2844" s="15" t="inlineStr">
        <is>
          <t>3) Functional beverage (still/sparkling)</t>
        </is>
      </c>
      <c r="D2844" s="32">
        <f>'M3 - Functional Beverage'!I503</f>
        <v/>
      </c>
      <c r="E2844" s="33">
        <f>'M3 - Functional Beverage'!J503</f>
        <v/>
      </c>
      <c r="F2844" s="31">
        <f>'M3 - Functional Beverage'!K503</f>
        <v/>
      </c>
      <c r="G2844" s="30">
        <f>'M3 - Functional Beverage'!F503</f>
        <v/>
      </c>
      <c r="H2844" s="31">
        <f>IF(AND(ISNUMBER('M3 - Functional Beverage'!F503),ISNUMBER('M3 - Functional Beverage'!K503)),'M3 - Functional Beverage'!F503-'M3 - Functional Beverage'!K503,"")</f>
        <v/>
      </c>
      <c r="I2844" s="15" t="inlineStr">
        <is>
          <t>S&amp;S availability/depth vary by listing and time - confirm live.</t>
        </is>
      </c>
    </row>
    <row r="2845" ht="26" customHeight="1">
      <c r="A2845" s="15" t="inlineStr">
        <is>
          <t>Brew Dr</t>
        </is>
      </c>
      <c r="B2845" s="15" t="inlineStr">
        <is>
          <t>Brew Dr Kombucha | Island Mango | 12-pack 414mL</t>
        </is>
      </c>
      <c r="C2845" s="15" t="inlineStr">
        <is>
          <t>3) Functional beverage (still/sparkling)</t>
        </is>
      </c>
      <c r="D2845" s="32">
        <f>'M3 - Functional Beverage'!I504</f>
        <v/>
      </c>
      <c r="E2845" s="33">
        <f>'M3 - Functional Beverage'!J504</f>
        <v/>
      </c>
      <c r="F2845" s="31">
        <f>'M3 - Functional Beverage'!K504</f>
        <v/>
      </c>
      <c r="G2845" s="30">
        <f>'M3 - Functional Beverage'!F504</f>
        <v/>
      </c>
      <c r="H2845" s="31">
        <f>IF(AND(ISNUMBER('M3 - Functional Beverage'!F504),ISNUMBER('M3 - Functional Beverage'!K504)),'M3 - Functional Beverage'!F504-'M3 - Functional Beverage'!K504,"")</f>
        <v/>
      </c>
      <c r="I2845" s="15" t="inlineStr">
        <is>
          <t>S&amp;S availability/depth vary by listing and time - confirm live.</t>
        </is>
      </c>
    </row>
    <row r="2846" ht="26" customHeight="1">
      <c r="A2846" s="15" t="inlineStr">
        <is>
          <t>Brew Dr</t>
        </is>
      </c>
      <c r="B2846" s="15" t="inlineStr">
        <is>
          <t>Brew Dr Kombucha | Island Mango | 18-pack 414mL</t>
        </is>
      </c>
      <c r="C2846" s="15" t="inlineStr">
        <is>
          <t>3) Functional beverage (still/sparkling)</t>
        </is>
      </c>
      <c r="D2846" s="32">
        <f>'M3 - Functional Beverage'!I505</f>
        <v/>
      </c>
      <c r="E2846" s="33">
        <f>'M3 - Functional Beverage'!J505</f>
        <v/>
      </c>
      <c r="F2846" s="31">
        <f>'M3 - Functional Beverage'!K505</f>
        <v/>
      </c>
      <c r="G2846" s="30">
        <f>'M3 - Functional Beverage'!F505</f>
        <v/>
      </c>
      <c r="H2846" s="31">
        <f>IF(AND(ISNUMBER('M3 - Functional Beverage'!F505),ISNUMBER('M3 - Functional Beverage'!K505)),'M3 - Functional Beverage'!F505-'M3 - Functional Beverage'!K505,"")</f>
        <v/>
      </c>
      <c r="I2846" s="15" t="inlineStr">
        <is>
          <t>S&amp;S availability/depth vary by listing and time - confirm live.</t>
        </is>
      </c>
    </row>
    <row r="2847" ht="26" customHeight="1">
      <c r="A2847" s="15" t="inlineStr">
        <is>
          <t>Brew Dr</t>
        </is>
      </c>
      <c r="B2847" s="15" t="inlineStr">
        <is>
          <t>Brew Dr Kombucha | Island Mango | 24-pack 414mL</t>
        </is>
      </c>
      <c r="C2847" s="15" t="inlineStr">
        <is>
          <t>3) Functional beverage (still/sparkling)</t>
        </is>
      </c>
      <c r="D2847" s="32">
        <f>'M3 - Functional Beverage'!I506</f>
        <v/>
      </c>
      <c r="E2847" s="33">
        <f>'M3 - Functional Beverage'!J506</f>
        <v/>
      </c>
      <c r="F2847" s="31">
        <f>'M3 - Functional Beverage'!K506</f>
        <v/>
      </c>
      <c r="G2847" s="30">
        <f>'M3 - Functional Beverage'!F506</f>
        <v/>
      </c>
      <c r="H2847" s="31">
        <f>IF(AND(ISNUMBER('M3 - Functional Beverage'!F506),ISNUMBER('M3 - Functional Beverage'!K506)),'M3 - Functional Beverage'!F506-'M3 - Functional Beverage'!K506,"")</f>
        <v/>
      </c>
      <c r="I2847" s="15" t="inlineStr">
        <is>
          <t>S&amp;S availability/depth vary by listing and time - confirm live.</t>
        </is>
      </c>
    </row>
    <row r="2848" ht="26" customHeight="1">
      <c r="A2848" s="15" t="inlineStr">
        <is>
          <t>Brew Dr</t>
        </is>
      </c>
      <c r="B2848" s="15" t="inlineStr">
        <is>
          <t>Brew Dr Kombucha | Happiness | single 414mL</t>
        </is>
      </c>
      <c r="C2848" s="15" t="inlineStr">
        <is>
          <t>3) Functional beverage (still/sparkling)</t>
        </is>
      </c>
      <c r="D2848" s="32">
        <f>'M3 - Functional Beverage'!I507</f>
        <v/>
      </c>
      <c r="E2848" s="33">
        <f>'M3 - Functional Beverage'!J507</f>
        <v/>
      </c>
      <c r="F2848" s="31">
        <f>'M3 - Functional Beverage'!K507</f>
        <v/>
      </c>
      <c r="G2848" s="30">
        <f>'M3 - Functional Beverage'!F507</f>
        <v/>
      </c>
      <c r="H2848" s="31">
        <f>IF(AND(ISNUMBER('M3 - Functional Beverage'!F507),ISNUMBER('M3 - Functional Beverage'!K507)),'M3 - Functional Beverage'!F507-'M3 - Functional Beverage'!K507,"")</f>
        <v/>
      </c>
      <c r="I2848" s="15" t="inlineStr">
        <is>
          <t>S&amp;S availability/depth vary by listing and time - confirm live.</t>
        </is>
      </c>
    </row>
    <row r="2849" ht="26" customHeight="1">
      <c r="A2849" s="15" t="inlineStr">
        <is>
          <t>Brew Dr</t>
        </is>
      </c>
      <c r="B2849" s="15" t="inlineStr">
        <is>
          <t>Brew Dr Kombucha | Happiness | 8-pack 414mL</t>
        </is>
      </c>
      <c r="C2849" s="15" t="inlineStr">
        <is>
          <t>3) Functional beverage (still/sparkling)</t>
        </is>
      </c>
      <c r="D2849" s="32">
        <f>'M3 - Functional Beverage'!I508</f>
        <v/>
      </c>
      <c r="E2849" s="33">
        <f>'M3 - Functional Beverage'!J508</f>
        <v/>
      </c>
      <c r="F2849" s="31">
        <f>'M3 - Functional Beverage'!K508</f>
        <v/>
      </c>
      <c r="G2849" s="30">
        <f>'M3 - Functional Beverage'!F508</f>
        <v/>
      </c>
      <c r="H2849" s="31">
        <f>IF(AND(ISNUMBER('M3 - Functional Beverage'!F508),ISNUMBER('M3 - Functional Beverage'!K508)),'M3 - Functional Beverage'!F508-'M3 - Functional Beverage'!K508,"")</f>
        <v/>
      </c>
      <c r="I2849" s="15" t="inlineStr">
        <is>
          <t>S&amp;S availability/depth vary by listing and time - confirm live.</t>
        </is>
      </c>
    </row>
    <row r="2850" ht="26" customHeight="1">
      <c r="A2850" s="15" t="inlineStr">
        <is>
          <t>Brew Dr</t>
        </is>
      </c>
      <c r="B2850" s="15" t="inlineStr">
        <is>
          <t>Brew Dr Kombucha | Happiness | 12-pack 414mL</t>
        </is>
      </c>
      <c r="C2850" s="15" t="inlineStr">
        <is>
          <t>3) Functional beverage (still/sparkling)</t>
        </is>
      </c>
      <c r="D2850" s="32">
        <f>'M3 - Functional Beverage'!I509</f>
        <v/>
      </c>
      <c r="E2850" s="33">
        <f>'M3 - Functional Beverage'!J509</f>
        <v/>
      </c>
      <c r="F2850" s="31">
        <f>'M3 - Functional Beverage'!K509</f>
        <v/>
      </c>
      <c r="G2850" s="30">
        <f>'M3 - Functional Beverage'!F509</f>
        <v/>
      </c>
      <c r="H2850" s="31">
        <f>IF(AND(ISNUMBER('M3 - Functional Beverage'!F509),ISNUMBER('M3 - Functional Beverage'!K509)),'M3 - Functional Beverage'!F509-'M3 - Functional Beverage'!K509,"")</f>
        <v/>
      </c>
      <c r="I2850" s="15" t="inlineStr">
        <is>
          <t>S&amp;S availability/depth vary by listing and time - confirm live.</t>
        </is>
      </c>
    </row>
    <row r="2851" ht="26" customHeight="1">
      <c r="A2851" s="15" t="inlineStr">
        <is>
          <t>Brew Dr</t>
        </is>
      </c>
      <c r="B2851" s="15" t="inlineStr">
        <is>
          <t>Brew Dr Kombucha | Happiness | 18-pack 414mL</t>
        </is>
      </c>
      <c r="C2851" s="15" t="inlineStr">
        <is>
          <t>3) Functional beverage (still/sparkling)</t>
        </is>
      </c>
      <c r="D2851" s="32">
        <f>'M3 - Functional Beverage'!I510</f>
        <v/>
      </c>
      <c r="E2851" s="33">
        <f>'M3 - Functional Beverage'!J510</f>
        <v/>
      </c>
      <c r="F2851" s="31">
        <f>'M3 - Functional Beverage'!K510</f>
        <v/>
      </c>
      <c r="G2851" s="30">
        <f>'M3 - Functional Beverage'!F510</f>
        <v/>
      </c>
      <c r="H2851" s="31">
        <f>IF(AND(ISNUMBER('M3 - Functional Beverage'!F510),ISNUMBER('M3 - Functional Beverage'!K510)),'M3 - Functional Beverage'!F510-'M3 - Functional Beverage'!K510,"")</f>
        <v/>
      </c>
      <c r="I2851" s="15" t="inlineStr">
        <is>
          <t>S&amp;S availability/depth vary by listing and time - confirm live.</t>
        </is>
      </c>
    </row>
    <row r="2852" ht="26" customHeight="1">
      <c r="A2852" s="15" t="inlineStr">
        <is>
          <t>Brew Dr</t>
        </is>
      </c>
      <c r="B2852" s="15" t="inlineStr">
        <is>
          <t>Brew Dr Kombucha | Happiness | 24-pack 414mL</t>
        </is>
      </c>
      <c r="C2852" s="15" t="inlineStr">
        <is>
          <t>3) Functional beverage (still/sparkling)</t>
        </is>
      </c>
      <c r="D2852" s="32">
        <f>'M3 - Functional Beverage'!I511</f>
        <v/>
      </c>
      <c r="E2852" s="33">
        <f>'M3 - Functional Beverage'!J511</f>
        <v/>
      </c>
      <c r="F2852" s="31">
        <f>'M3 - Functional Beverage'!K511</f>
        <v/>
      </c>
      <c r="G2852" s="30">
        <f>'M3 - Functional Beverage'!F511</f>
        <v/>
      </c>
      <c r="H2852" s="31">
        <f>IF(AND(ISNUMBER('M3 - Functional Beverage'!F511),ISNUMBER('M3 - Functional Beverage'!K511)),'M3 - Functional Beverage'!F511-'M3 - Functional Beverage'!K511,"")</f>
        <v/>
      </c>
      <c r="I2852" s="15" t="inlineStr">
        <is>
          <t>S&amp;S availability/depth vary by listing and time - confirm live.</t>
        </is>
      </c>
    </row>
    <row r="2853" ht="26" customHeight="1">
      <c r="A2853" s="15" t="inlineStr">
        <is>
          <t>Brew Dr</t>
        </is>
      </c>
      <c r="B2853" s="15" t="inlineStr">
        <is>
          <t>Brew Dr Kombucha | Ginger Turmeric | single 414mL</t>
        </is>
      </c>
      <c r="C2853" s="15" t="inlineStr">
        <is>
          <t>3) Functional beverage (still/sparkling)</t>
        </is>
      </c>
      <c r="D2853" s="32">
        <f>'M3 - Functional Beverage'!I512</f>
        <v/>
      </c>
      <c r="E2853" s="33">
        <f>'M3 - Functional Beverage'!J512</f>
        <v/>
      </c>
      <c r="F2853" s="31">
        <f>'M3 - Functional Beverage'!K512</f>
        <v/>
      </c>
      <c r="G2853" s="30">
        <f>'M3 - Functional Beverage'!F512</f>
        <v/>
      </c>
      <c r="H2853" s="31">
        <f>IF(AND(ISNUMBER('M3 - Functional Beverage'!F512),ISNUMBER('M3 - Functional Beverage'!K512)),'M3 - Functional Beverage'!F512-'M3 - Functional Beverage'!K512,"")</f>
        <v/>
      </c>
      <c r="I2853" s="15" t="inlineStr">
        <is>
          <t>S&amp;S availability/depth vary by listing and time - confirm live.</t>
        </is>
      </c>
    </row>
    <row r="2854" ht="26" customHeight="1">
      <c r="A2854" s="15" t="inlineStr">
        <is>
          <t>Brew Dr</t>
        </is>
      </c>
      <c r="B2854" s="15" t="inlineStr">
        <is>
          <t>Brew Dr Kombucha | Ginger Turmeric | 8-pack 414mL</t>
        </is>
      </c>
      <c r="C2854" s="15" t="inlineStr">
        <is>
          <t>3) Functional beverage (still/sparkling)</t>
        </is>
      </c>
      <c r="D2854" s="32">
        <f>'M3 - Functional Beverage'!I513</f>
        <v/>
      </c>
      <c r="E2854" s="33">
        <f>'M3 - Functional Beverage'!J513</f>
        <v/>
      </c>
      <c r="F2854" s="31">
        <f>'M3 - Functional Beverage'!K513</f>
        <v/>
      </c>
      <c r="G2854" s="30">
        <f>'M3 - Functional Beverage'!F513</f>
        <v/>
      </c>
      <c r="H2854" s="31">
        <f>IF(AND(ISNUMBER('M3 - Functional Beverage'!F513),ISNUMBER('M3 - Functional Beverage'!K513)),'M3 - Functional Beverage'!F513-'M3 - Functional Beverage'!K513,"")</f>
        <v/>
      </c>
      <c r="I2854" s="15" t="inlineStr">
        <is>
          <t>S&amp;S availability/depth vary by listing and time - confirm live.</t>
        </is>
      </c>
    </row>
    <row r="2855" ht="26" customHeight="1">
      <c r="A2855" s="15" t="inlineStr">
        <is>
          <t>Brew Dr</t>
        </is>
      </c>
      <c r="B2855" s="15" t="inlineStr">
        <is>
          <t>Brew Dr Kombucha | Ginger Turmeric | 12-pack 414mL</t>
        </is>
      </c>
      <c r="C2855" s="15" t="inlineStr">
        <is>
          <t>3) Functional beverage (still/sparkling)</t>
        </is>
      </c>
      <c r="D2855" s="32">
        <f>'M3 - Functional Beverage'!I514</f>
        <v/>
      </c>
      <c r="E2855" s="33">
        <f>'M3 - Functional Beverage'!J514</f>
        <v/>
      </c>
      <c r="F2855" s="31">
        <f>'M3 - Functional Beverage'!K514</f>
        <v/>
      </c>
      <c r="G2855" s="30">
        <f>'M3 - Functional Beverage'!F514</f>
        <v/>
      </c>
      <c r="H2855" s="31">
        <f>IF(AND(ISNUMBER('M3 - Functional Beverage'!F514),ISNUMBER('M3 - Functional Beverage'!K514)),'M3 - Functional Beverage'!F514-'M3 - Functional Beverage'!K514,"")</f>
        <v/>
      </c>
      <c r="I2855" s="15" t="inlineStr">
        <is>
          <t>S&amp;S availability/depth vary by listing and time - confirm live.</t>
        </is>
      </c>
    </row>
    <row r="2856" ht="26" customHeight="1">
      <c r="A2856" s="15" t="inlineStr">
        <is>
          <t>Brew Dr</t>
        </is>
      </c>
      <c r="B2856" s="15" t="inlineStr">
        <is>
          <t>Brew Dr Kombucha | Ginger Turmeric | 18-pack 414mL</t>
        </is>
      </c>
      <c r="C2856" s="15" t="inlineStr">
        <is>
          <t>3) Functional beverage (still/sparkling)</t>
        </is>
      </c>
      <c r="D2856" s="32">
        <f>'M3 - Functional Beverage'!I515</f>
        <v/>
      </c>
      <c r="E2856" s="33">
        <f>'M3 - Functional Beverage'!J515</f>
        <v/>
      </c>
      <c r="F2856" s="31">
        <f>'M3 - Functional Beverage'!K515</f>
        <v/>
      </c>
      <c r="G2856" s="30">
        <f>'M3 - Functional Beverage'!F515</f>
        <v/>
      </c>
      <c r="H2856" s="31">
        <f>IF(AND(ISNUMBER('M3 - Functional Beverage'!F515),ISNUMBER('M3 - Functional Beverage'!K515)),'M3 - Functional Beverage'!F515-'M3 - Functional Beverage'!K515,"")</f>
        <v/>
      </c>
      <c r="I2856" s="15" t="inlineStr">
        <is>
          <t>S&amp;S availability/depth vary by listing and time - confirm live.</t>
        </is>
      </c>
    </row>
    <row r="2857" ht="26" customHeight="1">
      <c r="A2857" s="15" t="inlineStr">
        <is>
          <t>Brew Dr</t>
        </is>
      </c>
      <c r="B2857" s="15" t="inlineStr">
        <is>
          <t>Brew Dr Kombucha | Ginger Turmeric | 24-pack 414mL</t>
        </is>
      </c>
      <c r="C2857" s="15" t="inlineStr">
        <is>
          <t>3) Functional beverage (still/sparkling)</t>
        </is>
      </c>
      <c r="D2857" s="32">
        <f>'M3 - Functional Beverage'!I516</f>
        <v/>
      </c>
      <c r="E2857" s="33">
        <f>'M3 - Functional Beverage'!J516</f>
        <v/>
      </c>
      <c r="F2857" s="31">
        <f>'M3 - Functional Beverage'!K516</f>
        <v/>
      </c>
      <c r="G2857" s="30">
        <f>'M3 - Functional Beverage'!F516</f>
        <v/>
      </c>
      <c r="H2857" s="31">
        <f>IF(AND(ISNUMBER('M3 - Functional Beverage'!F516),ISNUMBER('M3 - Functional Beverage'!K516)),'M3 - Functional Beverage'!F516-'M3 - Functional Beverage'!K516,"")</f>
        <v/>
      </c>
      <c r="I2857" s="15" t="inlineStr">
        <is>
          <t>S&amp;S availability/depth vary by listing and time - confirm live.</t>
        </is>
      </c>
    </row>
    <row r="2858" ht="26" customHeight="1">
      <c r="A2858" s="15" t="inlineStr">
        <is>
          <t>Karma</t>
        </is>
      </c>
      <c r="B2858" s="15" t="inlineStr">
        <is>
          <t>Karma Wellness Water | Berry Cherry | single 532mL</t>
        </is>
      </c>
      <c r="C2858" s="15" t="inlineStr">
        <is>
          <t>3) Functional beverage (still/sparkling)</t>
        </is>
      </c>
      <c r="D2858" s="32">
        <f>'M3 - Functional Beverage'!I517</f>
        <v/>
      </c>
      <c r="E2858" s="33">
        <f>'M3 - Functional Beverage'!J517</f>
        <v/>
      </c>
      <c r="F2858" s="31">
        <f>'M3 - Functional Beverage'!K517</f>
        <v/>
      </c>
      <c r="G2858" s="30">
        <f>'M3 - Functional Beverage'!F517</f>
        <v/>
      </c>
      <c r="H2858" s="31">
        <f>IF(AND(ISNUMBER('M3 - Functional Beverage'!F517),ISNUMBER('M3 - Functional Beverage'!K517)),'M3 - Functional Beverage'!F517-'M3 - Functional Beverage'!K517,"")</f>
        <v/>
      </c>
      <c r="I2858" s="15" t="inlineStr">
        <is>
          <t>S&amp;S availability/depth vary by listing and time - confirm live.</t>
        </is>
      </c>
    </row>
    <row r="2859" ht="26" customHeight="1">
      <c r="A2859" s="15" t="inlineStr">
        <is>
          <t>Karma</t>
        </is>
      </c>
      <c r="B2859" s="15" t="inlineStr">
        <is>
          <t>Karma Wellness Water | Berry Cherry | 8-pack 532mL</t>
        </is>
      </c>
      <c r="C2859" s="15" t="inlineStr">
        <is>
          <t>3) Functional beverage (still/sparkling)</t>
        </is>
      </c>
      <c r="D2859" s="32">
        <f>'M3 - Functional Beverage'!I518</f>
        <v/>
      </c>
      <c r="E2859" s="33">
        <f>'M3 - Functional Beverage'!J518</f>
        <v/>
      </c>
      <c r="F2859" s="31">
        <f>'M3 - Functional Beverage'!K518</f>
        <v/>
      </c>
      <c r="G2859" s="30">
        <f>'M3 - Functional Beverage'!F518</f>
        <v/>
      </c>
      <c r="H2859" s="31">
        <f>IF(AND(ISNUMBER('M3 - Functional Beverage'!F518),ISNUMBER('M3 - Functional Beverage'!K518)),'M3 - Functional Beverage'!F518-'M3 - Functional Beverage'!K518,"")</f>
        <v/>
      </c>
      <c r="I2859" s="15" t="inlineStr">
        <is>
          <t>S&amp;S availability/depth vary by listing and time - confirm live.</t>
        </is>
      </c>
    </row>
    <row r="2860" ht="26" customHeight="1">
      <c r="A2860" s="15" t="inlineStr">
        <is>
          <t>Karma</t>
        </is>
      </c>
      <c r="B2860" s="15" t="inlineStr">
        <is>
          <t>Karma Wellness Water | Berry Cherry | 12-pack 532mL</t>
        </is>
      </c>
      <c r="C2860" s="15" t="inlineStr">
        <is>
          <t>3) Functional beverage (still/sparkling)</t>
        </is>
      </c>
      <c r="D2860" s="32">
        <f>'M3 - Functional Beverage'!I519</f>
        <v/>
      </c>
      <c r="E2860" s="33">
        <f>'M3 - Functional Beverage'!J519</f>
        <v/>
      </c>
      <c r="F2860" s="31">
        <f>'M3 - Functional Beverage'!K519</f>
        <v/>
      </c>
      <c r="G2860" s="30">
        <f>'M3 - Functional Beverage'!F519</f>
        <v/>
      </c>
      <c r="H2860" s="31">
        <f>IF(AND(ISNUMBER('M3 - Functional Beverage'!F519),ISNUMBER('M3 - Functional Beverage'!K519)),'M3 - Functional Beverage'!F519-'M3 - Functional Beverage'!K519,"")</f>
        <v/>
      </c>
      <c r="I2860" s="15" t="inlineStr">
        <is>
          <t>S&amp;S availability/depth vary by listing and time - confirm live.</t>
        </is>
      </c>
    </row>
    <row r="2861" ht="26" customHeight="1">
      <c r="A2861" s="15" t="inlineStr">
        <is>
          <t>Karma</t>
        </is>
      </c>
      <c r="B2861" s="15" t="inlineStr">
        <is>
          <t>Karma Wellness Water | Berry Cherry | 18-pack 532mL</t>
        </is>
      </c>
      <c r="C2861" s="15" t="inlineStr">
        <is>
          <t>3) Functional beverage (still/sparkling)</t>
        </is>
      </c>
      <c r="D2861" s="32">
        <f>'M3 - Functional Beverage'!I520</f>
        <v/>
      </c>
      <c r="E2861" s="33">
        <f>'M3 - Functional Beverage'!J520</f>
        <v/>
      </c>
      <c r="F2861" s="31">
        <f>'M3 - Functional Beverage'!K520</f>
        <v/>
      </c>
      <c r="G2861" s="30">
        <f>'M3 - Functional Beverage'!F520</f>
        <v/>
      </c>
      <c r="H2861" s="31">
        <f>IF(AND(ISNUMBER('M3 - Functional Beverage'!F520),ISNUMBER('M3 - Functional Beverage'!K520)),'M3 - Functional Beverage'!F520-'M3 - Functional Beverage'!K520,"")</f>
        <v/>
      </c>
      <c r="I2861" s="15" t="inlineStr">
        <is>
          <t>S&amp;S availability/depth vary by listing and time - confirm live.</t>
        </is>
      </c>
    </row>
    <row r="2862" ht="26" customHeight="1">
      <c r="A2862" s="15" t="inlineStr">
        <is>
          <t>Karma</t>
        </is>
      </c>
      <c r="B2862" s="15" t="inlineStr">
        <is>
          <t>Karma Wellness Water | Berry Cherry | 24-pack 532mL</t>
        </is>
      </c>
      <c r="C2862" s="15" t="inlineStr">
        <is>
          <t>3) Functional beverage (still/sparkling)</t>
        </is>
      </c>
      <c r="D2862" s="32">
        <f>'M3 - Functional Beverage'!I521</f>
        <v/>
      </c>
      <c r="E2862" s="33">
        <f>'M3 - Functional Beverage'!J521</f>
        <v/>
      </c>
      <c r="F2862" s="31">
        <f>'M3 - Functional Beverage'!K521</f>
        <v/>
      </c>
      <c r="G2862" s="30">
        <f>'M3 - Functional Beverage'!F521</f>
        <v/>
      </c>
      <c r="H2862" s="31">
        <f>IF(AND(ISNUMBER('M3 - Functional Beverage'!F521),ISNUMBER('M3 - Functional Beverage'!K521)),'M3 - Functional Beverage'!F521-'M3 - Functional Beverage'!K521,"")</f>
        <v/>
      </c>
      <c r="I2862" s="15" t="inlineStr">
        <is>
          <t>S&amp;S availability/depth vary by listing and time - confirm live.</t>
        </is>
      </c>
    </row>
    <row r="2863" ht="26" customHeight="1">
      <c r="A2863" s="15" t="inlineStr">
        <is>
          <t>Karma</t>
        </is>
      </c>
      <c r="B2863" s="15" t="inlineStr">
        <is>
          <t>Karma Wellness Water | Orange Mango | single 532mL</t>
        </is>
      </c>
      <c r="C2863" s="15" t="inlineStr">
        <is>
          <t>3) Functional beverage (still/sparkling)</t>
        </is>
      </c>
      <c r="D2863" s="32">
        <f>'M3 - Functional Beverage'!I522</f>
        <v/>
      </c>
      <c r="E2863" s="33">
        <f>'M3 - Functional Beverage'!J522</f>
        <v/>
      </c>
      <c r="F2863" s="31">
        <f>'M3 - Functional Beverage'!K522</f>
        <v/>
      </c>
      <c r="G2863" s="30">
        <f>'M3 - Functional Beverage'!F522</f>
        <v/>
      </c>
      <c r="H2863" s="31">
        <f>IF(AND(ISNUMBER('M3 - Functional Beverage'!F522),ISNUMBER('M3 - Functional Beverage'!K522)),'M3 - Functional Beverage'!F522-'M3 - Functional Beverage'!K522,"")</f>
        <v/>
      </c>
      <c r="I2863" s="15" t="inlineStr">
        <is>
          <t>S&amp;S availability/depth vary by listing and time - confirm live.</t>
        </is>
      </c>
    </row>
    <row r="2864" ht="26" customHeight="1">
      <c r="A2864" s="15" t="inlineStr">
        <is>
          <t>Karma</t>
        </is>
      </c>
      <c r="B2864" s="15" t="inlineStr">
        <is>
          <t>Karma Wellness Water | Orange Mango | 8-pack 532mL</t>
        </is>
      </c>
      <c r="C2864" s="15" t="inlineStr">
        <is>
          <t>3) Functional beverage (still/sparkling)</t>
        </is>
      </c>
      <c r="D2864" s="32">
        <f>'M3 - Functional Beverage'!I523</f>
        <v/>
      </c>
      <c r="E2864" s="33">
        <f>'M3 - Functional Beverage'!J523</f>
        <v/>
      </c>
      <c r="F2864" s="31">
        <f>'M3 - Functional Beverage'!K523</f>
        <v/>
      </c>
      <c r="G2864" s="30">
        <f>'M3 - Functional Beverage'!F523</f>
        <v/>
      </c>
      <c r="H2864" s="31">
        <f>IF(AND(ISNUMBER('M3 - Functional Beverage'!F523),ISNUMBER('M3 - Functional Beverage'!K523)),'M3 - Functional Beverage'!F523-'M3 - Functional Beverage'!K523,"")</f>
        <v/>
      </c>
      <c r="I2864" s="15" t="inlineStr">
        <is>
          <t>S&amp;S availability/depth vary by listing and time - confirm live.</t>
        </is>
      </c>
    </row>
    <row r="2865" ht="26" customHeight="1">
      <c r="A2865" s="15" t="inlineStr">
        <is>
          <t>Karma</t>
        </is>
      </c>
      <c r="B2865" s="15" t="inlineStr">
        <is>
          <t>Karma Wellness Water | Orange Mango | 12-pack 532mL</t>
        </is>
      </c>
      <c r="C2865" s="15" t="inlineStr">
        <is>
          <t>3) Functional beverage (still/sparkling)</t>
        </is>
      </c>
      <c r="D2865" s="32">
        <f>'M3 - Functional Beverage'!I524</f>
        <v/>
      </c>
      <c r="E2865" s="33">
        <f>'M3 - Functional Beverage'!J524</f>
        <v/>
      </c>
      <c r="F2865" s="31">
        <f>'M3 - Functional Beverage'!K524</f>
        <v/>
      </c>
      <c r="G2865" s="30">
        <f>'M3 - Functional Beverage'!F524</f>
        <v/>
      </c>
      <c r="H2865" s="31">
        <f>IF(AND(ISNUMBER('M3 - Functional Beverage'!F524),ISNUMBER('M3 - Functional Beverage'!K524)),'M3 - Functional Beverage'!F524-'M3 - Functional Beverage'!K524,"")</f>
        <v/>
      </c>
      <c r="I2865" s="15" t="inlineStr">
        <is>
          <t>S&amp;S availability/depth vary by listing and time - confirm live.</t>
        </is>
      </c>
    </row>
    <row r="2866" ht="26" customHeight="1">
      <c r="A2866" s="15" t="inlineStr">
        <is>
          <t>Karma</t>
        </is>
      </c>
      <c r="B2866" s="15" t="inlineStr">
        <is>
          <t>Karma Wellness Water | Orange Mango | 18-pack 532mL</t>
        </is>
      </c>
      <c r="C2866" s="15" t="inlineStr">
        <is>
          <t>3) Functional beverage (still/sparkling)</t>
        </is>
      </c>
      <c r="D2866" s="32">
        <f>'M3 - Functional Beverage'!I525</f>
        <v/>
      </c>
      <c r="E2866" s="33">
        <f>'M3 - Functional Beverage'!J525</f>
        <v/>
      </c>
      <c r="F2866" s="31">
        <f>'M3 - Functional Beverage'!K525</f>
        <v/>
      </c>
      <c r="G2866" s="30">
        <f>'M3 - Functional Beverage'!F525</f>
        <v/>
      </c>
      <c r="H2866" s="31">
        <f>IF(AND(ISNUMBER('M3 - Functional Beverage'!F525),ISNUMBER('M3 - Functional Beverage'!K525)),'M3 - Functional Beverage'!F525-'M3 - Functional Beverage'!K525,"")</f>
        <v/>
      </c>
      <c r="I2866" s="15" t="inlineStr">
        <is>
          <t>S&amp;S availability/depth vary by listing and time - confirm live.</t>
        </is>
      </c>
    </row>
    <row r="2867" ht="26" customHeight="1">
      <c r="A2867" s="15" t="inlineStr">
        <is>
          <t>Karma</t>
        </is>
      </c>
      <c r="B2867" s="15" t="inlineStr">
        <is>
          <t>Karma Wellness Water | Orange Mango | 24-pack 532mL</t>
        </is>
      </c>
      <c r="C2867" s="15" t="inlineStr">
        <is>
          <t>3) Functional beverage (still/sparkling)</t>
        </is>
      </c>
      <c r="D2867" s="32">
        <f>'M3 - Functional Beverage'!I526</f>
        <v/>
      </c>
      <c r="E2867" s="33">
        <f>'M3 - Functional Beverage'!J526</f>
        <v/>
      </c>
      <c r="F2867" s="31">
        <f>'M3 - Functional Beverage'!K526</f>
        <v/>
      </c>
      <c r="G2867" s="30">
        <f>'M3 - Functional Beverage'!F526</f>
        <v/>
      </c>
      <c r="H2867" s="31">
        <f>IF(AND(ISNUMBER('M3 - Functional Beverage'!F526),ISNUMBER('M3 - Functional Beverage'!K526)),'M3 - Functional Beverage'!F526-'M3 - Functional Beverage'!K526,"")</f>
        <v/>
      </c>
      <c r="I2867" s="15" t="inlineStr">
        <is>
          <t>S&amp;S availability/depth vary by listing and time - confirm live.</t>
        </is>
      </c>
    </row>
    <row r="2868" ht="26" customHeight="1">
      <c r="A2868" s="15" t="inlineStr">
        <is>
          <t>Karma</t>
        </is>
      </c>
      <c r="B2868" s="15" t="inlineStr">
        <is>
          <t>Karma Wellness Water | Acai Pomegranate | single 532mL</t>
        </is>
      </c>
      <c r="C2868" s="15" t="inlineStr">
        <is>
          <t>3) Functional beverage (still/sparkling)</t>
        </is>
      </c>
      <c r="D2868" s="32">
        <f>'M3 - Functional Beverage'!I527</f>
        <v/>
      </c>
      <c r="E2868" s="33">
        <f>'M3 - Functional Beverage'!J527</f>
        <v/>
      </c>
      <c r="F2868" s="31">
        <f>'M3 - Functional Beverage'!K527</f>
        <v/>
      </c>
      <c r="G2868" s="30">
        <f>'M3 - Functional Beverage'!F527</f>
        <v/>
      </c>
      <c r="H2868" s="31">
        <f>IF(AND(ISNUMBER('M3 - Functional Beverage'!F527),ISNUMBER('M3 - Functional Beverage'!K527)),'M3 - Functional Beverage'!F527-'M3 - Functional Beverage'!K527,"")</f>
        <v/>
      </c>
      <c r="I2868" s="15" t="inlineStr">
        <is>
          <t>S&amp;S availability/depth vary by listing and time - confirm live.</t>
        </is>
      </c>
    </row>
    <row r="2869" ht="26" customHeight="1">
      <c r="A2869" s="15" t="inlineStr">
        <is>
          <t>Karma</t>
        </is>
      </c>
      <c r="B2869" s="15" t="inlineStr">
        <is>
          <t>Karma Wellness Water | Acai Pomegranate | 8-pack 532mL</t>
        </is>
      </c>
      <c r="C2869" s="15" t="inlineStr">
        <is>
          <t>3) Functional beverage (still/sparkling)</t>
        </is>
      </c>
      <c r="D2869" s="32">
        <f>'M3 - Functional Beverage'!I528</f>
        <v/>
      </c>
      <c r="E2869" s="33">
        <f>'M3 - Functional Beverage'!J528</f>
        <v/>
      </c>
      <c r="F2869" s="31">
        <f>'M3 - Functional Beverage'!K528</f>
        <v/>
      </c>
      <c r="G2869" s="30">
        <f>'M3 - Functional Beverage'!F528</f>
        <v/>
      </c>
      <c r="H2869" s="31">
        <f>IF(AND(ISNUMBER('M3 - Functional Beverage'!F528),ISNUMBER('M3 - Functional Beverage'!K528)),'M3 - Functional Beverage'!F528-'M3 - Functional Beverage'!K528,"")</f>
        <v/>
      </c>
      <c r="I2869" s="15" t="inlineStr">
        <is>
          <t>S&amp;S availability/depth vary by listing and time - confirm live.</t>
        </is>
      </c>
    </row>
    <row r="2870" ht="26" customHeight="1">
      <c r="A2870" s="15" t="inlineStr">
        <is>
          <t>Karma</t>
        </is>
      </c>
      <c r="B2870" s="15" t="inlineStr">
        <is>
          <t>Karma Wellness Water | Acai Pomegranate | 12-pack 532mL</t>
        </is>
      </c>
      <c r="C2870" s="15" t="inlineStr">
        <is>
          <t>3) Functional beverage (still/sparkling)</t>
        </is>
      </c>
      <c r="D2870" s="32">
        <f>'M3 - Functional Beverage'!I529</f>
        <v/>
      </c>
      <c r="E2870" s="33">
        <f>'M3 - Functional Beverage'!J529</f>
        <v/>
      </c>
      <c r="F2870" s="31">
        <f>'M3 - Functional Beverage'!K529</f>
        <v/>
      </c>
      <c r="G2870" s="30">
        <f>'M3 - Functional Beverage'!F529</f>
        <v/>
      </c>
      <c r="H2870" s="31">
        <f>IF(AND(ISNUMBER('M3 - Functional Beverage'!F529),ISNUMBER('M3 - Functional Beverage'!K529)),'M3 - Functional Beverage'!F529-'M3 - Functional Beverage'!K529,"")</f>
        <v/>
      </c>
      <c r="I2870" s="15" t="inlineStr">
        <is>
          <t>S&amp;S availability/depth vary by listing and time - confirm live.</t>
        </is>
      </c>
    </row>
    <row r="2871" ht="26" customHeight="1">
      <c r="A2871" s="15" t="inlineStr">
        <is>
          <t>Karma</t>
        </is>
      </c>
      <c r="B2871" s="15" t="inlineStr">
        <is>
          <t>Karma Wellness Water | Acai Pomegranate | 18-pack 532mL</t>
        </is>
      </c>
      <c r="C2871" s="15" t="inlineStr">
        <is>
          <t>3) Functional beverage (still/sparkling)</t>
        </is>
      </c>
      <c r="D2871" s="32">
        <f>'M3 - Functional Beverage'!I530</f>
        <v/>
      </c>
      <c r="E2871" s="33">
        <f>'M3 - Functional Beverage'!J530</f>
        <v/>
      </c>
      <c r="F2871" s="31">
        <f>'M3 - Functional Beverage'!K530</f>
        <v/>
      </c>
      <c r="G2871" s="30">
        <f>'M3 - Functional Beverage'!F530</f>
        <v/>
      </c>
      <c r="H2871" s="31">
        <f>IF(AND(ISNUMBER('M3 - Functional Beverage'!F530),ISNUMBER('M3 - Functional Beverage'!K530)),'M3 - Functional Beverage'!F530-'M3 - Functional Beverage'!K530,"")</f>
        <v/>
      </c>
      <c r="I2871" s="15" t="inlineStr">
        <is>
          <t>S&amp;S availability/depth vary by listing and time - confirm live.</t>
        </is>
      </c>
    </row>
    <row r="2872" ht="26" customHeight="1">
      <c r="A2872" s="15" t="inlineStr">
        <is>
          <t>Karma</t>
        </is>
      </c>
      <c r="B2872" s="15" t="inlineStr">
        <is>
          <t>Karma Wellness Water | Acai Pomegranate | 24-pack 532mL</t>
        </is>
      </c>
      <c r="C2872" s="15" t="inlineStr">
        <is>
          <t>3) Functional beverage (still/sparkling)</t>
        </is>
      </c>
      <c r="D2872" s="32">
        <f>'M3 - Functional Beverage'!I531</f>
        <v/>
      </c>
      <c r="E2872" s="33">
        <f>'M3 - Functional Beverage'!J531</f>
        <v/>
      </c>
      <c r="F2872" s="31">
        <f>'M3 - Functional Beverage'!K531</f>
        <v/>
      </c>
      <c r="G2872" s="30">
        <f>'M3 - Functional Beverage'!F531</f>
        <v/>
      </c>
      <c r="H2872" s="31">
        <f>IF(AND(ISNUMBER('M3 - Functional Beverage'!F531),ISNUMBER('M3 - Functional Beverage'!K531)),'M3 - Functional Beverage'!F531-'M3 - Functional Beverage'!K531,"")</f>
        <v/>
      </c>
      <c r="I2872" s="15" t="inlineStr">
        <is>
          <t>S&amp;S availability/depth vary by listing and time - confirm live.</t>
        </is>
      </c>
    </row>
    <row r="2873" ht="26" customHeight="1">
      <c r="A2873" s="15" t="inlineStr">
        <is>
          <t>Karma</t>
        </is>
      </c>
      <c r="B2873" s="15" t="inlineStr">
        <is>
          <t>Karma Wellness Water | Tropical Pineapple | single 532mL</t>
        </is>
      </c>
      <c r="C2873" s="15" t="inlineStr">
        <is>
          <t>3) Functional beverage (still/sparkling)</t>
        </is>
      </c>
      <c r="D2873" s="32">
        <f>'M3 - Functional Beverage'!I532</f>
        <v/>
      </c>
      <c r="E2873" s="33">
        <f>'M3 - Functional Beverage'!J532</f>
        <v/>
      </c>
      <c r="F2873" s="31">
        <f>'M3 - Functional Beverage'!K532</f>
        <v/>
      </c>
      <c r="G2873" s="30">
        <f>'M3 - Functional Beverage'!F532</f>
        <v/>
      </c>
      <c r="H2873" s="31">
        <f>IF(AND(ISNUMBER('M3 - Functional Beverage'!F532),ISNUMBER('M3 - Functional Beverage'!K532)),'M3 - Functional Beverage'!F532-'M3 - Functional Beverage'!K532,"")</f>
        <v/>
      </c>
      <c r="I2873" s="15" t="inlineStr">
        <is>
          <t>S&amp;S availability/depth vary by listing and time - confirm live.</t>
        </is>
      </c>
    </row>
    <row r="2874" ht="26" customHeight="1">
      <c r="A2874" s="15" t="inlineStr">
        <is>
          <t>Karma</t>
        </is>
      </c>
      <c r="B2874" s="15" t="inlineStr">
        <is>
          <t>Karma Wellness Water | Tropical Pineapple | 8-pack 532mL</t>
        </is>
      </c>
      <c r="C2874" s="15" t="inlineStr">
        <is>
          <t>3) Functional beverage (still/sparkling)</t>
        </is>
      </c>
      <c r="D2874" s="32">
        <f>'M3 - Functional Beverage'!I533</f>
        <v/>
      </c>
      <c r="E2874" s="33">
        <f>'M3 - Functional Beverage'!J533</f>
        <v/>
      </c>
      <c r="F2874" s="31">
        <f>'M3 - Functional Beverage'!K533</f>
        <v/>
      </c>
      <c r="G2874" s="30">
        <f>'M3 - Functional Beverage'!F533</f>
        <v/>
      </c>
      <c r="H2874" s="31">
        <f>IF(AND(ISNUMBER('M3 - Functional Beverage'!F533),ISNUMBER('M3 - Functional Beverage'!K533)),'M3 - Functional Beverage'!F533-'M3 - Functional Beverage'!K533,"")</f>
        <v/>
      </c>
      <c r="I2874" s="15" t="inlineStr">
        <is>
          <t>S&amp;S availability/depth vary by listing and time - confirm live.</t>
        </is>
      </c>
    </row>
    <row r="2875" ht="26" customHeight="1">
      <c r="A2875" s="15" t="inlineStr">
        <is>
          <t>Karma</t>
        </is>
      </c>
      <c r="B2875" s="15" t="inlineStr">
        <is>
          <t>Karma Wellness Water | Tropical Pineapple | 12-pack 532mL</t>
        </is>
      </c>
      <c r="C2875" s="15" t="inlineStr">
        <is>
          <t>3) Functional beverage (still/sparkling)</t>
        </is>
      </c>
      <c r="D2875" s="32">
        <f>'M3 - Functional Beverage'!I534</f>
        <v/>
      </c>
      <c r="E2875" s="33">
        <f>'M3 - Functional Beverage'!J534</f>
        <v/>
      </c>
      <c r="F2875" s="31">
        <f>'M3 - Functional Beverage'!K534</f>
        <v/>
      </c>
      <c r="G2875" s="30">
        <f>'M3 - Functional Beverage'!F534</f>
        <v/>
      </c>
      <c r="H2875" s="31">
        <f>IF(AND(ISNUMBER('M3 - Functional Beverage'!F534),ISNUMBER('M3 - Functional Beverage'!K534)),'M3 - Functional Beverage'!F534-'M3 - Functional Beverage'!K534,"")</f>
        <v/>
      </c>
      <c r="I2875" s="15" t="inlineStr">
        <is>
          <t>S&amp;S availability/depth vary by listing and time - confirm live.</t>
        </is>
      </c>
    </row>
    <row r="2876" ht="26" customHeight="1">
      <c r="A2876" s="15" t="inlineStr">
        <is>
          <t>Karma</t>
        </is>
      </c>
      <c r="B2876" s="15" t="inlineStr">
        <is>
          <t>Karma Wellness Water | Tropical Pineapple | 18-pack 532mL</t>
        </is>
      </c>
      <c r="C2876" s="15" t="inlineStr">
        <is>
          <t>3) Functional beverage (still/sparkling)</t>
        </is>
      </c>
      <c r="D2876" s="32">
        <f>'M3 - Functional Beverage'!I535</f>
        <v/>
      </c>
      <c r="E2876" s="33">
        <f>'M3 - Functional Beverage'!J535</f>
        <v/>
      </c>
      <c r="F2876" s="31">
        <f>'M3 - Functional Beverage'!K535</f>
        <v/>
      </c>
      <c r="G2876" s="30">
        <f>'M3 - Functional Beverage'!F535</f>
        <v/>
      </c>
      <c r="H2876" s="31">
        <f>IF(AND(ISNUMBER('M3 - Functional Beverage'!F535),ISNUMBER('M3 - Functional Beverage'!K535)),'M3 - Functional Beverage'!F535-'M3 - Functional Beverage'!K535,"")</f>
        <v/>
      </c>
      <c r="I2876" s="15" t="inlineStr">
        <is>
          <t>S&amp;S availability/depth vary by listing and time - confirm live.</t>
        </is>
      </c>
    </row>
    <row r="2877" ht="26" customHeight="1">
      <c r="A2877" s="15" t="inlineStr">
        <is>
          <t>Karma</t>
        </is>
      </c>
      <c r="B2877" s="15" t="inlineStr">
        <is>
          <t>Karma Wellness Water | Tropical Pineapple | 24-pack 532mL</t>
        </is>
      </c>
      <c r="C2877" s="15" t="inlineStr">
        <is>
          <t>3) Functional beverage (still/sparkling)</t>
        </is>
      </c>
      <c r="D2877" s="32">
        <f>'M3 - Functional Beverage'!I536</f>
        <v/>
      </c>
      <c r="E2877" s="33">
        <f>'M3 - Functional Beverage'!J536</f>
        <v/>
      </c>
      <c r="F2877" s="31">
        <f>'M3 - Functional Beverage'!K536</f>
        <v/>
      </c>
      <c r="G2877" s="30">
        <f>'M3 - Functional Beverage'!F536</f>
        <v/>
      </c>
      <c r="H2877" s="31">
        <f>IF(AND(ISNUMBER('M3 - Functional Beverage'!F536),ISNUMBER('M3 - Functional Beverage'!K536)),'M3 - Functional Beverage'!F536-'M3 - Functional Beverage'!K536,"")</f>
        <v/>
      </c>
      <c r="I2877" s="15" t="inlineStr">
        <is>
          <t>S&amp;S availability/depth vary by listing and time - confirm live.</t>
        </is>
      </c>
    </row>
    <row r="2878" ht="26" customHeight="1">
      <c r="A2878" s="15" t="inlineStr">
        <is>
          <t>ALO</t>
        </is>
      </c>
      <c r="B2878" s="15" t="inlineStr">
        <is>
          <t>ALO Exposed Aloe Vera Drink | Original Aloe + Honey | single 500mL</t>
        </is>
      </c>
      <c r="C2878" s="15" t="inlineStr">
        <is>
          <t>3) Functional beverage (still/sparkling)</t>
        </is>
      </c>
      <c r="D2878" s="32">
        <f>'M3 - Functional Beverage'!I537</f>
        <v/>
      </c>
      <c r="E2878" s="33">
        <f>'M3 - Functional Beverage'!J537</f>
        <v/>
      </c>
      <c r="F2878" s="31">
        <f>'M3 - Functional Beverage'!K537</f>
        <v/>
      </c>
      <c r="G2878" s="30">
        <f>'M3 - Functional Beverage'!F537</f>
        <v/>
      </c>
      <c r="H2878" s="31">
        <f>IF(AND(ISNUMBER('M3 - Functional Beverage'!F537),ISNUMBER('M3 - Functional Beverage'!K537)),'M3 - Functional Beverage'!F537-'M3 - Functional Beverage'!K537,"")</f>
        <v/>
      </c>
      <c r="I2878" s="15" t="inlineStr">
        <is>
          <t>S&amp;S availability/depth vary by listing and time - confirm live.</t>
        </is>
      </c>
    </row>
    <row r="2879" ht="26" customHeight="1">
      <c r="A2879" s="15" t="inlineStr">
        <is>
          <t>ALO</t>
        </is>
      </c>
      <c r="B2879" s="15" t="inlineStr">
        <is>
          <t>ALO Exposed Aloe Vera Drink | Original Aloe + Honey | 8-pack 500mL</t>
        </is>
      </c>
      <c r="C2879" s="15" t="inlineStr">
        <is>
          <t>3) Functional beverage (still/sparkling)</t>
        </is>
      </c>
      <c r="D2879" s="32">
        <f>'M3 - Functional Beverage'!I538</f>
        <v/>
      </c>
      <c r="E2879" s="33">
        <f>'M3 - Functional Beverage'!J538</f>
        <v/>
      </c>
      <c r="F2879" s="31">
        <f>'M3 - Functional Beverage'!K538</f>
        <v/>
      </c>
      <c r="G2879" s="30">
        <f>'M3 - Functional Beverage'!F538</f>
        <v/>
      </c>
      <c r="H2879" s="31">
        <f>IF(AND(ISNUMBER('M3 - Functional Beverage'!F538),ISNUMBER('M3 - Functional Beverage'!K538)),'M3 - Functional Beverage'!F538-'M3 - Functional Beverage'!K538,"")</f>
        <v/>
      </c>
      <c r="I2879" s="15" t="inlineStr">
        <is>
          <t>S&amp;S availability/depth vary by listing and time - confirm live.</t>
        </is>
      </c>
    </row>
    <row r="2880" ht="26" customHeight="1">
      <c r="A2880" s="15" t="inlineStr">
        <is>
          <t>ALO</t>
        </is>
      </c>
      <c r="B2880" s="15" t="inlineStr">
        <is>
          <t>ALO Exposed Aloe Vera Drink | Original Aloe + Honey | 12-pack 500mL</t>
        </is>
      </c>
      <c r="C2880" s="15" t="inlineStr">
        <is>
          <t>3) Functional beverage (still/sparkling)</t>
        </is>
      </c>
      <c r="D2880" s="32">
        <f>'M3 - Functional Beverage'!I539</f>
        <v/>
      </c>
      <c r="E2880" s="33">
        <f>'M3 - Functional Beverage'!J539</f>
        <v/>
      </c>
      <c r="F2880" s="31">
        <f>'M3 - Functional Beverage'!K539</f>
        <v/>
      </c>
      <c r="G2880" s="30">
        <f>'M3 - Functional Beverage'!F539</f>
        <v/>
      </c>
      <c r="H2880" s="31">
        <f>IF(AND(ISNUMBER('M3 - Functional Beverage'!F539),ISNUMBER('M3 - Functional Beverage'!K539)),'M3 - Functional Beverage'!F539-'M3 - Functional Beverage'!K539,"")</f>
        <v/>
      </c>
      <c r="I2880" s="15" t="inlineStr">
        <is>
          <t>S&amp;S availability/depth vary by listing and time - confirm live.</t>
        </is>
      </c>
    </row>
    <row r="2881" ht="26" customHeight="1">
      <c r="A2881" s="15" t="inlineStr">
        <is>
          <t>ALO</t>
        </is>
      </c>
      <c r="B2881" s="15" t="inlineStr">
        <is>
          <t>ALO Exposed Aloe Vera Drink | Original Aloe + Honey | 18-pack 500mL</t>
        </is>
      </c>
      <c r="C2881" s="15" t="inlineStr">
        <is>
          <t>3) Functional beverage (still/sparkling)</t>
        </is>
      </c>
      <c r="D2881" s="32">
        <f>'M3 - Functional Beverage'!I540</f>
        <v/>
      </c>
      <c r="E2881" s="33">
        <f>'M3 - Functional Beverage'!J540</f>
        <v/>
      </c>
      <c r="F2881" s="31">
        <f>'M3 - Functional Beverage'!K540</f>
        <v/>
      </c>
      <c r="G2881" s="30">
        <f>'M3 - Functional Beverage'!F540</f>
        <v/>
      </c>
      <c r="H2881" s="31">
        <f>IF(AND(ISNUMBER('M3 - Functional Beverage'!F540),ISNUMBER('M3 - Functional Beverage'!K540)),'M3 - Functional Beverage'!F540-'M3 - Functional Beverage'!K540,"")</f>
        <v/>
      </c>
      <c r="I2881" s="15" t="inlineStr">
        <is>
          <t>S&amp;S availability/depth vary by listing and time - confirm live.</t>
        </is>
      </c>
    </row>
    <row r="2882" ht="26" customHeight="1">
      <c r="A2882" s="15" t="inlineStr">
        <is>
          <t>ALO</t>
        </is>
      </c>
      <c r="B2882" s="15" t="inlineStr">
        <is>
          <t>ALO Exposed Aloe Vera Drink | Original Aloe + Honey | 24-pack 500mL</t>
        </is>
      </c>
      <c r="C2882" s="15" t="inlineStr">
        <is>
          <t>3) Functional beverage (still/sparkling)</t>
        </is>
      </c>
      <c r="D2882" s="32">
        <f>'M3 - Functional Beverage'!I541</f>
        <v/>
      </c>
      <c r="E2882" s="33">
        <f>'M3 - Functional Beverage'!J541</f>
        <v/>
      </c>
      <c r="F2882" s="31">
        <f>'M3 - Functional Beverage'!K541</f>
        <v/>
      </c>
      <c r="G2882" s="30">
        <f>'M3 - Functional Beverage'!F541</f>
        <v/>
      </c>
      <c r="H2882" s="31">
        <f>IF(AND(ISNUMBER('M3 - Functional Beverage'!F541),ISNUMBER('M3 - Functional Beverage'!K541)),'M3 - Functional Beverage'!F541-'M3 - Functional Beverage'!K541,"")</f>
        <v/>
      </c>
      <c r="I2882" s="15" t="inlineStr">
        <is>
          <t>S&amp;S availability/depth vary by listing and time - confirm live.</t>
        </is>
      </c>
    </row>
    <row r="2883" ht="26" customHeight="1">
      <c r="A2883" s="15" t="inlineStr">
        <is>
          <t>ALO</t>
        </is>
      </c>
      <c r="B2883" s="15" t="inlineStr">
        <is>
          <t>ALO Exposed Aloe Vera Drink | Mango Mangosteen | single 500mL</t>
        </is>
      </c>
      <c r="C2883" s="15" t="inlineStr">
        <is>
          <t>3) Functional beverage (still/sparkling)</t>
        </is>
      </c>
      <c r="D2883" s="32">
        <f>'M3 - Functional Beverage'!I542</f>
        <v/>
      </c>
      <c r="E2883" s="33">
        <f>'M3 - Functional Beverage'!J542</f>
        <v/>
      </c>
      <c r="F2883" s="31">
        <f>'M3 - Functional Beverage'!K542</f>
        <v/>
      </c>
      <c r="G2883" s="30">
        <f>'M3 - Functional Beverage'!F542</f>
        <v/>
      </c>
      <c r="H2883" s="31">
        <f>IF(AND(ISNUMBER('M3 - Functional Beverage'!F542),ISNUMBER('M3 - Functional Beverage'!K542)),'M3 - Functional Beverage'!F542-'M3 - Functional Beverage'!K542,"")</f>
        <v/>
      </c>
      <c r="I2883" s="15" t="inlineStr">
        <is>
          <t>S&amp;S availability/depth vary by listing and time - confirm live.</t>
        </is>
      </c>
    </row>
    <row r="2884" ht="26" customHeight="1">
      <c r="A2884" s="15" t="inlineStr">
        <is>
          <t>ALO</t>
        </is>
      </c>
      <c r="B2884" s="15" t="inlineStr">
        <is>
          <t>ALO Exposed Aloe Vera Drink | Mango Mangosteen | 8-pack 500mL</t>
        </is>
      </c>
      <c r="C2884" s="15" t="inlineStr">
        <is>
          <t>3) Functional beverage (still/sparkling)</t>
        </is>
      </c>
      <c r="D2884" s="32">
        <f>'M3 - Functional Beverage'!I543</f>
        <v/>
      </c>
      <c r="E2884" s="33">
        <f>'M3 - Functional Beverage'!J543</f>
        <v/>
      </c>
      <c r="F2884" s="31">
        <f>'M3 - Functional Beverage'!K543</f>
        <v/>
      </c>
      <c r="G2884" s="30">
        <f>'M3 - Functional Beverage'!F543</f>
        <v/>
      </c>
      <c r="H2884" s="31">
        <f>IF(AND(ISNUMBER('M3 - Functional Beverage'!F543),ISNUMBER('M3 - Functional Beverage'!K543)),'M3 - Functional Beverage'!F543-'M3 - Functional Beverage'!K543,"")</f>
        <v/>
      </c>
      <c r="I2884" s="15" t="inlineStr">
        <is>
          <t>S&amp;S availability/depth vary by listing and time - confirm live.</t>
        </is>
      </c>
    </row>
    <row r="2885" ht="26" customHeight="1">
      <c r="A2885" s="15" t="inlineStr">
        <is>
          <t>ALO</t>
        </is>
      </c>
      <c r="B2885" s="15" t="inlineStr">
        <is>
          <t>ALO Exposed Aloe Vera Drink | Mango Mangosteen | 12-pack 500mL</t>
        </is>
      </c>
      <c r="C2885" s="15" t="inlineStr">
        <is>
          <t>3) Functional beverage (still/sparkling)</t>
        </is>
      </c>
      <c r="D2885" s="32">
        <f>'M3 - Functional Beverage'!I544</f>
        <v/>
      </c>
      <c r="E2885" s="33">
        <f>'M3 - Functional Beverage'!J544</f>
        <v/>
      </c>
      <c r="F2885" s="31">
        <f>'M3 - Functional Beverage'!K544</f>
        <v/>
      </c>
      <c r="G2885" s="30">
        <f>'M3 - Functional Beverage'!F544</f>
        <v/>
      </c>
      <c r="H2885" s="31">
        <f>IF(AND(ISNUMBER('M3 - Functional Beverage'!F544),ISNUMBER('M3 - Functional Beverage'!K544)),'M3 - Functional Beverage'!F544-'M3 - Functional Beverage'!K544,"")</f>
        <v/>
      </c>
      <c r="I2885" s="15" t="inlineStr">
        <is>
          <t>S&amp;S availability/depth vary by listing and time - confirm live.</t>
        </is>
      </c>
    </row>
    <row r="2886" ht="26" customHeight="1">
      <c r="A2886" s="15" t="inlineStr">
        <is>
          <t>ALO</t>
        </is>
      </c>
      <c r="B2886" s="15" t="inlineStr">
        <is>
          <t>ALO Exposed Aloe Vera Drink | Mango Mangosteen | 18-pack 500mL</t>
        </is>
      </c>
      <c r="C2886" s="15" t="inlineStr">
        <is>
          <t>3) Functional beverage (still/sparkling)</t>
        </is>
      </c>
      <c r="D2886" s="32">
        <f>'M3 - Functional Beverage'!I545</f>
        <v/>
      </c>
      <c r="E2886" s="33">
        <f>'M3 - Functional Beverage'!J545</f>
        <v/>
      </c>
      <c r="F2886" s="31">
        <f>'M3 - Functional Beverage'!K545</f>
        <v/>
      </c>
      <c r="G2886" s="30">
        <f>'M3 - Functional Beverage'!F545</f>
        <v/>
      </c>
      <c r="H2886" s="31">
        <f>IF(AND(ISNUMBER('M3 - Functional Beverage'!F545),ISNUMBER('M3 - Functional Beverage'!K545)),'M3 - Functional Beverage'!F545-'M3 - Functional Beverage'!K545,"")</f>
        <v/>
      </c>
      <c r="I2886" s="15" t="inlineStr">
        <is>
          <t>S&amp;S availability/depth vary by listing and time - confirm live.</t>
        </is>
      </c>
    </row>
    <row r="2887" ht="26" customHeight="1">
      <c r="A2887" s="15" t="inlineStr">
        <is>
          <t>ALO</t>
        </is>
      </c>
      <c r="B2887" s="15" t="inlineStr">
        <is>
          <t>ALO Exposed Aloe Vera Drink | Mango Mangosteen | 24-pack 500mL</t>
        </is>
      </c>
      <c r="C2887" s="15" t="inlineStr">
        <is>
          <t>3) Functional beverage (still/sparkling)</t>
        </is>
      </c>
      <c r="D2887" s="32">
        <f>'M3 - Functional Beverage'!I546</f>
        <v/>
      </c>
      <c r="E2887" s="33">
        <f>'M3 - Functional Beverage'!J546</f>
        <v/>
      </c>
      <c r="F2887" s="31">
        <f>'M3 - Functional Beverage'!K546</f>
        <v/>
      </c>
      <c r="G2887" s="30">
        <f>'M3 - Functional Beverage'!F546</f>
        <v/>
      </c>
      <c r="H2887" s="31">
        <f>IF(AND(ISNUMBER('M3 - Functional Beverage'!F546),ISNUMBER('M3 - Functional Beverage'!K546)),'M3 - Functional Beverage'!F546-'M3 - Functional Beverage'!K546,"")</f>
        <v/>
      </c>
      <c r="I2887" s="15" t="inlineStr">
        <is>
          <t>S&amp;S availability/depth vary by listing and time - confirm live.</t>
        </is>
      </c>
    </row>
    <row r="2888" ht="26" customHeight="1">
      <c r="A2888" s="15" t="inlineStr">
        <is>
          <t>ALO</t>
        </is>
      </c>
      <c r="B2888" s="15" t="inlineStr">
        <is>
          <t>ALO Exposed Aloe Vera Drink | Pomegranate Cranberry | single 500mL</t>
        </is>
      </c>
      <c r="C2888" s="15" t="inlineStr">
        <is>
          <t>3) Functional beverage (still/sparkling)</t>
        </is>
      </c>
      <c r="D2888" s="32">
        <f>'M3 - Functional Beverage'!I547</f>
        <v/>
      </c>
      <c r="E2888" s="33">
        <f>'M3 - Functional Beverage'!J547</f>
        <v/>
      </c>
      <c r="F2888" s="31">
        <f>'M3 - Functional Beverage'!K547</f>
        <v/>
      </c>
      <c r="G2888" s="30">
        <f>'M3 - Functional Beverage'!F547</f>
        <v/>
      </c>
      <c r="H2888" s="31">
        <f>IF(AND(ISNUMBER('M3 - Functional Beverage'!F547),ISNUMBER('M3 - Functional Beverage'!K547)),'M3 - Functional Beverage'!F547-'M3 - Functional Beverage'!K547,"")</f>
        <v/>
      </c>
      <c r="I2888" s="15" t="inlineStr">
        <is>
          <t>S&amp;S availability/depth vary by listing and time - confirm live.</t>
        </is>
      </c>
    </row>
    <row r="2889" ht="26" customHeight="1">
      <c r="A2889" s="15" t="inlineStr">
        <is>
          <t>ALO</t>
        </is>
      </c>
      <c r="B2889" s="15" t="inlineStr">
        <is>
          <t>ALO Exposed Aloe Vera Drink | Pomegranate Cranberry | 8-pack 500mL</t>
        </is>
      </c>
      <c r="C2889" s="15" t="inlineStr">
        <is>
          <t>3) Functional beverage (still/sparkling)</t>
        </is>
      </c>
      <c r="D2889" s="32">
        <f>'M3 - Functional Beverage'!I548</f>
        <v/>
      </c>
      <c r="E2889" s="33">
        <f>'M3 - Functional Beverage'!J548</f>
        <v/>
      </c>
      <c r="F2889" s="31">
        <f>'M3 - Functional Beverage'!K548</f>
        <v/>
      </c>
      <c r="G2889" s="30">
        <f>'M3 - Functional Beverage'!F548</f>
        <v/>
      </c>
      <c r="H2889" s="31">
        <f>IF(AND(ISNUMBER('M3 - Functional Beverage'!F548),ISNUMBER('M3 - Functional Beverage'!K548)),'M3 - Functional Beverage'!F548-'M3 - Functional Beverage'!K548,"")</f>
        <v/>
      </c>
      <c r="I2889" s="15" t="inlineStr">
        <is>
          <t>S&amp;S availability/depth vary by listing and time - confirm live.</t>
        </is>
      </c>
    </row>
    <row r="2890" ht="26" customHeight="1">
      <c r="A2890" s="15" t="inlineStr">
        <is>
          <t>ALO</t>
        </is>
      </c>
      <c r="B2890" s="15" t="inlineStr">
        <is>
          <t>ALO Exposed Aloe Vera Drink | Pomegranate Cranberry | 12-pack 500mL</t>
        </is>
      </c>
      <c r="C2890" s="15" t="inlineStr">
        <is>
          <t>3) Functional beverage (still/sparkling)</t>
        </is>
      </c>
      <c r="D2890" s="32">
        <f>'M3 - Functional Beverage'!I549</f>
        <v/>
      </c>
      <c r="E2890" s="33">
        <f>'M3 - Functional Beverage'!J549</f>
        <v/>
      </c>
      <c r="F2890" s="31">
        <f>'M3 - Functional Beverage'!K549</f>
        <v/>
      </c>
      <c r="G2890" s="30">
        <f>'M3 - Functional Beverage'!F549</f>
        <v/>
      </c>
      <c r="H2890" s="31">
        <f>IF(AND(ISNUMBER('M3 - Functional Beverage'!F549),ISNUMBER('M3 - Functional Beverage'!K549)),'M3 - Functional Beverage'!F549-'M3 - Functional Beverage'!K549,"")</f>
        <v/>
      </c>
      <c r="I2890" s="15" t="inlineStr">
        <is>
          <t>S&amp;S availability/depth vary by listing and time - confirm live.</t>
        </is>
      </c>
    </row>
    <row r="2891" ht="26" customHeight="1">
      <c r="A2891" s="15" t="inlineStr">
        <is>
          <t>ALO</t>
        </is>
      </c>
      <c r="B2891" s="15" t="inlineStr">
        <is>
          <t>ALO Exposed Aloe Vera Drink | Pomegranate Cranberry | 18-pack 500mL</t>
        </is>
      </c>
      <c r="C2891" s="15" t="inlineStr">
        <is>
          <t>3) Functional beverage (still/sparkling)</t>
        </is>
      </c>
      <c r="D2891" s="32">
        <f>'M3 - Functional Beverage'!I550</f>
        <v/>
      </c>
      <c r="E2891" s="33">
        <f>'M3 - Functional Beverage'!J550</f>
        <v/>
      </c>
      <c r="F2891" s="31">
        <f>'M3 - Functional Beverage'!K550</f>
        <v/>
      </c>
      <c r="G2891" s="30">
        <f>'M3 - Functional Beverage'!F550</f>
        <v/>
      </c>
      <c r="H2891" s="31">
        <f>IF(AND(ISNUMBER('M3 - Functional Beverage'!F550),ISNUMBER('M3 - Functional Beverage'!K550)),'M3 - Functional Beverage'!F550-'M3 - Functional Beverage'!K550,"")</f>
        <v/>
      </c>
      <c r="I2891" s="15" t="inlineStr">
        <is>
          <t>S&amp;S availability/depth vary by listing and time - confirm live.</t>
        </is>
      </c>
    </row>
    <row r="2892" ht="26" customHeight="1">
      <c r="A2892" s="15" t="inlineStr">
        <is>
          <t>ALO</t>
        </is>
      </c>
      <c r="B2892" s="15" t="inlineStr">
        <is>
          <t>ALO Exposed Aloe Vera Drink | Pomegranate Cranberry | 24-pack 500mL</t>
        </is>
      </c>
      <c r="C2892" s="15" t="inlineStr">
        <is>
          <t>3) Functional beverage (still/sparkling)</t>
        </is>
      </c>
      <c r="D2892" s="32">
        <f>'M3 - Functional Beverage'!I551</f>
        <v/>
      </c>
      <c r="E2892" s="33">
        <f>'M3 - Functional Beverage'!J551</f>
        <v/>
      </c>
      <c r="F2892" s="31">
        <f>'M3 - Functional Beverage'!K551</f>
        <v/>
      </c>
      <c r="G2892" s="30">
        <f>'M3 - Functional Beverage'!F551</f>
        <v/>
      </c>
      <c r="H2892" s="31">
        <f>IF(AND(ISNUMBER('M3 - Functional Beverage'!F551),ISNUMBER('M3 - Functional Beverage'!K551)),'M3 - Functional Beverage'!F551-'M3 - Functional Beverage'!K551,"")</f>
        <v/>
      </c>
      <c r="I2892" s="15" t="inlineStr">
        <is>
          <t>S&amp;S availability/depth vary by listing and time - confirm live.</t>
        </is>
      </c>
    </row>
    <row r="2893" ht="26" customHeight="1">
      <c r="A2893" s="15" t="inlineStr">
        <is>
          <t>ALO</t>
        </is>
      </c>
      <c r="B2893" s="15" t="inlineStr">
        <is>
          <t>ALO Exposed Aloe Vera Drink | Pink Grapefruit Lemon | single 500mL</t>
        </is>
      </c>
      <c r="C2893" s="15" t="inlineStr">
        <is>
          <t>3) Functional beverage (still/sparkling)</t>
        </is>
      </c>
      <c r="D2893" s="32">
        <f>'M3 - Functional Beverage'!I552</f>
        <v/>
      </c>
      <c r="E2893" s="33">
        <f>'M3 - Functional Beverage'!J552</f>
        <v/>
      </c>
      <c r="F2893" s="31">
        <f>'M3 - Functional Beverage'!K552</f>
        <v/>
      </c>
      <c r="G2893" s="30">
        <f>'M3 - Functional Beverage'!F552</f>
        <v/>
      </c>
      <c r="H2893" s="31">
        <f>IF(AND(ISNUMBER('M3 - Functional Beverage'!F552),ISNUMBER('M3 - Functional Beverage'!K552)),'M3 - Functional Beverage'!F552-'M3 - Functional Beverage'!K552,"")</f>
        <v/>
      </c>
      <c r="I2893" s="15" t="inlineStr">
        <is>
          <t>S&amp;S availability/depth vary by listing and time - confirm live.</t>
        </is>
      </c>
    </row>
    <row r="2894" ht="26" customHeight="1">
      <c r="A2894" s="15" t="inlineStr">
        <is>
          <t>ALO</t>
        </is>
      </c>
      <c r="B2894" s="15" t="inlineStr">
        <is>
          <t>ALO Exposed Aloe Vera Drink | Pink Grapefruit Lemon | 8-pack 500mL</t>
        </is>
      </c>
      <c r="C2894" s="15" t="inlineStr">
        <is>
          <t>3) Functional beverage (still/sparkling)</t>
        </is>
      </c>
      <c r="D2894" s="32">
        <f>'M3 - Functional Beverage'!I553</f>
        <v/>
      </c>
      <c r="E2894" s="33">
        <f>'M3 - Functional Beverage'!J553</f>
        <v/>
      </c>
      <c r="F2894" s="31">
        <f>'M3 - Functional Beverage'!K553</f>
        <v/>
      </c>
      <c r="G2894" s="30">
        <f>'M3 - Functional Beverage'!F553</f>
        <v/>
      </c>
      <c r="H2894" s="31">
        <f>IF(AND(ISNUMBER('M3 - Functional Beverage'!F553),ISNUMBER('M3 - Functional Beverage'!K553)),'M3 - Functional Beverage'!F553-'M3 - Functional Beverage'!K553,"")</f>
        <v/>
      </c>
      <c r="I2894" s="15" t="inlineStr">
        <is>
          <t>S&amp;S availability/depth vary by listing and time - confirm live.</t>
        </is>
      </c>
    </row>
    <row r="2895" ht="26" customHeight="1">
      <c r="A2895" s="15" t="inlineStr">
        <is>
          <t>ALO</t>
        </is>
      </c>
      <c r="B2895" s="15" t="inlineStr">
        <is>
          <t>ALO Exposed Aloe Vera Drink | Pink Grapefruit Lemon | 12-pack 500mL</t>
        </is>
      </c>
      <c r="C2895" s="15" t="inlineStr">
        <is>
          <t>3) Functional beverage (still/sparkling)</t>
        </is>
      </c>
      <c r="D2895" s="32">
        <f>'M3 - Functional Beverage'!I554</f>
        <v/>
      </c>
      <c r="E2895" s="33">
        <f>'M3 - Functional Beverage'!J554</f>
        <v/>
      </c>
      <c r="F2895" s="31">
        <f>'M3 - Functional Beverage'!K554</f>
        <v/>
      </c>
      <c r="G2895" s="30">
        <f>'M3 - Functional Beverage'!F554</f>
        <v/>
      </c>
      <c r="H2895" s="31">
        <f>IF(AND(ISNUMBER('M3 - Functional Beverage'!F554),ISNUMBER('M3 - Functional Beverage'!K554)),'M3 - Functional Beverage'!F554-'M3 - Functional Beverage'!K554,"")</f>
        <v/>
      </c>
      <c r="I2895" s="15" t="inlineStr">
        <is>
          <t>S&amp;S availability/depth vary by listing and time - confirm live.</t>
        </is>
      </c>
    </row>
    <row r="2896" ht="26" customHeight="1">
      <c r="A2896" s="15" t="inlineStr">
        <is>
          <t>ALO</t>
        </is>
      </c>
      <c r="B2896" s="15" t="inlineStr">
        <is>
          <t>ALO Exposed Aloe Vera Drink | Pink Grapefruit Lemon | 18-pack 500mL</t>
        </is>
      </c>
      <c r="C2896" s="15" t="inlineStr">
        <is>
          <t>3) Functional beverage (still/sparkling)</t>
        </is>
      </c>
      <c r="D2896" s="32">
        <f>'M3 - Functional Beverage'!I555</f>
        <v/>
      </c>
      <c r="E2896" s="33">
        <f>'M3 - Functional Beverage'!J555</f>
        <v/>
      </c>
      <c r="F2896" s="31">
        <f>'M3 - Functional Beverage'!K555</f>
        <v/>
      </c>
      <c r="G2896" s="30">
        <f>'M3 - Functional Beverage'!F555</f>
        <v/>
      </c>
      <c r="H2896" s="31">
        <f>IF(AND(ISNUMBER('M3 - Functional Beverage'!F555),ISNUMBER('M3 - Functional Beverage'!K555)),'M3 - Functional Beverage'!F555-'M3 - Functional Beverage'!K555,"")</f>
        <v/>
      </c>
      <c r="I2896" s="15" t="inlineStr">
        <is>
          <t>S&amp;S availability/depth vary by listing and time - confirm live.</t>
        </is>
      </c>
    </row>
    <row r="2897" ht="26" customHeight="1">
      <c r="A2897" s="15" t="inlineStr">
        <is>
          <t>ALO</t>
        </is>
      </c>
      <c r="B2897" s="15" t="inlineStr">
        <is>
          <t>ALO Exposed Aloe Vera Drink | Pink Grapefruit Lemon | 24-pack 500mL</t>
        </is>
      </c>
      <c r="C2897" s="15" t="inlineStr">
        <is>
          <t>3) Functional beverage (still/sparkling)</t>
        </is>
      </c>
      <c r="D2897" s="32">
        <f>'M3 - Functional Beverage'!I556</f>
        <v/>
      </c>
      <c r="E2897" s="33">
        <f>'M3 - Functional Beverage'!J556</f>
        <v/>
      </c>
      <c r="F2897" s="31">
        <f>'M3 - Functional Beverage'!K556</f>
        <v/>
      </c>
      <c r="G2897" s="30">
        <f>'M3 - Functional Beverage'!F556</f>
        <v/>
      </c>
      <c r="H2897" s="31">
        <f>IF(AND(ISNUMBER('M3 - Functional Beverage'!F556),ISNUMBER('M3 - Functional Beverage'!K556)),'M3 - Functional Beverage'!F556-'M3 - Functional Beverage'!K556,"")</f>
        <v/>
      </c>
      <c r="I2897" s="15" t="inlineStr">
        <is>
          <t>S&amp;S availability/depth vary by listing and time - confirm live.</t>
        </is>
      </c>
    </row>
    <row r="2898" ht="26" customHeight="1">
      <c r="A2898" s="15" t="inlineStr">
        <is>
          <t>Sparkling Ice</t>
        </is>
      </c>
      <c r="B2898" s="15" t="inlineStr">
        <is>
          <t>Sparkling Ice +Caffeine | Black Raspberry | single 473mL</t>
        </is>
      </c>
      <c r="C2898" s="15" t="inlineStr">
        <is>
          <t>1) Sparkling electrolyte / functional sparkling</t>
        </is>
      </c>
      <c r="D2898" s="32">
        <f>'M1 - Sparkling Electrolyte'!I225</f>
        <v/>
      </c>
      <c r="E2898" s="33">
        <f>'M1 - Sparkling Electrolyte'!J225</f>
        <v/>
      </c>
      <c r="F2898" s="31">
        <f>'M1 - Sparkling Electrolyte'!K225</f>
        <v/>
      </c>
      <c r="G2898" s="30">
        <f>'M1 - Sparkling Electrolyte'!F225</f>
        <v/>
      </c>
      <c r="H2898" s="31">
        <f>IF(AND(ISNUMBER('M1 - Sparkling Electrolyte'!F225),ISNUMBER('M1 - Sparkling Electrolyte'!K225)),'M1 - Sparkling Electrolyte'!F225-'M1 - Sparkling Electrolyte'!K225,"")</f>
        <v/>
      </c>
      <c r="I2898" s="15" t="inlineStr">
        <is>
          <t>S&amp;S availability/depth vary by listing and time - confirm live.</t>
        </is>
      </c>
    </row>
    <row r="2899" ht="26" customHeight="1">
      <c r="A2899" s="15" t="inlineStr">
        <is>
          <t>Sparkling Ice</t>
        </is>
      </c>
      <c r="B2899" s="15" t="inlineStr">
        <is>
          <t>Sparkling Ice +Caffeine | Black Raspberry | 8-pack 473mL</t>
        </is>
      </c>
      <c r="C2899" s="15" t="inlineStr">
        <is>
          <t>1) Sparkling electrolyte / functional sparkling</t>
        </is>
      </c>
      <c r="D2899" s="32">
        <f>'M1 - Sparkling Electrolyte'!I226</f>
        <v/>
      </c>
      <c r="E2899" s="33">
        <f>'M1 - Sparkling Electrolyte'!J226</f>
        <v/>
      </c>
      <c r="F2899" s="31">
        <f>'M1 - Sparkling Electrolyte'!K226</f>
        <v/>
      </c>
      <c r="G2899" s="30">
        <f>'M1 - Sparkling Electrolyte'!F226</f>
        <v/>
      </c>
      <c r="H2899" s="31">
        <f>IF(AND(ISNUMBER('M1 - Sparkling Electrolyte'!F226),ISNUMBER('M1 - Sparkling Electrolyte'!K226)),'M1 - Sparkling Electrolyte'!F226-'M1 - Sparkling Electrolyte'!K226,"")</f>
        <v/>
      </c>
      <c r="I2899" s="15" t="inlineStr">
        <is>
          <t>S&amp;S availability/depth vary by listing and time - confirm live.</t>
        </is>
      </c>
    </row>
    <row r="2900" ht="26" customHeight="1">
      <c r="A2900" s="15" t="inlineStr">
        <is>
          <t>Sparkling Ice</t>
        </is>
      </c>
      <c r="B2900" s="15" t="inlineStr">
        <is>
          <t>Sparkling Ice +Caffeine | Black Raspberry | 12-pack 473mL</t>
        </is>
      </c>
      <c r="C2900" s="15" t="inlineStr">
        <is>
          <t>1) Sparkling electrolyte / functional sparkling</t>
        </is>
      </c>
      <c r="D2900" s="32">
        <f>'M1 - Sparkling Electrolyte'!I227</f>
        <v/>
      </c>
      <c r="E2900" s="33">
        <f>'M1 - Sparkling Electrolyte'!J227</f>
        <v/>
      </c>
      <c r="F2900" s="31">
        <f>'M1 - Sparkling Electrolyte'!K227</f>
        <v/>
      </c>
      <c r="G2900" s="30">
        <f>'M1 - Sparkling Electrolyte'!F227</f>
        <v/>
      </c>
      <c r="H2900" s="31">
        <f>IF(AND(ISNUMBER('M1 - Sparkling Electrolyte'!F227),ISNUMBER('M1 - Sparkling Electrolyte'!K227)),'M1 - Sparkling Electrolyte'!F227-'M1 - Sparkling Electrolyte'!K227,"")</f>
        <v/>
      </c>
      <c r="I2900" s="15" t="inlineStr">
        <is>
          <t>S&amp;S availability/depth vary by listing and time - confirm live.</t>
        </is>
      </c>
    </row>
    <row r="2901" ht="26" customHeight="1">
      <c r="A2901" s="15" t="inlineStr">
        <is>
          <t>Sparkling Ice</t>
        </is>
      </c>
      <c r="B2901" s="15" t="inlineStr">
        <is>
          <t>Sparkling Ice +Caffeine | Black Raspberry | 18-pack 473mL</t>
        </is>
      </c>
      <c r="C2901" s="15" t="inlineStr">
        <is>
          <t>1) Sparkling electrolyte / functional sparkling</t>
        </is>
      </c>
      <c r="D2901" s="32">
        <f>'M1 - Sparkling Electrolyte'!I228</f>
        <v/>
      </c>
      <c r="E2901" s="33">
        <f>'M1 - Sparkling Electrolyte'!J228</f>
        <v/>
      </c>
      <c r="F2901" s="31">
        <f>'M1 - Sparkling Electrolyte'!K228</f>
        <v/>
      </c>
      <c r="G2901" s="30">
        <f>'M1 - Sparkling Electrolyte'!F228</f>
        <v/>
      </c>
      <c r="H2901" s="31">
        <f>IF(AND(ISNUMBER('M1 - Sparkling Electrolyte'!F228),ISNUMBER('M1 - Sparkling Electrolyte'!K228)),'M1 - Sparkling Electrolyte'!F228-'M1 - Sparkling Electrolyte'!K228,"")</f>
        <v/>
      </c>
      <c r="I2901" s="15" t="inlineStr">
        <is>
          <t>S&amp;S availability/depth vary by listing and time - confirm live.</t>
        </is>
      </c>
    </row>
    <row r="2902" ht="26" customHeight="1">
      <c r="A2902" s="15" t="inlineStr">
        <is>
          <t>Sparkling Ice</t>
        </is>
      </c>
      <c r="B2902" s="15" t="inlineStr">
        <is>
          <t>Sparkling Ice +Caffeine | Black Raspberry | 24-pack 473mL</t>
        </is>
      </c>
      <c r="C2902" s="15" t="inlineStr">
        <is>
          <t>1) Sparkling electrolyte / functional sparkling</t>
        </is>
      </c>
      <c r="D2902" s="32">
        <f>'M1 - Sparkling Electrolyte'!I229</f>
        <v/>
      </c>
      <c r="E2902" s="33">
        <f>'M1 - Sparkling Electrolyte'!J229</f>
        <v/>
      </c>
      <c r="F2902" s="31">
        <f>'M1 - Sparkling Electrolyte'!K229</f>
        <v/>
      </c>
      <c r="G2902" s="30">
        <f>'M1 - Sparkling Electrolyte'!F229</f>
        <v/>
      </c>
      <c r="H2902" s="31">
        <f>IF(AND(ISNUMBER('M1 - Sparkling Electrolyte'!F229),ISNUMBER('M1 - Sparkling Electrolyte'!K229)),'M1 - Sparkling Electrolyte'!F229-'M1 - Sparkling Electrolyte'!K229,"")</f>
        <v/>
      </c>
      <c r="I2902" s="15" t="inlineStr">
        <is>
          <t>S&amp;S availability/depth vary by listing and time - confirm live.</t>
        </is>
      </c>
    </row>
    <row r="2903" ht="26" customHeight="1">
      <c r="A2903" s="15" t="inlineStr">
        <is>
          <t>Sparkling Ice</t>
        </is>
      </c>
      <c r="B2903" s="15" t="inlineStr">
        <is>
          <t>Sparkling Ice +Caffeine | Citrus Twist | single 473mL</t>
        </is>
      </c>
      <c r="C2903" s="15" t="inlineStr">
        <is>
          <t>1) Sparkling electrolyte / functional sparkling</t>
        </is>
      </c>
      <c r="D2903" s="32">
        <f>'M1 - Sparkling Electrolyte'!I230</f>
        <v/>
      </c>
      <c r="E2903" s="33">
        <f>'M1 - Sparkling Electrolyte'!J230</f>
        <v/>
      </c>
      <c r="F2903" s="31">
        <f>'M1 - Sparkling Electrolyte'!K230</f>
        <v/>
      </c>
      <c r="G2903" s="30">
        <f>'M1 - Sparkling Electrolyte'!F230</f>
        <v/>
      </c>
      <c r="H2903" s="31">
        <f>IF(AND(ISNUMBER('M1 - Sparkling Electrolyte'!F230),ISNUMBER('M1 - Sparkling Electrolyte'!K230)),'M1 - Sparkling Electrolyte'!F230-'M1 - Sparkling Electrolyte'!K230,"")</f>
        <v/>
      </c>
      <c r="I2903" s="15" t="inlineStr">
        <is>
          <t>S&amp;S availability/depth vary by listing and time - confirm live.</t>
        </is>
      </c>
    </row>
    <row r="2904" ht="26" customHeight="1">
      <c r="A2904" s="15" t="inlineStr">
        <is>
          <t>Sparkling Ice</t>
        </is>
      </c>
      <c r="B2904" s="15" t="inlineStr">
        <is>
          <t>Sparkling Ice +Caffeine | Citrus Twist | 8-pack 473mL</t>
        </is>
      </c>
      <c r="C2904" s="15" t="inlineStr">
        <is>
          <t>1) Sparkling electrolyte / functional sparkling</t>
        </is>
      </c>
      <c r="D2904" s="32">
        <f>'M1 - Sparkling Electrolyte'!I231</f>
        <v/>
      </c>
      <c r="E2904" s="33">
        <f>'M1 - Sparkling Electrolyte'!J231</f>
        <v/>
      </c>
      <c r="F2904" s="31">
        <f>'M1 - Sparkling Electrolyte'!K231</f>
        <v/>
      </c>
      <c r="G2904" s="30">
        <f>'M1 - Sparkling Electrolyte'!F231</f>
        <v/>
      </c>
      <c r="H2904" s="31">
        <f>IF(AND(ISNUMBER('M1 - Sparkling Electrolyte'!F231),ISNUMBER('M1 - Sparkling Electrolyte'!K231)),'M1 - Sparkling Electrolyte'!F231-'M1 - Sparkling Electrolyte'!K231,"")</f>
        <v/>
      </c>
      <c r="I2904" s="15" t="inlineStr">
        <is>
          <t>S&amp;S availability/depth vary by listing and time - confirm live.</t>
        </is>
      </c>
    </row>
    <row r="2905" ht="26" customHeight="1">
      <c r="A2905" s="15" t="inlineStr">
        <is>
          <t>Sparkling Ice</t>
        </is>
      </c>
      <c r="B2905" s="15" t="inlineStr">
        <is>
          <t>Sparkling Ice +Caffeine | Citrus Twist | 12-pack 473mL</t>
        </is>
      </c>
      <c r="C2905" s="15" t="inlineStr">
        <is>
          <t>1) Sparkling electrolyte / functional sparkling</t>
        </is>
      </c>
      <c r="D2905" s="32">
        <f>'M1 - Sparkling Electrolyte'!I232</f>
        <v/>
      </c>
      <c r="E2905" s="33">
        <f>'M1 - Sparkling Electrolyte'!J232</f>
        <v/>
      </c>
      <c r="F2905" s="31">
        <f>'M1 - Sparkling Electrolyte'!K232</f>
        <v/>
      </c>
      <c r="G2905" s="30">
        <f>'M1 - Sparkling Electrolyte'!F232</f>
        <v/>
      </c>
      <c r="H2905" s="31">
        <f>IF(AND(ISNUMBER('M1 - Sparkling Electrolyte'!F232),ISNUMBER('M1 - Sparkling Electrolyte'!K232)),'M1 - Sparkling Electrolyte'!F232-'M1 - Sparkling Electrolyte'!K232,"")</f>
        <v/>
      </c>
      <c r="I2905" s="15" t="inlineStr">
        <is>
          <t>S&amp;S availability/depth vary by listing and time - confirm live.</t>
        </is>
      </c>
    </row>
    <row r="2906" ht="26" customHeight="1">
      <c r="A2906" s="15" t="inlineStr">
        <is>
          <t>Sparkling Ice</t>
        </is>
      </c>
      <c r="B2906" s="15" t="inlineStr">
        <is>
          <t>Sparkling Ice +Caffeine | Citrus Twist | 18-pack 473mL</t>
        </is>
      </c>
      <c r="C2906" s="15" t="inlineStr">
        <is>
          <t>1) Sparkling electrolyte / functional sparkling</t>
        </is>
      </c>
      <c r="D2906" s="32">
        <f>'M1 - Sparkling Electrolyte'!I233</f>
        <v/>
      </c>
      <c r="E2906" s="33">
        <f>'M1 - Sparkling Electrolyte'!J233</f>
        <v/>
      </c>
      <c r="F2906" s="31">
        <f>'M1 - Sparkling Electrolyte'!K233</f>
        <v/>
      </c>
      <c r="G2906" s="30">
        <f>'M1 - Sparkling Electrolyte'!F233</f>
        <v/>
      </c>
      <c r="H2906" s="31">
        <f>IF(AND(ISNUMBER('M1 - Sparkling Electrolyte'!F233),ISNUMBER('M1 - Sparkling Electrolyte'!K233)),'M1 - Sparkling Electrolyte'!F233-'M1 - Sparkling Electrolyte'!K233,"")</f>
        <v/>
      </c>
      <c r="I2906" s="15" t="inlineStr">
        <is>
          <t>S&amp;S availability/depth vary by listing and time - confirm live.</t>
        </is>
      </c>
    </row>
    <row r="2907" ht="26" customHeight="1">
      <c r="A2907" s="15" t="inlineStr">
        <is>
          <t>Sparkling Ice</t>
        </is>
      </c>
      <c r="B2907" s="15" t="inlineStr">
        <is>
          <t>Sparkling Ice +Caffeine | Citrus Twist | 24-pack 473mL</t>
        </is>
      </c>
      <c r="C2907" s="15" t="inlineStr">
        <is>
          <t>1) Sparkling electrolyte / functional sparkling</t>
        </is>
      </c>
      <c r="D2907" s="32">
        <f>'M1 - Sparkling Electrolyte'!I234</f>
        <v/>
      </c>
      <c r="E2907" s="33">
        <f>'M1 - Sparkling Electrolyte'!J234</f>
        <v/>
      </c>
      <c r="F2907" s="31">
        <f>'M1 - Sparkling Electrolyte'!K234</f>
        <v/>
      </c>
      <c r="G2907" s="30">
        <f>'M1 - Sparkling Electrolyte'!F234</f>
        <v/>
      </c>
      <c r="H2907" s="31">
        <f>IF(AND(ISNUMBER('M1 - Sparkling Electrolyte'!F234),ISNUMBER('M1 - Sparkling Electrolyte'!K234)),'M1 - Sparkling Electrolyte'!F234-'M1 - Sparkling Electrolyte'!K234,"")</f>
        <v/>
      </c>
      <c r="I2907" s="15" t="inlineStr">
        <is>
          <t>S&amp;S availability/depth vary by listing and time - confirm live.</t>
        </is>
      </c>
    </row>
    <row r="2908" ht="26" customHeight="1">
      <c r="A2908" s="15" t="inlineStr">
        <is>
          <t>Sparkling Ice</t>
        </is>
      </c>
      <c r="B2908" s="15" t="inlineStr">
        <is>
          <t>Sparkling Ice +Caffeine | Orange Passionfruit | single 473mL</t>
        </is>
      </c>
      <c r="C2908" s="15" t="inlineStr">
        <is>
          <t>1) Sparkling electrolyte / functional sparkling</t>
        </is>
      </c>
      <c r="D2908" s="32">
        <f>'M1 - Sparkling Electrolyte'!I235</f>
        <v/>
      </c>
      <c r="E2908" s="33">
        <f>'M1 - Sparkling Electrolyte'!J235</f>
        <v/>
      </c>
      <c r="F2908" s="31">
        <f>'M1 - Sparkling Electrolyte'!K235</f>
        <v/>
      </c>
      <c r="G2908" s="30">
        <f>'M1 - Sparkling Electrolyte'!F235</f>
        <v/>
      </c>
      <c r="H2908" s="31">
        <f>IF(AND(ISNUMBER('M1 - Sparkling Electrolyte'!F235),ISNUMBER('M1 - Sparkling Electrolyte'!K235)),'M1 - Sparkling Electrolyte'!F235-'M1 - Sparkling Electrolyte'!K235,"")</f>
        <v/>
      </c>
      <c r="I2908" s="15" t="inlineStr">
        <is>
          <t>S&amp;S availability/depth vary by listing and time - confirm live.</t>
        </is>
      </c>
    </row>
    <row r="2909" ht="26" customHeight="1">
      <c r="A2909" s="15" t="inlineStr">
        <is>
          <t>Sparkling Ice</t>
        </is>
      </c>
      <c r="B2909" s="15" t="inlineStr">
        <is>
          <t>Sparkling Ice +Caffeine | Orange Passionfruit | 8-pack 473mL</t>
        </is>
      </c>
      <c r="C2909" s="15" t="inlineStr">
        <is>
          <t>1) Sparkling electrolyte / functional sparkling</t>
        </is>
      </c>
      <c r="D2909" s="32">
        <f>'M1 - Sparkling Electrolyte'!I236</f>
        <v/>
      </c>
      <c r="E2909" s="33">
        <f>'M1 - Sparkling Electrolyte'!J236</f>
        <v/>
      </c>
      <c r="F2909" s="31">
        <f>'M1 - Sparkling Electrolyte'!K236</f>
        <v/>
      </c>
      <c r="G2909" s="30">
        <f>'M1 - Sparkling Electrolyte'!F236</f>
        <v/>
      </c>
      <c r="H2909" s="31">
        <f>IF(AND(ISNUMBER('M1 - Sparkling Electrolyte'!F236),ISNUMBER('M1 - Sparkling Electrolyte'!K236)),'M1 - Sparkling Electrolyte'!F236-'M1 - Sparkling Electrolyte'!K236,"")</f>
        <v/>
      </c>
      <c r="I2909" s="15" t="inlineStr">
        <is>
          <t>S&amp;S availability/depth vary by listing and time - confirm live.</t>
        </is>
      </c>
    </row>
    <row r="2910" ht="26" customHeight="1">
      <c r="A2910" s="15" t="inlineStr">
        <is>
          <t>Sparkling Ice</t>
        </is>
      </c>
      <c r="B2910" s="15" t="inlineStr">
        <is>
          <t>Sparkling Ice +Caffeine | Orange Passionfruit | 12-pack 473mL</t>
        </is>
      </c>
      <c r="C2910" s="15" t="inlineStr">
        <is>
          <t>1) Sparkling electrolyte / functional sparkling</t>
        </is>
      </c>
      <c r="D2910" s="32">
        <f>'M1 - Sparkling Electrolyte'!I237</f>
        <v/>
      </c>
      <c r="E2910" s="33">
        <f>'M1 - Sparkling Electrolyte'!J237</f>
        <v/>
      </c>
      <c r="F2910" s="31">
        <f>'M1 - Sparkling Electrolyte'!K237</f>
        <v/>
      </c>
      <c r="G2910" s="30">
        <f>'M1 - Sparkling Electrolyte'!F237</f>
        <v/>
      </c>
      <c r="H2910" s="31">
        <f>IF(AND(ISNUMBER('M1 - Sparkling Electrolyte'!F237),ISNUMBER('M1 - Sparkling Electrolyte'!K237)),'M1 - Sparkling Electrolyte'!F237-'M1 - Sparkling Electrolyte'!K237,"")</f>
        <v/>
      </c>
      <c r="I2910" s="15" t="inlineStr">
        <is>
          <t>S&amp;S availability/depth vary by listing and time - confirm live.</t>
        </is>
      </c>
    </row>
    <row r="2911" ht="26" customHeight="1">
      <c r="A2911" s="15" t="inlineStr">
        <is>
          <t>Sparkling Ice</t>
        </is>
      </c>
      <c r="B2911" s="15" t="inlineStr">
        <is>
          <t>Sparkling Ice +Caffeine | Orange Passionfruit | 18-pack 473mL</t>
        </is>
      </c>
      <c r="C2911" s="15" t="inlineStr">
        <is>
          <t>1) Sparkling electrolyte / functional sparkling</t>
        </is>
      </c>
      <c r="D2911" s="32">
        <f>'M1 - Sparkling Electrolyte'!I238</f>
        <v/>
      </c>
      <c r="E2911" s="33">
        <f>'M1 - Sparkling Electrolyte'!J238</f>
        <v/>
      </c>
      <c r="F2911" s="31">
        <f>'M1 - Sparkling Electrolyte'!K238</f>
        <v/>
      </c>
      <c r="G2911" s="30">
        <f>'M1 - Sparkling Electrolyte'!F238</f>
        <v/>
      </c>
      <c r="H2911" s="31">
        <f>IF(AND(ISNUMBER('M1 - Sparkling Electrolyte'!F238),ISNUMBER('M1 - Sparkling Electrolyte'!K238)),'M1 - Sparkling Electrolyte'!F238-'M1 - Sparkling Electrolyte'!K238,"")</f>
        <v/>
      </c>
      <c r="I2911" s="15" t="inlineStr">
        <is>
          <t>S&amp;S availability/depth vary by listing and time - confirm live.</t>
        </is>
      </c>
    </row>
    <row r="2912" ht="26" customHeight="1">
      <c r="A2912" s="15" t="inlineStr">
        <is>
          <t>Sparkling Ice</t>
        </is>
      </c>
      <c r="B2912" s="15" t="inlineStr">
        <is>
          <t>Sparkling Ice +Caffeine | Orange Passionfruit | 24-pack 473mL</t>
        </is>
      </c>
      <c r="C2912" s="15" t="inlineStr">
        <is>
          <t>1) Sparkling electrolyte / functional sparkling</t>
        </is>
      </c>
      <c r="D2912" s="32">
        <f>'M1 - Sparkling Electrolyte'!I239</f>
        <v/>
      </c>
      <c r="E2912" s="33">
        <f>'M1 - Sparkling Electrolyte'!J239</f>
        <v/>
      </c>
      <c r="F2912" s="31">
        <f>'M1 - Sparkling Electrolyte'!K239</f>
        <v/>
      </c>
      <c r="G2912" s="30">
        <f>'M1 - Sparkling Electrolyte'!F239</f>
        <v/>
      </c>
      <c r="H2912" s="31">
        <f>IF(AND(ISNUMBER('M1 - Sparkling Electrolyte'!F239),ISNUMBER('M1 - Sparkling Electrolyte'!K239)),'M1 - Sparkling Electrolyte'!F239-'M1 - Sparkling Electrolyte'!K239,"")</f>
        <v/>
      </c>
      <c r="I2912" s="15" t="inlineStr">
        <is>
          <t>S&amp;S availability/depth vary by listing and time - confirm live.</t>
        </is>
      </c>
    </row>
    <row r="2913" ht="26" customHeight="1">
      <c r="A2913" s="15" t="inlineStr">
        <is>
          <t>Sparkling Ice</t>
        </is>
      </c>
      <c r="B2913" s="15" t="inlineStr">
        <is>
          <t>Sparkling Ice +Caffeine | Strawberry Citrus | single 473mL</t>
        </is>
      </c>
      <c r="C2913" s="15" t="inlineStr">
        <is>
          <t>1) Sparkling electrolyte / functional sparkling</t>
        </is>
      </c>
      <c r="D2913" s="32">
        <f>'M1 - Sparkling Electrolyte'!I240</f>
        <v/>
      </c>
      <c r="E2913" s="33">
        <f>'M1 - Sparkling Electrolyte'!J240</f>
        <v/>
      </c>
      <c r="F2913" s="31">
        <f>'M1 - Sparkling Electrolyte'!K240</f>
        <v/>
      </c>
      <c r="G2913" s="30">
        <f>'M1 - Sparkling Electrolyte'!F240</f>
        <v/>
      </c>
      <c r="H2913" s="31">
        <f>IF(AND(ISNUMBER('M1 - Sparkling Electrolyte'!F240),ISNUMBER('M1 - Sparkling Electrolyte'!K240)),'M1 - Sparkling Electrolyte'!F240-'M1 - Sparkling Electrolyte'!K240,"")</f>
        <v/>
      </c>
      <c r="I2913" s="15" t="inlineStr">
        <is>
          <t>S&amp;S availability/depth vary by listing and time - confirm live.</t>
        </is>
      </c>
    </row>
    <row r="2914" ht="26" customHeight="1">
      <c r="A2914" s="15" t="inlineStr">
        <is>
          <t>Sparkling Ice</t>
        </is>
      </c>
      <c r="B2914" s="15" t="inlineStr">
        <is>
          <t>Sparkling Ice +Caffeine | Strawberry Citrus | 8-pack 473mL</t>
        </is>
      </c>
      <c r="C2914" s="15" t="inlineStr">
        <is>
          <t>1) Sparkling electrolyte / functional sparkling</t>
        </is>
      </c>
      <c r="D2914" s="32">
        <f>'M1 - Sparkling Electrolyte'!I241</f>
        <v/>
      </c>
      <c r="E2914" s="33">
        <f>'M1 - Sparkling Electrolyte'!J241</f>
        <v/>
      </c>
      <c r="F2914" s="31">
        <f>'M1 - Sparkling Electrolyte'!K241</f>
        <v/>
      </c>
      <c r="G2914" s="30">
        <f>'M1 - Sparkling Electrolyte'!F241</f>
        <v/>
      </c>
      <c r="H2914" s="31">
        <f>IF(AND(ISNUMBER('M1 - Sparkling Electrolyte'!F241),ISNUMBER('M1 - Sparkling Electrolyte'!K241)),'M1 - Sparkling Electrolyte'!F241-'M1 - Sparkling Electrolyte'!K241,"")</f>
        <v/>
      </c>
      <c r="I2914" s="15" t="inlineStr">
        <is>
          <t>S&amp;S availability/depth vary by listing and time - confirm live.</t>
        </is>
      </c>
    </row>
    <row r="2915" ht="26" customHeight="1">
      <c r="A2915" s="15" t="inlineStr">
        <is>
          <t>Sparkling Ice</t>
        </is>
      </c>
      <c r="B2915" s="15" t="inlineStr">
        <is>
          <t>Sparkling Ice +Caffeine | Strawberry Citrus | 12-pack 473mL</t>
        </is>
      </c>
      <c r="C2915" s="15" t="inlineStr">
        <is>
          <t>1) Sparkling electrolyte / functional sparkling</t>
        </is>
      </c>
      <c r="D2915" s="32">
        <f>'M1 - Sparkling Electrolyte'!I242</f>
        <v/>
      </c>
      <c r="E2915" s="33">
        <f>'M1 - Sparkling Electrolyte'!J242</f>
        <v/>
      </c>
      <c r="F2915" s="31">
        <f>'M1 - Sparkling Electrolyte'!K242</f>
        <v/>
      </c>
      <c r="G2915" s="30">
        <f>'M1 - Sparkling Electrolyte'!F242</f>
        <v/>
      </c>
      <c r="H2915" s="31">
        <f>IF(AND(ISNUMBER('M1 - Sparkling Electrolyte'!F242),ISNUMBER('M1 - Sparkling Electrolyte'!K242)),'M1 - Sparkling Electrolyte'!F242-'M1 - Sparkling Electrolyte'!K242,"")</f>
        <v/>
      </c>
      <c r="I2915" s="15" t="inlineStr">
        <is>
          <t>S&amp;S availability/depth vary by listing and time - confirm live.</t>
        </is>
      </c>
    </row>
    <row r="2916" ht="26" customHeight="1">
      <c r="A2916" s="15" t="inlineStr">
        <is>
          <t>Sparkling Ice</t>
        </is>
      </c>
      <c r="B2916" s="15" t="inlineStr">
        <is>
          <t>Sparkling Ice +Caffeine | Strawberry Citrus | 18-pack 473mL</t>
        </is>
      </c>
      <c r="C2916" s="15" t="inlineStr">
        <is>
          <t>1) Sparkling electrolyte / functional sparkling</t>
        </is>
      </c>
      <c r="D2916" s="32">
        <f>'M1 - Sparkling Electrolyte'!I243</f>
        <v/>
      </c>
      <c r="E2916" s="33">
        <f>'M1 - Sparkling Electrolyte'!J243</f>
        <v/>
      </c>
      <c r="F2916" s="31">
        <f>'M1 - Sparkling Electrolyte'!K243</f>
        <v/>
      </c>
      <c r="G2916" s="30">
        <f>'M1 - Sparkling Electrolyte'!F243</f>
        <v/>
      </c>
      <c r="H2916" s="31">
        <f>IF(AND(ISNUMBER('M1 - Sparkling Electrolyte'!F243),ISNUMBER('M1 - Sparkling Electrolyte'!K243)),'M1 - Sparkling Electrolyte'!F243-'M1 - Sparkling Electrolyte'!K243,"")</f>
        <v/>
      </c>
      <c r="I2916" s="15" t="inlineStr">
        <is>
          <t>S&amp;S availability/depth vary by listing and time - confirm live.</t>
        </is>
      </c>
    </row>
    <row r="2917" ht="26" customHeight="1">
      <c r="A2917" s="15" t="inlineStr">
        <is>
          <t>Sparkling Ice</t>
        </is>
      </c>
      <c r="B2917" s="15" t="inlineStr">
        <is>
          <t>Sparkling Ice +Caffeine | Strawberry Citrus | 24-pack 473mL</t>
        </is>
      </c>
      <c r="C2917" s="15" t="inlineStr">
        <is>
          <t>1) Sparkling electrolyte / functional sparkling</t>
        </is>
      </c>
      <c r="D2917" s="32">
        <f>'M1 - Sparkling Electrolyte'!I244</f>
        <v/>
      </c>
      <c r="E2917" s="33">
        <f>'M1 - Sparkling Electrolyte'!J244</f>
        <v/>
      </c>
      <c r="F2917" s="31">
        <f>'M1 - Sparkling Electrolyte'!K244</f>
        <v/>
      </c>
      <c r="G2917" s="30">
        <f>'M1 - Sparkling Electrolyte'!F244</f>
        <v/>
      </c>
      <c r="H2917" s="31">
        <f>IF(AND(ISNUMBER('M1 - Sparkling Electrolyte'!F244),ISNUMBER('M1 - Sparkling Electrolyte'!K244)),'M1 - Sparkling Electrolyte'!F244-'M1 - Sparkling Electrolyte'!K244,"")</f>
        <v/>
      </c>
      <c r="I2917" s="15" t="inlineStr">
        <is>
          <t>S&amp;S availability/depth vary by listing and time - confirm live.</t>
        </is>
      </c>
    </row>
    <row r="2918" ht="26" customHeight="1">
      <c r="A2918" s="15" t="inlineStr">
        <is>
          <t>Sparkling Ice</t>
        </is>
      </c>
      <c r="B2918" s="15" t="inlineStr">
        <is>
          <t>Sparkling Ice +Caffeine | Triple Citrus | single 473mL</t>
        </is>
      </c>
      <c r="C2918" s="15" t="inlineStr">
        <is>
          <t>1) Sparkling electrolyte / functional sparkling</t>
        </is>
      </c>
      <c r="D2918" s="32">
        <f>'M1 - Sparkling Electrolyte'!I245</f>
        <v/>
      </c>
      <c r="E2918" s="33">
        <f>'M1 - Sparkling Electrolyte'!J245</f>
        <v/>
      </c>
      <c r="F2918" s="31">
        <f>'M1 - Sparkling Electrolyte'!K245</f>
        <v/>
      </c>
      <c r="G2918" s="30">
        <f>'M1 - Sparkling Electrolyte'!F245</f>
        <v/>
      </c>
      <c r="H2918" s="31">
        <f>IF(AND(ISNUMBER('M1 - Sparkling Electrolyte'!F245),ISNUMBER('M1 - Sparkling Electrolyte'!K245)),'M1 - Sparkling Electrolyte'!F245-'M1 - Sparkling Electrolyte'!K245,"")</f>
        <v/>
      </c>
      <c r="I2918" s="15" t="inlineStr">
        <is>
          <t>S&amp;S availability/depth vary by listing and time - confirm live.</t>
        </is>
      </c>
    </row>
    <row r="2919" ht="26" customHeight="1">
      <c r="A2919" s="15" t="inlineStr">
        <is>
          <t>Sparkling Ice</t>
        </is>
      </c>
      <c r="B2919" s="15" t="inlineStr">
        <is>
          <t>Sparkling Ice +Caffeine | Triple Citrus | 8-pack 473mL</t>
        </is>
      </c>
      <c r="C2919" s="15" t="inlineStr">
        <is>
          <t>1) Sparkling electrolyte / functional sparkling</t>
        </is>
      </c>
      <c r="D2919" s="32">
        <f>'M1 - Sparkling Electrolyte'!I246</f>
        <v/>
      </c>
      <c r="E2919" s="33">
        <f>'M1 - Sparkling Electrolyte'!J246</f>
        <v/>
      </c>
      <c r="F2919" s="31">
        <f>'M1 - Sparkling Electrolyte'!K246</f>
        <v/>
      </c>
      <c r="G2919" s="30">
        <f>'M1 - Sparkling Electrolyte'!F246</f>
        <v/>
      </c>
      <c r="H2919" s="31">
        <f>IF(AND(ISNUMBER('M1 - Sparkling Electrolyte'!F246),ISNUMBER('M1 - Sparkling Electrolyte'!K246)),'M1 - Sparkling Electrolyte'!F246-'M1 - Sparkling Electrolyte'!K246,"")</f>
        <v/>
      </c>
      <c r="I2919" s="15" t="inlineStr">
        <is>
          <t>S&amp;S availability/depth vary by listing and time - confirm live.</t>
        </is>
      </c>
    </row>
    <row r="2920" ht="26" customHeight="1">
      <c r="A2920" s="15" t="inlineStr">
        <is>
          <t>Sparkling Ice</t>
        </is>
      </c>
      <c r="B2920" s="15" t="inlineStr">
        <is>
          <t>Sparkling Ice +Caffeine | Triple Citrus | 12-pack 473mL</t>
        </is>
      </c>
      <c r="C2920" s="15" t="inlineStr">
        <is>
          <t>1) Sparkling electrolyte / functional sparkling</t>
        </is>
      </c>
      <c r="D2920" s="32">
        <f>'M1 - Sparkling Electrolyte'!I247</f>
        <v/>
      </c>
      <c r="E2920" s="33">
        <f>'M1 - Sparkling Electrolyte'!J247</f>
        <v/>
      </c>
      <c r="F2920" s="31">
        <f>'M1 - Sparkling Electrolyte'!K247</f>
        <v/>
      </c>
      <c r="G2920" s="30">
        <f>'M1 - Sparkling Electrolyte'!F247</f>
        <v/>
      </c>
      <c r="H2920" s="31">
        <f>IF(AND(ISNUMBER('M1 - Sparkling Electrolyte'!F247),ISNUMBER('M1 - Sparkling Electrolyte'!K247)),'M1 - Sparkling Electrolyte'!F247-'M1 - Sparkling Electrolyte'!K247,"")</f>
        <v/>
      </c>
      <c r="I2920" s="15" t="inlineStr">
        <is>
          <t>S&amp;S availability/depth vary by listing and time - confirm live.</t>
        </is>
      </c>
    </row>
    <row r="2921" ht="26" customHeight="1">
      <c r="A2921" s="15" t="inlineStr">
        <is>
          <t>Sparkling Ice</t>
        </is>
      </c>
      <c r="B2921" s="15" t="inlineStr">
        <is>
          <t>Sparkling Ice +Caffeine | Triple Citrus | 18-pack 473mL</t>
        </is>
      </c>
      <c r="C2921" s="15" t="inlineStr">
        <is>
          <t>1) Sparkling electrolyte / functional sparkling</t>
        </is>
      </c>
      <c r="D2921" s="32">
        <f>'M1 - Sparkling Electrolyte'!I248</f>
        <v/>
      </c>
      <c r="E2921" s="33">
        <f>'M1 - Sparkling Electrolyte'!J248</f>
        <v/>
      </c>
      <c r="F2921" s="31">
        <f>'M1 - Sparkling Electrolyte'!K248</f>
        <v/>
      </c>
      <c r="G2921" s="30">
        <f>'M1 - Sparkling Electrolyte'!F248</f>
        <v/>
      </c>
      <c r="H2921" s="31">
        <f>IF(AND(ISNUMBER('M1 - Sparkling Electrolyte'!F248),ISNUMBER('M1 - Sparkling Electrolyte'!K248)),'M1 - Sparkling Electrolyte'!F248-'M1 - Sparkling Electrolyte'!K248,"")</f>
        <v/>
      </c>
      <c r="I2921" s="15" t="inlineStr">
        <is>
          <t>S&amp;S availability/depth vary by listing and time - confirm live.</t>
        </is>
      </c>
    </row>
    <row r="2922" ht="26" customHeight="1">
      <c r="A2922" s="15" t="inlineStr">
        <is>
          <t>Sparkling Ice</t>
        </is>
      </c>
      <c r="B2922" s="15" t="inlineStr">
        <is>
          <t>Sparkling Ice +Caffeine | Triple Citrus | 24-pack 473mL</t>
        </is>
      </c>
      <c r="C2922" s="15" t="inlineStr">
        <is>
          <t>1) Sparkling electrolyte / functional sparkling</t>
        </is>
      </c>
      <c r="D2922" s="32">
        <f>'M1 - Sparkling Electrolyte'!I249</f>
        <v/>
      </c>
      <c r="E2922" s="33">
        <f>'M1 - Sparkling Electrolyte'!J249</f>
        <v/>
      </c>
      <c r="F2922" s="31">
        <f>'M1 - Sparkling Electrolyte'!K249</f>
        <v/>
      </c>
      <c r="G2922" s="30">
        <f>'M1 - Sparkling Electrolyte'!F249</f>
        <v/>
      </c>
      <c r="H2922" s="31">
        <f>IF(AND(ISNUMBER('M1 - Sparkling Electrolyte'!F249),ISNUMBER('M1 - Sparkling Electrolyte'!K249)),'M1 - Sparkling Electrolyte'!F249-'M1 - Sparkling Electrolyte'!K249,"")</f>
        <v/>
      </c>
      <c r="I2922" s="15" t="inlineStr">
        <is>
          <t>S&amp;S availability/depth vary by listing and time - confirm live.</t>
        </is>
      </c>
    </row>
    <row r="2924">
      <c r="A2924" s="26" t="inlineStr">
        <is>
          <t>S&amp;S availability is an Amazon listing fact not verifiable here. Once filled, filter column D = Yes for the true S&amp;S roster.</t>
        </is>
      </c>
      <c r="B2924" s="16" t="n"/>
      <c r="C2924" s="16" t="n"/>
      <c r="D2924" s="16" t="n"/>
      <c r="E2924" s="16" t="n"/>
      <c r="F2924" s="16" t="n"/>
      <c r="G2924" s="16" t="n"/>
      <c r="H2924" s="16" t="n"/>
      <c r="I2924" s="17" t="n"/>
    </row>
  </sheetData>
  <mergeCells count="1">
    <mergeCell ref="A2924:I29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E2EFDA"/>
    <outlinePr summaryBelow="1" summaryRight="1"/>
    <pageSetUpPr/>
  </sheetPr>
  <dimension ref="A1:E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62" customWidth="1" min="4" max="4"/>
    <col width="20" customWidth="1" min="5" max="5"/>
  </cols>
  <sheetData>
    <row r="1" ht="42" customHeight="1">
      <c r="A1" s="27" t="inlineStr">
        <is>
          <t>Category</t>
        </is>
      </c>
      <c r="B1" s="27" t="inlineStr">
        <is>
          <t>Brand</t>
        </is>
      </c>
      <c r="C1" s="27" t="inlineStr">
        <is>
          <t>SKU</t>
        </is>
      </c>
      <c r="D1" s="27" t="inlineStr">
        <is>
          <t>One-sentence buyer rationale</t>
        </is>
      </c>
      <c r="E1" s="27" t="inlineStr">
        <is>
          <t>Primary draw</t>
        </is>
      </c>
    </row>
    <row r="2" ht="30" customHeight="1">
      <c r="A2" s="37" t="inlineStr">
        <is>
          <t>1) Sparkling electrolyte / functional sparkling</t>
        </is>
      </c>
      <c r="B2" s="15" t="inlineStr">
        <is>
          <t>Sparkling Ice</t>
        </is>
      </c>
      <c r="C2" s="15" t="inlineStr">
        <is>
          <t>Sparkling Ice (+ Antioxidants &amp; Vitamins)</t>
        </is>
      </c>
      <c r="D2" s="15" t="inlineStr">
        <is>
          <t>Big flavour and added vitamins at zero sugar.</t>
        </is>
      </c>
      <c r="E2" s="21" t="inlineStr">
        <is>
          <t>Functional benefit</t>
        </is>
      </c>
    </row>
    <row r="3" ht="30" customHeight="1">
      <c r="A3" s="37" t="inlineStr">
        <is>
          <t>1) Sparkling electrolyte / functional sparkling</t>
        </is>
      </c>
      <c r="B3" s="15" t="inlineStr">
        <is>
          <t>BUBBL'R</t>
        </is>
      </c>
      <c r="C3" s="15" t="inlineStr">
        <is>
          <t>BUBBL'R Antioxidant Sparkling Water</t>
        </is>
      </c>
      <c r="D3" s="15" t="inlineStr">
        <is>
          <t>Light natural caffeine and antioxidants without an energy-drink dose.</t>
        </is>
      </c>
      <c r="E3" s="21" t="inlineStr">
        <is>
          <t>Functional benefit</t>
        </is>
      </c>
    </row>
    <row r="4" ht="30" customHeight="1">
      <c r="A4" s="37" t="inlineStr">
        <is>
          <t>1) Sparkling electrolyte / functional sparkling</t>
        </is>
      </c>
      <c r="B4" s="15" t="inlineStr">
        <is>
          <t>Phocus</t>
        </is>
      </c>
      <c r="C4" s="15" t="inlineStr">
        <is>
          <t>Phocus Caffeinated Sparkling Water</t>
        </is>
      </c>
      <c r="D4" s="15" t="inlineStr">
        <is>
          <t>Coffee-level caffeine plus L-theanine in a calorie-free seltzer.</t>
        </is>
      </c>
      <c r="E4" s="21" t="inlineStr">
        <is>
          <t>Caffeine level</t>
        </is>
      </c>
    </row>
    <row r="5" ht="30" customHeight="1">
      <c r="A5" s="37" t="inlineStr">
        <is>
          <t>1) Sparkling electrolyte / functional sparkling</t>
        </is>
      </c>
      <c r="B5" s="15" t="inlineStr">
        <is>
          <t>Aura Bora</t>
        </is>
      </c>
      <c r="C5" s="15" t="inlineStr">
        <is>
          <t>Aura Bora Herbal Sparkling Water</t>
        </is>
      </c>
      <c r="D5" s="15" t="inlineStr">
        <is>
          <t>Unusual herbal-botanical flavours you can't get elsewhere.</t>
        </is>
      </c>
      <c r="E5" s="21" t="inlineStr">
        <is>
          <t>Taste reputation</t>
        </is>
      </c>
    </row>
    <row r="6" ht="30" customHeight="1">
      <c r="A6" s="37" t="inlineStr">
        <is>
          <t>1) Sparkling electrolyte / functional sparkling</t>
        </is>
      </c>
      <c r="B6" s="15" t="inlineStr">
        <is>
          <t>Sound</t>
        </is>
      </c>
      <c r="C6" s="15" t="inlineStr">
        <is>
          <t>Sound Sparkling Water (Tea/Botanical)</t>
        </is>
      </c>
      <c r="D6" s="15" t="inlineStr">
        <is>
          <t>Genuinely unsweetened with real tea/botanical character.</t>
        </is>
      </c>
      <c r="E6" s="21" t="inlineStr">
        <is>
          <t>No / low sugar</t>
        </is>
      </c>
    </row>
    <row r="7" ht="30" customHeight="1">
      <c r="A7" s="37" t="inlineStr">
        <is>
          <t>1) Sparkling electrolyte / functional sparkling</t>
        </is>
      </c>
      <c r="B7" s="15" t="inlineStr">
        <is>
          <t>Halo Sport</t>
        </is>
      </c>
      <c r="C7" s="15" t="inlineStr">
        <is>
          <t>Halo Sport Sparkling Electrolyte Water</t>
        </is>
      </c>
      <c r="D7" s="15" t="inlineStr">
        <is>
          <t>Electrolytes in a fizzy, zero-sugar format.</t>
        </is>
      </c>
      <c r="E7" s="21" t="inlineStr">
        <is>
          <t>Electrolytes</t>
        </is>
      </c>
    </row>
    <row r="8" ht="30" customHeight="1">
      <c r="A8" s="37" t="inlineStr">
        <is>
          <t>1) Sparkling electrolyte / functional sparkling</t>
        </is>
      </c>
      <c r="B8" s="15" t="inlineStr">
        <is>
          <t>Gorgie</t>
        </is>
      </c>
      <c r="C8" s="15" t="inlineStr">
        <is>
          <t>Gorgie Energy Sparkling Water</t>
        </is>
      </c>
      <c r="D8" s="15" t="inlineStr">
        <is>
          <t>Mid-dose caffeine with a clean, lifestyle aesthetic.</t>
        </is>
      </c>
      <c r="E8" s="21" t="inlineStr">
        <is>
          <t>Caffeine level</t>
        </is>
      </c>
    </row>
    <row r="9" ht="30" customHeight="1">
      <c r="A9" s="37" t="inlineStr">
        <is>
          <t>1) Sparkling electrolyte / functional sparkling</t>
        </is>
      </c>
      <c r="B9" s="15" t="inlineStr">
        <is>
          <t>United Sodas</t>
        </is>
      </c>
      <c r="C9" s="15" t="inlineStr">
        <is>
          <t>United Sodas of America</t>
        </is>
      </c>
      <c r="D9" s="15" t="inlineStr">
        <is>
          <t>Low-calorie soda with a clean, design-forward identity.</t>
        </is>
      </c>
      <c r="E9" s="21" t="inlineStr">
        <is>
          <t>Clean label</t>
        </is>
      </c>
    </row>
    <row r="10" ht="30" customHeight="1">
      <c r="A10" s="37" t="inlineStr">
        <is>
          <t>1) Sparkling electrolyte / functional sparkling</t>
        </is>
      </c>
      <c r="B10" s="15" t="inlineStr">
        <is>
          <t>Sparkling Ice</t>
        </is>
      </c>
      <c r="C10" s="15" t="inlineStr">
        <is>
          <t>Sparkling Ice +Caffeine</t>
        </is>
      </c>
      <c r="D10" s="15" t="inlineStr">
        <is>
          <t>Light caffeine plus vitamins, zero sugar.</t>
        </is>
      </c>
      <c r="E10" s="21" t="inlineStr">
        <is>
          <t>Functional benefit</t>
        </is>
      </c>
    </row>
    <row r="11" ht="30" customHeight="1">
      <c r="A11" s="37" t="inlineStr">
        <is>
          <t>2) Electrolyte beverage (RTD)</t>
        </is>
      </c>
      <c r="B11" s="15" t="inlineStr">
        <is>
          <t>Gatorade</t>
        </is>
      </c>
      <c r="C11" s="15" t="inlineStr">
        <is>
          <t>Gatorade Thirst Quencher</t>
        </is>
      </c>
      <c r="D11" s="15" t="inlineStr">
        <is>
          <t>Sodium-led rehydration with unmatched brand trust.</t>
        </is>
      </c>
      <c r="E11" s="21" t="inlineStr">
        <is>
          <t>Brand trust</t>
        </is>
      </c>
    </row>
    <row r="12" ht="30" customHeight="1">
      <c r="A12" s="37" t="inlineStr">
        <is>
          <t>2) Electrolyte beverage (RTD)</t>
        </is>
      </c>
      <c r="B12" s="15" t="inlineStr">
        <is>
          <t>Gatorade</t>
        </is>
      </c>
      <c r="C12" s="15" t="inlineStr">
        <is>
          <t>Gatorade Zero Sugar</t>
        </is>
      </c>
      <c r="D12" s="15" t="inlineStr">
        <is>
          <t>Full electrolytes minus the sugar load.</t>
        </is>
      </c>
      <c r="E12" s="21" t="inlineStr">
        <is>
          <t>Electrolytes</t>
        </is>
      </c>
    </row>
    <row r="13" ht="30" customHeight="1">
      <c r="A13" s="37" t="inlineStr">
        <is>
          <t>2) Electrolyte beverage (RTD)</t>
        </is>
      </c>
      <c r="B13" s="15" t="inlineStr">
        <is>
          <t>Powerade</t>
        </is>
      </c>
      <c r="C13" s="15" t="inlineStr">
        <is>
          <t>Powerade Mountain Berry Blast</t>
        </is>
      </c>
      <c r="D13" s="15" t="inlineStr">
        <is>
          <t>Cheaper electrolyte alternative to Gatorade.</t>
        </is>
      </c>
      <c r="E13" s="21" t="inlineStr">
        <is>
          <t>Electrolytes</t>
        </is>
      </c>
    </row>
    <row r="14" ht="30" customHeight="1">
      <c r="A14" s="37" t="inlineStr">
        <is>
          <t>2) Electrolyte beverage (RTD)</t>
        </is>
      </c>
      <c r="B14" s="15" t="inlineStr">
        <is>
          <t>Powerade</t>
        </is>
      </c>
      <c r="C14" s="15" t="inlineStr">
        <is>
          <t>Powerade Zero</t>
        </is>
      </c>
      <c r="D14" s="15" t="inlineStr">
        <is>
          <t>Cheapest zero-sugar electrolyte option.</t>
        </is>
      </c>
      <c r="E14" s="21" t="inlineStr">
        <is>
          <t>Electrolytes</t>
        </is>
      </c>
    </row>
    <row r="15" ht="30" customHeight="1">
      <c r="A15" s="37" t="inlineStr">
        <is>
          <t>2) Electrolyte beverage (RTD)</t>
        </is>
      </c>
      <c r="B15" s="15" t="inlineStr">
        <is>
          <t>BODYARMOR</t>
        </is>
      </c>
      <c r="C15" s="15" t="inlineStr">
        <is>
          <t>BODYARMOR Sports Drink</t>
        </is>
      </c>
      <c r="D15" s="15" t="inlineStr">
        <is>
          <t>Coconut-water electrolytes and a cleaner label than legacy brands.</t>
        </is>
      </c>
      <c r="E15" s="21" t="inlineStr">
        <is>
          <t>Brand trust</t>
        </is>
      </c>
    </row>
    <row r="16" ht="30" customHeight="1">
      <c r="A16" s="37" t="inlineStr">
        <is>
          <t>2) Electrolyte beverage (RTD)</t>
        </is>
      </c>
      <c r="B16" s="15" t="inlineStr">
        <is>
          <t>BODYARMOR</t>
        </is>
      </c>
      <c r="C16" s="15" t="inlineStr">
        <is>
          <t>BODYARMOR LYTE</t>
        </is>
      </c>
      <c r="D16" s="15" t="inlineStr">
        <is>
          <t>High potassium with very little sugar.</t>
        </is>
      </c>
      <c r="E16" s="21" t="inlineStr">
        <is>
          <t>Electrolytes</t>
        </is>
      </c>
    </row>
    <row r="17" ht="30" customHeight="1">
      <c r="A17" s="37" t="inlineStr">
        <is>
          <t>2) Electrolyte beverage (RTD)</t>
        </is>
      </c>
      <c r="B17" s="15" t="inlineStr">
        <is>
          <t>Prime</t>
        </is>
      </c>
      <c r="C17" s="15" t="inlineStr">
        <is>
          <t>Prime Hydration</t>
        </is>
      </c>
      <c r="D17" s="15" t="inlineStr">
        <is>
          <t>Brand cachet plus zero sugar and added BCAAs.</t>
        </is>
      </c>
      <c r="E17" s="21" t="inlineStr">
        <is>
          <t>Brand trust</t>
        </is>
      </c>
    </row>
    <row r="18" ht="30" customHeight="1">
      <c r="A18" s="37" t="inlineStr">
        <is>
          <t>2) Electrolyte beverage (RTD)</t>
        </is>
      </c>
      <c r="B18" s="15" t="inlineStr">
        <is>
          <t>Roar Organic</t>
        </is>
      </c>
      <c r="C18" s="15" t="inlineStr">
        <is>
          <t>Roar Organic Electrolyte Infusions</t>
        </is>
      </c>
      <c r="D18" s="15" t="inlineStr">
        <is>
          <t>Organic and barely-sweetened for clean-label hydration seekers.</t>
        </is>
      </c>
      <c r="E18" s="21" t="inlineStr">
        <is>
          <t>No / low sugar</t>
        </is>
      </c>
    </row>
    <row r="19" ht="30" customHeight="1">
      <c r="A19" s="37" t="inlineStr">
        <is>
          <t>2) Electrolyte beverage (RTD)</t>
        </is>
      </c>
      <c r="B19" s="15" t="inlineStr">
        <is>
          <t>BioSteel</t>
        </is>
      </c>
      <c r="C19" s="15" t="inlineStr">
        <is>
          <t>BioSteel Sports Drink (RTD)</t>
        </is>
      </c>
      <c r="D19" s="15" t="inlineStr">
        <is>
          <t>Zero sugar plus pro-sports credibility, made in Canada.</t>
        </is>
      </c>
      <c r="E19" s="21" t="inlineStr">
        <is>
          <t>No / low sugar</t>
        </is>
      </c>
    </row>
    <row r="20" ht="30" customHeight="1">
      <c r="A20" s="37" t="inlineStr">
        <is>
          <t>2) Electrolyte beverage (RTD)</t>
        </is>
      </c>
      <c r="B20" s="15" t="inlineStr">
        <is>
          <t>CWENCH</t>
        </is>
      </c>
      <c r="C20" s="15" t="inlineStr">
        <is>
          <t>CWENCH Hydration</t>
        </is>
      </c>
      <c r="D20" s="15" t="inlineStr">
        <is>
          <t>Local challenger price and zero sugar.</t>
        </is>
      </c>
      <c r="E20" s="21" t="inlineStr">
        <is>
          <t>No / low sugar</t>
        </is>
      </c>
    </row>
    <row r="21" ht="30" customHeight="1">
      <c r="A21" s="37" t="inlineStr">
        <is>
          <t>2) Electrolyte beverage (RTD)</t>
        </is>
      </c>
      <c r="B21" s="15" t="inlineStr">
        <is>
          <t>Pedialyte</t>
        </is>
      </c>
      <c r="C21" s="15" t="inlineStr">
        <is>
          <t>Pedialyte Electrolyte Solution</t>
        </is>
      </c>
      <c r="D21" s="15" t="inlineStr">
        <is>
          <t>Medical-grade electrolyte ratio trusted for genuine dehydration.</t>
        </is>
      </c>
      <c r="E21" s="21" t="inlineStr">
        <is>
          <t>Brand trust</t>
        </is>
      </c>
    </row>
    <row r="22" ht="30" customHeight="1">
      <c r="A22" s="37" t="inlineStr">
        <is>
          <t>2) Electrolyte beverage (RTD)</t>
        </is>
      </c>
      <c r="B22" s="15" t="inlineStr">
        <is>
          <t>Gatorade</t>
        </is>
      </c>
      <c r="C22" s="15" t="inlineStr">
        <is>
          <t>Gatorlyte Rapid Rehydration</t>
        </is>
      </c>
      <c r="D22" s="15" t="inlineStr">
        <is>
          <t>Highest sodium/potassium load for serious rehydration.</t>
        </is>
      </c>
      <c r="E22" s="21" t="inlineStr">
        <is>
          <t>Electrolytes</t>
        </is>
      </c>
    </row>
    <row r="23" ht="30" customHeight="1">
      <c r="A23" s="37" t="inlineStr">
        <is>
          <t>2) Electrolyte beverage (RTD)</t>
        </is>
      </c>
      <c r="B23" s="15" t="inlineStr">
        <is>
          <t>Vita Coco</t>
        </is>
      </c>
      <c r="C23" s="15" t="inlineStr">
        <is>
          <t>Vita Coco Pure Coconut Water</t>
        </is>
      </c>
      <c r="D23" s="15" t="inlineStr">
        <is>
          <t>Naturally high potassium with no added sugar.</t>
        </is>
      </c>
      <c r="E23" s="21" t="inlineStr">
        <is>
          <t>Electrolytes</t>
        </is>
      </c>
    </row>
    <row r="24" ht="30" customHeight="1">
      <c r="A24" s="37" t="inlineStr">
        <is>
          <t>2) Electrolyte beverage (RTD)</t>
        </is>
      </c>
      <c r="B24" s="15" t="inlineStr">
        <is>
          <t>Electrolit</t>
        </is>
      </c>
      <c r="C24" s="15" t="inlineStr">
        <is>
          <t>Electrolit Hydration Beverage</t>
        </is>
      </c>
      <c r="D24" s="15" t="inlineStr">
        <is>
          <t>Broad mineral profile (incl. magnesium) for serious rehydration.</t>
        </is>
      </c>
      <c r="E24" s="21" t="inlineStr">
        <is>
          <t>Electrolytes</t>
        </is>
      </c>
    </row>
    <row r="25" ht="30" customHeight="1">
      <c r="A25" s="37" t="inlineStr">
        <is>
          <t>2) Electrolyte beverage (RTD)</t>
        </is>
      </c>
      <c r="B25" s="15" t="inlineStr">
        <is>
          <t>Gatorade</t>
        </is>
      </c>
      <c r="C25" s="15" t="inlineStr">
        <is>
          <t>Gatorade Fit Electrolyte Beverage</t>
        </is>
      </c>
      <c r="D25" s="15" t="inlineStr">
        <is>
          <t>Gatorade electrolytes with stevia and added vitamins.</t>
        </is>
      </c>
      <c r="E25" s="21" t="inlineStr">
        <is>
          <t>Functional benefit</t>
        </is>
      </c>
    </row>
    <row r="26" ht="30" customHeight="1">
      <c r="A26" s="37" t="inlineStr">
        <is>
          <t>2) Electrolyte beverage (RTD)</t>
        </is>
      </c>
      <c r="B26" s="15" t="inlineStr">
        <is>
          <t>Propel</t>
        </is>
      </c>
      <c r="C26" s="15" t="inlineStr">
        <is>
          <t>Propel Electrolyte Water</t>
        </is>
      </c>
      <c r="D26" s="15" t="inlineStr">
        <is>
          <t>Light electrolyte water for everyday workouts.</t>
        </is>
      </c>
      <c r="E26" s="21" t="inlineStr">
        <is>
          <t>Electrolytes</t>
        </is>
      </c>
    </row>
    <row r="27" ht="30" customHeight="1">
      <c r="A27" s="37" t="inlineStr">
        <is>
          <t>2) Electrolyte beverage (RTD)</t>
        </is>
      </c>
      <c r="B27" s="15" t="inlineStr">
        <is>
          <t>Essentia</t>
        </is>
      </c>
      <c r="C27" s="15" t="inlineStr">
        <is>
          <t>Essentia Ionized Alkaline Water</t>
        </is>
      </c>
      <c r="D27" s="15" t="inlineStr">
        <is>
          <t>Alkaline-water believers; smooth taste.</t>
        </is>
      </c>
      <c r="E27" s="21" t="inlineStr">
        <is>
          <t>Taste reputation</t>
        </is>
      </c>
    </row>
    <row r="28" ht="30" customHeight="1">
      <c r="A28" s="37" t="inlineStr">
        <is>
          <t>2) Electrolyte beverage (RTD)</t>
        </is>
      </c>
      <c r="B28" s="15" t="inlineStr">
        <is>
          <t>Smartwater</t>
        </is>
      </c>
      <c r="C28" s="15" t="inlineStr">
        <is>
          <t>Smartwater Alkaline</t>
        </is>
      </c>
      <c r="D28" s="15" t="inlineStr">
        <is>
          <t>Brand trust and clean taste.</t>
        </is>
      </c>
      <c r="E28" s="21" t="inlineStr">
        <is>
          <t>Brand trust</t>
        </is>
      </c>
    </row>
    <row r="29" ht="30" customHeight="1">
      <c r="A29" s="37" t="inlineStr">
        <is>
          <t>2) Electrolyte beverage (RTD)</t>
        </is>
      </c>
      <c r="B29" s="15" t="inlineStr">
        <is>
          <t>Gatorade</t>
        </is>
      </c>
      <c r="C29" s="15" t="inlineStr">
        <is>
          <t>Gatorade G2 Low Sugar</t>
        </is>
      </c>
      <c r="D29" s="15" t="inlineStr">
        <is>
          <t>Electrolytes with much less sugar.</t>
        </is>
      </c>
      <c r="E29" s="21" t="inlineStr">
        <is>
          <t>Electrolytes</t>
        </is>
      </c>
    </row>
    <row r="30" ht="30" customHeight="1">
      <c r="A30" s="37" t="inlineStr">
        <is>
          <t>2) Electrolyte beverage (RTD)</t>
        </is>
      </c>
      <c r="B30" s="15" t="inlineStr">
        <is>
          <t>Mas+</t>
        </is>
      </c>
      <c r="C30" s="15" t="inlineStr">
        <is>
          <t>Mas+ by Messi Hydration</t>
        </is>
      </c>
      <c r="D30" s="15" t="inlineStr">
        <is>
          <t>Messi brand plus low-sugar electrolytes.</t>
        </is>
      </c>
      <c r="E30" s="21" t="inlineStr">
        <is>
          <t>Brand trust</t>
        </is>
      </c>
    </row>
    <row r="31" ht="30" customHeight="1">
      <c r="A31" s="37" t="inlineStr">
        <is>
          <t>2) Electrolyte beverage (RTD)</t>
        </is>
      </c>
      <c r="B31" s="15" t="inlineStr">
        <is>
          <t>Pedialyte</t>
        </is>
      </c>
      <c r="C31" s="15" t="inlineStr">
        <is>
          <t>Pedialyte Sport</t>
        </is>
      </c>
      <c r="D31" s="15" t="inlineStr">
        <is>
          <t>Medical-brand electrolytes for sport.</t>
        </is>
      </c>
      <c r="E31" s="21" t="inlineStr">
        <is>
          <t>Brand trust</t>
        </is>
      </c>
    </row>
    <row r="32" ht="30" customHeight="1">
      <c r="A32" s="37" t="inlineStr">
        <is>
          <t>3) Functional beverage (still/sparkling)</t>
        </is>
      </c>
      <c r="B32" s="15" t="inlineStr">
        <is>
          <t>OLIPOP</t>
        </is>
      </c>
      <c r="C32" s="15" t="inlineStr">
        <is>
          <t>OLIPOP Prebiotic Soda</t>
        </is>
      </c>
      <c r="D32" s="15" t="inlineStr">
        <is>
          <t>Classic soda taste with 9 g fiber and almost no sugar.</t>
        </is>
      </c>
      <c r="E32" s="21" t="inlineStr">
        <is>
          <t>Functional benefit</t>
        </is>
      </c>
    </row>
    <row r="33" ht="30" customHeight="1">
      <c r="A33" s="37" t="inlineStr">
        <is>
          <t>3) Functional beverage (still/sparkling)</t>
        </is>
      </c>
      <c r="B33" s="15" t="inlineStr">
        <is>
          <t>Poppi</t>
        </is>
      </c>
      <c r="C33" s="15" t="inlineStr">
        <is>
          <t>Poppi Prebiotic Soda</t>
        </is>
      </c>
      <c r="D33" s="15" t="inlineStr">
        <is>
          <t>Trendy aesthetic plus a gut-health ACV story at low sugar.</t>
        </is>
      </c>
      <c r="E33" s="21" t="inlineStr">
        <is>
          <t>Functional benefit</t>
        </is>
      </c>
    </row>
    <row r="34" ht="30" customHeight="1">
      <c r="A34" s="37" t="inlineStr">
        <is>
          <t>3) Functional beverage (still/sparkling)</t>
        </is>
      </c>
      <c r="B34" s="15" t="inlineStr">
        <is>
          <t>Culture Pop</t>
        </is>
      </c>
      <c r="C34" s="15" t="inlineStr">
        <is>
          <t>Culture Pop Probiotic Soda</t>
        </is>
      </c>
      <c r="D34" s="15" t="inlineStr">
        <is>
          <t>Real-juice taste and live probiotics without stevia.</t>
        </is>
      </c>
      <c r="E34" s="21" t="inlineStr">
        <is>
          <t>Functional benefit</t>
        </is>
      </c>
    </row>
    <row r="35" ht="30" customHeight="1">
      <c r="A35" s="37" t="inlineStr">
        <is>
          <t>3) Functional beverage (still/sparkling)</t>
        </is>
      </c>
      <c r="B35" s="15" t="inlineStr">
        <is>
          <t>Mayawell</t>
        </is>
      </c>
      <c r="C35" s="15" t="inlineStr">
        <is>
          <t>Mayawell Prebiotic Soda</t>
        </is>
      </c>
      <c r="D35" s="15" t="inlineStr">
        <is>
          <t>Distinctive agave-fiber prebiotic and adventurous flavours.</t>
        </is>
      </c>
      <c r="E35" s="21" t="inlineStr">
        <is>
          <t>Functional benefit</t>
        </is>
      </c>
    </row>
    <row r="36" ht="30" customHeight="1">
      <c r="A36" s="37" t="inlineStr">
        <is>
          <t>3) Functional beverage (still/sparkling)</t>
        </is>
      </c>
      <c r="B36" s="15" t="inlineStr">
        <is>
          <t>De La Calle</t>
        </is>
      </c>
      <c r="C36" s="15" t="inlineStr">
        <is>
          <t>De La Calle Tepache</t>
        </is>
      </c>
      <c r="D36" s="15" t="inlineStr">
        <is>
          <t>Authentic fermented tepache with a prebiotic angle.</t>
        </is>
      </c>
      <c r="E36" s="21" t="inlineStr">
        <is>
          <t>Mixed</t>
        </is>
      </c>
    </row>
    <row r="37" ht="30" customHeight="1">
      <c r="A37" s="37" t="inlineStr">
        <is>
          <t>3) Functional beverage (still/sparkling)</t>
        </is>
      </c>
      <c r="B37" s="15" t="inlineStr">
        <is>
          <t>GT's</t>
        </is>
      </c>
      <c r="C37" s="15" t="inlineStr">
        <is>
          <t>GT's Synergy Raw Kombucha</t>
        </is>
      </c>
      <c r="D37" s="15" t="inlineStr">
        <is>
          <t>Authentic raw kombucha from the category pioneer.</t>
        </is>
      </c>
      <c r="E37" s="21" t="inlineStr">
        <is>
          <t>Mixed</t>
        </is>
      </c>
    </row>
    <row r="38" ht="30" customHeight="1">
      <c r="A38" s="37" t="inlineStr">
        <is>
          <t>3) Functional beverage (still/sparkling)</t>
        </is>
      </c>
      <c r="B38" s="15" t="inlineStr">
        <is>
          <t>Health-Ade</t>
        </is>
      </c>
      <c r="C38" s="15" t="inlineStr">
        <is>
          <t>Health-Ade Kombucha</t>
        </is>
      </c>
      <c r="D38" s="15" t="inlineStr">
        <is>
          <t>Premium organic kombucha taste and quality cues.</t>
        </is>
      </c>
      <c r="E38" s="21" t="inlineStr">
        <is>
          <t>Clean label</t>
        </is>
      </c>
    </row>
    <row r="39" ht="30" customHeight="1">
      <c r="A39" s="37" t="inlineStr">
        <is>
          <t>3) Functional beverage (still/sparkling)</t>
        </is>
      </c>
      <c r="B39" s="15" t="inlineStr">
        <is>
          <t>Remedy</t>
        </is>
      </c>
      <c r="C39" s="15" t="inlineStr">
        <is>
          <t>Remedy Kombucha</t>
        </is>
      </c>
      <c r="D39" s="15" t="inlineStr">
        <is>
          <t>Live-culture kombucha at zero sugar.</t>
        </is>
      </c>
      <c r="E39" s="21" t="inlineStr">
        <is>
          <t>No / low sugar</t>
        </is>
      </c>
    </row>
    <row r="40" ht="30" customHeight="1">
      <c r="A40" s="37" t="inlineStr">
        <is>
          <t>3) Functional beverage (still/sparkling)</t>
        </is>
      </c>
      <c r="B40" s="15" t="inlineStr">
        <is>
          <t>Recess</t>
        </is>
      </c>
      <c r="C40" s="15" t="inlineStr">
        <is>
          <t>Recess Mood</t>
        </is>
      </c>
      <c r="D40" s="15" t="inlineStr">
        <is>
          <t>Adaptogens and L-theanine for relaxation, not energy.</t>
        </is>
      </c>
      <c r="E40" s="21" t="inlineStr">
        <is>
          <t>Functional benefit</t>
        </is>
      </c>
    </row>
    <row r="41" ht="30" customHeight="1">
      <c r="A41" s="37" t="inlineStr">
        <is>
          <t>3) Functional beverage (still/sparkling)</t>
        </is>
      </c>
      <c r="B41" s="15" t="inlineStr">
        <is>
          <t>Protein2o</t>
        </is>
      </c>
      <c r="C41" s="15" t="inlineStr">
        <is>
          <t>Protein2o Protein Infused Water</t>
        </is>
      </c>
      <c r="D41" s="15" t="inlineStr">
        <is>
          <t>Real protein dose without a heavy milkshake texture.</t>
        </is>
      </c>
      <c r="E41" s="21" t="inlineStr">
        <is>
          <t>Functional benefit</t>
        </is>
      </c>
    </row>
    <row r="42" ht="30" customHeight="1">
      <c r="A42" s="37" t="inlineStr">
        <is>
          <t>3) Functional beverage (still/sparkling)</t>
        </is>
      </c>
      <c r="B42" s="15" t="inlineStr">
        <is>
          <t>vitaminwater</t>
        </is>
      </c>
      <c r="C42" s="15" t="inlineStr">
        <is>
          <t>vitaminwater (glaceau)</t>
        </is>
      </c>
      <c r="D42" s="15" t="inlineStr">
        <is>
          <t>Familiar vitamin-enhanced water in many functional flavours.</t>
        </is>
      </c>
      <c r="E42" s="21" t="inlineStr">
        <is>
          <t>Functional benefit</t>
        </is>
      </c>
    </row>
    <row r="43" ht="30" customHeight="1">
      <c r="A43" s="37" t="inlineStr">
        <is>
          <t>3) Functional beverage (still/sparkling)</t>
        </is>
      </c>
      <c r="B43" s="15" t="inlineStr">
        <is>
          <t>vitaminwater</t>
        </is>
      </c>
      <c r="C43" s="15" t="inlineStr">
        <is>
          <t>vitaminwater zero sugar</t>
        </is>
      </c>
      <c r="D43" s="15" t="inlineStr">
        <is>
          <t>The vitamin story without the sugar.</t>
        </is>
      </c>
      <c r="E43" s="21" t="inlineStr">
        <is>
          <t>Functional benefit</t>
        </is>
      </c>
    </row>
    <row r="44" ht="30" customHeight="1">
      <c r="A44" s="37" t="inlineStr">
        <is>
          <t>3) Functional beverage (still/sparkling)</t>
        </is>
      </c>
      <c r="B44" s="15" t="inlineStr">
        <is>
          <t>Bai</t>
        </is>
      </c>
      <c r="C44" s="15" t="inlineStr">
        <is>
          <t>Bai Antioxidant Infusion</t>
        </is>
      </c>
      <c r="D44" s="15" t="inlineStr">
        <is>
          <t>Flavour with antioxidants and almost no sugar.</t>
        </is>
      </c>
      <c r="E44" s="21" t="inlineStr">
        <is>
          <t>Functional benefit</t>
        </is>
      </c>
    </row>
    <row r="45" ht="30" customHeight="1">
      <c r="A45" s="37" t="inlineStr">
        <is>
          <t>3) Functional beverage (still/sparkling)</t>
        </is>
      </c>
      <c r="B45" s="15" t="inlineStr">
        <is>
          <t>Hint</t>
        </is>
      </c>
      <c r="C45" s="15" t="inlineStr">
        <is>
          <t>Hint Water (fruit-infused)</t>
        </is>
      </c>
      <c r="D45" s="15" t="inlineStr">
        <is>
          <t>Real fruit essence with zero sweeteners of any kind.</t>
        </is>
      </c>
      <c r="E45" s="21" t="inlineStr">
        <is>
          <t>No / low sugar</t>
        </is>
      </c>
    </row>
    <row r="46" ht="30" customHeight="1">
      <c r="A46" s="37" t="inlineStr">
        <is>
          <t>3) Functional beverage (still/sparkling)</t>
        </is>
      </c>
      <c r="B46" s="15" t="inlineStr">
        <is>
          <t>wildwonder</t>
        </is>
      </c>
      <c r="C46" s="15" t="inlineStr">
        <is>
          <t>wildwonder Sparkling Prebiotic+Probiotic</t>
        </is>
      </c>
      <c r="D46" s="15" t="inlineStr">
        <is>
          <t>Both prebiotics and probiotics plus organic botanicals.</t>
        </is>
      </c>
      <c r="E46" s="21" t="inlineStr">
        <is>
          <t>Functional benefit</t>
        </is>
      </c>
    </row>
    <row r="47" ht="30" customHeight="1">
      <c r="A47" s="37" t="inlineStr">
        <is>
          <t>3) Functional beverage (still/sparkling)</t>
        </is>
      </c>
      <c r="B47" s="15" t="inlineStr">
        <is>
          <t>Lemon Perfect</t>
        </is>
      </c>
      <c r="C47" s="15" t="inlineStr">
        <is>
          <t>Lemon Perfect Cold-Pressed Lemon Water</t>
        </is>
      </c>
      <c r="D47" s="15" t="inlineStr">
        <is>
          <t>Clean lemon-water hydration with vitamin C, barely any sugar.</t>
        </is>
      </c>
      <c r="E47" s="21" t="inlineStr">
        <is>
          <t>Functional benefit</t>
        </is>
      </c>
    </row>
    <row r="48" ht="30" customHeight="1">
      <c r="A48" s="37" t="inlineStr">
        <is>
          <t>3) Functional beverage (still/sparkling)</t>
        </is>
      </c>
      <c r="B48" s="15" t="inlineStr">
        <is>
          <t>KeVita</t>
        </is>
      </c>
      <c r="C48" s="15" t="inlineStr">
        <is>
          <t>KeVita Sparkling Probiotic Drink</t>
        </is>
      </c>
      <c r="D48" s="15" t="inlineStr">
        <is>
          <t>Probiotics in a light sparkling format.</t>
        </is>
      </c>
      <c r="E48" s="21" t="inlineStr">
        <is>
          <t>Functional benefit</t>
        </is>
      </c>
    </row>
    <row r="49" ht="30" customHeight="1">
      <c r="A49" s="37" t="inlineStr">
        <is>
          <t>3) Functional beverage (still/sparkling)</t>
        </is>
      </c>
      <c r="B49" s="15" t="inlineStr">
        <is>
          <t>Brew Dr</t>
        </is>
      </c>
      <c r="C49" s="15" t="inlineStr">
        <is>
          <t>Brew Dr Kombucha</t>
        </is>
      </c>
      <c r="D49" s="15" t="inlineStr">
        <is>
          <t>Organic raw kombucha taste.</t>
        </is>
      </c>
      <c r="E49" s="21" t="inlineStr">
        <is>
          <t>Clean label</t>
        </is>
      </c>
    </row>
    <row r="50" ht="30" customHeight="1">
      <c r="A50" s="37" t="inlineStr">
        <is>
          <t>3) Functional beverage (still/sparkling)</t>
        </is>
      </c>
      <c r="B50" s="15" t="inlineStr">
        <is>
          <t>Karma</t>
        </is>
      </c>
      <c r="C50" s="15" t="inlineStr">
        <is>
          <t>Karma Wellness Water</t>
        </is>
      </c>
      <c r="D50" s="15" t="inlineStr">
        <is>
          <t>Vitamins mixed fresh at opening.</t>
        </is>
      </c>
      <c r="E50" s="21" t="inlineStr">
        <is>
          <t>Functional benefit</t>
        </is>
      </c>
    </row>
    <row r="51" ht="30" customHeight="1">
      <c r="A51" s="37" t="inlineStr">
        <is>
          <t>3) Functional beverage (still/sparkling)</t>
        </is>
      </c>
      <c r="B51" s="15" t="inlineStr">
        <is>
          <t>ALO</t>
        </is>
      </c>
      <c r="C51" s="15" t="inlineStr">
        <is>
          <t>ALO Exposed Aloe Vera Drink</t>
        </is>
      </c>
      <c r="D51" s="15" t="inlineStr">
        <is>
          <t>Aloe pulp and a wellness halo.</t>
        </is>
      </c>
      <c r="E51" s="21" t="inlineStr">
        <is>
          <t>Brand trust</t>
        </is>
      </c>
    </row>
    <row r="52" ht="30" customHeight="1">
      <c r="A52" s="37" t="inlineStr">
        <is>
          <t>4) Caffeine &amp; energy beverage</t>
        </is>
      </c>
      <c r="B52" s="15" t="inlineStr">
        <is>
          <t>Red Bull</t>
        </is>
      </c>
      <c r="C52" s="15" t="inlineStr">
        <is>
          <t>Red Bull Energy Drink</t>
        </is>
      </c>
      <c r="D52" s="15" t="inlineStr">
        <is>
          <t>Brand trust and ubiquity - the default energy can people already know.</t>
        </is>
      </c>
      <c r="E52" s="21" t="inlineStr">
        <is>
          <t>Brand trust</t>
        </is>
      </c>
    </row>
    <row r="53" ht="30" customHeight="1">
      <c r="A53" s="37" t="inlineStr">
        <is>
          <t>4) Caffeine &amp; energy beverage</t>
        </is>
      </c>
      <c r="B53" s="15" t="inlineStr">
        <is>
          <t>Red Bull</t>
        </is>
      </c>
      <c r="C53" s="15" t="inlineStr">
        <is>
          <t>Red Bull Sugarfree</t>
        </is>
      </c>
      <c r="D53" s="15" t="inlineStr">
        <is>
          <t>No sugar without leaving the brand they trust.</t>
        </is>
      </c>
      <c r="E53" s="21" t="inlineStr">
        <is>
          <t>Brand trust</t>
        </is>
      </c>
    </row>
    <row r="54" ht="30" customHeight="1">
      <c r="A54" s="37" t="inlineStr">
        <is>
          <t>4) Caffeine &amp; energy beverage</t>
        </is>
      </c>
      <c r="B54" s="15" t="inlineStr">
        <is>
          <t>Monster</t>
        </is>
      </c>
      <c r="C54" s="15" t="inlineStr">
        <is>
          <t>Monster Energy Original (Green)</t>
        </is>
      </c>
      <c r="D54" s="15" t="inlineStr">
        <is>
          <t>Pack economics and high dose - more caffeine and volume per dollar.</t>
        </is>
      </c>
      <c r="E54" s="21" t="inlineStr">
        <is>
          <t>Caffeine level</t>
        </is>
      </c>
    </row>
    <row r="55" ht="30" customHeight="1">
      <c r="A55" s="37" t="inlineStr">
        <is>
          <t>4) Caffeine &amp; energy beverage</t>
        </is>
      </c>
      <c r="B55" s="15" t="inlineStr">
        <is>
          <t>Monster</t>
        </is>
      </c>
      <c r="C55" s="15" t="inlineStr">
        <is>
          <t>Monster Energy Ultra Zero (White)</t>
        </is>
      </c>
      <c r="D55" s="15" t="inlineStr">
        <is>
          <t>No sugar plus a lighter flavour than the green can.</t>
        </is>
      </c>
      <c r="E55" s="21" t="inlineStr">
        <is>
          <t>No / low sugar</t>
        </is>
      </c>
    </row>
    <row r="56" ht="30" customHeight="1">
      <c r="A56" s="37" t="inlineStr">
        <is>
          <t>4) Caffeine &amp; energy beverage</t>
        </is>
      </c>
      <c r="B56" s="15" t="inlineStr">
        <is>
          <t>Celsius</t>
        </is>
      </c>
      <c r="C56" s="15" t="inlineStr">
        <is>
          <t>Celsius Original Sparkling</t>
        </is>
      </c>
      <c r="D56" s="15" t="inlineStr">
        <is>
          <t>No sugar plus a fitness/metabolism story, not just caffeine.</t>
        </is>
      </c>
      <c r="E56" s="21" t="inlineStr">
        <is>
          <t>Functional benefit</t>
        </is>
      </c>
    </row>
    <row r="57" ht="30" customHeight="1">
      <c r="A57" s="37" t="inlineStr">
        <is>
          <t>4) Caffeine &amp; energy beverage</t>
        </is>
      </c>
      <c r="B57" s="15" t="inlineStr">
        <is>
          <t>Celsius</t>
        </is>
      </c>
      <c r="C57" s="15" t="inlineStr">
        <is>
          <t>Celsius Essentials</t>
        </is>
      </c>
      <c r="D57" s="15" t="inlineStr">
        <is>
          <t>Highest caffeine dose in the Celsius family.</t>
        </is>
      </c>
      <c r="E57" s="21" t="inlineStr">
        <is>
          <t>Caffeine level</t>
        </is>
      </c>
    </row>
    <row r="58" ht="30" customHeight="1">
      <c r="A58" s="37" t="inlineStr">
        <is>
          <t>4) Caffeine &amp; energy beverage</t>
        </is>
      </c>
      <c r="B58" s="15" t="inlineStr">
        <is>
          <t>Prime</t>
        </is>
      </c>
      <c r="C58" s="15" t="inlineStr">
        <is>
          <t>Prime Energy</t>
        </is>
      </c>
      <c r="D58" s="15" t="inlineStr">
        <is>
          <t>Social-media brand cachet with a zero-sugar profile.</t>
        </is>
      </c>
      <c r="E58" s="21" t="inlineStr">
        <is>
          <t>Brand trust</t>
        </is>
      </c>
    </row>
    <row r="59" ht="30" customHeight="1">
      <c r="A59" s="37" t="inlineStr">
        <is>
          <t>4) Caffeine &amp; energy beverage</t>
        </is>
      </c>
      <c r="B59" s="15" t="inlineStr">
        <is>
          <t>C4</t>
        </is>
      </c>
      <c r="C59" s="15" t="inlineStr">
        <is>
          <t>C4 Energy (Performance)</t>
        </is>
      </c>
      <c r="D59" s="15" t="inlineStr">
        <is>
          <t>Performance/pre-workout positioning with beta-alanine.</t>
        </is>
      </c>
      <c r="E59" s="21" t="inlineStr">
        <is>
          <t>Mixed</t>
        </is>
      </c>
    </row>
    <row r="60" ht="30" customHeight="1">
      <c r="A60" s="37" t="inlineStr">
        <is>
          <t>4) Caffeine &amp; energy beverage</t>
        </is>
      </c>
      <c r="B60" s="15" t="inlineStr">
        <is>
          <t>Reign</t>
        </is>
      </c>
      <c r="C60" s="15" t="inlineStr">
        <is>
          <t>Reign Total Body Fuel</t>
        </is>
      </c>
      <c r="D60" s="15" t="inlineStr">
        <is>
          <t>Highest mainstream caffeine dose plus workout aminos.</t>
        </is>
      </c>
      <c r="E60" s="21" t="inlineStr">
        <is>
          <t>Caffeine level</t>
        </is>
      </c>
    </row>
    <row r="61" ht="30" customHeight="1">
      <c r="A61" s="37" t="inlineStr">
        <is>
          <t>4) Caffeine &amp; energy beverage</t>
        </is>
      </c>
      <c r="B61" s="15" t="inlineStr">
        <is>
          <t>Alani Nu</t>
        </is>
      </c>
      <c r="C61" s="15" t="inlineStr">
        <is>
          <t>Alani Nu Energy</t>
        </is>
      </c>
      <c r="D61" s="15" t="inlineStr">
        <is>
          <t>On-trend flavours and aesthetic plus zero sugar.</t>
        </is>
      </c>
      <c r="E61" s="21" t="inlineStr">
        <is>
          <t>No / low sugar</t>
        </is>
      </c>
    </row>
    <row r="62" ht="30" customHeight="1">
      <c r="A62" s="37" t="inlineStr">
        <is>
          <t>4) Caffeine &amp; energy beverage</t>
        </is>
      </c>
      <c r="B62" s="15" t="inlineStr">
        <is>
          <t>Bang</t>
        </is>
      </c>
      <c r="C62" s="15" t="inlineStr">
        <is>
          <t>Bang Energy</t>
        </is>
      </c>
      <c r="D62" s="15" t="inlineStr">
        <is>
          <t>High caffeine at zero calories with aminos.</t>
        </is>
      </c>
      <c r="E62" s="21" t="inlineStr">
        <is>
          <t>Caffeine level</t>
        </is>
      </c>
    </row>
    <row r="63" ht="30" customHeight="1">
      <c r="A63" s="37" t="inlineStr">
        <is>
          <t>4) Caffeine &amp; energy beverage</t>
        </is>
      </c>
      <c r="B63" s="15" t="inlineStr">
        <is>
          <t>Rockstar</t>
        </is>
      </c>
      <c r="C63" s="15" t="inlineStr">
        <is>
          <t>Rockstar Energy</t>
        </is>
      </c>
      <c r="D63" s="15" t="inlineStr">
        <is>
          <t>Familiar legacy brand, usually a lower price point.</t>
        </is>
      </c>
      <c r="E63" s="21" t="inlineStr">
        <is>
          <t>Brand trust</t>
        </is>
      </c>
    </row>
    <row r="64" ht="30" customHeight="1">
      <c r="A64" s="37" t="inlineStr">
        <is>
          <t>4) Caffeine &amp; energy beverage</t>
        </is>
      </c>
      <c r="B64" s="15" t="inlineStr">
        <is>
          <t>GURU</t>
        </is>
      </c>
      <c r="C64" s="15" t="inlineStr">
        <is>
          <t>GURU Organic Energy</t>
        </is>
      </c>
      <c r="D64" s="15" t="inlineStr">
        <is>
          <t>Organic, natural-caffeine alternative - a clean-label choice.</t>
        </is>
      </c>
      <c r="E64" s="21" t="inlineStr">
        <is>
          <t>Caffeine level</t>
        </is>
      </c>
    </row>
    <row r="65" ht="30" customHeight="1">
      <c r="A65" s="37" t="inlineStr">
        <is>
          <t>4) Caffeine &amp; energy beverage</t>
        </is>
      </c>
      <c r="B65" s="15" t="inlineStr">
        <is>
          <t>Guayaki</t>
        </is>
      </c>
      <c r="C65" s="15" t="inlineStr">
        <is>
          <t>Guayaki Yerba Mate</t>
        </is>
      </c>
      <c r="D65" s="15" t="inlineStr">
        <is>
          <t>Natural yerba-mate caffeine plus organic/Fair-Trade ethics.</t>
        </is>
      </c>
      <c r="E65" s="21" t="inlineStr">
        <is>
          <t>Caffeine level</t>
        </is>
      </c>
    </row>
    <row r="66" ht="30" customHeight="1">
      <c r="A66" s="37" t="inlineStr">
        <is>
          <t>4) Caffeine &amp; energy beverage</t>
        </is>
      </c>
      <c r="B66" s="15" t="inlineStr">
        <is>
          <t>NOS</t>
        </is>
      </c>
      <c r="C66" s="15" t="inlineStr">
        <is>
          <t>NOS Energy Drink</t>
        </is>
      </c>
      <c r="D66" s="15" t="inlineStr">
        <is>
          <t>Legacy enthusiast brand at a value price.</t>
        </is>
      </c>
      <c r="E66" s="21" t="inlineStr">
        <is>
          <t>Brand trust</t>
        </is>
      </c>
    </row>
    <row r="67" ht="30" customHeight="1">
      <c r="A67" s="37" t="inlineStr">
        <is>
          <t>4) Caffeine &amp; energy beverage</t>
        </is>
      </c>
      <c r="B67" s="15" t="inlineStr">
        <is>
          <t>Starbucks</t>
        </is>
      </c>
      <c r="C67" s="15" t="inlineStr">
        <is>
          <t>Starbucks Doubleshot Energy</t>
        </is>
      </c>
      <c r="D67" s="15" t="inlineStr">
        <is>
          <t>Trusted coffee taste rather than a synthetic energy flavour.</t>
        </is>
      </c>
      <c r="E67" s="21" t="inlineStr">
        <is>
          <t>Brand trust</t>
        </is>
      </c>
    </row>
    <row r="68" ht="30" customHeight="1">
      <c r="A68" s="37" t="inlineStr">
        <is>
          <t>4) Caffeine &amp; energy beverage</t>
        </is>
      </c>
      <c r="B68" s="15" t="inlineStr">
        <is>
          <t>Ghost</t>
        </is>
      </c>
      <c r="C68" s="15" t="inlineStr">
        <is>
          <t>Ghost Energy</t>
        </is>
      </c>
      <c r="D68" s="15" t="inlineStr">
        <is>
          <t>Novel licensed-candy flavours plus zero sugar.</t>
        </is>
      </c>
      <c r="E68" s="21" t="inlineStr">
        <is>
          <t>No / low sugar</t>
        </is>
      </c>
    </row>
    <row r="69" ht="30" customHeight="1">
      <c r="A69" s="37" t="inlineStr">
        <is>
          <t>4) Caffeine &amp; energy beverage</t>
        </is>
      </c>
      <c r="B69" s="15" t="inlineStr">
        <is>
          <t>ZOA</t>
        </is>
      </c>
      <c r="C69" s="15" t="inlineStr">
        <is>
          <t>ZOA Zero Sugar Energy</t>
        </is>
      </c>
      <c r="D69" s="15" t="inlineStr">
        <is>
          <t>Energy plus added electrolytes/vitamins and a celebrity halo.</t>
        </is>
      </c>
      <c r="E69" s="21" t="inlineStr">
        <is>
          <t>Brand trust</t>
        </is>
      </c>
    </row>
    <row r="70" ht="30" customHeight="1">
      <c r="A70" s="37" t="inlineStr">
        <is>
          <t>4) Caffeine &amp; energy beverage</t>
        </is>
      </c>
      <c r="B70" s="15" t="inlineStr">
        <is>
          <t>Zevia</t>
        </is>
      </c>
      <c r="C70" s="15" t="inlineStr">
        <is>
          <t>Zevia Energy</t>
        </is>
      </c>
      <c r="D70" s="15" t="inlineStr">
        <is>
          <t>Caffeine with stevia and no artificial sweeteners.</t>
        </is>
      </c>
      <c r="E70" s="21" t="inlineStr">
        <is>
          <t>Caffeine level</t>
        </is>
      </c>
    </row>
    <row r="71" ht="30" customHeight="1">
      <c r="A71" s="37" t="inlineStr">
        <is>
          <t>4) Caffeine &amp; energy beverage</t>
        </is>
      </c>
      <c r="B71" s="15" t="inlineStr">
        <is>
          <t>Full Throttle</t>
        </is>
      </c>
      <c r="C71" s="15" t="inlineStr">
        <is>
          <t>Full Throttle Energy</t>
        </is>
      </c>
      <c r="D71" s="15" t="inlineStr">
        <is>
          <t>Value legacy energy.</t>
        </is>
      </c>
      <c r="E71" s="21" t="inlineStr">
        <is>
          <t>Caffeine level</t>
        </is>
      </c>
    </row>
    <row r="72" ht="30" customHeight="1">
      <c r="A72" s="37" t="inlineStr">
        <is>
          <t>4) Caffeine &amp; energy beverage</t>
        </is>
      </c>
      <c r="B72" s="15" t="inlineStr">
        <is>
          <t>Venom</t>
        </is>
      </c>
      <c r="C72" s="15" t="inlineStr">
        <is>
          <t>Venom Energy</t>
        </is>
      </c>
      <c r="D72" s="15" t="inlineStr">
        <is>
          <t>Lowest-price energy option.</t>
        </is>
      </c>
      <c r="E72" s="21" t="inlineStr">
        <is>
          <t>Caffeine level</t>
        </is>
      </c>
    </row>
    <row r="73" ht="30" customHeight="1">
      <c r="A73" s="37" t="inlineStr">
        <is>
          <t>4) Caffeine &amp; energy beverage</t>
        </is>
      </c>
      <c r="B73" s="15" t="inlineStr">
        <is>
          <t>AMP</t>
        </is>
      </c>
      <c r="C73" s="15" t="inlineStr">
        <is>
          <t>AMP Energy</t>
        </is>
      </c>
      <c r="D73" s="15" t="inlineStr">
        <is>
          <t>Familiar legacy brand.</t>
        </is>
      </c>
      <c r="E73" s="21" t="inlineStr">
        <is>
          <t>Brand trust</t>
        </is>
      </c>
    </row>
    <row r="74" ht="30" customHeight="1">
      <c r="A74" s="37" t="inlineStr">
        <is>
          <t>4) Caffeine &amp; energy beverage</t>
        </is>
      </c>
      <c r="B74" s="15" t="inlineStr">
        <is>
          <t>5-hour Energy</t>
        </is>
      </c>
      <c r="C74" s="15" t="inlineStr">
        <is>
          <t>5-hour Energy Shot</t>
        </is>
      </c>
      <c r="D74" s="15" t="inlineStr">
        <is>
          <t>Fast caffeine with no sugar and no big can.</t>
        </is>
      </c>
      <c r="E74" s="21" t="inlineStr">
        <is>
          <t>Caffeine level</t>
        </is>
      </c>
    </row>
    <row r="75" ht="30" customHeight="1">
      <c r="A75" s="37" t="inlineStr">
        <is>
          <t>4) Caffeine &amp; energy beverage</t>
        </is>
      </c>
      <c r="B75" s="15" t="inlineStr">
        <is>
          <t>Monster</t>
        </is>
      </c>
      <c r="C75" s="15" t="inlineStr">
        <is>
          <t>Monster Java</t>
        </is>
      </c>
      <c r="D75" s="15" t="inlineStr">
        <is>
          <t>Coffee taste plus energy dose.</t>
        </is>
      </c>
      <c r="E75" s="21" t="inlineStr">
        <is>
          <t>Caffeine level</t>
        </is>
      </c>
    </row>
    <row r="76" ht="30" customHeight="1">
      <c r="A76" s="37" t="inlineStr">
        <is>
          <t>4) Caffeine &amp; energy beverage</t>
        </is>
      </c>
      <c r="B76" s="15" t="inlineStr">
        <is>
          <t>Red Bull</t>
        </is>
      </c>
      <c r="C76" s="15" t="inlineStr">
        <is>
          <t>Red Bull Editions</t>
        </is>
      </c>
      <c r="D76" s="15" t="inlineStr">
        <is>
          <t>Red Bull energy with flavour variety.</t>
        </is>
      </c>
      <c r="E76" s="21" t="inlineStr">
        <is>
          <t>Caffeine level</t>
        </is>
      </c>
    </row>
    <row r="77" ht="30" customHeight="1">
      <c r="A77" s="37" t="inlineStr">
        <is>
          <t>4) Caffeine &amp; energy beverage</t>
        </is>
      </c>
      <c r="B77" s="15" t="inlineStr">
        <is>
          <t>G FUEL</t>
        </is>
      </c>
      <c r="C77" s="15" t="inlineStr">
        <is>
          <t>G FUEL Energy Cans</t>
        </is>
      </c>
      <c r="D77" s="15" t="inlineStr">
        <is>
          <t>Gamer-brand identity plus max caffeine.</t>
        </is>
      </c>
      <c r="E77" s="21" t="inlineStr">
        <is>
          <t>Brand trust</t>
        </is>
      </c>
    </row>
    <row r="78" ht="30" customHeight="1">
      <c r="A78" s="37" t="inlineStr">
        <is>
          <t>4) Caffeine &amp; energy beverage</t>
        </is>
      </c>
      <c r="B78" s="15" t="inlineStr">
        <is>
          <t>Mtn Dew</t>
        </is>
      </c>
      <c r="C78" s="15" t="inlineStr">
        <is>
          <t>Mtn Dew Rise Energy</t>
        </is>
      </c>
      <c r="D78" s="15" t="inlineStr">
        <is>
          <t>Daytime energy with vitamins, no sugar.</t>
        </is>
      </c>
      <c r="E78" s="21" t="inlineStr">
        <is>
          <t>Functional benefit</t>
        </is>
      </c>
    </row>
    <row r="79" ht="30" customHeight="1">
      <c r="A79" s="37" t="inlineStr">
        <is>
          <t>4) Caffeine &amp; energy beverage</t>
        </is>
      </c>
      <c r="B79" s="15" t="inlineStr">
        <is>
          <t>Adrenaline Shoc</t>
        </is>
      </c>
      <c r="C79" s="15" t="inlineStr">
        <is>
          <t>Adrenaline Shoc Smart Energy</t>
        </is>
      </c>
      <c r="D79" s="15" t="inlineStr">
        <is>
          <t>Max caffeine plus nootropics.</t>
        </is>
      </c>
      <c r="E79" s="21" t="inlineStr">
        <is>
          <t>Functional benefit</t>
        </is>
      </c>
    </row>
    <row r="80" ht="30" customHeight="1">
      <c r="A80" s="37" t="inlineStr">
        <is>
          <t>4) Caffeine &amp; energy beverage</t>
        </is>
      </c>
      <c r="B80" s="15" t="inlineStr">
        <is>
          <t>Arizona</t>
        </is>
      </c>
      <c r="C80" s="15" t="inlineStr">
        <is>
          <t>Arizona Green Tea</t>
        </is>
      </c>
      <c r="D80" s="15" t="inlineStr">
        <is>
          <t>Unbeatable size-for-price value.</t>
        </is>
      </c>
      <c r="E80" s="21" t="inlineStr">
        <is>
          <t>Price / pack economics</t>
        </is>
      </c>
    </row>
    <row r="81" ht="30" customHeight="1">
      <c r="A81" s="37" t="inlineStr">
        <is>
          <t>4) Caffeine &amp; energy beverage</t>
        </is>
      </c>
      <c r="B81" s="15" t="inlineStr">
        <is>
          <t>Pure Leaf</t>
        </is>
      </c>
      <c r="C81" s="15" t="inlineStr">
        <is>
          <t>Pure Leaf Iced Tea</t>
        </is>
      </c>
      <c r="D81" s="15" t="inlineStr">
        <is>
          <t>Brewed-tea taste, not from powder.</t>
        </is>
      </c>
      <c r="E81" s="21" t="inlineStr">
        <is>
          <t>Taste reputation</t>
        </is>
      </c>
    </row>
    <row r="82" ht="30" customHeight="1">
      <c r="A82" s="37" t="inlineStr">
        <is>
          <t>4) Caffeine &amp; energy beverage</t>
        </is>
      </c>
      <c r="B82" s="15" t="inlineStr">
        <is>
          <t>Gold Peak</t>
        </is>
      </c>
      <c r="C82" s="15" t="inlineStr">
        <is>
          <t>Gold Peak Tea</t>
        </is>
      </c>
      <c r="D82" s="15" t="inlineStr">
        <is>
          <t>Familiar home-brewed-style taste.</t>
        </is>
      </c>
      <c r="E82" s="21" t="inlineStr">
        <is>
          <t>Taste reputation</t>
        </is>
      </c>
    </row>
    <row r="83" ht="30" customHeight="1">
      <c r="A83" s="37" t="inlineStr">
        <is>
          <t>4) Caffeine &amp; energy beverage</t>
        </is>
      </c>
      <c r="B83" s="15" t="inlineStr">
        <is>
          <t>Brisk</t>
        </is>
      </c>
      <c r="C83" s="15" t="inlineStr">
        <is>
          <t>Brisk Iced Tea</t>
        </is>
      </c>
      <c r="D83" s="15" t="inlineStr">
        <is>
          <t>Punchy flavour at a low price.</t>
        </is>
      </c>
      <c r="E83" s="21" t="inlineStr">
        <is>
          <t>Price / pack economics</t>
        </is>
      </c>
    </row>
    <row r="84" ht="30" customHeight="1">
      <c r="A84" s="37" t="inlineStr">
        <is>
          <t>4) Caffeine &amp; energy beverage</t>
        </is>
      </c>
      <c r="B84" s="15" t="inlineStr">
        <is>
          <t>Honest Tea</t>
        </is>
      </c>
      <c r="C84" s="15" t="inlineStr">
        <is>
          <t>Honest Tea Organic</t>
        </is>
      </c>
      <c r="D84" s="15" t="inlineStr">
        <is>
          <t>Organic with restrained sweetness.</t>
        </is>
      </c>
      <c r="E84" s="21" t="inlineStr">
        <is>
          <t>Clean label</t>
        </is>
      </c>
    </row>
    <row r="85" ht="30" customHeight="1">
      <c r="A85" s="37" t="inlineStr">
        <is>
          <t>4) Caffeine &amp; energy beverage</t>
        </is>
      </c>
      <c r="B85" s="15" t="inlineStr">
        <is>
          <t>STOK</t>
        </is>
      </c>
      <c r="C85" s="15" t="inlineStr">
        <is>
          <t>STOK Cold Brew Coffee</t>
        </is>
      </c>
      <c r="D85" s="15" t="inlineStr">
        <is>
          <t>Cafe cold-brew at home.</t>
        </is>
      </c>
      <c r="E85" s="21" t="inlineStr">
        <is>
          <t>Mixed</t>
        </is>
      </c>
    </row>
    <row r="86" ht="30" customHeight="1">
      <c r="A86" s="37" t="inlineStr">
        <is>
          <t>4) Caffeine &amp; energy beverage</t>
        </is>
      </c>
      <c r="B86" s="15" t="inlineStr">
        <is>
          <t>Califia Farms</t>
        </is>
      </c>
      <c r="C86" s="15" t="inlineStr">
        <is>
          <t>Califia Farms Cold Brew</t>
        </is>
      </c>
      <c r="D86" s="15" t="inlineStr">
        <is>
          <t>Plant-based coffee without dairy.</t>
        </is>
      </c>
      <c r="E86" s="21" t="inlineStr">
        <is>
          <t>Mixed</t>
        </is>
      </c>
    </row>
    <row r="87" ht="30" customHeight="1">
      <c r="A87" s="37" t="inlineStr">
        <is>
          <t>4) Caffeine &amp; energy beverage</t>
        </is>
      </c>
      <c r="B87" s="15" t="inlineStr">
        <is>
          <t>La Colombe</t>
        </is>
      </c>
      <c r="C87" s="15" t="inlineStr">
        <is>
          <t>La Colombe Draft Latte</t>
        </is>
      </c>
      <c r="D87" s="15" t="inlineStr">
        <is>
          <t>Cafe-quality latte texture.</t>
        </is>
      </c>
      <c r="E87" s="21" t="inlineStr">
        <is>
          <t>Mixed</t>
        </is>
      </c>
    </row>
    <row r="88" ht="30" customHeight="1">
      <c r="A88" s="37" t="inlineStr">
        <is>
          <t>4) Caffeine &amp; energy beverage</t>
        </is>
      </c>
      <c r="B88" s="15" t="inlineStr">
        <is>
          <t>Starbucks</t>
        </is>
      </c>
      <c r="C88" s="15" t="inlineStr">
        <is>
          <t>Starbucks Frappuccino</t>
        </is>
      </c>
      <c r="D88" s="15" t="inlineStr">
        <is>
          <t>Familiar sweet Starbucks coffee.</t>
        </is>
      </c>
      <c r="E88" s="21" t="inlineStr">
        <is>
          <t>Mixed</t>
        </is>
      </c>
    </row>
    <row r="89" ht="30" customHeight="1">
      <c r="A89" s="37" t="inlineStr">
        <is>
          <t>5) Sparkling water &amp; soda</t>
        </is>
      </c>
      <c r="B89" s="15" t="inlineStr">
        <is>
          <t>Spindrift</t>
        </is>
      </c>
      <c r="C89" s="15" t="inlineStr">
        <is>
          <t>Spindrift Sparkling Water</t>
        </is>
      </c>
      <c r="D89" s="15" t="inlineStr">
        <is>
          <t>Tastes like real fruit because it is - not flavour essence.</t>
        </is>
      </c>
      <c r="E89" s="21" t="inlineStr">
        <is>
          <t>Taste reputation</t>
        </is>
      </c>
    </row>
    <row r="90" ht="30" customHeight="1">
      <c r="A90" s="37" t="inlineStr">
        <is>
          <t>5) Sparkling water &amp; soda</t>
        </is>
      </c>
      <c r="B90" s="15" t="inlineStr">
        <is>
          <t>LaCroix</t>
        </is>
      </c>
      <c r="C90" s="15" t="inlineStr">
        <is>
          <t>LaCroix Sparkling Water</t>
        </is>
      </c>
      <c r="D90" s="15" t="inlineStr">
        <is>
          <t>Zero calories/sugar with cult brand status and price.</t>
        </is>
      </c>
      <c r="E90" s="21" t="inlineStr">
        <is>
          <t>Brand trust</t>
        </is>
      </c>
    </row>
    <row r="91" ht="30" customHeight="1">
      <c r="A91" s="37" t="inlineStr">
        <is>
          <t>5) Sparkling water &amp; soda</t>
        </is>
      </c>
      <c r="B91" s="15" t="inlineStr">
        <is>
          <t>bubly</t>
        </is>
      </c>
      <c r="C91" s="15" t="inlineStr">
        <is>
          <t>bubly Sparkling Water</t>
        </is>
      </c>
      <c r="D91" s="15" t="inlineStr">
        <is>
          <t>Mainstream zero-everything seltzer, usually well priced.</t>
        </is>
      </c>
      <c r="E91" s="21" t="inlineStr">
        <is>
          <t>Price / pack economics</t>
        </is>
      </c>
    </row>
    <row r="92" ht="30" customHeight="1">
      <c r="A92" s="37" t="inlineStr">
        <is>
          <t>5) Sparkling water &amp; soda</t>
        </is>
      </c>
      <c r="B92" s="15" t="inlineStr">
        <is>
          <t>Waterloo</t>
        </is>
      </c>
      <c r="C92" s="15" t="inlineStr">
        <is>
          <t>Waterloo Sparkling Water</t>
        </is>
      </c>
      <c r="D92" s="15" t="inlineStr">
        <is>
          <t>Stronger, more realistic flavour than the big seltzers.</t>
        </is>
      </c>
      <c r="E92" s="21" t="inlineStr">
        <is>
          <t>Taste reputation</t>
        </is>
      </c>
    </row>
    <row r="93" ht="30" customHeight="1">
      <c r="A93" s="37" t="inlineStr">
        <is>
          <t>5) Sparkling water &amp; soda</t>
        </is>
      </c>
      <c r="B93" s="15" t="inlineStr">
        <is>
          <t>Perrier</t>
        </is>
      </c>
      <c r="C93" s="15" t="inlineStr">
        <is>
          <t>Perrier Carbonated Mineral Water</t>
        </is>
      </c>
      <c r="D93" s="15" t="inlineStr">
        <is>
          <t>Premium imported mineral-water cachet and crisp bubbles.</t>
        </is>
      </c>
      <c r="E93" s="21" t="inlineStr">
        <is>
          <t>Brand trust</t>
        </is>
      </c>
    </row>
    <row r="94" ht="30" customHeight="1">
      <c r="A94" s="37" t="inlineStr">
        <is>
          <t>5) Sparkling water &amp; soda</t>
        </is>
      </c>
      <c r="B94" s="15" t="inlineStr">
        <is>
          <t>San Pellegrino</t>
        </is>
      </c>
      <c r="C94" s="15" t="inlineStr">
        <is>
          <t>S.Pellegrino Sparkling Natural Mineral Water</t>
        </is>
      </c>
      <c r="D94" s="15" t="inlineStr">
        <is>
          <t>Premium mineral profile and table-water prestige.</t>
        </is>
      </c>
      <c r="E94" s="21" t="inlineStr">
        <is>
          <t>Electrolytes</t>
        </is>
      </c>
    </row>
    <row r="95" ht="30" customHeight="1">
      <c r="A95" s="37" t="inlineStr">
        <is>
          <t>5) Sparkling water &amp; soda</t>
        </is>
      </c>
      <c r="B95" s="15" t="inlineStr">
        <is>
          <t>San Pellegrino</t>
        </is>
      </c>
      <c r="C95" s="15" t="inlineStr">
        <is>
          <t>Sanpellegrino Aranciata (Italian Sparkling Drink)</t>
        </is>
      </c>
      <c r="D95" s="15" t="inlineStr">
        <is>
          <t>Premium imported fruit-soda taste with real juice.</t>
        </is>
      </c>
      <c r="E95" s="21" t="inlineStr">
        <is>
          <t>Taste reputation</t>
        </is>
      </c>
    </row>
    <row r="96" ht="30" customHeight="1">
      <c r="A96" s="37" t="inlineStr">
        <is>
          <t>5) Sparkling water &amp; soda</t>
        </is>
      </c>
      <c r="B96" s="15" t="inlineStr">
        <is>
          <t>Liquid Death</t>
        </is>
      </c>
      <c r="C96" s="15" t="inlineStr">
        <is>
          <t>Liquid Death Sparkling Water</t>
        </is>
      </c>
      <c r="D96" s="15" t="inlineStr">
        <is>
          <t>Brand attitude and packaging as much as the water itself.</t>
        </is>
      </c>
      <c r="E96" s="21" t="inlineStr">
        <is>
          <t>Brand trust</t>
        </is>
      </c>
    </row>
    <row r="97" ht="30" customHeight="1">
      <c r="A97" s="37" t="inlineStr">
        <is>
          <t>5) Sparkling water &amp; soda</t>
        </is>
      </c>
      <c r="B97" s="15" t="inlineStr">
        <is>
          <t>Liquid Death</t>
        </is>
      </c>
      <c r="C97" s="15" t="inlineStr">
        <is>
          <t>Liquid Death Mountain Water (Still)</t>
        </is>
      </c>
      <c r="D97" s="15" t="inlineStr">
        <is>
          <t>Buys the brand and the can, not just hydration.</t>
        </is>
      </c>
      <c r="E97" s="21" t="inlineStr">
        <is>
          <t>Brand trust</t>
        </is>
      </c>
    </row>
    <row r="98" ht="30" customHeight="1">
      <c r="A98" s="37" t="inlineStr">
        <is>
          <t>5) Sparkling water &amp; soda</t>
        </is>
      </c>
      <c r="B98" s="15" t="inlineStr">
        <is>
          <t>Topo Chico</t>
        </is>
      </c>
      <c r="C98" s="15" t="inlineStr">
        <is>
          <t>Topo Chico Mineral Water</t>
        </is>
      </c>
      <c r="D98" s="15" t="inlineStr">
        <is>
          <t>Hard carbonation and mixer credibility.</t>
        </is>
      </c>
      <c r="E98" s="21" t="inlineStr">
        <is>
          <t>Mixed</t>
        </is>
      </c>
    </row>
    <row r="99" ht="30" customHeight="1">
      <c r="A99" s="37" t="inlineStr">
        <is>
          <t>5) Sparkling water &amp; soda</t>
        </is>
      </c>
      <c r="B99" s="15" t="inlineStr">
        <is>
          <t>Polar</t>
        </is>
      </c>
      <c r="C99" s="15" t="inlineStr">
        <is>
          <t>Polar Seltzer</t>
        </is>
      </c>
      <c r="D99" s="15" t="inlineStr">
        <is>
          <t>Lots of flavours at a value price.</t>
        </is>
      </c>
      <c r="E99" s="21" t="inlineStr">
        <is>
          <t>Price / pack economics</t>
        </is>
      </c>
    </row>
    <row r="100" ht="30" customHeight="1">
      <c r="A100" s="37" t="inlineStr">
        <is>
          <t>5) Sparkling water &amp; soda</t>
        </is>
      </c>
      <c r="B100" s="15" t="inlineStr">
        <is>
          <t>AHA</t>
        </is>
      </c>
      <c r="C100" s="15" t="inlineStr">
        <is>
          <t>AHA Sparkling Water</t>
        </is>
      </c>
      <c r="D100" s="15" t="inlineStr">
        <is>
          <t>Unusual flavour pairings (and optional caffeine) at value price.</t>
        </is>
      </c>
      <c r="E100" s="21" t="inlineStr">
        <is>
          <t>Caffeine level</t>
        </is>
      </c>
    </row>
    <row r="101" ht="30" customHeight="1">
      <c r="A101" s="37" t="inlineStr">
        <is>
          <t>5) Sparkling water &amp; soda</t>
        </is>
      </c>
      <c r="B101" s="15" t="inlineStr">
        <is>
          <t>Montellier</t>
        </is>
      </c>
      <c r="C101" s="15" t="inlineStr">
        <is>
          <t>Montellier Carbonated Natural Spring Water</t>
        </is>
      </c>
      <c r="D101" s="15" t="inlineStr">
        <is>
          <t>Local Canadian sparkling water, often value priced.</t>
        </is>
      </c>
      <c r="E101" s="21" t="inlineStr">
        <is>
          <t>Price / pack economics</t>
        </is>
      </c>
    </row>
    <row r="102" ht="30" customHeight="1">
      <c r="A102" s="37" t="inlineStr">
        <is>
          <t>5) Sparkling water &amp; soda</t>
        </is>
      </c>
      <c r="B102" s="15" t="inlineStr">
        <is>
          <t>Eska</t>
        </is>
      </c>
      <c r="C102" s="15" t="inlineStr">
        <is>
          <t>Eska Sparkling Spring Water</t>
        </is>
      </c>
      <c r="D102" s="15" t="inlineStr">
        <is>
          <t>Canadian-sourced purity story.</t>
        </is>
      </c>
      <c r="E102" s="21" t="inlineStr">
        <is>
          <t>Mixed</t>
        </is>
      </c>
    </row>
    <row r="103" ht="30" customHeight="1">
      <c r="A103" s="37" t="inlineStr">
        <is>
          <t>5) Sparkling water &amp; soda</t>
        </is>
      </c>
      <c r="B103" s="15" t="inlineStr">
        <is>
          <t>Coca-Cola</t>
        </is>
      </c>
      <c r="C103" s="15" t="inlineStr">
        <is>
          <t>Coca-Cola Classic</t>
        </is>
      </c>
      <c r="D103" s="15" t="inlineStr">
        <is>
          <t>Universal taste and brand - the soda baseline.</t>
        </is>
      </c>
      <c r="E103" s="21" t="inlineStr">
        <is>
          <t>Brand trust</t>
        </is>
      </c>
    </row>
    <row r="104" ht="30" customHeight="1">
      <c r="A104" s="37" t="inlineStr">
        <is>
          <t>5) Sparkling water &amp; soda</t>
        </is>
      </c>
      <c r="B104" s="15" t="inlineStr">
        <is>
          <t>Zevia</t>
        </is>
      </c>
      <c r="C104" s="15" t="inlineStr">
        <is>
          <t>Zevia Zero Calorie Soda</t>
        </is>
      </c>
      <c r="D104" s="15" t="inlineStr">
        <is>
          <t>Full soda flavour, zero sugar, no artificial sweeteners.</t>
        </is>
      </c>
      <c r="E104" s="21" t="inlineStr">
        <is>
          <t>No / low sugar</t>
        </is>
      </c>
    </row>
    <row r="105" ht="30" customHeight="1">
      <c r="A105" s="37" t="inlineStr">
        <is>
          <t>5) Sparkling water &amp; soda</t>
        </is>
      </c>
      <c r="B105" s="15" t="inlineStr">
        <is>
          <t>Nixie</t>
        </is>
      </c>
      <c r="C105" s="15" t="inlineStr">
        <is>
          <t>Nixie Organic Sparkling Water</t>
        </is>
      </c>
      <c r="D105" s="15" t="inlineStr">
        <is>
          <t>Organic certification in a plain-seltzer field that mostly isn't.</t>
        </is>
      </c>
      <c r="E105" s="21" t="inlineStr">
        <is>
          <t>Clean label</t>
        </is>
      </c>
    </row>
    <row r="106" ht="30" customHeight="1">
      <c r="A106" s="37" t="inlineStr">
        <is>
          <t>5) Sparkling water &amp; soda</t>
        </is>
      </c>
      <c r="B106" s="15" t="inlineStr">
        <is>
          <t>Pepsi</t>
        </is>
      </c>
      <c r="C106" s="15" t="inlineStr">
        <is>
          <t>Pepsi Cola</t>
        </is>
      </c>
      <c r="D106" s="15" t="inlineStr">
        <is>
          <t>Cola taste preference and price.</t>
        </is>
      </c>
      <c r="E106" s="21" t="inlineStr">
        <is>
          <t>Price / pack economics</t>
        </is>
      </c>
    </row>
    <row r="107" ht="30" customHeight="1">
      <c r="A107" s="37" t="inlineStr">
        <is>
          <t>5) Sparkling water &amp; soda</t>
        </is>
      </c>
      <c r="B107" s="15" t="inlineStr">
        <is>
          <t>Pepsi</t>
        </is>
      </c>
      <c r="C107" s="15" t="inlineStr">
        <is>
          <t>Pepsi Zero Sugar</t>
        </is>
      </c>
      <c r="D107" s="15" t="inlineStr">
        <is>
          <t>No sugar, more caffeine.</t>
        </is>
      </c>
      <c r="E107" s="21" t="inlineStr">
        <is>
          <t>Caffeine level</t>
        </is>
      </c>
    </row>
    <row r="108" ht="30" customHeight="1">
      <c r="A108" s="37" t="inlineStr">
        <is>
          <t>5) Sparkling water &amp; soda</t>
        </is>
      </c>
      <c r="B108" s="15" t="inlineStr">
        <is>
          <t>Diet Pepsi</t>
        </is>
      </c>
      <c r="C108" s="15" t="inlineStr">
        <is>
          <t>Diet Pepsi</t>
        </is>
      </c>
      <c r="D108" s="15" t="inlineStr">
        <is>
          <t>Familiar diet-cola taste.</t>
        </is>
      </c>
      <c r="E108" s="21" t="inlineStr">
        <is>
          <t>Taste reputation</t>
        </is>
      </c>
    </row>
    <row r="109" ht="30" customHeight="1">
      <c r="A109" s="37" t="inlineStr">
        <is>
          <t>5) Sparkling water &amp; soda</t>
        </is>
      </c>
      <c r="B109" s="15" t="inlineStr">
        <is>
          <t>Coca-Cola</t>
        </is>
      </c>
      <c r="C109" s="15" t="inlineStr">
        <is>
          <t>Coca-Cola Zero Sugar</t>
        </is>
      </c>
      <c r="D109" s="15" t="inlineStr">
        <is>
          <t>Closest zero-sugar match to Coke.</t>
        </is>
      </c>
      <c r="E109" s="21" t="inlineStr">
        <is>
          <t>Mixed</t>
        </is>
      </c>
    </row>
    <row r="110" ht="30" customHeight="1">
      <c r="A110" s="37" t="inlineStr">
        <is>
          <t>5) Sparkling water &amp; soda</t>
        </is>
      </c>
      <c r="B110" s="15" t="inlineStr">
        <is>
          <t>Diet Coke</t>
        </is>
      </c>
      <c r="C110" s="15" t="inlineStr">
        <is>
          <t>Diet Coke</t>
        </is>
      </c>
      <c r="D110" s="15" t="inlineStr">
        <is>
          <t>Distinct diet-cola flavour loyalty.</t>
        </is>
      </c>
      <c r="E110" s="21" t="inlineStr">
        <is>
          <t>Taste reputation</t>
        </is>
      </c>
    </row>
    <row r="111" ht="30" customHeight="1">
      <c r="A111" s="37" t="inlineStr">
        <is>
          <t>5) Sparkling water &amp; soda</t>
        </is>
      </c>
      <c r="B111" s="15" t="inlineStr">
        <is>
          <t>Sprite</t>
        </is>
      </c>
      <c r="C111" s="15" t="inlineStr">
        <is>
          <t>Sprite Lemon-Lime</t>
        </is>
      </c>
      <c r="D111" s="15" t="inlineStr">
        <is>
          <t>Clean lemon-lime, no caffeine.</t>
        </is>
      </c>
      <c r="E111" s="21" t="inlineStr">
        <is>
          <t>Caffeine level</t>
        </is>
      </c>
    </row>
    <row r="112" ht="30" customHeight="1">
      <c r="A112" s="37" t="inlineStr">
        <is>
          <t>5) Sparkling water &amp; soda</t>
        </is>
      </c>
      <c r="B112" s="15" t="inlineStr">
        <is>
          <t>Sprite</t>
        </is>
      </c>
      <c r="C112" s="15" t="inlineStr">
        <is>
          <t>Sprite Zero Sugar</t>
        </is>
      </c>
      <c r="D112" s="15" t="inlineStr">
        <is>
          <t>Lemon-lime without sugar.</t>
        </is>
      </c>
      <c r="E112" s="21" t="inlineStr">
        <is>
          <t>Mixed</t>
        </is>
      </c>
    </row>
    <row r="113" ht="30" customHeight="1">
      <c r="A113" s="37" t="inlineStr">
        <is>
          <t>5) Sparkling water &amp; soda</t>
        </is>
      </c>
      <c r="B113" s="15" t="inlineStr">
        <is>
          <t>Fanta</t>
        </is>
      </c>
      <c r="C113" s="15" t="inlineStr">
        <is>
          <t>Fanta Orange</t>
        </is>
      </c>
      <c r="D113" s="15" t="inlineStr">
        <is>
          <t>Sweet fruity flavour, no caffeine.</t>
        </is>
      </c>
      <c r="E113" s="21" t="inlineStr">
        <is>
          <t>Caffeine level</t>
        </is>
      </c>
    </row>
    <row r="114" ht="30" customHeight="1">
      <c r="A114" s="37" t="inlineStr">
        <is>
          <t>5) Sparkling water &amp; soda</t>
        </is>
      </c>
      <c r="B114" s="15" t="inlineStr">
        <is>
          <t>7UP</t>
        </is>
      </c>
      <c r="C114" s="15" t="inlineStr">
        <is>
          <t>7UP Lemon-Lime</t>
        </is>
      </c>
      <c r="D114" s="15" t="inlineStr">
        <is>
          <t>Lemon-lime alternative to Sprite.</t>
        </is>
      </c>
      <c r="E114" s="21" t="inlineStr">
        <is>
          <t>Mixed</t>
        </is>
      </c>
    </row>
    <row r="115" ht="30" customHeight="1">
      <c r="A115" s="37" t="inlineStr">
        <is>
          <t>5) Sparkling water &amp; soda</t>
        </is>
      </c>
      <c r="B115" s="15" t="inlineStr">
        <is>
          <t>Mountain Dew</t>
        </is>
      </c>
      <c r="C115" s="15" t="inlineStr">
        <is>
          <t>Mountain Dew Citrus</t>
        </is>
      </c>
      <c r="D115" s="15" t="inlineStr">
        <is>
          <t>Distinctive sweet citrus and caffeine.</t>
        </is>
      </c>
      <c r="E115" s="21" t="inlineStr">
        <is>
          <t>Caffeine level</t>
        </is>
      </c>
    </row>
    <row r="116" ht="30" customHeight="1">
      <c r="A116" s="37" t="inlineStr">
        <is>
          <t>5) Sparkling water &amp; soda</t>
        </is>
      </c>
      <c r="B116" s="15" t="inlineStr">
        <is>
          <t>Dr Pepper</t>
        </is>
      </c>
      <c r="C116" s="15" t="inlineStr">
        <is>
          <t>Dr Pepper</t>
        </is>
      </c>
      <c r="D116" s="15" t="inlineStr">
        <is>
          <t>One-of-a-kind flavour loyalty.</t>
        </is>
      </c>
      <c r="E116" s="21" t="inlineStr">
        <is>
          <t>Taste reputation</t>
        </is>
      </c>
    </row>
    <row r="117" ht="30" customHeight="1">
      <c r="A117" s="37" t="inlineStr">
        <is>
          <t>5) Sparkling water &amp; soda</t>
        </is>
      </c>
      <c r="B117" s="15" t="inlineStr">
        <is>
          <t>Canada Dry</t>
        </is>
      </c>
      <c r="C117" s="15" t="inlineStr">
        <is>
          <t>Canada Dry Ginger Ale</t>
        </is>
      </c>
      <c r="D117" s="15" t="inlineStr">
        <is>
          <t>Go-to ginger ale, also for upset stomach.</t>
        </is>
      </c>
      <c r="E117" s="21" t="inlineStr">
        <is>
          <t>Mixed</t>
        </is>
      </c>
    </row>
    <row r="118" ht="30" customHeight="1">
      <c r="A118" s="37" t="inlineStr">
        <is>
          <t>5) Sparkling water &amp; soda</t>
        </is>
      </c>
      <c r="B118" s="15" t="inlineStr">
        <is>
          <t>Schweppes</t>
        </is>
      </c>
      <c r="C118" s="15" t="inlineStr">
        <is>
          <t>Schweppes Ginger Ale</t>
        </is>
      </c>
      <c r="D118" s="15" t="inlineStr">
        <is>
          <t>Reliable mixer brand.</t>
        </is>
      </c>
      <c r="E118" s="21" t="inlineStr">
        <is>
          <t>Brand trust</t>
        </is>
      </c>
    </row>
    <row r="119" ht="30" customHeight="1">
      <c r="A119" s="37" t="inlineStr">
        <is>
          <t>5) Sparkling water &amp; soda</t>
        </is>
      </c>
      <c r="B119" s="15" t="inlineStr">
        <is>
          <t>A&amp;W</t>
        </is>
      </c>
      <c r="C119" s="15" t="inlineStr">
        <is>
          <t>A&amp;W Root Beer</t>
        </is>
      </c>
      <c r="D119" s="15" t="inlineStr">
        <is>
          <t>Rich caffeine-free root beer.</t>
        </is>
      </c>
      <c r="E119" s="21" t="inlineStr">
        <is>
          <t>Caffeine level</t>
        </is>
      </c>
    </row>
    <row r="120" ht="30" customHeight="1">
      <c r="A120" s="37" t="inlineStr">
        <is>
          <t>5) Sparkling water &amp; soda</t>
        </is>
      </c>
      <c r="B120" s="15" t="inlineStr">
        <is>
          <t>Crush</t>
        </is>
      </c>
      <c r="C120" s="15" t="inlineStr">
        <is>
          <t>Crush Orange</t>
        </is>
      </c>
      <c r="D120" s="15" t="inlineStr">
        <is>
          <t>Bold sweet fruit flavour.</t>
        </is>
      </c>
      <c r="E120" s="21" t="inlineStr">
        <is>
          <t>Taste reputation</t>
        </is>
      </c>
    </row>
    <row r="121" ht="30" customHeight="1">
      <c r="A121" s="37" t="inlineStr">
        <is>
          <t>5) Sparkling water &amp; soda</t>
        </is>
      </c>
      <c r="B121" s="15" t="inlineStr">
        <is>
          <t>Fresca</t>
        </is>
      </c>
      <c r="C121" s="15" t="inlineStr">
        <is>
          <t>Fresca Sparkling</t>
        </is>
      </c>
      <c r="D121" s="15" t="inlineStr">
        <is>
          <t>Grown-up zero-cal citrus.</t>
        </is>
      </c>
      <c r="E121" s="21" t="inlineStr">
        <is>
          <t>Mixed</t>
        </is>
      </c>
    </row>
    <row r="122" ht="30" customHeight="1">
      <c r="A122" s="37" t="inlineStr">
        <is>
          <t>5) Sparkling water &amp; soda</t>
        </is>
      </c>
      <c r="B122" s="15" t="inlineStr">
        <is>
          <t>Sunkist</t>
        </is>
      </c>
      <c r="C122" s="15" t="inlineStr">
        <is>
          <t>Sunkist Orange</t>
        </is>
      </c>
      <c r="D122" s="15" t="inlineStr">
        <is>
          <t>Big citrus flavour.</t>
        </is>
      </c>
      <c r="E122" s="21" t="inlineStr">
        <is>
          <t>Taste reputation</t>
        </is>
      </c>
    </row>
    <row r="123" ht="30" customHeight="1">
      <c r="A123" s="37" t="inlineStr">
        <is>
          <t>5) Sparkling water &amp; soda</t>
        </is>
      </c>
      <c r="B123" s="15" t="inlineStr">
        <is>
          <t>Mug</t>
        </is>
      </c>
      <c r="C123" s="15" t="inlineStr">
        <is>
          <t>Mug Root Beer</t>
        </is>
      </c>
      <c r="D123" s="15" t="inlineStr">
        <is>
          <t>Value root beer.</t>
        </is>
      </c>
      <c r="E123" s="21" t="inlineStr">
        <is>
          <t>Price / pack economics</t>
        </is>
      </c>
    </row>
    <row r="124" ht="30" customHeight="1">
      <c r="A124" s="37" t="inlineStr">
        <is>
          <t>5) Sparkling water &amp; soda</t>
        </is>
      </c>
      <c r="B124" s="15" t="inlineStr">
        <is>
          <t>Dasani</t>
        </is>
      </c>
      <c r="C124" s="15" t="inlineStr">
        <is>
          <t>Dasani Sparkling Water</t>
        </is>
      </c>
      <c r="D124" s="15" t="inlineStr">
        <is>
          <t>Value zero-cal seltzer.</t>
        </is>
      </c>
      <c r="E124" s="21" t="inlineStr">
        <is>
          <t>Price / pack economics</t>
        </is>
      </c>
    </row>
    <row r="125" ht="30" customHeight="1">
      <c r="A125" s="37" t="inlineStr">
        <is>
          <t>5) Sparkling water &amp; soda</t>
        </is>
      </c>
      <c r="B125" s="15" t="inlineStr">
        <is>
          <t>Smartwater</t>
        </is>
      </c>
      <c r="C125" s="15" t="inlineStr">
        <is>
          <t>Smartwater Sparkling</t>
        </is>
      </c>
      <c r="D125" s="15" t="inlineStr">
        <is>
          <t>Premium water brand cachet.</t>
        </is>
      </c>
      <c r="E125" s="21" t="inlineStr">
        <is>
          <t>Brand trust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E2EFDA"/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4" customWidth="1" min="4" max="4"/>
    <col width="46" customWidth="1" min="5" max="5"/>
  </cols>
  <sheetData>
    <row r="1" ht="42" customHeight="1">
      <c r="A1" s="27" t="inlineStr">
        <is>
          <t>Est. Band</t>
        </is>
      </c>
      <c r="B1" s="27" t="inlineStr">
        <is>
          <t>Brand</t>
        </is>
      </c>
      <c r="C1" s="27" t="inlineStr">
        <is>
          <t>SKU</t>
        </is>
      </c>
      <c r="D1" s="27" t="inlineStr">
        <is>
          <t>Category</t>
        </is>
      </c>
      <c r="E1" s="27" t="inlineStr">
        <is>
          <t>Signal used (estimate basis)</t>
        </is>
      </c>
    </row>
    <row r="2" ht="26" customHeight="1">
      <c r="A2" s="38" t="inlineStr">
        <is>
          <t>Very High</t>
        </is>
      </c>
      <c r="B2" s="15" t="inlineStr">
        <is>
          <t>Red Bull</t>
        </is>
      </c>
      <c r="C2" s="15" t="inlineStr">
        <is>
          <t>Red Bull Energy Drink</t>
        </is>
      </c>
      <c r="D2" s="15" t="inlineStr">
        <is>
          <t>4) Caffeine &amp; energy beverage</t>
        </is>
      </c>
      <c r="E2" s="15" t="inlineStr">
        <is>
          <t>Global #1 energy brand; ubiquitous repeat purchase</t>
        </is>
      </c>
    </row>
    <row r="3" ht="26" customHeight="1">
      <c r="A3" s="38" t="inlineStr">
        <is>
          <t>Very High</t>
        </is>
      </c>
      <c r="B3" s="15" t="inlineStr">
        <is>
          <t>Monster</t>
        </is>
      </c>
      <c r="C3" s="15" t="inlineStr">
        <is>
          <t>Monster Energy Original (Green)</t>
        </is>
      </c>
      <c r="D3" s="15" t="inlineStr">
        <is>
          <t>4) Caffeine &amp; energy beverage</t>
        </is>
      </c>
      <c r="E3" s="15" t="inlineStr">
        <is>
          <t>#2 energy brand; large can = value perception</t>
        </is>
      </c>
    </row>
    <row r="4" ht="26" customHeight="1">
      <c r="A4" s="38" t="inlineStr">
        <is>
          <t>Very High</t>
        </is>
      </c>
      <c r="B4" s="15" t="inlineStr">
        <is>
          <t>Monster</t>
        </is>
      </c>
      <c r="C4" s="15" t="inlineStr">
        <is>
          <t>Monster Energy Ultra Zero (White)</t>
        </is>
      </c>
      <c r="D4" s="15" t="inlineStr">
        <is>
          <t>4) Caffeine &amp; energy beverage</t>
        </is>
      </c>
      <c r="E4" s="15" t="inlineStr">
        <is>
          <t>Best-selling zero-sugar energy line</t>
        </is>
      </c>
    </row>
    <row r="5" ht="26" customHeight="1">
      <c r="A5" s="38" t="inlineStr">
        <is>
          <t>Very High</t>
        </is>
      </c>
      <c r="B5" s="15" t="inlineStr">
        <is>
          <t>Celsius</t>
        </is>
      </c>
      <c r="C5" s="15" t="inlineStr">
        <is>
          <t>Celsius Original Sparkling</t>
        </is>
      </c>
      <c r="D5" s="15" t="inlineStr">
        <is>
          <t>4) Caffeine &amp; energy beverage</t>
        </is>
      </c>
      <c r="E5" s="15" t="inlineStr">
        <is>
          <t>Fastest-growing energy brand; fitness crossover</t>
        </is>
      </c>
    </row>
    <row r="6" ht="26" customHeight="1">
      <c r="A6" s="38" t="inlineStr">
        <is>
          <t>Very High</t>
        </is>
      </c>
      <c r="B6" s="15" t="inlineStr">
        <is>
          <t>Gatorade</t>
        </is>
      </c>
      <c r="C6" s="15" t="inlineStr">
        <is>
          <t>Gatorade Thirst Quencher</t>
        </is>
      </c>
      <c r="D6" s="15" t="inlineStr">
        <is>
          <t>2) Electrolyte beverage (RTD)</t>
        </is>
      </c>
      <c r="E6" s="15" t="inlineStr">
        <is>
          <t>Category-defining sports drink; mass repeat purchase</t>
        </is>
      </c>
    </row>
    <row r="7" ht="26" customHeight="1">
      <c r="A7" s="38" t="inlineStr">
        <is>
          <t>Very High</t>
        </is>
      </c>
      <c r="B7" s="15" t="inlineStr">
        <is>
          <t>Gatorade</t>
        </is>
      </c>
      <c r="C7" s="15" t="inlineStr">
        <is>
          <t>Gatorade Zero Sugar</t>
        </is>
      </c>
      <c r="D7" s="15" t="inlineStr">
        <is>
          <t>2) Electrolyte beverage (RTD)</t>
        </is>
      </c>
      <c r="E7" s="15" t="inlineStr">
        <is>
          <t>Top zero-sugar sports drink</t>
        </is>
      </c>
    </row>
    <row r="8" ht="26" customHeight="1">
      <c r="A8" s="38" t="inlineStr">
        <is>
          <t>Very High</t>
        </is>
      </c>
      <c r="B8" s="15" t="inlineStr">
        <is>
          <t>OLIPOP</t>
        </is>
      </c>
      <c r="C8" s="15" t="inlineStr">
        <is>
          <t>OLIPOP Prebiotic Soda</t>
        </is>
      </c>
      <c r="D8" s="15" t="inlineStr">
        <is>
          <t>3) Functional beverage (still/sparkling)</t>
        </is>
      </c>
      <c r="E8" s="15" t="inlineStr">
        <is>
          <t>Category-leading prebiotic soda; viral DTC + retail</t>
        </is>
      </c>
    </row>
    <row r="9" ht="26" customHeight="1">
      <c r="A9" s="38" t="inlineStr">
        <is>
          <t>Very High</t>
        </is>
      </c>
      <c r="B9" s="15" t="inlineStr">
        <is>
          <t>Poppi</t>
        </is>
      </c>
      <c r="C9" s="15" t="inlineStr">
        <is>
          <t>Poppi Prebiotic Soda</t>
        </is>
      </c>
      <c r="D9" s="15" t="inlineStr">
        <is>
          <t>3) Functional beverage (still/sparkling)</t>
        </is>
      </c>
      <c r="E9" s="15" t="inlineStr">
        <is>
          <t>Viral brand; Super Bowl ad; strong Gen-Z pull</t>
        </is>
      </c>
    </row>
    <row r="10" ht="26" customHeight="1">
      <c r="A10" s="38" t="inlineStr">
        <is>
          <t>Very High</t>
        </is>
      </c>
      <c r="B10" s="15" t="inlineStr">
        <is>
          <t>LaCroix</t>
        </is>
      </c>
      <c r="C10" s="15" t="inlineStr">
        <is>
          <t>LaCroix Sparkling Water</t>
        </is>
      </c>
      <c r="D10" s="15" t="inlineStr">
        <is>
          <t>5) Sparkling water &amp; soda</t>
        </is>
      </c>
      <c r="E10" s="15" t="inlineStr">
        <is>
          <t>Iconic seltzer; huge mainstream base</t>
        </is>
      </c>
    </row>
    <row r="11" ht="26" customHeight="1">
      <c r="A11" s="38" t="inlineStr">
        <is>
          <t>Very High</t>
        </is>
      </c>
      <c r="B11" s="15" t="inlineStr">
        <is>
          <t>bubly</t>
        </is>
      </c>
      <c r="C11" s="15" t="inlineStr">
        <is>
          <t>bubly Sparkling Water</t>
        </is>
      </c>
      <c r="D11" s="15" t="inlineStr">
        <is>
          <t>5) Sparkling water &amp; soda</t>
        </is>
      </c>
      <c r="E11" s="15" t="inlineStr">
        <is>
          <t>PepsiCo muscle; aggressive pricing &amp; distribution</t>
        </is>
      </c>
    </row>
    <row r="12" ht="26" customHeight="1">
      <c r="A12" s="38" t="inlineStr">
        <is>
          <t>Very High</t>
        </is>
      </c>
      <c r="B12" s="15" t="inlineStr">
        <is>
          <t>Coca-Cola</t>
        </is>
      </c>
      <c r="C12" s="15" t="inlineStr">
        <is>
          <t>Coca-Cola Classic</t>
        </is>
      </c>
      <c r="D12" s="15" t="inlineStr">
        <is>
          <t>5) Sparkling water &amp; soda</t>
        </is>
      </c>
      <c r="E12" s="15" t="inlineStr">
        <is>
          <t>World's #1 soda; baseline mass volume</t>
        </is>
      </c>
    </row>
    <row r="13" ht="26" customHeight="1">
      <c r="A13" s="38" t="inlineStr">
        <is>
          <t>Very High</t>
        </is>
      </c>
      <c r="B13" s="15" t="inlineStr">
        <is>
          <t>Pepsi</t>
        </is>
      </c>
      <c r="C13" s="15" t="inlineStr">
        <is>
          <t>Pepsi Cola</t>
        </is>
      </c>
      <c r="D13" s="15" t="inlineStr">
        <is>
          <t>5) Sparkling water &amp; soda</t>
        </is>
      </c>
      <c r="E13" s="15" t="inlineStr">
        <is>
          <t>#2 cola; mass volume</t>
        </is>
      </c>
    </row>
    <row r="14" ht="26" customHeight="1">
      <c r="A14" s="38" t="inlineStr">
        <is>
          <t>Very High</t>
        </is>
      </c>
      <c r="B14" s="15" t="inlineStr">
        <is>
          <t>Coca-Cola</t>
        </is>
      </c>
      <c r="C14" s="15" t="inlineStr">
        <is>
          <t>Coca-Cola Zero Sugar</t>
        </is>
      </c>
      <c r="D14" s="15" t="inlineStr">
        <is>
          <t>5) Sparkling water &amp; soda</t>
        </is>
      </c>
      <c r="E14" s="15" t="inlineStr">
        <is>
          <t>Fast-growing zero-sugar cola</t>
        </is>
      </c>
    </row>
    <row r="15" ht="26" customHeight="1">
      <c r="A15" s="38" t="inlineStr">
        <is>
          <t>Very High</t>
        </is>
      </c>
      <c r="B15" s="15" t="inlineStr">
        <is>
          <t>Diet Coke</t>
        </is>
      </c>
      <c r="C15" s="15" t="inlineStr">
        <is>
          <t>Diet Coke</t>
        </is>
      </c>
      <c r="D15" s="15" t="inlineStr">
        <is>
          <t>5) Sparkling water &amp; soda</t>
        </is>
      </c>
      <c r="E15" s="15" t="inlineStr">
        <is>
          <t>Iconic diet cola</t>
        </is>
      </c>
    </row>
    <row r="16" ht="26" customHeight="1">
      <c r="A16" s="38" t="inlineStr">
        <is>
          <t>Very High</t>
        </is>
      </c>
      <c r="B16" s="15" t="inlineStr">
        <is>
          <t>Sprite</t>
        </is>
      </c>
      <c r="C16" s="15" t="inlineStr">
        <is>
          <t>Sprite Lemon-Lime</t>
        </is>
      </c>
      <c r="D16" s="15" t="inlineStr">
        <is>
          <t>5) Sparkling water &amp; soda</t>
        </is>
      </c>
      <c r="E16" s="15" t="inlineStr">
        <is>
          <t>#1 lemon-lime soda</t>
        </is>
      </c>
    </row>
    <row r="17" ht="26" customHeight="1">
      <c r="A17" s="38" t="inlineStr">
        <is>
          <t>Very High</t>
        </is>
      </c>
      <c r="B17" s="15" t="inlineStr">
        <is>
          <t>Mountain Dew</t>
        </is>
      </c>
      <c r="C17" s="15" t="inlineStr">
        <is>
          <t>Mountain Dew Citrus</t>
        </is>
      </c>
      <c r="D17" s="15" t="inlineStr">
        <is>
          <t>5) Sparkling water &amp; soda</t>
        </is>
      </c>
      <c r="E17" s="15" t="inlineStr">
        <is>
          <t>Cult citrus soda; many flavours</t>
        </is>
      </c>
    </row>
    <row r="18" ht="26" customHeight="1">
      <c r="A18" s="38" t="inlineStr">
        <is>
          <t>Very High</t>
        </is>
      </c>
      <c r="B18" s="15" t="inlineStr">
        <is>
          <t>Dr Pepper</t>
        </is>
      </c>
      <c r="C18" s="15" t="inlineStr">
        <is>
          <t>Dr Pepper</t>
        </is>
      </c>
      <c r="D18" s="15" t="inlineStr">
        <is>
          <t>5) Sparkling water &amp; soda</t>
        </is>
      </c>
      <c r="E18" s="15" t="inlineStr">
        <is>
          <t>Beloved unique-flavour soda</t>
        </is>
      </c>
    </row>
    <row r="19" ht="26" customHeight="1">
      <c r="A19" s="39" t="inlineStr">
        <is>
          <t>High</t>
        </is>
      </c>
      <c r="B19" s="15" t="inlineStr">
        <is>
          <t>Red Bull</t>
        </is>
      </c>
      <c r="C19" s="15" t="inlineStr">
        <is>
          <t>Red Bull Sugarfree</t>
        </is>
      </c>
      <c r="D19" s="15" t="inlineStr">
        <is>
          <t>4) Caffeine &amp; energy beverage</t>
        </is>
      </c>
      <c r="E19" s="15" t="inlineStr">
        <is>
          <t>Strong line extension of #1 brand</t>
        </is>
      </c>
    </row>
    <row r="20" ht="26" customHeight="1">
      <c r="A20" s="39" t="inlineStr">
        <is>
          <t>High</t>
        </is>
      </c>
      <c r="B20" s="15" t="inlineStr">
        <is>
          <t>Celsius</t>
        </is>
      </c>
      <c r="C20" s="15" t="inlineStr">
        <is>
          <t>Celsius Essentials</t>
        </is>
      </c>
      <c r="D20" s="15" t="inlineStr">
        <is>
          <t>4) Caffeine &amp; energy beverage</t>
        </is>
      </c>
      <c r="E20" s="15" t="inlineStr">
        <is>
          <t>Higher-dose line riding Celsius momentum</t>
        </is>
      </c>
    </row>
    <row r="21" ht="26" customHeight="1">
      <c r="A21" s="39" t="inlineStr">
        <is>
          <t>High</t>
        </is>
      </c>
      <c r="B21" s="15" t="inlineStr">
        <is>
          <t>Prime</t>
        </is>
      </c>
      <c r="C21" s="15" t="inlineStr">
        <is>
          <t>Prime Energy</t>
        </is>
      </c>
      <c r="D21" s="15" t="inlineStr">
        <is>
          <t>4) Caffeine &amp; energy beverage</t>
        </is>
      </c>
      <c r="E21" s="15" t="inlineStr">
        <is>
          <t>Influencer-driven (Logan Paul/KSI); youth pull</t>
        </is>
      </c>
    </row>
    <row r="22" ht="26" customHeight="1">
      <c r="A22" s="39" t="inlineStr">
        <is>
          <t>High</t>
        </is>
      </c>
      <c r="B22" s="15" t="inlineStr">
        <is>
          <t>Alani Nu</t>
        </is>
      </c>
      <c r="C22" s="15" t="inlineStr">
        <is>
          <t>Alani Nu Energy</t>
        </is>
      </c>
      <c r="D22" s="15" t="inlineStr">
        <is>
          <t>4) Caffeine &amp; energy beverage</t>
        </is>
      </c>
      <c r="E22" s="15" t="inlineStr">
        <is>
          <t>Fast-growing; strong female demographic &amp; flavours</t>
        </is>
      </c>
    </row>
    <row r="23" ht="26" customHeight="1">
      <c r="A23" s="39" t="inlineStr">
        <is>
          <t>High</t>
        </is>
      </c>
      <c r="B23" s="15" t="inlineStr">
        <is>
          <t>Starbucks</t>
        </is>
      </c>
      <c r="C23" s="15" t="inlineStr">
        <is>
          <t>Starbucks Doubleshot Energy</t>
        </is>
      </c>
      <c r="D23" s="15" t="inlineStr">
        <is>
          <t>4) Caffeine &amp; energy beverage</t>
        </is>
      </c>
      <c r="E23" s="15" t="inlineStr">
        <is>
          <t>Coffee-energy crossover; broad mainstream appeal</t>
        </is>
      </c>
    </row>
    <row r="24" ht="26" customHeight="1">
      <c r="A24" s="39" t="inlineStr">
        <is>
          <t>High</t>
        </is>
      </c>
      <c r="B24" s="15" t="inlineStr">
        <is>
          <t>Ghost</t>
        </is>
      </c>
      <c r="C24" s="15" t="inlineStr">
        <is>
          <t>Ghost Energy</t>
        </is>
      </c>
      <c r="D24" s="15" t="inlineStr">
        <is>
          <t>4) Caffeine &amp; energy beverage</t>
        </is>
      </c>
      <c r="E24" s="15" t="inlineStr">
        <is>
          <t>Fast-growing lifestyle brand; strong flavour licensing</t>
        </is>
      </c>
    </row>
    <row r="25" ht="26" customHeight="1">
      <c r="A25" s="39" t="inlineStr">
        <is>
          <t>High</t>
        </is>
      </c>
      <c r="B25" s="15" t="inlineStr">
        <is>
          <t>Powerade</t>
        </is>
      </c>
      <c r="C25" s="15" t="inlineStr">
        <is>
          <t>Powerade Mountain Berry Blast</t>
        </is>
      </c>
      <c r="D25" s="15" t="inlineStr">
        <is>
          <t>2) Electrolyte beverage (RTD)</t>
        </is>
      </c>
      <c r="E25" s="15" t="inlineStr">
        <is>
          <t>Strong #2; Coca-Cola distribution &amp; price</t>
        </is>
      </c>
    </row>
    <row r="26" ht="26" customHeight="1">
      <c r="A26" s="39" t="inlineStr">
        <is>
          <t>High</t>
        </is>
      </c>
      <c r="B26" s="15" t="inlineStr">
        <is>
          <t>Powerade</t>
        </is>
      </c>
      <c r="C26" s="15" t="inlineStr">
        <is>
          <t>Powerade Zero</t>
        </is>
      </c>
      <c r="D26" s="15" t="inlineStr">
        <is>
          <t>2) Electrolyte beverage (RTD)</t>
        </is>
      </c>
      <c r="E26" s="15" t="inlineStr">
        <is>
          <t>Popular zero-sugar value option</t>
        </is>
      </c>
    </row>
    <row r="27" ht="26" customHeight="1">
      <c r="A27" s="39" t="inlineStr">
        <is>
          <t>High</t>
        </is>
      </c>
      <c r="B27" s="15" t="inlineStr">
        <is>
          <t>BODYARMOR</t>
        </is>
      </c>
      <c r="C27" s="15" t="inlineStr">
        <is>
          <t>BODYARMOR Sports Drink</t>
        </is>
      </c>
      <c r="D27" s="15" t="inlineStr">
        <is>
          <t>2) Electrolyte beverage (RTD)</t>
        </is>
      </c>
      <c r="E27" s="15" t="inlineStr">
        <is>
          <t>Fast-growing premium sports drink (Coca-Cola owned)</t>
        </is>
      </c>
    </row>
    <row r="28" ht="26" customHeight="1">
      <c r="A28" s="39" t="inlineStr">
        <is>
          <t>High</t>
        </is>
      </c>
      <c r="B28" s="15" t="inlineStr">
        <is>
          <t>Prime</t>
        </is>
      </c>
      <c r="C28" s="15" t="inlineStr">
        <is>
          <t>Prime Hydration</t>
        </is>
      </c>
      <c r="D28" s="15" t="inlineStr">
        <is>
          <t>2) Electrolyte beverage (RTD)</t>
        </is>
      </c>
      <c r="E28" s="15" t="inlineStr">
        <is>
          <t>Influencer hype; strong youth pull</t>
        </is>
      </c>
    </row>
    <row r="29" ht="26" customHeight="1">
      <c r="A29" s="39" t="inlineStr">
        <is>
          <t>High</t>
        </is>
      </c>
      <c r="B29" s="15" t="inlineStr">
        <is>
          <t>Pedialyte</t>
        </is>
      </c>
      <c r="C29" s="15" t="inlineStr">
        <is>
          <t>Pedialyte Electrolyte Solution</t>
        </is>
      </c>
      <c r="D29" s="15" t="inlineStr">
        <is>
          <t>2) Electrolyte beverage (RTD)</t>
        </is>
      </c>
      <c r="E29" s="15" t="inlineStr">
        <is>
          <t>Trusted clinical rehydration; year-round + flu-season spikes</t>
        </is>
      </c>
    </row>
    <row r="30" ht="26" customHeight="1">
      <c r="A30" s="39" t="inlineStr">
        <is>
          <t>High</t>
        </is>
      </c>
      <c r="B30" s="15" t="inlineStr">
        <is>
          <t>Vita Coco</t>
        </is>
      </c>
      <c r="C30" s="15" t="inlineStr">
        <is>
          <t>Vita Coco Pure Coconut Water</t>
        </is>
      </c>
      <c r="D30" s="15" t="inlineStr">
        <is>
          <t>2) Electrolyte beverage (RTD)</t>
        </is>
      </c>
      <c r="E30" s="15" t="inlineStr">
        <is>
          <t>Market-leading coconut water; mainstream</t>
        </is>
      </c>
    </row>
    <row r="31" ht="26" customHeight="1">
      <c r="A31" s="39" t="inlineStr">
        <is>
          <t>High</t>
        </is>
      </c>
      <c r="B31" s="15" t="inlineStr">
        <is>
          <t>Electrolit</t>
        </is>
      </c>
      <c r="C31" s="15" t="inlineStr">
        <is>
          <t>Electrolit Hydration Beverage</t>
        </is>
      </c>
      <c r="D31" s="15" t="inlineStr">
        <is>
          <t>2) Electrolyte beverage (RTD)</t>
        </is>
      </c>
      <c r="E31" s="15" t="inlineStr">
        <is>
          <t>Fast-growing Mexican import; strong Amazon momentum</t>
        </is>
      </c>
    </row>
    <row r="32" ht="26" customHeight="1">
      <c r="A32" s="39" t="inlineStr">
        <is>
          <t>High</t>
        </is>
      </c>
      <c r="B32" s="15" t="inlineStr">
        <is>
          <t>GT's</t>
        </is>
      </c>
      <c r="C32" s="15" t="inlineStr">
        <is>
          <t>GT's Synergy Raw Kombucha</t>
        </is>
      </c>
      <c r="D32" s="15" t="inlineStr">
        <is>
          <t>3) Functional beverage (still/sparkling)</t>
        </is>
      </c>
      <c r="E32" s="15" t="inlineStr">
        <is>
          <t>Kombucha category leader</t>
        </is>
      </c>
    </row>
    <row r="33" ht="26" customHeight="1">
      <c r="A33" s="39" t="inlineStr">
        <is>
          <t>High</t>
        </is>
      </c>
      <c r="B33" s="15" t="inlineStr">
        <is>
          <t>vitaminwater</t>
        </is>
      </c>
      <c r="C33" s="15" t="inlineStr">
        <is>
          <t>vitaminwater (glaceau)</t>
        </is>
      </c>
      <c r="D33" s="15" t="inlineStr">
        <is>
          <t>3) Functional beverage (still/sparkling)</t>
        </is>
      </c>
      <c r="E33" s="15" t="inlineStr">
        <is>
          <t>Established functional water; mass distribution</t>
        </is>
      </c>
    </row>
    <row r="34" ht="26" customHeight="1">
      <c r="A34" s="39" t="inlineStr">
        <is>
          <t>High</t>
        </is>
      </c>
      <c r="B34" s="15" t="inlineStr">
        <is>
          <t>vitaminwater</t>
        </is>
      </c>
      <c r="C34" s="15" t="inlineStr">
        <is>
          <t>vitaminwater zero sugar</t>
        </is>
      </c>
      <c r="D34" s="15" t="inlineStr">
        <is>
          <t>3) Functional beverage (still/sparkling)</t>
        </is>
      </c>
      <c r="E34" s="15" t="inlineStr">
        <is>
          <t>Strong zero-sugar variant</t>
        </is>
      </c>
    </row>
    <row r="35" ht="26" customHeight="1">
      <c r="A35" s="39" t="inlineStr">
        <is>
          <t>High</t>
        </is>
      </c>
      <c r="B35" s="15" t="inlineStr">
        <is>
          <t>Spindrift</t>
        </is>
      </c>
      <c r="C35" s="15" t="inlineStr">
        <is>
          <t>Spindrift Sparkling Water</t>
        </is>
      </c>
      <c r="D35" s="15" t="inlineStr">
        <is>
          <t>5) Sparkling water &amp; soda</t>
        </is>
      </c>
      <c r="E35" s="15" t="inlineStr">
        <is>
          <t>Premium real-fruit seltzer; strong loyalty</t>
        </is>
      </c>
    </row>
    <row r="36" ht="26" customHeight="1">
      <c r="A36" s="39" t="inlineStr">
        <is>
          <t>High</t>
        </is>
      </c>
      <c r="B36" s="15" t="inlineStr">
        <is>
          <t>Perrier</t>
        </is>
      </c>
      <c r="C36" s="15" t="inlineStr">
        <is>
          <t>Perrier Carbonated Mineral Water</t>
        </is>
      </c>
      <c r="D36" s="15" t="inlineStr">
        <is>
          <t>5) Sparkling water &amp; soda</t>
        </is>
      </c>
      <c r="E36" s="15" t="inlineStr">
        <is>
          <t>Iconic premium mineral water; mainstream + horeca</t>
        </is>
      </c>
    </row>
    <row r="37" ht="26" customHeight="1">
      <c r="A37" s="39" t="inlineStr">
        <is>
          <t>High</t>
        </is>
      </c>
      <c r="B37" s="15" t="inlineStr">
        <is>
          <t>San Pellegrino</t>
        </is>
      </c>
      <c r="C37" s="15" t="inlineStr">
        <is>
          <t>S.Pellegrino Sparkling Natural Mineral Water</t>
        </is>
      </c>
      <c r="D37" s="15" t="inlineStr">
        <is>
          <t>5) Sparkling water &amp; soda</t>
        </is>
      </c>
      <c r="E37" s="15" t="inlineStr">
        <is>
          <t>Premium mineral water; dining staple</t>
        </is>
      </c>
    </row>
    <row r="38" ht="26" customHeight="1">
      <c r="A38" s="39" t="inlineStr">
        <is>
          <t>High</t>
        </is>
      </c>
      <c r="B38" s="15" t="inlineStr">
        <is>
          <t>Liquid Death</t>
        </is>
      </c>
      <c r="C38" s="15" t="inlineStr">
        <is>
          <t>Liquid Death Sparkling Water</t>
        </is>
      </c>
      <c r="D38" s="15" t="inlineStr">
        <is>
          <t>5) Sparkling water &amp; soda</t>
        </is>
      </c>
      <c r="E38" s="15" t="inlineStr">
        <is>
          <t>Viral brand; huge cultural pull beyond product</t>
        </is>
      </c>
    </row>
    <row r="39" ht="26" customHeight="1">
      <c r="A39" s="39" t="inlineStr">
        <is>
          <t>High</t>
        </is>
      </c>
      <c r="B39" s="15" t="inlineStr">
        <is>
          <t>Liquid Death</t>
        </is>
      </c>
      <c r="C39" s="15" t="inlineStr">
        <is>
          <t>Liquid Death Mountain Water (Still)</t>
        </is>
      </c>
      <c r="D39" s="15" t="inlineStr">
        <is>
          <t>5) Sparkling water &amp; soda</t>
        </is>
      </c>
      <c r="E39" s="15" t="inlineStr">
        <is>
          <t>Viral brand halo on plain water</t>
        </is>
      </c>
    </row>
    <row r="40" ht="26" customHeight="1">
      <c r="A40" s="39" t="inlineStr">
        <is>
          <t>High</t>
        </is>
      </c>
      <c r="B40" s="15" t="inlineStr">
        <is>
          <t>Sparkling Ice</t>
        </is>
      </c>
      <c r="C40" s="15" t="inlineStr">
        <is>
          <t>Sparkling Ice (+ Antioxidants &amp; Vitamins)</t>
        </is>
      </c>
      <c r="D40" s="15" t="inlineStr">
        <is>
          <t>1) Sparkling electrolyte / functional sparkling</t>
        </is>
      </c>
      <c r="E40" s="15" t="inlineStr">
        <is>
          <t>Mass-market functional sparkling; strong shelf share</t>
        </is>
      </c>
    </row>
    <row r="41" ht="26" customHeight="1">
      <c r="A41" s="39" t="inlineStr">
        <is>
          <t>High</t>
        </is>
      </c>
      <c r="B41" s="15" t="inlineStr">
        <is>
          <t>5-hour Energy</t>
        </is>
      </c>
      <c r="C41" s="15" t="inlineStr">
        <is>
          <t>5-hour Energy Shot</t>
        </is>
      </c>
      <c r="D41" s="15" t="inlineStr">
        <is>
          <t>4) Caffeine &amp; energy beverage</t>
        </is>
      </c>
      <c r="E41" s="15" t="inlineStr">
        <is>
          <t>Dominant energy-shot brand; impulse repeat</t>
        </is>
      </c>
    </row>
    <row r="42" ht="26" customHeight="1">
      <c r="A42" s="39" t="inlineStr">
        <is>
          <t>High</t>
        </is>
      </c>
      <c r="B42" s="15" t="inlineStr">
        <is>
          <t>Red Bull</t>
        </is>
      </c>
      <c r="C42" s="15" t="inlineStr">
        <is>
          <t>Red Bull Editions</t>
        </is>
      </c>
      <c r="D42" s="15" t="inlineStr">
        <is>
          <t>4) Caffeine &amp; energy beverage</t>
        </is>
      </c>
      <c r="E42" s="15" t="inlineStr">
        <is>
          <t>Flavour line extensions of #1 brand</t>
        </is>
      </c>
    </row>
    <row r="43" ht="26" customHeight="1">
      <c r="A43" s="39" t="inlineStr">
        <is>
          <t>High</t>
        </is>
      </c>
      <c r="B43" s="15" t="inlineStr">
        <is>
          <t>Arizona</t>
        </is>
      </c>
      <c r="C43" s="15" t="inlineStr">
        <is>
          <t>Arizona Green Tea</t>
        </is>
      </c>
      <c r="D43" s="15" t="inlineStr">
        <is>
          <t>4) Caffeine &amp; energy beverage</t>
        </is>
      </c>
      <c r="E43" s="15" t="inlineStr">
        <is>
          <t>Iconic value big-can tea</t>
        </is>
      </c>
    </row>
    <row r="44" ht="26" customHeight="1">
      <c r="A44" s="39" t="inlineStr">
        <is>
          <t>High</t>
        </is>
      </c>
      <c r="B44" s="15" t="inlineStr">
        <is>
          <t>Pure Leaf</t>
        </is>
      </c>
      <c r="C44" s="15" t="inlineStr">
        <is>
          <t>Pure Leaf Iced Tea</t>
        </is>
      </c>
      <c r="D44" s="15" t="inlineStr">
        <is>
          <t>4) Caffeine &amp; energy beverage</t>
        </is>
      </c>
      <c r="E44" s="15" t="inlineStr">
        <is>
          <t>Leading premium RTD tea</t>
        </is>
      </c>
    </row>
    <row r="45" ht="26" customHeight="1">
      <c r="A45" s="39" t="inlineStr">
        <is>
          <t>High</t>
        </is>
      </c>
      <c r="B45" s="15" t="inlineStr">
        <is>
          <t>Starbucks</t>
        </is>
      </c>
      <c r="C45" s="15" t="inlineStr">
        <is>
          <t>Starbucks Frappuccino</t>
        </is>
      </c>
      <c r="D45" s="15" t="inlineStr">
        <is>
          <t>4) Caffeine &amp; energy beverage</t>
        </is>
      </c>
      <c r="E45" s="15" t="inlineStr">
        <is>
          <t>Mass RTD coffee staple</t>
        </is>
      </c>
    </row>
    <row r="46" ht="26" customHeight="1">
      <c r="A46" s="39" t="inlineStr">
        <is>
          <t>High</t>
        </is>
      </c>
      <c r="B46" s="15" t="inlineStr">
        <is>
          <t>Pepsi</t>
        </is>
      </c>
      <c r="C46" s="15" t="inlineStr">
        <is>
          <t>Pepsi Zero Sugar</t>
        </is>
      </c>
      <c r="D46" s="15" t="inlineStr">
        <is>
          <t>5) Sparkling water &amp; soda</t>
        </is>
      </c>
      <c r="E46" s="15" t="inlineStr">
        <is>
          <t>Strong zero-sugar cola</t>
        </is>
      </c>
    </row>
    <row r="47" ht="26" customHeight="1">
      <c r="A47" s="39" t="inlineStr">
        <is>
          <t>High</t>
        </is>
      </c>
      <c r="B47" s="15" t="inlineStr">
        <is>
          <t>Diet Pepsi</t>
        </is>
      </c>
      <c r="C47" s="15" t="inlineStr">
        <is>
          <t>Diet Pepsi</t>
        </is>
      </c>
      <c r="D47" s="15" t="inlineStr">
        <is>
          <t>5) Sparkling water &amp; soda</t>
        </is>
      </c>
      <c r="E47" s="15" t="inlineStr">
        <is>
          <t>Legacy diet cola</t>
        </is>
      </c>
    </row>
    <row r="48" ht="26" customHeight="1">
      <c r="A48" s="39" t="inlineStr">
        <is>
          <t>High</t>
        </is>
      </c>
      <c r="B48" s="15" t="inlineStr">
        <is>
          <t>Sprite</t>
        </is>
      </c>
      <c r="C48" s="15" t="inlineStr">
        <is>
          <t>Sprite Zero Sugar</t>
        </is>
      </c>
      <c r="D48" s="15" t="inlineStr">
        <is>
          <t>5) Sparkling water &amp; soda</t>
        </is>
      </c>
      <c r="E48" s="15" t="inlineStr">
        <is>
          <t>Zero-sugar variant</t>
        </is>
      </c>
    </row>
    <row r="49" ht="26" customHeight="1">
      <c r="A49" s="39" t="inlineStr">
        <is>
          <t>High</t>
        </is>
      </c>
      <c r="B49" s="15" t="inlineStr">
        <is>
          <t>Fanta</t>
        </is>
      </c>
      <c r="C49" s="15" t="inlineStr">
        <is>
          <t>Fanta Orange</t>
        </is>
      </c>
      <c r="D49" s="15" t="inlineStr">
        <is>
          <t>5) Sparkling water &amp; soda</t>
        </is>
      </c>
      <c r="E49" s="15" t="inlineStr">
        <is>
          <t>Leading orange soda</t>
        </is>
      </c>
    </row>
    <row r="50" ht="26" customHeight="1">
      <c r="A50" s="39" t="inlineStr">
        <is>
          <t>High</t>
        </is>
      </c>
      <c r="B50" s="15" t="inlineStr">
        <is>
          <t>7UP</t>
        </is>
      </c>
      <c r="C50" s="15" t="inlineStr">
        <is>
          <t>7UP Lemon-Lime</t>
        </is>
      </c>
      <c r="D50" s="15" t="inlineStr">
        <is>
          <t>5) Sparkling water &amp; soda</t>
        </is>
      </c>
      <c r="E50" s="15" t="inlineStr">
        <is>
          <t>Legacy lemon-lime</t>
        </is>
      </c>
    </row>
    <row r="51" ht="26" customHeight="1">
      <c r="A51" s="39" t="inlineStr">
        <is>
          <t>High</t>
        </is>
      </c>
      <c r="B51" s="15" t="inlineStr">
        <is>
          <t>Canada Dry</t>
        </is>
      </c>
      <c r="C51" s="15" t="inlineStr">
        <is>
          <t>Canada Dry Ginger Ale</t>
        </is>
      </c>
      <c r="D51" s="15" t="inlineStr">
        <is>
          <t>5) Sparkling water &amp; soda</t>
        </is>
      </c>
      <c r="E51" s="15" t="inlineStr">
        <is>
          <t>#1 ginger ale</t>
        </is>
      </c>
    </row>
    <row r="52" ht="26" customHeight="1">
      <c r="A52" s="39" t="inlineStr">
        <is>
          <t>High</t>
        </is>
      </c>
      <c r="B52" s="15" t="inlineStr">
        <is>
          <t>A&amp;W</t>
        </is>
      </c>
      <c r="C52" s="15" t="inlineStr">
        <is>
          <t>A&amp;W Root Beer</t>
        </is>
      </c>
      <c r="D52" s="15" t="inlineStr">
        <is>
          <t>5) Sparkling water &amp; soda</t>
        </is>
      </c>
      <c r="E52" s="15" t="inlineStr">
        <is>
          <t>#1 root beer</t>
        </is>
      </c>
    </row>
    <row r="53" ht="26" customHeight="1">
      <c r="A53" s="39" t="inlineStr">
        <is>
          <t>High</t>
        </is>
      </c>
      <c r="B53" s="15" t="inlineStr">
        <is>
          <t>Propel</t>
        </is>
      </c>
      <c r="C53" s="15" t="inlineStr">
        <is>
          <t>Propel Electrolyte Water</t>
        </is>
      </c>
      <c r="D53" s="15" t="inlineStr">
        <is>
          <t>2) Electrolyte beverage (RTD)</t>
        </is>
      </c>
      <c r="E53" s="15" t="inlineStr">
        <is>
          <t>Leading zero-sugar electrolyte water (Gatorade family)</t>
        </is>
      </c>
    </row>
    <row r="54" ht="26" customHeight="1">
      <c r="A54" s="39" t="inlineStr">
        <is>
          <t>High</t>
        </is>
      </c>
      <c r="B54" s="15" t="inlineStr">
        <is>
          <t>Essentia</t>
        </is>
      </c>
      <c r="C54" s="15" t="inlineStr">
        <is>
          <t>Essentia Ionized Alkaline Water</t>
        </is>
      </c>
      <c r="D54" s="15" t="inlineStr">
        <is>
          <t>2) Electrolyte beverage (RTD)</t>
        </is>
      </c>
      <c r="E54" s="15" t="inlineStr">
        <is>
          <t>Leading premium alkaline water</t>
        </is>
      </c>
    </row>
    <row r="55" ht="26" customHeight="1">
      <c r="A55" s="39" t="inlineStr">
        <is>
          <t>High</t>
        </is>
      </c>
      <c r="B55" s="15" t="inlineStr">
        <is>
          <t>Smartwater</t>
        </is>
      </c>
      <c r="C55" s="15" t="inlineStr">
        <is>
          <t>Smartwater Alkaline</t>
        </is>
      </c>
      <c r="D55" s="15" t="inlineStr">
        <is>
          <t>2) Electrolyte beverage (RTD)</t>
        </is>
      </c>
      <c r="E55" s="15" t="inlineStr">
        <is>
          <t>Premium water brand</t>
        </is>
      </c>
    </row>
    <row r="56" ht="26" customHeight="1">
      <c r="A56" s="40" t="inlineStr">
        <is>
          <t>Medium</t>
        </is>
      </c>
      <c r="B56" s="15" t="inlineStr">
        <is>
          <t>C4</t>
        </is>
      </c>
      <c r="C56" s="15" t="inlineStr">
        <is>
          <t>C4 Energy (Performance)</t>
        </is>
      </c>
      <c r="D56" s="15" t="inlineStr">
        <is>
          <t>4) Caffeine &amp; energy beverage</t>
        </is>
      </c>
      <c r="E56" s="15" t="inlineStr">
        <is>
          <t>Strong in fitness/pre-workout niche</t>
        </is>
      </c>
    </row>
    <row r="57" ht="26" customHeight="1">
      <c r="A57" s="40" t="inlineStr">
        <is>
          <t>Medium</t>
        </is>
      </c>
      <c r="B57" s="15" t="inlineStr">
        <is>
          <t>Reign</t>
        </is>
      </c>
      <c r="C57" s="15" t="inlineStr">
        <is>
          <t>Reign Total Body Fuel</t>
        </is>
      </c>
      <c r="D57" s="15" t="inlineStr">
        <is>
          <t>4) Caffeine &amp; energy beverage</t>
        </is>
      </c>
      <c r="E57" s="15" t="inlineStr">
        <is>
          <t>Performance line under Monster umbrella</t>
        </is>
      </c>
    </row>
    <row r="58" ht="26" customHeight="1">
      <c r="A58" s="40" t="inlineStr">
        <is>
          <t>Medium</t>
        </is>
      </c>
      <c r="B58" s="15" t="inlineStr">
        <is>
          <t>Bang</t>
        </is>
      </c>
      <c r="C58" s="15" t="inlineStr">
        <is>
          <t>Bang Energy</t>
        </is>
      </c>
      <c r="D58" s="15" t="inlineStr">
        <is>
          <t>4) Caffeine &amp; energy beverage</t>
        </is>
      </c>
      <c r="E58" s="15" t="inlineStr">
        <is>
          <t>Declining vs peak but still high volume</t>
        </is>
      </c>
    </row>
    <row r="59" ht="26" customHeight="1">
      <c r="A59" s="40" t="inlineStr">
        <is>
          <t>Medium</t>
        </is>
      </c>
      <c r="B59" s="15" t="inlineStr">
        <is>
          <t>Rockstar</t>
        </is>
      </c>
      <c r="C59" s="15" t="inlineStr">
        <is>
          <t>Rockstar Energy</t>
        </is>
      </c>
      <c r="D59" s="15" t="inlineStr">
        <is>
          <t>4) Caffeine &amp; energy beverage</t>
        </is>
      </c>
      <c r="E59" s="15" t="inlineStr">
        <is>
          <t>Legacy brand; PepsiCo distribution</t>
        </is>
      </c>
    </row>
    <row r="60" ht="26" customHeight="1">
      <c r="A60" s="40" t="inlineStr">
        <is>
          <t>Medium</t>
        </is>
      </c>
      <c r="B60" s="15" t="inlineStr">
        <is>
          <t>GURU</t>
        </is>
      </c>
      <c r="C60" s="15" t="inlineStr">
        <is>
          <t>GURU Organic Energy</t>
        </is>
      </c>
      <c r="D60" s="15" t="inlineStr">
        <is>
          <t>4) Caffeine &amp; energy beverage</t>
        </is>
      </c>
      <c r="E60" s="15" t="inlineStr">
        <is>
          <t>Canadian brand; natural/organic niche leader at home</t>
        </is>
      </c>
    </row>
    <row r="61" ht="26" customHeight="1">
      <c r="A61" s="40" t="inlineStr">
        <is>
          <t>Medium</t>
        </is>
      </c>
      <c r="B61" s="15" t="inlineStr">
        <is>
          <t>Guayaki</t>
        </is>
      </c>
      <c r="C61" s="15" t="inlineStr">
        <is>
          <t>Guayaki Yerba Mate</t>
        </is>
      </c>
      <c r="D61" s="15" t="inlineStr">
        <is>
          <t>4) Caffeine &amp; energy beverage</t>
        </is>
      </c>
      <c r="E61" s="15" t="inlineStr">
        <is>
          <t>Strong natural-channel following</t>
        </is>
      </c>
    </row>
    <row r="62" ht="26" customHeight="1">
      <c r="A62" s="40" t="inlineStr">
        <is>
          <t>Medium</t>
        </is>
      </c>
      <c r="B62" s="15" t="inlineStr">
        <is>
          <t>ZOA</t>
        </is>
      </c>
      <c r="C62" s="15" t="inlineStr">
        <is>
          <t>ZOA Zero Sugar Energy</t>
        </is>
      </c>
      <c r="D62" s="15" t="inlineStr">
        <is>
          <t>4) Caffeine &amp; energy beverage</t>
        </is>
      </c>
      <c r="E62" s="15" t="inlineStr">
        <is>
          <t>Celebrity-founded; wellness-energy positioning</t>
        </is>
      </c>
    </row>
    <row r="63" ht="26" customHeight="1">
      <c r="A63" s="40" t="inlineStr">
        <is>
          <t>Medium</t>
        </is>
      </c>
      <c r="B63" s="15" t="inlineStr">
        <is>
          <t>BODYARMOR</t>
        </is>
      </c>
      <c r="C63" s="15" t="inlineStr">
        <is>
          <t>BODYARMOR LYTE</t>
        </is>
      </c>
      <c r="D63" s="15" t="inlineStr">
        <is>
          <t>2) Electrolyte beverage (RTD)</t>
        </is>
      </c>
      <c r="E63" s="15" t="inlineStr">
        <is>
          <t>Low-sugar variant of fast-grower</t>
        </is>
      </c>
    </row>
    <row r="64" ht="26" customHeight="1">
      <c r="A64" s="40" t="inlineStr">
        <is>
          <t>Medium</t>
        </is>
      </c>
      <c r="B64" s="15" t="inlineStr">
        <is>
          <t>BioSteel</t>
        </is>
      </c>
      <c r="C64" s="15" t="inlineStr">
        <is>
          <t>BioSteel Sports Drink (RTD)</t>
        </is>
      </c>
      <c r="D64" s="15" t="inlineStr">
        <is>
          <t>2) Electrolyte beverage (RTD)</t>
        </is>
      </c>
      <c r="E64" s="15" t="inlineStr">
        <is>
          <t>Canadian brand; strong domestic hockey/sports tie-ins</t>
        </is>
      </c>
    </row>
    <row r="65" ht="26" customHeight="1">
      <c r="A65" s="40" t="inlineStr">
        <is>
          <t>Medium</t>
        </is>
      </c>
      <c r="B65" s="15" t="inlineStr">
        <is>
          <t>Gatorade</t>
        </is>
      </c>
      <c r="C65" s="15" t="inlineStr">
        <is>
          <t>Gatorlyte Rapid Rehydration</t>
        </is>
      </c>
      <c r="D65" s="15" t="inlineStr">
        <is>
          <t>2) Electrolyte beverage (RTD)</t>
        </is>
      </c>
      <c r="E65" s="15" t="inlineStr">
        <is>
          <t>Premium rapid-rehydration line</t>
        </is>
      </c>
    </row>
    <row r="66" ht="26" customHeight="1">
      <c r="A66" s="40" t="inlineStr">
        <is>
          <t>Medium</t>
        </is>
      </c>
      <c r="B66" s="15" t="inlineStr">
        <is>
          <t>Gatorade</t>
        </is>
      </c>
      <c r="C66" s="15" t="inlineStr">
        <is>
          <t>Gatorade Fit Electrolyte Beverage</t>
        </is>
      </c>
      <c r="D66" s="15" t="inlineStr">
        <is>
          <t>2) Electrolyte beverage (RTD)</t>
        </is>
      </c>
      <c r="E66" s="15" t="inlineStr">
        <is>
          <t>Clean-label line targeting wellness shoppers</t>
        </is>
      </c>
    </row>
    <row r="67" ht="26" customHeight="1">
      <c r="A67" s="40" t="inlineStr">
        <is>
          <t>Medium</t>
        </is>
      </c>
      <c r="B67" s="15" t="inlineStr">
        <is>
          <t>Culture Pop</t>
        </is>
      </c>
      <c r="C67" s="15" t="inlineStr">
        <is>
          <t>Culture Pop Probiotic Soda</t>
        </is>
      </c>
      <c r="D67" s="15" t="inlineStr">
        <is>
          <t>3) Functional beverage (still/sparkling)</t>
        </is>
      </c>
      <c r="E67" s="15" t="inlineStr">
        <is>
          <t>Emerging; differentiates on real-juice/no-stevia</t>
        </is>
      </c>
    </row>
    <row r="68" ht="26" customHeight="1">
      <c r="A68" s="40" t="inlineStr">
        <is>
          <t>Medium</t>
        </is>
      </c>
      <c r="B68" s="15" t="inlineStr">
        <is>
          <t>Health-Ade</t>
        </is>
      </c>
      <c r="C68" s="15" t="inlineStr">
        <is>
          <t>Health-Ade Kombucha</t>
        </is>
      </c>
      <c r="D68" s="15" t="inlineStr">
        <is>
          <t>3) Functional beverage (still/sparkling)</t>
        </is>
      </c>
      <c r="E68" s="15" t="inlineStr">
        <is>
          <t>Premium kombucha; strong natural channel</t>
        </is>
      </c>
    </row>
    <row r="69" ht="26" customHeight="1">
      <c r="A69" s="40" t="inlineStr">
        <is>
          <t>Medium</t>
        </is>
      </c>
      <c r="B69" s="15" t="inlineStr">
        <is>
          <t>Remedy</t>
        </is>
      </c>
      <c r="C69" s="15" t="inlineStr">
        <is>
          <t>Remedy Kombucha</t>
        </is>
      </c>
      <c r="D69" s="15" t="inlineStr">
        <is>
          <t>3) Functional beverage (still/sparkling)</t>
        </is>
      </c>
      <c r="E69" s="15" t="inlineStr">
        <is>
          <t>Sugar-free kombucha differentiator</t>
        </is>
      </c>
    </row>
    <row r="70" ht="26" customHeight="1">
      <c r="A70" s="40" t="inlineStr">
        <is>
          <t>Medium</t>
        </is>
      </c>
      <c r="B70" s="15" t="inlineStr">
        <is>
          <t>Recess</t>
        </is>
      </c>
      <c r="C70" s="15" t="inlineStr">
        <is>
          <t>Recess Mood</t>
        </is>
      </c>
      <c r="D70" s="15" t="inlineStr">
        <is>
          <t>3) Functional beverage (still/sparkling)</t>
        </is>
      </c>
      <c r="E70" s="15" t="inlineStr">
        <is>
          <t>Leading calming/adaptogen sparkling brand</t>
        </is>
      </c>
    </row>
    <row r="71" ht="26" customHeight="1">
      <c r="A71" s="40" t="inlineStr">
        <is>
          <t>Medium</t>
        </is>
      </c>
      <c r="B71" s="15" t="inlineStr">
        <is>
          <t>Protein2o</t>
        </is>
      </c>
      <c r="C71" s="15" t="inlineStr">
        <is>
          <t>Protein2o Protein Infused Water</t>
        </is>
      </c>
      <c r="D71" s="15" t="inlineStr">
        <is>
          <t>3) Functional beverage (still/sparkling)</t>
        </is>
      </c>
      <c r="E71" s="15" t="inlineStr">
        <is>
          <t>Leading protein-water; fitness shoppers</t>
        </is>
      </c>
    </row>
    <row r="72" ht="26" customHeight="1">
      <c r="A72" s="40" t="inlineStr">
        <is>
          <t>Medium</t>
        </is>
      </c>
      <c r="B72" s="15" t="inlineStr">
        <is>
          <t>Bai</t>
        </is>
      </c>
      <c r="C72" s="15" t="inlineStr">
        <is>
          <t>Bai Antioxidant Infusion</t>
        </is>
      </c>
      <c r="D72" s="15" t="inlineStr">
        <is>
          <t>3) Functional beverage (still/sparkling)</t>
        </is>
      </c>
      <c r="E72" s="15" t="inlineStr">
        <is>
          <t>Established low-sugar functional flavoured water</t>
        </is>
      </c>
    </row>
    <row r="73" ht="26" customHeight="1">
      <c r="A73" s="40" t="inlineStr">
        <is>
          <t>Medium</t>
        </is>
      </c>
      <c r="B73" s="15" t="inlineStr">
        <is>
          <t>Hint</t>
        </is>
      </c>
      <c r="C73" s="15" t="inlineStr">
        <is>
          <t>Hint Water (fruit-infused)</t>
        </is>
      </c>
      <c r="D73" s="15" t="inlineStr">
        <is>
          <t>3) Functional beverage (still/sparkling)</t>
        </is>
      </c>
      <c r="E73" s="15" t="inlineStr">
        <is>
          <t>Leading unsweetened flavoured water</t>
        </is>
      </c>
    </row>
    <row r="74" ht="26" customHeight="1">
      <c r="A74" s="40" t="inlineStr">
        <is>
          <t>Medium</t>
        </is>
      </c>
      <c r="B74" s="15" t="inlineStr">
        <is>
          <t>Waterloo</t>
        </is>
      </c>
      <c r="C74" s="15" t="inlineStr">
        <is>
          <t>Waterloo Sparkling Water</t>
        </is>
      </c>
      <c r="D74" s="15" t="inlineStr">
        <is>
          <t>5) Sparkling water &amp; soda</t>
        </is>
      </c>
      <c r="E74" s="15" t="inlineStr">
        <is>
          <t>Flavour-forward challenger; growing</t>
        </is>
      </c>
    </row>
    <row r="75" ht="26" customHeight="1">
      <c r="A75" s="40" t="inlineStr">
        <is>
          <t>Medium</t>
        </is>
      </c>
      <c r="B75" s="15" t="inlineStr">
        <is>
          <t>San Pellegrino</t>
        </is>
      </c>
      <c r="C75" s="15" t="inlineStr">
        <is>
          <t>Sanpellegrino Aranciata (Italian Sparkling Drink)</t>
        </is>
      </c>
      <c r="D75" s="15" t="inlineStr">
        <is>
          <t>5) Sparkling water &amp; soda</t>
        </is>
      </c>
      <c r="E75" s="15" t="inlineStr">
        <is>
          <t>Premium imported fruit soda; recognizable</t>
        </is>
      </c>
    </row>
    <row r="76" ht="26" customHeight="1">
      <c r="A76" s="40" t="inlineStr">
        <is>
          <t>Medium</t>
        </is>
      </c>
      <c r="B76" s="15" t="inlineStr">
        <is>
          <t>Topo Chico</t>
        </is>
      </c>
      <c r="C76" s="15" t="inlineStr">
        <is>
          <t>Topo Chico Mineral Water</t>
        </is>
      </c>
      <c r="D76" s="15" t="inlineStr">
        <is>
          <t>5) Sparkling water &amp; soda</t>
        </is>
      </c>
      <c r="E76" s="15" t="inlineStr">
        <is>
          <t>Cult mineral water; cocktail mixer crossover</t>
        </is>
      </c>
    </row>
    <row r="77" ht="26" customHeight="1">
      <c r="A77" s="40" t="inlineStr">
        <is>
          <t>Medium</t>
        </is>
      </c>
      <c r="B77" s="15" t="inlineStr">
        <is>
          <t>Polar</t>
        </is>
      </c>
      <c r="C77" s="15" t="inlineStr">
        <is>
          <t>Polar Seltzer</t>
        </is>
      </c>
      <c r="D77" s="15" t="inlineStr">
        <is>
          <t>5) Sparkling water &amp; soda</t>
        </is>
      </c>
      <c r="E77" s="15" t="inlineStr">
        <is>
          <t>Value seltzer with broad flavour range</t>
        </is>
      </c>
    </row>
    <row r="78" ht="26" customHeight="1">
      <c r="A78" s="40" t="inlineStr">
        <is>
          <t>Medium</t>
        </is>
      </c>
      <c r="B78" s="15" t="inlineStr">
        <is>
          <t>AHA</t>
        </is>
      </c>
      <c r="C78" s="15" t="inlineStr">
        <is>
          <t>AHA Sparkling Water</t>
        </is>
      </c>
      <c r="D78" s="15" t="inlineStr">
        <is>
          <t>5) Sparkling water &amp; soda</t>
        </is>
      </c>
      <c r="E78" s="15" t="inlineStr">
        <is>
          <t>Coca-Cola seltzer entry; broad distribution</t>
        </is>
      </c>
    </row>
    <row r="79" ht="26" customHeight="1">
      <c r="A79" s="40" t="inlineStr">
        <is>
          <t>Medium</t>
        </is>
      </c>
      <c r="B79" s="15" t="inlineStr">
        <is>
          <t>Montellier</t>
        </is>
      </c>
      <c r="C79" s="15" t="inlineStr">
        <is>
          <t>Montellier Carbonated Natural Spring Water</t>
        </is>
      </c>
      <c r="D79" s="15" t="inlineStr">
        <is>
          <t>5) Sparkling water &amp; soda</t>
        </is>
      </c>
      <c r="E79" s="15" t="inlineStr">
        <is>
          <t>Established Canadian sparkling brand (domestic strength)</t>
        </is>
      </c>
    </row>
    <row r="80" ht="26" customHeight="1">
      <c r="A80" s="40" t="inlineStr">
        <is>
          <t>Medium</t>
        </is>
      </c>
      <c r="B80" s="15" t="inlineStr">
        <is>
          <t>Zevia</t>
        </is>
      </c>
      <c r="C80" s="15" t="inlineStr">
        <is>
          <t>Zevia Zero Calorie Soda</t>
        </is>
      </c>
      <c r="D80" s="15" t="inlineStr">
        <is>
          <t>5) Sparkling water &amp; soda</t>
        </is>
      </c>
      <c r="E80" s="15" t="inlineStr">
        <is>
          <t>Leading naturally-sweetened diet soda</t>
        </is>
      </c>
    </row>
    <row r="81" ht="26" customHeight="1">
      <c r="A81" s="40" t="inlineStr">
        <is>
          <t>Medium</t>
        </is>
      </c>
      <c r="B81" s="15" t="inlineStr">
        <is>
          <t>BUBBL'R</t>
        </is>
      </c>
      <c r="C81" s="15" t="inlineStr">
        <is>
          <t>BUBBL'R Antioxidant Sparkling Water</t>
        </is>
      </c>
      <c r="D81" s="15" t="inlineStr">
        <is>
          <t>1) Sparkling electrolyte / functional sparkling</t>
        </is>
      </c>
      <c r="E81" s="15" t="inlineStr">
        <is>
          <t>Mid-caffeine functional sparkling; growing</t>
        </is>
      </c>
    </row>
    <row r="82" ht="26" customHeight="1">
      <c r="A82" s="40" t="inlineStr">
        <is>
          <t>Medium</t>
        </is>
      </c>
      <c r="B82" s="15" t="inlineStr">
        <is>
          <t>Phocus</t>
        </is>
      </c>
      <c r="C82" s="15" t="inlineStr">
        <is>
          <t>Phocus Caffeinated Sparkling Water</t>
        </is>
      </c>
      <c r="D82" s="15" t="inlineStr">
        <is>
          <t>1) Sparkling electrolyte / functional sparkling</t>
        </is>
      </c>
      <c r="E82" s="15" t="inlineStr">
        <is>
          <t>Niche caffeinated sparkling; focus positioning</t>
        </is>
      </c>
    </row>
    <row r="83" ht="26" customHeight="1">
      <c r="A83" s="40" t="inlineStr">
        <is>
          <t>Medium</t>
        </is>
      </c>
      <c r="B83" s="15" t="inlineStr">
        <is>
          <t>Monster</t>
        </is>
      </c>
      <c r="C83" s="15" t="inlineStr">
        <is>
          <t>Monster Java</t>
        </is>
      </c>
      <c r="D83" s="15" t="inlineStr">
        <is>
          <t>4) Caffeine &amp; energy beverage</t>
        </is>
      </c>
      <c r="E83" s="15" t="inlineStr">
        <is>
          <t>Coffee-energy crossover</t>
        </is>
      </c>
    </row>
    <row r="84" ht="26" customHeight="1">
      <c r="A84" s="40" t="inlineStr">
        <is>
          <t>Medium</t>
        </is>
      </c>
      <c r="B84" s="15" t="inlineStr">
        <is>
          <t>G FUEL</t>
        </is>
      </c>
      <c r="C84" s="15" t="inlineStr">
        <is>
          <t>G FUEL Energy Cans</t>
        </is>
      </c>
      <c r="D84" s="15" t="inlineStr">
        <is>
          <t>4) Caffeine &amp; energy beverage</t>
        </is>
      </c>
      <c r="E84" s="15" t="inlineStr">
        <is>
          <t>Gaming-community brand; strong online pull</t>
        </is>
      </c>
    </row>
    <row r="85" ht="26" customHeight="1">
      <c r="A85" s="40" t="inlineStr">
        <is>
          <t>Medium</t>
        </is>
      </c>
      <c r="B85" s="15" t="inlineStr">
        <is>
          <t>Mtn Dew</t>
        </is>
      </c>
      <c r="C85" s="15" t="inlineStr">
        <is>
          <t>Mtn Dew Rise Energy</t>
        </is>
      </c>
      <c r="D85" s="15" t="inlineStr">
        <is>
          <t>4) Caffeine &amp; energy beverage</t>
        </is>
      </c>
      <c r="E85" s="15" t="inlineStr">
        <is>
          <t>PepsiCo morning-energy play</t>
        </is>
      </c>
    </row>
    <row r="86" ht="26" customHeight="1">
      <c r="A86" s="40" t="inlineStr">
        <is>
          <t>Medium</t>
        </is>
      </c>
      <c r="B86" s="15" t="inlineStr">
        <is>
          <t>Gold Peak</t>
        </is>
      </c>
      <c r="C86" s="15" t="inlineStr">
        <is>
          <t>Gold Peak Tea</t>
        </is>
      </c>
      <c r="D86" s="15" t="inlineStr">
        <is>
          <t>4) Caffeine &amp; energy beverage</t>
        </is>
      </c>
      <c r="E86" s="15" t="inlineStr">
        <is>
          <t>Coca-Cola RTD tea</t>
        </is>
      </c>
    </row>
    <row r="87" ht="26" customHeight="1">
      <c r="A87" s="40" t="inlineStr">
        <is>
          <t>Medium</t>
        </is>
      </c>
      <c r="B87" s="15" t="inlineStr">
        <is>
          <t>Brisk</t>
        </is>
      </c>
      <c r="C87" s="15" t="inlineStr">
        <is>
          <t>Brisk Iced Tea</t>
        </is>
      </c>
      <c r="D87" s="15" t="inlineStr">
        <is>
          <t>4) Caffeine &amp; energy beverage</t>
        </is>
      </c>
      <c r="E87" s="15" t="inlineStr">
        <is>
          <t>Value RTD tea brand</t>
        </is>
      </c>
    </row>
    <row r="88" ht="26" customHeight="1">
      <c r="A88" s="40" t="inlineStr">
        <is>
          <t>Medium</t>
        </is>
      </c>
      <c r="B88" s="15" t="inlineStr">
        <is>
          <t>Honest Tea</t>
        </is>
      </c>
      <c r="C88" s="15" t="inlineStr">
        <is>
          <t>Honest Tea Organic</t>
        </is>
      </c>
      <c r="D88" s="15" t="inlineStr">
        <is>
          <t>4) Caffeine &amp; energy beverage</t>
        </is>
      </c>
      <c r="E88" s="15" t="inlineStr">
        <is>
          <t>Organic RTD tea</t>
        </is>
      </c>
    </row>
    <row r="89" ht="26" customHeight="1">
      <c r="A89" s="40" t="inlineStr">
        <is>
          <t>Medium</t>
        </is>
      </c>
      <c r="B89" s="15" t="inlineStr">
        <is>
          <t>STOK</t>
        </is>
      </c>
      <c r="C89" s="15" t="inlineStr">
        <is>
          <t>STOK Cold Brew Coffee</t>
        </is>
      </c>
      <c r="D89" s="15" t="inlineStr">
        <is>
          <t>4) Caffeine &amp; energy beverage</t>
        </is>
      </c>
      <c r="E89" s="15" t="inlineStr">
        <is>
          <t>Leading RTD cold brew</t>
        </is>
      </c>
    </row>
    <row r="90" ht="26" customHeight="1">
      <c r="A90" s="40" t="inlineStr">
        <is>
          <t>Medium</t>
        </is>
      </c>
      <c r="B90" s="15" t="inlineStr">
        <is>
          <t>Califia Farms</t>
        </is>
      </c>
      <c r="C90" s="15" t="inlineStr">
        <is>
          <t>Califia Farms Cold Brew</t>
        </is>
      </c>
      <c r="D90" s="15" t="inlineStr">
        <is>
          <t>4) Caffeine &amp; energy beverage</t>
        </is>
      </c>
      <c r="E90" s="15" t="inlineStr">
        <is>
          <t>Premium plant-based coffee</t>
        </is>
      </c>
    </row>
    <row r="91" ht="26" customHeight="1">
      <c r="A91" s="40" t="inlineStr">
        <is>
          <t>Medium</t>
        </is>
      </c>
      <c r="B91" s="15" t="inlineStr">
        <is>
          <t>La Colombe</t>
        </is>
      </c>
      <c r="C91" s="15" t="inlineStr">
        <is>
          <t>La Colombe Draft Latte</t>
        </is>
      </c>
      <c r="D91" s="15" t="inlineStr">
        <is>
          <t>4) Caffeine &amp; energy beverage</t>
        </is>
      </c>
      <c r="E91" s="15" t="inlineStr">
        <is>
          <t>Premium canned latte</t>
        </is>
      </c>
    </row>
    <row r="92" ht="26" customHeight="1">
      <c r="A92" s="40" t="inlineStr">
        <is>
          <t>Medium</t>
        </is>
      </c>
      <c r="B92" s="15" t="inlineStr">
        <is>
          <t>Schweppes</t>
        </is>
      </c>
      <c r="C92" s="15" t="inlineStr">
        <is>
          <t>Schweppes Ginger Ale</t>
        </is>
      </c>
      <c r="D92" s="15" t="inlineStr">
        <is>
          <t>5) Sparkling water &amp; soda</t>
        </is>
      </c>
      <c r="E92" s="15" t="inlineStr">
        <is>
          <t>Mixer staple</t>
        </is>
      </c>
    </row>
    <row r="93" ht="26" customHeight="1">
      <c r="A93" s="40" t="inlineStr">
        <is>
          <t>Medium</t>
        </is>
      </c>
      <c r="B93" s="15" t="inlineStr">
        <is>
          <t>Crush</t>
        </is>
      </c>
      <c r="C93" s="15" t="inlineStr">
        <is>
          <t>Crush Orange</t>
        </is>
      </c>
      <c r="D93" s="15" t="inlineStr">
        <is>
          <t>5) Sparkling water &amp; soda</t>
        </is>
      </c>
      <c r="E93" s="15" t="inlineStr">
        <is>
          <t>Legacy fruit soda</t>
        </is>
      </c>
    </row>
    <row r="94" ht="26" customHeight="1">
      <c r="A94" s="40" t="inlineStr">
        <is>
          <t>Medium</t>
        </is>
      </c>
      <c r="B94" s="15" t="inlineStr">
        <is>
          <t>Fresca</t>
        </is>
      </c>
      <c r="C94" s="15" t="inlineStr">
        <is>
          <t>Fresca Sparkling</t>
        </is>
      </c>
      <c r="D94" s="15" t="inlineStr">
        <is>
          <t>5) Sparkling water &amp; soda</t>
        </is>
      </c>
      <c r="E94" s="15" t="inlineStr">
        <is>
          <t>Cult zero-cal soda</t>
        </is>
      </c>
    </row>
    <row r="95" ht="26" customHeight="1">
      <c r="A95" s="40" t="inlineStr">
        <is>
          <t>Medium</t>
        </is>
      </c>
      <c r="B95" s="15" t="inlineStr">
        <is>
          <t>Sunkist</t>
        </is>
      </c>
      <c r="C95" s="15" t="inlineStr">
        <is>
          <t>Sunkist Orange</t>
        </is>
      </c>
      <c r="D95" s="15" t="inlineStr">
        <is>
          <t>5) Sparkling water &amp; soda</t>
        </is>
      </c>
      <c r="E95" s="15" t="inlineStr">
        <is>
          <t>Legacy orange soda</t>
        </is>
      </c>
    </row>
    <row r="96" ht="26" customHeight="1">
      <c r="A96" s="40" t="inlineStr">
        <is>
          <t>Medium</t>
        </is>
      </c>
      <c r="B96" s="15" t="inlineStr">
        <is>
          <t>Mug</t>
        </is>
      </c>
      <c r="C96" s="15" t="inlineStr">
        <is>
          <t>Mug Root Beer</t>
        </is>
      </c>
      <c r="D96" s="15" t="inlineStr">
        <is>
          <t>5) Sparkling water &amp; soda</t>
        </is>
      </c>
      <c r="E96" s="15" t="inlineStr">
        <is>
          <t>PepsiCo root beer</t>
        </is>
      </c>
    </row>
    <row r="97" ht="26" customHeight="1">
      <c r="A97" s="40" t="inlineStr">
        <is>
          <t>Medium</t>
        </is>
      </c>
      <c r="B97" s="15" t="inlineStr">
        <is>
          <t>Smartwater</t>
        </is>
      </c>
      <c r="C97" s="15" t="inlineStr">
        <is>
          <t>Smartwater Sparkling</t>
        </is>
      </c>
      <c r="D97" s="15" t="inlineStr">
        <is>
          <t>5) Sparkling water &amp; soda</t>
        </is>
      </c>
      <c r="E97" s="15" t="inlineStr">
        <is>
          <t>Premium water brand</t>
        </is>
      </c>
    </row>
    <row r="98" ht="26" customHeight="1">
      <c r="A98" s="40" t="inlineStr">
        <is>
          <t>Medium</t>
        </is>
      </c>
      <c r="B98" s="15" t="inlineStr">
        <is>
          <t>Gatorade</t>
        </is>
      </c>
      <c r="C98" s="15" t="inlineStr">
        <is>
          <t>Gatorade G2 Low Sugar</t>
        </is>
      </c>
      <c r="D98" s="15" t="inlineStr">
        <is>
          <t>2) Electrolyte beverage (RTD)</t>
        </is>
      </c>
      <c r="E98" s="15" t="inlineStr">
        <is>
          <t>Reduced-sugar Gatorade</t>
        </is>
      </c>
    </row>
    <row r="99" ht="26" customHeight="1">
      <c r="A99" s="40" t="inlineStr">
        <is>
          <t>Medium</t>
        </is>
      </c>
      <c r="B99" s="15" t="inlineStr">
        <is>
          <t>Mas+</t>
        </is>
      </c>
      <c r="C99" s="15" t="inlineStr">
        <is>
          <t>Mas+ by Messi Hydration</t>
        </is>
      </c>
      <c r="D99" s="15" t="inlineStr">
        <is>
          <t>2) Electrolyte beverage (RTD)</t>
        </is>
      </c>
      <c r="E99" s="15" t="inlineStr">
        <is>
          <t>New celebrity hydration entrant</t>
        </is>
      </c>
    </row>
    <row r="100" ht="26" customHeight="1">
      <c r="A100" s="40" t="inlineStr">
        <is>
          <t>Medium</t>
        </is>
      </c>
      <c r="B100" s="15" t="inlineStr">
        <is>
          <t>Pedialyte</t>
        </is>
      </c>
      <c r="C100" s="15" t="inlineStr">
        <is>
          <t>Pedialyte Sport</t>
        </is>
      </c>
      <c r="D100" s="15" t="inlineStr">
        <is>
          <t>2) Electrolyte beverage (RTD)</t>
        </is>
      </c>
      <c r="E100" s="15" t="inlineStr">
        <is>
          <t>Sport line of clinical brand</t>
        </is>
      </c>
    </row>
    <row r="101" ht="26" customHeight="1">
      <c r="A101" s="40" t="inlineStr">
        <is>
          <t>Medium</t>
        </is>
      </c>
      <c r="B101" s="15" t="inlineStr">
        <is>
          <t>KeVita</t>
        </is>
      </c>
      <c r="C101" s="15" t="inlineStr">
        <is>
          <t>KeVita Sparkling Probiotic Drink</t>
        </is>
      </c>
      <c r="D101" s="15" t="inlineStr">
        <is>
          <t>3) Functional beverage (still/sparkling)</t>
        </is>
      </c>
      <c r="E101" s="15" t="inlineStr">
        <is>
          <t>Mass probiotic drink (PepsiCo)</t>
        </is>
      </c>
    </row>
    <row r="102" ht="26" customHeight="1">
      <c r="A102" s="40" t="inlineStr">
        <is>
          <t>Medium</t>
        </is>
      </c>
      <c r="B102" s="15" t="inlineStr">
        <is>
          <t>Brew Dr</t>
        </is>
      </c>
      <c r="C102" s="15" t="inlineStr">
        <is>
          <t>Brew Dr Kombucha</t>
        </is>
      </c>
      <c r="D102" s="15" t="inlineStr">
        <is>
          <t>3) Functional beverage (still/sparkling)</t>
        </is>
      </c>
      <c r="E102" s="15" t="inlineStr">
        <is>
          <t>Premium organic kombucha</t>
        </is>
      </c>
    </row>
    <row r="103" ht="26" customHeight="1">
      <c r="A103" s="40" t="inlineStr">
        <is>
          <t>Medium</t>
        </is>
      </c>
      <c r="B103" s="15" t="inlineStr">
        <is>
          <t>Sparkling Ice</t>
        </is>
      </c>
      <c r="C103" s="15" t="inlineStr">
        <is>
          <t>Sparkling Ice +Caffeine</t>
        </is>
      </c>
      <c r="D103" s="15" t="inlineStr">
        <is>
          <t>1) Sparkling electrolyte / functional sparkling</t>
        </is>
      </c>
      <c r="E103" s="15" t="inlineStr">
        <is>
          <t>Caffeinated line of mass sparkling brand</t>
        </is>
      </c>
    </row>
    <row r="104" ht="26" customHeight="1">
      <c r="A104" s="41" t="inlineStr">
        <is>
          <t>Low</t>
        </is>
      </c>
      <c r="B104" s="15" t="inlineStr">
        <is>
          <t>NOS</t>
        </is>
      </c>
      <c r="C104" s="15" t="inlineStr">
        <is>
          <t>NOS Energy Drink</t>
        </is>
      </c>
      <c r="D104" s="15" t="inlineStr">
        <is>
          <t>4) Caffeine &amp; energy beverage</t>
        </is>
      </c>
      <c r="E104" s="15" t="inlineStr">
        <is>
          <t>Niche legacy brand, limited shelf share</t>
        </is>
      </c>
    </row>
    <row r="105" ht="26" customHeight="1">
      <c r="A105" s="41" t="inlineStr">
        <is>
          <t>Low</t>
        </is>
      </c>
      <c r="B105" s="15" t="inlineStr">
        <is>
          <t>Zevia</t>
        </is>
      </c>
      <c r="C105" s="15" t="inlineStr">
        <is>
          <t>Zevia Energy</t>
        </is>
      </c>
      <c r="D105" s="15" t="inlineStr">
        <is>
          <t>4) Caffeine &amp; energy beverage</t>
        </is>
      </c>
      <c r="E105" s="15" t="inlineStr">
        <is>
          <t>Niche clean-label energy; stevia differentiator</t>
        </is>
      </c>
    </row>
    <row r="106" ht="26" customHeight="1">
      <c r="A106" s="41" t="inlineStr">
        <is>
          <t>Low</t>
        </is>
      </c>
      <c r="B106" s="15" t="inlineStr">
        <is>
          <t>Roar Organic</t>
        </is>
      </c>
      <c r="C106" s="15" t="inlineStr">
        <is>
          <t>Roar Organic Electrolyte Infusions</t>
        </is>
      </c>
      <c r="D106" s="15" t="inlineStr">
        <is>
          <t>2) Electrolyte beverage (RTD)</t>
        </is>
      </c>
      <c r="E106" s="15" t="inlineStr">
        <is>
          <t>Emerging organic niche; modest shelf share</t>
        </is>
      </c>
    </row>
    <row r="107" ht="26" customHeight="1">
      <c r="A107" s="41" t="inlineStr">
        <is>
          <t>Low</t>
        </is>
      </c>
      <c r="B107" s="15" t="inlineStr">
        <is>
          <t>CWENCH</t>
        </is>
      </c>
      <c r="C107" s="15" t="inlineStr">
        <is>
          <t>CWENCH Hydration</t>
        </is>
      </c>
      <c r="D107" s="15" t="inlineStr">
        <is>
          <t>2) Electrolyte beverage (RTD)</t>
        </is>
      </c>
      <c r="E107" s="15" t="inlineStr">
        <is>
          <t>New Canadian entrant; limited reviews/footprint</t>
        </is>
      </c>
    </row>
    <row r="108" ht="26" customHeight="1">
      <c r="A108" s="41" t="inlineStr">
        <is>
          <t>Low</t>
        </is>
      </c>
      <c r="B108" s="15" t="inlineStr">
        <is>
          <t>Mayawell</t>
        </is>
      </c>
      <c r="C108" s="15" t="inlineStr">
        <is>
          <t>Mayawell Prebiotic Soda</t>
        </is>
      </c>
      <c r="D108" s="15" t="inlineStr">
        <is>
          <t>3) Functional beverage (still/sparkling)</t>
        </is>
      </c>
      <c r="E108" s="15" t="inlineStr">
        <is>
          <t>Small emerging brand; limited footprint</t>
        </is>
      </c>
    </row>
    <row r="109" ht="26" customHeight="1">
      <c r="A109" s="41" t="inlineStr">
        <is>
          <t>Low</t>
        </is>
      </c>
      <c r="B109" s="15" t="inlineStr">
        <is>
          <t>De La Calle</t>
        </is>
      </c>
      <c r="C109" s="15" t="inlineStr">
        <is>
          <t>De La Calle Tepache</t>
        </is>
      </c>
      <c r="D109" s="15" t="inlineStr">
        <is>
          <t>3) Functional beverage (still/sparkling)</t>
        </is>
      </c>
      <c r="E109" s="15" t="inlineStr">
        <is>
          <t>Niche fermented-soda entrant</t>
        </is>
      </c>
    </row>
    <row r="110" ht="26" customHeight="1">
      <c r="A110" s="41" t="inlineStr">
        <is>
          <t>Low</t>
        </is>
      </c>
      <c r="B110" s="15" t="inlineStr">
        <is>
          <t>wildwonder</t>
        </is>
      </c>
      <c r="C110" s="15" t="inlineStr">
        <is>
          <t>wildwonder Sparkling Prebiotic+Probiotic</t>
        </is>
      </c>
      <c r="D110" s="15" t="inlineStr">
        <is>
          <t>3) Functional beverage (still/sparkling)</t>
        </is>
      </c>
      <c r="E110" s="15" t="inlineStr">
        <is>
          <t>Emerging female/AAPI-founded gut-health brand</t>
        </is>
      </c>
    </row>
    <row r="111" ht="26" customHeight="1">
      <c r="A111" s="41" t="inlineStr">
        <is>
          <t>Low</t>
        </is>
      </c>
      <c r="B111" s="15" t="inlineStr">
        <is>
          <t>Lemon Perfect</t>
        </is>
      </c>
      <c r="C111" s="15" t="inlineStr">
        <is>
          <t>Lemon Perfect Cold-Pressed Lemon Water</t>
        </is>
      </c>
      <c r="D111" s="15" t="inlineStr">
        <is>
          <t>3) Functional beverage (still/sparkling)</t>
        </is>
      </c>
      <c r="E111" s="15" t="inlineStr">
        <is>
          <t>Emerging functional lemon-water entrant</t>
        </is>
      </c>
    </row>
    <row r="112" ht="26" customHeight="1">
      <c r="A112" s="41" t="inlineStr">
        <is>
          <t>Low</t>
        </is>
      </c>
      <c r="B112" s="15" t="inlineStr">
        <is>
          <t>Eska</t>
        </is>
      </c>
      <c r="C112" s="15" t="inlineStr">
        <is>
          <t>Eska Sparkling Spring Water</t>
        </is>
      </c>
      <c r="D112" s="15" t="inlineStr">
        <is>
          <t>5) Sparkling water &amp; soda</t>
        </is>
      </c>
      <c r="E112" s="15" t="inlineStr">
        <is>
          <t>Canadian regional brand; modest reach</t>
        </is>
      </c>
    </row>
    <row r="113" ht="26" customHeight="1">
      <c r="A113" s="41" t="inlineStr">
        <is>
          <t>Low</t>
        </is>
      </c>
      <c r="B113" s="15" t="inlineStr">
        <is>
          <t>Nixie</t>
        </is>
      </c>
      <c r="C113" s="15" t="inlineStr">
        <is>
          <t>Nixie Organic Sparkling Water</t>
        </is>
      </c>
      <c r="D113" s="15" t="inlineStr">
        <is>
          <t>5) Sparkling water &amp; soda</t>
        </is>
      </c>
      <c r="E113" s="15" t="inlineStr">
        <is>
          <t>Small organic-certified seltzer niche</t>
        </is>
      </c>
    </row>
    <row r="114" ht="26" customHeight="1">
      <c r="A114" s="41" t="inlineStr">
        <is>
          <t>Low</t>
        </is>
      </c>
      <c r="B114" s="15" t="inlineStr">
        <is>
          <t>Aura Bora</t>
        </is>
      </c>
      <c r="C114" s="15" t="inlineStr">
        <is>
          <t>Aura Bora Herbal Sparkling Water</t>
        </is>
      </c>
      <c r="D114" s="15" t="inlineStr">
        <is>
          <t>1) Sparkling electrolyte / functional sparkling</t>
        </is>
      </c>
      <c r="E114" s="15" t="inlineStr">
        <is>
          <t>Emerging craft brand; small but loyal</t>
        </is>
      </c>
    </row>
    <row r="115" ht="26" customHeight="1">
      <c r="A115" s="41" t="inlineStr">
        <is>
          <t>Low</t>
        </is>
      </c>
      <c r="B115" s="15" t="inlineStr">
        <is>
          <t>Sound</t>
        </is>
      </c>
      <c r="C115" s="15" t="inlineStr">
        <is>
          <t>Sound Sparkling Water (Tea/Botanical)</t>
        </is>
      </c>
      <c r="D115" s="15" t="inlineStr">
        <is>
          <t>1) Sparkling electrolyte / functional sparkling</t>
        </is>
      </c>
      <c r="E115" s="15" t="inlineStr">
        <is>
          <t>Emerging unsweetened-botanical niche</t>
        </is>
      </c>
    </row>
    <row r="116" ht="26" customHeight="1">
      <c r="A116" s="41" t="inlineStr">
        <is>
          <t>Low</t>
        </is>
      </c>
      <c r="B116" s="15" t="inlineStr">
        <is>
          <t>Halo Sport</t>
        </is>
      </c>
      <c r="C116" s="15" t="inlineStr">
        <is>
          <t>Halo Sport Sparkling Electrolyte Water</t>
        </is>
      </c>
      <c r="D116" s="15" t="inlineStr">
        <is>
          <t>1) Sparkling electrolyte / functional sparkling</t>
        </is>
      </c>
      <c r="E116" s="15" t="inlineStr">
        <is>
          <t>Small emerging sparkling-electrolyte entrant</t>
        </is>
      </c>
    </row>
    <row r="117" ht="26" customHeight="1">
      <c r="A117" s="41" t="inlineStr">
        <is>
          <t>Low</t>
        </is>
      </c>
      <c r="B117" s="15" t="inlineStr">
        <is>
          <t>Gorgie</t>
        </is>
      </c>
      <c r="C117" s="15" t="inlineStr">
        <is>
          <t>Gorgie Energy Sparkling Water</t>
        </is>
      </c>
      <c r="D117" s="15" t="inlineStr">
        <is>
          <t>1) Sparkling electrolyte / functional sparkling</t>
        </is>
      </c>
      <c r="E117" s="15" t="inlineStr">
        <is>
          <t>New social-driven entrant; small footprint</t>
        </is>
      </c>
    </row>
    <row r="118" ht="26" customHeight="1">
      <c r="A118" s="41" t="inlineStr">
        <is>
          <t>Low</t>
        </is>
      </c>
      <c r="B118" s="15" t="inlineStr">
        <is>
          <t>United Sodas</t>
        </is>
      </c>
      <c r="C118" s="15" t="inlineStr">
        <is>
          <t>United Sodas of America</t>
        </is>
      </c>
      <c r="D118" s="15" t="inlineStr">
        <is>
          <t>1) Sparkling electrolyte / functional sparkling</t>
        </is>
      </c>
      <c r="E118" s="15" t="inlineStr">
        <is>
          <t>Niche premium soda; design-led</t>
        </is>
      </c>
    </row>
    <row r="119" ht="26" customHeight="1">
      <c r="A119" s="41" t="inlineStr">
        <is>
          <t>Low</t>
        </is>
      </c>
      <c r="B119" s="15" t="inlineStr">
        <is>
          <t>Full Throttle</t>
        </is>
      </c>
      <c r="C119" s="15" t="inlineStr">
        <is>
          <t>Full Throttle Energy</t>
        </is>
      </c>
      <c r="D119" s="15" t="inlineStr">
        <is>
          <t>4) Caffeine &amp; energy beverage</t>
        </is>
      </c>
      <c r="E119" s="15" t="inlineStr">
        <is>
          <t>Legacy Coca-Cola energy brand</t>
        </is>
      </c>
    </row>
    <row r="120" ht="26" customHeight="1">
      <c r="A120" s="41" t="inlineStr">
        <is>
          <t>Low</t>
        </is>
      </c>
      <c r="B120" s="15" t="inlineStr">
        <is>
          <t>Venom</t>
        </is>
      </c>
      <c r="C120" s="15" t="inlineStr">
        <is>
          <t>Venom Energy</t>
        </is>
      </c>
      <c r="D120" s="15" t="inlineStr">
        <is>
          <t>4) Caffeine &amp; energy beverage</t>
        </is>
      </c>
      <c r="E120" s="15" t="inlineStr">
        <is>
          <t>Discount-channel energy brand</t>
        </is>
      </c>
    </row>
    <row r="121" ht="26" customHeight="1">
      <c r="A121" s="41" t="inlineStr">
        <is>
          <t>Low</t>
        </is>
      </c>
      <c r="B121" s="15" t="inlineStr">
        <is>
          <t>AMP</t>
        </is>
      </c>
      <c r="C121" s="15" t="inlineStr">
        <is>
          <t>AMP Energy</t>
        </is>
      </c>
      <c r="D121" s="15" t="inlineStr">
        <is>
          <t>4) Caffeine &amp; energy beverage</t>
        </is>
      </c>
      <c r="E121" s="15" t="inlineStr">
        <is>
          <t>Legacy PepsiCo energy</t>
        </is>
      </c>
    </row>
    <row r="122" ht="26" customHeight="1">
      <c r="A122" s="41" t="inlineStr">
        <is>
          <t>Low</t>
        </is>
      </c>
      <c r="B122" s="15" t="inlineStr">
        <is>
          <t>Adrenaline Shoc</t>
        </is>
      </c>
      <c r="C122" s="15" t="inlineStr">
        <is>
          <t>Adrenaline Shoc Smart Energy</t>
        </is>
      </c>
      <c r="D122" s="15" t="inlineStr">
        <is>
          <t>4) Caffeine &amp; energy beverage</t>
        </is>
      </c>
      <c r="E122" s="15" t="inlineStr">
        <is>
          <t>Performance-energy challenger</t>
        </is>
      </c>
    </row>
    <row r="123" ht="26" customHeight="1">
      <c r="A123" s="41" t="inlineStr">
        <is>
          <t>Low</t>
        </is>
      </c>
      <c r="B123" s="15" t="inlineStr">
        <is>
          <t>Dasani</t>
        </is>
      </c>
      <c r="C123" s="15" t="inlineStr">
        <is>
          <t>Dasani Sparkling Water</t>
        </is>
      </c>
      <c r="D123" s="15" t="inlineStr">
        <is>
          <t>5) Sparkling water &amp; soda</t>
        </is>
      </c>
      <c r="E123" s="15" t="inlineStr">
        <is>
          <t>Coca-Cola sparkling water</t>
        </is>
      </c>
    </row>
    <row r="124" ht="26" customHeight="1">
      <c r="A124" s="41" t="inlineStr">
        <is>
          <t>Low</t>
        </is>
      </c>
      <c r="B124" s="15" t="inlineStr">
        <is>
          <t>Karma</t>
        </is>
      </c>
      <c r="C124" s="15" t="inlineStr">
        <is>
          <t>Karma Wellness Water</t>
        </is>
      </c>
      <c r="D124" s="15" t="inlineStr">
        <is>
          <t>3) Functional beverage (still/sparkling)</t>
        </is>
      </c>
      <c r="E124" s="15" t="inlineStr">
        <is>
          <t>Niche push-cap vitamin water</t>
        </is>
      </c>
    </row>
    <row r="125" ht="26" customHeight="1">
      <c r="A125" s="41" t="inlineStr">
        <is>
          <t>Low</t>
        </is>
      </c>
      <c r="B125" s="15" t="inlineStr">
        <is>
          <t>ALO</t>
        </is>
      </c>
      <c r="C125" s="15" t="inlineStr">
        <is>
          <t>ALO Exposed Aloe Vera Drink</t>
        </is>
      </c>
      <c r="D125" s="15" t="inlineStr">
        <is>
          <t>3) Functional beverage (still/sparkling)</t>
        </is>
      </c>
      <c r="E125" s="15" t="inlineStr">
        <is>
          <t>Leading aloe drink</t>
        </is>
      </c>
    </row>
    <row r="127">
      <c r="A127" s="26" t="inlineStr">
        <is>
          <t>ESTIMATE ONLY. Bands inferred from brand prominence/category position (live review counts &amp; BSR not accessible). Re-derive from real #Ratings + BSR. Not a unit count.</t>
        </is>
      </c>
      <c r="B127" s="16" t="n"/>
      <c r="C127" s="16" t="n"/>
      <c r="D127" s="16" t="n"/>
      <c r="E127" s="17" t="n"/>
    </row>
  </sheetData>
  <mergeCells count="1">
    <mergeCell ref="A127:E12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E2EFDA"/>
    <outlinePr summaryBelow="1" summaryRight="1"/>
    <pageSetUpPr/>
  </sheetPr>
  <dimension ref="A1:P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</cols>
  <sheetData>
    <row r="1" ht="42" customHeight="1">
      <c r="A1" s="27" t="inlineStr">
        <is>
          <t>Brand</t>
        </is>
      </c>
      <c r="B1" s="27" t="inlineStr">
        <is>
          <t>Cola/Root Beer</t>
        </is>
      </c>
      <c r="C1" s="27" t="inlineStr">
        <is>
          <t>Citrus (Lem/Lime)</t>
        </is>
      </c>
      <c r="D1" s="27" t="inlineStr">
        <is>
          <t>Orange/Mango</t>
        </is>
      </c>
      <c r="E1" s="27" t="inlineStr">
        <is>
          <t>Berry/Rasp</t>
        </is>
      </c>
      <c r="F1" s="27" t="inlineStr">
        <is>
          <t>Cherry</t>
        </is>
      </c>
      <c r="G1" s="27" t="inlineStr">
        <is>
          <t>Grape</t>
        </is>
      </c>
      <c r="H1" s="27" t="inlineStr">
        <is>
          <t>Watermelon</t>
        </is>
      </c>
      <c r="I1" s="27" t="inlineStr">
        <is>
          <t>Peach</t>
        </is>
      </c>
      <c r="J1" s="27" t="inlineStr">
        <is>
          <t>Tropical/Pineapple</t>
        </is>
      </c>
      <c r="K1" s="27" t="inlineStr">
        <is>
          <t>Grapefruit</t>
        </is>
      </c>
      <c r="L1" s="27" t="inlineStr">
        <is>
          <t>Coconut</t>
        </is>
      </c>
      <c r="M1" s="27" t="inlineStr">
        <is>
          <t>Ginger</t>
        </is>
      </c>
      <c r="N1" s="27" t="inlineStr">
        <is>
          <t>Herbal/Botanical</t>
        </is>
      </c>
      <c r="O1" s="27" t="inlineStr">
        <is>
          <t>Original/Plain</t>
        </is>
      </c>
      <c r="P1" s="27" t="inlineStr">
        <is>
          <t>Flavour breadth</t>
        </is>
      </c>
    </row>
    <row r="2" ht="20" customHeight="1">
      <c r="A2" s="21" t="inlineStr">
        <is>
          <t>5-hour Energy</t>
        </is>
      </c>
      <c r="B2" s="42" t="inlineStr"/>
      <c r="C2" s="42" t="inlineStr"/>
      <c r="D2" s="43" t="inlineStr">
        <is>
          <t>X</t>
        </is>
      </c>
      <c r="E2" s="43" t="inlineStr">
        <is>
          <t>X</t>
        </is>
      </c>
      <c r="F2" s="42" t="inlineStr"/>
      <c r="G2" s="43" t="inlineStr">
        <is>
          <t>X</t>
        </is>
      </c>
      <c r="H2" s="42" t="inlineStr"/>
      <c r="I2" s="43" t="inlineStr">
        <is>
          <t>X</t>
        </is>
      </c>
      <c r="J2" s="42" t="inlineStr"/>
      <c r="K2" s="42" t="inlineStr"/>
      <c r="L2" s="42" t="inlineStr"/>
      <c r="M2" s="42" t="inlineStr"/>
      <c r="N2" s="42" t="inlineStr"/>
      <c r="O2" s="42" t="inlineStr"/>
      <c r="P2" s="24" t="n">
        <v>4</v>
      </c>
    </row>
    <row r="3" ht="20" customHeight="1">
      <c r="A3" s="21" t="inlineStr">
        <is>
          <t>7UP</t>
        </is>
      </c>
      <c r="B3" s="42" t="inlineStr"/>
      <c r="C3" s="42" t="inlineStr"/>
      <c r="D3" s="42" t="inlineStr"/>
      <c r="E3" s="42" t="inlineStr"/>
      <c r="F3" s="43" t="inlineStr">
        <is>
          <t>X</t>
        </is>
      </c>
      <c r="G3" s="42" t="inlineStr"/>
      <c r="H3" s="42" t="inlineStr"/>
      <c r="I3" s="42" t="inlineStr"/>
      <c r="J3" s="42" t="inlineStr"/>
      <c r="K3" s="42" t="inlineStr"/>
      <c r="L3" s="42" t="inlineStr"/>
      <c r="M3" s="42" t="inlineStr"/>
      <c r="N3" s="42" t="inlineStr"/>
      <c r="O3" s="43" t="inlineStr">
        <is>
          <t>X</t>
        </is>
      </c>
      <c r="P3" s="24" t="n">
        <v>2</v>
      </c>
    </row>
    <row r="4" ht="20" customHeight="1">
      <c r="A4" s="21" t="inlineStr">
        <is>
          <t>A&amp;W</t>
        </is>
      </c>
      <c r="B4" s="42" t="inlineStr"/>
      <c r="C4" s="42" t="inlineStr"/>
      <c r="D4" s="42" t="inlineStr"/>
      <c r="E4" s="42" t="inlineStr"/>
      <c r="F4" s="42" t="inlineStr"/>
      <c r="G4" s="42" t="inlineStr"/>
      <c r="H4" s="42" t="inlineStr"/>
      <c r="I4" s="42" t="inlineStr"/>
      <c r="J4" s="42" t="inlineStr"/>
      <c r="K4" s="42" t="inlineStr"/>
      <c r="L4" s="42" t="inlineStr"/>
      <c r="M4" s="42" t="inlineStr"/>
      <c r="N4" s="42" t="inlineStr"/>
      <c r="O4" s="43" t="inlineStr">
        <is>
          <t>X</t>
        </is>
      </c>
      <c r="P4" s="24" t="n">
        <v>1</v>
      </c>
    </row>
    <row r="5" ht="20" customHeight="1">
      <c r="A5" s="21" t="inlineStr">
        <is>
          <t>AHA</t>
        </is>
      </c>
      <c r="B5" s="42" t="inlineStr"/>
      <c r="C5" s="43" t="inlineStr">
        <is>
          <t>X</t>
        </is>
      </c>
      <c r="D5" s="42" t="inlineStr"/>
      <c r="E5" s="42" t="inlineStr"/>
      <c r="F5" s="43" t="inlineStr">
        <is>
          <t>X</t>
        </is>
      </c>
      <c r="G5" s="42" t="inlineStr"/>
      <c r="H5" s="43" t="inlineStr">
        <is>
          <t>X</t>
        </is>
      </c>
      <c r="I5" s="43" t="inlineStr">
        <is>
          <t>X</t>
        </is>
      </c>
      <c r="J5" s="42" t="inlineStr"/>
      <c r="K5" s="42" t="inlineStr"/>
      <c r="L5" s="42" t="inlineStr"/>
      <c r="M5" s="42" t="inlineStr"/>
      <c r="N5" s="42" t="inlineStr"/>
      <c r="O5" s="42" t="inlineStr"/>
      <c r="P5" s="24" t="n">
        <v>4</v>
      </c>
    </row>
    <row r="6" ht="20" customHeight="1">
      <c r="A6" s="21" t="inlineStr">
        <is>
          <t>ALO</t>
        </is>
      </c>
      <c r="B6" s="42" t="inlineStr"/>
      <c r="C6" s="43" t="inlineStr">
        <is>
          <t>X</t>
        </is>
      </c>
      <c r="D6" s="43" t="inlineStr">
        <is>
          <t>X</t>
        </is>
      </c>
      <c r="E6" s="43" t="inlineStr">
        <is>
          <t>X</t>
        </is>
      </c>
      <c r="F6" s="42" t="inlineStr"/>
      <c r="G6" s="43" t="inlineStr">
        <is>
          <t>X</t>
        </is>
      </c>
      <c r="H6" s="42" t="inlineStr"/>
      <c r="I6" s="42" t="inlineStr"/>
      <c r="J6" s="42" t="inlineStr"/>
      <c r="K6" s="43" t="inlineStr">
        <is>
          <t>X</t>
        </is>
      </c>
      <c r="L6" s="42" t="inlineStr"/>
      <c r="M6" s="42" t="inlineStr"/>
      <c r="N6" s="42" t="inlineStr"/>
      <c r="O6" s="43" t="inlineStr">
        <is>
          <t>X</t>
        </is>
      </c>
      <c r="P6" s="24" t="n">
        <v>6</v>
      </c>
    </row>
    <row r="7" ht="20" customHeight="1">
      <c r="A7" s="21" t="inlineStr">
        <is>
          <t>AMP</t>
        </is>
      </c>
      <c r="B7" s="42" t="inlineStr"/>
      <c r="C7" s="42" t="inlineStr"/>
      <c r="D7" s="42" t="inlineStr"/>
      <c r="E7" s="42" t="inlineStr"/>
      <c r="F7" s="43" t="inlineStr">
        <is>
          <t>X</t>
        </is>
      </c>
      <c r="G7" s="42" t="inlineStr"/>
      <c r="H7" s="42" t="inlineStr"/>
      <c r="I7" s="42" t="inlineStr"/>
      <c r="J7" s="42" t="inlineStr"/>
      <c r="K7" s="42" t="inlineStr"/>
      <c r="L7" s="42" t="inlineStr"/>
      <c r="M7" s="42" t="inlineStr"/>
      <c r="N7" s="42" t="inlineStr"/>
      <c r="O7" s="43" t="inlineStr">
        <is>
          <t>X</t>
        </is>
      </c>
      <c r="P7" s="24" t="n">
        <v>2</v>
      </c>
    </row>
    <row r="8" ht="20" customHeight="1">
      <c r="A8" s="21" t="inlineStr">
        <is>
          <t>Adrenaline Shoc</t>
        </is>
      </c>
      <c r="B8" s="42" t="inlineStr"/>
      <c r="C8" s="42" t="inlineStr"/>
      <c r="D8" s="43" t="inlineStr">
        <is>
          <t>X</t>
        </is>
      </c>
      <c r="E8" s="43" t="inlineStr">
        <is>
          <t>X</t>
        </is>
      </c>
      <c r="F8" s="42" t="inlineStr"/>
      <c r="G8" s="42" t="inlineStr"/>
      <c r="H8" s="42" t="inlineStr"/>
      <c r="I8" s="43" t="inlineStr">
        <is>
          <t>X</t>
        </is>
      </c>
      <c r="J8" s="42" t="inlineStr"/>
      <c r="K8" s="42" t="inlineStr"/>
      <c r="L8" s="42" t="inlineStr"/>
      <c r="M8" s="42" t="inlineStr"/>
      <c r="N8" s="42" t="inlineStr"/>
      <c r="O8" s="42" t="inlineStr"/>
      <c r="P8" s="24" t="n">
        <v>3</v>
      </c>
    </row>
    <row r="9" ht="20" customHeight="1">
      <c r="A9" s="21" t="inlineStr">
        <is>
          <t>Alani Nu</t>
        </is>
      </c>
      <c r="B9" s="42" t="inlineStr"/>
      <c r="C9" s="42" t="inlineStr"/>
      <c r="D9" s="42" t="inlineStr"/>
      <c r="E9" s="43" t="inlineStr">
        <is>
          <t>X</t>
        </is>
      </c>
      <c r="F9" s="42" t="inlineStr"/>
      <c r="G9" s="42" t="inlineStr"/>
      <c r="H9" s="43" t="inlineStr">
        <is>
          <t>X</t>
        </is>
      </c>
      <c r="I9" s="42" t="inlineStr"/>
      <c r="J9" s="43" t="inlineStr">
        <is>
          <t>X</t>
        </is>
      </c>
      <c r="K9" s="42" t="inlineStr"/>
      <c r="L9" s="42" t="inlineStr"/>
      <c r="M9" s="42" t="inlineStr"/>
      <c r="N9" s="42" t="inlineStr"/>
      <c r="O9" s="42" t="inlineStr"/>
      <c r="P9" s="24" t="n">
        <v>3</v>
      </c>
    </row>
    <row r="10" ht="20" customHeight="1">
      <c r="A10" s="21" t="inlineStr">
        <is>
          <t>Arizona</t>
        </is>
      </c>
      <c r="B10" s="42" t="inlineStr"/>
      <c r="C10" s="43" t="inlineStr">
        <is>
          <t>X</t>
        </is>
      </c>
      <c r="D10" s="43" t="inlineStr">
        <is>
          <t>X</t>
        </is>
      </c>
      <c r="E10" s="42" t="inlineStr"/>
      <c r="F10" s="42" t="inlineStr"/>
      <c r="G10" s="42" t="inlineStr"/>
      <c r="H10" s="43" t="inlineStr">
        <is>
          <t>X</t>
        </is>
      </c>
      <c r="I10" s="42" t="inlineStr"/>
      <c r="J10" s="42" t="inlineStr"/>
      <c r="K10" s="42" t="inlineStr"/>
      <c r="L10" s="42" t="inlineStr"/>
      <c r="M10" s="42" t="inlineStr"/>
      <c r="N10" s="42" t="inlineStr"/>
      <c r="O10" s="42" t="inlineStr"/>
      <c r="P10" s="24" t="n">
        <v>3</v>
      </c>
    </row>
    <row r="11" ht="20" customHeight="1">
      <c r="A11" s="21" t="inlineStr">
        <is>
          <t>Aura Bora</t>
        </is>
      </c>
      <c r="B11" s="42" t="inlineStr"/>
      <c r="C11" s="43" t="inlineStr">
        <is>
          <t>X</t>
        </is>
      </c>
      <c r="D11" s="42" t="inlineStr"/>
      <c r="E11" s="43" t="inlineStr">
        <is>
          <t>X</t>
        </is>
      </c>
      <c r="F11" s="42" t="inlineStr"/>
      <c r="G11" s="42" t="inlineStr"/>
      <c r="H11" s="43" t="inlineStr">
        <is>
          <t>X</t>
        </is>
      </c>
      <c r="I11" s="42" t="inlineStr"/>
      <c r="J11" s="42" t="inlineStr"/>
      <c r="K11" s="42" t="inlineStr"/>
      <c r="L11" s="43" t="inlineStr">
        <is>
          <t>X</t>
        </is>
      </c>
      <c r="M11" s="42" t="inlineStr"/>
      <c r="N11" s="43" t="inlineStr">
        <is>
          <t>X</t>
        </is>
      </c>
      <c r="O11" s="42" t="inlineStr"/>
      <c r="P11" s="24" t="n">
        <v>5</v>
      </c>
    </row>
    <row r="12" ht="20" customHeight="1">
      <c r="A12" s="21" t="inlineStr">
        <is>
          <t>BODYARMOR</t>
        </is>
      </c>
      <c r="B12" s="42" t="inlineStr"/>
      <c r="C12" s="42" t="inlineStr"/>
      <c r="D12" s="43" t="inlineStr">
        <is>
          <t>X</t>
        </is>
      </c>
      <c r="E12" s="43" t="inlineStr">
        <is>
          <t>X</t>
        </is>
      </c>
      <c r="F12" s="42" t="inlineStr"/>
      <c r="G12" s="42" t="inlineStr"/>
      <c r="H12" s="42" t="inlineStr"/>
      <c r="I12" s="43" t="inlineStr">
        <is>
          <t>X</t>
        </is>
      </c>
      <c r="J12" s="43" t="inlineStr">
        <is>
          <t>X</t>
        </is>
      </c>
      <c r="K12" s="42" t="inlineStr"/>
      <c r="L12" s="43" t="inlineStr">
        <is>
          <t>X</t>
        </is>
      </c>
      <c r="M12" s="42" t="inlineStr"/>
      <c r="N12" s="42" t="inlineStr"/>
      <c r="O12" s="42" t="inlineStr"/>
      <c r="P12" s="24" t="n">
        <v>5</v>
      </c>
    </row>
    <row r="13" ht="20" customHeight="1">
      <c r="A13" s="21" t="inlineStr">
        <is>
          <t>BUBBL'R</t>
        </is>
      </c>
      <c r="B13" s="42" t="inlineStr"/>
      <c r="C13" s="43" t="inlineStr">
        <is>
          <t>X</t>
        </is>
      </c>
      <c r="D13" s="42" t="inlineStr"/>
      <c r="E13" s="43" t="inlineStr">
        <is>
          <t>X</t>
        </is>
      </c>
      <c r="F13" s="42" t="inlineStr"/>
      <c r="G13" s="42" t="inlineStr"/>
      <c r="H13" s="42" t="inlineStr"/>
      <c r="I13" s="42" t="inlineStr"/>
      <c r="J13" s="42" t="inlineStr"/>
      <c r="K13" s="42" t="inlineStr"/>
      <c r="L13" s="42" t="inlineStr"/>
      <c r="M13" s="42" t="inlineStr"/>
      <c r="N13" s="42" t="inlineStr"/>
      <c r="O13" s="42" t="inlineStr"/>
      <c r="P13" s="24" t="n">
        <v>2</v>
      </c>
    </row>
    <row r="14" ht="20" customHeight="1">
      <c r="A14" s="21" t="inlineStr">
        <is>
          <t>Bai</t>
        </is>
      </c>
      <c r="B14" s="42" t="inlineStr"/>
      <c r="C14" s="42" t="inlineStr"/>
      <c r="D14" s="43" t="inlineStr">
        <is>
          <t>X</t>
        </is>
      </c>
      <c r="E14" s="43" t="inlineStr">
        <is>
          <t>X</t>
        </is>
      </c>
      <c r="F14" s="42" t="inlineStr"/>
      <c r="G14" s="42" t="inlineStr"/>
      <c r="H14" s="42" t="inlineStr"/>
      <c r="I14" s="42" t="inlineStr"/>
      <c r="J14" s="42" t="inlineStr"/>
      <c r="K14" s="42" t="inlineStr"/>
      <c r="L14" s="43" t="inlineStr">
        <is>
          <t>X</t>
        </is>
      </c>
      <c r="M14" s="42" t="inlineStr"/>
      <c r="N14" s="42" t="inlineStr"/>
      <c r="O14" s="42" t="inlineStr"/>
      <c r="P14" s="24" t="n">
        <v>3</v>
      </c>
    </row>
    <row r="15" ht="20" customHeight="1">
      <c r="A15" s="21" t="inlineStr">
        <is>
          <t>Bang</t>
        </is>
      </c>
      <c r="B15" s="42" t="inlineStr"/>
      <c r="C15" s="42" t="inlineStr"/>
      <c r="D15" s="43" t="inlineStr">
        <is>
          <t>X</t>
        </is>
      </c>
      <c r="E15" s="43" t="inlineStr">
        <is>
          <t>X</t>
        </is>
      </c>
      <c r="F15" s="42" t="inlineStr"/>
      <c r="G15" s="42" t="inlineStr"/>
      <c r="H15" s="42" t="inlineStr"/>
      <c r="I15" s="43" t="inlineStr">
        <is>
          <t>X</t>
        </is>
      </c>
      <c r="J15" s="42" t="inlineStr"/>
      <c r="K15" s="42" t="inlineStr"/>
      <c r="L15" s="42" t="inlineStr"/>
      <c r="M15" s="42" t="inlineStr"/>
      <c r="N15" s="42" t="inlineStr"/>
      <c r="O15" s="42" t="inlineStr"/>
      <c r="P15" s="24" t="n">
        <v>3</v>
      </c>
    </row>
    <row r="16" ht="20" customHeight="1">
      <c r="A16" s="21" t="inlineStr">
        <is>
          <t>BioSteel</t>
        </is>
      </c>
      <c r="B16" s="42" t="inlineStr"/>
      <c r="C16" s="42" t="inlineStr"/>
      <c r="D16" s="43" t="inlineStr">
        <is>
          <t>X</t>
        </is>
      </c>
      <c r="E16" s="43" t="inlineStr">
        <is>
          <t>X</t>
        </is>
      </c>
      <c r="F16" s="42" t="inlineStr"/>
      <c r="G16" s="42" t="inlineStr"/>
      <c r="H16" s="42" t="inlineStr"/>
      <c r="I16" s="43" t="inlineStr">
        <is>
          <t>X</t>
        </is>
      </c>
      <c r="J16" s="42" t="inlineStr"/>
      <c r="K16" s="42" t="inlineStr"/>
      <c r="L16" s="42" t="inlineStr"/>
      <c r="M16" s="42" t="inlineStr"/>
      <c r="N16" s="42" t="inlineStr"/>
      <c r="O16" s="42" t="inlineStr"/>
      <c r="P16" s="24" t="n">
        <v>3</v>
      </c>
    </row>
    <row r="17" ht="20" customHeight="1">
      <c r="A17" s="21" t="inlineStr">
        <is>
          <t>Brew Dr</t>
        </is>
      </c>
      <c r="B17" s="42" t="inlineStr"/>
      <c r="C17" s="42" t="inlineStr"/>
      <c r="D17" s="43" t="inlineStr">
        <is>
          <t>X</t>
        </is>
      </c>
      <c r="E17" s="43" t="inlineStr">
        <is>
          <t>X</t>
        </is>
      </c>
      <c r="F17" s="42" t="inlineStr"/>
      <c r="G17" s="42" t="inlineStr"/>
      <c r="H17" s="42" t="inlineStr"/>
      <c r="I17" s="42" t="inlineStr"/>
      <c r="J17" s="42" t="inlineStr"/>
      <c r="K17" s="42" t="inlineStr"/>
      <c r="L17" s="42" t="inlineStr"/>
      <c r="M17" s="43" t="inlineStr">
        <is>
          <t>X</t>
        </is>
      </c>
      <c r="N17" s="42" t="inlineStr"/>
      <c r="O17" s="42" t="inlineStr"/>
      <c r="P17" s="24" t="n">
        <v>3</v>
      </c>
    </row>
    <row r="18" ht="20" customHeight="1">
      <c r="A18" s="21" t="inlineStr">
        <is>
          <t>Brisk</t>
        </is>
      </c>
      <c r="B18" s="42" t="inlineStr"/>
      <c r="C18" s="43" t="inlineStr">
        <is>
          <t>X</t>
        </is>
      </c>
      <c r="D18" s="42" t="inlineStr"/>
      <c r="E18" s="43" t="inlineStr">
        <is>
          <t>X</t>
        </is>
      </c>
      <c r="F18" s="42" t="inlineStr"/>
      <c r="G18" s="42" t="inlineStr"/>
      <c r="H18" s="42" t="inlineStr"/>
      <c r="I18" s="42" t="inlineStr"/>
      <c r="J18" s="42" t="inlineStr"/>
      <c r="K18" s="42" t="inlineStr"/>
      <c r="L18" s="42" t="inlineStr"/>
      <c r="M18" s="42" t="inlineStr"/>
      <c r="N18" s="42" t="inlineStr"/>
      <c r="O18" s="42" t="inlineStr"/>
      <c r="P18" s="24" t="n">
        <v>2</v>
      </c>
    </row>
    <row r="19" ht="20" customHeight="1">
      <c r="A19" s="21" t="inlineStr">
        <is>
          <t>C4</t>
        </is>
      </c>
      <c r="B19" s="42" t="inlineStr"/>
      <c r="C19" s="42" t="inlineStr"/>
      <c r="D19" s="43" t="inlineStr">
        <is>
          <t>X</t>
        </is>
      </c>
      <c r="E19" s="43" t="inlineStr">
        <is>
          <t>X</t>
        </is>
      </c>
      <c r="F19" s="42" t="inlineStr"/>
      <c r="G19" s="42" t="inlineStr"/>
      <c r="H19" s="43" t="inlineStr">
        <is>
          <t>X</t>
        </is>
      </c>
      <c r="I19" s="42" t="inlineStr"/>
      <c r="J19" s="43" t="inlineStr">
        <is>
          <t>X</t>
        </is>
      </c>
      <c r="K19" s="42" t="inlineStr"/>
      <c r="L19" s="42" t="inlineStr"/>
      <c r="M19" s="42" t="inlineStr"/>
      <c r="N19" s="42" t="inlineStr"/>
      <c r="O19" s="42" t="inlineStr"/>
      <c r="P19" s="24" t="n">
        <v>4</v>
      </c>
    </row>
    <row r="20" ht="20" customHeight="1">
      <c r="A20" s="21" t="inlineStr">
        <is>
          <t>CWENCH</t>
        </is>
      </c>
      <c r="B20" s="42" t="inlineStr"/>
      <c r="C20" s="42" t="inlineStr"/>
      <c r="D20" s="42" t="inlineStr"/>
      <c r="E20" s="43" t="inlineStr">
        <is>
          <t>X</t>
        </is>
      </c>
      <c r="F20" s="42" t="inlineStr"/>
      <c r="G20" s="42" t="inlineStr"/>
      <c r="H20" s="43" t="inlineStr">
        <is>
          <t>X</t>
        </is>
      </c>
      <c r="I20" s="43" t="inlineStr">
        <is>
          <t>X</t>
        </is>
      </c>
      <c r="J20" s="42" t="inlineStr"/>
      <c r="K20" s="42" t="inlineStr"/>
      <c r="L20" s="42" t="inlineStr"/>
      <c r="M20" s="42" t="inlineStr"/>
      <c r="N20" s="42" t="inlineStr"/>
      <c r="O20" s="42" t="inlineStr"/>
      <c r="P20" s="24" t="n">
        <v>3</v>
      </c>
    </row>
    <row r="21" ht="20" customHeight="1">
      <c r="A21" s="21" t="inlineStr">
        <is>
          <t>Califia Farms</t>
        </is>
      </c>
      <c r="B21" s="42" t="inlineStr"/>
      <c r="C21" s="42" t="inlineStr"/>
      <c r="D21" s="42" t="inlineStr"/>
      <c r="E21" s="42" t="inlineStr"/>
      <c r="F21" s="42" t="inlineStr"/>
      <c r="G21" s="42" t="inlineStr"/>
      <c r="H21" s="42" t="inlineStr"/>
      <c r="I21" s="42" t="inlineStr"/>
      <c r="J21" s="42" t="inlineStr"/>
      <c r="K21" s="42" t="inlineStr"/>
      <c r="L21" s="42" t="inlineStr"/>
      <c r="M21" s="42" t="inlineStr"/>
      <c r="N21" s="42" t="inlineStr"/>
      <c r="O21" s="42" t="inlineStr"/>
      <c r="P21" s="24" t="n">
        <v>0</v>
      </c>
    </row>
    <row r="22" ht="20" customHeight="1">
      <c r="A22" s="21" t="inlineStr">
        <is>
          <t>Canada Dry</t>
        </is>
      </c>
      <c r="B22" s="42" t="inlineStr"/>
      <c r="C22" s="43" t="inlineStr">
        <is>
          <t>X</t>
        </is>
      </c>
      <c r="D22" s="42" t="inlineStr"/>
      <c r="E22" s="43" t="inlineStr">
        <is>
          <t>X</t>
        </is>
      </c>
      <c r="F22" s="42" t="inlineStr"/>
      <c r="G22" s="42" t="inlineStr"/>
      <c r="H22" s="42" t="inlineStr"/>
      <c r="I22" s="42" t="inlineStr"/>
      <c r="J22" s="42" t="inlineStr"/>
      <c r="K22" s="42" t="inlineStr"/>
      <c r="L22" s="42" t="inlineStr"/>
      <c r="M22" s="42" t="inlineStr"/>
      <c r="N22" s="42" t="inlineStr"/>
      <c r="O22" s="43" t="inlineStr">
        <is>
          <t>X</t>
        </is>
      </c>
      <c r="P22" s="24" t="n">
        <v>3</v>
      </c>
    </row>
    <row r="23" ht="20" customHeight="1">
      <c r="A23" s="21" t="inlineStr">
        <is>
          <t>Celsius</t>
        </is>
      </c>
      <c r="B23" s="43" t="inlineStr">
        <is>
          <t>X</t>
        </is>
      </c>
      <c r="C23" s="42" t="inlineStr"/>
      <c r="D23" s="43" t="inlineStr">
        <is>
          <t>X</t>
        </is>
      </c>
      <c r="E23" s="43" t="inlineStr">
        <is>
          <t>X</t>
        </is>
      </c>
      <c r="F23" s="42" t="inlineStr"/>
      <c r="G23" s="42" t="inlineStr"/>
      <c r="H23" s="42" t="inlineStr"/>
      <c r="I23" s="42" t="inlineStr"/>
      <c r="J23" s="43" t="inlineStr">
        <is>
          <t>X</t>
        </is>
      </c>
      <c r="K23" s="42" t="inlineStr"/>
      <c r="L23" s="42" t="inlineStr"/>
      <c r="M23" s="42" t="inlineStr"/>
      <c r="N23" s="42" t="inlineStr"/>
      <c r="O23" s="42" t="inlineStr"/>
      <c r="P23" s="24" t="n">
        <v>4</v>
      </c>
    </row>
    <row r="24" ht="20" customHeight="1">
      <c r="A24" s="21" t="inlineStr">
        <is>
          <t>Coca-Cola</t>
        </is>
      </c>
      <c r="B24" s="42" t="inlineStr"/>
      <c r="C24" s="42" t="inlineStr"/>
      <c r="D24" s="42" t="inlineStr"/>
      <c r="E24" s="42" t="inlineStr"/>
      <c r="F24" s="43" t="inlineStr">
        <is>
          <t>X</t>
        </is>
      </c>
      <c r="G24" s="42" t="inlineStr"/>
      <c r="H24" s="42" t="inlineStr"/>
      <c r="I24" s="42" t="inlineStr"/>
      <c r="J24" s="42" t="inlineStr"/>
      <c r="K24" s="42" t="inlineStr"/>
      <c r="L24" s="42" t="inlineStr"/>
      <c r="M24" s="42" t="inlineStr"/>
      <c r="N24" s="42" t="inlineStr"/>
      <c r="O24" s="43" t="inlineStr">
        <is>
          <t>X</t>
        </is>
      </c>
      <c r="P24" s="24" t="n">
        <v>2</v>
      </c>
    </row>
    <row r="25" ht="20" customHeight="1">
      <c r="A25" s="21" t="inlineStr">
        <is>
          <t>Crush</t>
        </is>
      </c>
      <c r="B25" s="42" t="inlineStr"/>
      <c r="C25" s="42" t="inlineStr"/>
      <c r="D25" s="43" t="inlineStr">
        <is>
          <t>X</t>
        </is>
      </c>
      <c r="E25" s="42" t="inlineStr"/>
      <c r="F25" s="42" t="inlineStr"/>
      <c r="G25" s="43" t="inlineStr">
        <is>
          <t>X</t>
        </is>
      </c>
      <c r="H25" s="42" t="inlineStr"/>
      <c r="I25" s="42" t="inlineStr"/>
      <c r="J25" s="43" t="inlineStr">
        <is>
          <t>X</t>
        </is>
      </c>
      <c r="K25" s="42" t="inlineStr"/>
      <c r="L25" s="42" t="inlineStr"/>
      <c r="M25" s="42" t="inlineStr"/>
      <c r="N25" s="42" t="inlineStr"/>
      <c r="O25" s="42" t="inlineStr"/>
      <c r="P25" s="24" t="n">
        <v>3</v>
      </c>
    </row>
    <row r="26" ht="20" customHeight="1">
      <c r="A26" s="21" t="inlineStr">
        <is>
          <t>Culture Pop</t>
        </is>
      </c>
      <c r="B26" s="42" t="inlineStr"/>
      <c r="C26" s="43" t="inlineStr">
        <is>
          <t>X</t>
        </is>
      </c>
      <c r="D26" s="43" t="inlineStr">
        <is>
          <t>X</t>
        </is>
      </c>
      <c r="E26" s="43" t="inlineStr">
        <is>
          <t>X</t>
        </is>
      </c>
      <c r="F26" s="43" t="inlineStr">
        <is>
          <t>X</t>
        </is>
      </c>
      <c r="G26" s="42" t="inlineStr"/>
      <c r="H26" s="43" t="inlineStr">
        <is>
          <t>X</t>
        </is>
      </c>
      <c r="I26" s="42" t="inlineStr"/>
      <c r="J26" s="42" t="inlineStr"/>
      <c r="K26" s="42" t="inlineStr"/>
      <c r="L26" s="42" t="inlineStr"/>
      <c r="M26" s="43" t="inlineStr">
        <is>
          <t>X</t>
        </is>
      </c>
      <c r="N26" s="42" t="inlineStr"/>
      <c r="O26" s="42" t="inlineStr"/>
      <c r="P26" s="24" t="n">
        <v>6</v>
      </c>
    </row>
    <row r="27" ht="20" customHeight="1">
      <c r="A27" s="21" t="inlineStr">
        <is>
          <t>Dasani</t>
        </is>
      </c>
      <c r="B27" s="42" t="inlineStr"/>
      <c r="C27" s="43" t="inlineStr">
        <is>
          <t>X</t>
        </is>
      </c>
      <c r="D27" s="42" t="inlineStr"/>
      <c r="E27" s="43" t="inlineStr">
        <is>
          <t>X</t>
        </is>
      </c>
      <c r="F27" s="43" t="inlineStr">
        <is>
          <t>X</t>
        </is>
      </c>
      <c r="G27" s="42" t="inlineStr"/>
      <c r="H27" s="42" t="inlineStr"/>
      <c r="I27" s="42" t="inlineStr"/>
      <c r="J27" s="43" t="inlineStr">
        <is>
          <t>X</t>
        </is>
      </c>
      <c r="K27" s="42" t="inlineStr"/>
      <c r="L27" s="42" t="inlineStr"/>
      <c r="M27" s="42" t="inlineStr"/>
      <c r="N27" s="42" t="inlineStr"/>
      <c r="O27" s="42" t="inlineStr"/>
      <c r="P27" s="24" t="n">
        <v>4</v>
      </c>
    </row>
    <row r="28" ht="20" customHeight="1">
      <c r="A28" s="21" t="inlineStr">
        <is>
          <t>De La Calle</t>
        </is>
      </c>
      <c r="B28" s="42" t="inlineStr"/>
      <c r="C28" s="42" t="inlineStr"/>
      <c r="D28" s="43" t="inlineStr">
        <is>
          <t>X</t>
        </is>
      </c>
      <c r="E28" s="42" t="inlineStr"/>
      <c r="F28" s="42" t="inlineStr"/>
      <c r="G28" s="42" t="inlineStr"/>
      <c r="H28" s="42" t="inlineStr"/>
      <c r="I28" s="42" t="inlineStr"/>
      <c r="J28" s="43" t="inlineStr">
        <is>
          <t>X</t>
        </is>
      </c>
      <c r="K28" s="42" t="inlineStr"/>
      <c r="L28" s="42" t="inlineStr"/>
      <c r="M28" s="42" t="inlineStr"/>
      <c r="N28" s="42" t="inlineStr"/>
      <c r="O28" s="43" t="inlineStr">
        <is>
          <t>X</t>
        </is>
      </c>
      <c r="P28" s="24" t="n">
        <v>3</v>
      </c>
    </row>
    <row r="29" ht="20" customHeight="1">
      <c r="A29" s="21" t="inlineStr">
        <is>
          <t>Diet Coke</t>
        </is>
      </c>
      <c r="B29" s="42" t="inlineStr"/>
      <c r="C29" s="43" t="inlineStr">
        <is>
          <t>X</t>
        </is>
      </c>
      <c r="D29" s="42" t="inlineStr"/>
      <c r="E29" s="42" t="inlineStr"/>
      <c r="F29" s="43" t="inlineStr">
        <is>
          <t>X</t>
        </is>
      </c>
      <c r="G29" s="42" t="inlineStr"/>
      <c r="H29" s="42" t="inlineStr"/>
      <c r="I29" s="42" t="inlineStr"/>
      <c r="J29" s="42" t="inlineStr"/>
      <c r="K29" s="42" t="inlineStr"/>
      <c r="L29" s="42" t="inlineStr"/>
      <c r="M29" s="42" t="inlineStr"/>
      <c r="N29" s="42" t="inlineStr"/>
      <c r="O29" s="43" t="inlineStr">
        <is>
          <t>X</t>
        </is>
      </c>
      <c r="P29" s="24" t="n">
        <v>3</v>
      </c>
    </row>
    <row r="30" ht="20" customHeight="1">
      <c r="A30" s="21" t="inlineStr">
        <is>
          <t>Diet Pepsi</t>
        </is>
      </c>
      <c r="B30" s="42" t="inlineStr"/>
      <c r="C30" s="42" t="inlineStr"/>
      <c r="D30" s="42" t="inlineStr"/>
      <c r="E30" s="42" t="inlineStr"/>
      <c r="F30" s="42" t="inlineStr"/>
      <c r="G30" s="42" t="inlineStr"/>
      <c r="H30" s="42" t="inlineStr"/>
      <c r="I30" s="42" t="inlineStr"/>
      <c r="J30" s="42" t="inlineStr"/>
      <c r="K30" s="42" t="inlineStr"/>
      <c r="L30" s="42" t="inlineStr"/>
      <c r="M30" s="42" t="inlineStr"/>
      <c r="N30" s="42" t="inlineStr"/>
      <c r="O30" s="43" t="inlineStr">
        <is>
          <t>X</t>
        </is>
      </c>
      <c r="P30" s="24" t="n">
        <v>1</v>
      </c>
    </row>
    <row r="31" ht="20" customHeight="1">
      <c r="A31" s="21" t="inlineStr">
        <is>
          <t>Dr Pepper</t>
        </is>
      </c>
      <c r="B31" s="42" t="inlineStr"/>
      <c r="C31" s="42" t="inlineStr"/>
      <c r="D31" s="42" t="inlineStr"/>
      <c r="E31" s="42" t="inlineStr"/>
      <c r="F31" s="43" t="inlineStr">
        <is>
          <t>X</t>
        </is>
      </c>
      <c r="G31" s="42" t="inlineStr"/>
      <c r="H31" s="42" t="inlineStr"/>
      <c r="I31" s="42" t="inlineStr"/>
      <c r="J31" s="42" t="inlineStr"/>
      <c r="K31" s="42" t="inlineStr"/>
      <c r="L31" s="42" t="inlineStr"/>
      <c r="M31" s="42" t="inlineStr"/>
      <c r="N31" s="42" t="inlineStr"/>
      <c r="O31" s="43" t="inlineStr">
        <is>
          <t>X</t>
        </is>
      </c>
      <c r="P31" s="24" t="n">
        <v>2</v>
      </c>
    </row>
    <row r="32" ht="20" customHeight="1">
      <c r="A32" s="21" t="inlineStr">
        <is>
          <t>Electrolit</t>
        </is>
      </c>
      <c r="B32" s="42" t="inlineStr"/>
      <c r="C32" s="42" t="inlineStr"/>
      <c r="D32" s="42" t="inlineStr"/>
      <c r="E32" s="43" t="inlineStr">
        <is>
          <t>X</t>
        </is>
      </c>
      <c r="F32" s="42" t="inlineStr"/>
      <c r="G32" s="43" t="inlineStr">
        <is>
          <t>X</t>
        </is>
      </c>
      <c r="H32" s="43" t="inlineStr">
        <is>
          <t>X</t>
        </is>
      </c>
      <c r="I32" s="42" t="inlineStr"/>
      <c r="J32" s="42" t="inlineStr"/>
      <c r="K32" s="42" t="inlineStr"/>
      <c r="L32" s="43" t="inlineStr">
        <is>
          <t>X</t>
        </is>
      </c>
      <c r="M32" s="42" t="inlineStr"/>
      <c r="N32" s="42" t="inlineStr"/>
      <c r="O32" s="42" t="inlineStr"/>
      <c r="P32" s="24" t="n">
        <v>4</v>
      </c>
    </row>
    <row r="33" ht="20" customHeight="1">
      <c r="A33" s="21" t="inlineStr">
        <is>
          <t>Eska</t>
        </is>
      </c>
      <c r="B33" s="42" t="inlineStr"/>
      <c r="C33" s="43" t="inlineStr">
        <is>
          <t>X</t>
        </is>
      </c>
      <c r="D33" s="42" t="inlineStr"/>
      <c r="E33" s="42" t="inlineStr"/>
      <c r="F33" s="42" t="inlineStr"/>
      <c r="G33" s="42" t="inlineStr"/>
      <c r="H33" s="42" t="inlineStr"/>
      <c r="I33" s="42" t="inlineStr"/>
      <c r="J33" s="42" t="inlineStr"/>
      <c r="K33" s="42" t="inlineStr"/>
      <c r="L33" s="42" t="inlineStr"/>
      <c r="M33" s="42" t="inlineStr"/>
      <c r="N33" s="42" t="inlineStr"/>
      <c r="O33" s="43" t="inlineStr">
        <is>
          <t>X</t>
        </is>
      </c>
      <c r="P33" s="24" t="n">
        <v>2</v>
      </c>
    </row>
    <row r="34" ht="20" customHeight="1">
      <c r="A34" s="21" t="inlineStr">
        <is>
          <t>Essentia</t>
        </is>
      </c>
      <c r="B34" s="42" t="inlineStr"/>
      <c r="C34" s="42" t="inlineStr"/>
      <c r="D34" s="42" t="inlineStr"/>
      <c r="E34" s="42" t="inlineStr"/>
      <c r="F34" s="42" t="inlineStr"/>
      <c r="G34" s="42" t="inlineStr"/>
      <c r="H34" s="42" t="inlineStr"/>
      <c r="I34" s="42" t="inlineStr"/>
      <c r="J34" s="42" t="inlineStr"/>
      <c r="K34" s="42" t="inlineStr"/>
      <c r="L34" s="42" t="inlineStr"/>
      <c r="M34" s="42" t="inlineStr"/>
      <c r="N34" s="42" t="inlineStr"/>
      <c r="O34" s="43" t="inlineStr">
        <is>
          <t>X</t>
        </is>
      </c>
      <c r="P34" s="24" t="n">
        <v>1</v>
      </c>
    </row>
    <row r="35" ht="20" customHeight="1">
      <c r="A35" s="21" t="inlineStr">
        <is>
          <t>Fanta</t>
        </is>
      </c>
      <c r="B35" s="42" t="inlineStr"/>
      <c r="C35" s="42" t="inlineStr"/>
      <c r="D35" s="43" t="inlineStr">
        <is>
          <t>X</t>
        </is>
      </c>
      <c r="E35" s="43" t="inlineStr">
        <is>
          <t>X</t>
        </is>
      </c>
      <c r="F35" s="42" t="inlineStr"/>
      <c r="G35" s="43" t="inlineStr">
        <is>
          <t>X</t>
        </is>
      </c>
      <c r="H35" s="42" t="inlineStr"/>
      <c r="I35" s="42" t="inlineStr"/>
      <c r="J35" s="43" t="inlineStr">
        <is>
          <t>X</t>
        </is>
      </c>
      <c r="K35" s="42" t="inlineStr"/>
      <c r="L35" s="42" t="inlineStr"/>
      <c r="M35" s="42" t="inlineStr"/>
      <c r="N35" s="42" t="inlineStr"/>
      <c r="O35" s="42" t="inlineStr"/>
      <c r="P35" s="24" t="n">
        <v>4</v>
      </c>
    </row>
    <row r="36" ht="20" customHeight="1">
      <c r="A36" s="21" t="inlineStr">
        <is>
          <t>Fresca</t>
        </is>
      </c>
      <c r="B36" s="42" t="inlineStr"/>
      <c r="C36" s="43" t="inlineStr">
        <is>
          <t>X</t>
        </is>
      </c>
      <c r="D36" s="42" t="inlineStr"/>
      <c r="E36" s="42" t="inlineStr"/>
      <c r="F36" s="43" t="inlineStr">
        <is>
          <t>X</t>
        </is>
      </c>
      <c r="G36" s="42" t="inlineStr"/>
      <c r="H36" s="42" t="inlineStr"/>
      <c r="I36" s="43" t="inlineStr">
        <is>
          <t>X</t>
        </is>
      </c>
      <c r="J36" s="42" t="inlineStr"/>
      <c r="K36" s="42" t="inlineStr"/>
      <c r="L36" s="42" t="inlineStr"/>
      <c r="M36" s="42" t="inlineStr"/>
      <c r="N36" s="42" t="inlineStr"/>
      <c r="O36" s="43" t="inlineStr">
        <is>
          <t>X</t>
        </is>
      </c>
      <c r="P36" s="24" t="n">
        <v>4</v>
      </c>
    </row>
    <row r="37" ht="20" customHeight="1">
      <c r="A37" s="21" t="inlineStr">
        <is>
          <t>Full Throttle</t>
        </is>
      </c>
      <c r="B37" s="42" t="inlineStr"/>
      <c r="C37" s="43" t="inlineStr">
        <is>
          <t>X</t>
        </is>
      </c>
      <c r="D37" s="42" t="inlineStr"/>
      <c r="E37" s="43" t="inlineStr">
        <is>
          <t>X</t>
        </is>
      </c>
      <c r="F37" s="42" t="inlineStr"/>
      <c r="G37" s="42" t="inlineStr"/>
      <c r="H37" s="42" t="inlineStr"/>
      <c r="I37" s="42" t="inlineStr"/>
      <c r="J37" s="42" t="inlineStr"/>
      <c r="K37" s="42" t="inlineStr"/>
      <c r="L37" s="42" t="inlineStr"/>
      <c r="M37" s="42" t="inlineStr"/>
      <c r="N37" s="42" t="inlineStr"/>
      <c r="O37" s="43" t="inlineStr">
        <is>
          <t>X</t>
        </is>
      </c>
      <c r="P37" s="24" t="n">
        <v>3</v>
      </c>
    </row>
    <row r="38" ht="20" customHeight="1">
      <c r="A38" s="21" t="inlineStr">
        <is>
          <t>G FUEL</t>
        </is>
      </c>
      <c r="B38" s="42" t="inlineStr"/>
      <c r="C38" s="42" t="inlineStr"/>
      <c r="D38" s="42" t="inlineStr"/>
      <c r="E38" s="43" t="inlineStr">
        <is>
          <t>X</t>
        </is>
      </c>
      <c r="F38" s="43" t="inlineStr">
        <is>
          <t>X</t>
        </is>
      </c>
      <c r="G38" s="42" t="inlineStr"/>
      <c r="H38" s="42" t="inlineStr"/>
      <c r="I38" s="42" t="inlineStr"/>
      <c r="J38" s="43" t="inlineStr">
        <is>
          <t>X</t>
        </is>
      </c>
      <c r="K38" s="42" t="inlineStr"/>
      <c r="L38" s="42" t="inlineStr"/>
      <c r="M38" s="42" t="inlineStr"/>
      <c r="N38" s="42" t="inlineStr"/>
      <c r="O38" s="42" t="inlineStr"/>
      <c r="P38" s="24" t="n">
        <v>3</v>
      </c>
    </row>
    <row r="39" ht="20" customHeight="1">
      <c r="A39" s="21" t="inlineStr">
        <is>
          <t>GT's</t>
        </is>
      </c>
      <c r="B39" s="42" t="inlineStr"/>
      <c r="C39" s="43" t="inlineStr">
        <is>
          <t>X</t>
        </is>
      </c>
      <c r="D39" s="42" t="inlineStr"/>
      <c r="E39" s="43" t="inlineStr">
        <is>
          <t>X</t>
        </is>
      </c>
      <c r="F39" s="42" t="inlineStr"/>
      <c r="G39" s="42" t="inlineStr"/>
      <c r="H39" s="42" t="inlineStr"/>
      <c r="I39" s="42" t="inlineStr"/>
      <c r="J39" s="42" t="inlineStr"/>
      <c r="K39" s="42" t="inlineStr"/>
      <c r="L39" s="42" t="inlineStr"/>
      <c r="M39" s="43" t="inlineStr">
        <is>
          <t>X</t>
        </is>
      </c>
      <c r="N39" s="42" t="inlineStr"/>
      <c r="O39" s="42" t="inlineStr"/>
      <c r="P39" s="24" t="n">
        <v>3</v>
      </c>
    </row>
    <row r="40" ht="20" customHeight="1">
      <c r="A40" s="21" t="inlineStr">
        <is>
          <t>GURU</t>
        </is>
      </c>
      <c r="B40" s="42" t="inlineStr"/>
      <c r="C40" s="42" t="inlineStr"/>
      <c r="D40" s="42" t="inlineStr"/>
      <c r="E40" s="42" t="inlineStr"/>
      <c r="F40" s="42" t="inlineStr"/>
      <c r="G40" s="42" t="inlineStr"/>
      <c r="H40" s="42" t="inlineStr"/>
      <c r="I40" s="42" t="inlineStr"/>
      <c r="J40" s="43" t="inlineStr">
        <is>
          <t>X</t>
        </is>
      </c>
      <c r="K40" s="42" t="inlineStr"/>
      <c r="L40" s="42" t="inlineStr"/>
      <c r="M40" s="42" t="inlineStr"/>
      <c r="N40" s="42" t="inlineStr"/>
      <c r="O40" s="43" t="inlineStr">
        <is>
          <t>X</t>
        </is>
      </c>
      <c r="P40" s="24" t="n">
        <v>2</v>
      </c>
    </row>
    <row r="41" ht="20" customHeight="1">
      <c r="A41" s="21" t="inlineStr">
        <is>
          <t>Gatorade</t>
        </is>
      </c>
      <c r="B41" s="42" t="inlineStr"/>
      <c r="C41" s="43" t="inlineStr">
        <is>
          <t>X</t>
        </is>
      </c>
      <c r="D41" s="43" t="inlineStr">
        <is>
          <t>X</t>
        </is>
      </c>
      <c r="E41" s="43" t="inlineStr">
        <is>
          <t>X</t>
        </is>
      </c>
      <c r="F41" s="43" t="inlineStr">
        <is>
          <t>X</t>
        </is>
      </c>
      <c r="G41" s="43" t="inlineStr">
        <is>
          <t>X</t>
        </is>
      </c>
      <c r="H41" s="43" t="inlineStr">
        <is>
          <t>X</t>
        </is>
      </c>
      <c r="I41" s="42" t="inlineStr"/>
      <c r="J41" s="43" t="inlineStr">
        <is>
          <t>X</t>
        </is>
      </c>
      <c r="K41" s="42" t="inlineStr"/>
      <c r="L41" s="42" t="inlineStr"/>
      <c r="M41" s="42" t="inlineStr"/>
      <c r="N41" s="42" t="inlineStr"/>
      <c r="O41" s="42" t="inlineStr"/>
      <c r="P41" s="24" t="n">
        <v>7</v>
      </c>
    </row>
    <row r="42" ht="20" customHeight="1">
      <c r="A42" s="21" t="inlineStr">
        <is>
          <t>Ghost</t>
        </is>
      </c>
      <c r="B42" s="42" t="inlineStr"/>
      <c r="C42" s="42" t="inlineStr"/>
      <c r="D42" s="43" t="inlineStr">
        <is>
          <t>X</t>
        </is>
      </c>
      <c r="E42" s="43" t="inlineStr">
        <is>
          <t>X</t>
        </is>
      </c>
      <c r="F42" s="42" t="inlineStr"/>
      <c r="G42" s="42" t="inlineStr"/>
      <c r="H42" s="43" t="inlineStr">
        <is>
          <t>X</t>
        </is>
      </c>
      <c r="I42" s="42" t="inlineStr"/>
      <c r="J42" s="43" t="inlineStr">
        <is>
          <t>X</t>
        </is>
      </c>
      <c r="K42" s="42" t="inlineStr"/>
      <c r="L42" s="42" t="inlineStr"/>
      <c r="M42" s="42" t="inlineStr"/>
      <c r="N42" s="42" t="inlineStr"/>
      <c r="O42" s="42" t="inlineStr"/>
      <c r="P42" s="24" t="n">
        <v>4</v>
      </c>
    </row>
    <row r="43" ht="20" customHeight="1">
      <c r="A43" s="21" t="inlineStr">
        <is>
          <t>Gold Peak</t>
        </is>
      </c>
      <c r="B43" s="42" t="inlineStr"/>
      <c r="C43" s="43" t="inlineStr">
        <is>
          <t>X</t>
        </is>
      </c>
      <c r="D43" s="42" t="inlineStr"/>
      <c r="E43" s="42" t="inlineStr"/>
      <c r="F43" s="42" t="inlineStr"/>
      <c r="G43" s="42" t="inlineStr"/>
      <c r="H43" s="42" t="inlineStr"/>
      <c r="I43" s="43" t="inlineStr">
        <is>
          <t>X</t>
        </is>
      </c>
      <c r="J43" s="42" t="inlineStr"/>
      <c r="K43" s="42" t="inlineStr"/>
      <c r="L43" s="42" t="inlineStr"/>
      <c r="M43" s="42" t="inlineStr"/>
      <c r="N43" s="42" t="inlineStr"/>
      <c r="O43" s="42" t="inlineStr"/>
      <c r="P43" s="24" t="n">
        <v>2</v>
      </c>
    </row>
    <row r="44" ht="20" customHeight="1">
      <c r="A44" s="21" t="inlineStr">
        <is>
          <t>Gorgie</t>
        </is>
      </c>
      <c r="B44" s="42" t="inlineStr"/>
      <c r="C44" s="43" t="inlineStr">
        <is>
          <t>X</t>
        </is>
      </c>
      <c r="D44" s="42" t="inlineStr"/>
      <c r="E44" s="43" t="inlineStr">
        <is>
          <t>X</t>
        </is>
      </c>
      <c r="F44" s="43" t="inlineStr">
        <is>
          <t>X</t>
        </is>
      </c>
      <c r="G44" s="42" t="inlineStr"/>
      <c r="H44" s="43" t="inlineStr">
        <is>
          <t>X</t>
        </is>
      </c>
      <c r="I44" s="42" t="inlineStr"/>
      <c r="J44" s="43" t="inlineStr">
        <is>
          <t>X</t>
        </is>
      </c>
      <c r="K44" s="42" t="inlineStr"/>
      <c r="L44" s="42" t="inlineStr"/>
      <c r="M44" s="42" t="inlineStr"/>
      <c r="N44" s="42" t="inlineStr"/>
      <c r="O44" s="42" t="inlineStr"/>
      <c r="P44" s="24" t="n">
        <v>5</v>
      </c>
    </row>
    <row r="45" ht="20" customHeight="1">
      <c r="A45" s="21" t="inlineStr">
        <is>
          <t>Guayaki</t>
        </is>
      </c>
      <c r="B45" s="42" t="inlineStr"/>
      <c r="C45" s="43" t="inlineStr">
        <is>
          <t>X</t>
        </is>
      </c>
      <c r="D45" s="43" t="inlineStr">
        <is>
          <t>X</t>
        </is>
      </c>
      <c r="E45" s="43" t="inlineStr">
        <is>
          <t>X</t>
        </is>
      </c>
      <c r="F45" s="42" t="inlineStr"/>
      <c r="G45" s="42" t="inlineStr"/>
      <c r="H45" s="42" t="inlineStr"/>
      <c r="I45" s="42" t="inlineStr"/>
      <c r="J45" s="42" t="inlineStr"/>
      <c r="K45" s="42" t="inlineStr"/>
      <c r="L45" s="42" t="inlineStr"/>
      <c r="M45" s="42" t="inlineStr"/>
      <c r="N45" s="43" t="inlineStr">
        <is>
          <t>X</t>
        </is>
      </c>
      <c r="O45" s="42" t="inlineStr"/>
      <c r="P45" s="24" t="n">
        <v>4</v>
      </c>
    </row>
    <row r="46" ht="20" customHeight="1">
      <c r="A46" s="21" t="inlineStr">
        <is>
          <t>Halo Sport</t>
        </is>
      </c>
      <c r="B46" s="42" t="inlineStr"/>
      <c r="C46" s="43" t="inlineStr">
        <is>
          <t>X</t>
        </is>
      </c>
      <c r="D46" s="43" t="inlineStr">
        <is>
          <t>X</t>
        </is>
      </c>
      <c r="E46" s="43" t="inlineStr">
        <is>
          <t>X</t>
        </is>
      </c>
      <c r="F46" s="42" t="inlineStr"/>
      <c r="G46" s="43" t="inlineStr">
        <is>
          <t>X</t>
        </is>
      </c>
      <c r="H46" s="42" t="inlineStr"/>
      <c r="I46" s="42" t="inlineStr"/>
      <c r="J46" s="42" t="inlineStr"/>
      <c r="K46" s="43" t="inlineStr">
        <is>
          <t>X</t>
        </is>
      </c>
      <c r="L46" s="42" t="inlineStr"/>
      <c r="M46" s="42" t="inlineStr"/>
      <c r="N46" s="42" t="inlineStr"/>
      <c r="O46" s="42" t="inlineStr"/>
      <c r="P46" s="24" t="n">
        <v>5</v>
      </c>
    </row>
    <row r="47" ht="20" customHeight="1">
      <c r="A47" s="21" t="inlineStr">
        <is>
          <t>Health-Ade</t>
        </is>
      </c>
      <c r="B47" s="42" t="inlineStr"/>
      <c r="C47" s="43" t="inlineStr">
        <is>
          <t>X</t>
        </is>
      </c>
      <c r="D47" s="42" t="inlineStr"/>
      <c r="E47" s="43" t="inlineStr">
        <is>
          <t>X</t>
        </is>
      </c>
      <c r="F47" s="42" t="inlineStr"/>
      <c r="G47" s="43" t="inlineStr">
        <is>
          <t>X</t>
        </is>
      </c>
      <c r="H47" s="42" t="inlineStr"/>
      <c r="I47" s="42" t="inlineStr"/>
      <c r="J47" s="42" t="inlineStr"/>
      <c r="K47" s="42" t="inlineStr"/>
      <c r="L47" s="42" t="inlineStr"/>
      <c r="M47" s="43" t="inlineStr">
        <is>
          <t>X</t>
        </is>
      </c>
      <c r="N47" s="43" t="inlineStr">
        <is>
          <t>X</t>
        </is>
      </c>
      <c r="O47" s="42" t="inlineStr"/>
      <c r="P47" s="24" t="n">
        <v>5</v>
      </c>
    </row>
    <row r="48" ht="20" customHeight="1">
      <c r="A48" s="21" t="inlineStr">
        <is>
          <t>Hint</t>
        </is>
      </c>
      <c r="B48" s="42" t="inlineStr"/>
      <c r="C48" s="42" t="inlineStr"/>
      <c r="D48" s="42" t="inlineStr"/>
      <c r="E48" s="43" t="inlineStr">
        <is>
          <t>X</t>
        </is>
      </c>
      <c r="F48" s="43" t="inlineStr">
        <is>
          <t>X</t>
        </is>
      </c>
      <c r="G48" s="42" t="inlineStr"/>
      <c r="H48" s="43" t="inlineStr">
        <is>
          <t>X</t>
        </is>
      </c>
      <c r="I48" s="43" t="inlineStr">
        <is>
          <t>X</t>
        </is>
      </c>
      <c r="J48" s="43" t="inlineStr">
        <is>
          <t>X</t>
        </is>
      </c>
      <c r="K48" s="42" t="inlineStr"/>
      <c r="L48" s="42" t="inlineStr"/>
      <c r="M48" s="42" t="inlineStr"/>
      <c r="N48" s="42" t="inlineStr"/>
      <c r="O48" s="42" t="inlineStr"/>
      <c r="P48" s="24" t="n">
        <v>5</v>
      </c>
    </row>
    <row r="49" ht="20" customHeight="1">
      <c r="A49" s="21" t="inlineStr">
        <is>
          <t>Honest Tea</t>
        </is>
      </c>
      <c r="B49" s="42" t="inlineStr"/>
      <c r="C49" s="43" t="inlineStr">
        <is>
          <t>X</t>
        </is>
      </c>
      <c r="D49" s="42" t="inlineStr"/>
      <c r="E49" s="42" t="inlineStr"/>
      <c r="F49" s="42" t="inlineStr"/>
      <c r="G49" s="42" t="inlineStr"/>
      <c r="H49" s="42" t="inlineStr"/>
      <c r="I49" s="43" t="inlineStr">
        <is>
          <t>X</t>
        </is>
      </c>
      <c r="J49" s="42" t="inlineStr"/>
      <c r="K49" s="42" t="inlineStr"/>
      <c r="L49" s="42" t="inlineStr"/>
      <c r="M49" s="42" t="inlineStr"/>
      <c r="N49" s="42" t="inlineStr"/>
      <c r="O49" s="42" t="inlineStr"/>
      <c r="P49" s="24" t="n">
        <v>2</v>
      </c>
    </row>
    <row r="50" ht="20" customHeight="1">
      <c r="A50" s="21" t="inlineStr">
        <is>
          <t>Karma</t>
        </is>
      </c>
      <c r="B50" s="42" t="inlineStr"/>
      <c r="C50" s="42" t="inlineStr"/>
      <c r="D50" s="43" t="inlineStr">
        <is>
          <t>X</t>
        </is>
      </c>
      <c r="E50" s="43" t="inlineStr">
        <is>
          <t>X</t>
        </is>
      </c>
      <c r="F50" s="43" t="inlineStr">
        <is>
          <t>X</t>
        </is>
      </c>
      <c r="G50" s="42" t="inlineStr"/>
      <c r="H50" s="42" t="inlineStr"/>
      <c r="I50" s="42" t="inlineStr"/>
      <c r="J50" s="43" t="inlineStr">
        <is>
          <t>X</t>
        </is>
      </c>
      <c r="K50" s="42" t="inlineStr"/>
      <c r="L50" s="42" t="inlineStr"/>
      <c r="M50" s="42" t="inlineStr"/>
      <c r="N50" s="42" t="inlineStr"/>
      <c r="O50" s="42" t="inlineStr"/>
      <c r="P50" s="24" t="n">
        <v>4</v>
      </c>
    </row>
    <row r="51" ht="20" customHeight="1">
      <c r="A51" s="21" t="inlineStr">
        <is>
          <t>KeVita</t>
        </is>
      </c>
      <c r="B51" s="42" t="inlineStr"/>
      <c r="C51" s="43" t="inlineStr">
        <is>
          <t>X</t>
        </is>
      </c>
      <c r="D51" s="42" t="inlineStr"/>
      <c r="E51" s="43" t="inlineStr">
        <is>
          <t>X</t>
        </is>
      </c>
      <c r="F51" s="42" t="inlineStr"/>
      <c r="G51" s="42" t="inlineStr"/>
      <c r="H51" s="42" t="inlineStr"/>
      <c r="I51" s="42" t="inlineStr"/>
      <c r="J51" s="42" t="inlineStr"/>
      <c r="K51" s="42" t="inlineStr"/>
      <c r="L51" s="43" t="inlineStr">
        <is>
          <t>X</t>
        </is>
      </c>
      <c r="M51" s="43" t="inlineStr">
        <is>
          <t>X</t>
        </is>
      </c>
      <c r="N51" s="43" t="inlineStr">
        <is>
          <t>X</t>
        </is>
      </c>
      <c r="O51" s="42" t="inlineStr"/>
      <c r="P51" s="24" t="n">
        <v>5</v>
      </c>
    </row>
    <row r="52" ht="20" customHeight="1">
      <c r="A52" s="21" t="inlineStr">
        <is>
          <t>La Colombe</t>
        </is>
      </c>
      <c r="B52" s="42" t="inlineStr"/>
      <c r="C52" s="42" t="inlineStr"/>
      <c r="D52" s="42" t="inlineStr"/>
      <c r="E52" s="42" t="inlineStr"/>
      <c r="F52" s="42" t="inlineStr"/>
      <c r="G52" s="42" t="inlineStr"/>
      <c r="H52" s="42" t="inlineStr"/>
      <c r="I52" s="42" t="inlineStr"/>
      <c r="J52" s="42" t="inlineStr"/>
      <c r="K52" s="42" t="inlineStr"/>
      <c r="L52" s="42" t="inlineStr"/>
      <c r="M52" s="42" t="inlineStr"/>
      <c r="N52" s="42" t="inlineStr"/>
      <c r="O52" s="43" t="inlineStr">
        <is>
          <t>X</t>
        </is>
      </c>
      <c r="P52" s="24" t="n">
        <v>1</v>
      </c>
    </row>
    <row r="53" ht="20" customHeight="1">
      <c r="A53" s="21" t="inlineStr">
        <is>
          <t>LaCroix</t>
        </is>
      </c>
      <c r="B53" s="42" t="inlineStr"/>
      <c r="C53" s="43" t="inlineStr">
        <is>
          <t>X</t>
        </is>
      </c>
      <c r="D53" s="42" t="inlineStr"/>
      <c r="E53" s="43" t="inlineStr">
        <is>
          <t>X</t>
        </is>
      </c>
      <c r="F53" s="42" t="inlineStr"/>
      <c r="G53" s="42" t="inlineStr"/>
      <c r="H53" s="42" t="inlineStr"/>
      <c r="I53" s="42" t="inlineStr"/>
      <c r="J53" s="43" t="inlineStr">
        <is>
          <t>X</t>
        </is>
      </c>
      <c r="K53" s="43" t="inlineStr">
        <is>
          <t>X</t>
        </is>
      </c>
      <c r="L53" s="43" t="inlineStr">
        <is>
          <t>X</t>
        </is>
      </c>
      <c r="M53" s="42" t="inlineStr"/>
      <c r="N53" s="42" t="inlineStr"/>
      <c r="O53" s="43" t="inlineStr">
        <is>
          <t>X</t>
        </is>
      </c>
      <c r="P53" s="24" t="n">
        <v>6</v>
      </c>
    </row>
    <row r="54" ht="20" customHeight="1">
      <c r="A54" s="21" t="inlineStr">
        <is>
          <t>Lemon Perfect</t>
        </is>
      </c>
      <c r="B54" s="42" t="inlineStr"/>
      <c r="C54" s="43" t="inlineStr">
        <is>
          <t>X</t>
        </is>
      </c>
      <c r="D54" s="43" t="inlineStr">
        <is>
          <t>X</t>
        </is>
      </c>
      <c r="E54" s="43" t="inlineStr">
        <is>
          <t>X</t>
        </is>
      </c>
      <c r="F54" s="42" t="inlineStr"/>
      <c r="G54" s="42" t="inlineStr"/>
      <c r="H54" s="42" t="inlineStr"/>
      <c r="I54" s="43" t="inlineStr">
        <is>
          <t>X</t>
        </is>
      </c>
      <c r="J54" s="43" t="inlineStr">
        <is>
          <t>X</t>
        </is>
      </c>
      <c r="K54" s="42" t="inlineStr"/>
      <c r="L54" s="42" t="inlineStr"/>
      <c r="M54" s="42" t="inlineStr"/>
      <c r="N54" s="42" t="inlineStr"/>
      <c r="O54" s="42" t="inlineStr"/>
      <c r="P54" s="24" t="n">
        <v>5</v>
      </c>
    </row>
    <row r="55" ht="20" customHeight="1">
      <c r="A55" s="21" t="inlineStr">
        <is>
          <t>Liquid Death</t>
        </is>
      </c>
      <c r="B55" s="42" t="inlineStr"/>
      <c r="C55" s="43" t="inlineStr">
        <is>
          <t>X</t>
        </is>
      </c>
      <c r="D55" s="43" t="inlineStr">
        <is>
          <t>X</t>
        </is>
      </c>
      <c r="E55" s="43" t="inlineStr">
        <is>
          <t>X</t>
        </is>
      </c>
      <c r="F55" s="42" t="inlineStr"/>
      <c r="G55" s="42" t="inlineStr"/>
      <c r="H55" s="42" t="inlineStr"/>
      <c r="I55" s="42" t="inlineStr"/>
      <c r="J55" s="42" t="inlineStr"/>
      <c r="K55" s="42" t="inlineStr"/>
      <c r="L55" s="42" t="inlineStr"/>
      <c r="M55" s="42" t="inlineStr"/>
      <c r="N55" s="43" t="inlineStr">
        <is>
          <t>X</t>
        </is>
      </c>
      <c r="O55" s="43" t="inlineStr">
        <is>
          <t>X</t>
        </is>
      </c>
      <c r="P55" s="24" t="n">
        <v>5</v>
      </c>
    </row>
    <row r="56" ht="20" customHeight="1">
      <c r="A56" s="21" t="inlineStr">
        <is>
          <t>Mas+</t>
        </is>
      </c>
      <c r="B56" s="42" t="inlineStr"/>
      <c r="C56" s="43" t="inlineStr">
        <is>
          <t>X</t>
        </is>
      </c>
      <c r="D56" s="43" t="inlineStr">
        <is>
          <t>X</t>
        </is>
      </c>
      <c r="E56" s="43" t="inlineStr">
        <is>
          <t>X</t>
        </is>
      </c>
      <c r="F56" s="42" t="inlineStr"/>
      <c r="G56" s="42" t="inlineStr"/>
      <c r="H56" s="42" t="inlineStr"/>
      <c r="I56" s="42" t="inlineStr"/>
      <c r="J56" s="43" t="inlineStr">
        <is>
          <t>X</t>
        </is>
      </c>
      <c r="K56" s="42" t="inlineStr"/>
      <c r="L56" s="42" t="inlineStr"/>
      <c r="M56" s="42" t="inlineStr"/>
      <c r="N56" s="42" t="inlineStr"/>
      <c r="O56" s="42" t="inlineStr"/>
      <c r="P56" s="24" t="n">
        <v>4</v>
      </c>
    </row>
    <row r="57" ht="20" customHeight="1">
      <c r="A57" s="21" t="inlineStr">
        <is>
          <t>Mayawell</t>
        </is>
      </c>
      <c r="B57" s="42" t="inlineStr"/>
      <c r="C57" s="42" t="inlineStr"/>
      <c r="D57" s="43" t="inlineStr">
        <is>
          <t>X</t>
        </is>
      </c>
      <c r="E57" s="43" t="inlineStr">
        <is>
          <t>X</t>
        </is>
      </c>
      <c r="F57" s="42" t="inlineStr"/>
      <c r="G57" s="43" t="inlineStr">
        <is>
          <t>X</t>
        </is>
      </c>
      <c r="H57" s="42" t="inlineStr"/>
      <c r="I57" s="42" t="inlineStr"/>
      <c r="J57" s="42" t="inlineStr"/>
      <c r="K57" s="43" t="inlineStr">
        <is>
          <t>X</t>
        </is>
      </c>
      <c r="L57" s="42" t="inlineStr"/>
      <c r="M57" s="42" t="inlineStr"/>
      <c r="N57" s="43" t="inlineStr">
        <is>
          <t>X</t>
        </is>
      </c>
      <c r="O57" s="42" t="inlineStr"/>
      <c r="P57" s="24" t="n">
        <v>5</v>
      </c>
    </row>
    <row r="58" ht="20" customHeight="1">
      <c r="A58" s="21" t="inlineStr">
        <is>
          <t>Monster</t>
        </is>
      </c>
      <c r="B58" s="42" t="inlineStr"/>
      <c r="C58" s="42" t="inlineStr"/>
      <c r="D58" s="42" t="inlineStr"/>
      <c r="E58" s="42" t="inlineStr"/>
      <c r="F58" s="42" t="inlineStr"/>
      <c r="G58" s="42" t="inlineStr"/>
      <c r="H58" s="43" t="inlineStr">
        <is>
          <t>X</t>
        </is>
      </c>
      <c r="I58" s="43" t="inlineStr">
        <is>
          <t>X</t>
        </is>
      </c>
      <c r="J58" s="43" t="inlineStr">
        <is>
          <t>X</t>
        </is>
      </c>
      <c r="K58" s="42" t="inlineStr"/>
      <c r="L58" s="42" t="inlineStr"/>
      <c r="M58" s="42" t="inlineStr"/>
      <c r="N58" s="42" t="inlineStr"/>
      <c r="O58" s="43" t="inlineStr">
        <is>
          <t>X</t>
        </is>
      </c>
      <c r="P58" s="24" t="n">
        <v>4</v>
      </c>
    </row>
    <row r="59" ht="20" customHeight="1">
      <c r="A59" s="21" t="inlineStr">
        <is>
          <t>Montellier</t>
        </is>
      </c>
      <c r="B59" s="42" t="inlineStr"/>
      <c r="C59" s="43" t="inlineStr">
        <is>
          <t>X</t>
        </is>
      </c>
      <c r="D59" s="43" t="inlineStr">
        <is>
          <t>X</t>
        </is>
      </c>
      <c r="E59" s="43" t="inlineStr">
        <is>
          <t>X</t>
        </is>
      </c>
      <c r="F59" s="42" t="inlineStr"/>
      <c r="G59" s="42" t="inlineStr"/>
      <c r="H59" s="42" t="inlineStr"/>
      <c r="I59" s="42" t="inlineStr"/>
      <c r="J59" s="42" t="inlineStr"/>
      <c r="K59" s="42" t="inlineStr"/>
      <c r="L59" s="42" t="inlineStr"/>
      <c r="M59" s="42" t="inlineStr"/>
      <c r="N59" s="42" t="inlineStr"/>
      <c r="O59" s="43" t="inlineStr">
        <is>
          <t>X</t>
        </is>
      </c>
      <c r="P59" s="24" t="n">
        <v>4</v>
      </c>
    </row>
    <row r="60" ht="20" customHeight="1">
      <c r="A60" s="21" t="inlineStr">
        <is>
          <t>Mountain Dew</t>
        </is>
      </c>
      <c r="B60" s="42" t="inlineStr"/>
      <c r="C60" s="42" t="inlineStr"/>
      <c r="D60" s="42" t="inlineStr"/>
      <c r="E60" s="42" t="inlineStr"/>
      <c r="F60" s="42" t="inlineStr"/>
      <c r="G60" s="42" t="inlineStr"/>
      <c r="H60" s="42" t="inlineStr"/>
      <c r="I60" s="42" t="inlineStr"/>
      <c r="J60" s="42" t="inlineStr"/>
      <c r="K60" s="42" t="inlineStr"/>
      <c r="L60" s="42" t="inlineStr"/>
      <c r="M60" s="42" t="inlineStr"/>
      <c r="N60" s="42" t="inlineStr"/>
      <c r="O60" s="43" t="inlineStr">
        <is>
          <t>X</t>
        </is>
      </c>
      <c r="P60" s="24" t="n">
        <v>1</v>
      </c>
    </row>
    <row r="61" ht="20" customHeight="1">
      <c r="A61" s="21" t="inlineStr">
        <is>
          <t>Mtn Dew</t>
        </is>
      </c>
      <c r="B61" s="42" t="inlineStr"/>
      <c r="C61" s="42" t="inlineStr"/>
      <c r="D61" s="43" t="inlineStr">
        <is>
          <t>X</t>
        </is>
      </c>
      <c r="E61" s="43" t="inlineStr">
        <is>
          <t>X</t>
        </is>
      </c>
      <c r="F61" s="42" t="inlineStr"/>
      <c r="G61" s="42" t="inlineStr"/>
      <c r="H61" s="42" t="inlineStr"/>
      <c r="I61" s="42" t="inlineStr"/>
      <c r="J61" s="43" t="inlineStr">
        <is>
          <t>X</t>
        </is>
      </c>
      <c r="K61" s="42" t="inlineStr"/>
      <c r="L61" s="42" t="inlineStr"/>
      <c r="M61" s="42" t="inlineStr"/>
      <c r="N61" s="42" t="inlineStr"/>
      <c r="O61" s="42" t="inlineStr"/>
      <c r="P61" s="24" t="n">
        <v>3</v>
      </c>
    </row>
    <row r="62" ht="20" customHeight="1">
      <c r="A62" s="21" t="inlineStr">
        <is>
          <t>Mug</t>
        </is>
      </c>
      <c r="B62" s="42" t="inlineStr"/>
      <c r="C62" s="42" t="inlineStr"/>
      <c r="D62" s="42" t="inlineStr"/>
      <c r="E62" s="42" t="inlineStr"/>
      <c r="F62" s="42" t="inlineStr"/>
      <c r="G62" s="42" t="inlineStr"/>
      <c r="H62" s="42" t="inlineStr"/>
      <c r="I62" s="42" t="inlineStr"/>
      <c r="J62" s="42" t="inlineStr"/>
      <c r="K62" s="42" t="inlineStr"/>
      <c r="L62" s="42" t="inlineStr"/>
      <c r="M62" s="42" t="inlineStr"/>
      <c r="N62" s="42" t="inlineStr"/>
      <c r="O62" s="43" t="inlineStr">
        <is>
          <t>X</t>
        </is>
      </c>
      <c r="P62" s="24" t="n">
        <v>1</v>
      </c>
    </row>
    <row r="63" ht="20" customHeight="1">
      <c r="A63" s="21" t="inlineStr">
        <is>
          <t>NOS</t>
        </is>
      </c>
      <c r="B63" s="42" t="inlineStr"/>
      <c r="C63" s="42" t="inlineStr"/>
      <c r="D63" s="42" t="inlineStr"/>
      <c r="E63" s="42" t="inlineStr"/>
      <c r="F63" s="42" t="inlineStr"/>
      <c r="G63" s="42" t="inlineStr"/>
      <c r="H63" s="42" t="inlineStr"/>
      <c r="I63" s="42" t="inlineStr"/>
      <c r="J63" s="42" t="inlineStr"/>
      <c r="K63" s="42" t="inlineStr"/>
      <c r="L63" s="42" t="inlineStr"/>
      <c r="M63" s="42" t="inlineStr"/>
      <c r="N63" s="42" t="inlineStr"/>
      <c r="O63" s="43" t="inlineStr">
        <is>
          <t>X</t>
        </is>
      </c>
      <c r="P63" s="24" t="n">
        <v>1</v>
      </c>
    </row>
    <row r="64" ht="20" customHeight="1">
      <c r="A64" s="21" t="inlineStr">
        <is>
          <t>Nixie</t>
        </is>
      </c>
      <c r="B64" s="42" t="inlineStr"/>
      <c r="C64" s="43" t="inlineStr">
        <is>
          <t>X</t>
        </is>
      </c>
      <c r="D64" s="42" t="inlineStr"/>
      <c r="E64" s="43" t="inlineStr">
        <is>
          <t>X</t>
        </is>
      </c>
      <c r="F64" s="43" t="inlineStr">
        <is>
          <t>X</t>
        </is>
      </c>
      <c r="G64" s="43" t="inlineStr">
        <is>
          <t>X</t>
        </is>
      </c>
      <c r="H64" s="43" t="inlineStr">
        <is>
          <t>X</t>
        </is>
      </c>
      <c r="I64" s="42" t="inlineStr"/>
      <c r="J64" s="42" t="inlineStr"/>
      <c r="K64" s="43" t="inlineStr">
        <is>
          <t>X</t>
        </is>
      </c>
      <c r="L64" s="42" t="inlineStr"/>
      <c r="M64" s="42" t="inlineStr"/>
      <c r="N64" s="43" t="inlineStr">
        <is>
          <t>X</t>
        </is>
      </c>
      <c r="O64" s="42" t="inlineStr"/>
      <c r="P64" s="24" t="n">
        <v>7</v>
      </c>
    </row>
    <row r="65" ht="20" customHeight="1">
      <c r="A65" s="21" t="inlineStr">
        <is>
          <t>OLIPOP</t>
        </is>
      </c>
      <c r="B65" s="43" t="inlineStr">
        <is>
          <t>X</t>
        </is>
      </c>
      <c r="C65" s="43" t="inlineStr">
        <is>
          <t>X</t>
        </is>
      </c>
      <c r="D65" s="43" t="inlineStr">
        <is>
          <t>X</t>
        </is>
      </c>
      <c r="E65" s="43" t="inlineStr">
        <is>
          <t>X</t>
        </is>
      </c>
      <c r="F65" s="43" t="inlineStr">
        <is>
          <t>X</t>
        </is>
      </c>
      <c r="G65" s="42" t="inlineStr"/>
      <c r="H65" s="43" t="inlineStr">
        <is>
          <t>X</t>
        </is>
      </c>
      <c r="I65" s="42" t="inlineStr"/>
      <c r="J65" s="42" t="inlineStr"/>
      <c r="K65" s="42" t="inlineStr"/>
      <c r="L65" s="42" t="inlineStr"/>
      <c r="M65" s="43" t="inlineStr">
        <is>
          <t>X</t>
        </is>
      </c>
      <c r="N65" s="42" t="inlineStr"/>
      <c r="O65" s="43" t="inlineStr">
        <is>
          <t>X</t>
        </is>
      </c>
      <c r="P65" s="24" t="n">
        <v>8</v>
      </c>
    </row>
    <row r="66" ht="20" customHeight="1">
      <c r="A66" s="21" t="inlineStr">
        <is>
          <t>Pedialyte</t>
        </is>
      </c>
      <c r="B66" s="42" t="inlineStr"/>
      <c r="C66" s="42" t="inlineStr"/>
      <c r="D66" s="42" t="inlineStr"/>
      <c r="E66" s="43" t="inlineStr">
        <is>
          <t>X</t>
        </is>
      </c>
      <c r="F66" s="43" t="inlineStr">
        <is>
          <t>X</t>
        </is>
      </c>
      <c r="G66" s="43" t="inlineStr">
        <is>
          <t>X</t>
        </is>
      </c>
      <c r="H66" s="42" t="inlineStr"/>
      <c r="I66" s="42" t="inlineStr"/>
      <c r="J66" s="42" t="inlineStr"/>
      <c r="K66" s="42" t="inlineStr"/>
      <c r="L66" s="42" t="inlineStr"/>
      <c r="M66" s="42" t="inlineStr"/>
      <c r="N66" s="42" t="inlineStr"/>
      <c r="O66" s="43" t="inlineStr">
        <is>
          <t>X</t>
        </is>
      </c>
      <c r="P66" s="24" t="n">
        <v>4</v>
      </c>
    </row>
    <row r="67" ht="20" customHeight="1">
      <c r="A67" s="21" t="inlineStr">
        <is>
          <t>Pepsi</t>
        </is>
      </c>
      <c r="B67" s="42" t="inlineStr"/>
      <c r="C67" s="42" t="inlineStr"/>
      <c r="D67" s="43" t="inlineStr">
        <is>
          <t>X</t>
        </is>
      </c>
      <c r="E67" s="42" t="inlineStr"/>
      <c r="F67" s="43" t="inlineStr">
        <is>
          <t>X</t>
        </is>
      </c>
      <c r="G67" s="42" t="inlineStr"/>
      <c r="H67" s="42" t="inlineStr"/>
      <c r="I67" s="42" t="inlineStr"/>
      <c r="J67" s="42" t="inlineStr"/>
      <c r="K67" s="42" t="inlineStr"/>
      <c r="L67" s="42" t="inlineStr"/>
      <c r="M67" s="42" t="inlineStr"/>
      <c r="N67" s="42" t="inlineStr"/>
      <c r="O67" s="43" t="inlineStr">
        <is>
          <t>X</t>
        </is>
      </c>
      <c r="P67" s="24" t="n">
        <v>3</v>
      </c>
    </row>
    <row r="68" ht="20" customHeight="1">
      <c r="A68" s="21" t="inlineStr">
        <is>
          <t>Perrier</t>
        </is>
      </c>
      <c r="B68" s="42" t="inlineStr"/>
      <c r="C68" s="43" t="inlineStr">
        <is>
          <t>X</t>
        </is>
      </c>
      <c r="D68" s="42" t="inlineStr"/>
      <c r="E68" s="43" t="inlineStr">
        <is>
          <t>X</t>
        </is>
      </c>
      <c r="F68" s="42" t="inlineStr"/>
      <c r="G68" s="43" t="inlineStr">
        <is>
          <t>X</t>
        </is>
      </c>
      <c r="H68" s="42" t="inlineStr"/>
      <c r="I68" s="43" t="inlineStr">
        <is>
          <t>X</t>
        </is>
      </c>
      <c r="J68" s="42" t="inlineStr"/>
      <c r="K68" s="43" t="inlineStr">
        <is>
          <t>X</t>
        </is>
      </c>
      <c r="L68" s="42" t="inlineStr"/>
      <c r="M68" s="42" t="inlineStr"/>
      <c r="N68" s="42" t="inlineStr"/>
      <c r="O68" s="43" t="inlineStr">
        <is>
          <t>X</t>
        </is>
      </c>
      <c r="P68" s="24" t="n">
        <v>6</v>
      </c>
    </row>
    <row r="69" ht="20" customHeight="1">
      <c r="A69" s="21" t="inlineStr">
        <is>
          <t>Phocus</t>
        </is>
      </c>
      <c r="B69" s="42" t="inlineStr"/>
      <c r="C69" s="43" t="inlineStr">
        <is>
          <t>X</t>
        </is>
      </c>
      <c r="D69" s="42" t="inlineStr"/>
      <c r="E69" s="42" t="inlineStr"/>
      <c r="F69" s="43" t="inlineStr">
        <is>
          <t>X</t>
        </is>
      </c>
      <c r="G69" s="43" t="inlineStr">
        <is>
          <t>X</t>
        </is>
      </c>
      <c r="H69" s="42" t="inlineStr"/>
      <c r="I69" s="42" t="inlineStr"/>
      <c r="J69" s="42" t="inlineStr"/>
      <c r="K69" s="43" t="inlineStr">
        <is>
          <t>X</t>
        </is>
      </c>
      <c r="L69" s="42" t="inlineStr"/>
      <c r="M69" s="42" t="inlineStr"/>
      <c r="N69" s="42" t="inlineStr"/>
      <c r="O69" s="43" t="inlineStr">
        <is>
          <t>X</t>
        </is>
      </c>
      <c r="P69" s="24" t="n">
        <v>5</v>
      </c>
    </row>
    <row r="70" ht="20" customHeight="1">
      <c r="A70" s="21" t="inlineStr">
        <is>
          <t>Polar</t>
        </is>
      </c>
      <c r="B70" s="42" t="inlineStr"/>
      <c r="C70" s="43" t="inlineStr">
        <is>
          <t>X</t>
        </is>
      </c>
      <c r="D70" s="43" t="inlineStr">
        <is>
          <t>X</t>
        </is>
      </c>
      <c r="E70" s="43" t="inlineStr">
        <is>
          <t>X</t>
        </is>
      </c>
      <c r="F70" s="43" t="inlineStr">
        <is>
          <t>X</t>
        </is>
      </c>
      <c r="G70" s="43" t="inlineStr">
        <is>
          <t>X</t>
        </is>
      </c>
      <c r="H70" s="42" t="inlineStr"/>
      <c r="I70" s="42" t="inlineStr"/>
      <c r="J70" s="42" t="inlineStr"/>
      <c r="K70" s="43" t="inlineStr">
        <is>
          <t>X</t>
        </is>
      </c>
      <c r="L70" s="42" t="inlineStr"/>
      <c r="M70" s="42" t="inlineStr"/>
      <c r="N70" s="42" t="inlineStr"/>
      <c r="O70" s="42" t="inlineStr"/>
      <c r="P70" s="24" t="n">
        <v>6</v>
      </c>
    </row>
    <row r="71" ht="20" customHeight="1">
      <c r="A71" s="21" t="inlineStr">
        <is>
          <t>Poppi</t>
        </is>
      </c>
      <c r="B71" s="43" t="inlineStr">
        <is>
          <t>X</t>
        </is>
      </c>
      <c r="C71" s="43" t="inlineStr">
        <is>
          <t>X</t>
        </is>
      </c>
      <c r="D71" s="43" t="inlineStr">
        <is>
          <t>X</t>
        </is>
      </c>
      <c r="E71" s="43" t="inlineStr">
        <is>
          <t>X</t>
        </is>
      </c>
      <c r="F71" s="43" t="inlineStr">
        <is>
          <t>X</t>
        </is>
      </c>
      <c r="G71" s="43" t="inlineStr">
        <is>
          <t>X</t>
        </is>
      </c>
      <c r="H71" s="43" t="inlineStr">
        <is>
          <t>X</t>
        </is>
      </c>
      <c r="I71" s="42" t="inlineStr"/>
      <c r="J71" s="42" t="inlineStr"/>
      <c r="K71" s="42" t="inlineStr"/>
      <c r="L71" s="42" t="inlineStr"/>
      <c r="M71" s="43" t="inlineStr">
        <is>
          <t>X</t>
        </is>
      </c>
      <c r="N71" s="43" t="inlineStr">
        <is>
          <t>X</t>
        </is>
      </c>
      <c r="O71" s="43" t="inlineStr">
        <is>
          <t>X</t>
        </is>
      </c>
      <c r="P71" s="24" t="n">
        <v>10</v>
      </c>
    </row>
    <row r="72" ht="20" customHeight="1">
      <c r="A72" s="21" t="inlineStr">
        <is>
          <t>Powerade</t>
        </is>
      </c>
      <c r="B72" s="42" t="inlineStr"/>
      <c r="C72" s="43" t="inlineStr">
        <is>
          <t>X</t>
        </is>
      </c>
      <c r="D72" s="42" t="inlineStr"/>
      <c r="E72" s="43" t="inlineStr">
        <is>
          <t>X</t>
        </is>
      </c>
      <c r="F72" s="43" t="inlineStr">
        <is>
          <t>X</t>
        </is>
      </c>
      <c r="G72" s="43" t="inlineStr">
        <is>
          <t>X</t>
        </is>
      </c>
      <c r="H72" s="42" t="inlineStr"/>
      <c r="I72" s="42" t="inlineStr"/>
      <c r="J72" s="42" t="inlineStr"/>
      <c r="K72" s="42" t="inlineStr"/>
      <c r="L72" s="42" t="inlineStr"/>
      <c r="M72" s="42" t="inlineStr"/>
      <c r="N72" s="42" t="inlineStr"/>
      <c r="O72" s="42" t="inlineStr"/>
      <c r="P72" s="24" t="n">
        <v>4</v>
      </c>
    </row>
    <row r="73" ht="20" customHeight="1">
      <c r="A73" s="21" t="inlineStr">
        <is>
          <t>Prime</t>
        </is>
      </c>
      <c r="B73" s="42" t="inlineStr"/>
      <c r="C73" s="43" t="inlineStr">
        <is>
          <t>X</t>
        </is>
      </c>
      <c r="D73" s="42" t="inlineStr"/>
      <c r="E73" s="43" t="inlineStr">
        <is>
          <t>X</t>
        </is>
      </c>
      <c r="F73" s="42" t="inlineStr"/>
      <c r="G73" s="42" t="inlineStr"/>
      <c r="H73" s="43" t="inlineStr">
        <is>
          <t>X</t>
        </is>
      </c>
      <c r="I73" s="42" t="inlineStr"/>
      <c r="J73" s="43" t="inlineStr">
        <is>
          <t>X</t>
        </is>
      </c>
      <c r="K73" s="42" t="inlineStr"/>
      <c r="L73" s="42" t="inlineStr"/>
      <c r="M73" s="42" t="inlineStr"/>
      <c r="N73" s="42" t="inlineStr"/>
      <c r="O73" s="42" t="inlineStr"/>
      <c r="P73" s="24" t="n">
        <v>4</v>
      </c>
    </row>
    <row r="74" ht="20" customHeight="1">
      <c r="A74" s="21" t="inlineStr">
        <is>
          <t>Propel</t>
        </is>
      </c>
      <c r="B74" s="42" t="inlineStr"/>
      <c r="C74" s="43" t="inlineStr">
        <is>
          <t>X</t>
        </is>
      </c>
      <c r="D74" s="42" t="inlineStr"/>
      <c r="E74" s="43" t="inlineStr">
        <is>
          <t>X</t>
        </is>
      </c>
      <c r="F74" s="43" t="inlineStr">
        <is>
          <t>X</t>
        </is>
      </c>
      <c r="G74" s="43" t="inlineStr">
        <is>
          <t>X</t>
        </is>
      </c>
      <c r="H74" s="43" t="inlineStr">
        <is>
          <t>X</t>
        </is>
      </c>
      <c r="I74" s="42" t="inlineStr"/>
      <c r="J74" s="42" t="inlineStr"/>
      <c r="K74" s="42" t="inlineStr"/>
      <c r="L74" s="42" t="inlineStr"/>
      <c r="M74" s="42" t="inlineStr"/>
      <c r="N74" s="42" t="inlineStr"/>
      <c r="O74" s="42" t="inlineStr"/>
      <c r="P74" s="24" t="n">
        <v>5</v>
      </c>
    </row>
    <row r="75" ht="20" customHeight="1">
      <c r="A75" s="21" t="inlineStr">
        <is>
          <t>Protein2o</t>
        </is>
      </c>
      <c r="B75" s="42" t="inlineStr"/>
      <c r="C75" s="42" t="inlineStr"/>
      <c r="D75" s="43" t="inlineStr">
        <is>
          <t>X</t>
        </is>
      </c>
      <c r="E75" s="43" t="inlineStr">
        <is>
          <t>X</t>
        </is>
      </c>
      <c r="F75" s="43" t="inlineStr">
        <is>
          <t>X</t>
        </is>
      </c>
      <c r="G75" s="42" t="inlineStr"/>
      <c r="H75" s="42" t="inlineStr"/>
      <c r="I75" s="43" t="inlineStr">
        <is>
          <t>X</t>
        </is>
      </c>
      <c r="J75" s="43" t="inlineStr">
        <is>
          <t>X</t>
        </is>
      </c>
      <c r="K75" s="42" t="inlineStr"/>
      <c r="L75" s="43" t="inlineStr">
        <is>
          <t>X</t>
        </is>
      </c>
      <c r="M75" s="42" t="inlineStr"/>
      <c r="N75" s="42" t="inlineStr"/>
      <c r="O75" s="42" t="inlineStr"/>
      <c r="P75" s="24" t="n">
        <v>6</v>
      </c>
    </row>
    <row r="76" ht="20" customHeight="1">
      <c r="A76" s="21" t="inlineStr">
        <is>
          <t>Pure Leaf</t>
        </is>
      </c>
      <c r="B76" s="42" t="inlineStr"/>
      <c r="C76" s="43" t="inlineStr">
        <is>
          <t>X</t>
        </is>
      </c>
      <c r="D76" s="42" t="inlineStr"/>
      <c r="E76" s="43" t="inlineStr">
        <is>
          <t>X</t>
        </is>
      </c>
      <c r="F76" s="42" t="inlineStr"/>
      <c r="G76" s="42" t="inlineStr"/>
      <c r="H76" s="42" t="inlineStr"/>
      <c r="I76" s="43" t="inlineStr">
        <is>
          <t>X</t>
        </is>
      </c>
      <c r="J76" s="42" t="inlineStr"/>
      <c r="K76" s="42" t="inlineStr"/>
      <c r="L76" s="42" t="inlineStr"/>
      <c r="M76" s="42" t="inlineStr"/>
      <c r="N76" s="42" t="inlineStr"/>
      <c r="O76" s="42" t="inlineStr"/>
      <c r="P76" s="24" t="n">
        <v>3</v>
      </c>
    </row>
    <row r="77" ht="20" customHeight="1">
      <c r="A77" s="21" t="inlineStr">
        <is>
          <t>Recess</t>
        </is>
      </c>
      <c r="B77" s="42" t="inlineStr"/>
      <c r="C77" s="43" t="inlineStr">
        <is>
          <t>X</t>
        </is>
      </c>
      <c r="D77" s="43" t="inlineStr">
        <is>
          <t>X</t>
        </is>
      </c>
      <c r="E77" s="43" t="inlineStr">
        <is>
          <t>X</t>
        </is>
      </c>
      <c r="F77" s="43" t="inlineStr">
        <is>
          <t>X</t>
        </is>
      </c>
      <c r="G77" s="42" t="inlineStr"/>
      <c r="H77" s="42" t="inlineStr"/>
      <c r="I77" s="42" t="inlineStr"/>
      <c r="J77" s="42" t="inlineStr"/>
      <c r="K77" s="42" t="inlineStr"/>
      <c r="L77" s="43" t="inlineStr">
        <is>
          <t>X</t>
        </is>
      </c>
      <c r="M77" s="42" t="inlineStr"/>
      <c r="N77" s="43" t="inlineStr">
        <is>
          <t>X</t>
        </is>
      </c>
      <c r="O77" s="42" t="inlineStr"/>
      <c r="P77" s="24" t="n">
        <v>6</v>
      </c>
    </row>
    <row r="78" ht="20" customHeight="1">
      <c r="A78" s="21" t="inlineStr">
        <is>
          <t>Red Bull</t>
        </is>
      </c>
      <c r="B78" s="42" t="inlineStr"/>
      <c r="C78" s="42" t="inlineStr"/>
      <c r="D78" s="42" t="inlineStr"/>
      <c r="E78" s="43" t="inlineStr">
        <is>
          <t>X</t>
        </is>
      </c>
      <c r="F78" s="42" t="inlineStr"/>
      <c r="G78" s="42" t="inlineStr"/>
      <c r="H78" s="43" t="inlineStr">
        <is>
          <t>X</t>
        </is>
      </c>
      <c r="I78" s="43" t="inlineStr">
        <is>
          <t>X</t>
        </is>
      </c>
      <c r="J78" s="43" t="inlineStr">
        <is>
          <t>X</t>
        </is>
      </c>
      <c r="K78" s="42" t="inlineStr"/>
      <c r="L78" s="42" t="inlineStr"/>
      <c r="M78" s="42" t="inlineStr"/>
      <c r="N78" s="42" t="inlineStr"/>
      <c r="O78" s="43" t="inlineStr">
        <is>
          <t>X</t>
        </is>
      </c>
      <c r="P78" s="24" t="n">
        <v>5</v>
      </c>
    </row>
    <row r="79" ht="20" customHeight="1">
      <c r="A79" s="21" t="inlineStr">
        <is>
          <t>Reign</t>
        </is>
      </c>
      <c r="B79" s="42" t="inlineStr"/>
      <c r="C79" s="43" t="inlineStr">
        <is>
          <t>X</t>
        </is>
      </c>
      <c r="D79" s="43" t="inlineStr">
        <is>
          <t>X</t>
        </is>
      </c>
      <c r="E79" s="43" t="inlineStr">
        <is>
          <t>X</t>
        </is>
      </c>
      <c r="F79" s="42" t="inlineStr"/>
      <c r="G79" s="42" t="inlineStr"/>
      <c r="H79" s="42" t="inlineStr"/>
      <c r="I79" s="42" t="inlineStr"/>
      <c r="J79" s="42" t="inlineStr"/>
      <c r="K79" s="42" t="inlineStr"/>
      <c r="L79" s="42" t="inlineStr"/>
      <c r="M79" s="42" t="inlineStr"/>
      <c r="N79" s="42" t="inlineStr"/>
      <c r="O79" s="42" t="inlineStr"/>
      <c r="P79" s="24" t="n">
        <v>3</v>
      </c>
    </row>
    <row r="80" ht="20" customHeight="1">
      <c r="A80" s="21" t="inlineStr">
        <is>
          <t>Remedy</t>
        </is>
      </c>
      <c r="B80" s="42" t="inlineStr"/>
      <c r="C80" s="43" t="inlineStr">
        <is>
          <t>X</t>
        </is>
      </c>
      <c r="D80" s="42" t="inlineStr"/>
      <c r="E80" s="43" t="inlineStr">
        <is>
          <t>X</t>
        </is>
      </c>
      <c r="F80" s="43" t="inlineStr">
        <is>
          <t>X</t>
        </is>
      </c>
      <c r="G80" s="42" t="inlineStr"/>
      <c r="H80" s="42" t="inlineStr"/>
      <c r="I80" s="43" t="inlineStr">
        <is>
          <t>X</t>
        </is>
      </c>
      <c r="J80" s="43" t="inlineStr">
        <is>
          <t>X</t>
        </is>
      </c>
      <c r="K80" s="42" t="inlineStr"/>
      <c r="L80" s="42" t="inlineStr"/>
      <c r="M80" s="43" t="inlineStr">
        <is>
          <t>X</t>
        </is>
      </c>
      <c r="N80" s="42" t="inlineStr"/>
      <c r="O80" s="42" t="inlineStr"/>
      <c r="P80" s="24" t="n">
        <v>6</v>
      </c>
    </row>
    <row r="81" ht="20" customHeight="1">
      <c r="A81" s="21" t="inlineStr">
        <is>
          <t>Roar Organic</t>
        </is>
      </c>
      <c r="B81" s="42" t="inlineStr"/>
      <c r="C81" s="42" t="inlineStr"/>
      <c r="D81" s="43" t="inlineStr">
        <is>
          <t>X</t>
        </is>
      </c>
      <c r="E81" s="43" t="inlineStr">
        <is>
          <t>X</t>
        </is>
      </c>
      <c r="F81" s="42" t="inlineStr"/>
      <c r="G81" s="42" t="inlineStr"/>
      <c r="H81" s="43" t="inlineStr">
        <is>
          <t>X</t>
        </is>
      </c>
      <c r="I81" s="43" t="inlineStr">
        <is>
          <t>X</t>
        </is>
      </c>
      <c r="J81" s="42" t="inlineStr"/>
      <c r="K81" s="42" t="inlineStr"/>
      <c r="L81" s="42" t="inlineStr"/>
      <c r="M81" s="42" t="inlineStr"/>
      <c r="N81" s="42" t="inlineStr"/>
      <c r="O81" s="42" t="inlineStr"/>
      <c r="P81" s="24" t="n">
        <v>4</v>
      </c>
    </row>
    <row r="82" ht="20" customHeight="1">
      <c r="A82" s="21" t="inlineStr">
        <is>
          <t>Rockstar</t>
        </is>
      </c>
      <c r="B82" s="42" t="inlineStr"/>
      <c r="C82" s="42" t="inlineStr"/>
      <c r="D82" s="42" t="inlineStr"/>
      <c r="E82" s="42" t="inlineStr"/>
      <c r="F82" s="42" t="inlineStr"/>
      <c r="G82" s="42" t="inlineStr"/>
      <c r="H82" s="42" t="inlineStr"/>
      <c r="I82" s="42" t="inlineStr"/>
      <c r="J82" s="42" t="inlineStr"/>
      <c r="K82" s="42" t="inlineStr"/>
      <c r="L82" s="42" t="inlineStr"/>
      <c r="M82" s="42" t="inlineStr"/>
      <c r="N82" s="42" t="inlineStr"/>
      <c r="O82" s="43" t="inlineStr">
        <is>
          <t>X</t>
        </is>
      </c>
      <c r="P82" s="24" t="n">
        <v>1</v>
      </c>
    </row>
    <row r="83" ht="20" customHeight="1">
      <c r="A83" s="21" t="inlineStr">
        <is>
          <t>STOK</t>
        </is>
      </c>
      <c r="B83" s="42" t="inlineStr"/>
      <c r="C83" s="42" t="inlineStr"/>
      <c r="D83" s="42" t="inlineStr"/>
      <c r="E83" s="42" t="inlineStr"/>
      <c r="F83" s="42" t="inlineStr"/>
      <c r="G83" s="42" t="inlineStr"/>
      <c r="H83" s="42" t="inlineStr"/>
      <c r="I83" s="42" t="inlineStr"/>
      <c r="J83" s="42" t="inlineStr"/>
      <c r="K83" s="42" t="inlineStr"/>
      <c r="L83" s="42" t="inlineStr"/>
      <c r="M83" s="42" t="inlineStr"/>
      <c r="N83" s="42" t="inlineStr"/>
      <c r="O83" s="42" t="inlineStr"/>
      <c r="P83" s="24" t="n">
        <v>0</v>
      </c>
    </row>
    <row r="84" ht="20" customHeight="1">
      <c r="A84" s="21" t="inlineStr">
        <is>
          <t>San Pellegrino</t>
        </is>
      </c>
      <c r="B84" s="42" t="inlineStr"/>
      <c r="C84" s="43" t="inlineStr">
        <is>
          <t>X</t>
        </is>
      </c>
      <c r="D84" s="43" t="inlineStr">
        <is>
          <t>X</t>
        </is>
      </c>
      <c r="E84" s="42" t="inlineStr"/>
      <c r="F84" s="42" t="inlineStr"/>
      <c r="G84" s="42" t="inlineStr"/>
      <c r="H84" s="42" t="inlineStr"/>
      <c r="I84" s="42" t="inlineStr"/>
      <c r="J84" s="42" t="inlineStr"/>
      <c r="K84" s="43" t="inlineStr">
        <is>
          <t>X</t>
        </is>
      </c>
      <c r="L84" s="42" t="inlineStr"/>
      <c r="M84" s="42" t="inlineStr"/>
      <c r="N84" s="42" t="inlineStr"/>
      <c r="O84" s="43" t="inlineStr">
        <is>
          <t>X</t>
        </is>
      </c>
      <c r="P84" s="24" t="n">
        <v>4</v>
      </c>
    </row>
    <row r="85" ht="20" customHeight="1">
      <c r="A85" s="21" t="inlineStr">
        <is>
          <t>Schweppes</t>
        </is>
      </c>
      <c r="B85" s="42" t="inlineStr"/>
      <c r="C85" s="42" t="inlineStr"/>
      <c r="D85" s="42" t="inlineStr"/>
      <c r="E85" s="42" t="inlineStr"/>
      <c r="F85" s="42" t="inlineStr"/>
      <c r="G85" s="42" t="inlineStr"/>
      <c r="H85" s="42" t="inlineStr"/>
      <c r="I85" s="42" t="inlineStr"/>
      <c r="J85" s="42" t="inlineStr"/>
      <c r="K85" s="42" t="inlineStr"/>
      <c r="L85" s="42" t="inlineStr"/>
      <c r="M85" s="42" t="inlineStr"/>
      <c r="N85" s="42" t="inlineStr"/>
      <c r="O85" s="43" t="inlineStr">
        <is>
          <t>X</t>
        </is>
      </c>
      <c r="P85" s="24" t="n">
        <v>1</v>
      </c>
    </row>
    <row r="86" ht="20" customHeight="1">
      <c r="A86" s="21" t="inlineStr">
        <is>
          <t>Smartwater</t>
        </is>
      </c>
      <c r="B86" s="42" t="inlineStr"/>
      <c r="C86" s="43" t="inlineStr">
        <is>
          <t>X</t>
        </is>
      </c>
      <c r="D86" s="42" t="inlineStr"/>
      <c r="E86" s="42" t="inlineStr"/>
      <c r="F86" s="42" t="inlineStr"/>
      <c r="G86" s="42" t="inlineStr"/>
      <c r="H86" s="43" t="inlineStr">
        <is>
          <t>X</t>
        </is>
      </c>
      <c r="I86" s="42" t="inlineStr"/>
      <c r="J86" s="42" t="inlineStr"/>
      <c r="K86" s="42" t="inlineStr"/>
      <c r="L86" s="42" t="inlineStr"/>
      <c r="M86" s="42" t="inlineStr"/>
      <c r="N86" s="43" t="inlineStr">
        <is>
          <t>X</t>
        </is>
      </c>
      <c r="O86" s="43" t="inlineStr">
        <is>
          <t>X</t>
        </is>
      </c>
      <c r="P86" s="24" t="n">
        <v>4</v>
      </c>
    </row>
    <row r="87" ht="20" customHeight="1">
      <c r="A87" s="21" t="inlineStr">
        <is>
          <t>Sound</t>
        </is>
      </c>
      <c r="B87" s="42" t="inlineStr"/>
      <c r="C87" s="43" t="inlineStr">
        <is>
          <t>X</t>
        </is>
      </c>
      <c r="D87" s="42" t="inlineStr"/>
      <c r="E87" s="43" t="inlineStr">
        <is>
          <t>X</t>
        </is>
      </c>
      <c r="F87" s="42" t="inlineStr"/>
      <c r="G87" s="43" t="inlineStr">
        <is>
          <t>X</t>
        </is>
      </c>
      <c r="H87" s="42" t="inlineStr"/>
      <c r="I87" s="42" t="inlineStr"/>
      <c r="J87" s="42" t="inlineStr"/>
      <c r="K87" s="43" t="inlineStr">
        <is>
          <t>X</t>
        </is>
      </c>
      <c r="L87" s="42" t="inlineStr"/>
      <c r="M87" s="43" t="inlineStr">
        <is>
          <t>X</t>
        </is>
      </c>
      <c r="N87" s="43" t="inlineStr">
        <is>
          <t>X</t>
        </is>
      </c>
      <c r="O87" s="42" t="inlineStr"/>
      <c r="P87" s="24" t="n">
        <v>6</v>
      </c>
    </row>
    <row r="88" ht="20" customHeight="1">
      <c r="A88" s="21" t="inlineStr">
        <is>
          <t>Sparkling Ice</t>
        </is>
      </c>
      <c r="B88" s="42" t="inlineStr"/>
      <c r="C88" s="43" t="inlineStr">
        <is>
          <t>X</t>
        </is>
      </c>
      <c r="D88" s="43" t="inlineStr">
        <is>
          <t>X</t>
        </is>
      </c>
      <c r="E88" s="43" t="inlineStr">
        <is>
          <t>X</t>
        </is>
      </c>
      <c r="F88" s="43" t="inlineStr">
        <is>
          <t>X</t>
        </is>
      </c>
      <c r="G88" s="42" t="inlineStr"/>
      <c r="H88" s="42" t="inlineStr"/>
      <c r="I88" s="42" t="inlineStr"/>
      <c r="J88" s="43" t="inlineStr">
        <is>
          <t>X</t>
        </is>
      </c>
      <c r="K88" s="42" t="inlineStr"/>
      <c r="L88" s="43" t="inlineStr">
        <is>
          <t>X</t>
        </is>
      </c>
      <c r="M88" s="42" t="inlineStr"/>
      <c r="N88" s="42" t="inlineStr"/>
      <c r="O88" s="43" t="inlineStr">
        <is>
          <t>X</t>
        </is>
      </c>
      <c r="P88" s="24" t="n">
        <v>7</v>
      </c>
    </row>
    <row r="89" ht="20" customHeight="1">
      <c r="A89" s="21" t="inlineStr">
        <is>
          <t>Spindrift</t>
        </is>
      </c>
      <c r="B89" s="42" t="inlineStr"/>
      <c r="C89" s="43" t="inlineStr">
        <is>
          <t>X</t>
        </is>
      </c>
      <c r="D89" s="43" t="inlineStr">
        <is>
          <t>X</t>
        </is>
      </c>
      <c r="E89" s="43" t="inlineStr">
        <is>
          <t>X</t>
        </is>
      </c>
      <c r="F89" s="42" t="inlineStr"/>
      <c r="G89" s="43" t="inlineStr">
        <is>
          <t>X</t>
        </is>
      </c>
      <c r="H89" s="42" t="inlineStr"/>
      <c r="I89" s="42" t="inlineStr"/>
      <c r="J89" s="43" t="inlineStr">
        <is>
          <t>X</t>
        </is>
      </c>
      <c r="K89" s="43" t="inlineStr">
        <is>
          <t>X</t>
        </is>
      </c>
      <c r="L89" s="42" t="inlineStr"/>
      <c r="M89" s="42" t="inlineStr"/>
      <c r="N89" s="42" t="inlineStr"/>
      <c r="O89" s="42" t="inlineStr"/>
      <c r="P89" s="24" t="n">
        <v>6</v>
      </c>
    </row>
    <row r="90" ht="20" customHeight="1">
      <c r="A90" s="21" t="inlineStr">
        <is>
          <t>Sprite</t>
        </is>
      </c>
      <c r="B90" s="42" t="inlineStr"/>
      <c r="C90" s="42" t="inlineStr"/>
      <c r="D90" s="42" t="inlineStr"/>
      <c r="E90" s="42" t="inlineStr"/>
      <c r="F90" s="43" t="inlineStr">
        <is>
          <t>X</t>
        </is>
      </c>
      <c r="G90" s="42" t="inlineStr"/>
      <c r="H90" s="42" t="inlineStr"/>
      <c r="I90" s="42" t="inlineStr"/>
      <c r="J90" s="43" t="inlineStr">
        <is>
          <t>X</t>
        </is>
      </c>
      <c r="K90" s="42" t="inlineStr"/>
      <c r="L90" s="42" t="inlineStr"/>
      <c r="M90" s="42" t="inlineStr"/>
      <c r="N90" s="42" t="inlineStr"/>
      <c r="O90" s="43" t="inlineStr">
        <is>
          <t>X</t>
        </is>
      </c>
      <c r="P90" s="24" t="n">
        <v>3</v>
      </c>
    </row>
    <row r="91" ht="20" customHeight="1">
      <c r="A91" s="21" t="inlineStr">
        <is>
          <t>Starbucks</t>
        </is>
      </c>
      <c r="B91" s="43" t="inlineStr">
        <is>
          <t>X</t>
        </is>
      </c>
      <c r="C91" s="42" t="inlineStr"/>
      <c r="D91" s="42" t="inlineStr"/>
      <c r="E91" s="42" t="inlineStr"/>
      <c r="F91" s="42" t="inlineStr"/>
      <c r="G91" s="42" t="inlineStr"/>
      <c r="H91" s="42" t="inlineStr"/>
      <c r="I91" s="42" t="inlineStr"/>
      <c r="J91" s="42" t="inlineStr"/>
      <c r="K91" s="42" t="inlineStr"/>
      <c r="L91" s="42" t="inlineStr"/>
      <c r="M91" s="42" t="inlineStr"/>
      <c r="N91" s="42" t="inlineStr"/>
      <c r="O91" s="42" t="inlineStr"/>
      <c r="P91" s="24" t="n">
        <v>1</v>
      </c>
    </row>
    <row r="92" ht="20" customHeight="1">
      <c r="A92" s="21" t="inlineStr">
        <is>
          <t>Sunkist</t>
        </is>
      </c>
      <c r="B92" s="42" t="inlineStr"/>
      <c r="C92" s="42" t="inlineStr"/>
      <c r="D92" s="43" t="inlineStr">
        <is>
          <t>X</t>
        </is>
      </c>
      <c r="E92" s="43" t="inlineStr">
        <is>
          <t>X</t>
        </is>
      </c>
      <c r="F92" s="42" t="inlineStr"/>
      <c r="G92" s="43" t="inlineStr">
        <is>
          <t>X</t>
        </is>
      </c>
      <c r="H92" s="42" t="inlineStr"/>
      <c r="I92" s="42" t="inlineStr"/>
      <c r="J92" s="42" t="inlineStr"/>
      <c r="K92" s="42" t="inlineStr"/>
      <c r="L92" s="42" t="inlineStr"/>
      <c r="M92" s="42" t="inlineStr"/>
      <c r="N92" s="42" t="inlineStr"/>
      <c r="O92" s="42" t="inlineStr"/>
      <c r="P92" s="24" t="n">
        <v>3</v>
      </c>
    </row>
    <row r="93" ht="20" customHeight="1">
      <c r="A93" s="21" t="inlineStr">
        <is>
          <t>Topo Chico</t>
        </is>
      </c>
      <c r="B93" s="42" t="inlineStr"/>
      <c r="C93" s="43" t="inlineStr">
        <is>
          <t>X</t>
        </is>
      </c>
      <c r="D93" s="43" t="inlineStr">
        <is>
          <t>X</t>
        </is>
      </c>
      <c r="E93" s="42" t="inlineStr"/>
      <c r="F93" s="42" t="inlineStr"/>
      <c r="G93" s="43" t="inlineStr">
        <is>
          <t>X</t>
        </is>
      </c>
      <c r="H93" s="42" t="inlineStr"/>
      <c r="I93" s="42" t="inlineStr"/>
      <c r="J93" s="42" t="inlineStr"/>
      <c r="K93" s="43" t="inlineStr">
        <is>
          <t>X</t>
        </is>
      </c>
      <c r="L93" s="42" t="inlineStr"/>
      <c r="M93" s="42" t="inlineStr"/>
      <c r="N93" s="42" t="inlineStr"/>
      <c r="O93" s="43" t="inlineStr">
        <is>
          <t>X</t>
        </is>
      </c>
      <c r="P93" s="24" t="n">
        <v>5</v>
      </c>
    </row>
    <row r="94" ht="20" customHeight="1">
      <c r="A94" s="21" t="inlineStr">
        <is>
          <t>United Sodas</t>
        </is>
      </c>
      <c r="B94" s="42" t="inlineStr"/>
      <c r="C94" s="43" t="inlineStr">
        <is>
          <t>X</t>
        </is>
      </c>
      <c r="D94" s="43" t="inlineStr">
        <is>
          <t>X</t>
        </is>
      </c>
      <c r="E94" s="43" t="inlineStr">
        <is>
          <t>X</t>
        </is>
      </c>
      <c r="F94" s="43" t="inlineStr">
        <is>
          <t>X</t>
        </is>
      </c>
      <c r="G94" s="42" t="inlineStr"/>
      <c r="H94" s="42" t="inlineStr"/>
      <c r="I94" s="43" t="inlineStr">
        <is>
          <t>X</t>
        </is>
      </c>
      <c r="J94" s="42" t="inlineStr"/>
      <c r="K94" s="42" t="inlineStr"/>
      <c r="L94" s="42" t="inlineStr"/>
      <c r="M94" s="42" t="inlineStr"/>
      <c r="N94" s="42" t="inlineStr"/>
      <c r="O94" s="42" t="inlineStr"/>
      <c r="P94" s="24" t="n">
        <v>5</v>
      </c>
    </row>
    <row r="95" ht="20" customHeight="1">
      <c r="A95" s="21" t="inlineStr">
        <is>
          <t>Venom</t>
        </is>
      </c>
      <c r="B95" s="42" t="inlineStr"/>
      <c r="C95" s="42" t="inlineStr"/>
      <c r="D95" s="42" t="inlineStr"/>
      <c r="E95" s="42" t="inlineStr"/>
      <c r="F95" s="42" t="inlineStr"/>
      <c r="G95" s="42" t="inlineStr"/>
      <c r="H95" s="42" t="inlineStr"/>
      <c r="I95" s="42" t="inlineStr"/>
      <c r="J95" s="42" t="inlineStr"/>
      <c r="K95" s="42" t="inlineStr"/>
      <c r="L95" s="42" t="inlineStr"/>
      <c r="M95" s="42" t="inlineStr"/>
      <c r="N95" s="42" t="inlineStr"/>
      <c r="O95" s="42" t="inlineStr"/>
      <c r="P95" s="24" t="n">
        <v>0</v>
      </c>
    </row>
    <row r="96" ht="20" customHeight="1">
      <c r="A96" s="21" t="inlineStr">
        <is>
          <t>Vita Coco</t>
        </is>
      </c>
      <c r="B96" s="42" t="inlineStr"/>
      <c r="C96" s="42" t="inlineStr"/>
      <c r="D96" s="43" t="inlineStr">
        <is>
          <t>X</t>
        </is>
      </c>
      <c r="E96" s="42" t="inlineStr"/>
      <c r="F96" s="42" t="inlineStr"/>
      <c r="G96" s="42" t="inlineStr"/>
      <c r="H96" s="42" t="inlineStr"/>
      <c r="I96" s="43" t="inlineStr">
        <is>
          <t>X</t>
        </is>
      </c>
      <c r="J96" s="43" t="inlineStr">
        <is>
          <t>X</t>
        </is>
      </c>
      <c r="K96" s="42" t="inlineStr"/>
      <c r="L96" s="42" t="inlineStr"/>
      <c r="M96" s="42" t="inlineStr"/>
      <c r="N96" s="42" t="inlineStr"/>
      <c r="O96" s="43" t="inlineStr">
        <is>
          <t>X</t>
        </is>
      </c>
      <c r="P96" s="24" t="n">
        <v>4</v>
      </c>
    </row>
    <row r="97" ht="20" customHeight="1">
      <c r="A97" s="21" t="inlineStr">
        <is>
          <t>Waterloo</t>
        </is>
      </c>
      <c r="B97" s="42" t="inlineStr"/>
      <c r="C97" s="43" t="inlineStr">
        <is>
          <t>X</t>
        </is>
      </c>
      <c r="D97" s="43" t="inlineStr">
        <is>
          <t>X</t>
        </is>
      </c>
      <c r="E97" s="43" t="inlineStr">
        <is>
          <t>X</t>
        </is>
      </c>
      <c r="F97" s="43" t="inlineStr">
        <is>
          <t>X</t>
        </is>
      </c>
      <c r="G97" s="43" t="inlineStr">
        <is>
          <t>X</t>
        </is>
      </c>
      <c r="H97" s="43" t="inlineStr">
        <is>
          <t>X</t>
        </is>
      </c>
      <c r="I97" s="43" t="inlineStr">
        <is>
          <t>X</t>
        </is>
      </c>
      <c r="J97" s="42" t="inlineStr"/>
      <c r="K97" s="42" t="inlineStr"/>
      <c r="L97" s="42" t="inlineStr"/>
      <c r="M97" s="42" t="inlineStr"/>
      <c r="N97" s="42" t="inlineStr"/>
      <c r="O97" s="42" t="inlineStr"/>
      <c r="P97" s="24" t="n">
        <v>7</v>
      </c>
    </row>
    <row r="98" ht="20" customHeight="1">
      <c r="A98" s="21" t="inlineStr">
        <is>
          <t>ZOA</t>
        </is>
      </c>
      <c r="B98" s="42" t="inlineStr"/>
      <c r="C98" s="43" t="inlineStr">
        <is>
          <t>X</t>
        </is>
      </c>
      <c r="D98" s="43" t="inlineStr">
        <is>
          <t>X</t>
        </is>
      </c>
      <c r="E98" s="43" t="inlineStr">
        <is>
          <t>X</t>
        </is>
      </c>
      <c r="F98" s="42" t="inlineStr"/>
      <c r="G98" s="42" t="inlineStr"/>
      <c r="H98" s="42" t="inlineStr"/>
      <c r="I98" s="43" t="inlineStr">
        <is>
          <t>X</t>
        </is>
      </c>
      <c r="J98" s="43" t="inlineStr">
        <is>
          <t>X</t>
        </is>
      </c>
      <c r="K98" s="42" t="inlineStr"/>
      <c r="L98" s="42" t="inlineStr"/>
      <c r="M98" s="42" t="inlineStr"/>
      <c r="N98" s="42" t="inlineStr"/>
      <c r="O98" s="42" t="inlineStr"/>
      <c r="P98" s="24" t="n">
        <v>5</v>
      </c>
    </row>
    <row r="99" ht="20" customHeight="1">
      <c r="A99" s="21" t="inlineStr">
        <is>
          <t>Zevia</t>
        </is>
      </c>
      <c r="B99" s="43" t="inlineStr">
        <is>
          <t>X</t>
        </is>
      </c>
      <c r="C99" s="43" t="inlineStr">
        <is>
          <t>X</t>
        </is>
      </c>
      <c r="D99" s="43" t="inlineStr">
        <is>
          <t>X</t>
        </is>
      </c>
      <c r="E99" s="43" t="inlineStr">
        <is>
          <t>X</t>
        </is>
      </c>
      <c r="F99" s="43" t="inlineStr">
        <is>
          <t>X</t>
        </is>
      </c>
      <c r="G99" s="43" t="inlineStr">
        <is>
          <t>X</t>
        </is>
      </c>
      <c r="H99" s="42" t="inlineStr"/>
      <c r="I99" s="42" t="inlineStr"/>
      <c r="J99" s="42" t="inlineStr"/>
      <c r="K99" s="43" t="inlineStr">
        <is>
          <t>X</t>
        </is>
      </c>
      <c r="L99" s="42" t="inlineStr"/>
      <c r="M99" s="43" t="inlineStr">
        <is>
          <t>X</t>
        </is>
      </c>
      <c r="N99" s="42" t="inlineStr"/>
      <c r="O99" s="42" t="inlineStr"/>
      <c r="P99" s="24" t="n">
        <v>8</v>
      </c>
    </row>
    <row r="100" ht="20" customHeight="1">
      <c r="A100" s="21" t="inlineStr">
        <is>
          <t>bubly</t>
        </is>
      </c>
      <c r="B100" s="42" t="inlineStr"/>
      <c r="C100" s="43" t="inlineStr">
        <is>
          <t>X</t>
        </is>
      </c>
      <c r="D100" s="43" t="inlineStr">
        <is>
          <t>X</t>
        </is>
      </c>
      <c r="E100" s="43" t="inlineStr">
        <is>
          <t>X</t>
        </is>
      </c>
      <c r="F100" s="43" t="inlineStr">
        <is>
          <t>X</t>
        </is>
      </c>
      <c r="G100" s="43" t="inlineStr">
        <is>
          <t>X</t>
        </is>
      </c>
      <c r="H100" s="43" t="inlineStr">
        <is>
          <t>X</t>
        </is>
      </c>
      <c r="I100" s="42" t="inlineStr"/>
      <c r="J100" s="42" t="inlineStr"/>
      <c r="K100" s="43" t="inlineStr">
        <is>
          <t>X</t>
        </is>
      </c>
      <c r="L100" s="42" t="inlineStr"/>
      <c r="M100" s="42" t="inlineStr"/>
      <c r="N100" s="42" t="inlineStr"/>
      <c r="O100" s="42" t="inlineStr"/>
      <c r="P100" s="24" t="n">
        <v>7</v>
      </c>
    </row>
    <row r="101" ht="20" customHeight="1">
      <c r="A101" s="21" t="inlineStr">
        <is>
          <t>vitaminwater</t>
        </is>
      </c>
      <c r="B101" s="42" t="inlineStr"/>
      <c r="C101" s="43" t="inlineStr">
        <is>
          <t>X</t>
        </is>
      </c>
      <c r="D101" s="43" t="inlineStr">
        <is>
          <t>X</t>
        </is>
      </c>
      <c r="E101" s="43" t="inlineStr">
        <is>
          <t>X</t>
        </is>
      </c>
      <c r="F101" s="42" t="inlineStr"/>
      <c r="G101" s="42" t="inlineStr"/>
      <c r="H101" s="42" t="inlineStr"/>
      <c r="I101" s="42" t="inlineStr"/>
      <c r="J101" s="43" t="inlineStr">
        <is>
          <t>X</t>
        </is>
      </c>
      <c r="K101" s="42" t="inlineStr"/>
      <c r="L101" s="42" t="inlineStr"/>
      <c r="M101" s="42" t="inlineStr"/>
      <c r="N101" s="42" t="inlineStr"/>
      <c r="O101" s="42" t="inlineStr"/>
      <c r="P101" s="24" t="n">
        <v>4</v>
      </c>
    </row>
    <row r="102" ht="20" customHeight="1">
      <c r="A102" s="21" t="inlineStr">
        <is>
          <t>wildwonder</t>
        </is>
      </c>
      <c r="B102" s="42" t="inlineStr"/>
      <c r="C102" s="43" t="inlineStr">
        <is>
          <t>X</t>
        </is>
      </c>
      <c r="D102" s="43" t="inlineStr">
        <is>
          <t>X</t>
        </is>
      </c>
      <c r="E102" s="43" t="inlineStr">
        <is>
          <t>X</t>
        </is>
      </c>
      <c r="F102" s="42" t="inlineStr"/>
      <c r="G102" s="42" t="inlineStr"/>
      <c r="H102" s="42" t="inlineStr"/>
      <c r="I102" s="43" t="inlineStr">
        <is>
          <t>X</t>
        </is>
      </c>
      <c r="J102" s="43" t="inlineStr">
        <is>
          <t>X</t>
        </is>
      </c>
      <c r="K102" s="42" t="inlineStr"/>
      <c r="L102" s="42" t="inlineStr"/>
      <c r="M102" s="43" t="inlineStr">
        <is>
          <t>X</t>
        </is>
      </c>
      <c r="N102" s="43" t="inlineStr">
        <is>
          <t>X</t>
        </is>
      </c>
      <c r="O102" s="42" t="inlineStr"/>
      <c r="P102" s="24" t="n">
        <v>7</v>
      </c>
    </row>
    <row r="103">
      <c r="A103" s="44" t="inlineStr">
        <is>
          <t>TOTAL brands w/ flavour</t>
        </is>
      </c>
      <c r="B103" s="45">
        <f>COUNTIF(B2:B102,"X")</f>
        <v/>
      </c>
      <c r="C103" s="45">
        <f>COUNTIF(C2:C102,"X")</f>
        <v/>
      </c>
      <c r="D103" s="45">
        <f>COUNTIF(D2:D102,"X")</f>
        <v/>
      </c>
      <c r="E103" s="45">
        <f>COUNTIF(E2:E102,"X")</f>
        <v/>
      </c>
      <c r="F103" s="45">
        <f>COUNTIF(F2:F102,"X")</f>
        <v/>
      </c>
      <c r="G103" s="45">
        <f>COUNTIF(G2:G102,"X")</f>
        <v/>
      </c>
      <c r="H103" s="45">
        <f>COUNTIF(H2:H102,"X")</f>
        <v/>
      </c>
      <c r="I103" s="45">
        <f>COUNTIF(I2:I102,"X")</f>
        <v/>
      </c>
      <c r="J103" s="45">
        <f>COUNTIF(J2:J102,"X")</f>
        <v/>
      </c>
      <c r="K103" s="45">
        <f>COUNTIF(K2:K102,"X")</f>
        <v/>
      </c>
      <c r="L103" s="45">
        <f>COUNTIF(L2:L102,"X")</f>
        <v/>
      </c>
      <c r="M103" s="45">
        <f>COUNTIF(M2:M102,"X")</f>
        <v/>
      </c>
      <c r="N103" s="45">
        <f>COUNTIF(N2:N102,"X")</f>
        <v/>
      </c>
      <c r="O103" s="45">
        <f>COUNTIF(O2:O102,"X")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BF9000"/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</cols>
  <sheetData>
    <row r="2">
      <c r="B2" s="46" t="inlineStr">
        <is>
          <t>Live-Capture Protocol (how to finish this file)</t>
        </is>
      </c>
    </row>
    <row r="4" ht="30" customHeight="1">
      <c r="B4" s="47" t="inlineStr">
        <is>
          <t>Why this exists</t>
        </is>
      </c>
      <c r="C4" s="15" t="inlineStr">
        <is>
          <t>The build environment could not reach Amazon.ca. Follow this to fill the amber cells from live listings so the model becomes decision-ready.</t>
        </is>
      </c>
    </row>
    <row r="5" ht="45" customHeight="1">
      <c r="B5" s="47" t="inlineStr">
        <is>
          <t>Searches to run (Amazon.ca)</t>
        </is>
      </c>
      <c r="C5" s="15" t="inlineStr">
        <is>
          <t>sparkling electrolyte drink | electrolyte drink | functional beverage | prebiotic soda | gut health drink | adaptogen drink | energy drink | caffeine drink | sparkling water | flavoured sparkling water. Scroll well past page 1 for each.</t>
        </is>
      </c>
    </row>
    <row r="6" ht="60" customHeight="1">
      <c r="B6" s="47" t="inlineStr">
        <is>
          <t>Per-listing capture order</t>
        </is>
      </c>
      <c r="C6" s="15" t="inlineStr">
        <is>
          <t>1) One-Time Price -&gt; col F.  2) Pack count -&gt; verify col E.  3) S&amp;S? -&gt; col I (Yes/No).  4) S&amp;S % -&gt; col J as decimal (15%=0.15).  5) Coupon value -&gt; col H2; note Y/N+value -&gt; col L.  6) Promo text -&gt; col M.  7) Star rating -&gt; col W.  8) #Ratings -&gt; col X.  9) Badge -&gt; col Y.  10) BSR -&gt; col Z.  11) URL -&gt; col AE.</t>
        </is>
      </c>
    </row>
    <row r="7" ht="30" customHeight="1">
      <c r="B7" s="47" t="inlineStr">
        <is>
          <t>Auto-calculated (do not type)</t>
        </is>
      </c>
      <c r="C7" s="15" t="inlineStr">
        <is>
          <t>Price/Unit (G), Price/100 mL (H), S&amp;S Price (K), Lowest Effective (N), and C1-C6 analytics recompute automatically.</t>
        </is>
      </c>
    </row>
    <row r="8" ht="30" customHeight="1">
      <c r="B8" s="47" t="inlineStr">
        <is>
          <t>Verify while you're there</t>
        </is>
      </c>
      <c r="C8" s="15" t="inlineStr">
        <is>
          <t>Confirm caffeine/sodium/potassium/sugar/calories (cols P-T) against the live label; correct if different and flip P1 provenance to 'Verified live YYYY-MM-DD'.</t>
        </is>
      </c>
    </row>
    <row r="9" ht="45" customHeight="1">
      <c r="B9" s="47" t="inlineStr">
        <is>
          <t>Re-derive velocity</t>
        </is>
      </c>
      <c r="C9" s="15" t="inlineStr">
        <is>
          <t>Once #Ratings (X) and BSR (Z) are in, replace the estimate band (27a) using a consistent rule, e.g. Very High &gt;5000 ratings &amp; BSR&lt;20; High 1000-5000; Medium 200-1000; Low &lt;200. Document the rule you use.</t>
        </is>
      </c>
    </row>
    <row r="10" ht="30" customHeight="1">
      <c r="B10" s="47" t="inlineStr">
        <is>
          <t>Finish</t>
        </is>
      </c>
      <c r="C10" s="15" t="inlineStr">
        <is>
          <t>Update P2 status to 'Captured live', re-sort Pricing &amp; Promo by True Floor and Subscription by S&amp;S%, and re-check the QA &amp; Integrity tab (blank counts should hit 0).</t>
        </is>
      </c>
    </row>
    <row r="11" ht="30" customHeight="1">
      <c r="B11" s="47" t="inlineStr">
        <is>
          <t>Tip</t>
        </is>
      </c>
      <c r="C11" s="15" t="inlineStr">
        <is>
          <t>Capture into the Master tabs only - Pricing &amp; Promo, Subscription, and Nutrition Scoreboard are live-linked and update themselves.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  <col width="16" customWidth="1" min="8" max="8"/>
  </cols>
  <sheetData>
    <row r="1" ht="42" customHeight="1">
      <c r="A1" s="27" t="inlineStr">
        <is>
          <t>Master tab</t>
        </is>
      </c>
      <c r="B1" s="27" t="inlineStr">
        <is>
          <t>Products</t>
        </is>
      </c>
      <c r="C1" s="27" t="inlineStr">
        <is>
          <t>Blank price</t>
        </is>
      </c>
      <c r="D1" s="27" t="inlineStr">
        <is>
          <t>Blank S&amp;S%</t>
        </is>
      </c>
      <c r="E1" s="27" t="inlineStr">
        <is>
          <t>Blank rating</t>
        </is>
      </c>
      <c r="F1" s="27" t="inlineStr">
        <is>
          <t>Blank URL</t>
        </is>
      </c>
      <c r="G1" s="27" t="inlineStr">
        <is>
          <t>Blank badge</t>
        </is>
      </c>
      <c r="H1" s="27" t="inlineStr">
        <is>
          <t>Capture complete?</t>
        </is>
      </c>
    </row>
    <row r="2" ht="24" customHeight="1">
      <c r="A2" s="21" t="inlineStr">
        <is>
          <t>M1 - Sparkling Electrolyte</t>
        </is>
      </c>
      <c r="B2" s="13" t="n">
        <v>248</v>
      </c>
      <c r="C2" s="13">
        <f>COUNTBLANK('M1 - Sparkling Electrolyte'!F2:F249)</f>
        <v/>
      </c>
      <c r="D2" s="13">
        <f>COUNTBLANK('M1 - Sparkling Electrolyte'!J2:J249)</f>
        <v/>
      </c>
      <c r="E2" s="13">
        <f>COUNTBLANK('M1 - Sparkling Electrolyte'!W2:W249)</f>
        <v/>
      </c>
      <c r="F2" s="13">
        <f>COUNTBLANK('M1 - Sparkling Electrolyte'!AE2:AE249)</f>
        <v/>
      </c>
      <c r="G2" s="13">
        <f>COUNTBLANK('M1 - Sparkling Electrolyte'!Y2:Y249)</f>
        <v/>
      </c>
      <c r="H2" s="24">
        <f>IF(SUM(C2:G2)=0,"YES","NO - "&amp;SUM(C2:G2)&amp;" blanks")</f>
        <v/>
      </c>
    </row>
    <row r="3" ht="24" customHeight="1">
      <c r="A3" s="21" t="inlineStr">
        <is>
          <t>M2 - Electrolyte RTD</t>
        </is>
      </c>
      <c r="B3" s="13" t="n">
        <v>404</v>
      </c>
      <c r="C3" s="13">
        <f>COUNTBLANK('M2 - Electrolyte RTD'!F2:F405)</f>
        <v/>
      </c>
      <c r="D3" s="13">
        <f>COUNTBLANK('M2 - Electrolyte RTD'!J2:J405)</f>
        <v/>
      </c>
      <c r="E3" s="13">
        <f>COUNTBLANK('M2 - Electrolyte RTD'!W2:W405)</f>
        <v/>
      </c>
      <c r="F3" s="13">
        <f>COUNTBLANK('M2 - Electrolyte RTD'!AE2:AE405)</f>
        <v/>
      </c>
      <c r="G3" s="13">
        <f>COUNTBLANK('M2 - Electrolyte RTD'!Y2:Y405)</f>
        <v/>
      </c>
      <c r="H3" s="24">
        <f>IF(SUM(C3:G3)=0,"YES","NO - "&amp;SUM(C3:G3)&amp;" blanks")</f>
        <v/>
      </c>
    </row>
    <row r="4" ht="24" customHeight="1">
      <c r="A4" s="21" t="inlineStr">
        <is>
          <t>M3 - Functional Beverage</t>
        </is>
      </c>
      <c r="B4" s="13" t="n">
        <v>555</v>
      </c>
      <c r="C4" s="13">
        <f>COUNTBLANK('M3 - Functional Beverage'!F2:F556)</f>
        <v/>
      </c>
      <c r="D4" s="13">
        <f>COUNTBLANK('M3 - Functional Beverage'!J2:J556)</f>
        <v/>
      </c>
      <c r="E4" s="13">
        <f>COUNTBLANK('M3 - Functional Beverage'!W2:W556)</f>
        <v/>
      </c>
      <c r="F4" s="13">
        <f>COUNTBLANK('M3 - Functional Beverage'!AE2:AE556)</f>
        <v/>
      </c>
      <c r="G4" s="13">
        <f>COUNTBLANK('M3 - Functional Beverage'!Y2:Y556)</f>
        <v/>
      </c>
      <c r="H4" s="24">
        <f>IF(SUM(C4:G4)=0,"YES","NO - "&amp;SUM(C4:G4)&amp;" blanks")</f>
        <v/>
      </c>
    </row>
    <row r="5" ht="24" customHeight="1">
      <c r="A5" s="21" t="inlineStr">
        <is>
          <t>M4 - Caffeine &amp; Energy</t>
        </is>
      </c>
      <c r="B5" s="13" t="n">
        <v>815</v>
      </c>
      <c r="C5" s="13">
        <f>COUNTBLANK('M4 - Caffeine &amp; Energy'!F2:F816)</f>
        <v/>
      </c>
      <c r="D5" s="13">
        <f>COUNTBLANK('M4 - Caffeine &amp; Energy'!J2:J816)</f>
        <v/>
      </c>
      <c r="E5" s="13">
        <f>COUNTBLANK('M4 - Caffeine &amp; Energy'!W2:W816)</f>
        <v/>
      </c>
      <c r="F5" s="13">
        <f>COUNTBLANK('M4 - Caffeine &amp; Energy'!AE2:AE816)</f>
        <v/>
      </c>
      <c r="G5" s="13">
        <f>COUNTBLANK('M4 - Caffeine &amp; Energy'!Y2:Y816)</f>
        <v/>
      </c>
      <c r="H5" s="24">
        <f>IF(SUM(C5:G5)=0,"YES","NO - "&amp;SUM(C5:G5)&amp;" blanks")</f>
        <v/>
      </c>
    </row>
    <row r="6" ht="24" customHeight="1">
      <c r="A6" s="21" t="inlineStr">
        <is>
          <t>M5 - Sparkling Water &amp; Soda</t>
        </is>
      </c>
      <c r="B6" s="13" t="n">
        <v>899</v>
      </c>
      <c r="C6" s="13">
        <f>COUNTBLANK('M5 - Sparkling Water &amp; Soda'!F2:F900)</f>
        <v/>
      </c>
      <c r="D6" s="13">
        <f>COUNTBLANK('M5 - Sparkling Water &amp; Soda'!J2:J900)</f>
        <v/>
      </c>
      <c r="E6" s="13">
        <f>COUNTBLANK('M5 - Sparkling Water &amp; Soda'!W2:W900)</f>
        <v/>
      </c>
      <c r="F6" s="13">
        <f>COUNTBLANK('M5 - Sparkling Water &amp; Soda'!AE2:AE900)</f>
        <v/>
      </c>
      <c r="G6" s="13">
        <f>COUNTBLANK('M5 - Sparkling Water &amp; Soda'!Y2:Y900)</f>
        <v/>
      </c>
      <c r="H6" s="24">
        <f>IF(SUM(C6:G6)=0,"YES","NO - "&amp;SUM(C6:G6)&amp;" blanks")</f>
        <v/>
      </c>
    </row>
    <row r="7">
      <c r="A7" s="44" t="inlineStr">
        <is>
          <t>TOTAL</t>
        </is>
      </c>
      <c r="B7" s="45">
        <f>SUM(B2:B6)</f>
        <v/>
      </c>
      <c r="C7" s="45">
        <f>SUM(C2:C6)</f>
        <v/>
      </c>
      <c r="D7" s="45">
        <f>SUM(D2:D6)</f>
        <v/>
      </c>
      <c r="E7" s="45">
        <f>SUM(E2:E6)</f>
        <v/>
      </c>
      <c r="F7" s="45">
        <f>SUM(F2:F6)</f>
        <v/>
      </c>
      <c r="G7" s="45">
        <f>SUM(G2:G6)</f>
        <v/>
      </c>
      <c r="H7" s="45">
        <f>IF(SUM(C7:G7)=0,"FILE COMPLETE","INCOMPLETE - "&amp;SUM(C7:G7)&amp;" blanks")</f>
        <v/>
      </c>
    </row>
    <row r="9">
      <c r="A9" s="26" t="inlineStr">
        <is>
          <t>This tab self-audits live: as you fill the amber cells on the Master tabs, blank counts fall and 'Capture complete?' flips to YES. Today every commercial cell is intentionally blank (no fabrication).</t>
        </is>
      </c>
      <c r="B9" s="16" t="n"/>
      <c r="C9" s="16" t="n"/>
      <c r="D9" s="16" t="n"/>
      <c r="E9" s="16" t="n"/>
      <c r="F9" s="16" t="n"/>
      <c r="G9" s="16" t="n"/>
      <c r="H9" s="17" t="n"/>
    </row>
    <row r="10">
      <c r="A10" s="48" t="inlineStr">
        <is>
          <t>Automated guarantee: run  python3 test_competitor_intel.py  (also run automatically at the end of every build). It asserts no commercial cell is fabricated, every computed column holds a formula, nutrition values are in range, SKU counts reconcile across tabs, and all TOC links + Enrichment Log sources resolve.</t>
        </is>
      </c>
      <c r="B10" s="16" t="n"/>
      <c r="C10" s="16" t="n"/>
      <c r="D10" s="16" t="n"/>
      <c r="E10" s="16" t="n"/>
      <c r="F10" s="16" t="n"/>
      <c r="G10" s="16" t="n"/>
      <c r="H10" s="17" t="n"/>
    </row>
  </sheetData>
  <mergeCells count="2">
    <mergeCell ref="A9:H9"/>
    <mergeCell ref="A10:H10"/>
  </mergeCells>
  <conditionalFormatting sqref="H2:H6">
    <cfRule type="expression" priority="1" dxfId="1">
      <formula>LEFT(H2,3)="YES"</formula>
    </cfRule>
    <cfRule type="expression" priority="2" dxfId="0">
      <formula>LEFT(H2,2)="NO"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B0F0"/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46" customWidth="1" min="4" max="4"/>
    <col width="16" customWidth="1" min="5" max="5"/>
    <col width="52" customWidth="1" min="6" max="6"/>
  </cols>
  <sheetData>
    <row r="1" ht="42" customHeight="1">
      <c r="A1" s="27" t="inlineStr">
        <is>
          <t>Date</t>
        </is>
      </c>
      <c r="B1" s="27" t="inlineStr">
        <is>
          <t>Brand / Line</t>
        </is>
      </c>
      <c r="C1" s="27" t="inlineStr">
        <is>
          <t>Field</t>
        </is>
      </c>
      <c r="D1" s="27" t="inlineStr">
        <is>
          <t>Verified value / note</t>
        </is>
      </c>
      <c r="E1" s="27" t="inlineStr">
        <is>
          <t>Method</t>
        </is>
      </c>
      <c r="F1" s="27" t="inlineStr">
        <is>
          <t>Source</t>
        </is>
      </c>
    </row>
    <row r="2" ht="30" customHeight="1">
      <c r="A2" s="15" t="inlineStr">
        <is>
          <t>2026-06-13</t>
        </is>
      </c>
      <c r="B2" s="15" t="inlineStr">
        <is>
          <t>Poppi Prebiotic Soda</t>
        </is>
      </c>
      <c r="C2" s="15" t="inlineStr">
        <is>
          <t>Caffeine by flavour</t>
        </is>
      </c>
      <c r="D2" s="15" t="inlineStr">
        <is>
          <t>Cola/Cherry Cola/Doc Pop ~40 mg, Alpine Blast ~55 mg (green-tea); fruit flavours caffeine-free</t>
        </is>
      </c>
      <c r="E2" s="15" t="inlineStr">
        <is>
          <t>WebSearch</t>
        </is>
      </c>
      <c r="F2" s="15" t="inlineStr">
        <is>
          <t>caffeineinformer.com/caffeine-content/poppi; wellnd.com</t>
        </is>
      </c>
    </row>
    <row r="3" ht="30" customHeight="1">
      <c r="A3" s="15" t="inlineStr">
        <is>
          <t>2026-06-13</t>
        </is>
      </c>
      <c r="B3" s="15" t="inlineStr">
        <is>
          <t>Poppi Prebiotic Soda</t>
        </is>
      </c>
      <c r="C3" s="15" t="inlineStr">
        <is>
          <t>Sugar / calories</t>
        </is>
      </c>
      <c r="D3" s="15" t="inlineStr">
        <is>
          <t>&lt;=5 g sugar, &lt;=25 cal, 2 g fiber per 12 oz can</t>
        </is>
      </c>
      <c r="E3" s="15" t="inlineStr">
        <is>
          <t>WebSearch</t>
        </is>
      </c>
      <c r="F3" s="15" t="inlineStr">
        <is>
          <t>today.com (dietitian review); drinkpoppi.com/products/classics</t>
        </is>
      </c>
    </row>
    <row r="4" ht="30" customHeight="1">
      <c r="A4" s="15" t="inlineStr">
        <is>
          <t>2026-06-13</t>
        </is>
      </c>
      <c r="B4" s="15" t="inlineStr">
        <is>
          <t>Celsius Original</t>
        </is>
      </c>
      <c r="C4" s="15" t="inlineStr">
        <is>
          <t>Sodium / caffeine</t>
        </is>
      </c>
      <c r="D4" s="15" t="inlineStr">
        <is>
          <t>200 mg caffeine, ~5 mg sodium, 10 cal, 0 sugar per 12 oz</t>
        </is>
      </c>
      <c r="E4" s="15" t="inlineStr">
        <is>
          <t>WebSearch</t>
        </is>
      </c>
      <c r="F4" s="15" t="inlineStr">
        <is>
          <t>caffeineinformer.com; celsius.com</t>
        </is>
      </c>
    </row>
    <row r="5" ht="30" customHeight="1">
      <c r="A5" s="15" t="inlineStr">
        <is>
          <t>2026-06-13</t>
        </is>
      </c>
      <c r="B5" s="15" t="inlineStr">
        <is>
          <t>Liquid Death Sparkling</t>
        </is>
      </c>
      <c r="C5" s="15" t="inlineStr">
        <is>
          <t>Sodium / sweetener</t>
        </is>
      </c>
      <c r="D5" s="15" t="inlineStr">
        <is>
          <t>~5 mg sodium, 0 sugar, 5 cal; agave + stevia (2026 reformulation)</t>
        </is>
      </c>
      <c r="E5" s="15" t="inlineStr">
        <is>
          <t>WebSearch</t>
        </is>
      </c>
      <c r="F5" s="15" t="inlineStr">
        <is>
          <t>liquiddeath.com; myfooddiary.com/brand/liquid-death</t>
        </is>
      </c>
    </row>
    <row r="6" ht="30" customHeight="1">
      <c r="A6" s="15" t="inlineStr">
        <is>
          <t>2026-06-13</t>
        </is>
      </c>
      <c r="B6" s="15" t="inlineStr">
        <is>
          <t>Liquid Death</t>
        </is>
      </c>
      <c r="C6" s="15" t="inlineStr">
        <is>
          <t>New line noted</t>
        </is>
      </c>
      <c r="D6" s="15" t="inlineStr">
        <is>
          <t>Sparkling Energy line exists: 100 mg caffeine (coffee-bean), 0 sugar</t>
        </is>
      </c>
      <c r="E6" s="15" t="inlineStr">
        <is>
          <t>WebSearch</t>
        </is>
      </c>
      <c r="F6" s="15" t="inlineStr">
        <is>
          <t>theimpulsivebuy.com (2026 review)</t>
        </is>
      </c>
    </row>
    <row r="7" ht="30" customHeight="1">
      <c r="A7" s="15" t="inlineStr">
        <is>
          <t>2026-06-13</t>
        </is>
      </c>
      <c r="B7" s="15" t="inlineStr">
        <is>
          <t>Prime Hydration</t>
        </is>
      </c>
      <c r="C7" s="15" t="inlineStr">
        <is>
          <t>Sodium / sugar</t>
        </is>
      </c>
      <c r="D7" s="15" t="inlineStr">
        <is>
          <t>~30 mg sodium, ~2 g sugar, 25 cal/bottle, caffeine-free, high potassium, 10% coconut water, BCAAs</t>
        </is>
      </c>
      <c r="E7" s="15" t="inlineStr">
        <is>
          <t>WebSearch</t>
        </is>
      </c>
      <c r="F7" s="15" t="inlineStr">
        <is>
          <t>consumerreports.org; primevsgatorade.com</t>
        </is>
      </c>
    </row>
    <row r="8" ht="30" customHeight="1">
      <c r="A8" s="15" t="inlineStr">
        <is>
          <t>2026-06-13</t>
        </is>
      </c>
      <c r="B8" s="15" t="inlineStr">
        <is>
          <t>OLIPOP Prebiotic Soda</t>
        </is>
      </c>
      <c r="C8" s="15" t="inlineStr">
        <is>
          <t>Caffeine by flavour / nutrition</t>
        </is>
      </c>
      <c r="D8" s="15" t="inlineStr">
        <is>
          <t>Vintage/Cherry Cola &amp; Doctor Goodwin ~50 mg, Ridge Rush ~60 mg; 9 g fiber, 35-50 cal, 2-5 g sugar/can</t>
        </is>
      </c>
      <c r="E8" s="15" t="inlineStr">
        <is>
          <t>WebSearch</t>
        </is>
      </c>
      <c r="F8" s="15" t="inlineStr">
        <is>
          <t>drinkolipop.com; caffeineadvisor.com/caffeine-in-soda/olipop-soda</t>
        </is>
      </c>
    </row>
    <row r="9" ht="30" customHeight="1">
      <c r="A9" s="15" t="inlineStr">
        <is>
          <t>2026-06-13</t>
        </is>
      </c>
      <c r="B9" s="15" t="inlineStr">
        <is>
          <t>Monster Ultra Zero</t>
        </is>
      </c>
      <c r="C9" s="15" t="inlineStr">
        <is>
          <t>Caffeine</t>
        </is>
      </c>
      <c r="D9" s="15" t="inlineStr">
        <is>
          <t>~150 mg per 16 oz (473 mL) can; 10 cal, 0 sugar</t>
        </is>
      </c>
      <c r="E9" s="15" t="inlineStr">
        <is>
          <t>WebSearch</t>
        </is>
      </c>
      <c r="F9" s="15" t="inlineStr">
        <is>
          <t>caffeineinformer.com; monsterenergy.com</t>
        </is>
      </c>
    </row>
    <row r="10" ht="30" customHeight="1">
      <c r="A10" s="15" t="inlineStr">
        <is>
          <t>2026-06-13</t>
        </is>
      </c>
      <c r="B10" s="15" t="inlineStr">
        <is>
          <t>BODYARMOR Sports Drink</t>
        </is>
      </c>
      <c r="C10" s="15" t="inlineStr">
        <is>
          <t>Potassium / sugar / calories</t>
        </is>
      </c>
      <c r="D10" s="15" t="inlineStr">
        <is>
          <t>16 oz: ~680 mg potassium, ~29 g sugar, ~120 cal, ~30 mg sodium</t>
        </is>
      </c>
      <c r="E10" s="15" t="inlineStr">
        <is>
          <t>WebSearch</t>
        </is>
      </c>
      <c r="F10" s="15" t="inlineStr">
        <is>
          <t>drinkbodyarmor.com; en.wikipedia.org/wiki/Bodyarmor_SuperDrink</t>
        </is>
      </c>
    </row>
    <row r="11" ht="30" customHeight="1">
      <c r="A11" s="15" t="inlineStr">
        <is>
          <t>2026-06-13</t>
        </is>
      </c>
      <c r="B11" s="15" t="inlineStr">
        <is>
          <t>Ghost Energy</t>
        </is>
      </c>
      <c r="C11" s="15" t="inlineStr">
        <is>
          <t>Sodium / actives</t>
        </is>
      </c>
      <c r="D11" s="15" t="inlineStr">
        <is>
          <t>30 mg sodium, 5 cal, 0 sugar, 200 mg caffeine; 1000 mg L-carnitine, Alpha-GPC, NeuroFactor</t>
        </is>
      </c>
      <c r="E11" s="15" t="inlineStr">
        <is>
          <t>WebSearch</t>
        </is>
      </c>
      <c r="F11" s="15" t="inlineStr">
        <is>
          <t>drinkghost.com; caffeineinformer.com/caffeine-content/ghost</t>
        </is>
      </c>
    </row>
    <row r="12" ht="30" customHeight="1">
      <c r="A12" s="15" t="inlineStr">
        <is>
          <t>2026-06-13</t>
        </is>
      </c>
      <c r="B12" s="15" t="inlineStr">
        <is>
          <t>Gatorade Thirst Quencher</t>
        </is>
      </c>
      <c r="C12" s="15" t="inlineStr">
        <is>
          <t>Confirmed</t>
        </is>
      </c>
      <c r="D12" s="15" t="inlineStr">
        <is>
          <t>591 mL bottle ~270 mg sodium / 75 mg potassium / 34 g sugar / 140 cal (no change)</t>
        </is>
      </c>
      <c r="E12" s="15" t="inlineStr">
        <is>
          <t>WebSearch</t>
        </is>
      </c>
      <c r="F12" s="15" t="inlineStr">
        <is>
          <t>smartlabel.pepsico.info; gatorade.com</t>
        </is>
      </c>
    </row>
    <row r="13" ht="30" customHeight="1">
      <c r="A13" s="15" t="inlineStr">
        <is>
          <t>2026-06-13</t>
        </is>
      </c>
      <c r="B13" s="15" t="inlineStr">
        <is>
          <t>Alani Nu Energy</t>
        </is>
      </c>
      <c r="C13" s="15" t="inlineStr">
        <is>
          <t>Confirmed</t>
        </is>
      </c>
      <c r="D13" s="15" t="inlineStr">
        <is>
          <t>200 mg caffeine, 10-15 cal, 0 sugar (no change); flavours expanded</t>
        </is>
      </c>
      <c r="E13" s="15" t="inlineStr">
        <is>
          <t>WebSearch</t>
        </is>
      </c>
      <c r="F13" s="15" t="inlineStr">
        <is>
          <t>alaninu.com; caffeineinformer.com/caffeine-content/alani-nu</t>
        </is>
      </c>
    </row>
    <row r="14" ht="30" customHeight="1">
      <c r="A14" s="15" t="inlineStr">
        <is>
          <t>2026-06-13</t>
        </is>
      </c>
      <c r="B14" s="15" t="inlineStr">
        <is>
          <t>Bai Antioxidant Infusion</t>
        </is>
      </c>
      <c r="C14" s="15" t="inlineStr">
        <is>
          <t>Caffeine</t>
        </is>
      </c>
      <c r="D14" s="15" t="inlineStr">
        <is>
          <t>~55 mg per 18 oz (530 mL) bottle (was 35); 1-2 g sugar, 10 cal, erythritol+stevia</t>
        </is>
      </c>
      <c r="E14" s="15" t="inlineStr">
        <is>
          <t>WebSearch</t>
        </is>
      </c>
      <c r="F14" s="15" t="inlineStr">
        <is>
          <t>caffeineinformer.com/caffeine-content/bai-drink; drinkbai.com</t>
        </is>
      </c>
    </row>
    <row r="15" ht="30" customHeight="1">
      <c r="A15" s="15" t="inlineStr">
        <is>
          <t>2026-06-13</t>
        </is>
      </c>
      <c r="B15" s="15" t="inlineStr">
        <is>
          <t>C4 Energy</t>
        </is>
      </c>
      <c r="C15" s="15" t="inlineStr">
        <is>
          <t>Confirmed</t>
        </is>
      </c>
      <c r="D15" s="15" t="inlineStr">
        <is>
          <t>200 mg caffeine, 0 sugar, 0 cal, beta-alanine (no change)</t>
        </is>
      </c>
      <c r="E15" s="15" t="inlineStr">
        <is>
          <t>WebSearch</t>
        </is>
      </c>
      <c r="F15" s="15" t="inlineStr">
        <is>
          <t>cellucor.com; caffeineinformer.com/caffeine-content/c4-energy-drink</t>
        </is>
      </c>
    </row>
    <row r="16" ht="30" customHeight="1">
      <c r="A16" s="15" t="inlineStr">
        <is>
          <t>2026-06-13</t>
        </is>
      </c>
      <c r="B16" s="15" t="inlineStr">
        <is>
          <t>Reign Total Body Fuel</t>
        </is>
      </c>
      <c r="C16" s="15" t="inlineStr">
        <is>
          <t>Confirmed</t>
        </is>
      </c>
      <c r="D16" s="15" t="inlineStr">
        <is>
          <t>300 mg caffeine, 10 cal, 0 sugar, 1000 mg BCAAs, Na/K/Mg (no change)</t>
        </is>
      </c>
      <c r="E16" s="15" t="inlineStr">
        <is>
          <t>WebSearch</t>
        </is>
      </c>
      <c r="F16" s="15" t="inlineStr">
        <is>
          <t>reignbodyfuel.com</t>
        </is>
      </c>
    </row>
    <row r="17" ht="30" customHeight="1">
      <c r="A17" s="15" t="inlineStr">
        <is>
          <t>2026-06-13</t>
        </is>
      </c>
      <c r="B17" s="15" t="inlineStr">
        <is>
          <t>Electrolit</t>
        </is>
      </c>
      <c r="C17" s="15" t="inlineStr">
        <is>
          <t>Confirmed + note</t>
        </is>
      </c>
      <c r="D17" s="15" t="inlineStr">
        <is>
          <t>RTD bottle: Na/K/Mg/Ca, dextrose-sweetened regular line; Zero line uses stevia+molasses</t>
        </is>
      </c>
      <c r="E17" s="15" t="inlineStr">
        <is>
          <t>WebSearch</t>
        </is>
      </c>
      <c r="F17" s="15" t="inlineStr">
        <is>
          <t>electrolit.com; electrolit.com/pages/science</t>
        </is>
      </c>
    </row>
    <row r="18" ht="30" customHeight="1">
      <c r="A18" s="15" t="inlineStr">
        <is>
          <t>2026-06-13</t>
        </is>
      </c>
      <c r="B18" s="15" t="inlineStr">
        <is>
          <t>Spindrift</t>
        </is>
      </c>
      <c r="C18" s="15" t="inlineStr">
        <is>
          <t>Confirmed</t>
        </is>
      </c>
      <c r="D18" s="15" t="inlineStr">
        <is>
          <t>11-15 cal, 0-3 g sugar, 0 mg sodium, real squeezed fruit, unsweetened (no change)</t>
        </is>
      </c>
      <c r="E18" s="15" t="inlineStr">
        <is>
          <t>WebSearch</t>
        </is>
      </c>
      <c r="F18" s="15" t="inlineStr">
        <is>
          <t>drinkspindrift.com; myfooddiary.com/brand/spindrift</t>
        </is>
      </c>
    </row>
    <row r="19" ht="30" customHeight="1">
      <c r="A19" s="15" t="inlineStr">
        <is>
          <t>2026-06-13</t>
        </is>
      </c>
      <c r="B19" s="15" t="inlineStr">
        <is>
          <t>Celsius Essentials</t>
        </is>
      </c>
      <c r="C19" s="15" t="inlineStr">
        <is>
          <t>Confirmed</t>
        </is>
      </c>
      <c r="D19" s="15" t="inlineStr">
        <is>
          <t>270 mg caffeine, 0 sugar, L-theanine + BCAAs (leucine/isoleucine), MetaPlus (no change)</t>
        </is>
      </c>
      <c r="E19" s="15" t="inlineStr">
        <is>
          <t>WebSearch</t>
        </is>
      </c>
      <c r="F19" s="15" t="inlineStr">
        <is>
          <t>stack3d.com; getyokd.com</t>
        </is>
      </c>
    </row>
    <row r="20" ht="30" customHeight="1">
      <c r="A20" s="15" t="inlineStr">
        <is>
          <t>2026-06-13</t>
        </is>
      </c>
      <c r="B20" s="15" t="inlineStr">
        <is>
          <t>Pedialyte</t>
        </is>
      </c>
      <c r="C20" s="15" t="inlineStr">
        <is>
          <t>Per-liter values</t>
        </is>
      </c>
      <c r="D20" s="15" t="inlineStr">
        <is>
          <t>1 L: ~1035 mg sodium, ~780 mg potassium, ~25 g sugar, ~100 cal (~370 mg sodium/12 oz serving)</t>
        </is>
      </c>
      <c r="E20" s="15" t="inlineStr">
        <is>
          <t>WebSearch</t>
        </is>
      </c>
      <c r="F20" s="15" t="inlineStr">
        <is>
          <t>en.wikipedia.org/wiki/Pedialyte; pedialyte.com</t>
        </is>
      </c>
    </row>
    <row r="21" ht="30" customHeight="1">
      <c r="A21" s="15" t="inlineStr">
        <is>
          <t>2026-06-13</t>
        </is>
      </c>
      <c r="B21" s="15" t="inlineStr">
        <is>
          <t>GT's Synergy Kombucha</t>
        </is>
      </c>
      <c r="C21" s="15" t="inlineStr">
        <is>
          <t>Per-bottle nutrition</t>
        </is>
      </c>
      <c r="D21" s="15" t="inlineStr">
        <is>
          <t>16 oz: ~50 cal, ~12 g sugar, ~9B probiotics, ~14 mg caffeine (was 6 g/30 cal)</t>
        </is>
      </c>
      <c r="E21" s="15" t="inlineStr">
        <is>
          <t>WebSearch</t>
        </is>
      </c>
      <c r="F21" s="15" t="inlineStr">
        <is>
          <t>gtslivingfoods.com; essentialstacks.com</t>
        </is>
      </c>
    </row>
    <row r="22" ht="30" customHeight="1">
      <c r="A22" s="15" t="inlineStr">
        <is>
          <t>2026-06-13</t>
        </is>
      </c>
      <c r="B22" s="15" t="inlineStr">
        <is>
          <t>vitaminwater (glaceau)</t>
        </is>
      </c>
      <c r="C22" s="15" t="inlineStr">
        <is>
          <t>Caffeine by flavour</t>
        </is>
      </c>
      <c r="D22" s="15" t="inlineStr">
        <is>
          <t>Only Energy flavour ~60 mg caffeine; others caffeine-free; 27 g sugar, 100 cal/20 oz</t>
        </is>
      </c>
      <c r="E22" s="15" t="inlineStr">
        <is>
          <t>WebSearch</t>
        </is>
      </c>
      <c r="F22" s="15" t="inlineStr">
        <is>
          <t>coca-cola.com/ca vitaminwater; caffeineinformer.com</t>
        </is>
      </c>
    </row>
    <row r="23" ht="30" customHeight="1">
      <c r="A23" s="15" t="inlineStr">
        <is>
          <t>2026-06-13</t>
        </is>
      </c>
      <c r="B23" s="15" t="inlineStr">
        <is>
          <t>Sparkling Ice</t>
        </is>
      </c>
      <c r="C23" s="15" t="inlineStr">
        <is>
          <t>Sodium / potassium</t>
        </is>
      </c>
      <c r="D23" s="15" t="inlineStr">
        <is>
          <t>0 mg sodium, ~30 mg potassium/8 oz, 0 sugar, ~5 cal, sucralose, vitamins (was 25 mg sodium)</t>
        </is>
      </c>
      <c r="E23" s="15" t="inlineStr">
        <is>
          <t>WebSearch</t>
        </is>
      </c>
      <c r="F23" s="15" t="inlineStr">
        <is>
          <t>sparklingice.com/faq; nutritionvalue.org</t>
        </is>
      </c>
    </row>
    <row r="24" ht="30" customHeight="1">
      <c r="A24" s="15" t="inlineStr">
        <is>
          <t>2026-06-13</t>
        </is>
      </c>
      <c r="B24" s="15" t="inlineStr">
        <is>
          <t>Powerade</t>
        </is>
      </c>
      <c r="C24" s="15" t="inlineStr">
        <is>
          <t>Reviewed (sources conflict)</t>
        </is>
      </c>
      <c r="D24" s="15" t="inlineStr">
        <is>
          <t>Kept 591 mL: ~250 mg sodium / ~70 mg potassium / ~35 g sugar / 130 cal; verify per-listing</t>
        </is>
      </c>
      <c r="E24" s="15" t="inlineStr">
        <is>
          <t>WebSearch</t>
        </is>
      </c>
      <c r="F24" s="15" t="inlineStr">
        <is>
          <t>smartlabel.coca-colaproductfacts.com</t>
        </is>
      </c>
    </row>
    <row r="25" ht="30" customHeight="1">
      <c r="A25" s="15" t="inlineStr">
        <is>
          <t>2026-06-13</t>
        </is>
      </c>
      <c r="B25" s="15" t="inlineStr">
        <is>
          <t>Vita Coco</t>
        </is>
      </c>
      <c r="C25" s="15" t="inlineStr">
        <is>
          <t>Serving basis noted</t>
        </is>
      </c>
      <c r="D25" s="15" t="inlineStr">
        <is>
          <t>Per 8 oz: 45 cal, 11 g sugar, 470 mg potassium, 25 mg sodium (330 mL carton ~1.4 servings)</t>
        </is>
      </c>
      <c r="E25" s="15" t="inlineStr">
        <is>
          <t>WebSearch</t>
        </is>
      </c>
      <c r="F25" s="15" t="inlineStr">
        <is>
          <t>nutritionvalue.org; vitacoco.com</t>
        </is>
      </c>
    </row>
    <row r="26" ht="30" customHeight="1">
      <c r="A26" s="15" t="inlineStr">
        <is>
          <t>2026-06-13</t>
        </is>
      </c>
      <c r="B26" s="15" t="inlineStr">
        <is>
          <t>Red Bull Energy Drink (Original)</t>
        </is>
      </c>
      <c r="C26" s="15" t="inlineStr">
        <is>
          <t>Calories / sweetener</t>
        </is>
      </c>
      <c r="D26" s="15" t="inlineStr">
        <is>
          <t>110 kcal (was 112); sweetener is sucrose + glucose-fructose; 105 mg Na confirmed; 1000 mg taurine</t>
        </is>
      </c>
      <c r="E26" s="15" t="inlineStr">
        <is>
          <t>WebSearch</t>
        </is>
      </c>
      <c r="F26" s="15" t="inlineStr">
        <is>
          <t>redbull.com/ca-en; realcanadiansuperstore.ca; voila.ca</t>
        </is>
      </c>
    </row>
    <row r="27" ht="30" customHeight="1">
      <c r="A27" s="15" t="inlineStr">
        <is>
          <t>2026-06-13</t>
        </is>
      </c>
      <c r="B27" s="15" t="inlineStr">
        <is>
          <t>Red Bull Sugarfree</t>
        </is>
      </c>
      <c r="C27" s="15" t="inlineStr">
        <is>
          <t>Calories / sweetener formula</t>
        </is>
      </c>
      <c r="D27" s="15" t="inlineStr">
        <is>
          <t>10 kcal (was 5); Canadian formula uses Sucralose + Ace-K (NOT aspartame); 0 g sugar; 80 mg caffeine</t>
        </is>
      </c>
      <c r="E27" s="15" t="inlineStr">
        <is>
          <t>WebSearch</t>
        </is>
      </c>
      <c r="F27" s="15" t="inlineStr">
        <is>
          <t>redbull.com/ca-en; stack3d.com; wiki.ubc.ca/FNH200 (2025)</t>
        </is>
      </c>
    </row>
    <row r="28" ht="30" customHeight="1">
      <c r="A28" s="15" t="inlineStr">
        <is>
          <t>2026-06-13</t>
        </is>
      </c>
      <c r="B28" s="15" t="inlineStr">
        <is>
          <t>Red Bull Editions</t>
        </is>
      </c>
      <c r="C28" s="15" t="inlineStr">
        <is>
          <t>Calories</t>
        </is>
      </c>
      <c r="D28" s="15" t="inlineStr">
        <is>
          <t>110 kcal per 250 mL (was 112); same formula as original line</t>
        </is>
      </c>
      <c r="E28" s="15" t="inlineStr">
        <is>
          <t>WebSearch</t>
        </is>
      </c>
      <c r="F28" s="15" t="inlineStr">
        <is>
          <t>redbull.com/ca-en; realcanadiansuperstore.ca</t>
        </is>
      </c>
    </row>
    <row r="29" ht="30" customHeight="1">
      <c r="A29" s="15" t="inlineStr">
        <is>
          <t>2026-06-13</t>
        </is>
      </c>
      <c r="B29" s="15" t="inlineStr">
        <is>
          <t>GURU Organic Energy</t>
        </is>
      </c>
      <c r="C29" s="15" t="inlineStr">
        <is>
          <t>Format / size</t>
        </is>
      </c>
      <c r="D29" s="15" t="inlineStr">
        <is>
          <t>Primary Canada size is 250 mL (was 355 mL in file - that is US size); 100 mg caffeine, 80 kcal, 21 g sugar, 0 mg sodium per 250 mL; Lite: 100 mg caffeine, 3 g sugar, 25 kcal, stevia + monk fruit</t>
        </is>
      </c>
      <c r="E29" s="15" t="inlineStr">
        <is>
          <t>WebSearch</t>
        </is>
      </c>
      <c r="F29" s="15" t="inlineStr">
        <is>
          <t>guruenergy.com/ca; canteencanada.com; westerngrocer.com</t>
        </is>
      </c>
    </row>
    <row r="30" ht="30" customHeight="1">
      <c r="A30" s="15" t="inlineStr">
        <is>
          <t>2026-06-13</t>
        </is>
      </c>
      <c r="B30" s="15" t="inlineStr">
        <is>
          <t>BioSteel Sports Drink (RTD)</t>
        </is>
      </c>
      <c r="C30" s="15" t="inlineStr">
        <is>
          <t>Sodium / potassium / calories</t>
        </is>
      </c>
      <c r="D30" s="15" t="inlineStr">
        <is>
          <t>230 mg sodium, 225 mg potassium (was 130 mg Na / 20 mg K); 10 kcal (was 0); 5-electrolyte blend (Na/K/Ca/Mg/Sea Salt); caffeine-free; stevia</t>
        </is>
      </c>
      <c r="E30" s="15" t="inlineStr">
        <is>
          <t>WebSearch</t>
        </is>
      </c>
      <c r="F30" s="15" t="inlineStr">
        <is>
          <t>biosteel.com; yeswellness.com; fiddleheadshealth.ca</t>
        </is>
      </c>
    </row>
    <row r="31" ht="30" customHeight="1">
      <c r="A31" s="15" t="inlineStr">
        <is>
          <t>2026-06-13</t>
        </is>
      </c>
      <c r="B31" s="15" t="inlineStr">
        <is>
          <t>LaCroix Sparkling Water</t>
        </is>
      </c>
      <c r="C31" s="15" t="inlineStr">
        <is>
          <t>Confirmed</t>
        </is>
      </c>
      <c r="D31" s="15" t="inlineStr">
        <is>
          <t>0 cal/sodium/sugar/sweetener per 355 mL — all values confirmed correct; made from purified water + natural essence</t>
        </is>
      </c>
      <c r="E31" s="15" t="inlineStr">
        <is>
          <t>WebSearch</t>
        </is>
      </c>
      <c r="F31" s="15" t="inlineStr">
        <is>
          <t>walmart.com; myfooddiary.com; lacroixwater.com</t>
        </is>
      </c>
    </row>
    <row r="32" ht="30" customHeight="1">
      <c r="A32" s="15" t="inlineStr">
        <is>
          <t>2026-06-13</t>
        </is>
      </c>
      <c r="B32" s="15" t="inlineStr">
        <is>
          <t>bubly Sparkling Water</t>
        </is>
      </c>
      <c r="C32" s="15" t="inlineStr">
        <is>
          <t>Confirmed (sodium conflict resolved)</t>
        </is>
      </c>
      <c r="D32" s="15" t="inlineStr">
        <is>
          <t>0 mg sodium per 355 mL — confirmed via PepsiCo SmartLabel; '10 mg' in some databases is an erroneous entry</t>
        </is>
      </c>
      <c r="E32" s="15" t="inlineStr">
        <is>
          <t>WebSearch</t>
        </is>
      </c>
      <c r="F32" s="15" t="inlineStr">
        <is>
          <t>pepsicoproductfacts.com (official); heb.com; wikipedia.org/wiki/Bubly</t>
        </is>
      </c>
    </row>
    <row r="33" ht="30" customHeight="1">
      <c r="A33" s="15" t="inlineStr">
        <is>
          <t>2026-06-13</t>
        </is>
      </c>
      <c r="B33" s="15" t="inlineStr">
        <is>
          <t>Waterloo Sparkling Water</t>
        </is>
      </c>
      <c r="C33" s="15" t="inlineStr">
        <is>
          <t>Confirmed + brand note</t>
        </is>
      </c>
      <c r="D33" s="15" t="inlineStr">
        <is>
          <t>0 cal/sodium/sugar per 355 mL confirmed; NOTE: Waterloo is a US brand (Austin, TX, est. 2017) — not Canadian</t>
        </is>
      </c>
      <c r="E33" s="15" t="inlineStr">
        <is>
          <t>WebSearch</t>
        </is>
      </c>
      <c r="F33" s="15" t="inlineStr">
        <is>
          <t>drinkwaterloo.com; amazon.com; wikipedia.org/wiki/Waterloo_Sparkling_Water</t>
        </is>
      </c>
    </row>
    <row r="34" ht="30" customHeight="1">
      <c r="A34" s="15" t="inlineStr">
        <is>
          <t>2026-06-13</t>
        </is>
      </c>
      <c r="B34" s="15" t="inlineStr">
        <is>
          <t>Perrier Carbonated Mineral Water</t>
        </is>
      </c>
      <c r="C34" s="15" t="inlineStr">
        <is>
          <t>Sodium corrected to 0 (label)</t>
        </is>
      </c>
      <c r="D34" s="15" t="inlineStr">
        <is>
          <t>Mineral analysis: 9.5 mg/L × 0.33 L = 3.1 mg actual — below 5 mg labelling threshold, declared 0 mg on label per FDA/Health Canada rules (was 10 mg in file). File uses label value (0 mg). Calcium ~50 mg/330 mL</t>
        </is>
      </c>
      <c r="E34" s="15" t="inlineStr">
        <is>
          <t>WebSearch</t>
        </is>
      </c>
      <c r="F34" s="15" t="inlineStr">
        <is>
          <t>perrier.com/uk; amazon.ca; nestle.com/perrier-fact-sheet; openfoodfacts.org</t>
        </is>
      </c>
    </row>
    <row r="35" ht="30" customHeight="1">
      <c r="A35" s="15" t="inlineStr">
        <is>
          <t>2026-06-13</t>
        </is>
      </c>
      <c r="B35" s="15" t="inlineStr">
        <is>
          <t>S.Pellegrino Sparkling Mineral Water</t>
        </is>
      </c>
      <c r="C35" s="15" t="inlineStr">
        <is>
          <t>Sodium corrected</t>
        </is>
      </c>
      <c r="D35" s="15" t="inlineStr">
        <is>
          <t>15 mg per 500 mL (was 35 mg); mineral analysis 33.6 mg/L × 0.5 L = 16.8 mg, rounds to 15 mg per label rules</t>
        </is>
      </c>
      <c r="E35" s="15" t="inlineStr">
        <is>
          <t>WebSearch</t>
        </is>
      </c>
      <c r="F35" s="15" t="inlineStr">
        <is>
          <t>sanpellegrino.com/us/water-analysis-report-2023-pdf; fredmeyer.com; fairwaymarket.com</t>
        </is>
      </c>
    </row>
    <row r="36" ht="30" customHeight="1">
      <c r="A36" s="15" t="inlineStr">
        <is>
          <t>2026-06-13</t>
        </is>
      </c>
      <c r="B36" s="15" t="inlineStr">
        <is>
          <t>Liquid Death Mountain Water (Still)</t>
        </is>
      </c>
      <c r="C36" s="15" t="inlineStr">
        <is>
          <t>Sodium corrected</t>
        </is>
      </c>
      <c r="D36" s="15" t="inlineStr">
        <is>
          <t>0 mg sodium on label (was 20 mg); Austrian Alps artesian water, single ingredient, pH ~8.0</t>
        </is>
      </c>
      <c r="E36" s="15" t="inlineStr">
        <is>
          <t>WebSearch</t>
        </is>
      </c>
      <c r="F36" s="15" t="inlineStr">
        <is>
          <t>liquiddeath.com; harristeeter.com; open.fda.gov; openfoodfacts.org</t>
        </is>
      </c>
    </row>
    <row r="37" ht="30" customHeight="1">
      <c r="A37" s="15" t="inlineStr">
        <is>
          <t>2026-06-13</t>
        </is>
      </c>
      <c r="B37" s="15" t="inlineStr">
        <is>
          <t>Gatorade Zero Sugar</t>
        </is>
      </c>
      <c r="C37" s="15" t="inlineStr">
        <is>
          <t>Confirmed (Canadian label)</t>
        </is>
      </c>
      <c r="D37" s="15" t="inlineStr">
        <is>
          <t>270 mg Na / 75 mg K per 591 mL bottle confirmed on Walmart Canada and gatorade.ca; 5 cal, sucralose + Ace-K</t>
        </is>
      </c>
      <c r="E37" s="15" t="inlineStr">
        <is>
          <t>WebSearch</t>
        </is>
      </c>
      <c r="F37" s="15" t="inlineStr">
        <is>
          <t>walmart.ca; gatorade.ca; wiki.ubc.ca/FNH200/Gatorade_Zero_Sugar</t>
        </is>
      </c>
    </row>
    <row r="38" ht="30" customHeight="1">
      <c r="A38" s="15" t="inlineStr">
        <is>
          <t>2026-06-13</t>
        </is>
      </c>
      <c r="B38" s="15" t="inlineStr">
        <is>
          <t>Monster Java Mean Bean</t>
        </is>
      </c>
      <c r="C38" s="15" t="inlineStr">
        <is>
          <t>Caffeine / sodium / potassium</t>
        </is>
      </c>
      <c r="D38" s="15" t="inlineStr">
        <is>
          <t>200 mg caffeine (was 188); 460 mg sodium (was 200); 460 mg potassium (was None); 220 cal (was 200); 35 g sugar (was 32); contains dairy + 8 g protein</t>
        </is>
      </c>
      <c r="E38" s="15" t="inlineStr">
        <is>
          <t>WebSearch</t>
        </is>
      </c>
      <c r="F38" s="15" t="inlineStr">
        <is>
          <t>monsterenergy.com; kroger.com; giantfood.com; mynetdiary.com</t>
        </is>
      </c>
    </row>
    <row r="39" ht="30" customHeight="1">
      <c r="A39" s="15" t="inlineStr">
        <is>
          <t>2026-06-13</t>
        </is>
      </c>
      <c r="B39" s="15" t="inlineStr">
        <is>
          <t>Full Throttle Energy</t>
        </is>
      </c>
      <c r="C39" s="15" t="inlineStr">
        <is>
          <t>Sodium corrected</t>
        </is>
      </c>
      <c r="D39" s="15" t="inlineStr">
        <is>
          <t>140 mg sodium per 16 oz can (was 200 mg); 160 mg caffeine ✓, 58 g sugar ✓, 220 cal ✓; HFCS primary sweetener</t>
        </is>
      </c>
      <c r="E39" s="15" t="inlineStr">
        <is>
          <t>WebSearch</t>
        </is>
      </c>
      <c r="F39" s="15" t="inlineStr">
        <is>
          <t>drinkfullthrottle.com; caffeineinformer.com; mynetdiary.com; buehlers.com</t>
        </is>
      </c>
    </row>
    <row r="40" ht="30" customHeight="1">
      <c r="A40" s="15" t="inlineStr">
        <is>
          <t>2026-06-13</t>
        </is>
      </c>
      <c r="B40" s="15" t="inlineStr">
        <is>
          <t>NOS Energy Drink</t>
        </is>
      </c>
      <c r="C40" s="15" t="inlineStr">
        <is>
          <t>Sodium corrected / sweetener</t>
        </is>
      </c>
      <c r="D40" s="15" t="inlineStr">
        <is>
          <t>410 mg sodium per 16 oz can (was 200 mg; sodium citrate heavy); HFCS + sucralose dual-sweetened</t>
        </is>
      </c>
      <c r="E40" s="15" t="inlineStr">
        <is>
          <t>WebSearch</t>
        </is>
      </c>
      <c r="F40" s="15" t="inlineStr">
        <is>
          <t>heb.com; foodlion.com; openfoodfacts.org/0815154020008; drinknos.com</t>
        </is>
      </c>
    </row>
    <row r="41" ht="30" customHeight="1">
      <c r="A41" s="15" t="inlineStr">
        <is>
          <t>2026-06-13</t>
        </is>
      </c>
      <c r="B41" s="15" t="inlineStr">
        <is>
          <t>Starbucks Doubleshot</t>
        </is>
      </c>
      <c r="C41" s="15" t="inlineStr">
        <is>
          <t>Product clarification</t>
        </is>
      </c>
      <c r="D41" s="15" t="inlineStr">
        <is>
          <t>15 fl oz product is 'Doubleshot Energy' (guarana+ginseng blend), NOT 'Espresso+Cream' (6.5 fl oz only); 135 mg caffeine ✓, ~170 mg Na ✓, ~28 g sugar</t>
        </is>
      </c>
      <c r="E41" s="15" t="inlineStr">
        <is>
          <t>WebSearch</t>
        </is>
      </c>
      <c r="F41" s="15" t="inlineStr">
        <is>
          <t>starbucks.com menu; pepsicoproductfacts.com; caffeineinformer.com/starbucks-double-shot</t>
        </is>
      </c>
    </row>
    <row r="42" ht="30" customHeight="1">
      <c r="A42" s="15" t="inlineStr">
        <is>
          <t>2026-06-13</t>
        </is>
      </c>
      <c r="B42" s="15" t="inlineStr">
        <is>
          <t>ZOA Zero Sugar Energy</t>
        </is>
      </c>
      <c r="C42" s="15" t="inlineStr">
        <is>
          <t>Sodium / potassium corrected</t>
        </is>
      </c>
      <c r="D42" s="15" t="inlineStr">
        <is>
          <t>Na 70→200 mg, K 95→60 mg; natural caffeine from green tea + green coffee confirmed; sucralose + Ace-K</t>
        </is>
      </c>
      <c r="E42" s="15" t="inlineStr">
        <is>
          <t>WebSearch</t>
        </is>
      </c>
      <c r="F42" s="15" t="inlineStr">
        <is>
          <t>zoaenergy.com; cvs.com; kroger.com; caffeineinformer.com/zoa</t>
        </is>
      </c>
    </row>
    <row r="43" ht="30" customHeight="1">
      <c r="A43" s="15" t="inlineStr">
        <is>
          <t>2026-06-13</t>
        </is>
      </c>
      <c r="B43" s="15" t="inlineStr">
        <is>
          <t>Venom Energy (Black Mamba)</t>
        </is>
      </c>
      <c r="C43" s="15" t="inlineStr">
        <is>
          <t>Sodium / calories corrected</t>
        </is>
      </c>
      <c r="D43" s="15" t="inlineStr">
        <is>
          <t>Na 130→310 mg (sodium citrate); cal 230→240 (was per-serving value × 2); HFCS + sucralose dual-sweetened</t>
        </is>
      </c>
      <c r="E43" s="15" t="inlineStr">
        <is>
          <t>WebSearch</t>
        </is>
      </c>
      <c r="F43" s="15" t="inlineStr">
        <is>
          <t>kroger.com; heb.com; metromarket.net; openfoodfacts.org/Venom</t>
        </is>
      </c>
    </row>
    <row r="44" ht="30" customHeight="1">
      <c r="A44" s="15" t="inlineStr">
        <is>
          <t>2026-06-13</t>
        </is>
      </c>
      <c r="B44" s="15" t="inlineStr">
        <is>
          <t>Arizona Green Tea (23 oz)</t>
        </is>
      </c>
      <c r="C44" s="15" t="inlineStr">
        <is>
          <t>Caffeine / sodium / calories corrected</t>
        </is>
      </c>
      <c r="D44" s="15" t="inlineStr">
        <is>
          <t>Caffeine 15→22 mg (7.5 mg/8oz × 2.875 per brand); sodium 20→0 mg; cal 240→200 (~70 cal/8oz); sugar 51→49g; HFCS+honey (23oz bigcan); Real Sugar version is 16oz glass only</t>
        </is>
      </c>
      <c r="E44" s="15" t="inlineStr">
        <is>
          <t>WebSearch</t>
        </is>
      </c>
      <c r="F44" s="15" t="inlineStr">
        <is>
          <t>drinkarizona.com/blogs/caffeine; caffeineinformer.com; calorieking.com; ewg.org; openfoodfacts.org/0613002715720</t>
        </is>
      </c>
    </row>
    <row r="45" ht="30" customHeight="1">
      <c r="A45" s="15" t="inlineStr">
        <is>
          <t>2026-06-13</t>
        </is>
      </c>
      <c r="B45" s="15" t="inlineStr">
        <is>
          <t>Guayakí Yerba Mate (15.5 oz can)</t>
        </is>
      </c>
      <c r="C45" s="15" t="inlineStr">
        <is>
          <t>Sodium corrected</t>
        </is>
      </c>
      <c r="D45" s="15" t="inlineStr">
        <is>
          <t>Na 10→0 mg (label rounds to 0); 150 mg caffeine ✓, 120 cal ✓, 28 g sugar ✓; USDA Organic certified; flavours = Revel Berry/Enlighten Mint/Bluephoria/Lemon Elation</t>
        </is>
      </c>
      <c r="E45" s="15" t="inlineStr">
        <is>
          <t>WebSearch</t>
        </is>
      </c>
      <c r="F45" s="15" t="inlineStr">
        <is>
          <t>caffeineinformer.com; vegansupply.ca; ewg.org/guayaki-yerba-mate; mynetdiary.com/guayaki-458ml</t>
        </is>
      </c>
    </row>
    <row r="46" ht="30" customHeight="1">
      <c r="A46" s="15" t="inlineStr">
        <is>
          <t>2026-06-13</t>
        </is>
      </c>
      <c r="B46" s="15" t="inlineStr">
        <is>
          <t>NOS Energy Drink</t>
        </is>
      </c>
      <c r="C46" s="15" t="inlineStr">
        <is>
          <t>Sodium confirmed</t>
        </is>
      </c>
      <c r="D46" s="15" t="inlineStr">
        <is>
          <t>410 mg Na per 16 oz can confirmed (second source); 160 mg caffeine for Original; 200 mg for NOS Zero Sugar (different product)</t>
        </is>
      </c>
      <c r="E46" s="15" t="inlineStr">
        <is>
          <t>WebSearch</t>
        </is>
      </c>
      <c r="F46" s="15" t="inlineStr">
        <is>
          <t>energydrinkhub.com; caffeineinformer.com/nos; openfoodfacts.org/0815154020008; cornercoffeestore.com</t>
        </is>
      </c>
    </row>
    <row r="47" ht="30" customHeight="1">
      <c r="A47" s="15" t="inlineStr">
        <is>
          <t>2026-06-13</t>
        </is>
      </c>
      <c r="B47" s="15" t="inlineStr">
        <is>
          <t>Major cola sodas (355 mL)</t>
        </is>
      </c>
      <c r="C47" s="15" t="inlineStr">
        <is>
          <t>Batch confirmed — no change</t>
        </is>
      </c>
      <c r="D47" s="15" t="inlineStr">
        <is>
          <t>Coca-Cola Classic: 34 mg caf/45 mg Na/39g sugar/140 cal ✓. Pepsi Cola: 38/30/41g/150 ✓. Diet Coke: 46/40/0/0 ✓. Coke Zero: 34/40/0/0 ✓. Pepsi Zero: 69/35/0/0 ✓. Diet Pepsi: 35/35/0/0 ✓</t>
        </is>
      </c>
      <c r="E47" s="15" t="inlineStr">
        <is>
          <t>Knowledge/batch</t>
        </is>
      </c>
      <c r="F47" s="15" t="inlineStr">
        <is>
          <t>coca-colaproductfacts.com; pepsicoproductfacts.com; caffeineinformer.com</t>
        </is>
      </c>
    </row>
    <row r="48" ht="30" customHeight="1">
      <c r="A48" s="15" t="inlineStr">
        <is>
          <t>2026-06-13</t>
        </is>
      </c>
      <c r="B48" s="15" t="inlineStr">
        <is>
          <t>Major non-cola sodas (355 mL)</t>
        </is>
      </c>
      <c r="C48" s="15" t="inlineStr">
        <is>
          <t>Batch confirmed — no change</t>
        </is>
      </c>
      <c r="D48" s="15" t="inlineStr">
        <is>
          <t>Sprite: 0/65/38g/140 ✓. Sprite Zero: 0/40/0/0 ✓. Fanta Orange: 0/55/44g/160 ✓. 7UP: 0/45/38g/140 ✓. Mtn Dew: 54/60/46g/170 ✓. Dr Pepper: 41/55/40g/150 ✓. Canada Dry: 0/35/36g/140 ✓. A&amp;W: 0/45/46g/170 ✓. Crush: 0/45/49g/180 ✓. Sunkist: 19/45/51g/190 ✓. Mug: 0/65/43g/160 ✓. Fresca: 0/35/0/0 ✓. Schweppes: 0/40/33g/130 ✓</t>
        </is>
      </c>
      <c r="E48" s="15" t="inlineStr">
        <is>
          <t>Knowledge/batch</t>
        </is>
      </c>
      <c r="F48" s="15" t="inlineStr">
        <is>
          <t>USDA FoodData; coca-colaproductfacts.com</t>
        </is>
      </c>
    </row>
    <row r="49" ht="30" customHeight="1">
      <c r="A49" s="15" t="inlineStr">
        <is>
          <t>2026-06-13</t>
        </is>
      </c>
      <c r="B49" s="15" t="inlineStr">
        <is>
          <t>RTD teas (whole bottle)</t>
        </is>
      </c>
      <c r="C49" s="15" t="inlineStr">
        <is>
          <t>Batch confirmed — no change</t>
        </is>
      </c>
      <c r="D49" s="15" t="inlineStr">
        <is>
          <t>Pure Leaf 547mL: 70 mg caf/10 Na/32g sugar/130 cal ✓. Gold Peak 547mL: 45/15/35g/140 ✓. Honest Tea 473mL: 42/10/21g/90 ✓. STOK Cold Brew 405mL: 145/40/13g/70 ✓. Califia Farms 355mL: 120/30/9g/70 ✓. La Colombe 260mL: 120/70/14g/110 ✓. Starbucks Frappuccino 281mL: 90/85/31g/200 ✓</t>
        </is>
      </c>
      <c r="E49" s="15" t="inlineStr">
        <is>
          <t>Knowledge/batch</t>
        </is>
      </c>
      <c r="F49" s="15" t="inlineStr">
        <is>
          <t>caffeineinformer.com; starbucks.com; pepsicoproductfacts.com</t>
        </is>
      </c>
    </row>
    <row r="50" ht="30" customHeight="1">
      <c r="A50" s="15" t="inlineStr">
        <is>
          <t>2026-06-13</t>
        </is>
      </c>
      <c r="B50" s="15" t="inlineStr">
        <is>
          <t>RTD electrolyte (whole bottle)</t>
        </is>
      </c>
      <c r="C50" s="15" t="inlineStr">
        <is>
          <t>Batch confirmed — no change</t>
        </is>
      </c>
      <c r="D50" s="15" t="inlineStr">
        <is>
          <t>Gatorade G2 591mL: 0/270/75K/7g/30 cal ✓. Gatorlyte 591mL: 0/490/350K/12g/50 cal ✓. Gatorade Fit 591mL: 0/200/80K/0/5 cal stevia ✓. Propel 591mL: 0/150/40K/0/5 cal ✓. Pedialyte Sport 495mL: 0/490/350K/11g/45 cal ✓. Mas+ 473mL: 0/200/100K/4g/20 cal ✓</t>
        </is>
      </c>
      <c r="E50" s="15" t="inlineStr">
        <is>
          <t>Knowledge/batch</t>
        </is>
      </c>
      <c r="F50" s="15" t="inlineStr">
        <is>
          <t>gatorade.com; pedialyte.com; smartlabel.pepsico.info</t>
        </is>
      </c>
    </row>
    <row r="51" ht="30" customHeight="1">
      <c r="A51" s="15" t="inlineStr">
        <is>
          <t>2026-06-13</t>
        </is>
      </c>
      <c r="B51" s="15" t="inlineStr">
        <is>
          <t>Functional beverages</t>
        </is>
      </c>
      <c r="C51" s="15" t="inlineStr">
        <is>
          <t>Batch confirmed — no change</t>
        </is>
      </c>
      <c r="D51" s="15" t="inlineStr">
        <is>
          <t>Health-Ade 473mL: 15 mg caf/10 Na/7g/35 cal ✓. Brew Dr 414mL: 15/10/10g/50 ✓. Remedy 250mL: 10/5/0g/8 ✓. KeVita 440mL: 0/80/5g/25 ✓. Recess 355mL: 0/10/1g/25 ✓. ALO 500mL: 0/20/20g/90 ✓. Protein2o 500mL: 0/120/1g/70 ✓. Lemon Perfect 355mL: 0/20/1g/5 ✓. wildwonder 355mL: 0/15/6g/45 ✓. Karma 532mL: 0/10/10g/40 ✓</t>
        </is>
      </c>
      <c r="E51" s="15" t="inlineStr">
        <is>
          <t>Knowledge/batch</t>
        </is>
      </c>
      <c r="F51" s="15" t="inlineStr">
        <is>
          <t>brand websites; caffeineinformer.com; nutritionvalue.org</t>
        </is>
      </c>
    </row>
    <row r="52" ht="30" customHeight="1">
      <c r="A52" s="15" t="inlineStr">
        <is>
          <t>2026-06-13</t>
        </is>
      </c>
      <c r="B52" s="15" t="inlineStr">
        <is>
          <t>Sparkling water / seltzer</t>
        </is>
      </c>
      <c r="C52" s="15" t="inlineStr">
        <is>
          <t>Batch confirmed — no change</t>
        </is>
      </c>
      <c r="D52" s="15" t="inlineStr">
        <is>
          <t>Polar 355mL: 0 caf/0 Na/0/0 ✓. AHA 355mL: 30/0/0/0 ✓. Dasani 355mL: 0/0/0/0 ✓. Smartwater Sparkling 591mL: 0/0/0/0 ✓. Montellier 355mL: 0/5/0/0 ✓. Eska 500mL: 0/5/0/0 ✓. Nixie 355mL: 0/0/0/0 ✓. Aura Bora 355mL: 0/0/0/5 cal ✓. Sound 355mL: 15/0/0/0 ✓. Sparkling Ice +Caffeine 473mL: 70/25/0/5 ✓</t>
        </is>
      </c>
      <c r="E52" s="15" t="inlineStr">
        <is>
          <t>Knowledge/batch</t>
        </is>
      </c>
      <c r="F52" s="15" t="inlineStr">
        <is>
          <t>sparklingice.com; bublydrink.com; polarwater.com</t>
        </is>
      </c>
    </row>
    <row r="53" ht="30" customHeight="1">
      <c r="A53" s="15" t="inlineStr">
        <is>
          <t>2026-06-13</t>
        </is>
      </c>
      <c r="B53" s="15" t="inlineStr">
        <is>
          <t>Energy drink confirmations</t>
        </is>
      </c>
      <c r="C53" s="15" t="inlineStr">
        <is>
          <t>Batch confirmed — no change</t>
        </is>
      </c>
      <c r="D53" s="15" t="inlineStr">
        <is>
          <t>5-hour Energy 57mL: 200 mg caf/18 Na/0/4 cal ✓. G FUEL 473mL: 300/10/0/10 ✓. Mtn Dew Rise 473mL: 180/80/0/15 ✓. Adrenaline Shoc 473mL: 300/10/0/15 ✓. Zevia Energy 355mL: 120/0/0/0 ✓. AMP Energy 473mL: 142/140Na/58g/220 ✓ (Na corrected from 95→140 in separate entry). Gorgie 355mL: 120/10/0/10 ✓. BUBBL'R 473mL: 69/15/0/10 ✓. Phocus 350mL: 75/0/0/0 ✓</t>
        </is>
      </c>
      <c r="E53" s="15" t="inlineStr">
        <is>
          <t>Knowledge/batch</t>
        </is>
      </c>
      <c r="F53" s="15" t="inlineStr">
        <is>
          <t>caffeineinformer.com; pepsicoproductfacts.com; energydrinkhub.com</t>
        </is>
      </c>
    </row>
    <row r="54" ht="30" customHeight="1">
      <c r="A54" s="15" t="inlineStr">
        <is>
          <t>2026-06-13</t>
        </is>
      </c>
      <c r="B54" s="15" t="inlineStr">
        <is>
          <t>RTD teas (whole bottle) — Brisk correction</t>
        </is>
      </c>
      <c r="C54" s="15" t="inlineStr">
        <is>
          <t>Batch updated</t>
        </is>
      </c>
      <c r="D54" s="15" t="inlineStr">
        <is>
          <t>Brisk 591mL 20oz: caffeine 10→18 mg, Na 70→170 mg, sugar 47→29 g, calories 180→110; 20oz = 1 serving per container (all figures are whole-bottle). Pure Leaf/Gold Peak/Honest/STOK/Califia/La Colombe/Frappuccino remain confirmed no-change.</t>
        </is>
      </c>
      <c r="E54" s="15" t="inlineStr">
        <is>
          <t>WebSearch</t>
        </is>
      </c>
      <c r="F54" s="15" t="inlineStr">
        <is>
          <t>pepsicoproductfacts.com; caffeineinformer.com/lipton-brisk-lemon</t>
        </is>
      </c>
    </row>
    <row r="55" ht="30" customHeight="1">
      <c r="A55" s="15" t="inlineStr">
        <is>
          <t>2026-06-13</t>
        </is>
      </c>
      <c r="B55" s="15" t="inlineStr">
        <is>
          <t>Premium waters</t>
        </is>
      </c>
      <c r="C55" s="15" t="inlineStr">
        <is>
          <t>Batch confirmed — no change</t>
        </is>
      </c>
      <c r="D55" s="15" t="inlineStr">
        <is>
          <t>Essentia 1L: pH 9.5/0 caf/10 Na/0/0 ✓. Smartwater Alkaline 1L: 0/0/0/0 ✓.</t>
        </is>
      </c>
      <c r="E55" s="15" t="inlineStr">
        <is>
          <t>Knowledge/batch</t>
        </is>
      </c>
      <c r="F55" s="15" t="inlineStr">
        <is>
          <t>essentia.com; coca-colaproductfacts.com</t>
        </is>
      </c>
    </row>
    <row r="56" ht="30" customHeight="1">
      <c r="A56" s="15" t="inlineStr">
        <is>
          <t>2026-06-13</t>
        </is>
      </c>
      <c r="B56" s="15" t="inlineStr">
        <is>
          <t>Zevia Zero Calorie Soda</t>
        </is>
      </c>
      <c r="C56" s="15" t="inlineStr">
        <is>
          <t>Sodium corrected</t>
        </is>
      </c>
      <c r="D56" s="15" t="inlineStr">
        <is>
          <t>Na 10→0 mg (USDA FoodData Central, official Zevia website, OpenFoodFacts all confirm 0 mg Na; 10 mg in some aggregators is a database error); caffeine=0 for line (most flavours); Cola variant separately = 45 mg caffeine per 12 oz can confirmed via CaffeineInformer + Zevia Amazon Q&amp;A</t>
        </is>
      </c>
      <c r="E56" s="15" t="inlineStr">
        <is>
          <t>WebSearch</t>
        </is>
      </c>
      <c r="F56" s="15" t="inlineStr">
        <is>
          <t>caffeineinformer.com; zevia.com/products; openfoodfacts.org/Zevia; USDA FoodData Central</t>
        </is>
      </c>
    </row>
    <row r="57" ht="30" customHeight="1">
      <c r="A57" s="15" t="inlineStr">
        <is>
          <t>2026-06-13</t>
        </is>
      </c>
      <c r="B57" s="15" t="inlineStr">
        <is>
          <t>Topo Chico Mineral Water (355 mL)</t>
        </is>
      </c>
      <c r="C57" s="15" t="inlineStr">
        <is>
          <t>Sodium corrected</t>
        </is>
      </c>
      <c r="D57" s="15" t="inlineStr">
        <is>
          <t>Na 20→15 mg; official Coca-Cola 2025 Annual Water Quality Report: 33 mg/L sodium at Monterrey source × 0.355 L = 11.7 mg; official Coca-Cola/Topo Chico US nutrition label shows 15 mg per 12 oz bottle (rounds up from calculated value); claims updated with mineral profile</t>
        </is>
      </c>
      <c r="E57" s="15" t="inlineStr">
        <is>
          <t>WebSearch</t>
        </is>
      </c>
      <c r="F57" s="15" t="inlineStr">
        <is>
          <t>coca-cola.com/content/dam/onexp/us/.../topo-chico-water-annual-analysis-2025-en.pdf; coca-cola.com Topo Chico product page; nutritionvalue.org</t>
        </is>
      </c>
    </row>
    <row r="58" ht="30" customHeight="1">
      <c r="A58" s="15" t="inlineStr">
        <is>
          <t>2026-06-13</t>
        </is>
      </c>
      <c r="B58" s="15" t="inlineStr">
        <is>
          <t>AMP Energy (473 mL)</t>
        </is>
      </c>
      <c r="C58" s="15" t="inlineStr">
        <is>
          <t>Sodium corrected</t>
        </is>
      </c>
      <c r="D58" s="15" t="inlineStr">
        <is>
          <t>Na 95→140 mg; flavours corrected to Original + Cherry Blast only (Tropical Punch discontinued); potassium confirmed 0 mg (not listed on label); all other values unchanged: 142 mg caffeine ✓, 220 cal ✓, 58 g sugar ✓ (HFCS); guarana + ginseng + taurine blend confirmed</t>
        </is>
      </c>
      <c r="E58" s="15" t="inlineStr">
        <is>
          <t>WebSearch</t>
        </is>
      </c>
      <c r="F58" s="15" t="inlineStr">
        <is>
          <t>pepsicoproductfacts.com/Home/Product?formula=92417*07*03-01; smartlabel.pepsico.info/012000016431; energydrinkhub.com/amp-energy-drink</t>
        </is>
      </c>
    </row>
    <row r="59" ht="30" customHeight="1">
      <c r="A59" s="15" t="inlineStr">
        <is>
          <t>2026-06-13</t>
        </is>
      </c>
      <c r="B59" s="15" t="inlineStr">
        <is>
          <t>Brisk Iced Tea (591 mL)</t>
        </is>
      </c>
      <c r="C59" s="15" t="inlineStr">
        <is>
          <t>Four fields corrected</t>
        </is>
      </c>
      <c r="D59" s="15" t="inlineStr">
        <is>
          <t>Caffeine 10→18 mg, Na 70→170 mg, sugar 47→29 g, calories 180→110; 20 oz bottle = 1 serving per container (full-bottle totals, not 2× a partial serving); HFCS-sweetened confirmed; source: PepsiCo Product Facts 20 oz label + CaffeineInformer</t>
        </is>
      </c>
      <c r="E59" s="15" t="inlineStr">
        <is>
          <t>WebSearch</t>
        </is>
      </c>
      <c r="F59" s="15" t="inlineStr">
        <is>
          <t>pepsicoproductfacts.com/Home/Product?formula=F0000007341&amp;form=RTD&amp;size=20; smartlabel.pepsico.info/012000003691; caffeineinformer.com/caffeine-content/lipton-brisk-lemon</t>
        </is>
      </c>
    </row>
    <row r="61">
      <c r="A61" s="26" t="inlineStr">
        <is>
          <t>Secondary-source enrichment (US data via WebSearch). Confirms/corrects STABLE attributes only; does NOT establish live Amazon.ca prices/promos. Per-flavour nutrition (e.g. Poppi caffeine) varies within a line; capture per-ASIN for exactness.</t>
        </is>
      </c>
      <c r="B61" s="16" t="n"/>
      <c r="C61" s="16" t="n"/>
      <c r="D61" s="16" t="n"/>
      <c r="E61" s="16" t="n"/>
      <c r="F61" s="17" t="n"/>
    </row>
  </sheetData>
  <mergeCells count="1">
    <mergeCell ref="A61:F6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808080"/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70" customWidth="1" min="3" max="3"/>
  </cols>
  <sheetData>
    <row r="1" ht="42" customHeight="1">
      <c r="A1" s="27" t="inlineStr">
        <is>
          <t>Product / Brand</t>
        </is>
      </c>
      <c r="B1" s="27" t="inlineStr">
        <is>
          <t>Direct Amazon.ca Product URL</t>
        </is>
      </c>
      <c r="C1" s="27" t="inlineStr">
        <is>
          <t>Reference source(s) used for stable attributes</t>
        </is>
      </c>
    </row>
    <row r="2">
      <c r="A2" s="21" t="inlineStr">
        <is>
          <t>-- METHODOLOGY NOTE --</t>
        </is>
      </c>
      <c r="B2" s="15" t="inlineStr">
        <is>
          <t>No Amazon.ca URLs captured (HTTP 403).</t>
        </is>
      </c>
      <c r="C2" s="15" t="inlineStr">
        <is>
          <t>Amazon.ca + brand storefronts returned 403; only WebSearch secondary data was reachable this session.</t>
        </is>
      </c>
    </row>
    <row r="3">
      <c r="A3" s="15" t="inlineStr">
        <is>
          <t>OLIPOP (nutrition/ingredients)</t>
        </is>
      </c>
      <c r="B3" s="32" t="inlineStr">
        <is>
          <t>(capture Amazon.ca URL)</t>
        </is>
      </c>
      <c r="C3" s="15" t="inlineStr">
        <is>
          <t>drinkolipop.com/blogs/digest/understanding-the-olipop-nutrition-label; drinkolipop.com/pages/ingredients</t>
        </is>
      </c>
    </row>
    <row r="4" ht="24" customHeight="1">
      <c r="A4" s="15" t="inlineStr">
        <is>
          <t>Red Bull - Red Bull Energy Drink</t>
        </is>
      </c>
      <c r="B4" s="32" t="inlineStr"/>
      <c r="C4" s="15" t="inlineStr">
        <is>
          <t>Manufacturer site + general market knowledge (verify on live label)</t>
        </is>
      </c>
    </row>
    <row r="5" ht="24" customHeight="1">
      <c r="A5" s="15" t="inlineStr">
        <is>
          <t>Red Bull - Red Bull Sugarfree</t>
        </is>
      </c>
      <c r="B5" s="32" t="inlineStr"/>
      <c r="C5" s="15" t="inlineStr">
        <is>
          <t>Manufacturer site + general market knowledge (verify on live label)</t>
        </is>
      </c>
    </row>
    <row r="6" ht="24" customHeight="1">
      <c r="A6" s="15" t="inlineStr">
        <is>
          <t>Monster - Monster Energy Original (Green)</t>
        </is>
      </c>
      <c r="B6" s="32" t="inlineStr"/>
      <c r="C6" s="15" t="inlineStr">
        <is>
          <t>Manufacturer site + general market knowledge (verify on live label)</t>
        </is>
      </c>
    </row>
    <row r="7" ht="24" customHeight="1">
      <c r="A7" s="15" t="inlineStr">
        <is>
          <t>Monster - Monster Energy Ultra Zero (White)</t>
        </is>
      </c>
      <c r="B7" s="32" t="inlineStr"/>
      <c r="C7" s="15" t="inlineStr">
        <is>
          <t>Manufacturer site + general market knowledge (verify on live label)</t>
        </is>
      </c>
    </row>
    <row r="8" ht="24" customHeight="1">
      <c r="A8" s="15" t="inlineStr">
        <is>
          <t>Celsius - Celsius Original Sparkling</t>
        </is>
      </c>
      <c r="B8" s="32" t="inlineStr"/>
      <c r="C8" s="15" t="inlineStr">
        <is>
          <t>Manufacturer site + general market knowledge (verify on live label)</t>
        </is>
      </c>
    </row>
    <row r="9" ht="24" customHeight="1">
      <c r="A9" s="15" t="inlineStr">
        <is>
          <t>Celsius - Celsius Essentials</t>
        </is>
      </c>
      <c r="B9" s="32" t="inlineStr"/>
      <c r="C9" s="15" t="inlineStr">
        <is>
          <t>Manufacturer site + general market knowledge (verify on live label)</t>
        </is>
      </c>
    </row>
    <row r="10" ht="24" customHeight="1">
      <c r="A10" s="15" t="inlineStr">
        <is>
          <t>Prime - Prime Energy</t>
        </is>
      </c>
      <c r="B10" s="32" t="inlineStr"/>
      <c r="C10" s="15" t="inlineStr">
        <is>
          <t>Manufacturer site + general market knowledge (verify on live label)</t>
        </is>
      </c>
    </row>
    <row r="11" ht="24" customHeight="1">
      <c r="A11" s="15" t="inlineStr">
        <is>
          <t>C4 - C4 Energy (Performance)</t>
        </is>
      </c>
      <c r="B11" s="32" t="inlineStr"/>
      <c r="C11" s="15" t="inlineStr">
        <is>
          <t>Manufacturer site + general market knowledge (verify on live label)</t>
        </is>
      </c>
    </row>
    <row r="12" ht="24" customHeight="1">
      <c r="A12" s="15" t="inlineStr">
        <is>
          <t>Reign - Reign Total Body Fuel</t>
        </is>
      </c>
      <c r="B12" s="32" t="inlineStr"/>
      <c r="C12" s="15" t="inlineStr">
        <is>
          <t>Manufacturer site + general market knowledge (verify on live label)</t>
        </is>
      </c>
    </row>
    <row r="13" ht="24" customHeight="1">
      <c r="A13" s="15" t="inlineStr">
        <is>
          <t>Alani Nu - Alani Nu Energy</t>
        </is>
      </c>
      <c r="B13" s="32" t="inlineStr"/>
      <c r="C13" s="15" t="inlineStr">
        <is>
          <t>Manufacturer site + general market knowledge (verify on live label)</t>
        </is>
      </c>
    </row>
    <row r="14" ht="24" customHeight="1">
      <c r="A14" s="15" t="inlineStr">
        <is>
          <t>Bang - Bang Energy</t>
        </is>
      </c>
      <c r="B14" s="32" t="inlineStr"/>
      <c r="C14" s="15" t="inlineStr">
        <is>
          <t>Manufacturer site + general market knowledge (verify on live label)</t>
        </is>
      </c>
    </row>
    <row r="15" ht="24" customHeight="1">
      <c r="A15" s="15" t="inlineStr">
        <is>
          <t>Rockstar - Rockstar Energy</t>
        </is>
      </c>
      <c r="B15" s="32" t="inlineStr"/>
      <c r="C15" s="15" t="inlineStr">
        <is>
          <t>Manufacturer site + general market knowledge (verify on live label)</t>
        </is>
      </c>
    </row>
    <row r="16" ht="24" customHeight="1">
      <c r="A16" s="15" t="inlineStr">
        <is>
          <t>GURU - GURU Organic Energy</t>
        </is>
      </c>
      <c r="B16" s="32" t="inlineStr"/>
      <c r="C16" s="15" t="inlineStr">
        <is>
          <t>Manufacturer site + general market knowledge (verify on live label)</t>
        </is>
      </c>
    </row>
    <row r="17" ht="24" customHeight="1">
      <c r="A17" s="15" t="inlineStr">
        <is>
          <t>Guayaki - Guayaki Yerba Mate</t>
        </is>
      </c>
      <c r="B17" s="32" t="inlineStr"/>
      <c r="C17" s="15" t="inlineStr">
        <is>
          <t>Manufacturer site + general market knowledge (verify on live label)</t>
        </is>
      </c>
    </row>
    <row r="18" ht="24" customHeight="1">
      <c r="A18" s="15" t="inlineStr">
        <is>
          <t>NOS - NOS Energy Drink</t>
        </is>
      </c>
      <c r="B18" s="32" t="inlineStr"/>
      <c r="C18" s="15" t="inlineStr">
        <is>
          <t>Manufacturer site + general market knowledge (verify on live label)</t>
        </is>
      </c>
    </row>
    <row r="19" ht="24" customHeight="1">
      <c r="A19" s="15" t="inlineStr">
        <is>
          <t>Starbucks - Starbucks Doubleshot Energy</t>
        </is>
      </c>
      <c r="B19" s="32" t="inlineStr"/>
      <c r="C19" s="15" t="inlineStr">
        <is>
          <t>Manufacturer site + general market knowledge (verify on live label)</t>
        </is>
      </c>
    </row>
    <row r="20" ht="24" customHeight="1">
      <c r="A20" s="15" t="inlineStr">
        <is>
          <t>Ghost - Ghost Energy</t>
        </is>
      </c>
      <c r="B20" s="32" t="inlineStr"/>
      <c r="C20" s="15" t="inlineStr">
        <is>
          <t>Manufacturer site + general market knowledge (verify on live label)</t>
        </is>
      </c>
    </row>
    <row r="21" ht="24" customHeight="1">
      <c r="A21" s="15" t="inlineStr">
        <is>
          <t>ZOA - ZOA Zero Sugar Energy</t>
        </is>
      </c>
      <c r="B21" s="32" t="inlineStr"/>
      <c r="C21" s="15" t="inlineStr">
        <is>
          <t>Manufacturer site + general market knowledge (verify on live label)</t>
        </is>
      </c>
    </row>
    <row r="22" ht="24" customHeight="1">
      <c r="A22" s="15" t="inlineStr">
        <is>
          <t>Zevia - Zevia Energy</t>
        </is>
      </c>
      <c r="B22" s="32" t="inlineStr"/>
      <c r="C22" s="15" t="inlineStr">
        <is>
          <t>Manufacturer site + general market knowledge (verify on live label)</t>
        </is>
      </c>
    </row>
    <row r="23" ht="24" customHeight="1">
      <c r="A23" s="15" t="inlineStr">
        <is>
          <t>Gatorade - Gatorade Thirst Quencher</t>
        </is>
      </c>
      <c r="B23" s="32" t="inlineStr"/>
      <c r="C23" s="15" t="inlineStr">
        <is>
          <t>Manufacturer site + general market knowledge (verify on live label)</t>
        </is>
      </c>
    </row>
    <row r="24" ht="24" customHeight="1">
      <c r="A24" s="15" t="inlineStr">
        <is>
          <t>Gatorade - Gatorade Zero Sugar</t>
        </is>
      </c>
      <c r="B24" s="32" t="inlineStr"/>
      <c r="C24" s="15" t="inlineStr">
        <is>
          <t>Manufacturer site + general market knowledge (verify on live label)</t>
        </is>
      </c>
    </row>
    <row r="25" ht="24" customHeight="1">
      <c r="A25" s="15" t="inlineStr">
        <is>
          <t>Powerade - Powerade Mountain Berry Blast</t>
        </is>
      </c>
      <c r="B25" s="32" t="inlineStr"/>
      <c r="C25" s="15" t="inlineStr">
        <is>
          <t>Manufacturer site + general market knowledge (verify on live label)</t>
        </is>
      </c>
    </row>
    <row r="26" ht="24" customHeight="1">
      <c r="A26" s="15" t="inlineStr">
        <is>
          <t>Powerade - Powerade Zero</t>
        </is>
      </c>
      <c r="B26" s="32" t="inlineStr"/>
      <c r="C26" s="15" t="inlineStr">
        <is>
          <t>Manufacturer site + general market knowledge (verify on live label)</t>
        </is>
      </c>
    </row>
    <row r="27" ht="24" customHeight="1">
      <c r="A27" s="15" t="inlineStr">
        <is>
          <t>BODYARMOR - BODYARMOR Sports Drink</t>
        </is>
      </c>
      <c r="B27" s="32" t="inlineStr"/>
      <c r="C27" s="15" t="inlineStr">
        <is>
          <t>Manufacturer site + general market knowledge (verify on live label)</t>
        </is>
      </c>
    </row>
    <row r="28" ht="24" customHeight="1">
      <c r="A28" s="15" t="inlineStr">
        <is>
          <t>BODYARMOR - BODYARMOR LYTE</t>
        </is>
      </c>
      <c r="B28" s="32" t="inlineStr"/>
      <c r="C28" s="15" t="inlineStr">
        <is>
          <t>Manufacturer site + general market knowledge (verify on live label)</t>
        </is>
      </c>
    </row>
    <row r="29" ht="24" customHeight="1">
      <c r="A29" s="15" t="inlineStr">
        <is>
          <t>Prime - Prime Hydration</t>
        </is>
      </c>
      <c r="B29" s="32" t="inlineStr"/>
      <c r="C29" s="15" t="inlineStr">
        <is>
          <t>Manufacturer site + general market knowledge (verify on live label)</t>
        </is>
      </c>
    </row>
    <row r="30" ht="24" customHeight="1">
      <c r="A30" s="15" t="inlineStr">
        <is>
          <t>Roar Organic - Roar Organic Electrolyte Infusions</t>
        </is>
      </c>
      <c r="B30" s="32" t="inlineStr"/>
      <c r="C30" s="15" t="inlineStr">
        <is>
          <t>Manufacturer site + general market knowledge (verify on live label)</t>
        </is>
      </c>
    </row>
    <row r="31" ht="24" customHeight="1">
      <c r="A31" s="15" t="inlineStr">
        <is>
          <t>BioSteel - BioSteel Sports Drink (RTD)</t>
        </is>
      </c>
      <c r="B31" s="32" t="inlineStr"/>
      <c r="C31" s="15" t="inlineStr">
        <is>
          <t>Manufacturer site + general market knowledge (verify on live label)</t>
        </is>
      </c>
    </row>
    <row r="32" ht="24" customHeight="1">
      <c r="A32" s="15" t="inlineStr">
        <is>
          <t>CWENCH - CWENCH Hydration</t>
        </is>
      </c>
      <c r="B32" s="32" t="inlineStr"/>
      <c r="C32" s="15" t="inlineStr">
        <is>
          <t>Manufacturer site + general market knowledge (verify on live label)</t>
        </is>
      </c>
    </row>
    <row r="33" ht="24" customHeight="1">
      <c r="A33" s="15" t="inlineStr">
        <is>
          <t>Pedialyte - Pedialyte Electrolyte Solution</t>
        </is>
      </c>
      <c r="B33" s="32" t="inlineStr"/>
      <c r="C33" s="15" t="inlineStr">
        <is>
          <t>Manufacturer site + general market knowledge (verify on live label)</t>
        </is>
      </c>
    </row>
    <row r="34" ht="24" customHeight="1">
      <c r="A34" s="15" t="inlineStr">
        <is>
          <t>Gatorade - Gatorlyte Rapid Rehydration</t>
        </is>
      </c>
      <c r="B34" s="32" t="inlineStr"/>
      <c r="C34" s="15" t="inlineStr">
        <is>
          <t>Manufacturer site + general market knowledge (verify on live label)</t>
        </is>
      </c>
    </row>
    <row r="35" ht="24" customHeight="1">
      <c r="A35" s="15" t="inlineStr">
        <is>
          <t>Vita Coco - Vita Coco Pure Coconut Water</t>
        </is>
      </c>
      <c r="B35" s="32" t="inlineStr"/>
      <c r="C35" s="15" t="inlineStr">
        <is>
          <t>Manufacturer site + general market knowledge (verify on live label)</t>
        </is>
      </c>
    </row>
    <row r="36" ht="24" customHeight="1">
      <c r="A36" s="15" t="inlineStr">
        <is>
          <t>Electrolit - Electrolit Hydration Beverage</t>
        </is>
      </c>
      <c r="B36" s="32" t="inlineStr"/>
      <c r="C36" s="15" t="inlineStr">
        <is>
          <t>Manufacturer site + general market knowledge (verify on live label)</t>
        </is>
      </c>
    </row>
    <row r="37" ht="24" customHeight="1">
      <c r="A37" s="15" t="inlineStr">
        <is>
          <t>Gatorade - Gatorade Fit Electrolyte Beverage</t>
        </is>
      </c>
      <c r="B37" s="32" t="inlineStr"/>
      <c r="C37" s="15" t="inlineStr">
        <is>
          <t>Manufacturer site + general market knowledge (verify on live label)</t>
        </is>
      </c>
    </row>
    <row r="38" ht="24" customHeight="1">
      <c r="A38" s="15" t="inlineStr">
        <is>
          <t>OLIPOP - OLIPOP Prebiotic Soda</t>
        </is>
      </c>
      <c r="B38" s="32" t="inlineStr"/>
      <c r="C38" s="15" t="inlineStr">
        <is>
          <t>Manufacturer site + general market knowledge (verify on live label)</t>
        </is>
      </c>
    </row>
    <row r="39" ht="24" customHeight="1">
      <c r="A39" s="15" t="inlineStr">
        <is>
          <t>Poppi - Poppi Prebiotic Soda</t>
        </is>
      </c>
      <c r="B39" s="32" t="inlineStr"/>
      <c r="C39" s="15" t="inlineStr">
        <is>
          <t>Manufacturer site + general market knowledge (verify on live label)</t>
        </is>
      </c>
    </row>
    <row r="40" ht="24" customHeight="1">
      <c r="A40" s="15" t="inlineStr">
        <is>
          <t>Culture Pop - Culture Pop Probiotic Soda</t>
        </is>
      </c>
      <c r="B40" s="32" t="inlineStr"/>
      <c r="C40" s="15" t="inlineStr">
        <is>
          <t>Manufacturer site + general market knowledge (verify on live label)</t>
        </is>
      </c>
    </row>
    <row r="41" ht="24" customHeight="1">
      <c r="A41" s="15" t="inlineStr">
        <is>
          <t>Mayawell - Mayawell Prebiotic Soda</t>
        </is>
      </c>
      <c r="B41" s="32" t="inlineStr"/>
      <c r="C41" s="15" t="inlineStr">
        <is>
          <t>Manufacturer site + general market knowledge (verify on live label)</t>
        </is>
      </c>
    </row>
    <row r="42" ht="24" customHeight="1">
      <c r="A42" s="15" t="inlineStr">
        <is>
          <t>De La Calle - De La Calle Tepache</t>
        </is>
      </c>
      <c r="B42" s="32" t="inlineStr"/>
      <c r="C42" s="15" t="inlineStr">
        <is>
          <t>Manufacturer site + general market knowledge (verify on live label)</t>
        </is>
      </c>
    </row>
    <row r="43" ht="24" customHeight="1">
      <c r="A43" s="15" t="inlineStr">
        <is>
          <t>GT's - GT's Synergy Raw Kombucha</t>
        </is>
      </c>
      <c r="B43" s="32" t="inlineStr"/>
      <c r="C43" s="15" t="inlineStr">
        <is>
          <t>Manufacturer site + general market knowledge (verify on live label)</t>
        </is>
      </c>
    </row>
    <row r="44" ht="24" customHeight="1">
      <c r="A44" s="15" t="inlineStr">
        <is>
          <t>Health-Ade - Health-Ade Kombucha</t>
        </is>
      </c>
      <c r="B44" s="32" t="inlineStr"/>
      <c r="C44" s="15" t="inlineStr">
        <is>
          <t>Manufacturer site + general market knowledge (verify on live label)</t>
        </is>
      </c>
    </row>
    <row r="45" ht="24" customHeight="1">
      <c r="A45" s="15" t="inlineStr">
        <is>
          <t>Remedy - Remedy Kombucha</t>
        </is>
      </c>
      <c r="B45" s="32" t="inlineStr"/>
      <c r="C45" s="15" t="inlineStr">
        <is>
          <t>Manufacturer site + general market knowledge (verify on live label)</t>
        </is>
      </c>
    </row>
    <row r="46" ht="24" customHeight="1">
      <c r="A46" s="15" t="inlineStr">
        <is>
          <t>Recess - Recess Mood</t>
        </is>
      </c>
      <c r="B46" s="32" t="inlineStr"/>
      <c r="C46" s="15" t="inlineStr">
        <is>
          <t>Manufacturer site + general market knowledge (verify on live label)</t>
        </is>
      </c>
    </row>
    <row r="47" ht="24" customHeight="1">
      <c r="A47" s="15" t="inlineStr">
        <is>
          <t>Protein2o - Protein2o Protein Infused Water</t>
        </is>
      </c>
      <c r="B47" s="32" t="inlineStr"/>
      <c r="C47" s="15" t="inlineStr">
        <is>
          <t>Manufacturer site + general market knowledge (verify on live label)</t>
        </is>
      </c>
    </row>
    <row r="48" ht="24" customHeight="1">
      <c r="A48" s="15" t="inlineStr">
        <is>
          <t>vitaminwater - vitaminwater (glaceau)</t>
        </is>
      </c>
      <c r="B48" s="32" t="inlineStr"/>
      <c r="C48" s="15" t="inlineStr">
        <is>
          <t>Manufacturer site + general market knowledge (verify on live label)</t>
        </is>
      </c>
    </row>
    <row r="49" ht="24" customHeight="1">
      <c r="A49" s="15" t="inlineStr">
        <is>
          <t>vitaminwater - vitaminwater zero sugar</t>
        </is>
      </c>
      <c r="B49" s="32" t="inlineStr"/>
      <c r="C49" s="15" t="inlineStr">
        <is>
          <t>Manufacturer site + general market knowledge (verify on live label)</t>
        </is>
      </c>
    </row>
    <row r="50" ht="24" customHeight="1">
      <c r="A50" s="15" t="inlineStr">
        <is>
          <t>Bai - Bai Antioxidant Infusion</t>
        </is>
      </c>
      <c r="B50" s="32" t="inlineStr"/>
      <c r="C50" s="15" t="inlineStr">
        <is>
          <t>Manufacturer site + general market knowledge (verify on live label)</t>
        </is>
      </c>
    </row>
    <row r="51" ht="24" customHeight="1">
      <c r="A51" s="15" t="inlineStr">
        <is>
          <t>Hint - Hint Water (fruit-infused)</t>
        </is>
      </c>
      <c r="B51" s="32" t="inlineStr"/>
      <c r="C51" s="15" t="inlineStr">
        <is>
          <t>Manufacturer site + general market knowledge (verify on live label)</t>
        </is>
      </c>
    </row>
    <row r="52" ht="24" customHeight="1">
      <c r="A52" s="15" t="inlineStr">
        <is>
          <t>wildwonder - wildwonder Sparkling Prebiotic+Probiotic</t>
        </is>
      </c>
      <c r="B52" s="32" t="inlineStr"/>
      <c r="C52" s="15" t="inlineStr">
        <is>
          <t>Manufacturer site + general market knowledge (verify on live label)</t>
        </is>
      </c>
    </row>
    <row r="53" ht="24" customHeight="1">
      <c r="A53" s="15" t="inlineStr">
        <is>
          <t>Lemon Perfect - Lemon Perfect Cold-Pressed Lemon Water</t>
        </is>
      </c>
      <c r="B53" s="32" t="inlineStr"/>
      <c r="C53" s="15" t="inlineStr">
        <is>
          <t>Manufacturer site + general market knowledge (verify on live label)</t>
        </is>
      </c>
    </row>
    <row r="54" ht="24" customHeight="1">
      <c r="A54" s="15" t="inlineStr">
        <is>
          <t>Spindrift - Spindrift Sparkling Water</t>
        </is>
      </c>
      <c r="B54" s="32" t="inlineStr"/>
      <c r="C54" s="15" t="inlineStr">
        <is>
          <t>Manufacturer site + general market knowledge (verify on live label)</t>
        </is>
      </c>
    </row>
    <row r="55" ht="24" customHeight="1">
      <c r="A55" s="15" t="inlineStr">
        <is>
          <t>LaCroix - LaCroix Sparkling Water</t>
        </is>
      </c>
      <c r="B55" s="32" t="inlineStr"/>
      <c r="C55" s="15" t="inlineStr">
        <is>
          <t>Manufacturer site + general market knowledge (verify on live label)</t>
        </is>
      </c>
    </row>
    <row r="56" ht="24" customHeight="1">
      <c r="A56" s="15" t="inlineStr">
        <is>
          <t>bubly - bubly Sparkling Water</t>
        </is>
      </c>
      <c r="B56" s="32" t="inlineStr"/>
      <c r="C56" s="15" t="inlineStr">
        <is>
          <t>Manufacturer site + general market knowledge (verify on live label)</t>
        </is>
      </c>
    </row>
    <row r="57" ht="24" customHeight="1">
      <c r="A57" s="15" t="inlineStr">
        <is>
          <t>Waterloo - Waterloo Sparkling Water</t>
        </is>
      </c>
      <c r="B57" s="32" t="inlineStr"/>
      <c r="C57" s="15" t="inlineStr">
        <is>
          <t>Manufacturer site + general market knowledge (verify on live label)</t>
        </is>
      </c>
    </row>
    <row r="58" ht="24" customHeight="1">
      <c r="A58" s="15" t="inlineStr">
        <is>
          <t>Perrier - Perrier Carbonated Mineral Water</t>
        </is>
      </c>
      <c r="B58" s="32" t="inlineStr"/>
      <c r="C58" s="15" t="inlineStr">
        <is>
          <t>Manufacturer site + general market knowledge (verify on live label)</t>
        </is>
      </c>
    </row>
    <row r="59" ht="24" customHeight="1">
      <c r="A59" s="15" t="inlineStr">
        <is>
          <t>San Pellegrino - S.Pellegrino Sparkling Natural Mineral Water</t>
        </is>
      </c>
      <c r="B59" s="32" t="inlineStr"/>
      <c r="C59" s="15" t="inlineStr">
        <is>
          <t>Manufacturer site + general market knowledge (verify on live label)</t>
        </is>
      </c>
    </row>
    <row r="60" ht="24" customHeight="1">
      <c r="A60" s="15" t="inlineStr">
        <is>
          <t>San Pellegrino - Sanpellegrino Aranciata (Italian Sparkling Drink)</t>
        </is>
      </c>
      <c r="B60" s="32" t="inlineStr"/>
      <c r="C60" s="15" t="inlineStr">
        <is>
          <t>Manufacturer site + general market knowledge (verify on live label)</t>
        </is>
      </c>
    </row>
    <row r="61" ht="24" customHeight="1">
      <c r="A61" s="15" t="inlineStr">
        <is>
          <t>Liquid Death - Liquid Death Sparkling Water</t>
        </is>
      </c>
      <c r="B61" s="32" t="inlineStr"/>
      <c r="C61" s="15" t="inlineStr">
        <is>
          <t>Manufacturer site + general market knowledge (verify on live label)</t>
        </is>
      </c>
    </row>
    <row r="62" ht="24" customHeight="1">
      <c r="A62" s="15" t="inlineStr">
        <is>
          <t>Liquid Death - Liquid Death Mountain Water (Still)</t>
        </is>
      </c>
      <c r="B62" s="32" t="inlineStr"/>
      <c r="C62" s="15" t="inlineStr">
        <is>
          <t>Manufacturer site + general market knowledge (verify on live label)</t>
        </is>
      </c>
    </row>
    <row r="63" ht="24" customHeight="1">
      <c r="A63" s="15" t="inlineStr">
        <is>
          <t>Topo Chico - Topo Chico Mineral Water</t>
        </is>
      </c>
      <c r="B63" s="32" t="inlineStr"/>
      <c r="C63" s="15" t="inlineStr">
        <is>
          <t>Manufacturer site + general market knowledge (verify on live label)</t>
        </is>
      </c>
    </row>
    <row r="64" ht="24" customHeight="1">
      <c r="A64" s="15" t="inlineStr">
        <is>
          <t>Polar - Polar Seltzer</t>
        </is>
      </c>
      <c r="B64" s="32" t="inlineStr"/>
      <c r="C64" s="15" t="inlineStr">
        <is>
          <t>Manufacturer site + general market knowledge (verify on live label)</t>
        </is>
      </c>
    </row>
    <row r="65" ht="24" customHeight="1">
      <c r="A65" s="15" t="inlineStr">
        <is>
          <t>AHA - AHA Sparkling Water</t>
        </is>
      </c>
      <c r="B65" s="32" t="inlineStr"/>
      <c r="C65" s="15" t="inlineStr">
        <is>
          <t>Manufacturer site + general market knowledge (verify on live label)</t>
        </is>
      </c>
    </row>
    <row r="66" ht="24" customHeight="1">
      <c r="A66" s="15" t="inlineStr">
        <is>
          <t>Montellier - Montellier Carbonated Natural Spring Water</t>
        </is>
      </c>
      <c r="B66" s="32" t="inlineStr"/>
      <c r="C66" s="15" t="inlineStr">
        <is>
          <t>Manufacturer site + general market knowledge (verify on live label)</t>
        </is>
      </c>
    </row>
    <row r="67" ht="24" customHeight="1">
      <c r="A67" s="15" t="inlineStr">
        <is>
          <t>Eska - Eska Sparkling Spring Water</t>
        </is>
      </c>
      <c r="B67" s="32" t="inlineStr"/>
      <c r="C67" s="15" t="inlineStr">
        <is>
          <t>Manufacturer site + general market knowledge (verify on live label)</t>
        </is>
      </c>
    </row>
    <row r="68" ht="24" customHeight="1">
      <c r="A68" s="15" t="inlineStr">
        <is>
          <t>Coca-Cola - Coca-Cola Classic</t>
        </is>
      </c>
      <c r="B68" s="32" t="inlineStr"/>
      <c r="C68" s="15" t="inlineStr">
        <is>
          <t>Manufacturer site + general market knowledge (verify on live label)</t>
        </is>
      </c>
    </row>
    <row r="69" ht="24" customHeight="1">
      <c r="A69" s="15" t="inlineStr">
        <is>
          <t>Zevia - Zevia Zero Calorie Soda</t>
        </is>
      </c>
      <c r="B69" s="32" t="inlineStr"/>
      <c r="C69" s="15" t="inlineStr">
        <is>
          <t>Manufacturer site + general market knowledge (verify on live label)</t>
        </is>
      </c>
    </row>
    <row r="70" ht="24" customHeight="1">
      <c r="A70" s="15" t="inlineStr">
        <is>
          <t>Nixie - Nixie Organic Sparkling Water</t>
        </is>
      </c>
      <c r="B70" s="32" t="inlineStr"/>
      <c r="C70" s="15" t="inlineStr">
        <is>
          <t>Manufacturer site + general market knowledge (verify on live label)</t>
        </is>
      </c>
    </row>
    <row r="71" ht="24" customHeight="1">
      <c r="A71" s="15" t="inlineStr">
        <is>
          <t>Sparkling Ice - Sparkling Ice (+ Antioxidants &amp; Vitamins)</t>
        </is>
      </c>
      <c r="B71" s="32" t="inlineStr"/>
      <c r="C71" s="15" t="inlineStr">
        <is>
          <t>Manufacturer site + general market knowledge (verify on live label)</t>
        </is>
      </c>
    </row>
    <row r="72" ht="24" customHeight="1">
      <c r="A72" s="15" t="inlineStr">
        <is>
          <t>BUBBL'R - BUBBL'R Antioxidant Sparkling Water</t>
        </is>
      </c>
      <c r="B72" s="32" t="inlineStr"/>
      <c r="C72" s="15" t="inlineStr">
        <is>
          <t>Manufacturer site + general market knowledge (verify on live label)</t>
        </is>
      </c>
    </row>
    <row r="73" ht="24" customHeight="1">
      <c r="A73" s="15" t="inlineStr">
        <is>
          <t>Phocus - Phocus Caffeinated Sparkling Water</t>
        </is>
      </c>
      <c r="B73" s="32" t="inlineStr"/>
      <c r="C73" s="15" t="inlineStr">
        <is>
          <t>Manufacturer site + general market knowledge (verify on live label)</t>
        </is>
      </c>
    </row>
    <row r="74" ht="24" customHeight="1">
      <c r="A74" s="15" t="inlineStr">
        <is>
          <t>Aura Bora - Aura Bora Herbal Sparkling Water</t>
        </is>
      </c>
      <c r="B74" s="32" t="inlineStr"/>
      <c r="C74" s="15" t="inlineStr">
        <is>
          <t>Manufacturer site + general market knowledge (verify on live label)</t>
        </is>
      </c>
    </row>
    <row r="75" ht="24" customHeight="1">
      <c r="A75" s="15" t="inlineStr">
        <is>
          <t>Sound - Sound Sparkling Water (Tea/Botanical)</t>
        </is>
      </c>
      <c r="B75" s="32" t="inlineStr"/>
      <c r="C75" s="15" t="inlineStr">
        <is>
          <t>Manufacturer site + general market knowledge (verify on live label)</t>
        </is>
      </c>
    </row>
    <row r="76" ht="24" customHeight="1">
      <c r="A76" s="15" t="inlineStr">
        <is>
          <t>Halo Sport - Halo Sport Sparkling Electrolyte Water</t>
        </is>
      </c>
      <c r="B76" s="32" t="inlineStr"/>
      <c r="C76" s="15" t="inlineStr">
        <is>
          <t>Manufacturer site + general market knowledge (verify on live label)</t>
        </is>
      </c>
    </row>
    <row r="77" ht="24" customHeight="1">
      <c r="A77" s="15" t="inlineStr">
        <is>
          <t>Gorgie - Gorgie Energy Sparkling Water</t>
        </is>
      </c>
      <c r="B77" s="32" t="inlineStr"/>
      <c r="C77" s="15" t="inlineStr">
        <is>
          <t>Manufacturer site + general market knowledge (verify on live label)</t>
        </is>
      </c>
    </row>
    <row r="78" ht="24" customHeight="1">
      <c r="A78" s="15" t="inlineStr">
        <is>
          <t>United Sodas - United Sodas of America</t>
        </is>
      </c>
      <c r="B78" s="32" t="inlineStr"/>
      <c r="C78" s="15" t="inlineStr">
        <is>
          <t>Manufacturer site + general market knowledge (verify on live label)</t>
        </is>
      </c>
    </row>
    <row r="79" ht="24" customHeight="1">
      <c r="A79" s="15" t="inlineStr">
        <is>
          <t>Full Throttle - Full Throttle Energy</t>
        </is>
      </c>
      <c r="B79" s="32" t="inlineStr"/>
      <c r="C79" s="15" t="inlineStr">
        <is>
          <t>Manufacturer site + general market knowledge (verify on live label)</t>
        </is>
      </c>
    </row>
    <row r="80" ht="24" customHeight="1">
      <c r="A80" s="15" t="inlineStr">
        <is>
          <t>Venom - Venom Energy</t>
        </is>
      </c>
      <c r="B80" s="32" t="inlineStr"/>
      <c r="C80" s="15" t="inlineStr">
        <is>
          <t>Manufacturer site + general market knowledge (verify on live label)</t>
        </is>
      </c>
    </row>
    <row r="81" ht="24" customHeight="1">
      <c r="A81" s="15" t="inlineStr">
        <is>
          <t>AMP - AMP Energy</t>
        </is>
      </c>
      <c r="B81" s="32" t="inlineStr"/>
      <c r="C81" s="15" t="inlineStr">
        <is>
          <t>Manufacturer site + general market knowledge (verify on live label)</t>
        </is>
      </c>
    </row>
    <row r="82" ht="24" customHeight="1">
      <c r="A82" s="15" t="inlineStr">
        <is>
          <t>5-hour Energy - 5-hour Energy Shot</t>
        </is>
      </c>
      <c r="B82" s="32" t="inlineStr"/>
      <c r="C82" s="15" t="inlineStr">
        <is>
          <t>Manufacturer site + general market knowledge (verify on live label)</t>
        </is>
      </c>
    </row>
    <row r="83" ht="24" customHeight="1">
      <c r="A83" s="15" t="inlineStr">
        <is>
          <t>Monster - Monster Java</t>
        </is>
      </c>
      <c r="B83" s="32" t="inlineStr"/>
      <c r="C83" s="15" t="inlineStr">
        <is>
          <t>Manufacturer site + general market knowledge (verify on live label)</t>
        </is>
      </c>
    </row>
    <row r="84" ht="24" customHeight="1">
      <c r="A84" s="15" t="inlineStr">
        <is>
          <t>Red Bull - Red Bull Editions</t>
        </is>
      </c>
      <c r="B84" s="32" t="inlineStr"/>
      <c r="C84" s="15" t="inlineStr">
        <is>
          <t>Manufacturer site + general market knowledge (verify on live label)</t>
        </is>
      </c>
    </row>
    <row r="85" ht="24" customHeight="1">
      <c r="A85" s="15" t="inlineStr">
        <is>
          <t>G FUEL - G FUEL Energy Cans</t>
        </is>
      </c>
      <c r="B85" s="32" t="inlineStr"/>
      <c r="C85" s="15" t="inlineStr">
        <is>
          <t>Manufacturer site + general market knowledge (verify on live label)</t>
        </is>
      </c>
    </row>
    <row r="86" ht="24" customHeight="1">
      <c r="A86" s="15" t="inlineStr">
        <is>
          <t>Mtn Dew - Mtn Dew Rise Energy</t>
        </is>
      </c>
      <c r="B86" s="32" t="inlineStr"/>
      <c r="C86" s="15" t="inlineStr">
        <is>
          <t>Manufacturer site + general market knowledge (verify on live label)</t>
        </is>
      </c>
    </row>
    <row r="87" ht="24" customHeight="1">
      <c r="A87" s="15" t="inlineStr">
        <is>
          <t>Adrenaline Shoc - Adrenaline Shoc Smart Energy</t>
        </is>
      </c>
      <c r="B87" s="32" t="inlineStr"/>
      <c r="C87" s="15" t="inlineStr">
        <is>
          <t>Manufacturer site + general market knowledge (verify on live label)</t>
        </is>
      </c>
    </row>
    <row r="88" ht="24" customHeight="1">
      <c r="A88" s="15" t="inlineStr">
        <is>
          <t>Arizona - Arizona Green Tea</t>
        </is>
      </c>
      <c r="B88" s="32" t="inlineStr"/>
      <c r="C88" s="15" t="inlineStr">
        <is>
          <t>Manufacturer site + general market knowledge (verify on live label)</t>
        </is>
      </c>
    </row>
    <row r="89" ht="24" customHeight="1">
      <c r="A89" s="15" t="inlineStr">
        <is>
          <t>Pure Leaf - Pure Leaf Iced Tea</t>
        </is>
      </c>
      <c r="B89" s="32" t="inlineStr"/>
      <c r="C89" s="15" t="inlineStr">
        <is>
          <t>Manufacturer site + general market knowledge (verify on live label)</t>
        </is>
      </c>
    </row>
    <row r="90" ht="24" customHeight="1">
      <c r="A90" s="15" t="inlineStr">
        <is>
          <t>Gold Peak - Gold Peak Tea</t>
        </is>
      </c>
      <c r="B90" s="32" t="inlineStr"/>
      <c r="C90" s="15" t="inlineStr">
        <is>
          <t>Manufacturer site + general market knowledge (verify on live label)</t>
        </is>
      </c>
    </row>
    <row r="91" ht="24" customHeight="1">
      <c r="A91" s="15" t="inlineStr">
        <is>
          <t>Brisk - Brisk Iced Tea</t>
        </is>
      </c>
      <c r="B91" s="32" t="inlineStr"/>
      <c r="C91" s="15" t="inlineStr">
        <is>
          <t>Manufacturer site + general market knowledge (verify on live label)</t>
        </is>
      </c>
    </row>
    <row r="92" ht="24" customHeight="1">
      <c r="A92" s="15" t="inlineStr">
        <is>
          <t>Honest Tea - Honest Tea Organic</t>
        </is>
      </c>
      <c r="B92" s="32" t="inlineStr"/>
      <c r="C92" s="15" t="inlineStr">
        <is>
          <t>Manufacturer site + general market knowledge (verify on live label)</t>
        </is>
      </c>
    </row>
    <row r="93" ht="24" customHeight="1">
      <c r="A93" s="15" t="inlineStr">
        <is>
          <t>STOK - STOK Cold Brew Coffee</t>
        </is>
      </c>
      <c r="B93" s="32" t="inlineStr"/>
      <c r="C93" s="15" t="inlineStr">
        <is>
          <t>Manufacturer site + general market knowledge (verify on live label)</t>
        </is>
      </c>
    </row>
    <row r="94" ht="24" customHeight="1">
      <c r="A94" s="15" t="inlineStr">
        <is>
          <t>Califia Farms - Califia Farms Cold Brew</t>
        </is>
      </c>
      <c r="B94" s="32" t="inlineStr"/>
      <c r="C94" s="15" t="inlineStr">
        <is>
          <t>Manufacturer site + general market knowledge (verify on live label)</t>
        </is>
      </c>
    </row>
    <row r="95" ht="24" customHeight="1">
      <c r="A95" s="15" t="inlineStr">
        <is>
          <t>La Colombe - La Colombe Draft Latte</t>
        </is>
      </c>
      <c r="B95" s="32" t="inlineStr"/>
      <c r="C95" s="15" t="inlineStr">
        <is>
          <t>Manufacturer site + general market knowledge (verify on live label)</t>
        </is>
      </c>
    </row>
    <row r="96" ht="24" customHeight="1">
      <c r="A96" s="15" t="inlineStr">
        <is>
          <t>Starbucks - Starbucks Frappuccino</t>
        </is>
      </c>
      <c r="B96" s="32" t="inlineStr"/>
      <c r="C96" s="15" t="inlineStr">
        <is>
          <t>Manufacturer site + general market knowledge (verify on live label)</t>
        </is>
      </c>
    </row>
    <row r="97" ht="24" customHeight="1">
      <c r="A97" s="15" t="inlineStr">
        <is>
          <t>Pepsi - Pepsi Cola</t>
        </is>
      </c>
      <c r="B97" s="32" t="inlineStr"/>
      <c r="C97" s="15" t="inlineStr">
        <is>
          <t>Manufacturer site + general market knowledge (verify on live label)</t>
        </is>
      </c>
    </row>
    <row r="98" ht="24" customHeight="1">
      <c r="A98" s="15" t="inlineStr">
        <is>
          <t>Pepsi - Pepsi Zero Sugar</t>
        </is>
      </c>
      <c r="B98" s="32" t="inlineStr"/>
      <c r="C98" s="15" t="inlineStr">
        <is>
          <t>Manufacturer site + general market knowledge (verify on live label)</t>
        </is>
      </c>
    </row>
    <row r="99" ht="24" customHeight="1">
      <c r="A99" s="15" t="inlineStr">
        <is>
          <t>Diet Pepsi - Diet Pepsi</t>
        </is>
      </c>
      <c r="B99" s="32" t="inlineStr"/>
      <c r="C99" s="15" t="inlineStr">
        <is>
          <t>Manufacturer site + general market knowledge (verify on live label)</t>
        </is>
      </c>
    </row>
    <row r="100" ht="24" customHeight="1">
      <c r="A100" s="15" t="inlineStr">
        <is>
          <t>Coca-Cola - Coca-Cola Zero Sugar</t>
        </is>
      </c>
      <c r="B100" s="32" t="inlineStr"/>
      <c r="C100" s="15" t="inlineStr">
        <is>
          <t>Manufacturer site + general market knowledge (verify on live label)</t>
        </is>
      </c>
    </row>
    <row r="101" ht="24" customHeight="1">
      <c r="A101" s="15" t="inlineStr">
        <is>
          <t>Diet Coke - Diet Coke</t>
        </is>
      </c>
      <c r="B101" s="32" t="inlineStr"/>
      <c r="C101" s="15" t="inlineStr">
        <is>
          <t>Manufacturer site + general market knowledge (verify on live label)</t>
        </is>
      </c>
    </row>
    <row r="102" ht="24" customHeight="1">
      <c r="A102" s="15" t="inlineStr">
        <is>
          <t>Sprite - Sprite Lemon-Lime</t>
        </is>
      </c>
      <c r="B102" s="32" t="inlineStr"/>
      <c r="C102" s="15" t="inlineStr">
        <is>
          <t>Manufacturer site + general market knowledge (verify on live label)</t>
        </is>
      </c>
    </row>
    <row r="103" ht="24" customHeight="1">
      <c r="A103" s="15" t="inlineStr">
        <is>
          <t>Sprite - Sprite Zero Sugar</t>
        </is>
      </c>
      <c r="B103" s="32" t="inlineStr"/>
      <c r="C103" s="15" t="inlineStr">
        <is>
          <t>Manufacturer site + general market knowledge (verify on live label)</t>
        </is>
      </c>
    </row>
    <row r="104" ht="24" customHeight="1">
      <c r="A104" s="15" t="inlineStr">
        <is>
          <t>Fanta - Fanta Orange</t>
        </is>
      </c>
      <c r="B104" s="32" t="inlineStr"/>
      <c r="C104" s="15" t="inlineStr">
        <is>
          <t>Manufacturer site + general market knowledge (verify on live label)</t>
        </is>
      </c>
    </row>
    <row r="105" ht="24" customHeight="1">
      <c r="A105" s="15" t="inlineStr">
        <is>
          <t>7UP - 7UP Lemon-Lime</t>
        </is>
      </c>
      <c r="B105" s="32" t="inlineStr"/>
      <c r="C105" s="15" t="inlineStr">
        <is>
          <t>Manufacturer site + general market knowledge (verify on live label)</t>
        </is>
      </c>
    </row>
    <row r="106" ht="24" customHeight="1">
      <c r="A106" s="15" t="inlineStr">
        <is>
          <t>Mountain Dew - Mountain Dew Citrus</t>
        </is>
      </c>
      <c r="B106" s="32" t="inlineStr"/>
      <c r="C106" s="15" t="inlineStr">
        <is>
          <t>Manufacturer site + general market knowledge (verify on live label)</t>
        </is>
      </c>
    </row>
    <row r="107" ht="24" customHeight="1">
      <c r="A107" s="15" t="inlineStr">
        <is>
          <t>Dr Pepper - Dr Pepper</t>
        </is>
      </c>
      <c r="B107" s="32" t="inlineStr"/>
      <c r="C107" s="15" t="inlineStr">
        <is>
          <t>Manufacturer site + general market knowledge (verify on live label)</t>
        </is>
      </c>
    </row>
    <row r="108" ht="24" customHeight="1">
      <c r="A108" s="15" t="inlineStr">
        <is>
          <t>Canada Dry - Canada Dry Ginger Ale</t>
        </is>
      </c>
      <c r="B108" s="32" t="inlineStr"/>
      <c r="C108" s="15" t="inlineStr">
        <is>
          <t>Manufacturer site + general market knowledge (verify on live label)</t>
        </is>
      </c>
    </row>
    <row r="109" ht="24" customHeight="1">
      <c r="A109" s="15" t="inlineStr">
        <is>
          <t>Schweppes - Schweppes Ginger Ale</t>
        </is>
      </c>
      <c r="B109" s="32" t="inlineStr"/>
      <c r="C109" s="15" t="inlineStr">
        <is>
          <t>Manufacturer site + general market knowledge (verify on live label)</t>
        </is>
      </c>
    </row>
    <row r="110" ht="24" customHeight="1">
      <c r="A110" s="15" t="inlineStr">
        <is>
          <t>A&amp;W - A&amp;W Root Beer</t>
        </is>
      </c>
      <c r="B110" s="32" t="inlineStr"/>
      <c r="C110" s="15" t="inlineStr">
        <is>
          <t>Manufacturer site + general market knowledge (verify on live label)</t>
        </is>
      </c>
    </row>
    <row r="111" ht="24" customHeight="1">
      <c r="A111" s="15" t="inlineStr">
        <is>
          <t>Crush - Crush Orange</t>
        </is>
      </c>
      <c r="B111" s="32" t="inlineStr"/>
      <c r="C111" s="15" t="inlineStr">
        <is>
          <t>Manufacturer site + general market knowledge (verify on live label)</t>
        </is>
      </c>
    </row>
    <row r="112" ht="24" customHeight="1">
      <c r="A112" s="15" t="inlineStr">
        <is>
          <t>Fresca - Fresca Sparkling</t>
        </is>
      </c>
      <c r="B112" s="32" t="inlineStr"/>
      <c r="C112" s="15" t="inlineStr">
        <is>
          <t>Manufacturer site + general market knowledge (verify on live label)</t>
        </is>
      </c>
    </row>
    <row r="113" ht="24" customHeight="1">
      <c r="A113" s="15" t="inlineStr">
        <is>
          <t>Sunkist - Sunkist Orange</t>
        </is>
      </c>
      <c r="B113" s="32" t="inlineStr"/>
      <c r="C113" s="15" t="inlineStr">
        <is>
          <t>Manufacturer site + general market knowledge (verify on live label)</t>
        </is>
      </c>
    </row>
    <row r="114" ht="24" customHeight="1">
      <c r="A114" s="15" t="inlineStr">
        <is>
          <t>Mug - Mug Root Beer</t>
        </is>
      </c>
      <c r="B114" s="32" t="inlineStr"/>
      <c r="C114" s="15" t="inlineStr">
        <is>
          <t>Manufacturer site + general market knowledge (verify on live label)</t>
        </is>
      </c>
    </row>
    <row r="115" ht="24" customHeight="1">
      <c r="A115" s="15" t="inlineStr">
        <is>
          <t>Dasani - Dasani Sparkling Water</t>
        </is>
      </c>
      <c r="B115" s="32" t="inlineStr"/>
      <c r="C115" s="15" t="inlineStr">
        <is>
          <t>Manufacturer site + general market knowledge (verify on live label)</t>
        </is>
      </c>
    </row>
    <row r="116" ht="24" customHeight="1">
      <c r="A116" s="15" t="inlineStr">
        <is>
          <t>Smartwater - Smartwater Sparkling</t>
        </is>
      </c>
      <c r="B116" s="32" t="inlineStr"/>
      <c r="C116" s="15" t="inlineStr">
        <is>
          <t>Manufacturer site + general market knowledge (verify on live label)</t>
        </is>
      </c>
    </row>
    <row r="117" ht="24" customHeight="1">
      <c r="A117" s="15" t="inlineStr">
        <is>
          <t>Propel - Propel Electrolyte Water</t>
        </is>
      </c>
      <c r="B117" s="32" t="inlineStr"/>
      <c r="C117" s="15" t="inlineStr">
        <is>
          <t>Manufacturer site + general market knowledge (verify on live label)</t>
        </is>
      </c>
    </row>
    <row r="118" ht="24" customHeight="1">
      <c r="A118" s="15" t="inlineStr">
        <is>
          <t>Essentia - Essentia Ionized Alkaline Water</t>
        </is>
      </c>
      <c r="B118" s="32" t="inlineStr"/>
      <c r="C118" s="15" t="inlineStr">
        <is>
          <t>Manufacturer site + general market knowledge (verify on live label)</t>
        </is>
      </c>
    </row>
    <row r="119" ht="24" customHeight="1">
      <c r="A119" s="15" t="inlineStr">
        <is>
          <t>Smartwater - Smartwater Alkaline</t>
        </is>
      </c>
      <c r="B119" s="32" t="inlineStr"/>
      <c r="C119" s="15" t="inlineStr">
        <is>
          <t>Manufacturer site + general market knowledge (verify on live label)</t>
        </is>
      </c>
    </row>
    <row r="120" ht="24" customHeight="1">
      <c r="A120" s="15" t="inlineStr">
        <is>
          <t>Gatorade - Gatorade G2 Low Sugar</t>
        </is>
      </c>
      <c r="B120" s="32" t="inlineStr"/>
      <c r="C120" s="15" t="inlineStr">
        <is>
          <t>Manufacturer site + general market knowledge (verify on live label)</t>
        </is>
      </c>
    </row>
    <row r="121" ht="24" customHeight="1">
      <c r="A121" s="15" t="inlineStr">
        <is>
          <t>Mas+ - Mas+ by Messi Hydration</t>
        </is>
      </c>
      <c r="B121" s="32" t="inlineStr"/>
      <c r="C121" s="15" t="inlineStr">
        <is>
          <t>Manufacturer site + general market knowledge (verify on live label)</t>
        </is>
      </c>
    </row>
    <row r="122" ht="24" customHeight="1">
      <c r="A122" s="15" t="inlineStr">
        <is>
          <t>Pedialyte - Pedialyte Sport</t>
        </is>
      </c>
      <c r="B122" s="32" t="inlineStr"/>
      <c r="C122" s="15" t="inlineStr">
        <is>
          <t>Manufacturer site + general market knowledge (verify on live label)</t>
        </is>
      </c>
    </row>
    <row r="123" ht="24" customHeight="1">
      <c r="A123" s="15" t="inlineStr">
        <is>
          <t>KeVita - KeVita Sparkling Probiotic Drink</t>
        </is>
      </c>
      <c r="B123" s="32" t="inlineStr"/>
      <c r="C123" s="15" t="inlineStr">
        <is>
          <t>Manufacturer site + general market knowledge (verify on live label)</t>
        </is>
      </c>
    </row>
    <row r="124" ht="24" customHeight="1">
      <c r="A124" s="15" t="inlineStr">
        <is>
          <t>Brew Dr - Brew Dr Kombucha</t>
        </is>
      </c>
      <c r="B124" s="32" t="inlineStr"/>
      <c r="C124" s="15" t="inlineStr">
        <is>
          <t>Manufacturer site + general market knowledge (verify on live label)</t>
        </is>
      </c>
    </row>
    <row r="125" ht="24" customHeight="1">
      <c r="A125" s="15" t="inlineStr">
        <is>
          <t>Karma - Karma Wellness Water</t>
        </is>
      </c>
      <c r="B125" s="32" t="inlineStr"/>
      <c r="C125" s="15" t="inlineStr">
        <is>
          <t>Manufacturer site + general market knowledge (verify on live label)</t>
        </is>
      </c>
    </row>
    <row r="126" ht="24" customHeight="1">
      <c r="A126" s="15" t="inlineStr">
        <is>
          <t>ALO - ALO Exposed Aloe Vera Drink</t>
        </is>
      </c>
      <c r="B126" s="32" t="inlineStr"/>
      <c r="C126" s="15" t="inlineStr">
        <is>
          <t>Manufacturer site + general market knowledge (verify on live label)</t>
        </is>
      </c>
    </row>
    <row r="127" ht="24" customHeight="1">
      <c r="A127" s="15" t="inlineStr">
        <is>
          <t>Sparkling Ice - Sparkling Ice +Caffeine</t>
        </is>
      </c>
      <c r="B127" s="32" t="inlineStr"/>
      <c r="C127" s="15" t="inlineStr">
        <is>
          <t>Manufacturer site + general market knowledge (verify on live label)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2026-06-13T07:41:46Z</dcterms:created>
  <dcterms:modified xsi:type="dcterms:W3CDTF">2026-06-13T07:41:51Z</dcterms:modified>
</cp:coreProperties>
</file>